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Sales_Data" sheetId="1" r:id="rId5"/>
    <sheet state="visible" name="Cleaned_Data" sheetId="2" r:id="rId6"/>
    <sheet state="visible" name="Pivot_Tabs" sheetId="3" r:id="rId7"/>
    <sheet state="visible" name="Dashboard" sheetId="4" r:id="rId8"/>
    <sheet state="visible" name="MIS_Report" sheetId="5" r:id="rId9"/>
  </sheets>
  <definedNames>
    <definedName hidden="1" localSheetId="1" name="_xlnm._FilterDatabase">Cleaned_Data!$A$1:$K$12644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<sst xmlns="http://schemas.openxmlformats.org/spreadsheetml/2006/main" count="113882" uniqueCount="22705">
  <si>
    <t>Date</t>
  </si>
  <si>
    <t>Region</t>
  </si>
  <si>
    <t>Salesperson</t>
  </si>
  <si>
    <t>Product</t>
  </si>
  <si>
    <t>Units</t>
  </si>
  <si>
    <t>Revenue</t>
  </si>
  <si>
    <t>Target</t>
  </si>
  <si>
    <t>North</t>
  </si>
  <si>
    <t>Aryan</t>
  </si>
  <si>
    <t>Mobile</t>
  </si>
  <si>
    <t>6</t>
  </si>
  <si>
    <t>116655</t>
  </si>
  <si>
    <t>96475</t>
  </si>
  <si>
    <t>South</t>
  </si>
  <si>
    <t>Karan</t>
  </si>
  <si>
    <t>3</t>
  </si>
  <si>
    <t>76829</t>
  </si>
  <si>
    <t>65307</t>
  </si>
  <si>
    <t>Lata</t>
  </si>
  <si>
    <t>Tablet</t>
  </si>
  <si>
    <t>2</t>
  </si>
  <si>
    <t>43625</t>
  </si>
  <si>
    <t>36310</t>
  </si>
  <si>
    <t>Monitor</t>
  </si>
  <si>
    <t>43163</t>
  </si>
  <si>
    <t>30975</t>
  </si>
  <si>
    <t>Power Bank</t>
  </si>
  <si>
    <t>51178</t>
  </si>
  <si>
    <t>39633</t>
  </si>
  <si>
    <t>Manoj</t>
  </si>
  <si>
    <t>75465</t>
  </si>
  <si>
    <t>95614</t>
  </si>
  <si>
    <t>62218</t>
  </si>
  <si>
    <t>66324</t>
  </si>
  <si>
    <t>Laptop</t>
  </si>
  <si>
    <t>82735</t>
  </si>
  <si>
    <t>106317</t>
  </si>
  <si>
    <t>Neha</t>
  </si>
  <si>
    <t>LED TV</t>
  </si>
  <si>
    <t>44808</t>
  </si>
  <si>
    <t>52253</t>
  </si>
  <si>
    <t>--</t>
  </si>
  <si>
    <t>78128</t>
  </si>
  <si>
    <t>90040</t>
  </si>
  <si>
    <t>57386</t>
  </si>
  <si>
    <t>74328</t>
  </si>
  <si>
    <t>om</t>
  </si>
  <si>
    <t>67693</t>
  </si>
  <si>
    <t>79782</t>
  </si>
  <si>
    <t>73010</t>
  </si>
  <si>
    <t>82484</t>
  </si>
  <si>
    <t>40734</t>
  </si>
  <si>
    <t>47992</t>
  </si>
  <si>
    <t>84724</t>
  </si>
  <si>
    <t>107459</t>
  </si>
  <si>
    <t>56481</t>
  </si>
  <si>
    <t>59897</t>
  </si>
  <si>
    <t>East</t>
  </si>
  <si>
    <t>Priya</t>
  </si>
  <si>
    <t>1</t>
  </si>
  <si>
    <t>33626</t>
  </si>
  <si>
    <t>26236</t>
  </si>
  <si>
    <t>Taniya</t>
  </si>
  <si>
    <t>Freezer</t>
  </si>
  <si>
    <t>22494</t>
  </si>
  <si>
    <t>16557</t>
  </si>
  <si>
    <t>43654</t>
  </si>
  <si>
    <t>36222</t>
  </si>
  <si>
    <t>Headphones</t>
  </si>
  <si>
    <t>29587</t>
  </si>
  <si>
    <t>23808</t>
  </si>
  <si>
    <t>Rohan</t>
  </si>
  <si>
    <t>52449</t>
  </si>
  <si>
    <t>62735</t>
  </si>
  <si>
    <t>62471</t>
  </si>
  <si>
    <t>78465</t>
  </si>
  <si>
    <t>35701</t>
  </si>
  <si>
    <t>40621</t>
  </si>
  <si>
    <t>19818</t>
  </si>
  <si>
    <t>21832</t>
  </si>
  <si>
    <t>Sneha</t>
  </si>
  <si>
    <t>66891</t>
  </si>
  <si>
    <t>76531</t>
  </si>
  <si>
    <t>23930</t>
  </si>
  <si>
    <t>27937</t>
  </si>
  <si>
    <t>Tina</t>
  </si>
  <si>
    <t>29047</t>
  </si>
  <si>
    <t>30782</t>
  </si>
  <si>
    <t>38292</t>
  </si>
  <si>
    <t>47036</t>
  </si>
  <si>
    <t>50767</t>
  </si>
  <si>
    <t>41764</t>
  </si>
  <si>
    <t>West</t>
  </si>
  <si>
    <t>Jatin</t>
  </si>
  <si>
    <t>69433</t>
  </si>
  <si>
    <t>76182</t>
  </si>
  <si>
    <t>55607</t>
  </si>
  <si>
    <t>49163</t>
  </si>
  <si>
    <t>Ishita</t>
  </si>
  <si>
    <t>73736</t>
  </si>
  <si>
    <t>89218</t>
  </si>
  <si>
    <t>4</t>
  </si>
  <si>
    <t>99173</t>
  </si>
  <si>
    <t>119302</t>
  </si>
  <si>
    <t>63557</t>
  </si>
  <si>
    <t>59894</t>
  </si>
  <si>
    <t>Bhavin</t>
  </si>
  <si>
    <t>100298</t>
  </si>
  <si>
    <t>82420</t>
  </si>
  <si>
    <t>5</t>
  </si>
  <si>
    <t>135848</t>
  </si>
  <si>
    <t>100802</t>
  </si>
  <si>
    <t>67555</t>
  </si>
  <si>
    <t>58088</t>
  </si>
  <si>
    <t>128563</t>
  </si>
  <si>
    <t>93391</t>
  </si>
  <si>
    <t>76177</t>
  </si>
  <si>
    <t>66576</t>
  </si>
  <si>
    <t>Chirag</t>
  </si>
  <si>
    <t>8</t>
  </si>
  <si>
    <t>184983</t>
  </si>
  <si>
    <t>148091</t>
  </si>
  <si>
    <t>55594</t>
  </si>
  <si>
    <t>50741</t>
  </si>
  <si>
    <t>135183</t>
  </si>
  <si>
    <t>116201</t>
  </si>
  <si>
    <t>Deepak</t>
  </si>
  <si>
    <t>84298</t>
  </si>
  <si>
    <t>70069</t>
  </si>
  <si>
    <t>95537</t>
  </si>
  <si>
    <t>89445</t>
  </si>
  <si>
    <t>Eesha</t>
  </si>
  <si>
    <t>156753</t>
  </si>
  <si>
    <t>128813</t>
  </si>
  <si>
    <t>211569</t>
  </si>
  <si>
    <t>186945</t>
  </si>
  <si>
    <t>82690</t>
  </si>
  <si>
    <t>69677</t>
  </si>
  <si>
    <t>54254</t>
  </si>
  <si>
    <t>57410</t>
  </si>
  <si>
    <t>98510</t>
  </si>
  <si>
    <t>76926</t>
  </si>
  <si>
    <t>65923</t>
  </si>
  <si>
    <t>78791</t>
  </si>
  <si>
    <t>Harsh</t>
  </si>
  <si>
    <t>102936</t>
  </si>
  <si>
    <t>86755</t>
  </si>
  <si>
    <t>63753</t>
  </si>
  <si>
    <t>59377</t>
  </si>
  <si>
    <t>Gita</t>
  </si>
  <si>
    <t>64950</t>
  </si>
  <si>
    <t>51126</t>
  </si>
  <si>
    <t>89728</t>
  </si>
  <si>
    <t>71140</t>
  </si>
  <si>
    <t>48237</t>
  </si>
  <si>
    <t>35746</t>
  </si>
  <si>
    <t>108225</t>
  </si>
  <si>
    <t>82383</t>
  </si>
  <si>
    <t>Fahad</t>
  </si>
  <si>
    <t>100539</t>
  </si>
  <si>
    <t>75103</t>
  </si>
  <si>
    <t>108058</t>
  </si>
  <si>
    <t>89145</t>
  </si>
  <si>
    <t>80872</t>
  </si>
  <si>
    <t>69325</t>
  </si>
  <si>
    <t>94495</t>
  </si>
  <si>
    <t>73481</t>
  </si>
  <si>
    <t>63627</t>
  </si>
  <si>
    <t>78658</t>
  </si>
  <si>
    <t>Om</t>
  </si>
  <si>
    <t>88175</t>
  </si>
  <si>
    <t>111889</t>
  </si>
  <si>
    <t>56631</t>
  </si>
  <si>
    <t>72238</t>
  </si>
  <si>
    <t>44567</t>
  </si>
  <si>
    <t>51570</t>
  </si>
  <si>
    <t>45470</t>
  </si>
  <si>
    <t>49504</t>
  </si>
  <si>
    <t>42550</t>
  </si>
  <si>
    <t>52790</t>
  </si>
  <si>
    <t>91124</t>
  </si>
  <si>
    <t>111304</t>
  </si>
  <si>
    <t>43973</t>
  </si>
  <si>
    <t>32473</t>
  </si>
  <si>
    <t>89539</t>
  </si>
  <si>
    <t>113273</t>
  </si>
  <si>
    <t>83360</t>
  </si>
  <si>
    <t>100347</t>
  </si>
  <si>
    <t>39060</t>
  </si>
  <si>
    <t>31724</t>
  </si>
  <si>
    <t>98314</t>
  </si>
  <si>
    <t>68943</t>
  </si>
  <si>
    <t>59550</t>
  </si>
  <si>
    <t>42302</t>
  </si>
  <si>
    <t>66795</t>
  </si>
  <si>
    <t>73896</t>
  </si>
  <si>
    <t>60880</t>
  </si>
  <si>
    <t>55734</t>
  </si>
  <si>
    <t>49149</t>
  </si>
  <si>
    <t>59485</t>
  </si>
  <si>
    <t>100221</t>
  </si>
  <si>
    <t>107723</t>
  </si>
  <si>
    <t>38365</t>
  </si>
  <si>
    <t>42401</t>
  </si>
  <si>
    <t>22759</t>
  </si>
  <si>
    <t>17378</t>
  </si>
  <si>
    <t>69320</t>
  </si>
  <si>
    <t>56308</t>
  </si>
  <si>
    <t>72688</t>
  </si>
  <si>
    <t>78357</t>
  </si>
  <si>
    <t>34217</t>
  </si>
  <si>
    <t>36258</t>
  </si>
  <si>
    <t>55507</t>
  </si>
  <si>
    <t>69965</t>
  </si>
  <si>
    <t>76560</t>
  </si>
  <si>
    <t>83591</t>
  </si>
  <si>
    <t>48707</t>
  </si>
  <si>
    <t>54042</t>
  </si>
  <si>
    <t>68858</t>
  </si>
  <si>
    <t>87591</t>
  </si>
  <si>
    <t>53271</t>
  </si>
  <si>
    <t>66345</t>
  </si>
  <si>
    <t>34577</t>
  </si>
  <si>
    <t>38437</t>
  </si>
  <si>
    <t>48872</t>
  </si>
  <si>
    <t>57313</t>
  </si>
  <si>
    <t>22638</t>
  </si>
  <si>
    <t>20887</t>
  </si>
  <si>
    <t>27380</t>
  </si>
  <si>
    <t>23183</t>
  </si>
  <si>
    <t>48264</t>
  </si>
  <si>
    <t>40053</t>
  </si>
  <si>
    <t>74771</t>
  </si>
  <si>
    <t>63982</t>
  </si>
  <si>
    <t>49156</t>
  </si>
  <si>
    <t>38324</t>
  </si>
  <si>
    <t>26553</t>
  </si>
  <si>
    <t>22260</t>
  </si>
  <si>
    <t>64495</t>
  </si>
  <si>
    <t>47705</t>
  </si>
  <si>
    <t>82065</t>
  </si>
  <si>
    <t>73569</t>
  </si>
  <si>
    <t>96295</t>
  </si>
  <si>
    <t>89446</t>
  </si>
  <si>
    <t>67286</t>
  </si>
  <si>
    <t>56517</t>
  </si>
  <si>
    <t>95847</t>
  </si>
  <si>
    <t>79631</t>
  </si>
  <si>
    <t>79677</t>
  </si>
  <si>
    <t>72700</t>
  </si>
  <si>
    <t>141187</t>
  </si>
  <si>
    <t>105962</t>
  </si>
  <si>
    <t>203826</t>
  </si>
  <si>
    <t>161941</t>
  </si>
  <si>
    <t>242071</t>
  </si>
  <si>
    <t>219180</t>
  </si>
  <si>
    <t>144592</t>
  </si>
  <si>
    <t>131125</t>
  </si>
  <si>
    <t>7</t>
  </si>
  <si>
    <t>171289</t>
  </si>
  <si>
    <t>156356</t>
  </si>
  <si>
    <t>66239</t>
  </si>
  <si>
    <t>57714</t>
  </si>
  <si>
    <t>80671</t>
  </si>
  <si>
    <t>68801</t>
  </si>
  <si>
    <t>70298</t>
  </si>
  <si>
    <t>60725</t>
  </si>
  <si>
    <t>108605</t>
  </si>
  <si>
    <t>100030</t>
  </si>
  <si>
    <t>66433</t>
  </si>
  <si>
    <t>48521</t>
  </si>
  <si>
    <t>136897</t>
  </si>
  <si>
    <t>108695</t>
  </si>
  <si>
    <t>49450</t>
  </si>
  <si>
    <t>42685</t>
  </si>
  <si>
    <t>143890</t>
  </si>
  <si>
    <t>133235</t>
  </si>
  <si>
    <t>E</t>
  </si>
  <si>
    <t>173676</t>
  </si>
  <si>
    <t>155908</t>
  </si>
  <si>
    <t>67057</t>
  </si>
  <si>
    <t>53234</t>
  </si>
  <si>
    <t>27280</t>
  </si>
  <si>
    <t>23612</t>
  </si>
  <si>
    <t>59080</t>
  </si>
  <si>
    <t>44228</t>
  </si>
  <si>
    <t>107890</t>
  </si>
  <si>
    <t>131751</t>
  </si>
  <si>
    <t>57627</t>
  </si>
  <si>
    <t>73616</t>
  </si>
  <si>
    <t>109881</t>
  </si>
  <si>
    <t>124540</t>
  </si>
  <si>
    <t>106490</t>
  </si>
  <si>
    <t>122566</t>
  </si>
  <si>
    <t>63397</t>
  </si>
  <si>
    <t>68915</t>
  </si>
  <si>
    <t>52003</t>
  </si>
  <si>
    <t>55789</t>
  </si>
  <si>
    <t>39994</t>
  </si>
  <si>
    <t>36432</t>
  </si>
  <si>
    <t>56962</t>
  </si>
  <si>
    <t>46295</t>
  </si>
  <si>
    <t>59275</t>
  </si>
  <si>
    <t>52034</t>
  </si>
  <si>
    <t>117862</t>
  </si>
  <si>
    <t>107155</t>
  </si>
  <si>
    <t>27071</t>
  </si>
  <si>
    <t>24772</t>
  </si>
  <si>
    <t>92925</t>
  </si>
  <si>
    <t>65264</t>
  </si>
  <si>
    <t>83399</t>
  </si>
  <si>
    <t>62757</t>
  </si>
  <si>
    <t>99213</t>
  </si>
  <si>
    <t>121540</t>
  </si>
  <si>
    <t>42622</t>
  </si>
  <si>
    <t>39637</t>
  </si>
  <si>
    <t>52410</t>
  </si>
  <si>
    <t>65033</t>
  </si>
  <si>
    <t>75531</t>
  </si>
  <si>
    <t>94009</t>
  </si>
  <si>
    <t>35104</t>
  </si>
  <si>
    <t>37785</t>
  </si>
  <si>
    <t>53988</t>
  </si>
  <si>
    <t>62387</t>
  </si>
  <si>
    <t>14343</t>
  </si>
  <si>
    <t>18177</t>
  </si>
  <si>
    <t>33552</t>
  </si>
  <si>
    <t>39521</t>
  </si>
  <si>
    <t>74686</t>
  </si>
  <si>
    <t>91067</t>
  </si>
  <si>
    <t>36018</t>
  </si>
  <si>
    <t>41059</t>
  </si>
  <si>
    <t>40181</t>
  </si>
  <si>
    <t>51623</t>
  </si>
  <si>
    <t>85200</t>
  </si>
  <si>
    <t>108608</t>
  </si>
  <si>
    <t>47252</t>
  </si>
  <si>
    <t>57539</t>
  </si>
  <si>
    <t>37277</t>
  </si>
  <si>
    <t>31583</t>
  </si>
  <si>
    <t>71750</t>
  </si>
  <si>
    <t>55298</t>
  </si>
  <si>
    <t>72308</t>
  </si>
  <si>
    <t>86823</t>
  </si>
  <si>
    <t>34176</t>
  </si>
  <si>
    <t>27546</t>
  </si>
  <si>
    <t>22887</t>
  </si>
  <si>
    <t>27724</t>
  </si>
  <si>
    <t>40819</t>
  </si>
  <si>
    <t>38766</t>
  </si>
  <si>
    <t>60423</t>
  </si>
  <si>
    <t>54120</t>
  </si>
  <si>
    <t>27976</t>
  </si>
  <si>
    <t>29561</t>
  </si>
  <si>
    <t>28580</t>
  </si>
  <si>
    <t>36867</t>
  </si>
  <si>
    <t>26285</t>
  </si>
  <si>
    <t>31731</t>
  </si>
  <si>
    <t>45262</t>
  </si>
  <si>
    <t>57113</t>
  </si>
  <si>
    <t>41065</t>
  </si>
  <si>
    <t>44803</t>
  </si>
  <si>
    <t>28512</t>
  </si>
  <si>
    <t>25811</t>
  </si>
  <si>
    <t>25939</t>
  </si>
  <si>
    <t>32074</t>
  </si>
  <si>
    <t>54629</t>
  </si>
  <si>
    <t>68600</t>
  </si>
  <si>
    <t>25933</t>
  </si>
  <si>
    <t>29578</t>
  </si>
  <si>
    <t>33692</t>
  </si>
  <si>
    <t>40831</t>
  </si>
  <si>
    <t>52989</t>
  </si>
  <si>
    <t>48240</t>
  </si>
  <si>
    <t>22943</t>
  </si>
  <si>
    <t>20202</t>
  </si>
  <si>
    <t>63922</t>
  </si>
  <si>
    <t>45415</t>
  </si>
  <si>
    <t>59165</t>
  </si>
  <si>
    <t>62434</t>
  </si>
  <si>
    <t>58754</t>
  </si>
  <si>
    <t>54299</t>
  </si>
  <si>
    <t>53843</t>
  </si>
  <si>
    <t>47301</t>
  </si>
  <si>
    <t>47374</t>
  </si>
  <si>
    <t>41954</t>
  </si>
  <si>
    <t>137800</t>
  </si>
  <si>
    <t>129959</t>
  </si>
  <si>
    <t>85604</t>
  </si>
  <si>
    <t>65358</t>
  </si>
  <si>
    <t>66914</t>
  </si>
  <si>
    <t>51257</t>
  </si>
  <si>
    <t>70546</t>
  </si>
  <si>
    <t>51799</t>
  </si>
  <si>
    <t>48923</t>
  </si>
  <si>
    <t>35823</t>
  </si>
  <si>
    <t>86536</t>
  </si>
  <si>
    <t>63277</t>
  </si>
  <si>
    <t>152054</t>
  </si>
  <si>
    <t>140197</t>
  </si>
  <si>
    <t>55491</t>
  </si>
  <si>
    <t>44572</t>
  </si>
  <si>
    <t>73591</t>
  </si>
  <si>
    <t>55028</t>
  </si>
  <si>
    <t>61532</t>
  </si>
  <si>
    <t>57803</t>
  </si>
  <si>
    <t>105065</t>
  </si>
  <si>
    <t>99332</t>
  </si>
  <si>
    <t>60240</t>
  </si>
  <si>
    <t>51184</t>
  </si>
  <si>
    <t>136941</t>
  </si>
  <si>
    <t>106536</t>
  </si>
  <si>
    <t>47407</t>
  </si>
  <si>
    <t>33567</t>
  </si>
  <si>
    <t>63423</t>
  </si>
  <si>
    <t>55087</t>
  </si>
  <si>
    <t>148606</t>
  </si>
  <si>
    <t>114007</t>
  </si>
  <si>
    <t>67391</t>
  </si>
  <si>
    <t>49367</t>
  </si>
  <si>
    <t>147481</t>
  </si>
  <si>
    <t>139478</t>
  </si>
  <si>
    <t>34605</t>
  </si>
  <si>
    <t>30301</t>
  </si>
  <si>
    <t>59965</t>
  </si>
  <si>
    <t>56228</t>
  </si>
  <si>
    <t>112123</t>
  </si>
  <si>
    <t>120655</t>
  </si>
  <si>
    <t>49542</t>
  </si>
  <si>
    <t>53338</t>
  </si>
  <si>
    <t>50743</t>
  </si>
  <si>
    <t>56955</t>
  </si>
  <si>
    <t>83298</t>
  </si>
  <si>
    <t>105684</t>
  </si>
  <si>
    <t>54068</t>
  </si>
  <si>
    <t>63726</t>
  </si>
  <si>
    <t>121209</t>
  </si>
  <si>
    <t>136784</t>
  </si>
  <si>
    <t>75799</t>
  </si>
  <si>
    <t>61224</t>
  </si>
  <si>
    <t>94524</t>
  </si>
  <si>
    <t>68047</t>
  </si>
  <si>
    <t>73371</t>
  </si>
  <si>
    <t>66834</t>
  </si>
  <si>
    <t>82316</t>
  </si>
  <si>
    <t>78113</t>
  </si>
  <si>
    <t>63575</t>
  </si>
  <si>
    <t>51989</t>
  </si>
  <si>
    <t>69402</t>
  </si>
  <si>
    <t>59419</t>
  </si>
  <si>
    <t>52699</t>
  </si>
  <si>
    <t>48561</t>
  </si>
  <si>
    <t>88814</t>
  </si>
  <si>
    <t>110429</t>
  </si>
  <si>
    <t>94713</t>
  </si>
  <si>
    <t>107315</t>
  </si>
  <si>
    <t>88549</t>
  </si>
  <si>
    <t>113941</t>
  </si>
  <si>
    <t>46640</t>
  </si>
  <si>
    <t>55869</t>
  </si>
  <si>
    <t>46096</t>
  </si>
  <si>
    <t>50845</t>
  </si>
  <si>
    <t>84024</t>
  </si>
  <si>
    <t>72228</t>
  </si>
  <si>
    <t>58256</t>
  </si>
  <si>
    <t>75187</t>
  </si>
  <si>
    <t>50976</t>
  </si>
  <si>
    <t>46407</t>
  </si>
  <si>
    <t>41920</t>
  </si>
  <si>
    <t>32785</t>
  </si>
  <si>
    <t>23464</t>
  </si>
  <si>
    <t>17226</t>
  </si>
  <si>
    <t>57791</t>
  </si>
  <si>
    <t>49319</t>
  </si>
  <si>
    <t>45056</t>
  </si>
  <si>
    <t>52747</t>
  </si>
  <si>
    <t>56105</t>
  </si>
  <si>
    <t>47254</t>
  </si>
  <si>
    <t>59819</t>
  </si>
  <si>
    <t>65276</t>
  </si>
  <si>
    <t>52434</t>
  </si>
  <si>
    <t>43105</t>
  </si>
  <si>
    <t>41942</t>
  </si>
  <si>
    <t>39165</t>
  </si>
  <si>
    <t>37605</t>
  </si>
  <si>
    <t>26338</t>
  </si>
  <si>
    <t>65674</t>
  </si>
  <si>
    <t>51599</t>
  </si>
  <si>
    <t>28047</t>
  </si>
  <si>
    <t>34629</t>
  </si>
  <si>
    <t>67814</t>
  </si>
  <si>
    <t>84282</t>
  </si>
  <si>
    <t>31656</t>
  </si>
  <si>
    <t>35614</t>
  </si>
  <si>
    <t>38107</t>
  </si>
  <si>
    <t>40879</t>
  </si>
  <si>
    <t>77117</t>
  </si>
  <si>
    <t>89572</t>
  </si>
  <si>
    <t>38289</t>
  </si>
  <si>
    <t>49435</t>
  </si>
  <si>
    <t>52331</t>
  </si>
  <si>
    <t>64789</t>
  </si>
  <si>
    <t>41011</t>
  </si>
  <si>
    <t>44369</t>
  </si>
  <si>
    <t>57746</t>
  </si>
  <si>
    <t>46735</t>
  </si>
  <si>
    <t>70122</t>
  </si>
  <si>
    <t>65813</t>
  </si>
  <si>
    <t>37322</t>
  </si>
  <si>
    <t>29459</t>
  </si>
  <si>
    <t>76106</t>
  </si>
  <si>
    <t>70367</t>
  </si>
  <si>
    <t>65073</t>
  </si>
  <si>
    <t>83684</t>
  </si>
  <si>
    <t>19280</t>
  </si>
  <si>
    <t>13902</t>
  </si>
  <si>
    <t>67691</t>
  </si>
  <si>
    <t>49844</t>
  </si>
  <si>
    <t>69333</t>
  </si>
  <si>
    <t>57392</t>
  </si>
  <si>
    <t>150348</t>
  </si>
  <si>
    <t>111707</t>
  </si>
  <si>
    <t>99150</t>
  </si>
  <si>
    <t>77063</t>
  </si>
  <si>
    <t>141284</t>
  </si>
  <si>
    <t>127176</t>
  </si>
  <si>
    <t>72354</t>
  </si>
  <si>
    <t>11</t>
  </si>
  <si>
    <t>212175</t>
  </si>
  <si>
    <t>154541</t>
  </si>
  <si>
    <t>206940</t>
  </si>
  <si>
    <t>149750</t>
  </si>
  <si>
    <t>82987</t>
  </si>
  <si>
    <t>64350</t>
  </si>
  <si>
    <t>123230</t>
  </si>
  <si>
    <t>99269</t>
  </si>
  <si>
    <t>113927</t>
  </si>
  <si>
    <t>99815</t>
  </si>
  <si>
    <t>138549</t>
  </si>
  <si>
    <t>116404</t>
  </si>
  <si>
    <t>93870</t>
  </si>
  <si>
    <t>71881</t>
  </si>
  <si>
    <t>54770</t>
  </si>
  <si>
    <t>44210</t>
  </si>
  <si>
    <t>63746</t>
  </si>
  <si>
    <t>57009</t>
  </si>
  <si>
    <t>109322</t>
  </si>
  <si>
    <t>90812</t>
  </si>
  <si>
    <t>74428</t>
  </si>
  <si>
    <t>85255</t>
  </si>
  <si>
    <t>105449</t>
  </si>
  <si>
    <t>118733</t>
  </si>
  <si>
    <t>57860</t>
  </si>
  <si>
    <t>61067</t>
  </si>
  <si>
    <t>95636</t>
  </si>
  <si>
    <t>102436</t>
  </si>
  <si>
    <t>28550</t>
  </si>
  <si>
    <t>25448</t>
  </si>
  <si>
    <t>76156</t>
  </si>
  <si>
    <t>92619</t>
  </si>
  <si>
    <t>53993</t>
  </si>
  <si>
    <t>41931</t>
  </si>
  <si>
    <t>66248</t>
  </si>
  <si>
    <t>58464</t>
  </si>
  <si>
    <t>69654</t>
  </si>
  <si>
    <t>54140</t>
  </si>
  <si>
    <t>64709</t>
  </si>
  <si>
    <t>47444</t>
  </si>
  <si>
    <t>84897</t>
  </si>
  <si>
    <t>65463</t>
  </si>
  <si>
    <t>123188</t>
  </si>
  <si>
    <t>100508</t>
  </si>
  <si>
    <t>87309</t>
  </si>
  <si>
    <t>100857</t>
  </si>
  <si>
    <t>36995</t>
  </si>
  <si>
    <t>42496</t>
  </si>
  <si>
    <t>13605</t>
  </si>
  <si>
    <t>15784</t>
  </si>
  <si>
    <t>38441</t>
  </si>
  <si>
    <t>47898</t>
  </si>
  <si>
    <t>83257</t>
  </si>
  <si>
    <t>102012</t>
  </si>
  <si>
    <t>36978</t>
  </si>
  <si>
    <t>39330</t>
  </si>
  <si>
    <t>92455</t>
  </si>
  <si>
    <t>106619</t>
  </si>
  <si>
    <t>40691</t>
  </si>
  <si>
    <t>37541</t>
  </si>
  <si>
    <t>50990</t>
  </si>
  <si>
    <t>40534</t>
  </si>
  <si>
    <t>84409</t>
  </si>
  <si>
    <t>74696</t>
  </si>
  <si>
    <t>71321</t>
  </si>
  <si>
    <t>52239</t>
  </si>
  <si>
    <t>104759</t>
  </si>
  <si>
    <t>131735</t>
  </si>
  <si>
    <t>14538</t>
  </si>
  <si>
    <t>10568</t>
  </si>
  <si>
    <t>94187</t>
  </si>
  <si>
    <t>107704</t>
  </si>
  <si>
    <t>73185</t>
  </si>
  <si>
    <t>84748</t>
  </si>
  <si>
    <t>52965</t>
  </si>
  <si>
    <t>49124</t>
  </si>
  <si>
    <t>40640</t>
  </si>
  <si>
    <t>47718</t>
  </si>
  <si>
    <t>43508</t>
  </si>
  <si>
    <t>45990</t>
  </si>
  <si>
    <t>34788</t>
  </si>
  <si>
    <t>27658</t>
  </si>
  <si>
    <t>108823</t>
  </si>
  <si>
    <t>116806</t>
  </si>
  <si>
    <t>51013</t>
  </si>
  <si>
    <t>54350</t>
  </si>
  <si>
    <t>24369</t>
  </si>
  <si>
    <t>30091</t>
  </si>
  <si>
    <t>50909</t>
  </si>
  <si>
    <t>54538</t>
  </si>
  <si>
    <t>62969</t>
  </si>
  <si>
    <t>78954</t>
  </si>
  <si>
    <t>55319</t>
  </si>
  <si>
    <t>62031</t>
  </si>
  <si>
    <t>43286</t>
  </si>
  <si>
    <t>45818</t>
  </si>
  <si>
    <t>59062</t>
  </si>
  <si>
    <t>52799</t>
  </si>
  <si>
    <t>37721</t>
  </si>
  <si>
    <t>46451</t>
  </si>
  <si>
    <t>38283</t>
  </si>
  <si>
    <t>28243</t>
  </si>
  <si>
    <t>21551</t>
  </si>
  <si>
    <t>16531</t>
  </si>
  <si>
    <t>53294</t>
  </si>
  <si>
    <t>48952</t>
  </si>
  <si>
    <t>29919</t>
  </si>
  <si>
    <t>24786</t>
  </si>
  <si>
    <t>55498</t>
  </si>
  <si>
    <t>51074</t>
  </si>
  <si>
    <t>37857</t>
  </si>
  <si>
    <t>33822</t>
  </si>
  <si>
    <t>56176</t>
  </si>
  <si>
    <t>45289</t>
  </si>
  <si>
    <t>41850</t>
  </si>
  <si>
    <t>54066</t>
  </si>
  <si>
    <t>117605</t>
  </si>
  <si>
    <t>150342</t>
  </si>
  <si>
    <t>123604</t>
  </si>
  <si>
    <t>114082</t>
  </si>
  <si>
    <t>64748</t>
  </si>
  <si>
    <t>78744</t>
  </si>
  <si>
    <t>75949</t>
  </si>
  <si>
    <t>61915</t>
  </si>
  <si>
    <t>125564</t>
  </si>
  <si>
    <t>110108</t>
  </si>
  <si>
    <t>70292</t>
  </si>
  <si>
    <t>58249</t>
  </si>
  <si>
    <t>58429</t>
  </si>
  <si>
    <t>42645</t>
  </si>
  <si>
    <t>219083</t>
  </si>
  <si>
    <t>157836</t>
  </si>
  <si>
    <t>9</t>
  </si>
  <si>
    <t>199662</t>
  </si>
  <si>
    <t>185538</t>
  </si>
  <si>
    <t>94073</t>
  </si>
  <si>
    <t>67721</t>
  </si>
  <si>
    <t>86086</t>
  </si>
  <si>
    <t>77264</t>
  </si>
  <si>
    <t>192023</t>
  </si>
  <si>
    <t>173440</t>
  </si>
  <si>
    <t>73364</t>
  </si>
  <si>
    <t>66135</t>
  </si>
  <si>
    <t>48328</t>
  </si>
  <si>
    <t>37770</t>
  </si>
  <si>
    <t>88966</t>
  </si>
  <si>
    <t>62378</t>
  </si>
  <si>
    <t>60926</t>
  </si>
  <si>
    <t>54300</t>
  </si>
  <si>
    <t>143245</t>
  </si>
  <si>
    <t>120858</t>
  </si>
  <si>
    <t>122692</t>
  </si>
  <si>
    <t>153388</t>
  </si>
  <si>
    <t>56539</t>
  </si>
  <si>
    <t>49940</t>
  </si>
  <si>
    <t>65018</t>
  </si>
  <si>
    <t>54999</t>
  </si>
  <si>
    <t>185000</t>
  </si>
  <si>
    <t>162359</t>
  </si>
  <si>
    <t>104558</t>
  </si>
  <si>
    <t>88357</t>
  </si>
  <si>
    <t>75225</t>
  </si>
  <si>
    <t>65174</t>
  </si>
  <si>
    <t>21649</t>
  </si>
  <si>
    <t>23585</t>
  </si>
  <si>
    <t>61902</t>
  </si>
  <si>
    <t>49070</t>
  </si>
  <si>
    <t>109094</t>
  </si>
  <si>
    <t>97661</t>
  </si>
  <si>
    <t>66748</t>
  </si>
  <si>
    <t>61348</t>
  </si>
  <si>
    <t>51508</t>
  </si>
  <si>
    <t>40394</t>
  </si>
  <si>
    <t>120304</t>
  </si>
  <si>
    <t>108109</t>
  </si>
  <si>
    <t>112377</t>
  </si>
  <si>
    <t>125191</t>
  </si>
  <si>
    <t>97228</t>
  </si>
  <si>
    <t>86697</t>
  </si>
  <si>
    <t>83506</t>
  </si>
  <si>
    <t>77610</t>
  </si>
  <si>
    <t>54378</t>
  </si>
  <si>
    <t>40023</t>
  </si>
  <si>
    <t>54096</t>
  </si>
  <si>
    <t>39530</t>
  </si>
  <si>
    <t>21326</t>
  </si>
  <si>
    <t>18217</t>
  </si>
  <si>
    <t>79687</t>
  </si>
  <si>
    <t>68095</t>
  </si>
  <si>
    <t>118845</t>
  </si>
  <si>
    <t>100198</t>
  </si>
  <si>
    <t>49468</t>
  </si>
  <si>
    <t>39731</t>
  </si>
  <si>
    <t>16404</t>
  </si>
  <si>
    <t>17314</t>
  </si>
  <si>
    <t>44793</t>
  </si>
  <si>
    <t>55519</t>
  </si>
  <si>
    <t>16904</t>
  </si>
  <si>
    <t>19922</t>
  </si>
  <si>
    <t>82338</t>
  </si>
  <si>
    <t>95613</t>
  </si>
  <si>
    <t>42057</t>
  </si>
  <si>
    <t>52772</t>
  </si>
  <si>
    <t>92760</t>
  </si>
  <si>
    <t>119352</t>
  </si>
  <si>
    <t>79118</t>
  </si>
  <si>
    <t>70707</t>
  </si>
  <si>
    <t>49469</t>
  </si>
  <si>
    <t>55835</t>
  </si>
  <si>
    <t>41172</t>
  </si>
  <si>
    <t>30293</t>
  </si>
  <si>
    <t>69070</t>
  </si>
  <si>
    <t>55567</t>
  </si>
  <si>
    <t>80297</t>
  </si>
  <si>
    <t>73527</t>
  </si>
  <si>
    <t>42211</t>
  </si>
  <si>
    <t>31715</t>
  </si>
  <si>
    <t>93085</t>
  </si>
  <si>
    <t>117822</t>
  </si>
  <si>
    <t>77232</t>
  </si>
  <si>
    <t>85099</t>
  </si>
  <si>
    <t>59349</t>
  </si>
  <si>
    <t>74594</t>
  </si>
  <si>
    <t>37603</t>
  </si>
  <si>
    <t>43424</t>
  </si>
  <si>
    <t>79902</t>
  </si>
  <si>
    <t>93381</t>
  </si>
  <si>
    <t>93999</t>
  </si>
  <si>
    <t>81236</t>
  </si>
  <si>
    <t>32527</t>
  </si>
  <si>
    <t>40971</t>
  </si>
  <si>
    <t>44612</t>
  </si>
  <si>
    <t>53776</t>
  </si>
  <si>
    <t>56972</t>
  </si>
  <si>
    <t>65485</t>
  </si>
  <si>
    <t>44118</t>
  </si>
  <si>
    <t>55690</t>
  </si>
  <si>
    <t>30596</t>
  </si>
  <si>
    <t>40456</t>
  </si>
  <si>
    <t>43882</t>
  </si>
  <si>
    <t>34827</t>
  </si>
  <si>
    <t>41508</t>
  </si>
  <si>
    <t>48179</t>
  </si>
  <si>
    <t>45377</t>
  </si>
  <si>
    <t>26532</t>
  </si>
  <si>
    <t>22990</t>
  </si>
  <si>
    <t>33992</t>
  </si>
  <si>
    <t>23825</t>
  </si>
  <si>
    <t>79066</t>
  </si>
  <si>
    <t>65911</t>
  </si>
  <si>
    <t>75392</t>
  </si>
  <si>
    <t>60350</t>
  </si>
  <si>
    <t>48937</t>
  </si>
  <si>
    <t>39228</t>
  </si>
  <si>
    <t>39851</t>
  </si>
  <si>
    <t>43626</t>
  </si>
  <si>
    <t>46355</t>
  </si>
  <si>
    <t>42233</t>
  </si>
  <si>
    <t>33746</t>
  </si>
  <si>
    <t>37817</t>
  </si>
  <si>
    <t>28646</t>
  </si>
  <si>
    <t>36308</t>
  </si>
  <si>
    <t>68743</t>
  </si>
  <si>
    <t>61458</t>
  </si>
  <si>
    <t>124241</t>
  </si>
  <si>
    <t>113007</t>
  </si>
  <si>
    <t>72386</t>
  </si>
  <si>
    <t>55584</t>
  </si>
  <si>
    <t>133993</t>
  </si>
  <si>
    <t>118799</t>
  </si>
  <si>
    <t>165965</t>
  </si>
  <si>
    <t>139218</t>
  </si>
  <si>
    <t>66257</t>
  </si>
  <si>
    <t>49697</t>
  </si>
  <si>
    <t>18260</t>
  </si>
  <si>
    <t>13760</t>
  </si>
  <si>
    <t>66164</t>
  </si>
  <si>
    <t>62594</t>
  </si>
  <si>
    <t>112775</t>
  </si>
  <si>
    <t>92491</t>
  </si>
  <si>
    <t>88562</t>
  </si>
  <si>
    <t>76008</t>
  </si>
  <si>
    <t>123757</t>
  </si>
  <si>
    <t>93350</t>
  </si>
  <si>
    <t>111474</t>
  </si>
  <si>
    <t>89900</t>
  </si>
  <si>
    <t>81899</t>
  </si>
  <si>
    <t>70325</t>
  </si>
  <si>
    <t>200695</t>
  </si>
  <si>
    <t>160510</t>
  </si>
  <si>
    <t>58539</t>
  </si>
  <si>
    <t>43980</t>
  </si>
  <si>
    <t>56150</t>
  </si>
  <si>
    <t>46497</t>
  </si>
  <si>
    <t>100085</t>
  </si>
  <si>
    <t>72485</t>
  </si>
  <si>
    <t>211252</t>
  </si>
  <si>
    <t>160120</t>
  </si>
  <si>
    <t>61262</t>
  </si>
  <si>
    <t>70092</t>
  </si>
  <si>
    <t>52122</t>
  </si>
  <si>
    <t>55283</t>
  </si>
  <si>
    <t>100836</t>
  </si>
  <si>
    <t>124029</t>
  </si>
  <si>
    <t>92579</t>
  </si>
  <si>
    <t>107761</t>
  </si>
  <si>
    <t>137256</t>
  </si>
  <si>
    <t>160173</t>
  </si>
  <si>
    <t>92806</t>
  </si>
  <si>
    <t>79690</t>
  </si>
  <si>
    <t>57959</t>
  </si>
  <si>
    <t>64985</t>
  </si>
  <si>
    <t>54636</t>
  </si>
  <si>
    <t>45423</t>
  </si>
  <si>
    <t>91455</t>
  </si>
  <si>
    <t>81709</t>
  </si>
  <si>
    <t>21313</t>
  </si>
  <si>
    <t>17571</t>
  </si>
  <si>
    <t>103789</t>
  </si>
  <si>
    <t>91035</t>
  </si>
  <si>
    <t>105309</t>
  </si>
  <si>
    <t>85933</t>
  </si>
  <si>
    <t>60953</t>
  </si>
  <si>
    <t>53289</t>
  </si>
  <si>
    <t>146551</t>
  </si>
  <si>
    <t>136063</t>
  </si>
  <si>
    <t>73763</t>
  </si>
  <si>
    <t>91537</t>
  </si>
  <si>
    <t>83120</t>
  </si>
  <si>
    <t>96080</t>
  </si>
  <si>
    <t>83735</t>
  </si>
  <si>
    <t>96086</t>
  </si>
  <si>
    <t>83990</t>
  </si>
  <si>
    <t>106779</t>
  </si>
  <si>
    <t>75932</t>
  </si>
  <si>
    <t>80271</t>
  </si>
  <si>
    <t>47110</t>
  </si>
  <si>
    <t>54802</t>
  </si>
  <si>
    <t>86956</t>
  </si>
  <si>
    <t>103810</t>
  </si>
  <si>
    <t>32488</t>
  </si>
  <si>
    <t>41132</t>
  </si>
  <si>
    <t>35916</t>
  </si>
  <si>
    <t>33206</t>
  </si>
  <si>
    <t>51846</t>
  </si>
  <si>
    <t>61941</t>
  </si>
  <si>
    <t>67595</t>
  </si>
  <si>
    <t>78208</t>
  </si>
  <si>
    <t>14623</t>
  </si>
  <si>
    <t>16623</t>
  </si>
  <si>
    <t>75089</t>
  </si>
  <si>
    <t>57071</t>
  </si>
  <si>
    <t>16859</t>
  </si>
  <si>
    <t>11883</t>
  </si>
  <si>
    <t>58730</t>
  </si>
  <si>
    <t>46715</t>
  </si>
  <si>
    <t>47206</t>
  </si>
  <si>
    <t>50194</t>
  </si>
  <si>
    <t>56330</t>
  </si>
  <si>
    <t>67110</t>
  </si>
  <si>
    <t>42714</t>
  </si>
  <si>
    <t>34999</t>
  </si>
  <si>
    <t>20925</t>
  </si>
  <si>
    <t>24586</t>
  </si>
  <si>
    <t>27612</t>
  </si>
  <si>
    <t>22758</t>
  </si>
  <si>
    <t>39335</t>
  </si>
  <si>
    <t>48322</t>
  </si>
  <si>
    <t>41421</t>
  </si>
  <si>
    <t>44401</t>
  </si>
  <si>
    <t>88191</t>
  </si>
  <si>
    <t>68103</t>
  </si>
  <si>
    <t>57873</t>
  </si>
  <si>
    <t>64656</t>
  </si>
  <si>
    <t>31468</t>
  </si>
  <si>
    <t>33202</t>
  </si>
  <si>
    <t>30598</t>
  </si>
  <si>
    <t>32145</t>
  </si>
  <si>
    <t>36644</t>
  </si>
  <si>
    <t>42305</t>
  </si>
  <si>
    <t>26773</t>
  </si>
  <si>
    <t>21176</t>
  </si>
  <si>
    <t>70297</t>
  </si>
  <si>
    <t>85813</t>
  </si>
  <si>
    <t>33644</t>
  </si>
  <si>
    <t>37291</t>
  </si>
  <si>
    <t>28350</t>
  </si>
  <si>
    <t>35862</t>
  </si>
  <si>
    <t>26119</t>
  </si>
  <si>
    <t>19714</t>
  </si>
  <si>
    <t>29318</t>
  </si>
  <si>
    <t>24542</t>
  </si>
  <si>
    <t>56268</t>
  </si>
  <si>
    <t>49887</t>
  </si>
  <si>
    <t>67606</t>
  </si>
  <si>
    <t>60747</t>
  </si>
  <si>
    <t>34375</t>
  </si>
  <si>
    <t>25964</t>
  </si>
  <si>
    <t>28340</t>
  </si>
  <si>
    <t>30552</t>
  </si>
  <si>
    <t>61758</t>
  </si>
  <si>
    <t>44759</t>
  </si>
  <si>
    <t>55334</t>
  </si>
  <si>
    <t>66792</t>
  </si>
  <si>
    <t>49066</t>
  </si>
  <si>
    <t>54670</t>
  </si>
  <si>
    <t>142611</t>
  </si>
  <si>
    <t>118850</t>
  </si>
  <si>
    <t>63593</t>
  </si>
  <si>
    <t>56534</t>
  </si>
  <si>
    <t>77279</t>
  </si>
  <si>
    <t>63434</t>
  </si>
  <si>
    <t>74945</t>
  </si>
  <si>
    <t>70993</t>
  </si>
  <si>
    <t>75874</t>
  </si>
  <si>
    <t>53553</t>
  </si>
  <si>
    <t>84021</t>
  </si>
  <si>
    <t>73487</t>
  </si>
  <si>
    <t>151082</t>
  </si>
  <si>
    <t>114804</t>
  </si>
  <si>
    <t>130814</t>
  </si>
  <si>
    <t>99280</t>
  </si>
  <si>
    <t>138040</t>
  </si>
  <si>
    <t>109936</t>
  </si>
  <si>
    <t>60094</t>
  </si>
  <si>
    <t>54447</t>
  </si>
  <si>
    <t>149407</t>
  </si>
  <si>
    <t>127292</t>
  </si>
  <si>
    <t>125688</t>
  </si>
  <si>
    <t>112132</t>
  </si>
  <si>
    <t>84270</t>
  </si>
  <si>
    <t>70038</t>
  </si>
  <si>
    <t>75977</t>
  </si>
  <si>
    <t>67521</t>
  </si>
  <si>
    <t>61051</t>
  </si>
  <si>
    <t>47128</t>
  </si>
  <si>
    <t>66263</t>
  </si>
  <si>
    <t>59677</t>
  </si>
  <si>
    <t>86364</t>
  </si>
  <si>
    <t>69900</t>
  </si>
  <si>
    <t>232020</t>
  </si>
  <si>
    <t>215527</t>
  </si>
  <si>
    <t>74174</t>
  </si>
  <si>
    <t>58051</t>
  </si>
  <si>
    <t>90120</t>
  </si>
  <si>
    <t>81389</t>
  </si>
  <si>
    <t>79227</t>
  </si>
  <si>
    <t>101565</t>
  </si>
  <si>
    <t>57068</t>
  </si>
  <si>
    <t>40573</t>
  </si>
  <si>
    <t>75537</t>
  </si>
  <si>
    <t>86954</t>
  </si>
  <si>
    <t>67772</t>
  </si>
  <si>
    <t>76517</t>
  </si>
  <si>
    <t>67219</t>
  </si>
  <si>
    <t>78077</t>
  </si>
  <si>
    <t>58080</t>
  </si>
  <si>
    <t>63442</t>
  </si>
  <si>
    <t>56409</t>
  </si>
  <si>
    <t>49400</t>
  </si>
  <si>
    <t>87138</t>
  </si>
  <si>
    <t>81354</t>
  </si>
  <si>
    <t>23551</t>
  </si>
  <si>
    <t>21436</t>
  </si>
  <si>
    <t>88230</t>
  </si>
  <si>
    <t>71857</t>
  </si>
  <si>
    <t>81410</t>
  </si>
  <si>
    <t>69273</t>
  </si>
  <si>
    <t>20464</t>
  </si>
  <si>
    <t>18934</t>
  </si>
  <si>
    <t>108145</t>
  </si>
  <si>
    <t>97375</t>
  </si>
  <si>
    <t>94859</t>
  </si>
  <si>
    <t>90086</t>
  </si>
  <si>
    <t>112552</t>
  </si>
  <si>
    <t>96530</t>
  </si>
  <si>
    <t>74993</t>
  </si>
  <si>
    <t>60560</t>
  </si>
  <si>
    <t>62420</t>
  </si>
  <si>
    <t>53160</t>
  </si>
  <si>
    <t>98977</t>
  </si>
  <si>
    <t>80038</t>
  </si>
  <si>
    <t>37067</t>
  </si>
  <si>
    <t>39190</t>
  </si>
  <si>
    <t>33909</t>
  </si>
  <si>
    <t>43470</t>
  </si>
  <si>
    <t>36624</t>
  </si>
  <si>
    <t>43539</t>
  </si>
  <si>
    <t>41611</t>
  </si>
  <si>
    <t>43855</t>
  </si>
  <si>
    <t>15411</t>
  </si>
  <si>
    <t>17667</t>
  </si>
  <si>
    <t>72783</t>
  </si>
  <si>
    <t>91096</t>
  </si>
  <si>
    <t>75296</t>
  </si>
  <si>
    <t>95701</t>
  </si>
  <si>
    <t>51127</t>
  </si>
  <si>
    <t>56544</t>
  </si>
  <si>
    <t>79676</t>
  </si>
  <si>
    <t>95973</t>
  </si>
  <si>
    <t>91929</t>
  </si>
  <si>
    <t>79523</t>
  </si>
  <si>
    <t>50762</t>
  </si>
  <si>
    <t>47984</t>
  </si>
  <si>
    <t>42952</t>
  </si>
  <si>
    <t>37460</t>
  </si>
  <si>
    <t>53871</t>
  </si>
  <si>
    <t>48166</t>
  </si>
  <si>
    <t>82604</t>
  </si>
  <si>
    <t>72501</t>
  </si>
  <si>
    <t>93693</t>
  </si>
  <si>
    <t>105447</t>
  </si>
  <si>
    <t>15349</t>
  </si>
  <si>
    <t>17069</t>
  </si>
  <si>
    <t>74979</t>
  </si>
  <si>
    <t>55454</t>
  </si>
  <si>
    <t>34663</t>
  </si>
  <si>
    <t>40020</t>
  </si>
  <si>
    <t>54522</t>
  </si>
  <si>
    <t>64898</t>
  </si>
  <si>
    <t>24624</t>
  </si>
  <si>
    <t>18404</t>
  </si>
  <si>
    <t>48133</t>
  </si>
  <si>
    <t>59204</t>
  </si>
  <si>
    <t>43832</t>
  </si>
  <si>
    <t>49093</t>
  </si>
  <si>
    <t>32770</t>
  </si>
  <si>
    <t>35143</t>
  </si>
  <si>
    <t>27277</t>
  </si>
  <si>
    <t>30500</t>
  </si>
  <si>
    <t>68895</t>
  </si>
  <si>
    <t>84222</t>
  </si>
  <si>
    <t>35297</t>
  </si>
  <si>
    <t>42876</t>
  </si>
  <si>
    <t>63156</t>
  </si>
  <si>
    <t>31055</t>
  </si>
  <si>
    <t>37337</t>
  </si>
  <si>
    <t>34660</t>
  </si>
  <si>
    <t>40625</t>
  </si>
  <si>
    <t>30015</t>
  </si>
  <si>
    <t>23166</t>
  </si>
  <si>
    <t>44180</t>
  </si>
  <si>
    <t>35657</t>
  </si>
  <si>
    <t>24011</t>
  </si>
  <si>
    <t>19287</t>
  </si>
  <si>
    <t>44874</t>
  </si>
  <si>
    <t>39015</t>
  </si>
  <si>
    <t>50002</t>
  </si>
  <si>
    <t>36697</t>
  </si>
  <si>
    <t>32624</t>
  </si>
  <si>
    <t>29249</t>
  </si>
  <si>
    <t>25361</t>
  </si>
  <si>
    <t>23353</t>
  </si>
  <si>
    <t>54993</t>
  </si>
  <si>
    <t>49041</t>
  </si>
  <si>
    <t>59729</t>
  </si>
  <si>
    <t>45103</t>
  </si>
  <si>
    <t>119207</t>
  </si>
  <si>
    <t>132626</t>
  </si>
  <si>
    <t>55986</t>
  </si>
  <si>
    <t>41494</t>
  </si>
  <si>
    <t>67922</t>
  </si>
  <si>
    <t>80346</t>
  </si>
  <si>
    <t>156671</t>
  </si>
  <si>
    <t>128307</t>
  </si>
  <si>
    <t>199855</t>
  </si>
  <si>
    <t>154099</t>
  </si>
  <si>
    <t>86356</t>
  </si>
  <si>
    <t>78994</t>
  </si>
  <si>
    <t>10</t>
  </si>
  <si>
    <t>210018</t>
  </si>
  <si>
    <t>166157</t>
  </si>
  <si>
    <t>144142</t>
  </si>
  <si>
    <t>110836</t>
  </si>
  <si>
    <t>124164</t>
  </si>
  <si>
    <t>104689</t>
  </si>
  <si>
    <t>65188</t>
  </si>
  <si>
    <t>49246</t>
  </si>
  <si>
    <t>92204</t>
  </si>
  <si>
    <t>83372</t>
  </si>
  <si>
    <t>71262</t>
  </si>
  <si>
    <t>53630</t>
  </si>
  <si>
    <t>127793</t>
  </si>
  <si>
    <t>101600</t>
  </si>
  <si>
    <t>121341</t>
  </si>
  <si>
    <t>111522</t>
  </si>
  <si>
    <t>120659</t>
  </si>
  <si>
    <t>108887</t>
  </si>
  <si>
    <t>73128</t>
  </si>
  <si>
    <t>61671</t>
  </si>
  <si>
    <t>64117</t>
  </si>
  <si>
    <t>70501</t>
  </si>
  <si>
    <t>144036</t>
  </si>
  <si>
    <t>110146</t>
  </si>
  <si>
    <t>127447</t>
  </si>
  <si>
    <t>94680</t>
  </si>
  <si>
    <t>52368</t>
  </si>
  <si>
    <t>48103</t>
  </si>
  <si>
    <t>127275</t>
  </si>
  <si>
    <t>95447</t>
  </si>
  <si>
    <t>80200</t>
  </si>
  <si>
    <t>68012</t>
  </si>
  <si>
    <t>75961</t>
  </si>
  <si>
    <t>60208</t>
  </si>
  <si>
    <t>191452</t>
  </si>
  <si>
    <t>158750</t>
  </si>
  <si>
    <t>50082</t>
  </si>
  <si>
    <t>43175</t>
  </si>
  <si>
    <t>78457</t>
  </si>
  <si>
    <t>55579</t>
  </si>
  <si>
    <t>92953</t>
  </si>
  <si>
    <t>78943</t>
  </si>
  <si>
    <t>73414</t>
  </si>
  <si>
    <t>63406</t>
  </si>
  <si>
    <t>122350</t>
  </si>
  <si>
    <t>87513</t>
  </si>
  <si>
    <t>62267</t>
  </si>
  <si>
    <t>49255</t>
  </si>
  <si>
    <t>56827</t>
  </si>
  <si>
    <t>46650</t>
  </si>
  <si>
    <t>61197</t>
  </si>
  <si>
    <t>65725</t>
  </si>
  <si>
    <t>124579</t>
  </si>
  <si>
    <t>90552</t>
  </si>
  <si>
    <t>82228</t>
  </si>
  <si>
    <t>58487</t>
  </si>
  <si>
    <t>80248</t>
  </si>
  <si>
    <t>63492</t>
  </si>
  <si>
    <t>71126</t>
  </si>
  <si>
    <t>56755</t>
  </si>
  <si>
    <t>49399</t>
  </si>
  <si>
    <t>35005</t>
  </si>
  <si>
    <t>199985</t>
  </si>
  <si>
    <t>163588</t>
  </si>
  <si>
    <t>124242</t>
  </si>
  <si>
    <t>90006</t>
  </si>
  <si>
    <t>101167</t>
  </si>
  <si>
    <t>70960</t>
  </si>
  <si>
    <t>80481</t>
  </si>
  <si>
    <t>103469</t>
  </si>
  <si>
    <t>104477</t>
  </si>
  <si>
    <t>112912</t>
  </si>
  <si>
    <t>46984</t>
  </si>
  <si>
    <t>53434</t>
  </si>
  <si>
    <t>85887</t>
  </si>
  <si>
    <t>104451</t>
  </si>
  <si>
    <t>62884</t>
  </si>
  <si>
    <t>78033</t>
  </si>
  <si>
    <t>77287</t>
  </si>
  <si>
    <t>88258</t>
  </si>
  <si>
    <t>95434</t>
  </si>
  <si>
    <t>123659</t>
  </si>
  <si>
    <t>53174</t>
  </si>
  <si>
    <t>58412</t>
  </si>
  <si>
    <t>39495</t>
  </si>
  <si>
    <t>48579</t>
  </si>
  <si>
    <t>48599</t>
  </si>
  <si>
    <t>39020</t>
  </si>
  <si>
    <t>57206</t>
  </si>
  <si>
    <t>46132</t>
  </si>
  <si>
    <t>84068</t>
  </si>
  <si>
    <t>60783</t>
  </si>
  <si>
    <t>41664</t>
  </si>
  <si>
    <t>39552</t>
  </si>
  <si>
    <t>53396</t>
  </si>
  <si>
    <t>62325</t>
  </si>
  <si>
    <t>29403</t>
  </si>
  <si>
    <t>21481</t>
  </si>
  <si>
    <t>35098</t>
  </si>
  <si>
    <t>38736</t>
  </si>
  <si>
    <t>50187</t>
  </si>
  <si>
    <t>43419</t>
  </si>
  <si>
    <t>48782</t>
  </si>
  <si>
    <t>38129</t>
  </si>
  <si>
    <t>57464</t>
  </si>
  <si>
    <t>41002</t>
  </si>
  <si>
    <t>47899</t>
  </si>
  <si>
    <t>42512</t>
  </si>
  <si>
    <t>33257</t>
  </si>
  <si>
    <t>28683</t>
  </si>
  <si>
    <t>70331</t>
  </si>
  <si>
    <t>76195</t>
  </si>
  <si>
    <t>33572</t>
  </si>
  <si>
    <t>38178</t>
  </si>
  <si>
    <t>26552</t>
  </si>
  <si>
    <t>33630</t>
  </si>
  <si>
    <t>60244</t>
  </si>
  <si>
    <t>74733</t>
  </si>
  <si>
    <t>41404</t>
  </si>
  <si>
    <t>45208</t>
  </si>
  <si>
    <t>32984</t>
  </si>
  <si>
    <t>35095</t>
  </si>
  <si>
    <t>65621</t>
  </si>
  <si>
    <t>78345</t>
  </si>
  <si>
    <t>31369</t>
  </si>
  <si>
    <t>35553</t>
  </si>
  <si>
    <t>42169</t>
  </si>
  <si>
    <t>34964</t>
  </si>
  <si>
    <t>43161</t>
  </si>
  <si>
    <t>31860</t>
  </si>
  <si>
    <t>115813</t>
  </si>
  <si>
    <t>135581</t>
  </si>
  <si>
    <t>61978</t>
  </si>
  <si>
    <t>51938</t>
  </si>
  <si>
    <t>113147</t>
  </si>
  <si>
    <t>130024</t>
  </si>
  <si>
    <t>119031</t>
  </si>
  <si>
    <t>105513</t>
  </si>
  <si>
    <t>260598</t>
  </si>
  <si>
    <t>238751</t>
  </si>
  <si>
    <t>173211</t>
  </si>
  <si>
    <t>147146</t>
  </si>
  <si>
    <t>177263</t>
  </si>
  <si>
    <t>127998</t>
  </si>
  <si>
    <t>67859</t>
  </si>
  <si>
    <t>51631</t>
  </si>
  <si>
    <t>91984</t>
  </si>
  <si>
    <t>73961</t>
  </si>
  <si>
    <t>224392</t>
  </si>
  <si>
    <t>159609</t>
  </si>
  <si>
    <t>254753</t>
  </si>
  <si>
    <t>236566</t>
  </si>
  <si>
    <t>157006</t>
  </si>
  <si>
    <t>147182</t>
  </si>
  <si>
    <t>144257</t>
  </si>
  <si>
    <t>108161</t>
  </si>
  <si>
    <t>98335</t>
  </si>
  <si>
    <t>89891</t>
  </si>
  <si>
    <t>161553</t>
  </si>
  <si>
    <t>113457</t>
  </si>
  <si>
    <t>96325</t>
  </si>
  <si>
    <t>88628</t>
  </si>
  <si>
    <t>63461</t>
  </si>
  <si>
    <t>46687</t>
  </si>
  <si>
    <t>78567</t>
  </si>
  <si>
    <t>59734</t>
  </si>
  <si>
    <t>83381</t>
  </si>
  <si>
    <t>89698</t>
  </si>
  <si>
    <t>77003</t>
  </si>
  <si>
    <t>55917</t>
  </si>
  <si>
    <t>63685</t>
  </si>
  <si>
    <t>70035</t>
  </si>
  <si>
    <t>86461</t>
  </si>
  <si>
    <t>64377</t>
  </si>
  <si>
    <t>70518</t>
  </si>
  <si>
    <t>101777</t>
  </si>
  <si>
    <t>130298</t>
  </si>
  <si>
    <t>88500</t>
  </si>
  <si>
    <t>103658</t>
  </si>
  <si>
    <t>58967</t>
  </si>
  <si>
    <t>72916</t>
  </si>
  <si>
    <t>127816</t>
  </si>
  <si>
    <t>154592</t>
  </si>
  <si>
    <t>114536</t>
  </si>
  <si>
    <t>97153</t>
  </si>
  <si>
    <t>134451</t>
  </si>
  <si>
    <t>118849</t>
  </si>
  <si>
    <t>128835</t>
  </si>
  <si>
    <t>111944</t>
  </si>
  <si>
    <t>138945</t>
  </si>
  <si>
    <t>131860</t>
  </si>
  <si>
    <t>72414</t>
  </si>
  <si>
    <t>55317</t>
  </si>
  <si>
    <t>27229</t>
  </si>
  <si>
    <t>19612</t>
  </si>
  <si>
    <t>82908</t>
  </si>
  <si>
    <t>62971</t>
  </si>
  <si>
    <t>72534</t>
  </si>
  <si>
    <t>91999</t>
  </si>
  <si>
    <t>36420</t>
  </si>
  <si>
    <t>42434</t>
  </si>
  <si>
    <t>42660</t>
  </si>
  <si>
    <t>45106</t>
  </si>
  <si>
    <t>38323</t>
  </si>
  <si>
    <t>48290</t>
  </si>
  <si>
    <t>61549</t>
  </si>
  <si>
    <t>66051</t>
  </si>
  <si>
    <t>69127</t>
  </si>
  <si>
    <t>75918</t>
  </si>
  <si>
    <t>87830</t>
  </si>
  <si>
    <t>62042</t>
  </si>
  <si>
    <t>59563</t>
  </si>
  <si>
    <t>64005</t>
  </si>
  <si>
    <t>35872</t>
  </si>
  <si>
    <t>41422</t>
  </si>
  <si>
    <t>69068</t>
  </si>
  <si>
    <t>79820</t>
  </si>
  <si>
    <t>80946</t>
  </si>
  <si>
    <t>69837</t>
  </si>
  <si>
    <t>40054</t>
  </si>
  <si>
    <t>32350</t>
  </si>
  <si>
    <t>84695</t>
  </si>
  <si>
    <t>94210</t>
  </si>
  <si>
    <t>51239</t>
  </si>
  <si>
    <t>47047</t>
  </si>
  <si>
    <t>76733</t>
  </si>
  <si>
    <t>89531</t>
  </si>
  <si>
    <t>51776</t>
  </si>
  <si>
    <t>43895</t>
  </si>
  <si>
    <t>69495</t>
  </si>
  <si>
    <t>89695</t>
  </si>
  <si>
    <t>25096</t>
  </si>
  <si>
    <t>19485</t>
  </si>
  <si>
    <t>36931</t>
  </si>
  <si>
    <t>43349</t>
  </si>
  <si>
    <t>65831</t>
  </si>
  <si>
    <t>79251</t>
  </si>
  <si>
    <t>61279</t>
  </si>
  <si>
    <t>45330</t>
  </si>
  <si>
    <t>61531</t>
  </si>
  <si>
    <t>65908</t>
  </si>
  <si>
    <t>57056</t>
  </si>
  <si>
    <t>68634</t>
  </si>
  <si>
    <t>43354</t>
  </si>
  <si>
    <t>50089</t>
  </si>
  <si>
    <t>30868</t>
  </si>
  <si>
    <t>34748</t>
  </si>
  <si>
    <t>25921</t>
  </si>
  <si>
    <t>29994</t>
  </si>
  <si>
    <t>62733</t>
  </si>
  <si>
    <t>78925</t>
  </si>
  <si>
    <t>23993</t>
  </si>
  <si>
    <t>30827</t>
  </si>
  <si>
    <t>25201</t>
  </si>
  <si>
    <t>27618</t>
  </si>
  <si>
    <t>25105</t>
  </si>
  <si>
    <t>29874</t>
  </si>
  <si>
    <t>52938</t>
  </si>
  <si>
    <t>46631</t>
  </si>
  <si>
    <t>43391</t>
  </si>
  <si>
    <t>37639</t>
  </si>
  <si>
    <t>44786</t>
  </si>
  <si>
    <t>39598</t>
  </si>
  <si>
    <t>35788</t>
  </si>
  <si>
    <t>32684</t>
  </si>
  <si>
    <t>71558</t>
  </si>
  <si>
    <t>76589</t>
  </si>
  <si>
    <t>44677</t>
  </si>
  <si>
    <t>48256</t>
  </si>
  <si>
    <t>69841</t>
  </si>
  <si>
    <t>82610</t>
  </si>
  <si>
    <t>59449</t>
  </si>
  <si>
    <t>49147</t>
  </si>
  <si>
    <t>58212</t>
  </si>
  <si>
    <t>44762</t>
  </si>
  <si>
    <t>73400</t>
  </si>
  <si>
    <t>51929</t>
  </si>
  <si>
    <t>156227</t>
  </si>
  <si>
    <t>117583</t>
  </si>
  <si>
    <t>50139</t>
  </si>
  <si>
    <t>39000</t>
  </si>
  <si>
    <t>89616</t>
  </si>
  <si>
    <t>84006</t>
  </si>
  <si>
    <t>96895</t>
  </si>
  <si>
    <t>79290</t>
  </si>
  <si>
    <t>124860</t>
  </si>
  <si>
    <t>106831</t>
  </si>
  <si>
    <t>89075</t>
  </si>
  <si>
    <t>68258</t>
  </si>
  <si>
    <t>63108</t>
  </si>
  <si>
    <t>57070</t>
  </si>
  <si>
    <t>162428</t>
  </si>
  <si>
    <t>114613</t>
  </si>
  <si>
    <t>117811</t>
  </si>
  <si>
    <t>96407</t>
  </si>
  <si>
    <t>68707</t>
  </si>
  <si>
    <t>51845</t>
  </si>
  <si>
    <t>110612</t>
  </si>
  <si>
    <t>117976</t>
  </si>
  <si>
    <t>81506</t>
  </si>
  <si>
    <t>73523</t>
  </si>
  <si>
    <t>68842</t>
  </si>
  <si>
    <t>62557</t>
  </si>
  <si>
    <t>97044</t>
  </si>
  <si>
    <t>91870</t>
  </si>
  <si>
    <t>61939</t>
  </si>
  <si>
    <t>43948</t>
  </si>
  <si>
    <t>42867</t>
  </si>
  <si>
    <t>39436</t>
  </si>
  <si>
    <t>24033</t>
  </si>
  <si>
    <t>28710</t>
  </si>
  <si>
    <t>119897</t>
  </si>
  <si>
    <t>151626</t>
  </si>
  <si>
    <t>54539</t>
  </si>
  <si>
    <t>70022</t>
  </si>
  <si>
    <t>67376</t>
  </si>
  <si>
    <t>52782</t>
  </si>
  <si>
    <t>20406</t>
  </si>
  <si>
    <t>18789</t>
  </si>
  <si>
    <t>70984</t>
  </si>
  <si>
    <t>54902</t>
  </si>
  <si>
    <t>62599</t>
  </si>
  <si>
    <t>71002</t>
  </si>
  <si>
    <t>48456</t>
  </si>
  <si>
    <t>45799</t>
  </si>
  <si>
    <t>69172</t>
  </si>
  <si>
    <t>57915</t>
  </si>
  <si>
    <t>65694</t>
  </si>
  <si>
    <t>56265</t>
  </si>
  <si>
    <t>104142</t>
  </si>
  <si>
    <t>97177</t>
  </si>
  <si>
    <t>54440</t>
  </si>
  <si>
    <t>49179</t>
  </si>
  <si>
    <t>83997</t>
  </si>
  <si>
    <t>65314</t>
  </si>
  <si>
    <t>56440</t>
  </si>
  <si>
    <t>42065</t>
  </si>
  <si>
    <t>110002</t>
  </si>
  <si>
    <t>82015</t>
  </si>
  <si>
    <t>41721</t>
  </si>
  <si>
    <t>38971</t>
  </si>
  <si>
    <t>30317</t>
  </si>
  <si>
    <t>45397</t>
  </si>
  <si>
    <t>51604</t>
  </si>
  <si>
    <t>34955</t>
  </si>
  <si>
    <t>37697</t>
  </si>
  <si>
    <t>76375</t>
  </si>
  <si>
    <t>93372</t>
  </si>
  <si>
    <t>34471</t>
  </si>
  <si>
    <t>40311</t>
  </si>
  <si>
    <t>38476</t>
  </si>
  <si>
    <t>43921</t>
  </si>
  <si>
    <t>45443</t>
  </si>
  <si>
    <t>59046</t>
  </si>
  <si>
    <t>57573</t>
  </si>
  <si>
    <t>63491</t>
  </si>
  <si>
    <t>49498</t>
  </si>
  <si>
    <t>57296</t>
  </si>
  <si>
    <t>77297</t>
  </si>
  <si>
    <t>89208</t>
  </si>
  <si>
    <t>78711</t>
  </si>
  <si>
    <t>59524</t>
  </si>
  <si>
    <t>55173</t>
  </si>
  <si>
    <t>50079</t>
  </si>
  <si>
    <t>48511</t>
  </si>
  <si>
    <t>56671</t>
  </si>
  <si>
    <t>30386</t>
  </si>
  <si>
    <t>23975</t>
  </si>
  <si>
    <t>40059</t>
  </si>
  <si>
    <t>45434</t>
  </si>
  <si>
    <t>44611</t>
  </si>
  <si>
    <t>34898</t>
  </si>
  <si>
    <t>31883</t>
  </si>
  <si>
    <t>37316</t>
  </si>
  <si>
    <t>59239</t>
  </si>
  <si>
    <t>63756</t>
  </si>
  <si>
    <t>65935</t>
  </si>
  <si>
    <t>72427</t>
  </si>
  <si>
    <t>43028</t>
  </si>
  <si>
    <t>53164</t>
  </si>
  <si>
    <t>20101</t>
  </si>
  <si>
    <t>24844</t>
  </si>
  <si>
    <t>60843</t>
  </si>
  <si>
    <t>73709</t>
  </si>
  <si>
    <t>37527</t>
  </si>
  <si>
    <t>31080</t>
  </si>
  <si>
    <t>28025</t>
  </si>
  <si>
    <t>35855</t>
  </si>
  <si>
    <t>58812</t>
  </si>
  <si>
    <t>66938</t>
  </si>
  <si>
    <t>44575</t>
  </si>
  <si>
    <t>50666</t>
  </si>
  <si>
    <t>36891</t>
  </si>
  <si>
    <t>43535</t>
  </si>
  <si>
    <t>43143</t>
  </si>
  <si>
    <t>49426</t>
  </si>
  <si>
    <t>40781</t>
  </si>
  <si>
    <t>33319</t>
  </si>
  <si>
    <t>22997</t>
  </si>
  <si>
    <t>16696</t>
  </si>
  <si>
    <t>50230</t>
  </si>
  <si>
    <t>62244</t>
  </si>
  <si>
    <t>17322</t>
  </si>
  <si>
    <t>14459</t>
  </si>
  <si>
    <t>70125</t>
  </si>
  <si>
    <t>61218</t>
  </si>
  <si>
    <t>33524</t>
  </si>
  <si>
    <t>31662</t>
  </si>
  <si>
    <t>16286</t>
  </si>
  <si>
    <t>13482</t>
  </si>
  <si>
    <t>90545</t>
  </si>
  <si>
    <t>76848</t>
  </si>
  <si>
    <t>51479</t>
  </si>
  <si>
    <t>43572</t>
  </si>
  <si>
    <t>74041</t>
  </si>
  <si>
    <t>62119</t>
  </si>
  <si>
    <t>63506</t>
  </si>
  <si>
    <t>57225</t>
  </si>
  <si>
    <t>56912</t>
  </si>
  <si>
    <t>40980</t>
  </si>
  <si>
    <t>47427</t>
  </si>
  <si>
    <t>38045</t>
  </si>
  <si>
    <t>200435</t>
  </si>
  <si>
    <t>169669</t>
  </si>
  <si>
    <t>60005</t>
  </si>
  <si>
    <t>48715</t>
  </si>
  <si>
    <t>149508</t>
  </si>
  <si>
    <t>108665</t>
  </si>
  <si>
    <t>62582</t>
  </si>
  <si>
    <t>57888</t>
  </si>
  <si>
    <t>180936</t>
  </si>
  <si>
    <t>143143</t>
  </si>
  <si>
    <t>91130</t>
  </si>
  <si>
    <t>77855</t>
  </si>
  <si>
    <t>61686</t>
  </si>
  <si>
    <t>44445</t>
  </si>
  <si>
    <t>51475</t>
  </si>
  <si>
    <t>40702</t>
  </si>
  <si>
    <t>150093</t>
  </si>
  <si>
    <t>132555</t>
  </si>
  <si>
    <t>71221</t>
  </si>
  <si>
    <t>52917</t>
  </si>
  <si>
    <t>55715</t>
  </si>
  <si>
    <t>47595</t>
  </si>
  <si>
    <t>54548</t>
  </si>
  <si>
    <t>42184</t>
  </si>
  <si>
    <t>39039</t>
  </si>
  <si>
    <t>30585</t>
  </si>
  <si>
    <t>48821</t>
  </si>
  <si>
    <t>61745</t>
  </si>
  <si>
    <t>107389</t>
  </si>
  <si>
    <t>129677</t>
  </si>
  <si>
    <t>20604</t>
  </si>
  <si>
    <t>26319</t>
  </si>
  <si>
    <t>110420</t>
  </si>
  <si>
    <t>132533</t>
  </si>
  <si>
    <t>35552</t>
  </si>
  <si>
    <t>25040</t>
  </si>
  <si>
    <t>99692</t>
  </si>
  <si>
    <t>74901</t>
  </si>
  <si>
    <t>75365</t>
  </si>
  <si>
    <t>60092</t>
  </si>
  <si>
    <t>62407</t>
  </si>
  <si>
    <t>56116</t>
  </si>
  <si>
    <t>110541</t>
  </si>
  <si>
    <t>81409</t>
  </si>
  <si>
    <t>80308</t>
  </si>
  <si>
    <t>60086</t>
  </si>
  <si>
    <t>77127</t>
  </si>
  <si>
    <t>64201</t>
  </si>
  <si>
    <t>64677</t>
  </si>
  <si>
    <t>82364</t>
  </si>
  <si>
    <t>63888</t>
  </si>
  <si>
    <t>80118</t>
  </si>
  <si>
    <t>90003</t>
  </si>
  <si>
    <t>113753</t>
  </si>
  <si>
    <t>100356</t>
  </si>
  <si>
    <t>107353</t>
  </si>
  <si>
    <t>61373</t>
  </si>
  <si>
    <t>71049</t>
  </si>
  <si>
    <t>81629</t>
  </si>
  <si>
    <t>101897</t>
  </si>
  <si>
    <t>79595</t>
  </si>
  <si>
    <t>92349</t>
  </si>
  <si>
    <t>55072</t>
  </si>
  <si>
    <t>50941</t>
  </si>
  <si>
    <t>38894</t>
  </si>
  <si>
    <t>33146</t>
  </si>
  <si>
    <t>99322</t>
  </si>
  <si>
    <t>71303</t>
  </si>
  <si>
    <t>79539</t>
  </si>
  <si>
    <t>65265</t>
  </si>
  <si>
    <t>94476</t>
  </si>
  <si>
    <t>87690</t>
  </si>
  <si>
    <t>43107</t>
  </si>
  <si>
    <t>36893</t>
  </si>
  <si>
    <t>36676</t>
  </si>
  <si>
    <t>27178</t>
  </si>
  <si>
    <t>65078</t>
  </si>
  <si>
    <t>71754</t>
  </si>
  <si>
    <t>41137</t>
  </si>
  <si>
    <t>38245</t>
  </si>
  <si>
    <t>28866</t>
  </si>
  <si>
    <t>25812</t>
  </si>
  <si>
    <t>58252</t>
  </si>
  <si>
    <t>54531</t>
  </si>
  <si>
    <t>25382</t>
  </si>
  <si>
    <t>22444</t>
  </si>
  <si>
    <t>30166</t>
  </si>
  <si>
    <t>28263</t>
  </si>
  <si>
    <t>40447</t>
  </si>
  <si>
    <t>28393</t>
  </si>
  <si>
    <t>25038</t>
  </si>
  <si>
    <t>26295</t>
  </si>
  <si>
    <t>30334</t>
  </si>
  <si>
    <t>37970</t>
  </si>
  <si>
    <t>69207</t>
  </si>
  <si>
    <t>84882</t>
  </si>
  <si>
    <t>46107</t>
  </si>
  <si>
    <t>58587</t>
  </si>
  <si>
    <t>33849</t>
  </si>
  <si>
    <t>42739</t>
  </si>
  <si>
    <t>35441</t>
  </si>
  <si>
    <t>41730</t>
  </si>
  <si>
    <t>70750</t>
  </si>
  <si>
    <t>83126</t>
  </si>
  <si>
    <t>57129</t>
  </si>
  <si>
    <t>64248</t>
  </si>
  <si>
    <t>61739</t>
  </si>
  <si>
    <t>77198</t>
  </si>
  <si>
    <t>39304</t>
  </si>
  <si>
    <t>36980</t>
  </si>
  <si>
    <t>59527</t>
  </si>
  <si>
    <t>41917</t>
  </si>
  <si>
    <t>61512</t>
  </si>
  <si>
    <t>72997</t>
  </si>
  <si>
    <t>85470</t>
  </si>
  <si>
    <t>102474</t>
  </si>
  <si>
    <t>102016</t>
  </si>
  <si>
    <t>75783</t>
  </si>
  <si>
    <t>152784</t>
  </si>
  <si>
    <t>125174</t>
  </si>
  <si>
    <t>213308</t>
  </si>
  <si>
    <t>158962</t>
  </si>
  <si>
    <t>65347</t>
  </si>
  <si>
    <t>54819</t>
  </si>
  <si>
    <t>65637</t>
  </si>
  <si>
    <t>55485</t>
  </si>
  <si>
    <t>150475</t>
  </si>
  <si>
    <t>127192</t>
  </si>
  <si>
    <t>179201</t>
  </si>
  <si>
    <t>156589</t>
  </si>
  <si>
    <t>64204</t>
  </si>
  <si>
    <t>45134</t>
  </si>
  <si>
    <t>80470</t>
  </si>
  <si>
    <t>58936</t>
  </si>
  <si>
    <t>57323</t>
  </si>
  <si>
    <t>43363</t>
  </si>
  <si>
    <t>123860</t>
  </si>
  <si>
    <t>109075</t>
  </si>
  <si>
    <t>140860</t>
  </si>
  <si>
    <t>124476</t>
  </si>
  <si>
    <t>93170</t>
  </si>
  <si>
    <t>66197</t>
  </si>
  <si>
    <t>77267</t>
  </si>
  <si>
    <t>71519</t>
  </si>
  <si>
    <t>108700</t>
  </si>
  <si>
    <t>90842</t>
  </si>
  <si>
    <t>105278</t>
  </si>
  <si>
    <t>81828</t>
  </si>
  <si>
    <t>138104</t>
  </si>
  <si>
    <t>108862</t>
  </si>
  <si>
    <t>80366</t>
  </si>
  <si>
    <t>65817</t>
  </si>
  <si>
    <t>76465</t>
  </si>
  <si>
    <t>89120</t>
  </si>
  <si>
    <t>86279</t>
  </si>
  <si>
    <t>91129</t>
  </si>
  <si>
    <t>98357</t>
  </si>
  <si>
    <t>73153</t>
  </si>
  <si>
    <t>82306</t>
  </si>
  <si>
    <t>130848</t>
  </si>
  <si>
    <t>96637</t>
  </si>
  <si>
    <t>61318</t>
  </si>
  <si>
    <t>65217</t>
  </si>
  <si>
    <t>64341</t>
  </si>
  <si>
    <t>52415</t>
  </si>
  <si>
    <t>141026</t>
  </si>
  <si>
    <t>123749</t>
  </si>
  <si>
    <t>84672</t>
  </si>
  <si>
    <t>77220</t>
  </si>
  <si>
    <t>67288</t>
  </si>
  <si>
    <t>47884</t>
  </si>
  <si>
    <t>63122</t>
  </si>
  <si>
    <t>46571</t>
  </si>
  <si>
    <t>90076</t>
  </si>
  <si>
    <t>83633</t>
  </si>
  <si>
    <t>17779</t>
  </si>
  <si>
    <t>19741</t>
  </si>
  <si>
    <t>58367</t>
  </si>
  <si>
    <t>75653</t>
  </si>
  <si>
    <t>73326</t>
  </si>
  <si>
    <t>61604</t>
  </si>
  <si>
    <t>74738</t>
  </si>
  <si>
    <t>57898</t>
  </si>
  <si>
    <t>68219</t>
  </si>
  <si>
    <t>47265</t>
  </si>
  <si>
    <t>58567</t>
  </si>
  <si>
    <t>100308</t>
  </si>
  <si>
    <t>105586</t>
  </si>
  <si>
    <t>67920</t>
  </si>
  <si>
    <t>63595</t>
  </si>
  <si>
    <t>39465</t>
  </si>
  <si>
    <t>29949</t>
  </si>
  <si>
    <t>47515</t>
  </si>
  <si>
    <t>44013</t>
  </si>
  <si>
    <t>100839</t>
  </si>
  <si>
    <t>80957</t>
  </si>
  <si>
    <t>36830</t>
  </si>
  <si>
    <t>27124</t>
  </si>
  <si>
    <t>97378</t>
  </si>
  <si>
    <t>78375</t>
  </si>
  <si>
    <t>17692</t>
  </si>
  <si>
    <t>18751</t>
  </si>
  <si>
    <t>49658</t>
  </si>
  <si>
    <t>60112</t>
  </si>
  <si>
    <t>25624</t>
  </si>
  <si>
    <t>32320</t>
  </si>
  <si>
    <t>78458</t>
  </si>
  <si>
    <t>72512</t>
  </si>
  <si>
    <t>114481</t>
  </si>
  <si>
    <t>128668</t>
  </si>
  <si>
    <t>29222</t>
  </si>
  <si>
    <t>41748</t>
  </si>
  <si>
    <t>48420</t>
  </si>
  <si>
    <t>30618</t>
  </si>
  <si>
    <t>34060</t>
  </si>
  <si>
    <t>27949</t>
  </si>
  <si>
    <t>32185</t>
  </si>
  <si>
    <t>42873</t>
  </si>
  <si>
    <t>46519</t>
  </si>
  <si>
    <t>45392</t>
  </si>
  <si>
    <t>55363</t>
  </si>
  <si>
    <t>33741</t>
  </si>
  <si>
    <t>41428</t>
  </si>
  <si>
    <t>78153</t>
  </si>
  <si>
    <t>90367</t>
  </si>
  <si>
    <t>73157</t>
  </si>
  <si>
    <t>89017</t>
  </si>
  <si>
    <t>53669</t>
  </si>
  <si>
    <t>38569</t>
  </si>
  <si>
    <t>28692</t>
  </si>
  <si>
    <t>46148</t>
  </si>
  <si>
    <t>32588</t>
  </si>
  <si>
    <t>27706</t>
  </si>
  <si>
    <t>24001</t>
  </si>
  <si>
    <t>59675</t>
  </si>
  <si>
    <t>73273</t>
  </si>
  <si>
    <t>112960</t>
  </si>
  <si>
    <t>131565</t>
  </si>
  <si>
    <t>44576</t>
  </si>
  <si>
    <t>39363</t>
  </si>
  <si>
    <t>56403</t>
  </si>
  <si>
    <t>70418</t>
  </si>
  <si>
    <t>120535</t>
  </si>
  <si>
    <t>84599</t>
  </si>
  <si>
    <t>141218</t>
  </si>
  <si>
    <t>106262</t>
  </si>
  <si>
    <t>160818</t>
  </si>
  <si>
    <t>142676</t>
  </si>
  <si>
    <t>72260</t>
  </si>
  <si>
    <t>64468</t>
  </si>
  <si>
    <t>102063</t>
  </si>
  <si>
    <t>80432</t>
  </si>
  <si>
    <t>135120</t>
  </si>
  <si>
    <t>101695</t>
  </si>
  <si>
    <t>80668</t>
  </si>
  <si>
    <t>57456</t>
  </si>
  <si>
    <t>163242</t>
  </si>
  <si>
    <t>135334</t>
  </si>
  <si>
    <t>140937</t>
  </si>
  <si>
    <t>116640</t>
  </si>
  <si>
    <t>74529</t>
  </si>
  <si>
    <t>70051</t>
  </si>
  <si>
    <t>91579</t>
  </si>
  <si>
    <t>77343</t>
  </si>
  <si>
    <t>93472</t>
  </si>
  <si>
    <t>73089</t>
  </si>
  <si>
    <t>144282</t>
  </si>
  <si>
    <t>103212</t>
  </si>
  <si>
    <t>103312</t>
  </si>
  <si>
    <t>133512</t>
  </si>
  <si>
    <t>135221</t>
  </si>
  <si>
    <t>96192</t>
  </si>
  <si>
    <t>142446</t>
  </si>
  <si>
    <t>120245</t>
  </si>
  <si>
    <t>93092</t>
  </si>
  <si>
    <t>73315</t>
  </si>
  <si>
    <t>121925</t>
  </si>
  <si>
    <t>109824</t>
  </si>
  <si>
    <t>79992</t>
  </si>
  <si>
    <t>59577</t>
  </si>
  <si>
    <t>42806</t>
  </si>
  <si>
    <t>73898</t>
  </si>
  <si>
    <t>92813</t>
  </si>
  <si>
    <t>26251</t>
  </si>
  <si>
    <t>33164</t>
  </si>
  <si>
    <t>115109</t>
  </si>
  <si>
    <t>93700</t>
  </si>
  <si>
    <t>103067</t>
  </si>
  <si>
    <t>73406</t>
  </si>
  <si>
    <t>63399</t>
  </si>
  <si>
    <t>44682</t>
  </si>
  <si>
    <t>75298</t>
  </si>
  <si>
    <t>67976</t>
  </si>
  <si>
    <t>80925</t>
  </si>
  <si>
    <t>65954</t>
  </si>
  <si>
    <t>110649</t>
  </si>
  <si>
    <t>98646</t>
  </si>
  <si>
    <t>23011</t>
  </si>
  <si>
    <t>20703</t>
  </si>
  <si>
    <t>141005</t>
  </si>
  <si>
    <t>116087</t>
  </si>
  <si>
    <t>167077</t>
  </si>
  <si>
    <t>157761</t>
  </si>
  <si>
    <t>236443</t>
  </si>
  <si>
    <t>198686</t>
  </si>
  <si>
    <t>60680</t>
  </si>
  <si>
    <t>45364</t>
  </si>
  <si>
    <t>50701</t>
  </si>
  <si>
    <t>62428</t>
  </si>
  <si>
    <t>84550</t>
  </si>
  <si>
    <t>103371</t>
  </si>
  <si>
    <t>97953</t>
  </si>
  <si>
    <t>108043</t>
  </si>
  <si>
    <t>38336</t>
  </si>
  <si>
    <t>42733</t>
  </si>
  <si>
    <t>102199</t>
  </si>
  <si>
    <t>62565</t>
  </si>
  <si>
    <t>77011</t>
  </si>
  <si>
    <t>82883</t>
  </si>
  <si>
    <t>91394</t>
  </si>
  <si>
    <t>51852</t>
  </si>
  <si>
    <t>56719</t>
  </si>
  <si>
    <t>44229</t>
  </si>
  <si>
    <t>35461</t>
  </si>
  <si>
    <t>51476</t>
  </si>
  <si>
    <t>47263</t>
  </si>
  <si>
    <t>51615</t>
  </si>
  <si>
    <t>48743</t>
  </si>
  <si>
    <t>77338</t>
  </si>
  <si>
    <t>61555</t>
  </si>
  <si>
    <t>39713</t>
  </si>
  <si>
    <t>34693</t>
  </si>
  <si>
    <t>18973</t>
  </si>
  <si>
    <t>17278</t>
  </si>
  <si>
    <t>58394</t>
  </si>
  <si>
    <t>45992</t>
  </si>
  <si>
    <t>35041</t>
  </si>
  <si>
    <t>41177</t>
  </si>
  <si>
    <t>34861</t>
  </si>
  <si>
    <t>45009</t>
  </si>
  <si>
    <t>65316</t>
  </si>
  <si>
    <t>83601</t>
  </si>
  <si>
    <t>63444</t>
  </si>
  <si>
    <t>78591</t>
  </si>
  <si>
    <t>18784</t>
  </si>
  <si>
    <t>20602</t>
  </si>
  <si>
    <t>53548</t>
  </si>
  <si>
    <t>56267</t>
  </si>
  <si>
    <t>29616</t>
  </si>
  <si>
    <t>33004</t>
  </si>
  <si>
    <t>38647</t>
  </si>
  <si>
    <t>46782</t>
  </si>
  <si>
    <t>32883</t>
  </si>
  <si>
    <t>42673</t>
  </si>
  <si>
    <t>72344</t>
  </si>
  <si>
    <t>76603</t>
  </si>
  <si>
    <t>68642</t>
  </si>
  <si>
    <t>83885</t>
  </si>
  <si>
    <t>35984</t>
  </si>
  <si>
    <t>38247</t>
  </si>
  <si>
    <t>48018</t>
  </si>
  <si>
    <t>51412</t>
  </si>
  <si>
    <t>42478</t>
  </si>
  <si>
    <t>47129</t>
  </si>
  <si>
    <t>59646</t>
  </si>
  <si>
    <t>46845</t>
  </si>
  <si>
    <t>36254</t>
  </si>
  <si>
    <t>29212</t>
  </si>
  <si>
    <t>28808</t>
  </si>
  <si>
    <t>22196</t>
  </si>
  <si>
    <t>45671</t>
  </si>
  <si>
    <t>33642</t>
  </si>
  <si>
    <t>54130</t>
  </si>
  <si>
    <t>41343</t>
  </si>
  <si>
    <t>71390</t>
  </si>
  <si>
    <t>60844</t>
  </si>
  <si>
    <t>48180</t>
  </si>
  <si>
    <t>44845</t>
  </si>
  <si>
    <t>70111</t>
  </si>
  <si>
    <t>77224</t>
  </si>
  <si>
    <t>25339</t>
  </si>
  <si>
    <t>26722</t>
  </si>
  <si>
    <t>55761</t>
  </si>
  <si>
    <t>51981</t>
  </si>
  <si>
    <t>65057</t>
  </si>
  <si>
    <t>69300</t>
  </si>
  <si>
    <t>227099</t>
  </si>
  <si>
    <t>194327</t>
  </si>
  <si>
    <t>247581</t>
  </si>
  <si>
    <t>229290</t>
  </si>
  <si>
    <t>80500</t>
  </si>
  <si>
    <t>59071</t>
  </si>
  <si>
    <t>144215</t>
  </si>
  <si>
    <t>103286</t>
  </si>
  <si>
    <t>77155</t>
  </si>
  <si>
    <t>56030</t>
  </si>
  <si>
    <t>66396</t>
  </si>
  <si>
    <t>52009</t>
  </si>
  <si>
    <t>75258</t>
  </si>
  <si>
    <t>54113</t>
  </si>
  <si>
    <t>166518</t>
  </si>
  <si>
    <t>154249</t>
  </si>
  <si>
    <t>60033</t>
  </si>
  <si>
    <t>49135</t>
  </si>
  <si>
    <t>146925</t>
  </si>
  <si>
    <t>121995</t>
  </si>
  <si>
    <t>145474</t>
  </si>
  <si>
    <t>125934</t>
  </si>
  <si>
    <t>151809</t>
  </si>
  <si>
    <t>115759</t>
  </si>
  <si>
    <t>136991</t>
  </si>
  <si>
    <t>120240</t>
  </si>
  <si>
    <t>53308</t>
  </si>
  <si>
    <t>46728</t>
  </si>
  <si>
    <t>103699</t>
  </si>
  <si>
    <t>113637</t>
  </si>
  <si>
    <t>252639</t>
  </si>
  <si>
    <t>193468</t>
  </si>
  <si>
    <t>80501</t>
  </si>
  <si>
    <t>73541</t>
  </si>
  <si>
    <t>73136</t>
  </si>
  <si>
    <t>65405</t>
  </si>
  <si>
    <t>229548</t>
  </si>
  <si>
    <t>171670</t>
  </si>
  <si>
    <t>67126</t>
  </si>
  <si>
    <t>78594</t>
  </si>
  <si>
    <t>147150</t>
  </si>
  <si>
    <t>118489</t>
  </si>
  <si>
    <t>116409</t>
  </si>
  <si>
    <t>145250</t>
  </si>
  <si>
    <t>117238</t>
  </si>
  <si>
    <t>132311</t>
  </si>
  <si>
    <t>100136</t>
  </si>
  <si>
    <t>89394</t>
  </si>
  <si>
    <t>73050</t>
  </si>
  <si>
    <t>64614</t>
  </si>
  <si>
    <t>71801</t>
  </si>
  <si>
    <t>64052</t>
  </si>
  <si>
    <t>68762</t>
  </si>
  <si>
    <t>51477</t>
  </si>
  <si>
    <t>93184</t>
  </si>
  <si>
    <t>109597</t>
  </si>
  <si>
    <t>86737</t>
  </si>
  <si>
    <t>67615</t>
  </si>
  <si>
    <t>101230</t>
  </si>
  <si>
    <t>88284</t>
  </si>
  <si>
    <t>101041</t>
  </si>
  <si>
    <t>70758</t>
  </si>
  <si>
    <t>55621</t>
  </si>
  <si>
    <t>45569</t>
  </si>
  <si>
    <t>85125</t>
  </si>
  <si>
    <t>70854</t>
  </si>
  <si>
    <t>69871</t>
  </si>
  <si>
    <t>53268</t>
  </si>
  <si>
    <t>24997</t>
  </si>
  <si>
    <t>19350</t>
  </si>
  <si>
    <t>91548</t>
  </si>
  <si>
    <t>69379</t>
  </si>
  <si>
    <t>35342</t>
  </si>
  <si>
    <t>27390</t>
  </si>
  <si>
    <t>69157</t>
  </si>
  <si>
    <t>80433</t>
  </si>
  <si>
    <t>85265</t>
  </si>
  <si>
    <t>105181</t>
  </si>
  <si>
    <t>96166</t>
  </si>
  <si>
    <t>42967</t>
  </si>
  <si>
    <t>51404</t>
  </si>
  <si>
    <t>52011</t>
  </si>
  <si>
    <t>58046</t>
  </si>
  <si>
    <t>51726</t>
  </si>
  <si>
    <t>65126</t>
  </si>
  <si>
    <t>63642</t>
  </si>
  <si>
    <t>74158</t>
  </si>
  <si>
    <t>61567</t>
  </si>
  <si>
    <t>44226</t>
  </si>
  <si>
    <t>62664</t>
  </si>
  <si>
    <t>72867</t>
  </si>
  <si>
    <t>50987</t>
  </si>
  <si>
    <t>60079</t>
  </si>
  <si>
    <t>77733</t>
  </si>
  <si>
    <t>55815</t>
  </si>
  <si>
    <t>63508</t>
  </si>
  <si>
    <t>48350</t>
  </si>
  <si>
    <t>53193</t>
  </si>
  <si>
    <t>46696</t>
  </si>
  <si>
    <t>99351</t>
  </si>
  <si>
    <t>78348</t>
  </si>
  <si>
    <t>51572</t>
  </si>
  <si>
    <t>56832</t>
  </si>
  <si>
    <t>66759</t>
  </si>
  <si>
    <t>77006</t>
  </si>
  <si>
    <t>66288</t>
  </si>
  <si>
    <t>70895</t>
  </si>
  <si>
    <t>77628</t>
  </si>
  <si>
    <t>91177</t>
  </si>
  <si>
    <t>27187</t>
  </si>
  <si>
    <t>19037</t>
  </si>
  <si>
    <t>45713</t>
  </si>
  <si>
    <t>34973</t>
  </si>
  <si>
    <t>40119</t>
  </si>
  <si>
    <t>72447</t>
  </si>
  <si>
    <t>83789</t>
  </si>
  <si>
    <t>23004</t>
  </si>
  <si>
    <t>29750</t>
  </si>
  <si>
    <t>71755</t>
  </si>
  <si>
    <t>80403</t>
  </si>
  <si>
    <t>52155</t>
  </si>
  <si>
    <t>66385</t>
  </si>
  <si>
    <t>63177</t>
  </si>
  <si>
    <t>74622</t>
  </si>
  <si>
    <t>39939</t>
  </si>
  <si>
    <t>35928</t>
  </si>
  <si>
    <t>22877</t>
  </si>
  <si>
    <t>27964</t>
  </si>
  <si>
    <t>68397</t>
  </si>
  <si>
    <t>50189</t>
  </si>
  <si>
    <t>38983</t>
  </si>
  <si>
    <t>30793</t>
  </si>
  <si>
    <t>43676</t>
  </si>
  <si>
    <t>31352</t>
  </si>
  <si>
    <t>53194</t>
  </si>
  <si>
    <t>43628</t>
  </si>
  <si>
    <t>64524</t>
  </si>
  <si>
    <t>54570</t>
  </si>
  <si>
    <t>73679</t>
  </si>
  <si>
    <t>65212</t>
  </si>
  <si>
    <t>42439</t>
  </si>
  <si>
    <t>30800</t>
  </si>
  <si>
    <t>58884</t>
  </si>
  <si>
    <t>73873</t>
  </si>
  <si>
    <t>128189</t>
  </si>
  <si>
    <t>141552</t>
  </si>
  <si>
    <t>74532</t>
  </si>
  <si>
    <t>69540</t>
  </si>
  <si>
    <t>96232</t>
  </si>
  <si>
    <t>122593</t>
  </si>
  <si>
    <t>57775</t>
  </si>
  <si>
    <t>45976</t>
  </si>
  <si>
    <t>85202</t>
  </si>
  <si>
    <t>66190</t>
  </si>
  <si>
    <t>200537</t>
  </si>
  <si>
    <t>163987</t>
  </si>
  <si>
    <t>72167</t>
  </si>
  <si>
    <t>61732</t>
  </si>
  <si>
    <t>226280</t>
  </si>
  <si>
    <t>211578</t>
  </si>
  <si>
    <t>73874</t>
  </si>
  <si>
    <t>60606</t>
  </si>
  <si>
    <t>83797</t>
  </si>
  <si>
    <t>79599</t>
  </si>
  <si>
    <t>180472</t>
  </si>
  <si>
    <t>160354</t>
  </si>
  <si>
    <t>97767</t>
  </si>
  <si>
    <t>74586</t>
  </si>
  <si>
    <t>128630</t>
  </si>
  <si>
    <t>90794</t>
  </si>
  <si>
    <t>251010</t>
  </si>
  <si>
    <t>194853</t>
  </si>
  <si>
    <t>64276</t>
  </si>
  <si>
    <t>52512</t>
  </si>
  <si>
    <t>220658</t>
  </si>
  <si>
    <t>199812</t>
  </si>
  <si>
    <t>117935</t>
  </si>
  <si>
    <t>97059</t>
  </si>
  <si>
    <t>113473</t>
  </si>
  <si>
    <t>84374</t>
  </si>
  <si>
    <t>52217</t>
  </si>
  <si>
    <t>49328</t>
  </si>
  <si>
    <t>139172</t>
  </si>
  <si>
    <t>117896</t>
  </si>
  <si>
    <t>79435</t>
  </si>
  <si>
    <t>60019</t>
  </si>
  <si>
    <t>69782</t>
  </si>
  <si>
    <t>58949</t>
  </si>
  <si>
    <t>107087</t>
  </si>
  <si>
    <t>96304</t>
  </si>
  <si>
    <t>108210</t>
  </si>
  <si>
    <t>114571</t>
  </si>
  <si>
    <t>26361</t>
  </si>
  <si>
    <t>32851</t>
  </si>
  <si>
    <t>115938</t>
  </si>
  <si>
    <t>139547</t>
  </si>
  <si>
    <t>130442</t>
  </si>
  <si>
    <t>164014</t>
  </si>
  <si>
    <t>59793</t>
  </si>
  <si>
    <t>75013</t>
  </si>
  <si>
    <t>87162</t>
  </si>
  <si>
    <t>102816</t>
  </si>
  <si>
    <t>54064</t>
  </si>
  <si>
    <t>69390</t>
  </si>
  <si>
    <t>102724</t>
  </si>
  <si>
    <t>118685</t>
  </si>
  <si>
    <t>79621</t>
  </si>
  <si>
    <t>68155</t>
  </si>
  <si>
    <t>56598</t>
  </si>
  <si>
    <t>48770</t>
  </si>
  <si>
    <t>86023</t>
  </si>
  <si>
    <t>71388</t>
  </si>
  <si>
    <t>89044</t>
  </si>
  <si>
    <t>70827</t>
  </si>
  <si>
    <t>62864</t>
  </si>
  <si>
    <t>47731</t>
  </si>
  <si>
    <t>117770</t>
  </si>
  <si>
    <t>102992</t>
  </si>
  <si>
    <t>71753</t>
  </si>
  <si>
    <t>63484</t>
  </si>
  <si>
    <t>54198</t>
  </si>
  <si>
    <t>42004</t>
  </si>
  <si>
    <t>60070</t>
  </si>
  <si>
    <t>45129</t>
  </si>
  <si>
    <t>48483</t>
  </si>
  <si>
    <t>62717</t>
  </si>
  <si>
    <t>41906</t>
  </si>
  <si>
    <t>45729</t>
  </si>
  <si>
    <t>15964</t>
  </si>
  <si>
    <t>19054</t>
  </si>
  <si>
    <t>49099</t>
  </si>
  <si>
    <t>60536</t>
  </si>
  <si>
    <t>90028</t>
  </si>
  <si>
    <t>116607</t>
  </si>
  <si>
    <t>56067</t>
  </si>
  <si>
    <t>42113</t>
  </si>
  <si>
    <t>92301</t>
  </si>
  <si>
    <t>73319</t>
  </si>
  <si>
    <t>72193</t>
  </si>
  <si>
    <t>79910</t>
  </si>
  <si>
    <t>68664</t>
  </si>
  <si>
    <t>53276</t>
  </si>
  <si>
    <t>91246</t>
  </si>
  <si>
    <t>77110</t>
  </si>
  <si>
    <t>15917</t>
  </si>
  <si>
    <t>13173</t>
  </si>
  <si>
    <t>77629</t>
  </si>
  <si>
    <t>56771</t>
  </si>
  <si>
    <t>18731</t>
  </si>
  <si>
    <t>21561</t>
  </si>
  <si>
    <t>49596</t>
  </si>
  <si>
    <t>57957</t>
  </si>
  <si>
    <t>44370</t>
  </si>
  <si>
    <t>41155</t>
  </si>
  <si>
    <t>42428</t>
  </si>
  <si>
    <t>37795</t>
  </si>
  <si>
    <t>61374</t>
  </si>
  <si>
    <t>52559</t>
  </si>
  <si>
    <t>71647</t>
  </si>
  <si>
    <t>61866</t>
  </si>
  <si>
    <t>32138</t>
  </si>
  <si>
    <t>28848</t>
  </si>
  <si>
    <t>25758</t>
  </si>
  <si>
    <t>23815</t>
  </si>
  <si>
    <t>45539</t>
  </si>
  <si>
    <t>32156</t>
  </si>
  <si>
    <t>56426</t>
  </si>
  <si>
    <t>61972</t>
  </si>
  <si>
    <t>24316</t>
  </si>
  <si>
    <t>46998</t>
  </si>
  <si>
    <t>53966</t>
  </si>
  <si>
    <t>41692</t>
  </si>
  <si>
    <t>47300</t>
  </si>
  <si>
    <t>54744</t>
  </si>
  <si>
    <t>68116</t>
  </si>
  <si>
    <t>38963</t>
  </si>
  <si>
    <t>43886</t>
  </si>
  <si>
    <t>49477</t>
  </si>
  <si>
    <t>62215</t>
  </si>
  <si>
    <t>80096</t>
  </si>
  <si>
    <t>98374</t>
  </si>
  <si>
    <t>49820</t>
  </si>
  <si>
    <t>64569</t>
  </si>
  <si>
    <t>25579</t>
  </si>
  <si>
    <t>28307</t>
  </si>
  <si>
    <t>89504</t>
  </si>
  <si>
    <t>100389</t>
  </si>
  <si>
    <t>123886</t>
  </si>
  <si>
    <t>147966</t>
  </si>
  <si>
    <t>60258</t>
  </si>
  <si>
    <t>66571</t>
  </si>
  <si>
    <t>53957</t>
  </si>
  <si>
    <t>44817</t>
  </si>
  <si>
    <t>161333</t>
  </si>
  <si>
    <t>151843</t>
  </si>
  <si>
    <t>67793</t>
  </si>
  <si>
    <t>58715</t>
  </si>
  <si>
    <t>257589</t>
  </si>
  <si>
    <t>235710</t>
  </si>
  <si>
    <t>134383</t>
  </si>
  <si>
    <t>96162</t>
  </si>
  <si>
    <t>95176</t>
  </si>
  <si>
    <t>80483</t>
  </si>
  <si>
    <t>110459</t>
  </si>
  <si>
    <t>83169</t>
  </si>
  <si>
    <t>155185</t>
  </si>
  <si>
    <t>144666</t>
  </si>
  <si>
    <t>237077</t>
  </si>
  <si>
    <t>196762</t>
  </si>
  <si>
    <t>88159</t>
  </si>
  <si>
    <t>67689</t>
  </si>
  <si>
    <t>69328</t>
  </si>
  <si>
    <t>51943</t>
  </si>
  <si>
    <t>144006</t>
  </si>
  <si>
    <t>109046</t>
  </si>
  <si>
    <t>74485</t>
  </si>
  <si>
    <t>64853</t>
  </si>
  <si>
    <t>60078</t>
  </si>
  <si>
    <t>47484</t>
  </si>
  <si>
    <t>170074</t>
  </si>
  <si>
    <t>120073</t>
  </si>
  <si>
    <t>178332</t>
  </si>
  <si>
    <t>132802</t>
  </si>
  <si>
    <t>47567</t>
  </si>
  <si>
    <t>57122</t>
  </si>
  <si>
    <t>205603</t>
  </si>
  <si>
    <t>154944</t>
  </si>
  <si>
    <t>70311</t>
  </si>
  <si>
    <t>88885</t>
  </si>
  <si>
    <t>62334</t>
  </si>
  <si>
    <t>78848</t>
  </si>
  <si>
    <t>68994</t>
  </si>
  <si>
    <t>86687</t>
  </si>
  <si>
    <t>81564</t>
  </si>
  <si>
    <t>54372</t>
  </si>
  <si>
    <t>41292</t>
  </si>
  <si>
    <t>136455</t>
  </si>
  <si>
    <t>155083</t>
  </si>
  <si>
    <t>73846</t>
  </si>
  <si>
    <t>63689</t>
  </si>
  <si>
    <t>44549</t>
  </si>
  <si>
    <t>90862</t>
  </si>
  <si>
    <t>79008</t>
  </si>
  <si>
    <t>23565</t>
  </si>
  <si>
    <t>21272</t>
  </si>
  <si>
    <t>64152</t>
  </si>
  <si>
    <t>54946</t>
  </si>
  <si>
    <t>58520</t>
  </si>
  <si>
    <t>44464</t>
  </si>
  <si>
    <t>64876</t>
  </si>
  <si>
    <t>75406</t>
  </si>
  <si>
    <t>17122</t>
  </si>
  <si>
    <t>20217</t>
  </si>
  <si>
    <t>71479</t>
  </si>
  <si>
    <t>89490</t>
  </si>
  <si>
    <t>41660</t>
  </si>
  <si>
    <t>46189</t>
  </si>
  <si>
    <t>52049</t>
  </si>
  <si>
    <t>56665</t>
  </si>
  <si>
    <t>43449</t>
  </si>
  <si>
    <t>51001</t>
  </si>
  <si>
    <t>80622</t>
  </si>
  <si>
    <t>98832</t>
  </si>
  <si>
    <t>52769</t>
  </si>
  <si>
    <t>59704</t>
  </si>
  <si>
    <t>54154</t>
  </si>
  <si>
    <t>39201</t>
  </si>
  <si>
    <t>59212</t>
  </si>
  <si>
    <t>69515</t>
  </si>
  <si>
    <t>36400</t>
  </si>
  <si>
    <t>45115</t>
  </si>
  <si>
    <t>36863</t>
  </si>
  <si>
    <t>47766</t>
  </si>
  <si>
    <t>41946</t>
  </si>
  <si>
    <t>31025</t>
  </si>
  <si>
    <t>43802</t>
  </si>
  <si>
    <t>33506</t>
  </si>
  <si>
    <t>13896</t>
  </si>
  <si>
    <t>12874</t>
  </si>
  <si>
    <t>86712</t>
  </si>
  <si>
    <t>100699</t>
  </si>
  <si>
    <t>53599</t>
  </si>
  <si>
    <t>58485</t>
  </si>
  <si>
    <t>82826</t>
  </si>
  <si>
    <t>100322</t>
  </si>
  <si>
    <t>31730</t>
  </si>
  <si>
    <t>40900</t>
  </si>
  <si>
    <t>57544</t>
  </si>
  <si>
    <t>61144</t>
  </si>
  <si>
    <t>50304</t>
  </si>
  <si>
    <t>31652</t>
  </si>
  <si>
    <t>35683</t>
  </si>
  <si>
    <t>29850</t>
  </si>
  <si>
    <t>38417</t>
  </si>
  <si>
    <t>23807</t>
  </si>
  <si>
    <t>29228</t>
  </si>
  <si>
    <t>42588</t>
  </si>
  <si>
    <t>44851</t>
  </si>
  <si>
    <t>40177</t>
  </si>
  <si>
    <t>42957</t>
  </si>
  <si>
    <t>54683</t>
  </si>
  <si>
    <t>32521</t>
  </si>
  <si>
    <t>37146</t>
  </si>
  <si>
    <t>34266</t>
  </si>
  <si>
    <t>38599</t>
  </si>
  <si>
    <t>58306</t>
  </si>
  <si>
    <t>67548</t>
  </si>
  <si>
    <t>42127</t>
  </si>
  <si>
    <t>47747</t>
  </si>
  <si>
    <t>56173</t>
  </si>
  <si>
    <t>40345</t>
  </si>
  <si>
    <t>63861</t>
  </si>
  <si>
    <t>58921</t>
  </si>
  <si>
    <t>33809</t>
  </si>
  <si>
    <t>29366</t>
  </si>
  <si>
    <t>54399</t>
  </si>
  <si>
    <t>42580</t>
  </si>
  <si>
    <t>46702</t>
  </si>
  <si>
    <t>42901</t>
  </si>
  <si>
    <t>27376</t>
  </si>
  <si>
    <t>24839</t>
  </si>
  <si>
    <t>66558</t>
  </si>
  <si>
    <t>58660</t>
  </si>
  <si>
    <t>77803</t>
  </si>
  <si>
    <t>70089</t>
  </si>
  <si>
    <t>26687</t>
  </si>
  <si>
    <t>29368</t>
  </si>
  <si>
    <t>91948</t>
  </si>
  <si>
    <t>109462</t>
  </si>
  <si>
    <t>59358</t>
  </si>
  <si>
    <t>49292</t>
  </si>
  <si>
    <t>151012</t>
  </si>
  <si>
    <t>106497</t>
  </si>
  <si>
    <t>146430</t>
  </si>
  <si>
    <t>115207</t>
  </si>
  <si>
    <t>54081</t>
  </si>
  <si>
    <t>42677</t>
  </si>
  <si>
    <t>53609</t>
  </si>
  <si>
    <t>44482</t>
  </si>
  <si>
    <t>204023</t>
  </si>
  <si>
    <t>169086</t>
  </si>
  <si>
    <t>64464</t>
  </si>
  <si>
    <t>52784</t>
  </si>
  <si>
    <t>69342</t>
  </si>
  <si>
    <t>63927</t>
  </si>
  <si>
    <t>73318</t>
  </si>
  <si>
    <t>53624</t>
  </si>
  <si>
    <t>52425</t>
  </si>
  <si>
    <t>46176</t>
  </si>
  <si>
    <t>129462</t>
  </si>
  <si>
    <t>56122</t>
  </si>
  <si>
    <t>50437</t>
  </si>
  <si>
    <t>57919</t>
  </si>
  <si>
    <t>53967</t>
  </si>
  <si>
    <t>57622</t>
  </si>
  <si>
    <t>51118</t>
  </si>
  <si>
    <t>181221</t>
  </si>
  <si>
    <t>138640</t>
  </si>
  <si>
    <t>37850</t>
  </si>
  <si>
    <t>33535</t>
  </si>
  <si>
    <t>86994</t>
  </si>
  <si>
    <t>70408</t>
  </si>
  <si>
    <t>87817</t>
  </si>
  <si>
    <t>67524</t>
  </si>
  <si>
    <t>155032</t>
  </si>
  <si>
    <t>138015</t>
  </si>
  <si>
    <t>50075</t>
  </si>
  <si>
    <t>44141</t>
  </si>
  <si>
    <t>73919</t>
  </si>
  <si>
    <t>79834</t>
  </si>
  <si>
    <t>70646</t>
  </si>
  <si>
    <t>90236</t>
  </si>
  <si>
    <t>44888</t>
  </si>
  <si>
    <t>57050</t>
  </si>
  <si>
    <t>55045</t>
  </si>
  <si>
    <t>63410</t>
  </si>
  <si>
    <t>110255</t>
  </si>
  <si>
    <t>135603</t>
  </si>
  <si>
    <t>132108</t>
  </si>
  <si>
    <t>96255</t>
  </si>
  <si>
    <t>66100</t>
  </si>
  <si>
    <t>52235</t>
  </si>
  <si>
    <t>112947</t>
  </si>
  <si>
    <t>81155</t>
  </si>
  <si>
    <t>120354</t>
  </si>
  <si>
    <t>108476</t>
  </si>
  <si>
    <t>119404</t>
  </si>
  <si>
    <t>85504</t>
  </si>
  <si>
    <t>85079</t>
  </si>
  <si>
    <t>73181</t>
  </si>
  <si>
    <t>79092</t>
  </si>
  <si>
    <t>57169</t>
  </si>
  <si>
    <t>95195</t>
  </si>
  <si>
    <t>78389</t>
  </si>
  <si>
    <t>60621</t>
  </si>
  <si>
    <t>43801</t>
  </si>
  <si>
    <t>81850</t>
  </si>
  <si>
    <t>64145</t>
  </si>
  <si>
    <t>98741</t>
  </si>
  <si>
    <t>81415</t>
  </si>
  <si>
    <t>124420</t>
  </si>
  <si>
    <t>94912</t>
  </si>
  <si>
    <t>98824</t>
  </si>
  <si>
    <t>87231</t>
  </si>
  <si>
    <t>69527</t>
  </si>
  <si>
    <t>77452</t>
  </si>
  <si>
    <t>49624</t>
  </si>
  <si>
    <t>58087</t>
  </si>
  <si>
    <t>91907</t>
  </si>
  <si>
    <t>114486</t>
  </si>
  <si>
    <t>91427</t>
  </si>
  <si>
    <t>115948</t>
  </si>
  <si>
    <t>35537</t>
  </si>
  <si>
    <t>44653</t>
  </si>
  <si>
    <t>41303</t>
  </si>
  <si>
    <t>51090</t>
  </si>
  <si>
    <t>82654</t>
  </si>
  <si>
    <t>102787</t>
  </si>
  <si>
    <t>55702</t>
  </si>
  <si>
    <t>41283</t>
  </si>
  <si>
    <t>53163</t>
  </si>
  <si>
    <t>38679</t>
  </si>
  <si>
    <t>65186</t>
  </si>
  <si>
    <t>54738</t>
  </si>
  <si>
    <t>82530</t>
  </si>
  <si>
    <t>72674</t>
  </si>
  <si>
    <t>93248</t>
  </si>
  <si>
    <t>87541</t>
  </si>
  <si>
    <t>88610</t>
  </si>
  <si>
    <t>63101</t>
  </si>
  <si>
    <t>47353</t>
  </si>
  <si>
    <t>44903</t>
  </si>
  <si>
    <t>39286</t>
  </si>
  <si>
    <t>45189</t>
  </si>
  <si>
    <t>34115</t>
  </si>
  <si>
    <t>29785</t>
  </si>
  <si>
    <t>21791</t>
  </si>
  <si>
    <t>15829</t>
  </si>
  <si>
    <t>27814</t>
  </si>
  <si>
    <t>33317</t>
  </si>
  <si>
    <t>27155</t>
  </si>
  <si>
    <t>25612</t>
  </si>
  <si>
    <t>54886</t>
  </si>
  <si>
    <t>71157</t>
  </si>
  <si>
    <t>61717</t>
  </si>
  <si>
    <t>67087</t>
  </si>
  <si>
    <t>24290</t>
  </si>
  <si>
    <t>30721</t>
  </si>
  <si>
    <t>21492</t>
  </si>
  <si>
    <t>27354</t>
  </si>
  <si>
    <t>27810</t>
  </si>
  <si>
    <t>33422</t>
  </si>
  <si>
    <t>29882</t>
  </si>
  <si>
    <t>34449</t>
  </si>
  <si>
    <t>72571</t>
  </si>
  <si>
    <t>79096</t>
  </si>
  <si>
    <t>29441</t>
  </si>
  <si>
    <t>24788</t>
  </si>
  <si>
    <t>28934</t>
  </si>
  <si>
    <t>23087</t>
  </si>
  <si>
    <t>29142</t>
  </si>
  <si>
    <t>27850</t>
  </si>
  <si>
    <t>33998</t>
  </si>
  <si>
    <t>21998</t>
  </si>
  <si>
    <t>19305</t>
  </si>
  <si>
    <t>70455</t>
  </si>
  <si>
    <t>52589</t>
  </si>
  <si>
    <t>69279</t>
  </si>
  <si>
    <t>54656</t>
  </si>
  <si>
    <t>29025</t>
  </si>
  <si>
    <t>26671</t>
  </si>
  <si>
    <t>30945</t>
  </si>
  <si>
    <t>24436</t>
  </si>
  <si>
    <t>44411</t>
  </si>
  <si>
    <t>49002</t>
  </si>
  <si>
    <t>115203</t>
  </si>
  <si>
    <t>140406</t>
  </si>
  <si>
    <t>64779</t>
  </si>
  <si>
    <t>75830</t>
  </si>
  <si>
    <t>24741</t>
  </si>
  <si>
    <t>28965</t>
  </si>
  <si>
    <t>100383</t>
  </si>
  <si>
    <t>95153</t>
  </si>
  <si>
    <t>160178</t>
  </si>
  <si>
    <t>122832</t>
  </si>
  <si>
    <t>223823</t>
  </si>
  <si>
    <t>194878</t>
  </si>
  <si>
    <t>140117</t>
  </si>
  <si>
    <t>130460</t>
  </si>
  <si>
    <t>90872</t>
  </si>
  <si>
    <t>67751</t>
  </si>
  <si>
    <t>91204</t>
  </si>
  <si>
    <t>68056</t>
  </si>
  <si>
    <t>61044</t>
  </si>
  <si>
    <t>47343</t>
  </si>
  <si>
    <t>96270</t>
  </si>
  <si>
    <t>84851</t>
  </si>
  <si>
    <t>166161</t>
  </si>
  <si>
    <t>157194</t>
  </si>
  <si>
    <t>76088</t>
  </si>
  <si>
    <t>65797</t>
  </si>
  <si>
    <t>58976</t>
  </si>
  <si>
    <t>52713</t>
  </si>
  <si>
    <t>157646</t>
  </si>
  <si>
    <t>127117</t>
  </si>
  <si>
    <t>74035</t>
  </si>
  <si>
    <t>56255</t>
  </si>
  <si>
    <t>104871</t>
  </si>
  <si>
    <t>99273</t>
  </si>
  <si>
    <t>57921</t>
  </si>
  <si>
    <t>48489</t>
  </si>
  <si>
    <t>85776</t>
  </si>
  <si>
    <t>108041</t>
  </si>
  <si>
    <t>148089</t>
  </si>
  <si>
    <t>125747</t>
  </si>
  <si>
    <t>197046</t>
  </si>
  <si>
    <t>177142</t>
  </si>
  <si>
    <t>145452</t>
  </si>
  <si>
    <t>122124</t>
  </si>
  <si>
    <t>53493</t>
  </si>
  <si>
    <t>47392</t>
  </si>
  <si>
    <t>74267</t>
  </si>
  <si>
    <t>93290</t>
  </si>
  <si>
    <t>21733</t>
  </si>
  <si>
    <t>26106</t>
  </si>
  <si>
    <t>115488</t>
  </si>
  <si>
    <t>135499</t>
  </si>
  <si>
    <t>105856</t>
  </si>
  <si>
    <t>121722</t>
  </si>
  <si>
    <t>110009</t>
  </si>
  <si>
    <t>130391</t>
  </si>
  <si>
    <t>88705</t>
  </si>
  <si>
    <t>67951</t>
  </si>
  <si>
    <t>117843</t>
  </si>
  <si>
    <t>111262</t>
  </si>
  <si>
    <t>118326</t>
  </si>
  <si>
    <t>98664</t>
  </si>
  <si>
    <t>128866</t>
  </si>
  <si>
    <t>109212</t>
  </si>
  <si>
    <t>104086</t>
  </si>
  <si>
    <t>95775</t>
  </si>
  <si>
    <t>96187</t>
  </si>
  <si>
    <t>88232</t>
  </si>
  <si>
    <t>75219</t>
  </si>
  <si>
    <t>59448</t>
  </si>
  <si>
    <t>93115</t>
  </si>
  <si>
    <t>81282</t>
  </si>
  <si>
    <t>114092</t>
  </si>
  <si>
    <t>94447</t>
  </si>
  <si>
    <t>144954</t>
  </si>
  <si>
    <t>111728</t>
  </si>
  <si>
    <t>75706</t>
  </si>
  <si>
    <t>60936</t>
  </si>
  <si>
    <t>63292</t>
  </si>
  <si>
    <t>58771</t>
  </si>
  <si>
    <t>51535</t>
  </si>
  <si>
    <t>61506</t>
  </si>
  <si>
    <t>97816</t>
  </si>
  <si>
    <t>121137</t>
  </si>
  <si>
    <t>16271</t>
  </si>
  <si>
    <t>17417</t>
  </si>
  <si>
    <t>56674</t>
  </si>
  <si>
    <t>61321</t>
  </si>
  <si>
    <t>49928</t>
  </si>
  <si>
    <t>63636</t>
  </si>
  <si>
    <t>68649</t>
  </si>
  <si>
    <t>85242</t>
  </si>
  <si>
    <t>74999</t>
  </si>
  <si>
    <t>69553</t>
  </si>
  <si>
    <t>71944</t>
  </si>
  <si>
    <t>76271</t>
  </si>
  <si>
    <t>43332</t>
  </si>
  <si>
    <t>36035</t>
  </si>
  <si>
    <t>57582</t>
  </si>
  <si>
    <t>49746</t>
  </si>
  <si>
    <t>61895</t>
  </si>
  <si>
    <t>54987</t>
  </si>
  <si>
    <t>36339</t>
  </si>
  <si>
    <t>26870</t>
  </si>
  <si>
    <t>70543</t>
  </si>
  <si>
    <t>65829</t>
  </si>
  <si>
    <t>48955</t>
  </si>
  <si>
    <t>56444</t>
  </si>
  <si>
    <t>75193</t>
  </si>
  <si>
    <t>79223</t>
  </si>
  <si>
    <t>53353</t>
  </si>
  <si>
    <t>60894</t>
  </si>
  <si>
    <t>66489</t>
  </si>
  <si>
    <t>81301</t>
  </si>
  <si>
    <t>36910</t>
  </si>
  <si>
    <t>32023</t>
  </si>
  <si>
    <t>34739</t>
  </si>
  <si>
    <t>38318</t>
  </si>
  <si>
    <t>86945</t>
  </si>
  <si>
    <t>80476</t>
  </si>
  <si>
    <t>24106</t>
  </si>
  <si>
    <t>25874</t>
  </si>
  <si>
    <t>25912</t>
  </si>
  <si>
    <t>28749</t>
  </si>
  <si>
    <t>52315</t>
  </si>
  <si>
    <t>55049</t>
  </si>
  <si>
    <t>25511</t>
  </si>
  <si>
    <t>30367</t>
  </si>
  <si>
    <t>43969</t>
  </si>
  <si>
    <t>25437</t>
  </si>
  <si>
    <t>32630</t>
  </si>
  <si>
    <t>22609</t>
  </si>
  <si>
    <t>27396</t>
  </si>
  <si>
    <t>43861</t>
  </si>
  <si>
    <t>46358</t>
  </si>
  <si>
    <t>31545</t>
  </si>
  <si>
    <t>36175</t>
  </si>
  <si>
    <t>42864</t>
  </si>
  <si>
    <t>40077</t>
  </si>
  <si>
    <t>28560</t>
  </si>
  <si>
    <t>34073</t>
  </si>
  <si>
    <t>24745</t>
  </si>
  <si>
    <t>63219</t>
  </si>
  <si>
    <t>59903</t>
  </si>
  <si>
    <t>36427</t>
  </si>
  <si>
    <t>32672</t>
  </si>
  <si>
    <t>57373</t>
  </si>
  <si>
    <t>52298</t>
  </si>
  <si>
    <t>107580</t>
  </si>
  <si>
    <t>127532</t>
  </si>
  <si>
    <t>81671</t>
  </si>
  <si>
    <t>67081</t>
  </si>
  <si>
    <t>70264</t>
  </si>
  <si>
    <t>66294</t>
  </si>
  <si>
    <t>99380</t>
  </si>
  <si>
    <t>82708</t>
  </si>
  <si>
    <t>156528</t>
  </si>
  <si>
    <t>131323</t>
  </si>
  <si>
    <t>190687</t>
  </si>
  <si>
    <t>140668</t>
  </si>
  <si>
    <t>89548</t>
  </si>
  <si>
    <t>75637</t>
  </si>
  <si>
    <t>84635</t>
  </si>
  <si>
    <t>60030</t>
  </si>
  <si>
    <t>68127</t>
  </si>
  <si>
    <t>55189</t>
  </si>
  <si>
    <t>64682</t>
  </si>
  <si>
    <t>98164</t>
  </si>
  <si>
    <t>87314</t>
  </si>
  <si>
    <t>79601</t>
  </si>
  <si>
    <t>215740</t>
  </si>
  <si>
    <t>197590</t>
  </si>
  <si>
    <t>205615</t>
  </si>
  <si>
    <t>144439</t>
  </si>
  <si>
    <t>128543</t>
  </si>
  <si>
    <t>101425</t>
  </si>
  <si>
    <t>43245</t>
  </si>
  <si>
    <t>40684</t>
  </si>
  <si>
    <t>67201</t>
  </si>
  <si>
    <t>58466</t>
  </si>
  <si>
    <t>115469</t>
  </si>
  <si>
    <t>106947</t>
  </si>
  <si>
    <t>115898</t>
  </si>
  <si>
    <t>106100</t>
  </si>
  <si>
    <t>59766</t>
  </si>
  <si>
    <t>44520</t>
  </si>
  <si>
    <t>47177</t>
  </si>
  <si>
    <t>69213</t>
  </si>
  <si>
    <t>57805</t>
  </si>
  <si>
    <t>65344</t>
  </si>
  <si>
    <t>96746</t>
  </si>
  <si>
    <t>124806</t>
  </si>
  <si>
    <t>21274</t>
  </si>
  <si>
    <t>26365</t>
  </si>
  <si>
    <t>80226</t>
  </si>
  <si>
    <t>98874</t>
  </si>
  <si>
    <t>25322</t>
  </si>
  <si>
    <t>30641</t>
  </si>
  <si>
    <t>59501</t>
  </si>
  <si>
    <t>70159</t>
  </si>
  <si>
    <t>57734</t>
  </si>
  <si>
    <t>41094</t>
  </si>
  <si>
    <t>73798</t>
  </si>
  <si>
    <t>64361</t>
  </si>
  <si>
    <t>116816</t>
  </si>
  <si>
    <t>110540</t>
  </si>
  <si>
    <t>80621</t>
  </si>
  <si>
    <t>70808</t>
  </si>
  <si>
    <t>120631</t>
  </si>
  <si>
    <t>100954</t>
  </si>
  <si>
    <t>122617</t>
  </si>
  <si>
    <t>110343</t>
  </si>
  <si>
    <t>67529</t>
  </si>
  <si>
    <t>63465</t>
  </si>
  <si>
    <t>129135</t>
  </si>
  <si>
    <t>108779</t>
  </si>
  <si>
    <t>53726</t>
  </si>
  <si>
    <t>69298</t>
  </si>
  <si>
    <t>72918</t>
  </si>
  <si>
    <t>76957</t>
  </si>
  <si>
    <t>50386</t>
  </si>
  <si>
    <t>63002</t>
  </si>
  <si>
    <t>17324</t>
  </si>
  <si>
    <t>19267</t>
  </si>
  <si>
    <t>46602</t>
  </si>
  <si>
    <t>49623</t>
  </si>
  <si>
    <t>63314</t>
  </si>
  <si>
    <t>70715</t>
  </si>
  <si>
    <t>37952</t>
  </si>
  <si>
    <t>30480</t>
  </si>
  <si>
    <t>67733</t>
  </si>
  <si>
    <t>54462</t>
  </si>
  <si>
    <t>96225</t>
  </si>
  <si>
    <t>87794</t>
  </si>
  <si>
    <t>32436</t>
  </si>
  <si>
    <t>39929</t>
  </si>
  <si>
    <t>16688</t>
  </si>
  <si>
    <t>13995</t>
  </si>
  <si>
    <t>76805</t>
  </si>
  <si>
    <t>55395</t>
  </si>
  <si>
    <t>72603</t>
  </si>
  <si>
    <t>88331</t>
  </si>
  <si>
    <t>45637</t>
  </si>
  <si>
    <t>34357</t>
  </si>
  <si>
    <t>66528</t>
  </si>
  <si>
    <t>86197</t>
  </si>
  <si>
    <t>27836</t>
  </si>
  <si>
    <t>21738</t>
  </si>
  <si>
    <t>35429</t>
  </si>
  <si>
    <t>27717</t>
  </si>
  <si>
    <t>68597</t>
  </si>
  <si>
    <t>81934</t>
  </si>
  <si>
    <t>57948</t>
  </si>
  <si>
    <t>65528</t>
  </si>
  <si>
    <t>34298</t>
  </si>
  <si>
    <t>42767</t>
  </si>
  <si>
    <t>27523</t>
  </si>
  <si>
    <t>33705</t>
  </si>
  <si>
    <t>31095</t>
  </si>
  <si>
    <t>39698</t>
  </si>
  <si>
    <t>57947</t>
  </si>
  <si>
    <t>70842</t>
  </si>
  <si>
    <t>79349</t>
  </si>
  <si>
    <t>97277</t>
  </si>
  <si>
    <t>41109</t>
  </si>
  <si>
    <t>45632</t>
  </si>
  <si>
    <t>22126</t>
  </si>
  <si>
    <t>17395</t>
  </si>
  <si>
    <t>26973</t>
  </si>
  <si>
    <t>19372</t>
  </si>
  <si>
    <t>27175</t>
  </si>
  <si>
    <t>23007</t>
  </si>
  <si>
    <t>70101</t>
  </si>
  <si>
    <t>51992</t>
  </si>
  <si>
    <t>31031</t>
  </si>
  <si>
    <t>29034</t>
  </si>
  <si>
    <t>57741</t>
  </si>
  <si>
    <t>43499</t>
  </si>
  <si>
    <t>29746</t>
  </si>
  <si>
    <t>32627</t>
  </si>
  <si>
    <t>50248</t>
  </si>
  <si>
    <t>61266</t>
  </si>
  <si>
    <t>68704</t>
  </si>
  <si>
    <t>75580</t>
  </si>
  <si>
    <t>75717</t>
  </si>
  <si>
    <t>94012</t>
  </si>
  <si>
    <t>72559</t>
  </si>
  <si>
    <t>89792</t>
  </si>
  <si>
    <t>80431</t>
  </si>
  <si>
    <t>72868</t>
  </si>
  <si>
    <t>124365</t>
  </si>
  <si>
    <t>104104</t>
  </si>
  <si>
    <t>191987</t>
  </si>
  <si>
    <t>144053</t>
  </si>
  <si>
    <t>74813</t>
  </si>
  <si>
    <t>58814</t>
  </si>
  <si>
    <t>132856</t>
  </si>
  <si>
    <t>121502</t>
  </si>
  <si>
    <t>73587</t>
  </si>
  <si>
    <t>68871</t>
  </si>
  <si>
    <t>64926</t>
  </si>
  <si>
    <t>61046</t>
  </si>
  <si>
    <t>137422</t>
  </si>
  <si>
    <t>124503</t>
  </si>
  <si>
    <t>159083</t>
  </si>
  <si>
    <t>130692</t>
  </si>
  <si>
    <t>208582</t>
  </si>
  <si>
    <t>172340</t>
  </si>
  <si>
    <t>134066</t>
  </si>
  <si>
    <t>100191</t>
  </si>
  <si>
    <t>61290</t>
  </si>
  <si>
    <t>80304</t>
  </si>
  <si>
    <t>72972</t>
  </si>
  <si>
    <t>53290</t>
  </si>
  <si>
    <t>48512</t>
  </si>
  <si>
    <t>81349</t>
  </si>
  <si>
    <t>75090</t>
  </si>
  <si>
    <t>48109</t>
  </si>
  <si>
    <t>42180</t>
  </si>
  <si>
    <t>108113</t>
  </si>
  <si>
    <t>120589</t>
  </si>
  <si>
    <t>64604</t>
  </si>
  <si>
    <t>58277</t>
  </si>
  <si>
    <t>68449</t>
  </si>
  <si>
    <t>79613</t>
  </si>
  <si>
    <t>68646</t>
  </si>
  <si>
    <t>74252</t>
  </si>
  <si>
    <t>87738</t>
  </si>
  <si>
    <t>75039</t>
  </si>
  <si>
    <t>90171</t>
  </si>
  <si>
    <t>63585</t>
  </si>
  <si>
    <t>20884</t>
  </si>
  <si>
    <t>17266</t>
  </si>
  <si>
    <t>119298</t>
  </si>
  <si>
    <t>101009</t>
  </si>
  <si>
    <t>54477</t>
  </si>
  <si>
    <t>48555</t>
  </si>
  <si>
    <t>93112</t>
  </si>
  <si>
    <t>65548</t>
  </si>
  <si>
    <t>66852</t>
  </si>
  <si>
    <t>60796</t>
  </si>
  <si>
    <t>63871</t>
  </si>
  <si>
    <t>53480</t>
  </si>
  <si>
    <t>116468</t>
  </si>
  <si>
    <t>106058</t>
  </si>
  <si>
    <t>51088</t>
  </si>
  <si>
    <t>37551</t>
  </si>
  <si>
    <t>124494</t>
  </si>
  <si>
    <t>99822</t>
  </si>
  <si>
    <t>59245</t>
  </si>
  <si>
    <t>65712</t>
  </si>
  <si>
    <t>46488</t>
  </si>
  <si>
    <t>41162</t>
  </si>
  <si>
    <t>51785</t>
  </si>
  <si>
    <t>59280</t>
  </si>
  <si>
    <t>82767</t>
  </si>
  <si>
    <t>104798</t>
  </si>
  <si>
    <t>57119</t>
  </si>
  <si>
    <t>50171</t>
  </si>
  <si>
    <t>52360</t>
  </si>
  <si>
    <t>45203</t>
  </si>
  <si>
    <t>34312</t>
  </si>
  <si>
    <t>31141</t>
  </si>
  <si>
    <t>19627</t>
  </si>
  <si>
    <t>25331</t>
  </si>
  <si>
    <t>83500</t>
  </si>
  <si>
    <t>71354</t>
  </si>
  <si>
    <t>51935</t>
  </si>
  <si>
    <t>41827</t>
  </si>
  <si>
    <t>13753</t>
  </si>
  <si>
    <t>9764</t>
  </si>
  <si>
    <t>85866</t>
  </si>
  <si>
    <t>62823</t>
  </si>
  <si>
    <t>114510</t>
  </si>
  <si>
    <t>129919</t>
  </si>
  <si>
    <t>107363</t>
  </si>
  <si>
    <t>120578</t>
  </si>
  <si>
    <t>53651</t>
  </si>
  <si>
    <t>61272</t>
  </si>
  <si>
    <t>61055</t>
  </si>
  <si>
    <t>43672</t>
  </si>
  <si>
    <t>36970</t>
  </si>
  <si>
    <t>43227</t>
  </si>
  <si>
    <t>37859</t>
  </si>
  <si>
    <t>46462</t>
  </si>
  <si>
    <t>46466</t>
  </si>
  <si>
    <t>57230</t>
  </si>
  <si>
    <t>45005</t>
  </si>
  <si>
    <t>52504</t>
  </si>
  <si>
    <t>28856</t>
  </si>
  <si>
    <t>34611</t>
  </si>
  <si>
    <t>88919</t>
  </si>
  <si>
    <t>108585</t>
  </si>
  <si>
    <t>54547</t>
  </si>
  <si>
    <t>63310</t>
  </si>
  <si>
    <t>25396</t>
  </si>
  <si>
    <t>27351</t>
  </si>
  <si>
    <t>46493</t>
  </si>
  <si>
    <t>51389</t>
  </si>
  <si>
    <t>42255</t>
  </si>
  <si>
    <t>50309</t>
  </si>
  <si>
    <t>85860</t>
  </si>
  <si>
    <t>107626</t>
  </si>
  <si>
    <t>36680</t>
  </si>
  <si>
    <t>47094</t>
  </si>
  <si>
    <t>34295</t>
  </si>
  <si>
    <t>25834</t>
  </si>
  <si>
    <t>41112</t>
  </si>
  <si>
    <t>32332</t>
  </si>
  <si>
    <t>29231</t>
  </si>
  <si>
    <t>21878</t>
  </si>
  <si>
    <t>30435</t>
  </si>
  <si>
    <t>27742</t>
  </si>
  <si>
    <t>68954</t>
  </si>
  <si>
    <t>88728</t>
  </si>
  <si>
    <t>37746</t>
  </si>
  <si>
    <t>47065</t>
  </si>
  <si>
    <t>96282</t>
  </si>
  <si>
    <t>44374</t>
  </si>
  <si>
    <t>47355</t>
  </si>
  <si>
    <t>83269</t>
  </si>
  <si>
    <t>89414</t>
  </si>
  <si>
    <t>26876</t>
  </si>
  <si>
    <t>32254</t>
  </si>
  <si>
    <t>74604</t>
  </si>
  <si>
    <t>92020</t>
  </si>
  <si>
    <t>89325</t>
  </si>
  <si>
    <t>64049</t>
  </si>
  <si>
    <t>146204</t>
  </si>
  <si>
    <t>111767</t>
  </si>
  <si>
    <t>57670</t>
  </si>
  <si>
    <t>50519</t>
  </si>
  <si>
    <t>61823</t>
  </si>
  <si>
    <t>54355</t>
  </si>
  <si>
    <t>140455</t>
  </si>
  <si>
    <t>125317</t>
  </si>
  <si>
    <t>74951</t>
  </si>
  <si>
    <t>56703</t>
  </si>
  <si>
    <t>136264</t>
  </si>
  <si>
    <t>124449</t>
  </si>
  <si>
    <t>64761</t>
  </si>
  <si>
    <t>76712</t>
  </si>
  <si>
    <t>88864</t>
  </si>
  <si>
    <t>66052</t>
  </si>
  <si>
    <t>87554</t>
  </si>
  <si>
    <t>73129</t>
  </si>
  <si>
    <t>73963</t>
  </si>
  <si>
    <t>61158</t>
  </si>
  <si>
    <t>62883</t>
  </si>
  <si>
    <t>57276</t>
  </si>
  <si>
    <t>107051</t>
  </si>
  <si>
    <t>77988</t>
  </si>
  <si>
    <t>73308</t>
  </si>
  <si>
    <t>64115</t>
  </si>
  <si>
    <t>61956</t>
  </si>
  <si>
    <t>55208</t>
  </si>
  <si>
    <t>98141</t>
  </si>
  <si>
    <t>92527</t>
  </si>
  <si>
    <t>214924</t>
  </si>
  <si>
    <t>159060</t>
  </si>
  <si>
    <t>58382</t>
  </si>
  <si>
    <t>52675</t>
  </si>
  <si>
    <t>70787</t>
  </si>
  <si>
    <t>50417</t>
  </si>
  <si>
    <t>111161</t>
  </si>
  <si>
    <t>117852</t>
  </si>
  <si>
    <t>65772</t>
  </si>
  <si>
    <t>76557</t>
  </si>
  <si>
    <t>49983</t>
  </si>
  <si>
    <t>37377</t>
  </si>
  <si>
    <t>109179</t>
  </si>
  <si>
    <t>81449</t>
  </si>
  <si>
    <t>117361</t>
  </si>
  <si>
    <t>98928</t>
  </si>
  <si>
    <t>21345</t>
  </si>
  <si>
    <t>15817</t>
  </si>
  <si>
    <t>54057</t>
  </si>
  <si>
    <t>40371</t>
  </si>
  <si>
    <t>103491</t>
  </si>
  <si>
    <t>114008</t>
  </si>
  <si>
    <t>108007</t>
  </si>
  <si>
    <t>76674</t>
  </si>
  <si>
    <t>71286</t>
  </si>
  <si>
    <t>63517</t>
  </si>
  <si>
    <t>22205</t>
  </si>
  <si>
    <t>20754</t>
  </si>
  <si>
    <t>64207</t>
  </si>
  <si>
    <t>45736</t>
  </si>
  <si>
    <t>51209</t>
  </si>
  <si>
    <t>37940</t>
  </si>
  <si>
    <t>65981</t>
  </si>
  <si>
    <t>53775</t>
  </si>
  <si>
    <t>81210</t>
  </si>
  <si>
    <t>72905</t>
  </si>
  <si>
    <t>62284</t>
  </si>
  <si>
    <t>59115</t>
  </si>
  <si>
    <t>66540</t>
  </si>
  <si>
    <t>71225</t>
  </si>
  <si>
    <t>70796</t>
  </si>
  <si>
    <t>101648</t>
  </si>
  <si>
    <t>110318</t>
  </si>
  <si>
    <t>64739</t>
  </si>
  <si>
    <t>73944</t>
  </si>
  <si>
    <t>104832</t>
  </si>
  <si>
    <t>132121</t>
  </si>
  <si>
    <t>58895</t>
  </si>
  <si>
    <t>70380</t>
  </si>
  <si>
    <t>81115</t>
  </si>
  <si>
    <t>66649</t>
  </si>
  <si>
    <t>83984</t>
  </si>
  <si>
    <t>40922</t>
  </si>
  <si>
    <t>35075</t>
  </si>
  <si>
    <t>39550</t>
  </si>
  <si>
    <t>29843</t>
  </si>
  <si>
    <t>90402</t>
  </si>
  <si>
    <t>64885</t>
  </si>
  <si>
    <t>46229</t>
  </si>
  <si>
    <t>41424</t>
  </si>
  <si>
    <t>68910</t>
  </si>
  <si>
    <t>50338</t>
  </si>
  <si>
    <t>53080</t>
  </si>
  <si>
    <t>38585</t>
  </si>
  <si>
    <t>47282</t>
  </si>
  <si>
    <t>26348</t>
  </si>
  <si>
    <t>19820</t>
  </si>
  <si>
    <t>34289</t>
  </si>
  <si>
    <t>25128</t>
  </si>
  <si>
    <t>59177</t>
  </si>
  <si>
    <t>55620</t>
  </si>
  <si>
    <t>51516</t>
  </si>
  <si>
    <t>37707</t>
  </si>
  <si>
    <t>56152</t>
  </si>
  <si>
    <t>51416</t>
  </si>
  <si>
    <t>40999</t>
  </si>
  <si>
    <t>34257</t>
  </si>
  <si>
    <t>42422</t>
  </si>
  <si>
    <t>30561</t>
  </si>
  <si>
    <t>68248</t>
  </si>
  <si>
    <t>85029</t>
  </si>
  <si>
    <t>50968</t>
  </si>
  <si>
    <t>60924</t>
  </si>
  <si>
    <t>27042</t>
  </si>
  <si>
    <t>34453</t>
  </si>
  <si>
    <t>45527</t>
  </si>
  <si>
    <t>54717</t>
  </si>
  <si>
    <t>37002</t>
  </si>
  <si>
    <t>44347</t>
  </si>
  <si>
    <t>52751</t>
  </si>
  <si>
    <t>63591</t>
  </si>
  <si>
    <t>76373</t>
  </si>
  <si>
    <t>97619</t>
  </si>
  <si>
    <t>67067</t>
  </si>
  <si>
    <t>50960</t>
  </si>
  <si>
    <t>52468</t>
  </si>
  <si>
    <t>58063</t>
  </si>
  <si>
    <t>32549</t>
  </si>
  <si>
    <t>113693</t>
  </si>
  <si>
    <t>145789</t>
  </si>
  <si>
    <t>109044</t>
  </si>
  <si>
    <t>123172</t>
  </si>
  <si>
    <t>135253</t>
  </si>
  <si>
    <t>174903</t>
  </si>
  <si>
    <t>91431</t>
  </si>
  <si>
    <t>76804</t>
  </si>
  <si>
    <t>63676</t>
  </si>
  <si>
    <t>46756</t>
  </si>
  <si>
    <t>197911</t>
  </si>
  <si>
    <t>159570</t>
  </si>
  <si>
    <t>244737</t>
  </si>
  <si>
    <t>209573</t>
  </si>
  <si>
    <t>79263</t>
  </si>
  <si>
    <t>73839</t>
  </si>
  <si>
    <t>68555</t>
  </si>
  <si>
    <t>50065</t>
  </si>
  <si>
    <t>55887</t>
  </si>
  <si>
    <t>44506</t>
  </si>
  <si>
    <t>229563</t>
  </si>
  <si>
    <t>198435</t>
  </si>
  <si>
    <t>153751</t>
  </si>
  <si>
    <t>119581</t>
  </si>
  <si>
    <t>88452</t>
  </si>
  <si>
    <t>62192</t>
  </si>
  <si>
    <t>151829</t>
  </si>
  <si>
    <t>131374</t>
  </si>
  <si>
    <t>177003</t>
  </si>
  <si>
    <t>165488</t>
  </si>
  <si>
    <t>180395</t>
  </si>
  <si>
    <t>142989</t>
  </si>
  <si>
    <t>96385</t>
  </si>
  <si>
    <t>76778</t>
  </si>
  <si>
    <t>83534</t>
  </si>
  <si>
    <t>77478</t>
  </si>
  <si>
    <t>122289</t>
  </si>
  <si>
    <t>88148</t>
  </si>
  <si>
    <t>51625</t>
  </si>
  <si>
    <t>65190</t>
  </si>
  <si>
    <t>67338</t>
  </si>
  <si>
    <t>51238</t>
  </si>
  <si>
    <t>87416</t>
  </si>
  <si>
    <t>113595</t>
  </si>
  <si>
    <t>75879</t>
  </si>
  <si>
    <t>95065</t>
  </si>
  <si>
    <t>78074</t>
  </si>
  <si>
    <t>98275</t>
  </si>
  <si>
    <t>80310</t>
  </si>
  <si>
    <t>74301</t>
  </si>
  <si>
    <t>84565</t>
  </si>
  <si>
    <t>66487</t>
  </si>
  <si>
    <t>56120</t>
  </si>
  <si>
    <t>69746</t>
  </si>
  <si>
    <t>48537</t>
  </si>
  <si>
    <t>41698</t>
  </si>
  <si>
    <t>98348</t>
  </si>
  <si>
    <t>90449</t>
  </si>
  <si>
    <t>131630</t>
  </si>
  <si>
    <t>112031</t>
  </si>
  <si>
    <t>71404</t>
  </si>
  <si>
    <t>59851</t>
  </si>
  <si>
    <t>102509</t>
  </si>
  <si>
    <t>73809</t>
  </si>
  <si>
    <t>72410</t>
  </si>
  <si>
    <t>58785</t>
  </si>
  <si>
    <t>49311</t>
  </si>
  <si>
    <t>52463</t>
  </si>
  <si>
    <t>38498</t>
  </si>
  <si>
    <t>49846</t>
  </si>
  <si>
    <t>65123</t>
  </si>
  <si>
    <t>69964</t>
  </si>
  <si>
    <t>94414</t>
  </si>
  <si>
    <t>105494</t>
  </si>
  <si>
    <t>44241</t>
  </si>
  <si>
    <t>47416</t>
  </si>
  <si>
    <t>68779</t>
  </si>
  <si>
    <t>74801</t>
  </si>
  <si>
    <t>63216</t>
  </si>
  <si>
    <t>75221</t>
  </si>
  <si>
    <t>44024</t>
  </si>
  <si>
    <t>32246</t>
  </si>
  <si>
    <t>68418</t>
  </si>
  <si>
    <t>79549</t>
  </si>
  <si>
    <t>43312</t>
  </si>
  <si>
    <t>53409</t>
  </si>
  <si>
    <t>84221</t>
  </si>
  <si>
    <t>74322</t>
  </si>
  <si>
    <t>49649</t>
  </si>
  <si>
    <t>40615</t>
  </si>
  <si>
    <t>58315</t>
  </si>
  <si>
    <t>41486</t>
  </si>
  <si>
    <t>67703</t>
  </si>
  <si>
    <t>59079</t>
  </si>
  <si>
    <t>90180</t>
  </si>
  <si>
    <t>104790</t>
  </si>
  <si>
    <t>42741</t>
  </si>
  <si>
    <t>49986</t>
  </si>
  <si>
    <t>35426</t>
  </si>
  <si>
    <t>42280</t>
  </si>
  <si>
    <t>31372</t>
  </si>
  <si>
    <t>35190</t>
  </si>
  <si>
    <t>33659</t>
  </si>
  <si>
    <t>26413</t>
  </si>
  <si>
    <t>49019</t>
  </si>
  <si>
    <t>33816</t>
  </si>
  <si>
    <t>43427</t>
  </si>
  <si>
    <t>30165</t>
  </si>
  <si>
    <t>36922</t>
  </si>
  <si>
    <t>30502</t>
  </si>
  <si>
    <t>33132</t>
  </si>
  <si>
    <t>61821</t>
  </si>
  <si>
    <t>74114</t>
  </si>
  <si>
    <t>26496</t>
  </si>
  <si>
    <t>31738</t>
  </si>
  <si>
    <t>50763</t>
  </si>
  <si>
    <t>38783</t>
  </si>
  <si>
    <t>42349</t>
  </si>
  <si>
    <t>30261</t>
  </si>
  <si>
    <t>34920</t>
  </si>
  <si>
    <t>29471</t>
  </si>
  <si>
    <t>34480</t>
  </si>
  <si>
    <t>36765</t>
  </si>
  <si>
    <t>44342</t>
  </si>
  <si>
    <t>60884</t>
  </si>
  <si>
    <t>50376</t>
  </si>
  <si>
    <t>59306</t>
  </si>
  <si>
    <t>45058</t>
  </si>
  <si>
    <t>30140</t>
  </si>
  <si>
    <t>24084</t>
  </si>
  <si>
    <t>32079</t>
  </si>
  <si>
    <t>24194</t>
  </si>
  <si>
    <t>32882</t>
  </si>
  <si>
    <t>24589</t>
  </si>
  <si>
    <t>133679</t>
  </si>
  <si>
    <t>154625</t>
  </si>
  <si>
    <t>79243</t>
  </si>
  <si>
    <t>97963</t>
  </si>
  <si>
    <t>55241</t>
  </si>
  <si>
    <t>168691</t>
  </si>
  <si>
    <t>140219</t>
  </si>
  <si>
    <t>73629</t>
  </si>
  <si>
    <t>68758</t>
  </si>
  <si>
    <t>148052</t>
  </si>
  <si>
    <t>117246</t>
  </si>
  <si>
    <t>171472</t>
  </si>
  <si>
    <t>152050</t>
  </si>
  <si>
    <t>76483</t>
  </si>
  <si>
    <t>62885</t>
  </si>
  <si>
    <t>61647</t>
  </si>
  <si>
    <t>44062</t>
  </si>
  <si>
    <t>213985</t>
  </si>
  <si>
    <t>196401</t>
  </si>
  <si>
    <t>61731</t>
  </si>
  <si>
    <t>58438</t>
  </si>
  <si>
    <t>66387</t>
  </si>
  <si>
    <t>61052</t>
  </si>
  <si>
    <t>242942</t>
  </si>
  <si>
    <t>193731</t>
  </si>
  <si>
    <t>181461</t>
  </si>
  <si>
    <t>128287</t>
  </si>
  <si>
    <t>139310</t>
  </si>
  <si>
    <t>105623</t>
  </si>
  <si>
    <t>104603</t>
  </si>
  <si>
    <t>95204</t>
  </si>
  <si>
    <t>70557</t>
  </si>
  <si>
    <t>64670</t>
  </si>
  <si>
    <t>168624</t>
  </si>
  <si>
    <t>130861</t>
  </si>
  <si>
    <t>228333</t>
  </si>
  <si>
    <t>197451</t>
  </si>
  <si>
    <t>147322</t>
  </si>
  <si>
    <t>123599</t>
  </si>
  <si>
    <t>76621</t>
  </si>
  <si>
    <t>56046</t>
  </si>
  <si>
    <t>84533</t>
  </si>
  <si>
    <t>92407</t>
  </si>
  <si>
    <t>77993</t>
  </si>
  <si>
    <t>95428</t>
  </si>
  <si>
    <t>113715</t>
  </si>
  <si>
    <t>147590</t>
  </si>
  <si>
    <t>95000</t>
  </si>
  <si>
    <t>100177</t>
  </si>
  <si>
    <t>222509</t>
  </si>
  <si>
    <t>197212</t>
  </si>
  <si>
    <t>54298</t>
  </si>
  <si>
    <t>48428</t>
  </si>
  <si>
    <t>90864</t>
  </si>
  <si>
    <t>83498</t>
  </si>
  <si>
    <t>111911</t>
  </si>
  <si>
    <t>140216</t>
  </si>
  <si>
    <t>53002</t>
  </si>
  <si>
    <t>43298</t>
  </si>
  <si>
    <t>112463</t>
  </si>
  <si>
    <t>83482</t>
  </si>
  <si>
    <t>120890</t>
  </si>
  <si>
    <t>102853</t>
  </si>
  <si>
    <t>107739</t>
  </si>
  <si>
    <t>80778</t>
  </si>
  <si>
    <t>142777</t>
  </si>
  <si>
    <t>132278</t>
  </si>
  <si>
    <t>22912</t>
  </si>
  <si>
    <t>19902</t>
  </si>
  <si>
    <t>89191</t>
  </si>
  <si>
    <t>64044</t>
  </si>
  <si>
    <t>111589</t>
  </si>
  <si>
    <t>102344</t>
  </si>
  <si>
    <t>29398</t>
  </si>
  <si>
    <t>26344</t>
  </si>
  <si>
    <t>79873</t>
  </si>
  <si>
    <t>89542</t>
  </si>
  <si>
    <t>103811</t>
  </si>
  <si>
    <t>113363</t>
  </si>
  <si>
    <t>41864</t>
  </si>
  <si>
    <t>47657</t>
  </si>
  <si>
    <t>70246</t>
  </si>
  <si>
    <t>88380</t>
  </si>
  <si>
    <t>76681</t>
  </si>
  <si>
    <t>81431</t>
  </si>
  <si>
    <t>44674</t>
  </si>
  <si>
    <t>33537</t>
  </si>
  <si>
    <t>41133</t>
  </si>
  <si>
    <t>45412</t>
  </si>
  <si>
    <t>94079</t>
  </si>
  <si>
    <t>104574</t>
  </si>
  <si>
    <t>62473</t>
  </si>
  <si>
    <t>75106</t>
  </si>
  <si>
    <t>97270</t>
  </si>
  <si>
    <t>87396</t>
  </si>
  <si>
    <t>51480</t>
  </si>
  <si>
    <t>47826</t>
  </si>
  <si>
    <t>45487</t>
  </si>
  <si>
    <t>34527</t>
  </si>
  <si>
    <t>85221</t>
  </si>
  <si>
    <t>99637</t>
  </si>
  <si>
    <t>33769</t>
  </si>
  <si>
    <t>27963</t>
  </si>
  <si>
    <t>73993</t>
  </si>
  <si>
    <t>79260</t>
  </si>
  <si>
    <t>41228</t>
  </si>
  <si>
    <t>32201</t>
  </si>
  <si>
    <t>18974</t>
  </si>
  <si>
    <t>16770</t>
  </si>
  <si>
    <t>72643</t>
  </si>
  <si>
    <t>85972</t>
  </si>
  <si>
    <t>42150</t>
  </si>
  <si>
    <t>49526</t>
  </si>
  <si>
    <t>30744</t>
  </si>
  <si>
    <t>34821</t>
  </si>
  <si>
    <t>30106</t>
  </si>
  <si>
    <t>32547</t>
  </si>
  <si>
    <t>38264</t>
  </si>
  <si>
    <t>33507</t>
  </si>
  <si>
    <t>63242</t>
  </si>
  <si>
    <t>79495</t>
  </si>
  <si>
    <t>27416</t>
  </si>
  <si>
    <t>32078</t>
  </si>
  <si>
    <t>48369</t>
  </si>
  <si>
    <t>65861</t>
  </si>
  <si>
    <t>52820</t>
  </si>
  <si>
    <t>31581</t>
  </si>
  <si>
    <t>25291</t>
  </si>
  <si>
    <t>30968</t>
  </si>
  <si>
    <t>22621</t>
  </si>
  <si>
    <t>71807</t>
  </si>
  <si>
    <t>54290</t>
  </si>
  <si>
    <t>29144</t>
  </si>
  <si>
    <t>35628</t>
  </si>
  <si>
    <t>81360</t>
  </si>
  <si>
    <t>72832</t>
  </si>
  <si>
    <t>71132</t>
  </si>
  <si>
    <t>52167</t>
  </si>
  <si>
    <t>78362</t>
  </si>
  <si>
    <t>55996</t>
  </si>
  <si>
    <t>56760</t>
  </si>
  <si>
    <t>45044</t>
  </si>
  <si>
    <t>57636</t>
  </si>
  <si>
    <t>45926</t>
  </si>
  <si>
    <t>69291</t>
  </si>
  <si>
    <t>54587</t>
  </si>
  <si>
    <t>165039</t>
  </si>
  <si>
    <t>141265</t>
  </si>
  <si>
    <t>86949</t>
  </si>
  <si>
    <t>80837</t>
  </si>
  <si>
    <t>166037</t>
  </si>
  <si>
    <t>133050</t>
  </si>
  <si>
    <t>54205</t>
  </si>
  <si>
    <t>48849</t>
  </si>
  <si>
    <t>69628</t>
  </si>
  <si>
    <t>59898</t>
  </si>
  <si>
    <t>73263</t>
  </si>
  <si>
    <t>61115</t>
  </si>
  <si>
    <t>199333</t>
  </si>
  <si>
    <t>149196</t>
  </si>
  <si>
    <t>161693</t>
  </si>
  <si>
    <t>130075</t>
  </si>
  <si>
    <t>65497</t>
  </si>
  <si>
    <t>54857</t>
  </si>
  <si>
    <t>79312</t>
  </si>
  <si>
    <t>67969</t>
  </si>
  <si>
    <t>88567</t>
  </si>
  <si>
    <t>76630</t>
  </si>
  <si>
    <t>90411</t>
  </si>
  <si>
    <t>66425</t>
  </si>
  <si>
    <t>56404</t>
  </si>
  <si>
    <t>48042</t>
  </si>
  <si>
    <t>243024</t>
  </si>
  <si>
    <t>212383</t>
  </si>
  <si>
    <t>61012</t>
  </si>
  <si>
    <t>69168</t>
  </si>
  <si>
    <t>56081</t>
  </si>
  <si>
    <t>70059</t>
  </si>
  <si>
    <t>60477</t>
  </si>
  <si>
    <t>97742</t>
  </si>
  <si>
    <t>108237</t>
  </si>
  <si>
    <t>112564</t>
  </si>
  <si>
    <t>146001</t>
  </si>
  <si>
    <t>128122</t>
  </si>
  <si>
    <t>155872</t>
  </si>
  <si>
    <t>69245</t>
  </si>
  <si>
    <t>53955</t>
  </si>
  <si>
    <t>67506</t>
  </si>
  <si>
    <t>86847</t>
  </si>
  <si>
    <t>88529</t>
  </si>
  <si>
    <t>107717</t>
  </si>
  <si>
    <t>74533</t>
  </si>
  <si>
    <t>76583</t>
  </si>
  <si>
    <t>67928</t>
  </si>
  <si>
    <t>126509</t>
  </si>
  <si>
    <t>89477</t>
  </si>
  <si>
    <t>80945</t>
  </si>
  <si>
    <t>68676</t>
  </si>
  <si>
    <t>88364</t>
  </si>
  <si>
    <t>73381</t>
  </si>
  <si>
    <t>63202</t>
  </si>
  <si>
    <t>50333</t>
  </si>
  <si>
    <t>110771</t>
  </si>
  <si>
    <t>142792</t>
  </si>
  <si>
    <t>73239</t>
  </si>
  <si>
    <t>83054</t>
  </si>
  <si>
    <t>61812</t>
  </si>
  <si>
    <t>76116</t>
  </si>
  <si>
    <t>87540</t>
  </si>
  <si>
    <t>111380</t>
  </si>
  <si>
    <t>46352</t>
  </si>
  <si>
    <t>50256</t>
  </si>
  <si>
    <t>53889</t>
  </si>
  <si>
    <t>63890</t>
  </si>
  <si>
    <t>41528</t>
  </si>
  <si>
    <t>48534</t>
  </si>
  <si>
    <t>47453</t>
  </si>
  <si>
    <t>59462</t>
  </si>
  <si>
    <t>63320</t>
  </si>
  <si>
    <t>48415</t>
  </si>
  <si>
    <t>92725</t>
  </si>
  <si>
    <t>110060</t>
  </si>
  <si>
    <t>86805</t>
  </si>
  <si>
    <t>63441</t>
  </si>
  <si>
    <t>68107</t>
  </si>
  <si>
    <t>95957</t>
  </si>
  <si>
    <t>68495</t>
  </si>
  <si>
    <t>62018</t>
  </si>
  <si>
    <t>45448</t>
  </si>
  <si>
    <t>42765</t>
  </si>
  <si>
    <t>84441</t>
  </si>
  <si>
    <t>88702</t>
  </si>
  <si>
    <t>47801</t>
  </si>
  <si>
    <t>58933</t>
  </si>
  <si>
    <t>57942</t>
  </si>
  <si>
    <t>70010</t>
  </si>
  <si>
    <t>40110</t>
  </si>
  <si>
    <t>42378</t>
  </si>
  <si>
    <t>47289</t>
  </si>
  <si>
    <t>65989</t>
  </si>
  <si>
    <t>80653</t>
  </si>
  <si>
    <t>34461</t>
  </si>
  <si>
    <t>36311</t>
  </si>
  <si>
    <t>45219</t>
  </si>
  <si>
    <t>50053</t>
  </si>
  <si>
    <t>58639</t>
  </si>
  <si>
    <t>62285</t>
  </si>
  <si>
    <t>57637</t>
  </si>
  <si>
    <t>64675</t>
  </si>
  <si>
    <t>27730</t>
  </si>
  <si>
    <t>31838</t>
  </si>
  <si>
    <t>34736</t>
  </si>
  <si>
    <t>37597</t>
  </si>
  <si>
    <t>30882</t>
  </si>
  <si>
    <t>37894</t>
  </si>
  <si>
    <t>61907</t>
  </si>
  <si>
    <t>73502</t>
  </si>
  <si>
    <t>36888</t>
  </si>
  <si>
    <t>38866</t>
  </si>
  <si>
    <t>30390</t>
  </si>
  <si>
    <t>33540</t>
  </si>
  <si>
    <t>78090</t>
  </si>
  <si>
    <t>68445</t>
  </si>
  <si>
    <t>38399</t>
  </si>
  <si>
    <t>24423</t>
  </si>
  <si>
    <t>21903</t>
  </si>
  <si>
    <t>35222</t>
  </si>
  <si>
    <t>29032</t>
  </si>
  <si>
    <t>41006</t>
  </si>
  <si>
    <t>46841</t>
  </si>
  <si>
    <t>58241</t>
  </si>
  <si>
    <t>45969</t>
  </si>
  <si>
    <t>98903</t>
  </si>
  <si>
    <t>74664</t>
  </si>
  <si>
    <t>20492</t>
  </si>
  <si>
    <t>19413</t>
  </si>
  <si>
    <t>190051</t>
  </si>
  <si>
    <t>153681</t>
  </si>
  <si>
    <t>252787</t>
  </si>
  <si>
    <t>223150</t>
  </si>
  <si>
    <t>72806</t>
  </si>
  <si>
    <t>67234</t>
  </si>
  <si>
    <t>101860</t>
  </si>
  <si>
    <t>71329</t>
  </si>
  <si>
    <t>71008</t>
  </si>
  <si>
    <t>54354</t>
  </si>
  <si>
    <t>86560</t>
  </si>
  <si>
    <t>76144</t>
  </si>
  <si>
    <t>116401</t>
  </si>
  <si>
    <t>93724</t>
  </si>
  <si>
    <t>78760</t>
  </si>
  <si>
    <t>60818</t>
  </si>
  <si>
    <t>70519</t>
  </si>
  <si>
    <t>169400</t>
  </si>
  <si>
    <t>142065</t>
  </si>
  <si>
    <t>89653</t>
  </si>
  <si>
    <t>67841</t>
  </si>
  <si>
    <t>178427</t>
  </si>
  <si>
    <t>129748</t>
  </si>
  <si>
    <t>65846</t>
  </si>
  <si>
    <t>57304</t>
  </si>
  <si>
    <t>46503</t>
  </si>
  <si>
    <t>42519</t>
  </si>
  <si>
    <t>122187</t>
  </si>
  <si>
    <t>87076</t>
  </si>
  <si>
    <t>174524</t>
  </si>
  <si>
    <t>129955</t>
  </si>
  <si>
    <t>77600</t>
  </si>
  <si>
    <t>61906</t>
  </si>
  <si>
    <t>132096</t>
  </si>
  <si>
    <t>114683</t>
  </si>
  <si>
    <t>56282</t>
  </si>
  <si>
    <t>71108</t>
  </si>
  <si>
    <t>55369</t>
  </si>
  <si>
    <t>40254</t>
  </si>
  <si>
    <t>35684</t>
  </si>
  <si>
    <t>54089</t>
  </si>
  <si>
    <t>62978</t>
  </si>
  <si>
    <t>51485</t>
  </si>
  <si>
    <t>57649</t>
  </si>
  <si>
    <t>64932</t>
  </si>
  <si>
    <t>74313</t>
  </si>
  <si>
    <t>95254</t>
  </si>
  <si>
    <t>70749</t>
  </si>
  <si>
    <t>79745</t>
  </si>
  <si>
    <t>52546</t>
  </si>
  <si>
    <t>67618</t>
  </si>
  <si>
    <t>78236</t>
  </si>
  <si>
    <t>67756</t>
  </si>
  <si>
    <t>49817</t>
  </si>
  <si>
    <t>130110</t>
  </si>
  <si>
    <t>95317</t>
  </si>
  <si>
    <t>124348</t>
  </si>
  <si>
    <t>97253</t>
  </si>
  <si>
    <t>86401</t>
  </si>
  <si>
    <t>64290</t>
  </si>
  <si>
    <t>23350</t>
  </si>
  <si>
    <t>18289</t>
  </si>
  <si>
    <t>26801</t>
  </si>
  <si>
    <t>22742</t>
  </si>
  <si>
    <t>78880</t>
  </si>
  <si>
    <t>99645</t>
  </si>
  <si>
    <t>55313</t>
  </si>
  <si>
    <t>63311</t>
  </si>
  <si>
    <t>48713</t>
  </si>
  <si>
    <t>59694</t>
  </si>
  <si>
    <t>80133</t>
  </si>
  <si>
    <t>96499</t>
  </si>
  <si>
    <t>64113</t>
  </si>
  <si>
    <t>77650</t>
  </si>
  <si>
    <t>17151</t>
  </si>
  <si>
    <t>20097</t>
  </si>
  <si>
    <t>44011</t>
  </si>
  <si>
    <t>46534</t>
  </si>
  <si>
    <t>57923</t>
  </si>
  <si>
    <t>61923</t>
  </si>
  <si>
    <t>76540</t>
  </si>
  <si>
    <t>66881</t>
  </si>
  <si>
    <t>41893</t>
  </si>
  <si>
    <t>31230</t>
  </si>
  <si>
    <t>96432</t>
  </si>
  <si>
    <t>77577</t>
  </si>
  <si>
    <t>72875</t>
  </si>
  <si>
    <t>54334</t>
  </si>
  <si>
    <t>85578</t>
  </si>
  <si>
    <t>79643</t>
  </si>
  <si>
    <t>36881</t>
  </si>
  <si>
    <t>33859</t>
  </si>
  <si>
    <t>81093</t>
  </si>
  <si>
    <t>74286</t>
  </si>
  <si>
    <t>54631</t>
  </si>
  <si>
    <t>60572</t>
  </si>
  <si>
    <t>56196</t>
  </si>
  <si>
    <t>65122</t>
  </si>
  <si>
    <t>26238</t>
  </si>
  <si>
    <t>24287</t>
  </si>
  <si>
    <t>72484</t>
  </si>
  <si>
    <t>88663</t>
  </si>
  <si>
    <t>49693</t>
  </si>
  <si>
    <t>42050</t>
  </si>
  <si>
    <t>64344</t>
  </si>
  <si>
    <t>52530</t>
  </si>
  <si>
    <t>75957</t>
  </si>
  <si>
    <t>97781</t>
  </si>
  <si>
    <t>75829</t>
  </si>
  <si>
    <t>96088</t>
  </si>
  <si>
    <t>29692</t>
  </si>
  <si>
    <t>31764</t>
  </si>
  <si>
    <t>30332</t>
  </si>
  <si>
    <t>36941</t>
  </si>
  <si>
    <t>65681</t>
  </si>
  <si>
    <t>72901</t>
  </si>
  <si>
    <t>33929</t>
  </si>
  <si>
    <t>43212</t>
  </si>
  <si>
    <t>50346</t>
  </si>
  <si>
    <t>36547</t>
  </si>
  <si>
    <t>74120</t>
  </si>
  <si>
    <t>92731</t>
  </si>
  <si>
    <t>28182</t>
  </si>
  <si>
    <t>33128</t>
  </si>
  <si>
    <t>31040</t>
  </si>
  <si>
    <t>38047</t>
  </si>
  <si>
    <t>36147</t>
  </si>
  <si>
    <t>33026</t>
  </si>
  <si>
    <t>36172</t>
  </si>
  <si>
    <t>27905</t>
  </si>
  <si>
    <t>31423</t>
  </si>
  <si>
    <t>28099</t>
  </si>
  <si>
    <t>60612</t>
  </si>
  <si>
    <t>46523</t>
  </si>
  <si>
    <t>60429</t>
  </si>
  <si>
    <t>46596</t>
  </si>
  <si>
    <t>30117</t>
  </si>
  <si>
    <t>33344</t>
  </si>
  <si>
    <t>18810</t>
  </si>
  <si>
    <t>14563</t>
  </si>
  <si>
    <t>209833</t>
  </si>
  <si>
    <t>153824</t>
  </si>
  <si>
    <t>90354</t>
  </si>
  <si>
    <t>95984</t>
  </si>
  <si>
    <t>104655</t>
  </si>
  <si>
    <t>92578</t>
  </si>
  <si>
    <t>256292</t>
  </si>
  <si>
    <t>204059</t>
  </si>
  <si>
    <t>65854</t>
  </si>
  <si>
    <t>55157</t>
  </si>
  <si>
    <t>70134</t>
  </si>
  <si>
    <t>65048</t>
  </si>
  <si>
    <t>114706</t>
  </si>
  <si>
    <t>90158</t>
  </si>
  <si>
    <t>99027</t>
  </si>
  <si>
    <t>82738</t>
  </si>
  <si>
    <t>89759</t>
  </si>
  <si>
    <t>74354</t>
  </si>
  <si>
    <t>93793</t>
  </si>
  <si>
    <t>81901</t>
  </si>
  <si>
    <t>60685</t>
  </si>
  <si>
    <t>54006</t>
  </si>
  <si>
    <t>101456</t>
  </si>
  <si>
    <t>86239</t>
  </si>
  <si>
    <t>87743</t>
  </si>
  <si>
    <t>66435</t>
  </si>
  <si>
    <t>47881</t>
  </si>
  <si>
    <t>85012</t>
  </si>
  <si>
    <t>71148</t>
  </si>
  <si>
    <t>91088</t>
  </si>
  <si>
    <t>85337</t>
  </si>
  <si>
    <t>80173</t>
  </si>
  <si>
    <t>63286</t>
  </si>
  <si>
    <t>76919</t>
  </si>
  <si>
    <t>61639</t>
  </si>
  <si>
    <t>90156</t>
  </si>
  <si>
    <t>78691</t>
  </si>
  <si>
    <t>212791</t>
  </si>
  <si>
    <t>193825</t>
  </si>
  <si>
    <t>67096</t>
  </si>
  <si>
    <t>56591</t>
  </si>
  <si>
    <t>43815</t>
  </si>
  <si>
    <t>21787</t>
  </si>
  <si>
    <t>25069</t>
  </si>
  <si>
    <t>139424</t>
  </si>
  <si>
    <t>149823</t>
  </si>
  <si>
    <t>86797</t>
  </si>
  <si>
    <t>111445</t>
  </si>
  <si>
    <t>123274</t>
  </si>
  <si>
    <t>135255</t>
  </si>
  <si>
    <t>60862</t>
  </si>
  <si>
    <t>56424</t>
  </si>
  <si>
    <t>53306</t>
  </si>
  <si>
    <t>47446</t>
  </si>
  <si>
    <t>102450</t>
  </si>
  <si>
    <t>87157</t>
  </si>
  <si>
    <t>60838</t>
  </si>
  <si>
    <t>46087</t>
  </si>
  <si>
    <t>86251</t>
  </si>
  <si>
    <t>60541</t>
  </si>
  <si>
    <t>100292</t>
  </si>
  <si>
    <t>80024</t>
  </si>
  <si>
    <t>131345</t>
  </si>
  <si>
    <t>92162</t>
  </si>
  <si>
    <t>118949</t>
  </si>
  <si>
    <t>111682</t>
  </si>
  <si>
    <t>55752</t>
  </si>
  <si>
    <t>51664</t>
  </si>
  <si>
    <t>22097</t>
  </si>
  <si>
    <t>18906</t>
  </si>
  <si>
    <t>64688</t>
  </si>
  <si>
    <t>58856</t>
  </si>
  <si>
    <t>60587</t>
  </si>
  <si>
    <t>56555</t>
  </si>
  <si>
    <t>68201</t>
  </si>
  <si>
    <t>81435</t>
  </si>
  <si>
    <t>59862</t>
  </si>
  <si>
    <t>76209</t>
  </si>
  <si>
    <t>55101</t>
  </si>
  <si>
    <t>59816</t>
  </si>
  <si>
    <t>64870</t>
  </si>
  <si>
    <t>64673</t>
  </si>
  <si>
    <t>82882</t>
  </si>
  <si>
    <t>88980</t>
  </si>
  <si>
    <t>106386</t>
  </si>
  <si>
    <t>87784</t>
  </si>
  <si>
    <t>79497</t>
  </si>
  <si>
    <t>105512</t>
  </si>
  <si>
    <t>81052</t>
  </si>
  <si>
    <t>43476</t>
  </si>
  <si>
    <t>33695</t>
  </si>
  <si>
    <t>34952</t>
  </si>
  <si>
    <t>28424</t>
  </si>
  <si>
    <t>46145</t>
  </si>
  <si>
    <t>39933</t>
  </si>
  <si>
    <t>59124</t>
  </si>
  <si>
    <t>53972</t>
  </si>
  <si>
    <t>101388</t>
  </si>
  <si>
    <t>82287</t>
  </si>
  <si>
    <t>63568</t>
  </si>
  <si>
    <t>82162</t>
  </si>
  <si>
    <t>90216</t>
  </si>
  <si>
    <t>38015</t>
  </si>
  <si>
    <t>33226</t>
  </si>
  <si>
    <t>40793</t>
  </si>
  <si>
    <t>38549</t>
  </si>
  <si>
    <t>53583</t>
  </si>
  <si>
    <t>47183</t>
  </si>
  <si>
    <t>32841</t>
  </si>
  <si>
    <t>39430</t>
  </si>
  <si>
    <t>92167</t>
  </si>
  <si>
    <t>109485</t>
  </si>
  <si>
    <t>35524</t>
  </si>
  <si>
    <t>38179</t>
  </si>
  <si>
    <t>73675</t>
  </si>
  <si>
    <t>82655</t>
  </si>
  <si>
    <t>41925</t>
  </si>
  <si>
    <t>50166</t>
  </si>
  <si>
    <t>62348</t>
  </si>
  <si>
    <t>77697</t>
  </si>
  <si>
    <t>32225</t>
  </si>
  <si>
    <t>38605</t>
  </si>
  <si>
    <t>66543</t>
  </si>
  <si>
    <t>83724</t>
  </si>
  <si>
    <t>48843</t>
  </si>
  <si>
    <t>57095</t>
  </si>
  <si>
    <t>49258</t>
  </si>
  <si>
    <t>55497</t>
  </si>
  <si>
    <t>70442</t>
  </si>
  <si>
    <t>83409</t>
  </si>
  <si>
    <t>39305</t>
  </si>
  <si>
    <t>42306</t>
  </si>
  <si>
    <t>62236</t>
  </si>
  <si>
    <t>76710</t>
  </si>
  <si>
    <t>43724</t>
  </si>
  <si>
    <t>34584</t>
  </si>
  <si>
    <t>67539</t>
  </si>
  <si>
    <t>52388</t>
  </si>
  <si>
    <t>43246</t>
  </si>
  <si>
    <t>54528</t>
  </si>
  <si>
    <t>108105</t>
  </si>
  <si>
    <t>126957</t>
  </si>
  <si>
    <t>121067</t>
  </si>
  <si>
    <t>146163</t>
  </si>
  <si>
    <t>162007</t>
  </si>
  <si>
    <t>128815</t>
  </si>
  <si>
    <t>251245</t>
  </si>
  <si>
    <t>235804</t>
  </si>
  <si>
    <t>268459</t>
  </si>
  <si>
    <t>217203</t>
  </si>
  <si>
    <t>81590</t>
  </si>
  <si>
    <t>60290</t>
  </si>
  <si>
    <t>72660</t>
  </si>
  <si>
    <t>81705</t>
  </si>
  <si>
    <t>74151</t>
  </si>
  <si>
    <t>208209</t>
  </si>
  <si>
    <t>154369</t>
  </si>
  <si>
    <t>74291</t>
  </si>
  <si>
    <t>54871</t>
  </si>
  <si>
    <t>235144</t>
  </si>
  <si>
    <t>167354</t>
  </si>
  <si>
    <t>267867</t>
  </si>
  <si>
    <t>191820</t>
  </si>
  <si>
    <t>65090</t>
  </si>
  <si>
    <t>54004</t>
  </si>
  <si>
    <t>239616</t>
  </si>
  <si>
    <t>181277</t>
  </si>
  <si>
    <t>181314</t>
  </si>
  <si>
    <t>155418</t>
  </si>
  <si>
    <t>94448</t>
  </si>
  <si>
    <t>101067</t>
  </si>
  <si>
    <t>95342</t>
  </si>
  <si>
    <t>67822</t>
  </si>
  <si>
    <t>71743</t>
  </si>
  <si>
    <t>53528</t>
  </si>
  <si>
    <t>176620</t>
  </si>
  <si>
    <t>153949</t>
  </si>
  <si>
    <t>117796</t>
  </si>
  <si>
    <t>106639</t>
  </si>
  <si>
    <t>73138</t>
  </si>
  <si>
    <t>90124</t>
  </si>
  <si>
    <t>86698</t>
  </si>
  <si>
    <t>80344</t>
  </si>
  <si>
    <t>87209</t>
  </si>
  <si>
    <t>108775</t>
  </si>
  <si>
    <t>64128</t>
  </si>
  <si>
    <t>80832</t>
  </si>
  <si>
    <t>51721</t>
  </si>
  <si>
    <t>36874</t>
  </si>
  <si>
    <t>58053</t>
  </si>
  <si>
    <t>49561</t>
  </si>
  <si>
    <t>76401</t>
  </si>
  <si>
    <t>57179</t>
  </si>
  <si>
    <t>74370</t>
  </si>
  <si>
    <t>68786</t>
  </si>
  <si>
    <t>54487</t>
  </si>
  <si>
    <t>39600</t>
  </si>
  <si>
    <t>83773</t>
  </si>
  <si>
    <t>65802</t>
  </si>
  <si>
    <t>49965</t>
  </si>
  <si>
    <t>105242</t>
  </si>
  <si>
    <t>78774</t>
  </si>
  <si>
    <t>88426</t>
  </si>
  <si>
    <t>72315</t>
  </si>
  <si>
    <t>87458</t>
  </si>
  <si>
    <t>72018</t>
  </si>
  <si>
    <t>27089</t>
  </si>
  <si>
    <t>25490</t>
  </si>
  <si>
    <t>120318</t>
  </si>
  <si>
    <t>98172</t>
  </si>
  <si>
    <t>44363</t>
  </si>
  <si>
    <t>49065</t>
  </si>
  <si>
    <t>72647</t>
  </si>
  <si>
    <t>82180</t>
  </si>
  <si>
    <t>39023</t>
  </si>
  <si>
    <t>35943</t>
  </si>
  <si>
    <t>42554</t>
  </si>
  <si>
    <t>57677</t>
  </si>
  <si>
    <t>64521</t>
  </si>
  <si>
    <t>60200</t>
  </si>
  <si>
    <t>63312</t>
  </si>
  <si>
    <t>75693</t>
  </si>
  <si>
    <t>87594</t>
  </si>
  <si>
    <t>74751</t>
  </si>
  <si>
    <t>60850</t>
  </si>
  <si>
    <t>83121</t>
  </si>
  <si>
    <t>98188</t>
  </si>
  <si>
    <t>37452</t>
  </si>
  <si>
    <t>28556</t>
  </si>
  <si>
    <t>51982</t>
  </si>
  <si>
    <t>48996</t>
  </si>
  <si>
    <t>14226</t>
  </si>
  <si>
    <t>12014</t>
  </si>
  <si>
    <t>82737</t>
  </si>
  <si>
    <t>66502</t>
  </si>
  <si>
    <t>89290</t>
  </si>
  <si>
    <t>80244</t>
  </si>
  <si>
    <t>58140</t>
  </si>
  <si>
    <t>73766</t>
  </si>
  <si>
    <t>71929</t>
  </si>
  <si>
    <t>78810</t>
  </si>
  <si>
    <t>107358</t>
  </si>
  <si>
    <t>56567</t>
  </si>
  <si>
    <t>60320</t>
  </si>
  <si>
    <t>48964</t>
  </si>
  <si>
    <t>37688</t>
  </si>
  <si>
    <t>34719</t>
  </si>
  <si>
    <t>28702</t>
  </si>
  <si>
    <t>40036</t>
  </si>
  <si>
    <t>48604</t>
  </si>
  <si>
    <t>61747</t>
  </si>
  <si>
    <t>59808</t>
  </si>
  <si>
    <t>37132</t>
  </si>
  <si>
    <t>27533</t>
  </si>
  <si>
    <t>30439</t>
  </si>
  <si>
    <t>37086</t>
  </si>
  <si>
    <t>41150</t>
  </si>
  <si>
    <t>36480</t>
  </si>
  <si>
    <t>39274</t>
  </si>
  <si>
    <t>61562</t>
  </si>
  <si>
    <t>77590</t>
  </si>
  <si>
    <t>26135</t>
  </si>
  <si>
    <t>32359</t>
  </si>
  <si>
    <t>57310</t>
  </si>
  <si>
    <t>43280</t>
  </si>
  <si>
    <t>21166</t>
  </si>
  <si>
    <t>27474</t>
  </si>
  <si>
    <t>25627</t>
  </si>
  <si>
    <t>62128</t>
  </si>
  <si>
    <t>46969</t>
  </si>
  <si>
    <t>21344</t>
  </si>
  <si>
    <t>29666</t>
  </si>
  <si>
    <t>27401</t>
  </si>
  <si>
    <t>57918</t>
  </si>
  <si>
    <t>44791</t>
  </si>
  <si>
    <t>35343</t>
  </si>
  <si>
    <t>46374</t>
  </si>
  <si>
    <t>56057</t>
  </si>
  <si>
    <t>85720</t>
  </si>
  <si>
    <t>61663</t>
  </si>
  <si>
    <t>141368</t>
  </si>
  <si>
    <t>127908</t>
  </si>
  <si>
    <t>66842</t>
  </si>
  <si>
    <t>78238</t>
  </si>
  <si>
    <t>72268</t>
  </si>
  <si>
    <t>217521</t>
  </si>
  <si>
    <t>175562</t>
  </si>
  <si>
    <t>62238</t>
  </si>
  <si>
    <t>68466</t>
  </si>
  <si>
    <t>66025</t>
  </si>
  <si>
    <t>57291</t>
  </si>
  <si>
    <t>88591</t>
  </si>
  <si>
    <t>78014</t>
  </si>
  <si>
    <t>72935</t>
  </si>
  <si>
    <t>52527</t>
  </si>
  <si>
    <t>134632</t>
  </si>
  <si>
    <t>126796</t>
  </si>
  <si>
    <t>55169</t>
  </si>
  <si>
    <t>49160</t>
  </si>
  <si>
    <t>95132</t>
  </si>
  <si>
    <t>84256</t>
  </si>
  <si>
    <t>103301</t>
  </si>
  <si>
    <t>93601</t>
  </si>
  <si>
    <t>98876</t>
  </si>
  <si>
    <t>87109</t>
  </si>
  <si>
    <t>86897</t>
  </si>
  <si>
    <t>218325</t>
  </si>
  <si>
    <t>174922</t>
  </si>
  <si>
    <t>53856</t>
  </si>
  <si>
    <t>38056</t>
  </si>
  <si>
    <t>75437</t>
  </si>
  <si>
    <t>61434</t>
  </si>
  <si>
    <t>128031</t>
  </si>
  <si>
    <t>106177</t>
  </si>
  <si>
    <t>52640</t>
  </si>
  <si>
    <t>48360</t>
  </si>
  <si>
    <t>54332</t>
  </si>
  <si>
    <t>63374</t>
  </si>
  <si>
    <t>87313</t>
  </si>
  <si>
    <t>107352</t>
  </si>
  <si>
    <t>109598</t>
  </si>
  <si>
    <t>141616</t>
  </si>
  <si>
    <t>57060</t>
  </si>
  <si>
    <t>50061</t>
  </si>
  <si>
    <t>118254</t>
  </si>
  <si>
    <t>88873</t>
  </si>
  <si>
    <t>55160</t>
  </si>
  <si>
    <t>41379</t>
  </si>
  <si>
    <t>24130</t>
  </si>
  <si>
    <t>22625</t>
  </si>
  <si>
    <t>101238</t>
  </si>
  <si>
    <t>109137</t>
  </si>
  <si>
    <t>94061</t>
  </si>
  <si>
    <t>79386</t>
  </si>
  <si>
    <t>52480</t>
  </si>
  <si>
    <t>105925</t>
  </si>
  <si>
    <t>77468</t>
  </si>
  <si>
    <t>65554</t>
  </si>
  <si>
    <t>54060</t>
  </si>
  <si>
    <t>116438</t>
  </si>
  <si>
    <t>101136</t>
  </si>
  <si>
    <t>53261</t>
  </si>
  <si>
    <t>38851</t>
  </si>
  <si>
    <t>63076</t>
  </si>
  <si>
    <t>54224</t>
  </si>
  <si>
    <t>124837</t>
  </si>
  <si>
    <t>88618</t>
  </si>
  <si>
    <t>39032</t>
  </si>
  <si>
    <t>31356</t>
  </si>
  <si>
    <t>45151</t>
  </si>
  <si>
    <t>58513</t>
  </si>
  <si>
    <t>16383</t>
  </si>
  <si>
    <t>17224</t>
  </si>
  <si>
    <t>47250</t>
  </si>
  <si>
    <t>59312</t>
  </si>
  <si>
    <t>75099</t>
  </si>
  <si>
    <t>86049</t>
  </si>
  <si>
    <t>61478</t>
  </si>
  <si>
    <t>69365</t>
  </si>
  <si>
    <t>36064</t>
  </si>
  <si>
    <t>44164</t>
  </si>
  <si>
    <t>92480</t>
  </si>
  <si>
    <t>120187</t>
  </si>
  <si>
    <t>17084</t>
  </si>
  <si>
    <t>18919</t>
  </si>
  <si>
    <t>84201</t>
  </si>
  <si>
    <t>78645</t>
  </si>
  <si>
    <t>28890</t>
  </si>
  <si>
    <t>20919</t>
  </si>
  <si>
    <t>43188</t>
  </si>
  <si>
    <t>35259</t>
  </si>
  <si>
    <t>71106</t>
  </si>
  <si>
    <t>25488</t>
  </si>
  <si>
    <t>23920</t>
  </si>
  <si>
    <t>35367</t>
  </si>
  <si>
    <t>44245</t>
  </si>
  <si>
    <t>50475</t>
  </si>
  <si>
    <t>36379</t>
  </si>
  <si>
    <t>26670</t>
  </si>
  <si>
    <t>22949</t>
  </si>
  <si>
    <t>62795</t>
  </si>
  <si>
    <t>72521</t>
  </si>
  <si>
    <t>26164</t>
  </si>
  <si>
    <t>27496</t>
  </si>
  <si>
    <t>73535</t>
  </si>
  <si>
    <t>90884</t>
  </si>
  <si>
    <t>35548</t>
  </si>
  <si>
    <t>45588</t>
  </si>
  <si>
    <t>33435</t>
  </si>
  <si>
    <t>39425</t>
  </si>
  <si>
    <t>40848</t>
  </si>
  <si>
    <t>45211</t>
  </si>
  <si>
    <t>41691</t>
  </si>
  <si>
    <t>47000</t>
  </si>
  <si>
    <t>23936</t>
  </si>
  <si>
    <t>30061</t>
  </si>
  <si>
    <t>37464</t>
  </si>
  <si>
    <t>46133</t>
  </si>
  <si>
    <t>30852</t>
  </si>
  <si>
    <t>39725</t>
  </si>
  <si>
    <t>88975</t>
  </si>
  <si>
    <t>75227</t>
  </si>
  <si>
    <t>68845</t>
  </si>
  <si>
    <t>57939</t>
  </si>
  <si>
    <t>83532</t>
  </si>
  <si>
    <t>76224</t>
  </si>
  <si>
    <t>82691</t>
  </si>
  <si>
    <t>74039</t>
  </si>
  <si>
    <t>70937</t>
  </si>
  <si>
    <t>54512</t>
  </si>
  <si>
    <t>65651</t>
  </si>
  <si>
    <t>59792</t>
  </si>
  <si>
    <t>91219</t>
  </si>
  <si>
    <t>84501</t>
  </si>
  <si>
    <t>166114</t>
  </si>
  <si>
    <t>134942</t>
  </si>
  <si>
    <t>168413</t>
  </si>
  <si>
    <t>157165</t>
  </si>
  <si>
    <t>155692</t>
  </si>
  <si>
    <t>145102</t>
  </si>
  <si>
    <t>73889</t>
  </si>
  <si>
    <t>61981</t>
  </si>
  <si>
    <t>63784</t>
  </si>
  <si>
    <t>59057</t>
  </si>
  <si>
    <t>170285</t>
  </si>
  <si>
    <t>147992</t>
  </si>
  <si>
    <t>66313</t>
  </si>
  <si>
    <t>51441</t>
  </si>
  <si>
    <t>251473</t>
  </si>
  <si>
    <t>199814</t>
  </si>
  <si>
    <t>113242</t>
  </si>
  <si>
    <t>82974</t>
  </si>
  <si>
    <t>90396</t>
  </si>
  <si>
    <t>78086</t>
  </si>
  <si>
    <t>78104</t>
  </si>
  <si>
    <t>61514</t>
  </si>
  <si>
    <t>67154</t>
  </si>
  <si>
    <t>52569</t>
  </si>
  <si>
    <t>84953</t>
  </si>
  <si>
    <t>77746</t>
  </si>
  <si>
    <t>101525</t>
  </si>
  <si>
    <t>84700</t>
  </si>
  <si>
    <t>46219</t>
  </si>
  <si>
    <t>41651</t>
  </si>
  <si>
    <t>71719</t>
  </si>
  <si>
    <t>53557</t>
  </si>
  <si>
    <t>95485</t>
  </si>
  <si>
    <t>69227</t>
  </si>
  <si>
    <t>100946</t>
  </si>
  <si>
    <t>110574</t>
  </si>
  <si>
    <t>22852</t>
  </si>
  <si>
    <t>18197</t>
  </si>
  <si>
    <t>126685</t>
  </si>
  <si>
    <t>150653</t>
  </si>
  <si>
    <t>52728</t>
  </si>
  <si>
    <t>63662</t>
  </si>
  <si>
    <t>76033</t>
  </si>
  <si>
    <t>89279</t>
  </si>
  <si>
    <t>86635</t>
  </si>
  <si>
    <t>69519</t>
  </si>
  <si>
    <t>24166</t>
  </si>
  <si>
    <t>19027</t>
  </si>
  <si>
    <t>130830</t>
  </si>
  <si>
    <t>122476</t>
  </si>
  <si>
    <t>94005</t>
  </si>
  <si>
    <t>70371</t>
  </si>
  <si>
    <t>107460</t>
  </si>
  <si>
    <t>81805</t>
  </si>
  <si>
    <t>68094</t>
  </si>
  <si>
    <t>72070</t>
  </si>
  <si>
    <t>83315</t>
  </si>
  <si>
    <t>99428</t>
  </si>
  <si>
    <t>47019</t>
  </si>
  <si>
    <t>56893</t>
  </si>
  <si>
    <t>49555</t>
  </si>
  <si>
    <t>61969</t>
  </si>
  <si>
    <t>40225</t>
  </si>
  <si>
    <t>76324</t>
  </si>
  <si>
    <t>99611</t>
  </si>
  <si>
    <t>120594</t>
  </si>
  <si>
    <t>38534</t>
  </si>
  <si>
    <t>35470</t>
  </si>
  <si>
    <t>70943</t>
  </si>
  <si>
    <t>57515</t>
  </si>
  <si>
    <t>47482</t>
  </si>
  <si>
    <t>40507</t>
  </si>
  <si>
    <t>28382</t>
  </si>
  <si>
    <t>43786</t>
  </si>
  <si>
    <t>30970</t>
  </si>
  <si>
    <t>82356</t>
  </si>
  <si>
    <t>72158</t>
  </si>
  <si>
    <t>44889</t>
  </si>
  <si>
    <t>37515</t>
  </si>
  <si>
    <t>58579</t>
  </si>
  <si>
    <t>63271</t>
  </si>
  <si>
    <t>70267</t>
  </si>
  <si>
    <t>50406</t>
  </si>
  <si>
    <t>60571</t>
  </si>
  <si>
    <t>68909</t>
  </si>
  <si>
    <t>60914</t>
  </si>
  <si>
    <t>75329</t>
  </si>
  <si>
    <t>64800</t>
  </si>
  <si>
    <t>79352</t>
  </si>
  <si>
    <t>50531</t>
  </si>
  <si>
    <t>54899</t>
  </si>
  <si>
    <t>34937</t>
  </si>
  <si>
    <t>43834</t>
  </si>
  <si>
    <t>65368</t>
  </si>
  <si>
    <t>83320</t>
  </si>
  <si>
    <t>53530</t>
  </si>
  <si>
    <t>56683</t>
  </si>
  <si>
    <t>42443</t>
  </si>
  <si>
    <t>47369</t>
  </si>
  <si>
    <t>80079</t>
  </si>
  <si>
    <t>95498</t>
  </si>
  <si>
    <t>123781</t>
  </si>
  <si>
    <t>69876</t>
  </si>
  <si>
    <t>83989</t>
  </si>
  <si>
    <t>78570</t>
  </si>
  <si>
    <t>59541</t>
  </si>
  <si>
    <t>49032</t>
  </si>
  <si>
    <t>42320</t>
  </si>
  <si>
    <t>57324</t>
  </si>
  <si>
    <t>40595</t>
  </si>
  <si>
    <t>52310</t>
  </si>
  <si>
    <t>38059</t>
  </si>
  <si>
    <t>42845</t>
  </si>
  <si>
    <t>36344</t>
  </si>
  <si>
    <t>49723</t>
  </si>
  <si>
    <t>40997</t>
  </si>
  <si>
    <t>62182</t>
  </si>
  <si>
    <t>56841</t>
  </si>
  <si>
    <t>75390</t>
  </si>
  <si>
    <t>68881</t>
  </si>
  <si>
    <t>79098</t>
  </si>
  <si>
    <t>57298</t>
  </si>
  <si>
    <t>62675</t>
  </si>
  <si>
    <t>67843</t>
  </si>
  <si>
    <t>77048</t>
  </si>
  <si>
    <t>58580</t>
  </si>
  <si>
    <t>74372</t>
  </si>
  <si>
    <t>70160</t>
  </si>
  <si>
    <t>152939</t>
  </si>
  <si>
    <t>120627</t>
  </si>
  <si>
    <t>90157</t>
  </si>
  <si>
    <t>65895</t>
  </si>
  <si>
    <t>168905</t>
  </si>
  <si>
    <t>137180</t>
  </si>
  <si>
    <t>72475</t>
  </si>
  <si>
    <t>51927</t>
  </si>
  <si>
    <t>163816</t>
  </si>
  <si>
    <t>142160</t>
  </si>
  <si>
    <t>226542</t>
  </si>
  <si>
    <t>161678</t>
  </si>
  <si>
    <t>168914</t>
  </si>
  <si>
    <t>126708</t>
  </si>
  <si>
    <t>69340</t>
  </si>
  <si>
    <t>65193</t>
  </si>
  <si>
    <t>80722</t>
  </si>
  <si>
    <t>64155</t>
  </si>
  <si>
    <t>92466</t>
  </si>
  <si>
    <t>76673</t>
  </si>
  <si>
    <t>61479</t>
  </si>
  <si>
    <t>50706</t>
  </si>
  <si>
    <t>48234</t>
  </si>
  <si>
    <t>40134</t>
  </si>
  <si>
    <t>117492</t>
  </si>
  <si>
    <t>99904</t>
  </si>
  <si>
    <t>96698</t>
  </si>
  <si>
    <t>85257</t>
  </si>
  <si>
    <t>79552</t>
  </si>
  <si>
    <t>62575</t>
  </si>
  <si>
    <t>89876</t>
  </si>
  <si>
    <t>80217</t>
  </si>
  <si>
    <t>91595</t>
  </si>
  <si>
    <t>66993</t>
  </si>
  <si>
    <t>75381</t>
  </si>
  <si>
    <t>94142</t>
  </si>
  <si>
    <t>69902</t>
  </si>
  <si>
    <t>78370</t>
  </si>
  <si>
    <t>24256</t>
  </si>
  <si>
    <t>28402</t>
  </si>
  <si>
    <t>51668</t>
  </si>
  <si>
    <t>64123</t>
  </si>
  <si>
    <t>23888</t>
  </si>
  <si>
    <t>16980</t>
  </si>
  <si>
    <t>96734</t>
  </si>
  <si>
    <t>80919</t>
  </si>
  <si>
    <t>93291</t>
  </si>
  <si>
    <t>98263</t>
  </si>
  <si>
    <t>111605</t>
  </si>
  <si>
    <t>88985</t>
  </si>
  <si>
    <t>62860</t>
  </si>
  <si>
    <t>46531</t>
  </si>
  <si>
    <t>62408</t>
  </si>
  <si>
    <t>55471</t>
  </si>
  <si>
    <t>76041</t>
  </si>
  <si>
    <t>60187</t>
  </si>
  <si>
    <t>125076</t>
  </si>
  <si>
    <t>96113</t>
  </si>
  <si>
    <t>142162</t>
  </si>
  <si>
    <t>107903</t>
  </si>
  <si>
    <t>76256</t>
  </si>
  <si>
    <t>58209</t>
  </si>
  <si>
    <t>87668</t>
  </si>
  <si>
    <t>102671</t>
  </si>
  <si>
    <t>81437</t>
  </si>
  <si>
    <t>97856</t>
  </si>
  <si>
    <t>81822</t>
  </si>
  <si>
    <t>102728</t>
  </si>
  <si>
    <t>53400</t>
  </si>
  <si>
    <t>62513</t>
  </si>
  <si>
    <t>64728</t>
  </si>
  <si>
    <t>73446</t>
  </si>
  <si>
    <t>70948</t>
  </si>
  <si>
    <t>90082</t>
  </si>
  <si>
    <t>38751</t>
  </si>
  <si>
    <t>33703</t>
  </si>
  <si>
    <t>44318</t>
  </si>
  <si>
    <t>34797</t>
  </si>
  <si>
    <t>64146</t>
  </si>
  <si>
    <t>51365</t>
  </si>
  <si>
    <t>34485</t>
  </si>
  <si>
    <t>36929</t>
  </si>
  <si>
    <t>41075</t>
  </si>
  <si>
    <t>37829</t>
  </si>
  <si>
    <t>77120</t>
  </si>
  <si>
    <t>92906</t>
  </si>
  <si>
    <t>104476</t>
  </si>
  <si>
    <t>112750</t>
  </si>
  <si>
    <t>84698</t>
  </si>
  <si>
    <t>68589</t>
  </si>
  <si>
    <t>17249</t>
  </si>
  <si>
    <t>22044</t>
  </si>
  <si>
    <t>32585</t>
  </si>
  <si>
    <t>25075</t>
  </si>
  <si>
    <t>95835</t>
  </si>
  <si>
    <t>101141</t>
  </si>
  <si>
    <t>77792</t>
  </si>
  <si>
    <t>27545</t>
  </si>
  <si>
    <t>31585</t>
  </si>
  <si>
    <t>38046</t>
  </si>
  <si>
    <t>47723</t>
  </si>
  <si>
    <t>58686</t>
  </si>
  <si>
    <t>62375</t>
  </si>
  <si>
    <t>62064</t>
  </si>
  <si>
    <t>68423</t>
  </si>
  <si>
    <t>22973</t>
  </si>
  <si>
    <t>29056</t>
  </si>
  <si>
    <t>65047</t>
  </si>
  <si>
    <t>68354</t>
  </si>
  <si>
    <t>44284</t>
  </si>
  <si>
    <t>49403</t>
  </si>
  <si>
    <t>65439</t>
  </si>
  <si>
    <t>73189</t>
  </si>
  <si>
    <t>32278</t>
  </si>
  <si>
    <t>45455</t>
  </si>
  <si>
    <t>38456</t>
  </si>
  <si>
    <t>39461</t>
  </si>
  <si>
    <t>37398</t>
  </si>
  <si>
    <t>60398</t>
  </si>
  <si>
    <t>53356</t>
  </si>
  <si>
    <t>47411</t>
  </si>
  <si>
    <t>38387</t>
  </si>
  <si>
    <t>43409</t>
  </si>
  <si>
    <t>46101</t>
  </si>
  <si>
    <t>57814</t>
  </si>
  <si>
    <t>66508</t>
  </si>
  <si>
    <t>51689</t>
  </si>
  <si>
    <t>46448</t>
  </si>
  <si>
    <t>118449</t>
  </si>
  <si>
    <t>135619</t>
  </si>
  <si>
    <t>135208</t>
  </si>
  <si>
    <t>157827</t>
  </si>
  <si>
    <t>209961</t>
  </si>
  <si>
    <t>194438</t>
  </si>
  <si>
    <t>63438</t>
  </si>
  <si>
    <t>46815</t>
  </si>
  <si>
    <t>77525</t>
  </si>
  <si>
    <t>61728</t>
  </si>
  <si>
    <t>162496</t>
  </si>
  <si>
    <t>115927</t>
  </si>
  <si>
    <t>193860</t>
  </si>
  <si>
    <t>163278</t>
  </si>
  <si>
    <t>153335</t>
  </si>
  <si>
    <t>132519</t>
  </si>
  <si>
    <t>86371</t>
  </si>
  <si>
    <t>73260</t>
  </si>
  <si>
    <t>68342</t>
  </si>
  <si>
    <t>58702</t>
  </si>
  <si>
    <t>250299</t>
  </si>
  <si>
    <t>229798</t>
  </si>
  <si>
    <t>93658</t>
  </si>
  <si>
    <t>71587</t>
  </si>
  <si>
    <t>93836</t>
  </si>
  <si>
    <t>79372</t>
  </si>
  <si>
    <t>66980</t>
  </si>
  <si>
    <t>48812</t>
  </si>
  <si>
    <t>245608</t>
  </si>
  <si>
    <t>185481</t>
  </si>
  <si>
    <t>250684</t>
  </si>
  <si>
    <t>192693</t>
  </si>
  <si>
    <t>139582</t>
  </si>
  <si>
    <t>99096</t>
  </si>
  <si>
    <t>85390</t>
  </si>
  <si>
    <t>67199</t>
  </si>
  <si>
    <t>118945</t>
  </si>
  <si>
    <t>148723</t>
  </si>
  <si>
    <t>105390</t>
  </si>
  <si>
    <t>86047</t>
  </si>
  <si>
    <t>110304</t>
  </si>
  <si>
    <t>118461</t>
  </si>
  <si>
    <t>131306</t>
  </si>
  <si>
    <t>163490</t>
  </si>
  <si>
    <t>23345</t>
  </si>
  <si>
    <t>26846</t>
  </si>
  <si>
    <t>21925</t>
  </si>
  <si>
    <t>17434</t>
  </si>
  <si>
    <t>96576</t>
  </si>
  <si>
    <t>81972</t>
  </si>
  <si>
    <t>52619</t>
  </si>
  <si>
    <t>36880</t>
  </si>
  <si>
    <t>91927</t>
  </si>
  <si>
    <t>78055</t>
  </si>
  <si>
    <t>59860</t>
  </si>
  <si>
    <t>47344</t>
  </si>
  <si>
    <t>90151</t>
  </si>
  <si>
    <t>64165</t>
  </si>
  <si>
    <t>84798</t>
  </si>
  <si>
    <t>72714</t>
  </si>
  <si>
    <t>58098</t>
  </si>
  <si>
    <t>48736</t>
  </si>
  <si>
    <t>94970</t>
  </si>
  <si>
    <t>66669</t>
  </si>
  <si>
    <t>91456</t>
  </si>
  <si>
    <t>78139</t>
  </si>
  <si>
    <t>56915</t>
  </si>
  <si>
    <t>72333</t>
  </si>
  <si>
    <t>43465</t>
  </si>
  <si>
    <t>46212</t>
  </si>
  <si>
    <t>69592</t>
  </si>
  <si>
    <t>77771</t>
  </si>
  <si>
    <t>102427</t>
  </si>
  <si>
    <t>109724</t>
  </si>
  <si>
    <t>58275</t>
  </si>
  <si>
    <t>67163</t>
  </si>
  <si>
    <t>35368</t>
  </si>
  <si>
    <t>44007</t>
  </si>
  <si>
    <t>79628</t>
  </si>
  <si>
    <t>44493</t>
  </si>
  <si>
    <t>36614</t>
  </si>
  <si>
    <t>36537</t>
  </si>
  <si>
    <t>42390</t>
  </si>
  <si>
    <t>41257</t>
  </si>
  <si>
    <t>33464</t>
  </si>
  <si>
    <t>57616</t>
  </si>
  <si>
    <t>50863</t>
  </si>
  <si>
    <t>39393</t>
  </si>
  <si>
    <t>35280</t>
  </si>
  <si>
    <t>36787</t>
  </si>
  <si>
    <t>32635</t>
  </si>
  <si>
    <t>56085</t>
  </si>
  <si>
    <t>47236</t>
  </si>
  <si>
    <t>36879</t>
  </si>
  <si>
    <t>47606</t>
  </si>
  <si>
    <t>76185</t>
  </si>
  <si>
    <t>36919</t>
  </si>
  <si>
    <t>26380</t>
  </si>
  <si>
    <t>71205</t>
  </si>
  <si>
    <t>83375</t>
  </si>
  <si>
    <t>39682</t>
  </si>
  <si>
    <t>33765</t>
  </si>
  <si>
    <t>40129</t>
  </si>
  <si>
    <t>43503</t>
  </si>
  <si>
    <t>52509</t>
  </si>
  <si>
    <t>71823</t>
  </si>
  <si>
    <t>85375</t>
  </si>
  <si>
    <t>43693</t>
  </si>
  <si>
    <t>49758</t>
  </si>
  <si>
    <t>33452</t>
  </si>
  <si>
    <t>62320</t>
  </si>
  <si>
    <t>77975</t>
  </si>
  <si>
    <t>28569</t>
  </si>
  <si>
    <t>37071</t>
  </si>
  <si>
    <t>68511</t>
  </si>
  <si>
    <t>59015</t>
  </si>
  <si>
    <t>73928</t>
  </si>
  <si>
    <t>94110</t>
  </si>
  <si>
    <t>77330</t>
  </si>
  <si>
    <t>82434</t>
  </si>
  <si>
    <t>41012</t>
  </si>
  <si>
    <t>45376</t>
  </si>
  <si>
    <t>58248</t>
  </si>
  <si>
    <t>70192</t>
  </si>
  <si>
    <t>23092</t>
  </si>
  <si>
    <t>26550</t>
  </si>
  <si>
    <t>75641</t>
  </si>
  <si>
    <t>81020</t>
  </si>
  <si>
    <t>41690</t>
  </si>
  <si>
    <t>35602</t>
  </si>
  <si>
    <t>71656</t>
  </si>
  <si>
    <t>62140</t>
  </si>
  <si>
    <t>30682</t>
  </si>
  <si>
    <t>33027</t>
  </si>
  <si>
    <t>59222</t>
  </si>
  <si>
    <t>69459</t>
  </si>
  <si>
    <t>48001</t>
  </si>
  <si>
    <t>60235</t>
  </si>
  <si>
    <t>57842</t>
  </si>
  <si>
    <t>68721</t>
  </si>
  <si>
    <t>74410</t>
  </si>
  <si>
    <t>67541</t>
  </si>
  <si>
    <t>136891</t>
  </si>
  <si>
    <t>106183</t>
  </si>
  <si>
    <t>133189</t>
  </si>
  <si>
    <t>108783</t>
  </si>
  <si>
    <t>139916</t>
  </si>
  <si>
    <t>100246</t>
  </si>
  <si>
    <t>216437</t>
  </si>
  <si>
    <t>173913</t>
  </si>
  <si>
    <t>110438</t>
  </si>
  <si>
    <t>92409</t>
  </si>
  <si>
    <t>168738</t>
  </si>
  <si>
    <t>141170</t>
  </si>
  <si>
    <t>54194</t>
  </si>
  <si>
    <t>50228</t>
  </si>
  <si>
    <t>59499</t>
  </si>
  <si>
    <t>48550</t>
  </si>
  <si>
    <t>157794</t>
  </si>
  <si>
    <t>129262</t>
  </si>
  <si>
    <t>169982</t>
  </si>
  <si>
    <t>127501</t>
  </si>
  <si>
    <t>257010</t>
  </si>
  <si>
    <t>228491</t>
  </si>
  <si>
    <t>65641</t>
  </si>
  <si>
    <t>54804</t>
  </si>
  <si>
    <t>61940</t>
  </si>
  <si>
    <t>58413</t>
  </si>
  <si>
    <t>248942</t>
  </si>
  <si>
    <t>220447</t>
  </si>
  <si>
    <t>248276</t>
  </si>
  <si>
    <t>222859</t>
  </si>
  <si>
    <t>60294</t>
  </si>
  <si>
    <t>45326</t>
  </si>
  <si>
    <t>89984</t>
  </si>
  <si>
    <t>75960</t>
  </si>
  <si>
    <t>253464</t>
  </si>
  <si>
    <t>206540</t>
  </si>
  <si>
    <t>89967</t>
  </si>
  <si>
    <t>109604</t>
  </si>
  <si>
    <t>118512</t>
  </si>
  <si>
    <t>101392</t>
  </si>
  <si>
    <t>127068</t>
  </si>
  <si>
    <t>120492</t>
  </si>
  <si>
    <t>109437</t>
  </si>
  <si>
    <t>44475</t>
  </si>
  <si>
    <t>60565</t>
  </si>
  <si>
    <t>55677</t>
  </si>
  <si>
    <t>69306</t>
  </si>
  <si>
    <t>50293</t>
  </si>
  <si>
    <t>116299</t>
  </si>
  <si>
    <t>93845</t>
  </si>
  <si>
    <t>104228</t>
  </si>
  <si>
    <t>117393</t>
  </si>
  <si>
    <t>78654</t>
  </si>
  <si>
    <t>71514</t>
  </si>
  <si>
    <t>76741</t>
  </si>
  <si>
    <t>68709</t>
  </si>
  <si>
    <t>144988</t>
  </si>
  <si>
    <t>111743</t>
  </si>
  <si>
    <t>135785</t>
  </si>
  <si>
    <t>96935</t>
  </si>
  <si>
    <t>52424</t>
  </si>
  <si>
    <t>46073</t>
  </si>
  <si>
    <t>139430</t>
  </si>
  <si>
    <t>104271</t>
  </si>
  <si>
    <t>69521</t>
  </si>
  <si>
    <t>52936</t>
  </si>
  <si>
    <t>56131</t>
  </si>
  <si>
    <t>43896</t>
  </si>
  <si>
    <t>86243</t>
  </si>
  <si>
    <t>110033</t>
  </si>
  <si>
    <t>18359</t>
  </si>
  <si>
    <t>21674</t>
  </si>
  <si>
    <t>42995</t>
  </si>
  <si>
    <t>54031</t>
  </si>
  <si>
    <t>78265</t>
  </si>
  <si>
    <t>101603</t>
  </si>
  <si>
    <t>89211</t>
  </si>
  <si>
    <t>96484</t>
  </si>
  <si>
    <t>16196</t>
  </si>
  <si>
    <t>13196</t>
  </si>
  <si>
    <t>93161</t>
  </si>
  <si>
    <t>82220</t>
  </si>
  <si>
    <t>57684</t>
  </si>
  <si>
    <t>71970</t>
  </si>
  <si>
    <t>91442</t>
  </si>
  <si>
    <t>75612</t>
  </si>
  <si>
    <t>93267</t>
  </si>
  <si>
    <t>76131</t>
  </si>
  <si>
    <t>78819</t>
  </si>
  <si>
    <t>92512</t>
  </si>
  <si>
    <t>90486</t>
  </si>
  <si>
    <t>56713</t>
  </si>
  <si>
    <t>68315</t>
  </si>
  <si>
    <t>58235</t>
  </si>
  <si>
    <t>49294</t>
  </si>
  <si>
    <t>74031</t>
  </si>
  <si>
    <t>80960</t>
  </si>
  <si>
    <t>34879</t>
  </si>
  <si>
    <t>27374</t>
  </si>
  <si>
    <t>14685</t>
  </si>
  <si>
    <t>16614</t>
  </si>
  <si>
    <t>30188</t>
  </si>
  <si>
    <t>24091</t>
  </si>
  <si>
    <t>64731</t>
  </si>
  <si>
    <t>26554</t>
  </si>
  <si>
    <t>20923</t>
  </si>
  <si>
    <t>34034</t>
  </si>
  <si>
    <t>25342</t>
  </si>
  <si>
    <t>39699</t>
  </si>
  <si>
    <t>32746</t>
  </si>
  <si>
    <t>64612</t>
  </si>
  <si>
    <t>70252</t>
  </si>
  <si>
    <t>36331</t>
  </si>
  <si>
    <t>41342</t>
  </si>
  <si>
    <t>21620</t>
  </si>
  <si>
    <t>27023</t>
  </si>
  <si>
    <t>31901</t>
  </si>
  <si>
    <t>41329</t>
  </si>
  <si>
    <t>31598</t>
  </si>
  <si>
    <t>33382</t>
  </si>
  <si>
    <t>41407</t>
  </si>
  <si>
    <t>45386</t>
  </si>
  <si>
    <t>66746</t>
  </si>
  <si>
    <t>84584</t>
  </si>
  <si>
    <t>75209</t>
  </si>
  <si>
    <t>92115</t>
  </si>
  <si>
    <t>16831</t>
  </si>
  <si>
    <t>20796</t>
  </si>
  <si>
    <t>39308</t>
  </si>
  <si>
    <t>46216</t>
  </si>
  <si>
    <t>50263</t>
  </si>
  <si>
    <t>59361</t>
  </si>
  <si>
    <t>59044</t>
  </si>
  <si>
    <t>63379</t>
  </si>
  <si>
    <t>85183</t>
  </si>
  <si>
    <t>91762</t>
  </si>
  <si>
    <t>60569</t>
  </si>
  <si>
    <t>89819</t>
  </si>
  <si>
    <t>71290</t>
  </si>
  <si>
    <t>94640</t>
  </si>
  <si>
    <t>67346</t>
  </si>
  <si>
    <t>60964</t>
  </si>
  <si>
    <t>47332</t>
  </si>
  <si>
    <t>126754</t>
  </si>
  <si>
    <t>101977</t>
  </si>
  <si>
    <t>74698</t>
  </si>
  <si>
    <t>64593</t>
  </si>
  <si>
    <t>70356</t>
  </si>
  <si>
    <t>58535</t>
  </si>
  <si>
    <t>173996</t>
  </si>
  <si>
    <t>123464</t>
  </si>
  <si>
    <t>164055</t>
  </si>
  <si>
    <t>152352</t>
  </si>
  <si>
    <t>67973</t>
  </si>
  <si>
    <t>60085</t>
  </si>
  <si>
    <t>54433</t>
  </si>
  <si>
    <t>45492</t>
  </si>
  <si>
    <t>65658</t>
  </si>
  <si>
    <t>57804</t>
  </si>
  <si>
    <t>86936</t>
  </si>
  <si>
    <t>81088</t>
  </si>
  <si>
    <t>161831</t>
  </si>
  <si>
    <t>142649</t>
  </si>
  <si>
    <t>107150</t>
  </si>
  <si>
    <t>94653</t>
  </si>
  <si>
    <t>75652</t>
  </si>
  <si>
    <t>56279</t>
  </si>
  <si>
    <t>104820</t>
  </si>
  <si>
    <t>81685</t>
  </si>
  <si>
    <t>206643</t>
  </si>
  <si>
    <t>158936</t>
  </si>
  <si>
    <t>73210</t>
  </si>
  <si>
    <t>102502</t>
  </si>
  <si>
    <t>76036</t>
  </si>
  <si>
    <t>122244</t>
  </si>
  <si>
    <t>105056</t>
  </si>
  <si>
    <t>89020</t>
  </si>
  <si>
    <t>79717</t>
  </si>
  <si>
    <t>126458</t>
  </si>
  <si>
    <t>114281</t>
  </si>
  <si>
    <t>75094</t>
  </si>
  <si>
    <t>54540</t>
  </si>
  <si>
    <t>20096</t>
  </si>
  <si>
    <t>17292</t>
  </si>
  <si>
    <t>108542</t>
  </si>
  <si>
    <t>80008</t>
  </si>
  <si>
    <t>54190</t>
  </si>
  <si>
    <t>50675</t>
  </si>
  <si>
    <t>238720</t>
  </si>
  <si>
    <t>180782</t>
  </si>
  <si>
    <t>229092</t>
  </si>
  <si>
    <t>203815</t>
  </si>
  <si>
    <t>55148</t>
  </si>
  <si>
    <t>86592</t>
  </si>
  <si>
    <t>46674</t>
  </si>
  <si>
    <t>57258</t>
  </si>
  <si>
    <t>52404</t>
  </si>
  <si>
    <t>55218</t>
  </si>
  <si>
    <t>48125</t>
  </si>
  <si>
    <t>69330</t>
  </si>
  <si>
    <t>76821</t>
  </si>
  <si>
    <t>89872</t>
  </si>
  <si>
    <t>109740</t>
  </si>
  <si>
    <t>119671</t>
  </si>
  <si>
    <t>150938</t>
  </si>
  <si>
    <t>62281</t>
  </si>
  <si>
    <t>54945</t>
  </si>
  <si>
    <t>111310</t>
  </si>
  <si>
    <t>105561</t>
  </si>
  <si>
    <t>104256</t>
  </si>
  <si>
    <t>77247</t>
  </si>
  <si>
    <t>41344</t>
  </si>
  <si>
    <t>58103</t>
  </si>
  <si>
    <t>62061</t>
  </si>
  <si>
    <t>24823</t>
  </si>
  <si>
    <t>26066</t>
  </si>
  <si>
    <t>59063</t>
  </si>
  <si>
    <t>63631</t>
  </si>
  <si>
    <t>106447</t>
  </si>
  <si>
    <t>94175</t>
  </si>
  <si>
    <t>68929</t>
  </si>
  <si>
    <t>52317</t>
  </si>
  <si>
    <t>26549</t>
  </si>
  <si>
    <t>30536</t>
  </si>
  <si>
    <t>24429</t>
  </si>
  <si>
    <t>19412</t>
  </si>
  <si>
    <t>95716</t>
  </si>
  <si>
    <t>118371</t>
  </si>
  <si>
    <t>27054</t>
  </si>
  <si>
    <t>34227</t>
  </si>
  <si>
    <t>60182</t>
  </si>
  <si>
    <t>66629</t>
  </si>
  <si>
    <t>31562</t>
  </si>
  <si>
    <t>36949</t>
  </si>
  <si>
    <t>34519</t>
  </si>
  <si>
    <t>38804</t>
  </si>
  <si>
    <t>39482</t>
  </si>
  <si>
    <t>42543</t>
  </si>
  <si>
    <t>60698</t>
  </si>
  <si>
    <t>74628</t>
  </si>
  <si>
    <t>77535</t>
  </si>
  <si>
    <t>58823</t>
  </si>
  <si>
    <t>36758</t>
  </si>
  <si>
    <t>47542</t>
  </si>
  <si>
    <t>28442</t>
  </si>
  <si>
    <t>23976</t>
  </si>
  <si>
    <t>60916</t>
  </si>
  <si>
    <t>51117</t>
  </si>
  <si>
    <t>48351</t>
  </si>
  <si>
    <t>45950</t>
  </si>
  <si>
    <t>39388</t>
  </si>
  <si>
    <t>40815</t>
  </si>
  <si>
    <t>31959</t>
  </si>
  <si>
    <t>83855</t>
  </si>
  <si>
    <t>71732</t>
  </si>
  <si>
    <t>28659</t>
  </si>
  <si>
    <t>23998</t>
  </si>
  <si>
    <t>30196</t>
  </si>
  <si>
    <t>35214</t>
  </si>
  <si>
    <t>113178</t>
  </si>
  <si>
    <t>146408</t>
  </si>
  <si>
    <t>78937</t>
  </si>
  <si>
    <t>102429</t>
  </si>
  <si>
    <t>111370</t>
  </si>
  <si>
    <t>128013</t>
  </si>
  <si>
    <t>84373</t>
  </si>
  <si>
    <t>76361</t>
  </si>
  <si>
    <t>50393</t>
  </si>
  <si>
    <t>77881</t>
  </si>
  <si>
    <t>54941</t>
  </si>
  <si>
    <t>86228</t>
  </si>
  <si>
    <t>66787</t>
  </si>
  <si>
    <t>87666</t>
  </si>
  <si>
    <t>63817</t>
  </si>
  <si>
    <t>153717</t>
  </si>
  <si>
    <t>137349</t>
  </si>
  <si>
    <t>196135</t>
  </si>
  <si>
    <t>152512</t>
  </si>
  <si>
    <t>83065</t>
  </si>
  <si>
    <t>59553</t>
  </si>
  <si>
    <t>170153</t>
  </si>
  <si>
    <t>138156</t>
  </si>
  <si>
    <t>148500</t>
  </si>
  <si>
    <t>138311</t>
  </si>
  <si>
    <t>94296</t>
  </si>
  <si>
    <t>72254</t>
  </si>
  <si>
    <t>265666</t>
  </si>
  <si>
    <t>241459</t>
  </si>
  <si>
    <t>86478</t>
  </si>
  <si>
    <t>76410</t>
  </si>
  <si>
    <t>104660</t>
  </si>
  <si>
    <t>94674</t>
  </si>
  <si>
    <t>130444</t>
  </si>
  <si>
    <t>122928</t>
  </si>
  <si>
    <t>67966</t>
  </si>
  <si>
    <t>64334</t>
  </si>
  <si>
    <t>97404</t>
  </si>
  <si>
    <t>74764</t>
  </si>
  <si>
    <t>108588</t>
  </si>
  <si>
    <t>128420</t>
  </si>
  <si>
    <t>90598</t>
  </si>
  <si>
    <t>69162</t>
  </si>
  <si>
    <t>75767</t>
  </si>
  <si>
    <t>90937</t>
  </si>
  <si>
    <t>92241</t>
  </si>
  <si>
    <t>111885</t>
  </si>
  <si>
    <t>29988</t>
  </si>
  <si>
    <t>25738</t>
  </si>
  <si>
    <t>127642</t>
  </si>
  <si>
    <t>113247</t>
  </si>
  <si>
    <t>148575</t>
  </si>
  <si>
    <t>107336</t>
  </si>
  <si>
    <t>111818</t>
  </si>
  <si>
    <t>95719</t>
  </si>
  <si>
    <t>59146</t>
  </si>
  <si>
    <t>45861</t>
  </si>
  <si>
    <t>83391</t>
  </si>
  <si>
    <t>73677</t>
  </si>
  <si>
    <t>63761</t>
  </si>
  <si>
    <t>56460</t>
  </si>
  <si>
    <t>76059</t>
  </si>
  <si>
    <t>62380</t>
  </si>
  <si>
    <t>120264</t>
  </si>
  <si>
    <t>108093</t>
  </si>
  <si>
    <t>126698</t>
  </si>
  <si>
    <t>118762</t>
  </si>
  <si>
    <t>54784</t>
  </si>
  <si>
    <t>47106</t>
  </si>
  <si>
    <t>76834</t>
  </si>
  <si>
    <t>58713</t>
  </si>
  <si>
    <t>63618</t>
  </si>
  <si>
    <t>55256</t>
  </si>
  <si>
    <t>71114</t>
  </si>
  <si>
    <t>51289</t>
  </si>
  <si>
    <t>42442</t>
  </si>
  <si>
    <t>45428</t>
  </si>
  <si>
    <t>41802</t>
  </si>
  <si>
    <t>52297</t>
  </si>
  <si>
    <t>35345</t>
  </si>
  <si>
    <t>41291</t>
  </si>
  <si>
    <t>53447</t>
  </si>
  <si>
    <t>62290</t>
  </si>
  <si>
    <t>45179</t>
  </si>
  <si>
    <t>39503</t>
  </si>
  <si>
    <t>43011</t>
  </si>
  <si>
    <t>81997</t>
  </si>
  <si>
    <t>101917</t>
  </si>
  <si>
    <t>59263</t>
  </si>
  <si>
    <t>18357</t>
  </si>
  <si>
    <t>20447</t>
  </si>
  <si>
    <t>13927</t>
  </si>
  <si>
    <t>15966</t>
  </si>
  <si>
    <t>40538</t>
  </si>
  <si>
    <t>48192</t>
  </si>
  <si>
    <t>70777</t>
  </si>
  <si>
    <t>55972</t>
  </si>
  <si>
    <t>60790</t>
  </si>
  <si>
    <t>55368</t>
  </si>
  <si>
    <t>79831</t>
  </si>
  <si>
    <t>69538</t>
  </si>
  <si>
    <t>54461</t>
  </si>
  <si>
    <t>58786</t>
  </si>
  <si>
    <t>50649</t>
  </si>
  <si>
    <t>63427</t>
  </si>
  <si>
    <t>62152</t>
  </si>
  <si>
    <t>51770</t>
  </si>
  <si>
    <t>23897</t>
  </si>
  <si>
    <t>35191</t>
  </si>
  <si>
    <t>32775</t>
  </si>
  <si>
    <t>63017</t>
  </si>
  <si>
    <t>51473</t>
  </si>
  <si>
    <t>26381</t>
  </si>
  <si>
    <t>33274</t>
  </si>
  <si>
    <t>26389</t>
  </si>
  <si>
    <t>22740</t>
  </si>
  <si>
    <t>24217</t>
  </si>
  <si>
    <t>41773</t>
  </si>
  <si>
    <t>54303</t>
  </si>
  <si>
    <t>42757</t>
  </si>
  <si>
    <t>55088</t>
  </si>
  <si>
    <t>32691</t>
  </si>
  <si>
    <t>39918</t>
  </si>
  <si>
    <t>50301</t>
  </si>
  <si>
    <t>62818</t>
  </si>
  <si>
    <t>61285</t>
  </si>
  <si>
    <t>73770</t>
  </si>
  <si>
    <t>62273</t>
  </si>
  <si>
    <t>51141</t>
  </si>
  <si>
    <t>32949</t>
  </si>
  <si>
    <t>29741</t>
  </si>
  <si>
    <t>35931</t>
  </si>
  <si>
    <t>31825</t>
  </si>
  <si>
    <t>20395</t>
  </si>
  <si>
    <t>16536</t>
  </si>
  <si>
    <t>62050</t>
  </si>
  <si>
    <t>32620</t>
  </si>
  <si>
    <t>26579</t>
  </si>
  <si>
    <t>24969</t>
  </si>
  <si>
    <t>15324</t>
  </si>
  <si>
    <t>11439</t>
  </si>
  <si>
    <t>29729</t>
  </si>
  <si>
    <t>34807</t>
  </si>
  <si>
    <t>59564</t>
  </si>
  <si>
    <t>57171</t>
  </si>
  <si>
    <t>44395</t>
  </si>
  <si>
    <t>235986</t>
  </si>
  <si>
    <t>189257</t>
  </si>
  <si>
    <t>61578</t>
  </si>
  <si>
    <t>56251</t>
  </si>
  <si>
    <t>186281</t>
  </si>
  <si>
    <t>167155</t>
  </si>
  <si>
    <t>130162</t>
  </si>
  <si>
    <t>108558</t>
  </si>
  <si>
    <t>151734</t>
  </si>
  <si>
    <t>133172</t>
  </si>
  <si>
    <t>81370</t>
  </si>
  <si>
    <t>231917</t>
  </si>
  <si>
    <t>204101</t>
  </si>
  <si>
    <t>68539</t>
  </si>
  <si>
    <t>48620</t>
  </si>
  <si>
    <t>93788</t>
  </si>
  <si>
    <t>80436</t>
  </si>
  <si>
    <t>62057</t>
  </si>
  <si>
    <t>46395</t>
  </si>
  <si>
    <t>146485</t>
  </si>
  <si>
    <t>113677</t>
  </si>
  <si>
    <t>99416</t>
  </si>
  <si>
    <t>79212</t>
  </si>
  <si>
    <t>57707</t>
  </si>
  <si>
    <t>50274</t>
  </si>
  <si>
    <t>125214</t>
  </si>
  <si>
    <t>113134</t>
  </si>
  <si>
    <t>83514</t>
  </si>
  <si>
    <t>59821</t>
  </si>
  <si>
    <t>118093</t>
  </si>
  <si>
    <t>106117</t>
  </si>
  <si>
    <t>42296</t>
  </si>
  <si>
    <t>37293</t>
  </si>
  <si>
    <t>54633</t>
  </si>
  <si>
    <t>58998</t>
  </si>
  <si>
    <t>50109</t>
  </si>
  <si>
    <t>62487</t>
  </si>
  <si>
    <t>60024</t>
  </si>
  <si>
    <t>65182</t>
  </si>
  <si>
    <t>80804</t>
  </si>
  <si>
    <t>103601</t>
  </si>
  <si>
    <t>98044</t>
  </si>
  <si>
    <t>119193</t>
  </si>
  <si>
    <t>85081</t>
  </si>
  <si>
    <t>89807</t>
  </si>
  <si>
    <t>87957</t>
  </si>
  <si>
    <t>76226</t>
  </si>
  <si>
    <t>53129</t>
  </si>
  <si>
    <t>39086</t>
  </si>
  <si>
    <t>59943</t>
  </si>
  <si>
    <t>48887</t>
  </si>
  <si>
    <t>115334</t>
  </si>
  <si>
    <t>96213</t>
  </si>
  <si>
    <t>113838</t>
  </si>
  <si>
    <t>86937</t>
  </si>
  <si>
    <t>48726</t>
  </si>
  <si>
    <t>42237</t>
  </si>
  <si>
    <t>54654</t>
  </si>
  <si>
    <t>44564</t>
  </si>
  <si>
    <t>55836</t>
  </si>
  <si>
    <t>46567</t>
  </si>
  <si>
    <t>100277</t>
  </si>
  <si>
    <t>92966</t>
  </si>
  <si>
    <t>85243</t>
  </si>
  <si>
    <t>99427</t>
  </si>
  <si>
    <t>87030</t>
  </si>
  <si>
    <t>92188</t>
  </si>
  <si>
    <t>83881</t>
  </si>
  <si>
    <t>85428</t>
  </si>
  <si>
    <t>103652</t>
  </si>
  <si>
    <t>75982</t>
  </si>
  <si>
    <t>82274</t>
  </si>
  <si>
    <t>77221</t>
  </si>
  <si>
    <t>92894</t>
  </si>
  <si>
    <t>86031</t>
  </si>
  <si>
    <t>98074</t>
  </si>
  <si>
    <t>42651</t>
  </si>
  <si>
    <t>46083</t>
  </si>
  <si>
    <t>37335</t>
  </si>
  <si>
    <t>47044</t>
  </si>
  <si>
    <t>88131</t>
  </si>
  <si>
    <t>96100</t>
  </si>
  <si>
    <t>87393</t>
  </si>
  <si>
    <t>71580</t>
  </si>
  <si>
    <t>64505</t>
  </si>
  <si>
    <t>53712</t>
  </si>
  <si>
    <t>55242</t>
  </si>
  <si>
    <t>48756</t>
  </si>
  <si>
    <t>90610</t>
  </si>
  <si>
    <t>85839</t>
  </si>
  <si>
    <t>16241</t>
  </si>
  <si>
    <t>12243</t>
  </si>
  <si>
    <t>43795</t>
  </si>
  <si>
    <t>49772</t>
  </si>
  <si>
    <t>54351</t>
  </si>
  <si>
    <t>57855</t>
  </si>
  <si>
    <t>41784</t>
  </si>
  <si>
    <t>33152</t>
  </si>
  <si>
    <t>54137</t>
  </si>
  <si>
    <t>61309</t>
  </si>
  <si>
    <t>28600</t>
  </si>
  <si>
    <t>36246</t>
  </si>
  <si>
    <t>31222</t>
  </si>
  <si>
    <t>26519</t>
  </si>
  <si>
    <t>44902</t>
  </si>
  <si>
    <t>47713</t>
  </si>
  <si>
    <t>40812</t>
  </si>
  <si>
    <t>46296</t>
  </si>
  <si>
    <t>32194</t>
  </si>
  <si>
    <t>34265</t>
  </si>
  <si>
    <t>34646</t>
  </si>
  <si>
    <t>36761</t>
  </si>
  <si>
    <t>37411</t>
  </si>
  <si>
    <t>42884</t>
  </si>
  <si>
    <t>30655</t>
  </si>
  <si>
    <t>33671</t>
  </si>
  <si>
    <t>46060</t>
  </si>
  <si>
    <t>57137</t>
  </si>
  <si>
    <t>22798</t>
  </si>
  <si>
    <t>24013</t>
  </si>
  <si>
    <t>25913</t>
  </si>
  <si>
    <t>28125</t>
  </si>
  <si>
    <t>25018</t>
  </si>
  <si>
    <t>19194</t>
  </si>
  <si>
    <t>59945</t>
  </si>
  <si>
    <t>48243</t>
  </si>
  <si>
    <t>69378</t>
  </si>
  <si>
    <t>53016</t>
  </si>
  <si>
    <t>50564</t>
  </si>
  <si>
    <t>88059</t>
  </si>
  <si>
    <t>111925</t>
  </si>
  <si>
    <t>27994</t>
  </si>
  <si>
    <t>32575</t>
  </si>
  <si>
    <t>16069</t>
  </si>
  <si>
    <t>13884</t>
  </si>
  <si>
    <t>91576</t>
  </si>
  <si>
    <t>106315</t>
  </si>
  <si>
    <t>146592</t>
  </si>
  <si>
    <t>131042</t>
  </si>
  <si>
    <t>82429</t>
  </si>
  <si>
    <t>51848</t>
  </si>
  <si>
    <t>159000</t>
  </si>
  <si>
    <t>129286</t>
  </si>
  <si>
    <t>75169</t>
  </si>
  <si>
    <t>65596</t>
  </si>
  <si>
    <t>140341</t>
  </si>
  <si>
    <t>125578</t>
  </si>
  <si>
    <t>82992</t>
  </si>
  <si>
    <t>70383</t>
  </si>
  <si>
    <t>229364</t>
  </si>
  <si>
    <t>207052</t>
  </si>
  <si>
    <t>227428</t>
  </si>
  <si>
    <t>192263</t>
  </si>
  <si>
    <t>108741</t>
  </si>
  <si>
    <t>100559</t>
  </si>
  <si>
    <t>192312</t>
  </si>
  <si>
    <t>153526</t>
  </si>
  <si>
    <t>95108</t>
  </si>
  <si>
    <t>72672</t>
  </si>
  <si>
    <t>65933</t>
  </si>
  <si>
    <t>48236</t>
  </si>
  <si>
    <t>115968</t>
  </si>
  <si>
    <t>125310</t>
  </si>
  <si>
    <t>70081</t>
  </si>
  <si>
    <t>64216</t>
  </si>
  <si>
    <t>79701</t>
  </si>
  <si>
    <t>58919</t>
  </si>
  <si>
    <t>180442</t>
  </si>
  <si>
    <t>154584</t>
  </si>
  <si>
    <t>98596</t>
  </si>
  <si>
    <t>81893</t>
  </si>
  <si>
    <t>122370</t>
  </si>
  <si>
    <t>136069</t>
  </si>
  <si>
    <t>74926</t>
  </si>
  <si>
    <t>60165</t>
  </si>
  <si>
    <t>57683</t>
  </si>
  <si>
    <t>69477</t>
  </si>
  <si>
    <t>70003</t>
  </si>
  <si>
    <t>73780</t>
  </si>
  <si>
    <t>87527</t>
  </si>
  <si>
    <t>95457</t>
  </si>
  <si>
    <t>123833</t>
  </si>
  <si>
    <t>143470</t>
  </si>
  <si>
    <t>57706</t>
  </si>
  <si>
    <t>45238</t>
  </si>
  <si>
    <t>70710</t>
  </si>
  <si>
    <t>57328</t>
  </si>
  <si>
    <t>66889</t>
  </si>
  <si>
    <t>47538</t>
  </si>
  <si>
    <t>93434</t>
  </si>
  <si>
    <t>87089</t>
  </si>
  <si>
    <t>49905</t>
  </si>
  <si>
    <t>37648</t>
  </si>
  <si>
    <t>63782</t>
  </si>
  <si>
    <t>55810</t>
  </si>
  <si>
    <t>55393</t>
  </si>
  <si>
    <t>47151</t>
  </si>
  <si>
    <t>84666</t>
  </si>
  <si>
    <t>70797</t>
  </si>
  <si>
    <t>57110</t>
  </si>
  <si>
    <t>40884</t>
  </si>
  <si>
    <t>100121</t>
  </si>
  <si>
    <t>120330</t>
  </si>
  <si>
    <t>42383</t>
  </si>
  <si>
    <t>50919</t>
  </si>
  <si>
    <t>94935</t>
  </si>
  <si>
    <t>103425</t>
  </si>
  <si>
    <t>43035</t>
  </si>
  <si>
    <t>51094</t>
  </si>
  <si>
    <t>53120</t>
  </si>
  <si>
    <t>57704</t>
  </si>
  <si>
    <t>41584</t>
  </si>
  <si>
    <t>52752</t>
  </si>
  <si>
    <t>93728</t>
  </si>
  <si>
    <t>110133</t>
  </si>
  <si>
    <t>98547</t>
  </si>
  <si>
    <t>79708</t>
  </si>
  <si>
    <t>60238</t>
  </si>
  <si>
    <t>89690</t>
  </si>
  <si>
    <t>101184</t>
  </si>
  <si>
    <t>98722</t>
  </si>
  <si>
    <t>85477</t>
  </si>
  <si>
    <t>45554</t>
  </si>
  <si>
    <t>36767</t>
  </si>
  <si>
    <t>16188</t>
  </si>
  <si>
    <t>14994</t>
  </si>
  <si>
    <t>16410</t>
  </si>
  <si>
    <t>11849</t>
  </si>
  <si>
    <t>81158</t>
  </si>
  <si>
    <t>101882</t>
  </si>
  <si>
    <t>89960</t>
  </si>
  <si>
    <t>114058</t>
  </si>
  <si>
    <t>67177</t>
  </si>
  <si>
    <t>80846</t>
  </si>
  <si>
    <t>41165</t>
  </si>
  <si>
    <t>45284</t>
  </si>
  <si>
    <t>72281</t>
  </si>
  <si>
    <t>67953</t>
  </si>
  <si>
    <t>83722</t>
  </si>
  <si>
    <t>74905</t>
  </si>
  <si>
    <t>55177</t>
  </si>
  <si>
    <t>67250</t>
  </si>
  <si>
    <t>24246</t>
  </si>
  <si>
    <t>27473</t>
  </si>
  <si>
    <t>36939</t>
  </si>
  <si>
    <t>43788</t>
  </si>
  <si>
    <t>25879</t>
  </si>
  <si>
    <t>32919</t>
  </si>
  <si>
    <t>25248</t>
  </si>
  <si>
    <t>32104</t>
  </si>
  <si>
    <t>47597</t>
  </si>
  <si>
    <t>52158</t>
  </si>
  <si>
    <t>57262</t>
  </si>
  <si>
    <t>63580</t>
  </si>
  <si>
    <t>44136</t>
  </si>
  <si>
    <t>55146</t>
  </si>
  <si>
    <t>72622</t>
  </si>
  <si>
    <t>53059</t>
  </si>
  <si>
    <t>52184</t>
  </si>
  <si>
    <t>39271</t>
  </si>
  <si>
    <t>57748</t>
  </si>
  <si>
    <t>45680</t>
  </si>
  <si>
    <t>23935</t>
  </si>
  <si>
    <t>19447</t>
  </si>
  <si>
    <t>34126</t>
  </si>
  <si>
    <t>28633</t>
  </si>
  <si>
    <t>75813</t>
  </si>
  <si>
    <t>97514</t>
  </si>
  <si>
    <t>123692</t>
  </si>
  <si>
    <t>105906</t>
  </si>
  <si>
    <t>83053</t>
  </si>
  <si>
    <t>126835</t>
  </si>
  <si>
    <t>164245</t>
  </si>
  <si>
    <t>118365</t>
  </si>
  <si>
    <t>142284</t>
  </si>
  <si>
    <t>78463</t>
  </si>
  <si>
    <t>72761</t>
  </si>
  <si>
    <t>142929</t>
  </si>
  <si>
    <t>110682</t>
  </si>
  <si>
    <t>258911</t>
  </si>
  <si>
    <t>208061</t>
  </si>
  <si>
    <t>91678</t>
  </si>
  <si>
    <t>71625</t>
  </si>
  <si>
    <t>255227</t>
  </si>
  <si>
    <t>207166</t>
  </si>
  <si>
    <t>82020</t>
  </si>
  <si>
    <t>75672</t>
  </si>
  <si>
    <t>64651</t>
  </si>
  <si>
    <t>54258</t>
  </si>
  <si>
    <t>140271</t>
  </si>
  <si>
    <t>114089</t>
  </si>
  <si>
    <t>87915</t>
  </si>
  <si>
    <t>65932</t>
  </si>
  <si>
    <t>159155</t>
  </si>
  <si>
    <t>149906</t>
  </si>
  <si>
    <t>96051</t>
  </si>
  <si>
    <t>80117</t>
  </si>
  <si>
    <t>88308</t>
  </si>
  <si>
    <t>69614</t>
  </si>
  <si>
    <t>227072</t>
  </si>
  <si>
    <t>188144</t>
  </si>
  <si>
    <t>140695</t>
  </si>
  <si>
    <t>110873</t>
  </si>
  <si>
    <t>63650</t>
  </si>
  <si>
    <t>76607</t>
  </si>
  <si>
    <t>70868</t>
  </si>
  <si>
    <t>61092</t>
  </si>
  <si>
    <t>94241</t>
  </si>
  <si>
    <t>86015</t>
  </si>
  <si>
    <t>66295</t>
  </si>
  <si>
    <t>50354</t>
  </si>
  <si>
    <t>132730</t>
  </si>
  <si>
    <t>93394</t>
  </si>
  <si>
    <t>90242</t>
  </si>
  <si>
    <t>80524</t>
  </si>
  <si>
    <t>89455</t>
  </si>
  <si>
    <t>106346</t>
  </si>
  <si>
    <t>129395</t>
  </si>
  <si>
    <t>160329</t>
  </si>
  <si>
    <t>55012</t>
  </si>
  <si>
    <t>60040</t>
  </si>
  <si>
    <t>50645</t>
  </si>
  <si>
    <t>56835</t>
  </si>
  <si>
    <t>71786</t>
  </si>
  <si>
    <t>63158</t>
  </si>
  <si>
    <t>52306</t>
  </si>
  <si>
    <t>87129</t>
  </si>
  <si>
    <t>96458</t>
  </si>
  <si>
    <t>90024</t>
  </si>
  <si>
    <t>81614</t>
  </si>
  <si>
    <t>75348</t>
  </si>
  <si>
    <t>57818</t>
  </si>
  <si>
    <t>50882</t>
  </si>
  <si>
    <t>24816</t>
  </si>
  <si>
    <t>21679</t>
  </si>
  <si>
    <t>68422</t>
  </si>
  <si>
    <t>60197</t>
  </si>
  <si>
    <t>67045</t>
  </si>
  <si>
    <t>57722</t>
  </si>
  <si>
    <t>142357</t>
  </si>
  <si>
    <t>127391</t>
  </si>
  <si>
    <t>88872</t>
  </si>
  <si>
    <t>109127</t>
  </si>
  <si>
    <t>39448</t>
  </si>
  <si>
    <t>48909</t>
  </si>
  <si>
    <t>13752</t>
  </si>
  <si>
    <t>16871</t>
  </si>
  <si>
    <t>51679</t>
  </si>
  <si>
    <t>48710</t>
  </si>
  <si>
    <t>51165</t>
  </si>
  <si>
    <t>35596</t>
  </si>
  <si>
    <t>44297</t>
  </si>
  <si>
    <t>46505</t>
  </si>
  <si>
    <t>54967</t>
  </si>
  <si>
    <t>35594</t>
  </si>
  <si>
    <t>29205</t>
  </si>
  <si>
    <t>41488</t>
  </si>
  <si>
    <t>48396</t>
  </si>
  <si>
    <t>83379</t>
  </si>
  <si>
    <t>93761</t>
  </si>
  <si>
    <t>33981</t>
  </si>
  <si>
    <t>35826</t>
  </si>
  <si>
    <t>78885</t>
  </si>
  <si>
    <t>72759</t>
  </si>
  <si>
    <t>86350</t>
  </si>
  <si>
    <t>81862</t>
  </si>
  <si>
    <t>40290</t>
  </si>
  <si>
    <t>32818</t>
  </si>
  <si>
    <t>36358</t>
  </si>
  <si>
    <t>47222</t>
  </si>
  <si>
    <t>42303</t>
  </si>
  <si>
    <t>52781</t>
  </si>
  <si>
    <t>44161</t>
  </si>
  <si>
    <t>32004</t>
  </si>
  <si>
    <t>24946</t>
  </si>
  <si>
    <t>28563</t>
  </si>
  <si>
    <t>37902</t>
  </si>
  <si>
    <t>30447</t>
  </si>
  <si>
    <t>35427</t>
  </si>
  <si>
    <t>42944</t>
  </si>
  <si>
    <t>52027</t>
  </si>
  <si>
    <t>42990</t>
  </si>
  <si>
    <t>28539</t>
  </si>
  <si>
    <t>36229</t>
  </si>
  <si>
    <t>23711</t>
  </si>
  <si>
    <t>29104</t>
  </si>
  <si>
    <t>27951</t>
  </si>
  <si>
    <t>31616</t>
  </si>
  <si>
    <t>32217</t>
  </si>
  <si>
    <t>38096</t>
  </si>
  <si>
    <t>66741</t>
  </si>
  <si>
    <t>86284</t>
  </si>
  <si>
    <t>41883</t>
  </si>
  <si>
    <t>36926</t>
  </si>
  <si>
    <t>36503</t>
  </si>
  <si>
    <t>45740</t>
  </si>
  <si>
    <t>23374</t>
  </si>
  <si>
    <t>26675</t>
  </si>
  <si>
    <t>21944</t>
  </si>
  <si>
    <t>27231</t>
  </si>
  <si>
    <t>34536</t>
  </si>
  <si>
    <t>31057</t>
  </si>
  <si>
    <t>22796</t>
  </si>
  <si>
    <t>19237</t>
  </si>
  <si>
    <t>35948</t>
  </si>
  <si>
    <t>25411</t>
  </si>
  <si>
    <t>36924</t>
  </si>
  <si>
    <t>22593</t>
  </si>
  <si>
    <t>20721</t>
  </si>
  <si>
    <t>37617</t>
  </si>
  <si>
    <t>47781</t>
  </si>
  <si>
    <t>39971</t>
  </si>
  <si>
    <t>26474</t>
  </si>
  <si>
    <t>33117</t>
  </si>
  <si>
    <t>41326</t>
  </si>
  <si>
    <t>29354</t>
  </si>
  <si>
    <t>124672</t>
  </si>
  <si>
    <t>100360</t>
  </si>
  <si>
    <t>140442</t>
  </si>
  <si>
    <t>121495</t>
  </si>
  <si>
    <t>50335</t>
  </si>
  <si>
    <t>78197</t>
  </si>
  <si>
    <t>67489</t>
  </si>
  <si>
    <t>134329</t>
  </si>
  <si>
    <t>99334</t>
  </si>
  <si>
    <t>216108</t>
  </si>
  <si>
    <t>155038</t>
  </si>
  <si>
    <t>144813</t>
  </si>
  <si>
    <t>105392</t>
  </si>
  <si>
    <t>54710</t>
  </si>
  <si>
    <t>42948</t>
  </si>
  <si>
    <t>199072</t>
  </si>
  <si>
    <t>165368</t>
  </si>
  <si>
    <t>60022</t>
  </si>
  <si>
    <t>55162</t>
  </si>
  <si>
    <t>83716</t>
  </si>
  <si>
    <t>72085</t>
  </si>
  <si>
    <t>125093</t>
  </si>
  <si>
    <t>95607</t>
  </si>
  <si>
    <t>224186</t>
  </si>
  <si>
    <t>187551</t>
  </si>
  <si>
    <t>132968</t>
  </si>
  <si>
    <t>119838</t>
  </si>
  <si>
    <t>76449</t>
  </si>
  <si>
    <t>65788</t>
  </si>
  <si>
    <t>223525</t>
  </si>
  <si>
    <t>157693</t>
  </si>
  <si>
    <t>66709</t>
  </si>
  <si>
    <t>78960</t>
  </si>
  <si>
    <t>43411</t>
  </si>
  <si>
    <t>22144</t>
  </si>
  <si>
    <t>15878</t>
  </si>
  <si>
    <t>23127</t>
  </si>
  <si>
    <t>26046</t>
  </si>
  <si>
    <t>132919</t>
  </si>
  <si>
    <t>105416</t>
  </si>
  <si>
    <t>124923</t>
  </si>
  <si>
    <t>70991</t>
  </si>
  <si>
    <t>88440</t>
  </si>
  <si>
    <t>23643</t>
  </si>
  <si>
    <t>29899</t>
  </si>
  <si>
    <t>73269</t>
  </si>
  <si>
    <t>88226</t>
  </si>
  <si>
    <t>48703</t>
  </si>
  <si>
    <t>36561</t>
  </si>
  <si>
    <t>61884</t>
  </si>
  <si>
    <t>77564</t>
  </si>
  <si>
    <t>45639</t>
  </si>
  <si>
    <t>33006</t>
  </si>
  <si>
    <t>71894</t>
  </si>
  <si>
    <t>64999</t>
  </si>
  <si>
    <t>66819</t>
  </si>
  <si>
    <t>60668</t>
  </si>
  <si>
    <t>122568</t>
  </si>
  <si>
    <t>105598</t>
  </si>
  <si>
    <t>64922</t>
  </si>
  <si>
    <t>61314</t>
  </si>
  <si>
    <t>48306</t>
  </si>
  <si>
    <t>42638</t>
  </si>
  <si>
    <t>56012</t>
  </si>
  <si>
    <t>43148</t>
  </si>
  <si>
    <t>81508</t>
  </si>
  <si>
    <t>100982</t>
  </si>
  <si>
    <t>63836</t>
  </si>
  <si>
    <t>44675</t>
  </si>
  <si>
    <t>57337</t>
  </si>
  <si>
    <t>38762</t>
  </si>
  <si>
    <t>75658</t>
  </si>
  <si>
    <t>94592</t>
  </si>
  <si>
    <t>86240</t>
  </si>
  <si>
    <t>96400</t>
  </si>
  <si>
    <t>38505</t>
  </si>
  <si>
    <t>32397</t>
  </si>
  <si>
    <t>85861</t>
  </si>
  <si>
    <t>73359</t>
  </si>
  <si>
    <t>38481</t>
  </si>
  <si>
    <t>26993</t>
  </si>
  <si>
    <t>53278</t>
  </si>
  <si>
    <t>50478</t>
  </si>
  <si>
    <t>46308</t>
  </si>
  <si>
    <t>43471</t>
  </si>
  <si>
    <t>32501</t>
  </si>
  <si>
    <t>23979</t>
  </si>
  <si>
    <t>87584</t>
  </si>
  <si>
    <t>61828</t>
  </si>
  <si>
    <t>76769</t>
  </si>
  <si>
    <t>80858</t>
  </si>
  <si>
    <t>81223</t>
  </si>
  <si>
    <t>88732</t>
  </si>
  <si>
    <t>90146</t>
  </si>
  <si>
    <t>104283</t>
  </si>
  <si>
    <t>33106</t>
  </si>
  <si>
    <t>42536</t>
  </si>
  <si>
    <t>66732</t>
  </si>
  <si>
    <t>50399</t>
  </si>
  <si>
    <t>29244</t>
  </si>
  <si>
    <t>32458</t>
  </si>
  <si>
    <t>70127</t>
  </si>
  <si>
    <t>74706</t>
  </si>
  <si>
    <t>32765</t>
  </si>
  <si>
    <t>35904</t>
  </si>
  <si>
    <t>22324</t>
  </si>
  <si>
    <t>28184</t>
  </si>
  <si>
    <t>60664</t>
  </si>
  <si>
    <t>24915</t>
  </si>
  <si>
    <t>29438</t>
  </si>
  <si>
    <t>93531</t>
  </si>
  <si>
    <t>98516</t>
  </si>
  <si>
    <t>40635</t>
  </si>
  <si>
    <t>52588</t>
  </si>
  <si>
    <t>31226</t>
  </si>
  <si>
    <t>38775</t>
  </si>
  <si>
    <t>44304</t>
  </si>
  <si>
    <t>32664</t>
  </si>
  <si>
    <t>24467</t>
  </si>
  <si>
    <t>18050</t>
  </si>
  <si>
    <t>35843</t>
  </si>
  <si>
    <t>31370</t>
  </si>
  <si>
    <t>56820</t>
  </si>
  <si>
    <t>48999</t>
  </si>
  <si>
    <t>45587</t>
  </si>
  <si>
    <t>40736</t>
  </si>
  <si>
    <t>46389</t>
  </si>
  <si>
    <t>50279</t>
  </si>
  <si>
    <t>82161</t>
  </si>
  <si>
    <t>58846</t>
  </si>
  <si>
    <t>82159</t>
  </si>
  <si>
    <t>89909</t>
  </si>
  <si>
    <t>19867</t>
  </si>
  <si>
    <t>23083</t>
  </si>
  <si>
    <t>46483</t>
  </si>
  <si>
    <t>59849</t>
  </si>
  <si>
    <t>137129</t>
  </si>
  <si>
    <t>124224</t>
  </si>
  <si>
    <t>101422</t>
  </si>
  <si>
    <t>82427</t>
  </si>
  <si>
    <t>52283</t>
  </si>
  <si>
    <t>52697</t>
  </si>
  <si>
    <t>41969</t>
  </si>
  <si>
    <t>86492</t>
  </si>
  <si>
    <t>63954</t>
  </si>
  <si>
    <t>72141</t>
  </si>
  <si>
    <t>51849</t>
  </si>
  <si>
    <t>105395</t>
  </si>
  <si>
    <t>81116</t>
  </si>
  <si>
    <t>57194</t>
  </si>
  <si>
    <t>48214</t>
  </si>
  <si>
    <t>82096</t>
  </si>
  <si>
    <t>59385</t>
  </si>
  <si>
    <t>66589</t>
  </si>
  <si>
    <t>52426</t>
  </si>
  <si>
    <t>144905</t>
  </si>
  <si>
    <t>107654</t>
  </si>
  <si>
    <t>229488</t>
  </si>
  <si>
    <t>207889</t>
  </si>
  <si>
    <t>150581</t>
  </si>
  <si>
    <t>106093</t>
  </si>
  <si>
    <t>49535</t>
  </si>
  <si>
    <t>40234</t>
  </si>
  <si>
    <t>89528</t>
  </si>
  <si>
    <t>63852</t>
  </si>
  <si>
    <t>67959</t>
  </si>
  <si>
    <t>72132</t>
  </si>
  <si>
    <t>64372</t>
  </si>
  <si>
    <t>57810</t>
  </si>
  <si>
    <t>57772</t>
  </si>
  <si>
    <t>66933</t>
  </si>
  <si>
    <t>51803</t>
  </si>
  <si>
    <t>65905</t>
  </si>
  <si>
    <t>55899</t>
  </si>
  <si>
    <t>59181</t>
  </si>
  <si>
    <t>78495</t>
  </si>
  <si>
    <t>85795</t>
  </si>
  <si>
    <t>103191</t>
  </si>
  <si>
    <t>79453</t>
  </si>
  <si>
    <t>104845</t>
  </si>
  <si>
    <t>114692</t>
  </si>
  <si>
    <t>73504</t>
  </si>
  <si>
    <t>69604</t>
  </si>
  <si>
    <t>68669</t>
  </si>
  <si>
    <t>55460</t>
  </si>
  <si>
    <t>121479</t>
  </si>
  <si>
    <t>97949</t>
  </si>
  <si>
    <t>104174</t>
  </si>
  <si>
    <t>74546</t>
  </si>
  <si>
    <t>98720</t>
  </si>
  <si>
    <t>79705</t>
  </si>
  <si>
    <t>58308</t>
  </si>
  <si>
    <t>41090</t>
  </si>
  <si>
    <t>56929</t>
  </si>
  <si>
    <t>44222</t>
  </si>
  <si>
    <t>57160</t>
  </si>
  <si>
    <t>96299</t>
  </si>
  <si>
    <t>102247</t>
  </si>
  <si>
    <t>41914</t>
  </si>
  <si>
    <t>47073</t>
  </si>
  <si>
    <t>80494</t>
  </si>
  <si>
    <t>86654</t>
  </si>
  <si>
    <t>52978</t>
  </si>
  <si>
    <t>61796</t>
  </si>
  <si>
    <t>50998</t>
  </si>
  <si>
    <t>56900</t>
  </si>
  <si>
    <t>83460</t>
  </si>
  <si>
    <t>94304</t>
  </si>
  <si>
    <t>44038</t>
  </si>
  <si>
    <t>93778</t>
  </si>
  <si>
    <t>111534</t>
  </si>
  <si>
    <t>62581</t>
  </si>
  <si>
    <t>76428</t>
  </si>
  <si>
    <t>56709</t>
  </si>
  <si>
    <t>66934</t>
  </si>
  <si>
    <t>48869</t>
  </si>
  <si>
    <t>36871</t>
  </si>
  <si>
    <t>42558</t>
  </si>
  <si>
    <t>31102</t>
  </si>
  <si>
    <t>17585</t>
  </si>
  <si>
    <t>22608</t>
  </si>
  <si>
    <t>88699</t>
  </si>
  <si>
    <t>104849</t>
  </si>
  <si>
    <t>94207</t>
  </si>
  <si>
    <t>101829</t>
  </si>
  <si>
    <t>54023</t>
  </si>
  <si>
    <t>70148</t>
  </si>
  <si>
    <t>38044</t>
  </si>
  <si>
    <t>30716</t>
  </si>
  <si>
    <t>45653</t>
  </si>
  <si>
    <t>33720</t>
  </si>
  <si>
    <t>43483</t>
  </si>
  <si>
    <t>54822</t>
  </si>
  <si>
    <t>78891</t>
  </si>
  <si>
    <t>82939</t>
  </si>
  <si>
    <t>42939</t>
  </si>
  <si>
    <t>48696</t>
  </si>
  <si>
    <t>59855</t>
  </si>
  <si>
    <t>75825</t>
  </si>
  <si>
    <t>32548</t>
  </si>
  <si>
    <t>40605</t>
  </si>
  <si>
    <t>37379</t>
  </si>
  <si>
    <t>42236</t>
  </si>
  <si>
    <t>36487</t>
  </si>
  <si>
    <t>46966</t>
  </si>
  <si>
    <t>78289</t>
  </si>
  <si>
    <t>90005</t>
  </si>
  <si>
    <t>44232</t>
  </si>
  <si>
    <t>56243</t>
  </si>
  <si>
    <t>59998</t>
  </si>
  <si>
    <t>69816</t>
  </si>
  <si>
    <t>26627</t>
  </si>
  <si>
    <t>38816</t>
  </si>
  <si>
    <t>36473</t>
  </si>
  <si>
    <t>31957</t>
  </si>
  <si>
    <t>29414</t>
  </si>
  <si>
    <t>66191</t>
  </si>
  <si>
    <t>50716</t>
  </si>
  <si>
    <t>31334</t>
  </si>
  <si>
    <t>23043</t>
  </si>
  <si>
    <t>45517</t>
  </si>
  <si>
    <t>37014</t>
  </si>
  <si>
    <t>63558</t>
  </si>
  <si>
    <t>46888</t>
  </si>
  <si>
    <t>68877</t>
  </si>
  <si>
    <t>53936</t>
  </si>
  <si>
    <t>73052</t>
  </si>
  <si>
    <t>62147</t>
  </si>
  <si>
    <t>141801</t>
  </si>
  <si>
    <t>125597</t>
  </si>
  <si>
    <t>63220</t>
  </si>
  <si>
    <t>48804</t>
  </si>
  <si>
    <t>173147</t>
  </si>
  <si>
    <t>159851</t>
  </si>
  <si>
    <t>82152</t>
  </si>
  <si>
    <t>74095</t>
  </si>
  <si>
    <t>93931</t>
  </si>
  <si>
    <t>68969</t>
  </si>
  <si>
    <t>83799</t>
  </si>
  <si>
    <t>76304</t>
  </si>
  <si>
    <t>66743</t>
  </si>
  <si>
    <t>49284</t>
  </si>
  <si>
    <t>172205</t>
  </si>
  <si>
    <t>157600</t>
  </si>
  <si>
    <t>219305</t>
  </si>
  <si>
    <t>162005</t>
  </si>
  <si>
    <t>80948</t>
  </si>
  <si>
    <t>57507</t>
  </si>
  <si>
    <t>69445</t>
  </si>
  <si>
    <t>50251</t>
  </si>
  <si>
    <t>163771</t>
  </si>
  <si>
    <t>152543</t>
  </si>
  <si>
    <t>179976</t>
  </si>
  <si>
    <t>170811</t>
  </si>
  <si>
    <t>200300</t>
  </si>
  <si>
    <t>161850</t>
  </si>
  <si>
    <t>166151</t>
  </si>
  <si>
    <t>138478</t>
  </si>
  <si>
    <t>92960</t>
  </si>
  <si>
    <t>85851</t>
  </si>
  <si>
    <t>128442</t>
  </si>
  <si>
    <t>115417</t>
  </si>
  <si>
    <t>65620</t>
  </si>
  <si>
    <t>74712</t>
  </si>
  <si>
    <t>129636</t>
  </si>
  <si>
    <t>162993</t>
  </si>
  <si>
    <t>55240</t>
  </si>
  <si>
    <t>70388</t>
  </si>
  <si>
    <t>85090</t>
  </si>
  <si>
    <t>97447</t>
  </si>
  <si>
    <t>94546</t>
  </si>
  <si>
    <t>71198</t>
  </si>
  <si>
    <t>141442</t>
  </si>
  <si>
    <t>172757</t>
  </si>
  <si>
    <t>142547</t>
  </si>
  <si>
    <t>129944</t>
  </si>
  <si>
    <t>103356</t>
  </si>
  <si>
    <t>119812</t>
  </si>
  <si>
    <t>135099</t>
  </si>
  <si>
    <t>122924</t>
  </si>
  <si>
    <t>116950</t>
  </si>
  <si>
    <t>86601</t>
  </si>
  <si>
    <t>81212</t>
  </si>
  <si>
    <t>69020</t>
  </si>
  <si>
    <t>81035</t>
  </si>
  <si>
    <t>59921</t>
  </si>
  <si>
    <t>120855</t>
  </si>
  <si>
    <t>99141</t>
  </si>
  <si>
    <t>68296</t>
  </si>
  <si>
    <t>136821</t>
  </si>
  <si>
    <t>121764</t>
  </si>
  <si>
    <t>36153</t>
  </si>
  <si>
    <t>42810</t>
  </si>
  <si>
    <t>14658</t>
  </si>
  <si>
    <t>17181</t>
  </si>
  <si>
    <t>87022</t>
  </si>
  <si>
    <t>97255</t>
  </si>
  <si>
    <t>54816</t>
  </si>
  <si>
    <t>43559</t>
  </si>
  <si>
    <t>52710</t>
  </si>
  <si>
    <t>15992</t>
  </si>
  <si>
    <t>18169</t>
  </si>
  <si>
    <t>68562</t>
  </si>
  <si>
    <t>64035</t>
  </si>
  <si>
    <t>43434</t>
  </si>
  <si>
    <t>52795</t>
  </si>
  <si>
    <t>43382</t>
  </si>
  <si>
    <t>51850</t>
  </si>
  <si>
    <t>92659</t>
  </si>
  <si>
    <t>71960</t>
  </si>
  <si>
    <t>62770</t>
  </si>
  <si>
    <t>48808</t>
  </si>
  <si>
    <t>91185</t>
  </si>
  <si>
    <t>96149</t>
  </si>
  <si>
    <t>111694</t>
  </si>
  <si>
    <t>81513</t>
  </si>
  <si>
    <t>102458</t>
  </si>
  <si>
    <t>30174</t>
  </si>
  <si>
    <t>22096</t>
  </si>
  <si>
    <t>53964</t>
  </si>
  <si>
    <t>61704</t>
  </si>
  <si>
    <t>50221</t>
  </si>
  <si>
    <t>47519</t>
  </si>
  <si>
    <t>70923</t>
  </si>
  <si>
    <t>31607</t>
  </si>
  <si>
    <t>35309</t>
  </si>
  <si>
    <t>32864</t>
  </si>
  <si>
    <t>40760</t>
  </si>
  <si>
    <t>73458</t>
  </si>
  <si>
    <t>87172</t>
  </si>
  <si>
    <t>32964</t>
  </si>
  <si>
    <t>25504</t>
  </si>
  <si>
    <t>32379</t>
  </si>
  <si>
    <t>75032</t>
  </si>
  <si>
    <t>53267</t>
  </si>
  <si>
    <t>56663</t>
  </si>
  <si>
    <t>57133</t>
  </si>
  <si>
    <t>31517</t>
  </si>
  <si>
    <t>34491</t>
  </si>
  <si>
    <t>28966</t>
  </si>
  <si>
    <t>33810</t>
  </si>
  <si>
    <t>51879</t>
  </si>
  <si>
    <t>60851</t>
  </si>
  <si>
    <t>47041</t>
  </si>
  <si>
    <t>40450</t>
  </si>
  <si>
    <t>30214</t>
  </si>
  <si>
    <t>48358</t>
  </si>
  <si>
    <t>44423</t>
  </si>
  <si>
    <t>57431</t>
  </si>
  <si>
    <t>42132</t>
  </si>
  <si>
    <t>95290</t>
  </si>
  <si>
    <t>50024</t>
  </si>
  <si>
    <t>43192</t>
  </si>
  <si>
    <t>73964</t>
  </si>
  <si>
    <t>63911</t>
  </si>
  <si>
    <t>131937</t>
  </si>
  <si>
    <t>109252</t>
  </si>
  <si>
    <t>63550</t>
  </si>
  <si>
    <t>59382</t>
  </si>
  <si>
    <t>104567</t>
  </si>
  <si>
    <t>98495</t>
  </si>
  <si>
    <t>94455</t>
  </si>
  <si>
    <t>89243</t>
  </si>
  <si>
    <t>74459</t>
  </si>
  <si>
    <t>53266</t>
  </si>
  <si>
    <t>84736</t>
  </si>
  <si>
    <t>67393</t>
  </si>
  <si>
    <t>83192</t>
  </si>
  <si>
    <t>62537</t>
  </si>
  <si>
    <t>66848</t>
  </si>
  <si>
    <t>57249</t>
  </si>
  <si>
    <t>223065</t>
  </si>
  <si>
    <t>174870</t>
  </si>
  <si>
    <t>79994</t>
  </si>
  <si>
    <t>64777</t>
  </si>
  <si>
    <t>95394</t>
  </si>
  <si>
    <t>82758</t>
  </si>
  <si>
    <t>64426</t>
  </si>
  <si>
    <t>52499</t>
  </si>
  <si>
    <t>56602</t>
  </si>
  <si>
    <t>88420</t>
  </si>
  <si>
    <t>66638</t>
  </si>
  <si>
    <t>116323</t>
  </si>
  <si>
    <t>127791</t>
  </si>
  <si>
    <t>68225</t>
  </si>
  <si>
    <t>56197</t>
  </si>
  <si>
    <t>136785</t>
  </si>
  <si>
    <t>125832</t>
  </si>
  <si>
    <t>90458</t>
  </si>
  <si>
    <t>65110</t>
  </si>
  <si>
    <t>70813</t>
  </si>
  <si>
    <t>62382</t>
  </si>
  <si>
    <t>71503</t>
  </si>
  <si>
    <t>135433</t>
  </si>
  <si>
    <t>160322</t>
  </si>
  <si>
    <t>123366</t>
  </si>
  <si>
    <t>147271</t>
  </si>
  <si>
    <t>91316</t>
  </si>
  <si>
    <t>99663</t>
  </si>
  <si>
    <t>116625</t>
  </si>
  <si>
    <t>134908</t>
  </si>
  <si>
    <t>135012</t>
  </si>
  <si>
    <t>118932</t>
  </si>
  <si>
    <t>93037</t>
  </si>
  <si>
    <t>103498</t>
  </si>
  <si>
    <t>57380</t>
  </si>
  <si>
    <t>51888</t>
  </si>
  <si>
    <t>76705</t>
  </si>
  <si>
    <t>83260</t>
  </si>
  <si>
    <t>68021</t>
  </si>
  <si>
    <t>49219</t>
  </si>
  <si>
    <t>53109</t>
  </si>
  <si>
    <t>47281</t>
  </si>
  <si>
    <t>81382</t>
  </si>
  <si>
    <t>57347</t>
  </si>
  <si>
    <t>63106</t>
  </si>
  <si>
    <t>58037</t>
  </si>
  <si>
    <t>115295</t>
  </si>
  <si>
    <t>83631</t>
  </si>
  <si>
    <t>82643</t>
  </si>
  <si>
    <t>78253</t>
  </si>
  <si>
    <t>68759</t>
  </si>
  <si>
    <t>59892</t>
  </si>
  <si>
    <t>49266</t>
  </si>
  <si>
    <t>60650</t>
  </si>
  <si>
    <t>87441</t>
  </si>
  <si>
    <t>81897</t>
  </si>
  <si>
    <t>77522</t>
  </si>
  <si>
    <t>86541</t>
  </si>
  <si>
    <t>36292</t>
  </si>
  <si>
    <t>44056</t>
  </si>
  <si>
    <t>39568</t>
  </si>
  <si>
    <t>44261</t>
  </si>
  <si>
    <t>45328</t>
  </si>
  <si>
    <t>39439</t>
  </si>
  <si>
    <t>30462</t>
  </si>
  <si>
    <t>73099</t>
  </si>
  <si>
    <t>65894</t>
  </si>
  <si>
    <t>53783</t>
  </si>
  <si>
    <t>62837</t>
  </si>
  <si>
    <t>61967</t>
  </si>
  <si>
    <t>56314</t>
  </si>
  <si>
    <t>13728</t>
  </si>
  <si>
    <t>9910</t>
  </si>
  <si>
    <t>13822</t>
  </si>
  <si>
    <t>11748</t>
  </si>
  <si>
    <t>72556</t>
  </si>
  <si>
    <t>54250</t>
  </si>
  <si>
    <t>43829</t>
  </si>
  <si>
    <t>47985</t>
  </si>
  <si>
    <t>115555</t>
  </si>
  <si>
    <t>145979</t>
  </si>
  <si>
    <t>87006</t>
  </si>
  <si>
    <t>96345</t>
  </si>
  <si>
    <t>85122</t>
  </si>
  <si>
    <t>65247</t>
  </si>
  <si>
    <t>87993</t>
  </si>
  <si>
    <t>113356</t>
  </si>
  <si>
    <t>59421</t>
  </si>
  <si>
    <t>72937</t>
  </si>
  <si>
    <t>81215</t>
  </si>
  <si>
    <t>86222</t>
  </si>
  <si>
    <t>29658</t>
  </si>
  <si>
    <t>34204</t>
  </si>
  <si>
    <t>32090</t>
  </si>
  <si>
    <t>35762</t>
  </si>
  <si>
    <t>62371</t>
  </si>
  <si>
    <t>80646</t>
  </si>
  <si>
    <t>52934</t>
  </si>
  <si>
    <t>68265</t>
  </si>
  <si>
    <t>30504</t>
  </si>
  <si>
    <t>32091</t>
  </si>
  <si>
    <t>29774</t>
  </si>
  <si>
    <t>33584</t>
  </si>
  <si>
    <t>24302</t>
  </si>
  <si>
    <t>26094</t>
  </si>
  <si>
    <t>68749</t>
  </si>
  <si>
    <t>39184</t>
  </si>
  <si>
    <t>36728</t>
  </si>
  <si>
    <t>50733</t>
  </si>
  <si>
    <t>38607</t>
  </si>
  <si>
    <t>31773</t>
  </si>
  <si>
    <t>22534</t>
  </si>
  <si>
    <t>29795</t>
  </si>
  <si>
    <t>25754</t>
  </si>
  <si>
    <t>37511</t>
  </si>
  <si>
    <t>28562</t>
  </si>
  <si>
    <t>66143</t>
  </si>
  <si>
    <t>46382</t>
  </si>
  <si>
    <t>64633</t>
  </si>
  <si>
    <t>75539</t>
  </si>
  <si>
    <t>81026</t>
  </si>
  <si>
    <t>95858</t>
  </si>
  <si>
    <t>85419</t>
  </si>
  <si>
    <t>100148</t>
  </si>
  <si>
    <t>24219</t>
  </si>
  <si>
    <t>27199</t>
  </si>
  <si>
    <t>51303</t>
  </si>
  <si>
    <t>58100</t>
  </si>
  <si>
    <t>232980</t>
  </si>
  <si>
    <t>180436</t>
  </si>
  <si>
    <t>129091</t>
  </si>
  <si>
    <t>102559</t>
  </si>
  <si>
    <t>131840</t>
  </si>
  <si>
    <t>121078</t>
  </si>
  <si>
    <t>64601</t>
  </si>
  <si>
    <t>55648</t>
  </si>
  <si>
    <t>101144</t>
  </si>
  <si>
    <t>73946</t>
  </si>
  <si>
    <t>91236</t>
  </si>
  <si>
    <t>72001</t>
  </si>
  <si>
    <t>61449</t>
  </si>
  <si>
    <t>48870</t>
  </si>
  <si>
    <t>77498</t>
  </si>
  <si>
    <t>60861</t>
  </si>
  <si>
    <t>54745</t>
  </si>
  <si>
    <t>144578</t>
  </si>
  <si>
    <t>111227</t>
  </si>
  <si>
    <t>94362</t>
  </si>
  <si>
    <t>66170</t>
  </si>
  <si>
    <t>59807</t>
  </si>
  <si>
    <t>79015</t>
  </si>
  <si>
    <t>65749</t>
  </si>
  <si>
    <t>128089</t>
  </si>
  <si>
    <t>114954</t>
  </si>
  <si>
    <t>86319</t>
  </si>
  <si>
    <t>93057</t>
  </si>
  <si>
    <t>79173</t>
  </si>
  <si>
    <t>64073</t>
  </si>
  <si>
    <t>81469</t>
  </si>
  <si>
    <t>122334</t>
  </si>
  <si>
    <t>107194</t>
  </si>
  <si>
    <t>86549</t>
  </si>
  <si>
    <t>77072</t>
  </si>
  <si>
    <t>84931</t>
  </si>
  <si>
    <t>90799</t>
  </si>
  <si>
    <t>52862</t>
  </si>
  <si>
    <t>67373</t>
  </si>
  <si>
    <t>45566</t>
  </si>
  <si>
    <t>58569</t>
  </si>
  <si>
    <t>107639</t>
  </si>
  <si>
    <t>116513</t>
  </si>
  <si>
    <t>76921</t>
  </si>
  <si>
    <t>60026</t>
  </si>
  <si>
    <t>232046</t>
  </si>
  <si>
    <t>168746</t>
  </si>
  <si>
    <t>59210</t>
  </si>
  <si>
    <t>45076</t>
  </si>
  <si>
    <t>43252</t>
  </si>
  <si>
    <t>35446</t>
  </si>
  <si>
    <t>81271</t>
  </si>
  <si>
    <t>58897</t>
  </si>
  <si>
    <t>54319</t>
  </si>
  <si>
    <t>38462</t>
  </si>
  <si>
    <t>115764</t>
  </si>
  <si>
    <t>88818</t>
  </si>
  <si>
    <t>122949</t>
  </si>
  <si>
    <t>95403</t>
  </si>
  <si>
    <t>56109</t>
  </si>
  <si>
    <t>39831</t>
  </si>
  <si>
    <t>68393</t>
  </si>
  <si>
    <t>58507</t>
  </si>
  <si>
    <t>72948</t>
  </si>
  <si>
    <t>63417</t>
  </si>
  <si>
    <t>88522</t>
  </si>
  <si>
    <t>74988</t>
  </si>
  <si>
    <t>115101</t>
  </si>
  <si>
    <t>86708</t>
  </si>
  <si>
    <t>50754</t>
  </si>
  <si>
    <t>105573</t>
  </si>
  <si>
    <t>111876</t>
  </si>
  <si>
    <t>47153</t>
  </si>
  <si>
    <t>59372</t>
  </si>
  <si>
    <t>45258</t>
  </si>
  <si>
    <t>52446</t>
  </si>
  <si>
    <t>88303</t>
  </si>
  <si>
    <t>101975</t>
  </si>
  <si>
    <t>42059</t>
  </si>
  <si>
    <t>47583</t>
  </si>
  <si>
    <t>42830</t>
  </si>
  <si>
    <t>37220</t>
  </si>
  <si>
    <t>87920</t>
  </si>
  <si>
    <t>107688</t>
  </si>
  <si>
    <t>102151</t>
  </si>
  <si>
    <t>46812</t>
  </si>
  <si>
    <t>35219</t>
  </si>
  <si>
    <t>41999</t>
  </si>
  <si>
    <t>31282</t>
  </si>
  <si>
    <t>61304</t>
  </si>
  <si>
    <t>51273</t>
  </si>
  <si>
    <t>81468</t>
  </si>
  <si>
    <t>46061</t>
  </si>
  <si>
    <t>58141</t>
  </si>
  <si>
    <t>65686</t>
  </si>
  <si>
    <t>79515</t>
  </si>
  <si>
    <t>68693</t>
  </si>
  <si>
    <t>81956</t>
  </si>
  <si>
    <t>47562</t>
  </si>
  <si>
    <t>48543</t>
  </si>
  <si>
    <t>35428</t>
  </si>
  <si>
    <t>39159</t>
  </si>
  <si>
    <t>33371</t>
  </si>
  <si>
    <t>37308</t>
  </si>
  <si>
    <t>44127</t>
  </si>
  <si>
    <t>50862</t>
  </si>
  <si>
    <t>60891</t>
  </si>
  <si>
    <t>30296</t>
  </si>
  <si>
    <t>47529</t>
  </si>
  <si>
    <t>56448</t>
  </si>
  <si>
    <t>59627</t>
  </si>
  <si>
    <t>65440</t>
  </si>
  <si>
    <t>72605</t>
  </si>
  <si>
    <t>90577</t>
  </si>
  <si>
    <t>28804</t>
  </si>
  <si>
    <t>32584</t>
  </si>
  <si>
    <t>32500</t>
  </si>
  <si>
    <t>35355</t>
  </si>
  <si>
    <t>33285</t>
  </si>
  <si>
    <t>38269</t>
  </si>
  <si>
    <t>30424</t>
  </si>
  <si>
    <t>32395</t>
  </si>
  <si>
    <t>48932</t>
  </si>
  <si>
    <t>42394</t>
  </si>
  <si>
    <t>38383</t>
  </si>
  <si>
    <t>27719</t>
  </si>
  <si>
    <t>53508</t>
  </si>
  <si>
    <t>49751</t>
  </si>
  <si>
    <t>39288</t>
  </si>
  <si>
    <t>36514</t>
  </si>
  <si>
    <t>63266</t>
  </si>
  <si>
    <t>45793</t>
  </si>
  <si>
    <t>97210</t>
  </si>
  <si>
    <t>36313</t>
  </si>
  <si>
    <t>39628</t>
  </si>
  <si>
    <t>102194</t>
  </si>
  <si>
    <t>119372</t>
  </si>
  <si>
    <t>68176</t>
  </si>
  <si>
    <t>175550</t>
  </si>
  <si>
    <t>129679</t>
  </si>
  <si>
    <t>147469</t>
  </si>
  <si>
    <t>139788</t>
  </si>
  <si>
    <t>170982</t>
  </si>
  <si>
    <t>157851</t>
  </si>
  <si>
    <t>58161</t>
  </si>
  <si>
    <t>153213</t>
  </si>
  <si>
    <t>117588</t>
  </si>
  <si>
    <t>173671</t>
  </si>
  <si>
    <t>148908</t>
  </si>
  <si>
    <t>244622</t>
  </si>
  <si>
    <t>221295</t>
  </si>
  <si>
    <t>83343</t>
  </si>
  <si>
    <t>74427</t>
  </si>
  <si>
    <t>93182</t>
  </si>
  <si>
    <t>74109</t>
  </si>
  <si>
    <t>107715</t>
  </si>
  <si>
    <t>87216</t>
  </si>
  <si>
    <t>99181</t>
  </si>
  <si>
    <t>73807</t>
  </si>
  <si>
    <t>141509</t>
  </si>
  <si>
    <t>132689</t>
  </si>
  <si>
    <t>77151</t>
  </si>
  <si>
    <t>76245</t>
  </si>
  <si>
    <t>85201</t>
  </si>
  <si>
    <t>57904</t>
  </si>
  <si>
    <t>211047</t>
  </si>
  <si>
    <t>192157</t>
  </si>
  <si>
    <t>85394</t>
  </si>
  <si>
    <t>70839</t>
  </si>
  <si>
    <t>180437</t>
  </si>
  <si>
    <t>155240</t>
  </si>
  <si>
    <t>118824</t>
  </si>
  <si>
    <t>129464</t>
  </si>
  <si>
    <t>55747</t>
  </si>
  <si>
    <t>40572</t>
  </si>
  <si>
    <t>59346</t>
  </si>
  <si>
    <t>73732</t>
  </si>
  <si>
    <t>56253</t>
  </si>
  <si>
    <t>70918</t>
  </si>
  <si>
    <t>92767</t>
  </si>
  <si>
    <t>105549</t>
  </si>
  <si>
    <t>139210</t>
  </si>
  <si>
    <t>158667</t>
  </si>
  <si>
    <t>120661</t>
  </si>
  <si>
    <t>103611</t>
  </si>
  <si>
    <t>22401</t>
  </si>
  <si>
    <t>18658</t>
  </si>
  <si>
    <t>48595</t>
  </si>
  <si>
    <t>36554</t>
  </si>
  <si>
    <t>60561</t>
  </si>
  <si>
    <t>48828</t>
  </si>
  <si>
    <t>108751</t>
  </si>
  <si>
    <t>90954</t>
  </si>
  <si>
    <t>116414</t>
  </si>
  <si>
    <t>83617</t>
  </si>
  <si>
    <t>57988</t>
  </si>
  <si>
    <t>42642</t>
  </si>
  <si>
    <t>105672</t>
  </si>
  <si>
    <t>77316</t>
  </si>
  <si>
    <t>46645</t>
  </si>
  <si>
    <t>57102</t>
  </si>
  <si>
    <t>71472</t>
  </si>
  <si>
    <t>36741</t>
  </si>
  <si>
    <t>28062</t>
  </si>
  <si>
    <t>31539</t>
  </si>
  <si>
    <t>39596</t>
  </si>
  <si>
    <t>47883</t>
  </si>
  <si>
    <t>57886</t>
  </si>
  <si>
    <t>94126</t>
  </si>
  <si>
    <t>100207</t>
  </si>
  <si>
    <t>16314</t>
  </si>
  <si>
    <t>18913</t>
  </si>
  <si>
    <t>37395</t>
  </si>
  <si>
    <t>32422</t>
  </si>
  <si>
    <t>69183</t>
  </si>
  <si>
    <t>79085</t>
  </si>
  <si>
    <t>31425</t>
  </si>
  <si>
    <t>29093</t>
  </si>
  <si>
    <t>65820</t>
  </si>
  <si>
    <t>58363</t>
  </si>
  <si>
    <t>65043</t>
  </si>
  <si>
    <t>60044</t>
  </si>
  <si>
    <t>37208</t>
  </si>
  <si>
    <t>31118</t>
  </si>
  <si>
    <t>90721</t>
  </si>
  <si>
    <t>68955</t>
  </si>
  <si>
    <t>62856</t>
  </si>
  <si>
    <t>67654</t>
  </si>
  <si>
    <t>59393</t>
  </si>
  <si>
    <t>67605</t>
  </si>
  <si>
    <t>57725</t>
  </si>
  <si>
    <t>58718</t>
  </si>
  <si>
    <t>75074</t>
  </si>
  <si>
    <t>26796</t>
  </si>
  <si>
    <t>34697</t>
  </si>
  <si>
    <t>48731</t>
  </si>
  <si>
    <t>55385</t>
  </si>
  <si>
    <t>26947</t>
  </si>
  <si>
    <t>31323</t>
  </si>
  <si>
    <t>29978</t>
  </si>
  <si>
    <t>33647</t>
  </si>
  <si>
    <t>39104</t>
  </si>
  <si>
    <t>44541</t>
  </si>
  <si>
    <t>63788</t>
  </si>
  <si>
    <t>69807</t>
  </si>
  <si>
    <t>31221</t>
  </si>
  <si>
    <t>40266</t>
  </si>
  <si>
    <t>49694</t>
  </si>
  <si>
    <t>55199</t>
  </si>
  <si>
    <t>63021</t>
  </si>
  <si>
    <t>68054</t>
  </si>
  <si>
    <t>54838</t>
  </si>
  <si>
    <t>27410</t>
  </si>
  <si>
    <t>24694</t>
  </si>
  <si>
    <t>41211</t>
  </si>
  <si>
    <t>30767</t>
  </si>
  <si>
    <t>26010</t>
  </si>
  <si>
    <t>23288</t>
  </si>
  <si>
    <t>27488</t>
  </si>
  <si>
    <t>23398</t>
  </si>
  <si>
    <t>45093</t>
  </si>
  <si>
    <t>32932</t>
  </si>
  <si>
    <t>27555</t>
  </si>
  <si>
    <t>22425</t>
  </si>
  <si>
    <t>44754</t>
  </si>
  <si>
    <t>34998</t>
  </si>
  <si>
    <t>50303</t>
  </si>
  <si>
    <t>50214</t>
  </si>
  <si>
    <t>67992</t>
  </si>
  <si>
    <t>113374</t>
  </si>
  <si>
    <t>80257</t>
  </si>
  <si>
    <t>52553</t>
  </si>
  <si>
    <t>47788</t>
  </si>
  <si>
    <t>188496</t>
  </si>
  <si>
    <t>153276</t>
  </si>
  <si>
    <t>202599</t>
  </si>
  <si>
    <t>156743</t>
  </si>
  <si>
    <t>161936</t>
  </si>
  <si>
    <t>142926</t>
  </si>
  <si>
    <t>96161</t>
  </si>
  <si>
    <t>80473</t>
  </si>
  <si>
    <t>69034</t>
  </si>
  <si>
    <t>51624</t>
  </si>
  <si>
    <t>238366</t>
  </si>
  <si>
    <t>217190</t>
  </si>
  <si>
    <t>52743</t>
  </si>
  <si>
    <t>39885</t>
  </si>
  <si>
    <t>79802</t>
  </si>
  <si>
    <t>62201</t>
  </si>
  <si>
    <t>103664</t>
  </si>
  <si>
    <t>74680</t>
  </si>
  <si>
    <t>121202</t>
  </si>
  <si>
    <t>88466</t>
  </si>
  <si>
    <t>233330</t>
  </si>
  <si>
    <t>176954</t>
  </si>
  <si>
    <t>48889</t>
  </si>
  <si>
    <t>36077</t>
  </si>
  <si>
    <t>68425</t>
  </si>
  <si>
    <t>61098</t>
  </si>
  <si>
    <t>50804</t>
  </si>
  <si>
    <t>54344</t>
  </si>
  <si>
    <t>129187</t>
  </si>
  <si>
    <t>91336</t>
  </si>
  <si>
    <t>154246</t>
  </si>
  <si>
    <t>117385</t>
  </si>
  <si>
    <t>62145</t>
  </si>
  <si>
    <t>48038</t>
  </si>
  <si>
    <t>217012</t>
  </si>
  <si>
    <t>167819</t>
  </si>
  <si>
    <t>95618</t>
  </si>
  <si>
    <t>74282</t>
  </si>
  <si>
    <t>48918</t>
  </si>
  <si>
    <t>34475</t>
  </si>
  <si>
    <t>85684</t>
  </si>
  <si>
    <t>77834</t>
  </si>
  <si>
    <t>52651</t>
  </si>
  <si>
    <t>41715</t>
  </si>
  <si>
    <t>123753</t>
  </si>
  <si>
    <t>104653</t>
  </si>
  <si>
    <t>56688</t>
  </si>
  <si>
    <t>45703</t>
  </si>
  <si>
    <t>44818</t>
  </si>
  <si>
    <t>93021</t>
  </si>
  <si>
    <t>88088</t>
  </si>
  <si>
    <t>22283</t>
  </si>
  <si>
    <t>104458</t>
  </si>
  <si>
    <t>87823</t>
  </si>
  <si>
    <t>114720</t>
  </si>
  <si>
    <t>108769</t>
  </si>
  <si>
    <t>57252</t>
  </si>
  <si>
    <t>40679</t>
  </si>
  <si>
    <t>73046</t>
  </si>
  <si>
    <t>52173</t>
  </si>
  <si>
    <t>138546</t>
  </si>
  <si>
    <t>120904</t>
  </si>
  <si>
    <t>92104</t>
  </si>
  <si>
    <t>65747</t>
  </si>
  <si>
    <t>21085</t>
  </si>
  <si>
    <t>18585</t>
  </si>
  <si>
    <t>79237</t>
  </si>
  <si>
    <t>84435</t>
  </si>
  <si>
    <t>35172</t>
  </si>
  <si>
    <t>44943</t>
  </si>
  <si>
    <t>17015</t>
  </si>
  <si>
    <t>19441</t>
  </si>
  <si>
    <t>58728</t>
  </si>
  <si>
    <t>71515</t>
  </si>
  <si>
    <t>93843</t>
  </si>
  <si>
    <t>113163</t>
  </si>
  <si>
    <t>70566</t>
  </si>
  <si>
    <t>84065</t>
  </si>
  <si>
    <t>73320</t>
  </si>
  <si>
    <t>61413</t>
  </si>
  <si>
    <t>43405</t>
  </si>
  <si>
    <t>45960</t>
  </si>
  <si>
    <t>35546</t>
  </si>
  <si>
    <t>64047</t>
  </si>
  <si>
    <t>56434</t>
  </si>
  <si>
    <t>77458</t>
  </si>
  <si>
    <t>58709</t>
  </si>
  <si>
    <t>52097</t>
  </si>
  <si>
    <t>43798</t>
  </si>
  <si>
    <t>101266</t>
  </si>
  <si>
    <t>117017</t>
  </si>
  <si>
    <t>76197</t>
  </si>
  <si>
    <t>87318</t>
  </si>
  <si>
    <t>17764</t>
  </si>
  <si>
    <t>20387</t>
  </si>
  <si>
    <t>40042</t>
  </si>
  <si>
    <t>45513</t>
  </si>
  <si>
    <t>61646</t>
  </si>
  <si>
    <t>71803</t>
  </si>
  <si>
    <t>64256</t>
  </si>
  <si>
    <t>54266</t>
  </si>
  <si>
    <t>69375</t>
  </si>
  <si>
    <t>82117</t>
  </si>
  <si>
    <t>29560</t>
  </si>
  <si>
    <t>34428</t>
  </si>
  <si>
    <t>30876</t>
  </si>
  <si>
    <t>32565</t>
  </si>
  <si>
    <t>76902</t>
  </si>
  <si>
    <t>84480</t>
  </si>
  <si>
    <t>58448</t>
  </si>
  <si>
    <t>70269</t>
  </si>
  <si>
    <t>32123</t>
  </si>
  <si>
    <t>37455</t>
  </si>
  <si>
    <t>46880</t>
  </si>
  <si>
    <t>38525</t>
  </si>
  <si>
    <t>50842</t>
  </si>
  <si>
    <t>57827</t>
  </si>
  <si>
    <t>36869</t>
  </si>
  <si>
    <t>47291</t>
  </si>
  <si>
    <t>23291</t>
  </si>
  <si>
    <t>35722</t>
  </si>
  <si>
    <t>33198</t>
  </si>
  <si>
    <t>72466</t>
  </si>
  <si>
    <t>61227</t>
  </si>
  <si>
    <t>31062</t>
  </si>
  <si>
    <t>27281</t>
  </si>
  <si>
    <t>51862</t>
  </si>
  <si>
    <t>45888</t>
  </si>
  <si>
    <t>47442</t>
  </si>
  <si>
    <t>60735</t>
  </si>
  <si>
    <t>133550</t>
  </si>
  <si>
    <t>158496</t>
  </si>
  <si>
    <t>79296</t>
  </si>
  <si>
    <t>56946</t>
  </si>
  <si>
    <t>119606</t>
  </si>
  <si>
    <t>127287</t>
  </si>
  <si>
    <t>72862</t>
  </si>
  <si>
    <t>56838</t>
  </si>
  <si>
    <t>176156</t>
  </si>
  <si>
    <t>127062</t>
  </si>
  <si>
    <t>174834</t>
  </si>
  <si>
    <t>147172</t>
  </si>
  <si>
    <t>196572</t>
  </si>
  <si>
    <t>164134</t>
  </si>
  <si>
    <t>74186</t>
  </si>
  <si>
    <t>66821</t>
  </si>
  <si>
    <t>58104</t>
  </si>
  <si>
    <t>49777</t>
  </si>
  <si>
    <t>58265</t>
  </si>
  <si>
    <t>54984</t>
  </si>
  <si>
    <t>115958</t>
  </si>
  <si>
    <t>99746</t>
  </si>
  <si>
    <t>163357</t>
  </si>
  <si>
    <t>115411</t>
  </si>
  <si>
    <t>103297</t>
  </si>
  <si>
    <t>57556</t>
  </si>
  <si>
    <t>47104</t>
  </si>
  <si>
    <t>99301</t>
  </si>
  <si>
    <t>78629</t>
  </si>
  <si>
    <t>260476</t>
  </si>
  <si>
    <t>217926</t>
  </si>
  <si>
    <t>136586</t>
  </si>
  <si>
    <t>116700</t>
  </si>
  <si>
    <t>94305</t>
  </si>
  <si>
    <t>67185</t>
  </si>
  <si>
    <t>97739</t>
  </si>
  <si>
    <t>78916</t>
  </si>
  <si>
    <t>164526</t>
  </si>
  <si>
    <t>129604</t>
  </si>
  <si>
    <t>62289</t>
  </si>
  <si>
    <t>70820</t>
  </si>
  <si>
    <t>127781</t>
  </si>
  <si>
    <t>140804</t>
  </si>
  <si>
    <t>98710</t>
  </si>
  <si>
    <t>91187</t>
  </si>
  <si>
    <t>106852</t>
  </si>
  <si>
    <t>86073</t>
  </si>
  <si>
    <t>145203</t>
  </si>
  <si>
    <t>111181</t>
  </si>
  <si>
    <t>25072</t>
  </si>
  <si>
    <t>21545</t>
  </si>
  <si>
    <t>57330</t>
  </si>
  <si>
    <t>74444</t>
  </si>
  <si>
    <t>73300</t>
  </si>
  <si>
    <t>63996</t>
  </si>
  <si>
    <t>72709</t>
  </si>
  <si>
    <t>56158</t>
  </si>
  <si>
    <t>96803</t>
  </si>
  <si>
    <t>70569</t>
  </si>
  <si>
    <t>56040</t>
  </si>
  <si>
    <t>50238</t>
  </si>
  <si>
    <t>126927</t>
  </si>
  <si>
    <t>102090</t>
  </si>
  <si>
    <t>79458</t>
  </si>
  <si>
    <t>69373</t>
  </si>
  <si>
    <t>125809</t>
  </si>
  <si>
    <t>100705</t>
  </si>
  <si>
    <t>15989</t>
  </si>
  <si>
    <t>45294</t>
  </si>
  <si>
    <t>52109</t>
  </si>
  <si>
    <t>93189</t>
  </si>
  <si>
    <t>107949</t>
  </si>
  <si>
    <t>81841</t>
  </si>
  <si>
    <t>87721</t>
  </si>
  <si>
    <t>56117</t>
  </si>
  <si>
    <t>60711</t>
  </si>
  <si>
    <t>63420</t>
  </si>
  <si>
    <t>44770</t>
  </si>
  <si>
    <t>69785</t>
  </si>
  <si>
    <t>78735</t>
  </si>
  <si>
    <t>86817</t>
  </si>
  <si>
    <t>64762</t>
  </si>
  <si>
    <t>86265</t>
  </si>
  <si>
    <t>76295</t>
  </si>
  <si>
    <t>79660</t>
  </si>
  <si>
    <t>61153</t>
  </si>
  <si>
    <t>46832</t>
  </si>
  <si>
    <t>70444</t>
  </si>
  <si>
    <t>91538</t>
  </si>
  <si>
    <t>43987</t>
  </si>
  <si>
    <t>55583</t>
  </si>
  <si>
    <t>37493</t>
  </si>
  <si>
    <t>45638</t>
  </si>
  <si>
    <t>52112</t>
  </si>
  <si>
    <t>48311</t>
  </si>
  <si>
    <t>72356</t>
  </si>
  <si>
    <t>83548</t>
  </si>
  <si>
    <t>42567</t>
  </si>
  <si>
    <t>76100</t>
  </si>
  <si>
    <t>71224</t>
  </si>
  <si>
    <t>64719</t>
  </si>
  <si>
    <t>50030</t>
  </si>
  <si>
    <t>46572</t>
  </si>
  <si>
    <t>45355</t>
  </si>
  <si>
    <t>40459</t>
  </si>
  <si>
    <t>56195</t>
  </si>
  <si>
    <t>64193</t>
  </si>
  <si>
    <t>45984</t>
  </si>
  <si>
    <t>53678</t>
  </si>
  <si>
    <t>34430</t>
  </si>
  <si>
    <t>42609</t>
  </si>
  <si>
    <t>43452</t>
  </si>
  <si>
    <t>52910</t>
  </si>
  <si>
    <t>61352</t>
  </si>
  <si>
    <t>79516</t>
  </si>
  <si>
    <t>24562</t>
  </si>
  <si>
    <t>29103</t>
  </si>
  <si>
    <t>78720</t>
  </si>
  <si>
    <t>93494</t>
  </si>
  <si>
    <t>90518</t>
  </si>
  <si>
    <t>41780</t>
  </si>
  <si>
    <t>46514</t>
  </si>
  <si>
    <t>131516</t>
  </si>
  <si>
    <t>162061</t>
  </si>
  <si>
    <t>130087</t>
  </si>
  <si>
    <t>145254</t>
  </si>
  <si>
    <t>172882</t>
  </si>
  <si>
    <t>133622</t>
  </si>
  <si>
    <t>91279</t>
  </si>
  <si>
    <t>97427</t>
  </si>
  <si>
    <t>167804</t>
  </si>
  <si>
    <t>154440</t>
  </si>
  <si>
    <t>161472</t>
  </si>
  <si>
    <t>135192</t>
  </si>
  <si>
    <t>71766</t>
  </si>
  <si>
    <t>66720</t>
  </si>
  <si>
    <t>87508</t>
  </si>
  <si>
    <t>74996</t>
  </si>
  <si>
    <t>84129</t>
  </si>
  <si>
    <t>75447</t>
  </si>
  <si>
    <t>146889</t>
  </si>
  <si>
    <t>127840</t>
  </si>
  <si>
    <t>61708</t>
  </si>
  <si>
    <t>38706</t>
  </si>
  <si>
    <t>132686</t>
  </si>
  <si>
    <t>111377</t>
  </si>
  <si>
    <t>249995</t>
  </si>
  <si>
    <t>232931</t>
  </si>
  <si>
    <t>214969</t>
  </si>
  <si>
    <t>153554</t>
  </si>
  <si>
    <t>86182</t>
  </si>
  <si>
    <t>65625</t>
  </si>
  <si>
    <t>65287</t>
  </si>
  <si>
    <t>50799</t>
  </si>
  <si>
    <t>145001</t>
  </si>
  <si>
    <t>128101</t>
  </si>
  <si>
    <t>69266</t>
  </si>
  <si>
    <t>58546</t>
  </si>
  <si>
    <t>137154</t>
  </si>
  <si>
    <t>152213</t>
  </si>
  <si>
    <t>110244</t>
  </si>
  <si>
    <t>79470</t>
  </si>
  <si>
    <t>60037</t>
  </si>
  <si>
    <t>51464</t>
  </si>
  <si>
    <t>92430</t>
  </si>
  <si>
    <t>72999</t>
  </si>
  <si>
    <t>57033</t>
  </si>
  <si>
    <t>49605</t>
  </si>
  <si>
    <t>92006</t>
  </si>
  <si>
    <t>84364</t>
  </si>
  <si>
    <t>81745</t>
  </si>
  <si>
    <t>71351</t>
  </si>
  <si>
    <t>21531</t>
  </si>
  <si>
    <t>18430</t>
  </si>
  <si>
    <t>109633</t>
  </si>
  <si>
    <t>100205</t>
  </si>
  <si>
    <t>87585</t>
  </si>
  <si>
    <t>82709</t>
  </si>
  <si>
    <t>53331</t>
  </si>
  <si>
    <t>47911</t>
  </si>
  <si>
    <t>80629</t>
  </si>
  <si>
    <t>60198</t>
  </si>
  <si>
    <t>236435</t>
  </si>
  <si>
    <t>178453</t>
  </si>
  <si>
    <t>77474</t>
  </si>
  <si>
    <t>71299</t>
  </si>
  <si>
    <t>51731</t>
  </si>
  <si>
    <t>59244</t>
  </si>
  <si>
    <t>86369</t>
  </si>
  <si>
    <t>109987</t>
  </si>
  <si>
    <t>42473</t>
  </si>
  <si>
    <t>54829</t>
  </si>
  <si>
    <t>85651</t>
  </si>
  <si>
    <t>37339</t>
  </si>
  <si>
    <t>45600</t>
  </si>
  <si>
    <t>93430</t>
  </si>
  <si>
    <t>104051</t>
  </si>
  <si>
    <t>15211</t>
  </si>
  <si>
    <t>18540</t>
  </si>
  <si>
    <t>81870</t>
  </si>
  <si>
    <t>59736</t>
  </si>
  <si>
    <t>95345</t>
  </si>
  <si>
    <t>115273</t>
  </si>
  <si>
    <t>15891</t>
  </si>
  <si>
    <t>19310</t>
  </si>
  <si>
    <t>54339</t>
  </si>
  <si>
    <t>45368</t>
  </si>
  <si>
    <t>16247</t>
  </si>
  <si>
    <t>12614</t>
  </si>
  <si>
    <t>43101</t>
  </si>
  <si>
    <t>36120</t>
  </si>
  <si>
    <t>79374</t>
  </si>
  <si>
    <t>68944</t>
  </si>
  <si>
    <t>86993</t>
  </si>
  <si>
    <t>101284</t>
  </si>
  <si>
    <t>44068</t>
  </si>
  <si>
    <t>48983</t>
  </si>
  <si>
    <t>50912</t>
  </si>
  <si>
    <t>58803</t>
  </si>
  <si>
    <t>59112</t>
  </si>
  <si>
    <t>71997</t>
  </si>
  <si>
    <t>44459</t>
  </si>
  <si>
    <t>35834</t>
  </si>
  <si>
    <t>66567</t>
  </si>
  <si>
    <t>73725</t>
  </si>
  <si>
    <t>54704</t>
  </si>
  <si>
    <t>57610</t>
  </si>
  <si>
    <t>55251</t>
  </si>
  <si>
    <t>64603</t>
  </si>
  <si>
    <t>70551</t>
  </si>
  <si>
    <t>76403</t>
  </si>
  <si>
    <t>35845</t>
  </si>
  <si>
    <t>41121</t>
  </si>
  <si>
    <t>28602</t>
  </si>
  <si>
    <t>30997</t>
  </si>
  <si>
    <t>22347</t>
  </si>
  <si>
    <t>19145</t>
  </si>
  <si>
    <t>25807</t>
  </si>
  <si>
    <t>32631</t>
  </si>
  <si>
    <t>30869</t>
  </si>
  <si>
    <t>25217</t>
  </si>
  <si>
    <t>44160</t>
  </si>
  <si>
    <t>30952</t>
  </si>
  <si>
    <t>27183</t>
  </si>
  <si>
    <t>19801</t>
  </si>
  <si>
    <t>75907</t>
  </si>
  <si>
    <t>56810</t>
  </si>
  <si>
    <t>35887</t>
  </si>
  <si>
    <t>32855</t>
  </si>
  <si>
    <t>45768</t>
  </si>
  <si>
    <t>36612</t>
  </si>
  <si>
    <t>48400</t>
  </si>
  <si>
    <t>51442</t>
  </si>
  <si>
    <t>54762</t>
  </si>
  <si>
    <t>45490</t>
  </si>
  <si>
    <t>94372</t>
  </si>
  <si>
    <t>68596</t>
  </si>
  <si>
    <t>65962</t>
  </si>
  <si>
    <t>58802</t>
  </si>
  <si>
    <t>78892</t>
  </si>
  <si>
    <t>57665</t>
  </si>
  <si>
    <t>228162</t>
  </si>
  <si>
    <t>181977</t>
  </si>
  <si>
    <t>159625</t>
  </si>
  <si>
    <t>113117</t>
  </si>
  <si>
    <t>168051</t>
  </si>
  <si>
    <t>138978</t>
  </si>
  <si>
    <t>204273</t>
  </si>
  <si>
    <t>150386</t>
  </si>
  <si>
    <t>77671</t>
  </si>
  <si>
    <t>72003</t>
  </si>
  <si>
    <t>146796</t>
  </si>
  <si>
    <t>134796</t>
  </si>
  <si>
    <t>54503</t>
  </si>
  <si>
    <t>112708</t>
  </si>
  <si>
    <t>94146</t>
  </si>
  <si>
    <t>68745</t>
  </si>
  <si>
    <t>54087</t>
  </si>
  <si>
    <t>72429</t>
  </si>
  <si>
    <t>66975</t>
  </si>
  <si>
    <t>93934</t>
  </si>
  <si>
    <t>84478</t>
  </si>
  <si>
    <t>246120</t>
  </si>
  <si>
    <t>196029</t>
  </si>
  <si>
    <t>59584</t>
  </si>
  <si>
    <t>54551</t>
  </si>
  <si>
    <t>96256</t>
  </si>
  <si>
    <t>84096</t>
  </si>
  <si>
    <t>67123</t>
  </si>
  <si>
    <t>56559</t>
  </si>
  <si>
    <t>199742</t>
  </si>
  <si>
    <t>170881</t>
  </si>
  <si>
    <t>111488</t>
  </si>
  <si>
    <t>79926</t>
  </si>
  <si>
    <t>145072</t>
  </si>
  <si>
    <t>113846</t>
  </si>
  <si>
    <t>83645</t>
  </si>
  <si>
    <t>108038</t>
  </si>
  <si>
    <t>69159</t>
  </si>
  <si>
    <t>120602</t>
  </si>
  <si>
    <t>149523</t>
  </si>
  <si>
    <t>109299</t>
  </si>
  <si>
    <t>123931</t>
  </si>
  <si>
    <t>62186</t>
  </si>
  <si>
    <t>65974</t>
  </si>
  <si>
    <t>64394</t>
  </si>
  <si>
    <t>72920</t>
  </si>
  <si>
    <t>79830</t>
  </si>
  <si>
    <t>101246</t>
  </si>
  <si>
    <t>106610</t>
  </si>
  <si>
    <t>91956</t>
  </si>
  <si>
    <t>54362</t>
  </si>
  <si>
    <t>43667</t>
  </si>
  <si>
    <t>25232</t>
  </si>
  <si>
    <t>21525</t>
  </si>
  <si>
    <t>26023</t>
  </si>
  <si>
    <t>24561</t>
  </si>
  <si>
    <t>44881</t>
  </si>
  <si>
    <t>70573</t>
  </si>
  <si>
    <t>52844</t>
  </si>
  <si>
    <t>58246</t>
  </si>
  <si>
    <t>44718</t>
  </si>
  <si>
    <t>101252</t>
  </si>
  <si>
    <t>59762</t>
  </si>
  <si>
    <t>50382</t>
  </si>
  <si>
    <t>60316</t>
  </si>
  <si>
    <t>74159</t>
  </si>
  <si>
    <t>95366</t>
  </si>
  <si>
    <t>39085</t>
  </si>
  <si>
    <t>46762</t>
  </si>
  <si>
    <t>89229</t>
  </si>
  <si>
    <t>65909</t>
  </si>
  <si>
    <t>52224</t>
  </si>
  <si>
    <t>42388</t>
  </si>
  <si>
    <t>38898</t>
  </si>
  <si>
    <t>31788</t>
  </si>
  <si>
    <t>44135</t>
  </si>
  <si>
    <t>31135</t>
  </si>
  <si>
    <t>86026</t>
  </si>
  <si>
    <t>93935</t>
  </si>
  <si>
    <t>49035</t>
  </si>
  <si>
    <t>41995</t>
  </si>
  <si>
    <t>67750</t>
  </si>
  <si>
    <t>81942</t>
  </si>
  <si>
    <t>30811</t>
  </si>
  <si>
    <t>24828</t>
  </si>
  <si>
    <t>42604</t>
  </si>
  <si>
    <t>37052</t>
  </si>
  <si>
    <t>36268</t>
  </si>
  <si>
    <t>30786</t>
  </si>
  <si>
    <t>44964</t>
  </si>
  <si>
    <t>31863</t>
  </si>
  <si>
    <t>51201</t>
  </si>
  <si>
    <t>59613</t>
  </si>
  <si>
    <t>36544</t>
  </si>
  <si>
    <t>38681</t>
  </si>
  <si>
    <t>48439</t>
  </si>
  <si>
    <t>59033</t>
  </si>
  <si>
    <t>40934</t>
  </si>
  <si>
    <t>43548</t>
  </si>
  <si>
    <t>36306</t>
  </si>
  <si>
    <t>45087</t>
  </si>
  <si>
    <t>38173</t>
  </si>
  <si>
    <t>29453</t>
  </si>
  <si>
    <t>33673</t>
  </si>
  <si>
    <t>36109</t>
  </si>
  <si>
    <t>35842</t>
  </si>
  <si>
    <t>44477</t>
  </si>
  <si>
    <t>24176</t>
  </si>
  <si>
    <t>17781</t>
  </si>
  <si>
    <t>23203</t>
  </si>
  <si>
    <t>21500</t>
  </si>
  <si>
    <t>37400</t>
  </si>
  <si>
    <t>27977</t>
  </si>
  <si>
    <t>34396</t>
  </si>
  <si>
    <t>24162</t>
  </si>
  <si>
    <t>49955</t>
  </si>
  <si>
    <t>37361</t>
  </si>
  <si>
    <t>48708</t>
  </si>
  <si>
    <t>58522</t>
  </si>
  <si>
    <t>54747</t>
  </si>
  <si>
    <t>73270</t>
  </si>
  <si>
    <t>66977</t>
  </si>
  <si>
    <t>18661</t>
  </si>
  <si>
    <t>17243</t>
  </si>
  <si>
    <t>126377</t>
  </si>
  <si>
    <t>94115</t>
  </si>
  <si>
    <t>103514</t>
  </si>
  <si>
    <t>75416</t>
  </si>
  <si>
    <t>161887</t>
  </si>
  <si>
    <t>127026</t>
  </si>
  <si>
    <t>64923</t>
  </si>
  <si>
    <t>52786</t>
  </si>
  <si>
    <t>62412</t>
  </si>
  <si>
    <t>98081</t>
  </si>
  <si>
    <t>84100</t>
  </si>
  <si>
    <t>67942</t>
  </si>
  <si>
    <t>50460</t>
  </si>
  <si>
    <t>155303</t>
  </si>
  <si>
    <t>136550</t>
  </si>
  <si>
    <t>79445</t>
  </si>
  <si>
    <t>58923</t>
  </si>
  <si>
    <t>114493</t>
  </si>
  <si>
    <t>85732</t>
  </si>
  <si>
    <t>60918</t>
  </si>
  <si>
    <t>44933</t>
  </si>
  <si>
    <t>76773</t>
  </si>
  <si>
    <t>58963</t>
  </si>
  <si>
    <t>136080</t>
  </si>
  <si>
    <t>99082</t>
  </si>
  <si>
    <t>99193</t>
  </si>
  <si>
    <t>80229</t>
  </si>
  <si>
    <t>25276</t>
  </si>
  <si>
    <t>19715</t>
  </si>
  <si>
    <t>63842</t>
  </si>
  <si>
    <t>49998</t>
  </si>
  <si>
    <t>68725</t>
  </si>
  <si>
    <t>48372</t>
  </si>
  <si>
    <t>118883</t>
  </si>
  <si>
    <t>105222</t>
  </si>
  <si>
    <t>63790</t>
  </si>
  <si>
    <t>56480</t>
  </si>
  <si>
    <t>38141</t>
  </si>
  <si>
    <t>30787</t>
  </si>
  <si>
    <t>126457</t>
  </si>
  <si>
    <t>163485</t>
  </si>
  <si>
    <t>53918</t>
  </si>
  <si>
    <t>61619</t>
  </si>
  <si>
    <t>75260</t>
  </si>
  <si>
    <t>91552</t>
  </si>
  <si>
    <t>58640</t>
  </si>
  <si>
    <t>69953</t>
  </si>
  <si>
    <t>60281</t>
  </si>
  <si>
    <t>66599</t>
  </si>
  <si>
    <t>71794</t>
  </si>
  <si>
    <t>61475</t>
  </si>
  <si>
    <t>123481</t>
  </si>
  <si>
    <t>109509</t>
  </si>
  <si>
    <t>62021</t>
  </si>
  <si>
    <t>44940</t>
  </si>
  <si>
    <t>56834</t>
  </si>
  <si>
    <t>43884</t>
  </si>
  <si>
    <t>71119</t>
  </si>
  <si>
    <t>62803</t>
  </si>
  <si>
    <t>62163</t>
  </si>
  <si>
    <t>72062</t>
  </si>
  <si>
    <t>37436</t>
  </si>
  <si>
    <t>45068</t>
  </si>
  <si>
    <t>47675</t>
  </si>
  <si>
    <t>41213</t>
  </si>
  <si>
    <t>65519</t>
  </si>
  <si>
    <t>78906</t>
  </si>
  <si>
    <t>85832</t>
  </si>
  <si>
    <t>93811</t>
  </si>
  <si>
    <t>104168</t>
  </si>
  <si>
    <t>45067</t>
  </si>
  <si>
    <t>44032</t>
  </si>
  <si>
    <t>39756</t>
  </si>
  <si>
    <t>66736</t>
  </si>
  <si>
    <t>56366</t>
  </si>
  <si>
    <t>19713</t>
  </si>
  <si>
    <t>17750</t>
  </si>
  <si>
    <t>41808</t>
  </si>
  <si>
    <t>29618</t>
  </si>
  <si>
    <t>17974</t>
  </si>
  <si>
    <t>15659</t>
  </si>
  <si>
    <t>52487</t>
  </si>
  <si>
    <t>47025</t>
  </si>
  <si>
    <t>74936</t>
  </si>
  <si>
    <t>62049</t>
  </si>
  <si>
    <t>45279</t>
  </si>
  <si>
    <t>53112</t>
  </si>
  <si>
    <t>99217</t>
  </si>
  <si>
    <t>82641</t>
  </si>
  <si>
    <t>84542</t>
  </si>
  <si>
    <t>92657</t>
  </si>
  <si>
    <t>55406</t>
  </si>
  <si>
    <t>58784</t>
  </si>
  <si>
    <t>68433</t>
  </si>
  <si>
    <t>62916</t>
  </si>
  <si>
    <t>60148</t>
  </si>
  <si>
    <t>47586</t>
  </si>
  <si>
    <t>48893</t>
  </si>
  <si>
    <t>41930</t>
  </si>
  <si>
    <t>48524</t>
  </si>
  <si>
    <t>54038</t>
  </si>
  <si>
    <t>35397</t>
  </si>
  <si>
    <t>42768</t>
  </si>
  <si>
    <t>78070</t>
  </si>
  <si>
    <t>83215</t>
  </si>
  <si>
    <t>109287</t>
  </si>
  <si>
    <t>24070</t>
  </si>
  <si>
    <t>29419</t>
  </si>
  <si>
    <t>46753</t>
  </si>
  <si>
    <t>38241</t>
  </si>
  <si>
    <t>36182</t>
  </si>
  <si>
    <t>66513</t>
  </si>
  <si>
    <t>33885</t>
  </si>
  <si>
    <t>28690</t>
  </si>
  <si>
    <t>47043</t>
  </si>
  <si>
    <t>35955</t>
  </si>
  <si>
    <t>26920</t>
  </si>
  <si>
    <t>51197</t>
  </si>
  <si>
    <t>55817</t>
  </si>
  <si>
    <t>138271</t>
  </si>
  <si>
    <t>167252</t>
  </si>
  <si>
    <t>66250</t>
  </si>
  <si>
    <t>59433</t>
  </si>
  <si>
    <t>67632</t>
  </si>
  <si>
    <t>253507</t>
  </si>
  <si>
    <t>198044</t>
  </si>
  <si>
    <t>232723</t>
  </si>
  <si>
    <t>180065</t>
  </si>
  <si>
    <t>65684</t>
  </si>
  <si>
    <t>62345</t>
  </si>
  <si>
    <t>89643</t>
  </si>
  <si>
    <t>66229</t>
  </si>
  <si>
    <t>91244</t>
  </si>
  <si>
    <t>77524</t>
  </si>
  <si>
    <t>73312</t>
  </si>
  <si>
    <t>52746</t>
  </si>
  <si>
    <t>126632</t>
  </si>
  <si>
    <t>108391</t>
  </si>
  <si>
    <t>142180</t>
  </si>
  <si>
    <t>108623</t>
  </si>
  <si>
    <t>273520</t>
  </si>
  <si>
    <t>217914</t>
  </si>
  <si>
    <t>168957</t>
  </si>
  <si>
    <t>143625</t>
  </si>
  <si>
    <t>80031</t>
  </si>
  <si>
    <t>71387</t>
  </si>
  <si>
    <t>149727</t>
  </si>
  <si>
    <t>131404</t>
  </si>
  <si>
    <t>51677</t>
  </si>
  <si>
    <t>63602</t>
  </si>
  <si>
    <t>150048</t>
  </si>
  <si>
    <t>118899</t>
  </si>
  <si>
    <t>61128</t>
  </si>
  <si>
    <t>54596</t>
  </si>
  <si>
    <t>62292</t>
  </si>
  <si>
    <t>251548</t>
  </si>
  <si>
    <t>216312</t>
  </si>
  <si>
    <t>81176</t>
  </si>
  <si>
    <t>71389</t>
  </si>
  <si>
    <t>89126</t>
  </si>
  <si>
    <t>77218</t>
  </si>
  <si>
    <t>64305</t>
  </si>
  <si>
    <t>65542</t>
  </si>
  <si>
    <t>76044</t>
  </si>
  <si>
    <t>128151</t>
  </si>
  <si>
    <t>93708</t>
  </si>
  <si>
    <t>82189</t>
  </si>
  <si>
    <t>65244</t>
  </si>
  <si>
    <t>69813</t>
  </si>
  <si>
    <t>52270</t>
  </si>
  <si>
    <t>81779</t>
  </si>
  <si>
    <t>66769</t>
  </si>
  <si>
    <t>78795</t>
  </si>
  <si>
    <t>83197</t>
  </si>
  <si>
    <t>95728</t>
  </si>
  <si>
    <t>79874</t>
  </si>
  <si>
    <t>83369</t>
  </si>
  <si>
    <t>62963</t>
  </si>
  <si>
    <t>50144</t>
  </si>
  <si>
    <t>134297</t>
  </si>
  <si>
    <t>106336</t>
  </si>
  <si>
    <t>141579</t>
  </si>
  <si>
    <t>108095</t>
  </si>
  <si>
    <t>23076</t>
  </si>
  <si>
    <t>20106</t>
  </si>
  <si>
    <t>75505</t>
  </si>
  <si>
    <t>67341</t>
  </si>
  <si>
    <t>100238</t>
  </si>
  <si>
    <t>90497</t>
  </si>
  <si>
    <t>76357</t>
  </si>
  <si>
    <t>82768</t>
  </si>
  <si>
    <t>38086</t>
  </si>
  <si>
    <t>54044</t>
  </si>
  <si>
    <t>45393</t>
  </si>
  <si>
    <t>52805</t>
  </si>
  <si>
    <t>49686</t>
  </si>
  <si>
    <t>52220</t>
  </si>
  <si>
    <t>21000</t>
  </si>
  <si>
    <t>26103</t>
  </si>
  <si>
    <t>38842</t>
  </si>
  <si>
    <t>47433</t>
  </si>
  <si>
    <t>66120</t>
  </si>
  <si>
    <t>74468</t>
  </si>
  <si>
    <t>73599</t>
  </si>
  <si>
    <t>60399</t>
  </si>
  <si>
    <t>96375</t>
  </si>
  <si>
    <t>80165</t>
  </si>
  <si>
    <t>69988</t>
  </si>
  <si>
    <t>59460</t>
  </si>
  <si>
    <t>52340</t>
  </si>
  <si>
    <t>63234</t>
  </si>
  <si>
    <t>58624</t>
  </si>
  <si>
    <t>44771</t>
  </si>
  <si>
    <t>68817</t>
  </si>
  <si>
    <t>72442</t>
  </si>
  <si>
    <t>68813</t>
  </si>
  <si>
    <t>85671</t>
  </si>
  <si>
    <t>35529</t>
  </si>
  <si>
    <t>27186</t>
  </si>
  <si>
    <t>33587</t>
  </si>
  <si>
    <t>26482</t>
  </si>
  <si>
    <t>45756</t>
  </si>
  <si>
    <t>32141</t>
  </si>
  <si>
    <t>55823</t>
  </si>
  <si>
    <t>40220</t>
  </si>
  <si>
    <t>77690</t>
  </si>
  <si>
    <t>64195</t>
  </si>
  <si>
    <t>37433</t>
  </si>
  <si>
    <t>26800</t>
  </si>
  <si>
    <t>66671</t>
  </si>
  <si>
    <t>48313</t>
  </si>
  <si>
    <t>50234</t>
  </si>
  <si>
    <t>60635</t>
  </si>
  <si>
    <t>76606</t>
  </si>
  <si>
    <t>92085</t>
  </si>
  <si>
    <t>47443</t>
  </si>
  <si>
    <t>51525</t>
  </si>
  <si>
    <t>70048</t>
  </si>
  <si>
    <t>79394</t>
  </si>
  <si>
    <t>32819</t>
  </si>
  <si>
    <t>38385</t>
  </si>
  <si>
    <t>43540</t>
  </si>
  <si>
    <t>46400</t>
  </si>
  <si>
    <t>49161</t>
  </si>
  <si>
    <t>52148</t>
  </si>
  <si>
    <t>34711</t>
  </si>
  <si>
    <t>37288</t>
  </si>
  <si>
    <t>73548</t>
  </si>
  <si>
    <t>53631</t>
  </si>
  <si>
    <t>63094</t>
  </si>
  <si>
    <t>57691</t>
  </si>
  <si>
    <t>27383</t>
  </si>
  <si>
    <t>30094</t>
  </si>
  <si>
    <t>138542</t>
  </si>
  <si>
    <t>157397</t>
  </si>
  <si>
    <t>73259</t>
  </si>
  <si>
    <t>271842</t>
  </si>
  <si>
    <t>221049</t>
  </si>
  <si>
    <t>116234</t>
  </si>
  <si>
    <t>258961</t>
  </si>
  <si>
    <t>194623</t>
  </si>
  <si>
    <t>267330</t>
  </si>
  <si>
    <t>221669</t>
  </si>
  <si>
    <t>173355</t>
  </si>
  <si>
    <t>143272</t>
  </si>
  <si>
    <t>140139</t>
  </si>
  <si>
    <t>107130</t>
  </si>
  <si>
    <t>109861</t>
  </si>
  <si>
    <t>77603</t>
  </si>
  <si>
    <t>96881</t>
  </si>
  <si>
    <t>85961</t>
  </si>
  <si>
    <t>182828</t>
  </si>
  <si>
    <t>173646</t>
  </si>
  <si>
    <t>208831</t>
  </si>
  <si>
    <t>183225</t>
  </si>
  <si>
    <t>178756</t>
  </si>
  <si>
    <t>154294</t>
  </si>
  <si>
    <t>145756</t>
  </si>
  <si>
    <t>111868</t>
  </si>
  <si>
    <t>71984</t>
  </si>
  <si>
    <t>60330</t>
  </si>
  <si>
    <t>147640</t>
  </si>
  <si>
    <t>124186</t>
  </si>
  <si>
    <t>74191</t>
  </si>
  <si>
    <t>56680</t>
  </si>
  <si>
    <t>167998</t>
  </si>
  <si>
    <t>151855</t>
  </si>
  <si>
    <t>101341</t>
  </si>
  <si>
    <t>84231</t>
  </si>
  <si>
    <t>76744</t>
  </si>
  <si>
    <t>96509</t>
  </si>
  <si>
    <t>128429</t>
  </si>
  <si>
    <t>155211</t>
  </si>
  <si>
    <t>121270</t>
  </si>
  <si>
    <t>148743</t>
  </si>
  <si>
    <t>69798</t>
  </si>
  <si>
    <t>63628</t>
  </si>
  <si>
    <t>62666</t>
  </si>
  <si>
    <t>54692</t>
  </si>
  <si>
    <t>56339</t>
  </si>
  <si>
    <t>130184</t>
  </si>
  <si>
    <t>142217</t>
  </si>
  <si>
    <t>101922</t>
  </si>
  <si>
    <t>96010</t>
  </si>
  <si>
    <t>106900</t>
  </si>
  <si>
    <t>99708</t>
  </si>
  <si>
    <t>64194</t>
  </si>
  <si>
    <t>56788</t>
  </si>
  <si>
    <t>73141</t>
  </si>
  <si>
    <t>62451</t>
  </si>
  <si>
    <t>99007</t>
  </si>
  <si>
    <t>92924</t>
  </si>
  <si>
    <t>112725</t>
  </si>
  <si>
    <t>106762</t>
  </si>
  <si>
    <t>35418</t>
  </si>
  <si>
    <t>39099</t>
  </si>
  <si>
    <t>44424</t>
  </si>
  <si>
    <t>53790</t>
  </si>
  <si>
    <t>48195</t>
  </si>
  <si>
    <t>89502</t>
  </si>
  <si>
    <t>106350</t>
  </si>
  <si>
    <t>68002</t>
  </si>
  <si>
    <t>80575</t>
  </si>
  <si>
    <t>91853</t>
  </si>
  <si>
    <t>103746</t>
  </si>
  <si>
    <t>93634</t>
  </si>
  <si>
    <t>107570</t>
  </si>
  <si>
    <t>60000</t>
  </si>
  <si>
    <t>71899</t>
  </si>
  <si>
    <t>32680</t>
  </si>
  <si>
    <t>40168</t>
  </si>
  <si>
    <t>44171</t>
  </si>
  <si>
    <t>52513</t>
  </si>
  <si>
    <t>46154</t>
  </si>
  <si>
    <t>33273</t>
  </si>
  <si>
    <t>20358</t>
  </si>
  <si>
    <t>15135</t>
  </si>
  <si>
    <t>42578</t>
  </si>
  <si>
    <t>49152</t>
  </si>
  <si>
    <t>32076</t>
  </si>
  <si>
    <t>25973</t>
  </si>
  <si>
    <t>87647</t>
  </si>
  <si>
    <t>62819</t>
  </si>
  <si>
    <t>41669</t>
  </si>
  <si>
    <t>43694</t>
  </si>
  <si>
    <t>53159</t>
  </si>
  <si>
    <t>35761</t>
  </si>
  <si>
    <t>43566</t>
  </si>
  <si>
    <t>72230</t>
  </si>
  <si>
    <t>31455</t>
  </si>
  <si>
    <t>36859</t>
  </si>
  <si>
    <t>23636</t>
  </si>
  <si>
    <t>25027</t>
  </si>
  <si>
    <t>30835</t>
  </si>
  <si>
    <t>39508</t>
  </si>
  <si>
    <t>32935</t>
  </si>
  <si>
    <t>36568</t>
  </si>
  <si>
    <t>63962</t>
  </si>
  <si>
    <t>67725</t>
  </si>
  <si>
    <t>61798</t>
  </si>
  <si>
    <t>77891</t>
  </si>
  <si>
    <t>38688</t>
  </si>
  <si>
    <t>36395</t>
  </si>
  <si>
    <t>39988</t>
  </si>
  <si>
    <t>20628</t>
  </si>
  <si>
    <t>67132</t>
  </si>
  <si>
    <t>20391</t>
  </si>
  <si>
    <t>65912</t>
  </si>
  <si>
    <t>48405</t>
  </si>
  <si>
    <t>46393</t>
  </si>
  <si>
    <t>88503</t>
  </si>
  <si>
    <t>70603</t>
  </si>
  <si>
    <t>132163</t>
  </si>
  <si>
    <t>107090</t>
  </si>
  <si>
    <t>138628</t>
  </si>
  <si>
    <t>116587</t>
  </si>
  <si>
    <t>233713</t>
  </si>
  <si>
    <t>194987</t>
  </si>
  <si>
    <t>148037</t>
  </si>
  <si>
    <t>126839</t>
  </si>
  <si>
    <t>108982</t>
  </si>
  <si>
    <t>91587</t>
  </si>
  <si>
    <t>72763</t>
  </si>
  <si>
    <t>57273</t>
  </si>
  <si>
    <t>57346</t>
  </si>
  <si>
    <t>50193</t>
  </si>
  <si>
    <t>91273</t>
  </si>
  <si>
    <t>72006</t>
  </si>
  <si>
    <t>205110</t>
  </si>
  <si>
    <t>176863</t>
  </si>
  <si>
    <t>63505</t>
  </si>
  <si>
    <t>51265</t>
  </si>
  <si>
    <t>71592</t>
  </si>
  <si>
    <t>63297</t>
  </si>
  <si>
    <t>73556</t>
  </si>
  <si>
    <t>67565</t>
  </si>
  <si>
    <t>47244</t>
  </si>
  <si>
    <t>40957</t>
  </si>
  <si>
    <t>77512</t>
  </si>
  <si>
    <t>66440</t>
  </si>
  <si>
    <t>74630</t>
  </si>
  <si>
    <t>67422</t>
  </si>
  <si>
    <t>96426</t>
  </si>
  <si>
    <t>71552</t>
  </si>
  <si>
    <t>67737</t>
  </si>
  <si>
    <t>48096</t>
  </si>
  <si>
    <t>59407</t>
  </si>
  <si>
    <t>58474</t>
  </si>
  <si>
    <t>72746</t>
  </si>
  <si>
    <t>59158</t>
  </si>
  <si>
    <t>49187</t>
  </si>
  <si>
    <t>53062</t>
  </si>
  <si>
    <t>50488</t>
  </si>
  <si>
    <t>45245</t>
  </si>
  <si>
    <t>77299</t>
  </si>
  <si>
    <t>94829</t>
  </si>
  <si>
    <t>49277</t>
  </si>
  <si>
    <t>41960</t>
  </si>
  <si>
    <t>69611</t>
  </si>
  <si>
    <t>65766</t>
  </si>
  <si>
    <t>121215</t>
  </si>
  <si>
    <t>111870</t>
  </si>
  <si>
    <t>96715</t>
  </si>
  <si>
    <t>71675</t>
  </si>
  <si>
    <t>97308</t>
  </si>
  <si>
    <t>72568</t>
  </si>
  <si>
    <t>114107</t>
  </si>
  <si>
    <t>102051</t>
  </si>
  <si>
    <t>56557</t>
  </si>
  <si>
    <t>70434</t>
  </si>
  <si>
    <t>64031</t>
  </si>
  <si>
    <t>70462</t>
  </si>
  <si>
    <t>57279</t>
  </si>
  <si>
    <t>74232</t>
  </si>
  <si>
    <t>37580</t>
  </si>
  <si>
    <t>55546</t>
  </si>
  <si>
    <t>60210</t>
  </si>
  <si>
    <t>16919</t>
  </si>
  <si>
    <t>18857</t>
  </si>
  <si>
    <t>48711</t>
  </si>
  <si>
    <t>54810</t>
  </si>
  <si>
    <t>42976</t>
  </si>
  <si>
    <t>30248</t>
  </si>
  <si>
    <t>47683</t>
  </si>
  <si>
    <t>35673</t>
  </si>
  <si>
    <t>42720</t>
  </si>
  <si>
    <t>49980</t>
  </si>
  <si>
    <t>39247</t>
  </si>
  <si>
    <t>56982</t>
  </si>
  <si>
    <t>46303</t>
  </si>
  <si>
    <t>49889</t>
  </si>
  <si>
    <t>43858</t>
  </si>
  <si>
    <t>48787</t>
  </si>
  <si>
    <t>43307</t>
  </si>
  <si>
    <t>56999</t>
  </si>
  <si>
    <t>73636</t>
  </si>
  <si>
    <t>57887</t>
  </si>
  <si>
    <t>41772</t>
  </si>
  <si>
    <t>36257</t>
  </si>
  <si>
    <t>32787</t>
  </si>
  <si>
    <t>24884</t>
  </si>
  <si>
    <t>33840</t>
  </si>
  <si>
    <t>42408</t>
  </si>
  <si>
    <t>98747</t>
  </si>
  <si>
    <t>58860</t>
  </si>
  <si>
    <t>76165</t>
  </si>
  <si>
    <t>28991</t>
  </si>
  <si>
    <t>35144</t>
  </si>
  <si>
    <t>31535</t>
  </si>
  <si>
    <t>40314</t>
  </si>
  <si>
    <t>49991</t>
  </si>
  <si>
    <t>54586</t>
  </si>
  <si>
    <t>23890</t>
  </si>
  <si>
    <t>20876</t>
  </si>
  <si>
    <t>33702</t>
  </si>
  <si>
    <t>35777</t>
  </si>
  <si>
    <t>54817</t>
  </si>
  <si>
    <t>66367</t>
  </si>
  <si>
    <t>54458</t>
  </si>
  <si>
    <t>60744</t>
  </si>
  <si>
    <t>41625</t>
  </si>
  <si>
    <t>45338</t>
  </si>
  <si>
    <t>39489</t>
  </si>
  <si>
    <t>65685</t>
  </si>
  <si>
    <t>48799</t>
  </si>
  <si>
    <t>52267</t>
  </si>
  <si>
    <t>63923</t>
  </si>
  <si>
    <t>62477</t>
  </si>
  <si>
    <t>54542</t>
  </si>
  <si>
    <t>64124</t>
  </si>
  <si>
    <t>53566</t>
  </si>
  <si>
    <t>56676</t>
  </si>
  <si>
    <t>66092</t>
  </si>
  <si>
    <t>59012</t>
  </si>
  <si>
    <t>41413</t>
  </si>
  <si>
    <t>136751</t>
  </si>
  <si>
    <t>116870</t>
  </si>
  <si>
    <t>137593</t>
  </si>
  <si>
    <t>98649</t>
  </si>
  <si>
    <t>84873</t>
  </si>
  <si>
    <t>63251</t>
  </si>
  <si>
    <t>80263</t>
  </si>
  <si>
    <t>57819</t>
  </si>
  <si>
    <t>217611</t>
  </si>
  <si>
    <t>191238</t>
  </si>
  <si>
    <t>98284</t>
  </si>
  <si>
    <t>70959</t>
  </si>
  <si>
    <t>64030</t>
  </si>
  <si>
    <t>44824</t>
  </si>
  <si>
    <t>54880</t>
  </si>
  <si>
    <t>45730</t>
  </si>
  <si>
    <t>155605</t>
  </si>
  <si>
    <t>119988</t>
  </si>
  <si>
    <t>94218</t>
  </si>
  <si>
    <t>83394</t>
  </si>
  <si>
    <t>126332</t>
  </si>
  <si>
    <t>117047</t>
  </si>
  <si>
    <t>81593</t>
  </si>
  <si>
    <t>60857</t>
  </si>
  <si>
    <t>84027</t>
  </si>
  <si>
    <t>107400</t>
  </si>
  <si>
    <t>66450</t>
  </si>
  <si>
    <t>55753</t>
  </si>
  <si>
    <t>43796</t>
  </si>
  <si>
    <t>68584</t>
  </si>
  <si>
    <t>60113</t>
  </si>
  <si>
    <t>80249</t>
  </si>
  <si>
    <t>63571</t>
  </si>
  <si>
    <t>97708</t>
  </si>
  <si>
    <t>105568</t>
  </si>
  <si>
    <t>142776</t>
  </si>
  <si>
    <t>113280</t>
  </si>
  <si>
    <t>106441</t>
  </si>
  <si>
    <t>113378</t>
  </si>
  <si>
    <t>82374</t>
  </si>
  <si>
    <t>62470</t>
  </si>
  <si>
    <t>67914</t>
  </si>
  <si>
    <t>56184</t>
  </si>
  <si>
    <t>49506</t>
  </si>
  <si>
    <t>36089</t>
  </si>
  <si>
    <t>121831</t>
  </si>
  <si>
    <t>97127</t>
  </si>
  <si>
    <t>125299</t>
  </si>
  <si>
    <t>118696</t>
  </si>
  <si>
    <t>104273</t>
  </si>
  <si>
    <t>77275</t>
  </si>
  <si>
    <t>130343</t>
  </si>
  <si>
    <t>92460</t>
  </si>
  <si>
    <t>25130</t>
  </si>
  <si>
    <t>19176</t>
  </si>
  <si>
    <t>62252</t>
  </si>
  <si>
    <t>47186</t>
  </si>
  <si>
    <t>56354</t>
  </si>
  <si>
    <t>48027</t>
  </si>
  <si>
    <t>61283</t>
  </si>
  <si>
    <t>49404</t>
  </si>
  <si>
    <t>78739</t>
  </si>
  <si>
    <t>74397</t>
  </si>
  <si>
    <t>60081</t>
  </si>
  <si>
    <t>63522</t>
  </si>
  <si>
    <t>37804</t>
  </si>
  <si>
    <t>43958</t>
  </si>
  <si>
    <t>83512</t>
  </si>
  <si>
    <t>97448</t>
  </si>
  <si>
    <t>81074</t>
  </si>
  <si>
    <t>98349</t>
  </si>
  <si>
    <t>21136</t>
  </si>
  <si>
    <t>22460</t>
  </si>
  <si>
    <t>43703</t>
  </si>
  <si>
    <t>48890</t>
  </si>
  <si>
    <t>103156</t>
  </si>
  <si>
    <t>126752</t>
  </si>
  <si>
    <t>60935</t>
  </si>
  <si>
    <t>72503</t>
  </si>
  <si>
    <t>54497</t>
  </si>
  <si>
    <t>40962</t>
  </si>
  <si>
    <t>89467</t>
  </si>
  <si>
    <t>116061</t>
  </si>
  <si>
    <t>84500</t>
  </si>
  <si>
    <t>96327</t>
  </si>
  <si>
    <t>36296</t>
  </si>
  <si>
    <t>44642</t>
  </si>
  <si>
    <t>39700</t>
  </si>
  <si>
    <t>93493</t>
  </si>
  <si>
    <t>73407</t>
  </si>
  <si>
    <t>97790</t>
  </si>
  <si>
    <t>88030</t>
  </si>
  <si>
    <t>58455</t>
  </si>
  <si>
    <t>62841</t>
  </si>
  <si>
    <t>68106</t>
  </si>
  <si>
    <t>55616</t>
  </si>
  <si>
    <t>63061</t>
  </si>
  <si>
    <t>45797</t>
  </si>
  <si>
    <t>50601</t>
  </si>
  <si>
    <t>38181</t>
  </si>
  <si>
    <t>28075</t>
  </si>
  <si>
    <t>79082</t>
  </si>
  <si>
    <t>68765</t>
  </si>
  <si>
    <t>29158</t>
  </si>
  <si>
    <t>31202</t>
  </si>
  <si>
    <t>30628</t>
  </si>
  <si>
    <t>35213</t>
  </si>
  <si>
    <t>31019</t>
  </si>
  <si>
    <t>37912</t>
  </si>
  <si>
    <t>34618</t>
  </si>
  <si>
    <t>43130</t>
  </si>
  <si>
    <t>49000</t>
  </si>
  <si>
    <t>76040</t>
  </si>
  <si>
    <t>81363</t>
  </si>
  <si>
    <t>53909</t>
  </si>
  <si>
    <t>38354</t>
  </si>
  <si>
    <t>43524</t>
  </si>
  <si>
    <t>52385</t>
  </si>
  <si>
    <t>62901</t>
  </si>
  <si>
    <t>34846</t>
  </si>
  <si>
    <t>42776</t>
  </si>
  <si>
    <t>44236</t>
  </si>
  <si>
    <t>54610</t>
  </si>
  <si>
    <t>30403</t>
  </si>
  <si>
    <t>25988</t>
  </si>
  <si>
    <t>58470</t>
  </si>
  <si>
    <t>41782</t>
  </si>
  <si>
    <t>37027</t>
  </si>
  <si>
    <t>30017</t>
  </si>
  <si>
    <t>62913</t>
  </si>
  <si>
    <t>45150</t>
  </si>
  <si>
    <t>27683</t>
  </si>
  <si>
    <t>34681</t>
  </si>
  <si>
    <t>109829</t>
  </si>
  <si>
    <t>89037</t>
  </si>
  <si>
    <t>269429</t>
  </si>
  <si>
    <t>189571</t>
  </si>
  <si>
    <t>129298</t>
  </si>
  <si>
    <t>138132</t>
  </si>
  <si>
    <t>145074</t>
  </si>
  <si>
    <t>115506</t>
  </si>
  <si>
    <t>97522</t>
  </si>
  <si>
    <t>72550</t>
  </si>
  <si>
    <t>266103</t>
  </si>
  <si>
    <t>220805</t>
  </si>
  <si>
    <t>104040</t>
  </si>
  <si>
    <t>94102</t>
  </si>
  <si>
    <t>75816</t>
  </si>
  <si>
    <t>62318</t>
  </si>
  <si>
    <t>71452</t>
  </si>
  <si>
    <t>53757</t>
  </si>
  <si>
    <t>62295</t>
  </si>
  <si>
    <t>45712</t>
  </si>
  <si>
    <t>85698</t>
  </si>
  <si>
    <t>72659</t>
  </si>
  <si>
    <t>87470</t>
  </si>
  <si>
    <t>72814</t>
  </si>
  <si>
    <t>235580</t>
  </si>
  <si>
    <t>180977</t>
  </si>
  <si>
    <t>108152</t>
  </si>
  <si>
    <t>81250</t>
  </si>
  <si>
    <t>144313</t>
  </si>
  <si>
    <t>104056</t>
  </si>
  <si>
    <t>169119</t>
  </si>
  <si>
    <t>141116</t>
  </si>
  <si>
    <t>81819</t>
  </si>
  <si>
    <t>70968</t>
  </si>
  <si>
    <t>162940</t>
  </si>
  <si>
    <t>146528</t>
  </si>
  <si>
    <t>253829</t>
  </si>
  <si>
    <t>233399</t>
  </si>
  <si>
    <t>242013</t>
  </si>
  <si>
    <t>217677</t>
  </si>
  <si>
    <t>156196</t>
  </si>
  <si>
    <t>113252</t>
  </si>
  <si>
    <t>90421</t>
  </si>
  <si>
    <t>77561</t>
  </si>
  <si>
    <t>93065</t>
  </si>
  <si>
    <t>80215</t>
  </si>
  <si>
    <t>128915</t>
  </si>
  <si>
    <t>160957</t>
  </si>
  <si>
    <t>140963</t>
  </si>
  <si>
    <t>153993</t>
  </si>
  <si>
    <t>72016</t>
  </si>
  <si>
    <t>86029</t>
  </si>
  <si>
    <t>23447</t>
  </si>
  <si>
    <t>28194</t>
  </si>
  <si>
    <t>123874</t>
  </si>
  <si>
    <t>117140</t>
  </si>
  <si>
    <t>79214</t>
  </si>
  <si>
    <t>120725</t>
  </si>
  <si>
    <t>102526</t>
  </si>
  <si>
    <t>104129</t>
  </si>
  <si>
    <t>122581</t>
  </si>
  <si>
    <t>55845</t>
  </si>
  <si>
    <t>27748</t>
  </si>
  <si>
    <t>24837</t>
  </si>
  <si>
    <t>76970</t>
  </si>
  <si>
    <t>63184</t>
  </si>
  <si>
    <t>80316</t>
  </si>
  <si>
    <t>131407</t>
  </si>
  <si>
    <t>124431</t>
  </si>
  <si>
    <t>132815</t>
  </si>
  <si>
    <t>112878</t>
  </si>
  <si>
    <t>95552</t>
  </si>
  <si>
    <t>78922</t>
  </si>
  <si>
    <t>126923</t>
  </si>
  <si>
    <t>57526</t>
  </si>
  <si>
    <t>46867</t>
  </si>
  <si>
    <t>37193</t>
  </si>
  <si>
    <t>29740</t>
  </si>
  <si>
    <t>75667</t>
  </si>
  <si>
    <t>55719</t>
  </si>
  <si>
    <t>52907</t>
  </si>
  <si>
    <t>60788</t>
  </si>
  <si>
    <t>105542</t>
  </si>
  <si>
    <t>113801</t>
  </si>
  <si>
    <t>93468</t>
  </si>
  <si>
    <t>110035</t>
  </si>
  <si>
    <t>41559</t>
  </si>
  <si>
    <t>51519</t>
  </si>
  <si>
    <t>44338</t>
  </si>
  <si>
    <t>49463</t>
  </si>
  <si>
    <t>63969</t>
  </si>
  <si>
    <t>74057</t>
  </si>
  <si>
    <t>20007</t>
  </si>
  <si>
    <t>23030</t>
  </si>
  <si>
    <t>70071</t>
  </si>
  <si>
    <t>76551</t>
  </si>
  <si>
    <t>66562</t>
  </si>
  <si>
    <t>73501</t>
  </si>
  <si>
    <t>34065</t>
  </si>
  <si>
    <t>27660</t>
  </si>
  <si>
    <t>42395</t>
  </si>
  <si>
    <t>45450</t>
  </si>
  <si>
    <t>71524</t>
  </si>
  <si>
    <t>82750</t>
  </si>
  <si>
    <t>36488</t>
  </si>
  <si>
    <t>29500</t>
  </si>
  <si>
    <t>59668</t>
  </si>
  <si>
    <t>74885</t>
  </si>
  <si>
    <t>65486</t>
  </si>
  <si>
    <t>50560</t>
  </si>
  <si>
    <t>41852</t>
  </si>
  <si>
    <t>34334</t>
  </si>
  <si>
    <t>72756</t>
  </si>
  <si>
    <t>81959</t>
  </si>
  <si>
    <t>31889</t>
  </si>
  <si>
    <t>33581</t>
  </si>
  <si>
    <t>65045</t>
  </si>
  <si>
    <t>70365</t>
  </si>
  <si>
    <t>44088</t>
  </si>
  <si>
    <t>71805</t>
  </si>
  <si>
    <t>76935</t>
  </si>
  <si>
    <t>31388</t>
  </si>
  <si>
    <t>40432</t>
  </si>
  <si>
    <t>46090</t>
  </si>
  <si>
    <t>56911</t>
  </si>
  <si>
    <t>52537</t>
  </si>
  <si>
    <t>62365</t>
  </si>
  <si>
    <t>44560</t>
  </si>
  <si>
    <t>56923</t>
  </si>
  <si>
    <t>26327</t>
  </si>
  <si>
    <t>30002</t>
  </si>
  <si>
    <t>26865</t>
  </si>
  <si>
    <t>30509</t>
  </si>
  <si>
    <t>75561</t>
  </si>
  <si>
    <t>56589</t>
  </si>
  <si>
    <t>30977</t>
  </si>
  <si>
    <t>26407</t>
  </si>
  <si>
    <t>27469</t>
  </si>
  <si>
    <t>21102</t>
  </si>
  <si>
    <t>36185</t>
  </si>
  <si>
    <t>32915</t>
  </si>
  <si>
    <t>64313</t>
  </si>
  <si>
    <t>51456</t>
  </si>
  <si>
    <t>48533</t>
  </si>
  <si>
    <t>61443</t>
  </si>
  <si>
    <t>55764</t>
  </si>
  <si>
    <t>89913</t>
  </si>
  <si>
    <t>79293</t>
  </si>
  <si>
    <t>177468</t>
  </si>
  <si>
    <t>151823</t>
  </si>
  <si>
    <t>152312</t>
  </si>
  <si>
    <t>134273</t>
  </si>
  <si>
    <t>88755</t>
  </si>
  <si>
    <t>73567</t>
  </si>
  <si>
    <t>180010</t>
  </si>
  <si>
    <t>131914</t>
  </si>
  <si>
    <t>82957</t>
  </si>
  <si>
    <t>62587</t>
  </si>
  <si>
    <t>153186</t>
  </si>
  <si>
    <t>116761</t>
  </si>
  <si>
    <t>86577</t>
  </si>
  <si>
    <t>69038</t>
  </si>
  <si>
    <t>55872</t>
  </si>
  <si>
    <t>72703</t>
  </si>
  <si>
    <t>59023</t>
  </si>
  <si>
    <t>162427</t>
  </si>
  <si>
    <t>133416</t>
  </si>
  <si>
    <t>91838</t>
  </si>
  <si>
    <t>67258</t>
  </si>
  <si>
    <t>162237</t>
  </si>
  <si>
    <t>128251</t>
  </si>
  <si>
    <t>162259</t>
  </si>
  <si>
    <t>120892</t>
  </si>
  <si>
    <t>49037</t>
  </si>
  <si>
    <t>36072</t>
  </si>
  <si>
    <t>124919</t>
  </si>
  <si>
    <t>107753</t>
  </si>
  <si>
    <t>25728</t>
  </si>
  <si>
    <t>18174</t>
  </si>
  <si>
    <t>65416</t>
  </si>
  <si>
    <t>58732</t>
  </si>
  <si>
    <t>62329</t>
  </si>
  <si>
    <t>51758</t>
  </si>
  <si>
    <t>139578</t>
  </si>
  <si>
    <t>116211</t>
  </si>
  <si>
    <t>73838</t>
  </si>
  <si>
    <t>65398</t>
  </si>
  <si>
    <t>23059</t>
  </si>
  <si>
    <t>29620</t>
  </si>
  <si>
    <t>75253</t>
  </si>
  <si>
    <t>93643</t>
  </si>
  <si>
    <t>79934</t>
  </si>
  <si>
    <t>87851</t>
  </si>
  <si>
    <t>94506</t>
  </si>
  <si>
    <t>101783</t>
  </si>
  <si>
    <t>65340</t>
  </si>
  <si>
    <t>69859</t>
  </si>
  <si>
    <t>66150</t>
  </si>
  <si>
    <t>46977</t>
  </si>
  <si>
    <t>65896</t>
  </si>
  <si>
    <t>96446</t>
  </si>
  <si>
    <t>117738</t>
  </si>
  <si>
    <t>73941</t>
  </si>
  <si>
    <t>55564</t>
  </si>
  <si>
    <t>43677</t>
  </si>
  <si>
    <t>70693</t>
  </si>
  <si>
    <t>61265</t>
  </si>
  <si>
    <t>137266</t>
  </si>
  <si>
    <t>97766</t>
  </si>
  <si>
    <t>106818</t>
  </si>
  <si>
    <t>124735</t>
  </si>
  <si>
    <t>93482</t>
  </si>
  <si>
    <t>70635</t>
  </si>
  <si>
    <t>69128</t>
  </si>
  <si>
    <t>62624</t>
  </si>
  <si>
    <t>41188</t>
  </si>
  <si>
    <t>36382</t>
  </si>
  <si>
    <t>43967</t>
  </si>
  <si>
    <t>53596</t>
  </si>
  <si>
    <t>38433</t>
  </si>
  <si>
    <t>97515</t>
  </si>
  <si>
    <t>114433</t>
  </si>
  <si>
    <t>35989</t>
  </si>
  <si>
    <t>42498</t>
  </si>
  <si>
    <t>46724</t>
  </si>
  <si>
    <t>100844</t>
  </si>
  <si>
    <t>95206</t>
  </si>
  <si>
    <t>106080</t>
  </si>
  <si>
    <t>83347</t>
  </si>
  <si>
    <t>98315</t>
  </si>
  <si>
    <t>77001</t>
  </si>
  <si>
    <t>65172</t>
  </si>
  <si>
    <t>65075</t>
  </si>
  <si>
    <t>50379</t>
  </si>
  <si>
    <t>37456</t>
  </si>
  <si>
    <t>29442</t>
  </si>
  <si>
    <t>42893</t>
  </si>
  <si>
    <t>39927</t>
  </si>
  <si>
    <t>43324</t>
  </si>
  <si>
    <t>52851</t>
  </si>
  <si>
    <t>36772</t>
  </si>
  <si>
    <t>31444</t>
  </si>
  <si>
    <t>32720</t>
  </si>
  <si>
    <t>42301</t>
  </si>
  <si>
    <t>37713</t>
  </si>
  <si>
    <t>52320</t>
  </si>
  <si>
    <t>46903</t>
  </si>
  <si>
    <t>41511</t>
  </si>
  <si>
    <t>51010</t>
  </si>
  <si>
    <t>33457</t>
  </si>
  <si>
    <t>37910</t>
  </si>
  <si>
    <t>50216</t>
  </si>
  <si>
    <t>53886</t>
  </si>
  <si>
    <t>27613</t>
  </si>
  <si>
    <t>33661</t>
  </si>
  <si>
    <t>48200</t>
  </si>
  <si>
    <t>55501</t>
  </si>
  <si>
    <t>30588</t>
  </si>
  <si>
    <t>25771</t>
  </si>
  <si>
    <t>59912</t>
  </si>
  <si>
    <t>64983</t>
  </si>
  <si>
    <t>46578</t>
  </si>
  <si>
    <t>56374</t>
  </si>
  <si>
    <t>37535</t>
  </si>
  <si>
    <t>39466</t>
  </si>
  <si>
    <t>67209</t>
  </si>
  <si>
    <t>84049</t>
  </si>
  <si>
    <t>71139</t>
  </si>
  <si>
    <t>32969</t>
  </si>
  <si>
    <t>25215</t>
  </si>
  <si>
    <t>44198</t>
  </si>
  <si>
    <t>50128</t>
  </si>
  <si>
    <t>54821</t>
  </si>
  <si>
    <t>42038</t>
  </si>
  <si>
    <t>55051</t>
  </si>
  <si>
    <t>46712</t>
  </si>
  <si>
    <t>57727</t>
  </si>
  <si>
    <t>49958</t>
  </si>
  <si>
    <t>112443</t>
  </si>
  <si>
    <t>87485</t>
  </si>
  <si>
    <t>71150</t>
  </si>
  <si>
    <t>162903</t>
  </si>
  <si>
    <t>129842</t>
  </si>
  <si>
    <t>68153</t>
  </si>
  <si>
    <t>57671</t>
  </si>
  <si>
    <t>141068</t>
  </si>
  <si>
    <t>100769</t>
  </si>
  <si>
    <t>72177</t>
  </si>
  <si>
    <t>64318</t>
  </si>
  <si>
    <t>100762</t>
  </si>
  <si>
    <t>84032</t>
  </si>
  <si>
    <t>61636</t>
  </si>
  <si>
    <t>53340</t>
  </si>
  <si>
    <t>81635</t>
  </si>
  <si>
    <t>67345</t>
  </si>
  <si>
    <t>209726</t>
  </si>
  <si>
    <t>160736</t>
  </si>
  <si>
    <t>63116</t>
  </si>
  <si>
    <t>56069</t>
  </si>
  <si>
    <t>138910</t>
  </si>
  <si>
    <t>117754</t>
  </si>
  <si>
    <t>65523</t>
  </si>
  <si>
    <t>53652</t>
  </si>
  <si>
    <t>90615</t>
  </si>
  <si>
    <t>63998</t>
  </si>
  <si>
    <t>233206</t>
  </si>
  <si>
    <t>167753</t>
  </si>
  <si>
    <t>70339</t>
  </si>
  <si>
    <t>51734</t>
  </si>
  <si>
    <t>38950</t>
  </si>
  <si>
    <t>55343</t>
  </si>
  <si>
    <t>43675</t>
  </si>
  <si>
    <t>80741</t>
  </si>
  <si>
    <t>68934</t>
  </si>
  <si>
    <t>20254</t>
  </si>
  <si>
    <t>21441</t>
  </si>
  <si>
    <t>59705</t>
  </si>
  <si>
    <t>74374</t>
  </si>
  <si>
    <t>95404</t>
  </si>
  <si>
    <t>124656</t>
  </si>
  <si>
    <t>145302</t>
  </si>
  <si>
    <t>73942</t>
  </si>
  <si>
    <t>54061</t>
  </si>
  <si>
    <t>67916</t>
  </si>
  <si>
    <t>23591</t>
  </si>
  <si>
    <t>30082</t>
  </si>
  <si>
    <t>68374</t>
  </si>
  <si>
    <t>83861</t>
  </si>
  <si>
    <t>115655</t>
  </si>
  <si>
    <t>108797</t>
  </si>
  <si>
    <t>60023</t>
  </si>
  <si>
    <t>47031</t>
  </si>
  <si>
    <t>68549</t>
  </si>
  <si>
    <t>49750</t>
  </si>
  <si>
    <t>23678</t>
  </si>
  <si>
    <t>17847</t>
  </si>
  <si>
    <t>81144</t>
  </si>
  <si>
    <t>64697</t>
  </si>
  <si>
    <t>64390</t>
  </si>
  <si>
    <t>57585</t>
  </si>
  <si>
    <t>107190</t>
  </si>
  <si>
    <t>87741</t>
  </si>
  <si>
    <t>53512</t>
  </si>
  <si>
    <t>68459</t>
  </si>
  <si>
    <t>90440</t>
  </si>
  <si>
    <t>113564</t>
  </si>
  <si>
    <t>79175</t>
  </si>
  <si>
    <t>99843</t>
  </si>
  <si>
    <t>51401</t>
  </si>
  <si>
    <t>54519</t>
  </si>
  <si>
    <t>83318</t>
  </si>
  <si>
    <t>88256</t>
  </si>
  <si>
    <t>88119</t>
  </si>
  <si>
    <t>93681</t>
  </si>
  <si>
    <t>63300</t>
  </si>
  <si>
    <t>67688</t>
  </si>
  <si>
    <t>83448</t>
  </si>
  <si>
    <t>103208</t>
  </si>
  <si>
    <t>56516</t>
  </si>
  <si>
    <t>63332</t>
  </si>
  <si>
    <t>43247</t>
  </si>
  <si>
    <t>38504</t>
  </si>
  <si>
    <t>54404</t>
  </si>
  <si>
    <t>48064</t>
  </si>
  <si>
    <t>36119</t>
  </si>
  <si>
    <t>27580</t>
  </si>
  <si>
    <t>40335</t>
  </si>
  <si>
    <t>18431</t>
  </si>
  <si>
    <t>16928</t>
  </si>
  <si>
    <t>76553</t>
  </si>
  <si>
    <t>65250</t>
  </si>
  <si>
    <t>51737</t>
  </si>
  <si>
    <t>59691</t>
  </si>
  <si>
    <t>79946</t>
  </si>
  <si>
    <t>93922</t>
  </si>
  <si>
    <t>40360</t>
  </si>
  <si>
    <t>49682</t>
  </si>
  <si>
    <t>50822</t>
  </si>
  <si>
    <t>62060</t>
  </si>
  <si>
    <t>30717</t>
  </si>
  <si>
    <t>21929</t>
  </si>
  <si>
    <t>47271</t>
  </si>
  <si>
    <t>53350</t>
  </si>
  <si>
    <t>31088</t>
  </si>
  <si>
    <t>33509</t>
  </si>
  <si>
    <t>65951</t>
  </si>
  <si>
    <t>72802</t>
  </si>
  <si>
    <t>32523</t>
  </si>
  <si>
    <t>36776</t>
  </si>
  <si>
    <t>55132</t>
  </si>
  <si>
    <t>68157</t>
  </si>
  <si>
    <t>48088</t>
  </si>
  <si>
    <t>56301</t>
  </si>
  <si>
    <t>22070</t>
  </si>
  <si>
    <t>27002</t>
  </si>
  <si>
    <t>59370</t>
  </si>
  <si>
    <t>76837</t>
  </si>
  <si>
    <t>39617</t>
  </si>
  <si>
    <t>45573</t>
  </si>
  <si>
    <t>25950</t>
  </si>
  <si>
    <t>29944</t>
  </si>
  <si>
    <t>52068</t>
  </si>
  <si>
    <t>55646</t>
  </si>
  <si>
    <t>64841</t>
  </si>
  <si>
    <t>70185</t>
  </si>
  <si>
    <t>60036</t>
  </si>
  <si>
    <t>49657</t>
  </si>
  <si>
    <t>48883</t>
  </si>
  <si>
    <t>71055</t>
  </si>
  <si>
    <t>59152</t>
  </si>
  <si>
    <t>34647</t>
  </si>
  <si>
    <t>24529</t>
  </si>
  <si>
    <t>49097</t>
  </si>
  <si>
    <t>55336</t>
  </si>
  <si>
    <t>66667</t>
  </si>
  <si>
    <t>49115</t>
  </si>
  <si>
    <t>86276</t>
  </si>
  <si>
    <t>101940</t>
  </si>
  <si>
    <t>154122</t>
  </si>
  <si>
    <t>125574</t>
  </si>
  <si>
    <t>77827</t>
  </si>
  <si>
    <t>60502</t>
  </si>
  <si>
    <t>56987</t>
  </si>
  <si>
    <t>51872</t>
  </si>
  <si>
    <t>140435</t>
  </si>
  <si>
    <t>126240</t>
  </si>
  <si>
    <t>72751</t>
  </si>
  <si>
    <t>65221</t>
  </si>
  <si>
    <t>205084</t>
  </si>
  <si>
    <t>157641</t>
  </si>
  <si>
    <t>213957</t>
  </si>
  <si>
    <t>201250</t>
  </si>
  <si>
    <t>65442</t>
  </si>
  <si>
    <t>48605</t>
  </si>
  <si>
    <t>66389</t>
  </si>
  <si>
    <t>57763</t>
  </si>
  <si>
    <t>69493</t>
  </si>
  <si>
    <t>58433</t>
  </si>
  <si>
    <t>157918</t>
  </si>
  <si>
    <t>144915</t>
  </si>
  <si>
    <t>73868</t>
  </si>
  <si>
    <t>67401</t>
  </si>
  <si>
    <t>75244</t>
  </si>
  <si>
    <t>63211</t>
  </si>
  <si>
    <t>130396</t>
  </si>
  <si>
    <t>55987</t>
  </si>
  <si>
    <t>61627</t>
  </si>
  <si>
    <t>201618</t>
  </si>
  <si>
    <t>162487</t>
  </si>
  <si>
    <t>154513</t>
  </si>
  <si>
    <t>121780</t>
  </si>
  <si>
    <t>77934</t>
  </si>
  <si>
    <t>62654</t>
  </si>
  <si>
    <t>65979</t>
  </si>
  <si>
    <t>52681</t>
  </si>
  <si>
    <t>111894</t>
  </si>
  <si>
    <t>132693</t>
  </si>
  <si>
    <t>64277</t>
  </si>
  <si>
    <t>48319</t>
  </si>
  <si>
    <t>76270</t>
  </si>
  <si>
    <t>84751</t>
  </si>
  <si>
    <t>55279</t>
  </si>
  <si>
    <t>62881</t>
  </si>
  <si>
    <t>56570</t>
  </si>
  <si>
    <t>69869</t>
  </si>
  <si>
    <t>62696</t>
  </si>
  <si>
    <t>81616</t>
  </si>
  <si>
    <t>57878</t>
  </si>
  <si>
    <t>99881</t>
  </si>
  <si>
    <t>94872</t>
  </si>
  <si>
    <t>84943</t>
  </si>
  <si>
    <t>63837</t>
  </si>
  <si>
    <t>110567</t>
  </si>
  <si>
    <t>81676</t>
  </si>
  <si>
    <t>76875</t>
  </si>
  <si>
    <t>63284</t>
  </si>
  <si>
    <t>62709</t>
  </si>
  <si>
    <t>44630</t>
  </si>
  <si>
    <t>80414</t>
  </si>
  <si>
    <t>62852</t>
  </si>
  <si>
    <t>52233</t>
  </si>
  <si>
    <t>42795</t>
  </si>
  <si>
    <t>109559</t>
  </si>
  <si>
    <t>102425</t>
  </si>
  <si>
    <t>75136</t>
  </si>
  <si>
    <t>69007</t>
  </si>
  <si>
    <t>81500</t>
  </si>
  <si>
    <t>75461</t>
  </si>
  <si>
    <t>72769</t>
  </si>
  <si>
    <t>76590</t>
  </si>
  <si>
    <t>41241</t>
  </si>
  <si>
    <t>49551</t>
  </si>
  <si>
    <t>87347</t>
  </si>
  <si>
    <t>111895</t>
  </si>
  <si>
    <t>53199</t>
  </si>
  <si>
    <t>66174</t>
  </si>
  <si>
    <t>79155</t>
  </si>
  <si>
    <t>85677</t>
  </si>
  <si>
    <t>92863</t>
  </si>
  <si>
    <t>113105</t>
  </si>
  <si>
    <t>42871</t>
  </si>
  <si>
    <t>49432</t>
  </si>
  <si>
    <t>56530</t>
  </si>
  <si>
    <t>67191</t>
  </si>
  <si>
    <t>88639</t>
  </si>
  <si>
    <t>76785</t>
  </si>
  <si>
    <t>64998</t>
  </si>
  <si>
    <t>80220</t>
  </si>
  <si>
    <t>18038</t>
  </si>
  <si>
    <t>22677</t>
  </si>
  <si>
    <t>35158</t>
  </si>
  <si>
    <t>25767</t>
  </si>
  <si>
    <t>40483</t>
  </si>
  <si>
    <t>72194</t>
  </si>
  <si>
    <t>61848</t>
  </si>
  <si>
    <t>36992</t>
  </si>
  <si>
    <t>29248</t>
  </si>
  <si>
    <t>42210</t>
  </si>
  <si>
    <t>38794</t>
  </si>
  <si>
    <t>33833</t>
  </si>
  <si>
    <t>28372</t>
  </si>
  <si>
    <t>64527</t>
  </si>
  <si>
    <t>74239</t>
  </si>
  <si>
    <t>45032</t>
  </si>
  <si>
    <t>41655</t>
  </si>
  <si>
    <t>40832</t>
  </si>
  <si>
    <t>52866</t>
  </si>
  <si>
    <t>67382</t>
  </si>
  <si>
    <t>63528</t>
  </si>
  <si>
    <t>46918</t>
  </si>
  <si>
    <t>40701</t>
  </si>
  <si>
    <t>56384</t>
  </si>
  <si>
    <t>71422</t>
  </si>
  <si>
    <t>27957</t>
  </si>
  <si>
    <t>34718</t>
  </si>
  <si>
    <t>56315</t>
  </si>
  <si>
    <t>60241</t>
  </si>
  <si>
    <t>30245</t>
  </si>
  <si>
    <t>34255</t>
  </si>
  <si>
    <t>25356</t>
  </si>
  <si>
    <t>32209</t>
  </si>
  <si>
    <t>25969</t>
  </si>
  <si>
    <t>28327</t>
  </si>
  <si>
    <t>53110</t>
  </si>
  <si>
    <t>56394</t>
  </si>
  <si>
    <t>54892</t>
  </si>
  <si>
    <t>62930</t>
  </si>
  <si>
    <t>48407</t>
  </si>
  <si>
    <t>52081</t>
  </si>
  <si>
    <t>33343</t>
  </si>
  <si>
    <t>37887</t>
  </si>
  <si>
    <t>58193</t>
  </si>
  <si>
    <t>69141</t>
  </si>
  <si>
    <t>28638</t>
  </si>
  <si>
    <t>30816</t>
  </si>
  <si>
    <t>31795</t>
  </si>
  <si>
    <t>25750</t>
  </si>
  <si>
    <t>30443</t>
  </si>
  <si>
    <t>28257</t>
  </si>
  <si>
    <t>28824</t>
  </si>
  <si>
    <t>63849</t>
  </si>
  <si>
    <t>56215</t>
  </si>
  <si>
    <t>38839</t>
  </si>
  <si>
    <t>35194</t>
  </si>
  <si>
    <t>72909</t>
  </si>
  <si>
    <t>99194</t>
  </si>
  <si>
    <t>105027</t>
  </si>
  <si>
    <t>155456</t>
  </si>
  <si>
    <t>146636</t>
  </si>
  <si>
    <t>69640</t>
  </si>
  <si>
    <t>49558</t>
  </si>
  <si>
    <t>54730</t>
  </si>
  <si>
    <t>49827</t>
  </si>
  <si>
    <t>207071</t>
  </si>
  <si>
    <t>191827</t>
  </si>
  <si>
    <t>110746</t>
  </si>
  <si>
    <t>90765</t>
  </si>
  <si>
    <t>165271</t>
  </si>
  <si>
    <t>116561</t>
  </si>
  <si>
    <t>90995</t>
  </si>
  <si>
    <t>81455</t>
  </si>
  <si>
    <t>83435</t>
  </si>
  <si>
    <t>77863</t>
  </si>
  <si>
    <t>150161</t>
  </si>
  <si>
    <t>106534</t>
  </si>
  <si>
    <t>32461</t>
  </si>
  <si>
    <t>25408</t>
  </si>
  <si>
    <t>95494</t>
  </si>
  <si>
    <t>88973</t>
  </si>
  <si>
    <t>52396</t>
  </si>
  <si>
    <t>39942</t>
  </si>
  <si>
    <t>184459</t>
  </si>
  <si>
    <t>143079</t>
  </si>
  <si>
    <t>62062</t>
  </si>
  <si>
    <t>45641</t>
  </si>
  <si>
    <t>104182</t>
  </si>
  <si>
    <t>94807</t>
  </si>
  <si>
    <t>104039</t>
  </si>
  <si>
    <t>95085</t>
  </si>
  <si>
    <t>90476</t>
  </si>
  <si>
    <t>81019</t>
  </si>
  <si>
    <t>55093</t>
  </si>
  <si>
    <t>40019</t>
  </si>
  <si>
    <t>246760</t>
  </si>
  <si>
    <t>222328</t>
  </si>
  <si>
    <t>109416</t>
  </si>
  <si>
    <t>81009</t>
  </si>
  <si>
    <t>92018</t>
  </si>
  <si>
    <t>115657</t>
  </si>
  <si>
    <t>130377</t>
  </si>
  <si>
    <t>160816</t>
  </si>
  <si>
    <t>71424</t>
  </si>
  <si>
    <t>80247</t>
  </si>
  <si>
    <t>83626</t>
  </si>
  <si>
    <t>88896</t>
  </si>
  <si>
    <t>121494</t>
  </si>
  <si>
    <t>130145</t>
  </si>
  <si>
    <t>80763</t>
  </si>
  <si>
    <t>46036</t>
  </si>
  <si>
    <t>58672</t>
  </si>
  <si>
    <t>48117</t>
  </si>
  <si>
    <t>123427</t>
  </si>
  <si>
    <t>148213</t>
  </si>
  <si>
    <t>55090</t>
  </si>
  <si>
    <t>45594</t>
  </si>
  <si>
    <t>108221</t>
  </si>
  <si>
    <t>91056</t>
  </si>
  <si>
    <t>55863</t>
  </si>
  <si>
    <t>44001</t>
  </si>
  <si>
    <t>63565</t>
  </si>
  <si>
    <t>51652</t>
  </si>
  <si>
    <t>113742</t>
  </si>
  <si>
    <t>86677</t>
  </si>
  <si>
    <t>51378</t>
  </si>
  <si>
    <t>36694</t>
  </si>
  <si>
    <t>103214</t>
  </si>
  <si>
    <t>90496</t>
  </si>
  <si>
    <t>54003</t>
  </si>
  <si>
    <t>38825</t>
  </si>
  <si>
    <t>115361</t>
  </si>
  <si>
    <t>90072</t>
  </si>
  <si>
    <t>87167</t>
  </si>
  <si>
    <t>102073</t>
  </si>
  <si>
    <t>91101</t>
  </si>
  <si>
    <t>55534</t>
  </si>
  <si>
    <t>61571</t>
  </si>
  <si>
    <t>60189</t>
  </si>
  <si>
    <t>73330</t>
  </si>
  <si>
    <t>75367</t>
  </si>
  <si>
    <t>88644</t>
  </si>
  <si>
    <t>16195</t>
  </si>
  <si>
    <t>18819</t>
  </si>
  <si>
    <t>66918</t>
  </si>
  <si>
    <t>74273</t>
  </si>
  <si>
    <t>54397</t>
  </si>
  <si>
    <t>46204</t>
  </si>
  <si>
    <t>50691</t>
  </si>
  <si>
    <t>56620</t>
  </si>
  <si>
    <t>45528</t>
  </si>
  <si>
    <t>50158</t>
  </si>
  <si>
    <t>70497</t>
  </si>
  <si>
    <t>91464</t>
  </si>
  <si>
    <t>46206</t>
  </si>
  <si>
    <t>35927</t>
  </si>
  <si>
    <t>73212</t>
  </si>
  <si>
    <t>55800</t>
  </si>
  <si>
    <t>49289</t>
  </si>
  <si>
    <t>72057</t>
  </si>
  <si>
    <t>57952</t>
  </si>
  <si>
    <t>48803</t>
  </si>
  <si>
    <t>61014</t>
  </si>
  <si>
    <t>91811</t>
  </si>
  <si>
    <t>109149</t>
  </si>
  <si>
    <t>44402</t>
  </si>
  <si>
    <t>54615</t>
  </si>
  <si>
    <t>66467</t>
  </si>
  <si>
    <t>80675</t>
  </si>
  <si>
    <t>38878</t>
  </si>
  <si>
    <t>58517</t>
  </si>
  <si>
    <t>45846</t>
  </si>
  <si>
    <t>29198</t>
  </si>
  <si>
    <t>36445</t>
  </si>
  <si>
    <t>46840</t>
  </si>
  <si>
    <t>49939</t>
  </si>
  <si>
    <t>57747</t>
  </si>
  <si>
    <t>64306</t>
  </si>
  <si>
    <t>70530</t>
  </si>
  <si>
    <t>74520</t>
  </si>
  <si>
    <t>55642</t>
  </si>
  <si>
    <t>72075</t>
  </si>
  <si>
    <t>59194</t>
  </si>
  <si>
    <t>64760</t>
  </si>
  <si>
    <t>26651</t>
  </si>
  <si>
    <t>34141</t>
  </si>
  <si>
    <t>59728</t>
  </si>
  <si>
    <t>69288</t>
  </si>
  <si>
    <t>40719</t>
  </si>
  <si>
    <t>51614</t>
  </si>
  <si>
    <t>81023</t>
  </si>
  <si>
    <t>76427</t>
  </si>
  <si>
    <t>66915</t>
  </si>
  <si>
    <t>27451</t>
  </si>
  <si>
    <t>63136</t>
  </si>
  <si>
    <t>39750</t>
  </si>
  <si>
    <t>33109</t>
  </si>
  <si>
    <t>38702</t>
  </si>
  <si>
    <t>35815</t>
  </si>
  <si>
    <t>30005</t>
  </si>
  <si>
    <t>86387</t>
  </si>
  <si>
    <t>108404</t>
  </si>
  <si>
    <t>87774</t>
  </si>
  <si>
    <t>78243</t>
  </si>
  <si>
    <t>62897</t>
  </si>
  <si>
    <t>80548</t>
  </si>
  <si>
    <t>54607</t>
  </si>
  <si>
    <t>41743</t>
  </si>
  <si>
    <t>71392</t>
  </si>
  <si>
    <t>87679</t>
  </si>
  <si>
    <t>68727</t>
  </si>
  <si>
    <t>173890</t>
  </si>
  <si>
    <t>156165</t>
  </si>
  <si>
    <t>73217</t>
  </si>
  <si>
    <t>63067</t>
  </si>
  <si>
    <t>150854</t>
  </si>
  <si>
    <t>111997</t>
  </si>
  <si>
    <t>152160</t>
  </si>
  <si>
    <t>112661</t>
  </si>
  <si>
    <t>114446</t>
  </si>
  <si>
    <t>97699</t>
  </si>
  <si>
    <t>83352</t>
  </si>
  <si>
    <t>66610</t>
  </si>
  <si>
    <t>180140</t>
  </si>
  <si>
    <t>158979</t>
  </si>
  <si>
    <t>51760</t>
  </si>
  <si>
    <t>65507</t>
  </si>
  <si>
    <t>59891</t>
  </si>
  <si>
    <t>259102</t>
  </si>
  <si>
    <t>214985</t>
  </si>
  <si>
    <t>48724</t>
  </si>
  <si>
    <t>43119</t>
  </si>
  <si>
    <t>217975</t>
  </si>
  <si>
    <t>191331</t>
  </si>
  <si>
    <t>61028</t>
  </si>
  <si>
    <t>49391</t>
  </si>
  <si>
    <t>112906</t>
  </si>
  <si>
    <t>82857</t>
  </si>
  <si>
    <t>105398</t>
  </si>
  <si>
    <t>94493</t>
  </si>
  <si>
    <t>143489</t>
  </si>
  <si>
    <t>128702</t>
  </si>
  <si>
    <t>159186</t>
  </si>
  <si>
    <t>148524</t>
  </si>
  <si>
    <t>74653</t>
  </si>
  <si>
    <t>53257</t>
  </si>
  <si>
    <t>37561</t>
  </si>
  <si>
    <t>27766</t>
  </si>
  <si>
    <t>100746</t>
  </si>
  <si>
    <t>120992</t>
  </si>
  <si>
    <t>139696</t>
  </si>
  <si>
    <t>149943</t>
  </si>
  <si>
    <t>93276</t>
  </si>
  <si>
    <t>109684</t>
  </si>
  <si>
    <t>80586</t>
  </si>
  <si>
    <t>94457</t>
  </si>
  <si>
    <t>113722</t>
  </si>
  <si>
    <t>137828</t>
  </si>
  <si>
    <t>110966</t>
  </si>
  <si>
    <t>100791</t>
  </si>
  <si>
    <t>91119</t>
  </si>
  <si>
    <t>73390</t>
  </si>
  <si>
    <t>82196</t>
  </si>
  <si>
    <t>71681</t>
  </si>
  <si>
    <t>87421</t>
  </si>
  <si>
    <t>76210</t>
  </si>
  <si>
    <t>75969</t>
  </si>
  <si>
    <t>70112</t>
  </si>
  <si>
    <t>114318</t>
  </si>
  <si>
    <t>87542</t>
  </si>
  <si>
    <t>75548</t>
  </si>
  <si>
    <t>65783</t>
  </si>
  <si>
    <t>61976</t>
  </si>
  <si>
    <t>50240</t>
  </si>
  <si>
    <t>63085</t>
  </si>
  <si>
    <t>53501</t>
  </si>
  <si>
    <t>102081</t>
  </si>
  <si>
    <t>80325</t>
  </si>
  <si>
    <t>58857</t>
  </si>
  <si>
    <t>75903</t>
  </si>
  <si>
    <t>41333</t>
  </si>
  <si>
    <t>53202</t>
  </si>
  <si>
    <t>99799</t>
  </si>
  <si>
    <t>122767</t>
  </si>
  <si>
    <t>61769</t>
  </si>
  <si>
    <t>77598</t>
  </si>
  <si>
    <t>100631</t>
  </si>
  <si>
    <t>130604</t>
  </si>
  <si>
    <t>61151</t>
  </si>
  <si>
    <t>77928</t>
  </si>
  <si>
    <t>94289</t>
  </si>
  <si>
    <t>119448</t>
  </si>
  <si>
    <t>61345</t>
  </si>
  <si>
    <t>52169</t>
  </si>
  <si>
    <t>19424</t>
  </si>
  <si>
    <t>16773</t>
  </si>
  <si>
    <t>91628</t>
  </si>
  <si>
    <t>68514</t>
  </si>
  <si>
    <t>82782</t>
  </si>
  <si>
    <t>97078</t>
  </si>
  <si>
    <t>105968</t>
  </si>
  <si>
    <t>120375</t>
  </si>
  <si>
    <t>72252</t>
  </si>
  <si>
    <t>84028</t>
  </si>
  <si>
    <t>37449</t>
  </si>
  <si>
    <t>26892</t>
  </si>
  <si>
    <t>34155</t>
  </si>
  <si>
    <t>29065</t>
  </si>
  <si>
    <t>51504</t>
  </si>
  <si>
    <t>57478</t>
  </si>
  <si>
    <t>45315</t>
  </si>
  <si>
    <t>40960</t>
  </si>
  <si>
    <t>68191</t>
  </si>
  <si>
    <t>52377</t>
  </si>
  <si>
    <t>29821</t>
  </si>
  <si>
    <t>21415</t>
  </si>
  <si>
    <t>50837</t>
  </si>
  <si>
    <t>43003</t>
  </si>
  <si>
    <t>37588</t>
  </si>
  <si>
    <t>28082</t>
  </si>
  <si>
    <t>70288</t>
  </si>
  <si>
    <t>81560</t>
  </si>
  <si>
    <t>29680</t>
  </si>
  <si>
    <t>32724</t>
  </si>
  <si>
    <t>37041</t>
  </si>
  <si>
    <t>39382</t>
  </si>
  <si>
    <t>72156</t>
  </si>
  <si>
    <t>87420</t>
  </si>
  <si>
    <t>41575</t>
  </si>
  <si>
    <t>49784</t>
  </si>
  <si>
    <t>45956</t>
  </si>
  <si>
    <t>55007</t>
  </si>
  <si>
    <t>67943</t>
  </si>
  <si>
    <t>35987</t>
  </si>
  <si>
    <t>46623</t>
  </si>
  <si>
    <t>88026</t>
  </si>
  <si>
    <t>114363</t>
  </si>
  <si>
    <t>51229</t>
  </si>
  <si>
    <t>42151</t>
  </si>
  <si>
    <t>69203</t>
  </si>
  <si>
    <t>89717</t>
  </si>
  <si>
    <t>31015</t>
  </si>
  <si>
    <t>38835</t>
  </si>
  <si>
    <t>145613</t>
  </si>
  <si>
    <t>168384</t>
  </si>
  <si>
    <t>68073</t>
  </si>
  <si>
    <t>51039</t>
  </si>
  <si>
    <t>47352</t>
  </si>
  <si>
    <t>96084</t>
  </si>
  <si>
    <t>88674</t>
  </si>
  <si>
    <t>134293</t>
  </si>
  <si>
    <t>122355</t>
  </si>
  <si>
    <t>159504</t>
  </si>
  <si>
    <t>132023</t>
  </si>
  <si>
    <t>134867</t>
  </si>
  <si>
    <t>116031</t>
  </si>
  <si>
    <t>112155</t>
  </si>
  <si>
    <t>83314</t>
  </si>
  <si>
    <t>175353</t>
  </si>
  <si>
    <t>160859</t>
  </si>
  <si>
    <t>104651</t>
  </si>
  <si>
    <t>98194</t>
  </si>
  <si>
    <t>102311</t>
  </si>
  <si>
    <t>75386</t>
  </si>
  <si>
    <t>163292</t>
  </si>
  <si>
    <t>142413</t>
  </si>
  <si>
    <t>89929</t>
  </si>
  <si>
    <t>64220</t>
  </si>
  <si>
    <t>247150</t>
  </si>
  <si>
    <t>185956</t>
  </si>
  <si>
    <t>74097</t>
  </si>
  <si>
    <t>157346</t>
  </si>
  <si>
    <t>114503</t>
  </si>
  <si>
    <t>74640</t>
  </si>
  <si>
    <t>79840</t>
  </si>
  <si>
    <t>123235</t>
  </si>
  <si>
    <t>114849</t>
  </si>
  <si>
    <t>240405</t>
  </si>
  <si>
    <t>185686</t>
  </si>
  <si>
    <t>143757</t>
  </si>
  <si>
    <t>180942</t>
  </si>
  <si>
    <t>124322</t>
  </si>
  <si>
    <t>114936</t>
  </si>
  <si>
    <t>71041</t>
  </si>
  <si>
    <t>73118</t>
  </si>
  <si>
    <t>59073</t>
  </si>
  <si>
    <t>132816</t>
  </si>
  <si>
    <t>103596</t>
  </si>
  <si>
    <t>65743</t>
  </si>
  <si>
    <t>48224</t>
  </si>
  <si>
    <t>70153</t>
  </si>
  <si>
    <t>90271</t>
  </si>
  <si>
    <t>149737</t>
  </si>
  <si>
    <t>138572</t>
  </si>
  <si>
    <t>54968</t>
  </si>
  <si>
    <t>71871</t>
  </si>
  <si>
    <t>57199</t>
  </si>
  <si>
    <t>95902</t>
  </si>
  <si>
    <t>79073</t>
  </si>
  <si>
    <t>76438</t>
  </si>
  <si>
    <t>70461</t>
  </si>
  <si>
    <t>177778</t>
  </si>
  <si>
    <t>138385</t>
  </si>
  <si>
    <t>13894</t>
  </si>
  <si>
    <t>16328</t>
  </si>
  <si>
    <t>38935</t>
  </si>
  <si>
    <t>42098</t>
  </si>
  <si>
    <t>74789</t>
  </si>
  <si>
    <t>81794</t>
  </si>
  <si>
    <t>79646</t>
  </si>
  <si>
    <t>85609</t>
  </si>
  <si>
    <t>95674</t>
  </si>
  <si>
    <t>79769</t>
  </si>
  <si>
    <t>37049</t>
  </si>
  <si>
    <t>43652</t>
  </si>
  <si>
    <t>53718</t>
  </si>
  <si>
    <t>62110</t>
  </si>
  <si>
    <t>80825</t>
  </si>
  <si>
    <t>47554</t>
  </si>
  <si>
    <t>59858</t>
  </si>
  <si>
    <t>45829</t>
  </si>
  <si>
    <t>31182</t>
  </si>
  <si>
    <t>29284</t>
  </si>
  <si>
    <t>66226</t>
  </si>
  <si>
    <t>45353</t>
  </si>
  <si>
    <t>38120</t>
  </si>
  <si>
    <t>40565</t>
  </si>
  <si>
    <t>49462</t>
  </si>
  <si>
    <t>41325</t>
  </si>
  <si>
    <t>35457</t>
  </si>
  <si>
    <t>42122</t>
  </si>
  <si>
    <t>36397</t>
  </si>
  <si>
    <t>29483</t>
  </si>
  <si>
    <t>63829</t>
  </si>
  <si>
    <t>68869</t>
  </si>
  <si>
    <t>69960</t>
  </si>
  <si>
    <t>57268</t>
  </si>
  <si>
    <t>25870</t>
  </si>
  <si>
    <t>33431</t>
  </si>
  <si>
    <t>40991</t>
  </si>
  <si>
    <t>46528</t>
  </si>
  <si>
    <t>52004</t>
  </si>
  <si>
    <t>57331</t>
  </si>
  <si>
    <t>29358</t>
  </si>
  <si>
    <t>25108</t>
  </si>
  <si>
    <t>20204</t>
  </si>
  <si>
    <t>27285</t>
  </si>
  <si>
    <t>31839</t>
  </si>
  <si>
    <t>27356</t>
  </si>
  <si>
    <t>33523</t>
  </si>
  <si>
    <t>37310</t>
  </si>
  <si>
    <t>32140</t>
  </si>
  <si>
    <t>47029</t>
  </si>
  <si>
    <t>39074</t>
  </si>
  <si>
    <t>21280</t>
  </si>
  <si>
    <t>15497</t>
  </si>
  <si>
    <t>51892</t>
  </si>
  <si>
    <t>36326</t>
  </si>
  <si>
    <t>32727</t>
  </si>
  <si>
    <t>43513</t>
  </si>
  <si>
    <t>51527</t>
  </si>
  <si>
    <t>57750</t>
  </si>
  <si>
    <t>50142</t>
  </si>
  <si>
    <t>44230</t>
  </si>
  <si>
    <t>57038</t>
  </si>
  <si>
    <t>64072</t>
  </si>
  <si>
    <t>62033</t>
  </si>
  <si>
    <t>56414</t>
  </si>
  <si>
    <t>127123</t>
  </si>
  <si>
    <t>101511</t>
  </si>
  <si>
    <t>126856</t>
  </si>
  <si>
    <t>94635</t>
  </si>
  <si>
    <t>84616</t>
  </si>
  <si>
    <t>70735</t>
  </si>
  <si>
    <t>85340</t>
  </si>
  <si>
    <t>80085</t>
  </si>
  <si>
    <t>73500</t>
  </si>
  <si>
    <t>52355</t>
  </si>
  <si>
    <t>66921</t>
  </si>
  <si>
    <t>61721</t>
  </si>
  <si>
    <t>51478</t>
  </si>
  <si>
    <t>43828</t>
  </si>
  <si>
    <t>142959</t>
  </si>
  <si>
    <t>133296</t>
  </si>
  <si>
    <t>70876</t>
  </si>
  <si>
    <t>217366</t>
  </si>
  <si>
    <t>170596</t>
  </si>
  <si>
    <t>128054</t>
  </si>
  <si>
    <t>120343</t>
  </si>
  <si>
    <t>45905</t>
  </si>
  <si>
    <t>40928</t>
  </si>
  <si>
    <t>69971</t>
  </si>
  <si>
    <t>51145</t>
  </si>
  <si>
    <t>92800</t>
  </si>
  <si>
    <t>66773</t>
  </si>
  <si>
    <t>164029</t>
  </si>
  <si>
    <t>153597</t>
  </si>
  <si>
    <t>61037</t>
  </si>
  <si>
    <t>47028</t>
  </si>
  <si>
    <t>143370</t>
  </si>
  <si>
    <t>103509</t>
  </si>
  <si>
    <t>102732</t>
  </si>
  <si>
    <t>117673</t>
  </si>
  <si>
    <t>19459</t>
  </si>
  <si>
    <t>21358</t>
  </si>
  <si>
    <t>105590</t>
  </si>
  <si>
    <t>123821</t>
  </si>
  <si>
    <t>56126</t>
  </si>
  <si>
    <t>47089</t>
  </si>
  <si>
    <t>86383</t>
  </si>
  <si>
    <t>63154</t>
  </si>
  <si>
    <t>73383</t>
  </si>
  <si>
    <t>62436</t>
  </si>
  <si>
    <t>68592</t>
  </si>
  <si>
    <t>51856</t>
  </si>
  <si>
    <t>58191</t>
  </si>
  <si>
    <t>46097</t>
  </si>
  <si>
    <t>59469</t>
  </si>
  <si>
    <t>52882</t>
  </si>
  <si>
    <t>78787</t>
  </si>
  <si>
    <t>55447</t>
  </si>
  <si>
    <t>111543</t>
  </si>
  <si>
    <t>101212</t>
  </si>
  <si>
    <t>67863</t>
  </si>
  <si>
    <t>49719</t>
  </si>
  <si>
    <t>38312</t>
  </si>
  <si>
    <t>20541</t>
  </si>
  <si>
    <t>18447</t>
  </si>
  <si>
    <t>51497</t>
  </si>
  <si>
    <t>55724</t>
  </si>
  <si>
    <t>69116</t>
  </si>
  <si>
    <t>14697</t>
  </si>
  <si>
    <t>17039</t>
  </si>
  <si>
    <t>51044</t>
  </si>
  <si>
    <t>63424</t>
  </si>
  <si>
    <t>81400</t>
  </si>
  <si>
    <t>92223</t>
  </si>
  <si>
    <t>33377</t>
  </si>
  <si>
    <t>30918</t>
  </si>
  <si>
    <t>41047</t>
  </si>
  <si>
    <t>29436</t>
  </si>
  <si>
    <t>72251</t>
  </si>
  <si>
    <t>58703</t>
  </si>
  <si>
    <t>43610</t>
  </si>
  <si>
    <t>37873</t>
  </si>
  <si>
    <t>36118</t>
  </si>
  <si>
    <t>29635</t>
  </si>
  <si>
    <t>13275</t>
  </si>
  <si>
    <t>67197</t>
  </si>
  <si>
    <t>83410</t>
  </si>
  <si>
    <t>85330</t>
  </si>
  <si>
    <t>70440</t>
  </si>
  <si>
    <t>84983</t>
  </si>
  <si>
    <t>43827</t>
  </si>
  <si>
    <t>69088</t>
  </si>
  <si>
    <t>83010</t>
  </si>
  <si>
    <t>39438</t>
  </si>
  <si>
    <t>35392</t>
  </si>
  <si>
    <t>43742</t>
  </si>
  <si>
    <t>54434</t>
  </si>
  <si>
    <t>58561</t>
  </si>
  <si>
    <t>62762</t>
  </si>
  <si>
    <t>37680</t>
  </si>
  <si>
    <t>46064</t>
  </si>
  <si>
    <t>33514</t>
  </si>
  <si>
    <t>36170</t>
  </si>
  <si>
    <t>32050</t>
  </si>
  <si>
    <t>38119</t>
  </si>
  <si>
    <t>38925</t>
  </si>
  <si>
    <t>48120</t>
  </si>
  <si>
    <t>39440</t>
  </si>
  <si>
    <t>44262</t>
  </si>
  <si>
    <t>23705</t>
  </si>
  <si>
    <t>24893</t>
  </si>
  <si>
    <t>39779</t>
  </si>
  <si>
    <t>29877</t>
  </si>
  <si>
    <t>49491</t>
  </si>
  <si>
    <t>45333</t>
  </si>
  <si>
    <t>22900</t>
  </si>
  <si>
    <t>36474</t>
  </si>
  <si>
    <t>37647</t>
  </si>
  <si>
    <t>25240</t>
  </si>
  <si>
    <t>34054</t>
  </si>
  <si>
    <t>40081</t>
  </si>
  <si>
    <t>98767</t>
  </si>
  <si>
    <t>106754</t>
  </si>
  <si>
    <t>79680</t>
  </si>
  <si>
    <t>85416</t>
  </si>
  <si>
    <t>83335</t>
  </si>
  <si>
    <t>87717</t>
  </si>
  <si>
    <t>140258</t>
  </si>
  <si>
    <t>130572</t>
  </si>
  <si>
    <t>61651</t>
  </si>
  <si>
    <t>54296</t>
  </si>
  <si>
    <t>88102</t>
  </si>
  <si>
    <t>83642</t>
  </si>
  <si>
    <t>49334</t>
  </si>
  <si>
    <t>42859</t>
  </si>
  <si>
    <t>53221</t>
  </si>
  <si>
    <t>81751</t>
  </si>
  <si>
    <t>180061</t>
  </si>
  <si>
    <t>140643</t>
  </si>
  <si>
    <t>48100</t>
  </si>
  <si>
    <t>40656</t>
  </si>
  <si>
    <t>82625</t>
  </si>
  <si>
    <t>65473</t>
  </si>
  <si>
    <t>63999</t>
  </si>
  <si>
    <t>85195</t>
  </si>
  <si>
    <t>77583</t>
  </si>
  <si>
    <t>51966</t>
  </si>
  <si>
    <t>48536</t>
  </si>
  <si>
    <t>164947</t>
  </si>
  <si>
    <t>135177</t>
  </si>
  <si>
    <t>80625</t>
  </si>
  <si>
    <t>70612</t>
  </si>
  <si>
    <t>114094</t>
  </si>
  <si>
    <t>89669</t>
  </si>
  <si>
    <t>101689</t>
  </si>
  <si>
    <t>75131</t>
  </si>
  <si>
    <t>62875</t>
  </si>
  <si>
    <t>96551</t>
  </si>
  <si>
    <t>123531</t>
  </si>
  <si>
    <t>51482</t>
  </si>
  <si>
    <t>62769</t>
  </si>
  <si>
    <t>52758</t>
  </si>
  <si>
    <t>81108</t>
  </si>
  <si>
    <t>75796</t>
  </si>
  <si>
    <t>56056</t>
  </si>
  <si>
    <t>44476</t>
  </si>
  <si>
    <t>42569</t>
  </si>
  <si>
    <t>39958</t>
  </si>
  <si>
    <t>116250</t>
  </si>
  <si>
    <t>135798</t>
  </si>
  <si>
    <t>54468</t>
  </si>
  <si>
    <t>45405</t>
  </si>
  <si>
    <t>47203</t>
  </si>
  <si>
    <t>89361</t>
  </si>
  <si>
    <t>81175</t>
  </si>
  <si>
    <t>61623</t>
  </si>
  <si>
    <t>117493</t>
  </si>
  <si>
    <t>109461</t>
  </si>
  <si>
    <t>62156</t>
  </si>
  <si>
    <t>53084</t>
  </si>
  <si>
    <t>49903</t>
  </si>
  <si>
    <t>53323</t>
  </si>
  <si>
    <t>43748</t>
  </si>
  <si>
    <t>52286</t>
  </si>
  <si>
    <t>38905</t>
  </si>
  <si>
    <t>43396</t>
  </si>
  <si>
    <t>61469</t>
  </si>
  <si>
    <t>68427</t>
  </si>
  <si>
    <t>45620</t>
  </si>
  <si>
    <t>49394</t>
  </si>
  <si>
    <t>49627</t>
  </si>
  <si>
    <t>62870</t>
  </si>
  <si>
    <t>50353</t>
  </si>
  <si>
    <t>65124</t>
  </si>
  <si>
    <t>66963</t>
  </si>
  <si>
    <t>83551</t>
  </si>
  <si>
    <t>86983</t>
  </si>
  <si>
    <t>94916</t>
  </si>
  <si>
    <t>65646</t>
  </si>
  <si>
    <t>46882</t>
  </si>
  <si>
    <t>81566</t>
  </si>
  <si>
    <t>70996</t>
  </si>
  <si>
    <t>48283</t>
  </si>
  <si>
    <t>43329</t>
  </si>
  <si>
    <t>53191</t>
  </si>
  <si>
    <t>42029</t>
  </si>
  <si>
    <t>78470</t>
  </si>
  <si>
    <t>88141</t>
  </si>
  <si>
    <t>72800</t>
  </si>
  <si>
    <t>61301</t>
  </si>
  <si>
    <t>79247</t>
  </si>
  <si>
    <t>58509</t>
  </si>
  <si>
    <t>31000</t>
  </si>
  <si>
    <t>28676</t>
  </si>
  <si>
    <t>45782</t>
  </si>
  <si>
    <t>68402</t>
  </si>
  <si>
    <t>84248</t>
  </si>
  <si>
    <t>64006</t>
  </si>
  <si>
    <t>29407</t>
  </si>
  <si>
    <t>33767</t>
  </si>
  <si>
    <t>39711</t>
  </si>
  <si>
    <t>46754</t>
  </si>
  <si>
    <t>31584</t>
  </si>
  <si>
    <t>40554</t>
  </si>
  <si>
    <t>38051</t>
  </si>
  <si>
    <t>27993</t>
  </si>
  <si>
    <t>70754</t>
  </si>
  <si>
    <t>79492</t>
  </si>
  <si>
    <t>64066</t>
  </si>
  <si>
    <t>80114</t>
  </si>
  <si>
    <t>43875</t>
  </si>
  <si>
    <t>48377</t>
  </si>
  <si>
    <t>61691</t>
  </si>
  <si>
    <t>72093</t>
  </si>
  <si>
    <t>43275</t>
  </si>
  <si>
    <t>35118</t>
  </si>
  <si>
    <t>41536</t>
  </si>
  <si>
    <t>30341</t>
  </si>
  <si>
    <t>30179</t>
  </si>
  <si>
    <t>25081</t>
  </si>
  <si>
    <t>50058</t>
  </si>
  <si>
    <t>57091</t>
  </si>
  <si>
    <t>37233</t>
  </si>
  <si>
    <t>27048</t>
  </si>
  <si>
    <t>65101</t>
  </si>
  <si>
    <t>55624</t>
  </si>
  <si>
    <t>69232</t>
  </si>
  <si>
    <t>60387</t>
  </si>
  <si>
    <t>61889</t>
  </si>
  <si>
    <t>49063</t>
  </si>
  <si>
    <t>105132</t>
  </si>
  <si>
    <t>75009</t>
  </si>
  <si>
    <t>82540</t>
  </si>
  <si>
    <t>71245</t>
  </si>
  <si>
    <t>90963</t>
  </si>
  <si>
    <t>74914</t>
  </si>
  <si>
    <t>219251</t>
  </si>
  <si>
    <t>165980</t>
  </si>
  <si>
    <t>56017</t>
  </si>
  <si>
    <t>45152</t>
  </si>
  <si>
    <t>93869</t>
  </si>
  <si>
    <t>81230</t>
  </si>
  <si>
    <t>204270</t>
  </si>
  <si>
    <t>168498</t>
  </si>
  <si>
    <t>102014</t>
  </si>
  <si>
    <t>77548</t>
  </si>
  <si>
    <t>86361</t>
  </si>
  <si>
    <t>70782</t>
  </si>
  <si>
    <t>131679</t>
  </si>
  <si>
    <t>98297</t>
  </si>
  <si>
    <t>106466</t>
  </si>
  <si>
    <t>80633</t>
  </si>
  <si>
    <t>222938</t>
  </si>
  <si>
    <t>202972</t>
  </si>
  <si>
    <t>87620</t>
  </si>
  <si>
    <t>72136</t>
  </si>
  <si>
    <t>66641</t>
  </si>
  <si>
    <t>49947</t>
  </si>
  <si>
    <t>60608</t>
  </si>
  <si>
    <t>49188</t>
  </si>
  <si>
    <t>50596</t>
  </si>
  <si>
    <t>35755</t>
  </si>
  <si>
    <t>91370</t>
  </si>
  <si>
    <t>108546</t>
  </si>
  <si>
    <t>77915</t>
  </si>
  <si>
    <t>50534</t>
  </si>
  <si>
    <t>55488</t>
  </si>
  <si>
    <t>102986</t>
  </si>
  <si>
    <t>127072</t>
  </si>
  <si>
    <t>60233</t>
  </si>
  <si>
    <t>66152</t>
  </si>
  <si>
    <t>60156</t>
  </si>
  <si>
    <t>76130</t>
  </si>
  <si>
    <t>56209</t>
  </si>
  <si>
    <t>63222</t>
  </si>
  <si>
    <t>65303</t>
  </si>
  <si>
    <t>72232</t>
  </si>
  <si>
    <t>55944</t>
  </si>
  <si>
    <t>102773</t>
  </si>
  <si>
    <t>88074</t>
  </si>
  <si>
    <t>69669</t>
  </si>
  <si>
    <t>117456</t>
  </si>
  <si>
    <t>93176</t>
  </si>
  <si>
    <t>126199</t>
  </si>
  <si>
    <t>112591</t>
  </si>
  <si>
    <t>118006</t>
  </si>
  <si>
    <t>94438</t>
  </si>
  <si>
    <t>27079</t>
  </si>
  <si>
    <t>25598</t>
  </si>
  <si>
    <t>29529</t>
  </si>
  <si>
    <t>21506</t>
  </si>
  <si>
    <t>55468</t>
  </si>
  <si>
    <t>39192</t>
  </si>
  <si>
    <t>26288</t>
  </si>
  <si>
    <t>19507</t>
  </si>
  <si>
    <t>83177</t>
  </si>
  <si>
    <t>103881</t>
  </si>
  <si>
    <t>14526</t>
  </si>
  <si>
    <t>15959</t>
  </si>
  <si>
    <t>78703</t>
  </si>
  <si>
    <t>83862</t>
  </si>
  <si>
    <t>42480</t>
  </si>
  <si>
    <t>52734</t>
  </si>
  <si>
    <t>66922</t>
  </si>
  <si>
    <t>81801</t>
  </si>
  <si>
    <t>58859</t>
  </si>
  <si>
    <t>67440</t>
  </si>
  <si>
    <t>80693</t>
  </si>
  <si>
    <t>55078</t>
  </si>
  <si>
    <t>41768</t>
  </si>
  <si>
    <t>63380</t>
  </si>
  <si>
    <t>78546</t>
  </si>
  <si>
    <t>61766</t>
  </si>
  <si>
    <t>65928</t>
  </si>
  <si>
    <t>30703</t>
  </si>
  <si>
    <t>28046</t>
  </si>
  <si>
    <t>24873</t>
  </si>
  <si>
    <t>31345</t>
  </si>
  <si>
    <t>42342</t>
  </si>
  <si>
    <t>35881</t>
  </si>
  <si>
    <t>32654</t>
  </si>
  <si>
    <t>27592</t>
  </si>
  <si>
    <t>50521</t>
  </si>
  <si>
    <t>43822</t>
  </si>
  <si>
    <t>41427</t>
  </si>
  <si>
    <t>48087</t>
  </si>
  <si>
    <t>27065</t>
  </si>
  <si>
    <t>33309</t>
  </si>
  <si>
    <t>59972</t>
  </si>
  <si>
    <t>77923</t>
  </si>
  <si>
    <t>59676</t>
  </si>
  <si>
    <t>51255</t>
  </si>
  <si>
    <t>25191</t>
  </si>
  <si>
    <t>28790</t>
  </si>
  <si>
    <t>20752</t>
  </si>
  <si>
    <t>26498</t>
  </si>
  <si>
    <t>26711</t>
  </si>
  <si>
    <t>29169</t>
  </si>
  <si>
    <t>34369</t>
  </si>
  <si>
    <t>43521</t>
  </si>
  <si>
    <t>51915</t>
  </si>
  <si>
    <t>61170</t>
  </si>
  <si>
    <t>50543</t>
  </si>
  <si>
    <t>40125</t>
  </si>
  <si>
    <t>80508</t>
  </si>
  <si>
    <t>72272</t>
  </si>
  <si>
    <t>39658</t>
  </si>
  <si>
    <t>45603</t>
  </si>
  <si>
    <t>36908</t>
  </si>
  <si>
    <t>31311</t>
  </si>
  <si>
    <t>56623</t>
  </si>
  <si>
    <t>46044</t>
  </si>
  <si>
    <t>123936</t>
  </si>
  <si>
    <t>96477</t>
  </si>
  <si>
    <t>79718</t>
  </si>
  <si>
    <t>71826</t>
  </si>
  <si>
    <t>144137</t>
  </si>
  <si>
    <t>57099</t>
  </si>
  <si>
    <t>51468</t>
  </si>
  <si>
    <t>37669</t>
  </si>
  <si>
    <t>77187</t>
  </si>
  <si>
    <t>62923</t>
  </si>
  <si>
    <t>69806</t>
  </si>
  <si>
    <t>61463</t>
  </si>
  <si>
    <t>191989</t>
  </si>
  <si>
    <t>135657</t>
  </si>
  <si>
    <t>95213</t>
  </si>
  <si>
    <t>77946</t>
  </si>
  <si>
    <t>37089</t>
  </si>
  <si>
    <t>75339</t>
  </si>
  <si>
    <t>68008</t>
  </si>
  <si>
    <t>57839</t>
  </si>
  <si>
    <t>54408</t>
  </si>
  <si>
    <t>109436</t>
  </si>
  <si>
    <t>94199</t>
  </si>
  <si>
    <t>53152</t>
  </si>
  <si>
    <t>40387</t>
  </si>
  <si>
    <t>29951</t>
  </si>
  <si>
    <t>64613</t>
  </si>
  <si>
    <t>51119</t>
  </si>
  <si>
    <t>49004</t>
  </si>
  <si>
    <t>46223</t>
  </si>
  <si>
    <t>57965</t>
  </si>
  <si>
    <t>50924</t>
  </si>
  <si>
    <t>61267</t>
  </si>
  <si>
    <t>56307</t>
  </si>
  <si>
    <t>32064</t>
  </si>
  <si>
    <t>23742</t>
  </si>
  <si>
    <t>42784</t>
  </si>
  <si>
    <t>21824</t>
  </si>
  <si>
    <t>27675</t>
  </si>
  <si>
    <t>52873</t>
  </si>
  <si>
    <t>61527</t>
  </si>
  <si>
    <t>63209</t>
  </si>
  <si>
    <t>50062</t>
  </si>
  <si>
    <t>57885</t>
  </si>
  <si>
    <t>65284</t>
  </si>
  <si>
    <t>52482</t>
  </si>
  <si>
    <t>64317</t>
  </si>
  <si>
    <t>59300</t>
  </si>
  <si>
    <t>110713</t>
  </si>
  <si>
    <t>78683</t>
  </si>
  <si>
    <t>21257</t>
  </si>
  <si>
    <t>16461</t>
  </si>
  <si>
    <t>64228</t>
  </si>
  <si>
    <t>59682</t>
  </si>
  <si>
    <t>51955</t>
  </si>
  <si>
    <t>56697</t>
  </si>
  <si>
    <t>93652</t>
  </si>
  <si>
    <t>114545</t>
  </si>
  <si>
    <t>73056</t>
  </si>
  <si>
    <t>93547</t>
  </si>
  <si>
    <t>91356</t>
  </si>
  <si>
    <t>100371</t>
  </si>
  <si>
    <t>45225</t>
  </si>
  <si>
    <t>90117</t>
  </si>
  <si>
    <t>100805</t>
  </si>
  <si>
    <t>125897</t>
  </si>
  <si>
    <t>151885</t>
  </si>
  <si>
    <t>13164</t>
  </si>
  <si>
    <t>42718</t>
  </si>
  <si>
    <t>32051</t>
  </si>
  <si>
    <t>38014</t>
  </si>
  <si>
    <t>27649</t>
  </si>
  <si>
    <t>65109</t>
  </si>
  <si>
    <t>49510</t>
  </si>
  <si>
    <t>101776</t>
  </si>
  <si>
    <t>40280</t>
  </si>
  <si>
    <t>50876</t>
  </si>
  <si>
    <t>41334</t>
  </si>
  <si>
    <t>36961</t>
  </si>
  <si>
    <t>72716</t>
  </si>
  <si>
    <t>91309</t>
  </si>
  <si>
    <t>68903</t>
  </si>
  <si>
    <t>84188</t>
  </si>
  <si>
    <t>65913</t>
  </si>
  <si>
    <t>53203</t>
  </si>
  <si>
    <t>38019</t>
  </si>
  <si>
    <t>36022</t>
  </si>
  <si>
    <t>34286</t>
  </si>
  <si>
    <t>28882</t>
  </si>
  <si>
    <t>55827</t>
  </si>
  <si>
    <t>46802</t>
  </si>
  <si>
    <t>33905</t>
  </si>
  <si>
    <t>31412</t>
  </si>
  <si>
    <t>21569</t>
  </si>
  <si>
    <t>25849</t>
  </si>
  <si>
    <t>44467</t>
  </si>
  <si>
    <t>47211</t>
  </si>
  <si>
    <t>54117</t>
  </si>
  <si>
    <t>62322</t>
  </si>
  <si>
    <t>72421</t>
  </si>
  <si>
    <t>21806</t>
  </si>
  <si>
    <t>25535</t>
  </si>
  <si>
    <t>22733</t>
  </si>
  <si>
    <t>28033</t>
  </si>
  <si>
    <t>34745</t>
  </si>
  <si>
    <t>36613</t>
  </si>
  <si>
    <t>97605</t>
  </si>
  <si>
    <t>115037</t>
  </si>
  <si>
    <t>33548</t>
  </si>
  <si>
    <t>38623</t>
  </si>
  <si>
    <t>35763</t>
  </si>
  <si>
    <t>38296</t>
  </si>
  <si>
    <t>94174</t>
  </si>
  <si>
    <t>114159</t>
  </si>
  <si>
    <t>22735</t>
  </si>
  <si>
    <t>17796</t>
  </si>
  <si>
    <t>60480</t>
  </si>
  <si>
    <t>69185</t>
  </si>
  <si>
    <t>161212</t>
  </si>
  <si>
    <t>120503</t>
  </si>
  <si>
    <t>95057</t>
  </si>
  <si>
    <t>104064</t>
  </si>
  <si>
    <t>84241</t>
  </si>
  <si>
    <t>74199</t>
  </si>
  <si>
    <t>69630</t>
  </si>
  <si>
    <t>92861</t>
  </si>
  <si>
    <t>87681</t>
  </si>
  <si>
    <t>213169</t>
  </si>
  <si>
    <t>170452</t>
  </si>
  <si>
    <t>87546</t>
  </si>
  <si>
    <t>66432</t>
  </si>
  <si>
    <t>89244</t>
  </si>
  <si>
    <t>71104</t>
  </si>
  <si>
    <t>62531</t>
  </si>
  <si>
    <t>52930</t>
  </si>
  <si>
    <t>82615</t>
  </si>
  <si>
    <t>68332</t>
  </si>
  <si>
    <t>81495</t>
  </si>
  <si>
    <t>152187</t>
  </si>
  <si>
    <t>116461</t>
  </si>
  <si>
    <t>54532</t>
  </si>
  <si>
    <t>42118</t>
  </si>
  <si>
    <t>192074</t>
  </si>
  <si>
    <t>139148</t>
  </si>
  <si>
    <t>53246</t>
  </si>
  <si>
    <t>77862</t>
  </si>
  <si>
    <t>62000</t>
  </si>
  <si>
    <t>25551</t>
  </si>
  <si>
    <t>18255</t>
  </si>
  <si>
    <t>110956</t>
  </si>
  <si>
    <t>103123</t>
  </si>
  <si>
    <t>111440</t>
  </si>
  <si>
    <t>103008</t>
  </si>
  <si>
    <t>113120</t>
  </si>
  <si>
    <t>82871</t>
  </si>
  <si>
    <t>111064</t>
  </si>
  <si>
    <t>85636</t>
  </si>
  <si>
    <t>109556</t>
  </si>
  <si>
    <t>21349</t>
  </si>
  <si>
    <t>17586</t>
  </si>
  <si>
    <t>115580</t>
  </si>
  <si>
    <t>108400</t>
  </si>
  <si>
    <t>70730</t>
  </si>
  <si>
    <t>61680</t>
  </si>
  <si>
    <t>49807</t>
  </si>
  <si>
    <t>37101</t>
  </si>
  <si>
    <t>64154</t>
  </si>
  <si>
    <t>106146</t>
  </si>
  <si>
    <t>100328</t>
  </si>
  <si>
    <t>111421</t>
  </si>
  <si>
    <t>87796</t>
  </si>
  <si>
    <t>52494</t>
  </si>
  <si>
    <t>63934</t>
  </si>
  <si>
    <t>78895</t>
  </si>
  <si>
    <t>94342</t>
  </si>
  <si>
    <t>50071</t>
  </si>
  <si>
    <t>56297</t>
  </si>
  <si>
    <t>81890</t>
  </si>
  <si>
    <t>86103</t>
  </si>
  <si>
    <t>56024</t>
  </si>
  <si>
    <t>60335</t>
  </si>
  <si>
    <t>16468</t>
  </si>
  <si>
    <t>21125</t>
  </si>
  <si>
    <t>35725</t>
  </si>
  <si>
    <t>45079</t>
  </si>
  <si>
    <t>78598</t>
  </si>
  <si>
    <t>70230</t>
  </si>
  <si>
    <t>31384</t>
  </si>
  <si>
    <t>29313</t>
  </si>
  <si>
    <t>50803</t>
  </si>
  <si>
    <t>65467</t>
  </si>
  <si>
    <t>52022</t>
  </si>
  <si>
    <t>48637</t>
  </si>
  <si>
    <t>89347</t>
  </si>
  <si>
    <t>75328</t>
  </si>
  <si>
    <t>40985</t>
  </si>
  <si>
    <t>32866</t>
  </si>
  <si>
    <t>44664</t>
  </si>
  <si>
    <t>37040</t>
  </si>
  <si>
    <t>30575</t>
  </si>
  <si>
    <t>89314</t>
  </si>
  <si>
    <t>105564</t>
  </si>
  <si>
    <t>43868</t>
  </si>
  <si>
    <t>53555</t>
  </si>
  <si>
    <t>37845</t>
  </si>
  <si>
    <t>48452</t>
  </si>
  <si>
    <t>93929</t>
  </si>
  <si>
    <t>84166</t>
  </si>
  <si>
    <t>38195</t>
  </si>
  <si>
    <t>46783</t>
  </si>
  <si>
    <t>32399</t>
  </si>
  <si>
    <t>38648</t>
  </si>
  <si>
    <t>39040</t>
  </si>
  <si>
    <t>50390</t>
  </si>
  <si>
    <t>43704</t>
  </si>
  <si>
    <t>47072</t>
  </si>
  <si>
    <t>41069</t>
  </si>
  <si>
    <t>46989</t>
  </si>
  <si>
    <t>35432</t>
  </si>
  <si>
    <t>38226</t>
  </si>
  <si>
    <t>31494</t>
  </si>
  <si>
    <t>38867</t>
  </si>
  <si>
    <t>36633</t>
  </si>
  <si>
    <t>26608</t>
  </si>
  <si>
    <t>53805</t>
  </si>
  <si>
    <t>33288</t>
  </si>
  <si>
    <t>30417</t>
  </si>
  <si>
    <t>47382</t>
  </si>
  <si>
    <t>34400</t>
  </si>
  <si>
    <t>38329</t>
  </si>
  <si>
    <t>37105</t>
  </si>
  <si>
    <t>47402</t>
  </si>
  <si>
    <t>38886</t>
  </si>
  <si>
    <t>35637</t>
  </si>
  <si>
    <t>69492</t>
  </si>
  <si>
    <t>36423</t>
  </si>
  <si>
    <t>26804</t>
  </si>
  <si>
    <t>75081</t>
  </si>
  <si>
    <t>105501</t>
  </si>
  <si>
    <t>80112</t>
  </si>
  <si>
    <t>135924</t>
  </si>
  <si>
    <t>95440</t>
  </si>
  <si>
    <t>57962</t>
  </si>
  <si>
    <t>50777</t>
  </si>
  <si>
    <t>188472</t>
  </si>
  <si>
    <t>166287</t>
  </si>
  <si>
    <t>105199</t>
  </si>
  <si>
    <t>79259</t>
  </si>
  <si>
    <t>64167</t>
  </si>
  <si>
    <t>51065</t>
  </si>
  <si>
    <t>79534</t>
  </si>
  <si>
    <t>58133</t>
  </si>
  <si>
    <t>153882</t>
  </si>
  <si>
    <t>142316</t>
  </si>
  <si>
    <t>73180</t>
  </si>
  <si>
    <t>51855</t>
  </si>
  <si>
    <t>212042</t>
  </si>
  <si>
    <t>198610</t>
  </si>
  <si>
    <t>64768</t>
  </si>
  <si>
    <t>54757</t>
  </si>
  <si>
    <t>216792</t>
  </si>
  <si>
    <t>182560</t>
  </si>
  <si>
    <t>232066</t>
  </si>
  <si>
    <t>192164</t>
  </si>
  <si>
    <t>101680</t>
  </si>
  <si>
    <t>124193</t>
  </si>
  <si>
    <t>63041</t>
  </si>
  <si>
    <t>47389</t>
  </si>
  <si>
    <t>48775</t>
  </si>
  <si>
    <t>64573</t>
  </si>
  <si>
    <t>50996</t>
  </si>
  <si>
    <t>112401</t>
  </si>
  <si>
    <t>102057</t>
  </si>
  <si>
    <t>107398</t>
  </si>
  <si>
    <t>43478</t>
  </si>
  <si>
    <t>46037</t>
  </si>
  <si>
    <t>108293</t>
  </si>
  <si>
    <t>117268</t>
  </si>
  <si>
    <t>82855</t>
  </si>
  <si>
    <t>69621</t>
  </si>
  <si>
    <t>50278</t>
  </si>
  <si>
    <t>47549</t>
  </si>
  <si>
    <t>110493</t>
  </si>
  <si>
    <t>101878</t>
  </si>
  <si>
    <t>23669</t>
  </si>
  <si>
    <t>20858</t>
  </si>
  <si>
    <t>99569</t>
  </si>
  <si>
    <t>91711</t>
  </si>
  <si>
    <t>98785</t>
  </si>
  <si>
    <t>80538</t>
  </si>
  <si>
    <t>66215</t>
  </si>
  <si>
    <t>48807</t>
  </si>
  <si>
    <t>60444</t>
  </si>
  <si>
    <t>51584</t>
  </si>
  <si>
    <t>89583</t>
  </si>
  <si>
    <t>75196</t>
  </si>
  <si>
    <t>69119</t>
  </si>
  <si>
    <t>60439</t>
  </si>
  <si>
    <t>63611</t>
  </si>
  <si>
    <t>53156</t>
  </si>
  <si>
    <t>121288</t>
  </si>
  <si>
    <t>100554</t>
  </si>
  <si>
    <t>40145</t>
  </si>
  <si>
    <t>45003</t>
  </si>
  <si>
    <t>83387</t>
  </si>
  <si>
    <t>79272</t>
  </si>
  <si>
    <t>90596</t>
  </si>
  <si>
    <t>67726</t>
  </si>
  <si>
    <t>73215</t>
  </si>
  <si>
    <t>33166</t>
  </si>
  <si>
    <t>42713</t>
  </si>
  <si>
    <t>31383</t>
  </si>
  <si>
    <t>33950</t>
  </si>
  <si>
    <t>14656</t>
  </si>
  <si>
    <t>10836</t>
  </si>
  <si>
    <t>47833</t>
  </si>
  <si>
    <t>73654</t>
  </si>
  <si>
    <t>80081</t>
  </si>
  <si>
    <t>80013</t>
  </si>
  <si>
    <t>91007</t>
  </si>
  <si>
    <t>41180</t>
  </si>
  <si>
    <t>49726</t>
  </si>
  <si>
    <t>14458</t>
  </si>
  <si>
    <t>16452</t>
  </si>
  <si>
    <t>82475</t>
  </si>
  <si>
    <t>87116</t>
  </si>
  <si>
    <t>55875</t>
  </si>
  <si>
    <t>42495</t>
  </si>
  <si>
    <t>24415</t>
  </si>
  <si>
    <t>30412</t>
  </si>
  <si>
    <t>65417</t>
  </si>
  <si>
    <t>62047</t>
  </si>
  <si>
    <t>27597</t>
  </si>
  <si>
    <t>21276</t>
  </si>
  <si>
    <t>42529</t>
  </si>
  <si>
    <t>38533</t>
  </si>
  <si>
    <t>39437</t>
  </si>
  <si>
    <t>28699</t>
  </si>
  <si>
    <t>42676</t>
  </si>
  <si>
    <t>32402</t>
  </si>
  <si>
    <t>59852</t>
  </si>
  <si>
    <t>76609</t>
  </si>
  <si>
    <t>63785</t>
  </si>
  <si>
    <t>81986</t>
  </si>
  <si>
    <t>51588</t>
  </si>
  <si>
    <t>38321</t>
  </si>
  <si>
    <t>41776</t>
  </si>
  <si>
    <t>38791</t>
  </si>
  <si>
    <t>45533</t>
  </si>
  <si>
    <t>42187</t>
  </si>
  <si>
    <t>62188</t>
  </si>
  <si>
    <t>22279</t>
  </si>
  <si>
    <t>28371</t>
  </si>
  <si>
    <t>111391</t>
  </si>
  <si>
    <t>31631</t>
  </si>
  <si>
    <t>23620</t>
  </si>
  <si>
    <t>33495</t>
  </si>
  <si>
    <t>51617</t>
  </si>
  <si>
    <t>79211</t>
  </si>
  <si>
    <t>87669</t>
  </si>
  <si>
    <t>137598</t>
  </si>
  <si>
    <t>103304</t>
  </si>
  <si>
    <t>57514</t>
  </si>
  <si>
    <t>45584</t>
  </si>
  <si>
    <t>197612</t>
  </si>
  <si>
    <t>172965</t>
  </si>
  <si>
    <t>143029</t>
  </si>
  <si>
    <t>118826</t>
  </si>
  <si>
    <t>47526</t>
  </si>
  <si>
    <t>57435</t>
  </si>
  <si>
    <t>58393</t>
  </si>
  <si>
    <t>41645</t>
  </si>
  <si>
    <t>57384</t>
  </si>
  <si>
    <t>40296</t>
  </si>
  <si>
    <t>220152</t>
  </si>
  <si>
    <t>158879</t>
  </si>
  <si>
    <t>52707</t>
  </si>
  <si>
    <t>43726</t>
  </si>
  <si>
    <t>149433</t>
  </si>
  <si>
    <t>50173</t>
  </si>
  <si>
    <t>39956</t>
  </si>
  <si>
    <t>57961</t>
  </si>
  <si>
    <t>45599</t>
  </si>
  <si>
    <t>59340</t>
  </si>
  <si>
    <t>71192</t>
  </si>
  <si>
    <t>58780</t>
  </si>
  <si>
    <t>144959</t>
  </si>
  <si>
    <t>118990</t>
  </si>
  <si>
    <t>143785</t>
  </si>
  <si>
    <t>114418</t>
  </si>
  <si>
    <t>93132</t>
  </si>
  <si>
    <t>102708</t>
  </si>
  <si>
    <t>46834</t>
  </si>
  <si>
    <t>58296</t>
  </si>
  <si>
    <t>111619</t>
  </si>
  <si>
    <t>81722</t>
  </si>
  <si>
    <t>110059</t>
  </si>
  <si>
    <t>81084</t>
  </si>
  <si>
    <t>73419</t>
  </si>
  <si>
    <t>56165</t>
  </si>
  <si>
    <t>90492</t>
  </si>
  <si>
    <t>83743</t>
  </si>
  <si>
    <t>112522</t>
  </si>
  <si>
    <t>94407</t>
  </si>
  <si>
    <t>75953</t>
  </si>
  <si>
    <t>57718</t>
  </si>
  <si>
    <t>71285</t>
  </si>
  <si>
    <t>53593</t>
  </si>
  <si>
    <t>50769</t>
  </si>
  <si>
    <t>61753</t>
  </si>
  <si>
    <t>52909</t>
  </si>
  <si>
    <t>56528</t>
  </si>
  <si>
    <t>48744</t>
  </si>
  <si>
    <t>55706</t>
  </si>
  <si>
    <t>41436</t>
  </si>
  <si>
    <t>80502</t>
  </si>
  <si>
    <t>85641</t>
  </si>
  <si>
    <t>72677</t>
  </si>
  <si>
    <t>79061</t>
  </si>
  <si>
    <t>15833</t>
  </si>
  <si>
    <t>17446</t>
  </si>
  <si>
    <t>43756</t>
  </si>
  <si>
    <t>48941</t>
  </si>
  <si>
    <t>53318</t>
  </si>
  <si>
    <t>61201</t>
  </si>
  <si>
    <t>42109</t>
  </si>
  <si>
    <t>45879</t>
  </si>
  <si>
    <t>83600</t>
  </si>
  <si>
    <t>106504</t>
  </si>
  <si>
    <t>75808</t>
  </si>
  <si>
    <t>36297</t>
  </si>
  <si>
    <t>25417</t>
  </si>
  <si>
    <t>63970</t>
  </si>
  <si>
    <t>50607</t>
  </si>
  <si>
    <t>91968</t>
  </si>
  <si>
    <t>71457</t>
  </si>
  <si>
    <t>52033</t>
  </si>
  <si>
    <t>39408</t>
  </si>
  <si>
    <t>49082</t>
  </si>
  <si>
    <t>39670</t>
  </si>
  <si>
    <t>77148</t>
  </si>
  <si>
    <t>56679</t>
  </si>
  <si>
    <t>46345</t>
  </si>
  <si>
    <t>40642</t>
  </si>
  <si>
    <t>85231</t>
  </si>
  <si>
    <t>97848</t>
  </si>
  <si>
    <t>55573</t>
  </si>
  <si>
    <t>47434</t>
  </si>
  <si>
    <t>85492</t>
  </si>
  <si>
    <t>26419</t>
  </si>
  <si>
    <t>31936</t>
  </si>
  <si>
    <t>56944</t>
  </si>
  <si>
    <t>45498</t>
  </si>
  <si>
    <t>58230</t>
  </si>
  <si>
    <t>69673</t>
  </si>
  <si>
    <t>58198</t>
  </si>
  <si>
    <t>66745</t>
  </si>
  <si>
    <t>32035</t>
  </si>
  <si>
    <t>34467</t>
  </si>
  <si>
    <t>49704</t>
  </si>
  <si>
    <t>61856</t>
  </si>
  <si>
    <t>26778</t>
  </si>
  <si>
    <t>31728</t>
  </si>
  <si>
    <t>23274</t>
  </si>
  <si>
    <t>24858</t>
  </si>
  <si>
    <t>46713</t>
  </si>
  <si>
    <t>39081</t>
  </si>
  <si>
    <t>41537</t>
  </si>
  <si>
    <t>51083</t>
  </si>
  <si>
    <t>22271</t>
  </si>
  <si>
    <t>24110</t>
  </si>
  <si>
    <t>24970</t>
  </si>
  <si>
    <t>32136</t>
  </si>
  <si>
    <t>27518</t>
  </si>
  <si>
    <t>45681</t>
  </si>
  <si>
    <t>26617</t>
  </si>
  <si>
    <t>32644</t>
  </si>
  <si>
    <t>28984</t>
  </si>
  <si>
    <t>24749</t>
  </si>
  <si>
    <t>18946</t>
  </si>
  <si>
    <t>21466</t>
  </si>
  <si>
    <t>18518</t>
  </si>
  <si>
    <t>26628</t>
  </si>
  <si>
    <t>20855</t>
  </si>
  <si>
    <t>42781</t>
  </si>
  <si>
    <t>49579</t>
  </si>
  <si>
    <t>73194</t>
  </si>
  <si>
    <t>62873</t>
  </si>
  <si>
    <t>86159</t>
  </si>
  <si>
    <t>106261</t>
  </si>
  <si>
    <t>150658</t>
  </si>
  <si>
    <t>135558</t>
  </si>
  <si>
    <t>230947</t>
  </si>
  <si>
    <t>215537</t>
  </si>
  <si>
    <t>65392</t>
  </si>
  <si>
    <t>67365</t>
  </si>
  <si>
    <t>51379</t>
  </si>
  <si>
    <t>58777</t>
  </si>
  <si>
    <t>43976</t>
  </si>
  <si>
    <t>85920</t>
  </si>
  <si>
    <t>67645</t>
  </si>
  <si>
    <t>106020</t>
  </si>
  <si>
    <t>88332</t>
  </si>
  <si>
    <t>159470</t>
  </si>
  <si>
    <t>126546</t>
  </si>
  <si>
    <t>44279</t>
  </si>
  <si>
    <t>140015</t>
  </si>
  <si>
    <t>115933</t>
  </si>
  <si>
    <t>57518</t>
  </si>
  <si>
    <t>45521</t>
  </si>
  <si>
    <t>138148</t>
  </si>
  <si>
    <t>98936</t>
  </si>
  <si>
    <t>57385</t>
  </si>
  <si>
    <t>49973</t>
  </si>
  <si>
    <t>119198</t>
  </si>
  <si>
    <t>99367</t>
  </si>
  <si>
    <t>63120</t>
  </si>
  <si>
    <t>77782</t>
  </si>
  <si>
    <t>64844</t>
  </si>
  <si>
    <t>52398</t>
  </si>
  <si>
    <t>81655</t>
  </si>
  <si>
    <t>60254</t>
  </si>
  <si>
    <t>88295</t>
  </si>
  <si>
    <t>68797</t>
  </si>
  <si>
    <t>99399</t>
  </si>
  <si>
    <t>71759</t>
  </si>
  <si>
    <t>49942</t>
  </si>
  <si>
    <t>36235</t>
  </si>
  <si>
    <t>70596</t>
  </si>
  <si>
    <t>82869</t>
  </si>
  <si>
    <t>113315</t>
  </si>
  <si>
    <t>141446</t>
  </si>
  <si>
    <t>119015</t>
  </si>
  <si>
    <t>149791</t>
  </si>
  <si>
    <t>19468</t>
  </si>
  <si>
    <t>17969</t>
  </si>
  <si>
    <t>117721</t>
  </si>
  <si>
    <t>87768</t>
  </si>
  <si>
    <t>91493</t>
  </si>
  <si>
    <t>75895</t>
  </si>
  <si>
    <t>61183</t>
  </si>
  <si>
    <t>46741</t>
  </si>
  <si>
    <t>53930</t>
  </si>
  <si>
    <t>66694</t>
  </si>
  <si>
    <t>117350</t>
  </si>
  <si>
    <t>69735</t>
  </si>
  <si>
    <t>106227</t>
  </si>
  <si>
    <t>90635</t>
  </si>
  <si>
    <t>22243</t>
  </si>
  <si>
    <t>16148</t>
  </si>
  <si>
    <t>70647</t>
  </si>
  <si>
    <t>63192</t>
  </si>
  <si>
    <t>100169</t>
  </si>
  <si>
    <t>72750</t>
  </si>
  <si>
    <t>72102</t>
  </si>
  <si>
    <t>65029</t>
  </si>
  <si>
    <t>88300</t>
  </si>
  <si>
    <t>68911</t>
  </si>
  <si>
    <t>51294</t>
  </si>
  <si>
    <t>59187</t>
  </si>
  <si>
    <t>90563</t>
  </si>
  <si>
    <t>105953</t>
  </si>
  <si>
    <t>58207</t>
  </si>
  <si>
    <t>69973</t>
  </si>
  <si>
    <t>82547</t>
  </si>
  <si>
    <t>94178</t>
  </si>
  <si>
    <t>41686</t>
  </si>
  <si>
    <t>33009</t>
  </si>
  <si>
    <t>75419</t>
  </si>
  <si>
    <t>55687</t>
  </si>
  <si>
    <t>40392</t>
  </si>
  <si>
    <t>30247</t>
  </si>
  <si>
    <t>45557</t>
  </si>
  <si>
    <t>89799</t>
  </si>
  <si>
    <t>74434</t>
  </si>
  <si>
    <t>85190</t>
  </si>
  <si>
    <t>33914</t>
  </si>
  <si>
    <t>31115</t>
  </si>
  <si>
    <t>33554</t>
  </si>
  <si>
    <t>31866</t>
  </si>
  <si>
    <t>106154</t>
  </si>
  <si>
    <t>132890</t>
  </si>
  <si>
    <t>26291</t>
  </si>
  <si>
    <t>33511</t>
  </si>
  <si>
    <t>57571</t>
  </si>
  <si>
    <t>63176</t>
  </si>
  <si>
    <t>51160</t>
  </si>
  <si>
    <t>45127</t>
  </si>
  <si>
    <t>86799</t>
  </si>
  <si>
    <t>111334</t>
  </si>
  <si>
    <t>74805</t>
  </si>
  <si>
    <t>74011</t>
  </si>
  <si>
    <t>95011</t>
  </si>
  <si>
    <t>58495</t>
  </si>
  <si>
    <t>74831</t>
  </si>
  <si>
    <t>32583</t>
  </si>
  <si>
    <t>35315</t>
  </si>
  <si>
    <t>30739</t>
  </si>
  <si>
    <t>38048</t>
  </si>
  <si>
    <t>37485</t>
  </si>
  <si>
    <t>42043</t>
  </si>
  <si>
    <t>38071</t>
  </si>
  <si>
    <t>43810</t>
  </si>
  <si>
    <t>71817</t>
  </si>
  <si>
    <t>66106</t>
  </si>
  <si>
    <t>78639</t>
  </si>
  <si>
    <t>94385</t>
  </si>
  <si>
    <t>100276</t>
  </si>
  <si>
    <t>57581</t>
  </si>
  <si>
    <t>64625</t>
  </si>
  <si>
    <t>30855</t>
  </si>
  <si>
    <t>21835</t>
  </si>
  <si>
    <t>28006</t>
  </si>
  <si>
    <t>22056</t>
  </si>
  <si>
    <t>37621</t>
  </si>
  <si>
    <t>30771</t>
  </si>
  <si>
    <t>63104</t>
  </si>
  <si>
    <t>45367</t>
  </si>
  <si>
    <t>69292</t>
  </si>
  <si>
    <t>57108</t>
  </si>
  <si>
    <t>30238</t>
  </si>
  <si>
    <t>21610</t>
  </si>
  <si>
    <t>70507</t>
  </si>
  <si>
    <t>83812</t>
  </si>
  <si>
    <t>23249</t>
  </si>
  <si>
    <t>28516</t>
  </si>
  <si>
    <t>125471</t>
  </si>
  <si>
    <t>150309</t>
  </si>
  <si>
    <t>76965</t>
  </si>
  <si>
    <t>55698</t>
  </si>
  <si>
    <t>136292</t>
  </si>
  <si>
    <t>159622</t>
  </si>
  <si>
    <t>80700</t>
  </si>
  <si>
    <t>66482</t>
  </si>
  <si>
    <t>57334</t>
  </si>
  <si>
    <t>50490</t>
  </si>
  <si>
    <t>151049</t>
  </si>
  <si>
    <t>140681</t>
  </si>
  <si>
    <t>60353</t>
  </si>
  <si>
    <t>45697</t>
  </si>
  <si>
    <t>85454</t>
  </si>
  <si>
    <t>77743</t>
  </si>
  <si>
    <t>129507</t>
  </si>
  <si>
    <t>107706</t>
  </si>
  <si>
    <t>85955</t>
  </si>
  <si>
    <t>78359</t>
  </si>
  <si>
    <t>84787</t>
  </si>
  <si>
    <t>75257</t>
  </si>
  <si>
    <t>64480</t>
  </si>
  <si>
    <t>55563</t>
  </si>
  <si>
    <t>232830</t>
  </si>
  <si>
    <t>211687</t>
  </si>
  <si>
    <t>145202</t>
  </si>
  <si>
    <t>123506</t>
  </si>
  <si>
    <t>162832</t>
  </si>
  <si>
    <t>116478</t>
  </si>
  <si>
    <t>89664</t>
  </si>
  <si>
    <t>84176</t>
  </si>
  <si>
    <t>134261</t>
  </si>
  <si>
    <t>100589</t>
  </si>
  <si>
    <t>112842</t>
  </si>
  <si>
    <t>134770</t>
  </si>
  <si>
    <t>66740</t>
  </si>
  <si>
    <t>58880</t>
  </si>
  <si>
    <t>64137</t>
  </si>
  <si>
    <t>59064</t>
  </si>
  <si>
    <t>132248</t>
  </si>
  <si>
    <t>110698</t>
  </si>
  <si>
    <t>89878</t>
  </si>
  <si>
    <t>68498</t>
  </si>
  <si>
    <t>59380</t>
  </si>
  <si>
    <t>21289</t>
  </si>
  <si>
    <t>26116</t>
  </si>
  <si>
    <t>58541</t>
  </si>
  <si>
    <t>49866</t>
  </si>
  <si>
    <t>88405</t>
  </si>
  <si>
    <t>72583</t>
  </si>
  <si>
    <t>53539</t>
  </si>
  <si>
    <t>51396</t>
  </si>
  <si>
    <t>43165</t>
  </si>
  <si>
    <t>50849</t>
  </si>
  <si>
    <t>40090</t>
  </si>
  <si>
    <t>60815</t>
  </si>
  <si>
    <t>49154</t>
  </si>
  <si>
    <t>119517</t>
  </si>
  <si>
    <t>147038</t>
  </si>
  <si>
    <t>67023</t>
  </si>
  <si>
    <t>74500</t>
  </si>
  <si>
    <t>67838</t>
  </si>
  <si>
    <t>56229</t>
  </si>
  <si>
    <t>43984</t>
  </si>
  <si>
    <t>102937</t>
  </si>
  <si>
    <t>75470</t>
  </si>
  <si>
    <t>55249</t>
  </si>
  <si>
    <t>44980</t>
  </si>
  <si>
    <t>124828</t>
  </si>
  <si>
    <t>107133</t>
  </si>
  <si>
    <t>78401</t>
  </si>
  <si>
    <t>73011</t>
  </si>
  <si>
    <t>60495</t>
  </si>
  <si>
    <t>51812</t>
  </si>
  <si>
    <t>56918</t>
  </si>
  <si>
    <t>53179</t>
  </si>
  <si>
    <t>57861</t>
  </si>
  <si>
    <t>74784</t>
  </si>
  <si>
    <t>45360</t>
  </si>
  <si>
    <t>49643</t>
  </si>
  <si>
    <t>63329</t>
  </si>
  <si>
    <t>70802</t>
  </si>
  <si>
    <t>49210</t>
  </si>
  <si>
    <t>57309</t>
  </si>
  <si>
    <t>74398</t>
  </si>
  <si>
    <t>87096</t>
  </si>
  <si>
    <t>39573</t>
  </si>
  <si>
    <t>28014</t>
  </si>
  <si>
    <t>34394</t>
  </si>
  <si>
    <t>19395</t>
  </si>
  <si>
    <t>21796</t>
  </si>
  <si>
    <t>35362</t>
  </si>
  <si>
    <t>29733</t>
  </si>
  <si>
    <t>67404</t>
  </si>
  <si>
    <t>63460</t>
  </si>
  <si>
    <t>65703</t>
  </si>
  <si>
    <t>44016</t>
  </si>
  <si>
    <t>48859</t>
  </si>
  <si>
    <t>44984</t>
  </si>
  <si>
    <t>56453</t>
  </si>
  <si>
    <t>41077</t>
  </si>
  <si>
    <t>46893</t>
  </si>
  <si>
    <t>64541</t>
  </si>
  <si>
    <t>76787</t>
  </si>
  <si>
    <t>53759</t>
  </si>
  <si>
    <t>42221</t>
  </si>
  <si>
    <t>76320</t>
  </si>
  <si>
    <t>86905</t>
  </si>
  <si>
    <t>23752</t>
  </si>
  <si>
    <t>26548</t>
  </si>
  <si>
    <t>40147</t>
  </si>
  <si>
    <t>43883</t>
  </si>
  <si>
    <t>71749</t>
  </si>
  <si>
    <t>42844</t>
  </si>
  <si>
    <t>43458</t>
  </si>
  <si>
    <t>55660</t>
  </si>
  <si>
    <t>32639</t>
  </si>
  <si>
    <t>38360</t>
  </si>
  <si>
    <t>33363</t>
  </si>
  <si>
    <t>30559</t>
  </si>
  <si>
    <t>65448</t>
  </si>
  <si>
    <t>54428</t>
  </si>
  <si>
    <t>26132</t>
  </si>
  <si>
    <t>27035</t>
  </si>
  <si>
    <t>20279</t>
  </si>
  <si>
    <t>32419</t>
  </si>
  <si>
    <t>29328</t>
  </si>
  <si>
    <t>76798</t>
  </si>
  <si>
    <t>67646</t>
  </si>
  <si>
    <t>64799</t>
  </si>
  <si>
    <t>53859</t>
  </si>
  <si>
    <t>30312</t>
  </si>
  <si>
    <t>34184</t>
  </si>
  <si>
    <t>32229</t>
  </si>
  <si>
    <t>87240</t>
  </si>
  <si>
    <t>21861</t>
  </si>
  <si>
    <t>26307</t>
  </si>
  <si>
    <t>81042</t>
  </si>
  <si>
    <t>104687</t>
  </si>
  <si>
    <t>93240</t>
  </si>
  <si>
    <t>97589</t>
  </si>
  <si>
    <t>73465</t>
  </si>
  <si>
    <t>76809</t>
  </si>
  <si>
    <t>65053</t>
  </si>
  <si>
    <t>81834</t>
  </si>
  <si>
    <t>74073</t>
  </si>
  <si>
    <t>88379</t>
  </si>
  <si>
    <t>80186</t>
  </si>
  <si>
    <t>168257</t>
  </si>
  <si>
    <t>149369</t>
  </si>
  <si>
    <t>150640</t>
  </si>
  <si>
    <t>127423</t>
  </si>
  <si>
    <t>133017</t>
  </si>
  <si>
    <t>121103</t>
  </si>
  <si>
    <t>78504</t>
  </si>
  <si>
    <t>59427</t>
  </si>
  <si>
    <t>99630</t>
  </si>
  <si>
    <t>65493</t>
  </si>
  <si>
    <t>49664</t>
  </si>
  <si>
    <t>127484</t>
  </si>
  <si>
    <t>92707</t>
  </si>
  <si>
    <t>206872</t>
  </si>
  <si>
    <t>156877</t>
  </si>
  <si>
    <t>72118</t>
  </si>
  <si>
    <t>51738</t>
  </si>
  <si>
    <t>92116</t>
  </si>
  <si>
    <t>78103</t>
  </si>
  <si>
    <t>99563</t>
  </si>
  <si>
    <t>72404</t>
  </si>
  <si>
    <t>254874</t>
  </si>
  <si>
    <t>199710</t>
  </si>
  <si>
    <t>64676</t>
  </si>
  <si>
    <t>57277</t>
  </si>
  <si>
    <t>127839</t>
  </si>
  <si>
    <t>155386</t>
  </si>
  <si>
    <t>87646</t>
  </si>
  <si>
    <t>110124</t>
  </si>
  <si>
    <t>121496</t>
  </si>
  <si>
    <t>141188</t>
  </si>
  <si>
    <t>115055</t>
  </si>
  <si>
    <t>135787</t>
  </si>
  <si>
    <t>63281</t>
  </si>
  <si>
    <t>59068</t>
  </si>
  <si>
    <t>62906</t>
  </si>
  <si>
    <t>83976</t>
  </si>
  <si>
    <t>59986</t>
  </si>
  <si>
    <t>69957</t>
  </si>
  <si>
    <t>75228</t>
  </si>
  <si>
    <t>76228</t>
  </si>
  <si>
    <t>64239</t>
  </si>
  <si>
    <t>56571</t>
  </si>
  <si>
    <t>52871</t>
  </si>
  <si>
    <t>112379</t>
  </si>
  <si>
    <t>93572</t>
  </si>
  <si>
    <t>78913</t>
  </si>
  <si>
    <t>65746</t>
  </si>
  <si>
    <t>54782</t>
  </si>
  <si>
    <t>51043</t>
  </si>
  <si>
    <t>41775</t>
  </si>
  <si>
    <t>79777</t>
  </si>
  <si>
    <t>56547</t>
  </si>
  <si>
    <t>61084</t>
  </si>
  <si>
    <t>57148</t>
  </si>
  <si>
    <t>50411</t>
  </si>
  <si>
    <t>60859</t>
  </si>
  <si>
    <t>88887</t>
  </si>
  <si>
    <t>96157</t>
  </si>
  <si>
    <t>43959</t>
  </si>
  <si>
    <t>50815</t>
  </si>
  <si>
    <t>53869</t>
  </si>
  <si>
    <t>69577</t>
  </si>
  <si>
    <t>79444</t>
  </si>
  <si>
    <t>87600</t>
  </si>
  <si>
    <t>61080</t>
  </si>
  <si>
    <t>72182</t>
  </si>
  <si>
    <t>39498</t>
  </si>
  <si>
    <t>35027</t>
  </si>
  <si>
    <t>63953</t>
  </si>
  <si>
    <t>72625</t>
  </si>
  <si>
    <t>59929</t>
  </si>
  <si>
    <t>65999</t>
  </si>
  <si>
    <t>50048</t>
  </si>
  <si>
    <t>35336</t>
  </si>
  <si>
    <t>61677</t>
  </si>
  <si>
    <t>47752</t>
  </si>
  <si>
    <t>29393</t>
  </si>
  <si>
    <t>37568</t>
  </si>
  <si>
    <t>33848</t>
  </si>
  <si>
    <t>60562</t>
  </si>
  <si>
    <t>65938</t>
  </si>
  <si>
    <t>36707</t>
  </si>
  <si>
    <t>46311</t>
  </si>
  <si>
    <t>85652</t>
  </si>
  <si>
    <t>90221</t>
  </si>
  <si>
    <t>63583</t>
  </si>
  <si>
    <t>76971</t>
  </si>
  <si>
    <t>24341</t>
  </si>
  <si>
    <t>19326</t>
  </si>
  <si>
    <t>53079</t>
  </si>
  <si>
    <t>46396</t>
  </si>
  <si>
    <t>22516</t>
  </si>
  <si>
    <t>26171</t>
  </si>
  <si>
    <t>24989</t>
  </si>
  <si>
    <t>28268</t>
  </si>
  <si>
    <t>26375</t>
  </si>
  <si>
    <t>32637</t>
  </si>
  <si>
    <t>31142</t>
  </si>
  <si>
    <t>33315</t>
  </si>
  <si>
    <t>30086</t>
  </si>
  <si>
    <t>28641</t>
  </si>
  <si>
    <t>32487</t>
  </si>
  <si>
    <t>54962</t>
  </si>
  <si>
    <t>65170</t>
  </si>
  <si>
    <t>67713</t>
  </si>
  <si>
    <t>52209</t>
  </si>
  <si>
    <t>62651</t>
  </si>
  <si>
    <t>24025</t>
  </si>
  <si>
    <t>28420</t>
  </si>
  <si>
    <t>30381</t>
  </si>
  <si>
    <t>27890</t>
  </si>
  <si>
    <t>47971</t>
  </si>
  <si>
    <t>44934</t>
  </si>
  <si>
    <t>38146</t>
  </si>
  <si>
    <t>60707</t>
  </si>
  <si>
    <t>43336</t>
  </si>
  <si>
    <t>25622</t>
  </si>
  <si>
    <t>22482</t>
  </si>
  <si>
    <t>82372</t>
  </si>
  <si>
    <t>98811</t>
  </si>
  <si>
    <t>44602</t>
  </si>
  <si>
    <t>134799</t>
  </si>
  <si>
    <t>107043</t>
  </si>
  <si>
    <t>87686</t>
  </si>
  <si>
    <t>82175</t>
  </si>
  <si>
    <t>86811</t>
  </si>
  <si>
    <t>64818</t>
  </si>
  <si>
    <t>101097</t>
  </si>
  <si>
    <t>77469</t>
  </si>
  <si>
    <t>83497</t>
  </si>
  <si>
    <t>63869</t>
  </si>
  <si>
    <t>128933</t>
  </si>
  <si>
    <t>118266</t>
  </si>
  <si>
    <t>76230</t>
  </si>
  <si>
    <t>54370</t>
  </si>
  <si>
    <t>71101</t>
  </si>
  <si>
    <t>52521</t>
  </si>
  <si>
    <t>49347</t>
  </si>
  <si>
    <t>46394</t>
  </si>
  <si>
    <t>42602</t>
  </si>
  <si>
    <t>135309</t>
  </si>
  <si>
    <t>124729</t>
  </si>
  <si>
    <t>73678</t>
  </si>
  <si>
    <t>64715</t>
  </si>
  <si>
    <t>129036</t>
  </si>
  <si>
    <t>97869</t>
  </si>
  <si>
    <t>52541</t>
  </si>
  <si>
    <t>74195</t>
  </si>
  <si>
    <t>59260</t>
  </si>
  <si>
    <t>129023</t>
  </si>
  <si>
    <t>105765</t>
  </si>
  <si>
    <t>68448</t>
  </si>
  <si>
    <t>55586</t>
  </si>
  <si>
    <t>112342</t>
  </si>
  <si>
    <t>84568</t>
  </si>
  <si>
    <t>48494</t>
  </si>
  <si>
    <t>41970</t>
  </si>
  <si>
    <t>56388</t>
  </si>
  <si>
    <t>71059</t>
  </si>
  <si>
    <t>79091</t>
  </si>
  <si>
    <t>69560</t>
  </si>
  <si>
    <t>89423</t>
  </si>
  <si>
    <t>53751</t>
  </si>
  <si>
    <t>48057</t>
  </si>
  <si>
    <t>123395</t>
  </si>
  <si>
    <t>110194</t>
  </si>
  <si>
    <t>102233</t>
  </si>
  <si>
    <t>108227</t>
  </si>
  <si>
    <t>79590</t>
  </si>
  <si>
    <t>94876</t>
  </si>
  <si>
    <t>81276</t>
  </si>
  <si>
    <t>86162</t>
  </si>
  <si>
    <t>67496</t>
  </si>
  <si>
    <t>86072</t>
  </si>
  <si>
    <t>69349</t>
  </si>
  <si>
    <t>81351</t>
  </si>
  <si>
    <t>57096</t>
  </si>
  <si>
    <t>116213</t>
  </si>
  <si>
    <t>109159</t>
  </si>
  <si>
    <t>69936</t>
  </si>
  <si>
    <t>66380</t>
  </si>
  <si>
    <t>52478</t>
  </si>
  <si>
    <t>42593</t>
  </si>
  <si>
    <t>50713</t>
  </si>
  <si>
    <t>52175</t>
  </si>
  <si>
    <t>60043</t>
  </si>
  <si>
    <t>92215</t>
  </si>
  <si>
    <t>105069</t>
  </si>
  <si>
    <t>17143</t>
  </si>
  <si>
    <t>18186</t>
  </si>
  <si>
    <t>63995</t>
  </si>
  <si>
    <t>70142</t>
  </si>
  <si>
    <t>86131</t>
  </si>
  <si>
    <t>69697</t>
  </si>
  <si>
    <t>15771</t>
  </si>
  <si>
    <t>13571</t>
  </si>
  <si>
    <t>97621</t>
  </si>
  <si>
    <t>69353</t>
  </si>
  <si>
    <t>73935</t>
  </si>
  <si>
    <t>88660</t>
  </si>
  <si>
    <t>48881</t>
  </si>
  <si>
    <t>59927</t>
  </si>
  <si>
    <t>50577</t>
  </si>
  <si>
    <t>61008</t>
  </si>
  <si>
    <t>18102</t>
  </si>
  <si>
    <t>15789</t>
  </si>
  <si>
    <t>84318</t>
  </si>
  <si>
    <t>109532</t>
  </si>
  <si>
    <t>26109</t>
  </si>
  <si>
    <t>33772</t>
  </si>
  <si>
    <t>52207</t>
  </si>
  <si>
    <t>66395</t>
  </si>
  <si>
    <t>29111</t>
  </si>
  <si>
    <t>24182</t>
  </si>
  <si>
    <t>31191</t>
  </si>
  <si>
    <t>28218</t>
  </si>
  <si>
    <t>34639</t>
  </si>
  <si>
    <t>29524</t>
  </si>
  <si>
    <t>73055</t>
  </si>
  <si>
    <t>62350</t>
  </si>
  <si>
    <t>64181</t>
  </si>
  <si>
    <t>57837</t>
  </si>
  <si>
    <t>23853</t>
  </si>
  <si>
    <t>40414</t>
  </si>
  <si>
    <t>76233</t>
  </si>
  <si>
    <t>93501</t>
  </si>
  <si>
    <t>51006</t>
  </si>
  <si>
    <t>64246</t>
  </si>
  <si>
    <t>48506</t>
  </si>
  <si>
    <t>55233</t>
  </si>
  <si>
    <t>46094</t>
  </si>
  <si>
    <t>56831</t>
  </si>
  <si>
    <t>91643</t>
  </si>
  <si>
    <t>109474</t>
  </si>
  <si>
    <t>101150</t>
  </si>
  <si>
    <t>112619</t>
  </si>
  <si>
    <t>123272</t>
  </si>
  <si>
    <t>147632</t>
  </si>
  <si>
    <t>131721</t>
  </si>
  <si>
    <t>153534</t>
  </si>
  <si>
    <t>237919</t>
  </si>
  <si>
    <t>184677</t>
  </si>
  <si>
    <t>135467</t>
  </si>
  <si>
    <t>169344</t>
  </si>
  <si>
    <t>162209</t>
  </si>
  <si>
    <t>118818</t>
  </si>
  <si>
    <t>157192</t>
  </si>
  <si>
    <t>122257</t>
  </si>
  <si>
    <t>237217</t>
  </si>
  <si>
    <t>182246</t>
  </si>
  <si>
    <t>157879</t>
  </si>
  <si>
    <t>113946</t>
  </si>
  <si>
    <t>102786</t>
  </si>
  <si>
    <t>75313</t>
  </si>
  <si>
    <t>142477</t>
  </si>
  <si>
    <t>118062</t>
  </si>
  <si>
    <t>80073</t>
  </si>
  <si>
    <t>57193</t>
  </si>
  <si>
    <t>148687</t>
  </si>
  <si>
    <t>139837</t>
  </si>
  <si>
    <t>116481</t>
  </si>
  <si>
    <t>93464</t>
  </si>
  <si>
    <t>195624</t>
  </si>
  <si>
    <t>160167</t>
  </si>
  <si>
    <t>117809</t>
  </si>
  <si>
    <t>97460</t>
  </si>
  <si>
    <t>82945</t>
  </si>
  <si>
    <t>72076</t>
  </si>
  <si>
    <t>144390</t>
  </si>
  <si>
    <t>132494</t>
  </si>
  <si>
    <t>175669</t>
  </si>
  <si>
    <t>160605</t>
  </si>
  <si>
    <t>90581</t>
  </si>
  <si>
    <t>103651</t>
  </si>
  <si>
    <t>83262</t>
  </si>
  <si>
    <t>76262</t>
  </si>
  <si>
    <t>88449</t>
  </si>
  <si>
    <t>77735</t>
  </si>
  <si>
    <t>58769</t>
  </si>
  <si>
    <t>54274</t>
  </si>
  <si>
    <t>146518</t>
  </si>
  <si>
    <t>137429</t>
  </si>
  <si>
    <t>80943</t>
  </si>
  <si>
    <t>60394</t>
  </si>
  <si>
    <t>117416</t>
  </si>
  <si>
    <t>110071</t>
  </si>
  <si>
    <t>69241</t>
  </si>
  <si>
    <t>63606</t>
  </si>
  <si>
    <t>123655</t>
  </si>
  <si>
    <t>99278</t>
  </si>
  <si>
    <t>93257</t>
  </si>
  <si>
    <t>71341</t>
  </si>
  <si>
    <t>103211</t>
  </si>
  <si>
    <t>79152</t>
  </si>
  <si>
    <t>62338</t>
  </si>
  <si>
    <t>53661</t>
  </si>
  <si>
    <t>67714</t>
  </si>
  <si>
    <t>59035</t>
  </si>
  <si>
    <t>68370</t>
  </si>
  <si>
    <t>82660</t>
  </si>
  <si>
    <t>29106</t>
  </si>
  <si>
    <t>33280</t>
  </si>
  <si>
    <t>14566</t>
  </si>
  <si>
    <t>16524</t>
  </si>
  <si>
    <t>43998</t>
  </si>
  <si>
    <t>30456</t>
  </si>
  <si>
    <t>38656</t>
  </si>
  <si>
    <t>47351</t>
  </si>
  <si>
    <t>53379</t>
  </si>
  <si>
    <t>56154</t>
  </si>
  <si>
    <t>75222</t>
  </si>
  <si>
    <t>96674</t>
  </si>
  <si>
    <t>83151</t>
  </si>
  <si>
    <t>73102</t>
  </si>
  <si>
    <t>69164</t>
  </si>
  <si>
    <t>81507</t>
  </si>
  <si>
    <t>78879</t>
  </si>
  <si>
    <t>88879</t>
  </si>
  <si>
    <t>64782</t>
  </si>
  <si>
    <t>42121</t>
  </si>
  <si>
    <t>36952</t>
  </si>
  <si>
    <t>72904</t>
  </si>
  <si>
    <t>51312</t>
  </si>
  <si>
    <t>69289</t>
  </si>
  <si>
    <t>51505</t>
  </si>
  <si>
    <t>40038</t>
  </si>
  <si>
    <t>30133</t>
  </si>
  <si>
    <t>40798</t>
  </si>
  <si>
    <t>48689</t>
  </si>
  <si>
    <t>25154</t>
  </si>
  <si>
    <t>21624</t>
  </si>
  <si>
    <t>37383</t>
  </si>
  <si>
    <t>40805</t>
  </si>
  <si>
    <t>24413</t>
  </si>
  <si>
    <t>17472</t>
  </si>
  <si>
    <t>30680</t>
  </si>
  <si>
    <t>36567</t>
  </si>
  <si>
    <t>43322</t>
  </si>
  <si>
    <t>49786</t>
  </si>
  <si>
    <t>27709</t>
  </si>
  <si>
    <t>30283</t>
  </si>
  <si>
    <t>38335</t>
  </si>
  <si>
    <t>45766</t>
  </si>
  <si>
    <t>43520</t>
  </si>
  <si>
    <t>50485</t>
  </si>
  <si>
    <t>50885</t>
  </si>
  <si>
    <t>58391</t>
  </si>
  <si>
    <t>48774</t>
  </si>
  <si>
    <t>58629</t>
  </si>
  <si>
    <t>51865</t>
  </si>
  <si>
    <t>63466</t>
  </si>
  <si>
    <t>34919</t>
  </si>
  <si>
    <t>38568</t>
  </si>
  <si>
    <t>63113</t>
  </si>
  <si>
    <t>74022</t>
  </si>
  <si>
    <t>38156</t>
  </si>
  <si>
    <t>31975</t>
  </si>
  <si>
    <t>21782</t>
  </si>
  <si>
    <t>20588</t>
  </si>
  <si>
    <t>55771</t>
  </si>
  <si>
    <t>49765</t>
  </si>
  <si>
    <t>54926</t>
  </si>
  <si>
    <t>43142</t>
  </si>
  <si>
    <t>34323</t>
  </si>
  <si>
    <t>31327</t>
  </si>
  <si>
    <t>70494</t>
  </si>
  <si>
    <t>61859</t>
  </si>
  <si>
    <t>123690</t>
  </si>
  <si>
    <t>106609</t>
  </si>
  <si>
    <t>49310</t>
  </si>
  <si>
    <t>35544</t>
  </si>
  <si>
    <t>44450</t>
  </si>
  <si>
    <t>40306</t>
  </si>
  <si>
    <t>39921</t>
  </si>
  <si>
    <t>139912</t>
  </si>
  <si>
    <t>109616</t>
  </si>
  <si>
    <t>73434</t>
  </si>
  <si>
    <t>52922</t>
  </si>
  <si>
    <t>184405</t>
  </si>
  <si>
    <t>156632</t>
  </si>
  <si>
    <t>47935</t>
  </si>
  <si>
    <t>39949</t>
  </si>
  <si>
    <t>69366</t>
  </si>
  <si>
    <t>65339</t>
  </si>
  <si>
    <t>73905</t>
  </si>
  <si>
    <t>59645</t>
  </si>
  <si>
    <t>72395</t>
  </si>
  <si>
    <t>59307</t>
  </si>
  <si>
    <t>196864</t>
  </si>
  <si>
    <t>170176</t>
  </si>
  <si>
    <t>61863</t>
  </si>
  <si>
    <t>50688</t>
  </si>
  <si>
    <t>92802</t>
  </si>
  <si>
    <t>80078</t>
  </si>
  <si>
    <t>178352</t>
  </si>
  <si>
    <t>139229</t>
  </si>
  <si>
    <t>82466</t>
  </si>
  <si>
    <t>58309</t>
  </si>
  <si>
    <t>140689</t>
  </si>
  <si>
    <t>129375</t>
  </si>
  <si>
    <t>48162</t>
  </si>
  <si>
    <t>152169</t>
  </si>
  <si>
    <t>119846</t>
  </si>
  <si>
    <t>91586</t>
  </si>
  <si>
    <t>66328</t>
  </si>
  <si>
    <t>42923</t>
  </si>
  <si>
    <t>75409</t>
  </si>
  <si>
    <t>85406</t>
  </si>
  <si>
    <t>109134</t>
  </si>
  <si>
    <t>119615</t>
  </si>
  <si>
    <t>100911</t>
  </si>
  <si>
    <t>118439</t>
  </si>
  <si>
    <t>51309</t>
  </si>
  <si>
    <t>47575</t>
  </si>
  <si>
    <t>77999</t>
  </si>
  <si>
    <t>73311</t>
  </si>
  <si>
    <t>99118</t>
  </si>
  <si>
    <t>69479</t>
  </si>
  <si>
    <t>65089</t>
  </si>
  <si>
    <t>50370</t>
  </si>
  <si>
    <t>22484</t>
  </si>
  <si>
    <t>28583</t>
  </si>
  <si>
    <t>103636</t>
  </si>
  <si>
    <t>74727</t>
  </si>
  <si>
    <t>92647</t>
  </si>
  <si>
    <t>76136</t>
  </si>
  <si>
    <t>56379</t>
  </si>
  <si>
    <t>51863</t>
  </si>
  <si>
    <t>48771</t>
  </si>
  <si>
    <t>18504</t>
  </si>
  <si>
    <t>14630</t>
  </si>
  <si>
    <t>116647</t>
  </si>
  <si>
    <t>83057</t>
  </si>
  <si>
    <t>98601</t>
  </si>
  <si>
    <t>74719</t>
  </si>
  <si>
    <t>73478</t>
  </si>
  <si>
    <t>89022</t>
  </si>
  <si>
    <t>40905</t>
  </si>
  <si>
    <t>53029</t>
  </si>
  <si>
    <t>84207</t>
  </si>
  <si>
    <t>97645</t>
  </si>
  <si>
    <t>42138</t>
  </si>
  <si>
    <t>47307</t>
  </si>
  <si>
    <t>46418</t>
  </si>
  <si>
    <t>73906</t>
  </si>
  <si>
    <t>86739</t>
  </si>
  <si>
    <t>59282</t>
  </si>
  <si>
    <t>67763</t>
  </si>
  <si>
    <t>49444</t>
  </si>
  <si>
    <t>55921</t>
  </si>
  <si>
    <t>59207</t>
  </si>
  <si>
    <t>71995</t>
  </si>
  <si>
    <t>84780</t>
  </si>
  <si>
    <t>51215</t>
  </si>
  <si>
    <t>14819</t>
  </si>
  <si>
    <t>16797</t>
  </si>
  <si>
    <t>57429</t>
  </si>
  <si>
    <t>60947</t>
  </si>
  <si>
    <t>66737</t>
  </si>
  <si>
    <t>54026</t>
  </si>
  <si>
    <t>50783</t>
  </si>
  <si>
    <t>41556</t>
  </si>
  <si>
    <t>84619</t>
  </si>
  <si>
    <t>39758</t>
  </si>
  <si>
    <t>51560</t>
  </si>
  <si>
    <t>59925</t>
  </si>
  <si>
    <t>37613</t>
  </si>
  <si>
    <t>71328</t>
  </si>
  <si>
    <t>87175</t>
  </si>
  <si>
    <t>32097</t>
  </si>
  <si>
    <t>34359</t>
  </si>
  <si>
    <t>28667</t>
  </si>
  <si>
    <t>31239</t>
  </si>
  <si>
    <t>36042</t>
  </si>
  <si>
    <t>41232</t>
  </si>
  <si>
    <t>27783</t>
  </si>
  <si>
    <t>31802</t>
  </si>
  <si>
    <t>65304</t>
  </si>
  <si>
    <t>83763</t>
  </si>
  <si>
    <t>47690</t>
  </si>
  <si>
    <t>50981</t>
  </si>
  <si>
    <t>58341</t>
  </si>
  <si>
    <t>74350</t>
  </si>
  <si>
    <t>53569</t>
  </si>
  <si>
    <t>40524</t>
  </si>
  <si>
    <t>47321</t>
  </si>
  <si>
    <t>33558</t>
  </si>
  <si>
    <t>44875</t>
  </si>
  <si>
    <t>37099</t>
  </si>
  <si>
    <t>23904</t>
  </si>
  <si>
    <t>21904</t>
  </si>
  <si>
    <t>40662</t>
  </si>
  <si>
    <t>30190</t>
  </si>
  <si>
    <t>27372</t>
  </si>
  <si>
    <t>24648</t>
  </si>
  <si>
    <t>29000</t>
  </si>
  <si>
    <t>23571</t>
  </si>
  <si>
    <t>49500</t>
  </si>
  <si>
    <t>61161</t>
  </si>
  <si>
    <t>50791</t>
  </si>
  <si>
    <t>56026</t>
  </si>
  <si>
    <t>34606</t>
  </si>
  <si>
    <t>99863</t>
  </si>
  <si>
    <t>84524</t>
  </si>
  <si>
    <t>228973</t>
  </si>
  <si>
    <t>210949</t>
  </si>
  <si>
    <t>101864</t>
  </si>
  <si>
    <t>62226</t>
  </si>
  <si>
    <t>48530</t>
  </si>
  <si>
    <t>144628</t>
  </si>
  <si>
    <t>102729</t>
  </si>
  <si>
    <t>48287</t>
  </si>
  <si>
    <t>91658</t>
  </si>
  <si>
    <t>83383</t>
  </si>
  <si>
    <t>113608</t>
  </si>
  <si>
    <t>90108</t>
  </si>
  <si>
    <t>59389</t>
  </si>
  <si>
    <t>53237</t>
  </si>
  <si>
    <t>65683</t>
  </si>
  <si>
    <t>138138</t>
  </si>
  <si>
    <t>126551</t>
  </si>
  <si>
    <t>105374</t>
  </si>
  <si>
    <t>83582</t>
  </si>
  <si>
    <t>162375</t>
  </si>
  <si>
    <t>115611</t>
  </si>
  <si>
    <t>162696</t>
  </si>
  <si>
    <t>147553</t>
  </si>
  <si>
    <t>102349</t>
  </si>
  <si>
    <t>76558</t>
  </si>
  <si>
    <t>73057</t>
  </si>
  <si>
    <t>162047</t>
  </si>
  <si>
    <t>121605</t>
  </si>
  <si>
    <t>85729</t>
  </si>
  <si>
    <t>67434</t>
  </si>
  <si>
    <t>33114</t>
  </si>
  <si>
    <t>29871</t>
  </si>
  <si>
    <t>107243</t>
  </si>
  <si>
    <t>135094</t>
  </si>
  <si>
    <t>94728</t>
  </si>
  <si>
    <t>102043</t>
  </si>
  <si>
    <t>56234</t>
  </si>
  <si>
    <t>66065</t>
  </si>
  <si>
    <t>99619</t>
  </si>
  <si>
    <t>86148</t>
  </si>
  <si>
    <t>102737</t>
  </si>
  <si>
    <t>127701</t>
  </si>
  <si>
    <t>109378</t>
  </si>
  <si>
    <t>141281</t>
  </si>
  <si>
    <t>68918</t>
  </si>
  <si>
    <t>85867</t>
  </si>
  <si>
    <t>64788</t>
  </si>
  <si>
    <t>72111</t>
  </si>
  <si>
    <t>112990</t>
  </si>
  <si>
    <t>127509</t>
  </si>
  <si>
    <t>105202</t>
  </si>
  <si>
    <t>90688</t>
  </si>
  <si>
    <t>89896</t>
  </si>
  <si>
    <t>84974</t>
  </si>
  <si>
    <t>50640</t>
  </si>
  <si>
    <t>44544</t>
  </si>
  <si>
    <t>114800</t>
  </si>
  <si>
    <t>89008</t>
  </si>
  <si>
    <t>58234</t>
  </si>
  <si>
    <t>50652</t>
  </si>
  <si>
    <t>96370</t>
  </si>
  <si>
    <t>74140</t>
  </si>
  <si>
    <t>51172</t>
  </si>
  <si>
    <t>65541</t>
  </si>
  <si>
    <t>94445</t>
  </si>
  <si>
    <t>101992</t>
  </si>
  <si>
    <t>43634</t>
  </si>
  <si>
    <t>51498</t>
  </si>
  <si>
    <t>41957</t>
  </si>
  <si>
    <t>49349</t>
  </si>
  <si>
    <t>66924</t>
  </si>
  <si>
    <t>83398</t>
  </si>
  <si>
    <t>81396</t>
  </si>
  <si>
    <t>87190</t>
  </si>
  <si>
    <t>68149</t>
  </si>
  <si>
    <t>84128</t>
  </si>
  <si>
    <t>44959</t>
  </si>
  <si>
    <t>57650</t>
  </si>
  <si>
    <t>50755</t>
  </si>
  <si>
    <t>39132</t>
  </si>
  <si>
    <t>38765</t>
  </si>
  <si>
    <t>33704</t>
  </si>
  <si>
    <t>50420</t>
  </si>
  <si>
    <t>37578</t>
  </si>
  <si>
    <t>50708</t>
  </si>
  <si>
    <t>44640</t>
  </si>
  <si>
    <t>56447</t>
  </si>
  <si>
    <t>43525</t>
  </si>
  <si>
    <t>19420</t>
  </si>
  <si>
    <t>16381</t>
  </si>
  <si>
    <t>62069</t>
  </si>
  <si>
    <t>54905</t>
  </si>
  <si>
    <t>65357</t>
  </si>
  <si>
    <t>73027</t>
  </si>
  <si>
    <t>55950</t>
  </si>
  <si>
    <t>65313</t>
  </si>
  <si>
    <t>90335</t>
  </si>
  <si>
    <t>94861</t>
  </si>
  <si>
    <t>59759</t>
  </si>
  <si>
    <t>76925</t>
  </si>
  <si>
    <t>68753</t>
  </si>
  <si>
    <t>63671</t>
  </si>
  <si>
    <t>71134</t>
  </si>
  <si>
    <t>28436</t>
  </si>
  <si>
    <t>42492</t>
  </si>
  <si>
    <t>46699</t>
  </si>
  <si>
    <t>24315</t>
  </si>
  <si>
    <t>46016</t>
  </si>
  <si>
    <t>57418</t>
  </si>
  <si>
    <t>29015</t>
  </si>
  <si>
    <t>31791</t>
  </si>
  <si>
    <t>68602</t>
  </si>
  <si>
    <t>85665</t>
  </si>
  <si>
    <t>45002</t>
  </si>
  <si>
    <t>68200</t>
  </si>
  <si>
    <t>77088</t>
  </si>
  <si>
    <t>36725</t>
  </si>
  <si>
    <t>33341</t>
  </si>
  <si>
    <t>55905</t>
  </si>
  <si>
    <t>49852</t>
  </si>
  <si>
    <t>41779</t>
  </si>
  <si>
    <t>39833</t>
  </si>
  <si>
    <t>30265</t>
  </si>
  <si>
    <t>36173</t>
  </si>
  <si>
    <t>33553</t>
  </si>
  <si>
    <t>34698</t>
  </si>
  <si>
    <t>27240</t>
  </si>
  <si>
    <t>51736</t>
  </si>
  <si>
    <t>58067</t>
  </si>
  <si>
    <t>82416</t>
  </si>
  <si>
    <t>72425</t>
  </si>
  <si>
    <t>32532</t>
  </si>
  <si>
    <t>55107</t>
  </si>
  <si>
    <t>71549</t>
  </si>
  <si>
    <t>129638</t>
  </si>
  <si>
    <t>116036</t>
  </si>
  <si>
    <t>65148</t>
  </si>
  <si>
    <t>56718</t>
  </si>
  <si>
    <t>161607</t>
  </si>
  <si>
    <t>145216</t>
  </si>
  <si>
    <t>91952</t>
  </si>
  <si>
    <t>72955</t>
  </si>
  <si>
    <t>164899</t>
  </si>
  <si>
    <t>152215</t>
  </si>
  <si>
    <t>73376</t>
  </si>
  <si>
    <t>66801</t>
  </si>
  <si>
    <t>133673</t>
  </si>
  <si>
    <t>93885</t>
  </si>
  <si>
    <t>255441</t>
  </si>
  <si>
    <t>190021</t>
  </si>
  <si>
    <t>66114</t>
  </si>
  <si>
    <t>61977</t>
  </si>
  <si>
    <t>239184</t>
  </si>
  <si>
    <t>200313</t>
  </si>
  <si>
    <t>53399</t>
  </si>
  <si>
    <t>221923</t>
  </si>
  <si>
    <t>164539</t>
  </si>
  <si>
    <t>91575</t>
  </si>
  <si>
    <t>86862</t>
  </si>
  <si>
    <t>70342</t>
  </si>
  <si>
    <t>58000</t>
  </si>
  <si>
    <t>52349</t>
  </si>
  <si>
    <t>48152</t>
  </si>
  <si>
    <t>233679</t>
  </si>
  <si>
    <t>167220</t>
  </si>
  <si>
    <t>140823</t>
  </si>
  <si>
    <t>123112</t>
  </si>
  <si>
    <t>214054</t>
  </si>
  <si>
    <t>184682</t>
  </si>
  <si>
    <t>67111</t>
  </si>
  <si>
    <t>82260</t>
  </si>
  <si>
    <t>94494</t>
  </si>
  <si>
    <t>84089</t>
  </si>
  <si>
    <t>105569</t>
  </si>
  <si>
    <t>115541</t>
  </si>
  <si>
    <t>129934</t>
  </si>
  <si>
    <t>108601</t>
  </si>
  <si>
    <t>124430</t>
  </si>
  <si>
    <t>106496</t>
  </si>
  <si>
    <t>121129</t>
  </si>
  <si>
    <t>66847</t>
  </si>
  <si>
    <t>84924</t>
  </si>
  <si>
    <t>125332</t>
  </si>
  <si>
    <t>143632</t>
  </si>
  <si>
    <t>98617</t>
  </si>
  <si>
    <t>80627</t>
  </si>
  <si>
    <t>104343</t>
  </si>
  <si>
    <t>77069</t>
  </si>
  <si>
    <t>49853</t>
  </si>
  <si>
    <t>41429</t>
  </si>
  <si>
    <t>99344</t>
  </si>
  <si>
    <t>92086</t>
  </si>
  <si>
    <t>54870</t>
  </si>
  <si>
    <t>45201</t>
  </si>
  <si>
    <t>54394</t>
  </si>
  <si>
    <t>38149</t>
  </si>
  <si>
    <t>123816</t>
  </si>
  <si>
    <t>97559</t>
  </si>
  <si>
    <t>30563</t>
  </si>
  <si>
    <t>32570</t>
  </si>
  <si>
    <t>90227</t>
  </si>
  <si>
    <t>98937</t>
  </si>
  <si>
    <t>75059</t>
  </si>
  <si>
    <t>95759</t>
  </si>
  <si>
    <t>35767</t>
  </si>
  <si>
    <t>44212</t>
  </si>
  <si>
    <t>42336</t>
  </si>
  <si>
    <t>45094</t>
  </si>
  <si>
    <t>42697</t>
  </si>
  <si>
    <t>80983</t>
  </si>
  <si>
    <t>57535</t>
  </si>
  <si>
    <t>48833</t>
  </si>
  <si>
    <t>44276</t>
  </si>
  <si>
    <t>78372</t>
  </si>
  <si>
    <t>93644</t>
  </si>
  <si>
    <t>33482</t>
  </si>
  <si>
    <t>27297</t>
  </si>
  <si>
    <t>46267</t>
  </si>
  <si>
    <t>37265</t>
  </si>
  <si>
    <t>57881</t>
  </si>
  <si>
    <t>95567</t>
  </si>
  <si>
    <t>123598</t>
  </si>
  <si>
    <t>116145</t>
  </si>
  <si>
    <t>150885</t>
  </si>
  <si>
    <t>33072</t>
  </si>
  <si>
    <t>27868</t>
  </si>
  <si>
    <t>56465</t>
  </si>
  <si>
    <t>63245</t>
  </si>
  <si>
    <t>47623</t>
  </si>
  <si>
    <t>40420</t>
  </si>
  <si>
    <t>17792</t>
  </si>
  <si>
    <t>24175</t>
  </si>
  <si>
    <t>74069</t>
  </si>
  <si>
    <t>92829</t>
  </si>
  <si>
    <t>34812</t>
  </si>
  <si>
    <t>40186</t>
  </si>
  <si>
    <t>49026</t>
  </si>
  <si>
    <t>32262</t>
  </si>
  <si>
    <t>41851</t>
  </si>
  <si>
    <t>49706</t>
  </si>
  <si>
    <t>59009</t>
  </si>
  <si>
    <t>48709</t>
  </si>
  <si>
    <t>54624</t>
  </si>
  <si>
    <t>22815</t>
  </si>
  <si>
    <t>24729</t>
  </si>
  <si>
    <t>66545</t>
  </si>
  <si>
    <t>85881</t>
  </si>
  <si>
    <t>45838</t>
  </si>
  <si>
    <t>60774</t>
  </si>
  <si>
    <t>74838</t>
  </si>
  <si>
    <t>37524</t>
  </si>
  <si>
    <t>43061</t>
  </si>
  <si>
    <t>25773</t>
  </si>
  <si>
    <t>20000</t>
  </si>
  <si>
    <t>32118</t>
  </si>
  <si>
    <t>31582</t>
  </si>
  <si>
    <t>34802</t>
  </si>
  <si>
    <t>60915</t>
  </si>
  <si>
    <t>119828</t>
  </si>
  <si>
    <t>142415</t>
  </si>
  <si>
    <t>70690</t>
  </si>
  <si>
    <t>132402</t>
  </si>
  <si>
    <t>117868</t>
  </si>
  <si>
    <t>124842</t>
  </si>
  <si>
    <t>116902</t>
  </si>
  <si>
    <t>186827</t>
  </si>
  <si>
    <t>139381</t>
  </si>
  <si>
    <t>84581</t>
  </si>
  <si>
    <t>63692</t>
  </si>
  <si>
    <t>53188</t>
  </si>
  <si>
    <t>45731</t>
  </si>
  <si>
    <t>68618</t>
  </si>
  <si>
    <t>230163</t>
  </si>
  <si>
    <t>189812</t>
  </si>
  <si>
    <t>128873</t>
  </si>
  <si>
    <t>118854</t>
  </si>
  <si>
    <t>172760</t>
  </si>
  <si>
    <t>121414</t>
  </si>
  <si>
    <t>65249</t>
  </si>
  <si>
    <t>52500</t>
  </si>
  <si>
    <t>70620</t>
  </si>
  <si>
    <t>54035</t>
  </si>
  <si>
    <t>65733</t>
  </si>
  <si>
    <t>61654</t>
  </si>
  <si>
    <t>174728</t>
  </si>
  <si>
    <t>135474</t>
  </si>
  <si>
    <t>137267</t>
  </si>
  <si>
    <t>102142</t>
  </si>
  <si>
    <t>70778</t>
  </si>
  <si>
    <t>51051</t>
  </si>
  <si>
    <t>156728</t>
  </si>
  <si>
    <t>139070</t>
  </si>
  <si>
    <t>51801</t>
  </si>
  <si>
    <t>43162</t>
  </si>
  <si>
    <t>91529</t>
  </si>
  <si>
    <t>85067</t>
  </si>
  <si>
    <t>98362</t>
  </si>
  <si>
    <t>96170</t>
  </si>
  <si>
    <t>81937</t>
  </si>
  <si>
    <t>53660</t>
  </si>
  <si>
    <t>40809</t>
  </si>
  <si>
    <t>50246</t>
  </si>
  <si>
    <t>45298</t>
  </si>
  <si>
    <t>83438</t>
  </si>
  <si>
    <t>80162</t>
  </si>
  <si>
    <t>60556</t>
  </si>
  <si>
    <t>53487</t>
  </si>
  <si>
    <t>42182</t>
  </si>
  <si>
    <t>18371</t>
  </si>
  <si>
    <t>14086</t>
  </si>
  <si>
    <t>93680</t>
  </si>
  <si>
    <t>62640</t>
  </si>
  <si>
    <t>57236</t>
  </si>
  <si>
    <t>127805</t>
  </si>
  <si>
    <t>107171</t>
  </si>
  <si>
    <t>69270</t>
  </si>
  <si>
    <t>56769</t>
  </si>
  <si>
    <t>71999</t>
  </si>
  <si>
    <t>94340</t>
  </si>
  <si>
    <t>118637</t>
  </si>
  <si>
    <t>92636</t>
  </si>
  <si>
    <t>97309</t>
  </si>
  <si>
    <t>48281</t>
  </si>
  <si>
    <t>57607</t>
  </si>
  <si>
    <t>58954</t>
  </si>
  <si>
    <t>49882</t>
  </si>
  <si>
    <t>57312</t>
  </si>
  <si>
    <t>42607</t>
  </si>
  <si>
    <t>52971</t>
  </si>
  <si>
    <t>15447</t>
  </si>
  <si>
    <t>14514</t>
  </si>
  <si>
    <t>63183</t>
  </si>
  <si>
    <t>79172</t>
  </si>
  <si>
    <t>59234</t>
  </si>
  <si>
    <t>75273</t>
  </si>
  <si>
    <t>75119</t>
  </si>
  <si>
    <t>39079</t>
  </si>
  <si>
    <t>31220</t>
  </si>
  <si>
    <t>80930</t>
  </si>
  <si>
    <t>60702</t>
  </si>
  <si>
    <t>52505</t>
  </si>
  <si>
    <t>41753</t>
  </si>
  <si>
    <t>97642</t>
  </si>
  <si>
    <t>26272</t>
  </si>
  <si>
    <t>29291</t>
  </si>
  <si>
    <t>32346</t>
  </si>
  <si>
    <t>26751</t>
  </si>
  <si>
    <t>69248</t>
  </si>
  <si>
    <t>84329</t>
  </si>
  <si>
    <t>68471</t>
  </si>
  <si>
    <t>56249</t>
  </si>
  <si>
    <t>53366</t>
  </si>
  <si>
    <t>39739</t>
  </si>
  <si>
    <t>45803</t>
  </si>
  <si>
    <t>48578</t>
  </si>
  <si>
    <t>25113</t>
  </si>
  <si>
    <t>29650</t>
  </si>
  <si>
    <t>40582</t>
  </si>
  <si>
    <t>47888</t>
  </si>
  <si>
    <t>25876</t>
  </si>
  <si>
    <t>33220</t>
  </si>
  <si>
    <t>63125</t>
  </si>
  <si>
    <t>70260</t>
  </si>
  <si>
    <t>21899</t>
  </si>
  <si>
    <t>26747</t>
  </si>
  <si>
    <t>29489</t>
  </si>
  <si>
    <t>34993</t>
  </si>
  <si>
    <t>30790</t>
  </si>
  <si>
    <t>34123</t>
  </si>
  <si>
    <t>31045</t>
  </si>
  <si>
    <t>33322</t>
  </si>
  <si>
    <t>39372</t>
  </si>
  <si>
    <t>39578</t>
  </si>
  <si>
    <t>46659</t>
  </si>
  <si>
    <t>31408</t>
  </si>
  <si>
    <t>23767</t>
  </si>
  <si>
    <t>53559</t>
  </si>
  <si>
    <t>49699</t>
  </si>
  <si>
    <t>30052</t>
  </si>
  <si>
    <t>24152</t>
  </si>
  <si>
    <t>53702</t>
  </si>
  <si>
    <t>37128</t>
  </si>
  <si>
    <t>32842</t>
  </si>
  <si>
    <t>72007</t>
  </si>
  <si>
    <t>61597</t>
  </si>
  <si>
    <t>74164</t>
  </si>
  <si>
    <t>64705</t>
  </si>
  <si>
    <t>62405</t>
  </si>
  <si>
    <t>223014</t>
  </si>
  <si>
    <t>199967</t>
  </si>
  <si>
    <t>212332</t>
  </si>
  <si>
    <t>153249</t>
  </si>
  <si>
    <t>158716</t>
  </si>
  <si>
    <t>150491</t>
  </si>
  <si>
    <t>252543</t>
  </si>
  <si>
    <t>228263</t>
  </si>
  <si>
    <t>93670</t>
  </si>
  <si>
    <t>82774</t>
  </si>
  <si>
    <t>54236</t>
  </si>
  <si>
    <t>38100</t>
  </si>
  <si>
    <t>236038</t>
  </si>
  <si>
    <t>185590</t>
  </si>
  <si>
    <t>63708</t>
  </si>
  <si>
    <t>58307</t>
  </si>
  <si>
    <t>65786</t>
  </si>
  <si>
    <t>54907</t>
  </si>
  <si>
    <t>62951</t>
  </si>
  <si>
    <t>173732</t>
  </si>
  <si>
    <t>157344</t>
  </si>
  <si>
    <t>101598</t>
  </si>
  <si>
    <t>84916</t>
  </si>
  <si>
    <t>61825</t>
  </si>
  <si>
    <t>49571</t>
  </si>
  <si>
    <t>39506</t>
  </si>
  <si>
    <t>29847</t>
  </si>
  <si>
    <t>221840</t>
  </si>
  <si>
    <t>176617</t>
  </si>
  <si>
    <t>75730</t>
  </si>
  <si>
    <t>68534</t>
  </si>
  <si>
    <t>96207</t>
  </si>
  <si>
    <t>71627</t>
  </si>
  <si>
    <t>46590</t>
  </si>
  <si>
    <t>93919</t>
  </si>
  <si>
    <t>68619</t>
  </si>
  <si>
    <t>57493</t>
  </si>
  <si>
    <t>53307</t>
  </si>
  <si>
    <t>56108</t>
  </si>
  <si>
    <t>67784</t>
  </si>
  <si>
    <t>21702</t>
  </si>
  <si>
    <t>23111</t>
  </si>
  <si>
    <t>133496</t>
  </si>
  <si>
    <t>150235</t>
  </si>
  <si>
    <t>82129</t>
  </si>
  <si>
    <t>86618</t>
  </si>
  <si>
    <t>81517</t>
  </si>
  <si>
    <t>64530</t>
  </si>
  <si>
    <t>72464</t>
  </si>
  <si>
    <t>80766</t>
  </si>
  <si>
    <t>56299</t>
  </si>
  <si>
    <t>44233</t>
  </si>
  <si>
    <t>98098</t>
  </si>
  <si>
    <t>109707</t>
  </si>
  <si>
    <t>90890</t>
  </si>
  <si>
    <t>69045</t>
  </si>
  <si>
    <t>61701</t>
  </si>
  <si>
    <t>88430</t>
  </si>
  <si>
    <t>39935</t>
  </si>
  <si>
    <t>89255</t>
  </si>
  <si>
    <t>76873</t>
  </si>
  <si>
    <t>49102</t>
  </si>
  <si>
    <t>62009</t>
  </si>
  <si>
    <t>82608</t>
  </si>
  <si>
    <t>101125</t>
  </si>
  <si>
    <t>49584</t>
  </si>
  <si>
    <t>109351</t>
  </si>
  <si>
    <t>86775</t>
  </si>
  <si>
    <t>97536</t>
  </si>
  <si>
    <t>45915</t>
  </si>
  <si>
    <t>38939</t>
  </si>
  <si>
    <t>38730</t>
  </si>
  <si>
    <t>29064</t>
  </si>
  <si>
    <t>48025</t>
  </si>
  <si>
    <t>79657</t>
  </si>
  <si>
    <t>70652</t>
  </si>
  <si>
    <t>14979</t>
  </si>
  <si>
    <t>16877</t>
  </si>
  <si>
    <t>46974</t>
  </si>
  <si>
    <t>38291</t>
  </si>
  <si>
    <t>87655</t>
  </si>
  <si>
    <t>79727</t>
  </si>
  <si>
    <t>39089</t>
  </si>
  <si>
    <t>32451</t>
  </si>
  <si>
    <t>39923</t>
  </si>
  <si>
    <t>68110</t>
  </si>
  <si>
    <t>64142</t>
  </si>
  <si>
    <t>27034</t>
  </si>
  <si>
    <t>24231</t>
  </si>
  <si>
    <t>36711</t>
  </si>
  <si>
    <t>43172</t>
  </si>
  <si>
    <t>38877</t>
  </si>
  <si>
    <t>54166</t>
  </si>
  <si>
    <t>24375</t>
  </si>
  <si>
    <t>30630</t>
  </si>
  <si>
    <t>36716</t>
  </si>
  <si>
    <t>39217</t>
  </si>
  <si>
    <t>35877</t>
  </si>
  <si>
    <t>40942</t>
  </si>
  <si>
    <t>57786</t>
  </si>
  <si>
    <t>66968</t>
  </si>
  <si>
    <t>58744</t>
  </si>
  <si>
    <t>63401</t>
  </si>
  <si>
    <t>56652</t>
  </si>
  <si>
    <t>64230</t>
  </si>
  <si>
    <t>38285</t>
  </si>
  <si>
    <t>43741</t>
  </si>
  <si>
    <t>54199</t>
  </si>
  <si>
    <t>60100</t>
  </si>
  <si>
    <t>63025</t>
  </si>
  <si>
    <t>120938</t>
  </si>
  <si>
    <t>144953</t>
  </si>
  <si>
    <t>50881</t>
  </si>
  <si>
    <t>54147</t>
  </si>
  <si>
    <t>57239</t>
  </si>
  <si>
    <t>48288</t>
  </si>
  <si>
    <t>116611</t>
  </si>
  <si>
    <t>138608</t>
  </si>
  <si>
    <t>75377</t>
  </si>
  <si>
    <t>69188</t>
  </si>
  <si>
    <t>147069</t>
  </si>
  <si>
    <t>47840</t>
  </si>
  <si>
    <t>36013</t>
  </si>
  <si>
    <t>76815</t>
  </si>
  <si>
    <t>70741</t>
  </si>
  <si>
    <t>158024</t>
  </si>
  <si>
    <t>130618</t>
  </si>
  <si>
    <t>66364</t>
  </si>
  <si>
    <t>64972</t>
  </si>
  <si>
    <t>47496</t>
  </si>
  <si>
    <t>89939</t>
  </si>
  <si>
    <t>67283</t>
  </si>
  <si>
    <t>126437</t>
  </si>
  <si>
    <t>97194</t>
  </si>
  <si>
    <t>226067</t>
  </si>
  <si>
    <t>199373</t>
  </si>
  <si>
    <t>232266</t>
  </si>
  <si>
    <t>182849</t>
  </si>
  <si>
    <t>85307</t>
  </si>
  <si>
    <t>69329</t>
  </si>
  <si>
    <t>67597</t>
  </si>
  <si>
    <t>52201</t>
  </si>
  <si>
    <t>162414</t>
  </si>
  <si>
    <t>76263</t>
  </si>
  <si>
    <t>82502</t>
  </si>
  <si>
    <t>58480</t>
  </si>
  <si>
    <t>50358</t>
  </si>
  <si>
    <t>71266</t>
  </si>
  <si>
    <t>52567</t>
  </si>
  <si>
    <t>52975</t>
  </si>
  <si>
    <t>43472</t>
  </si>
  <si>
    <t>182721</t>
  </si>
  <si>
    <t>168933</t>
  </si>
  <si>
    <t>117977</t>
  </si>
  <si>
    <t>72446</t>
  </si>
  <si>
    <t>59465</t>
  </si>
  <si>
    <t>106514</t>
  </si>
  <si>
    <t>90878</t>
  </si>
  <si>
    <t>57327</t>
  </si>
  <si>
    <t>53574</t>
  </si>
  <si>
    <t>57036</t>
  </si>
  <si>
    <t>51079</t>
  </si>
  <si>
    <t>91931</t>
  </si>
  <si>
    <t>66177</t>
  </si>
  <si>
    <t>78670</t>
  </si>
  <si>
    <t>64536</t>
  </si>
  <si>
    <t>36146</t>
  </si>
  <si>
    <t>42772</t>
  </si>
  <si>
    <t>56187</t>
  </si>
  <si>
    <t>67542</t>
  </si>
  <si>
    <t>50255</t>
  </si>
  <si>
    <t>54729</t>
  </si>
  <si>
    <t>42485</t>
  </si>
  <si>
    <t>53046</t>
  </si>
  <si>
    <t>83345</t>
  </si>
  <si>
    <t>96708</t>
  </si>
  <si>
    <t>14558</t>
  </si>
  <si>
    <t>17545</t>
  </si>
  <si>
    <t>41831</t>
  </si>
  <si>
    <t>45240</t>
  </si>
  <si>
    <t>70207</t>
  </si>
  <si>
    <t>50099</t>
  </si>
  <si>
    <t>13676</t>
  </si>
  <si>
    <t>16668</t>
  </si>
  <si>
    <t>16363</t>
  </si>
  <si>
    <t>18830</t>
  </si>
  <si>
    <t>37421</t>
  </si>
  <si>
    <t>34974</t>
  </si>
  <si>
    <t>44794</t>
  </si>
  <si>
    <t>35798</t>
  </si>
  <si>
    <t>84002</t>
  </si>
  <si>
    <t>77858</t>
  </si>
  <si>
    <t>51136</t>
  </si>
  <si>
    <t>55119</t>
  </si>
  <si>
    <t>70204</t>
  </si>
  <si>
    <t>76257</t>
  </si>
  <si>
    <t>42487</t>
  </si>
  <si>
    <t>65197</t>
  </si>
  <si>
    <t>78045</t>
  </si>
  <si>
    <t>46583</t>
  </si>
  <si>
    <t>41856</t>
  </si>
  <si>
    <t>45542</t>
  </si>
  <si>
    <t>36387</t>
  </si>
  <si>
    <t>47196</t>
  </si>
  <si>
    <t>31146</t>
  </si>
  <si>
    <t>51899</t>
  </si>
  <si>
    <t>36875</t>
  </si>
  <si>
    <t>36911</t>
  </si>
  <si>
    <t>41080</t>
  </si>
  <si>
    <t>37569</t>
  </si>
  <si>
    <t>41681</t>
  </si>
  <si>
    <t>27083</t>
  </si>
  <si>
    <t>33335</t>
  </si>
  <si>
    <t>26021</t>
  </si>
  <si>
    <t>32508</t>
  </si>
  <si>
    <t>61244</t>
  </si>
  <si>
    <t>79307</t>
  </si>
  <si>
    <t>25508</t>
  </si>
  <si>
    <t>32912</t>
  </si>
  <si>
    <t>31605</t>
  </si>
  <si>
    <t>48940</t>
  </si>
  <si>
    <t>57713</t>
  </si>
  <si>
    <t>39392</t>
  </si>
  <si>
    <t>37135</t>
  </si>
  <si>
    <t>70559</t>
  </si>
  <si>
    <t>51336</t>
  </si>
  <si>
    <t>149931</t>
  </si>
  <si>
    <t>122450</t>
  </si>
  <si>
    <t>50290</t>
  </si>
  <si>
    <t>58239</t>
  </si>
  <si>
    <t>63634</t>
  </si>
  <si>
    <t>77314</t>
  </si>
  <si>
    <t>57287</t>
  </si>
  <si>
    <t>41208</t>
  </si>
  <si>
    <t>204072</t>
  </si>
  <si>
    <t>175530</t>
  </si>
  <si>
    <t>67936</t>
  </si>
  <si>
    <t>64407</t>
  </si>
  <si>
    <t>106697</t>
  </si>
  <si>
    <t>80340</t>
  </si>
  <si>
    <t>200775</t>
  </si>
  <si>
    <t>156142</t>
  </si>
  <si>
    <t>159780</t>
  </si>
  <si>
    <t>113008</t>
  </si>
  <si>
    <t>97918</t>
  </si>
  <si>
    <t>91005</t>
  </si>
  <si>
    <t>132396</t>
  </si>
  <si>
    <t>103987</t>
  </si>
  <si>
    <t>225846</t>
  </si>
  <si>
    <t>193032</t>
  </si>
  <si>
    <t>102019</t>
  </si>
  <si>
    <t>96744</t>
  </si>
  <si>
    <t>69268</t>
  </si>
  <si>
    <t>53451</t>
  </si>
  <si>
    <t>53348</t>
  </si>
  <si>
    <t>49457</t>
  </si>
  <si>
    <t>62567</t>
  </si>
  <si>
    <t>48118</t>
  </si>
  <si>
    <t>71273</t>
  </si>
  <si>
    <t>50770</t>
  </si>
  <si>
    <t>96892</t>
  </si>
  <si>
    <t>84827</t>
  </si>
  <si>
    <t>91457</t>
  </si>
  <si>
    <t>81583</t>
  </si>
  <si>
    <t>156131</t>
  </si>
  <si>
    <t>115970</t>
  </si>
  <si>
    <t>115489</t>
  </si>
  <si>
    <t>139537</t>
  </si>
  <si>
    <t>72066</t>
  </si>
  <si>
    <t>87637</t>
  </si>
  <si>
    <t>73195</t>
  </si>
  <si>
    <t>90081</t>
  </si>
  <si>
    <t>60448</t>
  </si>
  <si>
    <t>49860</t>
  </si>
  <si>
    <t>39340</t>
  </si>
  <si>
    <t>61826</t>
  </si>
  <si>
    <t>46554</t>
  </si>
  <si>
    <t>49743</t>
  </si>
  <si>
    <t>62046</t>
  </si>
  <si>
    <t>49472</t>
  </si>
  <si>
    <t>40236</t>
  </si>
  <si>
    <t>59498</t>
  </si>
  <si>
    <t>45719</t>
  </si>
  <si>
    <t>112761</t>
  </si>
  <si>
    <t>87495</t>
  </si>
  <si>
    <t>83150</t>
  </si>
  <si>
    <t>62512</t>
  </si>
  <si>
    <t>56185</t>
  </si>
  <si>
    <t>46856</t>
  </si>
  <si>
    <t>98400</t>
  </si>
  <si>
    <t>70594</t>
  </si>
  <si>
    <t>92983</t>
  </si>
  <si>
    <t>116632</t>
  </si>
  <si>
    <t>93423</t>
  </si>
  <si>
    <t>108595</t>
  </si>
  <si>
    <t>98000</t>
  </si>
  <si>
    <t>108676</t>
  </si>
  <si>
    <t>75887</t>
  </si>
  <si>
    <t>53822</t>
  </si>
  <si>
    <t>69615</t>
  </si>
  <si>
    <t>97402</t>
  </si>
  <si>
    <t>125008</t>
  </si>
  <si>
    <t>95037</t>
  </si>
  <si>
    <t>101322</t>
  </si>
  <si>
    <t>49815</t>
  </si>
  <si>
    <t>52074</t>
  </si>
  <si>
    <t>43159</t>
  </si>
  <si>
    <t>48513</t>
  </si>
  <si>
    <t>72712</t>
  </si>
  <si>
    <t>84961</t>
  </si>
  <si>
    <t>64055</t>
  </si>
  <si>
    <t>51597</t>
  </si>
  <si>
    <t>43310</t>
  </si>
  <si>
    <t>78424</t>
  </si>
  <si>
    <t>72211</t>
  </si>
  <si>
    <t>43386</t>
  </si>
  <si>
    <t>65998</t>
  </si>
  <si>
    <t>51487</t>
  </si>
  <si>
    <t>23371</t>
  </si>
  <si>
    <t>25705</t>
  </si>
  <si>
    <t>28688</t>
  </si>
  <si>
    <t>25292</t>
  </si>
  <si>
    <t>80950</t>
  </si>
  <si>
    <t>62122</t>
  </si>
  <si>
    <t>56270</t>
  </si>
  <si>
    <t>72585</t>
  </si>
  <si>
    <t>41149</t>
  </si>
  <si>
    <t>44344</t>
  </si>
  <si>
    <t>48817</t>
  </si>
  <si>
    <t>29687</t>
  </si>
  <si>
    <t>35819</t>
  </si>
  <si>
    <t>34916</t>
  </si>
  <si>
    <t>45218</t>
  </si>
  <si>
    <t>29651</t>
  </si>
  <si>
    <t>27413</t>
  </si>
  <si>
    <t>46026</t>
  </si>
  <si>
    <t>48690</t>
  </si>
  <si>
    <t>46146</t>
  </si>
  <si>
    <t>39591</t>
  </si>
  <si>
    <t>70491</t>
  </si>
  <si>
    <t>42911</t>
  </si>
  <si>
    <t>33249</t>
  </si>
  <si>
    <t>34977</t>
  </si>
  <si>
    <t>29615</t>
  </si>
  <si>
    <t>31091</t>
  </si>
  <si>
    <t>34990</t>
  </si>
  <si>
    <t>28650</t>
  </si>
  <si>
    <t>43871</t>
  </si>
  <si>
    <t>50847</t>
  </si>
  <si>
    <t>31023</t>
  </si>
  <si>
    <t>42246</t>
  </si>
  <si>
    <t>53610</t>
  </si>
  <si>
    <t>59710</t>
  </si>
  <si>
    <t>75646</t>
  </si>
  <si>
    <t>64733</t>
  </si>
  <si>
    <t>55258</t>
  </si>
  <si>
    <t>76272</t>
  </si>
  <si>
    <t>68357</t>
  </si>
  <si>
    <t>84806</t>
  </si>
  <si>
    <t>77845</t>
  </si>
  <si>
    <t>147979</t>
  </si>
  <si>
    <t>104999</t>
  </si>
  <si>
    <t>116155</t>
  </si>
  <si>
    <t>100029</t>
  </si>
  <si>
    <t>69849</t>
  </si>
  <si>
    <t>114555</t>
  </si>
  <si>
    <t>104595</t>
  </si>
  <si>
    <t>180520</t>
  </si>
  <si>
    <t>141672</t>
  </si>
  <si>
    <t>172001</t>
  </si>
  <si>
    <t>137589</t>
  </si>
  <si>
    <t>216854</t>
  </si>
  <si>
    <t>176179</t>
  </si>
  <si>
    <t>144825</t>
  </si>
  <si>
    <t>126819</t>
  </si>
  <si>
    <t>61296</t>
  </si>
  <si>
    <t>56707</t>
  </si>
  <si>
    <t>151462</t>
  </si>
  <si>
    <t>136650</t>
  </si>
  <si>
    <t>108020</t>
  </si>
  <si>
    <t>137466</t>
  </si>
  <si>
    <t>95266</t>
  </si>
  <si>
    <t>74333</t>
  </si>
  <si>
    <t>152657</t>
  </si>
  <si>
    <t>138391</t>
  </si>
  <si>
    <t>108714</t>
  </si>
  <si>
    <t>91060</t>
  </si>
  <si>
    <t>90427</t>
  </si>
  <si>
    <t>76052</t>
  </si>
  <si>
    <t>174438</t>
  </si>
  <si>
    <t>159706</t>
  </si>
  <si>
    <t>91459</t>
  </si>
  <si>
    <t>113479</t>
  </si>
  <si>
    <t>105631</t>
  </si>
  <si>
    <t>134952</t>
  </si>
  <si>
    <t>76625</t>
  </si>
  <si>
    <t>125138</t>
  </si>
  <si>
    <t>147995</t>
  </si>
  <si>
    <t>60555</t>
  </si>
  <si>
    <t>53472</t>
  </si>
  <si>
    <t>47341</t>
  </si>
  <si>
    <t>76118</t>
  </si>
  <si>
    <t>60736</t>
  </si>
  <si>
    <t>53049</t>
  </si>
  <si>
    <t>40600</t>
  </si>
  <si>
    <t>120678</t>
  </si>
  <si>
    <t>113204</t>
  </si>
  <si>
    <t>90101</t>
  </si>
  <si>
    <t>66455</t>
  </si>
  <si>
    <t>89095</t>
  </si>
  <si>
    <t>77344</t>
  </si>
  <si>
    <t>24481</t>
  </si>
  <si>
    <t>22254</t>
  </si>
  <si>
    <t>52136</t>
  </si>
  <si>
    <t>47940</t>
  </si>
  <si>
    <t>22190</t>
  </si>
  <si>
    <t>21069</t>
  </si>
  <si>
    <t>86004</t>
  </si>
  <si>
    <t>61995</t>
  </si>
  <si>
    <t>76110</t>
  </si>
  <si>
    <t>14548</t>
  </si>
  <si>
    <t>15899</t>
  </si>
  <si>
    <t>54008</t>
  </si>
  <si>
    <t>60360</t>
  </si>
  <si>
    <t>40517</t>
  </si>
  <si>
    <t>46305</t>
  </si>
  <si>
    <t>64702</t>
  </si>
  <si>
    <t>72362</t>
  </si>
  <si>
    <t>40431</t>
  </si>
  <si>
    <t>45865</t>
  </si>
  <si>
    <t>55266</t>
  </si>
  <si>
    <t>45309</t>
  </si>
  <si>
    <t>59164</t>
  </si>
  <si>
    <t>73471</t>
  </si>
  <si>
    <t>58944</t>
  </si>
  <si>
    <t>64903</t>
  </si>
  <si>
    <t>77407</t>
  </si>
  <si>
    <t>85623</t>
  </si>
  <si>
    <t>41997</t>
  </si>
  <si>
    <t>44716</t>
  </si>
  <si>
    <t>64179</t>
  </si>
  <si>
    <t>79521</t>
  </si>
  <si>
    <t>15247</t>
  </si>
  <si>
    <t>10865</t>
  </si>
  <si>
    <t>47557</t>
  </si>
  <si>
    <t>37013</t>
  </si>
  <si>
    <t>39875</t>
  </si>
  <si>
    <t>39707</t>
  </si>
  <si>
    <t>37025</t>
  </si>
  <si>
    <t>60639</t>
  </si>
  <si>
    <t>72113</t>
  </si>
  <si>
    <t>36766</t>
  </si>
  <si>
    <t>25935</t>
  </si>
  <si>
    <t>37094</t>
  </si>
  <si>
    <t>32725</t>
  </si>
  <si>
    <t>64362</t>
  </si>
  <si>
    <t>78786</t>
  </si>
  <si>
    <t>32748</t>
  </si>
  <si>
    <t>36710</t>
  </si>
  <si>
    <t>60490</t>
  </si>
  <si>
    <t>71711</t>
  </si>
  <si>
    <t>30785</t>
  </si>
  <si>
    <t>35651</t>
  </si>
  <si>
    <t>57238</t>
  </si>
  <si>
    <t>74272</t>
  </si>
  <si>
    <t>47201</t>
  </si>
  <si>
    <t>35006</t>
  </si>
  <si>
    <t>42288</t>
  </si>
  <si>
    <t>53054</t>
  </si>
  <si>
    <t>47769</t>
  </si>
  <si>
    <t>58663</t>
  </si>
  <si>
    <t>71677</t>
  </si>
  <si>
    <t>20772</t>
  </si>
  <si>
    <t>15633</t>
  </si>
  <si>
    <t>32674</t>
  </si>
  <si>
    <t>36244</t>
  </si>
  <si>
    <t>26018</t>
  </si>
  <si>
    <t>48394</t>
  </si>
  <si>
    <t>84607</t>
  </si>
  <si>
    <t>71546</t>
  </si>
  <si>
    <t>44761</t>
  </si>
  <si>
    <t>201730</t>
  </si>
  <si>
    <t>164054</t>
  </si>
  <si>
    <t>85584</t>
  </si>
  <si>
    <t>66183</t>
  </si>
  <si>
    <t>138008</t>
  </si>
  <si>
    <t>119112</t>
  </si>
  <si>
    <t>178065</t>
  </si>
  <si>
    <t>153726</t>
  </si>
  <si>
    <t>66416</t>
  </si>
  <si>
    <t>52181</t>
  </si>
  <si>
    <t>54359</t>
  </si>
  <si>
    <t>42260</t>
  </si>
  <si>
    <t>143714</t>
  </si>
  <si>
    <t>49118</t>
  </si>
  <si>
    <t>42313</t>
  </si>
  <si>
    <t>107274</t>
  </si>
  <si>
    <t>84175</t>
  </si>
  <si>
    <t>226487</t>
  </si>
  <si>
    <t>159600</t>
  </si>
  <si>
    <t>147633</t>
  </si>
  <si>
    <t>121955</t>
  </si>
  <si>
    <t>89898</t>
  </si>
  <si>
    <t>77658</t>
  </si>
  <si>
    <t>57852</t>
  </si>
  <si>
    <t>48945</t>
  </si>
  <si>
    <t>79803</t>
  </si>
  <si>
    <t>58647</t>
  </si>
  <si>
    <t>120865</t>
  </si>
  <si>
    <t>111788</t>
  </si>
  <si>
    <t>82986</t>
  </si>
  <si>
    <t>71057</t>
  </si>
  <si>
    <t>59583</t>
  </si>
  <si>
    <t>51193</t>
  </si>
  <si>
    <t>49984</t>
  </si>
  <si>
    <t>40659</t>
  </si>
  <si>
    <t>119868</t>
  </si>
  <si>
    <t>113289</t>
  </si>
  <si>
    <t>48294</t>
  </si>
  <si>
    <t>40754</t>
  </si>
  <si>
    <t>60286</t>
  </si>
  <si>
    <t>69511</t>
  </si>
  <si>
    <t>62569</t>
  </si>
  <si>
    <t>78301</t>
  </si>
  <si>
    <t>56527</t>
  </si>
  <si>
    <t>100959</t>
  </si>
  <si>
    <t>116616</t>
  </si>
  <si>
    <t>63128</t>
  </si>
  <si>
    <t>74470</t>
  </si>
  <si>
    <t>128745</t>
  </si>
  <si>
    <t>113219</t>
  </si>
  <si>
    <t>83597</t>
  </si>
  <si>
    <t>72451</t>
  </si>
  <si>
    <t>72364</t>
  </si>
  <si>
    <t>49738</t>
  </si>
  <si>
    <t>54020</t>
  </si>
  <si>
    <t>55440</t>
  </si>
  <si>
    <t>41247</t>
  </si>
  <si>
    <t>69134</t>
  </si>
  <si>
    <t>48540</t>
  </si>
  <si>
    <t>38112</t>
  </si>
  <si>
    <t>63865</t>
  </si>
  <si>
    <t>56495</t>
  </si>
  <si>
    <t>53584</t>
  </si>
  <si>
    <t>86381</t>
  </si>
  <si>
    <t>80196</t>
  </si>
  <si>
    <t>52054</t>
  </si>
  <si>
    <t>39775</t>
  </si>
  <si>
    <t>40622</t>
  </si>
  <si>
    <t>43722</t>
  </si>
  <si>
    <t>63612</t>
  </si>
  <si>
    <t>67176</t>
  </si>
  <si>
    <t>41661</t>
  </si>
  <si>
    <t>45011</t>
  </si>
  <si>
    <t>84142</t>
  </si>
  <si>
    <t>91482</t>
  </si>
  <si>
    <t>33487</t>
  </si>
  <si>
    <t>42928</t>
  </si>
  <si>
    <t>62620</t>
  </si>
  <si>
    <t>71576</t>
  </si>
  <si>
    <t>55327</t>
  </si>
  <si>
    <t>65822</t>
  </si>
  <si>
    <t>48840</t>
  </si>
  <si>
    <t>61734</t>
  </si>
  <si>
    <t>60259</t>
  </si>
  <si>
    <t>49267</t>
  </si>
  <si>
    <t>83140</t>
  </si>
  <si>
    <t>100155</t>
  </si>
  <si>
    <t>49856</t>
  </si>
  <si>
    <t>63635</t>
  </si>
  <si>
    <t>37911</t>
  </si>
  <si>
    <t>33682</t>
  </si>
  <si>
    <t>42799</t>
  </si>
  <si>
    <t>55365</t>
  </si>
  <si>
    <t>41396</t>
  </si>
  <si>
    <t>34837</t>
  </si>
  <si>
    <t>24558</t>
  </si>
  <si>
    <t>47836</t>
  </si>
  <si>
    <t>55470</t>
  </si>
  <si>
    <t>42354</t>
  </si>
  <si>
    <t>53901</t>
  </si>
  <si>
    <t>49445</t>
  </si>
  <si>
    <t>58054</t>
  </si>
  <si>
    <t>34513</t>
  </si>
  <si>
    <t>42027</t>
  </si>
  <si>
    <t>34178</t>
  </si>
  <si>
    <t>30071</t>
  </si>
  <si>
    <t>59188</t>
  </si>
  <si>
    <t>73154</t>
  </si>
  <si>
    <t>58720</t>
  </si>
  <si>
    <t>74170</t>
  </si>
  <si>
    <t>22811</t>
  </si>
  <si>
    <t>29107</t>
  </si>
  <si>
    <t>23874</t>
  </si>
  <si>
    <t>27030</t>
  </si>
  <si>
    <t>28123</t>
  </si>
  <si>
    <t>31065</t>
  </si>
  <si>
    <t>20128</t>
  </si>
  <si>
    <t>24356</t>
  </si>
  <si>
    <t>44107</t>
  </si>
  <si>
    <t>25367</t>
  </si>
  <si>
    <t>29028</t>
  </si>
  <si>
    <t>30518</t>
  </si>
  <si>
    <t>34079</t>
  </si>
  <si>
    <t>26294</t>
  </si>
  <si>
    <t>33124</t>
  </si>
  <si>
    <t>27115</t>
  </si>
  <si>
    <t>27739</t>
  </si>
  <si>
    <t>21931</t>
  </si>
  <si>
    <t>44823</t>
  </si>
  <si>
    <t>41614</t>
  </si>
  <si>
    <t>55311</t>
  </si>
  <si>
    <t>50172</t>
  </si>
  <si>
    <t>31240</t>
  </si>
  <si>
    <t>25940</t>
  </si>
  <si>
    <t>38933</t>
  </si>
  <si>
    <t>27393</t>
  </si>
  <si>
    <t>52013</t>
  </si>
  <si>
    <t>23024</t>
  </si>
  <si>
    <t>28037</t>
  </si>
  <si>
    <t>48867</t>
  </si>
  <si>
    <t>212599</t>
  </si>
  <si>
    <t>181799</t>
  </si>
  <si>
    <t>145835</t>
  </si>
  <si>
    <t>74005</t>
  </si>
  <si>
    <t>64395</t>
  </si>
  <si>
    <t>139231</t>
  </si>
  <si>
    <t>128778</t>
  </si>
  <si>
    <t>57051</t>
  </si>
  <si>
    <t>53873</t>
  </si>
  <si>
    <t>64282</t>
  </si>
  <si>
    <t>49398</t>
  </si>
  <si>
    <t>135986</t>
  </si>
  <si>
    <t>99693</t>
  </si>
  <si>
    <t>58904</t>
  </si>
  <si>
    <t>55024</t>
  </si>
  <si>
    <t>42278</t>
  </si>
  <si>
    <t>137942</t>
  </si>
  <si>
    <t>99239</t>
  </si>
  <si>
    <t>57555</t>
  </si>
  <si>
    <t>43355</t>
  </si>
  <si>
    <t>46703</t>
  </si>
  <si>
    <t>86591</t>
  </si>
  <si>
    <t>63548</t>
  </si>
  <si>
    <t>154586</t>
  </si>
  <si>
    <t>142423</t>
  </si>
  <si>
    <t>66752</t>
  </si>
  <si>
    <t>62909</t>
  </si>
  <si>
    <t>62301</t>
  </si>
  <si>
    <t>50749</t>
  </si>
  <si>
    <t>120771</t>
  </si>
  <si>
    <t>98966</t>
  </si>
  <si>
    <t>202745</t>
  </si>
  <si>
    <t>170238</t>
  </si>
  <si>
    <t>67598</t>
  </si>
  <si>
    <t>75482</t>
  </si>
  <si>
    <t>52422</t>
  </si>
  <si>
    <t>60900</t>
  </si>
  <si>
    <t>53381</t>
  </si>
  <si>
    <t>68746</t>
  </si>
  <si>
    <t>21579</t>
  </si>
  <si>
    <t>26854</t>
  </si>
  <si>
    <t>68849</t>
  </si>
  <si>
    <t>49680</t>
  </si>
  <si>
    <t>49953</t>
  </si>
  <si>
    <t>46230</t>
  </si>
  <si>
    <t>107650</t>
  </si>
  <si>
    <t>84413</t>
  </si>
  <si>
    <t>52261</t>
  </si>
  <si>
    <t>37974</t>
  </si>
  <si>
    <t>20699</t>
  </si>
  <si>
    <t>15715</t>
  </si>
  <si>
    <t>61716</t>
  </si>
  <si>
    <t>43436</t>
  </si>
  <si>
    <t>115478</t>
  </si>
  <si>
    <t>89684</t>
  </si>
  <si>
    <t>79206</t>
  </si>
  <si>
    <t>71667</t>
  </si>
  <si>
    <t>61440</t>
  </si>
  <si>
    <t>49238</t>
  </si>
  <si>
    <t>24252</t>
  </si>
  <si>
    <t>78355</t>
  </si>
  <si>
    <t>61433</t>
  </si>
  <si>
    <t>20312</t>
  </si>
  <si>
    <t>18052</t>
  </si>
  <si>
    <t>49676</t>
  </si>
  <si>
    <t>52825</t>
  </si>
  <si>
    <t>67512</t>
  </si>
  <si>
    <t>44095</t>
  </si>
  <si>
    <t>51489</t>
  </si>
  <si>
    <t>47401</t>
  </si>
  <si>
    <t>57643</t>
  </si>
  <si>
    <t>49632</t>
  </si>
  <si>
    <t>52132</t>
  </si>
  <si>
    <t>59418</t>
  </si>
  <si>
    <t>56644</t>
  </si>
  <si>
    <t>45630</t>
  </si>
  <si>
    <t>37937</t>
  </si>
  <si>
    <t>73577</t>
  </si>
  <si>
    <t>50428</t>
  </si>
  <si>
    <t>47804</t>
  </si>
  <si>
    <t>37353</t>
  </si>
  <si>
    <t>54617</t>
  </si>
  <si>
    <t>59175</t>
  </si>
  <si>
    <t>67604</t>
  </si>
  <si>
    <t>108633</t>
  </si>
  <si>
    <t>120645</t>
  </si>
  <si>
    <t>80507</t>
  </si>
  <si>
    <t>86926</t>
  </si>
  <si>
    <t>73213</t>
  </si>
  <si>
    <t>91877</t>
  </si>
  <si>
    <t>43919</t>
  </si>
  <si>
    <t>31499</t>
  </si>
  <si>
    <t>80988</t>
  </si>
  <si>
    <t>91916</t>
  </si>
  <si>
    <t>54317</t>
  </si>
  <si>
    <t>58250</t>
  </si>
  <si>
    <t>52212</t>
  </si>
  <si>
    <t>41911</t>
  </si>
  <si>
    <t>22500</t>
  </si>
  <si>
    <t>25363</t>
  </si>
  <si>
    <t>58632</t>
  </si>
  <si>
    <t>73660</t>
  </si>
  <si>
    <t>36686</t>
  </si>
  <si>
    <t>40384</t>
  </si>
  <si>
    <t>19754</t>
  </si>
  <si>
    <t>24551</t>
  </si>
  <si>
    <t>25116</t>
  </si>
  <si>
    <t>30303</t>
  </si>
  <si>
    <t>33178</t>
  </si>
  <si>
    <t>41255</t>
  </si>
  <si>
    <t>21640</t>
  </si>
  <si>
    <t>23530</t>
  </si>
  <si>
    <t>23764</t>
  </si>
  <si>
    <t>26245</t>
  </si>
  <si>
    <t>30444</t>
  </si>
  <si>
    <t>32607</t>
  </si>
  <si>
    <t>35665</t>
  </si>
  <si>
    <t>34682</t>
  </si>
  <si>
    <t>37295</t>
  </si>
  <si>
    <t>57917</t>
  </si>
  <si>
    <t>42471</t>
  </si>
  <si>
    <t>24079</t>
  </si>
  <si>
    <t>18124</t>
  </si>
  <si>
    <t>25159</t>
  </si>
  <si>
    <t>21805</t>
  </si>
  <si>
    <t>23216</t>
  </si>
  <si>
    <t>16478</t>
  </si>
  <si>
    <t>31703</t>
  </si>
  <si>
    <t>22351</t>
  </si>
  <si>
    <t>91030</t>
  </si>
  <si>
    <t>101171</t>
  </si>
  <si>
    <t>35116</t>
  </si>
  <si>
    <t>39214</t>
  </si>
  <si>
    <t>111664</t>
  </si>
  <si>
    <t>117640</t>
  </si>
  <si>
    <t>47970</t>
  </si>
  <si>
    <t>61618</t>
  </si>
  <si>
    <t>46639</t>
  </si>
  <si>
    <t>69823</t>
  </si>
  <si>
    <t>88892</t>
  </si>
  <si>
    <t>56180</t>
  </si>
  <si>
    <t>110102</t>
  </si>
  <si>
    <t>78871</t>
  </si>
  <si>
    <t>163455</t>
  </si>
  <si>
    <t>129496</t>
  </si>
  <si>
    <t>201343</t>
  </si>
  <si>
    <t>148642</t>
  </si>
  <si>
    <t>171316</t>
  </si>
  <si>
    <t>71847</t>
  </si>
  <si>
    <t>67058</t>
  </si>
  <si>
    <t>62055</t>
  </si>
  <si>
    <t>57061</t>
  </si>
  <si>
    <t>66217</t>
  </si>
  <si>
    <t>57953</t>
  </si>
  <si>
    <t>87296</t>
  </si>
  <si>
    <t>44404</t>
  </si>
  <si>
    <t>40404</t>
  </si>
  <si>
    <t>169256</t>
  </si>
  <si>
    <t>110740</t>
  </si>
  <si>
    <t>102775</t>
  </si>
  <si>
    <t>215196</t>
  </si>
  <si>
    <t>195932</t>
  </si>
  <si>
    <t>182053</t>
  </si>
  <si>
    <t>145335</t>
  </si>
  <si>
    <t>119252</t>
  </si>
  <si>
    <t>105380</t>
  </si>
  <si>
    <t>73836</t>
  </si>
  <si>
    <t>55194</t>
  </si>
  <si>
    <t>42771</t>
  </si>
  <si>
    <t>62737</t>
  </si>
  <si>
    <t>45880</t>
  </si>
  <si>
    <t>83780</t>
  </si>
  <si>
    <t>62501</t>
  </si>
  <si>
    <t>83546</t>
  </si>
  <si>
    <t>71959</t>
  </si>
  <si>
    <t>97038</t>
  </si>
  <si>
    <t>78460</t>
  </si>
  <si>
    <t>60793</t>
  </si>
  <si>
    <t>47546</t>
  </si>
  <si>
    <t>63398</t>
  </si>
  <si>
    <t>71708</t>
  </si>
  <si>
    <t>52560</t>
  </si>
  <si>
    <t>41483</t>
  </si>
  <si>
    <t>66355</t>
  </si>
  <si>
    <t>107453</t>
  </si>
  <si>
    <t>81153</t>
  </si>
  <si>
    <t>94201</t>
  </si>
  <si>
    <t>82505</t>
  </si>
  <si>
    <t>111000</t>
  </si>
  <si>
    <t>83892</t>
  </si>
  <si>
    <t>57164</t>
  </si>
  <si>
    <t>45438</t>
  </si>
  <si>
    <t>17870</t>
  </si>
  <si>
    <t>60071</t>
  </si>
  <si>
    <t>48685</t>
  </si>
  <si>
    <t>32524</t>
  </si>
  <si>
    <t>45591</t>
  </si>
  <si>
    <t>59078</t>
  </si>
  <si>
    <t>77166</t>
  </si>
  <si>
    <t>81831</t>
  </si>
  <si>
    <t>38827</t>
  </si>
  <si>
    <t>49748</t>
  </si>
  <si>
    <t>70237</t>
  </si>
  <si>
    <t>87293</t>
  </si>
  <si>
    <t>96871</t>
  </si>
  <si>
    <t>30324</t>
  </si>
  <si>
    <t>24935</t>
  </si>
  <si>
    <t>87335</t>
  </si>
  <si>
    <t>109901</t>
  </si>
  <si>
    <t>42857</t>
  </si>
  <si>
    <t>45446</t>
  </si>
  <si>
    <t>47180</t>
  </si>
  <si>
    <t>36617</t>
  </si>
  <si>
    <t>41529</t>
  </si>
  <si>
    <t>34621</t>
  </si>
  <si>
    <t>37838</t>
  </si>
  <si>
    <t>30696</t>
  </si>
  <si>
    <t>22393</t>
  </si>
  <si>
    <t>28070</t>
  </si>
  <si>
    <t>75330</t>
  </si>
  <si>
    <t>84494</t>
  </si>
  <si>
    <t>46663</t>
  </si>
  <si>
    <t>36534</t>
  </si>
  <si>
    <t>40223</t>
  </si>
  <si>
    <t>51561</t>
  </si>
  <si>
    <t>42552</t>
  </si>
  <si>
    <t>43889</t>
  </si>
  <si>
    <t>49982</t>
  </si>
  <si>
    <t>50641</t>
  </si>
  <si>
    <t>62241</t>
  </si>
  <si>
    <t>37884</t>
  </si>
  <si>
    <t>55019</t>
  </si>
  <si>
    <t>64534</t>
  </si>
  <si>
    <t>22566</t>
  </si>
  <si>
    <t>26457</t>
  </si>
  <si>
    <t>34720</t>
  </si>
  <si>
    <t>44337</t>
  </si>
  <si>
    <t>22048</t>
  </si>
  <si>
    <t>66167</t>
  </si>
  <si>
    <t>27304</t>
  </si>
  <si>
    <t>30765</t>
  </si>
  <si>
    <t>32190</t>
  </si>
  <si>
    <t>39916</t>
  </si>
  <si>
    <t>33142</t>
  </si>
  <si>
    <t>41359</t>
  </si>
  <si>
    <t>56739</t>
  </si>
  <si>
    <t>47038</t>
  </si>
  <si>
    <t>21981</t>
  </si>
  <si>
    <t>17659</t>
  </si>
  <si>
    <t>43617</t>
  </si>
  <si>
    <t>34645</t>
  </si>
  <si>
    <t>55547</t>
  </si>
  <si>
    <t>43084</t>
  </si>
  <si>
    <t>19274</t>
  </si>
  <si>
    <t>48942</t>
  </si>
  <si>
    <t>55570</t>
  </si>
  <si>
    <t>77902</t>
  </si>
  <si>
    <t>92893</t>
  </si>
  <si>
    <t>55977</t>
  </si>
  <si>
    <t>18541</t>
  </si>
  <si>
    <t>20109</t>
  </si>
  <si>
    <t>86716</t>
  </si>
  <si>
    <t>64019</t>
  </si>
  <si>
    <t>63237</t>
  </si>
  <si>
    <t>53837</t>
  </si>
  <si>
    <t>210853</t>
  </si>
  <si>
    <t>153416</t>
  </si>
  <si>
    <t>110053</t>
  </si>
  <si>
    <t>81503</t>
  </si>
  <si>
    <t>117841</t>
  </si>
  <si>
    <t>93985</t>
  </si>
  <si>
    <t>59151</t>
  </si>
  <si>
    <t>136364</t>
  </si>
  <si>
    <t>116174</t>
  </si>
  <si>
    <t>134763</t>
  </si>
  <si>
    <t>119454</t>
  </si>
  <si>
    <t>54518</t>
  </si>
  <si>
    <t>50462</t>
  </si>
  <si>
    <t>211320</t>
  </si>
  <si>
    <t>172770</t>
  </si>
  <si>
    <t>126880</t>
  </si>
  <si>
    <t>111647</t>
  </si>
  <si>
    <t>215220</t>
  </si>
  <si>
    <t>160074</t>
  </si>
  <si>
    <t>58783</t>
  </si>
  <si>
    <t>48002</t>
  </si>
  <si>
    <t>66233</t>
  </si>
  <si>
    <t>54581</t>
  </si>
  <si>
    <t>213279</t>
  </si>
  <si>
    <t>173645</t>
  </si>
  <si>
    <t>48426</t>
  </si>
  <si>
    <t>59489</t>
  </si>
  <si>
    <t>94368</t>
  </si>
  <si>
    <t>77635</t>
  </si>
  <si>
    <t>62695</t>
  </si>
  <si>
    <t>123055</t>
  </si>
  <si>
    <t>42420</t>
  </si>
  <si>
    <t>79433</t>
  </si>
  <si>
    <t>57694</t>
  </si>
  <si>
    <t>21572</t>
  </si>
  <si>
    <t>18514</t>
  </si>
  <si>
    <t>77092</t>
  </si>
  <si>
    <t>66797</t>
  </si>
  <si>
    <t>48205</t>
  </si>
  <si>
    <t>41007</t>
  </si>
  <si>
    <t>34603</t>
  </si>
  <si>
    <t>23114</t>
  </si>
  <si>
    <t>16526</t>
  </si>
  <si>
    <t>50199</t>
  </si>
  <si>
    <t>38591</t>
  </si>
  <si>
    <t>49064</t>
  </si>
  <si>
    <t>41532</t>
  </si>
  <si>
    <t>68158</t>
  </si>
  <si>
    <t>58849</t>
  </si>
  <si>
    <t>52958</t>
  </si>
  <si>
    <t>44327</t>
  </si>
  <si>
    <t>36986</t>
  </si>
  <si>
    <t>41349</t>
  </si>
  <si>
    <t>37663</t>
  </si>
  <si>
    <t>42639</t>
  </si>
  <si>
    <t>29189</t>
  </si>
  <si>
    <t>35329</t>
  </si>
  <si>
    <t>77572</t>
  </si>
  <si>
    <t>91919</t>
  </si>
  <si>
    <t>48655</t>
  </si>
  <si>
    <t>53819</t>
  </si>
  <si>
    <t>79989</t>
  </si>
  <si>
    <t>100386</t>
  </si>
  <si>
    <t>34804</t>
  </si>
  <si>
    <t>78435</t>
  </si>
  <si>
    <t>55136</t>
  </si>
  <si>
    <t>65155</t>
  </si>
  <si>
    <t>81628</t>
  </si>
  <si>
    <t>46612</t>
  </si>
  <si>
    <t>88081</t>
  </si>
  <si>
    <t>102682</t>
  </si>
  <si>
    <t>35732</t>
  </si>
  <si>
    <t>38101</t>
  </si>
  <si>
    <t>86177</t>
  </si>
  <si>
    <t>71439</t>
  </si>
  <si>
    <t>61453</t>
  </si>
  <si>
    <t>57117</t>
  </si>
  <si>
    <t>55077</t>
  </si>
  <si>
    <t>66398</t>
  </si>
  <si>
    <t>71975</t>
  </si>
  <si>
    <t>90745</t>
  </si>
  <si>
    <t>34875</t>
  </si>
  <si>
    <t>26980</t>
  </si>
  <si>
    <t>62529</t>
  </si>
  <si>
    <t>75891</t>
  </si>
  <si>
    <t>62933</t>
  </si>
  <si>
    <t>48934</t>
  </si>
  <si>
    <t>57109</t>
  </si>
  <si>
    <t>26847</t>
  </si>
  <si>
    <t>33455</t>
  </si>
  <si>
    <t>65689</t>
  </si>
  <si>
    <t>81662</t>
  </si>
  <si>
    <t>29430</t>
  </si>
  <si>
    <t>31409</t>
  </si>
  <si>
    <t>30006</t>
  </si>
  <si>
    <t>36940</t>
  </si>
  <si>
    <t>80155</t>
  </si>
  <si>
    <t>22406</t>
  </si>
  <si>
    <t>26050</t>
  </si>
  <si>
    <t>20060</t>
  </si>
  <si>
    <t>25917</t>
  </si>
  <si>
    <t>26391</t>
  </si>
  <si>
    <t>32652</t>
  </si>
  <si>
    <t>28027</t>
  </si>
  <si>
    <t>19745</t>
  </si>
  <si>
    <t>57593</t>
  </si>
  <si>
    <t>45025</t>
  </si>
  <si>
    <t>30421</t>
  </si>
  <si>
    <t>28431</t>
  </si>
  <si>
    <t>36468</t>
  </si>
  <si>
    <t>30962</t>
  </si>
  <si>
    <t>24806</t>
  </si>
  <si>
    <t>30395</t>
  </si>
  <si>
    <t>24138</t>
  </si>
  <si>
    <t>39252</t>
  </si>
  <si>
    <t>30667</t>
  </si>
  <si>
    <t>23846</t>
  </si>
  <si>
    <t>28723</t>
  </si>
  <si>
    <t>81926</t>
  </si>
  <si>
    <t>67769</t>
  </si>
  <si>
    <t>61208</t>
  </si>
  <si>
    <t>56879</t>
  </si>
  <si>
    <t>83411</t>
  </si>
  <si>
    <t>79020</t>
  </si>
  <si>
    <t>72946</t>
  </si>
  <si>
    <t>63276</t>
  </si>
  <si>
    <t>49883</t>
  </si>
  <si>
    <t>147666</t>
  </si>
  <si>
    <t>127911</t>
  </si>
  <si>
    <t>60816</t>
  </si>
  <si>
    <t>56873</t>
  </si>
  <si>
    <t>126109</t>
  </si>
  <si>
    <t>88514</t>
  </si>
  <si>
    <t>72754</t>
  </si>
  <si>
    <t>68183</t>
  </si>
  <si>
    <t>67764</t>
  </si>
  <si>
    <t>61693</t>
  </si>
  <si>
    <t>85045</t>
  </si>
  <si>
    <t>62210</t>
  </si>
  <si>
    <t>184365</t>
  </si>
  <si>
    <t>134371</t>
  </si>
  <si>
    <t>110816</t>
  </si>
  <si>
    <t>84038</t>
  </si>
  <si>
    <t>120980</t>
  </si>
  <si>
    <t>112245</t>
  </si>
  <si>
    <t>57617</t>
  </si>
  <si>
    <t>135496</t>
  </si>
  <si>
    <t>107198</t>
  </si>
  <si>
    <t>66151</t>
  </si>
  <si>
    <t>56590</t>
  </si>
  <si>
    <t>52850</t>
  </si>
  <si>
    <t>40460</t>
  </si>
  <si>
    <t>47636</t>
  </si>
  <si>
    <t>43351</t>
  </si>
  <si>
    <t>82956</t>
  </si>
  <si>
    <t>109790</t>
  </si>
  <si>
    <t>95808</t>
  </si>
  <si>
    <t>38837</t>
  </si>
  <si>
    <t>34026</t>
  </si>
  <si>
    <t>52999</t>
  </si>
  <si>
    <t>43613</t>
  </si>
  <si>
    <t>104950</t>
  </si>
  <si>
    <t>116228</t>
  </si>
  <si>
    <t>106083</t>
  </si>
  <si>
    <t>115700</t>
  </si>
  <si>
    <t>106622</t>
  </si>
  <si>
    <t>114097</t>
  </si>
  <si>
    <t>74284</t>
  </si>
  <si>
    <t>93071</t>
  </si>
  <si>
    <t>94441</t>
  </si>
  <si>
    <t>102308</t>
  </si>
  <si>
    <t>96543</t>
  </si>
  <si>
    <t>114461</t>
  </si>
  <si>
    <t>101363</t>
  </si>
  <si>
    <t>75759</t>
  </si>
  <si>
    <t>80254</t>
  </si>
  <si>
    <t>21850</t>
  </si>
  <si>
    <t>20366</t>
  </si>
  <si>
    <t>100115</t>
  </si>
  <si>
    <t>75508</t>
  </si>
  <si>
    <t>61656</t>
  </si>
  <si>
    <t>53535</t>
  </si>
  <si>
    <t>81854</t>
  </si>
  <si>
    <t>68855</t>
  </si>
  <si>
    <t>102622</t>
  </si>
  <si>
    <t>132700</t>
  </si>
  <si>
    <t>14615</t>
  </si>
  <si>
    <t>16856</t>
  </si>
  <si>
    <t>52485</t>
  </si>
  <si>
    <t>61219</t>
  </si>
  <si>
    <t>39560</t>
  </si>
  <si>
    <t>50838</t>
  </si>
  <si>
    <t>35888</t>
  </si>
  <si>
    <t>37945</t>
  </si>
  <si>
    <t>46788</t>
  </si>
  <si>
    <t>17165</t>
  </si>
  <si>
    <t>19693</t>
  </si>
  <si>
    <t>29668</t>
  </si>
  <si>
    <t>29707</t>
  </si>
  <si>
    <t>21079</t>
  </si>
  <si>
    <t>48501</t>
  </si>
  <si>
    <t>59907</t>
  </si>
  <si>
    <t>44399</t>
  </si>
  <si>
    <t>53708</t>
  </si>
  <si>
    <t>71648</t>
  </si>
  <si>
    <t>89694</t>
  </si>
  <si>
    <t>34794</t>
  </si>
  <si>
    <t>28554</t>
  </si>
  <si>
    <t>60307</t>
  </si>
  <si>
    <t>37966</t>
  </si>
  <si>
    <t>28484</t>
  </si>
  <si>
    <t>45537</t>
  </si>
  <si>
    <t>33856</t>
  </si>
  <si>
    <t>35996</t>
  </si>
  <si>
    <t>26357</t>
  </si>
  <si>
    <t>24569</t>
  </si>
  <si>
    <t>58952</t>
  </si>
  <si>
    <t>63677</t>
  </si>
  <si>
    <t>43430</t>
  </si>
  <si>
    <t>36856</t>
  </si>
  <si>
    <t>33606</t>
  </si>
  <si>
    <t>26679</t>
  </si>
  <si>
    <t>29344</t>
  </si>
  <si>
    <t>26341</t>
  </si>
  <si>
    <t>20895</t>
  </si>
  <si>
    <t>24407</t>
  </si>
  <si>
    <t>30463</t>
  </si>
  <si>
    <t>33743</t>
  </si>
  <si>
    <t>50673</t>
  </si>
  <si>
    <t>56977</t>
  </si>
  <si>
    <t>51890</t>
  </si>
  <si>
    <t>55812</t>
  </si>
  <si>
    <t>25759</t>
  </si>
  <si>
    <t>30497</t>
  </si>
  <si>
    <t>26452</t>
  </si>
  <si>
    <t>29965</t>
  </si>
  <si>
    <t>38690</t>
  </si>
  <si>
    <t>45097</t>
  </si>
  <si>
    <t>20036</t>
  </si>
  <si>
    <t>16908</t>
  </si>
  <si>
    <t>18821</t>
  </si>
  <si>
    <t>33094</t>
  </si>
  <si>
    <t>24557</t>
  </si>
  <si>
    <t>24100</t>
  </si>
  <si>
    <t>19883</t>
  </si>
  <si>
    <t>27737</t>
  </si>
  <si>
    <t>48371</t>
  </si>
  <si>
    <t>38244</t>
  </si>
  <si>
    <t>36845</t>
  </si>
  <si>
    <t>26229</t>
  </si>
  <si>
    <t>59825</t>
  </si>
  <si>
    <t>59431</t>
  </si>
  <si>
    <t>65983</t>
  </si>
  <si>
    <t>57990</t>
  </si>
  <si>
    <t>68925</t>
  </si>
  <si>
    <t>61358</t>
  </si>
  <si>
    <t>93317</t>
  </si>
  <si>
    <t>83569</t>
  </si>
  <si>
    <t>218858</t>
  </si>
  <si>
    <t>175728</t>
  </si>
  <si>
    <t>127873</t>
  </si>
  <si>
    <t>109253</t>
  </si>
  <si>
    <t>131998</t>
  </si>
  <si>
    <t>122462</t>
  </si>
  <si>
    <t>52043</t>
  </si>
  <si>
    <t>38604</t>
  </si>
  <si>
    <t>73696</t>
  </si>
  <si>
    <t>68341</t>
  </si>
  <si>
    <t>74590</t>
  </si>
  <si>
    <t>60738</t>
  </si>
  <si>
    <t>120182</t>
  </si>
  <si>
    <t>96853</t>
  </si>
  <si>
    <t>45138</t>
  </si>
  <si>
    <t>39265</t>
  </si>
  <si>
    <t>213681</t>
  </si>
  <si>
    <t>186749</t>
  </si>
  <si>
    <t>72499</t>
  </si>
  <si>
    <t>207188</t>
  </si>
  <si>
    <t>175552</t>
  </si>
  <si>
    <t>52214</t>
  </si>
  <si>
    <t>58492</t>
  </si>
  <si>
    <t>23804</t>
  </si>
  <si>
    <t>22445</t>
  </si>
  <si>
    <t>76746</t>
  </si>
  <si>
    <t>65361</t>
  </si>
  <si>
    <t>65453</t>
  </si>
  <si>
    <t>56822</t>
  </si>
  <si>
    <t>68487</t>
  </si>
  <si>
    <t>88891</t>
  </si>
  <si>
    <t>66932</t>
  </si>
  <si>
    <t>82592</t>
  </si>
  <si>
    <t>22837</t>
  </si>
  <si>
    <t>26817</t>
  </si>
  <si>
    <t>49092</t>
  </si>
  <si>
    <t>61043</t>
  </si>
  <si>
    <t>54603</t>
  </si>
  <si>
    <t>64421</t>
  </si>
  <si>
    <t>23533</t>
  </si>
  <si>
    <t>30237</t>
  </si>
  <si>
    <t>16443</t>
  </si>
  <si>
    <t>13432</t>
  </si>
  <si>
    <t>102021</t>
  </si>
  <si>
    <t>118834</t>
  </si>
  <si>
    <t>47475</t>
  </si>
  <si>
    <t>34274</t>
  </si>
  <si>
    <t>67957</t>
  </si>
  <si>
    <t>51443</t>
  </si>
  <si>
    <t>74762</t>
  </si>
  <si>
    <t>104340</t>
  </si>
  <si>
    <t>96012</t>
  </si>
  <si>
    <t>110431</t>
  </si>
  <si>
    <t>126186</t>
  </si>
  <si>
    <t>55622</t>
  </si>
  <si>
    <t>58318</t>
  </si>
  <si>
    <t>17103</t>
  </si>
  <si>
    <t>20148</t>
  </si>
  <si>
    <t>44605</t>
  </si>
  <si>
    <t>53032</t>
  </si>
  <si>
    <t>47086</t>
  </si>
  <si>
    <t>53540</t>
  </si>
  <si>
    <t>81028</t>
  </si>
  <si>
    <t>99294</t>
  </si>
  <si>
    <t>74094</t>
  </si>
  <si>
    <t>94439</t>
  </si>
  <si>
    <t>42507</t>
  </si>
  <si>
    <t>55254</t>
  </si>
  <si>
    <t>47053</t>
  </si>
  <si>
    <t>51383</t>
  </si>
  <si>
    <t>63304</t>
  </si>
  <si>
    <t>78467</t>
  </si>
  <si>
    <t>54352</t>
  </si>
  <si>
    <t>42987</t>
  </si>
  <si>
    <t>54360</t>
  </si>
  <si>
    <t>49722</t>
  </si>
  <si>
    <t>55749</t>
  </si>
  <si>
    <t>47500</t>
  </si>
  <si>
    <t>44660</t>
  </si>
  <si>
    <t>49005</t>
  </si>
  <si>
    <t>63040</t>
  </si>
  <si>
    <t>71687</t>
  </si>
  <si>
    <t>63095</t>
  </si>
  <si>
    <t>34222</t>
  </si>
  <si>
    <t>26085</t>
  </si>
  <si>
    <t>38060</t>
  </si>
  <si>
    <t>29118</t>
  </si>
  <si>
    <t>75856</t>
  </si>
  <si>
    <t>96436</t>
  </si>
  <si>
    <t>79300</t>
  </si>
  <si>
    <t>59470</t>
  </si>
  <si>
    <t>39799</t>
  </si>
  <si>
    <t>47709</t>
  </si>
  <si>
    <t>26145</t>
  </si>
  <si>
    <t>32562</t>
  </si>
  <si>
    <t>67178</t>
  </si>
  <si>
    <t>85727</t>
  </si>
  <si>
    <t>35354</t>
  </si>
  <si>
    <t>37184</t>
  </si>
  <si>
    <t>39303</t>
  </si>
  <si>
    <t>36151</t>
  </si>
  <si>
    <t>31594</t>
  </si>
  <si>
    <t>65539</t>
  </si>
  <si>
    <t>84648</t>
  </si>
  <si>
    <t>33533</t>
  </si>
  <si>
    <t>37727</t>
  </si>
  <si>
    <t>35071</t>
  </si>
  <si>
    <t>49501</t>
  </si>
  <si>
    <t>58475</t>
  </si>
  <si>
    <t>34175</t>
  </si>
  <si>
    <t>40740</t>
  </si>
  <si>
    <t>32212</t>
  </si>
  <si>
    <t>32683</t>
  </si>
  <si>
    <t>42178</t>
  </si>
  <si>
    <t>63409</t>
  </si>
  <si>
    <t>76405</t>
  </si>
  <si>
    <t>85675</t>
  </si>
  <si>
    <t>91869</t>
  </si>
  <si>
    <t>115184</t>
  </si>
  <si>
    <t>127454</t>
  </si>
  <si>
    <t>65565</t>
  </si>
  <si>
    <t>60141</t>
  </si>
  <si>
    <t>154001</t>
  </si>
  <si>
    <t>113199</t>
  </si>
  <si>
    <t>167176</t>
  </si>
  <si>
    <t>149264</t>
  </si>
  <si>
    <t>109021</t>
  </si>
  <si>
    <t>86894</t>
  </si>
  <si>
    <t>89007</t>
  </si>
  <si>
    <t>63766</t>
  </si>
  <si>
    <t>70174</t>
  </si>
  <si>
    <t>52357</t>
  </si>
  <si>
    <t>97494</t>
  </si>
  <si>
    <t>88867</t>
  </si>
  <si>
    <t>82036</t>
  </si>
  <si>
    <t>64461</t>
  </si>
  <si>
    <t>127773</t>
  </si>
  <si>
    <t>197397</t>
  </si>
  <si>
    <t>167201</t>
  </si>
  <si>
    <t>67583</t>
  </si>
  <si>
    <t>61672</t>
  </si>
  <si>
    <t>109563</t>
  </si>
  <si>
    <t>86860</t>
  </si>
  <si>
    <t>63619</t>
  </si>
  <si>
    <t>48026</t>
  </si>
  <si>
    <t>72598</t>
  </si>
  <si>
    <t>65863</t>
  </si>
  <si>
    <t>117519</t>
  </si>
  <si>
    <t>107477</t>
  </si>
  <si>
    <t>73778</t>
  </si>
  <si>
    <t>57679</t>
  </si>
  <si>
    <t>98870</t>
  </si>
  <si>
    <t>131639</t>
  </si>
  <si>
    <t>110138</t>
  </si>
  <si>
    <t>67324</t>
  </si>
  <si>
    <t>72567</t>
  </si>
  <si>
    <t>75163</t>
  </si>
  <si>
    <t>93583</t>
  </si>
  <si>
    <t>124506</t>
  </si>
  <si>
    <t>140909</t>
  </si>
  <si>
    <t>48842</t>
  </si>
  <si>
    <t>46743</t>
  </si>
  <si>
    <t>43536</t>
  </si>
  <si>
    <t>113751</t>
  </si>
  <si>
    <t>83568</t>
  </si>
  <si>
    <t>63754</t>
  </si>
  <si>
    <t>47216</t>
  </si>
  <si>
    <t>48864</t>
  </si>
  <si>
    <t>64169</t>
  </si>
  <si>
    <t>52725</t>
  </si>
  <si>
    <t>109166</t>
  </si>
  <si>
    <t>92552</t>
  </si>
  <si>
    <t>61041</t>
  </si>
  <si>
    <t>51847</t>
  </si>
  <si>
    <t>64457</t>
  </si>
  <si>
    <t>97948</t>
  </si>
  <si>
    <t>92490</t>
  </si>
  <si>
    <t>41361</t>
  </si>
  <si>
    <t>47592</t>
  </si>
  <si>
    <t>87387</t>
  </si>
  <si>
    <t>97351</t>
  </si>
  <si>
    <t>91306</t>
  </si>
  <si>
    <t>101052</t>
  </si>
  <si>
    <t>67503</t>
  </si>
  <si>
    <t>74008</t>
  </si>
  <si>
    <t>39599</t>
  </si>
  <si>
    <t>44238</t>
  </si>
  <si>
    <t>82563</t>
  </si>
  <si>
    <t>104296</t>
  </si>
  <si>
    <t>35052</t>
  </si>
  <si>
    <t>29071</t>
  </si>
  <si>
    <t>38938</t>
  </si>
  <si>
    <t>43302</t>
  </si>
  <si>
    <t>61952</t>
  </si>
  <si>
    <t>67411</t>
  </si>
  <si>
    <t>76740</t>
  </si>
  <si>
    <t>24233</t>
  </si>
  <si>
    <t>25651</t>
  </si>
  <si>
    <t>79854</t>
  </si>
  <si>
    <t>56221</t>
  </si>
  <si>
    <t>35419</t>
  </si>
  <si>
    <t>25153</t>
  </si>
  <si>
    <t>66094</t>
  </si>
  <si>
    <t>73981</t>
  </si>
  <si>
    <t>32582</t>
  </si>
  <si>
    <t>59842</t>
  </si>
  <si>
    <t>61154</t>
  </si>
  <si>
    <t>65003</t>
  </si>
  <si>
    <t>15250</t>
  </si>
  <si>
    <t>17687</t>
  </si>
  <si>
    <t>52476</t>
  </si>
  <si>
    <t>40041</t>
  </si>
  <si>
    <t>21397</t>
  </si>
  <si>
    <t>23359</t>
  </si>
  <si>
    <t>37938</t>
  </si>
  <si>
    <t>41857</t>
  </si>
  <si>
    <t>26719</t>
  </si>
  <si>
    <t>28912</t>
  </si>
  <si>
    <t>51730</t>
  </si>
  <si>
    <t>59137</t>
  </si>
  <si>
    <t>26939</t>
  </si>
  <si>
    <t>34025</t>
  </si>
  <si>
    <t>59991</t>
  </si>
  <si>
    <t>68217</t>
  </si>
  <si>
    <t>63127</t>
  </si>
  <si>
    <t>70773</t>
  </si>
  <si>
    <t>43051</t>
  </si>
  <si>
    <t>39050</t>
  </si>
  <si>
    <t>25093</t>
  </si>
  <si>
    <t>20698</t>
  </si>
  <si>
    <t>58371</t>
  </si>
  <si>
    <t>45816</t>
  </si>
  <si>
    <t>40630</t>
  </si>
  <si>
    <t>38219</t>
  </si>
  <si>
    <t>43764</t>
  </si>
  <si>
    <t>35573</t>
  </si>
  <si>
    <t>26615</t>
  </si>
  <si>
    <t>20137</t>
  </si>
  <si>
    <t>46816</t>
  </si>
  <si>
    <t>51110</t>
  </si>
  <si>
    <t>85199</t>
  </si>
  <si>
    <t>74658</t>
  </si>
  <si>
    <t>61232</t>
  </si>
  <si>
    <t>48730</t>
  </si>
  <si>
    <t>47980</t>
  </si>
  <si>
    <t>59767</t>
  </si>
  <si>
    <t>106032</t>
  </si>
  <si>
    <t>98021</t>
  </si>
  <si>
    <t>107218</t>
  </si>
  <si>
    <t>81399</t>
  </si>
  <si>
    <t>49329</t>
  </si>
  <si>
    <t>35579</t>
  </si>
  <si>
    <t>99252</t>
  </si>
  <si>
    <t>126411</t>
  </si>
  <si>
    <t>94994</t>
  </si>
  <si>
    <t>48219</t>
  </si>
  <si>
    <t>36191</t>
  </si>
  <si>
    <t>62410</t>
  </si>
  <si>
    <t>50028</t>
  </si>
  <si>
    <t>56901</t>
  </si>
  <si>
    <t>133640</t>
  </si>
  <si>
    <t>93590</t>
  </si>
  <si>
    <t>75695</t>
  </si>
  <si>
    <t>64608</t>
  </si>
  <si>
    <t>92944</t>
  </si>
  <si>
    <t>65087</t>
  </si>
  <si>
    <t>138197</t>
  </si>
  <si>
    <t>115530</t>
  </si>
  <si>
    <t>237297</t>
  </si>
  <si>
    <t>218819</t>
  </si>
  <si>
    <t>56717</t>
  </si>
  <si>
    <t>52335</t>
  </si>
  <si>
    <t>110751</t>
  </si>
  <si>
    <t>142513</t>
  </si>
  <si>
    <t>157724</t>
  </si>
  <si>
    <t>115314</t>
  </si>
  <si>
    <t>156130</t>
  </si>
  <si>
    <t>116749</t>
  </si>
  <si>
    <t>216216</t>
  </si>
  <si>
    <t>191403</t>
  </si>
  <si>
    <t>20089</t>
  </si>
  <si>
    <t>108949</t>
  </si>
  <si>
    <t>125533</t>
  </si>
  <si>
    <t>135890</t>
  </si>
  <si>
    <t>105873</t>
  </si>
  <si>
    <t>132881</t>
  </si>
  <si>
    <t>84434</t>
  </si>
  <si>
    <t>100364</t>
  </si>
  <si>
    <t>84812</t>
  </si>
  <si>
    <t>63152</t>
  </si>
  <si>
    <t>101455</t>
  </si>
  <si>
    <t>88172</t>
  </si>
  <si>
    <t>55691</t>
  </si>
  <si>
    <t>51735</t>
  </si>
  <si>
    <t>56486</t>
  </si>
  <si>
    <t>59631</t>
  </si>
  <si>
    <t>38334</t>
  </si>
  <si>
    <t>108252</t>
  </si>
  <si>
    <t>98526</t>
  </si>
  <si>
    <t>51488</t>
  </si>
  <si>
    <t>62426</t>
  </si>
  <si>
    <t>50162</t>
  </si>
  <si>
    <t>125183</t>
  </si>
  <si>
    <t>109530</t>
  </si>
  <si>
    <t>55598</t>
  </si>
  <si>
    <t>52515</t>
  </si>
  <si>
    <t>68999</t>
  </si>
  <si>
    <t>69520</t>
  </si>
  <si>
    <t>56505</t>
  </si>
  <si>
    <t>82594</t>
  </si>
  <si>
    <t>103885</t>
  </si>
  <si>
    <t>44673</t>
  </si>
  <si>
    <t>52268</t>
  </si>
  <si>
    <t>35642</t>
  </si>
  <si>
    <t>38474</t>
  </si>
  <si>
    <t>65869</t>
  </si>
  <si>
    <t>85574</t>
  </si>
  <si>
    <t>91381</t>
  </si>
  <si>
    <t>102544</t>
  </si>
  <si>
    <t>51008</t>
  </si>
  <si>
    <t>38947</t>
  </si>
  <si>
    <t>41938</t>
  </si>
  <si>
    <t>32463</t>
  </si>
  <si>
    <t>86037</t>
  </si>
  <si>
    <t>66761</t>
  </si>
  <si>
    <t>50200</t>
  </si>
  <si>
    <t>40965</t>
  </si>
  <si>
    <t>80971</t>
  </si>
  <si>
    <t>73081</t>
  </si>
  <si>
    <t>89783</t>
  </si>
  <si>
    <t>112261</t>
  </si>
  <si>
    <t>72902</t>
  </si>
  <si>
    <t>70210</t>
  </si>
  <si>
    <t>76348</t>
  </si>
  <si>
    <t>14200</t>
  </si>
  <si>
    <t>10669</t>
  </si>
  <si>
    <t>75092</t>
  </si>
  <si>
    <t>96836</t>
  </si>
  <si>
    <t>29190</t>
  </si>
  <si>
    <t>23328</t>
  </si>
  <si>
    <t>21486</t>
  </si>
  <si>
    <t>45061</t>
  </si>
  <si>
    <t>34410</t>
  </si>
  <si>
    <t>44656</t>
  </si>
  <si>
    <t>39417</t>
  </si>
  <si>
    <t>58547</t>
  </si>
  <si>
    <t>48552</t>
  </si>
  <si>
    <t>60616</t>
  </si>
  <si>
    <t>21199</t>
  </si>
  <si>
    <t>18633</t>
  </si>
  <si>
    <t>67274</t>
  </si>
  <si>
    <t>35646</t>
  </si>
  <si>
    <t>40340</t>
  </si>
  <si>
    <t>54055</t>
  </si>
  <si>
    <t>20936</t>
  </si>
  <si>
    <t>24071</t>
  </si>
  <si>
    <t>44083</t>
  </si>
  <si>
    <t>49168</t>
  </si>
  <si>
    <t>35598</t>
  </si>
  <si>
    <t>44336</t>
  </si>
  <si>
    <t>40795</t>
  </si>
  <si>
    <t>46983</t>
  </si>
  <si>
    <t>35447</t>
  </si>
  <si>
    <t>45064</t>
  </si>
  <si>
    <t>64755</t>
  </si>
  <si>
    <t>40419</t>
  </si>
  <si>
    <t>44319</t>
  </si>
  <si>
    <t>106417</t>
  </si>
  <si>
    <t>85106</t>
  </si>
  <si>
    <t>54143</t>
  </si>
  <si>
    <t>60151</t>
  </si>
  <si>
    <t>58950</t>
  </si>
  <si>
    <t>45383</t>
  </si>
  <si>
    <t>78941</t>
  </si>
  <si>
    <t>56939</t>
  </si>
  <si>
    <t>66957</t>
  </si>
  <si>
    <t>59251</t>
  </si>
  <si>
    <t>63200</t>
  </si>
  <si>
    <t>56230</t>
  </si>
  <si>
    <t>94591</t>
  </si>
  <si>
    <t>71025</t>
  </si>
  <si>
    <t>95062</t>
  </si>
  <si>
    <t>61408</t>
  </si>
  <si>
    <t>44219</t>
  </si>
  <si>
    <t>144853</t>
  </si>
  <si>
    <t>107252</t>
  </si>
  <si>
    <t>133977</t>
  </si>
  <si>
    <t>196320</t>
  </si>
  <si>
    <t>137554</t>
  </si>
  <si>
    <t>119189</t>
  </si>
  <si>
    <t>113103</t>
  </si>
  <si>
    <t>69256</t>
  </si>
  <si>
    <t>59083</t>
  </si>
  <si>
    <t>141907</t>
  </si>
  <si>
    <t>109331</t>
  </si>
  <si>
    <t>61507</t>
  </si>
  <si>
    <t>43848</t>
  </si>
  <si>
    <t>56816</t>
  </si>
  <si>
    <t>42510</t>
  </si>
  <si>
    <t>139339</t>
  </si>
  <si>
    <t>99277</t>
  </si>
  <si>
    <t>67981</t>
  </si>
  <si>
    <t>58057</t>
  </si>
  <si>
    <t>105948</t>
  </si>
  <si>
    <t>90722</t>
  </si>
  <si>
    <t>115138</t>
  </si>
  <si>
    <t>106714</t>
  </si>
  <si>
    <t>56472</t>
  </si>
  <si>
    <t>104748</t>
  </si>
  <si>
    <t>92704</t>
  </si>
  <si>
    <t>84115</t>
  </si>
  <si>
    <t>76666</t>
  </si>
  <si>
    <t>40173</t>
  </si>
  <si>
    <t>70300</t>
  </si>
  <si>
    <t>122189</t>
  </si>
  <si>
    <t>114527</t>
  </si>
  <si>
    <t>64430</t>
  </si>
  <si>
    <t>61174</t>
  </si>
  <si>
    <t>48104</t>
  </si>
  <si>
    <t>60199</t>
  </si>
  <si>
    <t>107060</t>
  </si>
  <si>
    <t>76395</t>
  </si>
  <si>
    <t>82674</t>
  </si>
  <si>
    <t>74909</t>
  </si>
  <si>
    <t>72149</t>
  </si>
  <si>
    <t>91117</t>
  </si>
  <si>
    <t>35399</t>
  </si>
  <si>
    <t>44066</t>
  </si>
  <si>
    <t>44967</t>
  </si>
  <si>
    <t>53666</t>
  </si>
  <si>
    <t>33628</t>
  </si>
  <si>
    <t>36987</t>
  </si>
  <si>
    <t>45365</t>
  </si>
  <si>
    <t>57776</t>
  </si>
  <si>
    <t>60595</t>
  </si>
  <si>
    <t>69715</t>
  </si>
  <si>
    <t>31258</t>
  </si>
  <si>
    <t>65639</t>
  </si>
  <si>
    <t>84922</t>
  </si>
  <si>
    <t>79167</t>
  </si>
  <si>
    <t>35820</t>
  </si>
  <si>
    <t>48899</t>
  </si>
  <si>
    <t>45666</t>
  </si>
  <si>
    <t>42950</t>
  </si>
  <si>
    <t>47320</t>
  </si>
  <si>
    <t>45687</t>
  </si>
  <si>
    <t>38896</t>
  </si>
  <si>
    <t>33754</t>
  </si>
  <si>
    <t>26038</t>
  </si>
  <si>
    <t>21993</t>
  </si>
  <si>
    <t>23399</t>
  </si>
  <si>
    <t>31627</t>
  </si>
  <si>
    <t>26844</t>
  </si>
  <si>
    <t>32809</t>
  </si>
  <si>
    <t>23748</t>
  </si>
  <si>
    <t>23202</t>
  </si>
  <si>
    <t>21889</t>
  </si>
  <si>
    <t>59671</t>
  </si>
  <si>
    <t>53359</t>
  </si>
  <si>
    <t>60802</t>
  </si>
  <si>
    <t>73973</t>
  </si>
  <si>
    <t>51920</t>
  </si>
  <si>
    <t>53867</t>
  </si>
  <si>
    <t>35371</t>
  </si>
  <si>
    <t>44898</t>
  </si>
  <si>
    <t>41955</t>
  </si>
  <si>
    <t>49635</t>
  </si>
  <si>
    <t>26916</t>
  </si>
  <si>
    <t>33570</t>
  </si>
  <si>
    <t>32850</t>
  </si>
  <si>
    <t>38227</t>
  </si>
  <si>
    <t>27895</t>
  </si>
  <si>
    <t>25591</t>
  </si>
  <si>
    <t>28885</t>
  </si>
  <si>
    <t>46066</t>
  </si>
  <si>
    <t>58596</t>
  </si>
  <si>
    <t>50140</t>
  </si>
  <si>
    <t>54723</t>
  </si>
  <si>
    <t>46077</t>
  </si>
  <si>
    <t>49695</t>
  </si>
  <si>
    <t>35775</t>
  </si>
  <si>
    <t>21724</t>
  </si>
  <si>
    <t>27907</t>
  </si>
  <si>
    <t>59823</t>
  </si>
  <si>
    <t>66181</t>
  </si>
  <si>
    <t>155757</t>
  </si>
  <si>
    <t>141595</t>
  </si>
  <si>
    <t>76563</t>
  </si>
  <si>
    <t>60715</t>
  </si>
  <si>
    <t>46071</t>
  </si>
  <si>
    <t>38080</t>
  </si>
  <si>
    <t>126933</t>
  </si>
  <si>
    <t>120016</t>
  </si>
  <si>
    <t>143728</t>
  </si>
  <si>
    <t>102563</t>
  </si>
  <si>
    <t>82414</t>
  </si>
  <si>
    <t>60681</t>
  </si>
  <si>
    <t>55949</t>
  </si>
  <si>
    <t>49688</t>
  </si>
  <si>
    <t>44361</t>
  </si>
  <si>
    <t>135692</t>
  </si>
  <si>
    <t>127443</t>
  </si>
  <si>
    <t>73635</t>
  </si>
  <si>
    <t>56276</t>
  </si>
  <si>
    <t>69430</t>
  </si>
  <si>
    <t>52573</t>
  </si>
  <si>
    <t>79654</t>
  </si>
  <si>
    <t>61929</t>
  </si>
  <si>
    <t>52863</t>
  </si>
  <si>
    <t>41330</t>
  </si>
  <si>
    <t>70691</t>
  </si>
  <si>
    <t>60494</t>
  </si>
  <si>
    <t>89582</t>
  </si>
  <si>
    <t>67655</t>
  </si>
  <si>
    <t>51041</t>
  </si>
  <si>
    <t>47188</t>
  </si>
  <si>
    <t>71505</t>
  </si>
  <si>
    <t>75404</t>
  </si>
  <si>
    <t>117130</t>
  </si>
  <si>
    <t>96350</t>
  </si>
  <si>
    <t>56202</t>
  </si>
  <si>
    <t>106158</t>
  </si>
  <si>
    <t>91010</t>
  </si>
  <si>
    <t>72458</t>
  </si>
  <si>
    <t>89341</t>
  </si>
  <si>
    <t>78030</t>
  </si>
  <si>
    <t>18895</t>
  </si>
  <si>
    <t>16934</t>
  </si>
  <si>
    <t>60034</t>
  </si>
  <si>
    <t>68844</t>
  </si>
  <si>
    <t>20058</t>
  </si>
  <si>
    <t>18091</t>
  </si>
  <si>
    <t>44484</t>
  </si>
  <si>
    <t>31371</t>
  </si>
  <si>
    <t>47091</t>
  </si>
  <si>
    <t>35812</t>
  </si>
  <si>
    <t>62783</t>
  </si>
  <si>
    <t>59206</t>
  </si>
  <si>
    <t>143140</t>
  </si>
  <si>
    <t>103314</t>
  </si>
  <si>
    <t>82288</t>
  </si>
  <si>
    <t>96981</t>
  </si>
  <si>
    <t>55322</t>
  </si>
  <si>
    <t>61699</t>
  </si>
  <si>
    <t>29490</t>
  </si>
  <si>
    <t>31250</t>
  </si>
  <si>
    <t>48441</t>
  </si>
  <si>
    <t>14877</t>
  </si>
  <si>
    <t>18887</t>
  </si>
  <si>
    <t>35076</t>
  </si>
  <si>
    <t>54569</t>
  </si>
  <si>
    <t>60729</t>
  </si>
  <si>
    <t>43952</t>
  </si>
  <si>
    <t>26621</t>
  </si>
  <si>
    <t>64140</t>
  </si>
  <si>
    <t>50294</t>
  </si>
  <si>
    <t>75370</t>
  </si>
  <si>
    <t>49642</t>
  </si>
  <si>
    <t>34856</t>
  </si>
  <si>
    <t>33919</t>
  </si>
  <si>
    <t>25427</t>
  </si>
  <si>
    <t>30280</t>
  </si>
  <si>
    <t>24292</t>
  </si>
  <si>
    <t>65770</t>
  </si>
  <si>
    <t>69751</t>
  </si>
  <si>
    <t>70026</t>
  </si>
  <si>
    <t>74424</t>
  </si>
  <si>
    <t>69717</t>
  </si>
  <si>
    <t>75475</t>
  </si>
  <si>
    <t>21820</t>
  </si>
  <si>
    <t>26406</t>
  </si>
  <si>
    <t>31750</t>
  </si>
  <si>
    <t>40148</t>
  </si>
  <si>
    <t>30728</t>
  </si>
  <si>
    <t>22081</t>
  </si>
  <si>
    <t>40058</t>
  </si>
  <si>
    <t>19090</t>
  </si>
  <si>
    <t>22466</t>
  </si>
  <si>
    <t>57688</t>
  </si>
  <si>
    <t>26850</t>
  </si>
  <si>
    <t>19337</t>
  </si>
  <si>
    <t>24390</t>
  </si>
  <si>
    <t>35733</t>
  </si>
  <si>
    <t>45065</t>
  </si>
  <si>
    <t>30008</t>
  </si>
  <si>
    <t>38921</t>
  </si>
  <si>
    <t>27589</t>
  </si>
  <si>
    <t>32324</t>
  </si>
  <si>
    <t>21502</t>
  </si>
  <si>
    <t>16183</t>
  </si>
  <si>
    <t>23356</t>
  </si>
  <si>
    <t>17153</t>
  </si>
  <si>
    <t>31747</t>
  </si>
  <si>
    <t>28239</t>
  </si>
  <si>
    <t>28761</t>
  </si>
  <si>
    <t>19169</t>
  </si>
  <si>
    <t>16046</t>
  </si>
  <si>
    <t>74667</t>
  </si>
  <si>
    <t>81561</t>
  </si>
  <si>
    <t>97563</t>
  </si>
  <si>
    <t>104887</t>
  </si>
  <si>
    <t>37475</t>
  </si>
  <si>
    <t>44556</t>
  </si>
  <si>
    <t>91401</t>
  </si>
  <si>
    <t>106565</t>
  </si>
  <si>
    <t>213969</t>
  </si>
  <si>
    <t>151033</t>
  </si>
  <si>
    <t>91071</t>
  </si>
  <si>
    <t>49830</t>
  </si>
  <si>
    <t>44456</t>
  </si>
  <si>
    <t>176405</t>
  </si>
  <si>
    <t>148120</t>
  </si>
  <si>
    <t>72216</t>
  </si>
  <si>
    <t>63151</t>
  </si>
  <si>
    <t>78313</t>
  </si>
  <si>
    <t>64817</t>
  </si>
  <si>
    <t>79320</t>
  </si>
  <si>
    <t>69865</t>
  </si>
  <si>
    <t>94986</t>
  </si>
  <si>
    <t>85809</t>
  </si>
  <si>
    <t>67917</t>
  </si>
  <si>
    <t>54103</t>
  </si>
  <si>
    <t>122301</t>
  </si>
  <si>
    <t>67677</t>
  </si>
  <si>
    <t>53259</t>
  </si>
  <si>
    <t>88316</t>
  </si>
  <si>
    <t>66958</t>
  </si>
  <si>
    <t>149245</t>
  </si>
  <si>
    <t>109424</t>
  </si>
  <si>
    <t>185698</t>
  </si>
  <si>
    <t>142380</t>
  </si>
  <si>
    <t>61245</t>
  </si>
  <si>
    <t>51914</t>
  </si>
  <si>
    <t>80874</t>
  </si>
  <si>
    <t>55714</t>
  </si>
  <si>
    <t>44275</t>
  </si>
  <si>
    <t>55864</t>
  </si>
  <si>
    <t>70130</t>
  </si>
  <si>
    <t>59231</t>
  </si>
  <si>
    <t>91695</t>
  </si>
  <si>
    <t>101196</t>
  </si>
  <si>
    <t>70212</t>
  </si>
  <si>
    <t>86227</t>
  </si>
  <si>
    <t>60402</t>
  </si>
  <si>
    <t>67470</t>
  </si>
  <si>
    <t>63428</t>
  </si>
  <si>
    <t>71978</t>
  </si>
  <si>
    <t>43120</t>
  </si>
  <si>
    <t>89268</t>
  </si>
  <si>
    <t>73303</t>
  </si>
  <si>
    <t>80877</t>
  </si>
  <si>
    <t>61176</t>
  </si>
  <si>
    <t>64618</t>
  </si>
  <si>
    <t>47020</t>
  </si>
  <si>
    <t>88752</t>
  </si>
  <si>
    <t>69904</t>
  </si>
  <si>
    <t>56503</t>
  </si>
  <si>
    <t>44454</t>
  </si>
  <si>
    <t>40027</t>
  </si>
  <si>
    <t>36135</t>
  </si>
  <si>
    <t>107408</t>
  </si>
  <si>
    <t>86235</t>
  </si>
  <si>
    <t>100000</t>
  </si>
  <si>
    <t>82700</t>
  </si>
  <si>
    <t>61467</t>
  </si>
  <si>
    <t>56093</t>
  </si>
  <si>
    <t>66779</t>
  </si>
  <si>
    <t>24676</t>
  </si>
  <si>
    <t>31904</t>
  </si>
  <si>
    <t>67960</t>
  </si>
  <si>
    <t>76776</t>
  </si>
  <si>
    <t>68512</t>
  </si>
  <si>
    <t>83294</t>
  </si>
  <si>
    <t>63824</t>
  </si>
  <si>
    <t>71094</t>
  </si>
  <si>
    <t>40516</t>
  </si>
  <si>
    <t>29449</t>
  </si>
  <si>
    <t>32592</t>
  </si>
  <si>
    <t>44099</t>
  </si>
  <si>
    <t>36757</t>
  </si>
  <si>
    <t>41147</t>
  </si>
  <si>
    <t>35773</t>
  </si>
  <si>
    <t>50196</t>
  </si>
  <si>
    <t>37961</t>
  </si>
  <si>
    <t>37571</t>
  </si>
  <si>
    <t>41718</t>
  </si>
  <si>
    <t>73658</t>
  </si>
  <si>
    <t>71688</t>
  </si>
  <si>
    <t>29236</t>
  </si>
  <si>
    <t>33870</t>
  </si>
  <si>
    <t>53881</t>
  </si>
  <si>
    <t>48632</t>
  </si>
  <si>
    <t>9977</t>
  </si>
  <si>
    <t>12907</t>
  </si>
  <si>
    <t>19353</t>
  </si>
  <si>
    <t>24588</t>
  </si>
  <si>
    <t>53529</t>
  </si>
  <si>
    <t>58692</t>
  </si>
  <si>
    <t>15647</t>
  </si>
  <si>
    <t>18167</t>
  </si>
  <si>
    <t>55458</t>
  </si>
  <si>
    <t>20896</t>
  </si>
  <si>
    <t>24739</t>
  </si>
  <si>
    <t>32475</t>
  </si>
  <si>
    <t>31188</t>
  </si>
  <si>
    <t>20462</t>
  </si>
  <si>
    <t>13387</t>
  </si>
  <si>
    <t>15567</t>
  </si>
  <si>
    <t>21453</t>
  </si>
  <si>
    <t>26525</t>
  </si>
  <si>
    <t>63663</t>
  </si>
  <si>
    <t>41712</t>
  </si>
  <si>
    <t>45893</t>
  </si>
  <si>
    <t>38503</t>
  </si>
  <si>
    <t>25739</t>
  </si>
  <si>
    <t>22366</t>
  </si>
  <si>
    <t>37218</t>
  </si>
  <si>
    <t>32946</t>
  </si>
  <si>
    <t>28533</t>
  </si>
  <si>
    <t>33923</t>
  </si>
  <si>
    <t>27476</t>
  </si>
  <si>
    <t>33312</t>
  </si>
  <si>
    <t>36665</t>
  </si>
  <si>
    <t>33017</t>
  </si>
  <si>
    <t>43112</t>
  </si>
  <si>
    <t>50372</t>
  </si>
  <si>
    <t>168759</t>
  </si>
  <si>
    <t>154788</t>
  </si>
  <si>
    <t>50186</t>
  </si>
  <si>
    <t>167132</t>
  </si>
  <si>
    <t>153566</t>
  </si>
  <si>
    <t>138401</t>
  </si>
  <si>
    <t>97164</t>
  </si>
  <si>
    <t>39266</t>
  </si>
  <si>
    <t>27889</t>
  </si>
  <si>
    <t>72849</t>
  </si>
  <si>
    <t>56583</t>
  </si>
  <si>
    <t>46726</t>
  </si>
  <si>
    <t>115666</t>
  </si>
  <si>
    <t>100422</t>
  </si>
  <si>
    <t>101268</t>
  </si>
  <si>
    <t>79447</t>
  </si>
  <si>
    <t>79339</t>
  </si>
  <si>
    <t>70500</t>
  </si>
  <si>
    <t>72264</t>
  </si>
  <si>
    <t>59056</t>
  </si>
  <si>
    <t>41191</t>
  </si>
  <si>
    <t>32224</t>
  </si>
  <si>
    <t>54608</t>
  </si>
  <si>
    <t>46657</t>
  </si>
  <si>
    <t>73853</t>
  </si>
  <si>
    <t>71913</t>
  </si>
  <si>
    <t>92699</t>
  </si>
  <si>
    <t>46225</t>
  </si>
  <si>
    <t>36988</t>
  </si>
  <si>
    <t>50646</t>
  </si>
  <si>
    <t>37932</t>
  </si>
  <si>
    <t>71115</t>
  </si>
  <si>
    <t>55480</t>
  </si>
  <si>
    <t>36661</t>
  </si>
  <si>
    <t>33095</t>
  </si>
  <si>
    <t>93882</t>
  </si>
  <si>
    <t>86223</t>
  </si>
  <si>
    <t>34874</t>
  </si>
  <si>
    <t>31342</t>
  </si>
  <si>
    <t>71414</t>
  </si>
  <si>
    <t>14078</t>
  </si>
  <si>
    <t>13137</t>
  </si>
  <si>
    <t>87606</t>
  </si>
  <si>
    <t>68373</t>
  </si>
  <si>
    <t>37786</t>
  </si>
  <si>
    <t>33212</t>
  </si>
  <si>
    <t>33808</t>
  </si>
  <si>
    <t>27055</t>
  </si>
  <si>
    <t>43002</t>
  </si>
  <si>
    <t>36806</t>
  </si>
  <si>
    <t>46119</t>
  </si>
  <si>
    <t>39588</t>
  </si>
  <si>
    <t>37550</t>
  </si>
  <si>
    <t>27601</t>
  </si>
  <si>
    <t>48545</t>
  </si>
  <si>
    <t>47688</t>
  </si>
  <si>
    <t>36335</t>
  </si>
  <si>
    <t>97736</t>
  </si>
  <si>
    <t>81565</t>
  </si>
  <si>
    <t>48126</t>
  </si>
  <si>
    <t>44256</t>
  </si>
  <si>
    <t>27621</t>
  </si>
  <si>
    <t>33091</t>
  </si>
  <si>
    <t>54835</t>
  </si>
  <si>
    <t>63814</t>
  </si>
  <si>
    <t>32009</t>
  </si>
  <si>
    <t>66884</t>
  </si>
  <si>
    <t>70956</t>
  </si>
  <si>
    <t>66085</t>
  </si>
  <si>
    <t>73586</t>
  </si>
  <si>
    <t>57496</t>
  </si>
  <si>
    <t>72258</t>
  </si>
  <si>
    <t>53684</t>
  </si>
  <si>
    <t>40355</t>
  </si>
  <si>
    <t>34209</t>
  </si>
  <si>
    <t>25868</t>
  </si>
  <si>
    <t>36015</t>
  </si>
  <si>
    <t>25425</t>
  </si>
  <si>
    <t>30847</t>
  </si>
  <si>
    <t>44982</t>
  </si>
  <si>
    <t>61797</t>
  </si>
  <si>
    <t>46006</t>
  </si>
  <si>
    <t>50797</t>
  </si>
  <si>
    <t>42693</t>
  </si>
  <si>
    <t>59996</t>
  </si>
  <si>
    <t>45281</t>
  </si>
  <si>
    <t>56321</t>
  </si>
  <si>
    <t>60659</t>
  </si>
  <si>
    <t>66417</t>
  </si>
  <si>
    <t>60809</t>
  </si>
  <si>
    <t>47022</t>
  </si>
  <si>
    <t>57602</t>
  </si>
  <si>
    <t>47247</t>
  </si>
  <si>
    <t>48622</t>
  </si>
  <si>
    <t>33597</t>
  </si>
  <si>
    <t>37403</t>
  </si>
  <si>
    <t>29400</t>
  </si>
  <si>
    <t>31651</t>
  </si>
  <si>
    <t>21011</t>
  </si>
  <si>
    <t>26022</t>
  </si>
  <si>
    <t>21142</t>
  </si>
  <si>
    <t>25478</t>
  </si>
  <si>
    <t>24740</t>
  </si>
  <si>
    <t>31531</t>
  </si>
  <si>
    <t>17793</t>
  </si>
  <si>
    <t>20512</t>
  </si>
  <si>
    <t>45430</t>
  </si>
  <si>
    <t>23634</t>
  </si>
  <si>
    <t>26715</t>
  </si>
  <si>
    <t>23309</t>
  </si>
  <si>
    <t>28924</t>
  </si>
  <si>
    <t>21822</t>
  </si>
  <si>
    <t>24575</t>
  </si>
  <si>
    <t>15845</t>
  </si>
  <si>
    <t>19426</t>
  </si>
  <si>
    <t>36312</t>
  </si>
  <si>
    <t>27056</t>
  </si>
  <si>
    <t>25173</t>
  </si>
  <si>
    <t>20131</t>
  </si>
  <si>
    <t>25942</t>
  </si>
  <si>
    <t>19608</t>
  </si>
  <si>
    <t>30143</t>
  </si>
  <si>
    <t>24214</t>
  </si>
  <si>
    <t>63993</t>
  </si>
  <si>
    <t>15216</t>
  </si>
  <si>
    <t>17231</t>
  </si>
  <si>
    <t>106377</t>
  </si>
  <si>
    <t>73324</t>
  </si>
  <si>
    <t>92770</t>
  </si>
  <si>
    <t>55115</t>
  </si>
  <si>
    <t>54172</t>
  </si>
  <si>
    <t>139548</t>
  </si>
  <si>
    <t>113511</t>
  </si>
  <si>
    <t>98321</t>
  </si>
  <si>
    <t>39515</t>
  </si>
  <si>
    <t>33651</t>
  </si>
  <si>
    <t>114552</t>
  </si>
  <si>
    <t>95804</t>
  </si>
  <si>
    <t>60341</t>
  </si>
  <si>
    <t>49144</t>
  </si>
  <si>
    <t>98981</t>
  </si>
  <si>
    <t>81587</t>
  </si>
  <si>
    <t>48345</t>
  </si>
  <si>
    <t>39730</t>
  </si>
  <si>
    <t>27736</t>
  </si>
  <si>
    <t>37956</t>
  </si>
  <si>
    <t>39478</t>
  </si>
  <si>
    <t>48712</t>
  </si>
  <si>
    <t>34757</t>
  </si>
  <si>
    <t>42729</t>
  </si>
  <si>
    <t>110828</t>
  </si>
  <si>
    <t>112238</t>
  </si>
  <si>
    <t>97343</t>
  </si>
  <si>
    <t>43653</t>
  </si>
  <si>
    <t>32411</t>
  </si>
  <si>
    <t>44005</t>
  </si>
  <si>
    <t>37074</t>
  </si>
  <si>
    <t>124609</t>
  </si>
  <si>
    <t>88060</t>
  </si>
  <si>
    <t>90956</t>
  </si>
  <si>
    <t>47955</t>
  </si>
  <si>
    <t>59716</t>
  </si>
  <si>
    <t>41903</t>
  </si>
  <si>
    <t>52503</t>
  </si>
  <si>
    <t>93099</t>
  </si>
  <si>
    <t>98181</t>
  </si>
  <si>
    <t>34899</t>
  </si>
  <si>
    <t>72471</t>
  </si>
  <si>
    <t>62638</t>
  </si>
  <si>
    <t>80964</t>
  </si>
  <si>
    <t>91824</t>
  </si>
  <si>
    <t>41907</t>
  </si>
  <si>
    <t>58669</t>
  </si>
  <si>
    <t>54015</t>
  </si>
  <si>
    <t>55264</t>
  </si>
  <si>
    <t>47951</t>
  </si>
  <si>
    <t>42892</t>
  </si>
  <si>
    <t>37513</t>
  </si>
  <si>
    <t>46854</t>
  </si>
  <si>
    <t>40711</t>
  </si>
  <si>
    <t>53560</t>
  </si>
  <si>
    <t>41219</t>
  </si>
  <si>
    <t>76019</t>
  </si>
  <si>
    <t>87745</t>
  </si>
  <si>
    <t>43866</t>
  </si>
  <si>
    <t>50817</t>
  </si>
  <si>
    <t>48423</t>
  </si>
  <si>
    <t>57517</t>
  </si>
  <si>
    <t>23072</t>
  </si>
  <si>
    <t>25269</t>
  </si>
  <si>
    <t>36243</t>
  </si>
  <si>
    <t>41400</t>
  </si>
  <si>
    <t>28134</t>
  </si>
  <si>
    <t>30653</t>
  </si>
  <si>
    <t>21482</t>
  </si>
  <si>
    <t>45215</t>
  </si>
  <si>
    <t>33971</t>
  </si>
  <si>
    <t>34117</t>
  </si>
  <si>
    <t>24794</t>
  </si>
  <si>
    <t>44195</t>
  </si>
  <si>
    <t>39307</t>
  </si>
  <si>
    <t>61017</t>
  </si>
  <si>
    <t>75346</t>
  </si>
  <si>
    <t>78568</t>
  </si>
  <si>
    <t>92371</t>
  </si>
  <si>
    <t>33513</t>
  </si>
  <si>
    <t>37429</t>
  </si>
  <si>
    <t>28071</t>
  </si>
  <si>
    <t>21941</t>
  </si>
  <si>
    <t>30127</t>
  </si>
  <si>
    <t>32036</t>
  </si>
  <si>
    <t>23508</t>
  </si>
  <si>
    <t>29033</t>
  </si>
  <si>
    <t>23450</t>
  </si>
  <si>
    <t>27953</t>
  </si>
  <si>
    <t>28967</t>
  </si>
  <si>
    <t>32448</t>
  </si>
  <si>
    <t>19769</t>
  </si>
  <si>
    <t>16086</t>
  </si>
  <si>
    <t>20948</t>
  </si>
  <si>
    <t>16235</t>
  </si>
  <si>
    <t>22924</t>
  </si>
  <si>
    <t>25168</t>
  </si>
  <si>
    <t>19307</t>
  </si>
  <si>
    <t>18739</t>
  </si>
  <si>
    <t>24285</t>
  </si>
  <si>
    <t>22191</t>
  </si>
  <si>
    <t>27820</t>
  </si>
  <si>
    <t>33028</t>
  </si>
  <si>
    <t>40998</t>
  </si>
  <si>
    <t>29182</t>
  </si>
  <si>
    <t>33612</t>
  </si>
  <si>
    <t>23951</t>
  </si>
  <si>
    <t>39817</t>
  </si>
  <si>
    <t>49363</t>
  </si>
  <si>
    <t>99140</t>
  </si>
  <si>
    <t>57444</t>
  </si>
  <si>
    <t>62705</t>
  </si>
  <si>
    <t>13312</t>
  </si>
  <si>
    <t>13999</t>
  </si>
  <si>
    <t>32381</t>
  </si>
  <si>
    <t>38300</t>
  </si>
  <si>
    <t>39805</t>
  </si>
  <si>
    <t>31935</t>
  </si>
  <si>
    <t>124658</t>
  </si>
  <si>
    <t>93740</t>
  </si>
  <si>
    <t>52252</t>
  </si>
  <si>
    <t>48885</t>
  </si>
  <si>
    <t>108135</t>
  </si>
  <si>
    <t>82012</t>
  </si>
  <si>
    <t>50188</t>
  </si>
  <si>
    <t>77077</t>
  </si>
  <si>
    <t>73014</t>
  </si>
  <si>
    <t>135269</t>
  </si>
  <si>
    <t>120176</t>
  </si>
  <si>
    <t>42872</t>
  </si>
  <si>
    <t>33764</t>
  </si>
  <si>
    <t>34454</t>
  </si>
  <si>
    <t>32633</t>
  </si>
  <si>
    <t>44649</t>
  </si>
  <si>
    <t>40069</t>
  </si>
  <si>
    <t>59021</t>
  </si>
  <si>
    <t>49565</t>
  </si>
  <si>
    <t>95264</t>
  </si>
  <si>
    <t>76650</t>
  </si>
  <si>
    <t>25831</t>
  </si>
  <si>
    <t>36702</t>
  </si>
  <si>
    <t>25777</t>
  </si>
  <si>
    <t>77086</t>
  </si>
  <si>
    <t>63724</t>
  </si>
  <si>
    <t>77056</t>
  </si>
  <si>
    <t>33665</t>
  </si>
  <si>
    <t>113042</t>
  </si>
  <si>
    <t>81404</t>
  </si>
  <si>
    <t>47892</t>
  </si>
  <si>
    <t>46684</t>
  </si>
  <si>
    <t>40461</t>
  </si>
  <si>
    <t>54827</t>
  </si>
  <si>
    <t>46411</t>
  </si>
  <si>
    <t>32826</t>
  </si>
  <si>
    <t>39100</t>
  </si>
  <si>
    <t>29534</t>
  </si>
  <si>
    <t>50101</t>
  </si>
  <si>
    <t>35691</t>
  </si>
  <si>
    <t>36192</t>
  </si>
  <si>
    <t>26513</t>
  </si>
  <si>
    <t>38597</t>
  </si>
  <si>
    <t>30297</t>
  </si>
  <si>
    <t>62044</t>
  </si>
  <si>
    <t>50545</t>
  </si>
  <si>
    <t>69290</t>
  </si>
  <si>
    <t>56669</t>
  </si>
  <si>
    <t>54145</t>
  </si>
  <si>
    <t>10164</t>
  </si>
  <si>
    <t>12830</t>
  </si>
  <si>
    <t>49174</t>
  </si>
  <si>
    <t>63388</t>
  </si>
  <si>
    <t>28626</t>
  </si>
  <si>
    <t>34234</t>
  </si>
  <si>
    <t>26337</t>
  </si>
  <si>
    <t>30124</t>
  </si>
  <si>
    <t>40436</t>
  </si>
  <si>
    <t>50004</t>
  </si>
  <si>
    <t>23577</t>
  </si>
  <si>
    <t>17300</t>
  </si>
  <si>
    <t>29784</t>
  </si>
  <si>
    <t>38718</t>
  </si>
  <si>
    <t>31827</t>
  </si>
  <si>
    <t>11302</t>
  </si>
  <si>
    <t>8914</t>
  </si>
  <si>
    <t>47141</t>
  </si>
  <si>
    <t>42624</t>
  </si>
  <si>
    <t>49427</t>
  </si>
  <si>
    <t>54507</t>
  </si>
  <si>
    <t>57433</t>
  </si>
  <si>
    <t>68884</t>
  </si>
  <si>
    <t>28197</t>
  </si>
  <si>
    <t>35564</t>
  </si>
  <si>
    <t>44175</t>
  </si>
  <si>
    <t>23230</t>
  </si>
  <si>
    <t>16738</t>
  </si>
  <si>
    <t>28874</t>
  </si>
  <si>
    <t>31138</t>
  </si>
  <si>
    <t>67715</t>
  </si>
  <si>
    <t>80486</t>
  </si>
  <si>
    <t>25028</t>
  </si>
  <si>
    <t>30662</t>
  </si>
  <si>
    <t>37628</t>
  </si>
  <si>
    <t>21711</t>
  </si>
  <si>
    <t>23234</t>
  </si>
  <si>
    <t>18777</t>
  </si>
  <si>
    <t>21332</t>
  </si>
  <si>
    <t>18827</t>
  </si>
  <si>
    <t>16728</t>
  </si>
  <si>
    <t>18062</t>
  </si>
  <si>
    <t>26257</t>
  </si>
  <si>
    <t>23455</t>
  </si>
  <si>
    <t>18958</t>
  </si>
  <si>
    <t>13888</t>
  </si>
  <si>
    <t>15587</t>
  </si>
  <si>
    <t>12791</t>
  </si>
  <si>
    <t>18575</t>
  </si>
  <si>
    <t>16192</t>
  </si>
  <si>
    <t>25858</t>
  </si>
  <si>
    <t>21286</t>
  </si>
  <si>
    <t>16348</t>
  </si>
  <si>
    <t>13792</t>
  </si>
  <si>
    <t>16907</t>
  </si>
  <si>
    <t>19410</t>
  </si>
  <si>
    <t>39130</t>
  </si>
  <si>
    <t>43630</t>
  </si>
  <si>
    <t>25494</t>
  </si>
  <si>
    <t>34193</t>
  </si>
  <si>
    <t>43073</t>
  </si>
  <si>
    <t>58374</t>
  </si>
  <si>
    <t>49157</t>
  </si>
  <si>
    <t>105771</t>
  </si>
  <si>
    <t>98685</t>
  </si>
  <si>
    <t>91403</t>
  </si>
  <si>
    <t>77073</t>
  </si>
  <si>
    <t>48474</t>
  </si>
  <si>
    <t>35866</t>
  </si>
  <si>
    <t>39443</t>
  </si>
  <si>
    <t>27954</t>
  </si>
  <si>
    <t>105212</t>
  </si>
  <si>
    <t>155258</t>
  </si>
  <si>
    <t>118676</t>
  </si>
  <si>
    <t>57417</t>
  </si>
  <si>
    <t>49788</t>
  </si>
  <si>
    <t>98119</t>
  </si>
  <si>
    <t>71121</t>
  </si>
  <si>
    <t>43377</t>
  </si>
  <si>
    <t>35891</t>
  </si>
  <si>
    <t>96145</t>
  </si>
  <si>
    <t>14637</t>
  </si>
  <si>
    <t>15606</t>
  </si>
  <si>
    <t>67383</t>
  </si>
  <si>
    <t>58997</t>
  </si>
  <si>
    <t>135260</t>
  </si>
  <si>
    <t>107430</t>
  </si>
  <si>
    <t>99287</t>
  </si>
  <si>
    <t>93992</t>
  </si>
  <si>
    <t>61791</t>
  </si>
  <si>
    <t>53677</t>
  </si>
  <si>
    <t>12761</t>
  </si>
  <si>
    <t>15619</t>
  </si>
  <si>
    <t>57448</t>
  </si>
  <si>
    <t>52535</t>
  </si>
  <si>
    <t>63848</t>
  </si>
  <si>
    <t>82603</t>
  </si>
  <si>
    <t>50608</t>
  </si>
  <si>
    <t>53286</t>
  </si>
  <si>
    <t>57925</t>
  </si>
  <si>
    <t>63203</t>
  </si>
  <si>
    <t>43010</t>
  </si>
  <si>
    <t>36795</t>
  </si>
  <si>
    <t>78571</t>
  </si>
  <si>
    <t>101260</t>
  </si>
  <si>
    <t>48076</t>
  </si>
  <si>
    <t>42659</t>
  </si>
  <si>
    <t>36668</t>
  </si>
  <si>
    <t>28001</t>
  </si>
  <si>
    <t>58058</t>
  </si>
  <si>
    <t>42231</t>
  </si>
  <si>
    <t>31807</t>
  </si>
  <si>
    <t>30204</t>
  </si>
  <si>
    <t>57401</t>
  </si>
  <si>
    <t>44897</t>
  </si>
  <si>
    <t>86988</t>
  </si>
  <si>
    <t>77296</t>
  </si>
  <si>
    <t>75226</t>
  </si>
  <si>
    <t>62121</t>
  </si>
  <si>
    <t>40395</t>
  </si>
  <si>
    <t>30750</t>
  </si>
  <si>
    <t>27352</t>
  </si>
  <si>
    <t>23868</t>
  </si>
  <si>
    <t>27041</t>
  </si>
  <si>
    <t>47555</t>
  </si>
  <si>
    <t>51420</t>
  </si>
  <si>
    <t>29151</t>
  </si>
  <si>
    <t>33650</t>
  </si>
  <si>
    <t>28951</t>
  </si>
  <si>
    <t>37241</t>
  </si>
  <si>
    <t>26923</t>
  </si>
  <si>
    <t>33627</t>
  </si>
  <si>
    <t>43154</t>
  </si>
  <si>
    <t>23682</t>
  </si>
  <si>
    <t>26241</t>
  </si>
  <si>
    <t>31447</t>
  </si>
  <si>
    <t>38864</t>
  </si>
  <si>
    <t>24968</t>
  </si>
  <si>
    <t>30397</t>
  </si>
  <si>
    <t>37793</t>
  </si>
  <si>
    <t>29594</t>
  </si>
  <si>
    <t>52538</t>
  </si>
  <si>
    <t>45028</t>
  </si>
  <si>
    <t>44839</t>
  </si>
  <si>
    <t>36639</t>
  </si>
  <si>
    <t>23300</t>
  </si>
  <si>
    <t>17372</t>
  </si>
  <si>
    <t>48090</t>
  </si>
  <si>
    <t>51586</t>
  </si>
  <si>
    <t>28946</t>
  </si>
  <si>
    <t>27439</t>
  </si>
  <si>
    <t>19506</t>
  </si>
  <si>
    <t>14455</t>
  </si>
  <si>
    <t>10272</t>
  </si>
  <si>
    <t>40376</t>
  </si>
  <si>
    <t>35448</t>
  </si>
  <si>
    <t>19174</t>
  </si>
  <si>
    <t>20676</t>
  </si>
  <si>
    <t>25999</t>
  </si>
  <si>
    <t>27688</t>
  </si>
  <si>
    <t>41293</t>
  </si>
  <si>
    <t>43863</t>
  </si>
  <si>
    <t>17548</t>
  </si>
  <si>
    <t>21814</t>
  </si>
  <si>
    <t>15241</t>
  </si>
  <si>
    <t>19266</t>
  </si>
  <si>
    <t>42044</t>
  </si>
  <si>
    <t>23772</t>
  </si>
  <si>
    <t>16953</t>
  </si>
  <si>
    <t>17843</t>
  </si>
  <si>
    <t>33623</t>
  </si>
  <si>
    <t>36060</t>
  </si>
  <si>
    <t>15641</t>
  </si>
  <si>
    <t>20313</t>
  </si>
  <si>
    <t>23271</t>
  </si>
  <si>
    <t>27942</t>
  </si>
  <si>
    <t>17543</t>
  </si>
  <si>
    <t>21206</t>
  </si>
  <si>
    <t>13263</t>
  </si>
  <si>
    <t>33184</t>
  </si>
  <si>
    <t>27689</t>
  </si>
  <si>
    <t>17347</t>
  </si>
  <si>
    <t>13734</t>
  </si>
  <si>
    <t>17164</t>
  </si>
  <si>
    <t>21597</t>
  </si>
  <si>
    <t>25006</t>
  </si>
  <si>
    <t>18626</t>
  </si>
  <si>
    <t>107064</t>
  </si>
  <si>
    <t>101098</t>
  </si>
  <si>
    <t>29849</t>
  </si>
  <si>
    <t>21613</t>
  </si>
  <si>
    <t>56840</t>
  </si>
  <si>
    <t>47126</t>
  </si>
  <si>
    <t>42644</t>
  </si>
  <si>
    <t>39610</t>
  </si>
  <si>
    <t>69462</t>
  </si>
  <si>
    <t>53216</t>
  </si>
  <si>
    <t>61387</t>
  </si>
  <si>
    <t>56498</t>
  </si>
  <si>
    <t>134764</t>
  </si>
  <si>
    <t>112891</t>
  </si>
  <si>
    <t>60269</t>
  </si>
  <si>
    <t>43753</t>
  </si>
  <si>
    <t>97221</t>
  </si>
  <si>
    <t>44740</t>
  </si>
  <si>
    <t>33210</t>
  </si>
  <si>
    <t>39169</t>
  </si>
  <si>
    <t>29807</t>
  </si>
  <si>
    <t>40261</t>
  </si>
  <si>
    <t>29574</t>
  </si>
  <si>
    <t>41932</t>
  </si>
  <si>
    <t>31027</t>
  </si>
  <si>
    <t>81914</t>
  </si>
  <si>
    <t>75823</t>
  </si>
  <si>
    <t>101256</t>
  </si>
  <si>
    <t>71147</t>
  </si>
  <si>
    <t>37325</t>
  </si>
  <si>
    <t>29317</t>
  </si>
  <si>
    <t>21403</t>
  </si>
  <si>
    <t>16502</t>
  </si>
  <si>
    <t>126726</t>
  </si>
  <si>
    <t>89771</t>
  </si>
  <si>
    <t>153905</t>
  </si>
  <si>
    <t>123115</t>
  </si>
  <si>
    <t>71465</t>
  </si>
  <si>
    <t>34367</t>
  </si>
  <si>
    <t>25197</t>
  </si>
  <si>
    <t>52972</t>
  </si>
  <si>
    <t>45169</t>
  </si>
  <si>
    <t>61237</t>
  </si>
  <si>
    <t>79683</t>
  </si>
  <si>
    <t>103236</t>
  </si>
  <si>
    <t>80464</t>
  </si>
  <si>
    <t>44345</t>
  </si>
  <si>
    <t>47974</t>
  </si>
  <si>
    <t>35253</t>
  </si>
  <si>
    <t>41276</t>
  </si>
  <si>
    <t>38814</t>
  </si>
  <si>
    <t>59350</t>
  </si>
  <si>
    <t>66775</t>
  </si>
  <si>
    <t>64563</t>
  </si>
  <si>
    <t>52776</t>
  </si>
  <si>
    <t>46522</t>
  </si>
  <si>
    <t>79499</t>
  </si>
  <si>
    <t>55774</t>
  </si>
  <si>
    <t>41127</t>
  </si>
  <si>
    <t>30392</t>
  </si>
  <si>
    <t>46654</t>
  </si>
  <si>
    <t>35656</t>
  </si>
  <si>
    <t>58978</t>
  </si>
  <si>
    <t>42835</t>
  </si>
  <si>
    <t>74780</t>
  </si>
  <si>
    <t>55582</t>
  </si>
  <si>
    <t>59559</t>
  </si>
  <si>
    <t>51816</t>
  </si>
  <si>
    <t>39605</t>
  </si>
  <si>
    <t>51091</t>
  </si>
  <si>
    <t>37505</t>
  </si>
  <si>
    <t>45906</t>
  </si>
  <si>
    <t>31778</t>
  </si>
  <si>
    <t>36307</t>
  </si>
  <si>
    <t>25048</t>
  </si>
  <si>
    <t>31718</t>
  </si>
  <si>
    <t>27904</t>
  </si>
  <si>
    <t>34597</t>
  </si>
  <si>
    <t>29532</t>
  </si>
  <si>
    <t>30399</t>
  </si>
  <si>
    <t>35121</t>
  </si>
  <si>
    <t>29171</t>
  </si>
  <si>
    <t>59455</t>
  </si>
  <si>
    <t>25929</t>
  </si>
  <si>
    <t>30808</t>
  </si>
  <si>
    <t>29005</t>
  </si>
  <si>
    <t>21283</t>
  </si>
  <si>
    <t>58274</t>
  </si>
  <si>
    <t>54480</t>
  </si>
  <si>
    <t>49803</t>
  </si>
  <si>
    <t>39420</t>
  </si>
  <si>
    <t>29356</t>
  </si>
  <si>
    <t>28258</t>
  </si>
  <si>
    <t>34721</t>
  </si>
  <si>
    <t>10577</t>
  </si>
  <si>
    <t>12237</t>
  </si>
  <si>
    <t>49690</t>
  </si>
  <si>
    <t>18734</t>
  </si>
  <si>
    <t>17771</t>
  </si>
  <si>
    <t>20304</t>
  </si>
  <si>
    <t>23473</t>
  </si>
  <si>
    <t>26669</t>
  </si>
  <si>
    <t>28608</t>
  </si>
  <si>
    <t>33173</t>
  </si>
  <si>
    <t>36475</t>
  </si>
  <si>
    <t>15109</t>
  </si>
  <si>
    <t>18287</t>
  </si>
  <si>
    <t>18572</t>
  </si>
  <si>
    <t>19739</t>
  </si>
  <si>
    <t>18766</t>
  </si>
  <si>
    <t>22771</t>
  </si>
  <si>
    <t>17671</t>
  </si>
  <si>
    <t>18844</t>
  </si>
  <si>
    <t>32910</t>
  </si>
  <si>
    <t>35045</t>
  </si>
  <si>
    <t>18994</t>
  </si>
  <si>
    <t>21630</t>
  </si>
  <si>
    <t>20774</t>
  </si>
  <si>
    <t>26442</t>
  </si>
  <si>
    <t>28481</t>
  </si>
  <si>
    <t>35583</t>
  </si>
  <si>
    <t>33451</t>
  </si>
  <si>
    <t>27249</t>
  </si>
  <si>
    <t>19247</t>
  </si>
  <si>
    <t>13909</t>
  </si>
  <si>
    <t>40188</t>
  </si>
  <si>
    <t>35611</t>
  </si>
  <si>
    <t>24154</t>
  </si>
  <si>
    <t>21834</t>
  </si>
  <si>
    <t>28883</t>
  </si>
  <si>
    <t>25383</t>
  </si>
  <si>
    <t>50734</t>
  </si>
  <si>
    <t>35672</t>
  </si>
  <si>
    <t>104723</t>
  </si>
  <si>
    <t>85345</t>
  </si>
  <si>
    <t>58364</t>
  </si>
  <si>
    <t>49350</t>
  </si>
  <si>
    <t>40017</t>
  </si>
  <si>
    <t>61323</t>
  </si>
  <si>
    <t>48185</t>
  </si>
  <si>
    <t>77455</t>
  </si>
  <si>
    <t>69131</t>
  </si>
  <si>
    <t>59648</t>
  </si>
  <si>
    <t>65252</t>
  </si>
  <si>
    <t>135523</t>
  </si>
  <si>
    <t>111996</t>
  </si>
  <si>
    <t>47839</t>
  </si>
  <si>
    <t>39616</t>
  </si>
  <si>
    <t>99064</t>
  </si>
  <si>
    <t>104500</t>
  </si>
  <si>
    <t>92810</t>
  </si>
  <si>
    <t>148681</t>
  </si>
  <si>
    <t>115778</t>
  </si>
  <si>
    <t>38853</t>
  </si>
  <si>
    <t>164939</t>
  </si>
  <si>
    <t>126019</t>
  </si>
  <si>
    <t>38763</t>
  </si>
  <si>
    <t>32531</t>
  </si>
  <si>
    <t>79774</t>
  </si>
  <si>
    <t>50362</t>
  </si>
  <si>
    <t>46913</t>
  </si>
  <si>
    <t>152954</t>
  </si>
  <si>
    <t>136096</t>
  </si>
  <si>
    <t>110744</t>
  </si>
  <si>
    <t>91737</t>
  </si>
  <si>
    <t>39695</t>
  </si>
  <si>
    <t>30706</t>
  </si>
  <si>
    <t>67150</t>
  </si>
  <si>
    <t>47602</t>
  </si>
  <si>
    <t>86853</t>
  </si>
  <si>
    <t>62503</t>
  </si>
  <si>
    <t>45141</t>
  </si>
  <si>
    <t>57155</t>
  </si>
  <si>
    <t>79691</t>
  </si>
  <si>
    <t>92713</t>
  </si>
  <si>
    <t>36368</t>
  </si>
  <si>
    <t>42778</t>
  </si>
  <si>
    <t>68926</t>
  </si>
  <si>
    <t>83020</t>
  </si>
  <si>
    <t>73642</t>
  </si>
  <si>
    <t>74055</t>
  </si>
  <si>
    <t>90621</t>
  </si>
  <si>
    <t>59254</t>
  </si>
  <si>
    <t>70173</t>
  </si>
  <si>
    <t>50339</t>
  </si>
  <si>
    <t>44165</t>
  </si>
  <si>
    <t>57954</t>
  </si>
  <si>
    <t>41648</t>
  </si>
  <si>
    <t>38074</t>
  </si>
  <si>
    <t>35322</t>
  </si>
  <si>
    <t>46209</t>
  </si>
  <si>
    <t>32756</t>
  </si>
  <si>
    <t>42154</t>
  </si>
  <si>
    <t>39537</t>
  </si>
  <si>
    <t>34586</t>
  </si>
  <si>
    <t>25492</t>
  </si>
  <si>
    <t>37451</t>
  </si>
  <si>
    <t>29716</t>
  </si>
  <si>
    <t>35088</t>
  </si>
  <si>
    <t>43803</t>
  </si>
  <si>
    <t>48621</t>
  </si>
  <si>
    <t>33690</t>
  </si>
  <si>
    <t>41860</t>
  </si>
  <si>
    <t>27528</t>
  </si>
  <si>
    <t>32010</t>
  </si>
  <si>
    <t>71227</t>
  </si>
  <si>
    <t>40206</t>
  </si>
  <si>
    <t>52111</t>
  </si>
  <si>
    <t>39057</t>
  </si>
  <si>
    <t>35509</t>
  </si>
  <si>
    <t>38927</t>
  </si>
  <si>
    <t>42610</t>
  </si>
  <si>
    <t>46050</t>
  </si>
  <si>
    <t>35945</t>
  </si>
  <si>
    <t>21014</t>
  </si>
  <si>
    <t>17136</t>
  </si>
  <si>
    <t>22862</t>
  </si>
  <si>
    <t>28332</t>
  </si>
  <si>
    <t>30414</t>
  </si>
  <si>
    <t>26724</t>
  </si>
  <si>
    <t>19717</t>
  </si>
  <si>
    <t>17768</t>
  </si>
  <si>
    <t>21830</t>
  </si>
  <si>
    <t>49059</t>
  </si>
  <si>
    <t>34831</t>
  </si>
  <si>
    <t>19206</t>
  </si>
  <si>
    <t>15870</t>
  </si>
  <si>
    <t>24894</t>
  </si>
  <si>
    <t>19270</t>
  </si>
  <si>
    <t>15736</t>
  </si>
  <si>
    <t>12502</t>
  </si>
  <si>
    <t>32304</t>
  </si>
  <si>
    <t>39945</t>
  </si>
  <si>
    <t>19135</t>
  </si>
  <si>
    <t>23375</t>
  </si>
  <si>
    <t>16863</t>
  </si>
  <si>
    <t>20213</t>
  </si>
  <si>
    <t>34368</t>
  </si>
  <si>
    <t>41052</t>
  </si>
  <si>
    <t>17946</t>
  </si>
  <si>
    <t>19897</t>
  </si>
  <si>
    <t>29352</t>
  </si>
  <si>
    <t>21421</t>
  </si>
  <si>
    <t>26443</t>
  </si>
  <si>
    <t>26387</t>
  </si>
  <si>
    <t>28433</t>
  </si>
  <si>
    <t>15336</t>
  </si>
  <si>
    <t>19859</t>
  </si>
  <si>
    <t>34245</t>
  </si>
  <si>
    <t>37892</t>
  </si>
  <si>
    <t>35271</t>
  </si>
  <si>
    <t>53905</t>
  </si>
  <si>
    <t>58105</t>
  </si>
  <si>
    <t>10992</t>
  </si>
  <si>
    <t>8988</t>
  </si>
  <si>
    <t>86260</t>
  </si>
  <si>
    <t>80343</t>
  </si>
  <si>
    <t>49929</t>
  </si>
  <si>
    <t>153267</t>
  </si>
  <si>
    <t>123229</t>
  </si>
  <si>
    <t>42777</t>
  </si>
  <si>
    <t>39511</t>
  </si>
  <si>
    <t>131099</t>
  </si>
  <si>
    <t>113855</t>
  </si>
  <si>
    <t>58544</t>
  </si>
  <si>
    <t>51380</t>
  </si>
  <si>
    <t>46476</t>
  </si>
  <si>
    <t>34685</t>
  </si>
  <si>
    <t>24847</t>
  </si>
  <si>
    <t>103217</t>
  </si>
  <si>
    <t>94363</t>
  </si>
  <si>
    <t>43766</t>
  </si>
  <si>
    <t>36309</t>
  </si>
  <si>
    <t>61249</t>
  </si>
  <si>
    <t>46452</t>
  </si>
  <si>
    <t>60215</t>
  </si>
  <si>
    <t>48652</t>
  </si>
  <si>
    <t>98100</t>
  </si>
  <si>
    <t>70756</t>
  </si>
  <si>
    <t>84075</t>
  </si>
  <si>
    <t>67683</t>
  </si>
  <si>
    <t>41550</t>
  </si>
  <si>
    <t>40794</t>
  </si>
  <si>
    <t>33982</t>
  </si>
  <si>
    <t>78900</t>
  </si>
  <si>
    <t>62150</t>
  </si>
  <si>
    <t>14858</t>
  </si>
  <si>
    <t>18638</t>
  </si>
  <si>
    <t>77846</t>
  </si>
  <si>
    <t>15417</t>
  </si>
  <si>
    <t>16353</t>
  </si>
  <si>
    <t>79813</t>
  </si>
  <si>
    <t>99095</t>
  </si>
  <si>
    <t>65858</t>
  </si>
  <si>
    <t>76049</t>
  </si>
  <si>
    <t>14890</t>
  </si>
  <si>
    <t>16362</t>
  </si>
  <si>
    <t>68463</t>
  </si>
  <si>
    <t>84124</t>
  </si>
  <si>
    <t>57717</t>
  </si>
  <si>
    <t>69942</t>
  </si>
  <si>
    <t>66019</t>
  </si>
  <si>
    <t>53696</t>
  </si>
  <si>
    <t>39401</t>
  </si>
  <si>
    <t>33654</t>
  </si>
  <si>
    <t>50045</t>
  </si>
  <si>
    <t>41973</t>
  </si>
  <si>
    <t>45347</t>
  </si>
  <si>
    <t>36811</t>
  </si>
  <si>
    <t>46971</t>
  </si>
  <si>
    <t>38161</t>
  </si>
  <si>
    <t>43502</t>
  </si>
  <si>
    <t>64163</t>
  </si>
  <si>
    <t>77761</t>
  </si>
  <si>
    <t>30342</t>
  </si>
  <si>
    <t>37370</t>
  </si>
  <si>
    <t>27094</t>
  </si>
  <si>
    <t>31967</t>
  </si>
  <si>
    <t>43556</t>
  </si>
  <si>
    <t>28705</t>
  </si>
  <si>
    <t>25306</t>
  </si>
  <si>
    <t>32429</t>
  </si>
  <si>
    <t>27224</t>
  </si>
  <si>
    <t>62844</t>
  </si>
  <si>
    <t>48186</t>
  </si>
  <si>
    <t>68303</t>
  </si>
  <si>
    <t>60400</t>
  </si>
  <si>
    <t>44396</t>
  </si>
  <si>
    <t>40680</t>
  </si>
  <si>
    <t>28245</t>
  </si>
  <si>
    <t>20534</t>
  </si>
  <si>
    <t>44601</t>
  </si>
  <si>
    <t>31310</t>
  </si>
  <si>
    <t>29338</t>
  </si>
  <si>
    <t>37484</t>
  </si>
  <si>
    <t>40535</t>
  </si>
  <si>
    <t>32858</t>
  </si>
  <si>
    <t>38543</t>
  </si>
  <si>
    <t>23952</t>
  </si>
  <si>
    <t>17783</t>
  </si>
  <si>
    <t>19849</t>
  </si>
  <si>
    <t>53690</t>
  </si>
  <si>
    <t>59039</t>
  </si>
  <si>
    <t>16039</t>
  </si>
  <si>
    <t>17654</t>
  </si>
  <si>
    <t>33521</t>
  </si>
  <si>
    <t>18556</t>
  </si>
  <si>
    <t>23852</t>
  </si>
  <si>
    <t>31029</t>
  </si>
  <si>
    <t>34541</t>
  </si>
  <si>
    <t>46844</t>
  </si>
  <si>
    <t>52092</t>
  </si>
  <si>
    <t>35527</t>
  </si>
  <si>
    <t>38160</t>
  </si>
  <si>
    <t>43700</t>
  </si>
  <si>
    <t>54697</t>
  </si>
  <si>
    <t>30715</t>
  </si>
  <si>
    <t>53105</t>
  </si>
  <si>
    <t>46907</t>
  </si>
  <si>
    <t>20277</t>
  </si>
  <si>
    <t>14703</t>
  </si>
  <si>
    <t>30720</t>
  </si>
  <si>
    <t>24088</t>
  </si>
  <si>
    <t>44816</t>
  </si>
  <si>
    <t>33903</t>
  </si>
  <si>
    <t>67915</t>
  </si>
  <si>
    <t>67552</t>
  </si>
  <si>
    <t>75277</t>
  </si>
  <si>
    <t>47786</t>
  </si>
  <si>
    <t>58658</t>
  </si>
  <si>
    <t>59192</t>
  </si>
  <si>
    <t>45467</t>
  </si>
  <si>
    <t>43422</t>
  </si>
  <si>
    <t>46793</t>
  </si>
  <si>
    <t>119225</t>
  </si>
  <si>
    <t>93130</t>
  </si>
  <si>
    <t>181288</t>
  </si>
  <si>
    <t>150042</t>
  </si>
  <si>
    <t>54149</t>
  </si>
  <si>
    <t>49619</t>
  </si>
  <si>
    <t>52599</t>
  </si>
  <si>
    <t>56551</t>
  </si>
  <si>
    <t>47859</t>
  </si>
  <si>
    <t>65225</t>
  </si>
  <si>
    <t>52606</t>
  </si>
  <si>
    <t>98760</t>
  </si>
  <si>
    <t>89745</t>
  </si>
  <si>
    <t>48030</t>
  </si>
  <si>
    <t>34643</t>
  </si>
  <si>
    <t>78442</t>
  </si>
  <si>
    <t>60512</t>
  </si>
  <si>
    <t>82510</t>
  </si>
  <si>
    <t>77071</t>
  </si>
  <si>
    <t>81408</t>
  </si>
  <si>
    <t>70088</t>
  </si>
  <si>
    <t>113442</t>
  </si>
  <si>
    <t>99132</t>
  </si>
  <si>
    <t>46910</t>
  </si>
  <si>
    <t>90441</t>
  </si>
  <si>
    <t>109165</t>
  </si>
  <si>
    <t>102391</t>
  </si>
  <si>
    <t>97046</t>
  </si>
  <si>
    <t>45501</t>
  </si>
  <si>
    <t>41215</t>
  </si>
  <si>
    <t>46255</t>
  </si>
  <si>
    <t>88145</t>
  </si>
  <si>
    <t>78141</t>
  </si>
  <si>
    <t>110115</t>
  </si>
  <si>
    <t>79257</t>
  </si>
  <si>
    <t>53723</t>
  </si>
  <si>
    <t>76443</t>
  </si>
  <si>
    <t>82302</t>
  </si>
  <si>
    <t>17845</t>
  </si>
  <si>
    <t>13382</t>
  </si>
  <si>
    <t>94779</t>
  </si>
  <si>
    <t>79929</t>
  </si>
  <si>
    <t>86761</t>
  </si>
  <si>
    <t>105368</t>
  </si>
  <si>
    <t>33688</t>
  </si>
  <si>
    <t>63984</t>
  </si>
  <si>
    <t>55742</t>
  </si>
  <si>
    <t>41130</t>
  </si>
  <si>
    <t>17058</t>
  </si>
  <si>
    <t>14004</t>
  </si>
  <si>
    <t>81350</t>
  </si>
  <si>
    <t>66129</t>
  </si>
  <si>
    <t>76213</t>
  </si>
  <si>
    <t>60899</t>
  </si>
  <si>
    <t>46249</t>
  </si>
  <si>
    <t>33861</t>
  </si>
  <si>
    <t>39703</t>
  </si>
  <si>
    <t>37666</t>
  </si>
  <si>
    <t>44727</t>
  </si>
  <si>
    <t>32048</t>
  </si>
  <si>
    <t>22752</t>
  </si>
  <si>
    <t>17203</t>
  </si>
  <si>
    <t>17468</t>
  </si>
  <si>
    <t>13037</t>
  </si>
  <si>
    <t>24352</t>
  </si>
  <si>
    <t>26587</t>
  </si>
  <si>
    <t>55514</t>
  </si>
  <si>
    <t>67245</t>
  </si>
  <si>
    <t>28426</t>
  </si>
  <si>
    <t>36402</t>
  </si>
  <si>
    <t>41813</t>
  </si>
  <si>
    <t>55055</t>
  </si>
  <si>
    <t>67080</t>
  </si>
  <si>
    <t>32389</t>
  </si>
  <si>
    <t>38859</t>
  </si>
  <si>
    <t>41003</t>
  </si>
  <si>
    <t>52161</t>
  </si>
  <si>
    <t>26003</t>
  </si>
  <si>
    <t>28115</t>
  </si>
  <si>
    <t>37462</t>
  </si>
  <si>
    <t>34042</t>
  </si>
  <si>
    <t>29610</t>
  </si>
  <si>
    <t>21150</t>
  </si>
  <si>
    <t>33022</t>
  </si>
  <si>
    <t>24201</t>
  </si>
  <si>
    <t>19975</t>
  </si>
  <si>
    <t>57462</t>
  </si>
  <si>
    <t>66188</t>
  </si>
  <si>
    <t>30129</t>
  </si>
  <si>
    <t>21143</t>
  </si>
  <si>
    <t>38395</t>
  </si>
  <si>
    <t>29262</t>
  </si>
  <si>
    <t>26645</t>
  </si>
  <si>
    <t>23685</t>
  </si>
  <si>
    <t>28409</t>
  </si>
  <si>
    <t>33036</t>
  </si>
  <si>
    <t>33485</t>
  </si>
  <si>
    <t>36896</t>
  </si>
  <si>
    <t>39036</t>
  </si>
  <si>
    <t>33577</t>
  </si>
  <si>
    <t>24378</t>
  </si>
  <si>
    <t>30965</t>
  </si>
  <si>
    <t>42466</t>
  </si>
  <si>
    <t>41036</t>
  </si>
  <si>
    <t>16861</t>
  </si>
  <si>
    <t>20981</t>
  </si>
  <si>
    <t>19007</t>
  </si>
  <si>
    <t>21658</t>
  </si>
  <si>
    <t>20408</t>
  </si>
  <si>
    <t>26030</t>
  </si>
  <si>
    <t>33792</t>
  </si>
  <si>
    <t>40735</t>
  </si>
  <si>
    <t>21990</t>
  </si>
  <si>
    <t>25011</t>
  </si>
  <si>
    <t>18592</t>
  </si>
  <si>
    <t>15751</t>
  </si>
  <si>
    <t>24698</t>
  </si>
  <si>
    <t>21027</t>
  </si>
  <si>
    <t>23613</t>
  </si>
  <si>
    <t>20392</t>
  </si>
  <si>
    <t>28413</t>
  </si>
  <si>
    <t>47957</t>
  </si>
  <si>
    <t>41479</t>
  </si>
  <si>
    <t>54695</t>
  </si>
  <si>
    <t>64463</t>
  </si>
  <si>
    <t>55133</t>
  </si>
  <si>
    <t>121384</t>
  </si>
  <si>
    <t>109483</t>
  </si>
  <si>
    <t>42752</t>
  </si>
  <si>
    <t>30547</t>
  </si>
  <si>
    <t>50090</t>
  </si>
  <si>
    <t>55112</t>
  </si>
  <si>
    <t>42045</t>
  </si>
  <si>
    <t>95887</t>
  </si>
  <si>
    <t>90489</t>
  </si>
  <si>
    <t>90654</t>
  </si>
  <si>
    <t>77747</t>
  </si>
  <si>
    <t>129045</t>
  </si>
  <si>
    <t>121503</t>
  </si>
  <si>
    <t>102133</t>
  </si>
  <si>
    <t>77411</t>
  </si>
  <si>
    <t>40293</t>
  </si>
  <si>
    <t>31852</t>
  </si>
  <si>
    <t>43321</t>
  </si>
  <si>
    <t>55064</t>
  </si>
  <si>
    <t>50512</t>
  </si>
  <si>
    <t>69143</t>
  </si>
  <si>
    <t>52028</t>
  </si>
  <si>
    <t>40065</t>
  </si>
  <si>
    <t>36481</t>
  </si>
  <si>
    <t>34263</t>
  </si>
  <si>
    <t>24103</t>
  </si>
  <si>
    <t>53713</t>
  </si>
  <si>
    <t>45786</t>
  </si>
  <si>
    <t>91791</t>
  </si>
  <si>
    <t>72636</t>
  </si>
  <si>
    <t>47658</t>
  </si>
  <si>
    <t>41630</t>
  </si>
  <si>
    <t>55408</t>
  </si>
  <si>
    <t>78593</t>
  </si>
  <si>
    <t>97090</t>
  </si>
  <si>
    <t>88487</t>
  </si>
  <si>
    <t>94899</t>
  </si>
  <si>
    <t>72126</t>
  </si>
  <si>
    <t>31518</t>
  </si>
  <si>
    <t>34972</t>
  </si>
  <si>
    <t>42668</t>
  </si>
  <si>
    <t>14511</t>
  </si>
  <si>
    <t>16283</t>
  </si>
  <si>
    <t>31277</t>
  </si>
  <si>
    <t>27490</t>
  </si>
  <si>
    <t>83701</t>
  </si>
  <si>
    <t>78294</t>
  </si>
  <si>
    <t>36200</t>
  </si>
  <si>
    <t>31199</t>
  </si>
  <si>
    <t>49033</t>
  </si>
  <si>
    <t>39693</t>
  </si>
  <si>
    <t>60365</t>
  </si>
  <si>
    <t>53060</t>
  </si>
  <si>
    <t>65879</t>
  </si>
  <si>
    <t>47670</t>
  </si>
  <si>
    <t>33373</t>
  </si>
  <si>
    <t>30047</t>
  </si>
  <si>
    <t>72637</t>
  </si>
  <si>
    <t>68904</t>
  </si>
  <si>
    <t>21192</t>
  </si>
  <si>
    <t>25353</t>
  </si>
  <si>
    <t>22779</t>
  </si>
  <si>
    <t>46580</t>
  </si>
  <si>
    <t>13088</t>
  </si>
  <si>
    <t>16294</t>
  </si>
  <si>
    <t>52039</t>
  </si>
  <si>
    <t>59595</t>
  </si>
  <si>
    <t>50553</t>
  </si>
  <si>
    <t>53496</t>
  </si>
  <si>
    <t>21863</t>
  </si>
  <si>
    <t>16202</t>
  </si>
  <si>
    <t>57820</t>
  </si>
  <si>
    <t>71936</t>
  </si>
  <si>
    <t>78822</t>
  </si>
  <si>
    <t>28185</t>
  </si>
  <si>
    <t>20141</t>
  </si>
  <si>
    <t>27925</t>
  </si>
  <si>
    <t>25327</t>
  </si>
  <si>
    <t>35557</t>
  </si>
  <si>
    <t>29203</t>
  </si>
  <si>
    <t>32392</t>
  </si>
  <si>
    <t>27786</t>
  </si>
  <si>
    <t>24472</t>
  </si>
  <si>
    <t>28940</t>
  </si>
  <si>
    <t>21040</t>
  </si>
  <si>
    <t>48053</t>
  </si>
  <si>
    <t>35094</t>
  </si>
  <si>
    <t>56634</t>
  </si>
  <si>
    <t>42813</t>
  </si>
  <si>
    <t>19942</t>
  </si>
  <si>
    <t>24655</t>
  </si>
  <si>
    <t>16227</t>
  </si>
  <si>
    <t>17328</t>
  </si>
  <si>
    <t>39925</t>
  </si>
  <si>
    <t>50918</t>
  </si>
  <si>
    <t>21418</t>
  </si>
  <si>
    <t>23861</t>
  </si>
  <si>
    <t>16155</t>
  </si>
  <si>
    <t>19356</t>
  </si>
  <si>
    <t>47172</t>
  </si>
  <si>
    <t>39094</t>
  </si>
  <si>
    <t>31622</t>
  </si>
  <si>
    <t>34013</t>
  </si>
  <si>
    <t>16170</t>
  </si>
  <si>
    <t>19854</t>
  </si>
  <si>
    <t>44419</t>
  </si>
  <si>
    <t>54342</t>
  </si>
  <si>
    <t>18965</t>
  </si>
  <si>
    <t>21983</t>
  </si>
  <si>
    <t>49648</t>
  </si>
  <si>
    <t>54074</t>
  </si>
  <si>
    <t>49150</t>
  </si>
  <si>
    <t>63393</t>
  </si>
  <si>
    <t>21573</t>
  </si>
  <si>
    <t>15544</t>
  </si>
  <si>
    <t>34617</t>
  </si>
  <si>
    <t>20394</t>
  </si>
  <si>
    <t>22846</t>
  </si>
  <si>
    <t>67719</t>
  </si>
  <si>
    <t>55765</t>
  </si>
  <si>
    <t>35600</t>
  </si>
  <si>
    <t>28492</t>
  </si>
  <si>
    <t>67387</t>
  </si>
  <si>
    <t>40040</t>
  </si>
  <si>
    <t>60262</t>
  </si>
  <si>
    <t>46658</t>
  </si>
  <si>
    <t>70236</t>
  </si>
  <si>
    <t>38670</t>
  </si>
  <si>
    <t>29080</t>
  </si>
  <si>
    <t>38869</t>
  </si>
  <si>
    <t>32008</t>
  </si>
  <si>
    <t>109887</t>
  </si>
  <si>
    <t>85974</t>
  </si>
  <si>
    <t>56075</t>
  </si>
  <si>
    <t>39540</t>
  </si>
  <si>
    <t>117353</t>
  </si>
  <si>
    <t>107524</t>
  </si>
  <si>
    <t>117038</t>
  </si>
  <si>
    <t>100743</t>
  </si>
  <si>
    <t>150759</t>
  </si>
  <si>
    <t>141365</t>
  </si>
  <si>
    <t>51975</t>
  </si>
  <si>
    <t>44594</t>
  </si>
  <si>
    <t>44846</t>
  </si>
  <si>
    <t>31245</t>
  </si>
  <si>
    <t>28358</t>
  </si>
  <si>
    <t>117285</t>
  </si>
  <si>
    <t>89069</t>
  </si>
  <si>
    <t>166937</t>
  </si>
  <si>
    <t>125390</t>
  </si>
  <si>
    <t>47270</t>
  </si>
  <si>
    <t>36906</t>
  </si>
  <si>
    <t>78666</t>
  </si>
  <si>
    <t>58717</t>
  </si>
  <si>
    <t>85357</t>
  </si>
  <si>
    <t>102172</t>
  </si>
  <si>
    <t>50135</t>
  </si>
  <si>
    <t>40511</t>
  </si>
  <si>
    <t>48573</t>
  </si>
  <si>
    <t>44970</t>
  </si>
  <si>
    <t>56609</t>
  </si>
  <si>
    <t>35105</t>
  </si>
  <si>
    <t>83167</t>
  </si>
  <si>
    <t>92711</t>
  </si>
  <si>
    <t>88457</t>
  </si>
  <si>
    <t>106745</t>
  </si>
  <si>
    <t>36073</t>
  </si>
  <si>
    <t>56619</t>
  </si>
  <si>
    <t>43012</t>
  </si>
  <si>
    <t>43403</t>
  </si>
  <si>
    <t>40279</t>
  </si>
  <si>
    <t>42321</t>
  </si>
  <si>
    <t>39683</t>
  </si>
  <si>
    <t>88486</t>
  </si>
  <si>
    <t>78644</t>
  </si>
  <si>
    <t>15974</t>
  </si>
  <si>
    <t>14349</t>
  </si>
  <si>
    <t>69522</t>
  </si>
  <si>
    <t>55345</t>
  </si>
  <si>
    <t>49095</t>
  </si>
  <si>
    <t>44010</t>
  </si>
  <si>
    <t>13298</t>
  </si>
  <si>
    <t>29261</t>
  </si>
  <si>
    <t>31647</t>
  </si>
  <si>
    <t>36540</t>
  </si>
  <si>
    <t>45734</t>
  </si>
  <si>
    <t>39471</t>
  </si>
  <si>
    <t>47098</t>
  </si>
  <si>
    <t>40317</t>
  </si>
  <si>
    <t>43279</t>
  </si>
  <si>
    <t>52687</t>
  </si>
  <si>
    <t>58400</t>
  </si>
  <si>
    <t>23994</t>
  </si>
  <si>
    <t>20950</t>
  </si>
  <si>
    <t>58329</t>
  </si>
  <si>
    <t>29721</t>
  </si>
  <si>
    <t>33025</t>
  </si>
  <si>
    <t>31304</t>
  </si>
  <si>
    <t>37709</t>
  </si>
  <si>
    <t>37691</t>
  </si>
  <si>
    <t>42736</t>
  </si>
  <si>
    <t>24440</t>
  </si>
  <si>
    <t>21973</t>
  </si>
  <si>
    <t>66193</t>
  </si>
  <si>
    <t>59414</t>
  </si>
  <si>
    <t>34465</t>
  </si>
  <si>
    <t>24573</t>
  </si>
  <si>
    <t>33649</t>
  </si>
  <si>
    <t>45381</t>
  </si>
  <si>
    <t>34683</t>
  </si>
  <si>
    <t>18121</t>
  </si>
  <si>
    <t>21472</t>
  </si>
  <si>
    <t>17700</t>
  </si>
  <si>
    <t>15343</t>
  </si>
  <si>
    <t>37417</t>
  </si>
  <si>
    <t>23204</t>
  </si>
  <si>
    <t>25117</t>
  </si>
  <si>
    <t>35378</t>
  </si>
  <si>
    <t>38687</t>
  </si>
  <si>
    <t>17239</t>
  </si>
  <si>
    <t>18265</t>
  </si>
  <si>
    <t>29269</t>
  </si>
  <si>
    <t>34886</t>
  </si>
  <si>
    <t>21673</t>
  </si>
  <si>
    <t>26789</t>
  </si>
  <si>
    <t>36536</t>
  </si>
  <si>
    <t>33120</t>
  </si>
  <si>
    <t>26834</t>
  </si>
  <si>
    <t>19285</t>
  </si>
  <si>
    <t>23693</t>
  </si>
  <si>
    <t>41947</t>
  </si>
  <si>
    <t>49458</t>
  </si>
  <si>
    <t>24019</t>
  </si>
  <si>
    <t>27505</t>
  </si>
  <si>
    <t>32661</t>
  </si>
  <si>
    <t>38803</t>
  </si>
  <si>
    <t>42877</t>
  </si>
  <si>
    <t>41450</t>
  </si>
  <si>
    <t>35283</t>
  </si>
  <si>
    <t>23628</t>
  </si>
  <si>
    <t>18659</t>
  </si>
  <si>
    <t>46012</t>
  </si>
  <si>
    <t>40209</t>
  </si>
  <si>
    <t>22547</t>
  </si>
  <si>
    <t>28144</t>
  </si>
  <si>
    <t>10938</t>
  </si>
  <si>
    <t>8978</t>
  </si>
  <si>
    <t>29948</t>
  </si>
  <si>
    <t>38863</t>
  </si>
  <si>
    <t>11967</t>
  </si>
  <si>
    <t>9168</t>
  </si>
  <si>
    <t>14144</t>
  </si>
  <si>
    <t>11510</t>
  </si>
  <si>
    <t>85775</t>
  </si>
  <si>
    <t>79023</t>
  </si>
  <si>
    <t>75802</t>
  </si>
  <si>
    <t>71924</t>
  </si>
  <si>
    <t>51011</t>
  </si>
  <si>
    <t>59566</t>
  </si>
  <si>
    <t>55043</t>
  </si>
  <si>
    <t>43583</t>
  </si>
  <si>
    <t>40448</t>
  </si>
  <si>
    <t>45253</t>
  </si>
  <si>
    <t>40882</t>
  </si>
  <si>
    <t>140780</t>
  </si>
  <si>
    <t>129278</t>
  </si>
  <si>
    <t>43484</t>
  </si>
  <si>
    <t>41035</t>
  </si>
  <si>
    <t>100174</t>
  </si>
  <si>
    <t>72825</t>
  </si>
  <si>
    <t>23208</t>
  </si>
  <si>
    <t>63815</t>
  </si>
  <si>
    <t>55729</t>
  </si>
  <si>
    <t>114348</t>
  </si>
  <si>
    <t>80884</t>
  </si>
  <si>
    <t>40183</t>
  </si>
  <si>
    <t>37016</t>
  </si>
  <si>
    <t>167879</t>
  </si>
  <si>
    <t>140315</t>
  </si>
  <si>
    <t>34986</t>
  </si>
  <si>
    <t>85007</t>
  </si>
  <si>
    <t>67179</t>
  </si>
  <si>
    <t>142241</t>
  </si>
  <si>
    <t>103949</t>
  </si>
  <si>
    <t>49871</t>
  </si>
  <si>
    <t>45507</t>
  </si>
  <si>
    <t>29858</t>
  </si>
  <si>
    <t>24004</t>
  </si>
  <si>
    <t>47827</t>
  </si>
  <si>
    <t>50948</t>
  </si>
  <si>
    <t>64009</t>
  </si>
  <si>
    <t>72287</t>
  </si>
  <si>
    <t>92258</t>
  </si>
  <si>
    <t>97923</t>
  </si>
  <si>
    <t>39083</t>
  </si>
  <si>
    <t>42874</t>
  </si>
  <si>
    <t>51711</t>
  </si>
  <si>
    <t>43016</t>
  </si>
  <si>
    <t>48008</t>
  </si>
  <si>
    <t>57163</t>
  </si>
  <si>
    <t>37309</t>
  </si>
  <si>
    <t>40390</t>
  </si>
  <si>
    <t>57931</t>
  </si>
  <si>
    <t>62615</t>
  </si>
  <si>
    <t>81687</t>
  </si>
  <si>
    <t>67230</t>
  </si>
  <si>
    <t>38977</t>
  </si>
  <si>
    <t>30830</t>
  </si>
  <si>
    <t>86906</t>
  </si>
  <si>
    <t>80122</t>
  </si>
  <si>
    <t>41674</t>
  </si>
  <si>
    <t>39001</t>
  </si>
  <si>
    <t>36857</t>
  </si>
  <si>
    <t>80221</t>
  </si>
  <si>
    <t>88944</t>
  </si>
  <si>
    <t>65292</t>
  </si>
  <si>
    <t>76714</t>
  </si>
  <si>
    <t>31842</t>
  </si>
  <si>
    <t>38582</t>
  </si>
  <si>
    <t>27255</t>
  </si>
  <si>
    <t>31459</t>
  </si>
  <si>
    <t>23847</t>
  </si>
  <si>
    <t>25413</t>
  </si>
  <si>
    <t>10506</t>
  </si>
  <si>
    <t>12242</t>
  </si>
  <si>
    <t>56254</t>
  </si>
  <si>
    <t>43330</t>
  </si>
  <si>
    <t>41091</t>
  </si>
  <si>
    <t>51691</t>
  </si>
  <si>
    <t>49225</t>
  </si>
  <si>
    <t>36968</t>
  </si>
  <si>
    <t>58678</t>
  </si>
  <si>
    <t>48261</t>
  </si>
  <si>
    <t>50405</t>
  </si>
  <si>
    <t>46122</t>
  </si>
  <si>
    <t>25714</t>
  </si>
  <si>
    <t>20687</t>
  </si>
  <si>
    <t>30437</t>
  </si>
  <si>
    <t>24129</t>
  </si>
  <si>
    <t>20047</t>
  </si>
  <si>
    <t>23564</t>
  </si>
  <si>
    <t>25436</t>
  </si>
  <si>
    <t>37536</t>
  </si>
  <si>
    <t>29705</t>
  </si>
  <si>
    <t>31291</t>
  </si>
  <si>
    <t>44547</t>
  </si>
  <si>
    <t>20622</t>
  </si>
  <si>
    <t>16895</t>
  </si>
  <si>
    <t>57994</t>
  </si>
  <si>
    <t>69705</t>
  </si>
  <si>
    <t>34661</t>
  </si>
  <si>
    <t>42215</t>
  </si>
  <si>
    <t>34090</t>
  </si>
  <si>
    <t>20373</t>
  </si>
  <si>
    <t>24386</t>
  </si>
  <si>
    <t>31185</t>
  </si>
  <si>
    <t>39452</t>
  </si>
  <si>
    <t>20712</t>
  </si>
  <si>
    <t>25595</t>
  </si>
  <si>
    <t>25107</t>
  </si>
  <si>
    <t>29009</t>
  </si>
  <si>
    <t>27867</t>
  </si>
  <si>
    <t>24918</t>
  </si>
  <si>
    <t>29969</t>
  </si>
  <si>
    <t>44196</t>
  </si>
  <si>
    <t>40845</t>
  </si>
  <si>
    <t>28694</t>
  </si>
  <si>
    <t>22906</t>
  </si>
  <si>
    <t>33392</t>
  </si>
  <si>
    <t>23894</t>
  </si>
  <si>
    <t>38686</t>
  </si>
  <si>
    <t>27584</t>
  </si>
  <si>
    <t>18348</t>
  </si>
  <si>
    <t>16585</t>
  </si>
  <si>
    <t>48907</t>
  </si>
  <si>
    <t>43716</t>
  </si>
  <si>
    <t>37092</t>
  </si>
  <si>
    <t>28714</t>
  </si>
  <si>
    <t>72127</t>
  </si>
  <si>
    <t>86603</t>
  </si>
  <si>
    <t>22346</t>
  </si>
  <si>
    <t>25085</t>
  </si>
  <si>
    <t>54416</t>
  </si>
  <si>
    <t>54111</t>
  </si>
  <si>
    <t>42293</t>
  </si>
  <si>
    <t>63730</t>
  </si>
  <si>
    <t>144476</t>
  </si>
  <si>
    <t>127697</t>
  </si>
  <si>
    <t>164800</t>
  </si>
  <si>
    <t>130757</t>
  </si>
  <si>
    <t>69757</t>
  </si>
  <si>
    <t>147765</t>
  </si>
  <si>
    <t>124392</t>
  </si>
  <si>
    <t>52740</t>
  </si>
  <si>
    <t>43947</t>
  </si>
  <si>
    <t>64203</t>
  </si>
  <si>
    <t>103726</t>
  </si>
  <si>
    <t>89820</t>
  </si>
  <si>
    <t>45772</t>
  </si>
  <si>
    <t>37169</t>
  </si>
  <si>
    <t>151681</t>
  </si>
  <si>
    <t>128224</t>
  </si>
  <si>
    <t>61281</t>
  </si>
  <si>
    <t>67549</t>
  </si>
  <si>
    <t>60944</t>
  </si>
  <si>
    <t>39607</t>
  </si>
  <si>
    <t>44570</t>
  </si>
  <si>
    <t>32384</t>
  </si>
  <si>
    <t>45401</t>
  </si>
  <si>
    <t>33798</t>
  </si>
  <si>
    <t>54272</t>
  </si>
  <si>
    <t>172256</t>
  </si>
  <si>
    <t>149729</t>
  </si>
  <si>
    <t>92118</t>
  </si>
  <si>
    <t>65525</t>
  </si>
  <si>
    <t>72443</t>
  </si>
  <si>
    <t>63092</t>
  </si>
  <si>
    <t>86645</t>
  </si>
  <si>
    <t>59883</t>
  </si>
  <si>
    <t>54357</t>
  </si>
  <si>
    <t>37756</t>
  </si>
  <si>
    <t>46758</t>
  </si>
  <si>
    <t>38068</t>
  </si>
  <si>
    <t>34091</t>
  </si>
  <si>
    <t>43820</t>
  </si>
  <si>
    <t>34892</t>
  </si>
  <si>
    <t>36688</t>
  </si>
  <si>
    <t>94502</t>
  </si>
  <si>
    <t>87553</t>
  </si>
  <si>
    <t>15478</t>
  </si>
  <si>
    <t>13669</t>
  </si>
  <si>
    <t>45108</t>
  </si>
  <si>
    <t>32715</t>
  </si>
  <si>
    <t>90589</t>
  </si>
  <si>
    <t>83811</t>
  </si>
  <si>
    <t>54796</t>
  </si>
  <si>
    <t>38386</t>
  </si>
  <si>
    <t>83006</t>
  </si>
  <si>
    <t>65080</t>
  </si>
  <si>
    <t>85736</t>
  </si>
  <si>
    <t>69271</t>
  </si>
  <si>
    <t>62619</t>
  </si>
  <si>
    <t>51144</t>
  </si>
  <si>
    <t>41564</t>
  </si>
  <si>
    <t>48105</t>
  </si>
  <si>
    <t>54454</t>
  </si>
  <si>
    <t>67308</t>
  </si>
  <si>
    <t>55718</t>
  </si>
  <si>
    <t>58841</t>
  </si>
  <si>
    <t>46868</t>
  </si>
  <si>
    <t>30299</t>
  </si>
  <si>
    <t>38053</t>
  </si>
  <si>
    <t>51874</t>
  </si>
  <si>
    <t>64401</t>
  </si>
  <si>
    <t>62595</t>
  </si>
  <si>
    <t>77199</t>
  </si>
  <si>
    <t>40124</t>
  </si>
  <si>
    <t>49708</t>
  </si>
  <si>
    <t>24907</t>
  </si>
  <si>
    <t>57902</t>
  </si>
  <si>
    <t>68660</t>
  </si>
  <si>
    <t>40690</t>
  </si>
  <si>
    <t>61945</t>
  </si>
  <si>
    <t>48348</t>
  </si>
  <si>
    <t>25394</t>
  </si>
  <si>
    <t>28158</t>
  </si>
  <si>
    <t>28821</t>
  </si>
  <si>
    <t>26988</t>
  </si>
  <si>
    <t>25416</t>
  </si>
  <si>
    <t>30896</t>
  </si>
  <si>
    <t>24489</t>
  </si>
  <si>
    <t>21303</t>
  </si>
  <si>
    <t>20985</t>
  </si>
  <si>
    <t>24087</t>
  </si>
  <si>
    <t>17511</t>
  </si>
  <si>
    <t>15686</t>
  </si>
  <si>
    <t>18026</t>
  </si>
  <si>
    <t>21982</t>
  </si>
  <si>
    <t>17579</t>
  </si>
  <si>
    <t>19101</t>
  </si>
  <si>
    <t>17915</t>
  </si>
  <si>
    <t>21174</t>
  </si>
  <si>
    <t>32814</t>
  </si>
  <si>
    <t>41980</t>
  </si>
  <si>
    <t>27569</t>
  </si>
  <si>
    <t>32263</t>
  </si>
  <si>
    <t>15458</t>
  </si>
  <si>
    <t>34139</t>
  </si>
  <si>
    <t>28681</t>
  </si>
  <si>
    <t>28064</t>
  </si>
  <si>
    <t>35999</t>
  </si>
  <si>
    <t>20332</t>
  </si>
  <si>
    <t>24317</t>
  </si>
  <si>
    <t>49874</t>
  </si>
  <si>
    <t>26668</t>
  </si>
  <si>
    <t>24521</t>
  </si>
  <si>
    <t>17265</t>
  </si>
  <si>
    <t>12892</t>
  </si>
  <si>
    <t>34285</t>
  </si>
  <si>
    <t>29350</t>
  </si>
  <si>
    <t>30402</t>
  </si>
  <si>
    <t>25324</t>
  </si>
  <si>
    <t>32958</t>
  </si>
  <si>
    <t>35133</t>
  </si>
  <si>
    <t>22683</t>
  </si>
  <si>
    <t>20474</t>
  </si>
  <si>
    <t>14569</t>
  </si>
  <si>
    <t>15956</t>
  </si>
  <si>
    <t>37359</t>
  </si>
  <si>
    <t>47545</t>
  </si>
  <si>
    <t>25134</t>
  </si>
  <si>
    <t>19138</t>
  </si>
  <si>
    <t>102799</t>
  </si>
  <si>
    <t>82444</t>
  </si>
  <si>
    <t>104047</t>
  </si>
  <si>
    <t>92206</t>
  </si>
  <si>
    <t>43529</t>
  </si>
  <si>
    <t>40758</t>
  </si>
  <si>
    <t>142498</t>
  </si>
  <si>
    <t>106352</t>
  </si>
  <si>
    <t>98671</t>
  </si>
  <si>
    <t>59024</t>
  </si>
  <si>
    <t>46864</t>
  </si>
  <si>
    <t>52903</t>
  </si>
  <si>
    <t>46332</t>
  </si>
  <si>
    <t>137562</t>
  </si>
  <si>
    <t>96779</t>
  </si>
  <si>
    <t>42969</t>
  </si>
  <si>
    <t>33103</t>
  </si>
  <si>
    <t>90841</t>
  </si>
  <si>
    <t>79148</t>
  </si>
  <si>
    <t>42209</t>
  </si>
  <si>
    <t>108188</t>
  </si>
  <si>
    <t>80025</t>
  </si>
  <si>
    <t>167576</t>
  </si>
  <si>
    <t>148714</t>
  </si>
  <si>
    <t>48336</t>
  </si>
  <si>
    <t>50092</t>
  </si>
  <si>
    <t>43909</t>
  </si>
  <si>
    <t>56466</t>
  </si>
  <si>
    <t>68484</t>
  </si>
  <si>
    <t>69529</t>
  </si>
  <si>
    <t>62734</t>
  </si>
  <si>
    <t>51234</t>
  </si>
  <si>
    <t>61765</t>
  </si>
  <si>
    <t>86317</t>
  </si>
  <si>
    <t>91757</t>
  </si>
  <si>
    <t>84558</t>
  </si>
  <si>
    <t>98708</t>
  </si>
  <si>
    <t>39822</t>
  </si>
  <si>
    <t>51424</t>
  </si>
  <si>
    <t>60654</t>
  </si>
  <si>
    <t>50662</t>
  </si>
  <si>
    <t>51987</t>
  </si>
  <si>
    <t>37623</t>
  </si>
  <si>
    <t>38979</t>
  </si>
  <si>
    <t>30009</t>
  </si>
  <si>
    <t>90041</t>
  </si>
  <si>
    <t>66410</t>
  </si>
  <si>
    <t>33676</t>
  </si>
  <si>
    <t>56027</t>
  </si>
  <si>
    <t>39585</t>
  </si>
  <si>
    <t>83027</t>
  </si>
  <si>
    <t>63958</t>
  </si>
  <si>
    <t>49254</t>
  </si>
  <si>
    <t>59586</t>
  </si>
  <si>
    <t>46768</t>
  </si>
  <si>
    <t>56283</t>
  </si>
  <si>
    <t>38800</t>
  </si>
  <si>
    <t>60938</t>
  </si>
  <si>
    <t>73539</t>
  </si>
  <si>
    <t>60807</t>
  </si>
  <si>
    <t>73940</t>
  </si>
  <si>
    <t>35186</t>
  </si>
  <si>
    <t>38915</t>
  </si>
  <si>
    <t>59982</t>
  </si>
  <si>
    <t>72034</t>
  </si>
  <si>
    <t>28145</t>
  </si>
  <si>
    <t>22730</t>
  </si>
  <si>
    <t>25614</t>
  </si>
  <si>
    <t>40268</t>
  </si>
  <si>
    <t>37120</t>
  </si>
  <si>
    <t>25792</t>
  </si>
  <si>
    <t>23282</t>
  </si>
  <si>
    <t>58528</t>
  </si>
  <si>
    <t>41953</t>
  </si>
  <si>
    <t>29758</t>
  </si>
  <si>
    <t>60746</t>
  </si>
  <si>
    <t>31134</t>
  </si>
  <si>
    <t>40563</t>
  </si>
  <si>
    <t>48614</t>
  </si>
  <si>
    <t>23122</t>
  </si>
  <si>
    <t>29192</t>
  </si>
  <si>
    <t>30788</t>
  </si>
  <si>
    <t>32899</t>
  </si>
  <si>
    <t>25058</t>
  </si>
  <si>
    <t>18715</t>
  </si>
  <si>
    <t>18806</t>
  </si>
  <si>
    <t>23058</t>
  </si>
  <si>
    <t>25305</t>
  </si>
  <si>
    <t>30958</t>
  </si>
  <si>
    <t>29292</t>
  </si>
  <si>
    <t>35790</t>
  </si>
  <si>
    <t>13831</t>
  </si>
  <si>
    <t>14879</t>
  </si>
  <si>
    <t>28549</t>
  </si>
  <si>
    <t>31149</t>
  </si>
  <si>
    <t>38253</t>
  </si>
  <si>
    <t>46019</t>
  </si>
  <si>
    <t>48335</t>
  </si>
  <si>
    <t>41627</t>
  </si>
  <si>
    <t>48576</t>
  </si>
  <si>
    <t>19976</t>
  </si>
  <si>
    <t>15131</t>
  </si>
  <si>
    <t>37341</t>
  </si>
  <si>
    <t>19208</t>
  </si>
  <si>
    <t>16076</t>
  </si>
  <si>
    <t>25474</t>
  </si>
  <si>
    <t>19236</t>
  </si>
  <si>
    <t>19361</t>
  </si>
  <si>
    <t>16592</t>
  </si>
  <si>
    <t>19011</t>
  </si>
  <si>
    <t>24291</t>
  </si>
  <si>
    <t>66403</t>
  </si>
  <si>
    <t>54484</t>
  </si>
  <si>
    <t>44569</t>
  </si>
  <si>
    <t>89164</t>
  </si>
  <si>
    <t>82539</t>
  </si>
  <si>
    <t>41894</t>
  </si>
  <si>
    <t>75280</t>
  </si>
  <si>
    <t>41416</t>
  </si>
  <si>
    <t>36518</t>
  </si>
  <si>
    <t>53211</t>
  </si>
  <si>
    <t>40491</t>
  </si>
  <si>
    <t>67160</t>
  </si>
  <si>
    <t>61519</t>
  </si>
  <si>
    <t>45788</t>
  </si>
  <si>
    <t>94306</t>
  </si>
  <si>
    <t>36033</t>
  </si>
  <si>
    <t>27102</t>
  </si>
  <si>
    <t>64448</t>
  </si>
  <si>
    <t>59354</t>
  </si>
  <si>
    <t>26165</t>
  </si>
  <si>
    <t>132532</t>
  </si>
  <si>
    <t>102164</t>
  </si>
  <si>
    <t>47750</t>
  </si>
  <si>
    <t>37187</t>
  </si>
  <si>
    <t>49021</t>
  </si>
  <si>
    <t>47824</t>
  </si>
  <si>
    <t>45261</t>
  </si>
  <si>
    <t>39714</t>
  </si>
  <si>
    <t>31223</t>
  </si>
  <si>
    <t>47857</t>
  </si>
  <si>
    <t>61329</t>
  </si>
  <si>
    <t>78642</t>
  </si>
  <si>
    <t>88795</t>
  </si>
  <si>
    <t>78203</t>
  </si>
  <si>
    <t>98618</t>
  </si>
  <si>
    <t>38350</t>
  </si>
  <si>
    <t>49567</t>
  </si>
  <si>
    <t>43900</t>
  </si>
  <si>
    <t>32208</t>
  </si>
  <si>
    <t>45675</t>
  </si>
  <si>
    <t>74205</t>
  </si>
  <si>
    <t>91170</t>
  </si>
  <si>
    <t>60326</t>
  </si>
  <si>
    <t>45020</t>
  </si>
  <si>
    <t>37960</t>
  </si>
  <si>
    <t>28242</t>
  </si>
  <si>
    <t>50557</t>
  </si>
  <si>
    <t>38260</t>
  </si>
  <si>
    <t>43218</t>
  </si>
  <si>
    <t>39046</t>
  </si>
  <si>
    <t>30566</t>
  </si>
  <si>
    <t>30078</t>
  </si>
  <si>
    <t>21443</t>
  </si>
  <si>
    <t>28732</t>
  </si>
  <si>
    <t>31039</t>
  </si>
  <si>
    <t>72186</t>
  </si>
  <si>
    <t>29018</t>
  </si>
  <si>
    <t>31329</t>
  </si>
  <si>
    <t>34819</t>
  </si>
  <si>
    <t>42517</t>
  </si>
  <si>
    <t>51187</t>
  </si>
  <si>
    <t>27864</t>
  </si>
  <si>
    <t>32493</t>
  </si>
  <si>
    <t>25098</t>
  </si>
  <si>
    <t>27681</t>
  </si>
  <si>
    <t>11263</t>
  </si>
  <si>
    <t>8353</t>
  </si>
  <si>
    <t>32738</t>
  </si>
  <si>
    <t>55475</t>
  </si>
  <si>
    <t>41569</t>
  </si>
  <si>
    <t>29445</t>
  </si>
  <si>
    <t>38237</t>
  </si>
  <si>
    <t>37752</t>
  </si>
  <si>
    <t>33463</t>
  </si>
  <si>
    <t>41519</t>
  </si>
  <si>
    <t>29149</t>
  </si>
  <si>
    <t>41814</t>
  </si>
  <si>
    <t>45339</t>
  </si>
  <si>
    <t>45029</t>
  </si>
  <si>
    <t>39194</t>
  </si>
  <si>
    <t>23190</t>
  </si>
  <si>
    <t>33979</t>
  </si>
  <si>
    <t>38555</t>
  </si>
  <si>
    <t>28846</t>
  </si>
  <si>
    <t>39553</t>
  </si>
  <si>
    <t>33564</t>
  </si>
  <si>
    <t>40487</t>
  </si>
  <si>
    <t>16323</t>
  </si>
  <si>
    <t>20658</t>
  </si>
  <si>
    <t>17489</t>
  </si>
  <si>
    <t>19387</t>
  </si>
  <si>
    <t>29276</t>
  </si>
  <si>
    <t>33757</t>
  </si>
  <si>
    <t>15725</t>
  </si>
  <si>
    <t>19804</t>
  </si>
  <si>
    <t>43031</t>
  </si>
  <si>
    <t>45834</t>
  </si>
  <si>
    <t>37055</t>
  </si>
  <si>
    <t>20057</t>
  </si>
  <si>
    <t>23611</t>
  </si>
  <si>
    <t>26160</t>
  </si>
  <si>
    <t>29014</t>
  </si>
  <si>
    <t>46013</t>
  </si>
  <si>
    <t>19215</t>
  </si>
  <si>
    <t>20473</t>
  </si>
  <si>
    <t>18674</t>
  </si>
  <si>
    <t>37371</t>
  </si>
  <si>
    <t>46706</t>
  </si>
  <si>
    <t>15994</t>
  </si>
  <si>
    <t>19607</t>
  </si>
  <si>
    <t>59464</t>
  </si>
  <si>
    <t>33600</t>
  </si>
  <si>
    <t>81442</t>
  </si>
  <si>
    <t>71740</t>
  </si>
  <si>
    <t>98390</t>
  </si>
  <si>
    <t>92495</t>
  </si>
  <si>
    <t>40537</t>
  </si>
  <si>
    <t>34267</t>
  </si>
  <si>
    <t>43241</t>
  </si>
  <si>
    <t>31028</t>
  </si>
  <si>
    <t>53896</t>
  </si>
  <si>
    <t>38949</t>
  </si>
  <si>
    <t>60007</t>
  </si>
  <si>
    <t>42742</t>
  </si>
  <si>
    <t>31344</t>
  </si>
  <si>
    <t>128326</t>
  </si>
  <si>
    <t>110735</t>
  </si>
  <si>
    <t>97131</t>
  </si>
  <si>
    <t>77358</t>
  </si>
  <si>
    <t>121446</t>
  </si>
  <si>
    <t>95309</t>
  </si>
  <si>
    <t>106326</t>
  </si>
  <si>
    <t>152793</t>
  </si>
  <si>
    <t>123611</t>
  </si>
  <si>
    <t>42975</t>
  </si>
  <si>
    <t>32568</t>
  </si>
  <si>
    <t>35867</t>
  </si>
  <si>
    <t>33459</t>
  </si>
  <si>
    <t>44462</t>
  </si>
  <si>
    <t>16781</t>
  </si>
  <si>
    <t>15670</t>
  </si>
  <si>
    <t>86013</t>
  </si>
  <si>
    <t>78811</t>
  </si>
  <si>
    <t>16824</t>
  </si>
  <si>
    <t>20436</t>
  </si>
  <si>
    <t>35796</t>
  </si>
  <si>
    <t>35127</t>
  </si>
  <si>
    <t>43266</t>
  </si>
  <si>
    <t>34144</t>
  </si>
  <si>
    <t>69713</t>
  </si>
  <si>
    <t>64138</t>
  </si>
  <si>
    <t>76190</t>
  </si>
  <si>
    <t>60416</t>
  </si>
  <si>
    <t>75426</t>
  </si>
  <si>
    <t>88198</t>
  </si>
  <si>
    <t>49613</t>
  </si>
  <si>
    <t>41198</t>
  </si>
  <si>
    <t>35162</t>
  </si>
  <si>
    <t>88153</t>
  </si>
  <si>
    <t>78923</t>
  </si>
  <si>
    <t>27728</t>
  </si>
  <si>
    <t>17005</t>
  </si>
  <si>
    <t>15909</t>
  </si>
  <si>
    <t>44937</t>
  </si>
  <si>
    <t>36248</t>
  </si>
  <si>
    <t>28648</t>
  </si>
  <si>
    <t>33394</t>
  </si>
  <si>
    <t>24116</t>
  </si>
  <si>
    <t>26529</t>
  </si>
  <si>
    <t>56457</t>
  </si>
  <si>
    <t>71756</t>
  </si>
  <si>
    <t>50870</t>
  </si>
  <si>
    <t>61094</t>
  </si>
  <si>
    <t>52490</t>
  </si>
  <si>
    <t>42587</t>
  </si>
  <si>
    <t>28241</t>
  </si>
  <si>
    <t>23870</t>
  </si>
  <si>
    <t>11022</t>
  </si>
  <si>
    <t>13270</t>
  </si>
  <si>
    <t>35874</t>
  </si>
  <si>
    <t>28434</t>
  </si>
  <si>
    <t>35374</t>
  </si>
  <si>
    <t>31734</t>
  </si>
  <si>
    <t>29468</t>
  </si>
  <si>
    <t>26500</t>
  </si>
  <si>
    <t>39084</t>
  </si>
  <si>
    <t>44658</t>
  </si>
  <si>
    <t>30735</t>
  </si>
  <si>
    <t>25190</t>
  </si>
  <si>
    <t>30841</t>
  </si>
  <si>
    <t>43576</t>
  </si>
  <si>
    <t>48517</t>
  </si>
  <si>
    <t>31721</t>
  </si>
  <si>
    <t>33838</t>
  </si>
  <si>
    <t>41861</t>
  </si>
  <si>
    <t>38658</t>
  </si>
  <si>
    <t>36749</t>
  </si>
  <si>
    <t>26582</t>
  </si>
  <si>
    <t>23124</t>
  </si>
  <si>
    <t>16716</t>
  </si>
  <si>
    <t>20140</t>
  </si>
  <si>
    <t>18651</t>
  </si>
  <si>
    <t>27745</t>
  </si>
  <si>
    <t>41098</t>
  </si>
  <si>
    <t>28812</t>
  </si>
  <si>
    <t>35998</t>
  </si>
  <si>
    <t>16309</t>
  </si>
  <si>
    <t>19217</t>
  </si>
  <si>
    <t>27910</t>
  </si>
  <si>
    <t>34595</t>
  </si>
  <si>
    <t>16253</t>
  </si>
  <si>
    <t>20104</t>
  </si>
  <si>
    <t>50285</t>
  </si>
  <si>
    <t>48504</t>
  </si>
  <si>
    <t>53355</t>
  </si>
  <si>
    <t>15164</t>
  </si>
  <si>
    <t>12221</t>
  </si>
  <si>
    <t>43674</t>
  </si>
  <si>
    <t>50517</t>
  </si>
  <si>
    <t>44273</t>
  </si>
  <si>
    <t>65088</t>
  </si>
  <si>
    <t>75937</t>
  </si>
  <si>
    <t>52486</t>
  </si>
  <si>
    <t>39449</t>
  </si>
  <si>
    <t>49847</t>
  </si>
  <si>
    <t>37454</t>
  </si>
  <si>
    <t>63718</t>
  </si>
  <si>
    <t>48619</t>
  </si>
  <si>
    <t>64231</t>
  </si>
  <si>
    <t>46542</t>
  </si>
  <si>
    <t>78212</t>
  </si>
  <si>
    <t>88526</t>
  </si>
  <si>
    <t>75806</t>
  </si>
  <si>
    <t>116754</t>
  </si>
  <si>
    <t>109266</t>
  </si>
  <si>
    <t>32945</t>
  </si>
  <si>
    <t>95632</t>
  </si>
  <si>
    <t>87472</t>
  </si>
  <si>
    <t>61749</t>
  </si>
  <si>
    <t>133488</t>
  </si>
  <si>
    <t>121739</t>
  </si>
  <si>
    <t>47614</t>
  </si>
  <si>
    <t>69854</t>
  </si>
  <si>
    <t>58068</t>
  </si>
  <si>
    <t>51985</t>
  </si>
  <si>
    <t>42247</t>
  </si>
  <si>
    <t>76973</t>
  </si>
  <si>
    <t>69693</t>
  </si>
  <si>
    <t>88421</t>
  </si>
  <si>
    <t>75293</t>
  </si>
  <si>
    <t>70533</t>
  </si>
  <si>
    <t>34564</t>
  </si>
  <si>
    <t>31166</t>
  </si>
  <si>
    <t>67636</t>
  </si>
  <si>
    <t>32347</t>
  </si>
  <si>
    <t>25045</t>
  </si>
  <si>
    <t>81724</t>
  </si>
  <si>
    <t>75485</t>
  </si>
  <si>
    <t>12254</t>
  </si>
  <si>
    <t>10252</t>
  </si>
  <si>
    <t>27694</t>
  </si>
  <si>
    <t>25617</t>
  </si>
  <si>
    <t>38082</t>
  </si>
  <si>
    <t>131459</t>
  </si>
  <si>
    <t>93199</t>
  </si>
  <si>
    <t>54597</t>
  </si>
  <si>
    <t>58743</t>
  </si>
  <si>
    <t>32307</t>
  </si>
  <si>
    <t>59394</t>
  </si>
  <si>
    <t>67438</t>
  </si>
  <si>
    <t>33018</t>
  </si>
  <si>
    <t>39681</t>
  </si>
  <si>
    <t>38251</t>
  </si>
  <si>
    <t>43032</t>
  </si>
  <si>
    <t>28872</t>
  </si>
  <si>
    <t>31924</t>
  </si>
  <si>
    <t>44428</t>
  </si>
  <si>
    <t>35581</t>
  </si>
  <si>
    <t>36329</t>
  </si>
  <si>
    <t>41945</t>
  </si>
  <si>
    <t>45437</t>
  </si>
  <si>
    <t>56430</t>
  </si>
  <si>
    <t>44995</t>
  </si>
  <si>
    <t>50575</t>
  </si>
  <si>
    <t>46341</t>
  </si>
  <si>
    <t>28836</t>
  </si>
  <si>
    <t>22152</t>
  </si>
  <si>
    <t>50311</t>
  </si>
  <si>
    <t>61032</t>
  </si>
  <si>
    <t>28416</t>
  </si>
  <si>
    <t>32272</t>
  </si>
  <si>
    <t>22894</t>
  </si>
  <si>
    <t>46364</t>
  </si>
  <si>
    <t>51794</t>
  </si>
  <si>
    <t>27108</t>
  </si>
  <si>
    <t>35917</t>
  </si>
  <si>
    <t>32852</t>
  </si>
  <si>
    <t>18099</t>
  </si>
  <si>
    <t>23228</t>
  </si>
  <si>
    <t>21179</t>
  </si>
  <si>
    <t>23037</t>
  </si>
  <si>
    <t>32573</t>
  </si>
  <si>
    <t>38144</t>
  </si>
  <si>
    <t>40972</t>
  </si>
  <si>
    <t>46221</t>
  </si>
  <si>
    <t>21398</t>
  </si>
  <si>
    <t>27639</t>
  </si>
  <si>
    <t>16613</t>
  </si>
  <si>
    <t>11762</t>
  </si>
  <si>
    <t>23476</t>
  </si>
  <si>
    <t>25961</t>
  </si>
  <si>
    <t>33666</t>
  </si>
  <si>
    <t>40132</t>
  </si>
  <si>
    <t>22822</t>
  </si>
  <si>
    <t>17089</t>
  </si>
  <si>
    <t>27459</t>
  </si>
  <si>
    <t>23938</t>
  </si>
  <si>
    <t>19677</t>
  </si>
  <si>
    <t>15063</t>
  </si>
  <si>
    <t>39548</t>
  </si>
  <si>
    <t>30719</t>
  </si>
  <si>
    <t>19678</t>
  </si>
  <si>
    <t>16337</t>
  </si>
  <si>
    <t>29581</t>
  </si>
  <si>
    <t>36724</t>
  </si>
  <si>
    <t>41823</t>
  </si>
  <si>
    <t>29665</t>
  </si>
  <si>
    <t>34450</t>
  </si>
  <si>
    <t>36635</t>
  </si>
  <si>
    <t>13688</t>
  </si>
  <si>
    <t>36001</t>
  </si>
  <si>
    <t>29663</t>
  </si>
  <si>
    <t>109895</t>
  </si>
  <si>
    <t>97495</t>
  </si>
  <si>
    <t>111937</t>
  </si>
  <si>
    <t>98250</t>
  </si>
  <si>
    <t>38984</t>
  </si>
  <si>
    <t>92218</t>
  </si>
  <si>
    <t>68974</t>
  </si>
  <si>
    <t>41471</t>
  </si>
  <si>
    <t>30360</t>
  </si>
  <si>
    <t>36286</t>
  </si>
  <si>
    <t>107137</t>
  </si>
  <si>
    <t>90839</t>
  </si>
  <si>
    <t>96911</t>
  </si>
  <si>
    <t>89496</t>
  </si>
  <si>
    <t>34347</t>
  </si>
  <si>
    <t>106009</t>
  </si>
  <si>
    <t>44247</t>
  </si>
  <si>
    <t>39031</t>
  </si>
  <si>
    <t>39829</t>
  </si>
  <si>
    <t>33199</t>
  </si>
  <si>
    <t>41989</t>
  </si>
  <si>
    <t>34863</t>
  </si>
  <si>
    <t>159441</t>
  </si>
  <si>
    <t>143706</t>
  </si>
  <si>
    <t>62966</t>
  </si>
  <si>
    <t>47908</t>
  </si>
  <si>
    <t>39781</t>
  </si>
  <si>
    <t>65409</t>
  </si>
  <si>
    <t>70164</t>
  </si>
  <si>
    <t>46233</t>
  </si>
  <si>
    <t>56007</t>
  </si>
  <si>
    <t>70180</t>
  </si>
  <si>
    <t>77518</t>
  </si>
  <si>
    <t>58033</t>
  </si>
  <si>
    <t>27271</t>
  </si>
  <si>
    <t>86229</t>
  </si>
  <si>
    <t>106873</t>
  </si>
  <si>
    <t>57210</t>
  </si>
  <si>
    <t>51732</t>
  </si>
  <si>
    <t>65597</t>
  </si>
  <si>
    <t>51996</t>
  </si>
  <si>
    <t>55172</t>
  </si>
  <si>
    <t>52002</t>
  </si>
  <si>
    <t>84832</t>
  </si>
  <si>
    <t>60020</t>
  </si>
  <si>
    <t>75417</t>
  </si>
  <si>
    <t>73264</t>
  </si>
  <si>
    <t>51513</t>
  </si>
  <si>
    <t>83276</t>
  </si>
  <si>
    <t>67208</t>
  </si>
  <si>
    <t>79280</t>
  </si>
  <si>
    <t>29862</t>
  </si>
  <si>
    <t>32357</t>
  </si>
  <si>
    <t>67499</t>
  </si>
  <si>
    <t>81429</t>
  </si>
  <si>
    <t>28221</t>
  </si>
  <si>
    <t>30194</t>
  </si>
  <si>
    <t>29629</t>
  </si>
  <si>
    <t>31410</t>
  </si>
  <si>
    <t>59878</t>
  </si>
  <si>
    <t>65711</t>
  </si>
  <si>
    <t>84440</t>
  </si>
  <si>
    <t>12673</t>
  </si>
  <si>
    <t>10304</t>
  </si>
  <si>
    <t>38563</t>
  </si>
  <si>
    <t>42385</t>
  </si>
  <si>
    <t>55933</t>
  </si>
  <si>
    <t>41492</t>
  </si>
  <si>
    <t>33059</t>
  </si>
  <si>
    <t>30676</t>
  </si>
  <si>
    <t>22371</t>
  </si>
  <si>
    <t>37010</t>
  </si>
  <si>
    <t>26780</t>
  </si>
  <si>
    <t>61954</t>
  </si>
  <si>
    <t>73947</t>
  </si>
  <si>
    <t>47962</t>
  </si>
  <si>
    <t>49741</t>
  </si>
  <si>
    <t>56435</t>
  </si>
  <si>
    <t>37891</t>
  </si>
  <si>
    <t>35410</t>
  </si>
  <si>
    <t>50823</t>
  </si>
  <si>
    <t>45136</t>
  </si>
  <si>
    <t>16799</t>
  </si>
  <si>
    <t>21019</t>
  </si>
  <si>
    <t>33996</t>
  </si>
  <si>
    <t>41337</t>
  </si>
  <si>
    <t>45494</t>
  </si>
  <si>
    <t>27837</t>
  </si>
  <si>
    <t>30695</t>
  </si>
  <si>
    <t>17229</t>
  </si>
  <si>
    <t>22383</t>
  </si>
  <si>
    <t>22106</t>
  </si>
  <si>
    <t>26869</t>
  </si>
  <si>
    <t>42583</t>
  </si>
  <si>
    <t>19240</t>
  </si>
  <si>
    <t>22368</t>
  </si>
  <si>
    <t>22764</t>
  </si>
  <si>
    <t>27138</t>
  </si>
  <si>
    <t>18239</t>
  </si>
  <si>
    <t>23401</t>
  </si>
  <si>
    <t>28657</t>
  </si>
  <si>
    <t>43106</t>
  </si>
  <si>
    <t>54933</t>
  </si>
  <si>
    <t>26956</t>
  </si>
  <si>
    <t>19514</t>
  </si>
  <si>
    <t>50643</t>
  </si>
  <si>
    <t>42719</t>
  </si>
  <si>
    <t>17433</t>
  </si>
  <si>
    <t>15002</t>
  </si>
  <si>
    <t>85518</t>
  </si>
  <si>
    <t>105819</t>
  </si>
  <si>
    <t>85085</t>
  </si>
  <si>
    <t>103048</t>
  </si>
  <si>
    <t>32733</t>
  </si>
  <si>
    <t>38916</t>
  </si>
  <si>
    <t>120911</t>
  </si>
  <si>
    <t>88631</t>
  </si>
  <si>
    <t>55511</t>
  </si>
  <si>
    <t>41320</t>
  </si>
  <si>
    <t>110972</t>
  </si>
  <si>
    <t>89770</t>
  </si>
  <si>
    <t>119839</t>
  </si>
  <si>
    <t>86579</t>
  </si>
  <si>
    <t>61806</t>
  </si>
  <si>
    <t>55951</t>
  </si>
  <si>
    <t>42062</t>
  </si>
  <si>
    <t>39522</t>
  </si>
  <si>
    <t>98231</t>
  </si>
  <si>
    <t>89076</t>
  </si>
  <si>
    <t>51564</t>
  </si>
  <si>
    <t>47122</t>
  </si>
  <si>
    <t>83078</t>
  </si>
  <si>
    <t>149223</t>
  </si>
  <si>
    <t>133018</t>
  </si>
  <si>
    <t>38914</t>
  </si>
  <si>
    <t>47838</t>
  </si>
  <si>
    <t>34676</t>
  </si>
  <si>
    <t>157144</t>
  </si>
  <si>
    <t>120586</t>
  </si>
  <si>
    <t>108437</t>
  </si>
  <si>
    <t>76426</t>
  </si>
  <si>
    <t>112327</t>
  </si>
  <si>
    <t>53728</t>
  </si>
  <si>
    <t>38089</t>
  </si>
  <si>
    <t>38066</t>
  </si>
  <si>
    <t>35605</t>
  </si>
  <si>
    <t>29609</t>
  </si>
  <si>
    <t>38426</t>
  </si>
  <si>
    <t>48854</t>
  </si>
  <si>
    <t>36646</t>
  </si>
  <si>
    <t>33636</t>
  </si>
  <si>
    <t>40469</t>
  </si>
  <si>
    <t>53932</t>
  </si>
  <si>
    <t>58263</t>
  </si>
  <si>
    <t>54853</t>
  </si>
  <si>
    <t>38942</t>
  </si>
  <si>
    <t>82585</t>
  </si>
  <si>
    <t>69105</t>
  </si>
  <si>
    <t>41482</t>
  </si>
  <si>
    <t>33951</t>
  </si>
  <si>
    <t>77601</t>
  </si>
  <si>
    <t>63018</t>
  </si>
  <si>
    <t>65893</t>
  </si>
  <si>
    <t>51063</t>
  </si>
  <si>
    <t>92974</t>
  </si>
  <si>
    <t>78641</t>
  </si>
  <si>
    <t>63215</t>
  </si>
  <si>
    <t>58793</t>
  </si>
  <si>
    <t>39773</t>
  </si>
  <si>
    <t>34688</t>
  </si>
  <si>
    <t>38768</t>
  </si>
  <si>
    <t>47704</t>
  </si>
  <si>
    <t>37282</t>
  </si>
  <si>
    <t>32544</t>
  </si>
  <si>
    <t>34464</t>
  </si>
  <si>
    <t>38452</t>
  </si>
  <si>
    <t>60847</t>
  </si>
  <si>
    <t>64561</t>
  </si>
  <si>
    <t>62286</t>
  </si>
  <si>
    <t>80373</t>
  </si>
  <si>
    <t>52793</t>
  </si>
  <si>
    <t>65763</t>
  </si>
  <si>
    <t>36078</t>
  </si>
  <si>
    <t>46404</t>
  </si>
  <si>
    <t>86757</t>
  </si>
  <si>
    <t>93193</t>
  </si>
  <si>
    <t>64819</t>
  </si>
  <si>
    <t>55190</t>
  </si>
  <si>
    <t>28908</t>
  </si>
  <si>
    <t>24145</t>
  </si>
  <si>
    <t>36002</t>
  </si>
  <si>
    <t>33645</t>
  </si>
  <si>
    <t>29088</t>
  </si>
  <si>
    <t>26353</t>
  </si>
  <si>
    <t>43504</t>
  </si>
  <si>
    <t>35057</t>
  </si>
  <si>
    <t>30764</t>
  </si>
  <si>
    <t>22270</t>
  </si>
  <si>
    <t>39697</t>
  </si>
  <si>
    <t>48876</t>
  </si>
  <si>
    <t>72812</t>
  </si>
  <si>
    <t>15492</t>
  </si>
  <si>
    <t>10897</t>
  </si>
  <si>
    <t>24761</t>
  </si>
  <si>
    <t>26504</t>
  </si>
  <si>
    <t>42493</t>
  </si>
  <si>
    <t>59037</t>
  </si>
  <si>
    <t>63931</t>
  </si>
  <si>
    <t>31717</t>
  </si>
  <si>
    <t>40418</t>
  </si>
  <si>
    <t>51469</t>
  </si>
  <si>
    <t>31712</t>
  </si>
  <si>
    <t>39653</t>
  </si>
  <si>
    <t>34231</t>
  </si>
  <si>
    <t>26129</t>
  </si>
  <si>
    <t>25039</t>
  </si>
  <si>
    <t>22275</t>
  </si>
  <si>
    <t>25965</t>
  </si>
  <si>
    <t>29727</t>
  </si>
  <si>
    <t>52639</t>
  </si>
  <si>
    <t>31318</t>
  </si>
  <si>
    <t>44268</t>
  </si>
  <si>
    <t>37254</t>
  </si>
  <si>
    <t>31977</t>
  </si>
  <si>
    <t>30260</t>
  </si>
  <si>
    <t>21655</t>
  </si>
  <si>
    <t>15937</t>
  </si>
  <si>
    <t>21119</t>
  </si>
  <si>
    <t>17010</t>
  </si>
  <si>
    <t>19790</t>
  </si>
  <si>
    <t>21948</t>
  </si>
  <si>
    <t>53092</t>
  </si>
  <si>
    <t>47842</t>
  </si>
  <si>
    <t>43111</t>
  </si>
  <si>
    <t>40224</t>
  </si>
  <si>
    <t>49509</t>
  </si>
  <si>
    <t>102380</t>
  </si>
  <si>
    <t>82982</t>
  </si>
  <si>
    <t>54174</t>
  </si>
  <si>
    <t>108774</t>
  </si>
  <si>
    <t>94579</t>
  </si>
  <si>
    <t>134269</t>
  </si>
  <si>
    <t>125751</t>
  </si>
  <si>
    <t>81097</t>
  </si>
  <si>
    <t>74300</t>
  </si>
  <si>
    <t>37258</t>
  </si>
  <si>
    <t>32605</t>
  </si>
  <si>
    <t>146500</t>
  </si>
  <si>
    <t>106969</t>
  </si>
  <si>
    <t>45363</t>
  </si>
  <si>
    <t>36753</t>
  </si>
  <si>
    <t>167055</t>
  </si>
  <si>
    <t>153946</t>
  </si>
  <si>
    <t>105967</t>
  </si>
  <si>
    <t>99116</t>
  </si>
  <si>
    <t>37160</t>
  </si>
  <si>
    <t>27704</t>
  </si>
  <si>
    <t>61139</t>
  </si>
  <si>
    <t>89730</t>
  </si>
  <si>
    <t>109423</t>
  </si>
  <si>
    <t>36525</t>
  </si>
  <si>
    <t>32863</t>
  </si>
  <si>
    <t>72811</t>
  </si>
  <si>
    <t>66087</t>
  </si>
  <si>
    <t>100476</t>
  </si>
  <si>
    <t>86626</t>
  </si>
  <si>
    <t>31046</t>
  </si>
  <si>
    <t>24251</t>
  </si>
  <si>
    <t>44296</t>
  </si>
  <si>
    <t>35736</t>
  </si>
  <si>
    <t>70949</t>
  </si>
  <si>
    <t>91718</t>
  </si>
  <si>
    <t>13741</t>
  </si>
  <si>
    <t>17409</t>
  </si>
  <si>
    <t>69764</t>
  </si>
  <si>
    <t>37587</t>
  </si>
  <si>
    <t>27556</t>
  </si>
  <si>
    <t>83225</t>
  </si>
  <si>
    <t>63770</t>
  </si>
  <si>
    <t>16000</t>
  </si>
  <si>
    <t>14919</t>
  </si>
  <si>
    <t>68793</t>
  </si>
  <si>
    <t>53925</t>
  </si>
  <si>
    <t>38043</t>
  </si>
  <si>
    <t>81407</t>
  </si>
  <si>
    <t>63690</t>
  </si>
  <si>
    <t>70951</t>
  </si>
  <si>
    <t>64686</t>
  </si>
  <si>
    <t>79426</t>
  </si>
  <si>
    <t>56429</t>
  </si>
  <si>
    <t>47420</t>
  </si>
  <si>
    <t>39093</t>
  </si>
  <si>
    <t>37579</t>
  </si>
  <si>
    <t>56305</t>
  </si>
  <si>
    <t>71841</t>
  </si>
  <si>
    <t>54078</t>
  </si>
  <si>
    <t>58368</t>
  </si>
  <si>
    <t>69089</t>
  </si>
  <si>
    <t>85885</t>
  </si>
  <si>
    <t>33525</t>
  </si>
  <si>
    <t>53151</t>
  </si>
  <si>
    <t>44872</t>
  </si>
  <si>
    <t>40244</t>
  </si>
  <si>
    <t>46248</t>
  </si>
  <si>
    <t>58177</t>
  </si>
  <si>
    <t>40756</t>
  </si>
  <si>
    <t>41083</t>
  </si>
  <si>
    <t>49281</t>
  </si>
  <si>
    <t>27644</t>
  </si>
  <si>
    <t>20045</t>
  </si>
  <si>
    <t>29432</t>
  </si>
  <si>
    <t>22281</t>
  </si>
  <si>
    <t>11819</t>
  </si>
  <si>
    <t>8305</t>
  </si>
  <si>
    <t>40629</t>
  </si>
  <si>
    <t>28446</t>
  </si>
  <si>
    <t>24677</t>
  </si>
  <si>
    <t>60968</t>
  </si>
  <si>
    <t>23507</t>
  </si>
  <si>
    <t>29897</t>
  </si>
  <si>
    <t>39333</t>
  </si>
  <si>
    <t>32280</t>
  </si>
  <si>
    <t>67195</t>
  </si>
  <si>
    <t>59509</t>
  </si>
  <si>
    <t>36712</t>
  </si>
  <si>
    <t>47304</t>
  </si>
  <si>
    <t>25374</t>
  </si>
  <si>
    <t>28463</t>
  </si>
  <si>
    <t>47494</t>
  </si>
  <si>
    <t>28283</t>
  </si>
  <si>
    <t>32306</t>
  </si>
  <si>
    <t>51693</t>
  </si>
  <si>
    <t>57847</t>
  </si>
  <si>
    <t>51536</t>
  </si>
  <si>
    <t>57590</t>
  </si>
  <si>
    <t>22765</t>
  </si>
  <si>
    <t>19417</t>
  </si>
  <si>
    <t>33067</t>
  </si>
  <si>
    <t>25897</t>
  </si>
  <si>
    <t>25023</t>
  </si>
  <si>
    <t>19253</t>
  </si>
  <si>
    <t>22553</t>
  </si>
  <si>
    <t>20228</t>
  </si>
  <si>
    <t>17212</t>
  </si>
  <si>
    <t>14279</t>
  </si>
  <si>
    <t>29645</t>
  </si>
  <si>
    <t>24400</t>
  </si>
  <si>
    <t>29693</t>
  </si>
  <si>
    <t>85495</t>
  </si>
  <si>
    <t>41594</t>
  </si>
  <si>
    <t>49010</t>
  </si>
  <si>
    <t>57682</t>
  </si>
  <si>
    <t>66234</t>
  </si>
  <si>
    <t>53360</t>
  </si>
  <si>
    <t>79203</t>
  </si>
  <si>
    <t>73053</t>
  </si>
  <si>
    <t>42094</t>
  </si>
  <si>
    <t>38202</t>
  </si>
  <si>
    <t>95341</t>
  </si>
  <si>
    <t>67876</t>
  </si>
  <si>
    <t>40552</t>
  </si>
  <si>
    <t>36575</t>
  </si>
  <si>
    <t>26215</t>
  </si>
  <si>
    <t>77632</t>
  </si>
  <si>
    <t>54500</t>
  </si>
  <si>
    <t>39810</t>
  </si>
  <si>
    <t>35487</t>
  </si>
  <si>
    <t>108778</t>
  </si>
  <si>
    <t>78230</t>
  </si>
  <si>
    <t>37585</t>
  </si>
  <si>
    <t>32827</t>
  </si>
  <si>
    <t>149518</t>
  </si>
  <si>
    <t>122199</t>
  </si>
  <si>
    <t>46181</t>
  </si>
  <si>
    <t>32784</t>
  </si>
  <si>
    <t>63389</t>
  </si>
  <si>
    <t>48457</t>
  </si>
  <si>
    <t>146957</t>
  </si>
  <si>
    <t>108723</t>
  </si>
  <si>
    <t>47596</t>
  </si>
  <si>
    <t>33405</t>
  </si>
  <si>
    <t>52453</t>
  </si>
  <si>
    <t>64678</t>
  </si>
  <si>
    <t>47230</t>
  </si>
  <si>
    <t>35129</t>
  </si>
  <si>
    <t>139982</t>
  </si>
  <si>
    <t>121297</t>
  </si>
  <si>
    <t>137152</t>
  </si>
  <si>
    <t>109413</t>
  </si>
  <si>
    <t>42181</t>
  </si>
  <si>
    <t>35865</t>
  </si>
  <si>
    <t>15508</t>
  </si>
  <si>
    <t>13725</t>
  </si>
  <si>
    <t>55151</t>
  </si>
  <si>
    <t>68160</t>
  </si>
  <si>
    <t>65342</t>
  </si>
  <si>
    <t>89866</t>
  </si>
  <si>
    <t>78327</t>
  </si>
  <si>
    <t>76157</t>
  </si>
  <si>
    <t>69712</t>
  </si>
  <si>
    <t>84036</t>
  </si>
  <si>
    <t>72087</t>
  </si>
  <si>
    <t>44474</t>
  </si>
  <si>
    <t>38910</t>
  </si>
  <si>
    <t>39088</t>
  </si>
  <si>
    <t>41571</t>
  </si>
  <si>
    <t>32232</t>
  </si>
  <si>
    <t>42926</t>
  </si>
  <si>
    <t>38211</t>
  </si>
  <si>
    <t>52367</t>
  </si>
  <si>
    <t>46892</t>
  </si>
  <si>
    <t>75909</t>
  </si>
  <si>
    <t>68916</t>
  </si>
  <si>
    <t>79088</t>
  </si>
  <si>
    <t>45047</t>
  </si>
  <si>
    <t>32807</t>
  </si>
  <si>
    <t>65645</t>
  </si>
  <si>
    <t>53384</t>
  </si>
  <si>
    <t>29747</t>
  </si>
  <si>
    <t>37562</t>
  </si>
  <si>
    <t>48811</t>
  </si>
  <si>
    <t>59089</t>
  </si>
  <si>
    <t>39845</t>
  </si>
  <si>
    <t>42530</t>
  </si>
  <si>
    <t>36780</t>
  </si>
  <si>
    <t>46695</t>
  </si>
  <si>
    <t>50736</t>
  </si>
  <si>
    <t>37612</t>
  </si>
  <si>
    <t>44962</t>
  </si>
  <si>
    <t>44746</t>
  </si>
  <si>
    <t>48644</t>
  </si>
  <si>
    <t>39148</t>
  </si>
  <si>
    <t>27825</t>
  </si>
  <si>
    <t>27950</t>
  </si>
  <si>
    <t>20913</t>
  </si>
  <si>
    <t>37854</t>
  </si>
  <si>
    <t>31192</t>
  </si>
  <si>
    <t>58176</t>
  </si>
  <si>
    <t>30905</t>
  </si>
  <si>
    <t>25780</t>
  </si>
  <si>
    <t>26909</t>
  </si>
  <si>
    <t>41923</t>
  </si>
  <si>
    <t>32757</t>
  </si>
  <si>
    <t>19019</t>
  </si>
  <si>
    <t>15783</t>
  </si>
  <si>
    <t>35982</t>
  </si>
  <si>
    <t>49233</t>
  </si>
  <si>
    <t>28927</t>
  </si>
  <si>
    <t>30677</t>
  </si>
  <si>
    <t>19532</t>
  </si>
  <si>
    <t>24431</t>
  </si>
  <si>
    <t>29976</t>
  </si>
  <si>
    <t>38879</t>
  </si>
  <si>
    <t>20203</t>
  </si>
  <si>
    <t>21775</t>
  </si>
  <si>
    <t>19340</t>
  </si>
  <si>
    <t>22685</t>
  </si>
  <si>
    <t>13611</t>
  </si>
  <si>
    <t>34724</t>
  </si>
  <si>
    <t>27242</t>
  </si>
  <si>
    <t>24355</t>
  </si>
  <si>
    <t>21627</t>
  </si>
  <si>
    <t>16482</t>
  </si>
  <si>
    <t>46991</t>
  </si>
  <si>
    <t>41727</t>
  </si>
  <si>
    <t>61096</t>
  </si>
  <si>
    <t>71578</t>
  </si>
  <si>
    <t>47961</t>
  </si>
  <si>
    <t>35405</t>
  </si>
  <si>
    <t>34214</t>
  </si>
  <si>
    <t>37152</t>
  </si>
  <si>
    <t>92836</t>
  </si>
  <si>
    <t>43214</t>
  </si>
  <si>
    <t>32264</t>
  </si>
  <si>
    <t>44179</t>
  </si>
  <si>
    <t>31592</t>
  </si>
  <si>
    <t>83850</t>
  </si>
  <si>
    <t>64544</t>
  </si>
  <si>
    <t>123953</t>
  </si>
  <si>
    <t>87612</t>
  </si>
  <si>
    <t>71897</t>
  </si>
  <si>
    <t>59523</t>
  </si>
  <si>
    <t>33835</t>
  </si>
  <si>
    <t>56169</t>
  </si>
  <si>
    <t>38079</t>
  </si>
  <si>
    <t>29891</t>
  </si>
  <si>
    <t>47342</t>
  </si>
  <si>
    <t>42790</t>
  </si>
  <si>
    <t>30407</t>
  </si>
  <si>
    <t>40002</t>
  </si>
  <si>
    <t>31266</t>
  </si>
  <si>
    <t>40241</t>
  </si>
  <si>
    <t>32159</t>
  </si>
  <si>
    <t>49146</t>
  </si>
  <si>
    <t>45883</t>
  </si>
  <si>
    <t>58739</t>
  </si>
  <si>
    <t>43042</t>
  </si>
  <si>
    <t>55859</t>
  </si>
  <si>
    <t>61541</t>
  </si>
  <si>
    <t>72433</t>
  </si>
  <si>
    <t>43219</t>
  </si>
  <si>
    <t>54126</t>
  </si>
  <si>
    <t>80372</t>
  </si>
  <si>
    <t>66499</t>
  </si>
  <si>
    <t>32829</t>
  </si>
  <si>
    <t>35341</t>
  </si>
  <si>
    <t>48277</t>
  </si>
  <si>
    <t>43723</t>
  </si>
  <si>
    <t>56201</t>
  </si>
  <si>
    <t>64269</t>
  </si>
  <si>
    <t>50407</t>
  </si>
  <si>
    <t>34458</t>
  </si>
  <si>
    <t>24842</t>
  </si>
  <si>
    <t>71110</t>
  </si>
  <si>
    <t>26488</t>
  </si>
  <si>
    <t>10274</t>
  </si>
  <si>
    <t>12767</t>
  </si>
  <si>
    <t>41919</t>
  </si>
  <si>
    <t>34008</t>
  </si>
  <si>
    <t>35080</t>
  </si>
  <si>
    <t>43680</t>
  </si>
  <si>
    <t>10596</t>
  </si>
  <si>
    <t>11301</t>
  </si>
  <si>
    <t>61357</t>
  </si>
  <si>
    <t>30096</t>
  </si>
  <si>
    <t>15157</t>
  </si>
  <si>
    <t>26812</t>
  </si>
  <si>
    <t>30282</t>
  </si>
  <si>
    <t>28869</t>
  </si>
  <si>
    <t>25764</t>
  </si>
  <si>
    <t>63478</t>
  </si>
  <si>
    <t>66817</t>
  </si>
  <si>
    <t>53676</t>
  </si>
  <si>
    <t>65116</t>
  </si>
  <si>
    <t>47217</t>
  </si>
  <si>
    <t>49651</t>
  </si>
  <si>
    <t>24226</t>
  </si>
  <si>
    <t>25603</t>
  </si>
  <si>
    <t>50224</t>
  </si>
  <si>
    <t>61204</t>
  </si>
  <si>
    <t>33498</t>
  </si>
  <si>
    <t>42704</t>
  </si>
  <si>
    <t>17397</t>
  </si>
  <si>
    <t>15169</t>
  </si>
  <si>
    <t>31806</t>
  </si>
  <si>
    <t>29952</t>
  </si>
  <si>
    <t>24835</t>
  </si>
  <si>
    <t>25682</t>
  </si>
  <si>
    <t>27980</t>
  </si>
  <si>
    <t>45026</t>
  </si>
  <si>
    <t>40463</t>
  </si>
  <si>
    <t>16014</t>
  </si>
  <si>
    <t>18840</t>
  </si>
  <si>
    <t>46624</t>
  </si>
  <si>
    <t>60405</t>
  </si>
  <si>
    <t>20367</t>
  </si>
  <si>
    <t>26304</t>
  </si>
  <si>
    <t>42461</t>
  </si>
  <si>
    <t>20606</t>
  </si>
  <si>
    <t>23919</t>
  </si>
  <si>
    <t>20544</t>
  </si>
  <si>
    <t>21975</t>
  </si>
  <si>
    <t>20347</t>
  </si>
  <si>
    <t>31987</t>
  </si>
  <si>
    <t>33884</t>
  </si>
  <si>
    <t>25789</t>
  </si>
  <si>
    <t>31671</t>
  </si>
  <si>
    <t>39118</t>
  </si>
  <si>
    <t>47977</t>
  </si>
  <si>
    <t>14274</t>
  </si>
  <si>
    <t>11596</t>
  </si>
  <si>
    <t>23875</t>
  </si>
  <si>
    <t>19643</t>
  </si>
  <si>
    <t>19003</t>
  </si>
  <si>
    <t>16191</t>
  </si>
  <si>
    <t>32149</t>
  </si>
  <si>
    <t>24678</t>
  </si>
  <si>
    <t>36744</t>
  </si>
  <si>
    <t>30954</t>
  </si>
  <si>
    <t>41596</t>
  </si>
  <si>
    <t>32038</t>
  </si>
  <si>
    <t>58350</t>
  </si>
  <si>
    <t>48228</t>
  </si>
  <si>
    <t>52276</t>
  </si>
  <si>
    <t>43867</t>
  </si>
  <si>
    <t>152055</t>
  </si>
  <si>
    <t>113379</t>
  </si>
  <si>
    <t>29440</t>
  </si>
  <si>
    <t>46799</t>
  </si>
  <si>
    <t>34666</t>
  </si>
  <si>
    <t>42318</t>
  </si>
  <si>
    <t>32780</t>
  </si>
  <si>
    <t>36611</t>
  </si>
  <si>
    <t>33987</t>
  </si>
  <si>
    <t>44084</t>
  </si>
  <si>
    <t>103569</t>
  </si>
  <si>
    <t>74755</t>
  </si>
  <si>
    <t>82886</t>
  </si>
  <si>
    <t>60649</t>
  </si>
  <si>
    <t>63504</t>
  </si>
  <si>
    <t>152334</t>
  </si>
  <si>
    <t>116271</t>
  </si>
  <si>
    <t>54592</t>
  </si>
  <si>
    <t>48242</t>
  </si>
  <si>
    <t>157684</t>
  </si>
  <si>
    <t>142470</t>
  </si>
  <si>
    <t>84559</t>
  </si>
  <si>
    <t>67328</t>
  </si>
  <si>
    <t>54623</t>
  </si>
  <si>
    <t>45335</t>
  </si>
  <si>
    <t>13768</t>
  </si>
  <si>
    <t>11190</t>
  </si>
  <si>
    <t>48900</t>
  </si>
  <si>
    <t>71571</t>
  </si>
  <si>
    <t>50937</t>
  </si>
  <si>
    <t>33801</t>
  </si>
  <si>
    <t>30150</t>
  </si>
  <si>
    <t>22754</t>
  </si>
  <si>
    <t>18283</t>
  </si>
  <si>
    <t>31354</t>
  </si>
  <si>
    <t>55948</t>
  </si>
  <si>
    <t>85262</t>
  </si>
  <si>
    <t>45939</t>
  </si>
  <si>
    <t>62981</t>
  </si>
  <si>
    <t>74059</t>
  </si>
  <si>
    <t>13171</t>
  </si>
  <si>
    <t>16412</t>
  </si>
  <si>
    <t>76342</t>
  </si>
  <si>
    <t>97992</t>
  </si>
  <si>
    <t>68468</t>
  </si>
  <si>
    <t>85238</t>
  </si>
  <si>
    <t>41737</t>
  </si>
  <si>
    <t>36100</t>
  </si>
  <si>
    <t>25861</t>
  </si>
  <si>
    <t>64859</t>
  </si>
  <si>
    <t>47192</t>
  </si>
  <si>
    <t>53478</t>
  </si>
  <si>
    <t>40631</t>
  </si>
  <si>
    <t>64265</t>
  </si>
  <si>
    <t>55847</t>
  </si>
  <si>
    <t>30288</t>
  </si>
  <si>
    <t>23927</t>
  </si>
  <si>
    <t>14333</t>
  </si>
  <si>
    <t>16406</t>
  </si>
  <si>
    <t>68667</t>
  </si>
  <si>
    <t>82090</t>
  </si>
  <si>
    <t>38669</t>
  </si>
  <si>
    <t>49402</t>
  </si>
  <si>
    <t>52084</t>
  </si>
  <si>
    <t>54916</t>
  </si>
  <si>
    <t>59224</t>
  </si>
  <si>
    <t>43790</t>
  </si>
  <si>
    <t>53717</t>
  </si>
  <si>
    <t>37993</t>
  </si>
  <si>
    <t>40636</t>
  </si>
  <si>
    <t>28766</t>
  </si>
  <si>
    <t>15760</t>
  </si>
  <si>
    <t>19567</t>
  </si>
  <si>
    <t>31379</t>
  </si>
  <si>
    <t>39231</t>
  </si>
  <si>
    <t>44306</t>
  </si>
  <si>
    <t>53509</t>
  </si>
  <si>
    <t>49464</t>
  </si>
  <si>
    <t>40301</t>
  </si>
  <si>
    <t>55411</t>
  </si>
  <si>
    <t>49327</t>
  </si>
  <si>
    <t>27120</t>
  </si>
  <si>
    <t>25036</t>
  </si>
  <si>
    <t>26744</t>
  </si>
  <si>
    <t>18763</t>
  </si>
  <si>
    <t>28932</t>
  </si>
  <si>
    <t>37149</t>
  </si>
  <si>
    <t>29320</t>
  </si>
  <si>
    <t>22049</t>
  </si>
  <si>
    <t>19529</t>
  </si>
  <si>
    <t>21740</t>
  </si>
  <si>
    <t>45999</t>
  </si>
  <si>
    <t>37394</t>
  </si>
  <si>
    <t>30180</t>
  </si>
  <si>
    <t>26527</t>
  </si>
  <si>
    <t>46862</t>
  </si>
  <si>
    <t>50752</t>
  </si>
  <si>
    <t>16555</t>
  </si>
  <si>
    <t>32303</t>
  </si>
  <si>
    <t>36539</t>
  </si>
  <si>
    <t>43912</t>
  </si>
  <si>
    <t>23365</t>
  </si>
  <si>
    <t>25753</t>
  </si>
  <si>
    <t>21068</t>
  </si>
  <si>
    <t>15072</t>
  </si>
  <si>
    <t>21853</t>
  </si>
  <si>
    <t>26161</t>
  </si>
  <si>
    <t>22079</t>
  </si>
  <si>
    <t>26131</t>
  </si>
  <si>
    <t>60524</t>
  </si>
  <si>
    <t>26009</t>
  </si>
  <si>
    <t>28146</t>
  </si>
  <si>
    <t>40842</t>
  </si>
  <si>
    <t>29669</t>
  </si>
  <si>
    <t>45914</t>
  </si>
  <si>
    <t>21234</t>
  </si>
  <si>
    <t>22598</t>
  </si>
  <si>
    <t>42119</t>
  </si>
  <si>
    <t>58346</t>
  </si>
  <si>
    <t>63894</t>
  </si>
  <si>
    <t>85572</t>
  </si>
  <si>
    <t>91045</t>
  </si>
  <si>
    <t>41909</t>
  </si>
  <si>
    <t>37223</t>
  </si>
  <si>
    <t>73151</t>
  </si>
  <si>
    <t>53611</t>
  </si>
  <si>
    <t>44886</t>
  </si>
  <si>
    <t>70114</t>
  </si>
  <si>
    <t>63046</t>
  </si>
  <si>
    <t>137650</t>
  </si>
  <si>
    <t>128246</t>
  </si>
  <si>
    <t>79669</t>
  </si>
  <si>
    <t>73222</t>
  </si>
  <si>
    <t>51220</t>
  </si>
  <si>
    <t>43754</t>
  </si>
  <si>
    <t>59430</t>
  </si>
  <si>
    <t>46285</t>
  </si>
  <si>
    <t>64806</t>
  </si>
  <si>
    <t>56271</t>
  </si>
  <si>
    <t>47229</t>
  </si>
  <si>
    <t>34497</t>
  </si>
  <si>
    <t>135316</t>
  </si>
  <si>
    <t>115439</t>
  </si>
  <si>
    <t>151475</t>
  </si>
  <si>
    <t>120222</t>
  </si>
  <si>
    <t>113412</t>
  </si>
  <si>
    <t>87353</t>
  </si>
  <si>
    <t>101402</t>
  </si>
  <si>
    <t>93328</t>
  </si>
  <si>
    <t>124427</t>
  </si>
  <si>
    <t>90466</t>
  </si>
  <si>
    <t>99229</t>
  </si>
  <si>
    <t>91044</t>
  </si>
  <si>
    <t>32777</t>
  </si>
  <si>
    <t>72722</t>
  </si>
  <si>
    <t>55545</t>
  </si>
  <si>
    <t>55223</t>
  </si>
  <si>
    <t>62958</t>
  </si>
  <si>
    <t>55689</t>
  </si>
  <si>
    <t>37918</t>
  </si>
  <si>
    <t>64244</t>
  </si>
  <si>
    <t>96259</t>
  </si>
  <si>
    <t>71941</t>
  </si>
  <si>
    <t>53836</t>
  </si>
  <si>
    <t>61466</t>
  </si>
  <si>
    <t>41677</t>
  </si>
  <si>
    <t>44352</t>
  </si>
  <si>
    <t>52586</t>
  </si>
  <si>
    <t>45092</t>
  </si>
  <si>
    <t>31973</t>
  </si>
  <si>
    <t>48630</t>
  </si>
  <si>
    <t>91987</t>
  </si>
  <si>
    <t>80327</t>
  </si>
  <si>
    <t>40952</t>
  </si>
  <si>
    <t>35202</t>
  </si>
  <si>
    <t>44181</t>
  </si>
  <si>
    <t>32561</t>
  </si>
  <si>
    <t>54661</t>
  </si>
  <si>
    <t>26703</t>
  </si>
  <si>
    <t>55911</t>
  </si>
  <si>
    <t>51540</t>
  </si>
  <si>
    <t>54927</t>
  </si>
  <si>
    <t>59915</t>
  </si>
  <si>
    <t>39595</t>
  </si>
  <si>
    <t>43877</t>
  </si>
  <si>
    <t>26853</t>
  </si>
  <si>
    <t>32441</t>
  </si>
  <si>
    <t>28905</t>
  </si>
  <si>
    <t>34790</t>
  </si>
  <si>
    <t>36900</t>
  </si>
  <si>
    <t>30664</t>
  </si>
  <si>
    <t>27970</t>
  </si>
  <si>
    <t>32445</t>
  </si>
  <si>
    <t>40075</t>
  </si>
  <si>
    <t>39279</t>
  </si>
  <si>
    <t>44057</t>
  </si>
  <si>
    <t>52450</t>
  </si>
  <si>
    <t>66984</t>
  </si>
  <si>
    <t>59518</t>
  </si>
  <si>
    <t>71146</t>
  </si>
  <si>
    <t>53573</t>
  </si>
  <si>
    <t>40686</t>
  </si>
  <si>
    <t>36380</t>
  </si>
  <si>
    <t>33530</t>
  </si>
  <si>
    <t>37056</t>
  </si>
  <si>
    <t>56586</t>
  </si>
  <si>
    <t>23506</t>
  </si>
  <si>
    <t>21024</t>
  </si>
  <si>
    <t>48232</t>
  </si>
  <si>
    <t>25304</t>
  </si>
  <si>
    <t>20872</t>
  </si>
  <si>
    <t>53325</t>
  </si>
  <si>
    <t>48687</t>
  </si>
  <si>
    <t>19756</t>
  </si>
  <si>
    <t>23896</t>
  </si>
  <si>
    <t>48629</t>
  </si>
  <si>
    <t>53614</t>
  </si>
  <si>
    <t>19444</t>
  </si>
  <si>
    <t>22267</t>
  </si>
  <si>
    <t>30593</t>
  </si>
  <si>
    <t>34942</t>
  </si>
  <si>
    <t>32085</t>
  </si>
  <si>
    <t>41062</t>
  </si>
  <si>
    <t>29564</t>
  </si>
  <si>
    <t>19033</t>
  </si>
  <si>
    <t>33425</t>
  </si>
  <si>
    <t>16949</t>
  </si>
  <si>
    <t>13976</t>
  </si>
  <si>
    <t>32751</t>
  </si>
  <si>
    <t>25178</t>
  </si>
  <si>
    <t>49918</t>
  </si>
  <si>
    <t>36704</t>
  </si>
  <si>
    <t>35626</t>
  </si>
  <si>
    <t>24311</t>
  </si>
  <si>
    <t>19438</t>
  </si>
  <si>
    <t>36998</t>
  </si>
  <si>
    <t>47117</t>
  </si>
  <si>
    <t>80789</t>
  </si>
  <si>
    <t>102499</t>
  </si>
  <si>
    <t>49854</t>
  </si>
  <si>
    <t>52811</t>
  </si>
  <si>
    <t>51990</t>
  </si>
  <si>
    <t>105989</t>
  </si>
  <si>
    <t>95203</t>
  </si>
  <si>
    <t>57754</t>
  </si>
  <si>
    <t>50202</t>
  </si>
  <si>
    <t>30702</t>
  </si>
  <si>
    <t>163885</t>
  </si>
  <si>
    <t>137879</t>
  </si>
  <si>
    <t>58680</t>
  </si>
  <si>
    <t>53000</t>
  </si>
  <si>
    <t>72934</t>
  </si>
  <si>
    <t>55071</t>
  </si>
  <si>
    <t>50875</t>
  </si>
  <si>
    <t>42852</t>
  </si>
  <si>
    <t>55569</t>
  </si>
  <si>
    <t>41996</t>
  </si>
  <si>
    <t>48154</t>
  </si>
  <si>
    <t>40218</t>
  </si>
  <si>
    <t>148435</t>
  </si>
  <si>
    <t>113953</t>
  </si>
  <si>
    <t>45290</t>
  </si>
  <si>
    <t>32166</t>
  </si>
  <si>
    <t>43389</t>
  </si>
  <si>
    <t>31849</t>
  </si>
  <si>
    <t>38820</t>
  </si>
  <si>
    <t>35060</t>
  </si>
  <si>
    <t>83880</t>
  </si>
  <si>
    <t>106637</t>
  </si>
  <si>
    <t>62890</t>
  </si>
  <si>
    <t>154580</t>
  </si>
  <si>
    <t>112949</t>
  </si>
  <si>
    <t>43596</t>
  </si>
  <si>
    <t>37441</t>
  </si>
  <si>
    <t>98285</t>
  </si>
  <si>
    <t>123212</t>
  </si>
  <si>
    <t>35963</t>
  </si>
  <si>
    <t>41707</t>
  </si>
  <si>
    <t>48263</t>
  </si>
  <si>
    <t>51307</t>
  </si>
  <si>
    <t>59698</t>
  </si>
  <si>
    <t>46470</t>
  </si>
  <si>
    <t>52045</t>
  </si>
  <si>
    <t>54046</t>
  </si>
  <si>
    <t>57596</t>
  </si>
  <si>
    <t>43668</t>
  </si>
  <si>
    <t>36467</t>
  </si>
  <si>
    <t>37742</t>
  </si>
  <si>
    <t>36497</t>
  </si>
  <si>
    <t>81317</t>
  </si>
  <si>
    <t>67686</t>
  </si>
  <si>
    <t>62296</t>
  </si>
  <si>
    <t>44681</t>
  </si>
  <si>
    <t>63450</t>
  </si>
  <si>
    <t>35206</t>
  </si>
  <si>
    <t>63351</t>
  </si>
  <si>
    <t>56376</t>
  </si>
  <si>
    <t>62246</t>
  </si>
  <si>
    <t>23779</t>
  </si>
  <si>
    <t>53168</t>
  </si>
  <si>
    <t>47430</t>
  </si>
  <si>
    <t>32710</t>
  </si>
  <si>
    <t>42235</t>
  </si>
  <si>
    <t>37290</t>
  </si>
  <si>
    <t>29121</t>
  </si>
  <si>
    <t>62160</t>
  </si>
  <si>
    <t>36301</t>
  </si>
  <si>
    <t>59656</t>
  </si>
  <si>
    <t>52630</t>
  </si>
  <si>
    <t>39325</t>
  </si>
  <si>
    <t>50620</t>
  </si>
  <si>
    <t>45555</t>
  </si>
  <si>
    <t>37191</t>
  </si>
  <si>
    <t>24349</t>
  </si>
  <si>
    <t>21410</t>
  </si>
  <si>
    <t>77499</t>
  </si>
  <si>
    <t>94491</t>
  </si>
  <si>
    <t>87143</t>
  </si>
  <si>
    <t>63791</t>
  </si>
  <si>
    <t>30475</t>
  </si>
  <si>
    <t>25360</t>
  </si>
  <si>
    <t>57586</t>
  </si>
  <si>
    <t>29395</t>
  </si>
  <si>
    <t>31841</t>
  </si>
  <si>
    <t>47891</t>
  </si>
  <si>
    <t>55094</t>
  </si>
  <si>
    <t>42579</t>
  </si>
  <si>
    <t>26410</t>
  </si>
  <si>
    <t>31748</t>
  </si>
  <si>
    <t>29293</t>
  </si>
  <si>
    <t>39069</t>
  </si>
  <si>
    <t>30755</t>
  </si>
  <si>
    <t>39444</t>
  </si>
  <si>
    <t>16886</t>
  </si>
  <si>
    <t>17751</t>
  </si>
  <si>
    <t>16563</t>
  </si>
  <si>
    <t>19313</t>
  </si>
  <si>
    <t>37685</t>
  </si>
  <si>
    <t>20723</t>
  </si>
  <si>
    <t>17138</t>
  </si>
  <si>
    <t>18137</t>
  </si>
  <si>
    <t>14788</t>
  </si>
  <si>
    <t>21064</t>
  </si>
  <si>
    <t>16081</t>
  </si>
  <si>
    <t>57920</t>
  </si>
  <si>
    <t>47359</t>
  </si>
  <si>
    <t>57711</t>
  </si>
  <si>
    <t>76081</t>
  </si>
  <si>
    <t>62123</t>
  </si>
  <si>
    <t>80059</t>
  </si>
  <si>
    <t>59844</t>
  </si>
  <si>
    <t>67778</t>
  </si>
  <si>
    <t>15353</t>
  </si>
  <si>
    <t>18937</t>
  </si>
  <si>
    <t>150680</t>
  </si>
  <si>
    <t>108223</t>
  </si>
  <si>
    <t>83429</t>
  </si>
  <si>
    <t>107942</t>
  </si>
  <si>
    <t>89251</t>
  </si>
  <si>
    <t>63240</t>
  </si>
  <si>
    <t>131385</t>
  </si>
  <si>
    <t>105028</t>
  </si>
  <si>
    <t>92841</t>
  </si>
  <si>
    <t>82980</t>
  </si>
  <si>
    <t>97740</t>
  </si>
  <si>
    <t>82262</t>
  </si>
  <si>
    <t>99047</t>
  </si>
  <si>
    <t>72601</t>
  </si>
  <si>
    <t>52273</t>
  </si>
  <si>
    <t>111882</t>
  </si>
  <si>
    <t>106037</t>
  </si>
  <si>
    <t>103843</t>
  </si>
  <si>
    <t>83218</t>
  </si>
  <si>
    <t>107454</t>
  </si>
  <si>
    <t>84392</t>
  </si>
  <si>
    <t>152246</t>
  </si>
  <si>
    <t>108084</t>
  </si>
  <si>
    <t>148192</t>
  </si>
  <si>
    <t>109678</t>
  </si>
  <si>
    <t>53860</t>
  </si>
  <si>
    <t>40283</t>
  </si>
  <si>
    <t>73384</t>
  </si>
  <si>
    <t>52140</t>
  </si>
  <si>
    <t>85286</t>
  </si>
  <si>
    <t>30734</t>
  </si>
  <si>
    <t>32594</t>
  </si>
  <si>
    <t>50145</t>
  </si>
  <si>
    <t>42521</t>
  </si>
  <si>
    <t>67414</t>
  </si>
  <si>
    <t>56754</t>
  </si>
  <si>
    <t>35878</t>
  </si>
  <si>
    <t>142862</t>
  </si>
  <si>
    <t>120088</t>
  </si>
  <si>
    <t>55692</t>
  </si>
  <si>
    <t>55821</t>
  </si>
  <si>
    <t>63074</t>
  </si>
  <si>
    <t>40814</t>
  </si>
  <si>
    <t>45813</t>
  </si>
  <si>
    <t>39404</t>
  </si>
  <si>
    <t>34951</t>
  </si>
  <si>
    <t>71372</t>
  </si>
  <si>
    <t>56052</t>
  </si>
  <si>
    <t>59020</t>
  </si>
  <si>
    <t>50265</t>
  </si>
  <si>
    <t>31085</t>
  </si>
  <si>
    <t>37810</t>
  </si>
  <si>
    <t>51311</t>
  </si>
  <si>
    <t>40728</t>
  </si>
  <si>
    <t>57090</t>
  </si>
  <si>
    <t>49346</t>
  </si>
  <si>
    <t>58187</t>
  </si>
  <si>
    <t>43368</t>
  </si>
  <si>
    <t>32028</t>
  </si>
  <si>
    <t>47487</t>
  </si>
  <si>
    <t>44188</t>
  </si>
  <si>
    <t>46475</t>
  </si>
  <si>
    <t>33051</t>
  </si>
  <si>
    <t>80083</t>
  </si>
  <si>
    <t>73967</t>
  </si>
  <si>
    <t>101362</t>
  </si>
  <si>
    <t>96131</t>
  </si>
  <si>
    <t>23544</t>
  </si>
  <si>
    <t>29351</t>
  </si>
  <si>
    <t>53899</t>
  </si>
  <si>
    <t>66755</t>
  </si>
  <si>
    <t>45884</t>
  </si>
  <si>
    <t>55246</t>
  </si>
  <si>
    <t>10572</t>
  </si>
  <si>
    <t>12595</t>
  </si>
  <si>
    <t>10797</t>
  </si>
  <si>
    <t>12721</t>
  </si>
  <si>
    <t>24067</t>
  </si>
  <si>
    <t>30649</t>
  </si>
  <si>
    <t>40427</t>
  </si>
  <si>
    <t>52071</t>
  </si>
  <si>
    <t>37662</t>
  </si>
  <si>
    <t>54997</t>
  </si>
  <si>
    <t>35627</t>
  </si>
  <si>
    <t>29246</t>
  </si>
  <si>
    <t>46598</t>
  </si>
  <si>
    <t>31529</t>
  </si>
  <si>
    <t>33493</t>
  </si>
  <si>
    <t>39127</t>
  </si>
  <si>
    <t>37640</t>
  </si>
  <si>
    <t>45004</t>
  </si>
  <si>
    <t>26178</t>
  </si>
  <si>
    <t>20782</t>
  </si>
  <si>
    <t>51371</t>
  </si>
  <si>
    <t>19993</t>
  </si>
  <si>
    <t>15834</t>
  </si>
  <si>
    <t>20268</t>
  </si>
  <si>
    <t>16449</t>
  </si>
  <si>
    <t>41246</t>
  </si>
  <si>
    <t>45411</t>
  </si>
  <si>
    <t>34969</t>
  </si>
  <si>
    <t>39230</t>
  </si>
  <si>
    <t>42372</t>
  </si>
  <si>
    <t>36555</t>
  </si>
  <si>
    <t>39357</t>
  </si>
  <si>
    <t>30093</t>
  </si>
  <si>
    <t>33723</t>
  </si>
  <si>
    <t>31022</t>
  </si>
  <si>
    <t>21930</t>
  </si>
  <si>
    <t>18597</t>
  </si>
  <si>
    <t>22619</t>
  </si>
  <si>
    <t>22090</t>
  </si>
  <si>
    <t>29185</t>
  </si>
  <si>
    <t>34662</t>
  </si>
  <si>
    <t>17003</t>
  </si>
  <si>
    <t>13186</t>
  </si>
  <si>
    <t>19934</t>
  </si>
  <si>
    <t>14440</t>
  </si>
  <si>
    <t>12619</t>
  </si>
  <si>
    <t>15361</t>
  </si>
  <si>
    <t>26146</t>
  </si>
  <si>
    <t>30987</t>
  </si>
  <si>
    <t>25972</t>
  </si>
  <si>
    <t>20982</t>
  </si>
  <si>
    <t>53820</t>
  </si>
  <si>
    <t>33105</t>
  </si>
  <si>
    <t>36113</t>
  </si>
  <si>
    <t>91497</t>
  </si>
  <si>
    <t>81279</t>
  </si>
  <si>
    <t>57511</t>
  </si>
  <si>
    <t>50574</t>
  </si>
  <si>
    <t>59477</t>
  </si>
  <si>
    <t>97384</t>
  </si>
  <si>
    <t>80188</t>
  </si>
  <si>
    <t>57621</t>
  </si>
  <si>
    <t>47194</t>
  </si>
  <si>
    <t>44639</t>
  </si>
  <si>
    <t>126883</t>
  </si>
  <si>
    <t>96910</t>
  </si>
  <si>
    <t>90095</t>
  </si>
  <si>
    <t>72334</t>
  </si>
  <si>
    <t>88023</t>
  </si>
  <si>
    <t>79408</t>
  </si>
  <si>
    <t>56373</t>
  </si>
  <si>
    <t>34049</t>
  </si>
  <si>
    <t>59341</t>
  </si>
  <si>
    <t>55802</t>
  </si>
  <si>
    <t>46334</t>
  </si>
  <si>
    <t>94446</t>
  </si>
  <si>
    <t>71908</t>
  </si>
  <si>
    <t>36430</t>
  </si>
  <si>
    <t>83938</t>
  </si>
  <si>
    <t>62763</t>
  </si>
  <si>
    <t>36049</t>
  </si>
  <si>
    <t>43421</t>
  </si>
  <si>
    <t>60527</t>
  </si>
  <si>
    <t>54349</t>
  </si>
  <si>
    <t>69658</t>
  </si>
  <si>
    <t>78556</t>
  </si>
  <si>
    <t>37923</t>
  </si>
  <si>
    <t>32665</t>
  </si>
  <si>
    <t>37355</t>
  </si>
  <si>
    <t>45257</t>
  </si>
  <si>
    <t>56936</t>
  </si>
  <si>
    <t>39297</t>
  </si>
  <si>
    <t>50942</t>
  </si>
  <si>
    <t>40433</t>
  </si>
  <si>
    <t>37440</t>
  </si>
  <si>
    <t>34918</t>
  </si>
  <si>
    <t>24734</t>
  </si>
  <si>
    <t>51815</t>
  </si>
  <si>
    <t>38809</t>
  </si>
  <si>
    <t>33908</t>
  </si>
  <si>
    <t>69362</t>
  </si>
  <si>
    <t>65445</t>
  </si>
  <si>
    <t>83837</t>
  </si>
  <si>
    <t>10003</t>
  </si>
  <si>
    <t>11287</t>
  </si>
  <si>
    <t>26000</t>
  </si>
  <si>
    <t>32936</t>
  </si>
  <si>
    <t>58036</t>
  </si>
  <si>
    <t>69344</t>
  </si>
  <si>
    <t>21334</t>
  </si>
  <si>
    <t>25880</t>
  </si>
  <si>
    <t>23156</t>
  </si>
  <si>
    <t>26300</t>
  </si>
  <si>
    <t>29250</t>
  </si>
  <si>
    <t>36492</t>
  </si>
  <si>
    <t>32503</t>
  </si>
  <si>
    <t>37625</t>
  </si>
  <si>
    <t>57208</t>
  </si>
  <si>
    <t>26862</t>
  </si>
  <si>
    <t>22257</t>
  </si>
  <si>
    <t>20529</t>
  </si>
  <si>
    <t>19190</t>
  </si>
  <si>
    <t>40603</t>
  </si>
  <si>
    <t>34468</t>
  </si>
  <si>
    <t>54849</t>
  </si>
  <si>
    <t>42809</t>
  </si>
  <si>
    <t>50858</t>
  </si>
  <si>
    <t>40221</t>
  </si>
  <si>
    <t>51133</t>
  </si>
  <si>
    <t>51097</t>
  </si>
  <si>
    <t>60998</t>
  </si>
  <si>
    <t>25340</t>
  </si>
  <si>
    <t>29477</t>
  </si>
  <si>
    <t>23165</t>
  </si>
  <si>
    <t>26693</t>
  </si>
  <si>
    <t>24418</t>
  </si>
  <si>
    <t>17674</t>
  </si>
  <si>
    <t>14059</t>
  </si>
  <si>
    <t>17857</t>
  </si>
  <si>
    <t>21399</t>
  </si>
  <si>
    <t>27672</t>
  </si>
  <si>
    <t>21013</t>
  </si>
  <si>
    <t>14978</t>
  </si>
  <si>
    <t>31173</t>
  </si>
  <si>
    <t>37275</t>
  </si>
  <si>
    <t>37877</t>
  </si>
  <si>
    <t>25601</t>
  </si>
  <si>
    <t>32131</t>
  </si>
  <si>
    <t>33401</t>
  </si>
  <si>
    <t>22669</t>
  </si>
  <si>
    <t>21913</t>
  </si>
  <si>
    <t>27514</t>
  </si>
  <si>
    <t>21971</t>
  </si>
  <si>
    <t>18084</t>
  </si>
  <si>
    <t>17826</t>
  </si>
  <si>
    <t>16204</t>
  </si>
  <si>
    <t>42082</t>
  </si>
  <si>
    <t>32728</t>
  </si>
  <si>
    <t>32040</t>
  </si>
  <si>
    <t>18141</t>
  </si>
  <si>
    <t>17076</t>
  </si>
  <si>
    <t>34608</t>
  </si>
  <si>
    <t>29701</t>
  </si>
  <si>
    <t>54658</t>
  </si>
  <si>
    <t>55758</t>
  </si>
  <si>
    <t>44899</t>
  </si>
  <si>
    <t>37948</t>
  </si>
  <si>
    <t>102105</t>
  </si>
  <si>
    <t>71611</t>
  </si>
  <si>
    <t>54263</t>
  </si>
  <si>
    <t>39115</t>
  </si>
  <si>
    <t>88922</t>
  </si>
  <si>
    <t>67527</t>
  </si>
  <si>
    <t>59585</t>
  </si>
  <si>
    <t>47448</t>
  </si>
  <si>
    <t>95964</t>
  </si>
  <si>
    <t>84604</t>
  </si>
  <si>
    <t>57699</t>
  </si>
  <si>
    <t>45716</t>
  </si>
  <si>
    <t>88777</t>
  </si>
  <si>
    <t>66040</t>
  </si>
  <si>
    <t>43425</t>
  </si>
  <si>
    <t>40647</t>
  </si>
  <si>
    <t>89046</t>
  </si>
  <si>
    <t>69836</t>
  </si>
  <si>
    <t>69380</t>
  </si>
  <si>
    <t>53130</t>
  </si>
  <si>
    <t>30430</t>
  </si>
  <si>
    <t>52899</t>
  </si>
  <si>
    <t>47978</t>
  </si>
  <si>
    <t>47694</t>
  </si>
  <si>
    <t>42814</t>
  </si>
  <si>
    <t>24627</t>
  </si>
  <si>
    <t>17801</t>
  </si>
  <si>
    <t>61857</t>
  </si>
  <si>
    <t>91166</t>
  </si>
  <si>
    <t>68186</t>
  </si>
  <si>
    <t>44310</t>
  </si>
  <si>
    <t>100164</t>
  </si>
  <si>
    <t>73323</t>
  </si>
  <si>
    <t>56347</t>
  </si>
  <si>
    <t>52556</t>
  </si>
  <si>
    <t>38945</t>
  </si>
  <si>
    <t>67152</t>
  </si>
  <si>
    <t>81464</t>
  </si>
  <si>
    <t>35741</t>
  </si>
  <si>
    <t>41058</t>
  </si>
  <si>
    <t>42760</t>
  </si>
  <si>
    <t>52823</t>
  </si>
  <si>
    <t>15594</t>
  </si>
  <si>
    <t>18295</t>
  </si>
  <si>
    <t>71896</t>
  </si>
  <si>
    <t>86062</t>
  </si>
  <si>
    <t>30748</t>
  </si>
  <si>
    <t>33713</t>
  </si>
  <si>
    <t>43230</t>
  </si>
  <si>
    <t>33261</t>
  </si>
  <si>
    <t>26835</t>
  </si>
  <si>
    <t>45704</t>
  </si>
  <si>
    <t>42905</t>
  </si>
  <si>
    <t>33603</t>
  </si>
  <si>
    <t>74849</t>
  </si>
  <si>
    <t>57479</t>
  </si>
  <si>
    <t>35586</t>
  </si>
  <si>
    <t>31532</t>
  </si>
  <si>
    <t>28889</t>
  </si>
  <si>
    <t>21960</t>
  </si>
  <si>
    <t>43570</t>
  </si>
  <si>
    <t>30209</t>
  </si>
  <si>
    <t>29540</t>
  </si>
  <si>
    <t>35014</t>
  </si>
  <si>
    <t>38408</t>
  </si>
  <si>
    <t>46241</t>
  </si>
  <si>
    <t>70906</t>
  </si>
  <si>
    <t>82954</t>
  </si>
  <si>
    <t>41166</t>
  </si>
  <si>
    <t>45052</t>
  </si>
  <si>
    <t>36937</t>
  </si>
  <si>
    <t>44388</t>
  </si>
  <si>
    <t>53241</t>
  </si>
  <si>
    <t>46232</t>
  </si>
  <si>
    <t>32887</t>
  </si>
  <si>
    <t>30853</t>
  </si>
  <si>
    <t>25249</t>
  </si>
  <si>
    <t>18798</t>
  </si>
  <si>
    <t>39564</t>
  </si>
  <si>
    <t>30319</t>
  </si>
  <si>
    <t>55489</t>
  </si>
  <si>
    <t>60504</t>
  </si>
  <si>
    <t>28904</t>
  </si>
  <si>
    <t>30571</t>
  </si>
  <si>
    <t>36019</t>
  </si>
  <si>
    <t>55652</t>
  </si>
  <si>
    <t>17785</t>
  </si>
  <si>
    <t>14518</t>
  </si>
  <si>
    <t>29127</t>
  </si>
  <si>
    <t>21464</t>
  </si>
  <si>
    <t>19117</t>
  </si>
  <si>
    <t>14687</t>
  </si>
  <si>
    <t>27773</t>
  </si>
  <si>
    <t>23060</t>
  </si>
  <si>
    <t>25050</t>
  </si>
  <si>
    <t>28654</t>
  </si>
  <si>
    <t>22164</t>
  </si>
  <si>
    <t>26969</t>
  </si>
  <si>
    <t>33821</t>
  </si>
  <si>
    <t>41918</t>
  </si>
  <si>
    <t>36834</t>
  </si>
  <si>
    <t>48184</t>
  </si>
  <si>
    <t>16440</t>
  </si>
  <si>
    <t>19767</t>
  </si>
  <si>
    <t>47502</t>
  </si>
  <si>
    <t>55940</t>
  </si>
  <si>
    <t>24069</t>
  </si>
  <si>
    <t>17804</t>
  </si>
  <si>
    <t>34619</t>
  </si>
  <si>
    <t>25875</t>
  </si>
  <si>
    <t>35413</t>
  </si>
  <si>
    <t>43395</t>
  </si>
  <si>
    <t>49611</t>
  </si>
  <si>
    <t>96072</t>
  </si>
  <si>
    <t>135082</t>
  </si>
  <si>
    <t>100296</t>
  </si>
  <si>
    <t>114443</t>
  </si>
  <si>
    <t>100132</t>
  </si>
  <si>
    <t>54815</t>
  </si>
  <si>
    <t>46417</t>
  </si>
  <si>
    <t>87286</t>
  </si>
  <si>
    <t>53542</t>
  </si>
  <si>
    <t>38062</t>
  </si>
  <si>
    <t>50247</t>
  </si>
  <si>
    <t>38627</t>
  </si>
  <si>
    <t>29497</t>
  </si>
  <si>
    <t>74531</t>
  </si>
  <si>
    <t>64664</t>
  </si>
  <si>
    <t>54511</t>
  </si>
  <si>
    <t>47923</t>
  </si>
  <si>
    <t>78655</t>
  </si>
  <si>
    <t>57035</t>
  </si>
  <si>
    <t>42634</t>
  </si>
  <si>
    <t>68824</t>
  </si>
  <si>
    <t>52472</t>
  </si>
  <si>
    <t>100151</t>
  </si>
  <si>
    <t>74403</t>
  </si>
  <si>
    <t>41273</t>
  </si>
  <si>
    <t>29671</t>
  </si>
  <si>
    <t>77634</t>
  </si>
  <si>
    <t>95329</t>
  </si>
  <si>
    <t>41992</t>
  </si>
  <si>
    <t>45928</t>
  </si>
  <si>
    <t>54099</t>
  </si>
  <si>
    <t>44863</t>
  </si>
  <si>
    <t>55047</t>
  </si>
  <si>
    <t>42438</t>
  </si>
  <si>
    <t>53812</t>
  </si>
  <si>
    <t>51784</t>
  </si>
  <si>
    <t>39898</t>
  </si>
  <si>
    <t>83952</t>
  </si>
  <si>
    <t>67442</t>
  </si>
  <si>
    <t>64180</t>
  </si>
  <si>
    <t>51949</t>
  </si>
  <si>
    <t>50318</t>
  </si>
  <si>
    <t>41038</t>
  </si>
  <si>
    <t>57363</t>
  </si>
  <si>
    <t>70952</t>
  </si>
  <si>
    <t>72486</t>
  </si>
  <si>
    <t>63008</t>
  </si>
  <si>
    <t>33031</t>
  </si>
  <si>
    <t>60386</t>
  </si>
  <si>
    <t>47468</t>
  </si>
  <si>
    <t>54758</t>
  </si>
  <si>
    <t>56656</t>
  </si>
  <si>
    <t>55554</t>
  </si>
  <si>
    <t>63964</t>
  </si>
  <si>
    <t>42005</t>
  </si>
  <si>
    <t>47155</t>
  </si>
  <si>
    <t>37365</t>
  </si>
  <si>
    <t>43335</t>
  </si>
  <si>
    <t>41120</t>
  </si>
  <si>
    <t>57072</t>
  </si>
  <si>
    <t>48752</t>
  </si>
  <si>
    <t>63340</t>
  </si>
  <si>
    <t>67884</t>
  </si>
  <si>
    <t>48199</t>
  </si>
  <si>
    <t>57592</t>
  </si>
  <si>
    <t>28572</t>
  </si>
  <si>
    <t>45164</t>
  </si>
  <si>
    <t>51335</t>
  </si>
  <si>
    <t>32179</t>
  </si>
  <si>
    <t>17466</t>
  </si>
  <si>
    <t>21949</t>
  </si>
  <si>
    <t>25886</t>
  </si>
  <si>
    <t>11708</t>
  </si>
  <si>
    <t>10767</t>
  </si>
  <si>
    <t>44534</t>
  </si>
  <si>
    <t>47893</t>
  </si>
  <si>
    <t>20198</t>
  </si>
  <si>
    <t>24730</t>
  </si>
  <si>
    <t>28893</t>
  </si>
  <si>
    <t>19743</t>
  </si>
  <si>
    <t>25310</t>
  </si>
  <si>
    <t>16990</t>
  </si>
  <si>
    <t>17980</t>
  </si>
  <si>
    <t>32763</t>
  </si>
  <si>
    <t>24371</t>
  </si>
  <si>
    <t>15738</t>
  </si>
  <si>
    <t>28404</t>
  </si>
  <si>
    <t>22884</t>
  </si>
  <si>
    <t>26905</t>
  </si>
  <si>
    <t>21542</t>
  </si>
  <si>
    <t>18904</t>
  </si>
  <si>
    <t>15502</t>
  </si>
  <si>
    <t>20538</t>
  </si>
  <si>
    <t>19319</t>
  </si>
  <si>
    <t>27353</t>
  </si>
  <si>
    <t>25514</t>
  </si>
  <si>
    <t>18301</t>
  </si>
  <si>
    <t>20683</t>
  </si>
  <si>
    <t>25003</t>
  </si>
  <si>
    <t>20661</t>
  </si>
  <si>
    <t>49522</t>
  </si>
  <si>
    <t>35937</t>
  </si>
  <si>
    <t>38748</t>
  </si>
  <si>
    <t>36277</t>
  </si>
  <si>
    <t>99991</t>
  </si>
  <si>
    <t>37531</t>
  </si>
  <si>
    <t>55179</t>
  </si>
  <si>
    <t>44074</t>
  </si>
  <si>
    <t>61085</t>
  </si>
  <si>
    <t>34731</t>
  </si>
  <si>
    <t>29681</t>
  </si>
  <si>
    <t>47581</t>
  </si>
  <si>
    <t>54499</t>
  </si>
  <si>
    <t>43019</t>
  </si>
  <si>
    <t>85896</t>
  </si>
  <si>
    <t>66427</t>
  </si>
  <si>
    <t>63651</t>
  </si>
  <si>
    <t>47358</t>
  </si>
  <si>
    <t>88037</t>
  </si>
  <si>
    <t>65312</t>
  </si>
  <si>
    <t>94748</t>
  </si>
  <si>
    <t>87786</t>
  </si>
  <si>
    <t>43094</t>
  </si>
  <si>
    <t>34032</t>
  </si>
  <si>
    <t>128233</t>
  </si>
  <si>
    <t>121139</t>
  </si>
  <si>
    <t>121516</t>
  </si>
  <si>
    <t>86709</t>
  </si>
  <si>
    <t>48052</t>
  </si>
  <si>
    <t>37345</t>
  </si>
  <si>
    <t>104938</t>
  </si>
  <si>
    <t>85481</t>
  </si>
  <si>
    <t>50035</t>
  </si>
  <si>
    <t>75540</t>
  </si>
  <si>
    <t>66095</t>
  </si>
  <si>
    <t>71350</t>
  </si>
  <si>
    <t>31360</t>
  </si>
  <si>
    <t>34613</t>
  </si>
  <si>
    <t>85542</t>
  </si>
  <si>
    <t>61350</t>
  </si>
  <si>
    <t>64829</t>
  </si>
  <si>
    <t>67752</t>
  </si>
  <si>
    <t>54498</t>
  </si>
  <si>
    <t>61621</t>
  </si>
  <si>
    <t>53970</t>
  </si>
  <si>
    <t>59876</t>
  </si>
  <si>
    <t>66377</t>
  </si>
  <si>
    <t>32181</t>
  </si>
  <si>
    <t>30873</t>
  </si>
  <si>
    <t>22581</t>
  </si>
  <si>
    <t>42737</t>
  </si>
  <si>
    <t>40091</t>
  </si>
  <si>
    <t>79205</t>
  </si>
  <si>
    <t>68899</t>
  </si>
  <si>
    <t>46677</t>
  </si>
  <si>
    <t>40766</t>
  </si>
  <si>
    <t>40467</t>
  </si>
  <si>
    <t>64050</t>
  </si>
  <si>
    <t>60718</t>
  </si>
  <si>
    <t>12821</t>
  </si>
  <si>
    <t>14516</t>
  </si>
  <si>
    <t>27052</t>
  </si>
  <si>
    <t>29372</t>
  </si>
  <si>
    <t>53201</t>
  </si>
  <si>
    <t>11834</t>
  </si>
  <si>
    <t>13814</t>
  </si>
  <si>
    <t>60312</t>
  </si>
  <si>
    <t>67988</t>
  </si>
  <si>
    <t>55979</t>
  </si>
  <si>
    <t>63597</t>
  </si>
  <si>
    <t>61353</t>
  </si>
  <si>
    <t>53098</t>
  </si>
  <si>
    <t>45890</t>
  </si>
  <si>
    <t>56341</t>
  </si>
  <si>
    <t>34674</t>
  </si>
  <si>
    <t>38314</t>
  </si>
  <si>
    <t>36843</t>
  </si>
  <si>
    <t>46698</t>
  </si>
  <si>
    <t>47997</t>
  </si>
  <si>
    <t>40092</t>
  </si>
  <si>
    <t>31844</t>
  </si>
  <si>
    <t>62886</t>
  </si>
  <si>
    <t>73562</t>
  </si>
  <si>
    <t>38578</t>
  </si>
  <si>
    <t>23302</t>
  </si>
  <si>
    <t>16942</t>
  </si>
  <si>
    <t>27449</t>
  </si>
  <si>
    <t>23710</t>
  </si>
  <si>
    <t>17655</t>
  </si>
  <si>
    <t>44634</t>
  </si>
  <si>
    <t>37488</t>
  </si>
  <si>
    <t>20905</t>
  </si>
  <si>
    <t>26975</t>
  </si>
  <si>
    <t>21328</t>
  </si>
  <si>
    <t>23100</t>
  </si>
  <si>
    <t>16543</t>
  </si>
  <si>
    <t>17713</t>
  </si>
  <si>
    <t>35797</t>
  </si>
  <si>
    <t>37701</t>
  </si>
  <si>
    <t>34104</t>
  </si>
  <si>
    <t>26571</t>
  </si>
  <si>
    <t>26368</t>
  </si>
  <si>
    <t>29275</t>
  </si>
  <si>
    <t>26235</t>
  </si>
  <si>
    <t>42933</t>
  </si>
  <si>
    <t>47599</t>
  </si>
  <si>
    <t>24605</t>
  </si>
  <si>
    <t>25985</t>
  </si>
  <si>
    <t>18774</t>
  </si>
  <si>
    <t>16254</t>
  </si>
  <si>
    <t>23788</t>
  </si>
  <si>
    <t>17428</t>
  </si>
  <si>
    <t>40074</t>
  </si>
  <si>
    <t>24537</t>
  </si>
  <si>
    <t>27263</t>
  </si>
  <si>
    <t>29840</t>
  </si>
  <si>
    <t>29736</t>
  </si>
  <si>
    <t>25568</t>
  </si>
  <si>
    <t>92029</t>
  </si>
  <si>
    <t>78919</t>
  </si>
  <si>
    <t>77421</t>
  </si>
  <si>
    <t>63821</t>
  </si>
  <si>
    <t>48412</t>
  </si>
  <si>
    <t>37330</t>
  </si>
  <si>
    <t>27362</t>
  </si>
  <si>
    <t>44694</t>
  </si>
  <si>
    <t>35645</t>
  </si>
  <si>
    <t>61431</t>
  </si>
  <si>
    <t>46009</t>
  </si>
  <si>
    <t>106589</t>
  </si>
  <si>
    <t>97381</t>
  </si>
  <si>
    <t>69498</t>
  </si>
  <si>
    <t>50628</t>
  </si>
  <si>
    <t>49433</t>
  </si>
  <si>
    <t>38854</t>
  </si>
  <si>
    <t>35975</t>
  </si>
  <si>
    <t>55068</t>
  </si>
  <si>
    <t>151999</t>
  </si>
  <si>
    <t>111734</t>
  </si>
  <si>
    <t>22610</t>
  </si>
  <si>
    <t>18779</t>
  </si>
  <si>
    <t>146039</t>
  </si>
  <si>
    <t>119909</t>
  </si>
  <si>
    <t>107751</t>
  </si>
  <si>
    <t>92681</t>
  </si>
  <si>
    <t>43469</t>
  </si>
  <si>
    <t>38123</t>
  </si>
  <si>
    <t>51771</t>
  </si>
  <si>
    <t>77462</t>
  </si>
  <si>
    <t>66983</t>
  </si>
  <si>
    <t>87237</t>
  </si>
  <si>
    <t>95303</t>
  </si>
  <si>
    <t>45059</t>
  </si>
  <si>
    <t>48141</t>
  </si>
  <si>
    <t>51946</t>
  </si>
  <si>
    <t>67027</t>
  </si>
  <si>
    <t>32457</t>
  </si>
  <si>
    <t>34328</t>
  </si>
  <si>
    <t>25666</t>
  </si>
  <si>
    <t>34015</t>
  </si>
  <si>
    <t>39374</t>
  </si>
  <si>
    <t>47375</t>
  </si>
  <si>
    <t>38698</t>
  </si>
  <si>
    <t>81797</t>
  </si>
  <si>
    <t>62247</t>
  </si>
  <si>
    <t>34017</t>
  </si>
  <si>
    <t>32173</t>
  </si>
  <si>
    <t>45725</t>
  </si>
  <si>
    <t>32024</t>
  </si>
  <si>
    <t>40528</t>
  </si>
  <si>
    <t>33269</t>
  </si>
  <si>
    <t>37392</t>
  </si>
  <si>
    <t>66222</t>
  </si>
  <si>
    <t>52931</t>
  </si>
  <si>
    <t>29521</t>
  </si>
  <si>
    <t>25889</t>
  </si>
  <si>
    <t>29916</t>
  </si>
  <si>
    <t>41256</t>
  </si>
  <si>
    <t>44376</t>
  </si>
  <si>
    <t>31672</t>
  </si>
  <si>
    <t>40772</t>
  </si>
  <si>
    <t>31171</t>
  </si>
  <si>
    <t>38731</t>
  </si>
  <si>
    <t>33505</t>
  </si>
  <si>
    <t>26416</t>
  </si>
  <si>
    <t>34196</t>
  </si>
  <si>
    <t>26592</t>
  </si>
  <si>
    <t>31292</t>
  </si>
  <si>
    <t>33254</t>
  </si>
  <si>
    <t>31256</t>
  </si>
  <si>
    <t>21178</t>
  </si>
  <si>
    <t>25288</t>
  </si>
  <si>
    <t>23626</t>
  </si>
  <si>
    <t>33625</t>
  </si>
  <si>
    <t>31006</t>
  </si>
  <si>
    <t>26118</t>
  </si>
  <si>
    <t>22857</t>
  </si>
  <si>
    <t>62610</t>
  </si>
  <si>
    <t>18606</t>
  </si>
  <si>
    <t>10796</t>
  </si>
  <si>
    <t>8933</t>
  </si>
  <si>
    <t>28349</t>
  </si>
  <si>
    <t>24398</t>
  </si>
  <si>
    <t>35126</t>
  </si>
  <si>
    <t>40597</t>
  </si>
  <si>
    <t>28339</t>
  </si>
  <si>
    <t>31181</t>
  </si>
  <si>
    <t>28301</t>
  </si>
  <si>
    <t>36437</t>
  </si>
  <si>
    <t>23089</t>
  </si>
  <si>
    <t>25776</t>
  </si>
  <si>
    <t>16842</t>
  </si>
  <si>
    <t>21497</t>
  </si>
  <si>
    <t>17044</t>
  </si>
  <si>
    <t>20737</t>
  </si>
  <si>
    <t>23337</t>
  </si>
  <si>
    <t>22107</t>
  </si>
  <si>
    <t>15122</t>
  </si>
  <si>
    <t>18398</t>
  </si>
  <si>
    <t>15428</t>
  </si>
  <si>
    <t>18349</t>
  </si>
  <si>
    <t>14089</t>
  </si>
  <si>
    <t>16969</t>
  </si>
  <si>
    <t>37566</t>
  </si>
  <si>
    <t>31558</t>
  </si>
  <si>
    <t>39029</t>
  </si>
  <si>
    <t>42026</t>
  </si>
  <si>
    <t>33244</t>
  </si>
  <si>
    <t>18945</t>
  </si>
  <si>
    <t>15702</t>
  </si>
  <si>
    <t>13291</t>
  </si>
  <si>
    <t>15252</t>
  </si>
  <si>
    <t>29514</t>
  </si>
  <si>
    <t>42774</t>
  </si>
  <si>
    <t>39852</t>
  </si>
  <si>
    <t>48486</t>
  </si>
  <si>
    <t>147891</t>
  </si>
  <si>
    <t>131890</t>
  </si>
  <si>
    <t>40723</t>
  </si>
  <si>
    <t>49574</t>
  </si>
  <si>
    <t>45060</t>
  </si>
  <si>
    <t>36040</t>
  </si>
  <si>
    <t>28896</t>
  </si>
  <si>
    <t>82626</t>
  </si>
  <si>
    <t>66551</t>
  </si>
  <si>
    <t>117125</t>
  </si>
  <si>
    <t>83752</t>
  </si>
  <si>
    <t>86178</t>
  </si>
  <si>
    <t>75315</t>
  </si>
  <si>
    <t>34275</t>
  </si>
  <si>
    <t>97032</t>
  </si>
  <si>
    <t>89568</t>
  </si>
  <si>
    <t>64847</t>
  </si>
  <si>
    <t>59575</t>
  </si>
  <si>
    <t>133812</t>
  </si>
  <si>
    <t>111130</t>
  </si>
  <si>
    <t>26580</t>
  </si>
  <si>
    <t>43037</t>
  </si>
  <si>
    <t>31414</t>
  </si>
  <si>
    <t>64097</t>
  </si>
  <si>
    <t>76480</t>
  </si>
  <si>
    <t>56023</t>
  </si>
  <si>
    <t>45957</t>
  </si>
  <si>
    <t>62297</t>
  </si>
  <si>
    <t>53229</t>
  </si>
  <si>
    <t>54067</t>
  </si>
  <si>
    <t>39778</t>
  </si>
  <si>
    <t>33995</t>
  </si>
  <si>
    <t>26992</t>
  </si>
  <si>
    <t>31072</t>
  </si>
  <si>
    <t>26312</t>
  </si>
  <si>
    <t>66765</t>
  </si>
  <si>
    <t>78475</t>
  </si>
  <si>
    <t>69564</t>
  </si>
  <si>
    <t>63603</t>
  </si>
  <si>
    <t>32963</t>
  </si>
  <si>
    <t>40771</t>
  </si>
  <si>
    <t>27123</t>
  </si>
  <si>
    <t>45475</t>
  </si>
  <si>
    <t>71615</t>
  </si>
  <si>
    <t>37886</t>
  </si>
  <si>
    <t>34415</t>
  </si>
  <si>
    <t>52911</t>
  </si>
  <si>
    <t>41009</t>
  </si>
  <si>
    <t>60384</t>
  </si>
  <si>
    <t>57010</t>
  </si>
  <si>
    <t>30730</t>
  </si>
  <si>
    <t>37031</t>
  </si>
  <si>
    <t>44645</t>
  </si>
  <si>
    <t>47062</t>
  </si>
  <si>
    <t>34041</t>
  </si>
  <si>
    <t>43116</t>
  </si>
  <si>
    <t>51702</t>
  </si>
  <si>
    <t>56160</t>
  </si>
  <si>
    <t>71017</t>
  </si>
  <si>
    <t>33732</t>
  </si>
  <si>
    <t>30162</t>
  </si>
  <si>
    <t>32617</t>
  </si>
  <si>
    <t>35130</t>
  </si>
  <si>
    <t>39505</t>
  </si>
  <si>
    <t>23528</t>
  </si>
  <si>
    <t>30451</t>
  </si>
  <si>
    <t>22174</t>
  </si>
  <si>
    <t>15883</t>
  </si>
  <si>
    <t>58342</t>
  </si>
  <si>
    <t>47633</t>
  </si>
  <si>
    <t>54256</t>
  </si>
  <si>
    <t>45449</t>
  </si>
  <si>
    <t>36824</t>
  </si>
  <si>
    <t>23892</t>
  </si>
  <si>
    <t>17035</t>
  </si>
  <si>
    <t>28098</t>
  </si>
  <si>
    <t>22978</t>
  </si>
  <si>
    <t>21833</t>
  </si>
  <si>
    <t>16574</t>
  </si>
  <si>
    <t>24482</t>
  </si>
  <si>
    <t>19100</t>
  </si>
  <si>
    <t>36496</t>
  </si>
  <si>
    <t>15291</t>
  </si>
  <si>
    <t>17985</t>
  </si>
  <si>
    <t>19209</t>
  </si>
  <si>
    <t>13596</t>
  </si>
  <si>
    <t>35926</t>
  </si>
  <si>
    <t>39795</t>
  </si>
  <si>
    <t>20382</t>
  </si>
  <si>
    <t>24188</t>
  </si>
  <si>
    <t>32125</t>
  </si>
  <si>
    <t>15908</t>
  </si>
  <si>
    <t>20095</t>
  </si>
  <si>
    <t>20565</t>
  </si>
  <si>
    <t>23582</t>
  </si>
  <si>
    <t>36732</t>
  </si>
  <si>
    <t>41710</t>
  </si>
  <si>
    <t>18594</t>
  </si>
  <si>
    <t>18311</t>
  </si>
  <si>
    <t>22999</t>
  </si>
  <si>
    <t>17641</t>
  </si>
  <si>
    <t>40278</t>
  </si>
  <si>
    <t>32648</t>
  </si>
  <si>
    <t>23484</t>
  </si>
  <si>
    <t>19370</t>
  </si>
  <si>
    <t>16356</t>
  </si>
  <si>
    <t>24880</t>
  </si>
  <si>
    <t>22058</t>
  </si>
  <si>
    <t>25431</t>
  </si>
  <si>
    <t>21966</t>
  </si>
  <si>
    <t>26926</t>
  </si>
  <si>
    <t>23151</t>
  </si>
  <si>
    <t>15022</t>
  </si>
  <si>
    <t>16812</t>
  </si>
  <si>
    <t>45711</t>
  </si>
  <si>
    <t>50334</t>
  </si>
  <si>
    <t>82105</t>
  </si>
  <si>
    <t>41073</t>
  </si>
  <si>
    <t>34191</t>
  </si>
  <si>
    <t>41491</t>
  </si>
  <si>
    <t>41029</t>
  </si>
  <si>
    <t>38362</t>
  </si>
  <si>
    <t>103803</t>
  </si>
  <si>
    <t>92499</t>
  </si>
  <si>
    <t>58270</t>
  </si>
  <si>
    <t>38890</t>
  </si>
  <si>
    <t>32485</t>
  </si>
  <si>
    <t>28914</t>
  </si>
  <si>
    <t>41687</t>
  </si>
  <si>
    <t>31673</t>
  </si>
  <si>
    <t>47197</t>
  </si>
  <si>
    <t>35914</t>
  </si>
  <si>
    <t>44597</t>
  </si>
  <si>
    <t>31787</t>
  </si>
  <si>
    <t>40374</t>
  </si>
  <si>
    <t>94802</t>
  </si>
  <si>
    <t>82568</t>
  </si>
  <si>
    <t>39087</t>
  </si>
  <si>
    <t>83475</t>
  </si>
  <si>
    <t>63407</t>
  </si>
  <si>
    <t>88260</t>
  </si>
  <si>
    <t>82080</t>
  </si>
  <si>
    <t>40396</t>
  </si>
  <si>
    <t>49785</t>
  </si>
  <si>
    <t>64420</t>
  </si>
  <si>
    <t>71450</t>
  </si>
  <si>
    <t>50938</t>
  </si>
  <si>
    <t>46373</t>
  </si>
  <si>
    <t>45913</t>
  </si>
  <si>
    <t>35890</t>
  </si>
  <si>
    <t>55711</t>
  </si>
  <si>
    <t>40670</t>
  </si>
  <si>
    <t>34591</t>
  </si>
  <si>
    <t>57412</t>
  </si>
  <si>
    <t>43316</t>
  </si>
  <si>
    <t>35203</t>
  </si>
  <si>
    <t>32219</t>
  </si>
  <si>
    <t>60660</t>
  </si>
  <si>
    <t>79437</t>
  </si>
  <si>
    <t>49895</t>
  </si>
  <si>
    <t>43593</t>
  </si>
  <si>
    <t>34122</t>
  </si>
  <si>
    <t>28552</t>
  </si>
  <si>
    <t>51883</t>
  </si>
  <si>
    <t>69858</t>
  </si>
  <si>
    <t>51767</t>
  </si>
  <si>
    <t>61336</t>
  </si>
  <si>
    <t>44586</t>
  </si>
  <si>
    <t>41593</t>
  </si>
  <si>
    <t>36763</t>
  </si>
  <si>
    <t>14705</t>
  </si>
  <si>
    <t>10779</t>
  </si>
  <si>
    <t>37437</t>
  </si>
  <si>
    <t>35308</t>
  </si>
  <si>
    <t>41140</t>
  </si>
  <si>
    <t>50926</t>
  </si>
  <si>
    <t>29717</t>
  </si>
  <si>
    <t>34345</t>
  </si>
  <si>
    <t>23424</t>
  </si>
  <si>
    <t>30267</t>
  </si>
  <si>
    <t>24441</t>
  </si>
  <si>
    <t>29551</t>
  </si>
  <si>
    <t>22442</t>
  </si>
  <si>
    <t>27702</t>
  </si>
  <si>
    <t>31070</t>
  </si>
  <si>
    <t>46982</t>
  </si>
  <si>
    <t>58791</t>
  </si>
  <si>
    <t>35450</t>
  </si>
  <si>
    <t>39455</t>
  </si>
  <si>
    <t>35686</t>
  </si>
  <si>
    <t>19778</t>
  </si>
  <si>
    <t>17588</t>
  </si>
  <si>
    <t>10264</t>
  </si>
  <si>
    <t>10827</t>
  </si>
  <si>
    <t>20405</t>
  </si>
  <si>
    <t>17853</t>
  </si>
  <si>
    <t>35001</t>
  </si>
  <si>
    <t>42077</t>
  </si>
  <si>
    <t>21827</t>
  </si>
  <si>
    <t>18884</t>
  </si>
  <si>
    <t>32833</t>
  </si>
  <si>
    <t>38874</t>
  </si>
  <si>
    <t>26641</t>
  </si>
  <si>
    <t>30688</t>
  </si>
  <si>
    <t>17140</t>
  </si>
  <si>
    <t>17045</t>
  </si>
  <si>
    <t>21916</t>
  </si>
  <si>
    <t>19904</t>
  </si>
  <si>
    <t>21524</t>
  </si>
  <si>
    <t>39358</t>
  </si>
  <si>
    <t>44813</t>
  </si>
  <si>
    <t>33758</t>
  </si>
  <si>
    <t>27979</t>
  </si>
  <si>
    <t>38185</t>
  </si>
  <si>
    <t>19954</t>
  </si>
  <si>
    <t>23758</t>
  </si>
  <si>
    <t>24600</t>
  </si>
  <si>
    <t>25932</t>
  </si>
  <si>
    <t>14462</t>
  </si>
  <si>
    <t>16082</t>
  </si>
  <si>
    <t>22112</t>
  </si>
  <si>
    <t>20375</t>
  </si>
  <si>
    <t>18284</t>
  </si>
  <si>
    <t>15138</t>
  </si>
  <si>
    <t>20186</t>
  </si>
  <si>
    <t>18468</t>
  </si>
  <si>
    <t>25334</t>
  </si>
  <si>
    <t>29405</t>
  </si>
  <si>
    <t>39484</t>
  </si>
  <si>
    <t>33806</t>
  </si>
  <si>
    <t>22526</t>
  </si>
  <si>
    <t>27961</t>
  </si>
  <si>
    <t>52732</t>
  </si>
  <si>
    <t>40974</t>
  </si>
  <si>
    <t>27415</t>
  </si>
  <si>
    <t>42914</t>
  </si>
  <si>
    <t>25881</t>
  </si>
  <si>
    <t>43128</t>
  </si>
  <si>
    <t>34890</t>
  </si>
  <si>
    <t>119837</t>
  </si>
  <si>
    <t>113726</t>
  </si>
  <si>
    <t>44106</t>
  </si>
  <si>
    <t>35531</t>
  </si>
  <si>
    <t>107833</t>
  </si>
  <si>
    <t>84660</t>
  </si>
  <si>
    <t>134037</t>
  </si>
  <si>
    <t>107160</t>
  </si>
  <si>
    <t>47202</t>
  </si>
  <si>
    <t>39176</t>
  </si>
  <si>
    <t>89577</t>
  </si>
  <si>
    <t>82454</t>
  </si>
  <si>
    <t>48813</t>
  </si>
  <si>
    <t>37414</t>
  </si>
  <si>
    <t>41245</t>
  </si>
  <si>
    <t>33585</t>
  </si>
  <si>
    <t>84402</t>
  </si>
  <si>
    <t>77953</t>
  </si>
  <si>
    <t>41336</t>
  </si>
  <si>
    <t>41567</t>
  </si>
  <si>
    <t>37972</t>
  </si>
  <si>
    <t>36152</t>
  </si>
  <si>
    <t>27421</t>
  </si>
  <si>
    <t>19065</t>
  </si>
  <si>
    <t>16958</t>
  </si>
  <si>
    <t>43491</t>
  </si>
  <si>
    <t>33534</t>
  </si>
  <si>
    <t>51270</t>
  </si>
  <si>
    <t>43607</t>
  </si>
  <si>
    <t>37546</t>
  </si>
  <si>
    <t>12710</t>
  </si>
  <si>
    <t>13588</t>
  </si>
  <si>
    <t>61011</t>
  </si>
  <si>
    <t>75883</t>
  </si>
  <si>
    <t>34411</t>
  </si>
  <si>
    <t>44610</t>
  </si>
  <si>
    <t>13194</t>
  </si>
  <si>
    <t>16603</t>
  </si>
  <si>
    <t>47553</t>
  </si>
  <si>
    <t>37276</t>
  </si>
  <si>
    <t>40260</t>
  </si>
  <si>
    <t>12986</t>
  </si>
  <si>
    <t>10430</t>
  </si>
  <si>
    <t>45140</t>
  </si>
  <si>
    <t>34722</t>
  </si>
  <si>
    <t>64689</t>
  </si>
  <si>
    <t>54445</t>
  </si>
  <si>
    <t>74560</t>
  </si>
  <si>
    <t>68182</t>
  </si>
  <si>
    <t>66650</t>
  </si>
  <si>
    <t>14122</t>
  </si>
  <si>
    <t>10597</t>
  </si>
  <si>
    <t>45751</t>
  </si>
  <si>
    <t>54908</t>
  </si>
  <si>
    <t>20401</t>
  </si>
  <si>
    <t>29200</t>
  </si>
  <si>
    <t>35629</t>
  </si>
  <si>
    <t>29304</t>
  </si>
  <si>
    <t>35795</t>
  </si>
  <si>
    <t>22295</t>
  </si>
  <si>
    <t>23688</t>
  </si>
  <si>
    <t>8111</t>
  </si>
  <si>
    <t>10371</t>
  </si>
  <si>
    <t>33453</t>
  </si>
  <si>
    <t>50151</t>
  </si>
  <si>
    <t>59055</t>
  </si>
  <si>
    <t>27370</t>
  </si>
  <si>
    <t>36155</t>
  </si>
  <si>
    <t>30353</t>
  </si>
  <si>
    <t>17831</t>
  </si>
  <si>
    <t>13050</t>
  </si>
  <si>
    <t>23786</t>
  </si>
  <si>
    <t>20317</t>
  </si>
  <si>
    <t>20794</t>
  </si>
  <si>
    <t>18762</t>
  </si>
  <si>
    <t>16630</t>
  </si>
  <si>
    <t>21002</t>
  </si>
  <si>
    <t>26575</t>
  </si>
  <si>
    <t>18320</t>
  </si>
  <si>
    <t>13204</t>
  </si>
  <si>
    <t>38471</t>
  </si>
  <si>
    <t>32261</t>
  </si>
  <si>
    <t>17858</t>
  </si>
  <si>
    <t>13733</t>
  </si>
  <si>
    <t>17422</t>
  </si>
  <si>
    <t>22147</t>
  </si>
  <si>
    <t>28246</t>
  </si>
  <si>
    <t>23250</t>
  </si>
  <si>
    <t>24769</t>
  </si>
  <si>
    <t>15401</t>
  </si>
  <si>
    <t>17691</t>
  </si>
  <si>
    <t>13657</t>
  </si>
  <si>
    <t>16466</t>
  </si>
  <si>
    <t>13276</t>
  </si>
  <si>
    <t>13998</t>
  </si>
  <si>
    <t>12560</t>
  </si>
  <si>
    <t>32596</t>
  </si>
  <si>
    <t>20418</t>
  </si>
  <si>
    <t>22263</t>
  </si>
  <si>
    <t>17169</t>
  </si>
  <si>
    <t>15505</t>
  </si>
  <si>
    <t>19628</t>
  </si>
  <si>
    <t>15060</t>
  </si>
  <si>
    <t>34799</t>
  </si>
  <si>
    <t>30230</t>
  </si>
  <si>
    <t>21195</t>
  </si>
  <si>
    <t>24864</t>
  </si>
  <si>
    <t>8151</t>
  </si>
  <si>
    <t>6922</t>
  </si>
  <si>
    <t>28669</t>
  </si>
  <si>
    <t>35595</t>
  </si>
  <si>
    <t>39458</t>
  </si>
  <si>
    <t>48095</t>
  </si>
  <si>
    <t>40163</t>
  </si>
  <si>
    <t>32408</t>
  </si>
  <si>
    <t>34914</t>
  </si>
  <si>
    <t>26665</t>
  </si>
  <si>
    <t>36108</t>
  </si>
  <si>
    <t>38499</t>
  </si>
  <si>
    <t>28716</t>
  </si>
  <si>
    <t>70657</t>
  </si>
  <si>
    <t>115358</t>
  </si>
  <si>
    <t>102620</t>
  </si>
  <si>
    <t>111043</t>
  </si>
  <si>
    <t>92497</t>
  </si>
  <si>
    <t>55355</t>
  </si>
  <si>
    <t>47805</t>
  </si>
  <si>
    <t>32060</t>
  </si>
  <si>
    <t>26020</t>
  </si>
  <si>
    <t>38612</t>
  </si>
  <si>
    <t>28700</t>
  </si>
  <si>
    <t>30684</t>
  </si>
  <si>
    <t>37559</t>
  </si>
  <si>
    <t>31490</t>
  </si>
  <si>
    <t>35043</t>
  </si>
  <si>
    <t>30766</t>
  </si>
  <si>
    <t>48341</t>
  </si>
  <si>
    <t>40855</t>
  </si>
  <si>
    <t>58593</t>
  </si>
  <si>
    <t>51980</t>
  </si>
  <si>
    <t>40200</t>
  </si>
  <si>
    <t>38198</t>
  </si>
  <si>
    <t>32542</t>
  </si>
  <si>
    <t>63851</t>
  </si>
  <si>
    <t>78496</t>
  </si>
  <si>
    <t>67596</t>
  </si>
  <si>
    <t>86064</t>
  </si>
  <si>
    <t>26652</t>
  </si>
  <si>
    <t>31669</t>
  </si>
  <si>
    <t>58210</t>
  </si>
  <si>
    <t>64263</t>
  </si>
  <si>
    <t>24649</t>
  </si>
  <si>
    <t>19071</t>
  </si>
  <si>
    <t>63897</t>
  </si>
  <si>
    <t>46641</t>
  </si>
  <si>
    <t>31953</t>
  </si>
  <si>
    <t>34656</t>
  </si>
  <si>
    <t>43671</t>
  </si>
  <si>
    <t>41372</t>
  </si>
  <si>
    <t>31205</t>
  </si>
  <si>
    <t>29281</t>
  </si>
  <si>
    <t>54371</t>
  </si>
  <si>
    <t>48138</t>
  </si>
  <si>
    <t>58284</t>
  </si>
  <si>
    <t>47815</t>
  </si>
  <si>
    <t>60835</t>
  </si>
  <si>
    <t>46055</t>
  </si>
  <si>
    <t>25926</t>
  </si>
  <si>
    <t>40836</t>
  </si>
  <si>
    <t>38529</t>
  </si>
  <si>
    <t>33869</t>
  </si>
  <si>
    <t>52481</t>
  </si>
  <si>
    <t>55506</t>
  </si>
  <si>
    <t>24045</t>
  </si>
  <si>
    <t>27116</t>
  </si>
  <si>
    <t>28045</t>
  </si>
  <si>
    <t>35734</t>
  </si>
  <si>
    <t>47598</t>
  </si>
  <si>
    <t>58486</t>
  </si>
  <si>
    <t>19578</t>
  </si>
  <si>
    <t>21438</t>
  </si>
  <si>
    <t>18415</t>
  </si>
  <si>
    <t>26887</t>
  </si>
  <si>
    <t>24583</t>
  </si>
  <si>
    <t>21940</t>
  </si>
  <si>
    <t>21758</t>
  </si>
  <si>
    <t>16740</t>
  </si>
  <si>
    <t>31997</t>
  </si>
  <si>
    <t>40548</t>
  </si>
  <si>
    <t>40286</t>
  </si>
  <si>
    <t>51676</t>
  </si>
  <si>
    <t>33448</t>
  </si>
  <si>
    <t>26233</t>
  </si>
  <si>
    <t>25060</t>
  </si>
  <si>
    <t>26752</t>
  </si>
  <si>
    <t>23426</t>
  </si>
  <si>
    <t>15855</t>
  </si>
  <si>
    <t>14967</t>
  </si>
  <si>
    <t>13772</t>
  </si>
  <si>
    <t>24230</t>
  </si>
  <si>
    <t>19302</t>
  </si>
  <si>
    <t>32768</t>
  </si>
  <si>
    <t>33298</t>
  </si>
  <si>
    <t>36275</t>
  </si>
  <si>
    <t>20523</t>
  </si>
  <si>
    <t>23120</t>
  </si>
  <si>
    <t>19791</t>
  </si>
  <si>
    <t>21459</t>
  </si>
  <si>
    <t>15183</t>
  </si>
  <si>
    <t>16359</t>
  </si>
  <si>
    <t>18697</t>
  </si>
  <si>
    <t>21350</t>
  </si>
  <si>
    <t>20458</t>
  </si>
  <si>
    <t>15444</t>
  </si>
  <si>
    <t>19623</t>
  </si>
  <si>
    <t>30026</t>
  </si>
  <si>
    <t>32214</t>
  </si>
  <si>
    <t>16434</t>
  </si>
  <si>
    <t>12701</t>
  </si>
  <si>
    <t>65872</t>
  </si>
  <si>
    <t>83161</t>
  </si>
  <si>
    <t>46347</t>
  </si>
  <si>
    <t>37098</t>
  </si>
  <si>
    <t>38152</t>
  </si>
  <si>
    <t>45008</t>
  </si>
  <si>
    <t>57261</t>
  </si>
  <si>
    <t>69616</t>
  </si>
  <si>
    <t>36142</t>
  </si>
  <si>
    <t>50283</t>
  </si>
  <si>
    <t>47408</t>
  </si>
  <si>
    <t>128209</t>
  </si>
  <si>
    <t>99487</t>
  </si>
  <si>
    <t>53620</t>
  </si>
  <si>
    <t>38749</t>
  </si>
  <si>
    <t>45959</t>
  </si>
  <si>
    <t>40251</t>
  </si>
  <si>
    <t>49071</t>
  </si>
  <si>
    <t>37391</t>
  </si>
  <si>
    <t>54711</t>
  </si>
  <si>
    <t>43408</t>
  </si>
  <si>
    <t>76576</t>
  </si>
  <si>
    <t>56536</t>
  </si>
  <si>
    <t>49252</t>
  </si>
  <si>
    <t>46633</t>
  </si>
  <si>
    <t>88817</t>
  </si>
  <si>
    <t>70666</t>
  </si>
  <si>
    <t>64830</t>
  </si>
  <si>
    <t>51826</t>
  </si>
  <si>
    <t>118413</t>
  </si>
  <si>
    <t>98185</t>
  </si>
  <si>
    <t>35897</t>
  </si>
  <si>
    <t>26055</t>
  </si>
  <si>
    <t>35155</t>
  </si>
  <si>
    <t>52305</t>
  </si>
  <si>
    <t>44045</t>
  </si>
  <si>
    <t>13746</t>
  </si>
  <si>
    <t>17696</t>
  </si>
  <si>
    <t>65670</t>
  </si>
  <si>
    <t>74211</t>
  </si>
  <si>
    <t>28913</t>
  </si>
  <si>
    <t>35715</t>
  </si>
  <si>
    <t>57620</t>
  </si>
  <si>
    <t>29040</t>
  </si>
  <si>
    <t>45508</t>
  </si>
  <si>
    <t>42708</t>
  </si>
  <si>
    <t>50259</t>
  </si>
  <si>
    <t>43957</t>
  </si>
  <si>
    <t>59952</t>
  </si>
  <si>
    <t>56826</t>
  </si>
  <si>
    <t>42411</t>
  </si>
  <si>
    <t>34355</t>
  </si>
  <si>
    <t>32615</t>
  </si>
  <si>
    <t>17376</t>
  </si>
  <si>
    <t>12748</t>
  </si>
  <si>
    <t>51939</t>
  </si>
  <si>
    <t>60778</t>
  </si>
  <si>
    <t>70445</t>
  </si>
  <si>
    <t>29898</t>
  </si>
  <si>
    <t>26363</t>
  </si>
  <si>
    <t>31958</t>
  </si>
  <si>
    <t>37792</t>
  </si>
  <si>
    <t>27342</t>
  </si>
  <si>
    <t>28733</t>
  </si>
  <si>
    <t>56965</t>
  </si>
  <si>
    <t>43155</t>
  </si>
  <si>
    <t>49148</t>
  </si>
  <si>
    <t>52274</t>
  </si>
  <si>
    <t>48749</t>
  </si>
  <si>
    <t>45033</t>
  </si>
  <si>
    <t>55544</t>
  </si>
  <si>
    <t>49143</t>
  </si>
  <si>
    <t>35022</t>
  </si>
  <si>
    <t>25781</t>
  </si>
  <si>
    <t>34319</t>
  </si>
  <si>
    <t>30374</t>
  </si>
  <si>
    <t>23776</t>
  </si>
  <si>
    <t>20747</t>
  </si>
  <si>
    <t>26449</t>
  </si>
  <si>
    <t>27968</t>
  </si>
  <si>
    <t>34384</t>
  </si>
  <si>
    <t>29700</t>
  </si>
  <si>
    <t>18692</t>
  </si>
  <si>
    <t>22016</t>
  </si>
  <si>
    <t>17749</t>
  </si>
  <si>
    <t>24272</t>
  </si>
  <si>
    <t>27912</t>
  </si>
  <si>
    <t>49779</t>
  </si>
  <si>
    <t>21058</t>
  </si>
  <si>
    <t>54541</t>
  </si>
  <si>
    <t>47328</t>
  </si>
  <si>
    <t>44562</t>
  </si>
  <si>
    <t>47178</t>
  </si>
  <si>
    <t>41807</t>
  </si>
  <si>
    <t>14093</t>
  </si>
  <si>
    <t>9877</t>
  </si>
  <si>
    <t>35079</t>
  </si>
  <si>
    <t>19024</t>
  </si>
  <si>
    <t>22074</t>
  </si>
  <si>
    <t>32967</t>
  </si>
  <si>
    <t>40369</t>
  </si>
  <si>
    <t>28558</t>
  </si>
  <si>
    <t>32857</t>
  </si>
  <si>
    <t>24674</t>
  </si>
  <si>
    <t>17972</t>
  </si>
  <si>
    <t>37181</t>
  </si>
  <si>
    <t>33369</t>
  </si>
  <si>
    <t>13262</t>
  </si>
  <si>
    <t>9722</t>
  </si>
  <si>
    <t>37700</t>
  </si>
  <si>
    <t>18127</t>
  </si>
  <si>
    <t>21120</t>
  </si>
  <si>
    <t>40643</t>
  </si>
  <si>
    <t>55122</t>
  </si>
  <si>
    <t>49231</t>
  </si>
  <si>
    <t>49875</t>
  </si>
  <si>
    <t>61173</t>
  </si>
  <si>
    <t>45839</t>
  </si>
  <si>
    <t>42453</t>
  </si>
  <si>
    <t>36340</t>
  </si>
  <si>
    <t>90201</t>
  </si>
  <si>
    <t>82257</t>
  </si>
  <si>
    <t>39049</t>
  </si>
  <si>
    <t>27853</t>
  </si>
  <si>
    <t>43981</t>
  </si>
  <si>
    <t>38546</t>
  </si>
  <si>
    <t>104815</t>
  </si>
  <si>
    <t>74258</t>
  </si>
  <si>
    <t>36025</t>
  </si>
  <si>
    <t>36651</t>
  </si>
  <si>
    <t>47286</t>
  </si>
  <si>
    <t>68478</t>
  </si>
  <si>
    <t>61254</t>
  </si>
  <si>
    <t>128918</t>
  </si>
  <si>
    <t>112311</t>
  </si>
  <si>
    <t>83788</t>
  </si>
  <si>
    <t>66894</t>
  </si>
  <si>
    <t>56327</t>
  </si>
  <si>
    <t>50011</t>
  </si>
  <si>
    <t>41943</t>
  </si>
  <si>
    <t>41277</t>
  </si>
  <si>
    <t>37958</t>
  </si>
  <si>
    <t>34706</t>
  </si>
  <si>
    <t>42979</t>
  </si>
  <si>
    <t>81830</t>
  </si>
  <si>
    <t>43860</t>
  </si>
  <si>
    <t>32163</t>
  </si>
  <si>
    <t>101710</t>
  </si>
  <si>
    <t>80953</t>
  </si>
  <si>
    <t>41732</t>
  </si>
  <si>
    <t>38339</t>
  </si>
  <si>
    <t>33040</t>
  </si>
  <si>
    <t>15352</t>
  </si>
  <si>
    <t>16638</t>
  </si>
  <si>
    <t>74071</t>
  </si>
  <si>
    <t>64600</t>
  </si>
  <si>
    <t>75189</t>
  </si>
  <si>
    <t>43864</t>
  </si>
  <si>
    <t>47337</t>
  </si>
  <si>
    <t>50225</t>
  </si>
  <si>
    <t>14041</t>
  </si>
  <si>
    <t>10684</t>
  </si>
  <si>
    <t>62879</t>
  </si>
  <si>
    <t>49185</t>
  </si>
  <si>
    <t>64029</t>
  </si>
  <si>
    <t>32120</t>
  </si>
  <si>
    <t>27896</t>
  </si>
  <si>
    <t>60202</t>
  </si>
  <si>
    <t>55425</t>
  </si>
  <si>
    <t>44302</t>
  </si>
  <si>
    <t>40579</t>
  </si>
  <si>
    <t>35241</t>
  </si>
  <si>
    <t>48459</t>
  </si>
  <si>
    <t>75053</t>
  </si>
  <si>
    <t>52455</t>
  </si>
  <si>
    <t>37861</t>
  </si>
  <si>
    <t>43880</t>
  </si>
  <si>
    <t>24863</t>
  </si>
  <si>
    <t>35523</t>
  </si>
  <si>
    <t>40806</t>
  </si>
  <si>
    <t>34907</t>
  </si>
  <si>
    <t>41666</t>
  </si>
  <si>
    <t>32703</t>
  </si>
  <si>
    <t>41586</t>
  </si>
  <si>
    <t>19139</t>
  </si>
  <si>
    <t>24264</t>
  </si>
  <si>
    <t>9758</t>
  </si>
  <si>
    <t>11933</t>
  </si>
  <si>
    <t>26951</t>
  </si>
  <si>
    <t>32754</t>
  </si>
  <si>
    <t>37944</t>
  </si>
  <si>
    <t>47765</t>
  </si>
  <si>
    <t>28414</t>
  </si>
  <si>
    <t>36204</t>
  </si>
  <si>
    <t>21476</t>
  </si>
  <si>
    <t>15706</t>
  </si>
  <si>
    <t>52685</t>
  </si>
  <si>
    <t>38541</t>
  </si>
  <si>
    <t>32082</t>
  </si>
  <si>
    <t>31197</t>
  </si>
  <si>
    <t>28814</t>
  </si>
  <si>
    <t>30393</t>
  </si>
  <si>
    <t>54200</t>
  </si>
  <si>
    <t>64833</t>
  </si>
  <si>
    <t>23823</t>
  </si>
  <si>
    <t>25242</t>
  </si>
  <si>
    <t>19031</t>
  </si>
  <si>
    <t>14664</t>
  </si>
  <si>
    <t>41382</t>
  </si>
  <si>
    <t>34841</t>
  </si>
  <si>
    <t>23924</t>
  </si>
  <si>
    <t>27455</t>
  </si>
  <si>
    <t>27161</t>
  </si>
  <si>
    <t>30219</t>
  </si>
  <si>
    <t>26638</t>
  </si>
  <si>
    <t>32490</t>
  </si>
  <si>
    <t>30273</t>
  </si>
  <si>
    <t>32526</t>
  </si>
  <si>
    <t>14334</t>
  </si>
  <si>
    <t>18112</t>
  </si>
  <si>
    <t>44378</t>
  </si>
  <si>
    <t>38380</t>
  </si>
  <si>
    <t>33082</t>
  </si>
  <si>
    <t>13223</t>
  </si>
  <si>
    <t>16032</t>
  </si>
  <si>
    <t>27150</t>
  </si>
  <si>
    <t>32873</t>
  </si>
  <si>
    <t>35284</t>
  </si>
  <si>
    <t>16197</t>
  </si>
  <si>
    <t>19179</t>
  </si>
  <si>
    <t>18909</t>
  </si>
  <si>
    <t>14383</t>
  </si>
  <si>
    <t>19428</t>
  </si>
  <si>
    <t>15679</t>
  </si>
  <si>
    <t>34891</t>
  </si>
  <si>
    <t>18257</t>
  </si>
  <si>
    <t>13883</t>
  </si>
  <si>
    <t>20608</t>
  </si>
  <si>
    <t>22510</t>
  </si>
  <si>
    <t>40327</t>
  </si>
  <si>
    <t>46949</t>
  </si>
  <si>
    <t>25730</t>
  </si>
  <si>
    <t>82222</t>
  </si>
  <si>
    <t>68075</t>
  </si>
  <si>
    <t>38442</t>
  </si>
  <si>
    <t>28877</t>
  </si>
  <si>
    <t>53697</t>
  </si>
  <si>
    <t>40947</t>
  </si>
  <si>
    <t>33294</t>
  </si>
  <si>
    <t>29237</t>
  </si>
  <si>
    <t>35899</t>
  </si>
  <si>
    <t>27842</t>
  </si>
  <si>
    <t>43103</t>
  </si>
  <si>
    <t>47672</t>
  </si>
  <si>
    <t>36234</t>
  </si>
  <si>
    <t>32343</t>
  </si>
  <si>
    <t>34764</t>
  </si>
  <si>
    <t>27499</t>
  </si>
  <si>
    <t>33978</t>
  </si>
  <si>
    <t>25726</t>
  </si>
  <si>
    <t>96645</t>
  </si>
  <si>
    <t>90475</t>
  </si>
  <si>
    <t>131424</t>
  </si>
  <si>
    <t>104830</t>
  </si>
  <si>
    <t>40204</t>
  </si>
  <si>
    <t>37835</t>
  </si>
  <si>
    <t>40464</t>
  </si>
  <si>
    <t>38169</t>
  </si>
  <si>
    <t>94571</t>
  </si>
  <si>
    <t>69086</t>
  </si>
  <si>
    <t>30022</t>
  </si>
  <si>
    <t>89972</t>
  </si>
  <si>
    <t>76402</t>
  </si>
  <si>
    <t>49382</t>
  </si>
  <si>
    <t>36645</t>
  </si>
  <si>
    <t>60158</t>
  </si>
  <si>
    <t>56408</t>
  </si>
  <si>
    <t>31390</t>
  </si>
  <si>
    <t>22258</t>
  </si>
  <si>
    <t>71416</t>
  </si>
  <si>
    <t>77666</t>
  </si>
  <si>
    <t>28933</t>
  </si>
  <si>
    <t>30507</t>
  </si>
  <si>
    <t>62551</t>
  </si>
  <si>
    <t>77624</t>
  </si>
  <si>
    <t>42484</t>
  </si>
  <si>
    <t>36251</t>
  </si>
  <si>
    <t>38176</t>
  </si>
  <si>
    <t>51195</t>
  </si>
  <si>
    <t>68369</t>
  </si>
  <si>
    <t>31193</t>
  </si>
  <si>
    <t>26957</t>
  </si>
  <si>
    <t>44614</t>
  </si>
  <si>
    <t>41164</t>
  </si>
  <si>
    <t>37827</t>
  </si>
  <si>
    <t>27316</t>
  </si>
  <si>
    <t>60282</t>
  </si>
  <si>
    <t>49872</t>
  </si>
  <si>
    <t>35140</t>
  </si>
  <si>
    <t>30709</t>
  </si>
  <si>
    <t>37787</t>
  </si>
  <si>
    <t>34292</t>
  </si>
  <si>
    <t>25372</t>
  </si>
  <si>
    <t>30305</t>
  </si>
  <si>
    <t>23305</t>
  </si>
  <si>
    <t>8264</t>
  </si>
  <si>
    <t>8850</t>
  </si>
  <si>
    <t>35347</t>
  </si>
  <si>
    <t>19197</t>
  </si>
  <si>
    <t>20356</t>
  </si>
  <si>
    <t>37231</t>
  </si>
  <si>
    <t>26649</t>
  </si>
  <si>
    <t>34387</t>
  </si>
  <si>
    <t>34067</t>
  </si>
  <si>
    <t>42919</t>
  </si>
  <si>
    <t>36589</t>
  </si>
  <si>
    <t>19591</t>
  </si>
  <si>
    <t>31996</t>
  </si>
  <si>
    <t>26938</t>
  </si>
  <si>
    <t>28577</t>
  </si>
  <si>
    <t>28617</t>
  </si>
  <si>
    <t>23884</t>
  </si>
  <si>
    <t>25570</t>
  </si>
  <si>
    <t>23344</t>
  </si>
  <si>
    <t>19161</t>
  </si>
  <si>
    <t>35111</t>
  </si>
  <si>
    <t>39651</t>
  </si>
  <si>
    <t>37593</t>
  </si>
  <si>
    <t>28324</t>
  </si>
  <si>
    <t>8164</t>
  </si>
  <si>
    <t>10033</t>
  </si>
  <si>
    <t>30178</t>
  </si>
  <si>
    <t>33684</t>
  </si>
  <si>
    <t>19462</t>
  </si>
  <si>
    <t>22662</t>
  </si>
  <si>
    <t>9526</t>
  </si>
  <si>
    <t>11023</t>
  </si>
  <si>
    <t>21168</t>
  </si>
  <si>
    <t>27330</t>
  </si>
  <si>
    <t>22470</t>
  </si>
  <si>
    <t>18222</t>
  </si>
  <si>
    <t>24250</t>
  </si>
  <si>
    <t>17205</t>
  </si>
  <si>
    <t>17537</t>
  </si>
  <si>
    <t>13201</t>
  </si>
  <si>
    <t>16003</t>
  </si>
  <si>
    <t>17788</t>
  </si>
  <si>
    <t>20084</t>
  </si>
  <si>
    <t>34128</t>
  </si>
  <si>
    <t>43044</t>
  </si>
  <si>
    <t>14032</t>
  </si>
  <si>
    <t>15439</t>
  </si>
  <si>
    <t>37558</t>
  </si>
  <si>
    <t>42985</t>
  </si>
  <si>
    <t>35519</t>
  </si>
  <si>
    <t>30885</t>
  </si>
  <si>
    <t>19108</t>
  </si>
  <si>
    <t>15266</t>
  </si>
  <si>
    <t>32459</t>
  </si>
  <si>
    <t>26040</t>
  </si>
  <si>
    <t>34190</t>
  </si>
  <si>
    <t>26153</t>
  </si>
  <si>
    <t>17190</t>
  </si>
  <si>
    <t>15831</t>
  </si>
  <si>
    <t>33916</t>
  </si>
  <si>
    <t>21611</t>
  </si>
  <si>
    <t>28755</t>
  </si>
  <si>
    <t>16179</t>
  </si>
  <si>
    <t>17250</t>
  </si>
  <si>
    <t>68708</t>
  </si>
  <si>
    <t>74521</t>
  </si>
  <si>
    <t>82638</t>
  </si>
  <si>
    <t>59589</t>
  </si>
  <si>
    <t>40310</t>
  </si>
  <si>
    <t>30973</t>
  </si>
  <si>
    <t>41265</t>
  </si>
  <si>
    <t>37962</t>
  </si>
  <si>
    <t>21795</t>
  </si>
  <si>
    <t>59562</t>
  </si>
  <si>
    <t>51103</t>
  </si>
  <si>
    <t>41093</t>
  </si>
  <si>
    <t>38805</t>
  </si>
  <si>
    <t>128882</t>
  </si>
  <si>
    <t>98252</t>
  </si>
  <si>
    <t>56412</t>
  </si>
  <si>
    <t>85922</t>
  </si>
  <si>
    <t>73558</t>
  </si>
  <si>
    <t>113476</t>
  </si>
  <si>
    <t>93971</t>
  </si>
  <si>
    <t>23281</t>
  </si>
  <si>
    <t>50434</t>
  </si>
  <si>
    <t>45895</t>
  </si>
  <si>
    <t>46507</t>
  </si>
  <si>
    <t>33748</t>
  </si>
  <si>
    <t>78308</t>
  </si>
  <si>
    <t>69428</t>
  </si>
  <si>
    <t>37693</t>
  </si>
  <si>
    <t>28980</t>
  </si>
  <si>
    <t>53143</t>
  </si>
  <si>
    <t>41082</t>
  </si>
  <si>
    <t>69490</t>
  </si>
  <si>
    <t>63968</t>
  </si>
  <si>
    <t>28473</t>
  </si>
  <si>
    <t>44789</t>
  </si>
  <si>
    <t>42333</t>
  </si>
  <si>
    <t>42728</t>
  </si>
  <si>
    <t>37366</t>
  </si>
  <si>
    <t>37186</t>
  </si>
  <si>
    <t>44064</t>
  </si>
  <si>
    <t>65986</t>
  </si>
  <si>
    <t>24854</t>
  </si>
  <si>
    <t>29215</t>
  </si>
  <si>
    <t>47777</t>
  </si>
  <si>
    <t>58905</t>
  </si>
  <si>
    <t>64622</t>
  </si>
  <si>
    <t>80576</t>
  </si>
  <si>
    <t>65568</t>
  </si>
  <si>
    <t>73497</t>
  </si>
  <si>
    <t>65721</t>
  </si>
  <si>
    <t>50550</t>
  </si>
  <si>
    <t>36945</t>
  </si>
  <si>
    <t>27217</t>
  </si>
  <si>
    <t>37497</t>
  </si>
  <si>
    <t>33990</t>
  </si>
  <si>
    <t>40109</t>
  </si>
  <si>
    <t>30523</t>
  </si>
  <si>
    <t>61736</t>
  </si>
  <si>
    <t>45308</t>
  </si>
  <si>
    <t>34477</t>
  </si>
  <si>
    <t>48683</t>
  </si>
  <si>
    <t>29355</t>
  </si>
  <si>
    <t>21015</t>
  </si>
  <si>
    <t>20739</t>
  </si>
  <si>
    <t>22082</t>
  </si>
  <si>
    <t>39814</t>
  </si>
  <si>
    <t>43296</t>
  </si>
  <si>
    <t>21876</t>
  </si>
  <si>
    <t>23736</t>
  </si>
  <si>
    <t>27407</t>
  </si>
  <si>
    <t>29048</t>
  </si>
  <si>
    <t>49968</t>
  </si>
  <si>
    <t>64462</t>
  </si>
  <si>
    <t>22446</t>
  </si>
  <si>
    <t>27444</t>
  </si>
  <si>
    <t>53750</t>
  </si>
  <si>
    <t>60367</t>
  </si>
  <si>
    <t>20944</t>
  </si>
  <si>
    <t>24112</t>
  </si>
  <si>
    <t>26826</t>
  </si>
  <si>
    <t>23589</t>
  </si>
  <si>
    <t>40608</t>
  </si>
  <si>
    <t>11183</t>
  </si>
  <si>
    <t>8608</t>
  </si>
  <si>
    <t>47950</t>
  </si>
  <si>
    <t>33113</t>
  </si>
  <si>
    <t>36982</t>
  </si>
  <si>
    <t>45753</t>
  </si>
  <si>
    <t>28759</t>
  </si>
  <si>
    <t>35535</t>
  </si>
  <si>
    <t>30550</t>
  </si>
  <si>
    <t>21664</t>
  </si>
  <si>
    <t>27440</t>
  </si>
  <si>
    <t>32165</t>
  </si>
  <si>
    <t>21923</t>
  </si>
  <si>
    <t>15943</t>
  </si>
  <si>
    <t>20107</t>
  </si>
  <si>
    <t>43584</t>
  </si>
  <si>
    <t>29259</t>
  </si>
  <si>
    <t>36570</t>
  </si>
  <si>
    <t>30352</t>
  </si>
  <si>
    <t>33696</t>
  </si>
  <si>
    <t>41619</t>
  </si>
  <si>
    <t>40850</t>
  </si>
  <si>
    <t>44725</t>
  </si>
  <si>
    <t>15007</t>
  </si>
  <si>
    <t>27646</t>
  </si>
  <si>
    <t>33542</t>
  </si>
  <si>
    <t>17913</t>
  </si>
  <si>
    <t>16370</t>
  </si>
  <si>
    <t>26225</t>
  </si>
  <si>
    <t>19366</t>
  </si>
  <si>
    <t>32370</t>
  </si>
  <si>
    <t>25129</t>
  </si>
  <si>
    <t>27381</t>
  </si>
  <si>
    <t>65372</t>
  </si>
  <si>
    <t>71334</t>
  </si>
  <si>
    <t>33075</t>
  </si>
  <si>
    <t>35389</t>
  </si>
  <si>
    <t>46520</t>
  </si>
  <si>
    <t>52281</t>
  </si>
  <si>
    <t>83731</t>
  </si>
  <si>
    <t>116590</t>
  </si>
  <si>
    <t>89619</t>
  </si>
  <si>
    <t>133662</t>
  </si>
  <si>
    <t>93706</t>
  </si>
  <si>
    <t>84296</t>
  </si>
  <si>
    <t>78406</t>
  </si>
  <si>
    <t>129447</t>
  </si>
  <si>
    <t>118792</t>
  </si>
  <si>
    <t>95579</t>
  </si>
  <si>
    <t>68924</t>
  </si>
  <si>
    <t>131784</t>
  </si>
  <si>
    <t>115753</t>
  </si>
  <si>
    <t>47057</t>
  </si>
  <si>
    <t>43303</t>
  </si>
  <si>
    <t>124552</t>
  </si>
  <si>
    <t>102111</t>
  </si>
  <si>
    <t>46962</t>
  </si>
  <si>
    <t>44270</t>
  </si>
  <si>
    <t>37599</t>
  </si>
  <si>
    <t>35539</t>
  </si>
  <si>
    <t>25501</t>
  </si>
  <si>
    <t>60243</t>
  </si>
  <si>
    <t>54490</t>
  </si>
  <si>
    <t>50385</t>
  </si>
  <si>
    <t>40089</t>
  </si>
  <si>
    <t>42716</t>
  </si>
  <si>
    <t>40422</t>
  </si>
  <si>
    <t>84461</t>
  </si>
  <si>
    <t>61785</t>
  </si>
  <si>
    <t>71345</t>
  </si>
  <si>
    <t>86921</t>
  </si>
  <si>
    <t>68456</t>
  </si>
  <si>
    <t>11990</t>
  </si>
  <si>
    <t>13721</t>
  </si>
  <si>
    <t>14165</t>
  </si>
  <si>
    <t>10939</t>
  </si>
  <si>
    <t>34849</t>
  </si>
  <si>
    <t>29020</t>
  </si>
  <si>
    <t>14618</t>
  </si>
  <si>
    <t>39026</t>
  </si>
  <si>
    <t>33003</t>
  </si>
  <si>
    <t>69610</t>
  </si>
  <si>
    <t>55647</t>
  </si>
  <si>
    <t>43941</t>
  </si>
  <si>
    <t>33478</t>
  </si>
  <si>
    <t>32252</t>
  </si>
  <si>
    <t>25588</t>
  </si>
  <si>
    <t>35055</t>
  </si>
  <si>
    <t>24703</t>
  </si>
  <si>
    <t>57858</t>
  </si>
  <si>
    <t>32241</t>
  </si>
  <si>
    <t>33973</t>
  </si>
  <si>
    <t>30176</t>
  </si>
  <si>
    <t>24753</t>
  </si>
  <si>
    <t>55476</t>
  </si>
  <si>
    <t>69591</t>
  </si>
  <si>
    <t>54329</t>
  </si>
  <si>
    <t>32006</t>
  </si>
  <si>
    <t>24190</t>
  </si>
  <si>
    <t>28865</t>
  </si>
  <si>
    <t>57389</t>
  </si>
  <si>
    <t>48600</t>
  </si>
  <si>
    <t>22300</t>
  </si>
  <si>
    <t>26198</t>
  </si>
  <si>
    <t>37090</t>
  </si>
  <si>
    <t>45961</t>
  </si>
  <si>
    <t>32795</t>
  </si>
  <si>
    <t>34524</t>
  </si>
  <si>
    <t>46387</t>
  </si>
  <si>
    <t>23068</t>
  </si>
  <si>
    <t>27718</t>
  </si>
  <si>
    <t>19846</t>
  </si>
  <si>
    <t>50687</t>
  </si>
  <si>
    <t>58152</t>
  </si>
  <si>
    <t>20122</t>
  </si>
  <si>
    <t>15069</t>
  </si>
  <si>
    <t>22945</t>
  </si>
  <si>
    <t>27653</t>
  </si>
  <si>
    <t>28708</t>
  </si>
  <si>
    <t>22356</t>
  </si>
  <si>
    <t>23262</t>
  </si>
  <si>
    <t>16459</t>
  </si>
  <si>
    <t>23657</t>
  </si>
  <si>
    <t>28682</t>
  </si>
  <si>
    <t>18856</t>
  </si>
  <si>
    <t>20261</t>
  </si>
  <si>
    <t>26626</t>
  </si>
  <si>
    <t>29904</t>
  </si>
  <si>
    <t>25687</t>
  </si>
  <si>
    <t>17051</t>
  </si>
  <si>
    <t>19890</t>
  </si>
  <si>
    <t>23196</t>
  </si>
  <si>
    <t>35854</t>
  </si>
  <si>
    <t>41081</t>
  </si>
  <si>
    <t>24778</t>
  </si>
  <si>
    <t>16576</t>
  </si>
  <si>
    <t>20636</t>
  </si>
  <si>
    <t>41515</t>
  </si>
  <si>
    <t>38822</t>
  </si>
  <si>
    <t>28311</t>
  </si>
  <si>
    <t>39761</t>
  </si>
  <si>
    <t>28956</t>
  </si>
  <si>
    <t>15424</t>
  </si>
  <si>
    <t>11805</t>
  </si>
  <si>
    <t>15995</t>
  </si>
  <si>
    <t>19712</t>
  </si>
  <si>
    <t>29879</t>
  </si>
  <si>
    <t>23523</t>
  </si>
  <si>
    <t>29901</t>
  </si>
  <si>
    <t>38423</t>
  </si>
  <si>
    <t>40259</t>
  </si>
  <si>
    <t>33308</t>
  </si>
  <si>
    <t>87422</t>
  </si>
  <si>
    <t>80521</t>
  </si>
  <si>
    <t>46787</t>
  </si>
  <si>
    <t>42633</t>
  </si>
  <si>
    <t>53848</t>
  </si>
  <si>
    <t>40876</t>
  </si>
  <si>
    <t>66138</t>
  </si>
  <si>
    <t>118859</t>
  </si>
  <si>
    <t>87203</t>
  </si>
  <si>
    <t>47384</t>
  </si>
  <si>
    <t>39673</t>
  </si>
  <si>
    <t>41662</t>
  </si>
  <si>
    <t>38531</t>
  </si>
  <si>
    <t>79086</t>
  </si>
  <si>
    <t>74257</t>
  </si>
  <si>
    <t>35995</t>
  </si>
  <si>
    <t>33366</t>
  </si>
  <si>
    <t>36396</t>
  </si>
  <si>
    <t>31475</t>
  </si>
  <si>
    <t>35179</t>
  </si>
  <si>
    <t>25280</t>
  </si>
  <si>
    <t>43339</t>
  </si>
  <si>
    <t>39861</t>
  </si>
  <si>
    <t>86680</t>
  </si>
  <si>
    <t>70976</t>
  </si>
  <si>
    <t>50518</t>
  </si>
  <si>
    <t>58501</t>
  </si>
  <si>
    <t>71133</t>
  </si>
  <si>
    <t>54427</t>
  </si>
  <si>
    <t>42989</t>
  </si>
  <si>
    <t>30314</t>
  </si>
  <si>
    <t>52493</t>
  </si>
  <si>
    <t>47214</t>
  </si>
  <si>
    <t>11578</t>
  </si>
  <si>
    <t>8330</t>
  </si>
  <si>
    <t>45784</t>
  </si>
  <si>
    <t>41299</t>
  </si>
  <si>
    <t>23256</t>
  </si>
  <si>
    <t>20725</t>
  </si>
  <si>
    <t>76838</t>
  </si>
  <si>
    <t>95276</t>
  </si>
  <si>
    <t>13938</t>
  </si>
  <si>
    <t>17627</t>
  </si>
  <si>
    <t>80179</t>
  </si>
  <si>
    <t>87638</t>
  </si>
  <si>
    <t>35961</t>
  </si>
  <si>
    <t>28695</t>
  </si>
  <si>
    <t>31428</t>
  </si>
  <si>
    <t>27553</t>
  </si>
  <si>
    <t>34924</t>
  </si>
  <si>
    <t>30955</t>
  </si>
  <si>
    <t>67332</t>
  </si>
  <si>
    <t>53077</t>
  </si>
  <si>
    <t>76972</t>
  </si>
  <si>
    <t>65780</t>
  </si>
  <si>
    <t>56365</t>
  </si>
  <si>
    <t>29851</t>
  </si>
  <si>
    <t>34540</t>
  </si>
  <si>
    <t>33243</t>
  </si>
  <si>
    <t>35930</t>
  </si>
  <si>
    <t>24905</t>
  </si>
  <si>
    <t>27798</t>
  </si>
  <si>
    <t>31350</t>
  </si>
  <si>
    <t>34545</t>
  </si>
  <si>
    <t>26318</t>
  </si>
  <si>
    <t>29911</t>
  </si>
  <si>
    <t>16073</t>
  </si>
  <si>
    <t>61195</t>
  </si>
  <si>
    <t>71980</t>
  </si>
  <si>
    <t>32600</t>
  </si>
  <si>
    <t>25476</t>
  </si>
  <si>
    <t>24342</t>
  </si>
  <si>
    <t>20300</t>
  </si>
  <si>
    <t>50789</t>
  </si>
  <si>
    <t>42654</t>
  </si>
  <si>
    <t>35562</t>
  </si>
  <si>
    <t>49937</t>
  </si>
  <si>
    <t>39507</t>
  </si>
  <si>
    <t>26845</t>
  </si>
  <si>
    <t>23676</t>
  </si>
  <si>
    <t>27501</t>
  </si>
  <si>
    <t>35716</t>
  </si>
  <si>
    <t>57012</t>
  </si>
  <si>
    <t>47643</t>
  </si>
  <si>
    <t>53146</t>
  </si>
  <si>
    <t>56086</t>
  </si>
  <si>
    <t>24546</t>
  </si>
  <si>
    <t>30909</t>
  </si>
  <si>
    <t>29363</t>
  </si>
  <si>
    <t>41583</t>
  </si>
  <si>
    <t>47749</t>
  </si>
  <si>
    <t>53311</t>
  </si>
  <si>
    <t>14934</t>
  </si>
  <si>
    <t>17462</t>
  </si>
  <si>
    <t>15136</t>
  </si>
  <si>
    <t>17678</t>
  </si>
  <si>
    <t>17183</t>
  </si>
  <si>
    <t>21623</t>
  </si>
  <si>
    <t>25927</t>
  </si>
  <si>
    <t>29557</t>
  </si>
  <si>
    <t>17610</t>
  </si>
  <si>
    <t>19990</t>
  </si>
  <si>
    <t>27858</t>
  </si>
  <si>
    <t>30919</t>
  </si>
  <si>
    <t>24322</t>
  </si>
  <si>
    <t>29625</t>
  </si>
  <si>
    <t>17910</t>
  </si>
  <si>
    <t>22966</t>
  </si>
  <si>
    <t>27754</t>
  </si>
  <si>
    <t>23467</t>
  </si>
  <si>
    <t>22697</t>
  </si>
  <si>
    <t>16858</t>
  </si>
  <si>
    <t>13440</t>
  </si>
  <si>
    <t>12460</t>
  </si>
  <si>
    <t>35059</t>
  </si>
  <si>
    <t>26340</t>
  </si>
  <si>
    <t>39224</t>
  </si>
  <si>
    <t>46838</t>
  </si>
  <si>
    <t>14172</t>
  </si>
  <si>
    <t>17370</t>
  </si>
  <si>
    <t>44350</t>
  </si>
  <si>
    <t>47168</t>
  </si>
  <si>
    <t>38888</t>
  </si>
  <si>
    <t>32837</t>
  </si>
  <si>
    <t>36399</t>
  </si>
  <si>
    <t>26899</t>
  </si>
  <si>
    <t>99872</t>
  </si>
  <si>
    <t>86398</t>
  </si>
  <si>
    <t>39343</t>
  </si>
  <si>
    <t>29038</t>
  </si>
  <si>
    <t>92811</t>
  </si>
  <si>
    <t>85904</t>
  </si>
  <si>
    <t>56043</t>
  </si>
  <si>
    <t>37198</t>
  </si>
  <si>
    <t>98790</t>
  </si>
  <si>
    <t>77158</t>
  </si>
  <si>
    <t>42669</t>
  </si>
  <si>
    <t>31937</t>
  </si>
  <si>
    <t>144841</t>
  </si>
  <si>
    <t>112356</t>
  </si>
  <si>
    <t>33515</t>
  </si>
  <si>
    <t>24183</t>
  </si>
  <si>
    <t>86669</t>
  </si>
  <si>
    <t>68719</t>
  </si>
  <si>
    <t>81218</t>
  </si>
  <si>
    <t>115998</t>
  </si>
  <si>
    <t>102532</t>
  </si>
  <si>
    <t>148777</t>
  </si>
  <si>
    <t>131975</t>
  </si>
  <si>
    <t>40397</t>
  </si>
  <si>
    <t>35737</t>
  </si>
  <si>
    <t>67093</t>
  </si>
  <si>
    <t>58349</t>
  </si>
  <si>
    <t>44688</t>
  </si>
  <si>
    <t>38370</t>
  </si>
  <si>
    <t>76749</t>
  </si>
  <si>
    <t>58571</t>
  </si>
  <si>
    <t>62385</t>
  </si>
  <si>
    <t>79204</t>
  </si>
  <si>
    <t>57226</t>
  </si>
  <si>
    <t>31820</t>
  </si>
  <si>
    <t>25729</t>
  </si>
  <si>
    <t>51934</t>
  </si>
  <si>
    <t>36446</t>
  </si>
  <si>
    <t>39904</t>
  </si>
  <si>
    <t>87423</t>
  </si>
  <si>
    <t>28015</t>
  </si>
  <si>
    <t>25346</t>
  </si>
  <si>
    <t>58661</t>
  </si>
  <si>
    <t>47793</t>
  </si>
  <si>
    <t>63950</t>
  </si>
  <si>
    <t>59913</t>
  </si>
  <si>
    <t>45155</t>
  </si>
  <si>
    <t>33255</t>
  </si>
  <si>
    <t>29627</t>
  </si>
  <si>
    <t>25558</t>
  </si>
  <si>
    <t>108218</t>
  </si>
  <si>
    <t>42064</t>
  </si>
  <si>
    <t>35966</t>
  </si>
  <si>
    <t>122601</t>
  </si>
  <si>
    <t>92909</t>
  </si>
  <si>
    <t>52868</t>
  </si>
  <si>
    <t>65428</t>
  </si>
  <si>
    <t>33906</t>
  </si>
  <si>
    <t>39146</t>
  </si>
  <si>
    <t>26894</t>
  </si>
  <si>
    <t>28634</t>
  </si>
  <si>
    <t>11086</t>
  </si>
  <si>
    <t>12485</t>
  </si>
  <si>
    <t>10050</t>
  </si>
  <si>
    <t>11092</t>
  </si>
  <si>
    <t>25903</t>
  </si>
  <si>
    <t>33143</t>
  </si>
  <si>
    <t>43359</t>
  </si>
  <si>
    <t>41572</t>
  </si>
  <si>
    <t>47860</t>
  </si>
  <si>
    <t>39242</t>
  </si>
  <si>
    <t>29789</t>
  </si>
  <si>
    <t>34514</t>
  </si>
  <si>
    <t>28230</t>
  </si>
  <si>
    <t>25554</t>
  </si>
  <si>
    <t>29718</t>
  </si>
  <si>
    <t>55713</t>
  </si>
  <si>
    <t>44608</t>
  </si>
  <si>
    <t>37658</t>
  </si>
  <si>
    <t>42041</t>
  </si>
  <si>
    <t>11542</t>
  </si>
  <si>
    <t>13914</t>
  </si>
  <si>
    <t>43562</t>
  </si>
  <si>
    <t>54260</t>
  </si>
  <si>
    <t>9745</t>
  </si>
  <si>
    <t>12127</t>
  </si>
  <si>
    <t>40653</t>
  </si>
  <si>
    <t>43845</t>
  </si>
  <si>
    <t>50630</t>
  </si>
  <si>
    <t>34818</t>
  </si>
  <si>
    <t>43236</t>
  </si>
  <si>
    <t>28244</t>
  </si>
  <si>
    <t>29811</t>
  </si>
  <si>
    <t>27873</t>
  </si>
  <si>
    <t>34940</t>
  </si>
  <si>
    <t>31402</t>
  </si>
  <si>
    <t>37777</t>
  </si>
  <si>
    <t>26680</t>
  </si>
  <si>
    <t>30087</t>
  </si>
  <si>
    <t>16920</t>
  </si>
  <si>
    <t>21709</t>
  </si>
  <si>
    <t>24344</t>
  </si>
  <si>
    <t>30208</t>
  </si>
  <si>
    <t>17365</t>
  </si>
  <si>
    <t>15086</t>
  </si>
  <si>
    <t>16695</t>
  </si>
  <si>
    <t>11793</t>
  </si>
  <si>
    <t>37035</t>
  </si>
  <si>
    <t>31691</t>
  </si>
  <si>
    <t>14090</t>
  </si>
  <si>
    <t>23412</t>
  </si>
  <si>
    <t>17626</t>
  </si>
  <si>
    <t>39755</t>
  </si>
  <si>
    <t>41778</t>
  </si>
  <si>
    <t>42292</t>
  </si>
  <si>
    <t>36176</t>
  </si>
  <si>
    <t>44561</t>
  </si>
  <si>
    <t>49407</t>
  </si>
  <si>
    <t>42538</t>
  </si>
  <si>
    <t>35411</t>
  </si>
  <si>
    <t>46112</t>
  </si>
  <si>
    <t>95769</t>
  </si>
  <si>
    <t>71142</t>
  </si>
  <si>
    <t>77991</t>
  </si>
  <si>
    <t>54861</t>
  </si>
  <si>
    <t>45612</t>
  </si>
  <si>
    <t>42856</t>
  </si>
  <si>
    <t>43771</t>
  </si>
  <si>
    <t>31944</t>
  </si>
  <si>
    <t>45737</t>
  </si>
  <si>
    <t>33920</t>
  </si>
  <si>
    <t>55988</t>
  </si>
  <si>
    <t>43794</t>
  </si>
  <si>
    <t>30931</t>
  </si>
  <si>
    <t>22775</t>
  </si>
  <si>
    <t>74441</t>
  </si>
  <si>
    <t>38489</t>
  </si>
  <si>
    <t>34596</t>
  </si>
  <si>
    <t>40655</t>
  </si>
  <si>
    <t>30491</t>
  </si>
  <si>
    <t>40530</t>
  </si>
  <si>
    <t>36607</t>
  </si>
  <si>
    <t>44714</t>
  </si>
  <si>
    <t>33811</t>
  </si>
  <si>
    <t>78820</t>
  </si>
  <si>
    <t>69350</t>
  </si>
  <si>
    <t>34074</t>
  </si>
  <si>
    <t>87558</t>
  </si>
  <si>
    <t>66870</t>
  </si>
  <si>
    <t>79580</t>
  </si>
  <si>
    <t>71251</t>
  </si>
  <si>
    <t>80674</t>
  </si>
  <si>
    <t>106825</t>
  </si>
  <si>
    <t>39951</t>
  </si>
  <si>
    <t>51873</t>
  </si>
  <si>
    <t>37508</t>
  </si>
  <si>
    <t>28348</t>
  </si>
  <si>
    <t>31916</t>
  </si>
  <si>
    <t>33662</t>
  </si>
  <si>
    <t>64209</t>
  </si>
  <si>
    <t>53454</t>
  </si>
  <si>
    <t>65162</t>
  </si>
  <si>
    <t>37369</t>
  </si>
  <si>
    <t>26227</t>
  </si>
  <si>
    <t>67576</t>
  </si>
  <si>
    <t>37106</t>
  </si>
  <si>
    <t>26212</t>
  </si>
  <si>
    <t>58638</t>
  </si>
  <si>
    <t>46653</t>
  </si>
  <si>
    <t>33875</t>
  </si>
  <si>
    <t>24105</t>
  </si>
  <si>
    <t>30142</t>
  </si>
  <si>
    <t>29214</t>
  </si>
  <si>
    <t>31158</t>
  </si>
  <si>
    <t>34906</t>
  </si>
  <si>
    <t>43433</t>
  </si>
  <si>
    <t>47498</t>
  </si>
  <si>
    <t>34910</t>
  </si>
  <si>
    <t>26113</t>
  </si>
  <si>
    <t>27582</t>
  </si>
  <si>
    <t>25748</t>
  </si>
  <si>
    <t>35571</t>
  </si>
  <si>
    <t>31507</t>
  </si>
  <si>
    <t>18318</t>
  </si>
  <si>
    <t>13838</t>
  </si>
  <si>
    <t>26057</t>
  </si>
  <si>
    <t>18797</t>
  </si>
  <si>
    <t>40085</t>
  </si>
  <si>
    <t>34834</t>
  </si>
  <si>
    <t>41640</t>
  </si>
  <si>
    <t>29217</t>
  </si>
  <si>
    <t>35613</t>
  </si>
  <si>
    <t>33472</t>
  </si>
  <si>
    <t>21285</t>
  </si>
  <si>
    <t>15562</t>
  </si>
  <si>
    <t>22957</t>
  </si>
  <si>
    <t>40906</t>
  </si>
  <si>
    <t>48569</t>
  </si>
  <si>
    <t>21366</t>
  </si>
  <si>
    <t>19852</t>
  </si>
  <si>
    <t>16142</t>
  </si>
  <si>
    <t>18203</t>
  </si>
  <si>
    <t>17406</t>
  </si>
  <si>
    <t>21108</t>
  </si>
  <si>
    <t>33107</t>
  </si>
  <si>
    <t>38989</t>
  </si>
  <si>
    <t>21766</t>
  </si>
  <si>
    <t>13652</t>
  </si>
  <si>
    <t>17052</t>
  </si>
  <si>
    <t>11396</t>
  </si>
  <si>
    <t>12261</t>
  </si>
  <si>
    <t>47629</t>
  </si>
  <si>
    <t>36458</t>
  </si>
  <si>
    <t>26216</t>
  </si>
  <si>
    <t>23416</t>
  </si>
  <si>
    <t>20947</t>
  </si>
  <si>
    <t>16174</t>
  </si>
  <si>
    <t>13507</t>
  </si>
  <si>
    <t>10967</t>
  </si>
  <si>
    <t>19584</t>
  </si>
  <si>
    <t>18333</t>
  </si>
  <si>
    <t>14358</t>
  </si>
  <si>
    <t>16535</t>
  </si>
  <si>
    <t>14408</t>
  </si>
  <si>
    <t>33621</t>
  </si>
  <si>
    <t>26989</t>
  </si>
  <si>
    <t>58399</t>
  </si>
  <si>
    <t>66267</t>
  </si>
  <si>
    <t>38255</t>
  </si>
  <si>
    <t>29238</t>
  </si>
  <si>
    <t>24804</t>
  </si>
  <si>
    <t>82389</t>
  </si>
  <si>
    <t>69122</t>
  </si>
  <si>
    <t>44034</t>
  </si>
  <si>
    <t>40127</t>
  </si>
  <si>
    <t>27045</t>
  </si>
  <si>
    <t>85701</t>
  </si>
  <si>
    <t>80797</t>
  </si>
  <si>
    <t>131013</t>
  </si>
  <si>
    <t>92980</t>
  </si>
  <si>
    <t>91950</t>
  </si>
  <si>
    <t>84696</t>
  </si>
  <si>
    <t>34516</t>
  </si>
  <si>
    <t>25300</t>
  </si>
  <si>
    <t>128092</t>
  </si>
  <si>
    <t>95001</t>
  </si>
  <si>
    <t>73428</t>
  </si>
  <si>
    <t>63475</t>
  </si>
  <si>
    <t>49439</t>
  </si>
  <si>
    <t>43604</t>
  </si>
  <si>
    <t>80764</t>
  </si>
  <si>
    <t>71560</t>
  </si>
  <si>
    <t>40442</t>
  </si>
  <si>
    <t>32401</t>
  </si>
  <si>
    <t>33250</t>
  </si>
  <si>
    <t>30128</t>
  </si>
  <si>
    <t>24811</t>
  </si>
  <si>
    <t>120993</t>
  </si>
  <si>
    <t>87734</t>
  </si>
  <si>
    <t>33085</t>
  </si>
  <si>
    <t>40583</t>
  </si>
  <si>
    <t>34769</t>
  </si>
  <si>
    <t>30591</t>
  </si>
  <si>
    <t>58238</t>
  </si>
  <si>
    <t>49040</t>
  </si>
  <si>
    <t>30020</t>
  </si>
  <si>
    <t>43283</t>
  </si>
  <si>
    <t>34555</t>
  </si>
  <si>
    <t>34429</t>
  </si>
  <si>
    <t>48651</t>
  </si>
  <si>
    <t>37030</t>
  </si>
  <si>
    <t>32007</t>
  </si>
  <si>
    <t>28911</t>
  </si>
  <si>
    <t>64610</t>
  </si>
  <si>
    <t>54054</t>
  </si>
  <si>
    <t>35860</t>
  </si>
  <si>
    <t>32649</t>
  </si>
  <si>
    <t>55895</t>
  </si>
  <si>
    <t>49764</t>
  </si>
  <si>
    <t>124463</t>
  </si>
  <si>
    <t>114130</t>
  </si>
  <si>
    <t>128380</t>
  </si>
  <si>
    <t>93949</t>
  </si>
  <si>
    <t>55995</t>
  </si>
  <si>
    <t>48436</t>
  </si>
  <si>
    <t>36347</t>
  </si>
  <si>
    <t>27935</t>
  </si>
  <si>
    <t>26600</t>
  </si>
  <si>
    <t>33237</t>
  </si>
  <si>
    <t>30173</t>
  </si>
  <si>
    <t>9772</t>
  </si>
  <si>
    <t>12562</t>
  </si>
  <si>
    <t>7753</t>
  </si>
  <si>
    <t>8377</t>
  </si>
  <si>
    <t>47297</t>
  </si>
  <si>
    <t>41978</t>
  </si>
  <si>
    <t>31439</t>
  </si>
  <si>
    <t>36692</t>
  </si>
  <si>
    <t>21637</t>
  </si>
  <si>
    <t>27484</t>
  </si>
  <si>
    <t>20637</t>
  </si>
  <si>
    <t>18132</t>
  </si>
  <si>
    <t>31942</t>
  </si>
  <si>
    <t>22489</t>
  </si>
  <si>
    <t>29731</t>
  </si>
  <si>
    <t>24609</t>
  </si>
  <si>
    <t>27004</t>
  </si>
  <si>
    <t>29869</t>
  </si>
  <si>
    <t>13655</t>
  </si>
  <si>
    <t>12461</t>
  </si>
  <si>
    <t>20459</t>
  </si>
  <si>
    <t>26405</t>
  </si>
  <si>
    <t>34640</t>
  </si>
  <si>
    <t>31251</t>
  </si>
  <si>
    <t>18663</t>
  </si>
  <si>
    <t>11592</t>
  </si>
  <si>
    <t>14777</t>
  </si>
  <si>
    <t>25101</t>
  </si>
  <si>
    <t>31448</t>
  </si>
  <si>
    <t>21666</t>
  </si>
  <si>
    <t>14997</t>
  </si>
  <si>
    <t>15749</t>
  </si>
  <si>
    <t>44194</t>
  </si>
  <si>
    <t>15026</t>
  </si>
  <si>
    <t>17134</t>
  </si>
  <si>
    <t>34023</t>
  </si>
  <si>
    <t>37764</t>
  </si>
  <si>
    <t>14922</t>
  </si>
  <si>
    <t>14564</t>
  </si>
  <si>
    <t>56101</t>
  </si>
  <si>
    <t>60048</t>
  </si>
  <si>
    <t>34256</t>
  </si>
  <si>
    <t>12788</t>
  </si>
  <si>
    <t>14936</t>
  </si>
  <si>
    <t>17689</t>
  </si>
  <si>
    <t>33813</t>
  </si>
  <si>
    <t>31941</t>
  </si>
  <si>
    <t>28285</t>
  </si>
  <si>
    <t>81269</t>
  </si>
  <si>
    <t>31341</t>
  </si>
  <si>
    <t>24381</t>
  </si>
  <si>
    <t>52768</t>
  </si>
  <si>
    <t>30791</t>
  </si>
  <si>
    <t>108718</t>
  </si>
  <si>
    <t>88154</t>
  </si>
  <si>
    <t>53632</t>
  </si>
  <si>
    <t>46081</t>
  </si>
  <si>
    <t>88348</t>
  </si>
  <si>
    <t>64118</t>
  </si>
  <si>
    <t>74149</t>
  </si>
  <si>
    <t>62234</t>
  </si>
  <si>
    <t>80664</t>
  </si>
  <si>
    <t>59946</t>
  </si>
  <si>
    <t>32832</t>
  </si>
  <si>
    <t>44607</t>
  </si>
  <si>
    <t>28979</t>
  </si>
  <si>
    <t>38468</t>
  </si>
  <si>
    <t>33960</t>
  </si>
  <si>
    <t>113216</t>
  </si>
  <si>
    <t>91841</t>
  </si>
  <si>
    <t>10631</t>
  </si>
  <si>
    <t>7447</t>
  </si>
  <si>
    <t>78488</t>
  </si>
  <si>
    <t>66497</t>
  </si>
  <si>
    <t>55787</t>
  </si>
  <si>
    <t>72368</t>
  </si>
  <si>
    <t>48039</t>
  </si>
  <si>
    <t>61200</t>
  </si>
  <si>
    <t>69029</t>
  </si>
  <si>
    <t>27989</t>
  </si>
  <si>
    <t>33002</t>
  </si>
  <si>
    <t>28704</t>
  </si>
  <si>
    <t>25853</t>
  </si>
  <si>
    <t>80411</t>
  </si>
  <si>
    <t>12185</t>
  </si>
  <si>
    <t>11552</t>
  </si>
  <si>
    <t>28590</t>
  </si>
  <si>
    <t>22995</t>
  </si>
  <si>
    <t>31196</t>
  </si>
  <si>
    <t>23698</t>
  </si>
  <si>
    <t>32849</t>
  </si>
  <si>
    <t>24218</t>
  </si>
  <si>
    <t>29083</t>
  </si>
  <si>
    <t>43910</t>
  </si>
  <si>
    <t>34789</t>
  </si>
  <si>
    <t>57889</t>
  </si>
  <si>
    <t>25790</t>
  </si>
  <si>
    <t>8720</t>
  </si>
  <si>
    <t>10900</t>
  </si>
  <si>
    <t>24924</t>
  </si>
  <si>
    <t>31527</t>
  </si>
  <si>
    <t>28520</t>
  </si>
  <si>
    <t>30268</t>
  </si>
  <si>
    <t>22538</t>
  </si>
  <si>
    <t>25066</t>
  </si>
  <si>
    <t>27219</t>
  </si>
  <si>
    <t>27807</t>
  </si>
  <si>
    <t>25650</t>
  </si>
  <si>
    <t>26484</t>
  </si>
  <si>
    <t>32824</t>
  </si>
  <si>
    <t>22405</t>
  </si>
  <si>
    <t>27412</t>
  </si>
  <si>
    <t>24675</t>
  </si>
  <si>
    <t>38535</t>
  </si>
  <si>
    <t>27062</t>
  </si>
  <si>
    <t>39311</t>
  </si>
  <si>
    <t>30770</t>
  </si>
  <si>
    <t>17484</t>
  </si>
  <si>
    <t>15462</t>
  </si>
  <si>
    <t>39980</t>
  </si>
  <si>
    <t>49485</t>
  </si>
  <si>
    <t>15105</t>
  </si>
  <si>
    <t>11166</t>
  </si>
  <si>
    <t>15767</t>
  </si>
  <si>
    <t>20282</t>
  </si>
  <si>
    <t>17387</t>
  </si>
  <si>
    <t>12848</t>
  </si>
  <si>
    <t>39733</t>
  </si>
  <si>
    <t>29202</t>
  </si>
  <si>
    <t>32614</t>
  </si>
  <si>
    <t>32908</t>
  </si>
  <si>
    <t>40787</t>
  </si>
  <si>
    <t>38999</t>
  </si>
  <si>
    <t>19694</t>
  </si>
  <si>
    <t>21854</t>
  </si>
  <si>
    <t>17726</t>
  </si>
  <si>
    <t>22705</t>
  </si>
  <si>
    <t>30508</t>
  </si>
  <si>
    <t>14065</t>
  </si>
  <si>
    <t>15808</t>
  </si>
  <si>
    <t>21255</t>
  </si>
  <si>
    <t>22493</t>
  </si>
  <si>
    <t>24326</t>
  </si>
  <si>
    <t>19328</t>
  </si>
  <si>
    <t>18799</t>
  </si>
  <si>
    <t>17355</t>
  </si>
  <si>
    <t>20432</t>
  </si>
  <si>
    <t>15174</t>
  </si>
  <si>
    <t>18855</t>
  </si>
  <si>
    <t>17885</t>
  </si>
  <si>
    <t>17797</t>
  </si>
  <si>
    <t>13353</t>
  </si>
  <si>
    <t>11992</t>
  </si>
  <si>
    <t>36543</t>
  </si>
  <si>
    <t>25803</t>
  </si>
  <si>
    <t>72068</t>
  </si>
  <si>
    <t>77916</t>
  </si>
  <si>
    <t>94220</t>
  </si>
  <si>
    <t>72195</t>
  </si>
  <si>
    <t>29085</t>
  </si>
  <si>
    <t>46831</t>
  </si>
  <si>
    <t>34568</t>
  </si>
  <si>
    <t>36240</t>
  </si>
  <si>
    <t>28474</t>
  </si>
  <si>
    <t>46147</t>
  </si>
  <si>
    <t>33333</t>
  </si>
  <si>
    <t>78733</t>
  </si>
  <si>
    <t>68260</t>
  </si>
  <si>
    <t>62996</t>
  </si>
  <si>
    <t>30058</t>
  </si>
  <si>
    <t>41875</t>
  </si>
  <si>
    <t>91429</t>
  </si>
  <si>
    <t>75083</t>
  </si>
  <si>
    <t>58689</t>
  </si>
  <si>
    <t>90950</t>
  </si>
  <si>
    <t>75573</t>
  </si>
  <si>
    <t>37272</t>
  </si>
  <si>
    <t>33641</t>
  </si>
  <si>
    <t>57076</t>
  </si>
  <si>
    <t>61782</t>
  </si>
  <si>
    <t>42929</t>
  </si>
  <si>
    <t>35759</t>
  </si>
  <si>
    <t>31587</t>
  </si>
  <si>
    <t>33532</t>
  </si>
  <si>
    <t>53050</t>
  </si>
  <si>
    <t>40982</t>
  </si>
  <si>
    <t>39558</t>
  </si>
  <si>
    <t>34048</t>
  </si>
  <si>
    <t>69233</t>
  </si>
  <si>
    <t>84181</t>
  </si>
  <si>
    <t>66289</t>
  </si>
  <si>
    <t>85313</t>
  </si>
  <si>
    <t>32522</t>
  </si>
  <si>
    <t>50310</t>
  </si>
  <si>
    <t>39368</t>
  </si>
  <si>
    <t>71360</t>
  </si>
  <si>
    <t>65146</t>
  </si>
  <si>
    <t>13420</t>
  </si>
  <si>
    <t>11068</t>
  </si>
  <si>
    <t>42344</t>
  </si>
  <si>
    <t>63748</t>
  </si>
  <si>
    <t>57128</t>
  </si>
  <si>
    <t>43558</t>
  </si>
  <si>
    <t>32687</t>
  </si>
  <si>
    <t>74166</t>
  </si>
  <si>
    <t>52765</t>
  </si>
  <si>
    <t>33110</t>
  </si>
  <si>
    <t>39771</t>
  </si>
  <si>
    <t>42024</t>
  </si>
  <si>
    <t>38891</t>
  </si>
  <si>
    <t>48004</t>
  </si>
  <si>
    <t>52069</t>
  </si>
  <si>
    <t>36578</t>
  </si>
  <si>
    <t>39660</t>
  </si>
  <si>
    <t>42683</t>
  </si>
  <si>
    <t>47949</t>
  </si>
  <si>
    <t>38065</t>
  </si>
  <si>
    <t>30327</t>
  </si>
  <si>
    <t>21794</t>
  </si>
  <si>
    <t>43873</t>
  </si>
  <si>
    <t>33803</t>
  </si>
  <si>
    <t>42218</t>
  </si>
  <si>
    <t>11382</t>
  </si>
  <si>
    <t>9882</t>
  </si>
  <si>
    <t>24379</t>
  </si>
  <si>
    <t>18669</t>
  </si>
  <si>
    <t>34392</t>
  </si>
  <si>
    <t>54712</t>
  </si>
  <si>
    <t>70294</t>
  </si>
  <si>
    <t>54208</t>
  </si>
  <si>
    <t>68885</t>
  </si>
  <si>
    <t>37362</t>
  </si>
  <si>
    <t>55882</t>
  </si>
  <si>
    <t>68033</t>
  </si>
  <si>
    <t>48839</t>
  </si>
  <si>
    <t>53817</t>
  </si>
  <si>
    <t>25171</t>
  </si>
  <si>
    <t>22137</t>
  </si>
  <si>
    <t>17120</t>
  </si>
  <si>
    <t>14594</t>
  </si>
  <si>
    <t>20229</t>
  </si>
  <si>
    <t>36714</t>
  </si>
  <si>
    <t>18082</t>
  </si>
  <si>
    <t>19771</t>
  </si>
  <si>
    <t>25281</t>
  </si>
  <si>
    <t>22365</t>
  </si>
  <si>
    <t>27761</t>
  </si>
  <si>
    <t>12982</t>
  </si>
  <si>
    <t>15016</t>
  </si>
  <si>
    <t>16342</t>
  </si>
  <si>
    <t>20080</t>
  </si>
  <si>
    <t>48047</t>
  </si>
  <si>
    <t>48266</t>
  </si>
  <si>
    <t>30054</t>
  </si>
  <si>
    <t>39592</t>
  </si>
  <si>
    <t>45324</t>
  </si>
  <si>
    <t>40430</t>
  </si>
  <si>
    <t>33108</t>
  </si>
  <si>
    <t>27866</t>
  </si>
  <si>
    <t>75705</t>
  </si>
  <si>
    <t>57825</t>
  </si>
  <si>
    <t>39524</t>
  </si>
  <si>
    <t>72846</t>
  </si>
  <si>
    <t>52288</t>
  </si>
  <si>
    <t>48119</t>
  </si>
  <si>
    <t>35632</t>
  </si>
  <si>
    <t>32013</t>
  </si>
  <si>
    <t>101550</t>
  </si>
  <si>
    <t>36631</t>
  </si>
  <si>
    <t>44280</t>
  </si>
  <si>
    <t>52921</t>
  </si>
  <si>
    <t>47406</t>
  </si>
  <si>
    <t>38511</t>
  </si>
  <si>
    <t>66970</t>
  </si>
  <si>
    <t>55701</t>
  </si>
  <si>
    <t>45388</t>
  </si>
  <si>
    <t>36677</t>
  </si>
  <si>
    <t>34280</t>
  </si>
  <si>
    <t>77651</t>
  </si>
  <si>
    <t>98396</t>
  </si>
  <si>
    <t>66428</t>
  </si>
  <si>
    <t>12146</t>
  </si>
  <si>
    <t>10903</t>
  </si>
  <si>
    <t>30825</t>
  </si>
  <si>
    <t>40044</t>
  </si>
  <si>
    <t>53617</t>
  </si>
  <si>
    <t>66908</t>
  </si>
  <si>
    <t>45705</t>
  </si>
  <si>
    <t>36601</t>
  </si>
  <si>
    <t>73039</t>
  </si>
  <si>
    <t>62810</t>
  </si>
  <si>
    <t>36269</t>
  </si>
  <si>
    <t>67846</t>
  </si>
  <si>
    <t>51408</t>
  </si>
  <si>
    <t>57980</t>
  </si>
  <si>
    <t>25482</t>
  </si>
  <si>
    <t>32762</t>
  </si>
  <si>
    <t>29942</t>
  </si>
  <si>
    <t>61780</t>
  </si>
  <si>
    <t>58327</t>
  </si>
  <si>
    <t>30648</t>
  </si>
  <si>
    <t>25596</t>
  </si>
  <si>
    <t>43082</t>
  </si>
  <si>
    <t>21318</t>
  </si>
  <si>
    <t>25244</t>
  </si>
  <si>
    <t>21988</t>
  </si>
  <si>
    <t>43088</t>
  </si>
  <si>
    <t>51262</t>
  </si>
  <si>
    <t>50111</t>
  </si>
  <si>
    <t>55130</t>
  </si>
  <si>
    <t>51196</t>
  </si>
  <si>
    <t>65839</t>
  </si>
  <si>
    <t>34201</t>
  </si>
  <si>
    <t>30516</t>
  </si>
  <si>
    <t>24637</t>
  </si>
  <si>
    <t>41022</t>
  </si>
  <si>
    <t>33652</t>
  </si>
  <si>
    <t>26706</t>
  </si>
  <si>
    <t>30122</t>
  </si>
  <si>
    <t>33900</t>
  </si>
  <si>
    <t>42266</t>
  </si>
  <si>
    <t>52457</t>
  </si>
  <si>
    <t>26168</t>
  </si>
  <si>
    <t>15941</t>
  </si>
  <si>
    <t>13146</t>
  </si>
  <si>
    <t>32801</t>
  </si>
  <si>
    <t>23730</t>
  </si>
  <si>
    <t>31757</t>
  </si>
  <si>
    <t>24555</t>
  </si>
  <si>
    <t>21335</t>
  </si>
  <si>
    <t>18262</t>
  </si>
  <si>
    <t>34654</t>
  </si>
  <si>
    <t>16006</t>
  </si>
  <si>
    <t>35469</t>
  </si>
  <si>
    <t>20854</t>
  </si>
  <si>
    <t>22120</t>
  </si>
  <si>
    <t>39187</t>
  </si>
  <si>
    <t>15691</t>
  </si>
  <si>
    <t>19651</t>
  </si>
  <si>
    <t>21229</t>
  </si>
  <si>
    <t>38381</t>
  </si>
  <si>
    <t>47147</t>
  </si>
  <si>
    <t>75542</t>
  </si>
  <si>
    <t>97362</t>
  </si>
  <si>
    <t>13287</t>
  </si>
  <si>
    <t>11498</t>
  </si>
  <si>
    <t>63936</t>
  </si>
  <si>
    <t>69711</t>
  </si>
  <si>
    <t>41833</t>
  </si>
  <si>
    <t>46266</t>
  </si>
  <si>
    <t>58062</t>
  </si>
  <si>
    <t>74848</t>
  </si>
  <si>
    <t>113294</t>
  </si>
  <si>
    <t>104674</t>
  </si>
  <si>
    <t>81947</t>
  </si>
  <si>
    <t>61737</t>
  </si>
  <si>
    <t>51358</t>
  </si>
  <si>
    <t>145272</t>
  </si>
  <si>
    <t>109745</t>
  </si>
  <si>
    <t>53371</t>
  </si>
  <si>
    <t>40308</t>
  </si>
  <si>
    <t>121510</t>
  </si>
  <si>
    <t>100301</t>
  </si>
  <si>
    <t>51449</t>
  </si>
  <si>
    <t>102099</t>
  </si>
  <si>
    <t>77938</t>
  </si>
  <si>
    <t>52951</t>
  </si>
  <si>
    <t>46727</t>
  </si>
  <si>
    <t>48912</t>
  </si>
  <si>
    <t>30722</t>
  </si>
  <si>
    <t>21784</t>
  </si>
  <si>
    <t>37271</t>
  </si>
  <si>
    <t>34953</t>
  </si>
  <si>
    <t>73299</t>
  </si>
  <si>
    <t>39324</t>
  </si>
  <si>
    <t>30949</t>
  </si>
  <si>
    <t>79421</t>
  </si>
  <si>
    <t>64062</t>
  </si>
  <si>
    <t>75415</t>
  </si>
  <si>
    <t>64644</t>
  </si>
  <si>
    <t>69040</t>
  </si>
  <si>
    <t>13045</t>
  </si>
  <si>
    <t>62440</t>
  </si>
  <si>
    <t>76289</t>
  </si>
  <si>
    <t>47231</t>
  </si>
  <si>
    <t>64542</t>
  </si>
  <si>
    <t>58112</t>
  </si>
  <si>
    <t>41269</t>
  </si>
  <si>
    <t>33817</t>
  </si>
  <si>
    <t>49707</t>
  </si>
  <si>
    <t>48531</t>
  </si>
  <si>
    <t>71591</t>
  </si>
  <si>
    <t>50671</t>
  </si>
  <si>
    <t>47558</t>
  </si>
  <si>
    <t>44234</t>
  </si>
  <si>
    <t>69484</t>
  </si>
  <si>
    <t>54017</t>
  </si>
  <si>
    <t>44643</t>
  </si>
  <si>
    <t>35727</t>
  </si>
  <si>
    <t>83075</t>
  </si>
  <si>
    <t>66566</t>
  </si>
  <si>
    <t>54014</t>
  </si>
  <si>
    <t>66204</t>
  </si>
  <si>
    <t>38826</t>
  </si>
  <si>
    <t>34300</t>
  </si>
  <si>
    <t>37407</t>
  </si>
  <si>
    <t>33610</t>
  </si>
  <si>
    <t>41705</t>
  </si>
  <si>
    <t>27899</t>
  </si>
  <si>
    <t>37087</t>
  </si>
  <si>
    <t>40817</t>
  </si>
  <si>
    <t>39873</t>
  </si>
  <si>
    <t>43393</t>
  </si>
  <si>
    <t>23988</t>
  </si>
  <si>
    <t>17128</t>
  </si>
  <si>
    <t>21947</t>
  </si>
  <si>
    <t>15688</t>
  </si>
  <si>
    <t>27577</t>
  </si>
  <si>
    <t>23513</t>
  </si>
  <si>
    <t>22413</t>
  </si>
  <si>
    <t>41599</t>
  </si>
  <si>
    <t>34929</t>
  </si>
  <si>
    <t>20945</t>
  </si>
  <si>
    <t>23640</t>
  </si>
  <si>
    <t>51558</t>
  </si>
  <si>
    <t>56337</t>
  </si>
  <si>
    <t>27149</t>
  </si>
  <si>
    <t>20147</t>
  </si>
  <si>
    <t>18067</t>
  </si>
  <si>
    <t>14259</t>
  </si>
  <si>
    <t>33191</t>
  </si>
  <si>
    <t>25378</t>
  </si>
  <si>
    <t>13469</t>
  </si>
  <si>
    <t>30277</t>
  </si>
  <si>
    <t>30154</t>
  </si>
  <si>
    <t>34624</t>
  </si>
  <si>
    <t>32987</t>
  </si>
  <si>
    <t>40152</t>
  </si>
  <si>
    <t>22410</t>
  </si>
  <si>
    <t>39398</t>
  </si>
  <si>
    <t>49051</t>
  </si>
  <si>
    <t>14728</t>
  </si>
  <si>
    <t>16900</t>
  </si>
  <si>
    <t>17965</t>
  </si>
  <si>
    <t>20607</t>
  </si>
  <si>
    <t>9627</t>
  </si>
  <si>
    <t>7879</t>
  </si>
  <si>
    <t>21534</t>
  </si>
  <si>
    <t>22916</t>
  </si>
  <si>
    <t>27182</t>
  </si>
  <si>
    <t>22594</t>
  </si>
  <si>
    <t>18648</t>
  </si>
  <si>
    <t>13537</t>
  </si>
  <si>
    <t>33080</t>
  </si>
  <si>
    <t>27106</t>
  </si>
  <si>
    <t>37260</t>
  </si>
  <si>
    <t>45463</t>
  </si>
  <si>
    <t>55293</t>
  </si>
  <si>
    <t>78280</t>
  </si>
  <si>
    <t>73000</t>
  </si>
  <si>
    <t>93245</t>
  </si>
  <si>
    <t>69222</t>
  </si>
  <si>
    <t>86409</t>
  </si>
  <si>
    <t>76644</t>
  </si>
  <si>
    <t>42244</t>
  </si>
  <si>
    <t>37968</t>
  </si>
  <si>
    <t>84420</t>
  </si>
  <si>
    <t>79405</t>
  </si>
  <si>
    <t>110380</t>
  </si>
  <si>
    <t>99725</t>
  </si>
  <si>
    <t>69494</t>
  </si>
  <si>
    <t>61076</t>
  </si>
  <si>
    <t>53100</t>
  </si>
  <si>
    <t>43043</t>
  </si>
  <si>
    <t>128638</t>
  </si>
  <si>
    <t>36733</t>
  </si>
  <si>
    <t>26141</t>
  </si>
  <si>
    <t>57914</t>
  </si>
  <si>
    <t>39219</t>
  </si>
  <si>
    <t>33150</t>
  </si>
  <si>
    <t>28494</t>
  </si>
  <si>
    <t>38098</t>
  </si>
  <si>
    <t>29958</t>
  </si>
  <si>
    <t>34137</t>
  </si>
  <si>
    <t>32049</t>
  </si>
  <si>
    <t>26425</t>
  </si>
  <si>
    <t>42551</t>
  </si>
  <si>
    <t>45482</t>
  </si>
  <si>
    <t>72685</t>
  </si>
  <si>
    <t>91098</t>
  </si>
  <si>
    <t>47335</t>
  </si>
  <si>
    <t>55263</t>
  </si>
  <si>
    <t>43899</t>
  </si>
  <si>
    <t>37487</t>
  </si>
  <si>
    <t>43920</t>
  </si>
  <si>
    <t>40988</t>
  </si>
  <si>
    <t>31826</t>
  </si>
  <si>
    <t>25772</t>
  </si>
  <si>
    <t>14556</t>
  </si>
  <si>
    <t>11678</t>
  </si>
  <si>
    <t>24340</t>
  </si>
  <si>
    <t>12475</t>
  </si>
  <si>
    <t>28490</t>
  </si>
  <si>
    <t>26784</t>
  </si>
  <si>
    <t>12492</t>
  </si>
  <si>
    <t>36461</t>
  </si>
  <si>
    <t>15489</t>
  </si>
  <si>
    <t>47246</t>
  </si>
  <si>
    <t>16267</t>
  </si>
  <si>
    <t>14368</t>
  </si>
  <si>
    <t>15561</t>
  </si>
  <si>
    <t>48202</t>
  </si>
  <si>
    <t>28266</t>
  </si>
  <si>
    <t>25167</t>
  </si>
  <si>
    <t>19073</t>
  </si>
  <si>
    <t>10869</t>
  </si>
  <si>
    <t>38513</t>
  </si>
  <si>
    <t>46814</t>
  </si>
  <si>
    <t>39379</t>
  </si>
  <si>
    <t>22276</t>
  </si>
  <si>
    <t>37209</t>
  </si>
  <si>
    <t>27363</t>
  </si>
  <si>
    <t>41680</t>
  </si>
  <si>
    <t>44981</t>
  </si>
  <si>
    <t>34869</t>
  </si>
  <si>
    <t>16488</t>
  </si>
  <si>
    <t>18746</t>
  </si>
  <si>
    <t>23716</t>
  </si>
  <si>
    <t>17358</t>
  </si>
  <si>
    <t>16669</t>
  </si>
  <si>
    <t>30213</t>
  </si>
  <si>
    <t>32707</t>
  </si>
  <si>
    <t>18298</t>
  </si>
  <si>
    <t>23260</t>
  </si>
  <si>
    <t>25400</t>
  </si>
  <si>
    <t>32335</t>
  </si>
  <si>
    <t>48495</t>
  </si>
  <si>
    <t>31002</t>
  </si>
  <si>
    <t>41087</t>
  </si>
  <si>
    <t>49614</t>
  </si>
  <si>
    <t>22841</t>
  </si>
  <si>
    <t>20963</t>
  </si>
  <si>
    <t>22939</t>
  </si>
  <si>
    <t>24638</t>
  </si>
  <si>
    <t>27857</t>
  </si>
  <si>
    <t>38852</t>
  </si>
  <si>
    <t>42261</t>
  </si>
  <si>
    <t>23600</t>
  </si>
  <si>
    <t>25761</t>
  </si>
  <si>
    <t>26566</t>
  </si>
  <si>
    <t>22770</t>
  </si>
  <si>
    <t>19611</t>
  </si>
  <si>
    <t>16697</t>
  </si>
  <si>
    <t>29299</t>
  </si>
  <si>
    <t>21401</t>
  </si>
  <si>
    <t>29041</t>
  </si>
  <si>
    <t>14947</t>
  </si>
  <si>
    <t>17454</t>
  </si>
  <si>
    <t>47010</t>
  </si>
  <si>
    <t>38796</t>
  </si>
  <si>
    <t>88916</t>
  </si>
  <si>
    <t>73266</t>
  </si>
  <si>
    <t>92999</t>
  </si>
  <si>
    <t>83594</t>
  </si>
  <si>
    <t>46665</t>
  </si>
  <si>
    <t>34864</t>
  </si>
  <si>
    <t>103917</t>
  </si>
  <si>
    <t>87360</t>
  </si>
  <si>
    <t>81571</t>
  </si>
  <si>
    <t>68473</t>
  </si>
  <si>
    <t>39189</t>
  </si>
  <si>
    <t>48559</t>
  </si>
  <si>
    <t>37148</t>
  </si>
  <si>
    <t>102795</t>
  </si>
  <si>
    <t>92239</t>
  </si>
  <si>
    <t>80903</t>
  </si>
  <si>
    <t>67984</t>
  </si>
  <si>
    <t>47677</t>
  </si>
  <si>
    <t>88923</t>
  </si>
  <si>
    <t>67893</t>
  </si>
  <si>
    <t>43374</t>
  </si>
  <si>
    <t>36388</t>
  </si>
  <si>
    <t>85683</t>
  </si>
  <si>
    <t>63941</t>
  </si>
  <si>
    <t>57611</t>
  </si>
  <si>
    <t>51398</t>
  </si>
  <si>
    <t>42998</t>
  </si>
  <si>
    <t>30246</t>
  </si>
  <si>
    <t>29710</t>
  </si>
  <si>
    <t>64685</t>
  </si>
  <si>
    <t>68739</t>
  </si>
  <si>
    <t>82385</t>
  </si>
  <si>
    <t>43263</t>
  </si>
  <si>
    <t>46895</t>
  </si>
  <si>
    <t>80319</t>
  </si>
  <si>
    <t>96253</t>
  </si>
  <si>
    <t>105492</t>
  </si>
  <si>
    <t>97508</t>
  </si>
  <si>
    <t>59173</t>
  </si>
  <si>
    <t>71800</t>
  </si>
  <si>
    <t>34486</t>
  </si>
  <si>
    <t>26336</t>
  </si>
  <si>
    <t>23129</t>
  </si>
  <si>
    <t>77089</t>
  </si>
  <si>
    <t>67491</t>
  </si>
  <si>
    <t>64042</t>
  </si>
  <si>
    <t>58085</t>
  </si>
  <si>
    <t>71554</t>
  </si>
  <si>
    <t>67034</t>
  </si>
  <si>
    <t>73818</t>
  </si>
  <si>
    <t>60257</t>
  </si>
  <si>
    <t>44291</t>
  </si>
  <si>
    <t>45690</t>
  </si>
  <si>
    <t>51188</t>
  </si>
  <si>
    <t>61416</t>
  </si>
  <si>
    <t>73773</t>
  </si>
  <si>
    <t>45505</t>
  </si>
  <si>
    <t>57360</t>
  </si>
  <si>
    <t>58508</t>
  </si>
  <si>
    <t>74681</t>
  </si>
  <si>
    <t>58243</t>
  </si>
  <si>
    <t>72658</t>
  </si>
  <si>
    <t>49018</t>
  </si>
  <si>
    <t>34782</t>
  </si>
  <si>
    <t>36211</t>
  </si>
  <si>
    <t>37735</t>
  </si>
  <si>
    <t>52418</t>
  </si>
  <si>
    <t>20591</t>
  </si>
  <si>
    <t>22014</t>
  </si>
  <si>
    <t>24700</t>
  </si>
  <si>
    <t>13797</t>
  </si>
  <si>
    <t>11581</t>
  </si>
  <si>
    <t>20785</t>
  </si>
  <si>
    <t>17834</t>
  </si>
  <si>
    <t>30116</t>
  </si>
  <si>
    <t>25090</t>
  </si>
  <si>
    <t>29159</t>
  </si>
  <si>
    <t>23415</t>
  </si>
  <si>
    <t>25841</t>
  </si>
  <si>
    <t>31854</t>
  </si>
  <si>
    <t>16464</t>
  </si>
  <si>
    <t>19390</t>
  </si>
  <si>
    <t>19784</t>
  </si>
  <si>
    <t>24795</t>
  </si>
  <si>
    <t>29392</t>
  </si>
  <si>
    <t>32560</t>
  </si>
  <si>
    <t>18869</t>
  </si>
  <si>
    <t>22198</t>
  </si>
  <si>
    <t>23885</t>
  </si>
  <si>
    <t>29119</t>
  </si>
  <si>
    <t>27939</t>
  </si>
  <si>
    <t>18488</t>
  </si>
  <si>
    <t>22774</t>
  </si>
  <si>
    <t>18549</t>
  </si>
  <si>
    <t>17485</t>
  </si>
  <si>
    <t>20850</t>
  </si>
  <si>
    <t>72154</t>
  </si>
  <si>
    <t>79741</t>
  </si>
  <si>
    <t>38220</t>
  </si>
  <si>
    <t>28827</t>
  </si>
  <si>
    <t>38532</t>
  </si>
  <si>
    <t>40532</t>
  </si>
  <si>
    <t>66254</t>
  </si>
  <si>
    <t>73988</t>
  </si>
  <si>
    <t>77029</t>
  </si>
  <si>
    <t>81823</t>
  </si>
  <si>
    <t>44031</t>
  </si>
  <si>
    <t>39572</t>
  </si>
  <si>
    <t>38347</t>
  </si>
  <si>
    <t>34877</t>
  </si>
  <si>
    <t>98522</t>
  </si>
  <si>
    <t>69150</t>
  </si>
  <si>
    <t>62132</t>
  </si>
  <si>
    <t>90029</t>
  </si>
  <si>
    <t>47099</t>
  </si>
  <si>
    <t>44414</t>
  </si>
  <si>
    <t>95468</t>
  </si>
  <si>
    <t>70391</t>
  </si>
  <si>
    <t>46883</t>
  </si>
  <si>
    <t>99537</t>
  </si>
  <si>
    <t>93228</t>
  </si>
  <si>
    <t>85848</t>
  </si>
  <si>
    <t>77641</t>
  </si>
  <si>
    <t>52562</t>
  </si>
  <si>
    <t>57530</t>
  </si>
  <si>
    <t>46723</t>
  </si>
  <si>
    <t>81749</t>
  </si>
  <si>
    <t>57974</t>
  </si>
  <si>
    <t>74639</t>
  </si>
  <si>
    <t>90447</t>
  </si>
  <si>
    <t>34766</t>
  </si>
  <si>
    <t>45043</t>
  </si>
  <si>
    <t>33658</t>
  </si>
  <si>
    <t>70066</t>
  </si>
  <si>
    <t>53403</t>
  </si>
  <si>
    <t>90407</t>
  </si>
  <si>
    <t>63904</t>
  </si>
  <si>
    <t>44764</t>
  </si>
  <si>
    <t>33256</t>
  </si>
  <si>
    <t>78804</t>
  </si>
  <si>
    <t>57893</t>
  </si>
  <si>
    <t>52660</t>
  </si>
  <si>
    <t>49261</t>
  </si>
  <si>
    <t>77523</t>
  </si>
  <si>
    <t>59877</t>
  </si>
  <si>
    <t>67351</t>
  </si>
  <si>
    <t>56322</t>
  </si>
  <si>
    <t>38712</t>
  </si>
  <si>
    <t>34218</t>
  </si>
  <si>
    <t>56034</t>
  </si>
  <si>
    <t>39689</t>
  </si>
  <si>
    <t>14521</t>
  </si>
  <si>
    <t>11347</t>
  </si>
  <si>
    <t>50491</t>
  </si>
  <si>
    <t>45323</t>
  </si>
  <si>
    <t>44925</t>
  </si>
  <si>
    <t>37124</t>
  </si>
  <si>
    <t>31140</t>
  </si>
  <si>
    <t>39738</t>
  </si>
  <si>
    <t>44699</t>
  </si>
  <si>
    <t>52350</t>
  </si>
  <si>
    <t>40471</t>
  </si>
  <si>
    <t>42615</t>
  </si>
  <si>
    <t>53332</t>
  </si>
  <si>
    <t>62282</t>
  </si>
  <si>
    <t>60672</t>
  </si>
  <si>
    <t>36820</t>
  </si>
  <si>
    <t>44532</t>
  </si>
  <si>
    <t>38020</t>
  </si>
  <si>
    <t>45419</t>
  </si>
  <si>
    <t>26526</t>
  </si>
  <si>
    <t>31576</t>
  </si>
  <si>
    <t>47946</t>
  </si>
  <si>
    <t>51913</t>
  </si>
  <si>
    <t>60115</t>
  </si>
  <si>
    <t>20995</t>
  </si>
  <si>
    <t>17566</t>
  </si>
  <si>
    <t>13225</t>
  </si>
  <si>
    <t>21491</t>
  </si>
  <si>
    <t>26218</t>
  </si>
  <si>
    <t>21559</t>
  </si>
  <si>
    <t>19109</t>
  </si>
  <si>
    <t>22439</t>
  </si>
  <si>
    <t>26704</t>
  </si>
  <si>
    <t>22391</t>
  </si>
  <si>
    <t>30658</t>
  </si>
  <si>
    <t>28518</t>
  </si>
  <si>
    <t>30850</t>
  </si>
  <si>
    <t>40976</t>
  </si>
  <si>
    <t>46123</t>
  </si>
  <si>
    <t>25943</t>
  </si>
  <si>
    <t>32789</t>
  </si>
  <si>
    <t>26114</t>
  </si>
  <si>
    <t>32911</t>
  </si>
  <si>
    <t>22861</t>
  </si>
  <si>
    <t>27341</t>
  </si>
  <si>
    <t>18893</t>
  </si>
  <si>
    <t>17723</t>
  </si>
  <si>
    <t>20902</t>
  </si>
  <si>
    <t>22360</t>
  </si>
  <si>
    <t>22234</t>
  </si>
  <si>
    <t>26982</t>
  </si>
  <si>
    <t>14996</t>
  </si>
  <si>
    <t>16159</t>
  </si>
  <si>
    <t>39114</t>
  </si>
  <si>
    <t>44752</t>
  </si>
  <si>
    <t>34853</t>
  </si>
  <si>
    <t>26305</t>
  </si>
  <si>
    <t>20210</t>
  </si>
  <si>
    <t>15231</t>
  </si>
  <si>
    <t>25855</t>
  </si>
  <si>
    <t>28817</t>
  </si>
  <si>
    <t>23985</t>
  </si>
  <si>
    <t>39902</t>
  </si>
  <si>
    <t>42406</t>
  </si>
  <si>
    <t>45194</t>
  </si>
  <si>
    <t>35278</t>
  </si>
  <si>
    <t>36106</t>
  </si>
  <si>
    <t>25722</t>
  </si>
  <si>
    <t>24254</t>
  </si>
  <si>
    <t>48333</t>
  </si>
  <si>
    <t>45156</t>
  </si>
  <si>
    <t>32983</t>
  </si>
  <si>
    <t>28948</t>
  </si>
  <si>
    <t>39786</t>
  </si>
  <si>
    <t>27877</t>
  </si>
  <si>
    <t>129886</t>
  </si>
  <si>
    <t>104265</t>
  </si>
  <si>
    <t>99249</t>
  </si>
  <si>
    <t>76566</t>
  </si>
  <si>
    <t>30350</t>
  </si>
  <si>
    <t>43129</t>
  </si>
  <si>
    <t>31337</t>
  </si>
  <si>
    <t>151911</t>
  </si>
  <si>
    <t>133587</t>
  </si>
  <si>
    <t>85554</t>
  </si>
  <si>
    <t>67572</t>
  </si>
  <si>
    <t>103650</t>
  </si>
  <si>
    <t>94693</t>
  </si>
  <si>
    <t>32283</t>
  </si>
  <si>
    <t>44200</t>
  </si>
  <si>
    <t>97893</t>
  </si>
  <si>
    <t>72455</t>
  </si>
  <si>
    <t>131666</t>
  </si>
  <si>
    <t>111672</t>
  </si>
  <si>
    <t>28666</t>
  </si>
  <si>
    <t>51032</t>
  </si>
  <si>
    <t>33232</t>
  </si>
  <si>
    <t>68521</t>
  </si>
  <si>
    <t>62861</t>
  </si>
  <si>
    <t>15612</t>
  </si>
  <si>
    <t>13665</t>
  </si>
  <si>
    <t>72473</t>
  </si>
  <si>
    <t>58348</t>
  </si>
  <si>
    <t>33360</t>
  </si>
  <si>
    <t>24142</t>
  </si>
  <si>
    <t>10273</t>
  </si>
  <si>
    <t>9358</t>
  </si>
  <si>
    <t>78445</t>
  </si>
  <si>
    <t>98692</t>
  </si>
  <si>
    <t>31752</t>
  </si>
  <si>
    <t>37043</t>
  </si>
  <si>
    <t>71051</t>
  </si>
  <si>
    <t>77570</t>
  </si>
  <si>
    <t>68385</t>
  </si>
  <si>
    <t>77234</t>
  </si>
  <si>
    <t>33316</t>
  </si>
  <si>
    <t>39937</t>
  </si>
  <si>
    <t>53393</t>
  </si>
  <si>
    <t>45764</t>
  </si>
  <si>
    <t>64445</t>
  </si>
  <si>
    <t>59270</t>
  </si>
  <si>
    <t>85862</t>
  </si>
  <si>
    <t>79114</t>
  </si>
  <si>
    <t>79618</t>
  </si>
  <si>
    <t>62045</t>
  </si>
  <si>
    <t>14461</t>
  </si>
  <si>
    <t>12746</t>
  </si>
  <si>
    <t>76586</t>
  </si>
  <si>
    <t>35880</t>
  </si>
  <si>
    <t>37655</t>
  </si>
  <si>
    <t>28053</t>
  </si>
  <si>
    <t>31781</t>
  </si>
  <si>
    <t>29870</t>
  </si>
  <si>
    <t>34358</t>
  </si>
  <si>
    <t>20048</t>
  </si>
  <si>
    <t>25745</t>
  </si>
  <si>
    <t>54167</t>
  </si>
  <si>
    <t>60509</t>
  </si>
  <si>
    <t>47742</t>
  </si>
  <si>
    <t>58411</t>
  </si>
  <si>
    <t>11337</t>
  </si>
  <si>
    <t>12363</t>
  </si>
  <si>
    <t>49899</t>
  </si>
  <si>
    <t>44930</t>
  </si>
  <si>
    <t>50052</t>
  </si>
  <si>
    <t>57976</t>
  </si>
  <si>
    <t>11390</t>
  </si>
  <si>
    <t>12001</t>
  </si>
  <si>
    <t>50782</t>
  </si>
  <si>
    <t>36731</t>
  </si>
  <si>
    <t>50997</t>
  </si>
  <si>
    <t>47165</t>
  </si>
  <si>
    <t>20497</t>
  </si>
  <si>
    <t>50629</t>
  </si>
  <si>
    <t>39863</t>
  </si>
  <si>
    <t>53269</t>
  </si>
  <si>
    <t>63137</t>
  </si>
  <si>
    <t>34001</t>
  </si>
  <si>
    <t>40827</t>
  </si>
  <si>
    <t>34609</t>
  </si>
  <si>
    <t>40909</t>
  </si>
  <si>
    <t>34673</t>
  </si>
  <si>
    <t>27420</t>
  </si>
  <si>
    <t>33139</t>
  </si>
  <si>
    <t>50305</t>
  </si>
  <si>
    <t>36802</t>
  </si>
  <si>
    <t>38677</t>
  </si>
  <si>
    <t>22512</t>
  </si>
  <si>
    <t>19436</t>
  </si>
  <si>
    <t>23702</t>
  </si>
  <si>
    <t>15316</t>
  </si>
  <si>
    <t>16171</t>
  </si>
  <si>
    <t>45683</t>
  </si>
  <si>
    <t>17133</t>
  </si>
  <si>
    <t>21708</t>
  </si>
  <si>
    <t>28486</t>
  </si>
  <si>
    <t>17332</t>
  </si>
  <si>
    <t>12942</t>
  </si>
  <si>
    <t>15556</t>
  </si>
  <si>
    <t>19124</t>
  </si>
  <si>
    <t>27922</t>
  </si>
  <si>
    <t>25864</t>
  </si>
  <si>
    <t>41531</t>
  </si>
  <si>
    <t>30156</t>
  </si>
  <si>
    <t>39144</t>
  </si>
  <si>
    <t>36392</t>
  </si>
  <si>
    <t>57132</t>
  </si>
  <si>
    <t>48780</t>
  </si>
  <si>
    <t>55301</t>
  </si>
  <si>
    <t>51796</t>
  </si>
  <si>
    <t>76287</t>
  </si>
  <si>
    <t>123232</t>
  </si>
  <si>
    <t>88338</t>
  </si>
  <si>
    <t>101606</t>
  </si>
  <si>
    <t>83492</t>
  </si>
  <si>
    <t>51573</t>
  </si>
  <si>
    <t>41321</t>
  </si>
  <si>
    <t>49517</t>
  </si>
  <si>
    <t>34945</t>
  </si>
  <si>
    <t>57469</t>
  </si>
  <si>
    <t>45124</t>
  </si>
  <si>
    <t>43739</t>
  </si>
  <si>
    <t>34383</t>
  </si>
  <si>
    <t>47711</t>
  </si>
  <si>
    <t>34455</t>
  </si>
  <si>
    <t>46398</t>
  </si>
  <si>
    <t>37909</t>
  </si>
  <si>
    <t>95221</t>
  </si>
  <si>
    <t>87218</t>
  </si>
  <si>
    <t>37997</t>
  </si>
  <si>
    <t>80425</t>
  </si>
  <si>
    <t>152056</t>
  </si>
  <si>
    <t>140666</t>
  </si>
  <si>
    <t>37659</t>
  </si>
  <si>
    <t>42617</t>
  </si>
  <si>
    <t>81086</t>
  </si>
  <si>
    <t>59474</t>
  </si>
  <si>
    <t>28306</t>
  </si>
  <si>
    <t>104411</t>
  </si>
  <si>
    <t>93323</t>
  </si>
  <si>
    <t>90852</t>
  </si>
  <si>
    <t>76843</t>
  </si>
  <si>
    <t>33389</t>
  </si>
  <si>
    <t>40479</t>
  </si>
  <si>
    <t>40857</t>
  </si>
  <si>
    <t>37466</t>
  </si>
  <si>
    <t>60119</t>
  </si>
  <si>
    <t>45577</t>
  </si>
  <si>
    <t>30740</t>
  </si>
  <si>
    <t>51506</t>
  </si>
  <si>
    <t>61500</t>
  </si>
  <si>
    <t>73640</t>
  </si>
  <si>
    <t>81448</t>
  </si>
  <si>
    <t>65195</t>
  </si>
  <si>
    <t>50588</t>
  </si>
  <si>
    <t>31148</t>
  </si>
  <si>
    <t>73932</t>
  </si>
  <si>
    <t>61793</t>
  </si>
  <si>
    <t>22353</t>
  </si>
  <si>
    <t>76252</t>
  </si>
  <si>
    <t>59722</t>
  </si>
  <si>
    <t>38785</t>
  </si>
  <si>
    <t>34833</t>
  </si>
  <si>
    <t>68163</t>
  </si>
  <si>
    <t>54686</t>
  </si>
  <si>
    <t>26476</t>
  </si>
  <si>
    <t>28564</t>
  </si>
  <si>
    <t>46197</t>
  </si>
  <si>
    <t>52948</t>
  </si>
  <si>
    <t>42189</t>
  </si>
  <si>
    <t>8936</t>
  </si>
  <si>
    <t>10414</t>
  </si>
  <si>
    <t>26712</t>
  </si>
  <si>
    <t>32047</t>
  </si>
  <si>
    <t>33481</t>
  </si>
  <si>
    <t>40230</t>
  </si>
  <si>
    <t>42888</t>
  </si>
  <si>
    <t>26481</t>
  </si>
  <si>
    <t>18802</t>
  </si>
  <si>
    <t>33192</t>
  </si>
  <si>
    <t>27634</t>
  </si>
  <si>
    <t>23440</t>
  </si>
  <si>
    <t>41796</t>
  </si>
  <si>
    <t>46835</t>
  </si>
  <si>
    <t>38171</t>
  </si>
  <si>
    <t>51538</t>
  </si>
  <si>
    <t>28670</t>
  </si>
  <si>
    <t>20959</t>
  </si>
  <si>
    <t>19974</t>
  </si>
  <si>
    <t>25065</t>
  </si>
  <si>
    <t>29207</t>
  </si>
  <si>
    <t>23921</t>
  </si>
  <si>
    <t>28022</t>
  </si>
  <si>
    <t>26125</t>
  </si>
  <si>
    <t>12128</t>
  </si>
  <si>
    <t>9726</t>
  </si>
  <si>
    <t>36431</t>
  </si>
  <si>
    <t>30362</t>
  </si>
  <si>
    <t>17348</t>
  </si>
  <si>
    <t>14543</t>
  </si>
  <si>
    <t>20543</t>
  </si>
  <si>
    <t>21809</t>
  </si>
  <si>
    <t>29606</t>
  </si>
  <si>
    <t>34044</t>
  </si>
  <si>
    <t>17168</t>
  </si>
  <si>
    <t>18595</t>
  </si>
  <si>
    <t>16566</t>
  </si>
  <si>
    <t>17828</t>
  </si>
  <si>
    <t>32289</t>
  </si>
  <si>
    <t>28265</t>
  </si>
  <si>
    <t>29762</t>
  </si>
  <si>
    <t>31879</t>
  </si>
  <si>
    <t>44830</t>
  </si>
  <si>
    <t>17366</t>
  </si>
  <si>
    <t>14713</t>
  </si>
  <si>
    <t>28834</t>
  </si>
  <si>
    <t>24051</t>
  </si>
  <si>
    <t>40984</t>
  </si>
  <si>
    <t>43842</t>
  </si>
  <si>
    <t>73553</t>
  </si>
  <si>
    <t>45142</t>
  </si>
  <si>
    <t>49885</t>
  </si>
  <si>
    <t>46541</t>
  </si>
  <si>
    <t>43807</t>
  </si>
  <si>
    <t>77281</t>
  </si>
  <si>
    <t>63349</t>
  </si>
  <si>
    <t>35679</t>
  </si>
  <si>
    <t>25641</t>
  </si>
  <si>
    <t>31079</t>
  </si>
  <si>
    <t>26930</t>
  </si>
  <si>
    <t>23843</t>
  </si>
  <si>
    <t>77244</t>
  </si>
  <si>
    <t>80595</t>
  </si>
  <si>
    <t>90876</t>
  </si>
  <si>
    <t>49194</t>
  </si>
  <si>
    <t>35388</t>
  </si>
  <si>
    <t>29601</t>
  </si>
  <si>
    <t>35688</t>
  </si>
  <si>
    <t>25594</t>
  </si>
  <si>
    <t>46576</t>
  </si>
  <si>
    <t>34456</t>
  </si>
  <si>
    <t>29935</t>
  </si>
  <si>
    <t>22226</t>
  </si>
  <si>
    <t>60135</t>
  </si>
  <si>
    <t>42516</t>
  </si>
  <si>
    <t>37784</t>
  </si>
  <si>
    <t>42161</t>
  </si>
  <si>
    <t>51064</t>
  </si>
  <si>
    <t>40068</t>
  </si>
  <si>
    <t>49105</t>
  </si>
  <si>
    <t>30300</t>
  </si>
  <si>
    <t>32177</t>
  </si>
  <si>
    <t>46803</t>
  </si>
  <si>
    <t>56872</t>
  </si>
  <si>
    <t>37820</t>
  </si>
  <si>
    <t>33790</t>
  </si>
  <si>
    <t>34165</t>
  </si>
  <si>
    <t>31114</t>
  </si>
  <si>
    <t>31829</t>
  </si>
  <si>
    <t>35885</t>
  </si>
  <si>
    <t>32147</t>
  </si>
  <si>
    <t>26779</t>
  </si>
  <si>
    <t>67406</t>
  </si>
  <si>
    <t>51923</t>
  </si>
  <si>
    <t>27200</t>
  </si>
  <si>
    <t>24021</t>
  </si>
  <si>
    <t>44522</t>
  </si>
  <si>
    <t>22031</t>
  </si>
  <si>
    <t>56239</t>
  </si>
  <si>
    <t>70041</t>
  </si>
  <si>
    <t>51662</t>
  </si>
  <si>
    <t>55629</t>
  </si>
  <si>
    <t>43490</t>
  </si>
  <si>
    <t>34103</t>
  </si>
  <si>
    <t>44021</t>
  </si>
  <si>
    <t>45418</t>
  </si>
  <si>
    <t>51756</t>
  </si>
  <si>
    <t>61566</t>
  </si>
  <si>
    <t>53095</t>
  </si>
  <si>
    <t>62639</t>
  </si>
  <si>
    <t>24275</t>
  </si>
  <si>
    <t>17083</t>
  </si>
  <si>
    <t>25344</t>
  </si>
  <si>
    <t>46467</t>
  </si>
  <si>
    <t>8603</t>
  </si>
  <si>
    <t>6038</t>
  </si>
  <si>
    <t>33356</t>
  </si>
  <si>
    <t>30521</t>
  </si>
  <si>
    <t>28074</t>
  </si>
  <si>
    <t>23992</t>
  </si>
  <si>
    <t>31498</t>
  </si>
  <si>
    <t>33815</t>
  </si>
  <si>
    <t>32431</t>
  </si>
  <si>
    <t>41670</t>
  </si>
  <si>
    <t>46136</t>
  </si>
  <si>
    <t>59930</t>
  </si>
  <si>
    <t>37950</t>
  </si>
  <si>
    <t>44123</t>
  </si>
  <si>
    <t>53626</t>
  </si>
  <si>
    <t>65530</t>
  </si>
  <si>
    <t>16030</t>
  </si>
  <si>
    <t>20286</t>
  </si>
  <si>
    <t>33439</t>
  </si>
  <si>
    <t>36623</t>
  </si>
  <si>
    <t>24783</t>
  </si>
  <si>
    <t>28500</t>
  </si>
  <si>
    <t>35311</t>
  </si>
  <si>
    <t>45802</t>
  </si>
  <si>
    <t>45273</t>
  </si>
  <si>
    <t>54626</t>
  </si>
  <si>
    <t>38025</t>
  </si>
  <si>
    <t>18085</t>
  </si>
  <si>
    <t>15626</t>
  </si>
  <si>
    <t>24064</t>
  </si>
  <si>
    <t>19360</t>
  </si>
  <si>
    <t>27153</t>
  </si>
  <si>
    <t>24213</t>
  </si>
  <si>
    <t>22607</t>
  </si>
  <si>
    <t>25266</t>
  </si>
  <si>
    <t>20757</t>
  </si>
  <si>
    <t>19001</t>
  </si>
  <si>
    <t>15525</t>
  </si>
  <si>
    <t>25686</t>
  </si>
  <si>
    <t>49313</t>
  </si>
  <si>
    <t>31295</t>
  </si>
  <si>
    <t>33871</t>
  </si>
  <si>
    <t>40087</t>
  </si>
  <si>
    <t>34865</t>
  </si>
  <si>
    <t>42664</t>
  </si>
  <si>
    <t>137433</t>
  </si>
  <si>
    <t>128789</t>
  </si>
  <si>
    <t>39716</t>
  </si>
  <si>
    <t>36252</t>
  </si>
  <si>
    <t>126523</t>
  </si>
  <si>
    <t>110697</t>
  </si>
  <si>
    <t>141082</t>
  </si>
  <si>
    <t>124973</t>
  </si>
  <si>
    <t>24367</t>
  </si>
  <si>
    <t>44197</t>
  </si>
  <si>
    <t>39255</t>
  </si>
  <si>
    <t>55923</t>
  </si>
  <si>
    <t>49692</t>
  </si>
  <si>
    <t>40890</t>
  </si>
  <si>
    <t>48270</t>
  </si>
  <si>
    <t>40841</t>
  </si>
  <si>
    <t>48933</t>
  </si>
  <si>
    <t>43380</t>
  </si>
  <si>
    <t>33958</t>
  </si>
  <si>
    <t>27578</t>
  </si>
  <si>
    <t>30177</t>
  </si>
  <si>
    <t>77707</t>
  </si>
  <si>
    <t>55204</t>
  </si>
  <si>
    <t>73802</t>
  </si>
  <si>
    <t>62220</t>
  </si>
  <si>
    <t>38436</t>
  </si>
  <si>
    <t>31602</t>
  </si>
  <si>
    <t>29387</t>
  </si>
  <si>
    <t>72472</t>
  </si>
  <si>
    <t>76900</t>
  </si>
  <si>
    <t>28106</t>
  </si>
  <si>
    <t>32063</t>
  </si>
  <si>
    <t>35369</t>
  </si>
  <si>
    <t>52846</t>
  </si>
  <si>
    <t>35518</t>
  </si>
  <si>
    <t>29711</t>
  </si>
  <si>
    <t>77648</t>
  </si>
  <si>
    <t>99636</t>
  </si>
  <si>
    <t>48408</t>
  </si>
  <si>
    <t>54136</t>
  </si>
  <si>
    <t>62723</t>
  </si>
  <si>
    <t>70225</t>
  </si>
  <si>
    <t>11882</t>
  </si>
  <si>
    <t>9287</t>
  </si>
  <si>
    <t>12436</t>
  </si>
  <si>
    <t>10327</t>
  </si>
  <si>
    <t>26511</t>
  </si>
  <si>
    <t>25041</t>
  </si>
  <si>
    <t>56216</t>
  </si>
  <si>
    <t>44755</t>
  </si>
  <si>
    <t>36809</t>
  </si>
  <si>
    <t>26864</t>
  </si>
  <si>
    <t>40079</t>
  </si>
  <si>
    <t>40561</t>
  </si>
  <si>
    <t>32942</t>
  </si>
  <si>
    <t>20404</t>
  </si>
  <si>
    <t>15140</t>
  </si>
  <si>
    <t>14155</t>
  </si>
  <si>
    <t>10911</t>
  </si>
  <si>
    <t>15920</t>
  </si>
  <si>
    <t>15046</t>
  </si>
  <si>
    <t>24134</t>
  </si>
  <si>
    <t>29388</t>
  </si>
  <si>
    <t>24156</t>
  </si>
  <si>
    <t>38342</t>
  </si>
  <si>
    <t>20364</t>
  </si>
  <si>
    <t>25455</t>
  </si>
  <si>
    <t>24035</t>
  </si>
  <si>
    <t>28593</t>
  </si>
  <si>
    <t>17712</t>
  </si>
  <si>
    <t>18871</t>
  </si>
  <si>
    <t>29930</t>
  </si>
  <si>
    <t>35547</t>
  </si>
  <si>
    <t>18878</t>
  </si>
  <si>
    <t>22823</t>
  </si>
  <si>
    <t>13963</t>
  </si>
  <si>
    <t>10722</t>
  </si>
  <si>
    <t>55352</t>
  </si>
  <si>
    <t>66520</t>
  </si>
  <si>
    <t>31871</t>
  </si>
  <si>
    <t>26521</t>
  </si>
  <si>
    <t>29174</t>
  </si>
  <si>
    <t>20235</t>
  </si>
  <si>
    <t>18673</t>
  </si>
  <si>
    <t>18004</t>
  </si>
  <si>
    <t>13847</t>
  </si>
  <si>
    <t>33038</t>
  </si>
  <si>
    <t>27371</t>
  </si>
  <si>
    <t>21742</t>
  </si>
  <si>
    <t>27419</t>
  </si>
  <si>
    <t>27313</t>
  </si>
  <si>
    <t>32364</t>
  </si>
  <si>
    <t>15669</t>
  </si>
  <si>
    <t>16641</t>
  </si>
  <si>
    <t>17694</t>
  </si>
  <si>
    <t>40546</t>
  </si>
  <si>
    <t>49375</t>
  </si>
  <si>
    <t>47370</t>
  </si>
  <si>
    <t>17824</t>
  </si>
  <si>
    <t>21402</t>
  </si>
  <si>
    <t>20259</t>
  </si>
  <si>
    <t>25953</t>
  </si>
  <si>
    <t>16534</t>
  </si>
  <si>
    <t>27171</t>
  </si>
  <si>
    <t>29147</t>
  </si>
  <si>
    <t>34738</t>
  </si>
  <si>
    <t>25607</t>
  </si>
  <si>
    <t>32792</t>
  </si>
  <si>
    <t>34758</t>
  </si>
  <si>
    <t>31119</t>
  </si>
  <si>
    <t>39808</t>
  </si>
  <si>
    <t>20830</t>
  </si>
  <si>
    <t>53086</t>
  </si>
  <si>
    <t>41189</t>
  </si>
  <si>
    <t>42312</t>
  </si>
  <si>
    <t>32309</t>
  </si>
  <si>
    <t>103630</t>
  </si>
  <si>
    <t>74949</t>
  </si>
  <si>
    <t>41187</t>
  </si>
  <si>
    <t>29992</t>
  </si>
  <si>
    <t>38313</t>
  </si>
  <si>
    <t>92771</t>
  </si>
  <si>
    <t>78224</t>
  </si>
  <si>
    <t>35604</t>
  </si>
  <si>
    <t>29588</t>
  </si>
  <si>
    <t>34895</t>
  </si>
  <si>
    <t>29264</t>
  </si>
  <si>
    <t>41832</t>
  </si>
  <si>
    <t>32669</t>
  </si>
  <si>
    <t>51687</t>
  </si>
  <si>
    <t>44033</t>
  </si>
  <si>
    <t>49566</t>
  </si>
  <si>
    <t>45263</t>
  </si>
  <si>
    <t>72020</t>
  </si>
  <si>
    <t>55000</t>
  </si>
  <si>
    <t>69729</t>
  </si>
  <si>
    <t>56247</t>
  </si>
  <si>
    <t>34161</t>
  </si>
  <si>
    <t>25252</t>
  </si>
  <si>
    <t>29095</t>
  </si>
  <si>
    <t>23563</t>
  </si>
  <si>
    <t>26772</t>
  </si>
  <si>
    <t>32453</t>
  </si>
  <si>
    <t>46444</t>
  </si>
  <si>
    <t>43768</t>
  </si>
  <si>
    <t>33826</t>
  </si>
  <si>
    <t>40697</t>
  </si>
  <si>
    <t>59874</t>
  </si>
  <si>
    <t>74806</t>
  </si>
  <si>
    <t>62059</t>
  </si>
  <si>
    <t>37852</t>
  </si>
  <si>
    <t>69058</t>
  </si>
  <si>
    <t>89696</t>
  </si>
  <si>
    <t>32479</t>
  </si>
  <si>
    <t>41621</t>
  </si>
  <si>
    <t>49470</t>
  </si>
  <si>
    <t>40770</t>
  </si>
  <si>
    <t>33411</t>
  </si>
  <si>
    <t>25583</t>
  </si>
  <si>
    <t>41557</t>
  </si>
  <si>
    <t>31926</t>
  </si>
  <si>
    <t>39648</t>
  </si>
  <si>
    <t>69537</t>
  </si>
  <si>
    <t>81294</t>
  </si>
  <si>
    <t>37217</t>
  </si>
  <si>
    <t>23911</t>
  </si>
  <si>
    <t>27876</t>
  </si>
  <si>
    <t>39024</t>
  </si>
  <si>
    <t>26390</t>
  </si>
  <si>
    <t>50776</t>
  </si>
  <si>
    <t>59356</t>
  </si>
  <si>
    <t>33543</t>
  </si>
  <si>
    <t>25489</t>
  </si>
  <si>
    <t>33424</t>
  </si>
  <si>
    <t>46344</t>
  </si>
  <si>
    <t>54906</t>
  </si>
  <si>
    <t>45721</t>
  </si>
  <si>
    <t>54715</t>
  </si>
  <si>
    <t>37815</t>
  </si>
  <si>
    <t>43935</t>
  </si>
  <si>
    <t>38286</t>
  </si>
  <si>
    <t>28450</t>
  </si>
  <si>
    <t>24430</t>
  </si>
  <si>
    <t>46117</t>
  </si>
  <si>
    <t>33190</t>
  </si>
  <si>
    <t>24325</t>
  </si>
  <si>
    <t>24855</t>
  </si>
  <si>
    <t>28830</t>
  </si>
  <si>
    <t>28368</t>
  </si>
  <si>
    <t>21950</t>
  </si>
  <si>
    <t>31591</t>
  </si>
  <si>
    <t>34350</t>
  </si>
  <si>
    <t>15034</t>
  </si>
  <si>
    <t>13829</t>
  </si>
  <si>
    <t>43196</t>
  </si>
  <si>
    <t>48624</t>
  </si>
  <si>
    <t>36947</t>
  </si>
  <si>
    <t>16713</t>
  </si>
  <si>
    <t>21614</t>
  </si>
  <si>
    <t>36508</t>
  </si>
  <si>
    <t>16540</t>
  </si>
  <si>
    <t>18021</t>
  </si>
  <si>
    <t>19510</t>
  </si>
  <si>
    <t>21186</t>
  </si>
  <si>
    <t>26742</t>
  </si>
  <si>
    <t>28331</t>
  </si>
  <si>
    <t>13598</t>
  </si>
  <si>
    <t>17086</t>
  </si>
  <si>
    <t>13880</t>
  </si>
  <si>
    <t>15297</t>
  </si>
  <si>
    <t>19210</t>
  </si>
  <si>
    <t>23474</t>
  </si>
  <si>
    <t>14640</t>
  </si>
  <si>
    <t>22131</t>
  </si>
  <si>
    <t>24160</t>
  </si>
  <si>
    <t>18304</t>
  </si>
  <si>
    <t>29316</t>
  </si>
  <si>
    <t>38587</t>
  </si>
  <si>
    <t>20437</t>
  </si>
  <si>
    <t>18975</t>
  </si>
  <si>
    <t>44103</t>
  </si>
  <si>
    <t>33619</t>
  </si>
  <si>
    <t>131837</t>
  </si>
  <si>
    <t>110683</t>
  </si>
  <si>
    <t>54691</t>
  </si>
  <si>
    <t>39178</t>
  </si>
  <si>
    <t>113773</t>
  </si>
  <si>
    <t>98317</t>
  </si>
  <si>
    <t>69017</t>
  </si>
  <si>
    <t>54400</t>
  </si>
  <si>
    <t>35109</t>
  </si>
  <si>
    <t>30037</t>
  </si>
  <si>
    <t>42991</t>
  </si>
  <si>
    <t>30540</t>
  </si>
  <si>
    <t>41278</t>
  </si>
  <si>
    <t>55912</t>
  </si>
  <si>
    <t>52178</t>
  </si>
  <si>
    <t>43157</t>
  </si>
  <si>
    <t>26795</t>
  </si>
  <si>
    <t>52954</t>
  </si>
  <si>
    <t>50066</t>
  </si>
  <si>
    <t>39055</t>
  </si>
  <si>
    <t>30001</t>
  </si>
  <si>
    <t>73454</t>
  </si>
  <si>
    <t>53846</t>
  </si>
  <si>
    <t>49667</t>
  </si>
  <si>
    <t>20800</t>
  </si>
  <si>
    <t>39767</t>
  </si>
  <si>
    <t>31803</t>
  </si>
  <si>
    <t>41376</t>
  </si>
  <si>
    <t>46568</t>
  </si>
  <si>
    <t>39989</t>
  </si>
  <si>
    <t>57402</t>
  </si>
  <si>
    <t>45205</t>
  </si>
  <si>
    <t>25574</t>
  </si>
  <si>
    <t>39846</t>
  </si>
  <si>
    <t>61124</t>
  </si>
  <si>
    <t>78335</t>
  </si>
  <si>
    <t>36483</t>
  </si>
  <si>
    <t>48312</t>
  </si>
  <si>
    <t>56287</t>
  </si>
  <si>
    <t>66742</t>
  </si>
  <si>
    <t>59450</t>
  </si>
  <si>
    <t>77215</t>
  </si>
  <si>
    <t>30232</t>
  </si>
  <si>
    <t>35609</t>
  </si>
  <si>
    <t>50879</t>
  </si>
  <si>
    <t>55140</t>
  </si>
  <si>
    <t>53806</t>
  </si>
  <si>
    <t>31949</t>
  </si>
  <si>
    <t>27364</t>
  </si>
  <si>
    <t>39862</t>
  </si>
  <si>
    <t>35332</t>
  </si>
  <si>
    <t>38028</t>
  </si>
  <si>
    <t>47464</t>
  </si>
  <si>
    <t>61624</t>
  </si>
  <si>
    <t>53722</t>
  </si>
  <si>
    <t>46796</t>
  </si>
  <si>
    <t>53467</t>
  </si>
  <si>
    <t>29830</t>
  </si>
  <si>
    <t>45268</t>
  </si>
  <si>
    <t>21846</t>
  </si>
  <si>
    <t>24886</t>
  </si>
  <si>
    <t>20815</t>
  </si>
  <si>
    <t>26383</t>
  </si>
  <si>
    <t>50120</t>
  </si>
  <si>
    <t>64556</t>
  </si>
  <si>
    <t>35415</t>
  </si>
  <si>
    <t>43081</t>
  </si>
  <si>
    <t>53902</t>
  </si>
  <si>
    <t>39919</t>
  </si>
  <si>
    <t>28351</t>
  </si>
  <si>
    <t>32158</t>
  </si>
  <si>
    <t>23193</t>
  </si>
  <si>
    <t>29336</t>
  </si>
  <si>
    <t>6530</t>
  </si>
  <si>
    <t>17820</t>
  </si>
  <si>
    <t>42214</t>
  </si>
  <si>
    <t>30614</t>
  </si>
  <si>
    <t>41915</t>
  </si>
  <si>
    <t>50468</t>
  </si>
  <si>
    <t>49429</t>
  </si>
  <si>
    <t>10346</t>
  </si>
  <si>
    <t>8890</t>
  </si>
  <si>
    <t>31929</t>
  </si>
  <si>
    <t>17890</t>
  </si>
  <si>
    <t>34756</t>
  </si>
  <si>
    <t>17398</t>
  </si>
  <si>
    <t>19060</t>
  </si>
  <si>
    <t>22311</t>
  </si>
  <si>
    <t>23456</t>
  </si>
  <si>
    <t>23576</t>
  </si>
  <si>
    <t>31089</t>
  </si>
  <si>
    <t>31285</t>
  </si>
  <si>
    <t>38250</t>
  </si>
  <si>
    <t>17683</t>
  </si>
  <si>
    <t>18831</t>
  </si>
  <si>
    <t>37143</t>
  </si>
  <si>
    <t>42051</t>
  </si>
  <si>
    <t>13890</t>
  </si>
  <si>
    <t>15058</t>
  </si>
  <si>
    <t>35072</t>
  </si>
  <si>
    <t>40720</t>
  </si>
  <si>
    <t>16881</t>
  </si>
  <si>
    <t>18230</t>
  </si>
  <si>
    <t>19583</t>
  </si>
  <si>
    <t>15726</t>
  </si>
  <si>
    <t>35468</t>
  </si>
  <si>
    <t>31722</t>
  </si>
  <si>
    <t>19972</t>
  </si>
  <si>
    <t>21388</t>
  </si>
  <si>
    <t>16882</t>
  </si>
  <si>
    <t>8354</t>
  </si>
  <si>
    <t>7199</t>
  </si>
  <si>
    <t>37144</t>
  </si>
  <si>
    <t>31377</t>
  </si>
  <si>
    <t>72397</t>
  </si>
  <si>
    <t>47215</t>
  </si>
  <si>
    <t>57118</t>
  </si>
  <si>
    <t>40151</t>
  </si>
  <si>
    <t>123744</t>
  </si>
  <si>
    <t>103920</t>
  </si>
  <si>
    <t>38781</t>
  </si>
  <si>
    <t>50050</t>
  </si>
  <si>
    <t>36439</t>
  </si>
  <si>
    <t>32974</t>
  </si>
  <si>
    <t>26428</t>
  </si>
  <si>
    <t>45767</t>
  </si>
  <si>
    <t>41466</t>
  </si>
  <si>
    <t>29256</t>
  </si>
  <si>
    <t>30780</t>
  </si>
  <si>
    <t>28616</t>
  </si>
  <si>
    <t>105467</t>
  </si>
  <si>
    <t>90804</t>
  </si>
  <si>
    <t>49570</t>
  </si>
  <si>
    <t>44583</t>
  </si>
  <si>
    <t>32258</t>
  </si>
  <si>
    <t>35064</t>
  </si>
  <si>
    <t>53874</t>
  </si>
  <si>
    <t>71644</t>
  </si>
  <si>
    <t>59213</t>
  </si>
  <si>
    <t>40558</t>
  </si>
  <si>
    <t>30694</t>
  </si>
  <si>
    <t>44842</t>
  </si>
  <si>
    <t>50123</t>
  </si>
  <si>
    <t>69311</t>
  </si>
  <si>
    <t>55997</t>
  </si>
  <si>
    <t>64765</t>
  </si>
  <si>
    <t>69952</t>
  </si>
  <si>
    <t>79139</t>
  </si>
  <si>
    <t>30181</t>
  </si>
  <si>
    <t>34588</t>
  </si>
  <si>
    <t>32830</t>
  </si>
  <si>
    <t>39450</t>
  </si>
  <si>
    <t>36502</t>
  </si>
  <si>
    <t>26730</t>
  </si>
  <si>
    <t>71909</t>
  </si>
  <si>
    <t>54476</t>
  </si>
  <si>
    <t>67907</t>
  </si>
  <si>
    <t>34199</t>
  </si>
  <si>
    <t>31296</t>
  </si>
  <si>
    <t>23644</t>
  </si>
  <si>
    <t>39117</t>
  </si>
  <si>
    <t>34808</t>
  </si>
  <si>
    <t>31815</t>
  </si>
  <si>
    <t>51403</t>
  </si>
  <si>
    <t>43755</t>
  </si>
  <si>
    <t>22309</t>
  </si>
  <si>
    <t>25798</t>
  </si>
  <si>
    <t>23879</t>
  </si>
  <si>
    <t>27013</t>
  </si>
  <si>
    <t>52381</t>
  </si>
  <si>
    <t>9945</t>
  </si>
  <si>
    <t>10924</t>
  </si>
  <si>
    <t>55276</t>
  </si>
  <si>
    <t>51978</t>
  </si>
  <si>
    <t>47588</t>
  </si>
  <si>
    <t>61515</t>
  </si>
  <si>
    <t>39946</t>
  </si>
  <si>
    <t>33717</t>
  </si>
  <si>
    <t>41728</t>
  </si>
  <si>
    <t>29914</t>
  </si>
  <si>
    <t>44932</t>
  </si>
  <si>
    <t>9255</t>
  </si>
  <si>
    <t>8424</t>
  </si>
  <si>
    <t>34967</t>
  </si>
  <si>
    <t>39627</t>
  </si>
  <si>
    <t>36916</t>
  </si>
  <si>
    <t>17522</t>
  </si>
  <si>
    <t>35142</t>
  </si>
  <si>
    <t>31541</t>
  </si>
  <si>
    <t>21145</t>
  </si>
  <si>
    <t>23310</t>
  </si>
  <si>
    <t>33070</t>
  </si>
  <si>
    <t>42537</t>
  </si>
  <si>
    <t>27434</t>
  </si>
  <si>
    <t>20302</t>
  </si>
  <si>
    <t>50873</t>
  </si>
  <si>
    <t>45250</t>
  </si>
  <si>
    <t>19999</t>
  </si>
  <si>
    <t>23408</t>
  </si>
  <si>
    <t>29644</t>
  </si>
  <si>
    <t>32367</t>
  </si>
  <si>
    <t>25486</t>
  </si>
  <si>
    <t>28430</t>
  </si>
  <si>
    <t>16510</t>
  </si>
  <si>
    <t>18600</t>
  </si>
  <si>
    <t>27090</t>
  </si>
  <si>
    <t>17111</t>
  </si>
  <si>
    <t>18322</t>
  </si>
  <si>
    <t>37344</t>
  </si>
  <si>
    <t>35117</t>
  </si>
  <si>
    <t>15380</t>
  </si>
  <si>
    <t>18113</t>
  </si>
  <si>
    <t>13922</t>
  </si>
  <si>
    <t>13403</t>
  </si>
  <si>
    <t>26064</t>
  </si>
  <si>
    <t>25848</t>
  </si>
  <si>
    <t>20987</t>
  </si>
  <si>
    <t>14747</t>
  </si>
  <si>
    <t>21271</t>
  </si>
  <si>
    <t>19653</t>
  </si>
  <si>
    <t>31407</t>
  </si>
  <si>
    <t>29086</t>
  </si>
  <si>
    <t>25689</t>
  </si>
  <si>
    <t>48279</t>
  </si>
  <si>
    <t>42298</t>
  </si>
  <si>
    <t>31215</t>
  </si>
  <si>
    <t>35502</t>
  </si>
  <si>
    <t>32717</t>
  </si>
  <si>
    <t>119779</t>
  </si>
  <si>
    <t>98026</t>
  </si>
  <si>
    <t>87710</t>
  </si>
  <si>
    <t>68359</t>
  </si>
  <si>
    <t>75153</t>
  </si>
  <si>
    <t>86392</t>
  </si>
  <si>
    <t>68928</t>
  </si>
  <si>
    <t>51747</t>
  </si>
  <si>
    <t>20910</t>
  </si>
  <si>
    <t>49290</t>
  </si>
  <si>
    <t>39584</t>
  </si>
  <si>
    <t>108999</t>
  </si>
  <si>
    <t>93975</t>
  </si>
  <si>
    <t>115032</t>
  </si>
  <si>
    <t>87675</t>
  </si>
  <si>
    <t>78065</t>
  </si>
  <si>
    <t>28952</t>
  </si>
  <si>
    <t>26836</t>
  </si>
  <si>
    <t>70602</t>
  </si>
  <si>
    <t>59331</t>
  </si>
  <si>
    <t>9414</t>
  </si>
  <si>
    <t>6856</t>
  </si>
  <si>
    <t>77431</t>
  </si>
  <si>
    <t>60411</t>
  </si>
  <si>
    <t>83972</t>
  </si>
  <si>
    <t>71306</t>
  </si>
  <si>
    <t>51953</t>
  </si>
  <si>
    <t>47760</t>
  </si>
  <si>
    <t>45849</t>
  </si>
  <si>
    <t>42706</t>
  </si>
  <si>
    <t>27327</t>
  </si>
  <si>
    <t>40732</t>
  </si>
  <si>
    <t>28538</t>
  </si>
  <si>
    <t>52015</t>
  </si>
  <si>
    <t>61911</t>
  </si>
  <si>
    <t>46169</t>
  </si>
  <si>
    <t>58799</t>
  </si>
  <si>
    <t>11937</t>
  </si>
  <si>
    <t>14861</t>
  </si>
  <si>
    <t>46000</t>
  </si>
  <si>
    <t>12781</t>
  </si>
  <si>
    <t>9145</t>
  </si>
  <si>
    <t>29685</t>
  </si>
  <si>
    <t>62476</t>
  </si>
  <si>
    <t>70941</t>
  </si>
  <si>
    <t>33047</t>
  </si>
  <si>
    <t>27507</t>
  </si>
  <si>
    <t>43785</t>
  </si>
  <si>
    <t>66261</t>
  </si>
  <si>
    <t>46419</t>
  </si>
  <si>
    <t>51575</t>
  </si>
  <si>
    <t>40644</t>
  </si>
  <si>
    <t>22845</t>
  </si>
  <si>
    <t>65410</t>
  </si>
  <si>
    <t>33046</t>
  </si>
  <si>
    <t>24428</t>
  </si>
  <si>
    <t>19490</t>
  </si>
  <si>
    <t>18508</t>
  </si>
  <si>
    <t>17135</t>
  </si>
  <si>
    <t>58835</t>
  </si>
  <si>
    <t>61835</t>
  </si>
  <si>
    <t>24833</t>
  </si>
  <si>
    <t>26263</t>
  </si>
  <si>
    <t>49481</t>
  </si>
  <si>
    <t>34208</t>
  </si>
  <si>
    <t>44217</t>
  </si>
  <si>
    <t>25697</t>
  </si>
  <si>
    <t>50541</t>
  </si>
  <si>
    <t>57856</t>
  </si>
  <si>
    <t>37195</t>
  </si>
  <si>
    <t>37512</t>
  </si>
  <si>
    <t>31260</t>
  </si>
  <si>
    <t>17738</t>
  </si>
  <si>
    <t>26564</t>
  </si>
  <si>
    <t>30639</t>
  </si>
  <si>
    <t>15752</t>
  </si>
  <si>
    <t>36649</t>
  </si>
  <si>
    <t>22250</t>
  </si>
  <si>
    <t>16889</t>
  </si>
  <si>
    <t>18244</t>
  </si>
  <si>
    <t>13727</t>
  </si>
  <si>
    <t>35828</t>
  </si>
  <si>
    <t>31870</t>
  </si>
  <si>
    <t>39887</t>
  </si>
  <si>
    <t>30943</t>
  </si>
  <si>
    <t>17109</t>
  </si>
  <si>
    <t>19782</t>
  </si>
  <si>
    <t>17170</t>
  </si>
  <si>
    <t>21646</t>
  </si>
  <si>
    <t>15656</t>
  </si>
  <si>
    <t>20065</t>
  </si>
  <si>
    <t>32290</t>
  </si>
  <si>
    <t>35139</t>
  </si>
  <si>
    <t>39514</t>
  </si>
  <si>
    <t>49523</t>
  </si>
  <si>
    <t>26047</t>
  </si>
  <si>
    <t>33229</t>
  </si>
  <si>
    <t>38180</t>
  </si>
  <si>
    <t>41878</t>
  </si>
  <si>
    <t>39872</t>
  </si>
  <si>
    <t>26737</t>
  </si>
  <si>
    <t>21202</t>
  </si>
  <si>
    <t>56507</t>
  </si>
  <si>
    <t>69395</t>
  </si>
  <si>
    <t>87983</t>
  </si>
  <si>
    <t>41962</t>
  </si>
  <si>
    <t>26492</t>
  </si>
  <si>
    <t>22161</t>
  </si>
  <si>
    <t>147291</t>
  </si>
  <si>
    <t>107775</t>
  </si>
  <si>
    <t>119345</t>
  </si>
  <si>
    <t>91896</t>
  </si>
  <si>
    <t>49544</t>
  </si>
  <si>
    <t>78474</t>
  </si>
  <si>
    <t>74312</t>
  </si>
  <si>
    <t>140542</t>
  </si>
  <si>
    <t>117624</t>
  </si>
  <si>
    <t>46608</t>
  </si>
  <si>
    <t>43955</t>
  </si>
  <si>
    <t>52454</t>
  </si>
  <si>
    <t>37264</t>
  </si>
  <si>
    <t>44865</t>
  </si>
  <si>
    <t>35863</t>
  </si>
  <si>
    <t>77050</t>
  </si>
  <si>
    <t>81372</t>
  </si>
  <si>
    <t>59612</t>
  </si>
  <si>
    <t>145208</t>
  </si>
  <si>
    <t>109348</t>
  </si>
  <si>
    <t>56135</t>
  </si>
  <si>
    <t>79858</t>
  </si>
  <si>
    <t>57098</t>
  </si>
  <si>
    <t>39729</t>
  </si>
  <si>
    <t>149049</t>
  </si>
  <si>
    <t>119661</t>
  </si>
  <si>
    <t>77536</t>
  </si>
  <si>
    <t>84611</t>
  </si>
  <si>
    <t>27185</t>
  </si>
  <si>
    <t>42661</t>
  </si>
  <si>
    <t>50913</t>
  </si>
  <si>
    <t>13358</t>
  </si>
  <si>
    <t>15370</t>
  </si>
  <si>
    <t>75314</t>
  </si>
  <si>
    <t>58964</t>
  </si>
  <si>
    <t>51337</t>
  </si>
  <si>
    <t>20873</t>
  </si>
  <si>
    <t>54754</t>
  </si>
  <si>
    <t>49200</t>
  </si>
  <si>
    <t>71510</t>
  </si>
  <si>
    <t>64285</t>
  </si>
  <si>
    <t>46498</t>
  </si>
  <si>
    <t>37760</t>
  </si>
  <si>
    <t>89260</t>
  </si>
  <si>
    <t>73594</t>
  </si>
  <si>
    <t>47440</t>
  </si>
  <si>
    <t>21089</t>
  </si>
  <si>
    <t>26367</t>
  </si>
  <si>
    <t>22421</t>
  </si>
  <si>
    <t>25527</t>
  </si>
  <si>
    <t>24615</t>
  </si>
  <si>
    <t>52981</t>
  </si>
  <si>
    <t>35597</t>
  </si>
  <si>
    <t>24640</t>
  </si>
  <si>
    <t>19753</t>
  </si>
  <si>
    <t>21946</t>
  </si>
  <si>
    <t>25402</t>
  </si>
  <si>
    <t>40001</t>
  </si>
  <si>
    <t>44380</t>
  </si>
  <si>
    <t>29136</t>
  </si>
  <si>
    <t>26083</t>
  </si>
  <si>
    <t>44120</t>
  </si>
  <si>
    <t>40062</t>
  </si>
  <si>
    <t>41939</t>
  </si>
  <si>
    <t>38589</t>
  </si>
  <si>
    <t>26107</t>
  </si>
  <si>
    <t>46226</t>
  </si>
  <si>
    <t>26054</t>
  </si>
  <si>
    <t>23160</t>
  </si>
  <si>
    <t>12350</t>
  </si>
  <si>
    <t>13294</t>
  </si>
  <si>
    <t>15168</t>
  </si>
  <si>
    <t>11378</t>
  </si>
  <si>
    <t>14744</t>
  </si>
  <si>
    <t>11491</t>
  </si>
  <si>
    <t>19819</t>
  </si>
  <si>
    <t>17618</t>
  </si>
  <si>
    <t>16325</t>
  </si>
  <si>
    <t>16857</t>
  </si>
  <si>
    <t>11822</t>
  </si>
  <si>
    <t>15079</t>
  </si>
  <si>
    <t>18773</t>
  </si>
  <si>
    <t>16243</t>
  </si>
  <si>
    <t>18723</t>
  </si>
  <si>
    <t>12951</t>
  </si>
  <si>
    <t>16643</t>
  </si>
  <si>
    <t>21365</t>
  </si>
  <si>
    <t>25867</t>
  </si>
  <si>
    <t>16042</t>
  </si>
  <si>
    <t>30592</t>
  </si>
  <si>
    <t>28288</t>
  </si>
  <si>
    <t>17248</t>
  </si>
  <si>
    <t>21556</t>
  </si>
  <si>
    <t>38887</t>
  </si>
  <si>
    <t>36681</t>
  </si>
  <si>
    <t>13875</t>
  </si>
  <si>
    <t>11158</t>
  </si>
  <si>
    <t>25259</t>
  </si>
  <si>
    <t>19686</t>
  </si>
  <si>
    <t>82680</t>
  </si>
  <si>
    <t>66000</t>
  </si>
  <si>
    <t>40609</t>
  </si>
  <si>
    <t>51659</t>
  </si>
  <si>
    <t>25644</t>
  </si>
  <si>
    <t>31035</t>
  </si>
  <si>
    <t>58267</t>
  </si>
  <si>
    <t>45689</t>
  </si>
  <si>
    <t>35445</t>
  </si>
  <si>
    <t>28375</t>
  </si>
  <si>
    <t>42696</t>
  </si>
  <si>
    <t>38573</t>
  </si>
  <si>
    <t>69284</t>
  </si>
  <si>
    <t>65134</t>
  </si>
  <si>
    <t>50165</t>
  </si>
  <si>
    <t>57159</t>
  </si>
  <si>
    <t>53961</t>
  </si>
  <si>
    <t>39468</t>
  </si>
  <si>
    <t>82556</t>
  </si>
  <si>
    <t>73895</t>
  </si>
  <si>
    <t>24668</t>
  </si>
  <si>
    <t>47391</t>
  </si>
  <si>
    <t>38410</t>
  </si>
  <si>
    <t>29361</t>
  </si>
  <si>
    <t>100054</t>
  </si>
  <si>
    <t>92502</t>
  </si>
  <si>
    <t>60170</t>
  </si>
  <si>
    <t>47772</t>
  </si>
  <si>
    <t>30663</t>
  </si>
  <si>
    <t>24967</t>
  </si>
  <si>
    <t>30089</t>
  </si>
  <si>
    <t>21564</t>
  </si>
  <si>
    <t>52519</t>
  </si>
  <si>
    <t>60396</t>
  </si>
  <si>
    <t>44952</t>
  </si>
  <si>
    <t>37744</t>
  </si>
  <si>
    <t>41371</t>
  </si>
  <si>
    <t>11997</t>
  </si>
  <si>
    <t>39155</t>
  </si>
  <si>
    <t>68213</t>
  </si>
  <si>
    <t>77285</t>
  </si>
  <si>
    <t>64032</t>
  </si>
  <si>
    <t>48458</t>
  </si>
  <si>
    <t>30464</t>
  </si>
  <si>
    <t>40123</t>
  </si>
  <si>
    <t>67040</t>
  </si>
  <si>
    <t>51748</t>
  </si>
  <si>
    <t>52237</t>
  </si>
  <si>
    <t>45251</t>
  </si>
  <si>
    <t>44314</t>
  </si>
  <si>
    <t>34971</t>
  </si>
  <si>
    <t>22386</t>
  </si>
  <si>
    <t>26209</t>
  </si>
  <si>
    <t>23941</t>
  </si>
  <si>
    <t>33755</t>
  </si>
  <si>
    <t>40150</t>
  </si>
  <si>
    <t>23745</t>
  </si>
  <si>
    <t>26755</t>
  </si>
  <si>
    <t>24125</t>
  </si>
  <si>
    <t>28223</t>
  </si>
  <si>
    <t>49421</t>
  </si>
  <si>
    <t>59475</t>
  </si>
  <si>
    <t>54379</t>
  </si>
  <si>
    <t>59904</t>
  </si>
  <si>
    <t>45111</t>
  </si>
  <si>
    <t>41332</t>
  </si>
  <si>
    <t>46030</t>
  </si>
  <si>
    <t>52558</t>
  </si>
  <si>
    <t>43567</t>
  </si>
  <si>
    <t>53136</t>
  </si>
  <si>
    <t>22557</t>
  </si>
  <si>
    <t>34533</t>
  </si>
  <si>
    <t>24550</t>
  </si>
  <si>
    <t>46532</t>
  </si>
  <si>
    <t>37670</t>
  </si>
  <si>
    <t>21447</t>
  </si>
  <si>
    <t>19213</t>
  </si>
  <si>
    <t>31603</t>
  </si>
  <si>
    <t>56710</t>
  </si>
  <si>
    <t>19030</t>
  </si>
  <si>
    <t>16034</t>
  </si>
  <si>
    <t>19915</t>
  </si>
  <si>
    <t>22880</t>
  </si>
  <si>
    <t>15204</t>
  </si>
  <si>
    <t>13139</t>
  </si>
  <si>
    <t>29744</t>
  </si>
  <si>
    <t>22604</t>
  </si>
  <si>
    <t>31776</t>
  </si>
  <si>
    <t>37773</t>
  </si>
  <si>
    <t>38256</t>
  </si>
  <si>
    <t>47886</t>
  </si>
  <si>
    <t>22404</t>
  </si>
  <si>
    <t>18967</t>
  </si>
  <si>
    <t>15857</t>
  </si>
  <si>
    <t>17206</t>
  </si>
  <si>
    <t>20010</t>
  </si>
  <si>
    <t>24986</t>
  </si>
  <si>
    <t>23026</t>
  </si>
  <si>
    <t>17277</t>
  </si>
  <si>
    <t>19619</t>
  </si>
  <si>
    <t>17064</t>
  </si>
  <si>
    <t>23077</t>
  </si>
  <si>
    <t>29612</t>
  </si>
  <si>
    <t>25135</t>
  </si>
  <si>
    <t>29305</t>
  </si>
  <si>
    <t>38390</t>
  </si>
  <si>
    <t>47510</t>
  </si>
  <si>
    <t>16527</t>
  </si>
  <si>
    <t>14719</t>
  </si>
  <si>
    <t>15640</t>
  </si>
  <si>
    <t>10953</t>
  </si>
  <si>
    <t>18268</t>
  </si>
  <si>
    <t>14178</t>
  </si>
  <si>
    <t>24807</t>
  </si>
  <si>
    <t>31179</t>
  </si>
  <si>
    <t>53330</t>
  </si>
  <si>
    <t>41719</t>
  </si>
  <si>
    <t>51131</t>
  </si>
  <si>
    <t>53968</t>
  </si>
  <si>
    <t>38108</t>
  </si>
  <si>
    <t>28730</t>
  </si>
  <si>
    <t>49999</t>
  </si>
  <si>
    <t>44931</t>
  </si>
  <si>
    <t>46162</t>
  </si>
  <si>
    <t>35268</t>
  </si>
  <si>
    <t>25856</t>
  </si>
  <si>
    <t>34563</t>
  </si>
  <si>
    <t>32062</t>
  </si>
  <si>
    <t>22780</t>
  </si>
  <si>
    <t>85655</t>
  </si>
  <si>
    <t>64506</t>
  </si>
  <si>
    <t>88103</t>
  </si>
  <si>
    <t>77571</t>
  </si>
  <si>
    <t>26714</t>
  </si>
  <si>
    <t>84405</t>
  </si>
  <si>
    <t>61496</t>
  </si>
  <si>
    <t>131393</t>
  </si>
  <si>
    <t>124374</t>
  </si>
  <si>
    <t>89660</t>
  </si>
  <si>
    <t>77354</t>
  </si>
  <si>
    <t>35424</t>
  </si>
  <si>
    <t>50910</t>
  </si>
  <si>
    <t>47757</t>
  </si>
  <si>
    <t>33326</t>
  </si>
  <si>
    <t>25604</t>
  </si>
  <si>
    <t>32509</t>
  </si>
  <si>
    <t>48915</t>
  </si>
  <si>
    <t>52041</t>
  </si>
  <si>
    <t>35398</t>
  </si>
  <si>
    <t>26978</t>
  </si>
  <si>
    <t>81529</t>
  </si>
  <si>
    <t>85998</t>
  </si>
  <si>
    <t>57788</t>
  </si>
  <si>
    <t>58385</t>
  </si>
  <si>
    <t>54056</t>
  </si>
  <si>
    <t>48247</t>
  </si>
  <si>
    <t>34185</t>
  </si>
  <si>
    <t>12843</t>
  </si>
  <si>
    <t>16372</t>
  </si>
  <si>
    <t>33015</t>
  </si>
  <si>
    <t>61965</t>
  </si>
  <si>
    <t>52150</t>
  </si>
  <si>
    <t>58830</t>
  </si>
  <si>
    <t>35792</t>
  </si>
  <si>
    <t>57657</t>
  </si>
  <si>
    <t>47524</t>
  </si>
  <si>
    <t>28783</t>
  </si>
  <si>
    <t>44916</t>
  </si>
  <si>
    <t>37131</t>
  </si>
  <si>
    <t>65012</t>
  </si>
  <si>
    <t>43114</t>
  </si>
  <si>
    <t>45462</t>
  </si>
  <si>
    <t>69091</t>
  </si>
  <si>
    <t>74203</t>
  </si>
  <si>
    <t>95056</t>
  </si>
  <si>
    <t>119219</t>
  </si>
  <si>
    <t>124345</t>
  </si>
  <si>
    <t>51323</t>
  </si>
  <si>
    <t>66036</t>
  </si>
  <si>
    <t>42205</t>
  </si>
  <si>
    <t>48778</t>
  </si>
  <si>
    <t>108913</t>
  </si>
  <si>
    <t>80636</t>
  </si>
  <si>
    <t>110906</t>
  </si>
  <si>
    <t>68366</t>
  </si>
  <si>
    <t>60643</t>
  </si>
  <si>
    <t>107611</t>
  </si>
  <si>
    <t>101004</t>
  </si>
  <si>
    <t>109434</t>
  </si>
  <si>
    <t>80697</t>
  </si>
  <si>
    <t>70157</t>
  </si>
  <si>
    <t>72826</t>
  </si>
  <si>
    <t>82455</t>
  </si>
  <si>
    <t>92272</t>
  </si>
  <si>
    <t>88137</t>
  </si>
  <si>
    <t>108610</t>
  </si>
  <si>
    <t>74001</t>
  </si>
  <si>
    <t>72088</t>
  </si>
  <si>
    <t>63075</t>
  </si>
  <si>
    <t>32276</t>
  </si>
  <si>
    <t>28259</t>
  </si>
  <si>
    <t>26008</t>
  </si>
  <si>
    <t>32918</t>
  </si>
  <si>
    <t>55614</t>
  </si>
  <si>
    <t>65756</t>
  </si>
  <si>
    <t>51603</t>
  </si>
  <si>
    <t>56637</t>
  </si>
  <si>
    <t>88856</t>
  </si>
  <si>
    <t>111294</t>
  </si>
  <si>
    <t>34836</t>
  </si>
  <si>
    <t>40362</t>
  </si>
  <si>
    <t>74737</t>
  </si>
  <si>
    <t>87534</t>
  </si>
  <si>
    <t>65860</t>
  </si>
  <si>
    <t>78396</t>
  </si>
  <si>
    <t>61768</t>
  </si>
  <si>
    <t>79327</t>
  </si>
  <si>
    <t>82627</t>
  </si>
  <si>
    <t>74840</t>
  </si>
  <si>
    <t>51247</t>
  </si>
  <si>
    <t>41985</t>
  </si>
  <si>
    <t>109870</t>
  </si>
  <si>
    <t>138357</t>
  </si>
  <si>
    <t>45320</t>
  </si>
  <si>
    <t>35771</t>
  </si>
  <si>
    <t>119574</t>
  </si>
  <si>
    <t>130202</t>
  </si>
  <si>
    <t>68114</t>
  </si>
  <si>
    <t>72175</t>
  </si>
  <si>
    <t>96633</t>
  </si>
  <si>
    <t>131194</t>
  </si>
  <si>
    <t>168585</t>
  </si>
  <si>
    <t>130574</t>
  </si>
  <si>
    <t>190119</t>
  </si>
  <si>
    <t>155897</t>
  </si>
  <si>
    <t>94272</t>
  </si>
  <si>
    <t>69687</t>
  </si>
  <si>
    <t>93006</t>
  </si>
  <si>
    <t>87663</t>
  </si>
  <si>
    <t>86555</t>
  </si>
  <si>
    <t>93134</t>
  </si>
  <si>
    <t>119651</t>
  </si>
  <si>
    <t>84264</t>
  </si>
  <si>
    <t>96430</t>
  </si>
  <si>
    <t>76709</t>
  </si>
  <si>
    <t>177744</t>
  </si>
  <si>
    <t>130866</t>
  </si>
  <si>
    <t>71448</t>
  </si>
  <si>
    <t>54429</t>
  </si>
  <si>
    <t>275909</t>
  </si>
  <si>
    <t>259262</t>
  </si>
  <si>
    <t>73904</t>
  </si>
  <si>
    <t>67810</t>
  </si>
  <si>
    <t>12</t>
  </si>
  <si>
    <t>278433</t>
  </si>
  <si>
    <t>206152</t>
  </si>
  <si>
    <t>167718</t>
  </si>
  <si>
    <t>128334</t>
  </si>
  <si>
    <t>106784</t>
  </si>
  <si>
    <t>132138</t>
  </si>
  <si>
    <t>139872</t>
  </si>
  <si>
    <t>152856</t>
  </si>
  <si>
    <t>152837</t>
  </si>
  <si>
    <t>161992</t>
  </si>
  <si>
    <t>138889</t>
  </si>
  <si>
    <t>128872</t>
  </si>
  <si>
    <t>86832</t>
  </si>
  <si>
    <t>135013</t>
  </si>
  <si>
    <t>96834</t>
  </si>
  <si>
    <t>63713</t>
  </si>
  <si>
    <t>54991</t>
  </si>
  <si>
    <t>109979</t>
  </si>
  <si>
    <t>71621</t>
  </si>
  <si>
    <t>140980</t>
  </si>
  <si>
    <t>105020</t>
  </si>
  <si>
    <t>100782</t>
  </si>
  <si>
    <t>82034</t>
  </si>
  <si>
    <t>61593</t>
  </si>
  <si>
    <t>150036</t>
  </si>
  <si>
    <t>142525</t>
  </si>
  <si>
    <t>110229</t>
  </si>
  <si>
    <t>137131</t>
  </si>
  <si>
    <t>40543</t>
  </si>
  <si>
    <t>50369</t>
  </si>
  <si>
    <t>81070</t>
  </si>
  <si>
    <t>101662</t>
  </si>
  <si>
    <t>78550</t>
  </si>
  <si>
    <t>85193</t>
  </si>
  <si>
    <t>87714</t>
  </si>
  <si>
    <t>94990</t>
  </si>
  <si>
    <t>98380</t>
  </si>
  <si>
    <t>118027</t>
  </si>
  <si>
    <t>100557</t>
  </si>
  <si>
    <t>87013</t>
  </si>
  <si>
    <t>62131</t>
  </si>
  <si>
    <t>73701</t>
  </si>
  <si>
    <t>82352</t>
  </si>
  <si>
    <t>96577</t>
  </si>
  <si>
    <t>45669</t>
  </si>
  <si>
    <t>56363</t>
  </si>
  <si>
    <t>113423</t>
  </si>
  <si>
    <t>103548</t>
  </si>
  <si>
    <t>48753</t>
  </si>
  <si>
    <t>60632</t>
  </si>
  <si>
    <t>50895</t>
  </si>
  <si>
    <t>80202</t>
  </si>
  <si>
    <t>90999</t>
  </si>
  <si>
    <t>37331</t>
  </si>
  <si>
    <t>34947</t>
  </si>
  <si>
    <t>82912</t>
  </si>
  <si>
    <t>35698</t>
  </si>
  <si>
    <t>50669</t>
  </si>
  <si>
    <t>44795</t>
  </si>
  <si>
    <t>32489</t>
  </si>
  <si>
    <t>81829</t>
  </si>
  <si>
    <t>106019</t>
  </si>
  <si>
    <t>80150</t>
  </si>
  <si>
    <t>99179</t>
  </si>
  <si>
    <t>42885</t>
  </si>
  <si>
    <t>79721</t>
  </si>
  <si>
    <t>41484</t>
  </si>
  <si>
    <t>85264</t>
  </si>
  <si>
    <t>99190</t>
  </si>
  <si>
    <t>41089</t>
  </si>
  <si>
    <t>49401</t>
  </si>
  <si>
    <t>74196</t>
  </si>
  <si>
    <t>95673</t>
  </si>
  <si>
    <t>58685</t>
  </si>
  <si>
    <t>48470</t>
  </si>
  <si>
    <t>58171</t>
  </si>
  <si>
    <t>33216</t>
  </si>
  <si>
    <t>24641</t>
  </si>
  <si>
    <t>103813</t>
  </si>
  <si>
    <t>80333</t>
  </si>
  <si>
    <t>135317</t>
  </si>
  <si>
    <t>127581</t>
  </si>
  <si>
    <t>79070</t>
  </si>
  <si>
    <t>65693</t>
  </si>
  <si>
    <t>96697</t>
  </si>
  <si>
    <t>80691</t>
  </si>
  <si>
    <t>180261</t>
  </si>
  <si>
    <t>159894</t>
  </si>
  <si>
    <t>167739</t>
  </si>
  <si>
    <t>132967</t>
  </si>
  <si>
    <t>100580</t>
  </si>
  <si>
    <t>93027</t>
  </si>
  <si>
    <t>68222</t>
  </si>
  <si>
    <t>200278</t>
  </si>
  <si>
    <t>140304</t>
  </si>
  <si>
    <t>81624</t>
  </si>
  <si>
    <t>105207</t>
  </si>
  <si>
    <t>95337</t>
  </si>
  <si>
    <t>258826</t>
  </si>
  <si>
    <t>217715</t>
  </si>
  <si>
    <t>84965</t>
  </si>
  <si>
    <t>63287</t>
  </si>
  <si>
    <t>199419</t>
  </si>
  <si>
    <t>142035</t>
  </si>
  <si>
    <t>90009</t>
  </si>
  <si>
    <t>68518</t>
  </si>
  <si>
    <t>24898</t>
  </si>
  <si>
    <t>23268</t>
  </si>
  <si>
    <t>94323</t>
  </si>
  <si>
    <t>67836</t>
  </si>
  <si>
    <t>78609</t>
  </si>
  <si>
    <t>72080</t>
  </si>
  <si>
    <t>80850</t>
  </si>
  <si>
    <t>74855</t>
  </si>
  <si>
    <t>85521</t>
  </si>
  <si>
    <t>71542</t>
  </si>
  <si>
    <t>117443</t>
  </si>
  <si>
    <t>149215</t>
  </si>
  <si>
    <t>84678</t>
  </si>
  <si>
    <t>93610</t>
  </si>
  <si>
    <t>85140</t>
  </si>
  <si>
    <t>91965</t>
  </si>
  <si>
    <t>85632</t>
  </si>
  <si>
    <t>92189</t>
  </si>
  <si>
    <t>134848</t>
  </si>
  <si>
    <t>146218</t>
  </si>
  <si>
    <t>131010</t>
  </si>
  <si>
    <t>157748</t>
  </si>
  <si>
    <t>104034</t>
  </si>
  <si>
    <t>93956</t>
  </si>
  <si>
    <t>92781</t>
  </si>
  <si>
    <t>80048</t>
  </si>
  <si>
    <t>98619</t>
  </si>
  <si>
    <t>147619</t>
  </si>
  <si>
    <t>127160</t>
  </si>
  <si>
    <t>146635</t>
  </si>
  <si>
    <t>104662</t>
  </si>
  <si>
    <t>158629</t>
  </si>
  <si>
    <t>83930</t>
  </si>
  <si>
    <t>103136</t>
  </si>
  <si>
    <t>72584</t>
  </si>
  <si>
    <t>49737</t>
  </si>
  <si>
    <t>59268</t>
  </si>
  <si>
    <t>64976</t>
  </si>
  <si>
    <t>82331</t>
  </si>
  <si>
    <t>99928</t>
  </si>
  <si>
    <t>127958</t>
  </si>
  <si>
    <t>94401</t>
  </si>
  <si>
    <t>101371</t>
  </si>
  <si>
    <t>52213</t>
  </si>
  <si>
    <t>60742</t>
  </si>
  <si>
    <t>79048</t>
  </si>
  <si>
    <t>72563</t>
  </si>
  <si>
    <t>68161</t>
  </si>
  <si>
    <t>72090</t>
  </si>
  <si>
    <t>62926</t>
  </si>
  <si>
    <t>47846</t>
  </si>
  <si>
    <t>103151</t>
  </si>
  <si>
    <t>87074</t>
  </si>
  <si>
    <t>38982</t>
  </si>
  <si>
    <t>31398</t>
  </si>
  <si>
    <t>43644</t>
  </si>
  <si>
    <t>36084</t>
  </si>
  <si>
    <t>71562</t>
  </si>
  <si>
    <t>62444</t>
  </si>
  <si>
    <t>21468</t>
  </si>
  <si>
    <t>19476</t>
  </si>
  <si>
    <t>25279</t>
  </si>
  <si>
    <t>20423</t>
  </si>
  <si>
    <t>79016</t>
  </si>
  <si>
    <t>100834</t>
  </si>
  <si>
    <t>47199</t>
  </si>
  <si>
    <t>38376</t>
  </si>
  <si>
    <t>36425</t>
  </si>
  <si>
    <t>39967</t>
  </si>
  <si>
    <t>63352</t>
  </si>
  <si>
    <t>79784</t>
  </si>
  <si>
    <t>34655</t>
  </si>
  <si>
    <t>44915</t>
  </si>
  <si>
    <t>62833</t>
  </si>
  <si>
    <t>67241</t>
  </si>
  <si>
    <t>37900</t>
  </si>
  <si>
    <t>61068</t>
  </si>
  <si>
    <t>70925</t>
  </si>
  <si>
    <t>67368</t>
  </si>
  <si>
    <t>58807</t>
  </si>
  <si>
    <t>38596</t>
  </si>
  <si>
    <t>60829</t>
  </si>
  <si>
    <t>68409</t>
  </si>
  <si>
    <t>45845</t>
  </si>
  <si>
    <t>80463</t>
  </si>
  <si>
    <t>67369</t>
  </si>
  <si>
    <t>27326</t>
  </si>
  <si>
    <t>19570</t>
  </si>
  <si>
    <t>46871</t>
  </si>
  <si>
    <t>38871</t>
  </si>
  <si>
    <t>33134</t>
  </si>
  <si>
    <t>75746</t>
  </si>
  <si>
    <t>79821</t>
  </si>
  <si>
    <t>135587</t>
  </si>
  <si>
    <t>169697</t>
  </si>
  <si>
    <t>82060</t>
  </si>
  <si>
    <t>63678</t>
  </si>
  <si>
    <t>78559</t>
  </si>
  <si>
    <t>150739</t>
  </si>
  <si>
    <t>123949</t>
  </si>
  <si>
    <t>76187</t>
  </si>
  <si>
    <t>57020</t>
  </si>
  <si>
    <t>71249</t>
  </si>
  <si>
    <t>51098</t>
  </si>
  <si>
    <t>81095</t>
  </si>
  <si>
    <t>68077</t>
  </si>
  <si>
    <t>176774</t>
  </si>
  <si>
    <t>167775</t>
  </si>
  <si>
    <t>118979</t>
  </si>
  <si>
    <t>96025</t>
  </si>
  <si>
    <t>74185</t>
  </si>
  <si>
    <t>61446</t>
  </si>
  <si>
    <t>107902</t>
  </si>
  <si>
    <t>91637</t>
  </si>
  <si>
    <t>95549</t>
  </si>
  <si>
    <t>65490</t>
  </si>
  <si>
    <t>47959</t>
  </si>
  <si>
    <t>240515</t>
  </si>
  <si>
    <t>191457</t>
  </si>
  <si>
    <t>121290</t>
  </si>
  <si>
    <t>87835</t>
  </si>
  <si>
    <t>78631</t>
  </si>
  <si>
    <t>62948</t>
  </si>
  <si>
    <t>66608</t>
  </si>
  <si>
    <t>27652</t>
  </si>
  <si>
    <t>268143</t>
  </si>
  <si>
    <t>229274</t>
  </si>
  <si>
    <t>119929</t>
  </si>
  <si>
    <t>152224</t>
  </si>
  <si>
    <t>100859</t>
  </si>
  <si>
    <t>114002</t>
  </si>
  <si>
    <t>93755</t>
  </si>
  <si>
    <t>73073</t>
  </si>
  <si>
    <t>88846</t>
  </si>
  <si>
    <t>76825</t>
  </si>
  <si>
    <t>57295</t>
  </si>
  <si>
    <t>64831</t>
  </si>
  <si>
    <t>48097</t>
  </si>
  <si>
    <t>107432</t>
  </si>
  <si>
    <t>90594</t>
  </si>
  <si>
    <t>59185</t>
  </si>
  <si>
    <t>51544</t>
  </si>
  <si>
    <t>75556</t>
  </si>
  <si>
    <t>63921</t>
  </si>
  <si>
    <t>131774</t>
  </si>
  <si>
    <t>98269</t>
  </si>
  <si>
    <t>28408</t>
  </si>
  <si>
    <t>20451</t>
  </si>
  <si>
    <t>67827</t>
  </si>
  <si>
    <t>57027</t>
  </si>
  <si>
    <t>72480</t>
  </si>
  <si>
    <t>58578</t>
  </si>
  <si>
    <t>87130</t>
  </si>
  <si>
    <t>105385</t>
  </si>
  <si>
    <t>90537</t>
  </si>
  <si>
    <t>98229</t>
  </si>
  <si>
    <t>95590</t>
  </si>
  <si>
    <t>113362</t>
  </si>
  <si>
    <t>137024</t>
  </si>
  <si>
    <t>85192</t>
  </si>
  <si>
    <t>105640</t>
  </si>
  <si>
    <t>42078</t>
  </si>
  <si>
    <t>52797</t>
  </si>
  <si>
    <t>124036</t>
  </si>
  <si>
    <t>131647</t>
  </si>
  <si>
    <t>76981</t>
  </si>
  <si>
    <t>67301</t>
  </si>
  <si>
    <t>53639</t>
  </si>
  <si>
    <t>40033</t>
  </si>
  <si>
    <t>59963</t>
  </si>
  <si>
    <t>50472</t>
  </si>
  <si>
    <t>61650</t>
  </si>
  <si>
    <t>95974</t>
  </si>
  <si>
    <t>120800</t>
  </si>
  <si>
    <t>102376</t>
  </si>
  <si>
    <t>124292</t>
  </si>
  <si>
    <t>111451</t>
  </si>
  <si>
    <t>94743</t>
  </si>
  <si>
    <t>40591</t>
  </si>
  <si>
    <t>46328</t>
  </si>
  <si>
    <t>66314</t>
  </si>
  <si>
    <t>119368</t>
  </si>
  <si>
    <t>130417</t>
  </si>
  <si>
    <t>75924</t>
  </si>
  <si>
    <t>64500</t>
  </si>
  <si>
    <t>78024</t>
  </si>
  <si>
    <t>64795</t>
  </si>
  <si>
    <t>55924</t>
  </si>
  <si>
    <t>52059</t>
  </si>
  <si>
    <t>73366</t>
  </si>
  <si>
    <t>59957</t>
  </si>
  <si>
    <t>34466</t>
  </si>
  <si>
    <t>51249</t>
  </si>
  <si>
    <t>56324</t>
  </si>
  <si>
    <t>43287</t>
  </si>
  <si>
    <t>54032</t>
  </si>
  <si>
    <t>45692</t>
  </si>
  <si>
    <t>39421</t>
  </si>
  <si>
    <t>42678</t>
  </si>
  <si>
    <t>45384</t>
  </si>
  <si>
    <t>57993</t>
  </si>
  <si>
    <t>60928</t>
  </si>
  <si>
    <t>142517</t>
  </si>
  <si>
    <t>154893</t>
  </si>
  <si>
    <t>52543</t>
  </si>
  <si>
    <t>58440</t>
  </si>
  <si>
    <t>157490</t>
  </si>
  <si>
    <t>172779</t>
  </si>
  <si>
    <t>72615</t>
  </si>
  <si>
    <t>84234</t>
  </si>
  <si>
    <t>87144</t>
  </si>
  <si>
    <t>138487</t>
  </si>
  <si>
    <t>98768</t>
  </si>
  <si>
    <t>169418</t>
  </si>
  <si>
    <t>155366</t>
  </si>
  <si>
    <t>91761</t>
  </si>
  <si>
    <t>69526</t>
  </si>
  <si>
    <t>121734</t>
  </si>
  <si>
    <t>110381</t>
  </si>
  <si>
    <t>178651</t>
  </si>
  <si>
    <t>134746</t>
  </si>
  <si>
    <t>186722</t>
  </si>
  <si>
    <t>134586</t>
  </si>
  <si>
    <t>154626</t>
  </si>
  <si>
    <t>110217</t>
  </si>
  <si>
    <t>192442</t>
  </si>
  <si>
    <t>171123</t>
  </si>
  <si>
    <t>69661</t>
  </si>
  <si>
    <t>64268</t>
  </si>
  <si>
    <t>60463</t>
  </si>
  <si>
    <t>73401</t>
  </si>
  <si>
    <t>68079</t>
  </si>
  <si>
    <t>98907</t>
  </si>
  <si>
    <t>74731</t>
  </si>
  <si>
    <t>70033</t>
  </si>
  <si>
    <t>55331</t>
  </si>
  <si>
    <t>126215</t>
  </si>
  <si>
    <t>97961</t>
  </si>
  <si>
    <t>72729</t>
  </si>
  <si>
    <t>59968</t>
  </si>
  <si>
    <t>148035</t>
  </si>
  <si>
    <t>123330</t>
  </si>
  <si>
    <t>86659</t>
  </si>
  <si>
    <t>74930</t>
  </si>
  <si>
    <t>103957</t>
  </si>
  <si>
    <t>82318</t>
  </si>
  <si>
    <t>147829</t>
  </si>
  <si>
    <t>108415</t>
  </si>
  <si>
    <t>127929</t>
  </si>
  <si>
    <t>97272</t>
  </si>
  <si>
    <t>60478</t>
  </si>
  <si>
    <t>54713</t>
  </si>
  <si>
    <t>86373</t>
  </si>
  <si>
    <t>78293</t>
  </si>
  <si>
    <t>58525</t>
  </si>
  <si>
    <t>69436</t>
  </si>
  <si>
    <t>62181</t>
  </si>
  <si>
    <t>71309</t>
  </si>
  <si>
    <t>64662</t>
  </si>
  <si>
    <t>65696</t>
  </si>
  <si>
    <t>62287</t>
  </si>
  <si>
    <t>116949</t>
  </si>
  <si>
    <t>108516</t>
  </si>
  <si>
    <t>78148</t>
  </si>
  <si>
    <t>64482</t>
  </si>
  <si>
    <t>78046</t>
  </si>
  <si>
    <t>69014</t>
  </si>
  <si>
    <t>124398</t>
  </si>
  <si>
    <t>70227</t>
  </si>
  <si>
    <t>79748</t>
  </si>
  <si>
    <t>47290</t>
  </si>
  <si>
    <t>49993</t>
  </si>
  <si>
    <t>59402</t>
  </si>
  <si>
    <t>70305</t>
  </si>
  <si>
    <t>23141</t>
  </si>
  <si>
    <t>25278</t>
  </si>
  <si>
    <t>43781</t>
  </si>
  <si>
    <t>53334</t>
  </si>
  <si>
    <t>50268</t>
  </si>
  <si>
    <t>53974</t>
  </si>
  <si>
    <t>97779</t>
  </si>
  <si>
    <t>110536</t>
  </si>
  <si>
    <t>106082</t>
  </si>
  <si>
    <t>96851</t>
  </si>
  <si>
    <t>72758</t>
  </si>
  <si>
    <t>116383</t>
  </si>
  <si>
    <t>136153</t>
  </si>
  <si>
    <t>100195</t>
  </si>
  <si>
    <t>79494</t>
  </si>
  <si>
    <t>91175</t>
  </si>
  <si>
    <t>94811</t>
  </si>
  <si>
    <t>79842</t>
  </si>
  <si>
    <t>38205</t>
  </si>
  <si>
    <t>30627</t>
  </si>
  <si>
    <t>23905</t>
  </si>
  <si>
    <t>68516</t>
  </si>
  <si>
    <t>85037</t>
  </si>
  <si>
    <t>64170</t>
  </si>
  <si>
    <t>78584</t>
  </si>
  <si>
    <t>87395</t>
  </si>
  <si>
    <t>78651</t>
  </si>
  <si>
    <t>61210</t>
  </si>
  <si>
    <t>50471</t>
  </si>
  <si>
    <t>29906</t>
  </si>
  <si>
    <t>31780</t>
  </si>
  <si>
    <t>62932</t>
  </si>
  <si>
    <t>34324</t>
  </si>
  <si>
    <t>41643</t>
  </si>
  <si>
    <t>62319</t>
  </si>
  <si>
    <t>80720</t>
  </si>
  <si>
    <t>60919</t>
  </si>
  <si>
    <t>62400</t>
  </si>
  <si>
    <t>53240</t>
  </si>
  <si>
    <t>77870</t>
  </si>
  <si>
    <t>93834</t>
  </si>
  <si>
    <t>44496</t>
  </si>
  <si>
    <t>51056</t>
  </si>
  <si>
    <t>66990</t>
  </si>
  <si>
    <t>82765</t>
  </si>
  <si>
    <t>42285</t>
  </si>
  <si>
    <t>68976</t>
  </si>
  <si>
    <t>51490</t>
  </si>
  <si>
    <t>27829</t>
  </si>
  <si>
    <t>81314</t>
  </si>
  <si>
    <t>74072</t>
  </si>
  <si>
    <t>47450</t>
  </si>
  <si>
    <t>60671</t>
  </si>
  <si>
    <t>93318</t>
  </si>
  <si>
    <t>67104</t>
  </si>
  <si>
    <t>62568</t>
  </si>
  <si>
    <t>137047</t>
  </si>
  <si>
    <t>122740</t>
  </si>
  <si>
    <t>87547</t>
  </si>
  <si>
    <t>69193</t>
  </si>
  <si>
    <t>95291</t>
  </si>
  <si>
    <t>83396</t>
  </si>
  <si>
    <t>83015</t>
  </si>
  <si>
    <t>180519</t>
  </si>
  <si>
    <t>153062</t>
  </si>
  <si>
    <t>13</t>
  </si>
  <si>
    <t>246673</t>
  </si>
  <si>
    <t>205563</t>
  </si>
  <si>
    <t>68164</t>
  </si>
  <si>
    <t>52667</t>
  </si>
  <si>
    <t>171513</t>
  </si>
  <si>
    <t>149228</t>
  </si>
  <si>
    <t>88914</t>
  </si>
  <si>
    <t>76137</t>
  </si>
  <si>
    <t>194421</t>
  </si>
  <si>
    <t>164874</t>
  </si>
  <si>
    <t>68631</t>
  </si>
  <si>
    <t>61789</t>
  </si>
  <si>
    <t>47990</t>
  </si>
  <si>
    <t>111379</t>
  </si>
  <si>
    <t>41316</t>
  </si>
  <si>
    <t>103618</t>
  </si>
  <si>
    <t>107932</t>
  </si>
  <si>
    <t>99286</t>
  </si>
  <si>
    <t>282814</t>
  </si>
  <si>
    <t>267796</t>
  </si>
  <si>
    <t>156613</t>
  </si>
  <si>
    <t>113341</t>
  </si>
  <si>
    <t>120127</t>
  </si>
  <si>
    <t>100187</t>
  </si>
  <si>
    <t>108316</t>
  </si>
  <si>
    <t>89245</t>
  </si>
  <si>
    <t>155227</t>
  </si>
  <si>
    <t>188281</t>
  </si>
  <si>
    <t>81164</t>
  </si>
  <si>
    <t>91339</t>
  </si>
  <si>
    <t>92251</t>
  </si>
  <si>
    <t>118789</t>
  </si>
  <si>
    <t>89012</t>
  </si>
  <si>
    <t>105898</t>
  </si>
  <si>
    <t>105167</t>
  </si>
  <si>
    <t>127479</t>
  </si>
  <si>
    <t>162347</t>
  </si>
  <si>
    <t>176376</t>
  </si>
  <si>
    <t>105325</t>
  </si>
  <si>
    <t>94361</t>
  </si>
  <si>
    <t>116693</t>
  </si>
  <si>
    <t>91128</t>
  </si>
  <si>
    <t>65248</t>
  </si>
  <si>
    <t>55444</t>
  </si>
  <si>
    <t>153630</t>
  </si>
  <si>
    <t>121407</t>
  </si>
  <si>
    <t>131339</t>
  </si>
  <si>
    <t>94284</t>
  </si>
  <si>
    <t>159786</t>
  </si>
  <si>
    <t>123400</t>
  </si>
  <si>
    <t>78508</t>
  </si>
  <si>
    <t>99404</t>
  </si>
  <si>
    <t>61400</t>
  </si>
  <si>
    <t>78807</t>
  </si>
  <si>
    <t>117683</t>
  </si>
  <si>
    <t>56423</t>
  </si>
  <si>
    <t>48609</t>
  </si>
  <si>
    <t>60381</t>
  </si>
  <si>
    <t>48556</t>
  </si>
  <si>
    <t>60475</t>
  </si>
  <si>
    <t>102315</t>
  </si>
  <si>
    <t>131713</t>
  </si>
  <si>
    <t>83860</t>
  </si>
  <si>
    <t>89023</t>
  </si>
  <si>
    <t>75662</t>
  </si>
  <si>
    <t>69140</t>
  </si>
  <si>
    <t>98822</t>
  </si>
  <si>
    <t>118238</t>
  </si>
  <si>
    <t>55853</t>
  </si>
  <si>
    <t>41678</t>
  </si>
  <si>
    <t>105419</t>
  </si>
  <si>
    <t>85457</t>
  </si>
  <si>
    <t>45948</t>
  </si>
  <si>
    <t>32701</t>
  </si>
  <si>
    <t>61908</t>
  </si>
  <si>
    <t>45436</t>
  </si>
  <si>
    <t>19520</t>
  </si>
  <si>
    <t>24083</t>
  </si>
  <si>
    <t>38076</t>
  </si>
  <si>
    <t>35956</t>
  </si>
  <si>
    <t>38453</t>
  </si>
  <si>
    <t>40944</t>
  </si>
  <si>
    <t>68367</t>
  </si>
  <si>
    <t>58366</t>
  </si>
  <si>
    <t>58405</t>
  </si>
  <si>
    <t>72166</t>
  </si>
  <si>
    <t>36242</t>
  </si>
  <si>
    <t>36550</t>
  </si>
  <si>
    <t>59689</t>
  </si>
  <si>
    <t>70639</t>
  </si>
  <si>
    <t>46199</t>
  </si>
  <si>
    <t>50836</t>
  </si>
  <si>
    <t>62222</t>
  </si>
  <si>
    <t>67753</t>
  </si>
  <si>
    <t>59922</t>
  </si>
  <si>
    <t>74515</t>
  </si>
  <si>
    <t>49828</t>
  </si>
  <si>
    <t>39996</t>
  </si>
  <si>
    <t>44584</t>
  </si>
  <si>
    <t>51663</t>
  </si>
  <si>
    <t>52179</t>
  </si>
  <si>
    <t>56855</t>
  </si>
  <si>
    <t>46430</t>
  </si>
  <si>
    <t>56428</t>
  </si>
  <si>
    <t>60447</t>
  </si>
  <si>
    <t>69211</t>
  </si>
  <si>
    <t>61955</t>
  </si>
  <si>
    <t>52189</t>
  </si>
  <si>
    <t>40274</t>
  </si>
  <si>
    <t>31263</t>
  </si>
  <si>
    <t>55110</t>
  </si>
  <si>
    <t>40763</t>
  </si>
  <si>
    <t>82350</t>
  </si>
  <si>
    <t>49045</t>
  </si>
  <si>
    <t>53040</t>
  </si>
  <si>
    <t>71620</t>
  </si>
  <si>
    <t>146587</t>
  </si>
  <si>
    <t>126475</t>
  </si>
  <si>
    <t>85984</t>
  </si>
  <si>
    <t>100696</t>
  </si>
  <si>
    <t>102124</t>
  </si>
  <si>
    <t>75818</t>
  </si>
  <si>
    <t>65619</t>
  </si>
  <si>
    <t>155005</t>
  </si>
  <si>
    <t>131941</t>
  </si>
  <si>
    <t>149753</t>
  </si>
  <si>
    <t>138784</t>
  </si>
  <si>
    <t>66559</t>
  </si>
  <si>
    <t>77683</t>
  </si>
  <si>
    <t>259208</t>
  </si>
  <si>
    <t>188983</t>
  </si>
  <si>
    <t>70254</t>
  </si>
  <si>
    <t>51922</t>
  </si>
  <si>
    <t>64839</t>
  </si>
  <si>
    <t>58376</t>
  </si>
  <si>
    <t>61670</t>
  </si>
  <si>
    <t>56678</t>
  </si>
  <si>
    <t>127437</t>
  </si>
  <si>
    <t>113749</t>
  </si>
  <si>
    <t>108801</t>
  </si>
  <si>
    <t>92941</t>
  </si>
  <si>
    <t>193421</t>
  </si>
  <si>
    <t>146611</t>
  </si>
  <si>
    <t>111134</t>
  </si>
  <si>
    <t>82108</t>
  </si>
  <si>
    <t>97482</t>
  </si>
  <si>
    <t>81857</t>
  </si>
  <si>
    <t>125932</t>
  </si>
  <si>
    <t>159250</t>
  </si>
  <si>
    <t>113138</t>
  </si>
  <si>
    <t>257826</t>
  </si>
  <si>
    <t>187548</t>
  </si>
  <si>
    <t>33517</t>
  </si>
  <si>
    <t>143513</t>
  </si>
  <si>
    <t>168682</t>
  </si>
  <si>
    <t>76719</t>
  </si>
  <si>
    <t>74638</t>
  </si>
  <si>
    <t>77046</t>
  </si>
  <si>
    <t>56558</t>
  </si>
  <si>
    <t>145798</t>
  </si>
  <si>
    <t>109560</t>
  </si>
  <si>
    <t>100333</t>
  </si>
  <si>
    <t>107631</t>
  </si>
  <si>
    <t>128799</t>
  </si>
  <si>
    <t>108560</t>
  </si>
  <si>
    <t>143982</t>
  </si>
  <si>
    <t>120783</t>
  </si>
  <si>
    <t>125962</t>
  </si>
  <si>
    <t>102658</t>
  </si>
  <si>
    <t>154776</t>
  </si>
  <si>
    <t>127657</t>
  </si>
  <si>
    <t>67492</t>
  </si>
  <si>
    <t>51224</t>
  </si>
  <si>
    <t>123735</t>
  </si>
  <si>
    <t>90225</t>
  </si>
  <si>
    <t>135998</t>
  </si>
  <si>
    <t>120205</t>
  </si>
  <si>
    <t>64281</t>
  </si>
  <si>
    <t>55879</t>
  </si>
  <si>
    <t>88093</t>
  </si>
  <si>
    <t>97835</t>
  </si>
  <si>
    <t>105864</t>
  </si>
  <si>
    <t>121041</t>
  </si>
  <si>
    <t>66310</t>
  </si>
  <si>
    <t>73386</t>
  </si>
  <si>
    <t>28437</t>
  </si>
  <si>
    <t>54722</t>
  </si>
  <si>
    <t>58506</t>
  </si>
  <si>
    <t>62245</t>
  </si>
  <si>
    <t>74489</t>
  </si>
  <si>
    <t>101771</t>
  </si>
  <si>
    <t>55720</t>
  </si>
  <si>
    <t>68277</t>
  </si>
  <si>
    <t>37111</t>
  </si>
  <si>
    <t>91288</t>
  </si>
  <si>
    <t>68497</t>
  </si>
  <si>
    <t>105074</t>
  </si>
  <si>
    <t>93319</t>
  </si>
  <si>
    <t>63334</t>
  </si>
  <si>
    <t>59942</t>
  </si>
  <si>
    <t>56791</t>
  </si>
  <si>
    <t>52291</t>
  </si>
  <si>
    <t>48850</t>
  </si>
  <si>
    <t>56897</t>
  </si>
  <si>
    <t>67344</t>
  </si>
  <si>
    <t>41218</t>
  </si>
  <si>
    <t>33048</t>
  </si>
  <si>
    <t>41652</t>
  </si>
  <si>
    <t>42735</t>
  </si>
  <si>
    <t>51252</t>
  </si>
  <si>
    <t>59628</t>
  </si>
  <si>
    <t>47317</t>
  </si>
  <si>
    <t>54954</t>
  </si>
  <si>
    <t>86547</t>
  </si>
  <si>
    <t>93842</t>
  </si>
  <si>
    <t>94107</t>
  </si>
  <si>
    <t>121590</t>
  </si>
  <si>
    <t>37943</t>
  </si>
  <si>
    <t>54411</t>
  </si>
  <si>
    <t>64776</t>
  </si>
  <si>
    <t>102093</t>
  </si>
  <si>
    <t>121089</t>
  </si>
  <si>
    <t>91448</t>
  </si>
  <si>
    <t>85351</t>
  </si>
  <si>
    <t>76567</t>
  </si>
  <si>
    <t>37869</t>
  </si>
  <si>
    <t>27695</t>
  </si>
  <si>
    <t>25618</t>
  </si>
  <si>
    <t>54377</t>
  </si>
  <si>
    <t>61653</t>
  </si>
  <si>
    <t>77689</t>
  </si>
  <si>
    <t>63479</t>
  </si>
  <si>
    <t>81562</t>
  </si>
  <si>
    <t>102066</t>
  </si>
  <si>
    <t>14</t>
  </si>
  <si>
    <t>326825</t>
  </si>
  <si>
    <t>268360</t>
  </si>
  <si>
    <t>143340</t>
  </si>
  <si>
    <t>130871</t>
  </si>
  <si>
    <t>223766</t>
  </si>
  <si>
    <t>199470</t>
  </si>
  <si>
    <t>62740</t>
  </si>
  <si>
    <t>85973</t>
  </si>
  <si>
    <t>62332</t>
  </si>
  <si>
    <t>118077</t>
  </si>
  <si>
    <t>94542</t>
  </si>
  <si>
    <t>110716</t>
  </si>
  <si>
    <t>97149</t>
  </si>
  <si>
    <t>112932</t>
  </si>
  <si>
    <t>200526</t>
  </si>
  <si>
    <t>168704</t>
  </si>
  <si>
    <t>312080</t>
  </si>
  <si>
    <t>237301</t>
  </si>
  <si>
    <t>203505</t>
  </si>
  <si>
    <t>166415</t>
  </si>
  <si>
    <t>118024</t>
  </si>
  <si>
    <t>93026</t>
  </si>
  <si>
    <t>195644</t>
  </si>
  <si>
    <t>182227</t>
  </si>
  <si>
    <t>56304</t>
  </si>
  <si>
    <t>50904</t>
  </si>
  <si>
    <t>197968</t>
  </si>
  <si>
    <t>151870</t>
  </si>
  <si>
    <t>107114</t>
  </si>
  <si>
    <t>84127</t>
  </si>
  <si>
    <t>109733</t>
  </si>
  <si>
    <t>91203</t>
  </si>
  <si>
    <t>97295</t>
  </si>
  <si>
    <t>76134</t>
  </si>
  <si>
    <t>104524</t>
  </si>
  <si>
    <t>80933</t>
  </si>
  <si>
    <t>119980</t>
  </si>
  <si>
    <t>131261</t>
  </si>
  <si>
    <t>84508</t>
  </si>
  <si>
    <t>100534</t>
  </si>
  <si>
    <t>36096</t>
  </si>
  <si>
    <t>43517</t>
  </si>
  <si>
    <t>149766</t>
  </si>
  <si>
    <t>137485</t>
  </si>
  <si>
    <t>81012</t>
  </si>
  <si>
    <t>120766</t>
  </si>
  <si>
    <t>114463</t>
  </si>
  <si>
    <t>125992</t>
  </si>
  <si>
    <t>150986</t>
  </si>
  <si>
    <t>152878</t>
  </si>
  <si>
    <t>107491</t>
  </si>
  <si>
    <t>124442</t>
  </si>
  <si>
    <t>111471</t>
  </si>
  <si>
    <t>139854</t>
  </si>
  <si>
    <t>110266</t>
  </si>
  <si>
    <t>181385</t>
  </si>
  <si>
    <t>156898</t>
  </si>
  <si>
    <t>76529</t>
  </si>
  <si>
    <t>57501</t>
  </si>
  <si>
    <t>162326</t>
  </si>
  <si>
    <t>138600</t>
  </si>
  <si>
    <t>93206</t>
  </si>
  <si>
    <t>85157</t>
  </si>
  <si>
    <t>42371</t>
  </si>
  <si>
    <t>66111</t>
  </si>
  <si>
    <t>71726</t>
  </si>
  <si>
    <t>20555</t>
  </si>
  <si>
    <t>23431</t>
  </si>
  <si>
    <t>53804</t>
  </si>
  <si>
    <t>51192</t>
  </si>
  <si>
    <t>59572</t>
  </si>
  <si>
    <t>68755</t>
  </si>
  <si>
    <t>62373</t>
  </si>
  <si>
    <t>46648</t>
  </si>
  <si>
    <t>52691</t>
  </si>
  <si>
    <t>72307</t>
  </si>
  <si>
    <t>53443</t>
  </si>
  <si>
    <t>52789</t>
  </si>
  <si>
    <t>49687</t>
  </si>
  <si>
    <t>15513</t>
  </si>
  <si>
    <t>96476</t>
  </si>
  <si>
    <t>46091</t>
  </si>
  <si>
    <t>36343</t>
  </si>
  <si>
    <t>69976</t>
  </si>
  <si>
    <t>84195</t>
  </si>
  <si>
    <t>47589</t>
  </si>
  <si>
    <t>45646</t>
  </si>
  <si>
    <t>51622</t>
  </si>
  <si>
    <t>74145</t>
  </si>
  <si>
    <t>83896</t>
  </si>
  <si>
    <t>75375</t>
  </si>
  <si>
    <t>93089</t>
  </si>
  <si>
    <t>70885</t>
  </si>
  <si>
    <t>48921</t>
  </si>
  <si>
    <t>63070</t>
  </si>
  <si>
    <t>64756</t>
  </si>
  <si>
    <t>74189</t>
  </si>
  <si>
    <t>69253</t>
  </si>
  <si>
    <t>42505</t>
  </si>
  <si>
    <t>89439</t>
  </si>
  <si>
    <t>74223</t>
  </si>
  <si>
    <t>90658</t>
  </si>
  <si>
    <t>38652</t>
  </si>
  <si>
    <t>48142</t>
  </si>
  <si>
    <t>37327</t>
  </si>
  <si>
    <t>34652</t>
  </si>
  <si>
    <t>29492</t>
  </si>
  <si>
    <t>21629</t>
  </si>
  <si>
    <t>35530</t>
  </si>
  <si>
    <t>27467</t>
  </si>
  <si>
    <t>83418</t>
  </si>
  <si>
    <t>94953</t>
  </si>
  <si>
    <t>60828</t>
  </si>
  <si>
    <t>74570</t>
  </si>
  <si>
    <t>85280</t>
  </si>
  <si>
    <t>94637</t>
  </si>
  <si>
    <t>117984</t>
  </si>
  <si>
    <t>82849</t>
  </si>
  <si>
    <t>87511</t>
  </si>
  <si>
    <t>92660</t>
  </si>
  <si>
    <t>78038</t>
  </si>
  <si>
    <t>95275</t>
  </si>
  <si>
    <t>70471</t>
  </si>
  <si>
    <t>221071</t>
  </si>
  <si>
    <t>206950</t>
  </si>
  <si>
    <t>180031</t>
  </si>
  <si>
    <t>160289</t>
  </si>
  <si>
    <t>70893</t>
  </si>
  <si>
    <t>56387</t>
  </si>
  <si>
    <t>98652</t>
  </si>
  <si>
    <t>73920</t>
  </si>
  <si>
    <t>82273</t>
  </si>
  <si>
    <t>72586</t>
  </si>
  <si>
    <t>75311</t>
  </si>
  <si>
    <t>73275</t>
  </si>
  <si>
    <t>56931</t>
  </si>
  <si>
    <t>117705</t>
  </si>
  <si>
    <t>110897</t>
  </si>
  <si>
    <t>179465</t>
  </si>
  <si>
    <t>147682</t>
  </si>
  <si>
    <t>93266</t>
  </si>
  <si>
    <t>69741</t>
  </si>
  <si>
    <t>212407</t>
  </si>
  <si>
    <t>157433</t>
  </si>
  <si>
    <t>123995</t>
  </si>
  <si>
    <t>104551</t>
  </si>
  <si>
    <t>128467</t>
  </si>
  <si>
    <t>152832</t>
  </si>
  <si>
    <t>182435</t>
  </si>
  <si>
    <t>172711</t>
  </si>
  <si>
    <t>190507</t>
  </si>
  <si>
    <t>141222</t>
  </si>
  <si>
    <t>283722</t>
  </si>
  <si>
    <t>251412</t>
  </si>
  <si>
    <t>94564</t>
  </si>
  <si>
    <t>140285</t>
  </si>
  <si>
    <t>164471</t>
  </si>
  <si>
    <t>24060</t>
  </si>
  <si>
    <t>129817</t>
  </si>
  <si>
    <t>149967</t>
  </si>
  <si>
    <t>146881</t>
  </si>
  <si>
    <t>136755</t>
  </si>
  <si>
    <t>119155</t>
  </si>
  <si>
    <t>89093</t>
  </si>
  <si>
    <t>127579</t>
  </si>
  <si>
    <t>91509</t>
  </si>
  <si>
    <t>99528</t>
  </si>
  <si>
    <t>86456</t>
  </si>
  <si>
    <t>56104</t>
  </si>
  <si>
    <t>50556</t>
  </si>
  <si>
    <t>50317</t>
  </si>
  <si>
    <t>117859</t>
  </si>
  <si>
    <t>111556</t>
  </si>
  <si>
    <t>80994</t>
  </si>
  <si>
    <t>72944</t>
  </si>
  <si>
    <t>24635</t>
  </si>
  <si>
    <t>21003</t>
  </si>
  <si>
    <t>57253</t>
  </si>
  <si>
    <t>49516</t>
  </si>
  <si>
    <t>61700</t>
  </si>
  <si>
    <t>49808</t>
  </si>
  <si>
    <t>78845</t>
  </si>
  <si>
    <t>65748</t>
  </si>
  <si>
    <t>123864</t>
  </si>
  <si>
    <t>87961</t>
  </si>
  <si>
    <t>96887</t>
  </si>
  <si>
    <t>81944</t>
  </si>
  <si>
    <t>60682</t>
  </si>
  <si>
    <t>72731</t>
  </si>
  <si>
    <t>103063</t>
  </si>
  <si>
    <t>119199</t>
  </si>
  <si>
    <t>65034</t>
  </si>
  <si>
    <t>74385</t>
  </si>
  <si>
    <t>76222</t>
  </si>
  <si>
    <t>81001</t>
  </si>
  <si>
    <t>19416</t>
  </si>
  <si>
    <t>23221</t>
  </si>
  <si>
    <t>67500</t>
  </si>
  <si>
    <t>26466</t>
  </si>
  <si>
    <t>68304</t>
  </si>
  <si>
    <t>21609</t>
  </si>
  <si>
    <t>16849</t>
  </si>
  <si>
    <t>89950</t>
  </si>
  <si>
    <t>92461</t>
  </si>
  <si>
    <t>69956</t>
  </si>
  <si>
    <t>72877</t>
  </si>
  <si>
    <t>62738</t>
  </si>
  <si>
    <t>89547</t>
  </si>
  <si>
    <t>71455</t>
  </si>
  <si>
    <t>80389</t>
  </si>
  <si>
    <t>97915</t>
  </si>
  <si>
    <t>98734</t>
  </si>
  <si>
    <t>61525</t>
  </si>
  <si>
    <t>73171</t>
  </si>
  <si>
    <t>84452</t>
  </si>
  <si>
    <t>94295</t>
  </si>
  <si>
    <t>51697</t>
  </si>
  <si>
    <t>150245</t>
  </si>
  <si>
    <t>191356</t>
  </si>
  <si>
    <t>56316</t>
  </si>
  <si>
    <t>61299</t>
  </si>
  <si>
    <t>41418</t>
  </si>
  <si>
    <t>51683</t>
  </si>
  <si>
    <t>73456</t>
  </si>
  <si>
    <t>85178</t>
  </si>
  <si>
    <t>31971</t>
  </si>
  <si>
    <t>31610</t>
  </si>
  <si>
    <t>39930</t>
  </si>
  <si>
    <t>59642</t>
  </si>
  <si>
    <t>85400</t>
  </si>
  <si>
    <t>108831</t>
  </si>
  <si>
    <t>59235</t>
  </si>
  <si>
    <t>74391</t>
  </si>
  <si>
    <t>31504</t>
  </si>
  <si>
    <t>42245</t>
  </si>
  <si>
    <t>34574</t>
  </si>
  <si>
    <t>32641</t>
  </si>
  <si>
    <t>34402</t>
  </si>
  <si>
    <t>28798</t>
  </si>
  <si>
    <t>56564</t>
  </si>
  <si>
    <t>52108</t>
  </si>
  <si>
    <t>56213</t>
  </si>
  <si>
    <t>46621</t>
  </si>
  <si>
    <t>55595</t>
  </si>
  <si>
    <t>65113</t>
  </si>
  <si>
    <t>113699</t>
  </si>
  <si>
    <t>137535</t>
  </si>
  <si>
    <t>61909</t>
  </si>
  <si>
    <t>67102</t>
  </si>
  <si>
    <t>249469</t>
  </si>
  <si>
    <t>197010</t>
  </si>
  <si>
    <t>197502</t>
  </si>
  <si>
    <t>153179</t>
  </si>
  <si>
    <t>73892</t>
  </si>
  <si>
    <t>86675</t>
  </si>
  <si>
    <t>72505</t>
  </si>
  <si>
    <t>288654</t>
  </si>
  <si>
    <t>247304</t>
  </si>
  <si>
    <t>113857</t>
  </si>
  <si>
    <t>104917</t>
  </si>
  <si>
    <t>107126</t>
  </si>
  <si>
    <t>85279</t>
  </si>
  <si>
    <t>181035</t>
  </si>
  <si>
    <t>159744</t>
  </si>
  <si>
    <t>156441</t>
  </si>
  <si>
    <t>139486</t>
  </si>
  <si>
    <t>211953</t>
  </si>
  <si>
    <t>190963</t>
  </si>
  <si>
    <t>114894</t>
  </si>
  <si>
    <t>89129</t>
  </si>
  <si>
    <t>211752</t>
  </si>
  <si>
    <t>188274</t>
  </si>
  <si>
    <t>176538</t>
  </si>
  <si>
    <t>166132</t>
  </si>
  <si>
    <t>160479</t>
  </si>
  <si>
    <t>151538</t>
  </si>
  <si>
    <t>65701</t>
  </si>
  <si>
    <t>194214</t>
  </si>
  <si>
    <t>164091</t>
  </si>
  <si>
    <t>104802</t>
  </si>
  <si>
    <t>190091</t>
  </si>
  <si>
    <t>164230</t>
  </si>
  <si>
    <t>166126</t>
  </si>
  <si>
    <t>151550</t>
  </si>
  <si>
    <t>96053</t>
  </si>
  <si>
    <t>118423</t>
  </si>
  <si>
    <t>112875</t>
  </si>
  <si>
    <t>138106</t>
  </si>
  <si>
    <t>160861</t>
  </si>
  <si>
    <t>150049</t>
  </si>
  <si>
    <t>114931</t>
  </si>
  <si>
    <t>103390</t>
  </si>
  <si>
    <t>95224</t>
  </si>
  <si>
    <t>87033</t>
  </si>
  <si>
    <t>84363</t>
  </si>
  <si>
    <t>66061</t>
  </si>
  <si>
    <t>124123</t>
  </si>
  <si>
    <t>95189</t>
  </si>
  <si>
    <t>157377</t>
  </si>
  <si>
    <t>120577</t>
  </si>
  <si>
    <t>154227</t>
  </si>
  <si>
    <t>138568</t>
  </si>
  <si>
    <t>107103</t>
  </si>
  <si>
    <t>81740</t>
  </si>
  <si>
    <t>105225</t>
  </si>
  <si>
    <t>75423</t>
  </si>
  <si>
    <t>82131</t>
  </si>
  <si>
    <t>71035</t>
  </si>
  <si>
    <t>188063</t>
  </si>
  <si>
    <t>138669</t>
  </si>
  <si>
    <t>66920</t>
  </si>
  <si>
    <t>59988</t>
  </si>
  <si>
    <t>59094</t>
  </si>
  <si>
    <t>105430</t>
  </si>
  <si>
    <t>128154</t>
  </si>
  <si>
    <t>109241</t>
  </si>
  <si>
    <t>126725</t>
  </si>
  <si>
    <t>50807</t>
  </si>
  <si>
    <t>61878</t>
  </si>
  <si>
    <t>54839</t>
  </si>
  <si>
    <t>44307</t>
  </si>
  <si>
    <t>55776</t>
  </si>
  <si>
    <t>96178</t>
  </si>
  <si>
    <t>88764</t>
  </si>
  <si>
    <t>112760</t>
  </si>
  <si>
    <t>100411</t>
  </si>
  <si>
    <t>83768</t>
  </si>
  <si>
    <t>58920</t>
  </si>
  <si>
    <t>81955</t>
  </si>
  <si>
    <t>75076</t>
  </si>
  <si>
    <t>57997</t>
  </si>
  <si>
    <t>84232</t>
  </si>
  <si>
    <t>63607</t>
  </si>
  <si>
    <t>84476</t>
  </si>
  <si>
    <t>66687</t>
  </si>
  <si>
    <t>56889</t>
  </si>
  <si>
    <t>68269</t>
  </si>
  <si>
    <t>88564</t>
  </si>
  <si>
    <t>66739</t>
  </si>
  <si>
    <t>43761</t>
  </si>
  <si>
    <t>49978</t>
  </si>
  <si>
    <t>30920</t>
  </si>
  <si>
    <t>22716</t>
  </si>
  <si>
    <t>80208</t>
  </si>
  <si>
    <t>87825</t>
  </si>
  <si>
    <t>51866</t>
  </si>
  <si>
    <t>45312</t>
  </si>
  <si>
    <t>28774</t>
  </si>
  <si>
    <t>32466</t>
  </si>
  <si>
    <t>33331</t>
  </si>
  <si>
    <t>38789</t>
  </si>
  <si>
    <t>31821</t>
  </si>
  <si>
    <t>34478</t>
  </si>
  <si>
    <t>67589</t>
  </si>
  <si>
    <t>79090</t>
  </si>
  <si>
    <t>38311</t>
  </si>
  <si>
    <t>49700</t>
  </si>
  <si>
    <t>52983</t>
  </si>
  <si>
    <t>51515</t>
  </si>
  <si>
    <t>68347</t>
  </si>
  <si>
    <t>49226</t>
  </si>
  <si>
    <t>25810</t>
  </si>
  <si>
    <t>46038</t>
  </si>
  <si>
    <t>34365</t>
  </si>
  <si>
    <t>37036</t>
  </si>
  <si>
    <t>29768</t>
  </si>
  <si>
    <t>31940</t>
  </si>
  <si>
    <t>28003</t>
  </si>
  <si>
    <t>50773</t>
  </si>
  <si>
    <t>58166</t>
  </si>
  <si>
    <t>18242</t>
  </si>
  <si>
    <t>29773</t>
  </si>
  <si>
    <t>36260</t>
  </si>
  <si>
    <t>65406</t>
  </si>
  <si>
    <t>82785</t>
  </si>
  <si>
    <t>159627</t>
  </si>
  <si>
    <t>126316</t>
  </si>
  <si>
    <t>135442</t>
  </si>
  <si>
    <t>109944</t>
  </si>
  <si>
    <t>86580</t>
  </si>
  <si>
    <t>79454</t>
  </si>
  <si>
    <t>66916</t>
  </si>
  <si>
    <t>58716</t>
  </si>
  <si>
    <t>85014</t>
  </si>
  <si>
    <t>60733</t>
  </si>
  <si>
    <t>66465</t>
  </si>
  <si>
    <t>55414</t>
  </si>
  <si>
    <t>164234</t>
  </si>
  <si>
    <t>148215</t>
  </si>
  <si>
    <t>76352</t>
  </si>
  <si>
    <t>65888</t>
  </si>
  <si>
    <t>234445</t>
  </si>
  <si>
    <t>209561</t>
  </si>
  <si>
    <t>171067</t>
  </si>
  <si>
    <t>144753</t>
  </si>
  <si>
    <t>170757</t>
  </si>
  <si>
    <t>144237</t>
  </si>
  <si>
    <t>80753</t>
  </si>
  <si>
    <t>63732</t>
  </si>
  <si>
    <t>100561</t>
  </si>
  <si>
    <t>111584</t>
  </si>
  <si>
    <t>193475</t>
  </si>
  <si>
    <t>180649</t>
  </si>
  <si>
    <t>146175</t>
  </si>
  <si>
    <t>126126</t>
  </si>
  <si>
    <t>161319</t>
  </si>
  <si>
    <t>135391</t>
  </si>
  <si>
    <t>150948</t>
  </si>
  <si>
    <t>128176</t>
  </si>
  <si>
    <t>177974</t>
  </si>
  <si>
    <t>153110</t>
  </si>
  <si>
    <t>126938</t>
  </si>
  <si>
    <t>92110</t>
  </si>
  <si>
    <t>142688</t>
  </si>
  <si>
    <t>125945</t>
  </si>
  <si>
    <t>56740</t>
  </si>
  <si>
    <t>64875</t>
  </si>
  <si>
    <t>30036</t>
  </si>
  <si>
    <t>145377</t>
  </si>
  <si>
    <t>179899</t>
  </si>
  <si>
    <t>99111</t>
  </si>
  <si>
    <t>93998</t>
  </si>
  <si>
    <t>94129</t>
  </si>
  <si>
    <t>86718</t>
  </si>
  <si>
    <t>25025</t>
  </si>
  <si>
    <t>19895</t>
  </si>
  <si>
    <t>161160</t>
  </si>
  <si>
    <t>122498</t>
  </si>
  <si>
    <t>69571</t>
  </si>
  <si>
    <t>86865</t>
  </si>
  <si>
    <t>134871</t>
  </si>
  <si>
    <t>106953</t>
  </si>
  <si>
    <t>108009</t>
  </si>
  <si>
    <t>89106</t>
  </si>
  <si>
    <t>105135</t>
  </si>
  <si>
    <t>82624</t>
  </si>
  <si>
    <t>30671</t>
  </si>
  <si>
    <t>26297</t>
  </si>
  <si>
    <t>149005</t>
  </si>
  <si>
    <t>117606</t>
  </si>
  <si>
    <t>64526</t>
  </si>
  <si>
    <t>52292</t>
  </si>
  <si>
    <t>59201</t>
  </si>
  <si>
    <t>46252</t>
  </si>
  <si>
    <t>63033</t>
  </si>
  <si>
    <t>56721</t>
  </si>
  <si>
    <t>64356</t>
  </si>
  <si>
    <t>68058</t>
  </si>
  <si>
    <t>30371</t>
  </si>
  <si>
    <t>45903</t>
  </si>
  <si>
    <t>52491</t>
  </si>
  <si>
    <t>125820</t>
  </si>
  <si>
    <t>147159</t>
  </si>
  <si>
    <t>128889</t>
  </si>
  <si>
    <t>162252</t>
  </si>
  <si>
    <t>74817</t>
  </si>
  <si>
    <t>65514</t>
  </si>
  <si>
    <t>59334</t>
  </si>
  <si>
    <t>88751</t>
  </si>
  <si>
    <t>121781</t>
  </si>
  <si>
    <t>88773</t>
  </si>
  <si>
    <t>85699</t>
  </si>
  <si>
    <t>71584</t>
  </si>
  <si>
    <t>24634</t>
  </si>
  <si>
    <t>117260</t>
  </si>
  <si>
    <t>131473</t>
  </si>
  <si>
    <t>126848</t>
  </si>
  <si>
    <t>161629</t>
  </si>
  <si>
    <t>61260</t>
  </si>
  <si>
    <t>42993</t>
  </si>
  <si>
    <t>66218</t>
  </si>
  <si>
    <t>80387</t>
  </si>
  <si>
    <t>66064</t>
  </si>
  <si>
    <t>73602</t>
  </si>
  <si>
    <t>83070</t>
  </si>
  <si>
    <t>61255</t>
  </si>
  <si>
    <t>43264</t>
  </si>
  <si>
    <t>52970</t>
  </si>
  <si>
    <t>52792</t>
  </si>
  <si>
    <t>65790</t>
  </si>
  <si>
    <t>36197</t>
  </si>
  <si>
    <t>42846</t>
  </si>
  <si>
    <t>41526</t>
  </si>
  <si>
    <t>47309</t>
  </si>
  <si>
    <t>74432</t>
  </si>
  <si>
    <t>65355</t>
  </si>
  <si>
    <t>31922</t>
  </si>
  <si>
    <t>81229</t>
  </si>
  <si>
    <t>88633</t>
  </si>
  <si>
    <t>33853</t>
  </si>
  <si>
    <t>31450</t>
  </si>
  <si>
    <t>40365</t>
  </si>
  <si>
    <t>45564</t>
  </si>
  <si>
    <t>94623</t>
  </si>
  <si>
    <t>89641</t>
  </si>
  <si>
    <t>56051</t>
  </si>
  <si>
    <t>60542</t>
  </si>
  <si>
    <t>116030</t>
  </si>
  <si>
    <t>133783</t>
  </si>
  <si>
    <t>97939</t>
  </si>
  <si>
    <t>115577</t>
  </si>
  <si>
    <t>91905</t>
  </si>
  <si>
    <t>117187</t>
  </si>
  <si>
    <t>147828</t>
  </si>
  <si>
    <t>134839</t>
  </si>
  <si>
    <t>89715</t>
  </si>
  <si>
    <t>102678</t>
  </si>
  <si>
    <t>86187</t>
  </si>
  <si>
    <t>233156</t>
  </si>
  <si>
    <t>180342</t>
  </si>
  <si>
    <t>106860</t>
  </si>
  <si>
    <t>98342</t>
  </si>
  <si>
    <t>126176</t>
  </si>
  <si>
    <t>102483</t>
  </si>
  <si>
    <t>86955</t>
  </si>
  <si>
    <t>69723</t>
  </si>
  <si>
    <t>116719</t>
  </si>
  <si>
    <t>88107</t>
  </si>
  <si>
    <t>210509</t>
  </si>
  <si>
    <t>154184</t>
  </si>
  <si>
    <t>193435</t>
  </si>
  <si>
    <t>174265</t>
  </si>
  <si>
    <t>103419</t>
  </si>
  <si>
    <t>106792</t>
  </si>
  <si>
    <t>97476</t>
  </si>
  <si>
    <t>264748</t>
  </si>
  <si>
    <t>188495</t>
  </si>
  <si>
    <t>314193</t>
  </si>
  <si>
    <t>281524</t>
  </si>
  <si>
    <t>212954</t>
  </si>
  <si>
    <t>172784</t>
  </si>
  <si>
    <t>202417</t>
  </si>
  <si>
    <t>169770</t>
  </si>
  <si>
    <t>102246</t>
  </si>
  <si>
    <t>116555</t>
  </si>
  <si>
    <t>149666</t>
  </si>
  <si>
    <t>105663</t>
  </si>
  <si>
    <t>174836</t>
  </si>
  <si>
    <t>124661</t>
  </si>
  <si>
    <t>95497</t>
  </si>
  <si>
    <t>120912</t>
  </si>
  <si>
    <t>78189</t>
  </si>
  <si>
    <t>93384</t>
  </si>
  <si>
    <t>130536</t>
  </si>
  <si>
    <t>152527</t>
  </si>
  <si>
    <t>119399</t>
  </si>
  <si>
    <t>137461</t>
  </si>
  <si>
    <t>84198</t>
  </si>
  <si>
    <t>72889</t>
  </si>
  <si>
    <t>71931</t>
  </si>
  <si>
    <t>65673</t>
  </si>
  <si>
    <t>101800</t>
  </si>
  <si>
    <t>114184</t>
  </si>
  <si>
    <t>174503</t>
  </si>
  <si>
    <t>128779</t>
  </si>
  <si>
    <t>94808</t>
  </si>
  <si>
    <t>89018</t>
  </si>
  <si>
    <t>65328</t>
  </si>
  <si>
    <t>105050</t>
  </si>
  <si>
    <t>74540</t>
  </si>
  <si>
    <t>145480</t>
  </si>
  <si>
    <t>106910</t>
  </si>
  <si>
    <t>133991</t>
  </si>
  <si>
    <t>124877</t>
  </si>
  <si>
    <t>158782</t>
  </si>
  <si>
    <t>135774</t>
  </si>
  <si>
    <t>73984</t>
  </si>
  <si>
    <t>66238</t>
  </si>
  <si>
    <t>66205</t>
  </si>
  <si>
    <t>78750</t>
  </si>
  <si>
    <t>70520</t>
  </si>
  <si>
    <t>83003</t>
  </si>
  <si>
    <t>100662</t>
  </si>
  <si>
    <t>121975</t>
  </si>
  <si>
    <t>49068</t>
  </si>
  <si>
    <t>60607</t>
  </si>
  <si>
    <t>69217</t>
  </si>
  <si>
    <t>64535</t>
  </si>
  <si>
    <t>96433</t>
  </si>
  <si>
    <t>74409</t>
  </si>
  <si>
    <t>155193</t>
  </si>
  <si>
    <t>165523</t>
  </si>
  <si>
    <t>112962</t>
  </si>
  <si>
    <t>99579</t>
  </si>
  <si>
    <t>122857</t>
  </si>
  <si>
    <t>88443</t>
  </si>
  <si>
    <t>102530</t>
  </si>
  <si>
    <t>155744</t>
  </si>
  <si>
    <t>190780</t>
  </si>
  <si>
    <t>167066</t>
  </si>
  <si>
    <t>200999</t>
  </si>
  <si>
    <t>126860</t>
  </si>
  <si>
    <t>149718</t>
  </si>
  <si>
    <t>75176</t>
  </si>
  <si>
    <t>46536</t>
  </si>
  <si>
    <t>85600</t>
  </si>
  <si>
    <t>96306</t>
  </si>
  <si>
    <t>43253</t>
  </si>
  <si>
    <t>40468</t>
  </si>
  <si>
    <t>72900</t>
  </si>
  <si>
    <t>84302</t>
  </si>
  <si>
    <t>64813</t>
  </si>
  <si>
    <t>71956</t>
  </si>
  <si>
    <t>89996</t>
  </si>
  <si>
    <t>54963</t>
  </si>
  <si>
    <t>60428</t>
  </si>
  <si>
    <t>73395</t>
  </si>
  <si>
    <t>93313</t>
  </si>
  <si>
    <t>49322</t>
  </si>
  <si>
    <t>74133</t>
  </si>
  <si>
    <t>88984</t>
  </si>
  <si>
    <t>31877</t>
  </si>
  <si>
    <t>36418</t>
  </si>
  <si>
    <t>80688</t>
  </si>
  <si>
    <t>98987</t>
  </si>
  <si>
    <t>71131</t>
  </si>
  <si>
    <t>34232</t>
  </si>
  <si>
    <t>24427</t>
  </si>
  <si>
    <t>43420</t>
  </si>
  <si>
    <t>38524</t>
  </si>
  <si>
    <t>51156</t>
  </si>
  <si>
    <t>40863</t>
  </si>
  <si>
    <t>25532</t>
  </si>
  <si>
    <t>35971</t>
  </si>
  <si>
    <t>75666</t>
  </si>
  <si>
    <t>98226</t>
  </si>
  <si>
    <t>34759</t>
  </si>
  <si>
    <t>37885</t>
  </si>
  <si>
    <t>171502</t>
  </si>
  <si>
    <t>150696</t>
  </si>
  <si>
    <t>68723</t>
  </si>
  <si>
    <t>61341</t>
  </si>
  <si>
    <t>110451</t>
  </si>
  <si>
    <t>89940</t>
  </si>
  <si>
    <t>98024</t>
  </si>
  <si>
    <t>87125</t>
  </si>
  <si>
    <t>120570</t>
  </si>
  <si>
    <t>98048</t>
  </si>
  <si>
    <t>88779</t>
  </si>
  <si>
    <t>112975</t>
  </si>
  <si>
    <t>94378</t>
  </si>
  <si>
    <t>331646</t>
  </si>
  <si>
    <t>249579</t>
  </si>
  <si>
    <t>201320</t>
  </si>
  <si>
    <t>143701</t>
  </si>
  <si>
    <t>319830</t>
  </si>
  <si>
    <t>240194</t>
  </si>
  <si>
    <t>78868</t>
  </si>
  <si>
    <t>96179</t>
  </si>
  <si>
    <t>75855</t>
  </si>
  <si>
    <t>85467</t>
  </si>
  <si>
    <t>216252</t>
  </si>
  <si>
    <t>201625</t>
  </si>
  <si>
    <t>209655</t>
  </si>
  <si>
    <t>177062</t>
  </si>
  <si>
    <t>95802</t>
  </si>
  <si>
    <t>83067</t>
  </si>
  <si>
    <t>198874</t>
  </si>
  <si>
    <t>147096</t>
  </si>
  <si>
    <t>97840</t>
  </si>
  <si>
    <t>81672</t>
  </si>
  <si>
    <t>91855</t>
  </si>
  <si>
    <t>145059</t>
  </si>
  <si>
    <t>133048</t>
  </si>
  <si>
    <t>88383</t>
  </si>
  <si>
    <t>91333</t>
  </si>
  <si>
    <t>67501</t>
  </si>
  <si>
    <t>116388</t>
  </si>
  <si>
    <t>102330</t>
  </si>
  <si>
    <t>137853</t>
  </si>
  <si>
    <t>111611</t>
  </si>
  <si>
    <t>78391</t>
  </si>
  <si>
    <t>93720</t>
  </si>
  <si>
    <t>68042</t>
  </si>
  <si>
    <t>92205</t>
  </si>
  <si>
    <t>69633</t>
  </si>
  <si>
    <t>111986</t>
  </si>
  <si>
    <t>80477</t>
  </si>
  <si>
    <t>68131</t>
  </si>
  <si>
    <t>59119</t>
  </si>
  <si>
    <t>95164</t>
  </si>
  <si>
    <t>66909</t>
  </si>
  <si>
    <t>87849</t>
  </si>
  <si>
    <t>79058</t>
  </si>
  <si>
    <t>130058</t>
  </si>
  <si>
    <t>100144</t>
  </si>
  <si>
    <t>189293</t>
  </si>
  <si>
    <t>141465</t>
  </si>
  <si>
    <t>138186</t>
  </si>
  <si>
    <t>97463</t>
  </si>
  <si>
    <t>94456</t>
  </si>
  <si>
    <t>79216</t>
  </si>
  <si>
    <t>87467</t>
  </si>
  <si>
    <t>68876</t>
  </si>
  <si>
    <t>76038</t>
  </si>
  <si>
    <t>110662</t>
  </si>
  <si>
    <t>123671</t>
  </si>
  <si>
    <t>84344</t>
  </si>
  <si>
    <t>93639</t>
  </si>
  <si>
    <t>44442</t>
  </si>
  <si>
    <t>59286</t>
  </si>
  <si>
    <t>67298</t>
  </si>
  <si>
    <t>97143</t>
  </si>
  <si>
    <t>111990</t>
  </si>
  <si>
    <t>78181</t>
  </si>
  <si>
    <t>93378</t>
  </si>
  <si>
    <t>75358</t>
  </si>
  <si>
    <t>68395</t>
  </si>
  <si>
    <t>65882</t>
  </si>
  <si>
    <t>122211</t>
  </si>
  <si>
    <t>100875</t>
  </si>
  <si>
    <t>41877</t>
  </si>
  <si>
    <t>37965</t>
  </si>
  <si>
    <t>101203</t>
  </si>
  <si>
    <t>131342</t>
  </si>
  <si>
    <t>97318</t>
  </si>
  <si>
    <t>113731</t>
  </si>
  <si>
    <t>57161</t>
  </si>
  <si>
    <t>71698</t>
  </si>
  <si>
    <t>45826</t>
  </si>
  <si>
    <t>115553</t>
  </si>
  <si>
    <t>149751</t>
  </si>
  <si>
    <t>72494</t>
  </si>
  <si>
    <t>76175</t>
  </si>
  <si>
    <t>48260</t>
  </si>
  <si>
    <t>41226</t>
  </si>
  <si>
    <t>42640</t>
  </si>
  <si>
    <t>51076</t>
  </si>
  <si>
    <t>65569</t>
  </si>
  <si>
    <t>33582</t>
  </si>
  <si>
    <t>57987</t>
  </si>
  <si>
    <t>34746</t>
  </si>
  <si>
    <t>43522</t>
  </si>
  <si>
    <t>62872</t>
  </si>
  <si>
    <t>75275</t>
  </si>
  <si>
    <t>45174</t>
  </si>
  <si>
    <t>49969</t>
  </si>
  <si>
    <t>67088</t>
  </si>
  <si>
    <t>84647</t>
  </si>
  <si>
    <t>34403</t>
  </si>
  <si>
    <t>26219</t>
  </si>
  <si>
    <t>47432</t>
  </si>
  <si>
    <t>41123</t>
  </si>
  <si>
    <t>62730</t>
  </si>
  <si>
    <t>57867</t>
  </si>
  <si>
    <t>40381</t>
  </si>
  <si>
    <t>36232</t>
  </si>
  <si>
    <t>43224</t>
  </si>
  <si>
    <t>30514</t>
  </si>
  <si>
    <t>79537</t>
  </si>
  <si>
    <t>93237</t>
  </si>
  <si>
    <t>26942</t>
  </si>
  <si>
    <t>54777</t>
  </si>
  <si>
    <t>69686</t>
  </si>
  <si>
    <t>81668</t>
  </si>
  <si>
    <t>240379</t>
  </si>
  <si>
    <t>190922</t>
  </si>
  <si>
    <t>171617</t>
  </si>
  <si>
    <t>157593</t>
  </si>
  <si>
    <t>98003</t>
  </si>
  <si>
    <t>84818</t>
  </si>
  <si>
    <t>170538</t>
  </si>
  <si>
    <t>144022</t>
  </si>
  <si>
    <t>81592</t>
  </si>
  <si>
    <t>75190</t>
  </si>
  <si>
    <t>179215</t>
  </si>
  <si>
    <t>126571</t>
  </si>
  <si>
    <t>247563</t>
  </si>
  <si>
    <t>212820</t>
  </si>
  <si>
    <t>191953</t>
  </si>
  <si>
    <t>177675</t>
  </si>
  <si>
    <t>67251</t>
  </si>
  <si>
    <t>204243</t>
  </si>
  <si>
    <t>182995</t>
  </si>
  <si>
    <t>79509</t>
  </si>
  <si>
    <t>72351</t>
  </si>
  <si>
    <t>203921</t>
  </si>
  <si>
    <t>152221</t>
  </si>
  <si>
    <t>211768</t>
  </si>
  <si>
    <t>161973</t>
  </si>
  <si>
    <t>203203</t>
  </si>
  <si>
    <t>172167</t>
  </si>
  <si>
    <t>78297</t>
  </si>
  <si>
    <t>70916</t>
  </si>
  <si>
    <t>80423</t>
  </si>
  <si>
    <t>75715</t>
  </si>
  <si>
    <t>65889</t>
  </si>
  <si>
    <t>97475</t>
  </si>
  <si>
    <t>68821</t>
  </si>
  <si>
    <t>151776</t>
  </si>
  <si>
    <t>125685</t>
  </si>
  <si>
    <t>114270</t>
  </si>
  <si>
    <t>133330</t>
  </si>
  <si>
    <t>116182</t>
  </si>
  <si>
    <t>148375</t>
  </si>
  <si>
    <t>127979</t>
  </si>
  <si>
    <t>151738</t>
  </si>
  <si>
    <t>134094</t>
  </si>
  <si>
    <t>111005</t>
  </si>
  <si>
    <t>86143</t>
  </si>
  <si>
    <t>101247</t>
  </si>
  <si>
    <t>82472</t>
  </si>
  <si>
    <t>154145</t>
  </si>
  <si>
    <t>146307</t>
  </si>
  <si>
    <t>76504</t>
  </si>
  <si>
    <t>66778</t>
  </si>
  <si>
    <t>79198</t>
  </si>
  <si>
    <t>64037</t>
  </si>
  <si>
    <t>74507</t>
  </si>
  <si>
    <t>121052</t>
  </si>
  <si>
    <t>91243</t>
  </si>
  <si>
    <t>64516</t>
  </si>
  <si>
    <t>68832</t>
  </si>
  <si>
    <t>110147</t>
  </si>
  <si>
    <t>102910</t>
  </si>
  <si>
    <t>59288</t>
  </si>
  <si>
    <t>63794</t>
  </si>
  <si>
    <t>73653</t>
  </si>
  <si>
    <t>72607</t>
  </si>
  <si>
    <t>93345</t>
  </si>
  <si>
    <t>125876</t>
  </si>
  <si>
    <t>159221</t>
  </si>
  <si>
    <t>115802</t>
  </si>
  <si>
    <t>126507</t>
  </si>
  <si>
    <t>83810</t>
  </si>
  <si>
    <t>97591</t>
  </si>
  <si>
    <t>111189</t>
  </si>
  <si>
    <t>87263</t>
  </si>
  <si>
    <t>49842</t>
  </si>
  <si>
    <t>89902</t>
  </si>
  <si>
    <t>76806</t>
  </si>
  <si>
    <t>108909</t>
  </si>
  <si>
    <t>80678</t>
  </si>
  <si>
    <t>102899</t>
  </si>
  <si>
    <t>79506</t>
  </si>
  <si>
    <t>101390</t>
  </si>
  <si>
    <t>77866</t>
  </si>
  <si>
    <t>65848</t>
  </si>
  <si>
    <t>75654</t>
  </si>
  <si>
    <t>62096</t>
  </si>
  <si>
    <t>77534</t>
  </si>
  <si>
    <t>86504</t>
  </si>
  <si>
    <t>80479</t>
  </si>
  <si>
    <t>87386</t>
  </si>
  <si>
    <t>92015</t>
  </si>
  <si>
    <t>95988</t>
  </si>
  <si>
    <t>90323</t>
  </si>
  <si>
    <t>106554</t>
  </si>
  <si>
    <t>73421</t>
  </si>
  <si>
    <t>87289</t>
  </si>
  <si>
    <t>47745</t>
  </si>
  <si>
    <t>93332</t>
  </si>
  <si>
    <t>118226</t>
  </si>
  <si>
    <t>52966</t>
  </si>
  <si>
    <t>68811</t>
  </si>
  <si>
    <t>43482</t>
  </si>
  <si>
    <t>35416</t>
  </si>
  <si>
    <t>74534</t>
  </si>
  <si>
    <t>69374</t>
  </si>
  <si>
    <t>58699</t>
  </si>
  <si>
    <t>57344</t>
  </si>
  <si>
    <t>62678</t>
  </si>
  <si>
    <t>56100</t>
  </si>
  <si>
    <t>41310</t>
  </si>
  <si>
    <t>48010</t>
  </si>
  <si>
    <t>42860</t>
  </si>
  <si>
    <t>61625</t>
  </si>
  <si>
    <t>52838</t>
  </si>
  <si>
    <t>66858</t>
  </si>
  <si>
    <t>74505</t>
  </si>
  <si>
    <t>92444</t>
  </si>
  <si>
    <t>117279</t>
  </si>
  <si>
    <t>133079</t>
  </si>
  <si>
    <t>126281</t>
  </si>
  <si>
    <t>142368</t>
  </si>
  <si>
    <t>256559</t>
  </si>
  <si>
    <t>184529</t>
  </si>
  <si>
    <t>91286</t>
  </si>
  <si>
    <t>63929</t>
  </si>
  <si>
    <t>96527</t>
  </si>
  <si>
    <t>142774</t>
  </si>
  <si>
    <t>104192</t>
  </si>
  <si>
    <t>168731</t>
  </si>
  <si>
    <t>146954</t>
  </si>
  <si>
    <t>87910</t>
  </si>
  <si>
    <t>66725</t>
  </si>
  <si>
    <t>65611</t>
  </si>
  <si>
    <t>111779</t>
  </si>
  <si>
    <t>98166</t>
  </si>
  <si>
    <t>120666</t>
  </si>
  <si>
    <t>100366</t>
  </si>
  <si>
    <t>90012</t>
  </si>
  <si>
    <t>72306</t>
  </si>
  <si>
    <t>200014</t>
  </si>
  <si>
    <t>140408</t>
  </si>
  <si>
    <t>79060</t>
  </si>
  <si>
    <t>73022</t>
  </si>
  <si>
    <t>212370</t>
  </si>
  <si>
    <t>152094</t>
  </si>
  <si>
    <t>126870</t>
  </si>
  <si>
    <t>135662</t>
  </si>
  <si>
    <t>178529</t>
  </si>
  <si>
    <t>162449</t>
  </si>
  <si>
    <t>152860</t>
  </si>
  <si>
    <t>137570</t>
  </si>
  <si>
    <t>115967</t>
  </si>
  <si>
    <t>104293</t>
  </si>
  <si>
    <t>119585</t>
  </si>
  <si>
    <t>87635</t>
  </si>
  <si>
    <t>309659</t>
  </si>
  <si>
    <t>230116</t>
  </si>
  <si>
    <t>91451</t>
  </si>
  <si>
    <t>117512</t>
  </si>
  <si>
    <t>134849</t>
  </si>
  <si>
    <t>142995</t>
  </si>
  <si>
    <t>165675</t>
  </si>
  <si>
    <t>207645</t>
  </si>
  <si>
    <t>175016</t>
  </si>
  <si>
    <t>214027</t>
  </si>
  <si>
    <t>111542</t>
  </si>
  <si>
    <t>103210</t>
  </si>
  <si>
    <t>83461</t>
  </si>
  <si>
    <t>72705</t>
  </si>
  <si>
    <t>103486</t>
  </si>
  <si>
    <t>114067</t>
  </si>
  <si>
    <t>157369</t>
  </si>
  <si>
    <t>126802</t>
  </si>
  <si>
    <t>143933</t>
  </si>
  <si>
    <t>119293</t>
  </si>
  <si>
    <t>124361</t>
  </si>
  <si>
    <t>113870</t>
  </si>
  <si>
    <t>160130</t>
  </si>
  <si>
    <t>136953</t>
  </si>
  <si>
    <t>104251</t>
  </si>
  <si>
    <t>84200</t>
  </si>
  <si>
    <t>104052</t>
  </si>
  <si>
    <t>118277</t>
  </si>
  <si>
    <t>97488</t>
  </si>
  <si>
    <t>42133</t>
  </si>
  <si>
    <t>30153</t>
  </si>
  <si>
    <t>73243</t>
  </si>
  <si>
    <t>56541</t>
  </si>
  <si>
    <t>48410</t>
  </si>
  <si>
    <t>37416</t>
  </si>
  <si>
    <t>16956</t>
  </si>
  <si>
    <t>19399</t>
  </si>
  <si>
    <t>68007</t>
  </si>
  <si>
    <t>87568</t>
  </si>
  <si>
    <t>56824</t>
  </si>
  <si>
    <t>109553</t>
  </si>
  <si>
    <t>115556</t>
  </si>
  <si>
    <t>112214</t>
  </si>
  <si>
    <t>140591</t>
  </si>
  <si>
    <t>114554</t>
  </si>
  <si>
    <t>81284</t>
  </si>
  <si>
    <t>67310</t>
  </si>
  <si>
    <t>73058</t>
  </si>
  <si>
    <t>101313</t>
  </si>
  <si>
    <t>114149</t>
  </si>
  <si>
    <t>44425</t>
  </si>
  <si>
    <t>46670</t>
  </si>
  <si>
    <t>60346</t>
  </si>
  <si>
    <t>64747</t>
  </si>
  <si>
    <t>55445</t>
  </si>
  <si>
    <t>87183</t>
  </si>
  <si>
    <t>109170</t>
  </si>
  <si>
    <t>56296</t>
  </si>
  <si>
    <t>46792</t>
  </si>
  <si>
    <t>54832</t>
  </si>
  <si>
    <t>47150</t>
  </si>
  <si>
    <t>37976</t>
  </si>
  <si>
    <t>84978</t>
  </si>
  <si>
    <t>65657</t>
  </si>
  <si>
    <t>80777</t>
  </si>
  <si>
    <t>51054</t>
  </si>
  <si>
    <t>64796</t>
  </si>
  <si>
    <t>36438</t>
  </si>
  <si>
    <t>40112</t>
  </si>
  <si>
    <t>43811</t>
  </si>
  <si>
    <t>34442</t>
  </si>
  <si>
    <t>56097</t>
  </si>
  <si>
    <t>36464</t>
  </si>
  <si>
    <t>34763</t>
  </si>
  <si>
    <t>37109</t>
  </si>
  <si>
    <t>50291</t>
  </si>
  <si>
    <t>55121</t>
  </si>
  <si>
    <t>76442</t>
  </si>
  <si>
    <t>32681</t>
  </si>
  <si>
    <t>41192</t>
  </si>
  <si>
    <t>39133</t>
  </si>
  <si>
    <t>46153</t>
  </si>
  <si>
    <t>45795</t>
  </si>
  <si>
    <t>56837</t>
  </si>
  <si>
    <t>61120</t>
  </si>
  <si>
    <t>98787</t>
  </si>
  <si>
    <t>84716</t>
  </si>
  <si>
    <t>267633</t>
  </si>
  <si>
    <t>248719</t>
  </si>
  <si>
    <t>74875</t>
  </si>
  <si>
    <t>61551</t>
  </si>
  <si>
    <t>107212</t>
  </si>
  <si>
    <t>105619</t>
  </si>
  <si>
    <t>99631</t>
  </si>
  <si>
    <t>68532</t>
  </si>
  <si>
    <t>63285</t>
  </si>
  <si>
    <t>53589</t>
  </si>
  <si>
    <t>69598</t>
  </si>
  <si>
    <t>51894</t>
  </si>
  <si>
    <t>87934</t>
  </si>
  <si>
    <t>62526</t>
  </si>
  <si>
    <t>88021</t>
  </si>
  <si>
    <t>66660</t>
  </si>
  <si>
    <t>199888</t>
  </si>
  <si>
    <t>180044</t>
  </si>
  <si>
    <t>164921</t>
  </si>
  <si>
    <t>151169</t>
  </si>
  <si>
    <t>95231</t>
  </si>
  <si>
    <t>87415</t>
  </si>
  <si>
    <t>96506</t>
  </si>
  <si>
    <t>80022</t>
  </si>
  <si>
    <t>100403</t>
  </si>
  <si>
    <t>85614</t>
  </si>
  <si>
    <t>68865</t>
  </si>
  <si>
    <t>106582</t>
  </si>
  <si>
    <t>98739</t>
  </si>
  <si>
    <t>181491</t>
  </si>
  <si>
    <t>170036</t>
  </si>
  <si>
    <t>80607</t>
  </si>
  <si>
    <t>63588</t>
  </si>
  <si>
    <t>72248</t>
  </si>
  <si>
    <t>61661</t>
  </si>
  <si>
    <t>71158</t>
  </si>
  <si>
    <t>50330</t>
  </si>
  <si>
    <t>92395</t>
  </si>
  <si>
    <t>72929</t>
  </si>
  <si>
    <t>74360</t>
  </si>
  <si>
    <t>63359</t>
  </si>
  <si>
    <t>81663</t>
  </si>
  <si>
    <t>86887</t>
  </si>
  <si>
    <t>93809</t>
  </si>
  <si>
    <t>129417</t>
  </si>
  <si>
    <t>167884</t>
  </si>
  <si>
    <t>98844</t>
  </si>
  <si>
    <t>114060</t>
  </si>
  <si>
    <t>70762</t>
  </si>
  <si>
    <t>70656</t>
  </si>
  <si>
    <t>135404</t>
  </si>
  <si>
    <t>110895</t>
  </si>
  <si>
    <t>83598</t>
  </si>
  <si>
    <t>79002</t>
  </si>
  <si>
    <t>150533</t>
  </si>
  <si>
    <t>110169</t>
  </si>
  <si>
    <t>74876</t>
  </si>
  <si>
    <t>65142</t>
  </si>
  <si>
    <t>60582</t>
  </si>
  <si>
    <t>69096</t>
  </si>
  <si>
    <t>66024</t>
  </si>
  <si>
    <t>57165</t>
  </si>
  <si>
    <t>28954</t>
  </si>
  <si>
    <t>107830</t>
  </si>
  <si>
    <t>131809</t>
  </si>
  <si>
    <t>57317</t>
  </si>
  <si>
    <t>73439</t>
  </si>
  <si>
    <t>82193</t>
  </si>
  <si>
    <t>89077</t>
  </si>
  <si>
    <t>43338</t>
  </si>
  <si>
    <t>46545</t>
  </si>
  <si>
    <t>60318</t>
  </si>
  <si>
    <t>48542</t>
  </si>
  <si>
    <t>50072</t>
  </si>
  <si>
    <t>49819</t>
  </si>
  <si>
    <t>93219</t>
  </si>
  <si>
    <t>116024</t>
  </si>
  <si>
    <t>63823</t>
  </si>
  <si>
    <t>75148</t>
  </si>
  <si>
    <t>58484</t>
  </si>
  <si>
    <t>29370</t>
  </si>
  <si>
    <t>104757</t>
  </si>
  <si>
    <t>81254</t>
  </si>
  <si>
    <t>62358</t>
  </si>
  <si>
    <t>50563</t>
  </si>
  <si>
    <t>47584</t>
  </si>
  <si>
    <t>59772</t>
  </si>
  <si>
    <t>74292</t>
  </si>
  <si>
    <t>79584</t>
  </si>
  <si>
    <t>58328</t>
  </si>
  <si>
    <t>94847</t>
  </si>
  <si>
    <t>89492</t>
  </si>
  <si>
    <t>30863</t>
  </si>
  <si>
    <t>37556</t>
  </si>
  <si>
    <t>46562</t>
  </si>
  <si>
    <t>58482</t>
  </si>
  <si>
    <t>63721</t>
  </si>
  <si>
    <t>55633</t>
  </si>
  <si>
    <t>64022</t>
  </si>
  <si>
    <t>33293</t>
  </si>
  <si>
    <t>77233</t>
  </si>
  <si>
    <t>88116</t>
  </si>
  <si>
    <t>32305</t>
  </si>
  <si>
    <t>37875</t>
  </si>
  <si>
    <t>45644</t>
  </si>
  <si>
    <t>36899</t>
  </si>
  <si>
    <t>46004</t>
  </si>
  <si>
    <t>25877</t>
  </si>
  <si>
    <t>37226</t>
  </si>
  <si>
    <t>29523</t>
  </si>
  <si>
    <t>33327</t>
  </si>
  <si>
    <t>25013</t>
  </si>
  <si>
    <t>52610</t>
  </si>
  <si>
    <t>40009</t>
  </si>
  <si>
    <t>41825</t>
  </si>
  <si>
    <t>54682</t>
  </si>
  <si>
    <t>97613</t>
  </si>
  <si>
    <t>78653</t>
  </si>
  <si>
    <t>38519</t>
  </si>
  <si>
    <t>27294</t>
  </si>
  <si>
    <t>86171</t>
  </si>
  <si>
    <t>74110</t>
  </si>
  <si>
    <t>80152</t>
  </si>
  <si>
    <t>200498</t>
  </si>
  <si>
    <t>156079</t>
  </si>
  <si>
    <t>85331</t>
  </si>
  <si>
    <t>61804</t>
  </si>
  <si>
    <t>239433</t>
  </si>
  <si>
    <t>177275</t>
  </si>
  <si>
    <t>158033</t>
  </si>
  <si>
    <t>126906</t>
  </si>
  <si>
    <t>112996</t>
  </si>
  <si>
    <t>101200</t>
  </si>
  <si>
    <t>99926</t>
  </si>
  <si>
    <t>86115</t>
  </si>
  <si>
    <t>189594</t>
  </si>
  <si>
    <t>165583</t>
  </si>
  <si>
    <t>88429</t>
  </si>
  <si>
    <t>73588</t>
  </si>
  <si>
    <t>288846</t>
  </si>
  <si>
    <t>266222</t>
  </si>
  <si>
    <t>88054</t>
  </si>
  <si>
    <t>167999</t>
  </si>
  <si>
    <t>124333</t>
  </si>
  <si>
    <t>44913</t>
  </si>
  <si>
    <t>55400</t>
  </si>
  <si>
    <t>101336</t>
  </si>
  <si>
    <t>87522</t>
  </si>
  <si>
    <t>150205</t>
  </si>
  <si>
    <t>121119</t>
  </si>
  <si>
    <t>48765</t>
  </si>
  <si>
    <t>17419</t>
  </si>
  <si>
    <t>15375</t>
  </si>
  <si>
    <t>71060</t>
  </si>
  <si>
    <t>146641</t>
  </si>
  <si>
    <t>124720</t>
  </si>
  <si>
    <t>61242</t>
  </si>
  <si>
    <t>75593</t>
  </si>
  <si>
    <t>118497</t>
  </si>
  <si>
    <t>128059</t>
  </si>
  <si>
    <t>52744</t>
  </si>
  <si>
    <t>69894</t>
  </si>
  <si>
    <t>74997</t>
  </si>
  <si>
    <t>69361</t>
  </si>
  <si>
    <t>57652</t>
  </si>
  <si>
    <t>138278</t>
  </si>
  <si>
    <t>118002</t>
  </si>
  <si>
    <t>74233</t>
  </si>
  <si>
    <t>53017</t>
  </si>
  <si>
    <t>68542</t>
  </si>
  <si>
    <t>50403</t>
  </si>
  <si>
    <t>149882</t>
  </si>
  <si>
    <t>126278</t>
  </si>
  <si>
    <t>65739</t>
  </si>
  <si>
    <t>66079</t>
  </si>
  <si>
    <t>73413</t>
  </si>
  <si>
    <t>43201</t>
  </si>
  <si>
    <t>55371</t>
  </si>
  <si>
    <t>112233</t>
  </si>
  <si>
    <t>126836</t>
  </si>
  <si>
    <t>70478</t>
  </si>
  <si>
    <t>72797</t>
  </si>
  <si>
    <t>59956</t>
  </si>
  <si>
    <t>51552</t>
  </si>
  <si>
    <t>120983</t>
  </si>
  <si>
    <t>90619</t>
  </si>
  <si>
    <t>49740</t>
  </si>
  <si>
    <t>41993</t>
  </si>
  <si>
    <t>94075</t>
  </si>
  <si>
    <t>65192</t>
  </si>
  <si>
    <t>52997</t>
  </si>
  <si>
    <t>60775</t>
  </si>
  <si>
    <t>92623</t>
  </si>
  <si>
    <t>120364</t>
  </si>
  <si>
    <t>146385</t>
  </si>
  <si>
    <t>125112</t>
  </si>
  <si>
    <t>40730</t>
  </si>
  <si>
    <t>98810</t>
  </si>
  <si>
    <t>108140</t>
  </si>
  <si>
    <t>96503</t>
  </si>
  <si>
    <t>67766</t>
  </si>
  <si>
    <t>87372</t>
  </si>
  <si>
    <t>107591</t>
  </si>
  <si>
    <t>30527</t>
  </si>
  <si>
    <t>42248</t>
  </si>
  <si>
    <t>44900</t>
  </si>
  <si>
    <t>27575</t>
  </si>
  <si>
    <t>81613</t>
  </si>
  <si>
    <t>100123</t>
  </si>
  <si>
    <t>56199</t>
  </si>
  <si>
    <t>51906</t>
  </si>
  <si>
    <t>40378</t>
  </si>
  <si>
    <t>34921</t>
  </si>
  <si>
    <t>85372</t>
  </si>
  <si>
    <t>62600</t>
  </si>
  <si>
    <t>79182</t>
  </si>
  <si>
    <t>54937</t>
  </si>
  <si>
    <t>39409</t>
  </si>
  <si>
    <t>50685</t>
  </si>
  <si>
    <t>38937</t>
  </si>
  <si>
    <t>56226</t>
  </si>
  <si>
    <t>62797</t>
  </si>
  <si>
    <t>91320</t>
  </si>
  <si>
    <t>108756</t>
  </si>
  <si>
    <t>54470</t>
  </si>
  <si>
    <t>59528</t>
  </si>
  <si>
    <t>95652</t>
  </si>
  <si>
    <t>116258</t>
  </si>
  <si>
    <t>102130</t>
  </si>
  <si>
    <t>81432</t>
  </si>
  <si>
    <t>215908</t>
  </si>
  <si>
    <t>190646</t>
  </si>
  <si>
    <t>197859</t>
  </si>
  <si>
    <t>150092</t>
  </si>
  <si>
    <t>183667</t>
  </si>
  <si>
    <t>166885</t>
  </si>
  <si>
    <t>212026</t>
  </si>
  <si>
    <t>159960</t>
  </si>
  <si>
    <t>307437</t>
  </si>
  <si>
    <t>282010</t>
  </si>
  <si>
    <t>171156</t>
  </si>
  <si>
    <t>130595</t>
  </si>
  <si>
    <t>82493</t>
  </si>
  <si>
    <t>68701</t>
  </si>
  <si>
    <t>73669</t>
  </si>
  <si>
    <t>73761</t>
  </si>
  <si>
    <t>64647</t>
  </si>
  <si>
    <t>109426</t>
  </si>
  <si>
    <t>94209</t>
  </si>
  <si>
    <t>123460</t>
  </si>
  <si>
    <t>136978</t>
  </si>
  <si>
    <t>152504</t>
  </si>
  <si>
    <t>178407</t>
  </si>
  <si>
    <t>74791</t>
  </si>
  <si>
    <t>53602</t>
  </si>
  <si>
    <t>186554</t>
  </si>
  <si>
    <t>131705</t>
  </si>
  <si>
    <t>70379</t>
  </si>
  <si>
    <t>66058</t>
  </si>
  <si>
    <t>70073</t>
  </si>
  <si>
    <t>55935</t>
  </si>
  <si>
    <t>144520</t>
  </si>
  <si>
    <t>177626</t>
  </si>
  <si>
    <t>170524</t>
  </si>
  <si>
    <t>180839</t>
  </si>
  <si>
    <t>87479</t>
  </si>
  <si>
    <t>94949</t>
  </si>
  <si>
    <t>174126</t>
  </si>
  <si>
    <t>159502</t>
  </si>
  <si>
    <t>126043</t>
  </si>
  <si>
    <t>165772</t>
  </si>
  <si>
    <t>121500</t>
  </si>
  <si>
    <t>83805</t>
  </si>
  <si>
    <t>103966</t>
  </si>
  <si>
    <t>72838</t>
  </si>
  <si>
    <t>66714</t>
  </si>
  <si>
    <t>101528</t>
  </si>
  <si>
    <t>90570</t>
  </si>
  <si>
    <t>61558</t>
  </si>
  <si>
    <t>45107</t>
  </si>
  <si>
    <t>68317</t>
  </si>
  <si>
    <t>54010</t>
  </si>
  <si>
    <t>95285</t>
  </si>
  <si>
    <t>85549</t>
  </si>
  <si>
    <t>94366</t>
  </si>
  <si>
    <t>77679</t>
  </si>
  <si>
    <t>84245</t>
  </si>
  <si>
    <t>107143</t>
  </si>
  <si>
    <t>61438</t>
  </si>
  <si>
    <t>62668</t>
  </si>
  <si>
    <t>66711</t>
  </si>
  <si>
    <t>53793</t>
  </si>
  <si>
    <t>67320</t>
  </si>
  <si>
    <t>44317</t>
  </si>
  <si>
    <t>67428</t>
  </si>
  <si>
    <t>111830</t>
  </si>
  <si>
    <t>81755</t>
  </si>
  <si>
    <t>55155</t>
  </si>
  <si>
    <t>47339</t>
  </si>
  <si>
    <t>92820</t>
  </si>
  <si>
    <t>88038</t>
  </si>
  <si>
    <t>85034</t>
  </si>
  <si>
    <t>70980</t>
  </si>
  <si>
    <t>45495</t>
  </si>
  <si>
    <t>34158</t>
  </si>
  <si>
    <t>55195</t>
  </si>
  <si>
    <t>66276</t>
  </si>
  <si>
    <t>72609</t>
  </si>
  <si>
    <t>55044</t>
  </si>
  <si>
    <t>94002</t>
  </si>
  <si>
    <t>117745</t>
  </si>
  <si>
    <t>27542</t>
  </si>
  <si>
    <t>23601</t>
  </si>
  <si>
    <t>80447</t>
  </si>
  <si>
    <t>34125</t>
  </si>
  <si>
    <t>39581</t>
  </si>
  <si>
    <t>50922</t>
  </si>
  <si>
    <t>60626</t>
  </si>
  <si>
    <t>44248</t>
  </si>
  <si>
    <t>55509</t>
  </si>
  <si>
    <t>61480</t>
  </si>
  <si>
    <t>29712</t>
  </si>
  <si>
    <t>39170</t>
  </si>
  <si>
    <t>30450</t>
  </si>
  <si>
    <t>34316</t>
  </si>
  <si>
    <t>38004</t>
  </si>
  <si>
    <t>75028</t>
  </si>
  <si>
    <t>85815</t>
  </si>
  <si>
    <t>29819</t>
  </si>
  <si>
    <t>86389</t>
  </si>
  <si>
    <t>94182</t>
  </si>
  <si>
    <t>57282</t>
  </si>
  <si>
    <t>46302</t>
  </si>
  <si>
    <t>31984</t>
  </si>
  <si>
    <t>46210</t>
  </si>
  <si>
    <t>114703</t>
  </si>
  <si>
    <t>102522</t>
  </si>
  <si>
    <t>97658</t>
  </si>
  <si>
    <t>68878</t>
  </si>
  <si>
    <t>57378</t>
  </si>
  <si>
    <t>49684</t>
  </si>
  <si>
    <t>57773</t>
  </si>
  <si>
    <t>79678</t>
  </si>
  <si>
    <t>71955</t>
  </si>
  <si>
    <t>159792</t>
  </si>
  <si>
    <t>122051</t>
  </si>
  <si>
    <t>197993</t>
  </si>
  <si>
    <t>156685</t>
  </si>
  <si>
    <t>194282</t>
  </si>
  <si>
    <t>156175</t>
  </si>
  <si>
    <t>94386</t>
  </si>
  <si>
    <t>75838</t>
  </si>
  <si>
    <t>216683</t>
  </si>
  <si>
    <t>153024</t>
  </si>
  <si>
    <t>59750</t>
  </si>
  <si>
    <t>94249</t>
  </si>
  <si>
    <t>89396</t>
  </si>
  <si>
    <t>172462</t>
  </si>
  <si>
    <t>123695</t>
  </si>
  <si>
    <t>89965</t>
  </si>
  <si>
    <t>66252</t>
  </si>
  <si>
    <t>94475</t>
  </si>
  <si>
    <t>82148</t>
  </si>
  <si>
    <t>118669</t>
  </si>
  <si>
    <t>89769</t>
  </si>
  <si>
    <t>90881</t>
  </si>
  <si>
    <t>80819</t>
  </si>
  <si>
    <t>74092</t>
  </si>
  <si>
    <t>56830</t>
  </si>
  <si>
    <t>75128</t>
  </si>
  <si>
    <t>109186</t>
  </si>
  <si>
    <t>94864</t>
  </si>
  <si>
    <t>105371</t>
  </si>
  <si>
    <t>125950</t>
  </si>
  <si>
    <t>126984</t>
  </si>
  <si>
    <t>152472</t>
  </si>
  <si>
    <t>77293</t>
  </si>
  <si>
    <t>95792</t>
  </si>
  <si>
    <t>81863</t>
  </si>
  <si>
    <t>152450</t>
  </si>
  <si>
    <t>130463</t>
  </si>
  <si>
    <t>67477</t>
  </si>
  <si>
    <t>58295</t>
  </si>
  <si>
    <t>71337</t>
  </si>
  <si>
    <t>83214</t>
  </si>
  <si>
    <t>71992</t>
  </si>
  <si>
    <t>147899</t>
  </si>
  <si>
    <t>107158</t>
  </si>
  <si>
    <t>65977</t>
  </si>
  <si>
    <t>47514</t>
  </si>
  <si>
    <t>170607</t>
  </si>
  <si>
    <t>137238</t>
  </si>
  <si>
    <t>158885</t>
  </si>
  <si>
    <t>129474</t>
  </si>
  <si>
    <t>62093</t>
  </si>
  <si>
    <t>65907</t>
  </si>
  <si>
    <t>87651</t>
  </si>
  <si>
    <t>46614</t>
  </si>
  <si>
    <t>49599</t>
  </si>
  <si>
    <t>106180</t>
  </si>
  <si>
    <t>131804</t>
  </si>
  <si>
    <t>75576</t>
  </si>
  <si>
    <t>87251</t>
  </si>
  <si>
    <t>112507</t>
  </si>
  <si>
    <t>144025</t>
  </si>
  <si>
    <t>14754</t>
  </si>
  <si>
    <t>62515</t>
  </si>
  <si>
    <t>55312</t>
  </si>
  <si>
    <t>67312</t>
  </si>
  <si>
    <t>63100</t>
  </si>
  <si>
    <t>108314</t>
  </si>
  <si>
    <t>102325</t>
  </si>
  <si>
    <t>83790</t>
  </si>
  <si>
    <t>75101</t>
  </si>
  <si>
    <t>52304</t>
  </si>
  <si>
    <t>115276</t>
  </si>
  <si>
    <t>93385</t>
  </si>
  <si>
    <t>145425</t>
  </si>
  <si>
    <t>156773</t>
  </si>
  <si>
    <t>71953</t>
  </si>
  <si>
    <t>91873</t>
  </si>
  <si>
    <t>24424</t>
  </si>
  <si>
    <t>20651</t>
  </si>
  <si>
    <t>44866</t>
  </si>
  <si>
    <t>32221</t>
  </si>
  <si>
    <t>46017</t>
  </si>
  <si>
    <t>57821</t>
  </si>
  <si>
    <t>44691</t>
  </si>
  <si>
    <t>42429</t>
  </si>
  <si>
    <t>68913</t>
  </si>
  <si>
    <t>84576</t>
  </si>
  <si>
    <t>36220</t>
  </si>
  <si>
    <t>42393</t>
  </si>
  <si>
    <t>39860</t>
  </si>
  <si>
    <t>44065</t>
  </si>
  <si>
    <t>41411</t>
  </si>
  <si>
    <t>47593</t>
  </si>
  <si>
    <t>92315</t>
  </si>
  <si>
    <t>46180</t>
  </si>
  <si>
    <t>58781</t>
  </si>
  <si>
    <t>89054</t>
  </si>
  <si>
    <t>104511</t>
  </si>
  <si>
    <t>41298</t>
  </si>
  <si>
    <t>50597</t>
  </si>
  <si>
    <t>43371</t>
  </si>
  <si>
    <t>40796</t>
  </si>
  <si>
    <t>85114</t>
  </si>
  <si>
    <t>102338</t>
  </si>
  <si>
    <t>61979</t>
  </si>
  <si>
    <t>66006</t>
  </si>
  <si>
    <t>37426</t>
  </si>
  <si>
    <t>29031</t>
  </si>
  <si>
    <t>36604</t>
  </si>
  <si>
    <t>33691</t>
  </si>
  <si>
    <t>77694</t>
  </si>
  <si>
    <t>58468</t>
  </si>
  <si>
    <t>34717</t>
  </si>
  <si>
    <t>30916</t>
  </si>
  <si>
    <t>93118</t>
  </si>
  <si>
    <t>109382</t>
  </si>
  <si>
    <t>35004</t>
  </si>
  <si>
    <t>37981</t>
  </si>
  <si>
    <t>145328</t>
  </si>
  <si>
    <t>161435</t>
  </si>
  <si>
    <t>91028</t>
  </si>
  <si>
    <t>70460</t>
  </si>
  <si>
    <t>93357</t>
  </si>
  <si>
    <t>74138</t>
  </si>
  <si>
    <t>122269</t>
  </si>
  <si>
    <t>95598</t>
  </si>
  <si>
    <t>77434</t>
  </si>
  <si>
    <t>62204</t>
  </si>
  <si>
    <t>181709</t>
  </si>
  <si>
    <t>139170</t>
  </si>
  <si>
    <t>255404</t>
  </si>
  <si>
    <t>178974</t>
  </si>
  <si>
    <t>109996</t>
  </si>
  <si>
    <t>90203</t>
  </si>
  <si>
    <t>114513</t>
  </si>
  <si>
    <t>105334</t>
  </si>
  <si>
    <t>179829</t>
  </si>
  <si>
    <t>158778</t>
  </si>
  <si>
    <t>314394</t>
  </si>
  <si>
    <t>240158</t>
  </si>
  <si>
    <t>140696</t>
  </si>
  <si>
    <t>114389</t>
  </si>
  <si>
    <t>109421</t>
  </si>
  <si>
    <t>77325</t>
  </si>
  <si>
    <t>187480</t>
  </si>
  <si>
    <t>166096</t>
  </si>
  <si>
    <t>60752</t>
  </si>
  <si>
    <t>71926</t>
  </si>
  <si>
    <t>122374</t>
  </si>
  <si>
    <t>92706</t>
  </si>
  <si>
    <t>206735</t>
  </si>
  <si>
    <t>156882</t>
  </si>
  <si>
    <t>113135</t>
  </si>
  <si>
    <t>99491</t>
  </si>
  <si>
    <t>145689</t>
  </si>
  <si>
    <t>120349</t>
  </si>
  <si>
    <t>125362</t>
  </si>
  <si>
    <t>155746</t>
  </si>
  <si>
    <t>65811</t>
  </si>
  <si>
    <t>52249</t>
  </si>
  <si>
    <t>108744</t>
  </si>
  <si>
    <t>88401</t>
  </si>
  <si>
    <t>62034</t>
  </si>
  <si>
    <t>299116</t>
  </si>
  <si>
    <t>241715</t>
  </si>
  <si>
    <t>131267</t>
  </si>
  <si>
    <t>28214</t>
  </si>
  <si>
    <t>26310</t>
  </si>
  <si>
    <t>83234</t>
  </si>
  <si>
    <t>73727</t>
  </si>
  <si>
    <t>59319</t>
  </si>
  <si>
    <t>163074</t>
  </si>
  <si>
    <t>124229</t>
  </si>
  <si>
    <t>71715</t>
  </si>
  <si>
    <t>56885</t>
  </si>
  <si>
    <t>129827</t>
  </si>
  <si>
    <t>106607</t>
  </si>
  <si>
    <t>106309</t>
  </si>
  <si>
    <t>88580</t>
  </si>
  <si>
    <t>289212</t>
  </si>
  <si>
    <t>268533</t>
  </si>
  <si>
    <t>31261</t>
  </si>
  <si>
    <t>27650</t>
  </si>
  <si>
    <t>52869</t>
  </si>
  <si>
    <t>59609</t>
  </si>
  <si>
    <t>42014</t>
  </si>
  <si>
    <t>49126</t>
  </si>
  <si>
    <t>50642</t>
  </si>
  <si>
    <t>55868</t>
  </si>
  <si>
    <t>94913</t>
  </si>
  <si>
    <t>108704</t>
  </si>
  <si>
    <t>60550</t>
  </si>
  <si>
    <t>106101</t>
  </si>
  <si>
    <t>79287</t>
  </si>
  <si>
    <t>63019</t>
  </si>
  <si>
    <t>61539</t>
  </si>
  <si>
    <t>66442</t>
  </si>
  <si>
    <t>110330</t>
  </si>
  <si>
    <t>124498</t>
  </si>
  <si>
    <t>93955</t>
  </si>
  <si>
    <t>84552</t>
  </si>
  <si>
    <t>56236</t>
  </si>
  <si>
    <t>44690</t>
  </si>
  <si>
    <t>80068</t>
  </si>
  <si>
    <t>56222</t>
  </si>
  <si>
    <t>106557</t>
  </si>
  <si>
    <t>120898</t>
  </si>
  <si>
    <t>76790</t>
  </si>
  <si>
    <t>72105</t>
  </si>
  <si>
    <t>35824</t>
  </si>
  <si>
    <t>44615</t>
  </si>
  <si>
    <t>66125</t>
  </si>
  <si>
    <t>47052</t>
  </si>
  <si>
    <t>36533</t>
  </si>
  <si>
    <t>42191</t>
  </si>
  <si>
    <t>34594</t>
  </si>
  <si>
    <t>36599</t>
  </si>
  <si>
    <t>41765</t>
  </si>
  <si>
    <t>68192</t>
  </si>
  <si>
    <t>84429</t>
  </si>
  <si>
    <t>27956</t>
  </si>
  <si>
    <t>20293</t>
  </si>
  <si>
    <t>27651</t>
  </si>
  <si>
    <t>31130</t>
  </si>
  <si>
    <t>80362</t>
  </si>
  <si>
    <t>103081</t>
  </si>
  <si>
    <t>41842</t>
  </si>
  <si>
    <t>33456</t>
  </si>
  <si>
    <t>35794</t>
  </si>
  <si>
    <t>30085</t>
  </si>
  <si>
    <t>54058</t>
  </si>
  <si>
    <t>51121</t>
  </si>
  <si>
    <t>84387</t>
  </si>
  <si>
    <t>77753</t>
  </si>
  <si>
    <t>45602</t>
  </si>
  <si>
    <t>32510</t>
  </si>
  <si>
    <t>32625</t>
  </si>
  <si>
    <t>39113</t>
  </si>
  <si>
    <t>100884</t>
  </si>
  <si>
    <t>54944</t>
  </si>
  <si>
    <t>44144</t>
  </si>
  <si>
    <t>157081</t>
  </si>
  <si>
    <t>141147</t>
  </si>
  <si>
    <t>81339</t>
  </si>
  <si>
    <t>172808</t>
  </si>
  <si>
    <t>153264</t>
  </si>
  <si>
    <t>190492</t>
  </si>
  <si>
    <t>162310</t>
  </si>
  <si>
    <t>275522</t>
  </si>
  <si>
    <t>249357</t>
  </si>
  <si>
    <t>83941</t>
  </si>
  <si>
    <t>70495</t>
  </si>
  <si>
    <t>143558</t>
  </si>
  <si>
    <t>124794</t>
  </si>
  <si>
    <t>87328</t>
  </si>
  <si>
    <t>85112</t>
  </si>
  <si>
    <t>67617</t>
  </si>
  <si>
    <t>53299</t>
  </si>
  <si>
    <t>149298</t>
  </si>
  <si>
    <t>111972</t>
  </si>
  <si>
    <t>172795</t>
  </si>
  <si>
    <t>122023</t>
  </si>
  <si>
    <t>64838</t>
  </si>
  <si>
    <t>54897</t>
  </si>
  <si>
    <t>97607</t>
  </si>
  <si>
    <t>78881</t>
  </si>
  <si>
    <t>53175</t>
  </si>
  <si>
    <t>143070</t>
  </si>
  <si>
    <t>124679</t>
  </si>
  <si>
    <t>102845</t>
  </si>
  <si>
    <t>86858</t>
  </si>
  <si>
    <t>69309</t>
  </si>
  <si>
    <t>87762</t>
  </si>
  <si>
    <t>73651</t>
  </si>
  <si>
    <t>103740</t>
  </si>
  <si>
    <t>124054</t>
  </si>
  <si>
    <t>125101</t>
  </si>
  <si>
    <t>79126</t>
  </si>
  <si>
    <t>95472</t>
  </si>
  <si>
    <t>58175</t>
  </si>
  <si>
    <t>69421</t>
  </si>
  <si>
    <t>22458</t>
  </si>
  <si>
    <t>19572</t>
  </si>
  <si>
    <t>85091</t>
  </si>
  <si>
    <t>102196</t>
  </si>
  <si>
    <t>74641</t>
  </si>
  <si>
    <t>89330</t>
  </si>
  <si>
    <t>94535</t>
  </si>
  <si>
    <t>114870</t>
  </si>
  <si>
    <t>121177</t>
  </si>
  <si>
    <t>142220</t>
  </si>
  <si>
    <t>100619</t>
  </si>
  <si>
    <t>85567</t>
  </si>
  <si>
    <t>75547</t>
  </si>
  <si>
    <t>64219</t>
  </si>
  <si>
    <t>79798</t>
  </si>
  <si>
    <t>71945</t>
  </si>
  <si>
    <t>105652</t>
  </si>
  <si>
    <t>26220</t>
  </si>
  <si>
    <t>32645</t>
  </si>
  <si>
    <t>122847</t>
  </si>
  <si>
    <t>78961</t>
  </si>
  <si>
    <t>97161</t>
  </si>
  <si>
    <t>72188</t>
  </si>
  <si>
    <t>100368</t>
  </si>
  <si>
    <t>130001</t>
  </si>
  <si>
    <t>60812</t>
  </si>
  <si>
    <t>52052</t>
  </si>
  <si>
    <t>110939</t>
  </si>
  <si>
    <t>134299</t>
  </si>
  <si>
    <t>51302</t>
  </si>
  <si>
    <t>24868</t>
  </si>
  <si>
    <t>41071</t>
  </si>
  <si>
    <t>35817</t>
  </si>
  <si>
    <t>57863</t>
  </si>
  <si>
    <t>108493</t>
  </si>
  <si>
    <t>97070</t>
  </si>
  <si>
    <t>111677</t>
  </si>
  <si>
    <t>102550</t>
  </si>
  <si>
    <t>56851</t>
  </si>
  <si>
    <t>72863</t>
  </si>
  <si>
    <t>54925</t>
  </si>
  <si>
    <t>40672</t>
  </si>
  <si>
    <t>75528</t>
  </si>
  <si>
    <t>87093</t>
  </si>
  <si>
    <t>82706</t>
  </si>
  <si>
    <t>76437</t>
  </si>
  <si>
    <t>27278</t>
  </si>
  <si>
    <t>34626</t>
  </si>
  <si>
    <t>44393</t>
  </si>
  <si>
    <t>32574</t>
  </si>
  <si>
    <t>39634</t>
  </si>
  <si>
    <t>84950</t>
  </si>
  <si>
    <t>41363</t>
  </si>
  <si>
    <t>51974</t>
  </si>
  <si>
    <t>44909</t>
  </si>
  <si>
    <t>53698</t>
  </si>
  <si>
    <t>54776</t>
  </si>
  <si>
    <t>70400</t>
  </si>
  <si>
    <t>49550</t>
  </si>
  <si>
    <t>57552</t>
  </si>
  <si>
    <t>38693</t>
  </si>
  <si>
    <t>63834</t>
  </si>
  <si>
    <t>58961</t>
  </si>
  <si>
    <t>35868</t>
  </si>
  <si>
    <t>39207</t>
  </si>
  <si>
    <t>34778</t>
  </si>
  <si>
    <t>40076</t>
  </si>
  <si>
    <t>24327</t>
  </si>
  <si>
    <t>25928</t>
  </si>
  <si>
    <t>302887</t>
  </si>
  <si>
    <t>228017</t>
  </si>
  <si>
    <t>56332</t>
  </si>
  <si>
    <t>65077</t>
  </si>
  <si>
    <t>87579</t>
  </si>
  <si>
    <t>76901</t>
  </si>
  <si>
    <t>120295</t>
  </si>
  <si>
    <t>98867</t>
  </si>
  <si>
    <t>161775</t>
  </si>
  <si>
    <t>144267</t>
  </si>
  <si>
    <t>153724</t>
  </si>
  <si>
    <t>141949</t>
  </si>
  <si>
    <t>89043</t>
  </si>
  <si>
    <t>114220</t>
  </si>
  <si>
    <t>81885</t>
  </si>
  <si>
    <t>159668</t>
  </si>
  <si>
    <t>122261</t>
  </si>
  <si>
    <t>189140</t>
  </si>
  <si>
    <t>157248</t>
  </si>
  <si>
    <t>78310</t>
  </si>
  <si>
    <t>57991</t>
  </si>
  <si>
    <t>121603</t>
  </si>
  <si>
    <t>107862</t>
  </si>
  <si>
    <t>181895</t>
  </si>
  <si>
    <t>158586</t>
  </si>
  <si>
    <t>46202</t>
  </si>
  <si>
    <t>136984</t>
  </si>
  <si>
    <t>120696</t>
  </si>
  <si>
    <t>66814</t>
  </si>
  <si>
    <t>47159</t>
  </si>
  <si>
    <t>176589</t>
  </si>
  <si>
    <t>125410</t>
  </si>
  <si>
    <t>71848</t>
  </si>
  <si>
    <t>92585</t>
  </si>
  <si>
    <t>231218</t>
  </si>
  <si>
    <t>213964</t>
  </si>
  <si>
    <t>193643</t>
  </si>
  <si>
    <t>175011</t>
  </si>
  <si>
    <t>91717</t>
  </si>
  <si>
    <t>81310</t>
  </si>
  <si>
    <t>92479</t>
  </si>
  <si>
    <t>73924</t>
  </si>
  <si>
    <t>59404</t>
  </si>
  <si>
    <t>246256</t>
  </si>
  <si>
    <t>203422</t>
  </si>
  <si>
    <t>142332</t>
  </si>
  <si>
    <t>152752</t>
  </si>
  <si>
    <t>86636</t>
  </si>
  <si>
    <t>106043</t>
  </si>
  <si>
    <t>98988</t>
  </si>
  <si>
    <t>87317</t>
  </si>
  <si>
    <t>121374</t>
  </si>
  <si>
    <t>86753</t>
  </si>
  <si>
    <t>62098</t>
  </si>
  <si>
    <t>68452</t>
  </si>
  <si>
    <t>47979</t>
  </si>
  <si>
    <t>162139</t>
  </si>
  <si>
    <t>135396</t>
  </si>
  <si>
    <t>155173</t>
  </si>
  <si>
    <t>128068</t>
  </si>
  <si>
    <t>69625</t>
  </si>
  <si>
    <t>62764</t>
  </si>
  <si>
    <t>133254</t>
  </si>
  <si>
    <t>125129</t>
  </si>
  <si>
    <t>90871</t>
  </si>
  <si>
    <t>152971</t>
  </si>
  <si>
    <t>123302</t>
  </si>
  <si>
    <t>22694</t>
  </si>
  <si>
    <t>154759</t>
  </si>
  <si>
    <t>137481</t>
  </si>
  <si>
    <t>134307</t>
  </si>
  <si>
    <t>94768</t>
  </si>
  <si>
    <t>107612</t>
  </si>
  <si>
    <t>122790</t>
  </si>
  <si>
    <t>97895</t>
  </si>
  <si>
    <t>121614</t>
  </si>
  <si>
    <t>110936</t>
  </si>
  <si>
    <t>126204</t>
  </si>
  <si>
    <t>70074</t>
  </si>
  <si>
    <t>86632</t>
  </si>
  <si>
    <t>113961</t>
  </si>
  <si>
    <t>121167</t>
  </si>
  <si>
    <t>106550</t>
  </si>
  <si>
    <t>119351</t>
  </si>
  <si>
    <t>82054</t>
  </si>
  <si>
    <t>51036</t>
  </si>
  <si>
    <t>110444</t>
  </si>
  <si>
    <t>87599</t>
  </si>
  <si>
    <t>63709</t>
  </si>
  <si>
    <t>83422</t>
  </si>
  <si>
    <t>62754</t>
  </si>
  <si>
    <t>107905</t>
  </si>
  <si>
    <t>88136</t>
  </si>
  <si>
    <t>77242</t>
  </si>
  <si>
    <t>59973</t>
  </si>
  <si>
    <t>44968</t>
  </si>
  <si>
    <t>72441</t>
  </si>
  <si>
    <t>55120</t>
  </si>
  <si>
    <t>50660</t>
  </si>
  <si>
    <t>23681</t>
  </si>
  <si>
    <t>25786</t>
  </si>
  <si>
    <t>90951</t>
  </si>
  <si>
    <t>101787</t>
  </si>
  <si>
    <t>51162</t>
  </si>
  <si>
    <t>57859</t>
  </si>
  <si>
    <t>80770</t>
  </si>
  <si>
    <t>89998</t>
  </si>
  <si>
    <t>77192</t>
  </si>
  <si>
    <t>82319</t>
  </si>
  <si>
    <t>93938</t>
  </si>
  <si>
    <t>41217</t>
  </si>
  <si>
    <t>35082</t>
  </si>
  <si>
    <t>74048</t>
  </si>
  <si>
    <t>85237</t>
  </si>
  <si>
    <t>61109</t>
  </si>
  <si>
    <t>70977</t>
  </si>
  <si>
    <t>75025</t>
  </si>
  <si>
    <t>79517</t>
  </si>
  <si>
    <t>31380</t>
  </si>
  <si>
    <t>33016</t>
  </si>
  <si>
    <t>37096</t>
  </si>
  <si>
    <t>44539</t>
  </si>
  <si>
    <t>29265</t>
  </si>
  <si>
    <t>38001</t>
  </si>
  <si>
    <t>47687</t>
  </si>
  <si>
    <t>60265</t>
  </si>
  <si>
    <t>40143</t>
  </si>
  <si>
    <t>69655</t>
  </si>
  <si>
    <t>64286</t>
  </si>
  <si>
    <t>37762</t>
  </si>
  <si>
    <t>68977</t>
  </si>
  <si>
    <t>80323</t>
  </si>
  <si>
    <t>68218</t>
  </si>
  <si>
    <t>55723</t>
  </si>
  <si>
    <t>42870</t>
  </si>
  <si>
    <t>108866</t>
  </si>
  <si>
    <t>85075</t>
  </si>
  <si>
    <t>100477</t>
  </si>
  <si>
    <t>117835</t>
  </si>
  <si>
    <t>91832</t>
  </si>
  <si>
    <t>100303</t>
  </si>
  <si>
    <t>294296</t>
  </si>
  <si>
    <t>279314</t>
  </si>
  <si>
    <t>167789</t>
  </si>
  <si>
    <t>131089</t>
  </si>
  <si>
    <t>112503</t>
  </si>
  <si>
    <t>94140</t>
  </si>
  <si>
    <t>168661</t>
  </si>
  <si>
    <t>128090</t>
  </si>
  <si>
    <t>82351</t>
  </si>
  <si>
    <t>58339</t>
  </si>
  <si>
    <t>69190</t>
  </si>
  <si>
    <t>52881</t>
  </si>
  <si>
    <t>121196</t>
  </si>
  <si>
    <t>114659</t>
  </si>
  <si>
    <t>137438</t>
  </si>
  <si>
    <t>101407</t>
  </si>
  <si>
    <t>88604</t>
  </si>
  <si>
    <t>83540</t>
  </si>
  <si>
    <t>281729</t>
  </si>
  <si>
    <t>238403</t>
  </si>
  <si>
    <t>67781</t>
  </si>
  <si>
    <t>192955</t>
  </si>
  <si>
    <t>156299</t>
  </si>
  <si>
    <t>92058</t>
  </si>
  <si>
    <t>70382</t>
  </si>
  <si>
    <t>112992</t>
  </si>
  <si>
    <t>84762</t>
  </si>
  <si>
    <t>116420</t>
  </si>
  <si>
    <t>88622</t>
  </si>
  <si>
    <t>95826</t>
  </si>
  <si>
    <t>79087</t>
  </si>
  <si>
    <t>65130</t>
  </si>
  <si>
    <t>51840</t>
  </si>
  <si>
    <t>161619</t>
  </si>
  <si>
    <t>188057</t>
  </si>
  <si>
    <t>176942</t>
  </si>
  <si>
    <t>137480</t>
  </si>
  <si>
    <t>94484</t>
  </si>
  <si>
    <t>81252</t>
  </si>
  <si>
    <t>76163</t>
  </si>
  <si>
    <t>105579</t>
  </si>
  <si>
    <t>90308</t>
  </si>
  <si>
    <t>142971</t>
  </si>
  <si>
    <t>104741</t>
  </si>
  <si>
    <t>157831</t>
  </si>
  <si>
    <t>173144</t>
  </si>
  <si>
    <t>98238</t>
  </si>
  <si>
    <t>111415</t>
  </si>
  <si>
    <t>107372</t>
  </si>
  <si>
    <t>124486</t>
  </si>
  <si>
    <t>129213</t>
  </si>
  <si>
    <t>146315</t>
  </si>
  <si>
    <t>158683</t>
  </si>
  <si>
    <t>142841</t>
  </si>
  <si>
    <t>72707</t>
  </si>
  <si>
    <t>54368</t>
  </si>
  <si>
    <t>121284</t>
  </si>
  <si>
    <t>98823</t>
  </si>
  <si>
    <t>63384</t>
  </si>
  <si>
    <t>72198</t>
  </si>
  <si>
    <t>145009</t>
  </si>
  <si>
    <t>51843</t>
  </si>
  <si>
    <t>122092</t>
  </si>
  <si>
    <t>108894</t>
  </si>
  <si>
    <t>76411</t>
  </si>
  <si>
    <t>136221</t>
  </si>
  <si>
    <t>113319</t>
  </si>
  <si>
    <t>93770</t>
  </si>
  <si>
    <t>130263</t>
  </si>
  <si>
    <t>95199</t>
  </si>
  <si>
    <t>107583</t>
  </si>
  <si>
    <t>94983</t>
  </si>
  <si>
    <t>45974</t>
  </si>
  <si>
    <t>99985</t>
  </si>
  <si>
    <t>123034</t>
  </si>
  <si>
    <t>92267</t>
  </si>
  <si>
    <t>97108</t>
  </si>
  <si>
    <t>107070</t>
  </si>
  <si>
    <t>102372</t>
  </si>
  <si>
    <t>120283</t>
  </si>
  <si>
    <t>48081</t>
  </si>
  <si>
    <t>132453</t>
  </si>
  <si>
    <t>153944</t>
  </si>
  <si>
    <t>113038</t>
  </si>
  <si>
    <t>99126</t>
  </si>
  <si>
    <t>25440</t>
  </si>
  <si>
    <t>19548</t>
  </si>
  <si>
    <t>86992</t>
  </si>
  <si>
    <t>64000</t>
  </si>
  <si>
    <t>106250</t>
  </si>
  <si>
    <t>79986</t>
  </si>
  <si>
    <t>31537</t>
  </si>
  <si>
    <t>128258</t>
  </si>
  <si>
    <t>103342</t>
  </si>
  <si>
    <t>105012</t>
  </si>
  <si>
    <t>122703</t>
  </si>
  <si>
    <t>40593</t>
  </si>
  <si>
    <t>89084</t>
  </si>
  <si>
    <t>83483</t>
  </si>
  <si>
    <t>47972</t>
  </si>
  <si>
    <t>55730</t>
  </si>
  <si>
    <t>65551</t>
  </si>
  <si>
    <t>92515</t>
  </si>
  <si>
    <t>74245</t>
  </si>
  <si>
    <t>59740</t>
  </si>
  <si>
    <t>43052</t>
  </si>
  <si>
    <t>58796</t>
  </si>
  <si>
    <t>47882</t>
  </si>
  <si>
    <t>47460</t>
  </si>
  <si>
    <t>90385</t>
  </si>
  <si>
    <t>96036</t>
  </si>
  <si>
    <t>54052</t>
  </si>
  <si>
    <t>67745</t>
  </si>
  <si>
    <t>95495</t>
  </si>
  <si>
    <t>108150</t>
  </si>
  <si>
    <t>54563</t>
  </si>
  <si>
    <t>97139</t>
  </si>
  <si>
    <t>118592</t>
  </si>
  <si>
    <t>32117</t>
  </si>
  <si>
    <t>37076</t>
  </si>
  <si>
    <t>39663</t>
  </si>
  <si>
    <t>49125</t>
  </si>
  <si>
    <t>134771</t>
  </si>
  <si>
    <t>152626</t>
  </si>
  <si>
    <t>121194</t>
  </si>
  <si>
    <t>69446</t>
  </si>
  <si>
    <t>63686</t>
  </si>
  <si>
    <t>201289</t>
  </si>
  <si>
    <t>185773</t>
  </si>
  <si>
    <t>109758</t>
  </si>
  <si>
    <t>80082</t>
  </si>
  <si>
    <t>206209</t>
  </si>
  <si>
    <t>185260</t>
  </si>
  <si>
    <t>75391</t>
  </si>
  <si>
    <t>55783</t>
  </si>
  <si>
    <t>109025</t>
  </si>
  <si>
    <t>82278</t>
  </si>
  <si>
    <t>293154</t>
  </si>
  <si>
    <t>272168</t>
  </si>
  <si>
    <t>216161</t>
  </si>
  <si>
    <t>174275</t>
  </si>
  <si>
    <t>274929</t>
  </si>
  <si>
    <t>248091</t>
  </si>
  <si>
    <t>102940</t>
  </si>
  <si>
    <t>94052</t>
  </si>
  <si>
    <t>282000</t>
  </si>
  <si>
    <t>236669</t>
  </si>
  <si>
    <t>186103</t>
  </si>
  <si>
    <t>176597</t>
  </si>
  <si>
    <t>89111</t>
  </si>
  <si>
    <t>70732</t>
  </si>
  <si>
    <t>219390</t>
  </si>
  <si>
    <t>176095</t>
  </si>
  <si>
    <t>103231</t>
  </si>
  <si>
    <t>81987</t>
  </si>
  <si>
    <t>114306</t>
  </si>
  <si>
    <t>98872</t>
  </si>
  <si>
    <t>102577</t>
  </si>
  <si>
    <t>126051</t>
  </si>
  <si>
    <t>26568</t>
  </si>
  <si>
    <t>19657</t>
  </si>
  <si>
    <t>130440</t>
  </si>
  <si>
    <t>110569</t>
  </si>
  <si>
    <t>107864</t>
  </si>
  <si>
    <t>92187</t>
  </si>
  <si>
    <t>138718</t>
  </si>
  <si>
    <t>103197</t>
  </si>
  <si>
    <t>66570</t>
  </si>
  <si>
    <t>74379</t>
  </si>
  <si>
    <t>52432</t>
  </si>
  <si>
    <t>72614</t>
  </si>
  <si>
    <t>60976</t>
  </si>
  <si>
    <t>148538</t>
  </si>
  <si>
    <t>111657</t>
  </si>
  <si>
    <t>144000</t>
  </si>
  <si>
    <t>128660</t>
  </si>
  <si>
    <t>105526</t>
  </si>
  <si>
    <t>115365</t>
  </si>
  <si>
    <t>106995</t>
  </si>
  <si>
    <t>99377</t>
  </si>
  <si>
    <t>71890</t>
  </si>
  <si>
    <t>53513</t>
  </si>
  <si>
    <t>67329</t>
  </si>
  <si>
    <t>118729</t>
  </si>
  <si>
    <t>130293</t>
  </si>
  <si>
    <t>54645</t>
  </si>
  <si>
    <t>60877</t>
  </si>
  <si>
    <t>105465</t>
  </si>
  <si>
    <t>111807</t>
  </si>
  <si>
    <t>72539</t>
  </si>
  <si>
    <t>89308</t>
  </si>
  <si>
    <t>63523</t>
  </si>
  <si>
    <t>71167</t>
  </si>
  <si>
    <t>109181</t>
  </si>
  <si>
    <t>86522</t>
  </si>
  <si>
    <t>62977</t>
  </si>
  <si>
    <t>52359</t>
  </si>
  <si>
    <t>64162</t>
  </si>
  <si>
    <t>69079</t>
  </si>
  <si>
    <t>45264</t>
  </si>
  <si>
    <t>22888</t>
  </si>
  <si>
    <t>20476</t>
  </si>
  <si>
    <t>116740</t>
  </si>
  <si>
    <t>145085</t>
  </si>
  <si>
    <t>53598</t>
  </si>
  <si>
    <t>107271</t>
  </si>
  <si>
    <t>50914</t>
  </si>
  <si>
    <t>81563</t>
  </si>
  <si>
    <t>62027</t>
  </si>
  <si>
    <t>108854</t>
  </si>
  <si>
    <t>114539</t>
  </si>
  <si>
    <t>63364</t>
  </si>
  <si>
    <t>74923</t>
  </si>
  <si>
    <t>55794</t>
  </si>
  <si>
    <t>117840</t>
  </si>
  <si>
    <t>130276</t>
  </si>
  <si>
    <t>71629</t>
  </si>
  <si>
    <t>55930</t>
  </si>
  <si>
    <t>42783</t>
  </si>
  <si>
    <t>89586</t>
  </si>
  <si>
    <t>61742</t>
  </si>
  <si>
    <t>54472</t>
  </si>
  <si>
    <t>46540</t>
  </si>
  <si>
    <t>43400</t>
  </si>
  <si>
    <t>76723</t>
  </si>
  <si>
    <t>58165</t>
  </si>
  <si>
    <t>78425</t>
  </si>
  <si>
    <t>50828</t>
  </si>
  <si>
    <t>87123</t>
  </si>
  <si>
    <t>61592</t>
  </si>
  <si>
    <t>67003</t>
  </si>
  <si>
    <t>79871</t>
  </si>
  <si>
    <t>58994</t>
  </si>
  <si>
    <t>45349</t>
  </si>
  <si>
    <t>56825</t>
  </si>
  <si>
    <t>72350</t>
  </si>
  <si>
    <t>81452</t>
  </si>
  <si>
    <t>128356</t>
  </si>
  <si>
    <t>138166</t>
  </si>
  <si>
    <t>82681</t>
  </si>
  <si>
    <t>123138</t>
  </si>
  <si>
    <t>73488</t>
  </si>
  <si>
    <t>56338</t>
  </si>
  <si>
    <t>298171</t>
  </si>
  <si>
    <t>258862</t>
  </si>
  <si>
    <t>73662</t>
  </si>
  <si>
    <t>65847</t>
  </si>
  <si>
    <t>53815</t>
  </si>
  <si>
    <t>95747</t>
  </si>
  <si>
    <t>72229</t>
  </si>
  <si>
    <t>61521</t>
  </si>
  <si>
    <t>301807</t>
  </si>
  <si>
    <t>259853</t>
  </si>
  <si>
    <t>87555</t>
  </si>
  <si>
    <t>62052</t>
  </si>
  <si>
    <t>93083</t>
  </si>
  <si>
    <t>76893</t>
  </si>
  <si>
    <t>88211</t>
  </si>
  <si>
    <t>68568</t>
  </si>
  <si>
    <t>78328</t>
  </si>
  <si>
    <t>63272</t>
  </si>
  <si>
    <t>73117</t>
  </si>
  <si>
    <t>65606</t>
  </si>
  <si>
    <t>112350</t>
  </si>
  <si>
    <t>94625</t>
  </si>
  <si>
    <t>306729</t>
  </si>
  <si>
    <t>288893</t>
  </si>
  <si>
    <t>173072</t>
  </si>
  <si>
    <t>133233</t>
  </si>
  <si>
    <t>274446</t>
  </si>
  <si>
    <t>224818</t>
  </si>
  <si>
    <t>88188</t>
  </si>
  <si>
    <t>94077</t>
  </si>
  <si>
    <t>141210</t>
  </si>
  <si>
    <t>161648</t>
  </si>
  <si>
    <t>111426</t>
  </si>
  <si>
    <t>84683</t>
  </si>
  <si>
    <t>77096</t>
  </si>
  <si>
    <t>184220</t>
  </si>
  <si>
    <t>140875</t>
  </si>
  <si>
    <t>52138</t>
  </si>
  <si>
    <t>142847</t>
  </si>
  <si>
    <t>86106</t>
  </si>
  <si>
    <t>69732</t>
  </si>
  <si>
    <t>124733</t>
  </si>
  <si>
    <t>93565</t>
  </si>
  <si>
    <t>155979</t>
  </si>
  <si>
    <t>134562</t>
  </si>
  <si>
    <t>165729</t>
  </si>
  <si>
    <t>123409</t>
  </si>
  <si>
    <t>145678</t>
  </si>
  <si>
    <t>117070</t>
  </si>
  <si>
    <t>150172</t>
  </si>
  <si>
    <t>136024</t>
  </si>
  <si>
    <t>127217</t>
  </si>
  <si>
    <t>91425</t>
  </si>
  <si>
    <t>23153</t>
  </si>
  <si>
    <t>81139</t>
  </si>
  <si>
    <t>89198</t>
  </si>
  <si>
    <t>70118</t>
  </si>
  <si>
    <t>90825</t>
  </si>
  <si>
    <t>49031</t>
  </si>
  <si>
    <t>54165</t>
  </si>
  <si>
    <t>69197</t>
  </si>
  <si>
    <t>73228</t>
  </si>
  <si>
    <t>81886</t>
  </si>
  <si>
    <t>90129</t>
  </si>
  <si>
    <t>101333</t>
  </si>
  <si>
    <t>122574</t>
  </si>
  <si>
    <t>20457</t>
  </si>
  <si>
    <t>19008</t>
  </si>
  <si>
    <t>67478</t>
  </si>
  <si>
    <t>51042</t>
  </si>
  <si>
    <t>99151</t>
  </si>
  <si>
    <t>89040</t>
  </si>
  <si>
    <t>89313</t>
  </si>
  <si>
    <t>62541</t>
  </si>
  <si>
    <t>41887</t>
  </si>
  <si>
    <t>31732</t>
  </si>
  <si>
    <t>59866</t>
  </si>
  <si>
    <t>42793</t>
  </si>
  <si>
    <t>63161</t>
  </si>
  <si>
    <t>66730</t>
  </si>
  <si>
    <t>20724</t>
  </si>
  <si>
    <t>26101</t>
  </si>
  <si>
    <t>66471</t>
  </si>
  <si>
    <t>49849</t>
  </si>
  <si>
    <t>29480</t>
  </si>
  <si>
    <t>41346</t>
  </si>
  <si>
    <t>33450</t>
  </si>
  <si>
    <t>48979</t>
  </si>
  <si>
    <t>39386</t>
  </si>
  <si>
    <t>42253</t>
  </si>
  <si>
    <t>37816</t>
  </si>
  <si>
    <t>52194</t>
  </si>
  <si>
    <t>66594</t>
  </si>
  <si>
    <t>86034</t>
  </si>
  <si>
    <t>27270</t>
  </si>
  <si>
    <t>34602</t>
  </si>
  <si>
    <t>32111</t>
  </si>
  <si>
    <t>45576</t>
  </si>
  <si>
    <t>55826</t>
  </si>
  <si>
    <t>80239</t>
  </si>
  <si>
    <t>85934</t>
  </si>
  <si>
    <t>79504</t>
  </si>
  <si>
    <t>90785</t>
  </si>
  <si>
    <t>37450</t>
  </si>
  <si>
    <t>45287</t>
  </si>
  <si>
    <t>56782</t>
  </si>
  <si>
    <t>65496</t>
  </si>
  <si>
    <t>83727</t>
  </si>
  <si>
    <t>54808</t>
  </si>
  <si>
    <t>46944</t>
  </si>
  <si>
    <t>60028</t>
  </si>
  <si>
    <t>69485</t>
  </si>
  <si>
    <t>105171</t>
  </si>
  <si>
    <t>79876</t>
  </si>
  <si>
    <t>83291</t>
  </si>
  <si>
    <t>92412</t>
  </si>
  <si>
    <t>78967</t>
  </si>
  <si>
    <t>89571</t>
  </si>
  <si>
    <t>66861</t>
  </si>
  <si>
    <t>60232</t>
  </si>
  <si>
    <t>146142</t>
  </si>
  <si>
    <t>131889</t>
  </si>
  <si>
    <t>89234</t>
  </si>
  <si>
    <t>76127</t>
  </si>
  <si>
    <t>96337</t>
  </si>
  <si>
    <t>109605</t>
  </si>
  <si>
    <t>77176</t>
  </si>
  <si>
    <t>62491</t>
  </si>
  <si>
    <t>52025</t>
  </si>
  <si>
    <t>170967</t>
  </si>
  <si>
    <t>145659</t>
  </si>
  <si>
    <t>88294</t>
  </si>
  <si>
    <t>75016</t>
  </si>
  <si>
    <t>68617</t>
  </si>
  <si>
    <t>71130</t>
  </si>
  <si>
    <t>61495</t>
  </si>
  <si>
    <t>68400</t>
  </si>
  <si>
    <t>61942</t>
  </si>
  <si>
    <t>80098</t>
  </si>
  <si>
    <t>74826</t>
  </si>
  <si>
    <t>121562</t>
  </si>
  <si>
    <t>112433</t>
  </si>
  <si>
    <t>68970</t>
  </si>
  <si>
    <t>57234</t>
  </si>
  <si>
    <t>131898</t>
  </si>
  <si>
    <t>104207</t>
  </si>
  <si>
    <t>126712</t>
  </si>
  <si>
    <t>99446</t>
  </si>
  <si>
    <t>48670</t>
  </si>
  <si>
    <t>74741</t>
  </si>
  <si>
    <t>96707</t>
  </si>
  <si>
    <t>78248</t>
  </si>
  <si>
    <t>87311</t>
  </si>
  <si>
    <t>83658</t>
  </si>
  <si>
    <t>91800</t>
  </si>
  <si>
    <t>81958</t>
  </si>
  <si>
    <t>61676</t>
  </si>
  <si>
    <t>122858</t>
  </si>
  <si>
    <t>105103</t>
  </si>
  <si>
    <t>52564</t>
  </si>
  <si>
    <t>39429</t>
  </si>
  <si>
    <t>82291</t>
  </si>
  <si>
    <t>69636</t>
  </si>
  <si>
    <t>140221</t>
  </si>
  <si>
    <t>111898</t>
  </si>
  <si>
    <t>86001</t>
  </si>
  <si>
    <t>73196</t>
  </si>
  <si>
    <t>63610</t>
  </si>
  <si>
    <t>58219</t>
  </si>
  <si>
    <t>72457</t>
  </si>
  <si>
    <t>66510</t>
  </si>
  <si>
    <t>74473</t>
  </si>
  <si>
    <t>59186</t>
  </si>
  <si>
    <t>66104</t>
  </si>
  <si>
    <t>95917</t>
  </si>
  <si>
    <t>104604</t>
  </si>
  <si>
    <t>83765</t>
  </si>
  <si>
    <t>103317</t>
  </si>
  <si>
    <t>40784</t>
  </si>
  <si>
    <t>48746</t>
  </si>
  <si>
    <t>57759</t>
  </si>
  <si>
    <t>65827</t>
  </si>
  <si>
    <t>77008</t>
  </si>
  <si>
    <t>81820</t>
  </si>
  <si>
    <t>89983</t>
  </si>
  <si>
    <t>108178</t>
  </si>
  <si>
    <t>84228</t>
  </si>
  <si>
    <t>45459</t>
  </si>
  <si>
    <t>47630</t>
  </si>
  <si>
    <t>72965</t>
  </si>
  <si>
    <t>85603</t>
  </si>
  <si>
    <t>109856</t>
  </si>
  <si>
    <t>107025</t>
  </si>
  <si>
    <t>138906</t>
  </si>
  <si>
    <t>72851</t>
  </si>
  <si>
    <t>82991</t>
  </si>
  <si>
    <t>29141</t>
  </si>
  <si>
    <t>47136</t>
  </si>
  <si>
    <t>41414</t>
  </si>
  <si>
    <t>55384</t>
  </si>
  <si>
    <t>61207</t>
  </si>
  <si>
    <t>66525</t>
  </si>
  <si>
    <t>75631</t>
  </si>
  <si>
    <t>38566</t>
  </si>
  <si>
    <t>40569</t>
  </si>
  <si>
    <t>25463</t>
  </si>
  <si>
    <t>26895</t>
  </si>
  <si>
    <t>41406</t>
  </si>
  <si>
    <t>78339</t>
  </si>
  <si>
    <t>55745</t>
  </si>
  <si>
    <t>46896</t>
  </si>
  <si>
    <t>43021</t>
  </si>
  <si>
    <t>55307</t>
  </si>
  <si>
    <t>83441</t>
  </si>
  <si>
    <t>36448</t>
  </si>
  <si>
    <t>29003</t>
  </si>
  <si>
    <t>30522</t>
  </si>
  <si>
    <t>25671</t>
  </si>
  <si>
    <t>47207</t>
  </si>
  <si>
    <t>44405</t>
  </si>
  <si>
    <t>66207</t>
  </si>
  <si>
    <t>62564</t>
  </si>
  <si>
    <t>80977</t>
  </si>
  <si>
    <t>123972</t>
  </si>
  <si>
    <t>153286</t>
  </si>
  <si>
    <t>75948</t>
  </si>
  <si>
    <t>94543</t>
  </si>
  <si>
    <t>91324</t>
  </si>
  <si>
    <t>114469</t>
  </si>
  <si>
    <t>177795</t>
  </si>
  <si>
    <t>124838</t>
  </si>
  <si>
    <t>134240</t>
  </si>
  <si>
    <t>112813</t>
  </si>
  <si>
    <t>82315</t>
  </si>
  <si>
    <t>59970</t>
  </si>
  <si>
    <t>87909</t>
  </si>
  <si>
    <t>82605</t>
  </si>
  <si>
    <t>68249</t>
  </si>
  <si>
    <t>71395</t>
  </si>
  <si>
    <t>58985</t>
  </si>
  <si>
    <t>127339</t>
  </si>
  <si>
    <t>112339</t>
  </si>
  <si>
    <t>111645</t>
  </si>
  <si>
    <t>82926</t>
  </si>
  <si>
    <t>87444</t>
  </si>
  <si>
    <t>68591</t>
  </si>
  <si>
    <t>179866</t>
  </si>
  <si>
    <t>138989</t>
  </si>
  <si>
    <t>77829</t>
  </si>
  <si>
    <t>68326</t>
  </si>
  <si>
    <t>154014</t>
  </si>
  <si>
    <t>132806</t>
  </si>
  <si>
    <t>142726</t>
  </si>
  <si>
    <t>122274</t>
  </si>
  <si>
    <t>243626</t>
  </si>
  <si>
    <t>224800</t>
  </si>
  <si>
    <t>232535</t>
  </si>
  <si>
    <t>182328</t>
  </si>
  <si>
    <t>70555</t>
  </si>
  <si>
    <t>65308</t>
  </si>
  <si>
    <t>201305</t>
  </si>
  <si>
    <t>150031</t>
  </si>
  <si>
    <t>79079</t>
  </si>
  <si>
    <t>96702</t>
  </si>
  <si>
    <t>124678</t>
  </si>
  <si>
    <t>132970</t>
  </si>
  <si>
    <t>27032</t>
  </si>
  <si>
    <t>23817</t>
  </si>
  <si>
    <t>119042</t>
  </si>
  <si>
    <t>97568</t>
  </si>
  <si>
    <t>26086</t>
  </si>
  <si>
    <t>68645</t>
  </si>
  <si>
    <t>57042</t>
  </si>
  <si>
    <t>60523</t>
  </si>
  <si>
    <t>54524</t>
  </si>
  <si>
    <t>104834</t>
  </si>
  <si>
    <t>126516</t>
  </si>
  <si>
    <t>102153</t>
  </si>
  <si>
    <t>130012</t>
  </si>
  <si>
    <t>107445</t>
  </si>
  <si>
    <t>73926</t>
  </si>
  <si>
    <t>52502</t>
  </si>
  <si>
    <t>30944</t>
  </si>
  <si>
    <t>23926</t>
  </si>
  <si>
    <t>68097</t>
  </si>
  <si>
    <t>85135</t>
  </si>
  <si>
    <t>67293</t>
  </si>
  <si>
    <t>83101</t>
  </si>
  <si>
    <t>59813</t>
  </si>
  <si>
    <t>74763</t>
  </si>
  <si>
    <t>59916</t>
  </si>
  <si>
    <t>55046</t>
  </si>
  <si>
    <t>44697</t>
  </si>
  <si>
    <t>74982</t>
  </si>
  <si>
    <t>83416</t>
  </si>
  <si>
    <t>83056</t>
  </si>
  <si>
    <t>67710</t>
  </si>
  <si>
    <t>85292</t>
  </si>
  <si>
    <t>93629</t>
  </si>
  <si>
    <t>86833</t>
  </si>
  <si>
    <t>111376</t>
  </si>
  <si>
    <t>116708</t>
  </si>
  <si>
    <t>84292</t>
  </si>
  <si>
    <t>100760</t>
  </si>
  <si>
    <t>84824</t>
  </si>
  <si>
    <t>108853</t>
  </si>
  <si>
    <t>94717</t>
  </si>
  <si>
    <t>69276</t>
  </si>
  <si>
    <t>49880</t>
  </si>
  <si>
    <t>49790</t>
  </si>
  <si>
    <t>54449</t>
  </si>
  <si>
    <t>86827</t>
  </si>
  <si>
    <t>97594</t>
  </si>
  <si>
    <t>67134</t>
  </si>
  <si>
    <t>70739</t>
  </si>
  <si>
    <t>39310</t>
  </si>
  <si>
    <t>61112</t>
  </si>
  <si>
    <t>44806</t>
  </si>
  <si>
    <t>101062</t>
  </si>
  <si>
    <t>72975</t>
  </si>
  <si>
    <t>39954</t>
  </si>
  <si>
    <t>49576</t>
  </si>
  <si>
    <t>84626</t>
  </si>
  <si>
    <t>97958</t>
  </si>
  <si>
    <t>46719</t>
  </si>
  <si>
    <t>55257</t>
  </si>
  <si>
    <t>54124</t>
  </si>
  <si>
    <t>93701</t>
  </si>
  <si>
    <t>40560</t>
  </si>
  <si>
    <t>47037</t>
  </si>
  <si>
    <t>60375</t>
  </si>
  <si>
    <t>76408</t>
  </si>
  <si>
    <t>86837</t>
  </si>
  <si>
    <t>69435</t>
  </si>
  <si>
    <t>32002</t>
  </si>
  <si>
    <t>35358</t>
  </si>
  <si>
    <t>42155</t>
  </si>
  <si>
    <t>50538</t>
  </si>
  <si>
    <t>45226</t>
  </si>
  <si>
    <t>72530</t>
  </si>
  <si>
    <t>29365</t>
  </si>
  <si>
    <t>18639</t>
  </si>
  <si>
    <t>15020</t>
  </si>
  <si>
    <t>60548</t>
  </si>
  <si>
    <t>82712</t>
  </si>
  <si>
    <t>92222</t>
  </si>
  <si>
    <t>154409</t>
  </si>
  <si>
    <t>113353</t>
  </si>
  <si>
    <t>181325</t>
  </si>
  <si>
    <t>136280</t>
  </si>
  <si>
    <t>109458</t>
  </si>
  <si>
    <t>77193</t>
  </si>
  <si>
    <t>191747</t>
  </si>
  <si>
    <t>141604</t>
  </si>
  <si>
    <t>86133</t>
  </si>
  <si>
    <t>61377</t>
  </si>
  <si>
    <t>69969</t>
  </si>
  <si>
    <t>52874</t>
  </si>
  <si>
    <t>168231</t>
  </si>
  <si>
    <t>111259</t>
  </si>
  <si>
    <t>82048</t>
  </si>
  <si>
    <t>180544</t>
  </si>
  <si>
    <t>167889</t>
  </si>
  <si>
    <t>66060</t>
  </si>
  <si>
    <t>71362</t>
  </si>
  <si>
    <t>192828</t>
  </si>
  <si>
    <t>153499</t>
  </si>
  <si>
    <t>168209</t>
  </si>
  <si>
    <t>145253</t>
  </si>
  <si>
    <t>87457</t>
  </si>
  <si>
    <t>70699</t>
  </si>
  <si>
    <t>109786</t>
  </si>
  <si>
    <t>126823</t>
  </si>
  <si>
    <t>115133</t>
  </si>
  <si>
    <t>81768</t>
  </si>
  <si>
    <t>85666</t>
  </si>
  <si>
    <t>73088</t>
  </si>
  <si>
    <t>114125</t>
  </si>
  <si>
    <t>54639</t>
  </si>
  <si>
    <t>41634</t>
  </si>
  <si>
    <t>72392</t>
  </si>
  <si>
    <t>76999</t>
  </si>
  <si>
    <t>102552</t>
  </si>
  <si>
    <t>120742</t>
  </si>
  <si>
    <t>105396</t>
  </si>
  <si>
    <t>122896</t>
  </si>
  <si>
    <t>122311</t>
  </si>
  <si>
    <t>113098</t>
  </si>
  <si>
    <t>93398</t>
  </si>
  <si>
    <t>86122</t>
  </si>
  <si>
    <t>51274</t>
  </si>
  <si>
    <t>81453</t>
  </si>
  <si>
    <t>98686</t>
  </si>
  <si>
    <t>148107</t>
  </si>
  <si>
    <t>114881</t>
  </si>
  <si>
    <t>81479</t>
  </si>
  <si>
    <t>80272</t>
  </si>
  <si>
    <t>68001</t>
  </si>
  <si>
    <t>71940</t>
  </si>
  <si>
    <t>140632</t>
  </si>
  <si>
    <t>105794</t>
  </si>
  <si>
    <t>138867</t>
  </si>
  <si>
    <t>128405</t>
  </si>
  <si>
    <t>76810</t>
  </si>
  <si>
    <t>53111</t>
  </si>
  <si>
    <t>63347</t>
  </si>
  <si>
    <t>82252</t>
  </si>
  <si>
    <t>98391</t>
  </si>
  <si>
    <t>114970</t>
  </si>
  <si>
    <t>57655</t>
  </si>
  <si>
    <t>66723</t>
  </si>
  <si>
    <t>33064</t>
  </si>
  <si>
    <t>25586</t>
  </si>
  <si>
    <t>16494</t>
  </si>
  <si>
    <t>20480</t>
  </si>
  <si>
    <t>36270</t>
  </si>
  <si>
    <t>26180</t>
  </si>
  <si>
    <t>109088</t>
  </si>
  <si>
    <t>121157</t>
  </si>
  <si>
    <t>49691</t>
  </si>
  <si>
    <t>19947</t>
  </si>
  <si>
    <t>17207</t>
  </si>
  <si>
    <t>65903</t>
  </si>
  <si>
    <t>80472</t>
  </si>
  <si>
    <t>41801</t>
  </si>
  <si>
    <t>46186</t>
  </si>
  <si>
    <t>105658</t>
  </si>
  <si>
    <t>113499</t>
  </si>
  <si>
    <t>53719</t>
  </si>
  <si>
    <t>66564</t>
  </si>
  <si>
    <t>106618</t>
  </si>
  <si>
    <t>48009</t>
  </si>
  <si>
    <t>43244</t>
  </si>
  <si>
    <t>25723</t>
  </si>
  <si>
    <t>81406</t>
  </si>
  <si>
    <t>105570</t>
  </si>
  <si>
    <t>39668</t>
  </si>
  <si>
    <t>28159</t>
  </si>
  <si>
    <t>33706</t>
  </si>
  <si>
    <t>38221</t>
  </si>
  <si>
    <t>34084</t>
  </si>
  <si>
    <t>52447</t>
  </si>
  <si>
    <t>46304</t>
  </si>
  <si>
    <t>59686</t>
  </si>
  <si>
    <t>73473</t>
  </si>
  <si>
    <t>82893</t>
  </si>
  <si>
    <t>96532</t>
  </si>
  <si>
    <t>90026</t>
  </si>
  <si>
    <t>51198</t>
  </si>
  <si>
    <t>54950</t>
  </si>
  <si>
    <t>31569</t>
  </si>
  <si>
    <t>81647</t>
  </si>
  <si>
    <t>41866</t>
  </si>
  <si>
    <t>48370</t>
  </si>
  <si>
    <t>81075</t>
  </si>
  <si>
    <t>95752</t>
  </si>
  <si>
    <t>27764</t>
  </si>
  <si>
    <t>25127</t>
  </si>
  <si>
    <t>30391</t>
  </si>
  <si>
    <t>41751</t>
  </si>
  <si>
    <t>39608</t>
  </si>
  <si>
    <t>26172</t>
  </si>
  <si>
    <t>46619</t>
  </si>
  <si>
    <t>34339</t>
  </si>
  <si>
    <t>29603</t>
  </si>
  <si>
    <t>30249</t>
  </si>
  <si>
    <t>23438</t>
  </si>
  <si>
    <t>55082</t>
  </si>
  <si>
    <t>95687</t>
  </si>
  <si>
    <t>72440</t>
  </si>
  <si>
    <t>167981</t>
  </si>
  <si>
    <t>134075</t>
  </si>
  <si>
    <t>77272</t>
  </si>
  <si>
    <t>65262</t>
  </si>
  <si>
    <t>83268</t>
  </si>
  <si>
    <t>78260</t>
  </si>
  <si>
    <t>181557</t>
  </si>
  <si>
    <t>129118</t>
  </si>
  <si>
    <t>132484</t>
  </si>
  <si>
    <t>123769</t>
  </si>
  <si>
    <t>194890</t>
  </si>
  <si>
    <t>163444</t>
  </si>
  <si>
    <t>129450</t>
  </si>
  <si>
    <t>97680</t>
  </si>
  <si>
    <t>99219</t>
  </si>
  <si>
    <t>78002</t>
  </si>
  <si>
    <t>75920</t>
  </si>
  <si>
    <t>114999</t>
  </si>
  <si>
    <t>104427</t>
  </si>
  <si>
    <t>79880</t>
  </si>
  <si>
    <t>186249</t>
  </si>
  <si>
    <t>170410</t>
  </si>
  <si>
    <t>65955</t>
  </si>
  <si>
    <t>57832</t>
  </si>
  <si>
    <t>109837</t>
  </si>
  <si>
    <t>82227</t>
  </si>
  <si>
    <t>98301</t>
  </si>
  <si>
    <t>77907</t>
  </si>
  <si>
    <t>117023</t>
  </si>
  <si>
    <t>75097</t>
  </si>
  <si>
    <t>62041</t>
  </si>
  <si>
    <t>160126</t>
  </si>
  <si>
    <t>112743</t>
  </si>
  <si>
    <t>77592</t>
  </si>
  <si>
    <t>93138</t>
  </si>
  <si>
    <t>78477</t>
  </si>
  <si>
    <t>67000</t>
  </si>
  <si>
    <t>70713</t>
  </si>
  <si>
    <t>154557</t>
  </si>
  <si>
    <t>191873</t>
  </si>
  <si>
    <t>97748</t>
  </si>
  <si>
    <t>114986</t>
  </si>
  <si>
    <t>123008</t>
  </si>
  <si>
    <t>149681</t>
  </si>
  <si>
    <t>26379</t>
  </si>
  <si>
    <t>32129</t>
  </si>
  <si>
    <t>130476</t>
  </si>
  <si>
    <t>166520</t>
  </si>
  <si>
    <t>71816</t>
  </si>
  <si>
    <t>65042</t>
  </si>
  <si>
    <t>148894</t>
  </si>
  <si>
    <t>177871</t>
  </si>
  <si>
    <t>94051</t>
  </si>
  <si>
    <t>69926</t>
  </si>
  <si>
    <t>62732</t>
  </si>
  <si>
    <t>56191</t>
  </si>
  <si>
    <t>105650</t>
  </si>
  <si>
    <t>82122</t>
  </si>
  <si>
    <t>80149</t>
  </si>
  <si>
    <t>58974</t>
  </si>
  <si>
    <t>47632</t>
  </si>
  <si>
    <t>75781</t>
  </si>
  <si>
    <t>68024</t>
  </si>
  <si>
    <t>27160</t>
  </si>
  <si>
    <t>25149</t>
  </si>
  <si>
    <t>136799</t>
  </si>
  <si>
    <t>125753</t>
  </si>
  <si>
    <t>129971</t>
  </si>
  <si>
    <t>105538</t>
  </si>
  <si>
    <t>50504</t>
  </si>
  <si>
    <t>47847</t>
  </si>
  <si>
    <t>91545</t>
  </si>
  <si>
    <t>118580</t>
  </si>
  <si>
    <t>102238</t>
  </si>
  <si>
    <t>113030</t>
  </si>
  <si>
    <t>68654</t>
  </si>
  <si>
    <t>96538</t>
  </si>
  <si>
    <t>51782</t>
  </si>
  <si>
    <t>57112</t>
  </si>
  <si>
    <t>60163</t>
  </si>
  <si>
    <t>45306</t>
  </si>
  <si>
    <t>34678</t>
  </si>
  <si>
    <t>37158</t>
  </si>
  <si>
    <t>72200</t>
  </si>
  <si>
    <t>47699</t>
  </si>
  <si>
    <t>102462</t>
  </si>
  <si>
    <t>111231</t>
  </si>
  <si>
    <t>75125</t>
  </si>
  <si>
    <t>97465</t>
  </si>
  <si>
    <t>66581</t>
  </si>
  <si>
    <t>51820</t>
  </si>
  <si>
    <t>35438</t>
  </si>
  <si>
    <t>45796</t>
  </si>
  <si>
    <t>34031</t>
  </si>
  <si>
    <t>27033</t>
  </si>
  <si>
    <t>120463</t>
  </si>
  <si>
    <t>82575</t>
  </si>
  <si>
    <t>95571</t>
  </si>
  <si>
    <t>52712</t>
  </si>
  <si>
    <t>58050</t>
  </si>
  <si>
    <t>72752</t>
  </si>
  <si>
    <t>84919</t>
  </si>
  <si>
    <t>56799</t>
  </si>
  <si>
    <t>55918</t>
  </si>
  <si>
    <t>83504</t>
  </si>
  <si>
    <t>92905</t>
  </si>
  <si>
    <t>30589</t>
  </si>
  <si>
    <t>63487</t>
  </si>
  <si>
    <t>73672</t>
  </si>
  <si>
    <t>43457</t>
  </si>
  <si>
    <t>46260</t>
  </si>
  <si>
    <t>40585</t>
  </si>
  <si>
    <t>37237</t>
  </si>
  <si>
    <t>47905</t>
  </si>
  <si>
    <t>41220</t>
  </si>
  <si>
    <t>38542</t>
  </si>
  <si>
    <t>31272</t>
  </si>
  <si>
    <t>66625</t>
  </si>
  <si>
    <t>80711</t>
  </si>
  <si>
    <t>76330</t>
  </si>
  <si>
    <t>92686</t>
  </si>
  <si>
    <t>71903</t>
  </si>
  <si>
    <t>89052</t>
  </si>
  <si>
    <t>104501</t>
  </si>
  <si>
    <t>120450</t>
  </si>
  <si>
    <t>142097</t>
  </si>
  <si>
    <t>84267</t>
  </si>
  <si>
    <t>61533</t>
  </si>
  <si>
    <t>85628</t>
  </si>
  <si>
    <t>61778</t>
  </si>
  <si>
    <t>97846</t>
  </si>
  <si>
    <t>97668</t>
  </si>
  <si>
    <t>78702</t>
  </si>
  <si>
    <t>88507</t>
  </si>
  <si>
    <t>77090</t>
  </si>
  <si>
    <t>98553</t>
  </si>
  <si>
    <t>91569</t>
  </si>
  <si>
    <t>80949</t>
  </si>
  <si>
    <t>71507</t>
  </si>
  <si>
    <t>63038</t>
  </si>
  <si>
    <t>232090</t>
  </si>
  <si>
    <t>194507</t>
  </si>
  <si>
    <t>157075</t>
  </si>
  <si>
    <t>110797</t>
  </si>
  <si>
    <t>119741</t>
  </si>
  <si>
    <t>86834</t>
  </si>
  <si>
    <t>156410</t>
  </si>
  <si>
    <t>143448</t>
  </si>
  <si>
    <t>91910</t>
  </si>
  <si>
    <t>67166</t>
  </si>
  <si>
    <t>276018</t>
  </si>
  <si>
    <t>244771</t>
  </si>
  <si>
    <t>77909</t>
  </si>
  <si>
    <t>58597</t>
  </si>
  <si>
    <t>143838</t>
  </si>
  <si>
    <t>138098</t>
  </si>
  <si>
    <t>169651</t>
  </si>
  <si>
    <t>247134</t>
  </si>
  <si>
    <t>192614</t>
  </si>
  <si>
    <t>66255</t>
  </si>
  <si>
    <t>72372</t>
  </si>
  <si>
    <t>91566</t>
  </si>
  <si>
    <t>116255</t>
  </si>
  <si>
    <t>27003</t>
  </si>
  <si>
    <t>30745</t>
  </si>
  <si>
    <t>89329</t>
  </si>
  <si>
    <t>91163</t>
  </si>
  <si>
    <t>78353</t>
  </si>
  <si>
    <t>85568</t>
  </si>
  <si>
    <t>25177</t>
  </si>
  <si>
    <t>19255</t>
  </si>
  <si>
    <t>55451</t>
  </si>
  <si>
    <t>92095</t>
  </si>
  <si>
    <t>74348</t>
  </si>
  <si>
    <t>134163</t>
  </si>
  <si>
    <t>119128</t>
  </si>
  <si>
    <t>27663</t>
  </si>
  <si>
    <t>24099</t>
  </si>
  <si>
    <t>72668</t>
  </si>
  <si>
    <t>53014</t>
  </si>
  <si>
    <t>104594</t>
  </si>
  <si>
    <t>53852</t>
  </si>
  <si>
    <t>62558</t>
  </si>
  <si>
    <t>43099</t>
  </si>
  <si>
    <t>53841</t>
  </si>
  <si>
    <t>91388</t>
  </si>
  <si>
    <t>114983</t>
  </si>
  <si>
    <t>19731</t>
  </si>
  <si>
    <t>21343</t>
  </si>
  <si>
    <t>66941</t>
  </si>
  <si>
    <t>83872</t>
  </si>
  <si>
    <t>114467</t>
  </si>
  <si>
    <t>121245</t>
  </si>
  <si>
    <t>48325</t>
  </si>
  <si>
    <t>82815</t>
  </si>
  <si>
    <t>94952</t>
  </si>
  <si>
    <t>21985</t>
  </si>
  <si>
    <t>24914</t>
  </si>
  <si>
    <t>77905</t>
  </si>
  <si>
    <t>58066</t>
  </si>
  <si>
    <t>46915</t>
  </si>
  <si>
    <t>44524</t>
  </si>
  <si>
    <t>41944</t>
  </si>
  <si>
    <t>22533</t>
  </si>
  <si>
    <t>18644</t>
  </si>
  <si>
    <t>75159</t>
  </si>
  <si>
    <t>84041</t>
  </si>
  <si>
    <t>48468</t>
  </si>
  <si>
    <t>58674</t>
  </si>
  <si>
    <t>24796</t>
  </si>
  <si>
    <t>38470</t>
  </si>
  <si>
    <t>37268</t>
  </si>
  <si>
    <t>88898</t>
  </si>
  <si>
    <t>83813</t>
  </si>
  <si>
    <t>50894</t>
  </si>
  <si>
    <t>63793</t>
  </si>
  <si>
    <t>79790</t>
  </si>
  <si>
    <t>85931</t>
  </si>
  <si>
    <t>33668</t>
  </si>
  <si>
    <t>35920</t>
  </si>
  <si>
    <t>70685</t>
  </si>
  <si>
    <t>84551</t>
  </si>
  <si>
    <t>105943</t>
  </si>
  <si>
    <t>78928</t>
  </si>
  <si>
    <t>42585</t>
  </si>
  <si>
    <t>39747</t>
  </si>
  <si>
    <t>42803</t>
  </si>
  <si>
    <t>37510</t>
  </si>
  <si>
    <t>76204</t>
  </si>
  <si>
    <t>59225</t>
  </si>
  <si>
    <t>52875</t>
  </si>
  <si>
    <t>40588</t>
  </si>
  <si>
    <t>32504</t>
  </si>
  <si>
    <t>48966</t>
  </si>
  <si>
    <t>69528</t>
  </si>
  <si>
    <t>50270</t>
  </si>
  <si>
    <t>67296</t>
  </si>
  <si>
    <t>57633</t>
  </si>
  <si>
    <t>74548</t>
  </si>
  <si>
    <t>59004</t>
  </si>
  <si>
    <t>96206</t>
  </si>
  <si>
    <t>75817</t>
  </si>
  <si>
    <t>92821</t>
  </si>
  <si>
    <t>71099</t>
  </si>
  <si>
    <t>115385</t>
  </si>
  <si>
    <t>104307</t>
  </si>
  <si>
    <t>96165</t>
  </si>
  <si>
    <t>111018</t>
  </si>
  <si>
    <t>104482</t>
  </si>
  <si>
    <t>99987</t>
  </si>
  <si>
    <t>85757</t>
  </si>
  <si>
    <t>160900</t>
  </si>
  <si>
    <t>127928</t>
  </si>
  <si>
    <t>182269</t>
  </si>
  <si>
    <t>150479</t>
  </si>
  <si>
    <t>210266</t>
  </si>
  <si>
    <t>195047</t>
  </si>
  <si>
    <t>113325</t>
  </si>
  <si>
    <t>84860</t>
  </si>
  <si>
    <t>106245</t>
  </si>
  <si>
    <t>91293</t>
  </si>
  <si>
    <t>204497</t>
  </si>
  <si>
    <t>179704</t>
  </si>
  <si>
    <t>196321</t>
  </si>
  <si>
    <t>165690</t>
  </si>
  <si>
    <t>128502</t>
  </si>
  <si>
    <t>92671</t>
  </si>
  <si>
    <t>71527</t>
  </si>
  <si>
    <t>107390</t>
  </si>
  <si>
    <t>91139</t>
  </si>
  <si>
    <t>75851</t>
  </si>
  <si>
    <t>98206</t>
  </si>
  <si>
    <t>116791</t>
  </si>
  <si>
    <t>91454</t>
  </si>
  <si>
    <t>56928</t>
  </si>
  <si>
    <t>43360</t>
  </si>
  <si>
    <t>74457</t>
  </si>
  <si>
    <t>83585</t>
  </si>
  <si>
    <t>83925</t>
  </si>
  <si>
    <t>108973</t>
  </si>
  <si>
    <t>153878</t>
  </si>
  <si>
    <t>196732</t>
  </si>
  <si>
    <t>123657</t>
  </si>
  <si>
    <t>133690</t>
  </si>
  <si>
    <t>82936</t>
  </si>
  <si>
    <t>106374</t>
  </si>
  <si>
    <t>135062</t>
  </si>
  <si>
    <t>163703</t>
  </si>
  <si>
    <t>161760</t>
  </si>
  <si>
    <t>188150</t>
  </si>
  <si>
    <t>78934</t>
  </si>
  <si>
    <t>78646</t>
  </si>
  <si>
    <t>57391</t>
  </si>
  <si>
    <t>114090</t>
  </si>
  <si>
    <t>107805</t>
  </si>
  <si>
    <t>70947</t>
  </si>
  <si>
    <t>48520</t>
  </si>
  <si>
    <t>142416</t>
  </si>
  <si>
    <t>106583</t>
  </si>
  <si>
    <t>171504</t>
  </si>
  <si>
    <t>155824</t>
  </si>
  <si>
    <t>47909</t>
  </si>
  <si>
    <t>36124</t>
  </si>
  <si>
    <t>41464</t>
  </si>
  <si>
    <t>Month</t>
  </si>
  <si>
    <t xml:space="preserve">Revenue Category </t>
  </si>
  <si>
    <t>Achievement   %</t>
  </si>
  <si>
    <t>Status</t>
  </si>
  <si>
    <t>Prepare the Data Sheet</t>
  </si>
  <si>
    <t>Total Revenue by Region :</t>
  </si>
  <si>
    <t>Slesperson by Achivement - Sales :</t>
  </si>
  <si>
    <t>Salesperson by Revenue :</t>
  </si>
  <si>
    <t>Total Revenue</t>
  </si>
  <si>
    <t xml:space="preserve">Avg Achievement </t>
  </si>
  <si>
    <t>Total Target</t>
  </si>
  <si>
    <t>Grand Total</t>
  </si>
  <si>
    <t>Total Revenue by Product :</t>
  </si>
  <si>
    <t>Distrubution of Status :</t>
  </si>
  <si>
    <t>Total Count</t>
  </si>
  <si>
    <t>Over Achived</t>
  </si>
  <si>
    <t>Target Not Meet</t>
  </si>
  <si>
    <t>Distrubution of Product :</t>
  </si>
  <si>
    <t>Total Revenue by Month :</t>
  </si>
  <si>
    <t>Jun</t>
  </si>
  <si>
    <t>Jan</t>
  </si>
  <si>
    <t>Feb</t>
  </si>
  <si>
    <t>Mar</t>
  </si>
  <si>
    <t>Apr</t>
  </si>
  <si>
    <t>May</t>
  </si>
  <si>
    <t>- : Sales  Dashboard : -</t>
  </si>
  <si>
    <t>Total Revenue :-</t>
  </si>
  <si>
    <t xml:space="preserve">Total Target :- </t>
  </si>
  <si>
    <t>Overall Achievement % :-</t>
  </si>
  <si>
    <t>Total Units Sold :-</t>
  </si>
  <si>
    <r>
      <rPr>
        <rFont val="Comfortaa"/>
        <b/>
        <color rgb="FF274E13"/>
        <sz val="26.0"/>
      </rPr>
      <t>ABC Pvt Ltd</t>
    </r>
    <r>
      <rPr>
        <rFont val="Comfortaa"/>
        <color theme="1"/>
        <sz val="25.0"/>
      </rPr>
      <t xml:space="preserve">                           </t>
    </r>
    <r>
      <rPr>
        <rFont val="Comfortaa"/>
        <color rgb="FF45818E"/>
        <sz val="15.0"/>
      </rPr>
      <t>Sales MIS Report</t>
    </r>
  </si>
  <si>
    <r>
      <rPr>
        <rFont val="Comfortaa"/>
        <b/>
        <color rgb="FF666666"/>
        <sz val="15.0"/>
      </rPr>
      <t xml:space="preserve">Prepared by - Anirudha Das </t>
    </r>
    <r>
      <rPr>
        <rFont val="Comfortaa"/>
        <b/>
        <color theme="1"/>
        <sz val="15.0"/>
      </rPr>
      <t xml:space="preserve">  </t>
    </r>
    <r>
      <rPr>
        <rFont val="Comfortaa"/>
        <b/>
        <color rgb="FFCC4125"/>
        <sz val="13.0"/>
      </rPr>
      <t>Date :  01 July 2025</t>
    </r>
  </si>
  <si>
    <t>Ovrall Achievement %</t>
  </si>
  <si>
    <t>Total Units Sold</t>
  </si>
  <si>
    <t>Number of Salesperson</t>
  </si>
  <si>
    <t xml:space="preserve">Top and Lowest Performer Region :- </t>
  </si>
  <si>
    <t>Top and Lowest Performer Salesperson :-</t>
  </si>
  <si>
    <t>Avg. Sales per Salesperson :-</t>
  </si>
  <si>
    <t>Avg. Target per Salesperson :-</t>
  </si>
  <si>
    <t>Product with Most Units Sold :-</t>
  </si>
  <si>
    <t>Product with Highest Revenue :-</t>
  </si>
  <si>
    <t>Performance Insight :-</t>
  </si>
  <si>
    <r>
      <rPr>
        <rFont val="Comfortaa"/>
        <b val="0"/>
        <color theme="1"/>
        <sz val="10.0"/>
      </rPr>
      <t xml:space="preserve">Actual average sales per salesperson exceeded the average projected target, resulting in an achievement level of </t>
    </r>
    <r>
      <rPr>
        <rFont val="Comfortaa"/>
        <b/>
        <color theme="1"/>
        <sz val="10.0"/>
      </rPr>
      <t>107.29%</t>
    </r>
    <r>
      <rPr>
        <rFont val="Comfortaa"/>
        <b val="0"/>
        <color theme="1"/>
        <sz val="10.0"/>
      </rPr>
      <t>. This reflects strong sales productivity and indicates that the current target levels were effectively met and surpassed during the reporting period.</t>
    </r>
  </si>
  <si>
    <r>
      <rPr>
        <rFont val="Comfortaa"/>
        <color theme="1"/>
        <sz val="10.0"/>
      </rPr>
      <t xml:space="preserve">The </t>
    </r>
    <r>
      <rPr>
        <rFont val="Comfortaa"/>
        <b/>
        <color theme="1"/>
        <sz val="10.0"/>
      </rPr>
      <t>North region</t>
    </r>
    <r>
      <rPr>
        <rFont val="Comfortaa"/>
        <color theme="1"/>
        <sz val="10.0"/>
      </rPr>
      <t xml:space="preserve"> emerged as the </t>
    </r>
    <r>
      <rPr>
        <rFont val="Comfortaa"/>
        <b/>
        <color theme="1"/>
        <sz val="10.0"/>
      </rPr>
      <t>top performing</t>
    </r>
    <r>
      <rPr>
        <rFont val="Comfortaa"/>
        <color theme="1"/>
        <sz val="10.0"/>
      </rPr>
      <t xml:space="preserve"> region in terms of overall sales performance, while the </t>
    </r>
    <r>
      <rPr>
        <rFont val="Comfortaa"/>
        <b/>
        <color theme="1"/>
        <sz val="10.0"/>
      </rPr>
      <t>East region</t>
    </r>
    <r>
      <rPr>
        <rFont val="Comfortaa"/>
        <color theme="1"/>
        <sz val="10.0"/>
      </rPr>
      <t xml:space="preserve"> recorded the</t>
    </r>
    <r>
      <rPr>
        <rFont val="Comfortaa"/>
        <b/>
        <color theme="1"/>
        <sz val="10.0"/>
      </rPr>
      <t xml:space="preserve"> lowest performance </t>
    </r>
    <r>
      <rPr>
        <rFont val="Comfortaa"/>
        <color theme="1"/>
        <sz val="10.0"/>
      </rPr>
      <t>during the reporting period.</t>
    </r>
  </si>
  <si>
    <r>
      <rPr>
        <rFont val="Comfortaa"/>
        <color theme="1"/>
        <sz val="10.0"/>
      </rPr>
      <t xml:space="preserve">Performance analysis indicates that </t>
    </r>
    <r>
      <rPr>
        <rFont val="Comfortaa"/>
        <b/>
        <color theme="1"/>
        <sz val="10.0"/>
      </rPr>
      <t xml:space="preserve">Deepak </t>
    </r>
    <r>
      <rPr>
        <rFont val="Comfortaa"/>
        <color theme="1"/>
        <sz val="10.0"/>
      </rPr>
      <t xml:space="preserve">achieved the </t>
    </r>
    <r>
      <rPr>
        <rFont val="Comfortaa"/>
        <b/>
        <color theme="1"/>
        <sz val="10.0"/>
      </rPr>
      <t>highest total revenue</t>
    </r>
    <r>
      <rPr>
        <rFont val="Comfortaa"/>
        <color theme="1"/>
        <sz val="10.0"/>
      </rPr>
      <t xml:space="preserve"> among all salespersons, demonstrating strong sales effectiveness, whereas </t>
    </r>
    <r>
      <rPr>
        <rFont val="Comfortaa"/>
        <b/>
        <color theme="1"/>
        <sz val="10.0"/>
      </rPr>
      <t xml:space="preserve">Sneha </t>
    </r>
    <r>
      <rPr>
        <rFont val="Comfortaa"/>
        <color theme="1"/>
        <sz val="10.0"/>
      </rPr>
      <t xml:space="preserve">generated the </t>
    </r>
    <r>
      <rPr>
        <rFont val="Comfortaa"/>
        <b/>
        <color theme="1"/>
        <sz val="10.0"/>
      </rPr>
      <t xml:space="preserve">lowest total revenue </t>
    </r>
    <r>
      <rPr>
        <rFont val="Comfortaa"/>
        <color theme="1"/>
        <sz val="10.0"/>
      </rPr>
      <t>and may require additional support or performance improvement measures.</t>
    </r>
  </si>
  <si>
    <r>
      <rPr>
        <rFont val="Comfortaa"/>
        <color theme="1"/>
        <sz val="10.0"/>
      </rPr>
      <t xml:space="preserve">Analysis shows that the </t>
    </r>
    <r>
      <rPr>
        <rFont val="Comfortaa"/>
        <b/>
        <color theme="1"/>
        <sz val="10.0"/>
      </rPr>
      <t xml:space="preserve">Mobile </t>
    </r>
    <r>
      <rPr>
        <rFont val="Comfortaa"/>
        <color theme="1"/>
        <sz val="10.0"/>
      </rPr>
      <t>product achieved the</t>
    </r>
    <r>
      <rPr>
        <rFont val="Comfortaa"/>
        <b/>
        <color theme="1"/>
        <sz val="10.0"/>
      </rPr>
      <t xml:space="preserve"> highest number of units sold</t>
    </r>
    <r>
      <rPr>
        <rFont val="Comfortaa"/>
        <color theme="1"/>
        <sz val="10.0"/>
      </rPr>
      <t xml:space="preserve"> as well as the </t>
    </r>
    <r>
      <rPr>
        <rFont val="Comfortaa"/>
        <b/>
        <color theme="1"/>
        <sz val="10.0"/>
      </rPr>
      <t xml:space="preserve">highest revenue </t>
    </r>
    <r>
      <rPr>
        <rFont val="Comfortaa"/>
        <color theme="1"/>
        <sz val="10.0"/>
      </rPr>
      <t>contribution, indicating strong customer demand and consistent sales performance within this category.</t>
    </r>
  </si>
  <si>
    <r>
      <rPr>
        <rFont val="Comfortaa"/>
        <color theme="1"/>
        <sz val="10.0"/>
      </rPr>
      <t xml:space="preserve">Revenue analysis shows that </t>
    </r>
    <r>
      <rPr>
        <rFont val="Comfortaa"/>
        <b/>
        <color theme="1"/>
        <sz val="10.0"/>
      </rPr>
      <t xml:space="preserve">June </t>
    </r>
    <r>
      <rPr>
        <rFont val="Comfortaa"/>
        <color theme="1"/>
        <sz val="10.0"/>
      </rPr>
      <t xml:space="preserve">generated the maximum sales revenue, with subsequent performance levels observed in </t>
    </r>
    <r>
      <rPr>
        <rFont val="Comfortaa"/>
        <b/>
        <color theme="1"/>
        <sz val="10.0"/>
      </rPr>
      <t xml:space="preserve">January, February, </t>
    </r>
    <r>
      <rPr>
        <rFont val="Comfortaa"/>
        <color theme="1"/>
        <sz val="10.0"/>
      </rPr>
      <t xml:space="preserve">and </t>
    </r>
    <r>
      <rPr>
        <rFont val="Comfortaa"/>
        <b/>
        <color theme="1"/>
        <sz val="10.0"/>
      </rPr>
      <t>March</t>
    </r>
    <r>
      <rPr>
        <rFont val="Comfortaa"/>
        <color theme="1"/>
        <sz val="10.0"/>
      </rPr>
      <t xml:space="preserve"> respectively. This trend highlights stronger sales momentum toward the start-year period.</t>
    </r>
  </si>
  <si>
    <r>
      <rPr>
        <rFont val="Comfortaa"/>
        <b/>
        <color theme="1"/>
        <sz val="10.0"/>
      </rPr>
      <t xml:space="preserve">Fahad, Priya, Deepak, Bhavin, </t>
    </r>
    <r>
      <rPr>
        <rFont val="Comfortaa"/>
        <color theme="1"/>
        <sz val="10.0"/>
      </rPr>
      <t xml:space="preserve">and </t>
    </r>
    <r>
      <rPr>
        <rFont val="Comfortaa"/>
        <b/>
        <color theme="1"/>
        <sz val="10.0"/>
      </rPr>
      <t xml:space="preserve">Taniya </t>
    </r>
    <r>
      <rPr>
        <rFont val="Comfortaa"/>
        <color theme="1"/>
        <sz val="10.0"/>
      </rPr>
      <t xml:space="preserve">demonstrated outstanding sales performance by surpassing their respective targets, positioning them among the </t>
    </r>
    <r>
      <rPr>
        <rFont val="Comfortaa"/>
        <b/>
        <color theme="1"/>
        <sz val="10.0"/>
      </rPr>
      <t>top five overachievers</t>
    </r>
    <r>
      <rPr>
        <rFont val="Comfortaa"/>
        <color theme="1"/>
        <sz val="10.0"/>
      </rPr>
      <t xml:space="preserve"> for the period under review.</t>
    </r>
  </si>
  <si>
    <r>
      <rPr>
        <rFont val="Comfortaa"/>
        <color theme="1"/>
        <sz val="10.0"/>
      </rPr>
      <t>Analysis indicates that the highest revenue-generating product differs across regions, with region like</t>
    </r>
    <r>
      <rPr>
        <rFont val="Comfortaa"/>
        <b/>
        <color theme="1"/>
        <sz val="10.0"/>
      </rPr>
      <t xml:space="preserve"> East, West </t>
    </r>
    <r>
      <rPr>
        <rFont val="Comfortaa"/>
        <color theme="1"/>
        <sz val="10.0"/>
      </rPr>
      <t xml:space="preserve">and </t>
    </r>
    <r>
      <rPr>
        <rFont val="Comfortaa"/>
        <b/>
        <color theme="1"/>
        <sz val="10.0"/>
      </rPr>
      <t xml:space="preserve">South lead by Mobile </t>
    </r>
    <r>
      <rPr>
        <rFont val="Comfortaa"/>
        <color theme="1"/>
        <sz val="10.0"/>
      </rPr>
      <t xml:space="preserve">and </t>
    </r>
    <r>
      <rPr>
        <rFont val="Comfortaa"/>
        <b/>
        <color theme="1"/>
        <sz val="10.0"/>
      </rPr>
      <t>North lead by Power Bank</t>
    </r>
    <r>
      <rPr>
        <rFont val="Comfortaa"/>
        <color theme="1"/>
        <sz val="10.0"/>
      </rPr>
      <t>. This demonstrating a distinct product preference based on sales performance during the reporting period.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</si>
</sst>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[$₹]#,##0.00"/>
  </numFmts>
  <fonts count="27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Merriweather"/>
    </font>
    <font>
      <b/>
      <sz val="12.0"/>
      <color rgb="FFD5A6BD"/>
      <name val="Merriweather"/>
    </font>
    <font>
      <b/>
      <color rgb="FFD5A6BD"/>
      <name val="Merriweather"/>
    </font>
    <font>
      <color rgb="FF000000"/>
      <name val="Arial"/>
      <scheme val="minor"/>
    </font>
    <font>
      <b/>
      <sz val="22.0"/>
      <color rgb="FF434343"/>
      <name val="Roboto Serif"/>
    </font>
    <font/>
    <font>
      <b/>
      <sz val="12.0"/>
      <color theme="1"/>
      <name val="Comfortaa"/>
    </font>
    <font>
      <b/>
      <i/>
      <sz val="12.0"/>
      <color rgb="FF000000"/>
      <name val="EB Garamond"/>
    </font>
    <font>
      <sz val="12.0"/>
      <color theme="1"/>
      <name val="Arial"/>
    </font>
    <font>
      <sz val="12.0"/>
      <color rgb="FF000000"/>
      <name val="Arial"/>
    </font>
    <font>
      <sz val="10.0"/>
      <color rgb="FF434343"/>
      <name val="Montserrat"/>
    </font>
    <font>
      <b/>
      <sz val="25.0"/>
      <color rgb="FF134F5C"/>
      <name val="Comfortaa"/>
    </font>
    <font>
      <b/>
      <sz val="11.0"/>
      <color theme="1"/>
      <name val="Comfortaa"/>
    </font>
    <font>
      <b/>
      <sz val="18.0"/>
      <color theme="1"/>
      <name val="Comfortaa"/>
    </font>
    <font>
      <sz val="25.0"/>
      <color theme="1"/>
      <name val="Comfortaa"/>
    </font>
    <font>
      <sz val="15.0"/>
      <color theme="1"/>
      <name val="Comfortaa"/>
    </font>
    <font>
      <b/>
      <sz val="12.0"/>
      <color rgb="FF434343"/>
      <name val="Comfortaa"/>
    </font>
    <font>
      <b/>
      <sz val="12.0"/>
      <color rgb="FF990000"/>
      <name val="Comfortaa"/>
    </font>
    <font>
      <b/>
      <sz val="15.0"/>
      <color theme="1"/>
      <name val="Montserrat"/>
    </font>
    <font>
      <b/>
      <sz val="12.0"/>
      <color theme="1"/>
      <name val="Calibri"/>
    </font>
    <font>
      <b/>
      <sz val="10.0"/>
      <color theme="1"/>
      <name val="Comfortaa"/>
    </font>
    <font>
      <b/>
      <color theme="1"/>
      <name val="Comfortaa"/>
    </font>
    <font>
      <b/>
      <sz val="10.0"/>
      <color theme="1"/>
      <name val="Arial"/>
      <scheme val="minor"/>
    </font>
    <font>
      <sz val="10.0"/>
      <color theme="1"/>
      <name val="Comfortaa"/>
    </font>
  </fonts>
  <fills count="2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2F3FF"/>
        <bgColor rgb="FFB2F3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99C6D"/>
        <bgColor rgb="FFC99C6D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</fills>
  <borders count="6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674EA7"/>
      </left>
      <top style="double">
        <color rgb="FF674EA7"/>
      </top>
    </border>
    <border>
      <top style="double">
        <color rgb="FF674EA7"/>
      </top>
    </border>
    <border>
      <right style="double">
        <color rgb="FF674EA7"/>
      </right>
      <top style="double">
        <color rgb="FF674EA7"/>
      </top>
    </border>
    <border>
      <left style="double">
        <color rgb="FF674EA7"/>
      </left>
    </border>
    <border>
      <right style="double">
        <color rgb="FF674EA7"/>
      </right>
    </border>
    <border>
      <left style="double">
        <color rgb="FF674EA7"/>
      </left>
      <bottom style="double">
        <color rgb="FF674EA7"/>
      </bottom>
    </border>
    <border>
      <bottom style="double">
        <color rgb="FF674EA7"/>
      </bottom>
    </border>
    <border>
      <right style="double">
        <color rgb="FF674EA7"/>
      </right>
      <bottom style="double">
        <color rgb="FF674EA7"/>
      </bottom>
    </border>
    <border>
      <top style="double">
        <color rgb="FFE06666"/>
      </top>
    </border>
    <border>
      <top style="double">
        <color rgb="FFDD7E6B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CC0000"/>
      </left>
      <top style="thick">
        <color rgb="FFCC0000"/>
      </top>
    </border>
    <border>
      <top style="thick">
        <color rgb="FFCC0000"/>
      </top>
    </border>
    <border>
      <right style="thick">
        <color rgb="FFCC0000"/>
      </right>
      <top style="thick">
        <color rgb="FFCC0000"/>
      </top>
    </border>
    <border>
      <left style="thick">
        <color rgb="FFCC0000"/>
      </left>
      <bottom style="thick">
        <color rgb="FFCC0000"/>
      </bottom>
    </border>
    <border>
      <bottom style="thick">
        <color rgb="FFCC0000"/>
      </bottom>
    </border>
    <border>
      <right style="thick">
        <color rgb="FFCC0000"/>
      </right>
      <bottom style="thick">
        <color rgb="FFCC0000"/>
      </bottom>
    </border>
    <border>
      <top style="medium">
        <color rgb="FF666666"/>
      </top>
    </border>
    <border>
      <left style="double">
        <color rgb="FF666666"/>
      </left>
      <top style="double">
        <color rgb="FF666666"/>
      </top>
    </border>
    <border>
      <right style="double">
        <color rgb="FF666666"/>
      </right>
      <top style="double">
        <color rgb="FF666666"/>
      </top>
    </border>
    <border>
      <left style="double">
        <color rgb="FF666666"/>
      </left>
    </border>
    <border>
      <right style="double">
        <color rgb="FF666666"/>
      </right>
    </border>
    <border>
      <left style="double">
        <color rgb="FF666666"/>
      </left>
      <bottom style="double">
        <color rgb="FF666666"/>
      </bottom>
    </border>
    <border>
      <right style="double">
        <color rgb="FF666666"/>
      </right>
      <bottom style="double">
        <color rgb="FF666666"/>
      </bottom>
    </border>
    <border>
      <left style="medium">
        <color rgb="FF85200C"/>
      </left>
      <top style="medium">
        <color rgb="FF85200C"/>
      </top>
    </border>
    <border>
      <top style="medium">
        <color rgb="FF85200C"/>
      </top>
    </border>
    <border>
      <right style="medium">
        <color rgb="FF85200C"/>
      </right>
      <top style="medium">
        <color rgb="FF85200C"/>
      </top>
    </border>
    <border>
      <left style="medium">
        <color rgb="FF85200C"/>
      </left>
    </border>
    <border>
      <right style="medium">
        <color rgb="FF85200C"/>
      </right>
    </border>
    <border>
      <left style="medium">
        <color rgb="FF85200C"/>
      </left>
      <bottom style="medium">
        <color rgb="FF85200C"/>
      </bottom>
    </border>
    <border>
      <bottom style="medium">
        <color rgb="FF85200C"/>
      </bottom>
    </border>
    <border>
      <right style="medium">
        <color rgb="FF85200C"/>
      </right>
      <bottom style="medium">
        <color rgb="FF85200C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674EA7"/>
      </left>
      <top style="medium">
        <color rgb="FF674EA7"/>
      </top>
    </border>
    <border>
      <right style="medium">
        <color rgb="FF674EA7"/>
      </right>
      <top style="medium">
        <color rgb="FF674EA7"/>
      </top>
    </border>
    <border>
      <left style="medium">
        <color rgb="FF674EA7"/>
      </left>
      <bottom style="medium">
        <color rgb="FF674EA7"/>
      </bottom>
    </border>
    <border>
      <right style="medium">
        <color rgb="FF674EA7"/>
      </right>
      <bottom style="medium">
        <color rgb="FF674EA7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2" fillId="3" fontId="6" numFmtId="164" xfId="0" applyAlignment="1" applyBorder="1" applyFill="1" applyFont="1" applyNumberFormat="1">
      <alignment shrinkToFit="0" vertical="center" wrapText="0"/>
    </xf>
    <xf borderId="2" fillId="3" fontId="6" numFmtId="49" xfId="0" applyAlignment="1" applyBorder="1" applyFont="1" applyNumberFormat="1">
      <alignment shrinkToFit="0" vertical="center" wrapText="0"/>
    </xf>
    <xf borderId="2" fillId="4" fontId="6" numFmtId="49" xfId="0" applyAlignment="1" applyBorder="1" applyFill="1" applyFont="1" applyNumberFormat="1">
      <alignment shrinkToFit="0" vertical="center" wrapText="0"/>
    </xf>
    <xf borderId="2" fillId="3" fontId="6" numFmtId="1" xfId="0" applyAlignment="1" applyBorder="1" applyFont="1" applyNumberFormat="1">
      <alignment shrinkToFit="0" vertical="center" wrapText="0"/>
    </xf>
    <xf borderId="2" fillId="3" fontId="6" numFmtId="165" xfId="0" applyAlignment="1" applyBorder="1" applyFont="1" applyNumberFormat="1">
      <alignment shrinkToFit="0" vertical="center" wrapText="0"/>
    </xf>
    <xf borderId="1" fillId="5" fontId="2" numFmtId="0" xfId="0" applyAlignment="1" applyBorder="1" applyFill="1" applyFont="1">
      <alignment shrinkToFit="0" vertical="center" wrapText="0"/>
    </xf>
    <xf borderId="2" fillId="3" fontId="6" numFmtId="10" xfId="0" applyAlignment="1" applyBorder="1" applyFont="1" applyNumberFormat="1">
      <alignment shrinkToFit="0" vertical="center" wrapText="0"/>
    </xf>
    <xf borderId="2" fillId="5" fontId="6" numFmtId="0" xfId="0" applyAlignment="1" applyBorder="1" applyFont="1">
      <alignment shrinkToFit="0" vertical="center" wrapText="0"/>
    </xf>
    <xf borderId="1" fillId="3" fontId="6" numFmtId="164" xfId="0" applyAlignment="1" applyBorder="1" applyFont="1" applyNumberFormat="1">
      <alignment shrinkToFit="0" vertical="center" wrapText="0"/>
    </xf>
    <xf borderId="1" fillId="3" fontId="6" numFmtId="49" xfId="0" applyAlignment="1" applyBorder="1" applyFont="1" applyNumberFormat="1">
      <alignment shrinkToFit="0" vertical="center" wrapText="0"/>
    </xf>
    <xf borderId="1" fillId="4" fontId="6" numFmtId="49" xfId="0" applyAlignment="1" applyBorder="1" applyFont="1" applyNumberFormat="1">
      <alignment shrinkToFit="0" vertical="center" wrapText="0"/>
    </xf>
    <xf borderId="1" fillId="3" fontId="6" numFmtId="1" xfId="0" applyAlignment="1" applyBorder="1" applyFont="1" applyNumberFormat="1">
      <alignment shrinkToFit="0" vertical="center" wrapText="0"/>
    </xf>
    <xf borderId="1" fillId="3" fontId="6" numFmtId="165" xfId="0" applyAlignment="1" applyBorder="1" applyFont="1" applyNumberFormat="1">
      <alignment shrinkToFit="0" vertical="center" wrapText="0"/>
    </xf>
    <xf borderId="1" fillId="3" fontId="6" numFmtId="10" xfId="0" applyAlignment="1" applyBorder="1" applyFont="1" applyNumberFormat="1">
      <alignment shrinkToFit="0" vertical="center" wrapText="0"/>
    </xf>
    <xf borderId="1" fillId="5" fontId="6" numFmtId="0" xfId="0" applyAlignment="1" applyBorder="1" applyFont="1">
      <alignment shrinkToFit="0" vertical="center" wrapText="0"/>
    </xf>
    <xf borderId="1" fillId="3" fontId="6" numFmtId="49" xfId="0" applyAlignment="1" applyBorder="1" applyFont="1" applyNumberFormat="1">
      <alignment readingOrder="0" shrinkToFit="0" vertical="center" wrapText="0"/>
    </xf>
    <xf borderId="0" fillId="0" fontId="2" numFmtId="0" xfId="0" applyFont="1"/>
    <xf borderId="0" fillId="6" fontId="2" numFmtId="0" xfId="0" applyFill="1" applyFont="1"/>
    <xf borderId="0" fillId="7" fontId="2" numFmtId="0" xfId="0" applyFill="1" applyFont="1"/>
    <xf borderId="3" fillId="6" fontId="2" numFmtId="0" xfId="0" applyBorder="1" applyFont="1"/>
    <xf borderId="4" fillId="6" fontId="2" numFmtId="0" xfId="0" applyBorder="1" applyFont="1"/>
    <xf borderId="5" fillId="6" fontId="2" numFmtId="0" xfId="0" applyBorder="1" applyFont="1"/>
    <xf borderId="6" fillId="6" fontId="2" numFmtId="0" xfId="0" applyBorder="1" applyFont="1"/>
    <xf borderId="7" fillId="6" fontId="2" numFmtId="0" xfId="0" applyBorder="1" applyFont="1"/>
    <xf borderId="8" fillId="8" fontId="7" numFmtId="0" xfId="0" applyAlignment="1" applyBorder="1" applyFill="1" applyFont="1">
      <alignment horizontal="center" readingOrder="0" vertical="center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6" fillId="9" fontId="9" numFmtId="0" xfId="0" applyAlignment="1" applyBorder="1" applyFill="1" applyFont="1">
      <alignment readingOrder="0" vertical="center"/>
    </xf>
    <xf borderId="16" fillId="0" fontId="8" numFmtId="0" xfId="0" applyBorder="1" applyFont="1"/>
    <xf borderId="0" fillId="10" fontId="10" numFmtId="0" xfId="0" applyAlignment="1" applyFill="1" applyFont="1">
      <alignment vertical="center"/>
    </xf>
    <xf borderId="0" fillId="11" fontId="10" numFmtId="0" xfId="0" applyAlignment="1" applyFill="1" applyFont="1">
      <alignment vertical="center"/>
    </xf>
    <xf borderId="0" fillId="12" fontId="10" numFmtId="0" xfId="0" applyAlignment="1" applyFill="1" applyFont="1">
      <alignment vertical="center"/>
    </xf>
    <xf borderId="0" fillId="7" fontId="11" numFmtId="0" xfId="0" applyFont="1"/>
    <xf borderId="0" fillId="7" fontId="11" numFmtId="165" xfId="0" applyFont="1" applyNumberFormat="1"/>
    <xf borderId="0" fillId="7" fontId="12" numFmtId="0" xfId="0" applyFont="1"/>
    <xf borderId="0" fillId="7" fontId="12" numFmtId="10" xfId="0" applyFont="1" applyNumberFormat="1"/>
    <xf borderId="0" fillId="7" fontId="12" numFmtId="165" xfId="0" applyFont="1" applyNumberFormat="1"/>
    <xf borderId="0" fillId="10" fontId="2" numFmtId="0" xfId="0" applyAlignment="1" applyFont="1">
      <alignment vertical="center"/>
    </xf>
    <xf borderId="0" fillId="10" fontId="2" numFmtId="165" xfId="0" applyAlignment="1" applyFont="1" applyNumberFormat="1">
      <alignment vertical="center"/>
    </xf>
    <xf borderId="0" fillId="13" fontId="10" numFmtId="0" xfId="0" applyAlignment="1" applyFill="1" applyFont="1">
      <alignment vertical="center"/>
    </xf>
    <xf borderId="0" fillId="6" fontId="2" numFmtId="0" xfId="0" applyAlignment="1" applyFont="1">
      <alignment readingOrder="0"/>
    </xf>
    <xf borderId="0" fillId="13" fontId="2" numFmtId="0" xfId="0" applyAlignment="1" applyFont="1">
      <alignment vertical="center"/>
    </xf>
    <xf borderId="0" fillId="13" fontId="2" numFmtId="165" xfId="0" applyAlignment="1" applyFont="1" applyNumberFormat="1">
      <alignment vertical="center"/>
    </xf>
    <xf borderId="17" fillId="9" fontId="9" numFmtId="0" xfId="0" applyAlignment="1" applyBorder="1" applyFont="1">
      <alignment readingOrder="0" vertical="center"/>
    </xf>
    <xf borderId="17" fillId="0" fontId="8" numFmtId="0" xfId="0" applyBorder="1" applyFont="1"/>
    <xf borderId="0" fillId="14" fontId="10" numFmtId="0" xfId="0" applyAlignment="1" applyFill="1" applyFont="1">
      <alignment vertical="center"/>
    </xf>
    <xf borderId="0" fillId="11" fontId="2" numFmtId="0" xfId="0" applyAlignment="1" applyFont="1">
      <alignment vertical="center"/>
    </xf>
    <xf borderId="0" fillId="11" fontId="2" numFmtId="10" xfId="0" applyAlignment="1" applyFont="1" applyNumberFormat="1">
      <alignment vertical="center"/>
    </xf>
    <xf borderId="0" fillId="11" fontId="2" numFmtId="165" xfId="0" applyAlignment="1" applyFont="1" applyNumberFormat="1">
      <alignment vertical="center"/>
    </xf>
    <xf borderId="0" fillId="12" fontId="2" numFmtId="0" xfId="0" applyAlignment="1" applyFont="1">
      <alignment vertical="center"/>
    </xf>
    <xf borderId="0" fillId="12" fontId="2" numFmtId="165" xfId="0" applyAlignment="1" applyFont="1" applyNumberFormat="1">
      <alignment vertical="center"/>
    </xf>
    <xf borderId="0" fillId="14" fontId="13" numFmtId="0" xfId="0" applyAlignment="1" applyFont="1">
      <alignment vertical="center"/>
    </xf>
    <xf borderId="0" fillId="8" fontId="10" numFmtId="0" xfId="0" applyAlignment="1" applyFont="1">
      <alignment vertical="center"/>
    </xf>
    <xf borderId="0" fillId="15" fontId="10" numFmtId="0" xfId="0" applyAlignment="1" applyFill="1" applyFont="1">
      <alignment vertical="center"/>
    </xf>
    <xf borderId="0" fillId="7" fontId="12" numFmtId="49" xfId="0" applyFont="1" applyNumberFormat="1"/>
    <xf borderId="0" fillId="8" fontId="13" numFmtId="0" xfId="0" applyAlignment="1" applyFont="1">
      <alignment vertical="center"/>
    </xf>
    <xf borderId="0" fillId="15" fontId="13" numFmtId="0" xfId="0" applyAlignment="1" applyFont="1">
      <alignment vertical="center"/>
    </xf>
    <xf borderId="0" fillId="15" fontId="13" numFmtId="165" xfId="0" applyAlignment="1" applyFont="1" applyNumberFormat="1">
      <alignment vertical="center"/>
    </xf>
    <xf borderId="18" fillId="6" fontId="2" numFmtId="0" xfId="0" applyBorder="1" applyFont="1"/>
    <xf borderId="19" fillId="6" fontId="2" numFmtId="0" xfId="0" applyBorder="1" applyFont="1"/>
    <xf borderId="20" fillId="6" fontId="2" numFmtId="0" xfId="0" applyBorder="1" applyFont="1"/>
    <xf borderId="0" fillId="16" fontId="2" numFmtId="0" xfId="0" applyFill="1" applyFont="1"/>
    <xf borderId="21" fillId="11" fontId="1" numFmtId="0" xfId="0" applyAlignment="1" applyBorder="1" applyFont="1">
      <alignment horizontal="center" vertical="center"/>
    </xf>
    <xf borderId="22" fillId="11" fontId="1" numFmtId="0" xfId="0" applyAlignment="1" applyBorder="1" applyFont="1">
      <alignment horizontal="center" vertical="center"/>
    </xf>
    <xf borderId="23" fillId="11" fontId="1" numFmtId="0" xfId="0" applyAlignment="1" applyBorder="1" applyFont="1">
      <alignment horizontal="center" vertical="center"/>
    </xf>
    <xf borderId="3" fillId="13" fontId="2" numFmtId="0" xfId="0" applyBorder="1" applyFont="1"/>
    <xf borderId="4" fillId="13" fontId="2" numFmtId="0" xfId="0" applyBorder="1" applyFont="1"/>
    <xf borderId="5" fillId="13" fontId="2" numFmtId="0" xfId="0" applyBorder="1" applyFont="1"/>
    <xf borderId="0" fillId="17" fontId="2" numFmtId="0" xfId="0" applyFill="1" applyFont="1"/>
    <xf borderId="24" fillId="18" fontId="14" numFmtId="0" xfId="0" applyAlignment="1" applyBorder="1" applyFill="1" applyFont="1">
      <alignment horizontal="center" readingOrder="0" vertical="center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18" fontId="15" numFmtId="0" xfId="0" applyAlignment="1" applyBorder="1" applyFont="1">
      <alignment readingOrder="0" vertical="center"/>
    </xf>
    <xf borderId="30" fillId="0" fontId="8" numFmtId="0" xfId="0" applyBorder="1" applyFont="1"/>
    <xf borderId="31" fillId="19" fontId="16" numFmtId="165" xfId="0" applyAlignment="1" applyBorder="1" applyFill="1" applyFont="1" applyNumberFormat="1">
      <alignment horizontal="center" vertical="center"/>
    </xf>
    <xf borderId="32" fillId="0" fontId="8" numFmtId="0" xfId="0" applyBorder="1" applyFont="1"/>
    <xf borderId="31" fillId="19" fontId="16" numFmtId="10" xfId="0" applyAlignment="1" applyBorder="1" applyFont="1" applyNumberFormat="1">
      <alignment horizontal="center" vertical="center"/>
    </xf>
    <xf borderId="31" fillId="19" fontId="16" numFmtId="1" xfId="0" applyAlignment="1" applyBorder="1" applyFont="1" applyNumberFormat="1">
      <alignment horizontal="center" vertical="center"/>
    </xf>
    <xf borderId="33" fillId="0" fontId="8" numFmtId="0" xfId="0" applyBorder="1" applyFont="1"/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0" fillId="20" fontId="6" numFmtId="0" xfId="0" applyFill="1" applyFont="1"/>
    <xf borderId="0" fillId="0" fontId="6" numFmtId="0" xfId="0" applyFont="1"/>
    <xf borderId="0" fillId="20" fontId="2" numFmtId="0" xfId="0" applyFont="1"/>
    <xf borderId="0" fillId="21" fontId="2" numFmtId="0" xfId="0" applyFill="1" applyFont="1"/>
    <xf borderId="37" fillId="22" fontId="17" numFmtId="49" xfId="0" applyAlignment="1" applyBorder="1" applyFill="1" applyFont="1" applyNumberFormat="1">
      <alignment horizontal="center" readingOrder="0" shrinkToFit="0" vertical="center" wrapText="1"/>
    </xf>
    <xf borderId="38" fillId="0" fontId="8" numFmtId="0" xfId="0" applyBorder="1" applyFont="1"/>
    <xf borderId="39" fillId="0" fontId="8" numFmtId="0" xfId="0" applyBorder="1" applyFont="1"/>
    <xf borderId="40" fillId="0" fontId="8" numFmtId="0" xfId="0" applyBorder="1" applyFont="1"/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44" fillId="0" fontId="8" numFmtId="0" xfId="0" applyBorder="1" applyFont="1"/>
    <xf borderId="37" fillId="22" fontId="18" numFmtId="49" xfId="0" applyAlignment="1" applyBorder="1" applyFont="1" applyNumberFormat="1">
      <alignment horizontal="center" readingOrder="0" shrinkToFit="0" vertical="center" wrapText="1"/>
    </xf>
    <xf borderId="45" fillId="23" fontId="2" numFmtId="0" xfId="0" applyBorder="1" applyFill="1" applyFont="1"/>
    <xf borderId="46" fillId="23" fontId="2" numFmtId="0" xfId="0" applyBorder="1" applyFont="1"/>
    <xf borderId="47" fillId="23" fontId="2" numFmtId="0" xfId="0" applyBorder="1" applyFont="1"/>
    <xf borderId="0" fillId="21" fontId="19" numFmtId="0" xfId="0" applyAlignment="1" applyFont="1">
      <alignment horizontal="center" readingOrder="0" vertical="center"/>
    </xf>
    <xf borderId="19" fillId="24" fontId="20" numFmtId="0" xfId="0" applyAlignment="1" applyBorder="1" applyFill="1" applyFont="1">
      <alignment horizontal="center" readingOrder="0" vertical="center"/>
    </xf>
    <xf borderId="19" fillId="0" fontId="8" numFmtId="0" xfId="0" applyBorder="1" applyFont="1"/>
    <xf borderId="48" fillId="16" fontId="21" numFmtId="165" xfId="0" applyAlignment="1" applyBorder="1" applyFont="1" applyNumberFormat="1">
      <alignment horizontal="right" vertical="bottom"/>
    </xf>
    <xf borderId="49" fillId="0" fontId="8" numFmtId="0" xfId="0" applyBorder="1" applyFont="1"/>
    <xf borderId="48" fillId="16" fontId="21" numFmtId="10" xfId="0" applyAlignment="1" applyBorder="1" applyFont="1" applyNumberFormat="1">
      <alignment horizontal="right" vertical="bottom"/>
    </xf>
    <xf borderId="48" fillId="16" fontId="21" numFmtId="1" xfId="0" applyAlignment="1" applyBorder="1" applyFont="1" applyNumberFormat="1">
      <alignment horizontal="right" vertical="bottom"/>
    </xf>
    <xf borderId="50" fillId="0" fontId="8" numFmtId="0" xfId="0" applyBorder="1" applyFont="1"/>
    <xf borderId="51" fillId="0" fontId="8" numFmtId="0" xfId="0" applyBorder="1" applyFont="1"/>
    <xf borderId="52" fillId="21" fontId="15" numFmtId="0" xfId="0" applyAlignment="1" applyBorder="1" applyFont="1">
      <alignment readingOrder="0" vertical="center"/>
    </xf>
    <xf borderId="53" fillId="0" fontId="8" numFmtId="0" xfId="0" applyBorder="1" applyFont="1"/>
    <xf borderId="54" fillId="0" fontId="8" numFmtId="0" xfId="0" applyBorder="1" applyFont="1"/>
    <xf borderId="0" fillId="21" fontId="2" numFmtId="0" xfId="0" applyAlignment="1" applyFont="1">
      <alignment readingOrder="0"/>
    </xf>
    <xf borderId="55" fillId="21" fontId="22" numFmtId="0" xfId="0" applyAlignment="1" applyBorder="1" applyFont="1">
      <alignment readingOrder="0" vertical="center"/>
    </xf>
    <xf borderId="55" fillId="21" fontId="22" numFmtId="165" xfId="0" applyAlignment="1" applyBorder="1" applyFont="1" applyNumberFormat="1">
      <alignment vertical="center"/>
    </xf>
    <xf borderId="55" fillId="0" fontId="8" numFmtId="0" xfId="0" applyBorder="1" applyFont="1"/>
    <xf borderId="55" fillId="21" fontId="22" numFmtId="0" xfId="0" applyAlignment="1" applyBorder="1" applyFont="1">
      <alignment vertical="center"/>
    </xf>
    <xf borderId="52" fillId="21" fontId="23" numFmtId="0" xfId="0" applyAlignment="1" applyBorder="1" applyFont="1">
      <alignment readingOrder="0" vertical="center"/>
    </xf>
    <xf borderId="55" fillId="21" fontId="22" numFmtId="165" xfId="0" applyAlignment="1" applyBorder="1" applyFont="1" applyNumberFormat="1">
      <alignment horizontal="right" vertical="center"/>
    </xf>
    <xf borderId="0" fillId="21" fontId="2" numFmtId="0" xfId="0" applyAlignment="1" applyFont="1">
      <alignment horizontal="left" readingOrder="0" shrinkToFit="0" vertical="center" wrapText="1"/>
    </xf>
    <xf borderId="52" fillId="21" fontId="24" numFmtId="0" xfId="0" applyAlignment="1" applyBorder="1" applyFont="1">
      <alignment readingOrder="0" vertical="center"/>
    </xf>
    <xf borderId="55" fillId="21" fontId="22" numFmtId="0" xfId="0" applyBorder="1" applyFont="1"/>
    <xf borderId="52" fillId="21" fontId="24" numFmtId="0" xfId="0" applyAlignment="1" applyBorder="1" applyFont="1">
      <alignment readingOrder="0"/>
    </xf>
    <xf borderId="55" fillId="21" fontId="22" numFmtId="165" xfId="0" applyBorder="1" applyFont="1" applyNumberFormat="1"/>
    <xf borderId="56" fillId="25" fontId="2" numFmtId="0" xfId="0" applyBorder="1" applyFill="1" applyFont="1"/>
    <xf borderId="57" fillId="0" fontId="8" numFmtId="0" xfId="0" applyBorder="1" applyFont="1"/>
    <xf borderId="58" fillId="0" fontId="8" numFmtId="0" xfId="0" applyBorder="1" applyFont="1"/>
    <xf borderId="59" fillId="12" fontId="24" numFmtId="0" xfId="0" applyAlignment="1" applyBorder="1" applyFont="1">
      <alignment readingOrder="0" vertical="center"/>
    </xf>
    <xf borderId="60" fillId="0" fontId="8" numFmtId="0" xfId="0" applyBorder="1" applyFont="1"/>
    <xf borderId="61" fillId="21" fontId="25" numFmtId="0" xfId="0" applyAlignment="1" applyBorder="1" applyFont="1">
      <alignment readingOrder="0" shrinkToFit="0" vertical="center" wrapText="1"/>
    </xf>
    <xf borderId="62" fillId="0" fontId="8" numFmtId="0" xfId="0" applyBorder="1" applyFont="1"/>
    <xf borderId="63" fillId="0" fontId="8" numFmtId="0" xfId="0" applyBorder="1" applyFont="1"/>
    <xf borderId="64" fillId="0" fontId="8" numFmtId="0" xfId="0" applyBorder="1" applyFont="1"/>
    <xf borderId="65" fillId="0" fontId="8" numFmtId="0" xfId="0" applyBorder="1" applyFont="1"/>
    <xf borderId="61" fillId="21" fontId="2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Cleaned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Revenue by 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Pivot_Tabs!$E$11:$E$12</c:f>
            </c:strRef>
          </c:tx>
          <c:spPr>
            <a:solidFill>
              <a:srgbClr val="93C47D">
                <a:alpha val="70196"/>
              </a:srgbClr>
            </a:solidFill>
            <a:ln cmpd="sng">
              <a:solidFill>
                <a:srgbClr val="274E13">
                  <a:alpha val="90196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Pivot_Tabs!$D$13:$D$16</c:f>
            </c:strRef>
          </c:cat>
          <c:val>
            <c:numRef>
              <c:f>Pivot_Tabs!$E$13:$E$16</c:f>
              <c:numCache/>
            </c:numRef>
          </c:val>
        </c:ser>
        <c:axId val="1369627004"/>
        <c:axId val="1151729693"/>
      </c:bar3DChart>
      <c:catAx>
        <c:axId val="13696270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151729693"/>
      </c:catAx>
      <c:valAx>
        <c:axId val="11517296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3696270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Garamond"/>
              </a:defRPr>
            </a:pPr>
            <a:r>
              <a:rPr b="1" i="0">
                <a:solidFill>
                  <a:srgbClr val="000000"/>
                </a:solidFill>
                <a:latin typeface="Garamond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0000">
                  <a:alpha val="70196"/>
                </a:srgbClr>
              </a:solidFill>
            </a:ln>
          </c:spPr>
          <c:marker>
            <c:symbol val="none"/>
          </c:marker>
          <c:cat>
            <c:strRef>
              <c:f>Pivot_Tabs!$D$41:$D$46</c:f>
            </c:strRef>
          </c:cat>
          <c:val>
            <c:numRef>
              <c:f>Pivot_Tabs!$E$41:$E$46</c:f>
              <c:numCache/>
            </c:numRef>
          </c:val>
          <c:smooth val="1"/>
        </c:ser>
        <c:axId val="437599398"/>
        <c:axId val="553431523"/>
      </c:lineChart>
      <c:catAx>
        <c:axId val="437599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553431523"/>
      </c:catAx>
      <c:valAx>
        <c:axId val="553431523"/>
        <c:scaling>
          <c:orientation val="minMax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437599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Revenue Distribution by Product </a:t>
            </a:r>
          </a:p>
        </c:rich>
      </c:tx>
      <c:overlay val="0"/>
    </c:title>
    <c:plotArea>
      <c:layout>
        <c:manualLayout>
          <c:xMode val="edge"/>
          <c:yMode val="edge"/>
          <c:x val="0.03488372093023256"/>
          <c:y val="0.29353978724312696"/>
          <c:w val="0.7124031007751938"/>
          <c:h val="0.656872373967887"/>
        </c:manualLayout>
      </c:layout>
      <c:pieChart>
        <c:varyColors val="1"/>
        <c:ser>
          <c:idx val="0"/>
          <c:order val="0"/>
          <c:dPt>
            <c:idx val="0"/>
            <c:explosion val="25"/>
            <c:spPr>
              <a:solidFill>
                <a:srgbClr val="CC0000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"/>
            <c:spPr>
              <a:solidFill>
                <a:srgbClr val="F6B26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4"/>
            <c:spPr>
              <a:solidFill>
                <a:srgbClr val="6D9EE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5"/>
            <c:spPr>
              <a:solidFill>
                <a:srgbClr val="9FC5E8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6"/>
            <c:spPr>
              <a:solidFill>
                <a:srgbClr val="B4A7D6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7"/>
            <c:spPr>
              <a:solidFill>
                <a:srgbClr val="C27BA0"/>
              </a:solidFill>
              <a:ln cmpd="sng" w="9525">
                <a:solidFill>
                  <a:srgbClr val="434343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Pivot_Tabs!$D$22:$D$29</c:f>
            </c:strRef>
          </c:cat>
          <c:val>
            <c:numRef>
              <c:f>Pivot_Tabs!$E$22:$E$29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492484088809304"/>
          <c:y val="0.2500615263735617"/>
        </c:manualLayout>
      </c:layout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  <c:spPr>
    <a:solidFill>
      <a:srgbClr val="CCCC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Product Count Distribution</a:t>
            </a:r>
          </a:p>
        </c:rich>
      </c:tx>
      <c:overlay val="0"/>
    </c:title>
    <c:plotArea>
      <c:layout>
        <c:manualLayout>
          <c:xMode val="edge"/>
          <c:yMode val="edge"/>
          <c:x val="0.03488372093023256"/>
          <c:y val="0.29353978724312696"/>
          <c:w val="0.7124031007751938"/>
          <c:h val="0.656872373967887"/>
        </c:manualLayout>
      </c:layout>
      <c:pieChart>
        <c:varyColors val="1"/>
        <c:ser>
          <c:idx val="0"/>
          <c:order val="0"/>
          <c:dPt>
            <c:idx val="0"/>
            <c:explosion val="25"/>
            <c:spPr>
              <a:solidFill>
                <a:srgbClr val="CC0000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"/>
            <c:spPr>
              <a:solidFill>
                <a:srgbClr val="F6B26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4"/>
            <c:spPr>
              <a:solidFill>
                <a:srgbClr val="6D9EE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5"/>
            <c:spPr>
              <a:solidFill>
                <a:srgbClr val="9FC5E8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6"/>
            <c:spPr>
              <a:solidFill>
                <a:srgbClr val="B4A7D6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7"/>
            <c:spPr>
              <a:solidFill>
                <a:srgbClr val="C27BA0"/>
              </a:solidFill>
              <a:ln cmpd="sng" w="9525">
                <a:solidFill>
                  <a:srgbClr val="434343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Pivot_Tabs!$G$37:$G$44</c:f>
            </c:strRef>
          </c:cat>
          <c:val>
            <c:numRef>
              <c:f>Pivot_Tabs!$H$37:$H$44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492484088809304"/>
          <c:y val="0.2500615263735617"/>
        </c:manualLayout>
      </c:layout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  <c:spPr>
    <a:solidFill>
      <a:srgbClr val="CC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Revenue Distribution by Salesperson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A64D79">
                <a:alpha val="70196"/>
              </a:srgbClr>
            </a:solidFill>
            <a:ln cmpd="sng">
              <a:solidFill>
                <a:srgbClr val="4C1130">
                  <a:alpha val="90196"/>
                </a:srgbClr>
              </a:solidFill>
              <a:prstDash val="solid"/>
            </a:ln>
          </c:spPr>
          <c:cat>
            <c:strRef>
              <c:f>Pivot_Tabs!$K$13:$K$32</c:f>
            </c:strRef>
          </c:cat>
          <c:val>
            <c:numRef>
              <c:f>Pivot_Tabs!$L$13:$L$32</c:f>
              <c:numCache/>
            </c:numRef>
          </c:val>
        </c:ser>
        <c:axId val="2142171946"/>
        <c:axId val="1928382767"/>
      </c:barChart>
      <c:catAx>
        <c:axId val="2142171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382767"/>
      </c:catAx>
      <c:valAx>
        <c:axId val="1928382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171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Avg Achievement Contribution by Salesperson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A64D79">
                <a:alpha val="70196"/>
              </a:srgbClr>
            </a:solidFill>
            <a:ln cmpd="sng">
              <a:solidFill>
                <a:srgbClr val="4C1130">
                  <a:alpha val="90196"/>
                </a:srgbClr>
              </a:solidFill>
              <a:prstDash val="solid"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73763">
                    <a:alpha val="9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Pivot_Tabs!$G$13:$G$32</c:f>
            </c:strRef>
          </c:cat>
          <c:val>
            <c:numRef>
              <c:f>Pivot_Tabs!$H$13:$H$32</c:f>
              <c:numCache/>
            </c:numRef>
          </c:val>
        </c:ser>
        <c:axId val="726018576"/>
        <c:axId val="745509525"/>
      </c:barChart>
      <c:catAx>
        <c:axId val="72601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45509525"/>
      </c:catAx>
      <c:valAx>
        <c:axId val="745509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26018576"/>
      </c:valAx>
    </c:plotArea>
    <c:plotVisOnly val="1"/>
  </c:chart>
  <c:spPr>
    <a:solidFill>
      <a:srgbClr val="CCCCCC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14</xdr:row>
      <xdr:rowOff>9525</xdr:rowOff>
    </xdr:from>
    <xdr:ext cx="5038725" cy="2419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714375</xdr:colOff>
      <xdr:row>14</xdr:row>
      <xdr:rowOff>9525</xdr:rowOff>
    </xdr:from>
    <xdr:ext cx="5038725" cy="2419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428625</xdr:colOff>
      <xdr:row>27</xdr:row>
      <xdr:rowOff>180975</xdr:rowOff>
    </xdr:from>
    <xdr:ext cx="5038725" cy="2705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714375</xdr:colOff>
      <xdr:row>27</xdr:row>
      <xdr:rowOff>180975</xdr:rowOff>
    </xdr:from>
    <xdr:ext cx="5038725" cy="2705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428625</xdr:colOff>
      <xdr:row>43</xdr:row>
      <xdr:rowOff>66675</xdr:rowOff>
    </xdr:from>
    <xdr:ext cx="10563225" cy="2057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428625</xdr:colOff>
      <xdr:row>54</xdr:row>
      <xdr:rowOff>152400</xdr:rowOff>
    </xdr:from>
    <xdr:ext cx="10563225" cy="22193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644" sheet="Cleaned_Data"/>
  </cacheSource>
  <cacheFields>
    <cacheField name="Date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</sharedItems>
    </cacheField>
    <cacheField name="Month" numFmtId="49">
      <sharedItems>
        <s v="Jan"/>
        <s v="Feb"/>
        <s v="Mar"/>
        <s v="Apr"/>
        <s v="May"/>
        <s v="Jun"/>
      </sharedItems>
    </cacheField>
    <cacheField name="Region" numFmtId="0">
      <sharedItems>
        <s v="North"/>
        <s v="South"/>
        <s v="East"/>
        <s v="West"/>
      </sharedItems>
    </cacheField>
    <cacheField name="Salesperson" numFmtId="0">
      <sharedItems>
        <s v="Aryan"/>
        <s v="Karan"/>
        <s v="Lata"/>
        <s v="Manoj"/>
        <s v="Neha"/>
        <s v="Om"/>
        <s v="Priya"/>
        <s v="Taniya"/>
        <s v="Rohan"/>
        <s v="Sneha"/>
        <s v="Tina"/>
        <s v="Jatin"/>
        <s v="Ishita"/>
        <s v="Bhavin"/>
        <s v="Chirag"/>
        <s v="Deepak"/>
        <s v="Eesha"/>
        <s v="Harsh"/>
        <s v="Gita"/>
        <s v="Fahad"/>
      </sharedItems>
    </cacheField>
    <cacheField name="Product" numFmtId="0">
      <sharedItems>
        <s v="Mobile"/>
        <s v="Tablet"/>
        <s v="Monitor"/>
        <s v="Power Bank"/>
        <s v="Laptop"/>
        <s v="LED TV"/>
        <s v="Freezer"/>
        <s v="Headphones"/>
      </sharedItems>
    </cacheField>
    <cacheField name="Units" numFmtId="1">
      <sharedItems containsSemiMixedTypes="0" containsString="0" containsNumber="1" containsInteger="1">
        <n v="6.0"/>
        <n v="3.0"/>
        <n v="2.0"/>
        <n v="1.0"/>
        <n v="4.0"/>
        <n v="5.0"/>
        <n v="8.0"/>
        <n v="7.0"/>
        <n v="11.0"/>
        <n v="9.0"/>
        <n v="10.0"/>
        <n v="12.0"/>
        <n v="13.0"/>
        <n v="14.0"/>
      </sharedItems>
    </cacheField>
    <cacheField name="Revenue" numFmtId="165">
      <sharedItems containsSemiMixedTypes="0" containsString="0" containsNumber="1" containsInteger="1">
        <n v="116655.0"/>
        <n v="76829.0"/>
        <n v="43625.0"/>
        <n v="43163.0"/>
        <n v="51178.0"/>
        <n v="75465.0"/>
        <n v="62218.0"/>
        <n v="82735.0"/>
        <n v="44808.0"/>
        <n v="78128.0"/>
        <n v="57386.0"/>
        <n v="67693.0"/>
        <n v="73010.0"/>
        <n v="40734.0"/>
        <n v="84724.0"/>
        <n v="56481.0"/>
        <n v="33626.0"/>
        <n v="22494.0"/>
        <n v="43654.0"/>
        <n v="29587.0"/>
        <n v="52449.0"/>
        <n v="62471.0"/>
        <n v="35701.0"/>
        <n v="19818.0"/>
        <n v="66891.0"/>
        <n v="23930.0"/>
        <n v="29047.0"/>
        <n v="38292.0"/>
        <n v="50767.0"/>
        <n v="69433.0"/>
        <n v="55607.0"/>
        <n v="73736.0"/>
        <n v="99173.0"/>
        <n v="63557.0"/>
        <n v="100298.0"/>
        <n v="135848.0"/>
        <n v="67555.0"/>
        <n v="128563.0"/>
        <n v="76177.0"/>
        <n v="184983.0"/>
        <n v="55594.0"/>
        <n v="135183.0"/>
        <n v="84298.0"/>
        <n v="95537.0"/>
        <n v="156753.0"/>
        <n v="211569.0"/>
        <n v="82690.0"/>
        <n v="54254.0"/>
        <n v="98510.0"/>
        <n v="65923.0"/>
        <n v="102936.0"/>
        <n v="63753.0"/>
        <n v="64950.0"/>
        <n v="89728.0"/>
        <n v="48237.0"/>
        <n v="108225.0"/>
        <n v="100539.0"/>
        <n v="108058.0"/>
        <n v="80872.0"/>
        <n v="94495.0"/>
        <n v="63627.0"/>
        <n v="88175.0"/>
        <n v="56631.0"/>
        <n v="44567.0"/>
        <n v="45470.0"/>
        <n v="42550.0"/>
        <n v="91124.0"/>
        <n v="43973.0"/>
        <n v="89539.0"/>
        <n v="83360.0"/>
        <n v="39060.0"/>
        <n v="98314.0"/>
        <n v="59550.0"/>
        <n v="66795.0"/>
        <n v="60880.0"/>
        <n v="49149.0"/>
        <n v="100221.0"/>
        <n v="38365.0"/>
        <n v="22759.0"/>
        <n v="69320.0"/>
        <n v="72688.0"/>
        <n v="34217.0"/>
        <n v="55507.0"/>
        <n v="76560.0"/>
        <n v="48707.0"/>
        <n v="68858.0"/>
        <n v="53271.0"/>
        <n v="34577.0"/>
        <n v="48872.0"/>
        <n v="22638.0"/>
        <n v="27380.0"/>
        <n v="48264.0"/>
        <n v="74771.0"/>
        <n v="49156.0"/>
        <n v="26553.0"/>
        <n v="64495.0"/>
        <n v="82065.0"/>
        <n v="96295.0"/>
        <n v="67286.0"/>
        <n v="95847.0"/>
        <n v="79677.0"/>
        <n v="141187.0"/>
        <n v="203826.0"/>
        <n v="242071.0"/>
        <n v="144592.0"/>
        <n v="171289.0"/>
        <n v="66239.0"/>
        <n v="80671.0"/>
        <n v="70298.0"/>
        <n v="108605.0"/>
        <n v="66433.0"/>
        <n v="136897.0"/>
        <n v="49450.0"/>
        <n v="143890.0"/>
        <n v="173676.0"/>
        <n v="67057.0"/>
        <n v="27280.0"/>
        <n v="59080.0"/>
        <n v="107890.0"/>
        <n v="57627.0"/>
        <n v="109881.0"/>
        <n v="106490.0"/>
        <n v="63397.0"/>
        <n v="52003.0"/>
        <n v="39994.0"/>
        <n v="56962.0"/>
        <n v="59275.0"/>
        <n v="117862.0"/>
        <n v="27071.0"/>
        <n v="92925.0"/>
        <n v="83399.0"/>
        <n v="99213.0"/>
        <n v="42622.0"/>
        <n v="52410.0"/>
        <n v="75531.0"/>
        <n v="35104.0"/>
        <n v="53988.0"/>
        <n v="14343.0"/>
        <n v="33552.0"/>
        <n v="74686.0"/>
        <n v="36018.0"/>
        <n v="40181.0"/>
        <n v="85200.0"/>
        <n v="47252.0"/>
        <n v="37277.0"/>
        <n v="71750.0"/>
        <n v="72308.0"/>
        <n v="34176.0"/>
        <n v="22887.0"/>
        <n v="40819.0"/>
        <n v="60423.0"/>
        <n v="27976.0"/>
        <n v="28580.0"/>
        <n v="26285.0"/>
        <n v="45262.0"/>
        <n v="41065.0"/>
        <n v="28512.0"/>
        <n v="25939.0"/>
        <n v="54629.0"/>
        <n v="25933.0"/>
        <n v="33692.0"/>
        <n v="52989.0"/>
        <n v="22943.0"/>
        <n v="63922.0"/>
        <n v="59165.0"/>
        <n v="58754.0"/>
        <n v="53843.0"/>
        <n v="47374.0"/>
        <n v="137800.0"/>
        <n v="85604.0"/>
        <n v="66914.0"/>
        <n v="70546.0"/>
        <n v="48923.0"/>
        <n v="86536.0"/>
        <n v="152054.0"/>
        <n v="55491.0"/>
        <n v="73591.0"/>
        <n v="61532.0"/>
        <n v="105065.0"/>
        <n v="60240.0"/>
        <n v="136941.0"/>
        <n v="47407.0"/>
        <n v="63423.0"/>
        <n v="148606.0"/>
        <n v="67391.0"/>
        <n v="147481.0"/>
        <n v="34605.0"/>
        <n v="59965.0"/>
        <n v="112123.0"/>
        <n v="49542.0"/>
        <n v="50743.0"/>
        <n v="83298.0"/>
        <n v="54068.0"/>
        <n v="121209.0"/>
        <n v="75799.0"/>
        <n v="94524.0"/>
        <n v="73371.0"/>
        <n v="82316.0"/>
        <n v="63575.0"/>
        <n v="69402.0"/>
        <n v="52699.0"/>
        <n v="88814.0"/>
        <n v="94713.0"/>
        <n v="88549.0"/>
        <n v="46640.0"/>
        <n v="46096.0"/>
        <n v="84024.0"/>
        <n v="58256.0"/>
        <n v="50976.0"/>
        <n v="41920.0"/>
        <n v="23464.0"/>
        <n v="57791.0"/>
        <n v="45056.0"/>
        <n v="56105.0"/>
        <n v="59819.0"/>
        <n v="52434.0"/>
        <n v="41942.0"/>
        <n v="37605.0"/>
        <n v="65674.0"/>
        <n v="28047.0"/>
        <n v="67814.0"/>
        <n v="31656.0"/>
        <n v="38107.0"/>
        <n v="77117.0"/>
        <n v="38289.0"/>
        <n v="52331.0"/>
        <n v="41011.0"/>
        <n v="57746.0"/>
        <n v="70122.0"/>
        <n v="37322.0"/>
        <n v="76106.0"/>
        <n v="65073.0"/>
        <n v="19280.0"/>
        <n v="67691.0"/>
        <n v="69333.0"/>
        <n v="150348.0"/>
        <n v="99150.0"/>
        <n v="141284.0"/>
        <n v="72354.0"/>
        <n v="212175.0"/>
        <n v="206940.0"/>
        <n v="82987.0"/>
        <n v="123230.0"/>
        <n v="113927.0"/>
        <n v="138549.0"/>
        <n v="93870.0"/>
        <n v="54770.0"/>
        <n v="63746.0"/>
        <n v="109322.0"/>
        <n v="74428.0"/>
        <n v="105449.0"/>
        <n v="57860.0"/>
        <n v="95636.0"/>
        <n v="28550.0"/>
        <n v="76156.0"/>
        <n v="53993.0"/>
        <n v="66248.0"/>
        <n v="69654.0"/>
        <n v="64709.0"/>
        <n v="84897.0"/>
        <n v="123188.0"/>
        <n v="87309.0"/>
        <n v="36995.0"/>
        <n v="13605.0"/>
        <n v="38441.0"/>
        <n v="83257.0"/>
        <n v="36978.0"/>
        <n v="92455.0"/>
        <n v="40691.0"/>
        <n v="50990.0"/>
        <n v="84409.0"/>
        <n v="71321.0"/>
        <n v="104759.0"/>
        <n v="14538.0"/>
        <n v="94187.0"/>
        <n v="73185.0"/>
        <n v="52965.0"/>
        <n v="40640.0"/>
        <n v="43508.0"/>
        <n v="34788.0"/>
        <n v="108823.0"/>
        <n v="51013.0"/>
        <n v="24369.0"/>
        <n v="50909.0"/>
        <n v="62969.0"/>
        <n v="55319.0"/>
        <n v="43286.0"/>
        <n v="59062.0"/>
        <n v="37721.0"/>
        <n v="38283.0"/>
        <n v="21551.0"/>
        <n v="53294.0"/>
        <n v="29919.0"/>
        <n v="55498.0"/>
        <n v="37857.0"/>
        <n v="56176.0"/>
        <n v="41850.0"/>
        <n v="117605.0"/>
        <n v="123604.0"/>
        <n v="64748.0"/>
        <n v="75949.0"/>
        <n v="125564.0"/>
        <n v="70292.0"/>
        <n v="58429.0"/>
        <n v="219083.0"/>
        <n v="199662.0"/>
        <n v="94073.0"/>
        <n v="86086.0"/>
        <n v="192023.0"/>
        <n v="73364.0"/>
        <n v="48328.0"/>
        <n v="88966.0"/>
        <n v="60926.0"/>
        <n v="143245.0"/>
        <n v="122692.0"/>
        <n v="56539.0"/>
        <n v="65018.0"/>
        <n v="185000.0"/>
        <n v="104558.0"/>
        <n v="75225.0"/>
        <n v="21649.0"/>
        <n v="61902.0"/>
        <n v="109094.0"/>
        <n v="66748.0"/>
        <n v="51508.0"/>
        <n v="120304.0"/>
        <n v="112377.0"/>
        <n v="97228.0"/>
        <n v="83506.0"/>
        <n v="54378.0"/>
        <n v="54096.0"/>
        <n v="21326.0"/>
        <n v="79687.0"/>
        <n v="118845.0"/>
        <n v="49468.0"/>
        <n v="16404.0"/>
        <n v="44793.0"/>
        <n v="16904.0"/>
        <n v="82338.0"/>
        <n v="42057.0"/>
        <n v="92760.0"/>
        <n v="79118.0"/>
        <n v="49469.0"/>
        <n v="41172.0"/>
        <n v="69070.0"/>
        <n v="80297.0"/>
        <n v="42211.0"/>
        <n v="93085.0"/>
        <n v="77232.0"/>
        <n v="59349.0"/>
        <n v="37603.0"/>
        <n v="79902.0"/>
        <n v="93999.0"/>
        <n v="32527.0"/>
        <n v="44612.0"/>
        <n v="56972.0"/>
        <n v="44118.0"/>
        <n v="30596.0"/>
        <n v="40456.0"/>
        <n v="34827.0"/>
        <n v="48179.0"/>
        <n v="26532.0"/>
        <n v="33992.0"/>
        <n v="79066.0"/>
        <n v="75392.0"/>
        <n v="48937.0"/>
        <n v="39851.0"/>
        <n v="46355.0"/>
        <n v="33746.0"/>
        <n v="28646.0"/>
        <n v="68743.0"/>
        <n v="124241.0"/>
        <n v="72386.0"/>
        <n v="133993.0"/>
        <n v="165965.0"/>
        <n v="66257.0"/>
        <n v="18260.0"/>
        <n v="66164.0"/>
        <n v="112775.0"/>
        <n v="88562.0"/>
        <n v="123757.0"/>
        <n v="111474.0"/>
        <n v="81899.0"/>
        <n v="200695.0"/>
        <n v="58539.0"/>
        <n v="56150.0"/>
        <n v="100085.0"/>
        <n v="211252.0"/>
        <n v="61262.0"/>
        <n v="52122.0"/>
        <n v="100836.0"/>
        <n v="92579.0"/>
        <n v="137256.0"/>
        <n v="92806.0"/>
        <n v="57959.0"/>
        <n v="54636.0"/>
        <n v="91455.0"/>
        <n v="21313.0"/>
        <n v="103789.0"/>
        <n v="105309.0"/>
        <n v="60953.0"/>
        <n v="146551.0"/>
        <n v="73763.0"/>
        <n v="83120.0"/>
        <n v="83735.0"/>
        <n v="83990.0"/>
        <n v="75932.0"/>
        <n v="47110.0"/>
        <n v="86956.0"/>
        <n v="32488.0"/>
        <n v="35916.0"/>
        <n v="51846.0"/>
        <n v="67595.0"/>
        <n v="14623.0"/>
        <n v="75089.0"/>
        <n v="16859.0"/>
        <n v="58730.0"/>
        <n v="47206.0"/>
        <n v="56330.0"/>
        <n v="42714.0"/>
        <n v="20925.0"/>
        <n v="27612.0"/>
        <n v="39335.0"/>
        <n v="41421.0"/>
        <n v="88191.0"/>
        <n v="57873.0"/>
        <n v="31468.0"/>
        <n v="30598.0"/>
        <n v="36644.0"/>
        <n v="26773.0"/>
        <n v="70297.0"/>
        <n v="33644.0"/>
        <n v="28350.0"/>
        <n v="26119.0"/>
        <n v="29318.0"/>
        <n v="56268.0"/>
        <n v="67606.0"/>
        <n v="34375.0"/>
        <n v="28340.0"/>
        <n v="61758.0"/>
        <n v="55334.0"/>
        <n v="49066.0"/>
        <n v="142611.0"/>
        <n v="63593.0"/>
        <n v="77279.0"/>
        <n v="74945.0"/>
        <n v="75874.0"/>
        <n v="84021.0"/>
        <n v="151082.0"/>
        <n v="130814.0"/>
        <n v="138040.0"/>
        <n v="60094.0"/>
        <n v="149407.0"/>
        <n v="125688.0"/>
        <n v="84270.0"/>
        <n v="75977.0"/>
        <n v="61051.0"/>
        <n v="66263.0"/>
        <n v="86364.0"/>
        <n v="232020.0"/>
        <n v="74174.0"/>
        <n v="90120.0"/>
        <n v="79227.0"/>
        <n v="57068.0"/>
        <n v="75537.0"/>
        <n v="67772.0"/>
        <n v="67219.0"/>
        <n v="58080.0"/>
        <n v="56409.0"/>
        <n v="87138.0"/>
        <n v="23551.0"/>
        <n v="88230.0"/>
        <n v="81410.0"/>
        <n v="20464.0"/>
        <n v="108145.0"/>
        <n v="94859.0"/>
        <n v="112552.0"/>
        <n v="74993.0"/>
        <n v="62420.0"/>
        <n v="98977.0"/>
        <n v="37067.0"/>
        <n v="33909.0"/>
        <n v="36624.0"/>
        <n v="41611.0"/>
        <n v="15411.0"/>
        <n v="72783.0"/>
        <n v="75296.0"/>
        <n v="51127.0"/>
        <n v="79676.0"/>
        <n v="91929.0"/>
        <n v="50762.0"/>
        <n v="42952.0"/>
        <n v="53871.0"/>
        <n v="82604.0"/>
        <n v="93693.0"/>
        <n v="15349.0"/>
        <n v="74979.0"/>
        <n v="34663.0"/>
        <n v="54522.0"/>
        <n v="24624.0"/>
        <n v="48133.0"/>
        <n v="43832.0"/>
        <n v="32770.0"/>
        <n v="27277.0"/>
        <n v="68895.0"/>
        <n v="35297.0"/>
        <n v="63156.0"/>
        <n v="31055.0"/>
        <n v="34660.0"/>
        <n v="30015.0"/>
        <n v="44180.0"/>
        <n v="24011.0"/>
        <n v="44874.0"/>
        <n v="50002.0"/>
        <n v="32624.0"/>
        <n v="25361.0"/>
        <n v="54993.0"/>
        <n v="59729.0"/>
        <n v="119207.0"/>
        <n v="55986.0"/>
        <n v="67922.0"/>
        <n v="156671.0"/>
        <n v="199855.0"/>
        <n v="86356.0"/>
        <n v="210018.0"/>
        <n v="144142.0"/>
        <n v="124164.0"/>
        <n v="65188.0"/>
        <n v="92204.0"/>
        <n v="71262.0"/>
        <n v="127793.0"/>
        <n v="121341.0"/>
        <n v="120659.0"/>
        <n v="73128.0"/>
        <n v="64117.0"/>
        <n v="144036.0"/>
        <n v="127447.0"/>
        <n v="52368.0"/>
        <n v="127275.0"/>
        <n v="80200.0"/>
        <n v="75961.0"/>
        <n v="191452.0"/>
        <n v="50082.0"/>
        <n v="78457.0"/>
        <n v="92953.0"/>
        <n v="73414.0"/>
        <n v="122350.0"/>
        <n v="62267.0"/>
        <n v="56827.0"/>
        <n v="61197.0"/>
        <n v="124579.0"/>
        <n v="82228.0"/>
        <n v="80248.0"/>
        <n v="71126.0"/>
        <n v="49399.0"/>
        <n v="199985.0"/>
        <n v="124242.0"/>
        <n v="101167.0"/>
        <n v="80481.0"/>
        <n v="104477.0"/>
        <n v="46984.0"/>
        <n v="85887.0"/>
        <n v="62884.0"/>
        <n v="77287.0"/>
        <n v="95434.0"/>
        <n v="53174.0"/>
        <n v="39495.0"/>
        <n v="48599.0"/>
        <n v="57206.0"/>
        <n v="84068.0"/>
        <n v="41664.0"/>
        <n v="53396.0"/>
        <n v="29403.0"/>
        <n v="35098.0"/>
        <n v="50187.0"/>
        <n v="48782.0"/>
        <n v="57464.0"/>
        <n v="47899.0"/>
        <n v="33257.0"/>
        <n v="70331.0"/>
        <n v="33572.0"/>
        <n v="26552.0"/>
        <n v="60244.0"/>
        <n v="41404.0"/>
        <n v="32984.0"/>
        <n v="65621.0"/>
        <n v="31369.0"/>
        <n v="42169.0"/>
        <n v="43161.0"/>
        <n v="115813.0"/>
        <n v="61978.0"/>
        <n v="113147.0"/>
        <n v="119031.0"/>
        <n v="260598.0"/>
        <n v="173211.0"/>
        <n v="177263.0"/>
        <n v="67859.0"/>
        <n v="91984.0"/>
        <n v="224392.0"/>
        <n v="254753.0"/>
        <n v="157006.0"/>
        <n v="144257.0"/>
        <n v="98335.0"/>
        <n v="161553.0"/>
        <n v="96325.0"/>
        <n v="63461.0"/>
        <n v="78567.0"/>
        <n v="83381.0"/>
        <n v="77003.0"/>
        <n v="70035.0"/>
        <n v="64377.0"/>
        <n v="101777.0"/>
        <n v="88500.0"/>
        <n v="58967.0"/>
        <n v="127816.0"/>
        <n v="114536.0"/>
        <n v="134451.0"/>
        <n v="128835.0"/>
        <n v="138945.0"/>
        <n v="72414.0"/>
        <n v="27229.0"/>
        <n v="82908.0"/>
        <n v="72534.0"/>
        <n v="36420.0"/>
        <n v="42660.0"/>
        <n v="38323.0"/>
        <n v="61549.0"/>
        <n v="69127.0"/>
        <n v="87830.0"/>
        <n v="59563.0"/>
        <n v="35872.0"/>
        <n v="69068.0"/>
        <n v="80946.0"/>
        <n v="40054.0"/>
        <n v="84695.0"/>
        <n v="51239.0"/>
        <n v="76733.0"/>
        <n v="51776.0"/>
        <n v="69495.0"/>
        <n v="25096.0"/>
        <n v="36931.0"/>
        <n v="65831.0"/>
        <n v="61279.0"/>
        <n v="61531.0"/>
        <n v="57056.0"/>
        <n v="43354.0"/>
        <n v="30868.0"/>
        <n v="25921.0"/>
        <n v="62733.0"/>
        <n v="23993.0"/>
        <n v="25201.0"/>
        <n v="25105.0"/>
        <n v="52938.0"/>
        <n v="43391.0"/>
        <n v="44786.0"/>
        <n v="35788.0"/>
        <n v="71558.0"/>
        <n v="44677.0"/>
        <n v="69841.0"/>
        <n v="59449.0"/>
        <n v="58212.0"/>
        <n v="73400.0"/>
        <n v="156227.0"/>
        <n v="50139.0"/>
        <n v="89616.0"/>
        <n v="96895.0"/>
        <n v="124860.0"/>
        <n v="89075.0"/>
        <n v="63108.0"/>
        <n v="162428.0"/>
        <n v="117811.0"/>
        <n v="68707.0"/>
        <n v="110612.0"/>
        <n v="81506.0"/>
        <n v="68842.0"/>
        <n v="97044.0"/>
        <n v="61939.0"/>
        <n v="42867.0"/>
        <n v="24033.0"/>
        <n v="119897.0"/>
        <n v="54539.0"/>
        <n v="67376.0"/>
        <n v="20406.0"/>
        <n v="70984.0"/>
        <n v="62599.0"/>
        <n v="48456.0"/>
        <n v="69172.0"/>
        <n v="65694.0"/>
        <n v="104142.0"/>
        <n v="54440.0"/>
        <n v="83997.0"/>
        <n v="56440.0"/>
        <n v="110002.0"/>
        <n v="41721.0"/>
        <n v="38971.0"/>
        <n v="45397.0"/>
        <n v="34955.0"/>
        <n v="76375.0"/>
        <n v="34471.0"/>
        <n v="38476.0"/>
        <n v="45443.0"/>
        <n v="57573.0"/>
        <n v="49498.0"/>
        <n v="77297.0"/>
        <n v="78711.0"/>
        <n v="55173.0"/>
        <n v="48511.0"/>
        <n v="30386.0"/>
        <n v="40059.0"/>
        <n v="44611.0"/>
        <n v="31883.0"/>
        <n v="59239.0"/>
        <n v="65935.0"/>
        <n v="43028.0"/>
        <n v="20101.0"/>
        <n v="60843.0"/>
        <n v="37527.0"/>
        <n v="28025.0"/>
        <n v="58812.0"/>
        <n v="44575.0"/>
        <n v="36891.0"/>
        <n v="43143.0"/>
        <n v="40781.0"/>
        <n v="22997.0"/>
        <n v="50230.0"/>
        <n v="17322.0"/>
        <n v="70125.0"/>
        <n v="33524.0"/>
        <n v="16286.0"/>
        <n v="90545.0"/>
        <n v="51479.0"/>
        <n v="74041.0"/>
        <n v="63506.0"/>
        <n v="56912.0"/>
        <n v="47427.0"/>
        <n v="200435.0"/>
        <n v="60005.0"/>
        <n v="149508.0"/>
        <n v="62582.0"/>
        <n v="180936.0"/>
        <n v="91130.0"/>
        <n v="61686.0"/>
        <n v="51475.0"/>
        <n v="150093.0"/>
        <n v="71221.0"/>
        <n v="55715.0"/>
        <n v="54548.0"/>
        <n v="39039.0"/>
        <n v="48821.0"/>
        <n v="107389.0"/>
        <n v="20604.0"/>
        <n v="110420.0"/>
        <n v="35552.0"/>
        <n v="99692.0"/>
        <n v="75365.0"/>
        <n v="62407.0"/>
        <n v="110541.0"/>
        <n v="80308.0"/>
        <n v="77127.0"/>
        <n v="64677.0"/>
        <n v="63888.0"/>
        <n v="90003.0"/>
        <n v="100356.0"/>
        <n v="61373.0"/>
        <n v="81629.0"/>
        <n v="79595.0"/>
        <n v="55072.0"/>
        <n v="38894.0"/>
        <n v="99322.0"/>
        <n v="79539.0"/>
        <n v="94476.0"/>
        <n v="43107.0"/>
        <n v="36676.0"/>
        <n v="65078.0"/>
        <n v="41137.0"/>
        <n v="28866.0"/>
        <n v="58252.0"/>
        <n v="25382.0"/>
        <n v="30166.0"/>
        <n v="40447.0"/>
        <n v="25038.0"/>
        <n v="30334.0"/>
        <n v="69207.0"/>
        <n v="46107.0"/>
        <n v="33849.0"/>
        <n v="35441.0"/>
        <n v="70750.0"/>
        <n v="57129.0"/>
        <n v="61739.0"/>
        <n v="39304.0"/>
        <n v="59527.0"/>
        <n v="61512.0"/>
        <n v="85470.0"/>
        <n v="102016.0"/>
        <n v="152784.0"/>
        <n v="213308.0"/>
        <n v="65347.0"/>
        <n v="65637.0"/>
        <n v="150475.0"/>
        <n v="179201.0"/>
        <n v="64204.0"/>
        <n v="80470.0"/>
        <n v="57323.0"/>
        <n v="123860.0"/>
        <n v="140860.0"/>
        <n v="93170.0"/>
        <n v="77267.0"/>
        <n v="108700.0"/>
        <n v="105278.0"/>
        <n v="138104.0"/>
        <n v="80366.0"/>
        <n v="76465.0"/>
        <n v="86279.0"/>
        <n v="83126.0"/>
        <n v="73153.0"/>
        <n v="130848.0"/>
        <n v="61318.0"/>
        <n v="64341.0"/>
        <n v="141026.0"/>
        <n v="84672.0"/>
        <n v="67288.0"/>
        <n v="63122.0"/>
        <n v="90076.0"/>
        <n v="17779.0"/>
        <n v="58367.0"/>
        <n v="60350.0"/>
        <n v="61604.0"/>
        <n v="57898.0"/>
        <n v="47265.0"/>
        <n v="100308.0"/>
        <n v="67920.0"/>
        <n v="39465.0"/>
        <n v="47515.0"/>
        <n v="100839.0"/>
        <n v="36830.0"/>
        <n v="97378.0"/>
        <n v="17692.0"/>
        <n v="49658.0"/>
        <n v="25624.0"/>
        <n v="78458.0"/>
        <n v="114481.0"/>
        <n v="29222.0"/>
        <n v="41748.0"/>
        <n v="30618.0"/>
        <n v="27949.0"/>
        <n v="42873.0"/>
        <n v="45392.0"/>
        <n v="33741.0"/>
        <n v="78153.0"/>
        <n v="73157.0"/>
        <n v="53669.0"/>
        <n v="38569.0"/>
        <n v="46148.0"/>
        <n v="27706.0"/>
        <n v="59675.0"/>
        <n v="112960.0"/>
        <n v="44576.0"/>
        <n v="56403.0"/>
        <n v="120535.0"/>
        <n v="141218.0"/>
        <n v="160818.0"/>
        <n v="72260.0"/>
        <n v="102063.0"/>
        <n v="135120.0"/>
        <n v="80668.0"/>
        <n v="163242.0"/>
        <n v="140937.0"/>
        <n v="74529.0"/>
        <n v="91579.0"/>
        <n v="93472.0"/>
        <n v="144282.0"/>
        <n v="103312.0"/>
        <n v="135221.0"/>
        <n v="142446.0"/>
        <n v="93092.0"/>
        <n v="121925.0"/>
        <n v="59577.0"/>
        <n v="73898.0"/>
        <n v="26251.0"/>
        <n v="115109.0"/>
        <n v="103067.0"/>
        <n v="63399.0"/>
        <n v="75298.0"/>
        <n v="80925.0"/>
        <n v="110649.0"/>
        <n v="23011.0"/>
        <n v="141005.0"/>
        <n v="167077.0"/>
        <n v="236443.0"/>
        <n v="60680.0"/>
        <n v="50701.0"/>
        <n v="84550.0"/>
        <n v="97953.0"/>
        <n v="38336.0"/>
        <n v="62565.0"/>
        <n v="82883.0"/>
        <n v="51852.0"/>
        <n v="44229.0"/>
        <n v="51476.0"/>
        <n v="51615.0"/>
        <n v="77338.0"/>
        <n v="39713.0"/>
        <n v="18973.0"/>
        <n v="58394.0"/>
        <n v="35041.0"/>
        <n v="34861.0"/>
        <n v="65316.0"/>
        <n v="63444.0"/>
        <n v="18784.0"/>
        <n v="53548.0"/>
        <n v="29616.0"/>
        <n v="38647.0"/>
        <n v="32883.0"/>
        <n v="72344.0"/>
        <n v="68642.0"/>
        <n v="35984.0"/>
        <n v="48018.0"/>
        <n v="42478.0"/>
        <n v="59646.0"/>
        <n v="36254.0"/>
        <n v="28808.0"/>
        <n v="45671.0"/>
        <n v="54130.0"/>
        <n v="71390.0"/>
        <n v="48180.0"/>
        <n v="70111.0"/>
        <n v="25339.0"/>
        <n v="55761.0"/>
        <n v="65057.0"/>
        <n v="227099.0"/>
        <n v="247581.0"/>
        <n v="80500.0"/>
        <n v="144215.0"/>
        <n v="77155.0"/>
        <n v="66396.0"/>
        <n v="75258.0"/>
        <n v="166518.0"/>
        <n v="60033.0"/>
        <n v="146925.0"/>
        <n v="145474.0"/>
        <n v="151809.0"/>
        <n v="136991.0"/>
        <n v="53308.0"/>
        <n v="103699.0"/>
        <n v="252639.0"/>
        <n v="80501.0"/>
        <n v="73136.0"/>
        <n v="229548.0"/>
        <n v="67126.0"/>
        <n v="147150.0"/>
        <n v="116409.0"/>
        <n v="117238.0"/>
        <n v="100136.0"/>
        <n v="73050.0"/>
        <n v="71801.0"/>
        <n v="68762.0"/>
        <n v="93184.0"/>
        <n v="86737.0"/>
        <n v="101230.0"/>
        <n v="101041.0"/>
        <n v="55621.0"/>
        <n v="85125.0"/>
        <n v="69871.0"/>
        <n v="24997.0"/>
        <n v="91548.0"/>
        <n v="35342.0"/>
        <n v="69157.0"/>
        <n v="85265.0"/>
        <n v="42967.0"/>
        <n v="52011.0"/>
        <n v="51726.0"/>
        <n v="63642.0"/>
        <n v="61567.0"/>
        <n v="62664.0"/>
        <n v="50987.0"/>
        <n v="77733.0"/>
        <n v="63508.0"/>
        <n v="53193.0"/>
        <n v="99351.0"/>
        <n v="51572.0"/>
        <n v="66759.0"/>
        <n v="66288.0"/>
        <n v="77628.0"/>
        <n v="27187.0"/>
        <n v="45713.0"/>
        <n v="31715.0"/>
        <n v="72447.0"/>
        <n v="23004.0"/>
        <n v="71755.0"/>
        <n v="52155.0"/>
        <n v="63177.0"/>
        <n v="39939.0"/>
        <n v="22877.0"/>
        <n v="68397.0"/>
        <n v="38983.0"/>
        <n v="43676.0"/>
        <n v="53194.0"/>
        <n v="64524.0"/>
        <n v="73679.0"/>
        <n v="42439.0"/>
        <n v="58884.0"/>
        <n v="128189.0"/>
        <n v="74532.0"/>
        <n v="96232.0"/>
        <n v="57775.0"/>
        <n v="85202.0"/>
        <n v="200537.0"/>
        <n v="72167.0"/>
        <n v="226280.0"/>
        <n v="73874.0"/>
        <n v="83797.0"/>
        <n v="180472.0"/>
        <n v="97767.0"/>
        <n v="128630.0"/>
        <n v="251010.0"/>
        <n v="64276.0"/>
        <n v="220658.0"/>
        <n v="117935.0"/>
        <n v="113473.0"/>
        <n v="52217.0"/>
        <n v="139172.0"/>
        <n v="79435.0"/>
        <n v="69782.0"/>
        <n v="107087.0"/>
        <n v="108210.0"/>
        <n v="26361.0"/>
        <n v="115938.0"/>
        <n v="130442.0"/>
        <n v="59793.0"/>
        <n v="87162.0"/>
        <n v="54064.0"/>
        <n v="102724.0"/>
        <n v="79621.0"/>
        <n v="56598.0"/>
        <n v="86023.0"/>
        <n v="89044.0"/>
        <n v="62864.0"/>
        <n v="117770.0"/>
        <n v="71753.0"/>
        <n v="54198.0"/>
        <n v="60070.0"/>
        <n v="48483.0"/>
        <n v="41906.0"/>
        <n v="15964.0"/>
        <n v="49099.0"/>
        <n v="90028.0"/>
        <n v="56067.0"/>
        <n v="92301.0"/>
        <n v="72193.0"/>
        <n v="68664.0"/>
        <n v="91246.0"/>
        <n v="15917.0"/>
        <n v="77629.0"/>
        <n v="18731.0"/>
        <n v="49596.0"/>
        <n v="44370.0"/>
        <n v="42428.0"/>
        <n v="61374.0"/>
        <n v="71647.0"/>
        <n v="32138.0"/>
        <n v="25758.0"/>
        <n v="45539.0"/>
        <n v="56426.0"/>
        <n v="22444.0"/>
        <n v="46998.0"/>
        <n v="41692.0"/>
        <n v="54744.0"/>
        <n v="38963.0"/>
        <n v="49477.0"/>
        <n v="80096.0"/>
        <n v="49820.0"/>
        <n v="25579.0"/>
        <n v="89504.0"/>
        <n v="123886.0"/>
        <n v="60258.0"/>
        <n v="53957.0"/>
        <n v="161333.0"/>
        <n v="67793.0"/>
        <n v="257589.0"/>
        <n v="134383.0"/>
        <n v="95176.0"/>
        <n v="110459.0"/>
        <n v="155185.0"/>
        <n v="237077.0"/>
        <n v="88159.0"/>
        <n v="69328.0"/>
        <n v="144006.0"/>
        <n v="74485.0"/>
        <n v="60078.0"/>
        <n v="170074.0"/>
        <n v="178332.0"/>
        <n v="47567.0"/>
        <n v="205603.0"/>
        <n v="70311.0"/>
        <n v="62334.0"/>
        <n v="78848.0"/>
        <n v="86687.0"/>
        <n v="54372.0"/>
        <n v="136455.0"/>
        <n v="73846.0"/>
        <n v="90862.0"/>
        <n v="23565.0"/>
        <n v="64152.0"/>
        <n v="58520.0"/>
        <n v="64876.0"/>
        <n v="17122.0"/>
        <n v="71479.0"/>
        <n v="41660.0"/>
        <n v="52049.0"/>
        <n v="43449.0"/>
        <n v="80622.0"/>
        <n v="52769.0"/>
        <n v="54154.0"/>
        <n v="59212.0"/>
        <n v="36400.0"/>
        <n v="36863.0"/>
        <n v="41946.0"/>
        <n v="43802.0"/>
        <n v="13896.0"/>
        <n v="86712.0"/>
        <n v="53599.0"/>
        <n v="82826.0"/>
        <n v="31730.0"/>
        <n v="61144.0"/>
        <n v="31652.0"/>
        <n v="29850.0"/>
        <n v="23807.0"/>
        <n v="42588.0"/>
        <n v="40177.0"/>
        <n v="42957.0"/>
        <n v="32521.0"/>
        <n v="34266.0"/>
        <n v="58306.0"/>
        <n v="42127.0"/>
        <n v="56173.0"/>
        <n v="63861.0"/>
        <n v="33809.0"/>
        <n v="54399.0"/>
        <n v="46702.0"/>
        <n v="27376.0"/>
        <n v="66558.0"/>
        <n v="77803.0"/>
        <n v="26687.0"/>
        <n v="91948.0"/>
        <n v="59358.0"/>
        <n v="151012.0"/>
        <n v="146430.0"/>
        <n v="54081.0"/>
        <n v="53609.0"/>
        <n v="204023.0"/>
        <n v="64464.0"/>
        <n v="69342.0"/>
        <n v="73318.0"/>
        <n v="52425.0"/>
        <n v="129462.0"/>
        <n v="56122.0"/>
        <n v="57919.0"/>
        <n v="57622.0"/>
        <n v="181221.0"/>
        <n v="37850.0"/>
        <n v="86994.0"/>
        <n v="87817.0"/>
        <n v="155032.0"/>
        <n v="50075.0"/>
        <n v="73919.0"/>
        <n v="70646.0"/>
        <n v="44888.0"/>
        <n v="55045.0"/>
        <n v="110255.0"/>
        <n v="132108.0"/>
        <n v="66100.0"/>
        <n v="112947.0"/>
        <n v="120354.0"/>
        <n v="119404.0"/>
        <n v="85079.0"/>
        <n v="79092.0"/>
        <n v="95195.0"/>
        <n v="60621.0"/>
        <n v="81850.0"/>
        <n v="98741.0"/>
        <n v="124420.0"/>
        <n v="98824.0"/>
        <n v="69527.0"/>
        <n v="49624.0"/>
        <n v="91907.0"/>
        <n v="91427.0"/>
        <n v="35537.0"/>
        <n v="41303.0"/>
        <n v="82654.0"/>
        <n v="55702.0"/>
        <n v="53163.0"/>
        <n v="65186.0"/>
        <n v="82530.0"/>
        <n v="93248.0"/>
        <n v="88610.0"/>
        <n v="47353.0"/>
        <n v="39286.0"/>
        <n v="34115.0"/>
        <n v="21791.0"/>
        <n v="27814.0"/>
        <n v="27155.0"/>
        <n v="54886.0"/>
        <n v="61717.0"/>
        <n v="24290.0"/>
        <n v="21492.0"/>
        <n v="27810.0"/>
        <n v="29882.0"/>
        <n v="72571.0"/>
        <n v="29441.0"/>
        <n v="28934.0"/>
        <n v="23087.0"/>
        <n v="27850.0"/>
        <n v="21998.0"/>
        <n v="70455.0"/>
        <n v="69279.0"/>
        <n v="29025.0"/>
        <n v="30945.0"/>
        <n v="44411.0"/>
        <n v="115203.0"/>
        <n v="64779.0"/>
        <n v="24741.0"/>
        <n v="100383.0"/>
        <n v="160178.0"/>
        <n v="223823.0"/>
        <n v="140117.0"/>
        <n v="90872.0"/>
        <n v="91204.0"/>
        <n v="61044.0"/>
        <n v="96270.0"/>
        <n v="166161.0"/>
        <n v="76088.0"/>
        <n v="58976.0"/>
        <n v="157646.0"/>
        <n v="74035.0"/>
        <n v="104871.0"/>
        <n v="57921.0"/>
        <n v="85776.0"/>
        <n v="148089.0"/>
        <n v="197046.0"/>
        <n v="145452.0"/>
        <n v="53493.0"/>
        <n v="74267.0"/>
        <n v="21733.0"/>
        <n v="115488.0"/>
        <n v="105856.0"/>
        <n v="110009.0"/>
        <n v="88705.0"/>
        <n v="117843.0"/>
        <n v="118326.0"/>
        <n v="128866.0"/>
        <n v="104086.0"/>
        <n v="96187.0"/>
        <n v="75219.0"/>
        <n v="93115.0"/>
        <n v="114092.0"/>
        <n v="144954.0"/>
        <n v="75706.0"/>
        <n v="63292.0"/>
        <n v="51535.0"/>
        <n v="97816.0"/>
        <n v="16271.0"/>
        <n v="56674.0"/>
        <n v="49928.0"/>
        <n v="68649.0"/>
        <n v="74999.0"/>
        <n v="71944.0"/>
        <n v="43332.0"/>
        <n v="57582.0"/>
        <n v="61895.0"/>
        <n v="36339.0"/>
        <n v="70543.0"/>
        <n v="48955.0"/>
        <n v="75193.0"/>
        <n v="53353.0"/>
        <n v="66489.0"/>
        <n v="36910.0"/>
        <n v="34739.0"/>
        <n v="86945.0"/>
        <n v="24106.0"/>
        <n v="25912.0"/>
        <n v="52315.0"/>
        <n v="25511.0"/>
        <n v="43969.0"/>
        <n v="25437.0"/>
        <n v="22609.0"/>
        <n v="43861.0"/>
        <n v="31545.0"/>
        <n v="42864.0"/>
        <n v="34073.0"/>
        <n v="63219.0"/>
        <n v="36427.0"/>
        <n v="57373.0"/>
        <n v="107580.0"/>
        <n v="81671.0"/>
        <n v="70264.0"/>
        <n v="99380.0"/>
        <n v="156528.0"/>
        <n v="190687.0"/>
        <n v="89548.0"/>
        <n v="84635.0"/>
        <n v="68127.0"/>
        <n v="64682.0"/>
        <n v="98164.0"/>
        <n v="79601.0"/>
        <n v="215740.0"/>
        <n v="205615.0"/>
        <n v="128543.0"/>
        <n v="43245.0"/>
        <n v="67201.0"/>
        <n v="115469.0"/>
        <n v="115898.0"/>
        <n v="59766.0"/>
        <n v="57410.0"/>
        <n v="57805.0"/>
        <n v="96746.0"/>
        <n v="21274.0"/>
        <n v="80226.0"/>
        <n v="25322.0"/>
        <n v="59501.0"/>
        <n v="57734.0"/>
        <n v="73798.0"/>
        <n v="116816.0"/>
        <n v="80621.0"/>
        <n v="120631.0"/>
        <n v="122617.0"/>
        <n v="67529.0"/>
        <n v="129135.0"/>
        <n v="53726.0"/>
        <n v="72918.0"/>
        <n v="50386.0"/>
        <n v="17324.0"/>
        <n v="46602.0"/>
        <n v="63314.0"/>
        <n v="37952.0"/>
        <n v="67733.0"/>
        <n v="96225.0"/>
        <n v="32436.0"/>
        <n v="16688.0"/>
        <n v="76805.0"/>
        <n v="72603.0"/>
        <n v="45637.0"/>
        <n v="66528.0"/>
        <n v="27836.0"/>
        <n v="35429.0"/>
        <n v="68597.0"/>
        <n v="57948.0"/>
        <n v="34298.0"/>
        <n v="27523.0"/>
        <n v="31095.0"/>
        <n v="57947.0"/>
        <n v="79349.0"/>
        <n v="41109.0"/>
        <n v="22126.0"/>
        <n v="26973.0"/>
        <n v="27175.0"/>
        <n v="70101.0"/>
        <n v="31031.0"/>
        <n v="57741.0"/>
        <n v="29746.0"/>
        <n v="50248.0"/>
        <n v="68704.0"/>
        <n v="75717.0"/>
        <n v="72559.0"/>
        <n v="80431.0"/>
        <n v="124365.0"/>
        <n v="191987.0"/>
        <n v="74813.0"/>
        <n v="132856.0"/>
        <n v="73587.0"/>
        <n v="64926.0"/>
        <n v="137422.0"/>
        <n v="159083.0"/>
        <n v="208582.0"/>
        <n v="134066.0"/>
        <n v="73481.0"/>
        <n v="80304.0"/>
        <n v="53290.0"/>
        <n v="81349.0"/>
        <n v="48109.0"/>
        <n v="108113.0"/>
        <n v="64604.0"/>
        <n v="68449.0"/>
        <n v="68646.0"/>
        <n v="87738.0"/>
        <n v="90171.0"/>
        <n v="20884.0"/>
        <n v="119298.0"/>
        <n v="54477.0"/>
        <n v="93112.0"/>
        <n v="66852.0"/>
        <n v="63871.0"/>
        <n v="116468.0"/>
        <n v="51088.0"/>
        <n v="124494.0"/>
        <n v="59245.0"/>
        <n v="46488.0"/>
        <n v="51785.0"/>
        <n v="82767.0"/>
        <n v="57119.0"/>
        <n v="52360.0"/>
        <n v="34312.0"/>
        <n v="19627.0"/>
        <n v="83500.0"/>
        <n v="51935.0"/>
        <n v="13753.0"/>
        <n v="85866.0"/>
        <n v="114510.0"/>
        <n v="107363.0"/>
        <n v="53651.0"/>
        <n v="61055.0"/>
        <n v="36970.0"/>
        <n v="37859.0"/>
        <n v="46466.0"/>
        <n v="45005.0"/>
        <n v="28856.0"/>
        <n v="88919.0"/>
        <n v="54547.0"/>
        <n v="25396.0"/>
        <n v="46493.0"/>
        <n v="42255.0"/>
        <n v="85860.0"/>
        <n v="36680.0"/>
        <n v="34295.0"/>
        <n v="41112.0"/>
        <n v="29231.0"/>
        <n v="30435.0"/>
        <n v="68954.0"/>
        <n v="37746.0"/>
        <n v="78954.0"/>
        <n v="44374.0"/>
        <n v="83269.0"/>
        <n v="26876.0"/>
        <n v="74604.0"/>
        <n v="89325.0"/>
        <n v="146204.0"/>
        <n v="57670.0"/>
        <n v="61823.0"/>
        <n v="140455.0"/>
        <n v="74951.0"/>
        <n v="136264.0"/>
        <n v="64761.0"/>
        <n v="76712.0"/>
        <n v="88864.0"/>
        <n v="87554.0"/>
        <n v="73963.0"/>
        <n v="62883.0"/>
        <n v="107051.0"/>
        <n v="73308.0"/>
        <n v="61956.0"/>
        <n v="98141.0"/>
        <n v="214924.0"/>
        <n v="58382.0"/>
        <n v="70787.0"/>
        <n v="111161.0"/>
        <n v="65772.0"/>
        <n v="49983.0"/>
        <n v="109179.0"/>
        <n v="117361.0"/>
        <n v="21345.0"/>
        <n v="54057.0"/>
        <n v="103491.0"/>
        <n v="108007.0"/>
        <n v="71286.0"/>
        <n v="22205.0"/>
        <n v="64207.0"/>
        <n v="51209.0"/>
        <n v="65981.0"/>
        <n v="81210.0"/>
        <n v="62284.0"/>
        <n v="66540.0"/>
        <n v="62428.0"/>
        <n v="101648.0"/>
        <n v="64739.0"/>
        <n v="104832.0"/>
        <n v="58895.0"/>
        <n v="70380.0"/>
        <n v="66649.0"/>
        <n v="40922.0"/>
        <n v="39550.0"/>
        <n v="90402.0"/>
        <n v="46229.0"/>
        <n v="68910.0"/>
        <n v="50338.0"/>
        <n v="38585.0"/>
        <n v="26348.0"/>
        <n v="34289.0"/>
        <n v="59177.0"/>
        <n v="51516.0"/>
        <n v="56152.0"/>
        <n v="40999.0"/>
        <n v="42422.0"/>
        <n v="68248.0"/>
        <n v="50968.0"/>
        <n v="27042.0"/>
        <n v="45527.0"/>
        <n v="37002.0"/>
        <n v="52751.0"/>
        <n v="76373.0"/>
        <n v="67067.0"/>
        <n v="52468.0"/>
        <n v="29874.0"/>
        <n v="113693.0"/>
        <n v="109044.0"/>
        <n v="135253.0"/>
        <n v="91431.0"/>
        <n v="63676.0"/>
        <n v="197911.0"/>
        <n v="244737.0"/>
        <n v="79263.0"/>
        <n v="68555.0"/>
        <n v="55887.0"/>
        <n v="229563.0"/>
        <n v="153751.0"/>
        <n v="88452.0"/>
        <n v="151829.0"/>
        <n v="177003.0"/>
        <n v="180395.0"/>
        <n v="96385.0"/>
        <n v="83534.0"/>
        <n v="122289.0"/>
        <n v="51625.0"/>
        <n v="67338.0"/>
        <n v="87416.0"/>
        <n v="75879.0"/>
        <n v="78074.0"/>
        <n v="80310.0"/>
        <n v="84565.0"/>
        <n v="56120.0"/>
        <n v="48537.0"/>
        <n v="98348.0"/>
        <n v="131630.0"/>
        <n v="71404.0"/>
        <n v="102509.0"/>
        <n v="72410.0"/>
        <n v="49311.0"/>
        <n v="38498.0"/>
        <n v="65123.0"/>
        <n v="94414.0"/>
        <n v="44241.0"/>
        <n v="68779.0"/>
        <n v="63216.0"/>
        <n v="44024.0"/>
        <n v="68418.0"/>
        <n v="43312.0"/>
        <n v="84221.0"/>
        <n v="49649.0"/>
        <n v="58315.0"/>
        <n v="67703.0"/>
        <n v="90180.0"/>
        <n v="42741.0"/>
        <n v="35426.0"/>
        <n v="31372.0"/>
        <n v="33659.0"/>
        <n v="49019.0"/>
        <n v="33816.0"/>
        <n v="30165.0"/>
        <n v="30502.0"/>
        <n v="61821.0"/>
        <n v="26496.0"/>
        <n v="38783.0"/>
        <n v="30261.0"/>
        <n v="29471.0"/>
        <n v="36765.0"/>
        <n v="60884.0"/>
        <n v="59306.0"/>
        <n v="30140.0"/>
        <n v="32079.0"/>
        <n v="32882.0"/>
        <n v="133679.0"/>
        <n v="79243.0"/>
        <n v="55241.0"/>
        <n v="168691.0"/>
        <n v="73629.0"/>
        <n v="148052.0"/>
        <n v="171472.0"/>
        <n v="76483.0"/>
        <n v="61647.0"/>
        <n v="213985.0"/>
        <n v="61731.0"/>
        <n v="66387.0"/>
        <n v="242942.0"/>
        <n v="181461.0"/>
        <n v="139310.0"/>
        <n v="104603.0"/>
        <n v="70557.0"/>
        <n v="168624.0"/>
        <n v="228333.0"/>
        <n v="147322.0"/>
        <n v="76621.0"/>
        <n v="84533.0"/>
        <n v="77993.0"/>
        <n v="113715.0"/>
        <n v="95000.0"/>
        <n v="222509.0"/>
        <n v="54298.0"/>
        <n v="90864.0"/>
        <n v="111911.0"/>
        <n v="53002.0"/>
        <n v="112463.0"/>
        <n v="120890.0"/>
        <n v="107739.0"/>
        <n v="142777.0"/>
        <n v="22912.0"/>
        <n v="89191.0"/>
        <n v="111589.0"/>
        <n v="29398.0"/>
        <n v="79873.0"/>
        <n v="103811.0"/>
        <n v="41864.0"/>
        <n v="70246.0"/>
        <n v="76681.0"/>
        <n v="44674.0"/>
        <n v="41133.0"/>
        <n v="94079.0"/>
        <n v="62473.0"/>
        <n v="97270.0"/>
        <n v="51480.0"/>
        <n v="45487.0"/>
        <n v="85221.0"/>
        <n v="33769.0"/>
        <n v="73993.0"/>
        <n v="41228.0"/>
        <n v="18974.0"/>
        <n v="72643.0"/>
        <n v="42150.0"/>
        <n v="30744.0"/>
        <n v="30106.0"/>
        <n v="38264.0"/>
        <n v="63242.0"/>
        <n v="27416.0"/>
        <n v="65861.0"/>
        <n v="31581.0"/>
        <n v="30968.0"/>
        <n v="71807.0"/>
        <n v="29144.0"/>
        <n v="81360.0"/>
        <n v="71132.0"/>
        <n v="78362.0"/>
        <n v="56760.0"/>
        <n v="57636.0"/>
        <n v="69291.0"/>
        <n v="165039.0"/>
        <n v="86949.0"/>
        <n v="166037.0"/>
        <n v="54205.0"/>
        <n v="69628.0"/>
        <n v="73263.0"/>
        <n v="199333.0"/>
        <n v="161693.0"/>
        <n v="65497.0"/>
        <n v="79312.0"/>
        <n v="88567.0"/>
        <n v="90411.0"/>
        <n v="56404.0"/>
        <n v="243024.0"/>
        <n v="69168.0"/>
        <n v="70059.0"/>
        <n v="97742.0"/>
        <n v="112564.0"/>
        <n v="128122.0"/>
        <n v="69245.0"/>
        <n v="67506.0"/>
        <n v="88529.0"/>
        <n v="74533.0"/>
        <n v="76583.0"/>
        <n v="126509.0"/>
        <n v="80945.0"/>
        <n v="88364.0"/>
        <n v="63202.0"/>
        <n v="110771.0"/>
        <n v="73239.0"/>
        <n v="61812.0"/>
        <n v="87540.0"/>
        <n v="46352.0"/>
        <n v="53889.0"/>
        <n v="41528.0"/>
        <n v="47453.0"/>
        <n v="63320.0"/>
        <n v="92725.0"/>
        <n v="68047.0"/>
        <n v="63441.0"/>
        <n v="95957.0"/>
        <n v="65725.0"/>
        <n v="45448.0"/>
        <n v="84441.0"/>
        <n v="47801.0"/>
        <n v="57942.0"/>
        <n v="40110.0"/>
        <n v="65989.0"/>
        <n v="34461.0"/>
        <n v="45219.0"/>
        <n v="58639.0"/>
        <n v="57637.0"/>
        <n v="27730.0"/>
        <n v="34736.0"/>
        <n v="30882.0"/>
        <n v="61907.0"/>
        <n v="36888.0"/>
        <n v="30390.0"/>
        <n v="78090.0"/>
        <n v="38399.0"/>
        <n v="24423.0"/>
        <n v="35222.0"/>
        <n v="41006.0"/>
        <n v="58241.0"/>
        <n v="98903.0"/>
        <n v="20492.0"/>
        <n v="190051.0"/>
        <n v="252787.0"/>
        <n v="72806.0"/>
        <n v="101860.0"/>
        <n v="71008.0"/>
        <n v="86560.0"/>
        <n v="116401.0"/>
        <n v="78760.0"/>
        <n v="74622.0"/>
        <n v="169400.0"/>
        <n v="89653.0"/>
        <n v="178427.0"/>
        <n v="65846.0"/>
        <n v="46503.0"/>
        <n v="122187.0"/>
        <n v="174524.0"/>
        <n v="77600.0"/>
        <n v="132096.0"/>
        <n v="71108.0"/>
        <n v="40254.0"/>
        <n v="54089.0"/>
        <n v="51485.0"/>
        <n v="64932.0"/>
        <n v="95254.0"/>
        <n v="70749.0"/>
        <n v="52546.0"/>
        <n v="67618.0"/>
        <n v="67756.0"/>
        <n v="130110.0"/>
        <n v="124348.0"/>
        <n v="86401.0"/>
        <n v="23350.0"/>
        <n v="26801.0"/>
        <n v="78880.0"/>
        <n v="55313.0"/>
        <n v="48713.0"/>
        <n v="80133.0"/>
        <n v="64113.0"/>
        <n v="17151.0"/>
        <n v="44011.0"/>
        <n v="57923.0"/>
        <n v="76540.0"/>
        <n v="41893.0"/>
        <n v="96432.0"/>
        <n v="72875.0"/>
        <n v="85578.0"/>
        <n v="36881.0"/>
        <n v="81093.0"/>
        <n v="54631.0"/>
        <n v="56196.0"/>
        <n v="26238.0"/>
        <n v="72484.0"/>
        <n v="49693.0"/>
        <n v="64344.0"/>
        <n v="75957.0"/>
        <n v="75829.0"/>
        <n v="29692.0"/>
        <n v="30332.0"/>
        <n v="65681.0"/>
        <n v="33929.0"/>
        <n v="50346.0"/>
        <n v="74120.0"/>
        <n v="28182.0"/>
        <n v="31040.0"/>
        <n v="36147.0"/>
        <n v="36172.0"/>
        <n v="31423.0"/>
        <n v="60612.0"/>
        <n v="60429.0"/>
        <n v="30117.0"/>
        <n v="18810.0"/>
        <n v="209833.0"/>
        <n v="90354.0"/>
        <n v="104655.0"/>
        <n v="256292.0"/>
        <n v="65854.0"/>
        <n v="70134.0"/>
        <n v="114706.0"/>
        <n v="99027.0"/>
        <n v="89759.0"/>
        <n v="93793.0"/>
        <n v="60685.0"/>
        <n v="101456.0"/>
        <n v="87743.0"/>
        <n v="66435.0"/>
        <n v="85012.0"/>
        <n v="91088.0"/>
        <n v="80173.0"/>
        <n v="76919.0"/>
        <n v="90156.0"/>
        <n v="212791.0"/>
        <n v="67096.0"/>
        <n v="56591.0"/>
        <n v="21787.0"/>
        <n v="139424.0"/>
        <n v="86797.0"/>
        <n v="123274.0"/>
        <n v="60862.0"/>
        <n v="53306.0"/>
        <n v="102450.0"/>
        <n v="60838.0"/>
        <n v="86251.0"/>
        <n v="100292.0"/>
        <n v="131345.0"/>
        <n v="118949.0"/>
        <n v="55752.0"/>
        <n v="22097.0"/>
        <n v="64688.0"/>
        <n v="60587.0"/>
        <n v="68201.0"/>
        <n v="59862.0"/>
        <n v="43672.0"/>
        <n v="59816.0"/>
        <n v="64673.0"/>
        <n v="88980.0"/>
        <n v="87784.0"/>
        <n v="105512.0"/>
        <n v="43476.0"/>
        <n v="34952.0"/>
        <n v="46145.0"/>
        <n v="59124.0"/>
        <n v="101388.0"/>
        <n v="63568.0"/>
        <n v="90216.0"/>
        <n v="38015.0"/>
        <n v="40793.0"/>
        <n v="53583.0"/>
        <n v="32841.0"/>
        <n v="92167.0"/>
        <n v="35524.0"/>
        <n v="73675.0"/>
        <n v="41925.0"/>
        <n v="62348.0"/>
        <n v="32225.0"/>
        <n v="66543.0"/>
        <n v="48843.0"/>
        <n v="49258.0"/>
        <n v="70442.0"/>
        <n v="39305.0"/>
        <n v="62236.0"/>
        <n v="35855.0"/>
        <n v="43724.0"/>
        <n v="67539.0"/>
        <n v="43246.0"/>
        <n v="108105.0"/>
        <n v="121067.0"/>
        <n v="162007.0"/>
        <n v="251245.0"/>
        <n v="268459.0"/>
        <n v="81590.0"/>
        <n v="72660.0"/>
        <n v="81705.0"/>
        <n v="208209.0"/>
        <n v="74291.0"/>
        <n v="235144.0"/>
        <n v="267867.0"/>
        <n v="65090.0"/>
        <n v="239616.0"/>
        <n v="181314.0"/>
        <n v="94448.0"/>
        <n v="95342.0"/>
        <n v="71743.0"/>
        <n v="176620.0"/>
        <n v="117796.0"/>
        <n v="73138.0"/>
        <n v="86698.0"/>
        <n v="87209.0"/>
        <n v="64128.0"/>
        <n v="51721.0"/>
        <n v="58053.0"/>
        <n v="76401.0"/>
        <n v="74370.0"/>
        <n v="54487.0"/>
        <n v="83773.0"/>
        <n v="105242.0"/>
        <n v="88426.0"/>
        <n v="87458.0"/>
        <n v="27089.0"/>
        <n v="120318.0"/>
        <n v="44363.0"/>
        <n v="72647.0"/>
        <n v="39023.0"/>
        <n v="35943.0"/>
        <n v="57677.0"/>
        <n v="60200.0"/>
        <n v="75693.0"/>
        <n v="74751.0"/>
        <n v="83121.0"/>
        <n v="37452.0"/>
        <n v="51982.0"/>
        <n v="14226.0"/>
        <n v="82737.0"/>
        <n v="89290.0"/>
        <n v="58140.0"/>
        <n v="71929.0"/>
        <n v="56567.0"/>
        <n v="48964.0"/>
        <n v="34719.0"/>
        <n v="40036.0"/>
        <n v="48604.0"/>
        <n v="59808.0"/>
        <n v="37132.0"/>
        <n v="27533.0"/>
        <n v="37086.0"/>
        <n v="36480.0"/>
        <n v="61562.0"/>
        <n v="26135.0"/>
        <n v="57310.0"/>
        <n v="28263.0"/>
        <n v="27474.0"/>
        <n v="62128.0"/>
        <n v="29666.0"/>
        <n v="57918.0"/>
        <n v="35343.0"/>
        <n v="46374.0"/>
        <n v="85720.0"/>
        <n v="141368.0"/>
        <n v="66842.0"/>
        <n v="78238.0"/>
        <n v="217521.0"/>
        <n v="62238.0"/>
        <n v="66025.0"/>
        <n v="88591.0"/>
        <n v="72935.0"/>
        <n v="134632.0"/>
        <n v="55169.0"/>
        <n v="95132.0"/>
        <n v="103301.0"/>
        <n v="98876.0"/>
        <n v="86897.0"/>
        <n v="218325.0"/>
        <n v="53856.0"/>
        <n v="75437.0"/>
        <n v="128031.0"/>
        <n v="52640.0"/>
        <n v="54332.0"/>
        <n v="87313.0"/>
        <n v="109598.0"/>
        <n v="57060.0"/>
        <n v="118254.0"/>
        <n v="55160.0"/>
        <n v="24130.0"/>
        <n v="101238.0"/>
        <n v="94061.0"/>
        <n v="55620.0"/>
        <n v="105925.0"/>
        <n v="65554.0"/>
        <n v="116438.0"/>
        <n v="53261.0"/>
        <n v="63076.0"/>
        <n v="124837.0"/>
        <n v="39032.0"/>
        <n v="45151.0"/>
        <n v="16383.0"/>
        <n v="47250.0"/>
        <n v="75099.0"/>
        <n v="61478.0"/>
        <n v="36064.0"/>
        <n v="92480.0"/>
        <n v="17084.0"/>
        <n v="84201.0"/>
        <n v="28890.0"/>
        <n v="43188.0"/>
        <n v="61348.0"/>
        <n v="25488.0"/>
        <n v="35367.0"/>
        <n v="50475.0"/>
        <n v="26670.0"/>
        <n v="62795.0"/>
        <n v="26164.0"/>
        <n v="73535.0"/>
        <n v="35548.0"/>
        <n v="33435.0"/>
        <n v="40848.0"/>
        <n v="41691.0"/>
        <n v="23936.0"/>
        <n v="37464.0"/>
        <n v="30852.0"/>
        <n v="88975.0"/>
        <n v="68845.0"/>
        <n v="83532.0"/>
        <n v="82691.0"/>
        <n v="70937.0"/>
        <n v="65651.0"/>
        <n v="91219.0"/>
        <n v="166114.0"/>
        <n v="168413.0"/>
        <n v="155692.0"/>
        <n v="73889.0"/>
        <n v="63784.0"/>
        <n v="170285.0"/>
        <n v="66313.0"/>
        <n v="251473.0"/>
        <n v="113242.0"/>
        <n v="90396.0"/>
        <n v="78104.0"/>
        <n v="67154.0"/>
        <n v="84953.0"/>
        <n v="101525.0"/>
        <n v="46219.0"/>
        <n v="71719.0"/>
        <n v="95485.0"/>
        <n v="100946.0"/>
        <n v="22852.0"/>
        <n v="126685.0"/>
        <n v="52728.0"/>
        <n v="76033.0"/>
        <n v="86635.0"/>
        <n v="24166.0"/>
        <n v="130830.0"/>
        <n v="94005.0"/>
        <n v="107460.0"/>
        <n v="68094.0"/>
        <n v="83315.0"/>
        <n v="47019.0"/>
        <n v="49555.0"/>
        <n v="40225.0"/>
        <n v="76324.0"/>
        <n v="99611.0"/>
        <n v="38534.0"/>
        <n v="70943.0"/>
        <n v="57515.0"/>
        <n v="40507.0"/>
        <n v="43786.0"/>
        <n v="82356.0"/>
        <n v="44889.0"/>
        <n v="58579.0"/>
        <n v="70267.0"/>
        <n v="60571.0"/>
        <n v="60914.0"/>
        <n v="64800.0"/>
        <n v="50531.0"/>
        <n v="34937.0"/>
        <n v="65368.0"/>
        <n v="53530.0"/>
        <n v="42443.0"/>
        <n v="95498.0"/>
        <n v="69876.0"/>
        <n v="78570.0"/>
        <n v="49032.0"/>
        <n v="57324.0"/>
        <n v="52310.0"/>
        <n v="42845.0"/>
        <n v="49723.0"/>
        <n v="62182.0"/>
        <n v="75390.0"/>
        <n v="79098.0"/>
        <n v="62675.0"/>
        <n v="77048.0"/>
        <n v="74372.0"/>
        <n v="152939.0"/>
        <n v="90157.0"/>
        <n v="168905.0"/>
        <n v="72475.0"/>
        <n v="163816.0"/>
        <n v="226542.0"/>
        <n v="168914.0"/>
        <n v="69340.0"/>
        <n v="80722.0"/>
        <n v="92466.0"/>
        <n v="61479.0"/>
        <n v="48234.0"/>
        <n v="117492.0"/>
        <n v="96698.0"/>
        <n v="79552.0"/>
        <n v="89876.0"/>
        <n v="91595.0"/>
        <n v="75381.0"/>
        <n v="69902.0"/>
        <n v="24256.0"/>
        <n v="51668.0"/>
        <n v="23888.0"/>
        <n v="96734.0"/>
        <n v="93291.0"/>
        <n v="111605.0"/>
        <n v="62860.0"/>
        <n v="62408.0"/>
        <n v="76041.0"/>
        <n v="125076.0"/>
        <n v="142162.0"/>
        <n v="76256.0"/>
        <n v="87668.0"/>
        <n v="81437.0"/>
        <n v="81822.0"/>
        <n v="53400.0"/>
        <n v="64728.0"/>
        <n v="70948.0"/>
        <n v="38751.0"/>
        <n v="44318.0"/>
        <n v="64146.0"/>
        <n v="34485.0"/>
        <n v="41075.0"/>
        <n v="77120.0"/>
        <n v="104476.0"/>
        <n v="84698.0"/>
        <n v="17249.0"/>
        <n v="32585.0"/>
        <n v="95835.0"/>
        <n v="62325.0"/>
        <n v="27545.0"/>
        <n v="38046.0"/>
        <n v="58686.0"/>
        <n v="62064.0"/>
        <n v="22973.0"/>
        <n v="65047.0"/>
        <n v="44284.0"/>
        <n v="65439.0"/>
        <n v="32278.0"/>
        <n v="45455.0"/>
        <n v="39461.0"/>
        <n v="60398.0"/>
        <n v="47411.0"/>
        <n v="43409.0"/>
        <n v="57814.0"/>
        <n v="51689.0"/>
        <n v="118449.0"/>
        <n v="135208.0"/>
        <n v="209961.0"/>
        <n v="63438.0"/>
        <n v="77525.0"/>
        <n v="162496.0"/>
        <n v="193860.0"/>
        <n v="153335.0"/>
        <n v="86371.0"/>
        <n v="68342.0"/>
        <n v="250299.0"/>
        <n v="93658.0"/>
        <n v="93836.0"/>
        <n v="66980.0"/>
        <n v="245608.0"/>
        <n v="250684.0"/>
        <n v="139582.0"/>
        <n v="85390.0"/>
        <n v="118945.0"/>
        <n v="105390.0"/>
        <n v="110304.0"/>
        <n v="131306.0"/>
        <n v="23345.0"/>
        <n v="21925.0"/>
        <n v="96576.0"/>
        <n v="52619.0"/>
        <n v="91927.0"/>
        <n v="59860.0"/>
        <n v="90151.0"/>
        <n v="84798.0"/>
        <n v="58098.0"/>
        <n v="94970.0"/>
        <n v="91456.0"/>
        <n v="56915.0"/>
        <n v="43465.0"/>
        <n v="69592.0"/>
        <n v="102427.0"/>
        <n v="58275.0"/>
        <n v="35368.0"/>
        <n v="44493.0"/>
        <n v="36537.0"/>
        <n v="41257.0"/>
        <n v="57616.0"/>
        <n v="39393.0"/>
        <n v="36787.0"/>
        <n v="56085.0"/>
        <n v="36879.0"/>
        <n v="76185.0"/>
        <n v="36919.0"/>
        <n v="71205.0"/>
        <n v="49400.0"/>
        <n v="33765.0"/>
        <n v="43503.0"/>
        <n v="71823.0"/>
        <n v="43693.0"/>
        <n v="62320.0"/>
        <n v="28569.0"/>
        <n v="68511.0"/>
        <n v="73928.0"/>
        <n v="77330.0"/>
        <n v="41012.0"/>
        <n v="58248.0"/>
        <n v="23092.0"/>
        <n v="75641.0"/>
        <n v="41690.0"/>
        <n v="71656.0"/>
        <n v="30682.0"/>
        <n v="59222.0"/>
        <n v="48001.0"/>
        <n v="57842.0"/>
        <n v="74410.0"/>
        <n v="136891.0"/>
        <n v="133189.0"/>
        <n v="139916.0"/>
        <n v="216437.0"/>
        <n v="110438.0"/>
        <n v="168738.0"/>
        <n v="54194.0"/>
        <n v="59499.0"/>
        <n v="157794.0"/>
        <n v="169982.0"/>
        <n v="257010.0"/>
        <n v="65641.0"/>
        <n v="61940.0"/>
        <n v="248942.0"/>
        <n v="248276.0"/>
        <n v="60294.0"/>
        <n v="89984.0"/>
        <n v="253464.0"/>
        <n v="89967.0"/>
        <n v="109604.0"/>
        <n v="101392.0"/>
        <n v="120492.0"/>
        <n v="60565.0"/>
        <n v="69306.0"/>
        <n v="116299.0"/>
        <n v="104228.0"/>
        <n v="78654.0"/>
        <n v="76741.0"/>
        <n v="144988.0"/>
        <n v="135785.0"/>
        <n v="52424.0"/>
        <n v="139430.0"/>
        <n v="69521.0"/>
        <n v="56131.0"/>
        <n v="86243.0"/>
        <n v="18359.0"/>
        <n v="42995.0"/>
        <n v="78265.0"/>
        <n v="89211.0"/>
        <n v="16196.0"/>
        <n v="93161.0"/>
        <n v="57684.0"/>
        <n v="91442.0"/>
        <n v="93267.0"/>
        <n v="78819.0"/>
        <n v="90486.0"/>
        <n v="56713.0"/>
        <n v="58235.0"/>
        <n v="74031.0"/>
        <n v="34879.0"/>
        <n v="14685.0"/>
        <n v="30188.0"/>
        <n v="64731.0"/>
        <n v="26554.0"/>
        <n v="34034.0"/>
        <n v="39699.0"/>
        <n v="64612.0"/>
        <n v="36331.0"/>
        <n v="21620.0"/>
        <n v="31901.0"/>
        <n v="31598.0"/>
        <n v="41407.0"/>
        <n v="66746.0"/>
        <n v="75209.0"/>
        <n v="16831.0"/>
        <n v="39308.0"/>
        <n v="50263.0"/>
        <n v="59044.0"/>
        <n v="85183.0"/>
        <n v="89819.0"/>
        <n v="94640.0"/>
        <n v="60964.0"/>
        <n v="126754.0"/>
        <n v="74698.0"/>
        <n v="70356.0"/>
        <n v="173996.0"/>
        <n v="164055.0"/>
        <n v="67973.0"/>
        <n v="54433.0"/>
        <n v="65658.0"/>
        <n v="86936.0"/>
        <n v="161831.0"/>
        <n v="107150.0"/>
        <n v="75652.0"/>
        <n v="104820.0"/>
        <n v="206643.0"/>
        <n v="82180.0"/>
        <n v="102502.0"/>
        <n v="122244.0"/>
        <n v="89020.0"/>
        <n v="126458.0"/>
        <n v="75094.0"/>
        <n v="20096.0"/>
        <n v="108542.0"/>
        <n v="54190.0"/>
        <n v="238720.0"/>
        <n v="229092.0"/>
        <n v="86592.0"/>
        <n v="46674.0"/>
        <n v="52404.0"/>
        <n v="69330.0"/>
        <n v="89872.0"/>
        <n v="119671.0"/>
        <n v="62281.0"/>
        <n v="111310.0"/>
        <n v="104256.0"/>
        <n v="58103.0"/>
        <n v="24823.0"/>
        <n v="59063.0"/>
        <n v="106447.0"/>
        <n v="68929.0"/>
        <n v="26549.0"/>
        <n v="24429.0"/>
        <n v="95716.0"/>
        <n v="27054.0"/>
        <n v="60182.0"/>
        <n v="31562.0"/>
        <n v="34519.0"/>
        <n v="39482.0"/>
        <n v="60698.0"/>
        <n v="77535.0"/>
        <n v="36758.0"/>
        <n v="28442.0"/>
        <n v="51117.0"/>
        <n v="45950.0"/>
        <n v="40815.0"/>
        <n v="83855.0"/>
        <n v="28659.0"/>
        <n v="30196.0"/>
        <n v="113178.0"/>
        <n v="78937.0"/>
        <n v="111370.0"/>
        <n v="84373.0"/>
        <n v="77881.0"/>
        <n v="86228.0"/>
        <n v="87666.0"/>
        <n v="153717.0"/>
        <n v="196135.0"/>
        <n v="83065.0"/>
        <n v="170153.0"/>
        <n v="148500.0"/>
        <n v="94296.0"/>
        <n v="265666.0"/>
        <n v="86478.0"/>
        <n v="104660.0"/>
        <n v="130444.0"/>
        <n v="67966.0"/>
        <n v="97404.0"/>
        <n v="108588.0"/>
        <n v="90598.0"/>
        <n v="75767.0"/>
        <n v="92241.0"/>
        <n v="29988.0"/>
        <n v="127642.0"/>
        <n v="148575.0"/>
        <n v="111818.0"/>
        <n v="59146.0"/>
        <n v="83391.0"/>
        <n v="63761.0"/>
        <n v="76059.0"/>
        <n v="120264.0"/>
        <n v="126698.0"/>
        <n v="54784.0"/>
        <n v="76834.0"/>
        <n v="74764.0"/>
        <n v="63618.0"/>
        <n v="71114.0"/>
        <n v="42442.0"/>
        <n v="41802.0"/>
        <n v="35345.0"/>
        <n v="53447.0"/>
        <n v="45179.0"/>
        <n v="39503.0"/>
        <n v="81997.0"/>
        <n v="18357.0"/>
        <n v="13927.0"/>
        <n v="40538.0"/>
        <n v="70777.0"/>
        <n v="60790.0"/>
        <n v="79831.0"/>
        <n v="54461.0"/>
        <n v="50649.0"/>
        <n v="62152.0"/>
        <n v="32023.0"/>
        <n v="35191.0"/>
        <n v="63017.0"/>
        <n v="26381.0"/>
        <n v="24839.0"/>
        <n v="22740.0"/>
        <n v="41773.0"/>
        <n v="42757.0"/>
        <n v="32691.0"/>
        <n v="50301.0"/>
        <n v="61285.0"/>
        <n v="62273.0"/>
        <n v="32949.0"/>
        <n v="35931.0"/>
        <n v="20395.0"/>
        <n v="62050.0"/>
        <n v="46596.0"/>
        <n v="26579.0"/>
        <n v="15324.0"/>
        <n v="29729.0"/>
        <n v="59564.0"/>
        <n v="57171.0"/>
        <n v="235986.0"/>
        <n v="61578.0"/>
        <n v="186281.0"/>
        <n v="130162.0"/>
        <n v="151734.0"/>
        <n v="81370.0"/>
        <n v="231917.0"/>
        <n v="68539.0"/>
        <n v="93788.0"/>
        <n v="62057.0"/>
        <n v="58715.0"/>
        <n v="146485.0"/>
        <n v="99416.0"/>
        <n v="57707.0"/>
        <n v="125214.0"/>
        <n v="83514.0"/>
        <n v="118093.0"/>
        <n v="42296.0"/>
        <n v="54633.0"/>
        <n v="50109.0"/>
        <n v="60024.0"/>
        <n v="80804.0"/>
        <n v="98044.0"/>
        <n v="85081.0"/>
        <n v="87957.0"/>
        <n v="53129.0"/>
        <n v="59943.0"/>
        <n v="115334.0"/>
        <n v="113838.0"/>
        <n v="48726.0"/>
        <n v="54654.0"/>
        <n v="55836.0"/>
        <n v="100277.0"/>
        <n v="85243.0"/>
        <n v="87030.0"/>
        <n v="85428.0"/>
        <n v="75982.0"/>
        <n v="77221.0"/>
        <n v="86031.0"/>
        <n v="42651.0"/>
        <n v="37335.0"/>
        <n v="88131.0"/>
        <n v="87393.0"/>
        <n v="64505.0"/>
        <n v="55242.0"/>
        <n v="90610.0"/>
        <n v="16241.0"/>
        <n v="43795.0"/>
        <n v="54351.0"/>
        <n v="41784.0"/>
        <n v="54137.0"/>
        <n v="28600.0"/>
        <n v="31222.0"/>
        <n v="44902.0"/>
        <n v="40812.0"/>
        <n v="32194.0"/>
        <n v="34646.0"/>
        <n v="37411.0"/>
        <n v="30655.0"/>
        <n v="46060.0"/>
        <n v="22798.0"/>
        <n v="25913.0"/>
        <n v="25018.0"/>
        <n v="59945.0"/>
        <n v="69378.0"/>
        <n v="50564.0"/>
        <n v="88059.0"/>
        <n v="27994.0"/>
        <n v="16069.0"/>
        <n v="91576.0"/>
        <n v="146592.0"/>
        <n v="82429.0"/>
        <n v="67521.0"/>
        <n v="159000.0"/>
        <n v="75169.0"/>
        <n v="140341.0"/>
        <n v="82992.0"/>
        <n v="229364.0"/>
        <n v="227428.0"/>
        <n v="108741.0"/>
        <n v="192312.0"/>
        <n v="95108.0"/>
        <n v="65933.0"/>
        <n v="115968.0"/>
        <n v="70081.0"/>
        <n v="79701.0"/>
        <n v="180442.0"/>
        <n v="98596.0"/>
        <n v="122370.0"/>
        <n v="74926.0"/>
        <n v="57683.0"/>
        <n v="70003.0"/>
        <n v="87527.0"/>
        <n v="123833.0"/>
        <n v="57706.0"/>
        <n v="70710.0"/>
        <n v="44851.0"/>
        <n v="66889.0"/>
        <n v="93434.0"/>
        <n v="49905.0"/>
        <n v="63782.0"/>
        <n v="55393.0"/>
        <n v="84666.0"/>
        <n v="57110.0"/>
        <n v="100121.0"/>
        <n v="42383.0"/>
        <n v="94935.0"/>
        <n v="43035.0"/>
        <n v="53120.0"/>
        <n v="41584.0"/>
        <n v="93728.0"/>
        <n v="98547.0"/>
        <n v="60238.0"/>
        <n v="89690.0"/>
        <n v="98722.0"/>
        <n v="45554.0"/>
        <n v="16188.0"/>
        <n v="16410.0"/>
        <n v="81158.0"/>
        <n v="89960.0"/>
        <n v="67177.0"/>
        <n v="41165.0"/>
        <n v="72281.0"/>
        <n v="83722.0"/>
        <n v="55177.0"/>
        <n v="24246.0"/>
        <n v="36939.0"/>
        <n v="25879.0"/>
        <n v="25248.0"/>
        <n v="47597.0"/>
        <n v="57262.0"/>
        <n v="44136.0"/>
        <n v="72622.0"/>
        <n v="52184.0"/>
        <n v="57748.0"/>
        <n v="23935.0"/>
        <n v="34126.0"/>
        <n v="75813.0"/>
        <n v="97514.0"/>
        <n v="105906.0"/>
        <n v="126835.0"/>
        <n v="118365.0"/>
        <n v="78463.0"/>
        <n v="142929.0"/>
        <n v="258911.0"/>
        <n v="91678.0"/>
        <n v="255227.0"/>
        <n v="82020.0"/>
        <n v="64651.0"/>
        <n v="140271.0"/>
        <n v="87915.0"/>
        <n v="159155.0"/>
        <n v="96051.0"/>
        <n v="88308.0"/>
        <n v="227072.0"/>
        <n v="140695.0"/>
        <n v="63650.0"/>
        <n v="70868.0"/>
        <n v="94241.0"/>
        <n v="66295.0"/>
        <n v="132730.0"/>
        <n v="90242.0"/>
        <n v="89455.0"/>
        <n v="129395.0"/>
        <n v="55012.0"/>
        <n v="50645.0"/>
        <n v="56835.0"/>
        <n v="63158.0"/>
        <n v="87129.0"/>
        <n v="90024.0"/>
        <n v="88873.0"/>
        <n v="57818.0"/>
        <n v="24816.0"/>
        <n v="68422.0"/>
        <n v="67045.0"/>
        <n v="142357.0"/>
        <n v="88872.0"/>
        <n v="39448.0"/>
        <n v="13752.0"/>
        <n v="51679.0"/>
        <n v="48710.0"/>
        <n v="35596.0"/>
        <n v="46505.0"/>
        <n v="35594.0"/>
        <n v="41488.0"/>
        <n v="83379.0"/>
        <n v="33981.0"/>
        <n v="78885.0"/>
        <n v="86350.0"/>
        <n v="40290.0"/>
        <n v="36358.0"/>
        <n v="42303.0"/>
        <n v="44161.0"/>
        <n v="24946.0"/>
        <n v="37902.0"/>
        <n v="35427.0"/>
        <n v="52027.0"/>
        <n v="28539.0"/>
        <n v="23711.0"/>
        <n v="27951.0"/>
        <n v="32217.0"/>
        <n v="66741.0"/>
        <n v="41883.0"/>
        <n v="36503.0"/>
        <n v="23374.0"/>
        <n v="21944.0"/>
        <n v="34536.0"/>
        <n v="22796.0"/>
        <n v="35948.0"/>
        <n v="36924.0"/>
        <n v="22593.0"/>
        <n v="37617.0"/>
        <n v="26474.0"/>
        <n v="41326.0"/>
        <n v="124672.0"/>
        <n v="140442.0"/>
        <n v="70501.0"/>
        <n v="78197.0"/>
        <n v="134329.0"/>
        <n v="216108.0"/>
        <n v="144813.0"/>
        <n v="54710.0"/>
        <n v="199072.0"/>
        <n v="60022.0"/>
        <n v="83716.0"/>
        <n v="125093.0"/>
        <n v="224186.0"/>
        <n v="132968.0"/>
        <n v="76449.0"/>
        <n v="223525.0"/>
        <n v="78960.0"/>
        <n v="43411.0"/>
        <n v="22144.0"/>
        <n v="23127.0"/>
        <n v="111522.0"/>
        <n v="105416.0"/>
        <n v="70991.0"/>
        <n v="23643.0"/>
        <n v="73269.0"/>
        <n v="48703.0"/>
        <n v="61884.0"/>
        <n v="45639.0"/>
        <n v="71894.0"/>
        <n v="66819.0"/>
        <n v="122568.0"/>
        <n v="64922.0"/>
        <n v="48306.0"/>
        <n v="56012.0"/>
        <n v="81508.0"/>
        <n v="63836.0"/>
        <n v="44675.0"/>
        <n v="38762.0"/>
        <n v="75658.0"/>
        <n v="86240.0"/>
        <n v="38505.0"/>
        <n v="85861.0"/>
        <n v="38481.0"/>
        <n v="53278.0"/>
        <n v="46308.0"/>
        <n v="32501.0"/>
        <n v="87584.0"/>
        <n v="76769.0"/>
        <n v="81223.0"/>
        <n v="90146.0"/>
        <n v="33106.0"/>
        <n v="66732.0"/>
        <n v="29244.0"/>
        <n v="70127.0"/>
        <n v="32765.0"/>
        <n v="22324.0"/>
        <n v="24915.0"/>
        <n v="93531.0"/>
        <n v="40635.0"/>
        <n v="31226.0"/>
        <n v="44304.0"/>
        <n v="24467.0"/>
        <n v="35843.0"/>
        <n v="56820.0"/>
        <n v="45587.0"/>
        <n v="46389.0"/>
        <n v="82161.0"/>
        <n v="82159.0"/>
        <n v="19867.0"/>
        <n v="46483.0"/>
        <n v="137129.0"/>
        <n v="101422.0"/>
        <n v="52697.0"/>
        <n v="86492.0"/>
        <n v="72141.0"/>
        <n v="105395.0"/>
        <n v="57194.0"/>
        <n v="82096.0"/>
        <n v="66589.0"/>
        <n v="144905.0"/>
        <n v="229488.0"/>
        <n v="150581.0"/>
        <n v="49535.0"/>
        <n v="89528.0"/>
        <n v="67959.0"/>
        <n v="64372.0"/>
        <n v="57772.0"/>
        <n v="51803.0"/>
        <n v="55899.0"/>
        <n v="78495.0"/>
        <n v="103191.0"/>
        <n v="104845.0"/>
        <n v="73504.0"/>
        <n v="68669.0"/>
        <n v="121479.0"/>
        <n v="104174.0"/>
        <n v="98720.0"/>
        <n v="58308.0"/>
        <n v="61434.0"/>
        <n v="44222.0"/>
        <n v="96299.0"/>
        <n v="41914.0"/>
        <n v="80494.0"/>
        <n v="52978.0"/>
        <n v="50998.0"/>
        <n v="83460.0"/>
        <n v="44038.0"/>
        <n v="93778.0"/>
        <n v="62581.0"/>
        <n v="56709.0"/>
        <n v="48869.0"/>
        <n v="42558.0"/>
        <n v="17585.0"/>
        <n v="88699.0"/>
        <n v="94207.0"/>
        <n v="54023.0"/>
        <n v="38044.0"/>
        <n v="45653.0"/>
        <n v="43483.0"/>
        <n v="78891.0"/>
        <n v="42939.0"/>
        <n v="59855.0"/>
        <n v="32548.0"/>
        <n v="37379.0"/>
        <n v="36487.0"/>
        <n v="78289.0"/>
        <n v="44232.0"/>
        <n v="59998.0"/>
        <n v="26627.0"/>
        <n v="38816.0"/>
        <n v="31957.0"/>
        <n v="66191.0"/>
        <n v="31334.0"/>
        <n v="45517.0"/>
        <n v="63558.0"/>
        <n v="68877.0"/>
        <n v="73052.0"/>
        <n v="141801.0"/>
        <n v="63220.0"/>
        <n v="173147.0"/>
        <n v="82152.0"/>
        <n v="93931.0"/>
        <n v="83799.0"/>
        <n v="66743.0"/>
        <n v="172205.0"/>
        <n v="219305.0"/>
        <n v="80948.0"/>
        <n v="69445.0"/>
        <n v="163771.0"/>
        <n v="179976.0"/>
        <n v="200300.0"/>
        <n v="166151.0"/>
        <n v="92960.0"/>
        <n v="128442.0"/>
        <n v="65620.0"/>
        <n v="129636.0"/>
        <n v="55240.0"/>
        <n v="85090.0"/>
        <n v="94546.0"/>
        <n v="141442.0"/>
        <n v="142547.0"/>
        <n v="103356.0"/>
        <n v="135099.0"/>
        <n v="116950.0"/>
        <n v="69020.0"/>
        <n v="81035.0"/>
        <n v="120855.0"/>
        <n v="74712.0"/>
        <n v="136821.0"/>
        <n v="36153.0"/>
        <n v="14658.0"/>
        <n v="87022.0"/>
        <n v="48561.0"/>
        <n v="43559.0"/>
        <n v="15992.0"/>
        <n v="68562.0"/>
        <n v="43434.0"/>
        <n v="43382.0"/>
        <n v="92659.0"/>
        <n v="62770.0"/>
        <n v="99096.0"/>
        <n v="96149.0"/>
        <n v="81513.0"/>
        <n v="30174.0"/>
        <n v="53964.0"/>
        <n v="50221.0"/>
        <n v="70923.0"/>
        <n v="31607.0"/>
        <n v="32864.0"/>
        <n v="73458.0"/>
        <n v="32964.0"/>
        <n v="25504.0"/>
        <n v="75032.0"/>
        <n v="53267.0"/>
        <n v="57133.0"/>
        <n v="31517.0"/>
        <n v="28966.0"/>
        <n v="60851.0"/>
        <n v="40450.0"/>
        <n v="48358.0"/>
        <n v="57431.0"/>
        <n v="95290.0"/>
        <n v="50024.0"/>
        <n v="73964.0"/>
        <n v="131937.0"/>
        <n v="63550.0"/>
        <n v="104567.0"/>
        <n v="94455.0"/>
        <n v="74459.0"/>
        <n v="84736.0"/>
        <n v="83192.0"/>
        <n v="66848.0"/>
        <n v="223065.0"/>
        <n v="79994.0"/>
        <n v="95394.0"/>
        <n v="64426.0"/>
        <n v="88420.0"/>
        <n v="116323.0"/>
        <n v="68225.0"/>
        <n v="136785.0"/>
        <n v="90458.0"/>
        <n v="62382.0"/>
        <n v="135433.0"/>
        <n v="123366.0"/>
        <n v="91316.0"/>
        <n v="116625.0"/>
        <n v="135012.0"/>
        <n v="93037.0"/>
        <n v="57380.0"/>
        <n v="76705.0"/>
        <n v="68021.0"/>
        <n v="53109.0"/>
        <n v="81382.0"/>
        <n v="63106.0"/>
        <n v="115295.0"/>
        <n v="82643.0"/>
        <n v="68759.0"/>
        <n v="49266.0"/>
        <n v="87441.0"/>
        <n v="77522.0"/>
        <n v="36292.0"/>
        <n v="39568.0"/>
        <n v="45328.0"/>
        <n v="39439.0"/>
        <n v="73099.0"/>
        <n v="53783.0"/>
        <n v="61967.0"/>
        <n v="13728.0"/>
        <n v="13822.0"/>
        <n v="72556.0"/>
        <n v="43829.0"/>
        <n v="115555.0"/>
        <n v="87006.0"/>
        <n v="85122.0"/>
        <n v="87993.0"/>
        <n v="59421.0"/>
        <n v="81215.0"/>
        <n v="29658.0"/>
        <n v="32090.0"/>
        <n v="62371.0"/>
        <n v="52934.0"/>
        <n v="30504.0"/>
        <n v="29774.0"/>
        <n v="24302.0"/>
        <n v="39184.0"/>
        <n v="50733.0"/>
        <n v="31773.0"/>
        <n v="29795.0"/>
        <n v="37511.0"/>
        <n v="66143.0"/>
        <n v="64633.0"/>
        <n v="81026.0"/>
        <n v="85419.0"/>
        <n v="24219.0"/>
        <n v="51303.0"/>
        <n v="232980.0"/>
        <n v="129091.0"/>
        <n v="131840.0"/>
        <n v="64601.0"/>
        <n v="101144.0"/>
        <n v="91236.0"/>
        <n v="61449.0"/>
        <n v="77498.0"/>
        <n v="54745.0"/>
        <n v="144578.0"/>
        <n v="94362.0"/>
        <n v="66170.0"/>
        <n v="79015.0"/>
        <n v="128089.0"/>
        <n v="86319.0"/>
        <n v="79173.0"/>
        <n v="81469.0"/>
        <n v="122334.0"/>
        <n v="86549.0"/>
        <n v="84931.0"/>
        <n v="52862.0"/>
        <n v="45566.0"/>
        <n v="107639.0"/>
        <n v="76921.0"/>
        <n v="232046.0"/>
        <n v="59210.0"/>
        <n v="43252.0"/>
        <n v="81271.0"/>
        <n v="54319.0"/>
        <n v="115764.0"/>
        <n v="122949.0"/>
        <n v="56109.0"/>
        <n v="68393.0"/>
        <n v="72948.0"/>
        <n v="88522.0"/>
        <n v="115101.0"/>
        <n v="50754.0"/>
        <n v="105573.0"/>
        <n v="47153.0"/>
        <n v="45258.0"/>
        <n v="88303.0"/>
        <n v="42059.0"/>
        <n v="42830.0"/>
        <n v="87920.0"/>
        <n v="85255.0"/>
        <n v="46812.0"/>
        <n v="41999.0"/>
        <n v="61304.0"/>
        <n v="46061.0"/>
        <n v="65686.0"/>
        <n v="68693.0"/>
        <n v="48543.0"/>
        <n v="39159.0"/>
        <n v="37308.0"/>
        <n v="50862.0"/>
        <n v="26236.0"/>
        <n v="47529.0"/>
        <n v="59627.0"/>
        <n v="72605.0"/>
        <n v="28804.0"/>
        <n v="32500.0"/>
        <n v="33285.0"/>
        <n v="30424.0"/>
        <n v="48932.0"/>
        <n v="38383.0"/>
        <n v="53508.0"/>
        <n v="39288.0"/>
        <n v="63266.0"/>
        <n v="97210.0"/>
        <n v="36313.0"/>
        <n v="102194.0"/>
        <n v="68176.0"/>
        <n v="175550.0"/>
        <n v="147469.0"/>
        <n v="170982.0"/>
        <n v="153213.0"/>
        <n v="173671.0"/>
        <n v="244622.0"/>
        <n v="83343.0"/>
        <n v="93182.0"/>
        <n v="107715.0"/>
        <n v="99181.0"/>
        <n v="141509.0"/>
        <n v="77151.0"/>
        <n v="76245.0"/>
        <n v="211047.0"/>
        <n v="85394.0"/>
        <n v="180437.0"/>
        <n v="118824.0"/>
        <n v="55747.0"/>
        <n v="59346.0"/>
        <n v="56253.0"/>
        <n v="92767.0"/>
        <n v="139210.0"/>
        <n v="120661.0"/>
        <n v="22401.0"/>
        <n v="48595.0"/>
        <n v="62244.0"/>
        <n v="60561.0"/>
        <n v="108751.0"/>
        <n v="116414.0"/>
        <n v="57988.0"/>
        <n v="105672.0"/>
        <n v="57102.0"/>
        <n v="36741.0"/>
        <n v="31539.0"/>
        <n v="47883.0"/>
        <n v="94126.0"/>
        <n v="16314.0"/>
        <n v="37395.0"/>
        <n v="69183.0"/>
        <n v="31425.0"/>
        <n v="65820.0"/>
        <n v="65043.0"/>
        <n v="37208.0"/>
        <n v="90721.0"/>
        <n v="62856.0"/>
        <n v="59393.0"/>
        <n v="75406.0"/>
        <n v="58718.0"/>
        <n v="26796.0"/>
        <n v="48731.0"/>
        <n v="26947.0"/>
        <n v="29978.0"/>
        <n v="33647.0"/>
        <n v="44541.0"/>
        <n v="63788.0"/>
        <n v="31221.0"/>
        <n v="49694.0"/>
        <n v="63021.0"/>
        <n v="54838.0"/>
        <n v="27410.0"/>
        <n v="41211.0"/>
        <n v="26010.0"/>
        <n v="27488.0"/>
        <n v="45093.0"/>
        <n v="27555.0"/>
        <n v="44754.0"/>
        <n v="50303.0"/>
        <n v="50214.0"/>
        <n v="52559.0"/>
        <n v="113374.0"/>
        <n v="52553.0"/>
        <n v="188496.0"/>
        <n v="202599.0"/>
        <n v="161936.0"/>
        <n v="96161.0"/>
        <n v="69034.0"/>
        <n v="238366.0"/>
        <n v="52743.0"/>
        <n v="79802.0"/>
        <n v="103664.0"/>
        <n v="121202.0"/>
        <n v="233330.0"/>
        <n v="48889.0"/>
        <n v="68425.0"/>
        <n v="50804.0"/>
        <n v="129187.0"/>
        <n v="154246.0"/>
        <n v="62145.0"/>
        <n v="217012.0"/>
        <n v="95618.0"/>
        <n v="48918.0"/>
        <n v="85684.0"/>
        <n v="52651.0"/>
        <n v="123753.0"/>
        <n v="56688.0"/>
        <n v="44818.0"/>
        <n v="93021.0"/>
        <n v="22283.0"/>
        <n v="104458.0"/>
        <n v="114720.0"/>
        <n v="57252.0"/>
        <n v="73046.0"/>
        <n v="138546.0"/>
        <n v="92104.0"/>
        <n v="21085.0"/>
        <n v="79237.0"/>
        <n v="35172.0"/>
        <n v="17015.0"/>
        <n v="58728.0"/>
        <n v="93843.0"/>
        <n v="70566.0"/>
        <n v="73320.0"/>
        <n v="61413.0"/>
        <n v="45960.0"/>
        <n v="64047.0"/>
        <n v="77458.0"/>
        <n v="52097.0"/>
        <n v="101266.0"/>
        <n v="76197.0"/>
        <n v="17764.0"/>
        <n v="40042.0"/>
        <n v="61646.0"/>
        <n v="64256.0"/>
        <n v="69375.0"/>
        <n v="29560.0"/>
        <n v="30876.0"/>
        <n v="76902.0"/>
        <n v="58448.0"/>
        <n v="32123.0"/>
        <n v="46880.0"/>
        <n v="50842.0"/>
        <n v="36869.0"/>
        <n v="27124.0"/>
        <n v="35722.0"/>
        <n v="72466.0"/>
        <n v="31062.0"/>
        <n v="51862.0"/>
        <n v="47442.0"/>
        <n v="133550.0"/>
        <n v="79296.0"/>
        <n v="119606.0"/>
        <n v="72862.0"/>
        <n v="176156.0"/>
        <n v="174834.0"/>
        <n v="196572.0"/>
        <n v="74186.0"/>
        <n v="58104.0"/>
        <n v="58265.0"/>
        <n v="115958.0"/>
        <n v="163357.0"/>
        <n v="103297.0"/>
        <n v="57556.0"/>
        <n v="99301.0"/>
        <n v="260476.0"/>
        <n v="136586.0"/>
        <n v="94305.0"/>
        <n v="97739.0"/>
        <n v="164526.0"/>
        <n v="62289.0"/>
        <n v="127781.0"/>
        <n v="98710.0"/>
        <n v="106852.0"/>
        <n v="145203.0"/>
        <n v="25072.0"/>
        <n v="57330.0"/>
        <n v="74444.0"/>
        <n v="73300.0"/>
        <n v="72709.0"/>
        <n v="96803.0"/>
        <n v="56040.0"/>
        <n v="126927.0"/>
        <n v="79458.0"/>
        <n v="125809.0"/>
        <n v="15989.0"/>
        <n v="45294.0"/>
        <n v="93189.0"/>
        <n v="81841.0"/>
        <n v="56117.0"/>
        <n v="63420.0"/>
        <n v="69785.0"/>
        <n v="86817.0"/>
        <n v="86265.0"/>
        <n v="79660.0"/>
        <n v="46832.0"/>
        <n v="70444.0"/>
        <n v="43987.0"/>
        <n v="37493.0"/>
        <n v="52112.0"/>
        <n v="72356.0"/>
        <n v="76100.0"/>
        <n v="64719.0"/>
        <n v="51604.0"/>
        <n v="45355.0"/>
        <n v="56195.0"/>
        <n v="45984.0"/>
        <n v="34430.0"/>
        <n v="43452.0"/>
        <n v="61352.0"/>
        <n v="24562.0"/>
        <n v="78720.0"/>
        <n v="41780.0"/>
        <n v="131516.0"/>
        <n v="130087.0"/>
        <n v="172882.0"/>
        <n v="91279.0"/>
        <n v="167804.0"/>
        <n v="161472.0"/>
        <n v="71766.0"/>
        <n v="87508.0"/>
        <n v="84129.0"/>
        <n v="146889.0"/>
        <n v="75039.0"/>
        <n v="132686.0"/>
        <n v="249995.0"/>
        <n v="214969.0"/>
        <n v="86182.0"/>
        <n v="65287.0"/>
        <n v="145001.0"/>
        <n v="69266.0"/>
        <n v="137154.0"/>
        <n v="110244.0"/>
        <n v="60037.0"/>
        <n v="92430.0"/>
        <n v="57033.0"/>
        <n v="92006.0"/>
        <n v="81745.0"/>
        <n v="21531.0"/>
        <n v="109633.0"/>
        <n v="87585.0"/>
        <n v="53331.0"/>
        <n v="80629.0"/>
        <n v="236435.0"/>
        <n v="77474.0"/>
        <n v="51731.0"/>
        <n v="86369.0"/>
        <n v="42473.0"/>
        <n v="85651.0"/>
        <n v="37339.0"/>
        <n v="93430.0"/>
        <n v="15211.0"/>
        <n v="81870.0"/>
        <n v="95345.0"/>
        <n v="15891.0"/>
        <n v="54339.0"/>
        <n v="16247.0"/>
        <n v="43101.0"/>
        <n v="79374.0"/>
        <n v="86993.0"/>
        <n v="44068.0"/>
        <n v="50912.0"/>
        <n v="59112.0"/>
        <n v="44459.0"/>
        <n v="66567.0"/>
        <n v="54704.0"/>
        <n v="55251.0"/>
        <n v="70551.0"/>
        <n v="35845.0"/>
        <n v="28602.0"/>
        <n v="22347.0"/>
        <n v="25807.0"/>
        <n v="30869.0"/>
        <n v="44160.0"/>
        <n v="27183.0"/>
        <n v="75907.0"/>
        <n v="35887.0"/>
        <n v="45768.0"/>
        <n v="48400.0"/>
        <n v="54762.0"/>
        <n v="94372.0"/>
        <n v="65962.0"/>
        <n v="78892.0"/>
        <n v="228162.0"/>
        <n v="159625.0"/>
        <n v="168051.0"/>
        <n v="204273.0"/>
        <n v="77671.0"/>
        <n v="146796.0"/>
        <n v="54503.0"/>
        <n v="112708.0"/>
        <n v="68745.0"/>
        <n v="72429.0"/>
        <n v="93934.0"/>
        <n v="246120.0"/>
        <n v="59584.0"/>
        <n v="96256.0"/>
        <n v="67123.0"/>
        <n v="199742.0"/>
        <n v="111488.0"/>
        <n v="145072.0"/>
        <n v="83645.0"/>
        <n v="120602.0"/>
        <n v="109299.0"/>
        <n v="62186.0"/>
        <n v="64394.0"/>
        <n v="79830.0"/>
        <n v="106610.0"/>
        <n v="54362.0"/>
        <n v="25232.0"/>
        <n v="26023.0"/>
        <n v="48812.0"/>
        <n v="70573.0"/>
        <n v="58246.0"/>
        <n v="82882.0"/>
        <n v="50382.0"/>
        <n v="74159.0"/>
        <n v="39085.0"/>
        <n v="65909.0"/>
        <n v="42388.0"/>
        <n v="44135.0"/>
        <n v="86026.0"/>
        <n v="49035.0"/>
        <n v="67750.0"/>
        <n v="30811.0"/>
        <n v="42604.0"/>
        <n v="36268.0"/>
        <n v="44964.0"/>
        <n v="51201.0"/>
        <n v="36544.0"/>
        <n v="48439.0"/>
        <n v="40934.0"/>
        <n v="36306.0"/>
        <n v="38173.0"/>
        <n v="33673.0"/>
        <n v="35842.0"/>
        <n v="24176.0"/>
        <n v="23203.0"/>
        <n v="37400.0"/>
        <n v="34396.0"/>
        <n v="49955.0"/>
        <n v="58522.0"/>
        <n v="73270.0"/>
        <n v="18661.0"/>
        <n v="126377.0"/>
        <n v="103514.0"/>
        <n v="161887.0"/>
        <n v="64923.0"/>
        <n v="98081.0"/>
        <n v="67942.0"/>
        <n v="155303.0"/>
        <n v="79445.0"/>
        <n v="114493.0"/>
        <n v="60918.0"/>
        <n v="76773.0"/>
        <n v="136080.0"/>
        <n v="99193.0"/>
        <n v="25276.0"/>
        <n v="63842.0"/>
        <n v="68725.0"/>
        <n v="118883.0"/>
        <n v="63790.0"/>
        <n v="38141.0"/>
        <n v="126457.0"/>
        <n v="53918.0"/>
        <n v="75260.0"/>
        <n v="58640.0"/>
        <n v="60281.0"/>
        <n v="71794.0"/>
        <n v="123481.0"/>
        <n v="62021.0"/>
        <n v="56834.0"/>
        <n v="71119.0"/>
        <n v="62163.0"/>
        <n v="37436.0"/>
        <n v="47675.0"/>
        <n v="65519.0"/>
        <n v="77063.0"/>
        <n v="93811.0"/>
        <n v="37541.0"/>
        <n v="44032.0"/>
        <n v="66736.0"/>
        <n v="19713.0"/>
        <n v="41808.0"/>
        <n v="17974.0"/>
        <n v="52487.0"/>
        <n v="74936.0"/>
        <n v="45279.0"/>
        <n v="99217.0"/>
        <n v="84542.0"/>
        <n v="55406.0"/>
        <n v="68433.0"/>
        <n v="60148.0"/>
        <n v="42944.0"/>
        <n v="41930.0"/>
        <n v="48524.0"/>
        <n v="35397.0"/>
        <n v="78070.0"/>
        <n v="90577.0"/>
        <n v="24070.0"/>
        <n v="51416.0"/>
        <n v="38241.0"/>
        <n v="72062.0"/>
        <n v="33885.0"/>
        <n v="61506.0"/>
        <n v="35955.0"/>
        <n v="51197.0"/>
        <n v="138271.0"/>
        <n v="66250.0"/>
        <n v="59433.0"/>
        <n v="253507.0"/>
        <n v="232723.0"/>
        <n v="65684.0"/>
        <n v="89643.0"/>
        <n v="91244.0"/>
        <n v="73312.0"/>
        <n v="126632.0"/>
        <n v="142180.0"/>
        <n v="273520.0"/>
        <n v="168957.0"/>
        <n v="80031.0"/>
        <n v="149727.0"/>
        <n v="51677.0"/>
        <n v="150048.0"/>
        <n v="61128.0"/>
        <n v="251548.0"/>
        <n v="81176.0"/>
        <n v="89126.0"/>
        <n v="64305.0"/>
        <n v="65542.0"/>
        <n v="128151.0"/>
        <n v="82189.0"/>
        <n v="69813.0"/>
        <n v="81779.0"/>
        <n v="78795.0"/>
        <n v="95728.0"/>
        <n v="83369.0"/>
        <n v="50144.0"/>
        <n v="134297.0"/>
        <n v="141579.0"/>
        <n v="23076.0"/>
        <n v="75505.0"/>
        <n v="100238.0"/>
        <n v="76357.0"/>
        <n v="38086.0"/>
        <n v="45799.0"/>
        <n v="45393.0"/>
        <n v="49686.0"/>
        <n v="21000.0"/>
        <n v="38842.0"/>
        <n v="66120.0"/>
        <n v="73599.0"/>
        <n v="96375.0"/>
        <n v="69988.0"/>
        <n v="52340.0"/>
        <n v="58624.0"/>
        <n v="68817.0"/>
        <n v="68813.0"/>
        <n v="35529.0"/>
        <n v="33587.0"/>
        <n v="45756.0"/>
        <n v="55823.0"/>
        <n v="77690.0"/>
        <n v="37433.0"/>
        <n v="66671.0"/>
        <n v="50234.0"/>
        <n v="76606.0"/>
        <n v="47443.0"/>
        <n v="70048.0"/>
        <n v="32819.0"/>
        <n v="43540.0"/>
        <n v="49161.0"/>
        <n v="34711.0"/>
        <n v="73548.0"/>
        <n v="63094.0"/>
        <n v="27383.0"/>
        <n v="138542.0"/>
        <n v="271842.0"/>
        <n v="116234.0"/>
        <n v="258961.0"/>
        <n v="267330.0"/>
        <n v="173355.0"/>
        <n v="140139.0"/>
        <n v="109861.0"/>
        <n v="96881.0"/>
        <n v="182828.0"/>
        <n v="208831.0"/>
        <n v="178756.0"/>
        <n v="145756.0"/>
        <n v="71984.0"/>
        <n v="147640.0"/>
        <n v="74191.0"/>
        <n v="167998.0"/>
        <n v="101341.0"/>
        <n v="76744.0"/>
        <n v="128429.0"/>
        <n v="121270.0"/>
        <n v="69798.0"/>
        <n v="62666.0"/>
        <n v="62803.0"/>
        <n v="130184.0"/>
        <n v="101922.0"/>
        <n v="106900.0"/>
        <n v="64194.0"/>
        <n v="73141.0"/>
        <n v="99007.0"/>
        <n v="112725.0"/>
        <n v="35418.0"/>
        <n v="44424.0"/>
        <n v="89502.0"/>
        <n v="68002.0"/>
        <n v="91853.0"/>
        <n v="93634.0"/>
        <n v="60000.0"/>
        <n v="32680.0"/>
        <n v="44171.0"/>
        <n v="46154.0"/>
        <n v="20358.0"/>
        <n v="42578.0"/>
        <n v="32076.0"/>
        <n v="87647.0"/>
        <n v="45888.0"/>
        <n v="43694.0"/>
        <n v="35761.0"/>
        <n v="61158.0"/>
        <n v="31455.0"/>
        <n v="23636.0"/>
        <n v="30835.0"/>
        <n v="32935.0"/>
        <n v="63962.0"/>
        <n v="61798.0"/>
        <n v="38688.0"/>
        <n v="36395.0"/>
        <n v="20628.0"/>
        <n v="52513.0"/>
        <n v="65912.0"/>
        <n v="46393.0"/>
        <n v="88503.0"/>
        <n v="132163.0"/>
        <n v="138628.0"/>
        <n v="233713.0"/>
        <n v="148037.0"/>
        <n v="108982.0"/>
        <n v="72763.0"/>
        <n v="57346.0"/>
        <n v="57050.0"/>
        <n v="91273.0"/>
        <n v="205110.0"/>
        <n v="63505.0"/>
        <n v="71592.0"/>
        <n v="73556.0"/>
        <n v="47244.0"/>
        <n v="77512.0"/>
        <n v="74630.0"/>
        <n v="96426.0"/>
        <n v="48096.0"/>
        <n v="58474.0"/>
        <n v="55869.0"/>
        <n v="49187.0"/>
        <n v="50488.0"/>
        <n v="77299.0"/>
        <n v="49277.0"/>
        <n v="69611.0"/>
        <n v="121215.0"/>
        <n v="96715.0"/>
        <n v="97308.0"/>
        <n v="114107.0"/>
        <n v="56557.0"/>
        <n v="64031.0"/>
        <n v="57279.0"/>
        <n v="55546.0"/>
        <n v="16919.0"/>
        <n v="48711.0"/>
        <n v="42976.0"/>
        <n v="47683.0"/>
        <n v="42720.0"/>
        <n v="49980.0"/>
        <n v="56982.0"/>
        <n v="49889.0"/>
        <n v="48787.0"/>
        <n v="56999.0"/>
        <n v="57887.0"/>
        <n v="29843.0"/>
        <n v="32787.0"/>
        <n v="33840.0"/>
        <n v="98747.0"/>
        <n v="58860.0"/>
        <n v="28991.0"/>
        <n v="31535.0"/>
        <n v="49991.0"/>
        <n v="23890.0"/>
        <n v="33702.0"/>
        <n v="54817.0"/>
        <n v="54458.0"/>
        <n v="41625.0"/>
        <n v="39489.0"/>
        <n v="58037.0"/>
        <n v="65685.0"/>
        <n v="52267.0"/>
        <n v="62477.0"/>
        <n v="64124.0"/>
        <n v="56676.0"/>
        <n v="59012.0"/>
        <n v="136751.0"/>
        <n v="137593.0"/>
        <n v="84873.0"/>
        <n v="80263.0"/>
        <n v="217611.0"/>
        <n v="98284.0"/>
        <n v="64030.0"/>
        <n v="54880.0"/>
        <n v="155605.0"/>
        <n v="94218.0"/>
        <n v="126332.0"/>
        <n v="81593.0"/>
        <n v="84027.0"/>
        <n v="66450.0"/>
        <n v="55753.0"/>
        <n v="68584.0"/>
        <n v="80249.0"/>
        <n v="97708.0"/>
        <n v="142776.0"/>
        <n v="106441.0"/>
        <n v="82374.0"/>
        <n v="67914.0"/>
        <n v="49506.0"/>
        <n v="121831.0"/>
        <n v="125299.0"/>
        <n v="104273.0"/>
        <n v="130343.0"/>
        <n v="25130.0"/>
        <n v="62252.0"/>
        <n v="56354.0"/>
        <n v="61283.0"/>
        <n v="78739.0"/>
        <n v="60081.0"/>
        <n v="37804.0"/>
        <n v="83512.0"/>
        <n v="81074.0"/>
        <n v="21136.0"/>
        <n v="43703.0"/>
        <n v="103156.0"/>
        <n v="60935.0"/>
        <n v="54497.0"/>
        <n v="89467.0"/>
        <n v="84500.0"/>
        <n v="36296.0"/>
        <n v="44642.0"/>
        <n v="93493.0"/>
        <n v="97790.0"/>
        <n v="58455.0"/>
        <n v="56282.0"/>
        <n v="55616.0"/>
        <n v="45797.0"/>
        <n v="38181.0"/>
        <n v="79082.0"/>
        <n v="29158.0"/>
        <n v="30628.0"/>
        <n v="31019.0"/>
        <n v="34618.0"/>
        <n v="76040.0"/>
        <n v="53909.0"/>
        <n v="43524.0"/>
        <n v="34846.0"/>
        <n v="44236.0"/>
        <n v="30403.0"/>
        <n v="58470.0"/>
        <n v="37027.0"/>
        <n v="62913.0"/>
        <n v="27683.0"/>
        <n v="109829.0"/>
        <n v="269429.0"/>
        <n v="129298.0"/>
        <n v="145074.0"/>
        <n v="97522.0"/>
        <n v="266103.0"/>
        <n v="104040.0"/>
        <n v="75816.0"/>
        <n v="71452.0"/>
        <n v="62295.0"/>
        <n v="85698.0"/>
        <n v="87470.0"/>
        <n v="235580.0"/>
        <n v="108152.0"/>
        <n v="144313.0"/>
        <n v="169119.0"/>
        <n v="81819.0"/>
        <n v="162940.0"/>
        <n v="253829.0"/>
        <n v="242013.0"/>
        <n v="156196.0"/>
        <n v="90421.0"/>
        <n v="93065.0"/>
        <n v="128915.0"/>
        <n v="140963.0"/>
        <n v="72016.0"/>
        <n v="23447.0"/>
        <n v="123874.0"/>
        <n v="79214.0"/>
        <n v="120725.0"/>
        <n v="104129.0"/>
        <n v="27748.0"/>
        <n v="76970.0"/>
        <n v="80316.0"/>
        <n v="131407.0"/>
        <n v="132815.0"/>
        <n v="95552.0"/>
        <n v="126923.0"/>
        <n v="57526.0"/>
        <n v="37193.0"/>
        <n v="75667.0"/>
        <n v="52907.0"/>
        <n v="105542.0"/>
        <n v="93468.0"/>
        <n v="41559.0"/>
        <n v="44338.0"/>
        <n v="63969.0"/>
        <n v="20007.0"/>
        <n v="70071.0"/>
        <n v="66562.0"/>
        <n v="34065.0"/>
        <n v="42395.0"/>
        <n v="71524.0"/>
        <n v="36488.0"/>
        <n v="59668.0"/>
        <n v="65486.0"/>
        <n v="41852.0"/>
        <n v="72756.0"/>
        <n v="31889.0"/>
        <n v="65045.0"/>
        <n v="44088.0"/>
        <n v="71805.0"/>
        <n v="31388.0"/>
        <n v="46090.0"/>
        <n v="52537.0"/>
        <n v="44560.0"/>
        <n v="26327.0"/>
        <n v="26865.0"/>
        <n v="75561.0"/>
        <n v="30977.0"/>
        <n v="27469.0"/>
        <n v="36185.0"/>
        <n v="64313.0"/>
        <n v="48533.0"/>
        <n v="89913.0"/>
        <n v="177468.0"/>
        <n v="152312.0"/>
        <n v="88755.0"/>
        <n v="180010.0"/>
        <n v="82957.0"/>
        <n v="153186.0"/>
        <n v="86577.0"/>
        <n v="69038.0"/>
        <n v="72703.0"/>
        <n v="162427.0"/>
        <n v="91838.0"/>
        <n v="162237.0"/>
        <n v="162259.0"/>
        <n v="49037.0"/>
        <n v="124919.0"/>
        <n v="25728.0"/>
        <n v="65416.0"/>
        <n v="62329.0"/>
        <n v="139578.0"/>
        <n v="73838.0"/>
        <n v="23059.0"/>
        <n v="75253.0"/>
        <n v="79934.0"/>
        <n v="94506.0"/>
        <n v="65340.0"/>
        <n v="66150.0"/>
        <n v="65896.0"/>
        <n v="96446.0"/>
        <n v="73941.0"/>
        <n v="55564.0"/>
        <n v="70693.0"/>
        <n v="137266.0"/>
        <n v="106818.0"/>
        <n v="93482.0"/>
        <n v="69128.0"/>
        <n v="41188.0"/>
        <n v="43967.0"/>
        <n v="97515.0"/>
        <n v="35989.0"/>
        <n v="46724.0"/>
        <n v="95206.0"/>
        <n v="83347.0"/>
        <n v="77001.0"/>
        <n v="65075.0"/>
        <n v="37456.0"/>
        <n v="42893.0"/>
        <n v="43324.0"/>
        <n v="36772.0"/>
        <n v="32720.0"/>
        <n v="52320.0"/>
        <n v="41511.0"/>
        <n v="33457.0"/>
        <n v="50216.0"/>
        <n v="27613.0"/>
        <n v="48200.0"/>
        <n v="30588.0"/>
        <n v="59912.0"/>
        <n v="46578.0"/>
        <n v="39466.0"/>
        <n v="67209.0"/>
        <n v="71139.0"/>
        <n v="32969.0"/>
        <n v="44198.0"/>
        <n v="54821.0"/>
        <n v="55051.0"/>
        <n v="57727.0"/>
        <n v="112443.0"/>
        <n v="71150.0"/>
        <n v="162903.0"/>
        <n v="68153.0"/>
        <n v="141068.0"/>
        <n v="72177.0"/>
        <n v="100762.0"/>
        <n v="61636.0"/>
        <n v="81635.0"/>
        <n v="209726.0"/>
        <n v="63116.0"/>
        <n v="138910.0"/>
        <n v="65523.0"/>
        <n v="90615.0"/>
        <n v="233206.0"/>
        <n v="70339.0"/>
        <n v="51938.0"/>
        <n v="55343.0"/>
        <n v="80741.0"/>
        <n v="20254.0"/>
        <n v="59705.0"/>
        <n v="95404.0"/>
        <n v="124656.0"/>
        <n v="73942.0"/>
        <n v="67916.0"/>
        <n v="23591.0"/>
        <n v="68374.0"/>
        <n v="115655.0"/>
        <n v="60023.0"/>
        <n v="68549.0"/>
        <n v="23678.0"/>
        <n v="81144.0"/>
        <n v="64390.0"/>
        <n v="107190.0"/>
        <n v="53512.0"/>
        <n v="90440.0"/>
        <n v="79175.0"/>
        <n v="51401.0"/>
        <n v="83318.0"/>
        <n v="88119.0"/>
        <n v="63300.0"/>
        <n v="83448.0"/>
        <n v="56516.0"/>
        <n v="43247.0"/>
        <n v="54404.0"/>
        <n v="36119.0"/>
        <n v="40335.0"/>
        <n v="18431.0"/>
        <n v="76553.0"/>
        <n v="51737.0"/>
        <n v="79946.0"/>
        <n v="40360.0"/>
        <n v="50822.0"/>
        <n v="30717.0"/>
        <n v="47271.0"/>
        <n v="31088.0"/>
        <n v="65951.0"/>
        <n v="32523.0"/>
        <n v="55132.0"/>
        <n v="48088.0"/>
        <n v="22070.0"/>
        <n v="59370.0"/>
        <n v="39617.0"/>
        <n v="25950.0"/>
        <n v="52068.0"/>
        <n v="64841.0"/>
        <n v="60036.0"/>
        <n v="71055.0"/>
        <n v="34647.0"/>
        <n v="49097.0"/>
        <n v="66667.0"/>
        <n v="86276.0"/>
        <n v="154122.0"/>
        <n v="77827.0"/>
        <n v="56987.0"/>
        <n v="140435.0"/>
        <n v="72751.0"/>
        <n v="205084.0"/>
        <n v="213957.0"/>
        <n v="65442.0"/>
        <n v="66389.0"/>
        <n v="69493.0"/>
        <n v="157918.0"/>
        <n v="73868.0"/>
        <n v="75244.0"/>
        <n v="130396.0"/>
        <n v="55987.0"/>
        <n v="201618.0"/>
        <n v="154513.0"/>
        <n v="77934.0"/>
        <n v="65979.0"/>
        <n v="111894.0"/>
        <n v="64277.0"/>
        <n v="76270.0"/>
        <n v="55279.0"/>
        <n v="56570.0"/>
        <n v="62696.0"/>
        <n v="81616.0"/>
        <n v="99881.0"/>
        <n v="84943.0"/>
        <n v="110567.0"/>
        <n v="76875.0"/>
        <n v="62709.0"/>
        <n v="80414.0"/>
        <n v="52233.0"/>
        <n v="109559.0"/>
        <n v="75136.0"/>
        <n v="81500.0"/>
        <n v="72769.0"/>
        <n v="41241.0"/>
        <n v="87347.0"/>
        <n v="53199.0"/>
        <n v="79155.0"/>
        <n v="92863.0"/>
        <n v="42871.0"/>
        <n v="56530.0"/>
        <n v="88639.0"/>
        <n v="64998.0"/>
        <n v="18038.0"/>
        <n v="35158.0"/>
        <n v="40483.0"/>
        <n v="72194.0"/>
        <n v="36992.0"/>
        <n v="42210.0"/>
        <n v="33833.0"/>
        <n v="64527.0"/>
        <n v="45032.0"/>
        <n v="40832.0"/>
        <n v="67382.0"/>
        <n v="46918.0"/>
        <n v="56384.0"/>
        <n v="27957.0"/>
        <n v="56315.0"/>
        <n v="30245.0"/>
        <n v="25356.0"/>
        <n v="25969.0"/>
        <n v="53110.0"/>
        <n v="54892.0"/>
        <n v="48407.0"/>
        <n v="33343.0"/>
        <n v="58193.0"/>
        <n v="28638.0"/>
        <n v="31795.0"/>
        <n v="30443.0"/>
        <n v="34453.0"/>
        <n v="63849.0"/>
        <n v="38839.0"/>
        <n v="72909.0"/>
        <n v="99194.0"/>
        <n v="155456.0"/>
        <n v="69640.0"/>
        <n v="54730.0"/>
        <n v="207071.0"/>
        <n v="110746.0"/>
        <n v="165271.0"/>
        <n v="90995.0"/>
        <n v="83435.0"/>
        <n v="150161.0"/>
        <n v="32461.0"/>
        <n v="95494.0"/>
        <n v="52396.0"/>
        <n v="184459.0"/>
        <n v="62062.0"/>
        <n v="104182.0"/>
        <n v="104039.0"/>
        <n v="90476.0"/>
        <n v="55093.0"/>
        <n v="246760.0"/>
        <n v="109416.0"/>
        <n v="92018.0"/>
        <n v="130377.0"/>
        <n v="71424.0"/>
        <n v="83626.0"/>
        <n v="121494.0"/>
        <n v="46036.0"/>
        <n v="48117.0"/>
        <n v="123427.0"/>
        <n v="55090.0"/>
        <n v="108221.0"/>
        <n v="55863.0"/>
        <n v="63565.0"/>
        <n v="113742.0"/>
        <n v="51378.0"/>
        <n v="103214.0"/>
        <n v="54003.0"/>
        <n v="115361.0"/>
        <n v="87167.0"/>
        <n v="91101.0"/>
        <n v="55534.0"/>
        <n v="60189.0"/>
        <n v="75367.0"/>
        <n v="16195.0"/>
        <n v="66918.0"/>
        <n v="54397.0"/>
        <n v="50691.0"/>
        <n v="45528.0"/>
        <n v="70497.0"/>
        <n v="46206.0"/>
        <n v="73212.0"/>
        <n v="49289.0"/>
        <n v="72057.0"/>
        <n v="48803.0"/>
        <n v="91811.0"/>
        <n v="44402.0"/>
        <n v="66467.0"/>
        <n v="38878.0"/>
        <n v="58517.0"/>
        <n v="29198.0"/>
        <n v="46840.0"/>
        <n v="57747.0"/>
        <n v="70530.0"/>
        <n v="55642.0"/>
        <n v="59194.0"/>
        <n v="26651.0"/>
        <n v="59728.0"/>
        <n v="40719.0"/>
        <n v="81023.0"/>
        <n v="76427.0"/>
        <n v="30509.0"/>
        <n v="63136.0"/>
        <n v="39750.0"/>
        <n v="35815.0"/>
        <n v="86387.0"/>
        <n v="87774.0"/>
        <n v="62897.0"/>
        <n v="54607.0"/>
        <n v="87679.0"/>
        <n v="173890.0"/>
        <n v="73217.0"/>
        <n v="150854.0"/>
        <n v="152160.0"/>
        <n v="114446.0"/>
        <n v="83352.0"/>
        <n v="180140.0"/>
        <n v="62916.0"/>
        <n v="65507.0"/>
        <n v="259102.0"/>
        <n v="48724.0"/>
        <n v="217975.0"/>
        <n v="61028.0"/>
        <n v="112906.0"/>
        <n v="105398.0"/>
        <n v="143489.0"/>
        <n v="159186.0"/>
        <n v="74653.0"/>
        <n v="37561.0"/>
        <n v="100746.0"/>
        <n v="139696.0"/>
        <n v="93276.0"/>
        <n v="80586.0"/>
        <n v="113722.0"/>
        <n v="110966.0"/>
        <n v="91119.0"/>
        <n v="82196.0"/>
        <n v="87421.0"/>
        <n v="75969.0"/>
        <n v="114318.0"/>
        <n v="75548.0"/>
        <n v="61976.0"/>
        <n v="63085.0"/>
        <n v="102081.0"/>
        <n v="58857.0"/>
        <n v="41333.0"/>
        <n v="99799.0"/>
        <n v="61769.0"/>
        <n v="100631.0"/>
        <n v="61151.0"/>
        <n v="94289.0"/>
        <n v="61345.0"/>
        <n v="19424.0"/>
        <n v="91628.0"/>
        <n v="82782.0"/>
        <n v="105968.0"/>
        <n v="72252.0"/>
        <n v="37449.0"/>
        <n v="34155.0"/>
        <n v="51504.0"/>
        <n v="45315.0"/>
        <n v="68191.0"/>
        <n v="29821.0"/>
        <n v="50837.0"/>
        <n v="37588.0"/>
        <n v="70288.0"/>
        <n v="29680.0"/>
        <n v="37041.0"/>
        <n v="72156.0"/>
        <n v="41575.0"/>
        <n v="45956.0"/>
        <n v="55007.0"/>
        <n v="35987.0"/>
        <n v="88026.0"/>
        <n v="51229.0"/>
        <n v="69203.0"/>
        <n v="31015.0"/>
        <n v="145613.0"/>
        <n v="68073.0"/>
        <n v="96084.0"/>
        <n v="134293.0"/>
        <n v="159504.0"/>
        <n v="134867.0"/>
        <n v="112155.0"/>
        <n v="175353.0"/>
        <n v="104651.0"/>
        <n v="102311.0"/>
        <n v="163292.0"/>
        <n v="89929.0"/>
        <n v="247150.0"/>
        <n v="157346.0"/>
        <n v="74640.0"/>
        <n v="123235.0"/>
        <n v="240405.0"/>
        <n v="143757.0"/>
        <n v="124322.0"/>
        <n v="76226.0"/>
        <n v="73118.0"/>
        <n v="132816.0"/>
        <n v="65743.0"/>
        <n v="70153.0"/>
        <n v="149737.0"/>
        <n v="54968.0"/>
        <n v="71871.0"/>
        <n v="57199.0"/>
        <n v="95902.0"/>
        <n v="76438.0"/>
        <n v="177778.0"/>
        <n v="13894.0"/>
        <n v="38935.0"/>
        <n v="74789.0"/>
        <n v="79646.0"/>
        <n v="37049.0"/>
        <n v="53718.0"/>
        <n v="80825.0"/>
        <n v="47554.0"/>
        <n v="45829.0"/>
        <n v="31182.0"/>
        <n v="66226.0"/>
        <n v="38120.0"/>
        <n v="49462.0"/>
        <n v="35457.0"/>
        <n v="36397.0"/>
        <n v="63829.0"/>
        <n v="69960.0"/>
        <n v="25870.0"/>
        <n v="40991.0"/>
        <n v="52004.0"/>
        <n v="29358.0"/>
        <n v="25108.0"/>
        <n v="27285.0"/>
        <n v="27356.0"/>
        <n v="37310.0"/>
        <n v="47029.0"/>
        <n v="21280.0"/>
        <n v="51892.0"/>
        <n v="43513.0"/>
        <n v="57750.0"/>
        <n v="57038.0"/>
        <n v="62033.0"/>
        <n v="127123.0"/>
        <n v="126856.0"/>
        <n v="84616.0"/>
        <n v="85340.0"/>
        <n v="73500.0"/>
        <n v="66921.0"/>
        <n v="51478.0"/>
        <n v="142959.0"/>
        <n v="70876.0"/>
        <n v="217366.0"/>
        <n v="128054.0"/>
        <n v="45905.0"/>
        <n v="69971.0"/>
        <n v="92800.0"/>
        <n v="164029.0"/>
        <n v="143370.0"/>
        <n v="102732.0"/>
        <n v="19459.0"/>
        <n v="105590.0"/>
        <n v="56126.0"/>
        <n v="86383.0"/>
        <n v="73383.0"/>
        <n v="68592.0"/>
        <n v="58191.0"/>
        <n v="59469.0"/>
        <n v="78787.0"/>
        <n v="111543.0"/>
        <n v="67863.0"/>
        <n v="49719.0"/>
        <n v="20541.0"/>
        <n v="51497.0"/>
        <n v="55724.0"/>
        <n v="14697.0"/>
        <n v="51044.0"/>
        <n v="81400.0"/>
        <n v="33377.0"/>
        <n v="41047.0"/>
        <n v="72251.0"/>
        <n v="43610.0"/>
        <n v="36118.0"/>
        <n v="16773.0"/>
        <n v="67197.0"/>
        <n v="85330.0"/>
        <n v="70440.0"/>
        <n v="52173.0"/>
        <n v="69088.0"/>
        <n v="39438.0"/>
        <n v="43742.0"/>
        <n v="58561.0"/>
        <n v="37680.0"/>
        <n v="33514.0"/>
        <n v="32050.0"/>
        <n v="38925.0"/>
        <n v="39440.0"/>
        <n v="23705.0"/>
        <n v="39779.0"/>
        <n v="49491.0"/>
        <n v="22900.0"/>
        <n v="36474.0"/>
        <n v="37647.0"/>
        <n v="23976.0"/>
        <n v="34054.0"/>
        <n v="98767.0"/>
        <n v="79680.0"/>
        <n v="83335.0"/>
        <n v="140258.0"/>
        <n v="61651.0"/>
        <n v="88102.0"/>
        <n v="49334.0"/>
        <n v="63890.0"/>
        <n v="81751.0"/>
        <n v="180061.0"/>
        <n v="48100.0"/>
        <n v="82625.0"/>
        <n v="63999.0"/>
        <n v="85195.0"/>
        <n v="51966.0"/>
        <n v="164947.0"/>
        <n v="80625.0"/>
        <n v="114094.0"/>
        <n v="101689.0"/>
        <n v="75131.0"/>
        <n v="96551.0"/>
        <n v="51482.0"/>
        <n v="52758.0"/>
        <n v="81108.0"/>
        <n v="56056.0"/>
        <n v="42569.0"/>
        <n v="116250.0"/>
        <n v="54468.0"/>
        <n v="47203.0"/>
        <n v="89361.0"/>
        <n v="81175.0"/>
        <n v="117493.0"/>
        <n v="62156.0"/>
        <n v="49903.0"/>
        <n v="43748.0"/>
        <n v="38905.0"/>
        <n v="61469.0"/>
        <n v="45620.0"/>
        <n v="49627.0"/>
        <n v="50353.0"/>
        <n v="66963.0"/>
        <n v="86983.0"/>
        <n v="65646.0"/>
        <n v="81566.0"/>
        <n v="48283.0"/>
        <n v="53191.0"/>
        <n v="78470.0"/>
        <n v="72800.0"/>
        <n v="79247.0"/>
        <n v="31000.0"/>
        <n v="35927.0"/>
        <n v="68402.0"/>
        <n v="64006.0"/>
        <n v="29407.0"/>
        <n v="39711.0"/>
        <n v="31584.0"/>
        <n v="38051.0"/>
        <n v="70754.0"/>
        <n v="64066.0"/>
        <n v="43875.0"/>
        <n v="61691.0"/>
        <n v="43275.0"/>
        <n v="41536.0"/>
        <n v="30179.0"/>
        <n v="50058.0"/>
        <n v="37233.0"/>
        <n v="65101.0"/>
        <n v="69232.0"/>
        <n v="61889.0"/>
        <n v="105132.0"/>
        <n v="82540.0"/>
        <n v="90963.0"/>
        <n v="219251.0"/>
        <n v="56017.0"/>
        <n v="93869.0"/>
        <n v="204270.0"/>
        <n v="102014.0"/>
        <n v="86361.0"/>
        <n v="131679.0"/>
        <n v="106466.0"/>
        <n v="222938.0"/>
        <n v="87620.0"/>
        <n v="66641.0"/>
        <n v="60608.0"/>
        <n v="50596.0"/>
        <n v="91370.0"/>
        <n v="50534.0"/>
        <n v="102986.0"/>
        <n v="60233.0"/>
        <n v="60156.0"/>
        <n v="56209.0"/>
        <n v="65303.0"/>
        <n v="72232.0"/>
        <n v="102773.0"/>
        <n v="92407.0"/>
        <n v="117456.0"/>
        <n v="126199.0"/>
        <n v="118006.0"/>
        <n v="27079.0"/>
        <n v="29529.0"/>
        <n v="55468.0"/>
        <n v="26288.0"/>
        <n v="83177.0"/>
        <n v="14526.0"/>
        <n v="78703.0"/>
        <n v="42480.0"/>
        <n v="66922.0"/>
        <n v="67440.0"/>
        <n v="55078.0"/>
        <n v="63380.0"/>
        <n v="61766.0"/>
        <n v="30703.0"/>
        <n v="24873.0"/>
        <n v="42342.0"/>
        <n v="32654.0"/>
        <n v="50521.0"/>
        <n v="29438.0"/>
        <n v="41427.0"/>
        <n v="27065.0"/>
        <n v="59972.0"/>
        <n v="51255.0"/>
        <n v="25191.0"/>
        <n v="20752.0"/>
        <n v="26711.0"/>
        <n v="34369.0"/>
        <n v="51915.0"/>
        <n v="50543.0"/>
        <n v="80508.0"/>
        <n v="39658.0"/>
        <n v="36908.0"/>
        <n v="56623.0"/>
        <n v="123936.0"/>
        <n v="79718.0"/>
        <n v="144137.0"/>
        <n v="57099.0"/>
        <n v="51468.0"/>
        <n v="77187.0"/>
        <n v="69806.0"/>
        <n v="191989.0"/>
        <n v="95213.0"/>
        <n v="75339.0"/>
        <n v="57839.0"/>
        <n v="109436.0"/>
        <n v="53152.0"/>
        <n v="40387.0"/>
        <n v="64613.0"/>
        <n v="49004.0"/>
        <n v="57965.0"/>
        <n v="61267.0"/>
        <n v="32064.0"/>
        <n v="21824.0"/>
        <n v="52873.0"/>
        <n v="50256.0"/>
        <n v="50062.0"/>
        <n v="65284.0"/>
        <n v="64317.0"/>
        <n v="110713.0"/>
        <n v="21257.0"/>
        <n v="64228.0"/>
        <n v="51955.0"/>
        <n v="93652.0"/>
        <n v="73056.0"/>
        <n v="91356.0"/>
        <n v="45225.0"/>
        <n v="90117.0"/>
        <n v="125897.0"/>
        <n v="15497.0"/>
        <n v="42718.0"/>
        <n v="38014.0"/>
        <n v="65109.0"/>
        <n v="80675.0"/>
        <n v="40280.0"/>
        <n v="41334.0"/>
        <n v="72716.0"/>
        <n v="68903.0"/>
        <n v="65913.0"/>
        <n v="38019.0"/>
        <n v="34286.0"/>
        <n v="55827.0"/>
        <n v="33905.0"/>
        <n v="25849.0"/>
        <n v="44467.0"/>
        <n v="54117.0"/>
        <n v="62451.0"/>
        <n v="21806.0"/>
        <n v="22733.0"/>
        <n v="34745.0"/>
        <n v="97605.0"/>
        <n v="33548.0"/>
        <n v="35763.0"/>
        <n v="94174.0"/>
        <n v="22735.0"/>
        <n v="49391.0"/>
        <n v="82287.0"/>
        <n v="161212.0"/>
        <n v="95057.0"/>
        <n v="104064.0"/>
        <n v="74199.0"/>
        <n v="92861.0"/>
        <n v="213169.0"/>
        <n v="87546.0"/>
        <n v="89244.0"/>
        <n v="62531.0"/>
        <n v="82615.0"/>
        <n v="81495.0"/>
        <n v="152187.0"/>
        <n v="54532.0"/>
        <n v="192074.0"/>
        <n v="77862.0"/>
        <n v="25551.0"/>
        <n v="110956.0"/>
        <n v="111440.0"/>
        <n v="113120.0"/>
        <n v="111064.0"/>
        <n v="109556.0"/>
        <n v="21349.0"/>
        <n v="115580.0"/>
        <n v="70730.0"/>
        <n v="49807.0"/>
        <n v="64154.0"/>
        <n v="106146.0"/>
        <n v="111421.0"/>
        <n v="52494.0"/>
        <n v="78895.0"/>
        <n v="50071.0"/>
        <n v="81890.0"/>
        <n v="56024.0"/>
        <n v="16468.0"/>
        <n v="35725.0"/>
        <n v="78598.0"/>
        <n v="31384.0"/>
        <n v="50803.0"/>
        <n v="52022.0"/>
        <n v="89347.0"/>
        <n v="40985.0"/>
        <n v="44664.0"/>
        <n v="37040.0"/>
        <n v="89314.0"/>
        <n v="43868.0"/>
        <n v="37845.0"/>
        <n v="93929.0"/>
        <n v="38195.0"/>
        <n v="32399.0"/>
        <n v="39040.0"/>
        <n v="43704.0"/>
        <n v="41069.0"/>
        <n v="35432.0"/>
        <n v="31494.0"/>
        <n v="36633.0"/>
        <n v="33288.0"/>
        <n v="42098.0"/>
        <n v="34400.0"/>
        <n v="37105.0"/>
        <n v="38886.0"/>
        <n v="89717.0"/>
        <n v="36423.0"/>
        <n v="75081.0"/>
        <n v="105501.0"/>
        <n v="135924.0"/>
        <n v="57962.0"/>
        <n v="188472.0"/>
        <n v="105199.0"/>
        <n v="64167.0"/>
        <n v="79534.0"/>
        <n v="153882.0"/>
        <n v="73180.0"/>
        <n v="212042.0"/>
        <n v="64768.0"/>
        <n v="216792.0"/>
        <n v="232066.0"/>
        <n v="101680.0"/>
        <n v="63041.0"/>
        <n v="48775.0"/>
        <n v="64573.0"/>
        <n v="112401.0"/>
        <n v="96192.0"/>
        <n v="43478.0"/>
        <n v="108293.0"/>
        <n v="82855.0"/>
        <n v="50278.0"/>
        <n v="110493.0"/>
        <n v="23669.0"/>
        <n v="99569.0"/>
        <n v="98785.0"/>
        <n v="66215.0"/>
        <n v="60444.0"/>
        <n v="89583.0"/>
        <n v="69119.0"/>
        <n v="63611.0"/>
        <n v="121288.0"/>
        <n v="40145.0"/>
        <n v="73770.0"/>
        <n v="79272.0"/>
        <n v="67726.0"/>
        <n v="33166.0"/>
        <n v="31383.0"/>
        <n v="14656.0"/>
        <n v="47833.0"/>
        <n v="73654.0"/>
        <n v="80013.0"/>
        <n v="47047.0"/>
        <n v="14458.0"/>
        <n v="82475.0"/>
        <n v="55875.0"/>
        <n v="24415.0"/>
        <n v="65417.0"/>
        <n v="27597.0"/>
        <n v="42529.0"/>
        <n v="39437.0"/>
        <n v="42676.0"/>
        <n v="59852.0"/>
        <n v="63785.0"/>
        <n v="51588.0"/>
        <n v="38321.0"/>
        <n v="38791.0"/>
        <n v="42187.0"/>
        <n v="62188.0"/>
        <n v="22279.0"/>
        <n v="31631.0"/>
        <n v="39271.0"/>
        <n v="51617.0"/>
        <n v="79211.0"/>
        <n v="137598.0"/>
        <n v="57514.0"/>
        <n v="197612.0"/>
        <n v="143029.0"/>
        <n v="68459.0"/>
        <n v="58393.0"/>
        <n v="57384.0"/>
        <n v="220152.0"/>
        <n v="52707.0"/>
        <n v="149433.0"/>
        <n v="50173.0"/>
        <n v="57961.0"/>
        <n v="59340.0"/>
        <n v="71192.0"/>
        <n v="144959.0"/>
        <n v="143785.0"/>
        <n v="93132.0"/>
        <n v="46834.0"/>
        <n v="111619.0"/>
        <n v="110059.0"/>
        <n v="73419.0"/>
        <n v="90492.0"/>
        <n v="112522.0"/>
        <n v="75953.0"/>
        <n v="71285.0"/>
        <n v="53593.0"/>
        <n v="61753.0"/>
        <n v="56528.0"/>
        <n v="55706.0"/>
        <n v="80502.0"/>
        <n v="72677.0"/>
        <n v="15833.0"/>
        <n v="43756.0"/>
        <n v="53318.0"/>
        <n v="42109.0"/>
        <n v="83600.0"/>
        <n v="75808.0"/>
        <n v="36297.0"/>
        <n v="63970.0"/>
        <n v="91968.0"/>
        <n v="52033.0"/>
        <n v="49082.0"/>
        <n v="77148.0"/>
        <n v="46345.0"/>
        <n v="85231.0"/>
        <n v="55573.0"/>
        <n v="26419.0"/>
        <n v="56944.0"/>
        <n v="58230.0"/>
        <n v="58198.0"/>
        <n v="32035.0"/>
        <n v="49704.0"/>
        <n v="26778.0"/>
        <n v="23274.0"/>
        <n v="41776.0"/>
        <n v="39081.0"/>
        <n v="41537.0"/>
        <n v="22271.0"/>
        <n v="24970.0"/>
        <n v="26617.0"/>
        <n v="32644.0"/>
        <n v="24749.0"/>
        <n v="21466.0"/>
        <n v="26628.0"/>
        <n v="42781.0"/>
        <n v="73194.0"/>
        <n v="86159.0"/>
        <n v="150658.0"/>
        <n v="64052.0"/>
        <n v="230947.0"/>
        <n v="65392.0"/>
        <n v="67365.0"/>
        <n v="58777.0"/>
        <n v="85920.0"/>
        <n v="106020.0"/>
        <n v="159470.0"/>
        <n v="55734.0"/>
        <n v="140015.0"/>
        <n v="57518.0"/>
        <n v="138148.0"/>
        <n v="57385.0"/>
        <n v="119198.0"/>
        <n v="63120.0"/>
        <n v="64844.0"/>
        <n v="81655.0"/>
        <n v="88295.0"/>
        <n v="99399.0"/>
        <n v="49942.0"/>
        <n v="70596.0"/>
        <n v="113315.0"/>
        <n v="119015.0"/>
        <n v="19468.0"/>
        <n v="117721.0"/>
        <n v="91493.0"/>
        <n v="61183.0"/>
        <n v="53930.0"/>
        <n v="117350.0"/>
        <n v="69735.0"/>
        <n v="106227.0"/>
        <n v="22243.0"/>
        <n v="70647.0"/>
        <n v="100169.0"/>
        <n v="72102.0"/>
        <n v="88300.0"/>
        <n v="51294.0"/>
        <n v="90563.0"/>
        <n v="58207.0"/>
        <n v="82547.0"/>
        <n v="41686.0"/>
        <n v="75419.0"/>
        <n v="40392.0"/>
        <n v="45557.0"/>
        <n v="89799.0"/>
        <n v="85190.0"/>
        <n v="33914.0"/>
        <n v="33554.0"/>
        <n v="106154.0"/>
        <n v="26291.0"/>
        <n v="57571.0"/>
        <n v="51160.0"/>
        <n v="86799.0"/>
        <n v="74805.0"/>
        <n v="74011.0"/>
        <n v="58495.0"/>
        <n v="32583.0"/>
        <n v="30739.0"/>
        <n v="37485.0"/>
        <n v="38071.0"/>
        <n v="66106.0"/>
        <n v="94385.0"/>
        <n v="57581.0"/>
        <n v="30855.0"/>
        <n v="28006.0"/>
        <n v="37621.0"/>
        <n v="63104.0"/>
        <n v="69292.0"/>
        <n v="30238.0"/>
        <n v="70507.0"/>
        <n v="23249.0"/>
        <n v="125471.0"/>
        <n v="76965.0"/>
        <n v="136292.0"/>
        <n v="80700.0"/>
        <n v="57334.0"/>
        <n v="151049.0"/>
        <n v="60353.0"/>
        <n v="85454.0"/>
        <n v="129507.0"/>
        <n v="85955.0"/>
        <n v="84787.0"/>
        <n v="64480.0"/>
        <n v="232830.0"/>
        <n v="145202.0"/>
        <n v="162832.0"/>
        <n v="89664.0"/>
        <n v="134261.0"/>
        <n v="112842.0"/>
        <n v="66740.0"/>
        <n v="64137.0"/>
        <n v="132248.0"/>
        <n v="96400.0"/>
        <n v="68498.0"/>
        <n v="21289.0"/>
        <n v="58541.0"/>
        <n v="88405.0"/>
        <n v="53539.0"/>
        <n v="51396.0"/>
        <n v="50849.0"/>
        <n v="60815.0"/>
        <n v="119517.0"/>
        <n v="67023.0"/>
        <n v="74500.0"/>
        <n v="56229.0"/>
        <n v="102937.0"/>
        <n v="55249.0"/>
        <n v="124828.0"/>
        <n v="78401.0"/>
        <n v="60495.0"/>
        <n v="51812.0"/>
        <n v="57861.0"/>
        <n v="45360.0"/>
        <n v="63329.0"/>
        <n v="49210.0"/>
        <n v="74398.0"/>
        <n v="39573.0"/>
        <n v="34394.0"/>
        <n v="19395.0"/>
        <n v="35362.0"/>
        <n v="67404.0"/>
        <n v="65703.0"/>
        <n v="48715.0"/>
        <n v="44016.0"/>
        <n v="44984.0"/>
        <n v="41077.0"/>
        <n v="64541.0"/>
        <n v="53759.0"/>
        <n v="76320.0"/>
        <n v="23752.0"/>
        <n v="40147.0"/>
        <n v="71749.0"/>
        <n v="43458.0"/>
        <n v="32639.0"/>
        <n v="33363.0"/>
        <n v="65448.0"/>
        <n v="26132.0"/>
        <n v="27035.0"/>
        <n v="32419.0"/>
        <n v="76798.0"/>
        <n v="64799.0"/>
        <n v="30312.0"/>
        <n v="42685.0"/>
        <n v="98649.0"/>
        <n v="21861.0"/>
        <n v="81042.0"/>
        <n v="104687.0"/>
        <n v="97589.0"/>
        <n v="76809.0"/>
        <n v="81834.0"/>
        <n v="88379.0"/>
        <n v="168257.0"/>
        <n v="150640.0"/>
        <n v="133017.0"/>
        <n v="78504.0"/>
        <n v="99630.0"/>
        <n v="65493.0"/>
        <n v="127484.0"/>
        <n v="206872.0"/>
        <n v="72118.0"/>
        <n v="92116.0"/>
        <n v="99563.0"/>
        <n v="254874.0"/>
        <n v="64676.0"/>
        <n v="127839.0"/>
        <n v="87646.0"/>
        <n v="121496.0"/>
        <n v="115055.0"/>
        <n v="63281.0"/>
        <n v="59898.0"/>
        <n v="83976.0"/>
        <n v="69957.0"/>
        <n v="76228.0"/>
        <n v="56571.0"/>
        <n v="112379.0"/>
        <n v="78913.0"/>
        <n v="62717.0"/>
        <n v="51043.0"/>
        <n v="79777.0"/>
        <n v="61084.0"/>
        <n v="50411.0"/>
        <n v="88887.0"/>
        <n v="43959.0"/>
        <n v="53869.0"/>
        <n v="79444.0"/>
        <n v="61080.0"/>
        <n v="39498.0"/>
        <n v="63953.0"/>
        <n v="59929.0"/>
        <n v="50048.0"/>
        <n v="61677.0"/>
        <n v="37568.0"/>
        <n v="60562.0"/>
        <n v="36707.0"/>
        <n v="85652.0"/>
        <n v="63583.0"/>
        <n v="24341.0"/>
        <n v="53079.0"/>
        <n v="22516.0"/>
        <n v="24989.0"/>
        <n v="26375.0"/>
        <n v="31142.0"/>
        <n v="30086.0"/>
        <n v="28641.0"/>
        <n v="54962.0"/>
        <n v="52209.0"/>
        <n v="24025.0"/>
        <n v="30381.0"/>
        <n v="58535.0"/>
        <n v="44934.0"/>
        <n v="60707.0"/>
        <n v="25622.0"/>
        <n v="82372.0"/>
        <n v="66821.0"/>
        <n v="44602.0"/>
        <n v="134799.0"/>
        <n v="87686.0"/>
        <n v="86811.0"/>
        <n v="101097.0"/>
        <n v="83497.0"/>
        <n v="128933.0"/>
        <n v="76230.0"/>
        <n v="71101.0"/>
        <n v="49347.0"/>
        <n v="46394.0"/>
        <n v="135309.0"/>
        <n v="73678.0"/>
        <n v="129036.0"/>
        <n v="73210.0"/>
        <n v="74195.0"/>
        <n v="129023.0"/>
        <n v="68448.0"/>
        <n v="112342.0"/>
        <n v="48494.0"/>
        <n v="56388.0"/>
        <n v="79091.0"/>
        <n v="116061.0"/>
        <n v="53751.0"/>
        <n v="123395.0"/>
        <n v="111767.0"/>
        <n v="108227.0"/>
        <n v="94876.0"/>
        <n v="86162.0"/>
        <n v="86072.0"/>
        <n v="81351.0"/>
        <n v="116213.0"/>
        <n v="66380.0"/>
        <n v="42593.0"/>
        <n v="52175.0"/>
        <n v="92215.0"/>
        <n v="17143.0"/>
        <n v="63995.0"/>
        <n v="86131.0"/>
        <n v="15771.0"/>
        <n v="97621.0"/>
        <n v="73935.0"/>
        <n v="48881.0"/>
        <n v="50577.0"/>
        <n v="18102.0"/>
        <n v="84318.0"/>
        <n v="26109.0"/>
        <n v="52207.0"/>
        <n v="29111.0"/>
        <n v="31191.0"/>
        <n v="34639.0"/>
        <n v="73055.0"/>
        <n v="64181.0"/>
        <n v="40414.0"/>
        <n v="76233.0"/>
        <n v="51006.0"/>
        <n v="48506.0"/>
        <n v="46094.0"/>
        <n v="91643.0"/>
        <n v="101150.0"/>
        <n v="123272.0"/>
        <n v="131721.0"/>
        <n v="237919.0"/>
        <n v="135467.0"/>
        <n v="162209.0"/>
        <n v="157192.0"/>
        <n v="237217.0"/>
        <n v="157879.0"/>
        <n v="102786.0"/>
        <n v="142477.0"/>
        <n v="80073.0"/>
        <n v="148687.0"/>
        <n v="116481.0"/>
        <n v="195624.0"/>
        <n v="117809.0"/>
        <n v="82945.0"/>
        <n v="144390.0"/>
        <n v="175669.0"/>
        <n v="90581.0"/>
        <n v="83262.0"/>
        <n v="88449.0"/>
        <n v="58769.0"/>
        <n v="146518.0"/>
        <n v="80943.0"/>
        <n v="117416.0"/>
        <n v="69241.0"/>
        <n v="123655.0"/>
        <n v="93257.0"/>
        <n v="103211.0"/>
        <n v="62338.0"/>
        <n v="67714.0"/>
        <n v="68370.0"/>
        <n v="29106.0"/>
        <n v="14566.0"/>
        <n v="39552.0"/>
        <n v="30456.0"/>
        <n v="47351.0"/>
        <n v="53379.0"/>
        <n v="75222.0"/>
        <n v="83151.0"/>
        <n v="69164.0"/>
        <n v="78879.0"/>
        <n v="64782.0"/>
        <n v="42121.0"/>
        <n v="72904.0"/>
        <n v="69289.0"/>
        <n v="40038.0"/>
        <n v="40798.0"/>
        <n v="25154.0"/>
        <n v="37383.0"/>
        <n v="24413.0"/>
        <n v="30680.0"/>
        <n v="43322.0"/>
        <n v="27709.0"/>
        <n v="38335.0"/>
        <n v="43520.0"/>
        <n v="50885.0"/>
        <n v="48774.0"/>
        <n v="51865.0"/>
        <n v="34919.0"/>
        <n v="63113.0"/>
        <n v="26171.0"/>
        <n v="38156.0"/>
        <n v="21782.0"/>
        <n v="55771.0"/>
        <n v="54926.0"/>
        <n v="34323.0"/>
        <n v="70494.0"/>
        <n v="123690.0"/>
        <n v="49310.0"/>
        <n v="44450.0"/>
        <n v="55719.0"/>
        <n v="139912.0"/>
        <n v="73434.0"/>
        <n v="184405.0"/>
        <n v="47935.0"/>
        <n v="69366.0"/>
        <n v="73905.0"/>
        <n v="72395.0"/>
        <n v="196864.0"/>
        <n v="61863.0"/>
        <n v="92802.0"/>
        <n v="178352.0"/>
        <n v="82466.0"/>
        <n v="75348.0"/>
        <n v="140689.0"/>
        <n v="60019.0"/>
        <n v="152169.0"/>
        <n v="91586.0"/>
        <n v="51119.0"/>
        <n v="75409.0"/>
        <n v="109134.0"/>
        <n v="100911.0"/>
        <n v="51309.0"/>
        <n v="77999.0"/>
        <n v="99118.0"/>
        <n v="65089.0"/>
        <n v="22484.0"/>
        <n v="103636.0"/>
        <n v="92647.0"/>
        <n v="56379.0"/>
        <n v="51863.0"/>
        <n v="18504.0"/>
        <n v="116647.0"/>
        <n v="98601.0"/>
        <n v="73478.0"/>
        <n v="40905.0"/>
        <n v="84207.0"/>
        <n v="42138.0"/>
        <n v="46418.0"/>
        <n v="73906.0"/>
        <n v="59282.0"/>
        <n v="55921.0"/>
        <n v="71995.0"/>
        <n v="47911.0"/>
        <n v="14819.0"/>
        <n v="57429.0"/>
        <n v="66737.0"/>
        <n v="50783.0"/>
        <n v="39758.0"/>
        <n v="71328.0"/>
        <n v="32097.0"/>
        <n v="28667.0"/>
        <n v="36042.0"/>
        <n v="27783.0"/>
        <n v="65304.0"/>
        <n v="47690.0"/>
        <n v="58341.0"/>
        <n v="53569.0"/>
        <n v="47321.0"/>
        <n v="44875.0"/>
        <n v="23904.0"/>
        <n v="40662.0"/>
        <n v="27372.0"/>
        <n v="29000.0"/>
        <n v="67992.0"/>
        <n v="61161.0"/>
        <n v="36222.0"/>
        <n v="64985.0"/>
        <n v="46713.0"/>
        <n v="99863.0"/>
        <n v="228973.0"/>
        <n v="101864.0"/>
        <n v="62226.0"/>
        <n v="144628.0"/>
        <n v="51118.0"/>
        <n v="91658.0"/>
        <n v="113608.0"/>
        <n v="59389.0"/>
        <n v="65683.0"/>
        <n v="138138.0"/>
        <n v="105374.0"/>
        <n v="162375.0"/>
        <n v="162696.0"/>
        <n v="102349.0"/>
        <n v="84231.0"/>
        <n v="162047.0"/>
        <n v="85729.0"/>
        <n v="33114.0"/>
        <n v="107243.0"/>
        <n v="94728.0"/>
        <n v="56234.0"/>
        <n v="99619.0"/>
        <n v="102737.0"/>
        <n v="109378.0"/>
        <n v="68918.0"/>
        <n v="64788.0"/>
        <n v="112990.0"/>
        <n v="105202.0"/>
        <n v="89896.0"/>
        <n v="50640.0"/>
        <n v="114800.0"/>
        <n v="58234.0"/>
        <n v="96370.0"/>
        <n v="51172.0"/>
        <n v="94445.0"/>
        <n v="43634.0"/>
        <n v="41957.0"/>
        <n v="66924.0"/>
        <n v="81396.0"/>
        <n v="68149.0"/>
        <n v="44959.0"/>
        <n v="50755.0"/>
        <n v="38765.0"/>
        <n v="50420.0"/>
        <n v="50708.0"/>
        <n v="56447.0"/>
        <n v="19420.0"/>
        <n v="62069.0"/>
        <n v="65357.0"/>
        <n v="55950.0"/>
        <n v="90335.0"/>
        <n v="59759.0"/>
        <n v="68753.0"/>
        <n v="28436.0"/>
        <n v="42492.0"/>
        <n v="46016.0"/>
        <n v="29015.0"/>
        <n v="68602.0"/>
        <n v="45002.0"/>
        <n v="68200.0"/>
        <n v="36725.0"/>
        <n v="60635.0"/>
        <n v="49852.0"/>
        <n v="39833.0"/>
        <n v="36173.0"/>
        <n v="34698.0"/>
        <n v="51736.0"/>
        <n v="82416.0"/>
        <n v="32532.0"/>
        <n v="55107.0"/>
        <n v="129638.0"/>
        <n v="65148.0"/>
        <n v="161607.0"/>
        <n v="91952.0"/>
        <n v="164899.0"/>
        <n v="73376.0"/>
        <n v="133673.0"/>
        <n v="255441.0"/>
        <n v="66114.0"/>
        <n v="239184.0"/>
        <n v="53399.0"/>
        <n v="221923.0"/>
        <n v="91575.0"/>
        <n v="70342.0"/>
        <n v="52349.0"/>
        <n v="233679.0"/>
        <n v="140823.0"/>
        <n v="55817.0"/>
        <n v="214054.0"/>
        <n v="67111.0"/>
        <n v="82260.0"/>
        <n v="84089.0"/>
        <n v="115541.0"/>
        <n v="108601.0"/>
        <n v="106496.0"/>
        <n v="66847.0"/>
        <n v="125332.0"/>
        <n v="98617.0"/>
        <n v="104343.0"/>
        <n v="49853.0"/>
        <n v="99344.0"/>
        <n v="54870.0"/>
        <n v="54394.0"/>
        <n v="123816.0"/>
        <n v="30563.0"/>
        <n v="90227.0"/>
        <n v="75059.0"/>
        <n v="35767.0"/>
        <n v="45094.0"/>
        <n v="80983.0"/>
        <n v="48833.0"/>
        <n v="78372.0"/>
        <n v="33482.0"/>
        <n v="46267.0"/>
        <n v="95567.0"/>
        <n v="116145.0"/>
        <n v="33072.0"/>
        <n v="56465.0"/>
        <n v="47623.0"/>
        <n v="19801.0"/>
        <n v="74069.0"/>
        <n v="40186.0"/>
        <n v="32262.0"/>
        <n v="49706.0"/>
        <n v="48709.0"/>
        <n v="22815.0"/>
        <n v="66545.0"/>
        <n v="60774.0"/>
        <n v="37524.0"/>
        <n v="25773.0"/>
        <n v="32118.0"/>
        <n v="31582.0"/>
        <n v="60915.0"/>
        <n v="119828.0"/>
        <n v="60165.0"/>
        <n v="132402.0"/>
        <n v="124842.0"/>
        <n v="186827.0"/>
        <n v="84581.0"/>
        <n v="53188.0"/>
        <n v="68618.0"/>
        <n v="230163.0"/>
        <n v="128873.0"/>
        <n v="172760.0"/>
        <n v="65249.0"/>
        <n v="70620.0"/>
        <n v="65733.0"/>
        <n v="174728.0"/>
        <n v="137267.0"/>
        <n v="70778.0"/>
        <n v="156728.0"/>
        <n v="51801.0"/>
        <n v="91529.0"/>
        <n v="98362.0"/>
        <n v="96170.0"/>
        <n v="53660.0"/>
        <n v="50246.0"/>
        <n v="83438.0"/>
        <n v="80162.0"/>
        <n v="53487.0"/>
        <n v="18371.0"/>
        <n v="93680.0"/>
        <n v="62640.0"/>
        <n v="64145.0"/>
        <n v="127805.0"/>
        <n v="69270.0"/>
        <n v="71999.0"/>
        <n v="94340.0"/>
        <n v="92636.0"/>
        <n v="48281.0"/>
        <n v="51927.0"/>
        <n v="49882.0"/>
        <n v="42607.0"/>
        <n v="15447.0"/>
        <n v="63183.0"/>
        <n v="59234.0"/>
        <n v="75119.0"/>
        <n v="39079.0"/>
        <n v="80930.0"/>
        <n v="52505.0"/>
        <n v="97642.0"/>
        <n v="26272.0"/>
        <n v="32346.0"/>
        <n v="69248.0"/>
        <n v="68471.0"/>
        <n v="53366.0"/>
        <n v="45803.0"/>
        <n v="25113.0"/>
        <n v="40582.0"/>
        <n v="25876.0"/>
        <n v="63125.0"/>
        <n v="21899.0"/>
        <n v="29489.0"/>
        <n v="30790.0"/>
        <n v="31045.0"/>
        <n v="39372.0"/>
        <n v="39578.0"/>
        <n v="31408.0"/>
        <n v="53559.0"/>
        <n v="30052.0"/>
        <n v="65440.0"/>
        <n v="37128.0"/>
        <n v="72007.0"/>
        <n v="74164.0"/>
        <n v="223014.0"/>
        <n v="212332.0"/>
        <n v="158716.0"/>
        <n v="252543.0"/>
        <n v="93670.0"/>
        <n v="54236.0"/>
        <n v="236038.0"/>
        <n v="63708.0"/>
        <n v="65786.0"/>
        <n v="62951.0"/>
        <n v="173732.0"/>
        <n v="101598.0"/>
        <n v="61825.0"/>
        <n v="39506.0"/>
        <n v="221840.0"/>
        <n v="75730.0"/>
        <n v="96207.0"/>
        <n v="59858.0"/>
        <n v="93919.0"/>
        <n v="57493.0"/>
        <n v="56108.0"/>
        <n v="21702.0"/>
        <n v="133496.0"/>
        <n v="82129.0"/>
        <n v="81517.0"/>
        <n v="72464.0"/>
        <n v="56299.0"/>
        <n v="109707.0"/>
        <n v="69045.0"/>
        <n v="101565.0"/>
        <n v="89255.0"/>
        <n v="49102.0"/>
        <n v="82608.0"/>
        <n v="49584.0"/>
        <n v="85029.0"/>
        <n v="86775.0"/>
        <n v="45915.0"/>
        <n v="38730.0"/>
        <n v="55218.0"/>
        <n v="79657.0"/>
        <n v="14979.0"/>
        <n v="46974.0"/>
        <n v="87655.0"/>
        <n v="39089.0"/>
        <n v="32451.0"/>
        <n v="68110.0"/>
        <n v="27034.0"/>
        <n v="36711.0"/>
        <n v="43172.0"/>
        <n v="24375.0"/>
        <n v="36716.0"/>
        <n v="35877.0"/>
        <n v="57786.0"/>
        <n v="58744.0"/>
        <n v="56652.0"/>
        <n v="38285.0"/>
        <n v="54199.0"/>
        <n v="51856.0"/>
        <n v="120938.0"/>
        <n v="50881.0"/>
        <n v="57239.0"/>
        <n v="116611.0"/>
        <n v="75377.0"/>
        <n v="147069.0"/>
        <n v="47840.0"/>
        <n v="76815.0"/>
        <n v="158024.0"/>
        <n v="66364.0"/>
        <n v="64972.0"/>
        <n v="89939.0"/>
        <n v="126437.0"/>
        <n v="226067.0"/>
        <n v="232266.0"/>
        <n v="85307.0"/>
        <n v="67597.0"/>
        <n v="76263.0"/>
        <n v="58480.0"/>
        <n v="71266.0"/>
        <n v="52975.0"/>
        <n v="182721.0"/>
        <n v="117977.0"/>
        <n v="72446.0"/>
        <n v="106514.0"/>
        <n v="57327.0"/>
        <n v="57036.0"/>
        <n v="91931.0"/>
        <n v="78670.0"/>
        <n v="36146.0"/>
        <n v="56187.0"/>
        <n v="50255.0"/>
        <n v="42485.0"/>
        <n v="83345.0"/>
        <n v="14558.0"/>
        <n v="41831.0"/>
        <n v="70207.0"/>
        <n v="13676.0"/>
        <n v="16363.0"/>
        <n v="37421.0"/>
        <n v="44794.0"/>
        <n v="84002.0"/>
        <n v="51136.0"/>
        <n v="70204.0"/>
        <n v="42487.0"/>
        <n v="65197.0"/>
        <n v="46583.0"/>
        <n v="45542.0"/>
        <n v="35446.0"/>
        <n v="51899.0"/>
        <n v="36911.0"/>
        <n v="37569.0"/>
        <n v="27083.0"/>
        <n v="26021.0"/>
        <n v="61244.0"/>
        <n v="25508.0"/>
        <n v="48940.0"/>
        <n v="39392.0"/>
        <n v="70559.0"/>
        <n v="149931.0"/>
        <n v="50290.0"/>
        <n v="63634.0"/>
        <n v="57287.0"/>
        <n v="204072.0"/>
        <n v="67936.0"/>
        <n v="106697.0"/>
        <n v="200775.0"/>
        <n v="159780.0"/>
        <n v="97918.0"/>
        <n v="132396.0"/>
        <n v="225846.0"/>
        <n v="102019.0"/>
        <n v="69268.0"/>
        <n v="53348.0"/>
        <n v="62567.0"/>
        <n v="71273.0"/>
        <n v="96892.0"/>
        <n v="91457.0"/>
        <n v="156131.0"/>
        <n v="115489.0"/>
        <n v="72066.0"/>
        <n v="73195.0"/>
        <n v="60448.0"/>
        <n v="49860.0"/>
        <n v="61826.0"/>
        <n v="49743.0"/>
        <n v="49472.0"/>
        <n v="59498.0"/>
        <n v="112761.0"/>
        <n v="83150.0"/>
        <n v="56185.0"/>
        <n v="98400.0"/>
        <n v="92983.0"/>
        <n v="93423.0"/>
        <n v="98000.0"/>
        <n v="58846.0"/>
        <n v="53822.0"/>
        <n v="97402.0"/>
        <n v="95037.0"/>
        <n v="45238.0"/>
        <n v="46645.0"/>
        <n v="43159.0"/>
        <n v="84961.0"/>
        <n v="51597.0"/>
        <n v="78424.0"/>
        <n v="65998.0"/>
        <n v="23371.0"/>
        <n v="28688.0"/>
        <n v="80950.0"/>
        <n v="56270.0"/>
        <n v="41149.0"/>
        <n v="48817.0"/>
        <n v="29687.0"/>
        <n v="34916.0"/>
        <n v="29651.0"/>
        <n v="46026.0"/>
        <n v="46146.0"/>
        <n v="70491.0"/>
        <n v="42911.0"/>
        <n v="34977.0"/>
        <n v="34990.0"/>
        <n v="43871.0"/>
        <n v="42246.0"/>
        <n v="59710.0"/>
        <n v="64733.0"/>
        <n v="76272.0"/>
        <n v="84806.0"/>
        <n v="147979.0"/>
        <n v="116155.0"/>
        <n v="114555.0"/>
        <n v="180520.0"/>
        <n v="172001.0"/>
        <n v="216854.0"/>
        <n v="144825.0"/>
        <n v="61296.0"/>
        <n v="151462.0"/>
        <n v="108020.0"/>
        <n v="95266.0"/>
        <n v="152657.0"/>
        <n v="108714.0"/>
        <n v="90427.0"/>
        <n v="174438.0"/>
        <n v="91459.0"/>
        <n v="105631.0"/>
        <n v="71225.0"/>
        <n v="125138.0"/>
        <n v="60555.0"/>
        <n v="64049.0"/>
        <n v="76118.0"/>
        <n v="53049.0"/>
        <n v="120678.0"/>
        <n v="90101.0"/>
        <n v="89095.0"/>
        <n v="24481.0"/>
        <n v="52136.0"/>
        <n v="22190.0"/>
        <n v="61995.0"/>
        <n v="14548.0"/>
        <n v="54008.0"/>
        <n v="40517.0"/>
        <n v="64702.0"/>
        <n v="40431.0"/>
        <n v="55266.0"/>
        <n v="59164.0"/>
        <n v="58944.0"/>
        <n v="77407.0"/>
        <n v="41997.0"/>
        <n v="64179.0"/>
        <n v="15247.0"/>
        <n v="37013.0"/>
        <n v="39707.0"/>
        <n v="60639.0"/>
        <n v="36766.0"/>
        <n v="37094.0"/>
        <n v="64362.0"/>
        <n v="32748.0"/>
        <n v="60490.0"/>
        <n v="30785.0"/>
        <n v="57238.0"/>
        <n v="36875.0"/>
        <n v="35006.0"/>
        <n v="42288.0"/>
        <n v="58663.0"/>
        <n v="20772.0"/>
        <n v="32674.0"/>
        <n v="36244.0"/>
        <n v="48394.0"/>
        <n v="84607.0"/>
        <n v="44761.0"/>
        <n v="201730.0"/>
        <n v="85584.0"/>
        <n v="138008.0"/>
        <n v="178065.0"/>
        <n v="66416.0"/>
        <n v="54359.0"/>
        <n v="143714.0"/>
        <n v="49118.0"/>
        <n v="107274.0"/>
        <n v="226487.0"/>
        <n v="147633.0"/>
        <n v="89898.0"/>
        <n v="57852.0"/>
        <n v="79803.0"/>
        <n v="120865.0"/>
        <n v="82986.0"/>
        <n v="59583.0"/>
        <n v="49984.0"/>
        <n v="119868.0"/>
        <n v="48294.0"/>
        <n v="60286.0"/>
        <n v="62569.0"/>
        <n v="56527.0"/>
        <n v="100959.0"/>
        <n v="63128.0"/>
        <n v="128745.0"/>
        <n v="83597.0"/>
        <n v="72364.0"/>
        <n v="49738.0"/>
        <n v="55440.0"/>
        <n v="69134.0"/>
        <n v="48540.0"/>
        <n v="63865.0"/>
        <n v="53584.0"/>
        <n v="86381.0"/>
        <n v="52054.0"/>
        <n v="40622.0"/>
        <n v="63612.0"/>
        <n v="41661.0"/>
        <n v="84142.0"/>
        <n v="33487.0"/>
        <n v="62620.0"/>
        <n v="55327.0"/>
        <n v="48840.0"/>
        <n v="60259.0"/>
        <n v="83140.0"/>
        <n v="49856.0"/>
        <n v="37911.0"/>
        <n v="42799.0"/>
        <n v="55365.0"/>
        <n v="34837.0"/>
        <n v="47836.0"/>
        <n v="42354.0"/>
        <n v="49445.0"/>
        <n v="34513.0"/>
        <n v="34178.0"/>
        <n v="59188.0"/>
        <n v="58720.0"/>
        <n v="22811.0"/>
        <n v="23874.0"/>
        <n v="28123.0"/>
        <n v="20128.0"/>
        <n v="25367.0"/>
        <n v="30518.0"/>
        <n v="33124.0"/>
        <n v="27739.0"/>
        <n v="44823.0"/>
        <n v="55311.0"/>
        <n v="31240.0"/>
        <n v="38933.0"/>
        <n v="23024.0"/>
        <n v="48867.0"/>
        <n v="212599.0"/>
        <n v="181799.0"/>
        <n v="74005.0"/>
        <n v="139231.0"/>
        <n v="57051.0"/>
        <n v="64282.0"/>
        <n v="135986.0"/>
        <n v="58904.0"/>
        <n v="55024.0"/>
        <n v="137942.0"/>
        <n v="57555.0"/>
        <n v="86591.0"/>
        <n v="154586.0"/>
        <n v="66752.0"/>
        <n v="63434.0"/>
        <n v="62301.0"/>
        <n v="120771.0"/>
        <n v="202745.0"/>
        <n v="67598.0"/>
        <n v="52422.0"/>
        <n v="53381.0"/>
        <n v="21579.0"/>
        <n v="68849.0"/>
        <n v="49953.0"/>
        <n v="107650.0"/>
        <n v="52261.0"/>
        <n v="20699.0"/>
        <n v="61716.0"/>
        <n v="115478.0"/>
        <n v="79206.0"/>
        <n v="61440.0"/>
        <n v="24252.0"/>
        <n v="78355.0"/>
        <n v="20312.0"/>
        <n v="52825.0"/>
        <n v="44095.0"/>
        <n v="47401.0"/>
        <n v="49632.0"/>
        <n v="71759.0"/>
        <n v="45630.0"/>
        <n v="50428.0"/>
        <n v="47804.0"/>
        <n v="59175.0"/>
        <n v="108633.0"/>
        <n v="80507.0"/>
        <n v="73213.0"/>
        <n v="43919.0"/>
        <n v="80988.0"/>
        <n v="54317.0"/>
        <n v="52212.0"/>
        <n v="22500.0"/>
        <n v="58632.0"/>
        <n v="36686.0"/>
        <n v="19754.0"/>
        <n v="25116.0"/>
        <n v="33178.0"/>
        <n v="21640.0"/>
        <n v="23764.0"/>
        <n v="30444.0"/>
        <n v="35665.0"/>
        <n v="34682.0"/>
        <n v="57917.0"/>
        <n v="24079.0"/>
        <n v="25159.0"/>
        <n v="23216.0"/>
        <n v="31703.0"/>
        <n v="91030.0"/>
        <n v="35116.0"/>
        <n v="111664.0"/>
        <n v="62380.0"/>
        <n v="61618.0"/>
        <n v="69823.0"/>
        <n v="88892.0"/>
        <n v="56180.0"/>
        <n v="110102.0"/>
        <n v="163455.0"/>
        <n v="201343.0"/>
        <n v="171316.0"/>
        <n v="71847.0"/>
        <n v="62055.0"/>
        <n v="66217.0"/>
        <n v="87296.0"/>
        <n v="44404.0"/>
        <n v="169256.0"/>
        <n v="110740.0"/>
        <n v="215196.0"/>
        <n v="182053.0"/>
        <n v="119252.0"/>
        <n v="62819.0"/>
        <n v="55194.0"/>
        <n v="62737.0"/>
        <n v="83780.0"/>
        <n v="83546.0"/>
        <n v="97038.0"/>
        <n v="60793.0"/>
        <n v="63398.0"/>
        <n v="52560.0"/>
        <n v="66355.0"/>
        <n v="107453.0"/>
        <n v="94201.0"/>
        <n v="111000.0"/>
        <n v="57164.0"/>
        <n v="20217.0"/>
        <n v="60071.0"/>
        <n v="32524.0"/>
        <n v="45591.0"/>
        <n v="77166.0"/>
        <n v="38827.0"/>
        <n v="70237.0"/>
        <n v="30324.0"/>
        <n v="87335.0"/>
        <n v="42857.0"/>
        <n v="47180.0"/>
        <n v="41529.0"/>
        <n v="37838.0"/>
        <n v="22393.0"/>
        <n v="75330.0"/>
        <n v="36534.0"/>
        <n v="51561.0"/>
        <n v="43889.0"/>
        <n v="50641.0"/>
        <n v="35144.0"/>
        <n v="55019.0"/>
        <n v="22566.0"/>
        <n v="34720.0"/>
        <n v="22048.0"/>
        <n v="66167.0"/>
        <n v="27304.0"/>
        <n v="32190.0"/>
        <n v="33142.0"/>
        <n v="56739.0"/>
        <n v="21981.0"/>
        <n v="43617.0"/>
        <n v="55547.0"/>
        <n v="19274.0"/>
        <n v="48942.0"/>
        <n v="77902.0"/>
        <n v="49786.0"/>
        <n v="18541.0"/>
        <n v="86716.0"/>
        <n v="63237.0"/>
        <n v="210853.0"/>
        <n v="110053.0"/>
        <n v="55648.0"/>
        <n v="117841.0"/>
        <n v="76403.0"/>
        <n v="136364.0"/>
        <n v="134763.0"/>
        <n v="54518.0"/>
        <n v="211320.0"/>
        <n v="126880.0"/>
        <n v="215220.0"/>
        <n v="58783.0"/>
        <n v="66233.0"/>
        <n v="213279.0"/>
        <n v="48426.0"/>
        <n v="94368.0"/>
        <n v="51273.0"/>
        <n v="42420.0"/>
        <n v="79433.0"/>
        <n v="21572.0"/>
        <n v="77092.0"/>
        <n v="66797.0"/>
        <n v="41007.0"/>
        <n v="23114.0"/>
        <n v="50199.0"/>
        <n v="49064.0"/>
        <n v="68158.0"/>
        <n v="52958.0"/>
        <n v="36986.0"/>
        <n v="37663.0"/>
        <n v="29189.0"/>
        <n v="77572.0"/>
        <n v="48655.0"/>
        <n v="79989.0"/>
        <n v="34804.0"/>
        <n v="78435.0"/>
        <n v="65155.0"/>
        <n v="88081.0"/>
        <n v="35732.0"/>
        <n v="86177.0"/>
        <n v="61453.0"/>
        <n v="55077.0"/>
        <n v="71975.0"/>
        <n v="34875.0"/>
        <n v="60235.0"/>
        <n v="62529.0"/>
        <n v="75891.0"/>
        <n v="48934.0"/>
        <n v="26847.0"/>
        <n v="65689.0"/>
        <n v="29430.0"/>
        <n v="30006.0"/>
        <n v="22406.0"/>
        <n v="20060.0"/>
        <n v="26391.0"/>
        <n v="28027.0"/>
        <n v="57593.0"/>
        <n v="30421.0"/>
        <n v="36468.0"/>
        <n v="30962.0"/>
        <n v="30395.0"/>
        <n v="39252.0"/>
        <n v="23846.0"/>
        <n v="81926.0"/>
        <n v="61208.0"/>
        <n v="83411.0"/>
        <n v="72946.0"/>
        <n v="63276.0"/>
        <n v="147666.0"/>
        <n v="60816.0"/>
        <n v="126109.0"/>
        <n v="72754.0"/>
        <n v="67764.0"/>
        <n v="85045.0"/>
        <n v="184365.0"/>
        <n v="110816.0"/>
        <n v="120980.0"/>
        <n v="57617.0"/>
        <n v="135496.0"/>
        <n v="66151.0"/>
        <n v="52850.0"/>
        <n v="47636.0"/>
        <n v="82956.0"/>
        <n v="109790.0"/>
        <n v="38837.0"/>
        <n v="52999.0"/>
        <n v="104950.0"/>
        <n v="106083.0"/>
        <n v="106622.0"/>
        <n v="74284.0"/>
        <n v="94441.0"/>
        <n v="96543.0"/>
        <n v="101363.0"/>
        <n v="75759.0"/>
        <n v="21850.0"/>
        <n v="100115.0"/>
        <n v="61656.0"/>
        <n v="81854.0"/>
        <n v="102622.0"/>
        <n v="14615.0"/>
        <n v="52485.0"/>
        <n v="39560.0"/>
        <n v="35888.0"/>
        <n v="43896.0"/>
        <n v="17165.0"/>
        <n v="29668.0"/>
        <n v="29707.0"/>
        <n v="48501.0"/>
        <n v="44399.0"/>
        <n v="71648.0"/>
        <n v="34794.0"/>
        <n v="37966.0"/>
        <n v="61052.0"/>
        <n v="33856.0"/>
        <n v="26357.0"/>
        <n v="58952.0"/>
        <n v="43430.0"/>
        <n v="40534.0"/>
        <n v="26679.0"/>
        <n v="24694.0"/>
        <n v="20895.0"/>
        <n v="30463.0"/>
        <n v="50673.0"/>
        <n v="51890.0"/>
        <n v="25759.0"/>
        <n v="26452.0"/>
        <n v="38690.0"/>
        <n v="20036.0"/>
        <n v="33094.0"/>
        <n v="24100.0"/>
        <n v="27737.0"/>
        <n v="48371.0"/>
        <n v="36845.0"/>
        <n v="65983.0"/>
        <n v="68925.0"/>
        <n v="93317.0"/>
        <n v="218858.0"/>
        <n v="127873.0"/>
        <n v="131998.0"/>
        <n v="52043.0"/>
        <n v="73696.0"/>
        <n v="74590.0"/>
        <n v="120182.0"/>
        <n v="45138.0"/>
        <n v="213681.0"/>
        <n v="72499.0"/>
        <n v="207188.0"/>
        <n v="56559.0"/>
        <n v="58492.0"/>
        <n v="66881.0"/>
        <n v="23804.0"/>
        <n v="76746.0"/>
        <n v="65453.0"/>
        <n v="68487.0"/>
        <n v="66932.0"/>
        <n v="22837.0"/>
        <n v="49092.0"/>
        <n v="54603.0"/>
        <n v="23533.0"/>
        <n v="16443.0"/>
        <n v="102021.0"/>
        <n v="47475.0"/>
        <n v="67957.0"/>
        <n v="104340.0"/>
        <n v="110431.0"/>
        <n v="65485.0"/>
        <n v="17103.0"/>
        <n v="44605.0"/>
        <n v="47086.0"/>
        <n v="81028.0"/>
        <n v="74094.0"/>
        <n v="55254.0"/>
        <n v="55317.0"/>
        <n v="63304.0"/>
        <n v="54352.0"/>
        <n v="54360.0"/>
        <n v="55749.0"/>
        <n v="44660.0"/>
        <n v="49005.0"/>
        <n v="63040.0"/>
        <n v="71687.0"/>
        <n v="34222.0"/>
        <n v="38060.0"/>
        <n v="75856.0"/>
        <n v="79300.0"/>
        <n v="39799.0"/>
        <n v="26145.0"/>
        <n v="67178.0"/>
        <n v="35354.0"/>
        <n v="39303.0"/>
        <n v="65539.0"/>
        <n v="33533.0"/>
        <n v="35071.0"/>
        <n v="49501.0"/>
        <n v="40740.0"/>
        <n v="32683.0"/>
        <n v="63409.0"/>
        <n v="76405.0"/>
        <n v="91869.0"/>
        <n v="115184.0"/>
        <n v="65565.0"/>
        <n v="154001.0"/>
        <n v="167176.0"/>
        <n v="109021.0"/>
        <n v="89007.0"/>
        <n v="70174.0"/>
        <n v="97494.0"/>
        <n v="82036.0"/>
        <n v="149264.0"/>
        <n v="197397.0"/>
        <n v="67583.0"/>
        <n v="109563.0"/>
        <n v="63619.0"/>
        <n v="72598.0"/>
        <n v="117519.0"/>
        <n v="73778.0"/>
        <n v="131639.0"/>
        <n v="67324.0"/>
        <n v="75163.0"/>
        <n v="124506.0"/>
        <n v="53528.0"/>
        <n v="46743.0"/>
        <n v="113751.0"/>
        <n v="63754.0"/>
        <n v="59300.0"/>
        <n v="64169.0"/>
        <n v="109166.0"/>
        <n v="61041.0"/>
        <n v="97948.0"/>
        <n v="81972.0"/>
        <n v="41361.0"/>
        <n v="87387.0"/>
        <n v="91306.0"/>
        <n v="67503.0"/>
        <n v="39599.0"/>
        <n v="82563.0"/>
        <n v="35052.0"/>
        <n v="38938.0"/>
        <n v="61952.0"/>
        <n v="76740.0"/>
        <n v="24233.0"/>
        <n v="79854.0"/>
        <n v="35419.0"/>
        <n v="66094.0"/>
        <n v="32582.0"/>
        <n v="59842.0"/>
        <n v="61154.0"/>
        <n v="15250.0"/>
        <n v="52476.0"/>
        <n v="21397.0"/>
        <n v="37938.0"/>
        <n v="26719.0"/>
        <n v="51730.0"/>
        <n v="26939.0"/>
        <n v="59991.0"/>
        <n v="63127.0"/>
        <n v="43051.0"/>
        <n v="25093.0"/>
        <n v="58371.0"/>
        <n v="40630.0"/>
        <n v="43764.0"/>
        <n v="26615.0"/>
        <n v="46816.0"/>
        <n v="85199.0"/>
        <n v="61232.0"/>
        <n v="47980.0"/>
        <n v="106032.0"/>
        <n v="107218.0"/>
        <n v="49329.0"/>
        <n v="126411.0"/>
        <n v="48219.0"/>
        <n v="62410.0"/>
        <n v="133640.0"/>
        <n v="75695.0"/>
        <n v="92944.0"/>
        <n v="138197.0"/>
        <n v="237297.0"/>
        <n v="56717.0"/>
        <n v="110751.0"/>
        <n v="157724.0"/>
        <n v="156130.0"/>
        <n v="216216.0"/>
        <n v="24828.0"/>
        <n v="125533.0"/>
        <n v="105873.0"/>
        <n v="84434.0"/>
        <n v="84812.0"/>
        <n v="101455.0"/>
        <n v="55691.0"/>
        <n v="56486.0"/>
        <n v="44342.0"/>
        <n v="108252.0"/>
        <n v="51488.0"/>
        <n v="62426.0"/>
        <n v="125183.0"/>
        <n v="55598.0"/>
        <n v="69520.0"/>
        <n v="82594.0"/>
        <n v="44673.0"/>
        <n v="35642.0"/>
        <n v="65869.0"/>
        <n v="91381.0"/>
        <n v="51008.0"/>
        <n v="41938.0"/>
        <n v="86037.0"/>
        <n v="50200.0"/>
        <n v="80971.0"/>
        <n v="89783.0"/>
        <n v="70210.0"/>
        <n v="14200.0"/>
        <n v="75092.0"/>
        <n v="29190.0"/>
        <n v="23328.0"/>
        <n v="45061.0"/>
        <n v="44656.0"/>
        <n v="58547.0"/>
        <n v="60616.0"/>
        <n v="21199.0"/>
        <n v="35646.0"/>
        <n v="54055.0"/>
        <n v="20936.0"/>
        <n v="44083.0"/>
        <n v="35598.0"/>
        <n v="46983.0"/>
        <n v="35447.0"/>
        <n v="50293.0"/>
        <n v="40419.0"/>
        <n v="106417.0"/>
        <n v="54143.0"/>
        <n v="58950.0"/>
        <n v="78941.0"/>
        <n v="66957.0"/>
        <n v="63200.0"/>
        <n v="94591.0"/>
        <n v="95062.0"/>
        <n v="61408.0"/>
        <n v="144853.0"/>
        <n v="133977.0"/>
        <n v="196320.0"/>
        <n v="119189.0"/>
        <n v="69256.0"/>
        <n v="141907.0"/>
        <n v="61507.0"/>
        <n v="56816.0"/>
        <n v="139339.0"/>
        <n v="67981.0"/>
        <n v="105948.0"/>
        <n v="115138.0"/>
        <n v="56472.0"/>
        <n v="104748.0"/>
        <n v="84115.0"/>
        <n v="70300.0"/>
        <n v="122189.0"/>
        <n v="64430.0"/>
        <n v="61174.0"/>
        <n v="60199.0"/>
        <n v="107060.0"/>
        <n v="82674.0"/>
        <n v="72149.0"/>
        <n v="35399.0"/>
        <n v="44967.0"/>
        <n v="33628.0"/>
        <n v="45365.0"/>
        <n v="60595.0"/>
        <n v="84922.0"/>
        <n v="48899.0"/>
        <n v="42950.0"/>
        <n v="45687.0"/>
        <n v="33754.0"/>
        <n v="21993.0"/>
        <n v="31627.0"/>
        <n v="32809.0"/>
        <n v="23202.0"/>
        <n v="59671.0"/>
        <n v="60802.0"/>
        <n v="51920.0"/>
        <n v="53867.0"/>
        <n v="35371.0"/>
        <n v="41955.0"/>
        <n v="26916.0"/>
        <n v="32850.0"/>
        <n v="27895.0"/>
        <n v="25591.0"/>
        <n v="58596.0"/>
        <n v="54723.0"/>
        <n v="49695.0"/>
        <n v="21724.0"/>
        <n v="59823.0"/>
        <n v="155757.0"/>
        <n v="76563.0"/>
        <n v="46071.0"/>
        <n v="126933.0"/>
        <n v="143728.0"/>
        <n v="82414.0"/>
        <n v="55949.0"/>
        <n v="135692.0"/>
        <n v="73635.0"/>
        <n v="69430.0"/>
        <n v="79654.0"/>
        <n v="52863.0"/>
        <n v="70691.0"/>
        <n v="89582.0"/>
        <n v="51041.0"/>
        <n v="71505.0"/>
        <n v="117130.0"/>
        <n v="50478.0"/>
        <n v="106158.0"/>
        <n v="93071.0"/>
        <n v="89341.0"/>
        <n v="18895.0"/>
        <n v="60034.0"/>
        <n v="20058.0"/>
        <n v="44484.0"/>
        <n v="47091.0"/>
        <n v="62783.0"/>
        <n v="143140.0"/>
        <n v="82288.0"/>
        <n v="55322.0"/>
        <n v="29490.0"/>
        <n v="48441.0"/>
        <n v="14877.0"/>
        <n v="35076.0"/>
        <n v="54569.0"/>
        <n v="64140.0"/>
        <n v="75370.0"/>
        <n v="49642.0"/>
        <n v="33919.0"/>
        <n v="30280.0"/>
        <n v="65770.0"/>
        <n v="70026.0"/>
        <n v="69717.0"/>
        <n v="21820.0"/>
        <n v="31750.0"/>
        <n v="30728.0"/>
        <n v="40058.0"/>
        <n v="19090.0"/>
        <n v="54038.0"/>
        <n v="26850.0"/>
        <n v="19337.0"/>
        <n v="35733.0"/>
        <n v="30008.0"/>
        <n v="27589.0"/>
        <n v="21502.0"/>
        <n v="23356.0"/>
        <n v="31747.0"/>
        <n v="32785.0"/>
        <n v="19169.0"/>
        <n v="74667.0"/>
        <n v="97563.0"/>
        <n v="37475.0"/>
        <n v="91401.0"/>
        <n v="213969.0"/>
        <n v="91071.0"/>
        <n v="49830.0"/>
        <n v="176405.0"/>
        <n v="72216.0"/>
        <n v="78313.0"/>
        <n v="79320.0"/>
        <n v="94986.0"/>
        <n v="67917.0"/>
        <n v="122301.0"/>
        <n v="67677.0"/>
        <n v="88316.0"/>
        <n v="149245.0"/>
        <n v="185698.0"/>
        <n v="61245.0"/>
        <n v="80874.0"/>
        <n v="55714.0"/>
        <n v="55864.0"/>
        <n v="59231.0"/>
        <n v="91695.0"/>
        <n v="70212.0"/>
        <n v="60402.0"/>
        <n v="63428.0"/>
        <n v="89268.0"/>
        <n v="80877.0"/>
        <n v="65797.0"/>
        <n v="88752.0"/>
        <n v="68709.0"/>
        <n v="44454.0"/>
        <n v="50089.0"/>
        <n v="107408.0"/>
        <n v="100000.0"/>
        <n v="56093.0"/>
        <n v="24676.0"/>
        <n v="67960.0"/>
        <n v="68512.0"/>
        <n v="63824.0"/>
        <n v="40516.0"/>
        <n v="29449.0"/>
        <n v="44099.0"/>
        <n v="41147.0"/>
        <n v="50196.0"/>
        <n v="37571.0"/>
        <n v="73658.0"/>
        <n v="71688.0"/>
        <n v="29236.0"/>
        <n v="53881.0"/>
        <n v="9977.0"/>
        <n v="19353.0"/>
        <n v="53529.0"/>
        <n v="15647.0"/>
        <n v="46623.0"/>
        <n v="20896.0"/>
        <n v="32475.0"/>
        <n v="31188.0"/>
        <n v="20462.0"/>
        <n v="13387.0"/>
        <n v="21453.0"/>
        <n v="63663.0"/>
        <n v="41712.0"/>
        <n v="45893.0"/>
        <n v="25739.0"/>
        <n v="37218.0"/>
        <n v="28533.0"/>
        <n v="27476.0"/>
        <n v="33312.0"/>
        <n v="43112.0"/>
        <n v="168759.0"/>
        <n v="50186.0"/>
        <n v="167132.0"/>
        <n v="138401.0"/>
        <n v="39266.0"/>
        <n v="72849.0"/>
        <n v="46726.0"/>
        <n v="115666.0"/>
        <n v="101268.0"/>
        <n v="79339.0"/>
        <n v="72264.0"/>
        <n v="41191.0"/>
        <n v="54608.0"/>
        <n v="92924.0"/>
        <n v="71913.0"/>
        <n v="46225.0"/>
        <n v="50646.0"/>
        <n v="71115.0"/>
        <n v="36661.0"/>
        <n v="93882.0"/>
        <n v="34874.0"/>
        <n v="71414.0"/>
        <n v="14078.0"/>
        <n v="87606.0"/>
        <n v="37786.0"/>
        <n v="33808.0"/>
        <n v="43002.0"/>
        <n v="46119.0"/>
        <n v="48545.0"/>
        <n v="47688.0"/>
        <n v="97736.0"/>
        <n v="48126.0"/>
        <n v="27621.0"/>
        <n v="54835.0"/>
        <n v="30293.0"/>
        <n v="66884.0"/>
        <n v="66085.0"/>
        <n v="57496.0"/>
        <n v="53684.0"/>
        <n v="34209.0"/>
        <n v="36015.0"/>
        <n v="30847.0"/>
        <n v="44982.0"/>
        <n v="61797.0"/>
        <n v="50797.0"/>
        <n v="59996.0"/>
        <n v="56321.0"/>
        <n v="66417.0"/>
        <n v="47022.0"/>
        <n v="47247.0"/>
        <n v="33597.0"/>
        <n v="29400.0"/>
        <n v="21011.0"/>
        <n v="21142.0"/>
        <n v="24740.0"/>
        <n v="17793.0"/>
        <n v="45430.0"/>
        <n v="23634.0"/>
        <n v="23309.0"/>
        <n v="21822.0"/>
        <n v="15845.0"/>
        <n v="36312.0"/>
        <n v="25173.0"/>
        <n v="25942.0"/>
        <n v="30143.0"/>
        <n v="63993.0"/>
        <n v="15216.0"/>
        <n v="73324.0"/>
        <n v="55115.0"/>
        <n v="54172.0"/>
        <n v="139548.0"/>
        <n v="113511.0"/>
        <n v="39515.0"/>
        <n v="114552.0"/>
        <n v="60341.0"/>
        <n v="98981.0"/>
        <n v="48345.0"/>
        <n v="36856.0"/>
        <n v="39478.0"/>
        <n v="48712.0"/>
        <n v="110828.0"/>
        <n v="112238.0"/>
        <n v="43653.0"/>
        <n v="44005.0"/>
        <n v="124609.0"/>
        <n v="90956.0"/>
        <n v="47955.0"/>
        <n v="41903.0"/>
        <n v="93099.0"/>
        <n v="72471.0"/>
        <n v="80964.0"/>
        <n v="55815.0"/>
        <n v="58669.0"/>
        <n v="55264.0"/>
        <n v="42892.0"/>
        <n v="46854.0"/>
        <n v="53560.0"/>
        <n v="76019.0"/>
        <n v="87745.0"/>
        <n v="43866.0"/>
        <n v="48423.0"/>
        <n v="23072.0"/>
        <n v="36243.0"/>
        <n v="28134.0"/>
        <n v="45215.0"/>
        <n v="34117.0"/>
        <n v="44195.0"/>
        <n v="61017.0"/>
        <n v="78568.0"/>
        <n v="33513.0"/>
        <n v="28071.0"/>
        <n v="30127.0"/>
        <n v="23508.0"/>
        <n v="23450.0"/>
        <n v="28967.0"/>
        <n v="19769.0"/>
        <n v="20948.0"/>
        <n v="25168.0"/>
        <n v="18739.0"/>
        <n v="22191.0"/>
        <n v="33028.0"/>
        <n v="29182.0"/>
        <n v="23951.0"/>
        <n v="39817.0"/>
        <n v="77598.0"/>
        <n v="57444.0"/>
        <n v="13312.0"/>
        <n v="32381.0"/>
        <n v="39805.0"/>
        <n v="124658.0"/>
        <n v="52252.0"/>
        <n v="108135.0"/>
        <n v="50188.0"/>
        <n v="77077.0"/>
        <n v="135269.0"/>
        <n v="42872.0"/>
        <n v="34454.0"/>
        <n v="44649.0"/>
        <n v="59021.0"/>
        <n v="95264.0"/>
        <n v="36702.0"/>
        <n v="77086.0"/>
        <n v="43436.0"/>
        <n v="113042.0"/>
        <n v="47892.0"/>
        <n v="46684.0"/>
        <n v="54827.0"/>
        <n v="36757.0"/>
        <n v="39100.0"/>
        <n v="50101.0"/>
        <n v="36192.0"/>
        <n v="38597.0"/>
        <n v="62044.0"/>
        <n v="69290.0"/>
        <n v="70418.0"/>
        <n v="54145.0"/>
        <n v="10164.0"/>
        <n v="49174.0"/>
        <n v="28626.0"/>
        <n v="26337.0"/>
        <n v="40436.0"/>
        <n v="30667.0"/>
        <n v="23577.0"/>
        <n v="39935.0"/>
        <n v="38718.0"/>
        <n v="11302.0"/>
        <n v="47141.0"/>
        <n v="49427.0"/>
        <n v="57433.0"/>
        <n v="23748.0"/>
        <n v="35564.0"/>
        <n v="23230.0"/>
        <n v="28874.0"/>
        <n v="67715.0"/>
        <n v="25028.0"/>
        <n v="30662.0"/>
        <n v="21711.0"/>
        <n v="18777.0"/>
        <n v="18827.0"/>
        <n v="18062.0"/>
        <n v="26257.0"/>
        <n v="18958.0"/>
        <n v="15587.0"/>
        <n v="18575.0"/>
        <n v="25858.0"/>
        <n v="16348.0"/>
        <n v="16907.0"/>
        <n v="39130.0"/>
        <n v="25494.0"/>
        <n v="34193.0"/>
        <n v="58374.0"/>
        <n v="105771.0"/>
        <n v="91403.0"/>
        <n v="48474.0"/>
        <n v="39443.0"/>
        <n v="155258.0"/>
        <n v="57417.0"/>
        <n v="98119.0"/>
        <n v="43377.0"/>
        <n v="96145.0"/>
        <n v="14637.0"/>
        <n v="67383.0"/>
        <n v="135260.0"/>
        <n v="99287.0"/>
        <n v="61791.0"/>
        <n v="12761.0"/>
        <n v="57448.0"/>
        <n v="63848.0"/>
        <n v="53286.0"/>
        <n v="63203.0"/>
        <n v="43010.0"/>
        <n v="78571.0"/>
        <n v="48076.0"/>
        <n v="36668.0"/>
        <n v="58058.0"/>
        <n v="31807.0"/>
        <n v="57401.0"/>
        <n v="86988.0"/>
        <n v="75226.0"/>
        <n v="40395.0"/>
        <n v="27352.0"/>
        <n v="23868.0"/>
        <n v="47555.0"/>
        <n v="29151.0"/>
        <n v="28951.0"/>
        <n v="26923.0"/>
        <n v="23682.0"/>
        <n v="31447.0"/>
        <n v="24968.0"/>
        <n v="37793.0"/>
        <n v="52538.0"/>
        <n v="44839.0"/>
        <n v="23300.0"/>
        <n v="48090.0"/>
        <n v="28946.0"/>
        <n v="19506.0"/>
        <n v="14455.0"/>
        <n v="40376.0"/>
        <n v="19174.0"/>
        <n v="25999.0"/>
        <n v="41293.0"/>
        <n v="17548.0"/>
        <n v="15241.0"/>
        <n v="42044.0"/>
        <n v="23772.0"/>
        <n v="17843.0"/>
        <n v="33623.0"/>
        <n v="15641.0"/>
        <n v="23271.0"/>
        <n v="17543.0"/>
        <n v="18404.0"/>
        <n v="33184.0"/>
        <n v="17347.0"/>
        <n v="17164.0"/>
        <n v="25006.0"/>
        <n v="107064.0"/>
        <n v="29849.0"/>
        <n v="56840.0"/>
        <n v="42644.0"/>
        <n v="69462.0"/>
        <n v="61387.0"/>
        <n v="134764.0"/>
        <n v="60269.0"/>
        <n v="97221.0"/>
        <n v="44740.0"/>
        <n v="39169.0"/>
        <n v="40261.0"/>
        <n v="41932.0"/>
        <n v="81914.0"/>
        <n v="101256.0"/>
        <n v="37325.0"/>
        <n v="21403.0"/>
        <n v="126726.0"/>
        <n v="153905.0"/>
        <n v="85813.0"/>
        <n v="34367.0"/>
        <n v="52972.0"/>
        <n v="51584.0"/>
        <n v="79683.0"/>
        <n v="44345.0"/>
        <n v="35253.0"/>
        <n v="38814.0"/>
        <n v="59350.0"/>
        <n v="54512.0"/>
        <n v="46522.0"/>
        <n v="79499.0"/>
        <n v="41127.0"/>
        <n v="46654.0"/>
        <n v="58978.0"/>
        <n v="74780.0"/>
        <n v="59559.0"/>
        <n v="39605.0"/>
        <n v="37505.0"/>
        <n v="31778.0"/>
        <n v="25048.0"/>
        <n v="27904.0"/>
        <n v="29532.0"/>
        <n v="30399.0"/>
        <n v="26525.0"/>
        <n v="47881.0"/>
        <n v="25929.0"/>
        <n v="29005.0"/>
        <n v="58274.0"/>
        <n v="49803.0"/>
        <n v="39420.0"/>
        <n v="27907.0"/>
        <n v="28258.0"/>
        <n v="10577.0"/>
        <n v="18734.0"/>
        <n v="20304.0"/>
        <n v="26669.0"/>
        <n v="33173.0"/>
        <n v="15109.0"/>
        <n v="18572.0"/>
        <n v="18766.0"/>
        <n v="17671.0"/>
        <n v="32910.0"/>
        <n v="18994.0"/>
        <n v="20774.0"/>
        <n v="28481.0"/>
        <n v="33451.0"/>
        <n v="19247.0"/>
        <n v="40188.0"/>
        <n v="24154.0"/>
        <n v="28883.0"/>
        <n v="50734.0"/>
        <n v="104723.0"/>
        <n v="58364.0"/>
        <n v="49350.0"/>
        <n v="61323.0"/>
        <n v="77455.0"/>
        <n v="59648.0"/>
        <n v="135523.0"/>
        <n v="47839.0"/>
        <n v="99064.0"/>
        <n v="104500.0"/>
        <n v="78467.0"/>
        <n v="148681.0"/>
        <n v="164939.0"/>
        <n v="38763.0"/>
        <n v="99278.0"/>
        <n v="50362.0"/>
        <n v="152954.0"/>
        <n v="110744.0"/>
        <n v="39695.0"/>
        <n v="67150.0"/>
        <n v="86853.0"/>
        <n v="45141.0"/>
        <n v="79691.0"/>
        <n v="36368.0"/>
        <n v="68926.0"/>
        <n v="73642.0"/>
        <n v="74055.0"/>
        <n v="59254.0"/>
        <n v="50339.0"/>
        <n v="57954.0"/>
        <n v="38074.0"/>
        <n v="46209.0"/>
        <n v="45218.0"/>
        <n v="49643.0"/>
        <n v="34586.0"/>
        <n v="37451.0"/>
        <n v="29716.0"/>
        <n v="43803.0"/>
        <n v="33690.0"/>
        <n v="27528.0"/>
        <n v="40206.0"/>
        <n v="39057.0"/>
        <n v="35509.0"/>
        <n v="46050.0"/>
        <n v="21014.0"/>
        <n v="28332.0"/>
        <n v="26724.0"/>
        <n v="17768.0"/>
        <n v="49059.0"/>
        <n v="19206.0"/>
        <n v="24894.0"/>
        <n v="15736.0"/>
        <n v="32304.0"/>
        <n v="19135.0"/>
        <n v="16863.0"/>
        <n v="34368.0"/>
        <n v="17946.0"/>
        <n v="29352.0"/>
        <n v="21421.0"/>
        <n v="26387.0"/>
        <n v="15336.0"/>
        <n v="34245.0"/>
        <n v="37892.0"/>
        <n v="53905.0"/>
        <n v="58105.0"/>
        <n v="10992.0"/>
        <n v="86260.0"/>
        <n v="49929.0"/>
        <n v="153267.0"/>
        <n v="42777.0"/>
        <n v="131099.0"/>
        <n v="58544.0"/>
        <n v="51380.0"/>
        <n v="34685.0"/>
        <n v="103217.0"/>
        <n v="43766.0"/>
        <n v="61249.0"/>
        <n v="60215.0"/>
        <n v="98100.0"/>
        <n v="84075.0"/>
        <n v="73944.0"/>
        <n v="40794.0"/>
        <n v="78900.0"/>
        <n v="14858.0"/>
        <n v="15417.0"/>
        <n v="79813.0"/>
        <n v="65858.0"/>
        <n v="14890.0"/>
        <n v="68463.0"/>
        <n v="57717.0"/>
        <n v="66019.0"/>
        <n v="39401.0"/>
        <n v="50045.0"/>
        <n v="35945.0"/>
        <n v="36811.0"/>
        <n v="38161.0"/>
        <n v="64163.0"/>
        <n v="30342.0"/>
        <n v="27094.0"/>
        <n v="43556.0"/>
        <n v="28705.0"/>
        <n v="32775.0"/>
        <n v="62844.0"/>
        <n v="68303.0"/>
        <n v="44396.0"/>
        <n v="28245.0"/>
        <n v="31310.0"/>
        <n v="37484.0"/>
        <n v="32858.0"/>
        <n v="23952.0"/>
        <n v="17783.0"/>
        <n v="53690.0"/>
        <n v="16039.0"/>
        <n v="29944.0"/>
        <n v="18556.0"/>
        <n v="31029.0"/>
        <n v="46844.0"/>
        <n v="35527.0"/>
        <n v="43700.0"/>
        <n v="53105.0"/>
        <n v="20277.0"/>
        <n v="30720.0"/>
        <n v="44816.0"/>
        <n v="67915.0"/>
        <n v="67552.0"/>
        <n v="47786.0"/>
        <n v="59192.0"/>
        <n v="43422.0"/>
        <n v="119225.0"/>
        <n v="181288.0"/>
        <n v="54149.0"/>
        <n v="56551.0"/>
        <n v="65225.0"/>
        <n v="98760.0"/>
        <n v="48030.0"/>
        <n v="78442.0"/>
        <n v="82510.0"/>
        <n v="81408.0"/>
        <n v="113442.0"/>
        <n v="46910.0"/>
        <n v="83409.0"/>
        <n v="90441.0"/>
        <n v="102391.0"/>
        <n v="45501.0"/>
        <n v="46255.0"/>
        <n v="88145.0"/>
        <n v="110115.0"/>
        <n v="53723.0"/>
        <n v="82302.0"/>
        <n v="17845.0"/>
        <n v="94779.0"/>
        <n v="86761.0"/>
        <n v="63984.0"/>
        <n v="41130.0"/>
        <n v="17058.0"/>
        <n v="81350.0"/>
        <n v="76213.0"/>
        <n v="46249.0"/>
        <n v="39703.0"/>
        <n v="44727.0"/>
        <n v="22752.0"/>
        <n v="17468.0"/>
        <n v="24352.0"/>
        <n v="55514.0"/>
        <n v="28426.0"/>
        <n v="35259.0"/>
        <n v="55055.0"/>
        <n v="32389.0"/>
        <n v="41003.0"/>
        <n v="26003.0"/>
        <n v="37462.0"/>
        <n v="29610.0"/>
        <n v="24201.0"/>
        <n v="57462.0"/>
        <n v="40642.0"/>
        <n v="21143.0"/>
        <n v="38395.0"/>
        <n v="26645.0"/>
        <n v="28409.0"/>
        <n v="33485.0"/>
        <n v="30214.0"/>
        <n v="24378.0"/>
        <n v="42466.0"/>
        <n v="41036.0"/>
        <n v="16861.0"/>
        <n v="19007.0"/>
        <n v="20408.0"/>
        <n v="33792.0"/>
        <n v="21990.0"/>
        <n v="18592.0"/>
        <n v="24698.0"/>
        <n v="23613.0"/>
        <n v="33382.0"/>
        <n v="47957.0"/>
        <n v="54695.0"/>
        <n v="64463.0"/>
        <n v="121384.0"/>
        <n v="42752.0"/>
        <n v="58088.0"/>
        <n v="55112.0"/>
        <n v="95887.0"/>
        <n v="90654.0"/>
        <n v="129045.0"/>
        <n v="102133.0"/>
        <n v="40293.0"/>
        <n v="43321.0"/>
        <n v="55064.0"/>
        <n v="69143.0"/>
        <n v="40065.0"/>
        <n v="34263.0"/>
        <n v="53713.0"/>
        <n v="91791.0"/>
        <n v="47658.0"/>
        <n v="44245.0"/>
        <n v="47781.0"/>
        <n v="78593.0"/>
        <n v="88487.0"/>
        <n v="31518.0"/>
        <n v="34972.0"/>
        <n v="14511.0"/>
        <n v="31277.0"/>
        <n v="83701.0"/>
        <n v="36200.0"/>
        <n v="49033.0"/>
        <n v="60365.0"/>
        <n v="65879.0"/>
        <n v="33373.0"/>
        <n v="72637.0"/>
        <n v="31444.0"/>
        <n v="25353.0"/>
        <n v="46580.0"/>
        <n v="13088.0"/>
        <n v="52039.0"/>
        <n v="50553.0"/>
        <n v="21863.0"/>
        <n v="57820.0"/>
        <n v="28185.0"/>
        <n v="27925.0"/>
        <n v="35557.0"/>
        <n v="29203.0"/>
        <n v="27786.0"/>
        <n v="28940.0"/>
        <n v="48053.0"/>
        <n v="56634.0"/>
        <n v="19942.0"/>
        <n v="16227.0"/>
        <n v="39925.0"/>
        <n v="21418.0"/>
        <n v="16155.0"/>
        <n v="47172.0"/>
        <n v="31622.0"/>
        <n v="16170.0"/>
        <n v="44419.0"/>
        <n v="18965.0"/>
        <n v="49648.0"/>
        <n v="49150.0"/>
        <n v="21573.0"/>
        <n v="29103.0"/>
        <n v="20394.0"/>
        <n v="67719.0"/>
        <n v="35600.0"/>
        <n v="67387.0"/>
        <n v="56308.0"/>
        <n v="60262.0"/>
        <n v="70236.0"/>
        <n v="38670.0"/>
        <n v="38869.0"/>
        <n v="109887.0"/>
        <n v="56075.0"/>
        <n v="117353.0"/>
        <n v="117038.0"/>
        <n v="150759.0"/>
        <n v="51975.0"/>
        <n v="48195.0"/>
        <n v="31245.0"/>
        <n v="117285.0"/>
        <n v="166937.0"/>
        <n v="47270.0"/>
        <n v="78666.0"/>
        <n v="85357.0"/>
        <n v="50135.0"/>
        <n v="44970.0"/>
        <n v="35105.0"/>
        <n v="83167.0"/>
        <n v="55646.0"/>
        <n v="88457.0"/>
        <n v="56619.0"/>
        <n v="43403.0"/>
        <n v="42321.0"/>
        <n v="88486.0"/>
        <n v="15974.0"/>
        <n v="69522.0"/>
        <n v="49095.0"/>
        <n v="13298.0"/>
        <n v="29261.0"/>
        <n v="36540.0"/>
        <n v="39471.0"/>
        <n v="40317.0"/>
        <n v="52687.0"/>
        <n v="23994.0"/>
        <n v="58329.0"/>
        <n v="29721.0"/>
        <n v="31304.0"/>
        <n v="37691.0"/>
        <n v="24440.0"/>
        <n v="66193.0"/>
        <n v="34465.0"/>
        <n v="31935.0"/>
        <n v="45381.0"/>
        <n v="18121.0"/>
        <n v="17700.0"/>
        <n v="46762.0"/>
        <n v="23204.0"/>
        <n v="35378.0"/>
        <n v="17239.0"/>
        <n v="29269.0"/>
        <n v="21673.0"/>
        <n v="32091.0"/>
        <n v="33120.0"/>
        <n v="19285.0"/>
        <n v="41947.0"/>
        <n v="24019.0"/>
        <n v="32661.0"/>
        <n v="38803.0"/>
        <n v="41450.0"/>
        <n v="23628.0"/>
        <n v="46012.0"/>
        <n v="22547.0"/>
        <n v="10938.0"/>
        <n v="29948.0"/>
        <n v="11967.0"/>
        <n v="14144.0"/>
        <n v="85775.0"/>
        <n v="75802.0"/>
        <n v="51011.0"/>
        <n v="59566.0"/>
        <n v="43583.0"/>
        <n v="45253.0"/>
        <n v="140780.0"/>
        <n v="43484.0"/>
        <n v="100174.0"/>
        <n v="27719.0"/>
        <n v="63815.0"/>
        <n v="114348.0"/>
        <n v="40183.0"/>
        <n v="167879.0"/>
        <n v="85007.0"/>
        <n v="142241.0"/>
        <n v="49871.0"/>
        <n v="29858.0"/>
        <n v="47827.0"/>
        <n v="64009.0"/>
        <n v="92258.0"/>
        <n v="47670.0"/>
        <n v="42874.0"/>
        <n v="48008.0"/>
        <n v="37309.0"/>
        <n v="57931.0"/>
        <n v="81687.0"/>
        <n v="38977.0"/>
        <n v="86906.0"/>
        <n v="41674.0"/>
        <n v="39001.0"/>
        <n v="80221.0"/>
        <n v="65292.0"/>
        <n v="31842.0"/>
        <n v="27255.0"/>
        <n v="23847.0"/>
        <n v="10506.0"/>
        <n v="56254.0"/>
        <n v="41091.0"/>
        <n v="49225.0"/>
        <n v="58678.0"/>
        <n v="50405.0"/>
        <n v="25714.0"/>
        <n v="30437.0"/>
        <n v="24129.0"/>
        <n v="23564.0"/>
        <n v="29705.0"/>
        <n v="44547.0"/>
        <n v="20622.0"/>
        <n v="57994.0"/>
        <n v="34661.0"/>
        <n v="20373.0"/>
        <n v="31185.0"/>
        <n v="20712.0"/>
        <n v="25107.0"/>
        <n v="21525.0"/>
        <n v="24918.0"/>
        <n v="44196.0"/>
        <n v="28694.0"/>
        <n v="33392.0"/>
        <n v="38686.0"/>
        <n v="18348.0"/>
        <n v="48907.0"/>
        <n v="37092.0"/>
        <n v="72127.0"/>
        <n v="22346.0"/>
        <n v="46696.0"/>
        <n v="54111.0"/>
        <n v="63730.0"/>
        <n v="144476.0"/>
        <n v="164800.0"/>
        <n v="69757.0"/>
        <n v="147765.0"/>
        <n v="52740.0"/>
        <n v="103726.0"/>
        <n v="45772.0"/>
        <n v="151681.0"/>
        <n v="61281.0"/>
        <n v="67549.0"/>
        <n v="33982.0"/>
        <n v="44570.0"/>
        <n v="45401.0"/>
        <n v="54272.0"/>
        <n v="172256.0"/>
        <n v="92118.0"/>
        <n v="72443.0"/>
        <n v="59883.0"/>
        <n v="46396.0"/>
        <n v="52866.0"/>
        <n v="38068.0"/>
        <n v="43820.0"/>
        <n v="36688.0"/>
        <n v="94502.0"/>
        <n v="15478.0"/>
        <n v="45108.0"/>
        <n v="90589.0"/>
        <n v="54796.0"/>
        <n v="83006.0"/>
        <n v="85736.0"/>
        <n v="62619.0"/>
        <n v="41564.0"/>
        <n v="54454.0"/>
        <n v="55718.0"/>
        <n v="30299.0"/>
        <n v="51874.0"/>
        <n v="62595.0"/>
        <n v="40124.0"/>
        <n v="24907.0"/>
        <n v="57902.0"/>
        <n v="33642.0"/>
        <n v="61945.0"/>
        <n v="25394.0"/>
        <n v="28821.0"/>
        <n v="25416.0"/>
        <n v="24489.0"/>
        <n v="20985.0"/>
        <n v="17511.0"/>
        <n v="18026.0"/>
        <n v="17579.0"/>
        <n v="17915.0"/>
        <n v="32814.0"/>
        <n v="27569.0"/>
        <n v="15458.0"/>
        <n v="34139.0"/>
        <n v="28064.0"/>
        <n v="20332.0"/>
        <n v="49874.0"/>
        <n v="26668.0"/>
        <n v="17265.0"/>
        <n v="34285.0"/>
        <n v="30402.0"/>
        <n v="32958.0"/>
        <n v="22683.0"/>
        <n v="14569.0"/>
        <n v="37359.0"/>
        <n v="25134.0"/>
        <n v="102799.0"/>
        <n v="104047.0"/>
        <n v="43529.0"/>
        <n v="142498.0"/>
        <n v="98671.0"/>
        <n v="59024.0"/>
        <n v="52903.0"/>
        <n v="137562.0"/>
        <n v="42969.0"/>
        <n v="90841.0"/>
        <n v="108188.0"/>
        <n v="167576.0"/>
        <n v="56265.0"/>
        <n v="57328.0"/>
        <n v="56466.0"/>
        <n v="69529.0"/>
        <n v="51234.0"/>
        <n v="86317.0"/>
        <n v="84558.0"/>
        <n v="39822.0"/>
        <n v="60654.0"/>
        <n v="51987.0"/>
        <n v="38979.0"/>
        <n v="90041.0"/>
        <n v="56027.0"/>
        <n v="83027.0"/>
        <n v="49254.0"/>
        <n v="46768.0"/>
        <n v="38800.0"/>
        <n v="60938.0"/>
        <n v="60807.0"/>
        <n v="35186.0"/>
        <n v="59982.0"/>
        <n v="28145.0"/>
        <n v="40268.0"/>
        <n v="25792.0"/>
        <n v="58528.0"/>
        <n v="41953.0"/>
        <n v="49510.0"/>
        <n v="24884.0"/>
        <n v="40563.0"/>
        <n v="23122.0"/>
        <n v="30788.0"/>
        <n v="25058.0"/>
        <n v="18806.0"/>
        <n v="25305.0"/>
        <n v="29292.0"/>
        <n v="13831.0"/>
        <n v="28549.0"/>
        <n v="38253.0"/>
        <n v="40809.0"/>
        <n v="41627.0"/>
        <n v="19976.0"/>
        <n v="45058.0"/>
        <n v="19208.0"/>
        <n v="25474.0"/>
        <n v="19361.0"/>
        <n v="19011.0"/>
        <n v="66403.0"/>
        <n v="42293.0"/>
        <n v="89164.0"/>
        <n v="43834.0"/>
        <n v="36518.0"/>
        <n v="53211.0"/>
        <n v="67160.0"/>
        <n v="61519.0"/>
        <n v="94306.0"/>
        <n v="36033.0"/>
        <n v="64448.0"/>
        <n v="28749.0"/>
        <n v="132532.0"/>
        <n v="47750.0"/>
        <n v="53156.0"/>
        <n v="47824.0"/>
        <n v="39714.0"/>
        <n v="47857.0"/>
        <n v="78642.0"/>
        <n v="78203.0"/>
        <n v="38350.0"/>
        <n v="43900.0"/>
        <n v="45675.0"/>
        <n v="74205.0"/>
        <n v="60326.0"/>
        <n v="37960.0"/>
        <n v="50557.0"/>
        <n v="43218.0"/>
        <n v="39046.0"/>
        <n v="30078.0"/>
        <n v="28732.0"/>
        <n v="60894.0"/>
        <n v="29018.0"/>
        <n v="34819.0"/>
        <n v="42517.0"/>
        <n v="27864.0"/>
        <n v="25098.0"/>
        <n v="11263.0"/>
        <n v="39670.0"/>
        <n v="55475.0"/>
        <n v="29445.0"/>
        <n v="37752.0"/>
        <n v="41519.0"/>
        <n v="41814.0"/>
        <n v="45029.0"/>
        <n v="23190.0"/>
        <n v="45201.0"/>
        <n v="38555.0"/>
        <n v="37597.0"/>
        <n v="33564.0"/>
        <n v="16323.0"/>
        <n v="17489.0"/>
        <n v="29276.0"/>
        <n v="15725.0"/>
        <n v="43031.0"/>
        <n v="37055.0"/>
        <n v="20057.0"/>
        <n v="26160.0"/>
        <n v="19215.0"/>
        <n v="20473.0"/>
        <n v="37371.0"/>
        <n v="15994.0"/>
        <n v="33600.0"/>
        <n v="81442.0"/>
        <n v="98390.0"/>
        <n v="40537.0"/>
        <n v="43241.0"/>
        <n v="53896.0"/>
        <n v="60007.0"/>
        <n v="42742.0"/>
        <n v="128326.0"/>
        <n v="97131.0"/>
        <n v="121446.0"/>
        <n v="106326.0"/>
        <n v="152793.0"/>
        <n v="42975.0"/>
        <n v="35867.0"/>
        <n v="44462.0"/>
        <n v="16781.0"/>
        <n v="86013.0"/>
        <n v="16824.0"/>
        <n v="35796.0"/>
        <n v="35127.0"/>
        <n v="34144.0"/>
        <n v="69713.0"/>
        <n v="76190.0"/>
        <n v="75426.0"/>
        <n v="49613.0"/>
        <n v="35162.0"/>
        <n v="88153.0"/>
        <n v="44062.0"/>
        <n v="17005.0"/>
        <n v="44937.0"/>
        <n v="28648.0"/>
        <n v="24116.0"/>
        <n v="56457.0"/>
        <n v="50870.0"/>
        <n v="52490.0"/>
        <n v="28241.0"/>
        <n v="11022.0"/>
        <n v="35874.0"/>
        <n v="35374.0"/>
        <n v="29468.0"/>
        <n v="39084.0"/>
        <n v="25190.0"/>
        <n v="43576.0"/>
        <n v="31721.0"/>
        <n v="41861.0"/>
        <n v="36749.0"/>
        <n v="23124.0"/>
        <n v="20140.0"/>
        <n v="27745.0"/>
        <n v="28812.0"/>
        <n v="16309.0"/>
        <n v="27910.0"/>
        <n v="16253.0"/>
        <n v="48504.0"/>
        <n v="15164.0"/>
        <n v="43674.0"/>
        <n v="65088.0"/>
        <n v="52486.0"/>
        <n v="49847.0"/>
        <n v="63718.0"/>
        <n v="64231.0"/>
        <n v="101141.0"/>
        <n v="88526.0"/>
        <n v="116754.0"/>
        <n v="32945.0"/>
        <n v="95632.0"/>
        <n v="78791.0"/>
        <n v="133488.0"/>
        <n v="47614.0"/>
        <n v="69854.0"/>
        <n v="51985.0"/>
        <n v="76973.0"/>
        <n v="88421.0"/>
        <n v="75293.0"/>
        <n v="34564.0"/>
        <n v="31166.0"/>
        <n v="67636.0"/>
        <n v="32347.0"/>
        <n v="81724.0"/>
        <n v="12254.0"/>
        <n v="27694.0"/>
        <n v="38082.0"/>
        <n v="131459.0"/>
        <n v="54597.0"/>
        <n v="32307.0"/>
        <n v="59394.0"/>
        <n v="33018.0"/>
        <n v="38251.0"/>
        <n v="28872.0"/>
        <n v="44428.0"/>
        <n v="36329.0"/>
        <n v="45437.0"/>
        <n v="44995.0"/>
        <n v="28836.0"/>
        <n v="50311.0"/>
        <n v="28416.0"/>
        <n v="32272.0"/>
        <n v="46364.0"/>
        <n v="35917.0"/>
        <n v="18099.0"/>
        <n v="21179.0"/>
        <n v="32573.0"/>
        <n v="40972.0"/>
        <n v="21398.0"/>
        <n v="16613.0"/>
        <n v="23476.0"/>
        <n v="33666.0"/>
        <n v="22822.0"/>
        <n v="27459.0"/>
        <n v="19677.0"/>
        <n v="39548.0"/>
        <n v="19678.0"/>
        <n v="29581.0"/>
        <n v="41823.0"/>
        <n v="34450.0"/>
        <n v="13688.0"/>
        <n v="36001.0"/>
        <n v="109895.0"/>
        <n v="111937.0"/>
        <n v="53677.0"/>
        <n v="92218.0"/>
        <n v="41471.0"/>
        <n v="36286.0"/>
        <n v="107137.0"/>
        <n v="53451.0"/>
        <n v="96911.0"/>
        <n v="106009.0"/>
        <n v="44247.0"/>
        <n v="39829.0"/>
        <n v="41989.0"/>
        <n v="159441.0"/>
        <n v="62966.0"/>
        <n v="47908.0"/>
        <n v="65409.0"/>
        <n v="46233.0"/>
        <n v="77518.0"/>
        <n v="52530.0"/>
        <n v="33998.0"/>
        <n v="86229.0"/>
        <n v="57210.0"/>
        <n v="65597.0"/>
        <n v="55172.0"/>
        <n v="84832.0"/>
        <n v="75417.0"/>
        <n v="73264.0"/>
        <n v="83276.0"/>
        <n v="62192.0"/>
        <n v="29862.0"/>
        <n v="67499.0"/>
        <n v="28221.0"/>
        <n v="29629.0"/>
        <n v="59878.0"/>
        <n v="65711.0"/>
        <n v="12673.0"/>
        <n v="53259.0"/>
        <n v="38563.0"/>
        <n v="55933.0"/>
        <n v="41492.0"/>
        <n v="30676.0"/>
        <n v="37010.0"/>
        <n v="61954.0"/>
        <n v="47962.0"/>
        <n v="49741.0"/>
        <n v="37891.0"/>
        <n v="50823.0"/>
        <n v="16799.0"/>
        <n v="27736.0"/>
        <n v="41337.0"/>
        <n v="27837.0"/>
        <n v="17229.0"/>
        <n v="22106.0"/>
        <n v="42583.0"/>
        <n v="19240.0"/>
        <n v="22764.0"/>
        <n v="18239.0"/>
        <n v="22771.0"/>
        <n v="43106.0"/>
        <n v="26956.0"/>
        <n v="50643.0"/>
        <n v="17433.0"/>
        <n v="85518.0"/>
        <n v="85085.0"/>
        <n v="32733.0"/>
        <n v="120911.0"/>
        <n v="55511.0"/>
        <n v="110972.0"/>
        <n v="119839.0"/>
        <n v="61806.0"/>
        <n v="42062.0"/>
        <n v="98231.0"/>
        <n v="51564.0"/>
        <n v="83078.0"/>
        <n v="149223.0"/>
        <n v="49561.0"/>
        <n v="47838.0"/>
        <n v="157144.0"/>
        <n v="108437.0"/>
        <n v="112327.0"/>
        <n v="53728.0"/>
        <n v="38066.0"/>
        <n v="38426.0"/>
        <n v="36646.0"/>
        <n v="33636.0"/>
        <n v="53932.0"/>
        <n v="52013.0"/>
        <n v="54853.0"/>
        <n v="82585.0"/>
        <n v="41482.0"/>
        <n v="77601.0"/>
        <n v="65893.0"/>
        <n v="92974.0"/>
        <n v="63215.0"/>
        <n v="39773.0"/>
        <n v="46122.0"/>
        <n v="57952.0"/>
        <n v="37282.0"/>
        <n v="34464.0"/>
        <n v="60847.0"/>
        <n v="62286.0"/>
        <n v="52793.0"/>
        <n v="36078.0"/>
        <n v="86757.0"/>
        <n v="64819.0"/>
        <n v="28908.0"/>
        <n v="36002.0"/>
        <n v="29088.0"/>
        <n v="43504.0"/>
        <n v="30764.0"/>
        <n v="39697.0"/>
        <n v="15492.0"/>
        <n v="24761.0"/>
        <n v="42493.0"/>
        <n v="59037.0"/>
        <n v="31717.0"/>
        <n v="31712.0"/>
        <n v="27297.0"/>
        <n v="26129.0"/>
        <n v="25039.0"/>
        <n v="25965.0"/>
        <n v="44268.0"/>
        <n v="31977.0"/>
        <n v="21655.0"/>
        <n v="21119.0"/>
        <n v="19790.0"/>
        <n v="53092.0"/>
        <n v="47842.0"/>
        <n v="40224.0"/>
        <n v="102380.0"/>
        <n v="54174.0"/>
        <n v="108774.0"/>
        <n v="134269.0"/>
        <n v="81097.0"/>
        <n v="37258.0"/>
        <n v="146500.0"/>
        <n v="45363.0"/>
        <n v="167055.0"/>
        <n v="105967.0"/>
        <n v="37160.0"/>
        <n v="61139.0"/>
        <n v="89730.0"/>
        <n v="36525.0"/>
        <n v="72811.0"/>
        <n v="100476.0"/>
        <n v="31046.0"/>
        <n v="44296.0"/>
        <n v="70949.0"/>
        <n v="13741.0"/>
        <n v="69764.0"/>
        <n v="37587.0"/>
        <n v="83225.0"/>
        <n v="16000.0"/>
        <n v="68793.0"/>
        <n v="53925.0"/>
        <n v="81407.0"/>
        <n v="70951.0"/>
        <n v="79426.0"/>
        <n v="47420.0"/>
        <n v="37579.0"/>
        <n v="56305.0"/>
        <n v="54078.0"/>
        <n v="69089.0"/>
        <n v="33525.0"/>
        <n v="53151.0"/>
        <n v="44872.0"/>
        <n v="40244.0"/>
        <n v="58177.0"/>
        <n v="27644.0"/>
        <n v="29432.0"/>
        <n v="11819.0"/>
        <n v="28446.0"/>
        <n v="50517.0"/>
        <n v="23507.0"/>
        <n v="39333.0"/>
        <n v="67195.0"/>
        <n v="36712.0"/>
        <n v="25374.0"/>
        <n v="47494.0"/>
        <n v="28283.0"/>
        <n v="51693.0"/>
        <n v="37829.0"/>
        <n v="51536.0"/>
        <n v="22765.0"/>
        <n v="33067.0"/>
        <n v="25023.0"/>
        <n v="22553.0"/>
        <n v="17212.0"/>
        <n v="29645.0"/>
        <n v="32104.0"/>
        <n v="41594.0"/>
        <n v="57682.0"/>
        <n v="53360.0"/>
        <n v="79203.0"/>
        <n v="42094.0"/>
        <n v="95341.0"/>
        <n v="36575.0"/>
        <n v="77632.0"/>
        <n v="39810.0"/>
        <n v="108778.0"/>
        <n v="37585.0"/>
        <n v="149518.0"/>
        <n v="46181.0"/>
        <n v="63389.0"/>
        <n v="146957.0"/>
        <n v="47596.0"/>
        <n v="52453.0"/>
        <n v="47230.0"/>
        <n v="139982.0"/>
        <n v="137152.0"/>
        <n v="42181.0"/>
        <n v="15508.0"/>
        <n v="55151.0"/>
        <n v="50417.0"/>
        <n v="89866.0"/>
        <n v="76157.0"/>
        <n v="84036.0"/>
        <n v="44474.0"/>
        <n v="39088.0"/>
        <n v="41571.0"/>
        <n v="42926.0"/>
        <n v="52367.0"/>
        <n v="52734.0"/>
        <n v="75909.0"/>
        <n v="79088.0"/>
        <n v="45047.0"/>
        <n v="65645.0"/>
        <n v="29747.0"/>
        <n v="48811.0"/>
        <n v="39845.0"/>
        <n v="28790.0"/>
        <n v="46695.0"/>
        <n v="37612.0"/>
        <n v="44746.0"/>
        <n v="27950.0"/>
        <n v="37854.0"/>
        <n v="58176.0"/>
        <n v="30905.0"/>
        <n v="24573.0"/>
        <n v="41923.0"/>
        <n v="19019.0"/>
        <n v="32756.0"/>
        <n v="28927.0"/>
        <n v="19532.0"/>
        <n v="29976.0"/>
        <n v="20203.0"/>
        <n v="19340.0"/>
        <n v="13611.0"/>
        <n v="34724.0"/>
        <n v="16202.0"/>
        <n v="27242.0"/>
        <n v="21627.0"/>
        <n v="46991.0"/>
        <n v="61096.0"/>
        <n v="47961.0"/>
        <n v="34214.0"/>
        <n v="92836.0"/>
        <n v="43214.0"/>
        <n v="44179.0"/>
        <n v="83850.0"/>
        <n v="123953.0"/>
        <n v="71897.0"/>
        <n v="38079.0"/>
        <n v="47342.0"/>
        <n v="38227.0"/>
        <n v="40002.0"/>
        <n v="40241.0"/>
        <n v="49146.0"/>
        <n v="58739.0"/>
        <n v="55859.0"/>
        <n v="72433.0"/>
        <n v="43219.0"/>
        <n v="80372.0"/>
        <n v="32829.0"/>
        <n v="48277.0"/>
        <n v="51443.0"/>
        <n v="64269.0"/>
        <n v="34458.0"/>
        <n v="53610.0"/>
        <n v="71110.0"/>
        <n v="33309.0"/>
        <n v="10274.0"/>
        <n v="41919.0"/>
        <n v="35080.0"/>
        <n v="10596.0"/>
        <n v="61357.0"/>
        <n v="30096.0"/>
        <n v="15157.0"/>
        <n v="26812.0"/>
        <n v="28869.0"/>
        <n v="63478.0"/>
        <n v="53676.0"/>
        <n v="47217.0"/>
        <n v="24226.0"/>
        <n v="50224.0"/>
        <n v="33498.0"/>
        <n v="17397.0"/>
        <n v="31806.0"/>
        <n v="29952.0"/>
        <n v="25682.0"/>
        <n v="45026.0"/>
        <n v="16014.0"/>
        <n v="46624.0"/>
        <n v="20367.0"/>
        <n v="36988.0"/>
        <n v="20606.0"/>
        <n v="20544.0"/>
        <n v="21975.0"/>
        <n v="20347.0"/>
        <n v="31987.0"/>
        <n v="25789.0"/>
        <n v="39118.0"/>
        <n v="14274.0"/>
        <n v="23875.0"/>
        <n v="19003.0"/>
        <n v="32149.0"/>
        <n v="36744.0"/>
        <n v="41596.0"/>
        <n v="58350.0"/>
        <n v="52276.0"/>
        <n v="152055.0"/>
        <n v="46799.0"/>
        <n v="42318.0"/>
        <n v="36611.0"/>
        <n v="59553.0"/>
        <n v="103569.0"/>
        <n v="82886.0"/>
        <n v="70092.0"/>
        <n v="152334.0"/>
        <n v="54592.0"/>
        <n v="157684.0"/>
        <n v="84559.0"/>
        <n v="54623.0"/>
        <n v="13768.0"/>
        <n v="48900.0"/>
        <n v="71571.0"/>
        <n v="33801.0"/>
        <n v="22754.0"/>
        <n v="31354.0"/>
        <n v="55948.0"/>
        <n v="62624.0"/>
        <n v="62981.0"/>
        <n v="13171.0"/>
        <n v="76342.0"/>
        <n v="68468.0"/>
        <n v="41737.0"/>
        <n v="36100.0"/>
        <n v="64859.0"/>
        <n v="53478.0"/>
        <n v="64265.0"/>
        <n v="30288.0"/>
        <n v="14333.0"/>
        <n v="68667.0"/>
        <n v="38669.0"/>
        <n v="52084.0"/>
        <n v="59224.0"/>
        <n v="43790.0"/>
        <n v="37993.0"/>
        <n v="15760.0"/>
        <n v="31379.0"/>
        <n v="44306.0"/>
        <n v="49464.0"/>
        <n v="55411.0"/>
        <n v="27120.0"/>
        <n v="26744.0"/>
        <n v="28932.0"/>
        <n v="29320.0"/>
        <n v="19529.0"/>
        <n v="45999.0"/>
        <n v="30180.0"/>
        <n v="46862.0"/>
        <n v="32303.0"/>
        <n v="36182.0"/>
        <n v="23365.0"/>
        <n v="21068.0"/>
        <n v="21853.0"/>
        <n v="22079.0"/>
        <n v="52799.0"/>
        <n v="26009.0"/>
        <n v="40842.0"/>
        <n v="21234.0"/>
        <n v="58346.0"/>
        <n v="85572.0"/>
        <n v="41909.0"/>
        <n v="73151.0"/>
        <n v="44886.0"/>
        <n v="70114.0"/>
        <n v="137650.0"/>
        <n v="79669.0"/>
        <n v="51220.0"/>
        <n v="59430.0"/>
        <n v="64806.0"/>
        <n v="47229.0"/>
        <n v="135316.0"/>
        <n v="151475.0"/>
        <n v="113412.0"/>
        <n v="101402.0"/>
        <n v="124427.0"/>
        <n v="99229.0"/>
        <n v="32777.0"/>
        <n v="72722.0"/>
        <n v="55223.0"/>
        <n v="37918.0"/>
        <n v="64244.0"/>
        <n v="96259.0"/>
        <n v="53836.0"/>
        <n v="41677.0"/>
        <n v="44352.0"/>
        <n v="45092.0"/>
        <n v="65264.0"/>
        <n v="91987.0"/>
        <n v="40952.0"/>
        <n v="44181.0"/>
        <n v="54661.0"/>
        <n v="55911.0"/>
        <n v="54927.0"/>
        <n v="39595.0"/>
        <n v="26853.0"/>
        <n v="28905.0"/>
        <n v="38867.0"/>
        <n v="36900.0"/>
        <n v="30664.0"/>
        <n v="32445.0"/>
        <n v="39279.0"/>
        <n v="52450.0"/>
        <n v="59518.0"/>
        <n v="53573.0"/>
        <n v="33530.0"/>
        <n v="56586.0"/>
        <n v="23506.0"/>
        <n v="48232.0"/>
        <n v="25304.0"/>
        <n v="53325.0"/>
        <n v="19756.0"/>
        <n v="48629.0"/>
        <n v="19444.0"/>
        <n v="30593.0"/>
        <n v="32085.0"/>
        <n v="29564.0"/>
        <n v="16949.0"/>
        <n v="32751.0"/>
        <n v="49918.0"/>
        <n v="35626.0"/>
        <n v="24311.0"/>
        <n v="36998.0"/>
        <n v="80789.0"/>
        <n v="49854.0"/>
        <n v="51990.0"/>
        <n v="105989.0"/>
        <n v="57754.0"/>
        <n v="38942.0"/>
        <n v="163885.0"/>
        <n v="58680.0"/>
        <n v="72934.0"/>
        <n v="50875.0"/>
        <n v="55569.0"/>
        <n v="48154.0"/>
        <n v="148435.0"/>
        <n v="45290.0"/>
        <n v="43389.0"/>
        <n v="38820.0"/>
        <n v="83880.0"/>
        <n v="66801.0"/>
        <n v="154580.0"/>
        <n v="47444.0"/>
        <n v="39449.0"/>
        <n v="98285.0"/>
        <n v="35963.0"/>
        <n v="48263.0"/>
        <n v="49041.0"/>
        <n v="46470.0"/>
        <n v="54046.0"/>
        <n v="55765.0"/>
        <n v="43668.0"/>
        <n v="81317.0"/>
        <n v="62296.0"/>
        <n v="85675.0"/>
        <n v="45914.0"/>
        <n v="63351.0"/>
        <n v="62246.0"/>
        <n v="23779.0"/>
        <n v="53168.0"/>
        <n v="32710.0"/>
        <n v="29740.0"/>
        <n v="33220.0"/>
        <n v="62160.0"/>
        <n v="52630.0"/>
        <n v="50620.0"/>
        <n v="37191.0"/>
        <n v="24349.0"/>
        <n v="77499.0"/>
        <n v="30475.0"/>
        <n v="51738.0"/>
        <n v="29395.0"/>
        <n v="47891.0"/>
        <n v="42579.0"/>
        <n v="26410.0"/>
        <n v="31345.0"/>
        <n v="30755.0"/>
        <n v="16886.0"/>
        <n v="16563.0"/>
        <n v="20723.0"/>
        <n v="18137.0"/>
        <n v="21064.0"/>
        <n v="57920.0"/>
        <n v="47359.0"/>
        <n v="62123.0"/>
        <n v="59844.0"/>
        <n v="15353.0"/>
        <n v="150680.0"/>
        <n v="83429.0"/>
        <n v="89251.0"/>
        <n v="131385.0"/>
        <n v="92841.0"/>
        <n v="97740.0"/>
        <n v="99047.0"/>
        <n v="52273.0"/>
        <n v="111882.0"/>
        <n v="103843.0"/>
        <n v="107454.0"/>
        <n v="152246.0"/>
        <n v="148192.0"/>
        <n v="53860.0"/>
        <n v="73384.0"/>
        <n v="30734.0"/>
        <n v="50145.0"/>
        <n v="67414.0"/>
        <n v="142862.0"/>
        <n v="59187.0"/>
        <n v="55821.0"/>
        <n v="40814.0"/>
        <n v="45813.0"/>
        <n v="39404.0"/>
        <n v="71372.0"/>
        <n v="59020.0"/>
        <n v="31085.0"/>
        <n v="51311.0"/>
        <n v="57090.0"/>
        <n v="58187.0"/>
        <n v="43368.0"/>
        <n v="47487.0"/>
        <n v="46475.0"/>
        <n v="80083.0"/>
        <n v="101362.0"/>
        <n v="23544.0"/>
        <n v="53899.0"/>
        <n v="45884.0"/>
        <n v="10572.0"/>
        <n v="10797.0"/>
        <n v="24067.0"/>
        <n v="40427.0"/>
        <n v="37662.0"/>
        <n v="54997.0"/>
        <n v="35627.0"/>
        <n v="46598.0"/>
        <n v="38766.0"/>
        <n v="33493.0"/>
        <n v="37640.0"/>
        <n v="26178.0"/>
        <n v="40075.0"/>
        <n v="19993.0"/>
        <n v="20268.0"/>
        <n v="41246.0"/>
        <n v="39230.0"/>
        <n v="36555.0"/>
        <n v="30093.0"/>
        <n v="31022.0"/>
        <n v="18597.0"/>
        <n v="22090.0"/>
        <n v="29185.0"/>
        <n v="17003.0"/>
        <n v="19934.0"/>
        <n v="14440.0"/>
        <n v="16797.0"/>
        <n v="26146.0"/>
        <n v="25972.0"/>
        <n v="33105.0"/>
        <n v="91497.0"/>
        <n v="57511.0"/>
        <n v="59477.0"/>
        <n v="97384.0"/>
        <n v="80188.0"/>
        <n v="47194.0"/>
        <n v="126883.0"/>
        <n v="90095.0"/>
        <n v="88023.0"/>
        <n v="56373.0"/>
        <n v="37101.0"/>
        <n v="59341.0"/>
        <n v="55802.0"/>
        <n v="94446.0"/>
        <n v="83938.0"/>
        <n v="36049.0"/>
        <n v="60527.0"/>
        <n v="69658.0"/>
        <n v="29483.0"/>
        <n v="32665.0"/>
        <n v="36780.0"/>
        <n v="39297.0"/>
        <n v="40433.0"/>
        <n v="34918.0"/>
        <n v="38809.0"/>
        <n v="69362.0"/>
        <n v="83837.0"/>
        <n v="10003.0"/>
        <n v="26000.0"/>
        <n v="58036.0"/>
        <n v="21334.0"/>
        <n v="23156.0"/>
        <n v="29250.0"/>
        <n v="32503.0"/>
        <n v="57208.0"/>
        <n v="26862.0"/>
        <n v="20529.0"/>
        <n v="40603.0"/>
        <n v="54849.0"/>
        <n v="50858.0"/>
        <n v="40221.0"/>
        <n v="51097.0"/>
        <n v="25340.0"/>
        <n v="23165.0"/>
        <n v="24418.0"/>
        <n v="14059.0"/>
        <n v="21399.0"/>
        <n v="21013.0"/>
        <n v="31173.0"/>
        <n v="35999.0"/>
        <n v="25601.0"/>
        <n v="33401.0"/>
        <n v="19485.0"/>
        <n v="21913.0"/>
        <n v="21971.0"/>
        <n v="17826.0"/>
        <n v="42082.0"/>
        <n v="35027.0"/>
        <n v="18141.0"/>
        <n v="34608.0"/>
        <n v="45189.0"/>
        <n v="55758.0"/>
        <n v="53805.0"/>
        <n v="102105.0"/>
        <n v="54263.0"/>
        <n v="88922.0"/>
        <n v="59585.0"/>
        <n v="95964.0"/>
        <n v="57699.0"/>
        <n v="88777.0"/>
        <n v="43425.0"/>
        <n v="89046.0"/>
        <n v="69380.0"/>
        <n v="34257.0"/>
        <n v="52899.0"/>
        <n v="47694.0"/>
        <n v="24627.0"/>
        <n v="61857.0"/>
        <n v="91166.0"/>
        <n v="44310.0"/>
        <n v="100164.0"/>
        <n v="56347.0"/>
        <n v="52556.0"/>
        <n v="67152.0"/>
        <n v="35741.0"/>
        <n v="42760.0"/>
        <n v="15594.0"/>
        <n v="71896.0"/>
        <n v="30748.0"/>
        <n v="33713.0"/>
        <n v="33261.0"/>
        <n v="56680.0"/>
        <n v="42905.0"/>
        <n v="74849.0"/>
        <n v="35586.0"/>
        <n v="28889.0"/>
        <n v="29540.0"/>
        <n v="38408.0"/>
        <n v="70906.0"/>
        <n v="41166.0"/>
        <n v="36937.0"/>
        <n v="52527.0"/>
        <n v="53241.0"/>
        <n v="46232.0"/>
        <n v="30853.0"/>
        <n v="24103.0"/>
        <n v="39564.0"/>
        <n v="55489.0"/>
        <n v="28904.0"/>
        <n v="29733.0"/>
        <n v="45712.0"/>
        <n v="17785.0"/>
        <n v="29127.0"/>
        <n v="19117.0"/>
        <n v="27773.0"/>
        <n v="25050.0"/>
        <n v="22164.0"/>
        <n v="33821.0"/>
        <n v="36834.0"/>
        <n v="48184.0"/>
        <n v="16440.0"/>
        <n v="47502.0"/>
        <n v="17804.0"/>
        <n v="34619.0"/>
        <n v="35413.0"/>
        <n v="49611.0"/>
        <n v="89279.0"/>
        <n v="135082.0"/>
        <n v="114443.0"/>
        <n v="54815.0"/>
        <n v="87286.0"/>
        <n v="53542.0"/>
        <n v="50247.0"/>
        <n v="38627.0"/>
        <n v="74531.0"/>
        <n v="54511.0"/>
        <n v="78655.0"/>
        <n v="60747.0"/>
        <n v="52472.0"/>
        <n v="100151.0"/>
        <n v="41273.0"/>
        <n v="77634.0"/>
        <n v="45928.0"/>
        <n v="44863.0"/>
        <n v="42438.0"/>
        <n v="51784.0"/>
        <n v="83952.0"/>
        <n v="64180.0"/>
        <n v="50318.0"/>
        <n v="57363.0"/>
        <n v="83885.0"/>
        <n v="72486.0"/>
        <n v="60386.0"/>
        <n v="47468.0"/>
        <n v="51711.0"/>
        <n v="55554.0"/>
        <n v="42005.0"/>
        <n v="37365.0"/>
        <n v="41120.0"/>
        <n v="57072.0"/>
        <n v="48752.0"/>
        <n v="48199.0"/>
        <n v="45164.0"/>
        <n v="41416.0"/>
        <n v="32179.0"/>
        <n v="17466.0"/>
        <n v="30706.0"/>
        <n v="11708.0"/>
        <n v="44534.0"/>
        <n v="20198.0"/>
        <n v="24730.0"/>
        <n v="19743.0"/>
        <n v="16990.0"/>
        <n v="32763.0"/>
        <n v="15738.0"/>
        <n v="28404.0"/>
        <n v="22884.0"/>
        <n v="26905.0"/>
        <n v="18904.0"/>
        <n v="20538.0"/>
        <n v="27353.0"/>
        <n v="18301.0"/>
        <n v="25003.0"/>
        <n v="49522.0"/>
        <n v="38748.0"/>
        <n v="45208.0"/>
        <n v="55179.0"/>
        <n v="61085.0"/>
        <n v="34731.0"/>
        <n v="54499.0"/>
        <n v="85896.0"/>
        <n v="63651.0"/>
        <n v="88037.0"/>
        <n v="94748.0"/>
        <n v="43094.0"/>
        <n v="128233.0"/>
        <n v="121516.0"/>
        <n v="48052.0"/>
        <n v="104938.0"/>
        <n v="50035.0"/>
        <n v="95085.0"/>
        <n v="66095.0"/>
        <n v="31360.0"/>
        <n v="80646.0"/>
        <n v="61350.0"/>
        <n v="67752.0"/>
        <n v="61621.0"/>
        <n v="59876.0"/>
        <n v="32181.0"/>
        <n v="30873.0"/>
        <n v="42737.0"/>
        <n v="79205.0"/>
        <n v="46677.0"/>
        <n v="64050.0"/>
        <n v="12821.0"/>
        <n v="27052.0"/>
        <n v="53201.0"/>
        <n v="11834.0"/>
        <n v="60312.0"/>
        <n v="55979.0"/>
        <n v="61353.0"/>
        <n v="45890.0"/>
        <n v="34674.0"/>
        <n v="36843.0"/>
        <n v="47997.0"/>
        <n v="35133.0"/>
        <n v="62886.0"/>
        <n v="38578.0"/>
        <n v="23302.0"/>
        <n v="27449.0"/>
        <n v="23710.0"/>
        <n v="37488.0"/>
        <n v="20905.0"/>
        <n v="21328.0"/>
        <n v="16543.0"/>
        <n v="35797.0"/>
        <n v="34104.0"/>
        <n v="26368.0"/>
        <n v="24355.0"/>
        <n v="42933.0"/>
        <n v="24605.0"/>
        <n v="18774.0"/>
        <n v="23788.0"/>
        <n v="40074.0"/>
        <n v="24537.0"/>
        <n v="29736.0"/>
        <n v="92029.0"/>
        <n v="77421.0"/>
        <n v="48412.0"/>
        <n v="37330.0"/>
        <n v="44694.0"/>
        <n v="61431.0"/>
        <n v="106589.0"/>
        <n v="50628.0"/>
        <n v="49433.0"/>
        <n v="35975.0"/>
        <n v="42510.0"/>
        <n v="55068.0"/>
        <n v="151999.0"/>
        <n v="22610.0"/>
        <n v="146039.0"/>
        <n v="107751.0"/>
        <n v="43469.0"/>
        <n v="58509.0"/>
        <n v="77462.0"/>
        <n v="87237.0"/>
        <n v="45059.0"/>
        <n v="51946.0"/>
        <n v="32457.0"/>
        <n v="34328.0"/>
        <n v="34015.0"/>
        <n v="47375.0"/>
        <n v="81797.0"/>
        <n v="34017.0"/>
        <n v="45725.0"/>
        <n v="40528.0"/>
        <n v="37392.0"/>
        <n v="66222.0"/>
        <n v="25889.0"/>
        <n v="41256.0"/>
        <n v="31672.0"/>
        <n v="31171.0"/>
        <n v="27178.0"/>
        <n v="24551.0"/>
        <n v="34196.0"/>
        <n v="31292.0"/>
        <n v="31256.0"/>
        <n v="25288.0"/>
        <n v="33625.0"/>
        <n v="26118.0"/>
        <n v="49887.0"/>
        <n v="21904.0"/>
        <n v="10796.0"/>
        <n v="28349.0"/>
        <n v="35126.0"/>
        <n v="28339.0"/>
        <n v="28301.0"/>
        <n v="23089.0"/>
        <n v="16842.0"/>
        <n v="17044.0"/>
        <n v="23337.0"/>
        <n v="15122.0"/>
        <n v="15428.0"/>
        <n v="14089.0"/>
        <n v="37566.0"/>
        <n v="31558.0"/>
        <n v="42026.0"/>
        <n v="18945.0"/>
        <n v="13291.0"/>
        <n v="29514.0"/>
        <n v="42774.0"/>
        <n v="147891.0"/>
        <n v="40723.0"/>
        <n v="49574.0"/>
        <n v="36040.0"/>
        <n v="82626.0"/>
        <n v="117125.0"/>
        <n v="86178.0"/>
        <n v="34275.0"/>
        <n v="97032.0"/>
        <n v="64847.0"/>
        <n v="133812.0"/>
        <n v="35118.0"/>
        <n v="43037.0"/>
        <n v="64097.0"/>
        <n v="56023.0"/>
        <n v="62297.0"/>
        <n v="54067.0"/>
        <n v="33995.0"/>
        <n v="31072.0"/>
        <n v="66765.0"/>
        <n v="56879.0"/>
        <n v="63603.0"/>
        <n v="32963.0"/>
        <n v="27123.0"/>
        <n v="45475.0"/>
        <n v="37886.0"/>
        <n v="52911.0"/>
        <n v="60384.0"/>
        <n v="30730.0"/>
        <n v="37031.0"/>
        <n v="44645.0"/>
        <n v="47062.0"/>
        <n v="43116.0"/>
        <n v="48552.0"/>
        <n v="56160.0"/>
        <n v="28158.0"/>
        <n v="30162.0"/>
        <n v="35130.0"/>
        <n v="23528.0"/>
        <n v="22174.0"/>
        <n v="58342.0"/>
        <n v="54256.0"/>
        <n v="36824.0"/>
        <n v="23892.0"/>
        <n v="28098.0"/>
        <n v="21833.0"/>
        <n v="24482.0"/>
        <n v="29620.0"/>
        <n v="15291.0"/>
        <n v="19209.0"/>
        <n v="35926.0"/>
        <n v="20382.0"/>
        <n v="32125.0"/>
        <n v="15908.0"/>
        <n v="20565.0"/>
        <n v="36732.0"/>
        <n v="18594.0"/>
        <n v="18311.0"/>
        <n v="40278.0"/>
        <n v="19370.0"/>
        <n v="24880.0"/>
        <n v="25431.0"/>
        <n v="26926.0"/>
        <n v="15022.0"/>
        <n v="45711.0"/>
        <n v="82105.0"/>
        <n v="47282.0"/>
        <n v="41073.0"/>
        <n v="41491.0"/>
        <n v="41029.0"/>
        <n v="103803.0"/>
        <n v="58270.0"/>
        <n v="38890.0"/>
        <n v="39094.0"/>
        <n v="41687.0"/>
        <n v="47197.0"/>
        <n v="44597.0"/>
        <n v="40374.0"/>
        <n v="94802.0"/>
        <n v="49571.0"/>
        <n v="39087.0"/>
        <n v="83475.0"/>
        <n v="88260.0"/>
        <n v="40396.0"/>
        <n v="49785.0"/>
        <n v="71450.0"/>
        <n v="50938.0"/>
        <n v="45913.0"/>
        <n v="65463.0"/>
        <n v="40670.0"/>
        <n v="57412.0"/>
        <n v="35203.0"/>
        <n v="60660.0"/>
        <n v="79437.0"/>
        <n v="49895.0"/>
        <n v="34122.0"/>
        <n v="51883.0"/>
        <n v="69858.0"/>
        <n v="61336.0"/>
        <n v="41593.0"/>
        <n v="14705.0"/>
        <n v="37437.0"/>
        <n v="41140.0"/>
        <n v="29717.0"/>
        <n v="23424.0"/>
        <n v="24441.0"/>
        <n v="27702.0"/>
        <n v="46982.0"/>
        <n v="35450.0"/>
        <n v="35686.0"/>
        <n v="19778.0"/>
        <n v="10264.0"/>
        <n v="20405.0"/>
        <n v="35001.0"/>
        <n v="21827.0"/>
        <n v="32833.0"/>
        <n v="26641.0"/>
        <n v="17045.0"/>
        <n v="19904.0"/>
        <n v="39358.0"/>
        <n v="33758.0"/>
        <n v="38185.0"/>
        <n v="19954.0"/>
        <n v="24600.0"/>
        <n v="14462.0"/>
        <n v="22112.0"/>
        <n v="18284.0"/>
        <n v="20186.0"/>
        <n v="25334.0"/>
        <n v="39484.0"/>
        <n v="22526.0"/>
        <n v="52732.0"/>
        <n v="27415.0"/>
        <n v="35937.0"/>
        <n v="49623.0"/>
        <n v="33164.0"/>
        <n v="43128.0"/>
        <n v="119837.0"/>
        <n v="44106.0"/>
        <n v="107833.0"/>
        <n v="134037.0"/>
        <n v="47202.0"/>
        <n v="89577.0"/>
        <n v="48813.0"/>
        <n v="41245.0"/>
        <n v="84402.0"/>
        <n v="41336.0"/>
        <n v="41567.0"/>
        <n v="36152.0"/>
        <n v="19065.0"/>
        <n v="43491.0"/>
        <n v="51270.0"/>
        <n v="43607.0"/>
        <n v="12710.0"/>
        <n v="61011.0"/>
        <n v="34411.0"/>
        <n v="13194.0"/>
        <n v="47553.0"/>
        <n v="40260.0"/>
        <n v="12986.0"/>
        <n v="45140.0"/>
        <n v="64689.0"/>
        <n v="74560.0"/>
        <n v="55545.0"/>
        <n v="14122.0"/>
        <n v="45751.0"/>
        <n v="20401.0"/>
        <n v="29200.0"/>
        <n v="29304.0"/>
        <n v="22295.0"/>
        <n v="8111.0"/>
        <n v="50151.0"/>
        <n v="27370.0"/>
        <n v="36155.0"/>
        <n v="17831.0"/>
        <n v="23786.0"/>
        <n v="20794.0"/>
        <n v="16630.0"/>
        <n v="21002.0"/>
        <n v="18320.0"/>
        <n v="17858.0"/>
        <n v="13733.0"/>
        <n v="22147.0"/>
        <n v="23250.0"/>
        <n v="15401.0"/>
        <n v="13657.0"/>
        <n v="13276.0"/>
        <n v="12560.0"/>
        <n v="32596.0"/>
        <n v="20418.0"/>
        <n v="22263.0"/>
        <n v="17169.0"/>
        <n v="19628.0"/>
        <n v="34799.0"/>
        <n v="21195.0"/>
        <n v="32617.0"/>
        <n v="8151.0"/>
        <n v="28669.0"/>
        <n v="39458.0"/>
        <n v="40163.0"/>
        <n v="34914.0"/>
        <n v="55742.0"/>
        <n v="36108.0"/>
        <n v="38499.0"/>
        <n v="115358.0"/>
        <n v="111043.0"/>
        <n v="55355.0"/>
        <n v="36467.0"/>
        <n v="38612.0"/>
        <n v="30684.0"/>
        <n v="33705.0"/>
        <n v="35043.0"/>
        <n v="48341.0"/>
        <n v="58593.0"/>
        <n v="40200.0"/>
        <n v="38198.0"/>
        <n v="63851.0"/>
        <n v="67596.0"/>
        <n v="26652.0"/>
        <n v="58210.0"/>
        <n v="24649.0"/>
        <n v="63897.0"/>
        <n v="31953.0"/>
        <n v="43671.0"/>
        <n v="31205.0"/>
        <n v="54371.0"/>
        <n v="58284.0"/>
        <n v="60835.0"/>
        <n v="34645.0"/>
        <n v="40836.0"/>
        <n v="33869.0"/>
        <n v="52481.0"/>
        <n v="24045.0"/>
        <n v="28045.0"/>
        <n v="47598.0"/>
        <n v="19578.0"/>
        <n v="21438.0"/>
        <n v="26887.0"/>
        <n v="25886.0"/>
        <n v="29521.0"/>
        <n v="21758.0"/>
        <n v="31997.0"/>
        <n v="40286.0"/>
        <n v="33448.0"/>
        <n v="25060.0"/>
        <n v="26442.0"/>
        <n v="15855.0"/>
        <n v="24230.0"/>
        <n v="32768.0"/>
        <n v="33298.0"/>
        <n v="20523.0"/>
        <n v="19791.0"/>
        <n v="15183.0"/>
        <n v="18697.0"/>
        <n v="15444.0"/>
        <n v="30026.0"/>
        <n v="16434.0"/>
        <n v="65872.0"/>
        <n v="46347.0"/>
        <n v="38152.0"/>
        <n v="57261.0"/>
        <n v="50283.0"/>
        <n v="128209.0"/>
        <n v="53620.0"/>
        <n v="45959.0"/>
        <n v="49071.0"/>
        <n v="54711.0"/>
        <n v="76576.0"/>
        <n v="49252.0"/>
        <n v="88817.0"/>
        <n v="64830.0"/>
        <n v="118413.0"/>
        <n v="35897.0"/>
        <n v="35155.0"/>
        <n v="52305.0"/>
        <n v="13746.0"/>
        <n v="65670.0"/>
        <n v="28913.0"/>
        <n v="57620.0"/>
        <n v="29040.0"/>
        <n v="45508.0"/>
        <n v="50259.0"/>
        <n v="59952.0"/>
        <n v="34355.0"/>
        <n v="46241.0"/>
        <n v="17376.0"/>
        <n v="51939.0"/>
        <n v="60649.0"/>
        <n v="29898.0"/>
        <n v="23399.0"/>
        <n v="31958.0"/>
        <n v="27342.0"/>
        <n v="56965.0"/>
        <n v="49148.0"/>
        <n v="48749.0"/>
        <n v="45033.0"/>
        <n v="49143.0"/>
        <n v="35022.0"/>
        <n v="34319.0"/>
        <n v="23776.0"/>
        <n v="26449.0"/>
        <n v="34384.0"/>
        <n v="18692.0"/>
        <n v="17749.0"/>
        <n v="24272.0"/>
        <n v="21332.0"/>
        <n v="16696.0"/>
        <n v="54541.0"/>
        <n v="44562.0"/>
        <n v="33987.0"/>
        <n v="14093.0"/>
        <n v="35079.0"/>
        <n v="19024.0"/>
        <n v="32967.0"/>
        <n v="28558.0"/>
        <n v="24674.0"/>
        <n v="37181.0"/>
        <n v="13262.0"/>
        <n v="37700.0"/>
        <n v="18127.0"/>
        <n v="55122.0"/>
        <n v="49875.0"/>
        <n v="45839.0"/>
        <n v="42453.0"/>
        <n v="90201.0"/>
        <n v="39049.0"/>
        <n v="43981.0"/>
        <n v="104815.0"/>
        <n v="36651.0"/>
        <n v="47286.0"/>
        <n v="68478.0"/>
        <n v="128918.0"/>
        <n v="83788.0"/>
        <n v="56327.0"/>
        <n v="41943.0"/>
        <n v="41277.0"/>
        <n v="34706.0"/>
        <n v="81830.0"/>
        <n v="43860.0"/>
        <n v="101710.0"/>
        <n v="41732.0"/>
        <n v="42645.0"/>
        <n v="15352.0"/>
        <n v="74071.0"/>
        <n v="64600.0"/>
        <n v="43864.0"/>
        <n v="14041.0"/>
        <n v="62879.0"/>
        <n v="64029.0"/>
        <n v="32120.0"/>
        <n v="60202.0"/>
        <n v="31181.0"/>
        <n v="55425.0"/>
        <n v="40579.0"/>
        <n v="75053.0"/>
        <n v="71803.0"/>
        <n v="37861.0"/>
        <n v="19310.0"/>
        <n v="35523.0"/>
        <n v="34907.0"/>
        <n v="32703.0"/>
        <n v="19139.0"/>
        <n v="9758.0"/>
        <n v="26951.0"/>
        <n v="37944.0"/>
        <n v="28414.0"/>
        <n v="21476.0"/>
        <n v="52685.0"/>
        <n v="32082.0"/>
        <n v="31197.0"/>
        <n v="54200.0"/>
        <n v="23823.0"/>
        <n v="19031.0"/>
        <n v="41382.0"/>
        <n v="23924.0"/>
        <n v="27161.0"/>
        <n v="26638.0"/>
        <n v="30273.0"/>
        <n v="14334.0"/>
        <n v="36191.0"/>
        <n v="38380.0"/>
        <n v="13223.0"/>
        <n v="32873.0"/>
        <n v="16197.0"/>
        <n v="18909.0"/>
        <n v="19428.0"/>
        <n v="34891.0"/>
        <n v="18257.0"/>
        <n v="20608.0"/>
        <n v="45115.0"/>
        <n v="40327.0"/>
        <n v="27937.0"/>
        <n v="82222.0"/>
        <n v="38442.0"/>
        <n v="63484.0"/>
        <n v="46882.0"/>
        <n v="33294.0"/>
        <n v="35899.0"/>
        <n v="48057.0"/>
        <n v="47672.0"/>
        <n v="36234.0"/>
        <n v="79516.0"/>
        <n v="34764.0"/>
        <n v="33978.0"/>
        <n v="96645.0"/>
        <n v="131424.0"/>
        <n v="40204.0"/>
        <n v="40464.0"/>
        <n v="94571.0"/>
        <n v="30022.0"/>
        <n v="89972.0"/>
        <n v="49382.0"/>
        <n v="60158.0"/>
        <n v="31390.0"/>
        <n v="71416.0"/>
        <n v="28933.0"/>
        <n v="62551.0"/>
        <n v="42484.0"/>
        <n v="36251.0"/>
        <n v="46949.0"/>
        <n v="72001.0"/>
        <n v="31193.0"/>
        <n v="44614.0"/>
        <n v="37827.0"/>
        <n v="60282.0"/>
        <n v="35140.0"/>
        <n v="37787.0"/>
        <n v="26969.0"/>
        <n v="30305.0"/>
        <n v="8264.0"/>
        <n v="35347.0"/>
        <n v="19197.0"/>
        <n v="29497.0"/>
        <n v="26649.0"/>
        <n v="34067.0"/>
        <n v="31996.0"/>
        <n v="28617.0"/>
        <n v="23344.0"/>
        <n v="35111.0"/>
        <n v="37593.0"/>
        <n v="8164.0"/>
        <n v="30178.0"/>
        <n v="19462.0"/>
        <n v="9526.0"/>
        <n v="21168.0"/>
        <n v="22470.0"/>
        <n v="21966.0"/>
        <n v="17205.0"/>
        <n v="17537.0"/>
        <n v="13201.0"/>
        <n v="17788.0"/>
        <n v="34128.0"/>
        <n v="14032.0"/>
        <n v="37558.0"/>
        <n v="35519.0"/>
        <n v="19108.0"/>
        <n v="32459.0"/>
        <n v="34190.0"/>
        <n v="17190.0"/>
        <n v="21611.0"/>
        <n v="28755.0"/>
        <n v="16179.0"/>
        <n v="68708.0"/>
        <n v="82638.0"/>
        <n v="40310.0"/>
        <n v="41265.0"/>
        <n v="59562.0"/>
        <n v="41093.0"/>
        <n v="128882.0"/>
        <n v="73780.0"/>
        <n v="85922.0"/>
        <n v="113476.0"/>
        <n v="50434.0"/>
        <n v="46507.0"/>
        <n v="78308.0"/>
        <n v="37693.0"/>
        <n v="57718.0"/>
        <n v="41082.0"/>
        <n v="69490.0"/>
        <n v="44789.0"/>
        <n v="42728.0"/>
        <n v="37366.0"/>
        <n v="37186.0"/>
        <n v="60316.0"/>
        <n v="24854.0"/>
        <n v="47777.0"/>
        <n v="64622.0"/>
        <n v="65568.0"/>
        <n v="65721.0"/>
        <n v="36945.0"/>
        <n v="37497.0"/>
        <n v="40109.0"/>
        <n v="61736.0"/>
        <n v="34477.0"/>
        <n v="42642.0"/>
        <n v="29355.0"/>
        <n v="20739.0"/>
        <n v="39814.0"/>
        <n v="21876.0"/>
        <n v="27407.0"/>
        <n v="49968.0"/>
        <n v="22446.0"/>
        <n v="53750.0"/>
        <n v="20944.0"/>
        <n v="26826.0"/>
        <n v="40608.0"/>
        <n v="11183.0"/>
        <n v="47950.0"/>
        <n v="29366.0"/>
        <n v="36982.0"/>
        <n v="28759.0"/>
        <n v="30550.0"/>
        <n v="27440.0"/>
        <n v="21923.0"/>
        <n v="15943.0"/>
        <n v="29259.0"/>
        <n v="33696.0"/>
        <n v="40850.0"/>
        <n v="15007.0"/>
        <n v="27646.0"/>
        <n v="17913.0"/>
        <n v="19366.0"/>
        <n v="32370.0"/>
        <n v="25129.0"/>
        <n v="65372.0"/>
        <n v="33075.0"/>
        <n v="46520.0"/>
        <n v="116590.0"/>
        <n v="133662.0"/>
        <n v="84296.0"/>
        <n v="129447.0"/>
        <n v="95579.0"/>
        <n v="131784.0"/>
        <n v="52480.0"/>
        <n v="47151.0"/>
        <n v="124552.0"/>
        <n v="46962.0"/>
        <n v="40119.0"/>
        <n v="35539.0"/>
        <n v="60243.0"/>
        <n v="50385.0"/>
        <n v="42716.0"/>
        <n v="84461.0"/>
        <n v="61785.0"/>
        <n v="86921.0"/>
        <n v="11990.0"/>
        <n v="14165.0"/>
        <n v="34849.0"/>
        <n v="14618.0"/>
        <n v="39026.0"/>
        <n v="69610.0"/>
        <n v="43941.0"/>
        <n v="32252.0"/>
        <n v="35055.0"/>
        <n v="57858.0"/>
        <n v="36077.0"/>
        <n v="33973.0"/>
        <n v="24753.0"/>
        <n v="55476.0"/>
        <n v="54329.0"/>
        <n v="32006.0"/>
        <n v="24190.0"/>
        <n v="57389.0"/>
        <n v="22300.0"/>
        <n v="37090.0"/>
        <n v="32795.0"/>
        <n v="39201.0"/>
        <n v="27718.0"/>
        <n v="50687.0"/>
        <n v="20122.0"/>
        <n v="22945.0"/>
        <n v="28708.0"/>
        <n v="23262.0"/>
        <n v="23657.0"/>
        <n v="18856.0"/>
        <n v="26626.0"/>
        <n v="25687.0"/>
        <n v="17051.0"/>
        <n v="23196.0"/>
        <n v="35854.0"/>
        <n v="24778.0"/>
        <n v="16576.0"/>
        <n v="38822.0"/>
        <n v="39761.0"/>
        <n v="15424.0"/>
        <n v="15995.0"/>
        <n v="36025.0"/>
        <n v="23523.0"/>
        <n v="38423.0"/>
        <n v="40259.0"/>
        <n v="87422.0"/>
        <n v="46787.0"/>
        <n v="53848.0"/>
        <n v="74114.0"/>
        <n v="118859.0"/>
        <n v="47384.0"/>
        <n v="41662.0"/>
        <n v="79086.0"/>
        <n v="35995.0"/>
        <n v="36396.0"/>
        <n v="35179.0"/>
        <n v="43339.0"/>
        <n v="39861.0"/>
        <n v="86680.0"/>
        <n v="68974.0"/>
        <n v="71133.0"/>
        <n v="42989.0"/>
        <n v="52493.0"/>
        <n v="11578.0"/>
        <n v="45784.0"/>
        <n v="23256.0"/>
        <n v="76838.0"/>
        <n v="13938.0"/>
        <n v="31230.0"/>
        <n v="80179.0"/>
        <n v="35961.0"/>
        <n v="31428.0"/>
        <n v="34924.0"/>
        <n v="67332.0"/>
        <n v="76972.0"/>
        <n v="56365.0"/>
        <n v="29851.0"/>
        <n v="33243.0"/>
        <n v="24905.0"/>
        <n v="31350.0"/>
        <n v="26318.0"/>
        <n v="20687.0"/>
        <n v="61195.0"/>
        <n v="32600.0"/>
        <n v="24342.0"/>
        <n v="50789.0"/>
        <n v="37628.0"/>
        <n v="49937.0"/>
        <n v="26845.0"/>
        <n v="27501.0"/>
        <n v="57012.0"/>
        <n v="53146.0"/>
        <n v="24546.0"/>
        <n v="29363.0"/>
        <n v="41583.0"/>
        <n v="45106.0"/>
        <n v="14934.0"/>
        <n v="15136.0"/>
        <n v="17183.0"/>
        <n v="25927.0"/>
        <n v="17610.0"/>
        <n v="27858.0"/>
        <n v="24322.0"/>
        <n v="17910.0"/>
        <n v="27754.0"/>
        <n v="22697.0"/>
        <n v="13440.0"/>
        <n v="35059.0"/>
        <n v="39224.0"/>
        <n v="14172.0"/>
        <n v="44350.0"/>
        <n v="34540.0"/>
        <n v="36399.0"/>
        <n v="99872.0"/>
        <n v="39343.0"/>
        <n v="115657.0"/>
        <n v="92811.0"/>
        <n v="56043.0"/>
        <n v="37198.0"/>
        <n v="98790.0"/>
        <n v="42669.0"/>
        <n v="144841.0"/>
        <n v="33515.0"/>
        <n v="86669.0"/>
        <n v="68719.0"/>
        <n v="115998.0"/>
        <n v="148777.0"/>
        <n v="40397.0"/>
        <n v="67093.0"/>
        <n v="44688.0"/>
        <n v="58571.0"/>
        <n v="79204.0"/>
        <n v="31820.0"/>
        <n v="51934.0"/>
        <n v="28015.0"/>
        <n v="58661.0"/>
        <n v="63950.0"/>
        <n v="45155.0"/>
        <n v="29627.0"/>
        <n v="150235.0"/>
        <n v="42064.0"/>
        <n v="122601.0"/>
        <n v="52868.0"/>
        <n v="33906.0"/>
        <n v="26894.0"/>
        <n v="11086.0"/>
        <n v="10050.0"/>
        <n v="25903.0"/>
        <n v="43359.0"/>
        <n v="41572.0"/>
        <n v="39242.0"/>
        <n v="28230.0"/>
        <n v="25554.0"/>
        <n v="55713.0"/>
        <n v="37658.0"/>
        <n v="11542.0"/>
        <n v="43562.0"/>
        <n v="9745.0"/>
        <n v="43845.0"/>
        <n v="34818.0"/>
        <n v="28244.0"/>
        <n v="27873.0"/>
        <n v="31402.0"/>
        <n v="26680.0"/>
        <n v="16920.0"/>
        <n v="24344.0"/>
        <n v="17365.0"/>
        <n v="16695.0"/>
        <n v="37035.0"/>
        <n v="23412.0"/>
        <n v="39755.0"/>
        <n v="42292.0"/>
        <n v="36176.0"/>
        <n v="44275.0"/>
        <n v="42538.0"/>
        <n v="46112.0"/>
        <n v="95769.0"/>
        <n v="77991.0"/>
        <n v="45612.0"/>
        <n v="43771.0"/>
        <n v="45737.0"/>
        <n v="55988.0"/>
        <n v="30931.0"/>
        <n v="38489.0"/>
        <n v="40655.0"/>
        <n v="40530.0"/>
        <n v="44714.0"/>
        <n v="78820.0"/>
        <n v="34074.0"/>
        <n v="87558.0"/>
        <n v="66870.0"/>
        <n v="71251.0"/>
        <n v="82220.0"/>
        <n v="39951.0"/>
        <n v="37508.0"/>
        <n v="31916.0"/>
        <n v="64209.0"/>
        <n v="37369.0"/>
        <n v="67576.0"/>
        <n v="37106.0"/>
        <n v="58638.0"/>
        <n v="46653.0"/>
        <n v="24105.0"/>
        <n v="29214.0"/>
        <n v="34906.0"/>
        <n v="43433.0"/>
        <n v="34910.0"/>
        <n v="27582.0"/>
        <n v="35571.0"/>
        <n v="18318.0"/>
        <n v="26057.0"/>
        <n v="40085.0"/>
        <n v="34834.0"/>
        <n v="29217.0"/>
        <n v="33472.0"/>
        <n v="21285.0"/>
        <n v="22957.0"/>
        <n v="40906.0"/>
        <n v="21366.0"/>
        <n v="16142.0"/>
        <n v="17406.0"/>
        <n v="33107.0"/>
        <n v="21766.0"/>
        <n v="13652.0"/>
        <n v="11396.0"/>
        <n v="47629.0"/>
        <n v="36458.0"/>
        <n v="23416.0"/>
        <n v="16174.0"/>
        <n v="19584.0"/>
        <n v="14358.0"/>
        <n v="16535.0"/>
        <n v="33621.0"/>
        <n v="58399.0"/>
        <n v="38255.0"/>
        <n v="29238.0"/>
        <n v="82389.0"/>
        <n v="44034.0"/>
        <n v="27045.0"/>
        <n v="85701.0"/>
        <n v="131013.0"/>
        <n v="91950.0"/>
        <n v="34516.0"/>
        <n v="128092.0"/>
        <n v="73428.0"/>
        <n v="49439.0"/>
        <n v="80764.0"/>
        <n v="40442.0"/>
        <n v="33250.0"/>
        <n v="30128.0"/>
        <n v="120993.0"/>
        <n v="33085.0"/>
        <n v="34769.0"/>
        <n v="58238.0"/>
        <n v="30020.0"/>
        <n v="43283.0"/>
        <n v="34429.0"/>
        <n v="56547.0"/>
        <n v="37030.0"/>
        <n v="30919.0"/>
        <n v="64610.0"/>
        <n v="35860.0"/>
        <n v="55895.0"/>
        <n v="124463.0"/>
        <n v="128380.0"/>
        <n v="55995.0"/>
        <n v="36347.0"/>
        <n v="26600.0"/>
        <n v="30173.0"/>
        <n v="9772.0"/>
        <n v="7753.0"/>
        <n v="47297.0"/>
        <n v="37972.0"/>
        <n v="31439.0"/>
        <n v="21637.0"/>
        <n v="20637.0"/>
        <n v="31942.0"/>
        <n v="29731.0"/>
        <n v="27004.0"/>
        <n v="13655.0"/>
        <n v="20459.0"/>
        <n v="34640.0"/>
        <n v="18663.0"/>
        <n v="11849.0"/>
        <n v="25101.0"/>
        <n v="21666.0"/>
        <n v="14997.0"/>
        <n v="34964.0"/>
        <n v="15026.0"/>
        <n v="34023.0"/>
        <n v="14922.0"/>
        <n v="14564.0"/>
        <n v="39374.0"/>
        <n v="56101.0"/>
        <n v="34256.0"/>
        <n v="12788.0"/>
        <n v="19804.0"/>
        <n v="33813.0"/>
        <n v="28115.0"/>
        <n v="30958.0"/>
        <n v="81269.0"/>
        <n v="31341.0"/>
        <n v="52768.0"/>
        <n v="34676.0"/>
        <n v="108718.0"/>
        <n v="53632.0"/>
        <n v="88348.0"/>
        <n v="74149.0"/>
        <n v="80664.0"/>
        <n v="38468.0"/>
        <n v="113216.0"/>
        <n v="10631.0"/>
        <n v="78488.0"/>
        <n v="55787.0"/>
        <n v="45383.0"/>
        <n v="61200.0"/>
        <n v="27989.0"/>
        <n v="28704.0"/>
        <n v="63379.0"/>
        <n v="12185.0"/>
        <n v="28590.0"/>
        <n v="31196.0"/>
        <n v="32849.0"/>
        <n v="39682.0"/>
        <n v="43910.0"/>
        <n v="25790.0"/>
        <n v="8720.0"/>
        <n v="24924.0"/>
        <n v="28520.0"/>
        <n v="20148.0"/>
        <n v="25066.0"/>
        <n v="27807.0"/>
        <n v="26484.0"/>
        <n v="22405.0"/>
        <n v="24675.0"/>
        <n v="38535.0"/>
        <n v="30653.0"/>
        <n v="39311.0"/>
        <n v="17484.0"/>
        <n v="39980.0"/>
        <n v="15105.0"/>
        <n v="15767.0"/>
        <n v="17387.0"/>
        <n v="39733.0"/>
        <n v="30282.0"/>
        <n v="32908.0"/>
        <n v="38999.0"/>
        <n v="19694.0"/>
        <n v="17726.0"/>
        <n v="30508.0"/>
        <n v="14065.0"/>
        <n v="21255.0"/>
        <n v="24326.0"/>
        <n v="18799.0"/>
        <n v="20432.0"/>
        <n v="18855.0"/>
        <n v="13353.0"/>
        <n v="36543.0"/>
        <n v="72068.0"/>
        <n v="94220.0"/>
        <n v="46831.0"/>
        <n v="36240.0"/>
        <n v="46147.0"/>
        <n v="78733.0"/>
        <n v="41875.0"/>
        <n v="91429.0"/>
        <n v="90950.0"/>
        <n v="37272.0"/>
        <n v="57076.0"/>
        <n v="50240.0"/>
        <n v="35759.0"/>
        <n v="41080.0"/>
        <n v="53050.0"/>
        <n v="35716.0"/>
        <n v="39558.0"/>
        <n v="29916.0"/>
        <n v="69233.0"/>
        <n v="66289.0"/>
        <n v="32522.0"/>
        <n v="39368.0"/>
        <n v="71360.0"/>
        <n v="13420.0"/>
        <n v="53454.0"/>
        <n v="63748.0"/>
        <n v="57128.0"/>
        <n v="32687.0"/>
        <n v="74166.0"/>
        <n v="33110.0"/>
        <n v="38891.0"/>
        <n v="52069.0"/>
        <n v="36578.0"/>
        <n v="42683.0"/>
        <n v="30327.0"/>
        <n v="43873.0"/>
        <n v="42218.0"/>
        <n v="11382.0"/>
        <n v="24379.0"/>
        <n v="34392.0"/>
        <n v="54712.0"/>
        <n v="54208.0"/>
        <n v="37362.0"/>
        <n v="55882.0"/>
        <n v="48839.0"/>
        <n v="43754.0"/>
        <n v="25171.0"/>
        <n v="22137.0"/>
        <n v="21941.0"/>
        <n v="36714.0"/>
        <n v="18082.0"/>
        <n v="19771.0"/>
        <n v="22365.0"/>
        <n v="12982.0"/>
        <n v="16342.0"/>
        <n v="20080.0"/>
        <n v="48047.0"/>
        <n v="38916.0"/>
        <n v="30054.0"/>
        <n v="39592.0"/>
        <n v="40430.0"/>
        <n v="33108.0"/>
        <n v="75705.0"/>
        <n v="39524.0"/>
        <n v="72846.0"/>
        <n v="48119.0"/>
        <n v="35632.0"/>
        <n v="101550.0"/>
        <n v="39031.0"/>
        <n v="51094.0"/>
        <n v="52921.0"/>
        <n v="47406.0"/>
        <n v="66970.0"/>
        <n v="55701.0"/>
        <n v="36677.0"/>
        <n v="77651.0"/>
        <n v="77743.0"/>
        <n v="12146.0"/>
        <n v="30825.0"/>
        <n v="53617.0"/>
        <n v="45705.0"/>
        <n v="73039.0"/>
        <n v="36269.0"/>
        <n v="67846.0"/>
        <n v="32762.0"/>
        <n v="61780.0"/>
        <n v="30648.0"/>
        <n v="43082.0"/>
        <n v="21318.0"/>
        <n v="21988.0"/>
        <n v="35637.0"/>
        <n v="51262.0"/>
        <n v="50111.0"/>
        <n v="51196.0"/>
        <n v="34201.0"/>
        <n v="30516.0"/>
        <n v="54987.0"/>
        <n v="33652.0"/>
        <n v="30122.0"/>
        <n v="42266.0"/>
        <n v="26168.0"/>
        <n v="15941.0"/>
        <n v="32801.0"/>
        <n v="31757.0"/>
        <n v="28307.0"/>
        <n v="21335.0"/>
        <n v="21542.0"/>
        <n v="32932.0"/>
        <n v="20854.0"/>
        <n v="39187.0"/>
        <n v="15691.0"/>
        <n v="38381.0"/>
        <n v="75542.0"/>
        <n v="13287.0"/>
        <n v="63936.0"/>
        <n v="41833.0"/>
        <n v="58062.0"/>
        <n v="113294.0"/>
        <n v="92909.0"/>
        <n v="61737.0"/>
        <n v="38386.0"/>
        <n v="145272.0"/>
        <n v="53371.0"/>
        <n v="121510.0"/>
        <n v="51449.0"/>
        <n v="102099.0"/>
        <n v="52951.0"/>
        <n v="48912.0"/>
        <n v="30722.0"/>
        <n v="37271.0"/>
        <n v="90006.0"/>
        <n v="39324.0"/>
        <n v="79421.0"/>
        <n v="75415.0"/>
        <n v="64644.0"/>
        <n v="13045.0"/>
        <n v="62440.0"/>
        <n v="36617.0"/>
        <n v="64542.0"/>
        <n v="41269.0"/>
        <n v="71591.0"/>
        <n v="47558.0"/>
        <n v="69484.0"/>
        <n v="44643.0"/>
        <n v="83075.0"/>
        <n v="54014.0"/>
        <n v="38826.0"/>
        <n v="34300.0"/>
        <n v="33610.0"/>
        <n v="27899.0"/>
        <n v="37087.0"/>
        <n v="39873.0"/>
        <n v="23988.0"/>
        <n v="21947.0"/>
        <n v="27577.0"/>
        <n v="22413.0"/>
        <n v="41599.0"/>
        <n v="20945.0"/>
        <n v="51558.0"/>
        <n v="27149.0"/>
        <n v="18067.0"/>
        <n v="33191.0"/>
        <n v="38768.0"/>
        <n v="31342.0"/>
        <n v="32987.0"/>
        <n v="22410.0"/>
        <n v="39398.0"/>
        <n v="14728.0"/>
        <n v="17965.0"/>
        <n v="9627.0"/>
        <n v="21534.0"/>
        <n v="27182.0"/>
        <n v="18648.0"/>
        <n v="33080.0"/>
        <n v="45463.0"/>
        <n v="78280.0"/>
        <n v="93245.0"/>
        <n v="86409.0"/>
        <n v="42244.0"/>
        <n v="84420.0"/>
        <n v="110380.0"/>
        <n v="69494.0"/>
        <n v="53100.0"/>
        <n v="128638.0"/>
        <n v="36733.0"/>
        <n v="57914.0"/>
        <n v="33150.0"/>
        <n v="36326.0"/>
        <n v="38098.0"/>
        <n v="29727.0"/>
        <n v="32049.0"/>
        <n v="42551.0"/>
        <n v="72685.0"/>
        <n v="47335.0"/>
        <n v="43899.0"/>
        <n v="43920.0"/>
        <n v="31826.0"/>
        <n v="14556.0"/>
        <n v="26295.0"/>
        <n v="12475.0"/>
        <n v="28490.0"/>
        <n v="14594.0"/>
        <n v="36461.0"/>
        <n v="19990.0"/>
        <n v="38417.0"/>
        <n v="16267.0"/>
        <n v="17689.0"/>
        <n v="48202.0"/>
        <n v="25754.0"/>
        <n v="25167.0"/>
        <n v="10869.0"/>
        <n v="38513.0"/>
        <n v="26340.0"/>
        <n v="26018.0"/>
        <n v="37209.0"/>
        <n v="44981.0"/>
        <n v="16488.0"/>
        <n v="23716.0"/>
        <n v="19922.0"/>
        <n v="30213.0"/>
        <n v="18298.0"/>
        <n v="25400.0"/>
        <n v="41087.0"/>
        <n v="20356.0"/>
        <n v="20963.0"/>
        <n v="24638.0"/>
        <n v="38852.0"/>
        <n v="23600.0"/>
        <n v="26566.0"/>
        <n v="19611.0"/>
        <n v="29299.0"/>
        <n v="14947.0"/>
        <n v="47010.0"/>
        <n v="88916.0"/>
        <n v="92999.0"/>
        <n v="46665.0"/>
        <n v="103917.0"/>
        <n v="81571.0"/>
        <n v="44219.0"/>
        <n v="48559.0"/>
        <n v="102795.0"/>
        <n v="67984.0"/>
        <n v="88923.0"/>
        <n v="43374.0"/>
        <n v="85683.0"/>
        <n v="57611.0"/>
        <n v="42998.0"/>
        <n v="40643.0"/>
        <n v="64685.0"/>
        <n v="82385.0"/>
        <n v="43263.0"/>
        <n v="80319.0"/>
        <n v="105492.0"/>
        <n v="59173.0"/>
        <n v="34486.0"/>
        <n v="77089.0"/>
        <n v="64042.0"/>
        <n v="58085.0"/>
        <n v="76778.0"/>
        <n v="67034.0"/>
        <n v="73818.0"/>
        <n v="44291.0"/>
        <n v="45690.0"/>
        <n v="47389.0"/>
        <n v="46087.0"/>
        <n v="45505.0"/>
        <n v="58508.0"/>
        <n v="58243.0"/>
        <n v="49018.0"/>
        <n v="34782.0"/>
        <n v="36211.0"/>
        <n v="37735.0"/>
        <n v="52418.0"/>
        <n v="20591.0"/>
        <n v="24700.0"/>
        <n v="13797.0"/>
        <n v="25240.0"/>
        <n v="20785.0"/>
        <n v="30116.0"/>
        <n v="29159.0"/>
        <n v="25841.0"/>
        <n v="16464.0"/>
        <n v="19784.0"/>
        <n v="29392.0"/>
        <n v="18869.0"/>
        <n v="23885.0"/>
        <n v="24677.0"/>
        <n v="18488.0"/>
        <n v="17485.0"/>
        <n v="72154.0"/>
        <n v="38220.0"/>
        <n v="38532.0"/>
        <n v="66254.0"/>
        <n v="77029.0"/>
        <n v="44031.0"/>
        <n v="38347.0"/>
        <n v="98522.0"/>
        <n v="69150.0"/>
        <n v="90029.0"/>
        <n v="47099.0"/>
        <n v="95468.0"/>
        <n v="99537.0"/>
        <n v="85848.0"/>
        <n v="58717.0"/>
        <n v="57530.0"/>
        <n v="81749.0"/>
        <n v="74639.0"/>
        <n v="45043.0"/>
        <n v="46783.0"/>
        <n v="70066.0"/>
        <n v="90407.0"/>
        <n v="38804.0"/>
        <n v="78804.0"/>
        <n v="52660.0"/>
        <n v="77523.0"/>
        <n v="67351.0"/>
        <n v="38712.0"/>
        <n v="39689.0"/>
        <n v="14521.0"/>
        <n v="50491.0"/>
        <n v="44925.0"/>
        <n v="31140.0"/>
        <n v="44699.0"/>
        <n v="40471.0"/>
        <n v="53332.0"/>
        <n v="54357.0"/>
        <n v="36820.0"/>
        <n v="38020.0"/>
        <n v="26526.0"/>
        <n v="41768.0"/>
        <n v="51913.0"/>
        <n v="60115.0"/>
        <n v="17566.0"/>
        <n v="21491.0"/>
        <n v="21559.0"/>
        <n v="22439.0"/>
        <n v="22391.0"/>
        <n v="30658.0"/>
        <n v="40976.0"/>
        <n v="25943.0"/>
        <n v="32789.0"/>
        <n v="26114.0"/>
        <n v="22861.0"/>
        <n v="18893.0"/>
        <n v="20902.0"/>
        <n v="22234.0"/>
        <n v="14996.0"/>
        <n v="39114.0"/>
        <n v="34853.0"/>
        <n v="20210.0"/>
        <n v="28817.0"/>
        <n v="39902.0"/>
        <n v="45194.0"/>
        <n v="36106.0"/>
        <n v="25722.0"/>
        <n v="48333.0"/>
        <n v="32983.0"/>
        <n v="39786.0"/>
        <n v="129886.0"/>
        <n v="99249.0"/>
        <n v="43129.0"/>
        <n v="151911.0"/>
        <n v="85554.0"/>
        <n v="103650.0"/>
        <n v="97893.0"/>
        <n v="131666.0"/>
        <n v="28666.0"/>
        <n v="68521.0"/>
        <n v="15612.0"/>
        <n v="72473.0"/>
        <n v="33360.0"/>
        <n v="10273.0"/>
        <n v="78445.0"/>
        <n v="31752.0"/>
        <n v="71051.0"/>
        <n v="68385.0"/>
        <n v="33316.0"/>
        <n v="53393.0"/>
        <n v="64445.0"/>
        <n v="59270.0"/>
        <n v="85862.0"/>
        <n v="79618.0"/>
        <n v="14461.0"/>
        <n v="76586.0"/>
        <n v="35880.0"/>
        <n v="37655.0"/>
        <n v="31781.0"/>
        <n v="29870.0"/>
        <n v="20048.0"/>
        <n v="54167.0"/>
        <n v="47742.0"/>
        <n v="11337.0"/>
        <n v="49899.0"/>
        <n v="50052.0"/>
        <n v="11390.0"/>
        <n v="50782.0"/>
        <n v="50997.0"/>
        <n v="50629.0"/>
        <n v="53269.0"/>
        <n v="34001.0"/>
        <n v="34609.0"/>
        <n v="34673.0"/>
        <n v="33139.0"/>
        <n v="50305.0"/>
        <n v="22625.0"/>
        <n v="36802.0"/>
        <n v="22512.0"/>
        <n v="19436.0"/>
        <n v="15316.0"/>
        <n v="17133.0"/>
        <n v="24589.0"/>
        <n v="17332.0"/>
        <n v="23291.0"/>
        <n v="27922.0"/>
        <n v="41531.0"/>
        <n v="39144.0"/>
        <n v="48780.0"/>
        <n v="51796.0"/>
        <n v="76287.0"/>
        <n v="123232.0"/>
        <n v="101606.0"/>
        <n v="51573.0"/>
        <n v="49517.0"/>
        <n v="57469.0"/>
        <n v="45124.0"/>
        <n v="54428.0"/>
        <n v="34383.0"/>
        <n v="47711.0"/>
        <n v="46398.0"/>
        <n v="95221.0"/>
        <n v="37997.0"/>
        <n v="89542.0"/>
        <n v="152056.0"/>
        <n v="45641.0"/>
        <n v="81086.0"/>
        <n v="104411.0"/>
        <n v="90852.0"/>
        <n v="33389.0"/>
        <n v="40857.0"/>
        <n v="63692.0"/>
        <n v="51506.0"/>
        <n v="73640.0"/>
        <n v="65195.0"/>
        <n v="73932.0"/>
        <n v="81468.0"/>
        <n v="76252.0"/>
        <n v="38785.0"/>
        <n v="68163.0"/>
        <n v="26476.0"/>
        <n v="46197.0"/>
        <n v="8936.0"/>
        <n v="26712.0"/>
        <n v="33481.0"/>
        <n v="40230.0"/>
        <n v="26481.0"/>
        <n v="33192.0"/>
        <n v="41796.0"/>
        <n v="43921.0"/>
        <n v="28670.0"/>
        <n v="19974.0"/>
        <n v="29207.0"/>
        <n v="28022.0"/>
        <n v="12128.0"/>
        <n v="36431.0"/>
        <n v="17348.0"/>
        <n v="20543.0"/>
        <n v="29606.0"/>
        <n v="17168.0"/>
        <n v="16566.0"/>
        <n v="32289.0"/>
        <n v="28265.0"/>
        <n v="27853.0"/>
        <n v="44830.0"/>
        <n v="17366.0"/>
        <n v="28834.0"/>
        <n v="40984.0"/>
        <n v="73553.0"/>
        <n v="45142.0"/>
        <n v="46541.0"/>
        <n v="77281.0"/>
        <n v="35679.0"/>
        <n v="26930.0"/>
        <n v="77244.0"/>
        <n v="80595.0"/>
        <n v="90876.0"/>
        <n v="49194.0"/>
        <n v="35388.0"/>
        <n v="35688.0"/>
        <n v="46576.0"/>
        <n v="37099.0"/>
        <n v="29935.0"/>
        <n v="60135.0"/>
        <n v="30740.0"/>
        <n v="42161.0"/>
        <n v="40068.0"/>
        <n v="30300.0"/>
        <n v="46803.0"/>
        <n v="37820.0"/>
        <n v="34165.0"/>
        <n v="31829.0"/>
        <n v="38533.0"/>
        <n v="32147.0"/>
        <n v="67406.0"/>
        <n v="27200.0"/>
        <n v="27056.0"/>
        <n v="56239.0"/>
        <n v="51662.0"/>
        <n v="43490.0"/>
        <n v="34103.0"/>
        <n v="51756.0"/>
        <n v="53095.0"/>
        <n v="24275.0"/>
        <n v="25344.0"/>
        <n v="8603.0"/>
        <n v="33356.0"/>
        <n v="28074.0"/>
        <n v="31498.0"/>
        <n v="32431.0"/>
        <n v="46136.0"/>
        <n v="37950.0"/>
        <n v="53626.0"/>
        <n v="16030.0"/>
        <n v="33439.0"/>
        <n v="24783.0"/>
        <n v="35311.0"/>
        <n v="39029.0"/>
        <n v="45368.0"/>
        <n v="38025.0"/>
        <n v="18085.0"/>
        <n v="24064.0"/>
        <n v="27153.0"/>
        <n v="22607.0"/>
        <n v="25266.0"/>
        <n v="23927.0"/>
        <n v="13976.0"/>
        <n v="49313.0"/>
        <n v="31295.0"/>
        <n v="40087.0"/>
        <n v="42664.0"/>
        <n v="137433.0"/>
        <n v="39716.0"/>
        <n v="126523.0"/>
        <n v="141082.0"/>
        <n v="32485.0"/>
        <n v="44197.0"/>
        <n v="55923.0"/>
        <n v="49692.0"/>
        <n v="48270.0"/>
        <n v="48933.0"/>
        <n v="33958.0"/>
        <n v="36753.0"/>
        <n v="77707.0"/>
        <n v="73802.0"/>
        <n v="31602.0"/>
        <n v="72472.0"/>
        <n v="28106.0"/>
        <n v="35369.0"/>
        <n v="42027.0"/>
        <n v="35518.0"/>
        <n v="77648.0"/>
        <n v="48408.0"/>
        <n v="62723.0"/>
        <n v="11882.0"/>
        <n v="12436.0"/>
        <n v="26511.0"/>
        <n v="56216.0"/>
        <n v="36809.0"/>
        <n v="40079.0"/>
        <n v="20404.0"/>
        <n v="14155.0"/>
        <n v="15920.0"/>
        <n v="24134.0"/>
        <n v="24156.0"/>
        <n v="38342.0"/>
        <n v="20364.0"/>
        <n v="24035.0"/>
        <n v="17712.0"/>
        <n v="29930.0"/>
        <n v="18878.0"/>
        <n v="13963.0"/>
        <n v="55352.0"/>
        <n v="31871.0"/>
        <n v="26521.0"/>
        <n v="20235.0"/>
        <n v="18004.0"/>
        <n v="33038.0"/>
        <n v="21742.0"/>
        <n v="27313.0"/>
        <n v="15669.0"/>
        <n v="17694.0"/>
        <n v="40546.0"/>
        <n v="17824.0"/>
        <n v="20259.0"/>
        <n v="27171.0"/>
        <n v="34738.0"/>
        <n v="32792.0"/>
        <n v="34758.0"/>
        <n v="33317.0"/>
        <n v="44256.0"/>
        <n v="20830.0"/>
        <n v="53086.0"/>
        <n v="42312.0"/>
        <n v="103630.0"/>
        <n v="41187.0"/>
        <n v="42132.0"/>
        <n v="92771.0"/>
        <n v="35604.0"/>
        <n v="34895.0"/>
        <n v="41832.0"/>
        <n v="51687.0"/>
        <n v="49566.0"/>
        <n v="72020.0"/>
        <n v="69729.0"/>
        <n v="34161.0"/>
        <n v="29095.0"/>
        <n v="32453.0"/>
        <n v="46444.0"/>
        <n v="40697.0"/>
        <n v="59874.0"/>
        <n v="31412.0"/>
        <n v="69058.0"/>
        <n v="32479.0"/>
        <n v="49470.0"/>
        <n v="33411.0"/>
        <n v="41557.0"/>
        <n v="39648.0"/>
        <n v="69537.0"/>
        <n v="37217.0"/>
        <n v="23911.0"/>
        <n v="39024.0"/>
        <n v="21794.0"/>
        <n v="50776.0"/>
        <n v="27186.0"/>
        <n v="25489.0"/>
        <n v="33424.0"/>
        <n v="46344.0"/>
        <n v="45721.0"/>
        <n v="42004.0"/>
        <n v="43935.0"/>
        <n v="28450.0"/>
        <n v="50390.0"/>
        <n v="33190.0"/>
        <n v="24855.0"/>
        <n v="28368.0"/>
        <n v="31591.0"/>
        <n v="15034.0"/>
        <n v="48624.0"/>
        <n v="16713.0"/>
        <n v="36508.0"/>
        <n v="15659.0"/>
        <n v="18021.0"/>
        <n v="19510.0"/>
        <n v="26742.0"/>
        <n v="13598.0"/>
        <n v="13880.0"/>
        <n v="19210.0"/>
        <n v="14640.0"/>
        <n v="22131.0"/>
        <n v="18304.0"/>
        <n v="38587.0"/>
        <n v="20437.0"/>
        <n v="44103.0"/>
        <n v="131837.0"/>
        <n v="54691.0"/>
        <n v="32607.0"/>
        <n v="113773.0"/>
        <n v="69017.0"/>
        <n v="35109.0"/>
        <n v="42991.0"/>
        <n v="55912.0"/>
        <n v="52178.0"/>
        <n v="33478.0"/>
        <n v="52954.0"/>
        <n v="39055.0"/>
        <n v="73454.0"/>
        <n v="49667.0"/>
        <n v="39767.0"/>
        <n v="46568.0"/>
        <n v="57402.0"/>
        <n v="39846.0"/>
        <n v="61124.0"/>
        <n v="36483.0"/>
        <n v="48312.0"/>
        <n v="66742.0"/>
        <n v="59450.0"/>
        <n v="30232.0"/>
        <n v="50879.0"/>
        <n v="60702.0"/>
        <n v="57650.0"/>
        <n v="31949.0"/>
        <n v="30491.0"/>
        <n v="39862.0"/>
        <n v="47464.0"/>
        <n v="46796.0"/>
        <n v="29830.0"/>
        <n v="42411.0"/>
        <n v="21846.0"/>
        <n v="20815.0"/>
        <n v="50120.0"/>
        <n v="35415.0"/>
        <n v="53902.0"/>
        <n v="28351.0"/>
        <n v="23193.0"/>
        <n v="17820.0"/>
        <n v="42214.0"/>
        <n v="35734.0"/>
        <n v="41915.0"/>
        <n v="49429.0"/>
        <n v="10346.0"/>
        <n v="31929.0"/>
        <n v="17890.0"/>
        <n v="34756.0"/>
        <n v="17398.0"/>
        <n v="22311.0"/>
        <n v="21415.0"/>
        <n v="31089.0"/>
        <n v="31285.0"/>
        <n v="17683.0"/>
        <n v="37143.0"/>
        <n v="13890.0"/>
        <n v="35072.0"/>
        <n v="16881.0"/>
        <n v="19583.0"/>
        <n v="35468.0"/>
        <n v="21388.0"/>
        <n v="8354.0"/>
        <n v="37144.0"/>
        <n v="62132.0"/>
        <n v="47215.0"/>
        <n v="57118.0"/>
        <n v="123744.0"/>
        <n v="38781.0"/>
        <n v="50050.0"/>
        <n v="32974.0"/>
        <n v="41466.0"/>
        <n v="30780.0"/>
        <n v="105467.0"/>
        <n v="49570.0"/>
        <n v="32258.0"/>
        <n v="47752.0"/>
        <n v="71644.0"/>
        <n v="40558.0"/>
        <n v="44842.0"/>
        <n v="69311.0"/>
        <n v="50066.0"/>
        <n v="69952.0"/>
        <n v="30181.0"/>
        <n v="32830.0"/>
        <n v="36502.0"/>
        <n v="71909.0"/>
        <n v="46864.0"/>
        <n v="31296.0"/>
        <n v="39117.0"/>
        <n v="34808.0"/>
        <n v="65314.0"/>
        <n v="51403.0"/>
        <n v="43755.0"/>
        <n v="22309.0"/>
        <n v="23879.0"/>
        <n v="9945.0"/>
        <n v="49394.0"/>
        <n v="47588.0"/>
        <n v="34555.0"/>
        <n v="33717.0"/>
        <n v="41728.0"/>
        <n v="44932.0"/>
        <n v="9255.0"/>
        <n v="34967.0"/>
        <n v="39627.0"/>
        <n v="31827.0"/>
        <n v="31541.0"/>
        <n v="21145.0"/>
        <n v="33070.0"/>
        <n v="27434.0"/>
        <n v="50873.0"/>
        <n v="19999.0"/>
        <n v="29644.0"/>
        <n v="25486.0"/>
        <n v="16510.0"/>
        <n v="17111.0"/>
        <n v="37344.0"/>
        <n v="15380.0"/>
        <n v="13922.0"/>
        <n v="13403.0"/>
        <n v="29248.0"/>
        <n v="30523.0"/>
        <n v="20987.0"/>
        <n v="21271.0"/>
        <n v="31407.0"/>
        <n v="25689.0"/>
        <n v="48279.0"/>
        <n v="45097.0"/>
        <n v="31215.0"/>
        <n v="32717.0"/>
        <n v="119779.0"/>
        <n v="87710.0"/>
        <n v="75153.0"/>
        <n v="86392.0"/>
        <n v="51747.0"/>
        <n v="26870.0"/>
        <n v="49290.0"/>
        <n v="108999.0"/>
        <n v="115032.0"/>
        <n v="78065.0"/>
        <n v="28952.0"/>
        <n v="70602.0"/>
        <n v="9414.0"/>
        <n v="77431.0"/>
        <n v="83972.0"/>
        <n v="51953.0"/>
        <n v="45849.0"/>
        <n v="27327.0"/>
        <n v="40732.0"/>
        <n v="52015.0"/>
        <n v="35819.0"/>
        <n v="46169.0"/>
        <n v="11937.0"/>
        <n v="12781.0"/>
        <n v="29685.0"/>
        <n v="62476.0"/>
        <n v="34199.0"/>
        <n v="33047.0"/>
        <n v="66261.0"/>
        <n v="51575.0"/>
        <n v="65410.0"/>
        <n v="33046.0"/>
        <n v="19490.0"/>
        <n v="48311.0"/>
        <n v="49777.0"/>
        <n v="24833.0"/>
        <n v="34208.0"/>
        <n v="25697.0"/>
        <n v="50541.0"/>
        <n v="37195.0"/>
        <n v="37512.0"/>
        <n v="26564.0"/>
        <n v="15752.0"/>
        <n v="22250.0"/>
        <n v="18244.0"/>
        <n v="35828.0"/>
        <n v="31870.0"/>
        <n v="25798.0"/>
        <n v="17109.0"/>
        <n v="17170.0"/>
        <n v="15656.0"/>
        <n v="32290.0"/>
        <n v="39514.0"/>
        <n v="26047.0"/>
        <n v="14518.0"/>
        <n v="38180.0"/>
        <n v="26737.0"/>
        <n v="56507.0"/>
        <n v="69395.0"/>
        <n v="48859.0"/>
        <n v="26492.0"/>
        <n v="147291.0"/>
        <n v="119345.0"/>
        <n v="49544.0"/>
        <n v="78474.0"/>
        <n v="140542.0"/>
        <n v="46608.0"/>
        <n v="52454.0"/>
        <n v="44865.0"/>
        <n v="81893.0"/>
        <n v="81372.0"/>
        <n v="145208.0"/>
        <n v="79858.0"/>
        <n v="149049.0"/>
        <n v="77536.0"/>
        <n v="27185.0"/>
        <n v="42661.0"/>
        <n v="13358.0"/>
        <n v="75314.0"/>
        <n v="58964.0"/>
        <n v="29107.0"/>
        <n v="54754.0"/>
        <n v="71510.0"/>
        <n v="46498.0"/>
        <n v="89260.0"/>
        <n v="47440.0"/>
        <n v="21089.0"/>
        <n v="22421.0"/>
        <n v="22669.0"/>
        <n v="29594.0"/>
        <n v="48350.0"/>
        <n v="35597.0"/>
        <n v="24640.0"/>
        <n v="21946.0"/>
        <n v="40001.0"/>
        <n v="29136.0"/>
        <n v="44120.0"/>
        <n v="41939.0"/>
        <n v="26107.0"/>
        <n v="46226.0"/>
        <n v="26054.0"/>
        <n v="12350.0"/>
        <n v="15168.0"/>
        <n v="14744.0"/>
        <n v="17618.0"/>
        <n v="16857.0"/>
        <n v="15079.0"/>
        <n v="16243.0"/>
        <n v="12951.0"/>
        <n v="21365.0"/>
        <n v="14514.0"/>
        <n v="30592.0"/>
        <n v="25249.0"/>
        <n v="17248.0"/>
        <n v="38887.0"/>
        <n v="13875.0"/>
        <n v="25259.0"/>
        <n v="82680.0"/>
        <n v="40609.0"/>
        <n v="25644.0"/>
        <n v="58267.0"/>
        <n v="35445.0"/>
        <n v="42696.0"/>
        <n v="69284.0"/>
        <n v="57159.0"/>
        <n v="44217.0"/>
        <n v="82556.0"/>
        <n v="47391.0"/>
        <n v="38410.0"/>
        <n v="100054.0"/>
        <n v="60170.0"/>
        <n v="30663.0"/>
        <n v="30089.0"/>
        <n v="60396.0"/>
        <n v="37744.0"/>
        <n v="11997.0"/>
        <n v="68213.0"/>
        <n v="64032.0"/>
        <n v="30464.0"/>
        <n v="67040.0"/>
        <n v="52237.0"/>
        <n v="66599.0"/>
        <n v="44314.0"/>
        <n v="34971.0"/>
        <n v="22386.0"/>
        <n v="23941.0"/>
        <n v="33755.0"/>
        <n v="23745.0"/>
        <n v="24125.0"/>
        <n v="49421.0"/>
        <n v="54379.0"/>
        <n v="45111.0"/>
        <n v="46030.0"/>
        <n v="43567.0"/>
        <n v="34533.0"/>
        <n v="46532.0"/>
        <n v="21447.0"/>
        <n v="19030.0"/>
        <n v="19915.0"/>
        <n v="15204.0"/>
        <n v="29744.0"/>
        <n v="31776.0"/>
        <n v="38256.0"/>
        <n v="19054.0"/>
        <n v="17980.0"/>
        <n v="15857.0"/>
        <n v="20010.0"/>
        <n v="26795.0"/>
        <n v="17277.0"/>
        <n v="23077.0"/>
        <n v="25135.0"/>
        <n v="38390.0"/>
        <n v="16527.0"/>
        <n v="15640.0"/>
        <n v="18268.0"/>
        <n v="24807.0"/>
        <n v="53330.0"/>
        <n v="51131.0"/>
        <n v="38108.0"/>
        <n v="28882.0"/>
        <n v="49999.0"/>
        <n v="46162.0"/>
        <n v="35268.0"/>
        <n v="37361.0"/>
        <n v="32062.0"/>
        <n v="85655.0"/>
        <n v="88103.0"/>
        <n v="77571.0"/>
        <n v="30129.0"/>
        <n v="84405.0"/>
        <n v="131393.0"/>
        <n v="89660.0"/>
        <n v="46013.0"/>
        <n v="35424.0"/>
        <n v="50910.0"/>
        <n v="47757.0"/>
        <n v="25604.0"/>
        <n v="48915.0"/>
        <n v="35398.0"/>
        <n v="70735.0"/>
        <n v="57788.0"/>
        <n v="58385.0"/>
        <n v="48247.0"/>
        <n v="12843.0"/>
        <n v="61965.0"/>
        <n v="70782.0"/>
        <n v="49664.0"/>
        <n v="57657.0"/>
        <n v="44916.0"/>
        <n v="68473.0"/>
        <n v="45462.0"/>
        <n v="69091.0"/>
        <n v="95056.0"/>
        <n v="51323.0"/>
        <n v="42205.0"/>
        <n v="108913.0"/>
        <n v="110906.0"/>
        <n v="68366.0"/>
        <n v="107611.0"/>
        <n v="109434.0"/>
        <n v="72826.0"/>
        <n v="82455.0"/>
        <n v="88137.0"/>
        <n v="74001.0"/>
        <n v="72088.0"/>
        <n v="32276.0"/>
        <n v="26008.0"/>
        <n v="55614.0"/>
        <n v="29328.0"/>
        <n v="51603.0"/>
        <n v="88856.0"/>
        <n v="29877.0"/>
        <n v="74737.0"/>
        <n v="65860.0"/>
        <n v="61768.0"/>
        <n v="82627.0"/>
        <n v="51247.0"/>
        <n v="109870.0"/>
        <n v="45320.0"/>
        <n v="119574.0"/>
        <n v="68114.0"/>
        <n v="96633.0"/>
        <n v="131194.0"/>
        <n v="168585.0"/>
        <n v="190119.0"/>
        <n v="94272.0"/>
        <n v="93006.0"/>
        <n v="86555.0"/>
        <n v="93134.0"/>
        <n v="119651.0"/>
        <n v="96430.0"/>
        <n v="177744.0"/>
        <n v="71448.0"/>
        <n v="275909.0"/>
        <n v="73904.0"/>
        <n v="278433.0"/>
        <n v="167718.0"/>
        <n v="97090.0"/>
        <n v="106784.0"/>
        <n v="139872.0"/>
        <n v="152837.0"/>
        <n v="138889.0"/>
        <n v="135013.0"/>
        <n v="63713.0"/>
        <n v="109979.0"/>
        <n v="71621.0"/>
        <n v="140980.0"/>
        <n v="100782.0"/>
        <n v="150036.0"/>
        <n v="110229.0"/>
        <n v="40543.0"/>
        <n v="81070.0"/>
        <n v="78550.0"/>
        <n v="87714.0"/>
        <n v="98380.0"/>
        <n v="100557.0"/>
        <n v="62131.0"/>
        <n v="82352.0"/>
        <n v="45669.0"/>
        <n v="113423.0"/>
        <n v="48753.0"/>
        <n v="60632.0"/>
        <n v="80202.0"/>
        <n v="32509.0"/>
        <n v="82912.0"/>
        <n v="45861.0"/>
        <n v="50669.0"/>
        <n v="44795.0"/>
        <n v="81829.0"/>
        <n v="80150.0"/>
        <n v="42885.0"/>
        <n v="73940.0"/>
        <n v="35553.0"/>
        <n v="85264.0"/>
        <n v="41089.0"/>
        <n v="74196.0"/>
        <n v="48470.0"/>
        <n v="33216.0"/>
        <n v="103813.0"/>
        <n v="135317.0"/>
        <n v="79070.0"/>
        <n v="96697.0"/>
        <n v="180261.0"/>
        <n v="167739.0"/>
        <n v="100580.0"/>
        <n v="93027.0"/>
        <n v="200278.0"/>
        <n v="81624.0"/>
        <n v="105207.0"/>
        <n v="258826.0"/>
        <n v="84965.0"/>
        <n v="199419.0"/>
        <n v="90009.0"/>
        <n v="24898.0"/>
        <n v="94323.0"/>
        <n v="78609.0"/>
        <n v="80850.0"/>
        <n v="85521.0"/>
        <n v="117443.0"/>
        <n v="84678.0"/>
        <n v="85140.0"/>
        <n v="85632.0"/>
        <n v="134848.0"/>
        <n v="131010.0"/>
        <n v="104034.0"/>
        <n v="92781.0"/>
        <n v="110194.0"/>
        <n v="147619.0"/>
        <n v="146635.0"/>
        <n v="158629.0"/>
        <n v="83930.0"/>
        <n v="49737.0"/>
        <n v="64976.0"/>
        <n v="99928.0"/>
        <n v="94401.0"/>
        <n v="52213.0"/>
        <n v="79048.0"/>
        <n v="68161.0"/>
        <n v="62926.0"/>
        <n v="103151.0"/>
        <n v="38982.0"/>
        <n v="43644.0"/>
        <n v="71562.0"/>
        <n v="21468.0"/>
        <n v="25279.0"/>
        <n v="79016.0"/>
        <n v="47199.0"/>
        <n v="36425.0"/>
        <n v="63352.0"/>
        <n v="34655.0"/>
        <n v="62833.0"/>
        <n v="37900.0"/>
        <n v="61068.0"/>
        <n v="67368.0"/>
        <n v="38596.0"/>
        <n v="60829.0"/>
        <n v="45845.0"/>
        <n v="80463.0"/>
        <n v="27326.0"/>
        <n v="46871.0"/>
        <n v="38871.0"/>
        <n v="75746.0"/>
        <n v="135587.0"/>
        <n v="82060.0"/>
        <n v="63678.0"/>
        <n v="150739.0"/>
        <n v="76187.0"/>
        <n v="71249.0"/>
        <n v="81095.0"/>
        <n v="176774.0"/>
        <n v="118979.0"/>
        <n v="74185.0"/>
        <n v="107902.0"/>
        <n v="65490.0"/>
        <n v="240515.0"/>
        <n v="121290.0"/>
        <n v="78631.0"/>
        <n v="66608.0"/>
        <n v="25583.0"/>
        <n v="268143.0"/>
        <n v="119929.0"/>
        <n v="100859.0"/>
        <n v="93755.0"/>
        <n v="88846.0"/>
        <n v="57295.0"/>
        <n v="64831.0"/>
        <n v="107432.0"/>
        <n v="59185.0"/>
        <n v="75556.0"/>
        <n v="131774.0"/>
        <n v="28408.0"/>
        <n v="67827.0"/>
        <n v="72480.0"/>
        <n v="101662.0"/>
        <n v="87130.0"/>
        <n v="90537.0"/>
        <n v="113362.0"/>
        <n v="85192.0"/>
        <n v="42078.0"/>
        <n v="124036.0"/>
        <n v="76981.0"/>
        <n v="53639.0"/>
        <n v="59963.0"/>
        <n v="95974.0"/>
        <n v="102376.0"/>
        <n v="111451.0"/>
        <n v="40591.0"/>
        <n v="66314.0"/>
        <n v="74784.0"/>
        <n v="119368.0"/>
        <n v="75924.0"/>
        <n v="78024.0"/>
        <n v="55924.0"/>
        <n v="73366.0"/>
        <n v="30841.0"/>
        <n v="51249.0"/>
        <n v="43287.0"/>
        <n v="45692.0"/>
        <n v="39421.0"/>
        <n v="42678.0"/>
        <n v="57993.0"/>
        <n v="142517.0"/>
        <n v="52543.0"/>
        <n v="157490.0"/>
        <n v="72615.0"/>
        <n v="87144.0"/>
        <n v="138487.0"/>
        <n v="169418.0"/>
        <n v="91761.0"/>
        <n v="121734.0"/>
        <n v="178651.0"/>
        <n v="186722.0"/>
        <n v="154626.0"/>
        <n v="192442.0"/>
        <n v="69661.0"/>
        <n v="64268.0"/>
        <n v="73401.0"/>
        <n v="98907.0"/>
        <n v="70033.0"/>
        <n v="126215.0"/>
        <n v="72729.0"/>
        <n v="148035.0"/>
        <n v="86659.0"/>
        <n v="103957.0"/>
        <n v="147829.0"/>
        <n v="127929.0"/>
        <n v="60478.0"/>
        <n v="68994.0"/>
        <n v="86373.0"/>
        <n v="78293.0"/>
        <n v="69436.0"/>
        <n v="71309.0"/>
        <n v="65696.0"/>
        <n v="116949.0"/>
        <n v="78148.0"/>
        <n v="78046.0"/>
        <n v="145335.0"/>
        <n v="70227.0"/>
        <n v="47290.0"/>
        <n v="59402.0"/>
        <n v="23141.0"/>
        <n v="43781.0"/>
        <n v="50268.0"/>
        <n v="97779.0"/>
        <n v="106082.0"/>
        <n v="116383.0"/>
        <n v="100195.0"/>
        <n v="94811.0"/>
        <n v="49401.0"/>
        <n v="30627.0"/>
        <n v="68516.0"/>
        <n v="64170.0"/>
        <n v="78584.0"/>
        <n v="78651.0"/>
        <n v="50471.0"/>
        <n v="29906.0"/>
        <n v="56435.0"/>
        <n v="34324.0"/>
        <n v="62319.0"/>
        <n v="62400.0"/>
        <n v="77870.0"/>
        <n v="44496.0"/>
        <n v="66990.0"/>
        <n v="42285.0"/>
        <n v="68976.0"/>
        <n v="36941.0"/>
        <n v="81314.0"/>
        <n v="47450.0"/>
        <n v="93318.0"/>
        <n v="67104.0"/>
        <n v="137047.0"/>
        <n v="87547.0"/>
        <n v="95291.0"/>
        <n v="83015.0"/>
        <n v="180519.0"/>
        <n v="246673.0"/>
        <n v="68164.0"/>
        <n v="171513.0"/>
        <n v="88914.0"/>
        <n v="194421.0"/>
        <n v="68631.0"/>
        <n v="65276.0"/>
        <n v="111379.0"/>
        <n v="41316.0"/>
        <n v="103618.0"/>
        <n v="107932.0"/>
        <n v="282814.0"/>
        <n v="156613.0"/>
        <n v="120127.0"/>
        <n v="108316.0"/>
        <n v="155227.0"/>
        <n v="81164.0"/>
        <n v="92251.0"/>
        <n v="89012.0"/>
        <n v="105167.0"/>
        <n v="162347.0"/>
        <n v="105325.0"/>
        <n v="116693.0"/>
        <n v="65248.0"/>
        <n v="153630.0"/>
        <n v="131339.0"/>
        <n v="62150.0"/>
        <n v="159786.0"/>
        <n v="78508.0"/>
        <n v="61400.0"/>
        <n v="102051.0"/>
        <n v="75447.0"/>
        <n v="56423.0"/>
        <n v="48609.0"/>
        <n v="48556.0"/>
        <n v="102315.0"/>
        <n v="83860.0"/>
        <n v="75662.0"/>
        <n v="98822.0"/>
        <n v="55853.0"/>
        <n v="105419.0"/>
        <n v="45948.0"/>
        <n v="61908.0"/>
        <n v="19520.0"/>
        <n v="38076.0"/>
        <n v="38453.0"/>
        <n v="68367.0"/>
        <n v="58405.0"/>
        <n v="36242.0"/>
        <n v="36550.0"/>
        <n v="59689.0"/>
        <n v="46199.0"/>
        <n v="62222.0"/>
        <n v="59922.0"/>
        <n v="49828.0"/>
        <n v="44584.0"/>
        <n v="52179.0"/>
        <n v="46430.0"/>
        <n v="60447.0"/>
        <n v="61955.0"/>
        <n v="40274.0"/>
        <n v="55110.0"/>
        <n v="82350.0"/>
        <n v="49045.0"/>
        <n v="146587.0"/>
        <n v="85984.0"/>
        <n v="102124.0"/>
        <n v="80960.0"/>
        <n v="155005.0"/>
        <n v="131941.0"/>
        <n v="149753.0"/>
        <n v="74988.0"/>
        <n v="77683.0"/>
        <n v="259208.0"/>
        <n v="70254.0"/>
        <n v="71615.0"/>
        <n v="64839.0"/>
        <n v="61670.0"/>
        <n v="127437.0"/>
        <n v="108801.0"/>
        <n v="193421.0"/>
        <n v="111134.0"/>
        <n v="97482.0"/>
        <n v="125932.0"/>
        <n v="159250.0"/>
        <n v="257826.0"/>
        <n v="143513.0"/>
        <n v="30265.0"/>
        <n v="76719.0"/>
        <n v="74638.0"/>
        <n v="77046.0"/>
        <n v="145798.0"/>
        <n v="100333.0"/>
        <n v="128799.0"/>
        <n v="143982.0"/>
        <n v="125962.0"/>
        <n v="154776.0"/>
        <n v="67492.0"/>
        <n v="123735.0"/>
        <n v="135998.0"/>
        <n v="64281.0"/>
        <n v="88093.0"/>
        <n v="105864.0"/>
        <n v="66310.0"/>
        <n v="54722.0"/>
        <n v="58506.0"/>
        <n v="62245.0"/>
        <n v="55720.0"/>
        <n v="91288.0"/>
        <n v="105074.0"/>
        <n v="63334.0"/>
        <n v="56791.0"/>
        <n v="48850.0"/>
        <n v="67344.0"/>
        <n v="41218.0"/>
        <n v="51252.0"/>
        <n v="41413.0"/>
        <n v="49463.0"/>
        <n v="86547.0"/>
        <n v="94107.0"/>
        <n v="37943.0"/>
        <n v="54411.0"/>
        <n v="102093.0"/>
        <n v="91448.0"/>
        <n v="76567.0"/>
        <n v="37869.0"/>
        <n v="54377.0"/>
        <n v="77689.0"/>
        <n v="70159.0"/>
        <n v="81562.0"/>
        <n v="326825.0"/>
        <n v="143340.0"/>
        <n v="223766.0"/>
        <n v="85973.0"/>
        <n v="118077.0"/>
        <n v="110716.0"/>
        <n v="112932.0"/>
        <n v="200526.0"/>
        <n v="312080.0"/>
        <n v="203505.0"/>
        <n v="118024.0"/>
        <n v="195644.0"/>
        <n v="56304.0"/>
        <n v="197968.0"/>
        <n v="107114.0"/>
        <n v="109733.0"/>
        <n v="97295.0"/>
        <n v="104524.0"/>
        <n v="119980.0"/>
        <n v="84508.0"/>
        <n v="36096.0"/>
        <n v="149766.0"/>
        <n v="81012.0"/>
        <n v="120766.0"/>
        <n v="125992.0"/>
        <n v="152878.0"/>
        <n v="124442.0"/>
        <n v="139854.0"/>
        <n v="181385.0"/>
        <n v="76529.0"/>
        <n v="162326.0"/>
        <n v="93206.0"/>
        <n v="66111.0"/>
        <n v="20555.0"/>
        <n v="51192.0"/>
        <n v="59572.0"/>
        <n v="62373.0"/>
        <n v="46648.0"/>
        <n v="72307.0"/>
        <n v="52789.0"/>
        <n v="17472.0"/>
        <n v="96476.0"/>
        <n v="46091.0"/>
        <n v="69976.0"/>
        <n v="39507.0"/>
        <n v="45646.0"/>
        <n v="74145.0"/>
        <n v="75375.0"/>
        <n v="70885.0"/>
        <n v="48921.0"/>
        <n v="64756.0"/>
        <n v="42505.0"/>
        <n v="74223.0"/>
        <n v="38652.0"/>
        <n v="37327.0"/>
        <n v="34652.0"/>
        <n v="29492.0"/>
        <n v="35530.0"/>
        <n v="83418.0"/>
        <n v="60828.0"/>
        <n v="85280.0"/>
        <n v="94637.0"/>
        <n v="82849.0"/>
        <n v="92660.0"/>
        <n v="95275.0"/>
        <n v="221071.0"/>
        <n v="180031.0"/>
        <n v="70893.0"/>
        <n v="98652.0"/>
        <n v="82273.0"/>
        <n v="93643.0"/>
        <n v="73275.0"/>
        <n v="117705.0"/>
        <n v="179465.0"/>
        <n v="93266.0"/>
        <n v="212407.0"/>
        <n v="123995.0"/>
        <n v="128467.0"/>
        <n v="182435.0"/>
        <n v="190507.0"/>
        <n v="283722.0"/>
        <n v="94564.0"/>
        <n v="140285.0"/>
        <n v="24060.0"/>
        <n v="129817.0"/>
        <n v="146881.0"/>
        <n v="119155.0"/>
        <n v="127579.0"/>
        <n v="99528.0"/>
        <n v="56104.0"/>
        <n v="66432.0"/>
        <n v="117859.0"/>
        <n v="80994.0"/>
        <n v="24635.0"/>
        <n v="57253.0"/>
        <n v="61700.0"/>
        <n v="78845.0"/>
        <n v="123864.0"/>
        <n v="96887.0"/>
        <n v="60682.0"/>
        <n v="103063.0"/>
        <n v="65034.0"/>
        <n v="76222.0"/>
        <n v="19416.0"/>
        <n v="67500.0"/>
        <n v="57392.0"/>
        <n v="21609.0"/>
        <n v="89950.0"/>
        <n v="92461.0"/>
        <n v="72877.0"/>
        <n v="89547.0"/>
        <n v="80389.0"/>
        <n v="61525.0"/>
        <n v="84452.0"/>
        <n v="56620.0"/>
        <n v="150245.0"/>
        <n v="56316.0"/>
        <n v="41418.0"/>
        <n v="73456.0"/>
        <n v="31610.0"/>
        <n v="59642.0"/>
        <n v="85400.0"/>
        <n v="59235.0"/>
        <n v="42245.0"/>
        <n v="36601.0"/>
        <n v="34402.0"/>
        <n v="56564.0"/>
        <n v="56213.0"/>
        <n v="55595.0"/>
        <n v="113699.0"/>
        <n v="61909.0"/>
        <n v="249469.0"/>
        <n v="197502.0"/>
        <n v="86675.0"/>
        <n v="288654.0"/>
        <n v="113857.0"/>
        <n v="107126.0"/>
        <n v="181035.0"/>
        <n v="156441.0"/>
        <n v="211953.0"/>
        <n v="114894.0"/>
        <n v="211752.0"/>
        <n v="176538.0"/>
        <n v="160479.0"/>
        <n v="65701.0"/>
        <n v="194214.0"/>
        <n v="104802.0"/>
        <n v="190091.0"/>
        <n v="166126.0"/>
        <n v="96053.0"/>
        <n v="112875.0"/>
        <n v="160861.0"/>
        <n v="114931.0"/>
        <n v="95224.0"/>
        <n v="84363.0"/>
        <n v="124123.0"/>
        <n v="157377.0"/>
        <n v="154227.0"/>
        <n v="107103.0"/>
        <n v="105225.0"/>
        <n v="82131.0"/>
        <n v="188063.0"/>
        <n v="66920.0"/>
        <n v="50838.0"/>
        <n v="47898.0"/>
        <n v="105430.0"/>
        <n v="109241.0"/>
        <n v="50807.0"/>
        <n v="54839.0"/>
        <n v="44307.0"/>
        <n v="96178.0"/>
        <n v="112760.0"/>
        <n v="83768.0"/>
        <n v="81955.0"/>
        <n v="75076.0"/>
        <n v="84232.0"/>
        <n v="84476.0"/>
        <n v="50924.0"/>
        <n v="56889.0"/>
        <n v="88564.0"/>
        <n v="43761.0"/>
        <n v="30920.0"/>
        <n v="80208.0"/>
        <n v="51866.0"/>
        <n v="28774.0"/>
        <n v="33331.0"/>
        <n v="31821.0"/>
        <n v="67589.0"/>
        <n v="38311.0"/>
        <n v="52983.0"/>
        <n v="37659.0"/>
        <n v="51515.0"/>
        <n v="68347.0"/>
        <n v="46038.0"/>
        <n v="37036.0"/>
        <n v="31940.0"/>
        <n v="50773.0"/>
        <n v="18242.0"/>
        <n v="29773.0"/>
        <n v="65406.0"/>
        <n v="159627.0"/>
        <n v="135442.0"/>
        <n v="86580.0"/>
        <n v="66916.0"/>
        <n v="85014.0"/>
        <n v="66465.0"/>
        <n v="164234.0"/>
        <n v="76352.0"/>
        <n v="234445.0"/>
        <n v="171067.0"/>
        <n v="170757.0"/>
        <n v="80753.0"/>
        <n v="100561.0"/>
        <n v="193475.0"/>
        <n v="146175.0"/>
        <n v="107352.0"/>
        <n v="161319.0"/>
        <n v="150948.0"/>
        <n v="177974.0"/>
        <n v="126938.0"/>
        <n v="142688.0"/>
        <n v="56740.0"/>
        <n v="145377.0"/>
        <n v="99111.0"/>
        <n v="94129.0"/>
        <n v="25025.0"/>
        <n v="161160.0"/>
        <n v="69571.0"/>
        <n v="134871.0"/>
        <n v="108009.0"/>
        <n v="105135.0"/>
        <n v="30671.0"/>
        <n v="149005.0"/>
        <n v="64526.0"/>
        <n v="59201.0"/>
        <n v="63033.0"/>
        <n v="59418.0"/>
        <n v="68058.0"/>
        <n v="45903.0"/>
        <n v="125820.0"/>
        <n v="128889.0"/>
        <n v="74817.0"/>
        <n v="53936.0"/>
        <n v="88751.0"/>
        <n v="121781.0"/>
        <n v="85699.0"/>
        <n v="117260.0"/>
        <n v="126848.0"/>
        <n v="61260.0"/>
        <n v="66218.0"/>
        <n v="66064.0"/>
        <n v="73602.0"/>
        <n v="43264.0"/>
        <n v="52792.0"/>
        <n v="36197.0"/>
        <n v="41526.0"/>
        <n v="74432.0"/>
        <n v="31922.0"/>
        <n v="81229.0"/>
        <n v="33853.0"/>
        <n v="45564.0"/>
        <n v="94623.0"/>
        <n v="56051.0"/>
        <n v="116030.0"/>
        <n v="97939.0"/>
        <n v="91905.0"/>
        <n v="147828.0"/>
        <n v="89715.0"/>
        <n v="102678.0"/>
        <n v="233156.0"/>
        <n v="106860.0"/>
        <n v="126176.0"/>
        <n v="86955.0"/>
        <n v="116719.0"/>
        <n v="210509.0"/>
        <n v="193435.0"/>
        <n v="103419.0"/>
        <n v="106792.0"/>
        <n v="264748.0"/>
        <n v="314193.0"/>
        <n v="212954.0"/>
        <n v="202417.0"/>
        <n v="102246.0"/>
        <n v="149666.0"/>
        <n v="174836.0"/>
        <n v="95497.0"/>
        <n v="78189.0"/>
        <n v="130536.0"/>
        <n v="119399.0"/>
        <n v="84198.0"/>
        <n v="71931.0"/>
        <n v="101800.0"/>
        <n v="174503.0"/>
        <n v="101511.0"/>
        <n v="89018.0"/>
        <n v="105050.0"/>
        <n v="145480.0"/>
        <n v="133991.0"/>
        <n v="158782.0"/>
        <n v="73984.0"/>
        <n v="66205.0"/>
        <n v="70520.0"/>
        <n v="100662.0"/>
        <n v="49068.0"/>
        <n v="69217.0"/>
        <n v="96433.0"/>
        <n v="155193.0"/>
        <n v="99991.0"/>
        <n v="99579.0"/>
        <n v="88443.0"/>
        <n v="155744.0"/>
        <n v="167066.0"/>
        <n v="126860.0"/>
        <n v="85600.0"/>
        <n v="43253.0"/>
        <n v="72900.0"/>
        <n v="64813.0"/>
        <n v="89996.0"/>
        <n v="54963.0"/>
        <n v="73395.0"/>
        <n v="46189.0"/>
        <n v="74133.0"/>
        <n v="31877.0"/>
        <n v="41705.0"/>
        <n v="80688.0"/>
        <n v="71131.0"/>
        <n v="34232.0"/>
        <n v="43420.0"/>
        <n v="51156.0"/>
        <n v="34478.0"/>
        <n v="75666.0"/>
        <n v="34759.0"/>
        <n v="171502.0"/>
        <n v="68723.0"/>
        <n v="110451.0"/>
        <n v="98024.0"/>
        <n v="120570.0"/>
        <n v="88779.0"/>
        <n v="112975.0"/>
        <n v="331646.0"/>
        <n v="201320.0"/>
        <n v="319830.0"/>
        <n v="78868.0"/>
        <n v="96179.0"/>
        <n v="85467.0"/>
        <n v="216252.0"/>
        <n v="209655.0"/>
        <n v="95802.0"/>
        <n v="198874.0"/>
        <n v="97840.0"/>
        <n v="101322.0"/>
        <n v="145059.0"/>
        <n v="88383.0"/>
        <n v="91333.0"/>
        <n v="116388.0"/>
        <n v="137853.0"/>
        <n v="104271.0"/>
        <n v="93720.0"/>
        <n v="92205.0"/>
        <n v="111986.0"/>
        <n v="68131.0"/>
        <n v="95164.0"/>
        <n v="87849.0"/>
        <n v="130058.0"/>
        <n v="189293.0"/>
        <n v="138186.0"/>
        <n v="94456.0"/>
        <n v="87467.0"/>
        <n v="68876.0"/>
        <n v="110662.0"/>
        <n v="84344.0"/>
        <n v="44442.0"/>
        <n v="59286.0"/>
        <n v="97143.0"/>
        <n v="78181.0"/>
        <n v="75358.0"/>
        <n v="83568.0"/>
        <n v="122211.0"/>
        <n v="41877.0"/>
        <n v="101203.0"/>
        <n v="97318.0"/>
        <n v="57161.0"/>
        <n v="40900.0"/>
        <n v="115553.0"/>
        <n v="72494.0"/>
        <n v="48260.0"/>
        <n v="41226.0"/>
        <n v="51076.0"/>
        <n v="31148.0"/>
        <n v="46332.0"/>
        <n v="34746.0"/>
        <n v="62872.0"/>
        <n v="45174.0"/>
        <n v="67088.0"/>
        <n v="34403.0"/>
        <n v="47432.0"/>
        <n v="62730.0"/>
        <n v="40381.0"/>
        <n v="43224.0"/>
        <n v="79537.0"/>
        <n v="26942.0"/>
        <n v="54777.0"/>
        <n v="69686.0"/>
        <n v="240379.0"/>
        <n v="171617.0"/>
        <n v="98003.0"/>
        <n v="170538.0"/>
        <n v="81592.0"/>
        <n v="179215.0"/>
        <n v="247563.0"/>
        <n v="191953.0"/>
        <n v="67251.0"/>
        <n v="204243.0"/>
        <n v="79509.0"/>
        <n v="203921.0"/>
        <n v="211768.0"/>
        <n v="203203.0"/>
        <n v="78297.0"/>
        <n v="80423.0"/>
        <n v="65889.0"/>
        <n v="97475.0"/>
        <n v="151776.0"/>
        <n v="114270.0"/>
        <n v="133330.0"/>
        <n v="148375.0"/>
        <n v="151738.0"/>
        <n v="111005.0"/>
        <n v="101247.0"/>
        <n v="154145.0"/>
        <n v="76504.0"/>
        <n v="79198.0"/>
        <n v="74507.0"/>
        <n v="121052.0"/>
        <n v="64516.0"/>
        <n v="110147.0"/>
        <n v="59288.0"/>
        <n v="73653.0"/>
        <n v="72607.0"/>
        <n v="125876.0"/>
        <n v="115802.0"/>
        <n v="83810.0"/>
        <n v="111189.0"/>
        <n v="89902.0"/>
        <n v="108909.0"/>
        <n v="102899.0"/>
        <n v="101390.0"/>
        <n v="65848.0"/>
        <n v="62096.0"/>
        <n v="86504.0"/>
        <n v="87386.0"/>
        <n v="95988.0"/>
        <n v="83548.0"/>
        <n v="73421.0"/>
        <n v="37293.0"/>
        <n v="93332.0"/>
        <n v="50335.0"/>
        <n v="35416.0"/>
        <n v="74534.0"/>
        <n v="58699.0"/>
        <n v="57344.0"/>
        <n v="56100.0"/>
        <n v="48010.0"/>
        <n v="61625.0"/>
        <n v="66858.0"/>
        <n v="92444.0"/>
        <n v="117279.0"/>
        <n v="126281.0"/>
        <n v="256559.0"/>
        <n v="91286.0"/>
        <n v="142774.0"/>
        <n v="168731.0"/>
        <n v="87910.0"/>
        <n v="71675.0"/>
        <n v="111779.0"/>
        <n v="120666.0"/>
        <n v="90012.0"/>
        <n v="200014.0"/>
        <n v="79060.0"/>
        <n v="212370.0"/>
        <n v="126870.0"/>
        <n v="178529.0"/>
        <n v="152860.0"/>
        <n v="115967.0"/>
        <n v="119585.0"/>
        <n v="309659.0"/>
        <n v="91451.0"/>
        <n v="134849.0"/>
        <n v="165675.0"/>
        <n v="175016.0"/>
        <n v="111542.0"/>
        <n v="83461.0"/>
        <n v="103486.0"/>
        <n v="157369.0"/>
        <n v="143933.0"/>
        <n v="124361.0"/>
        <n v="160130.0"/>
        <n v="104251.0"/>
        <n v="104052.0"/>
        <n v="118277.0"/>
        <n v="42133.0"/>
        <n v="73243.0"/>
        <n v="48410.0"/>
        <n v="16956.0"/>
        <n v="68007.0"/>
        <n v="56824.0"/>
        <n v="109553.0"/>
        <n v="112214.0"/>
        <n v="114554.0"/>
        <n v="67310.0"/>
        <n v="101313.0"/>
        <n v="44425.0"/>
        <n v="60346.0"/>
        <n v="55445.0"/>
        <n v="87183.0"/>
        <n v="56296.0"/>
        <n v="54832.0"/>
        <n v="47150.0"/>
        <n v="84978.0"/>
        <n v="80777.0"/>
        <n v="51054.0"/>
        <n v="36438.0"/>
        <n v="40112.0"/>
        <n v="34442.0"/>
        <n v="56097.0"/>
        <n v="34763.0"/>
        <n v="50291.0"/>
        <n v="76442.0"/>
        <n v="32681.0"/>
        <n v="39133.0"/>
        <n v="42733.0"/>
        <n v="56837.0"/>
        <n v="98787.0"/>
        <n v="267633.0"/>
        <n v="74875.0"/>
        <n v="107212.0"/>
        <n v="105619.0"/>
        <n v="76165.0"/>
        <n v="63285.0"/>
        <n v="69598.0"/>
        <n v="87934.0"/>
        <n v="88021.0"/>
        <n v="199888.0"/>
        <n v="164921.0"/>
        <n v="95231.0"/>
        <n v="96506.0"/>
        <n v="100403.0"/>
        <n v="68865.0"/>
        <n v="106582.0"/>
        <n v="181491.0"/>
        <n v="80607.0"/>
        <n v="72248.0"/>
        <n v="71158.0"/>
        <n v="92395.0"/>
        <n v="74360.0"/>
        <n v="81663.0"/>
        <n v="129417.0"/>
        <n v="98844.0"/>
        <n v="70762.0"/>
        <n v="135404.0"/>
        <n v="83598.0"/>
        <n v="150533.0"/>
        <n v="65142.0"/>
        <n v="69096.0"/>
        <n v="66024.0"/>
        <n v="28954.0"/>
        <n v="107830.0"/>
        <n v="57317.0"/>
        <n v="82193.0"/>
        <n v="43338.0"/>
        <n v="60318.0"/>
        <n v="50072.0"/>
        <n v="49819.0"/>
        <n v="93219.0"/>
        <n v="63823.0"/>
        <n v="58484.0"/>
        <n v="104757.0"/>
        <n v="50563.0"/>
        <n v="59772.0"/>
        <n v="79584.0"/>
        <n v="94847.0"/>
        <n v="30863.0"/>
        <n v="46562.0"/>
        <n v="39898.0"/>
        <n v="63721.0"/>
        <n v="55633.0"/>
        <n v="27857.0"/>
        <n v="77233.0"/>
        <n v="32305.0"/>
        <n v="37875.0"/>
        <n v="36899.0"/>
        <n v="25877.0"/>
        <n v="37226.0"/>
        <n v="33327.0"/>
        <n v="52610.0"/>
        <n v="41825.0"/>
        <n v="97613.0"/>
        <n v="38519.0"/>
        <n v="86171.0"/>
        <n v="80152.0"/>
        <n v="200498.0"/>
        <n v="85331.0"/>
        <n v="239433.0"/>
        <n v="158033.0"/>
        <n v="112996.0"/>
        <n v="99926.0"/>
        <n v="189594.0"/>
        <n v="88429.0"/>
        <n v="288846.0"/>
        <n v="88054.0"/>
        <n v="167999.0"/>
        <n v="44913.0"/>
        <n v="71899.0"/>
        <n v="101336.0"/>
        <n v="150205.0"/>
        <n v="48765.0"/>
        <n v="17419.0"/>
        <n v="46448.0"/>
        <n v="146641.0"/>
        <n v="61242.0"/>
        <n v="118497.0"/>
        <n v="52744.0"/>
        <n v="69894.0"/>
        <n v="69361.0"/>
        <n v="138278.0"/>
        <n v="74233.0"/>
        <n v="68542.0"/>
        <n v="149882.0"/>
        <n v="61224.0"/>
        <n v="66079.0"/>
        <n v="43201.0"/>
        <n v="112233.0"/>
        <n v="67646.0"/>
        <n v="59956.0"/>
        <n v="120983.0"/>
        <n v="49740.0"/>
        <n v="65192.0"/>
        <n v="69615.0"/>
        <n v="72076.0"/>
        <n v="120364.0"/>
        <n v="116806.0"/>
        <n v="51659.0"/>
        <n v="98810.0"/>
        <n v="96503.0"/>
        <n v="87372.0"/>
        <n v="30527.0"/>
        <n v="54408.0"/>
        <n v="42248.0"/>
        <n v="27575.0"/>
        <n v="81613.0"/>
        <n v="56199.0"/>
        <n v="40378.0"/>
        <n v="85372.0"/>
        <n v="88338.0"/>
        <n v="54937.0"/>
        <n v="50685.0"/>
        <n v="56226.0"/>
        <n v="91320.0"/>
        <n v="54470.0"/>
        <n v="95652.0"/>
        <n v="102130.0"/>
        <n v="215908.0"/>
        <n v="197859.0"/>
        <n v="183667.0"/>
        <n v="212026.0"/>
        <n v="307437.0"/>
        <n v="171156.0"/>
        <n v="82493.0"/>
        <n v="73669.0"/>
        <n v="73761.0"/>
        <n v="109426.0"/>
        <n v="136978.0"/>
        <n v="152504.0"/>
        <n v="74791.0"/>
        <n v="74546.0"/>
        <n v="186554.0"/>
        <n v="70379.0"/>
        <n v="70073.0"/>
        <n v="144520.0"/>
        <n v="170524.0"/>
        <n v="87479.0"/>
        <n v="159502.0"/>
        <n v="165772.0"/>
        <n v="78230.0"/>
        <n v="103966.0"/>
        <n v="81614.0"/>
        <n v="101528.0"/>
        <n v="61558.0"/>
        <n v="68317.0"/>
        <n v="95285.0"/>
        <n v="94366.0"/>
        <n v="64318.0"/>
        <n v="77679.0"/>
        <n v="107143.0"/>
        <n v="61438.0"/>
        <n v="62668.0"/>
        <n v="53793.0"/>
        <n v="44317.0"/>
        <n v="63958.0"/>
        <n v="111830.0"/>
        <n v="55155.0"/>
        <n v="92820.0"/>
        <n v="85034.0"/>
        <n v="45495.0"/>
        <n v="55195.0"/>
        <n v="72609.0"/>
        <n v="94002.0"/>
        <n v="27542.0"/>
        <n v="65344.0"/>
        <n v="34125.0"/>
        <n v="50922.0"/>
        <n v="44248.0"/>
        <n v="55509.0"/>
        <n v="29712.0"/>
        <n v="39170.0"/>
        <n v="34316.0"/>
        <n v="75028.0"/>
        <n v="29819.0"/>
        <n v="86389.0"/>
        <n v="57282.0"/>
        <n v="46210.0"/>
        <n v="114703.0"/>
        <n v="97658.0"/>
        <n v="57378.0"/>
        <n v="57773.0"/>
        <n v="79678.0"/>
        <n v="159792.0"/>
        <n v="197993.0"/>
        <n v="194282.0"/>
        <n v="94386.0"/>
        <n v="216683.0"/>
        <n v="94249.0"/>
        <n v="172462.0"/>
        <n v="89965.0"/>
        <n v="94475.0"/>
        <n v="82148.0"/>
        <n v="118669.0"/>
        <n v="90881.0"/>
        <n v="74092.0"/>
        <n v="64062.0"/>
        <n v="109186.0"/>
        <n v="105371.0"/>
        <n v="126984.0"/>
        <n v="95792.0"/>
        <n v="152450.0"/>
        <n v="67477.0"/>
        <n v="71337.0"/>
        <n v="83214.0"/>
        <n v="147899.0"/>
        <n v="65977.0"/>
        <n v="170607.0"/>
        <n v="158885.0"/>
        <n v="62093.0"/>
        <n v="69953.0"/>
        <n v="46614.0"/>
        <n v="106180.0"/>
        <n v="75576.0"/>
        <n v="112507.0"/>
        <n v="18913.0"/>
        <n v="62515.0"/>
        <n v="67312.0"/>
        <n v="108314.0"/>
        <n v="83790.0"/>
        <n v="115276.0"/>
        <n v="145425.0"/>
        <n v="71953.0"/>
        <n v="24424.0"/>
        <n v="44866.0"/>
        <n v="46017.0"/>
        <n v="44691.0"/>
        <n v="68913.0"/>
        <n v="36220.0"/>
        <n v="39860.0"/>
        <n v="41411.0"/>
        <n v="46180.0"/>
        <n v="89054.0"/>
        <n v="41298.0"/>
        <n v="43371.0"/>
        <n v="40796.0"/>
        <n v="85114.0"/>
        <n v="61979.0"/>
        <n v="37426.0"/>
        <n v="36604.0"/>
        <n v="77694.0"/>
        <n v="34717.0"/>
        <n v="93118.0"/>
        <n v="35004.0"/>
        <n v="145328.0"/>
        <n v="91028.0"/>
        <n v="93357.0"/>
        <n v="122269.0"/>
        <n v="77434.0"/>
        <n v="181709.0"/>
        <n v="255404.0"/>
        <n v="109996.0"/>
        <n v="114513.0"/>
        <n v="179829.0"/>
        <n v="314394.0"/>
        <n v="140696.0"/>
        <n v="109421.0"/>
        <n v="187480.0"/>
        <n v="60752.0"/>
        <n v="122374.0"/>
        <n v="206735.0"/>
        <n v="113135.0"/>
        <n v="145689.0"/>
        <n v="125362.0"/>
        <n v="65811.0"/>
        <n v="108744.0"/>
        <n v="62034.0"/>
        <n v="299116.0"/>
        <n v="151843.0"/>
        <n v="162252.0"/>
        <n v="28214.0"/>
        <n v="73727.0"/>
        <n v="163074.0"/>
        <n v="71715.0"/>
        <n v="129827.0"/>
        <n v="106309.0"/>
        <n v="289212.0"/>
        <n v="31261.0"/>
        <n v="52869.0"/>
        <n v="101992.0"/>
        <n v="42014.0"/>
        <n v="50642.0"/>
        <n v="94913.0"/>
        <n v="106101.0"/>
        <n v="63019.0"/>
        <n v="61539.0"/>
        <n v="110330.0"/>
        <n v="93955.0"/>
        <n v="56236.0"/>
        <n v="80068.0"/>
        <n v="106557.0"/>
        <n v="76790.0"/>
        <n v="35824.0"/>
        <n v="66125.0"/>
        <n v="36533.0"/>
        <n v="34594.0"/>
        <n v="33577.0"/>
        <n v="68192.0"/>
        <n v="27956.0"/>
        <n v="27651.0"/>
        <n v="80362.0"/>
        <n v="41842.0"/>
        <n v="35794.0"/>
        <n v="54058.0"/>
        <n v="84387.0"/>
        <n v="45602.0"/>
        <n v="32625.0"/>
        <n v="100884.0"/>
        <n v="54944.0"/>
        <n v="157081.0"/>
        <n v="81339.0"/>
        <n v="172808.0"/>
        <n v="190492.0"/>
        <n v="275522.0"/>
        <n v="98646.0"/>
        <n v="83941.0"/>
        <n v="143558.0"/>
        <n v="85112.0"/>
        <n v="149298.0"/>
        <n v="172795.0"/>
        <n v="64838.0"/>
        <n v="97607.0"/>
        <n v="72567.0"/>
        <n v="143070.0"/>
        <n v="124679.0"/>
        <n v="86858.0"/>
        <n v="87762.0"/>
        <n v="103740.0"/>
        <n v="100296.0"/>
        <n v="79126.0"/>
        <n v="58175.0"/>
        <n v="22458.0"/>
        <n v="85091.0"/>
        <n v="74641.0"/>
        <n v="94535.0"/>
        <n v="121177.0"/>
        <n v="100619.0"/>
        <n v="75547.0"/>
        <n v="79798.0"/>
        <n v="105652.0"/>
        <n v="26220.0"/>
        <n v="100982.0"/>
        <n v="78961.0"/>
        <n v="66714.0"/>
        <n v="100368.0"/>
        <n v="60812.0"/>
        <n v="48887.0"/>
        <n v="110939.0"/>
        <n v="51302.0"/>
        <n v="24868.0"/>
        <n v="57688.0"/>
        <n v="41071.0"/>
        <n v="57863.0"/>
        <n v="108493.0"/>
        <n v="111677.0"/>
        <n v="56851.0"/>
        <n v="54925.0"/>
        <n v="75528.0"/>
        <n v="82706.0"/>
        <n v="27278.0"/>
        <n v="34869.0"/>
        <n v="32574.0"/>
        <n v="67541.0"/>
        <n v="34091.0"/>
        <n v="51974.0"/>
        <n v="44909.0"/>
        <n v="54776.0"/>
        <n v="49550.0"/>
        <n v="38693.0"/>
        <n v="52071.0"/>
        <n v="63834.0"/>
        <n v="39207.0"/>
        <n v="40076.0"/>
        <n v="24327.0"/>
        <n v="302887.0"/>
        <n v="56332.0"/>
        <n v="87579.0"/>
        <n v="120295.0"/>
        <n v="161775.0"/>
        <n v="153724.0"/>
        <n v="89043.0"/>
        <n v="114220.0"/>
        <n v="159668.0"/>
        <n v="189140.0"/>
        <n v="78310.0"/>
        <n v="121603.0"/>
        <n v="181895.0"/>
        <n v="62875.0"/>
        <n v="136984.0"/>
        <n v="66814.0"/>
        <n v="176589.0"/>
        <n v="71848.0"/>
        <n v="231218.0"/>
        <n v="193643.0"/>
        <n v="91717.0"/>
        <n v="92479.0"/>
        <n v="59404.0"/>
        <n v="246256.0"/>
        <n v="142332.0"/>
        <n v="86636.0"/>
        <n v="98988.0"/>
        <n v="121374.0"/>
        <n v="62098.0"/>
        <n v="68452.0"/>
        <n v="162139.0"/>
        <n v="155173.0"/>
        <n v="69625.0"/>
        <n v="133254.0"/>
        <n v="90871.0"/>
        <n v="152971.0"/>
        <n v="28911.0"/>
        <n v="154759.0"/>
        <n v="134307.0"/>
        <n v="107612.0"/>
        <n v="97895.0"/>
        <n v="110936.0"/>
        <n v="70074.0"/>
        <n v="113961.0"/>
        <n v="106550.0"/>
        <n v="51036.0"/>
        <n v="87599.0"/>
        <n v="83422.0"/>
        <n v="107905.0"/>
        <n v="77242.0"/>
        <n v="67208.0"/>
        <n v="44968.0"/>
        <n v="72441.0"/>
        <n v="23681.0"/>
        <n v="90951.0"/>
        <n v="51162.0"/>
        <n v="80770.0"/>
        <n v="77192.0"/>
        <n v="82319.0"/>
        <n v="37792.0"/>
        <n v="35082.0"/>
        <n v="74048.0"/>
        <n v="61109.0"/>
        <n v="75025.0"/>
        <n v="31380.0"/>
        <n v="37096.0"/>
        <n v="29265.0"/>
        <n v="47687.0"/>
        <n v="40143.0"/>
        <n v="69655.0"/>
        <n v="37762.0"/>
        <n v="80323.0"/>
        <n v="55723.0"/>
        <n v="108866.0"/>
        <n v="100477.0"/>
        <n v="91832.0"/>
        <n v="294296.0"/>
        <n v="167789.0"/>
        <n v="112503.0"/>
        <n v="168661.0"/>
        <n v="82351.0"/>
        <n v="69190.0"/>
        <n v="121196.0"/>
        <n v="137438.0"/>
        <n v="88604.0"/>
        <n v="281729.0"/>
        <n v="192955.0"/>
        <n v="92058.0"/>
        <n v="112992.0"/>
        <n v="116420.0"/>
        <n v="95826.0"/>
        <n v="65130.0"/>
        <n v="161619.0"/>
        <n v="176942.0"/>
        <n v="94484.0"/>
        <n v="105579.0"/>
        <n v="142971.0"/>
        <n v="157831.0"/>
        <n v="98238.0"/>
        <n v="107372.0"/>
        <n v="129213.0"/>
        <n v="158683.0"/>
        <n v="72707.0"/>
        <n v="121284.0"/>
        <n v="63384.0"/>
        <n v="145009.0"/>
        <n v="72825.0"/>
        <n v="122092.0"/>
        <n v="136221.0"/>
        <n v="113319.0"/>
        <n v="130263.0"/>
        <n v="107583.0"/>
        <n v="99985.0"/>
        <n v="97108.0"/>
        <n v="102372.0"/>
        <n v="48081.0"/>
        <n v="132453.0"/>
        <n v="113038.0"/>
        <n v="25440.0"/>
        <n v="86992.0"/>
        <n v="106250.0"/>
        <n v="79986.0"/>
        <n v="31537.0"/>
        <n v="128258.0"/>
        <n v="105012.0"/>
        <n v="40593.0"/>
        <n v="89084.0"/>
        <n v="47972.0"/>
        <n v="55730.0"/>
        <n v="65551.0"/>
        <n v="92515.0"/>
        <n v="59740.0"/>
        <n v="58796.0"/>
        <n v="90385.0"/>
        <n v="54052.0"/>
        <n v="95495.0"/>
        <n v="54563.0"/>
        <n v="97139.0"/>
        <n v="32117.0"/>
        <n v="39663.0"/>
        <n v="134771.0"/>
        <n v="121194.0"/>
        <n v="69446.0"/>
        <n v="201289.0"/>
        <n v="109758.0"/>
        <n v="206209.0"/>
        <n v="75391.0"/>
        <n v="109025.0"/>
        <n v="293154.0"/>
        <n v="216161.0"/>
        <n v="274929.0"/>
        <n v="102940.0"/>
        <n v="282000.0"/>
        <n v="186103.0"/>
        <n v="89111.0"/>
        <n v="219390.0"/>
        <n v="103231.0"/>
        <n v="114306.0"/>
        <n v="102577.0"/>
        <n v="26568.0"/>
        <n v="130440.0"/>
        <n v="107864.0"/>
        <n v="138718.0"/>
        <n v="74831.0"/>
        <n v="74379.0"/>
        <n v="72614.0"/>
        <n v="148538.0"/>
        <n v="144000.0"/>
        <n v="105526.0"/>
        <n v="115365.0"/>
        <n v="99377.0"/>
        <n v="53513.0"/>
        <n v="118729.0"/>
        <n v="54645.0"/>
        <n v="105465.0"/>
        <n v="72539.0"/>
        <n v="63523.0"/>
        <n v="109181.0"/>
        <n v="62977.0"/>
        <n v="64162.0"/>
        <n v="73873.0"/>
        <n v="61219.0"/>
        <n v="22888.0"/>
        <n v="116740.0"/>
        <n v="53598.0"/>
        <n v="107271.0"/>
        <n v="50914.0"/>
        <n v="81563.0"/>
        <n v="108854.0"/>
        <n v="63364.0"/>
        <n v="53040.0"/>
        <n v="117840.0"/>
        <n v="71629.0"/>
        <n v="55930.0"/>
        <n v="42783.0"/>
        <n v="61742.0"/>
        <n v="46540.0"/>
        <n v="76723.0"/>
        <n v="78425.0"/>
        <n v="50828.0"/>
        <n v="87123.0"/>
        <n v="67003.0"/>
        <n v="58994.0"/>
        <n v="45349.0"/>
        <n v="72350.0"/>
        <n v="128356.0"/>
        <n v="64421.0"/>
        <n v="73488.0"/>
        <n v="298171.0"/>
        <n v="73662.0"/>
        <n v="66135.0"/>
        <n v="95747.0"/>
        <n v="72229.0"/>
        <n v="301807.0"/>
        <n v="87555.0"/>
        <n v="93083.0"/>
        <n v="88211.0"/>
        <n v="78328.0"/>
        <n v="73117.0"/>
        <n v="112350.0"/>
        <n v="306729.0"/>
        <n v="173072.0"/>
        <n v="274446.0"/>
        <n v="88188.0"/>
        <n v="141210.0"/>
        <n v="111426.0"/>
        <n v="84683.0"/>
        <n v="184220.0"/>
        <n v="57837.0"/>
        <n v="142847.0"/>
        <n v="86106.0"/>
        <n v="124733.0"/>
        <n v="155979.0"/>
        <n v="165729.0"/>
        <n v="145678.0"/>
        <n v="150172.0"/>
        <n v="127217.0"/>
        <n v="81139.0"/>
        <n v="70118.0"/>
        <n v="49031.0"/>
        <n v="69197.0"/>
        <n v="81886.0"/>
        <n v="101333.0"/>
        <n v="20457.0"/>
        <n v="67478.0"/>
        <n v="99151.0"/>
        <n v="89313.0"/>
        <n v="41887.0"/>
        <n v="59866.0"/>
        <n v="63161.0"/>
        <n v="20724.0"/>
        <n v="66471.0"/>
        <n v="41090.0"/>
        <n v="41346.0"/>
        <n v="48979.0"/>
        <n v="42253.0"/>
        <n v="66594.0"/>
        <n v="27270.0"/>
        <n v="32111.0"/>
        <n v="45576.0"/>
        <n v="80239.0"/>
        <n v="79504.0"/>
        <n v="45287.0"/>
        <n v="65496.0"/>
        <n v="54808.0"/>
        <n v="60028.0"/>
        <n v="105171.0"/>
        <n v="83291.0"/>
        <n v="78967.0"/>
        <n v="66861.0"/>
        <n v="146142.0"/>
        <n v="89234.0"/>
        <n v="96337.0"/>
        <n v="109605.0"/>
        <n v="62491.0"/>
        <n v="170967.0"/>
        <n v="88294.0"/>
        <n v="71130.0"/>
        <n v="68400.0"/>
        <n v="80098.0"/>
        <n v="121562.0"/>
        <n v="68970.0"/>
        <n v="131898.0"/>
        <n v="126712.0"/>
        <n v="66711.0"/>
        <n v="74741.0"/>
        <n v="78248.0"/>
        <n v="83658.0"/>
        <n v="61676.0"/>
        <n v="122858.0"/>
        <n v="52564.0"/>
        <n v="82291.0"/>
        <n v="140221.0"/>
        <n v="86001.0"/>
        <n v="63610.0"/>
        <n v="72457.0"/>
        <n v="76673.0"/>
        <n v="59186.0"/>
        <n v="95917.0"/>
        <n v="83765.0"/>
        <n v="40784.0"/>
        <n v="48746.0"/>
        <n v="65827.0"/>
        <n v="81820.0"/>
        <n v="108178.0"/>
        <n v="58368.0"/>
        <n v="72965.0"/>
        <n v="85603.0"/>
        <n v="107025.0"/>
        <n v="72851.0"/>
        <n v="29141.0"/>
        <n v="47136.0"/>
        <n v="55384.0"/>
        <n v="66525.0"/>
        <n v="38566.0"/>
        <n v="25463.0"/>
        <n v="41406.0"/>
        <n v="55745.0"/>
        <n v="46896.0"/>
        <n v="43021.0"/>
        <n v="76674.0"/>
        <n v="36448.0"/>
        <n v="30522.0"/>
        <n v="47207.0"/>
        <n v="66207.0"/>
        <n v="80977.0"/>
        <n v="123972.0"/>
        <n v="75948.0"/>
        <n v="91324.0"/>
        <n v="177795.0"/>
        <n v="134240.0"/>
        <n v="82315.0"/>
        <n v="75960.0"/>
        <n v="82605.0"/>
        <n v="71395.0"/>
        <n v="127339.0"/>
        <n v="111645.0"/>
        <n v="87444.0"/>
        <n v="179866.0"/>
        <n v="77829.0"/>
        <n v="154014.0"/>
        <n v="59181.0"/>
        <n v="28099.0"/>
        <n v="142726.0"/>
        <n v="243626.0"/>
        <n v="232535.0"/>
        <n v="70555.0"/>
        <n v="201305.0"/>
        <n v="79079.0"/>
        <n v="124678.0"/>
        <n v="27032.0"/>
        <n v="119042.0"/>
        <n v="27889.0"/>
        <n v="68645.0"/>
        <n v="60523.0"/>
        <n v="104834.0"/>
        <n v="126516.0"/>
        <n v="130012.0"/>
        <n v="73926.0"/>
        <n v="30944.0"/>
        <n v="85135.0"/>
        <n v="67293.0"/>
        <n v="59813.0"/>
        <n v="55046.0"/>
        <n v="42372.0"/>
        <n v="74982.0"/>
        <n v="83056.0"/>
        <n v="85292.0"/>
        <n v="86833.0"/>
        <n v="116708.0"/>
        <n v="100760.0"/>
        <n v="108853.0"/>
        <n v="69276.0"/>
        <n v="49790.0"/>
        <n v="86827.0"/>
        <n v="67134.0"/>
        <n v="61112.0"/>
        <n v="101062.0"/>
        <n v="39954.0"/>
        <n v="84626.0"/>
        <n v="46719.0"/>
        <n v="76136.0"/>
        <n v="40560.0"/>
        <n v="48804.0"/>
        <n v="61906.0"/>
        <n v="86837.0"/>
        <n v="83892.0"/>
        <n v="35358.0"/>
        <n v="50538.0"/>
        <n v="72530.0"/>
        <n v="31450.0"/>
        <n v="18639.0"/>
        <n v="82712.0"/>
        <n v="154409.0"/>
        <n v="181325.0"/>
        <n v="109458.0"/>
        <n v="191747.0"/>
        <n v="86133.0"/>
        <n v="69969.0"/>
        <n v="168231.0"/>
        <n v="111259.0"/>
        <n v="180544.0"/>
        <n v="71515.0"/>
        <n v="92894.0"/>
        <n v="192828.0"/>
        <n v="168209.0"/>
        <n v="87457.0"/>
        <n v="109786.0"/>
        <n v="115133.0"/>
        <n v="85666.0"/>
        <n v="114125.0"/>
        <n v="54639.0"/>
        <n v="72392.0"/>
        <n v="102552.0"/>
        <n v="105396.0"/>
        <n v="122311.0"/>
        <n v="93398.0"/>
        <n v="59913.0"/>
        <n v="81453.0"/>
        <n v="148107.0"/>
        <n v="114881.0"/>
        <n v="80272.0"/>
        <n v="71940.0"/>
        <n v="140632.0"/>
        <n v="138867.0"/>
        <n v="76810.0"/>
        <n v="63347.0"/>
        <n v="98391.0"/>
        <n v="57655.0"/>
        <n v="33064.0"/>
        <n v="16494.0"/>
        <n v="36270.0"/>
        <n v="109088.0"/>
        <n v="49691.0"/>
        <n v="19947.0"/>
        <n v="65903.0"/>
        <n v="41801.0"/>
        <n v="105658.0"/>
        <n v="53719.0"/>
        <n v="106618.0"/>
        <n v="48009.0"/>
        <n v="31220.0"/>
        <n v="81406.0"/>
        <n v="28159.0"/>
        <n v="38221.0"/>
        <n v="52447.0"/>
        <n v="46304.0"/>
        <n v="65405.0"/>
        <n v="36496.0"/>
        <n v="82893.0"/>
        <n v="70797.0"/>
        <n v="51198.0"/>
        <n v="31569.0"/>
        <n v="41866.0"/>
        <n v="81075.0"/>
        <n v="27764.0"/>
        <n v="25127.0"/>
        <n v="41751.0"/>
        <n v="46619.0"/>
        <n v="34339.0"/>
        <n v="30249.0"/>
        <n v="55082.0"/>
        <n v="84660.0"/>
        <n v="95687.0"/>
        <n v="167981.0"/>
        <n v="77272.0"/>
        <n v="83268.0"/>
        <n v="181557.0"/>
        <n v="132484.0"/>
        <n v="194890.0"/>
        <n v="129450.0"/>
        <n v="99219.0"/>
        <n v="75920.0"/>
        <n v="114999.0"/>
        <n v="79880.0"/>
        <n v="186249.0"/>
        <n v="65955.0"/>
        <n v="57832.0"/>
        <n v="109837.0"/>
        <n v="98301.0"/>
        <n v="117023.0"/>
        <n v="75097.0"/>
        <n v="160126.0"/>
        <n v="77592.0"/>
        <n v="93138.0"/>
        <n v="67000.0"/>
        <n v="154557.0"/>
        <n v="97748.0"/>
        <n v="123008.0"/>
        <n v="26379.0"/>
        <n v="130476.0"/>
        <n v="71816.0"/>
        <n v="148894.0"/>
        <n v="94051.0"/>
        <n v="62732.0"/>
        <n v="105650.0"/>
        <n v="80149.0"/>
        <n v="52535.0"/>
        <n v="75781.0"/>
        <n v="27160.0"/>
        <n v="136799.0"/>
        <n v="129971.0"/>
        <n v="50504.0"/>
        <n v="91545.0"/>
        <n v="102238.0"/>
        <n v="64123.0"/>
        <n v="57112.0"/>
        <n v="45306.0"/>
        <n v="96871.0"/>
        <n v="64569.0"/>
        <n v="102462.0"/>
        <n v="75125.0"/>
        <n v="66581.0"/>
        <n v="35438.0"/>
        <n v="34031.0"/>
        <n v="82575.0"/>
        <n v="52712.0"/>
        <n v="72752.0"/>
        <n v="44228.0"/>
        <n v="83504.0"/>
        <n v="30589.0"/>
        <n v="63487.0"/>
        <n v="43457.0"/>
        <n v="40585.0"/>
        <n v="47905.0"/>
        <n v="38542.0"/>
        <n v="66625.0"/>
        <n v="76330.0"/>
        <n v="65530.0"/>
        <n v="89052.0"/>
        <n v="120450.0"/>
        <n v="84267.0"/>
        <n v="85628.0"/>
        <n v="97846.0"/>
        <n v="97668.0"/>
        <n v="88507.0"/>
        <n v="98553.0"/>
        <n v="80949.0"/>
        <n v="63038.0"/>
        <n v="232090.0"/>
        <n v="157075.0"/>
        <n v="119741.0"/>
        <n v="156410.0"/>
        <n v="91910.0"/>
        <n v="276018.0"/>
        <n v="77909.0"/>
        <n v="143838.0"/>
        <n v="138098.0"/>
        <n v="247134.0"/>
        <n v="66255.0"/>
        <n v="91566.0"/>
        <n v="27003.0"/>
        <n v="91163.0"/>
        <n v="85568.0"/>
        <n v="25177.0"/>
        <n v="64165.0"/>
        <n v="92095.0"/>
        <n v="134163.0"/>
        <n v="27663.0"/>
        <n v="72668.0"/>
        <n v="104594.0"/>
        <n v="53852.0"/>
        <n v="43099.0"/>
        <n v="91388.0"/>
        <n v="19731.0"/>
        <n v="66941.0"/>
        <n v="114467.0"/>
        <n v="58525.0"/>
        <n v="82815.0"/>
        <n v="21985.0"/>
        <n v="77905.0"/>
        <n v="46915.0"/>
        <n v="44524.0"/>
        <n v="22533.0"/>
        <n v="75159.0"/>
        <n v="48468.0"/>
        <n v="24796.0"/>
        <n v="35129.0"/>
        <n v="46202.0"/>
        <n v="50597.0"/>
        <n v="88898.0"/>
        <n v="50894.0"/>
        <n v="79790.0"/>
        <n v="33668.0"/>
        <n v="70685.0"/>
        <n v="84551.0"/>
        <n v="78928.0"/>
        <n v="42585.0"/>
        <n v="39747.0"/>
        <n v="42803.0"/>
        <n v="76204.0"/>
        <n v="64462.0"/>
        <n v="40588.0"/>
        <n v="69528.0"/>
        <n v="67296.0"/>
        <n v="74548.0"/>
        <n v="96206.0"/>
        <n v="92821.0"/>
        <n v="133172.0"/>
        <n v="104307.0"/>
        <n v="111018.0"/>
        <n v="99987.0"/>
        <n v="160900.0"/>
        <n v="182269.0"/>
        <n v="210266.0"/>
        <n v="113325.0"/>
        <n v="106245.0"/>
        <n v="204497.0"/>
        <n v="196321.0"/>
        <n v="128502.0"/>
        <n v="57991.0"/>
        <n v="120205.0"/>
        <n v="91139.0"/>
        <n v="98206.0"/>
        <n v="116791.0"/>
        <n v="56928.0"/>
        <n v="74457.0"/>
        <n v="83925.0"/>
        <n v="153878.0"/>
        <n v="123657.0"/>
        <n v="82936.0"/>
        <n v="135062.0"/>
        <n v="161760.0"/>
        <n v="78934.0"/>
        <n v="78646.0"/>
        <n v="114090.0"/>
        <n v="70947.0"/>
        <n v="142416.0"/>
        <n v="171504.0"/>
        <n v="55935.0"/>
        <n v="36124.0"/>
      </sharedItems>
    </cacheField>
    <cacheField name="Revenue Category " numFmtId="0">
      <sharedItems>
        <s v="Very High Range"/>
        <s v="High Range"/>
        <s v="Base Range"/>
        <s v="Medium Range"/>
      </sharedItems>
    </cacheField>
    <cacheField name="Target" numFmtId="165">
      <sharedItems containsSemiMixedTypes="0" containsString="0" containsNumber="1" containsInteger="1">
        <n v="96475.0"/>
        <n v="65307.0"/>
        <n v="36310.0"/>
        <n v="30975.0"/>
        <n v="39633.0"/>
        <n v="95614.0"/>
        <n v="66324.0"/>
        <n v="106317.0"/>
        <n v="52253.0"/>
        <n v="90040.0"/>
        <n v="74328.0"/>
        <n v="79782.0"/>
        <n v="82484.0"/>
        <n v="47992.0"/>
        <n v="107459.0"/>
        <n v="59897.0"/>
        <n v="26236.0"/>
        <n v="16557.0"/>
        <n v="36222.0"/>
        <n v="23808.0"/>
        <n v="62735.0"/>
        <n v="78465.0"/>
        <n v="40621.0"/>
        <n v="21832.0"/>
        <n v="76531.0"/>
        <n v="27937.0"/>
        <n v="30782.0"/>
        <n v="47036.0"/>
        <n v="41764.0"/>
        <n v="76182.0"/>
        <n v="49163.0"/>
        <n v="89218.0"/>
        <n v="119302.0"/>
        <n v="59894.0"/>
        <n v="82420.0"/>
        <n v="100802.0"/>
        <n v="58088.0"/>
        <n v="93391.0"/>
        <n v="66576.0"/>
        <n v="148091.0"/>
        <n v="50741.0"/>
        <n v="116201.0"/>
        <n v="70069.0"/>
        <n v="89445.0"/>
        <n v="128813.0"/>
        <n v="186945.0"/>
        <n v="69677.0"/>
        <n v="57410.0"/>
        <n v="76926.0"/>
        <n v="78791.0"/>
        <n v="86755.0"/>
        <n v="59377.0"/>
        <n v="51126.0"/>
        <n v="71140.0"/>
        <n v="35746.0"/>
        <n v="82383.0"/>
        <n v="75103.0"/>
        <n v="89145.0"/>
        <n v="69325.0"/>
        <n v="73481.0"/>
        <n v="78658.0"/>
        <n v="111889.0"/>
        <n v="72238.0"/>
        <n v="51570.0"/>
        <n v="49504.0"/>
        <n v="52790.0"/>
        <n v="111304.0"/>
        <n v="32473.0"/>
        <n v="113273.0"/>
        <n v="100347.0"/>
        <n v="31724.0"/>
        <n v="68943.0"/>
        <n v="42302.0"/>
        <n v="73896.0"/>
        <n v="55734.0"/>
        <n v="59485.0"/>
        <n v="107723.0"/>
        <n v="42401.0"/>
        <n v="17378.0"/>
        <n v="56308.0"/>
        <n v="78357.0"/>
        <n v="36258.0"/>
        <n v="69965.0"/>
        <n v="83591.0"/>
        <n v="54042.0"/>
        <n v="87591.0"/>
        <n v="66345.0"/>
        <n v="38437.0"/>
        <n v="57313.0"/>
        <n v="20887.0"/>
        <n v="23183.0"/>
        <n v="40053.0"/>
        <n v="63982.0"/>
        <n v="38324.0"/>
        <n v="22260.0"/>
        <n v="47705.0"/>
        <n v="73569.0"/>
        <n v="89446.0"/>
        <n v="56517.0"/>
        <n v="79631.0"/>
        <n v="72700.0"/>
        <n v="105962.0"/>
        <n v="161941.0"/>
        <n v="219180.0"/>
        <n v="131125.0"/>
        <n v="156356.0"/>
        <n v="57714.0"/>
        <n v="68801.0"/>
        <n v="60725.0"/>
        <n v="100030.0"/>
        <n v="48521.0"/>
        <n v="108695.0"/>
        <n v="42685.0"/>
        <n v="133235.0"/>
        <n v="155908.0"/>
        <n v="53234.0"/>
        <n v="23612.0"/>
        <n v="44228.0"/>
        <n v="131751.0"/>
        <n v="73616.0"/>
        <n v="124540.0"/>
        <n v="122566.0"/>
        <n v="68915.0"/>
        <n v="55789.0"/>
        <n v="36432.0"/>
        <n v="46295.0"/>
        <n v="52034.0"/>
        <n v="107155.0"/>
        <n v="24772.0"/>
        <n v="65264.0"/>
        <n v="62757.0"/>
        <n v="121540.0"/>
        <n v="39637.0"/>
        <n v="65033.0"/>
        <n v="94009.0"/>
        <n v="37785.0"/>
        <n v="62387.0"/>
        <n v="18177.0"/>
        <n v="39521.0"/>
        <n v="91067.0"/>
        <n v="41059.0"/>
        <n v="51623.0"/>
        <n v="108608.0"/>
        <n v="57539.0"/>
        <n v="31583.0"/>
        <n v="55298.0"/>
        <n v="86823.0"/>
        <n v="27546.0"/>
        <n v="27724.0"/>
        <n v="38766.0"/>
        <n v="54120.0"/>
        <n v="29561.0"/>
        <n v="36867.0"/>
        <n v="31731.0"/>
        <n v="57113.0"/>
        <n v="44803.0"/>
        <n v="25811.0"/>
        <n v="32074.0"/>
        <n v="68600.0"/>
        <n v="29578.0"/>
        <n v="40831.0"/>
        <n v="48240.0"/>
        <n v="20202.0"/>
        <n v="45415.0"/>
        <n v="62434.0"/>
        <n v="54299.0"/>
        <n v="47301.0"/>
        <n v="41954.0"/>
        <n v="129959.0"/>
        <n v="65358.0"/>
        <n v="51257.0"/>
        <n v="51799.0"/>
        <n v="35823.0"/>
        <n v="63277.0"/>
        <n v="140197.0"/>
        <n v="44572.0"/>
        <n v="55028.0"/>
        <n v="57803.0"/>
        <n v="99332.0"/>
        <n v="51184.0"/>
        <n v="106536.0"/>
        <n v="33567.0"/>
        <n v="55087.0"/>
        <n v="114007.0"/>
        <n v="49367.0"/>
        <n v="139478.0"/>
        <n v="30301.0"/>
        <n v="56228.0"/>
        <n v="120655.0"/>
        <n v="53338.0"/>
        <n v="56955.0"/>
        <n v="105684.0"/>
        <n v="63726.0"/>
        <n v="136784.0"/>
        <n v="61224.0"/>
        <n v="68047.0"/>
        <n v="66834.0"/>
        <n v="78113.0"/>
        <n v="51989.0"/>
        <n v="59419.0"/>
        <n v="48561.0"/>
        <n v="110429.0"/>
        <n v="107315.0"/>
        <n v="113941.0"/>
        <n v="55869.0"/>
        <n v="50845.0"/>
        <n v="72228.0"/>
        <n v="75187.0"/>
        <n v="46407.0"/>
        <n v="32785.0"/>
        <n v="17226.0"/>
        <n v="49319.0"/>
        <n v="52747.0"/>
        <n v="47254.0"/>
        <n v="65276.0"/>
        <n v="43105.0"/>
        <n v="39165.0"/>
        <n v="26338.0"/>
        <n v="51599.0"/>
        <n v="34629.0"/>
        <n v="84282.0"/>
        <n v="35614.0"/>
        <n v="40879.0"/>
        <n v="89572.0"/>
        <n v="49435.0"/>
        <n v="64789.0"/>
        <n v="44369.0"/>
        <n v="46735.0"/>
        <n v="65813.0"/>
        <n v="29459.0"/>
        <n v="70367.0"/>
        <n v="83684.0"/>
        <n v="13902.0"/>
        <n v="49844.0"/>
        <n v="57392.0"/>
        <n v="111707.0"/>
        <n v="77063.0"/>
        <n v="127176.0"/>
        <n v="154541.0"/>
        <n v="149750.0"/>
        <n v="64350.0"/>
        <n v="99269.0"/>
        <n v="99815.0"/>
        <n v="116404.0"/>
        <n v="71881.0"/>
        <n v="44210.0"/>
        <n v="57009.0"/>
        <n v="90812.0"/>
        <n v="85255.0"/>
        <n v="118733.0"/>
        <n v="61067.0"/>
        <n v="102436.0"/>
        <n v="25448.0"/>
        <n v="92619.0"/>
        <n v="41931.0"/>
        <n v="58464.0"/>
        <n v="54140.0"/>
        <n v="47444.0"/>
        <n v="65463.0"/>
        <n v="100508.0"/>
        <n v="100857.0"/>
        <n v="42496.0"/>
        <n v="15784.0"/>
        <n v="47898.0"/>
        <n v="102012.0"/>
        <n v="39330.0"/>
        <n v="106619.0"/>
        <n v="37541.0"/>
        <n v="40534.0"/>
        <n v="74696.0"/>
        <n v="52239.0"/>
        <n v="131735.0"/>
        <n v="10568.0"/>
        <n v="107704.0"/>
        <n v="84748.0"/>
        <n v="49124.0"/>
        <n v="47718.0"/>
        <n v="45990.0"/>
        <n v="27658.0"/>
        <n v="116806.0"/>
        <n v="54350.0"/>
        <n v="30091.0"/>
        <n v="54538.0"/>
        <n v="78954.0"/>
        <n v="62031.0"/>
        <n v="45818.0"/>
        <n v="52799.0"/>
        <n v="46451.0"/>
        <n v="28243.0"/>
        <n v="16531.0"/>
        <n v="48952.0"/>
        <n v="24786.0"/>
        <n v="51074.0"/>
        <n v="33822.0"/>
        <n v="45289.0"/>
        <n v="54066.0"/>
        <n v="150342.0"/>
        <n v="114082.0"/>
        <n v="78744.0"/>
        <n v="61915.0"/>
        <n v="110108.0"/>
        <n v="58249.0"/>
        <n v="42645.0"/>
        <n v="157836.0"/>
        <n v="185538.0"/>
        <n v="67721.0"/>
        <n v="77264.0"/>
        <n v="173440.0"/>
        <n v="66135.0"/>
        <n v="37770.0"/>
        <n v="62378.0"/>
        <n v="54300.0"/>
        <n v="120858.0"/>
        <n v="153388.0"/>
        <n v="49940.0"/>
        <n v="54999.0"/>
        <n v="162359.0"/>
        <n v="88357.0"/>
        <n v="65174.0"/>
        <n v="23585.0"/>
        <n v="49070.0"/>
        <n v="97661.0"/>
        <n v="61348.0"/>
        <n v="40394.0"/>
        <n v="108109.0"/>
        <n v="125191.0"/>
        <n v="86697.0"/>
        <n v="77610.0"/>
        <n v="40023.0"/>
        <n v="39530.0"/>
        <n v="18217.0"/>
        <n v="68095.0"/>
        <n v="100198.0"/>
        <n v="39731.0"/>
        <n v="17314.0"/>
        <n v="55519.0"/>
        <n v="19922.0"/>
        <n v="95613.0"/>
        <n v="52772.0"/>
        <n v="119352.0"/>
        <n v="70707.0"/>
        <n v="55835.0"/>
        <n v="30293.0"/>
        <n v="55567.0"/>
        <n v="73527.0"/>
        <n v="31715.0"/>
        <n v="117822.0"/>
        <n v="85099.0"/>
        <n v="74594.0"/>
        <n v="43424.0"/>
        <n v="93381.0"/>
        <n v="81236.0"/>
        <n v="40971.0"/>
        <n v="53776.0"/>
        <n v="65485.0"/>
        <n v="55690.0"/>
        <n v="33552.0"/>
        <n v="43882.0"/>
        <n v="41508.0"/>
        <n v="45377.0"/>
        <n v="22990.0"/>
        <n v="23825.0"/>
        <n v="65911.0"/>
        <n v="60350.0"/>
        <n v="39228.0"/>
        <n v="43626.0"/>
        <n v="42233.0"/>
        <n v="37817.0"/>
        <n v="36308.0"/>
        <n v="61458.0"/>
        <n v="113007.0"/>
        <n v="55584.0"/>
        <n v="118799.0"/>
        <n v="139218.0"/>
        <n v="49697.0"/>
        <n v="13760.0"/>
        <n v="62594.0"/>
        <n v="92491.0"/>
        <n v="76008.0"/>
        <n v="93350.0"/>
        <n v="89900.0"/>
        <n v="70325.0"/>
        <n v="160510.0"/>
        <n v="43980.0"/>
        <n v="46497.0"/>
        <n v="72485.0"/>
        <n v="160120.0"/>
        <n v="70092.0"/>
        <n v="55283.0"/>
        <n v="124029.0"/>
        <n v="107761.0"/>
        <n v="160173.0"/>
        <n v="79690.0"/>
        <n v="64985.0"/>
        <n v="45423.0"/>
        <n v="81709.0"/>
        <n v="17571.0"/>
        <n v="91035.0"/>
        <n v="85933.0"/>
        <n v="53289.0"/>
        <n v="136063.0"/>
        <n v="91537.0"/>
        <n v="96080.0"/>
        <n v="96086.0"/>
        <n v="106779.0"/>
        <n v="80271.0"/>
        <n v="54802.0"/>
        <n v="103810.0"/>
        <n v="41132.0"/>
        <n v="33206.0"/>
        <n v="61941.0"/>
        <n v="78208.0"/>
        <n v="16623.0"/>
        <n v="57071.0"/>
        <n v="11883.0"/>
        <n v="46715.0"/>
        <n v="50194.0"/>
        <n v="67110.0"/>
        <n v="34999.0"/>
        <n v="24586.0"/>
        <n v="22758.0"/>
        <n v="48322.0"/>
        <n v="44401.0"/>
        <n v="68103.0"/>
        <n v="64656.0"/>
        <n v="33202.0"/>
        <n v="32145.0"/>
        <n v="42305.0"/>
        <n v="21176.0"/>
        <n v="85813.0"/>
        <n v="37291.0"/>
        <n v="35862.0"/>
        <n v="19714.0"/>
        <n v="24542.0"/>
        <n v="49887.0"/>
        <n v="60747.0"/>
        <n v="25964.0"/>
        <n v="30552.0"/>
        <n v="44759.0"/>
        <n v="66792.0"/>
        <n v="54670.0"/>
        <n v="118850.0"/>
        <n v="56534.0"/>
        <n v="63434.0"/>
        <n v="70993.0"/>
        <n v="53553.0"/>
        <n v="73487.0"/>
        <n v="114804.0"/>
        <n v="99280.0"/>
        <n v="109936.0"/>
        <n v="54447.0"/>
        <n v="127292.0"/>
        <n v="112132.0"/>
        <n v="70038.0"/>
        <n v="67521.0"/>
        <n v="47128.0"/>
        <n v="59677.0"/>
        <n v="69900.0"/>
        <n v="215527.0"/>
        <n v="58051.0"/>
        <n v="81389.0"/>
        <n v="101565.0"/>
        <n v="40573.0"/>
        <n v="86954.0"/>
        <n v="76517.0"/>
        <n v="78077.0"/>
        <n v="63442.0"/>
        <n v="49400.0"/>
        <n v="81354.0"/>
        <n v="21436.0"/>
        <n v="71857.0"/>
        <n v="69273.0"/>
        <n v="18934.0"/>
        <n v="97375.0"/>
        <n v="90086.0"/>
        <n v="96530.0"/>
        <n v="60560.0"/>
        <n v="53160.0"/>
        <n v="80038.0"/>
        <n v="39190.0"/>
        <n v="43470.0"/>
        <n v="43539.0"/>
        <n v="43855.0"/>
        <n v="17667.0"/>
        <n v="91096.0"/>
        <n v="95701.0"/>
        <n v="56544.0"/>
        <n v="95973.0"/>
        <n v="79523.0"/>
        <n v="47984.0"/>
        <n v="37460.0"/>
        <n v="48166.0"/>
        <n v="72501.0"/>
        <n v="105447.0"/>
        <n v="17069.0"/>
        <n v="55454.0"/>
        <n v="40020.0"/>
        <n v="64898.0"/>
        <n v="18404.0"/>
        <n v="59204.0"/>
        <n v="49093.0"/>
        <n v="35143.0"/>
        <n v="30500.0"/>
        <n v="84222.0"/>
        <n v="42876.0"/>
        <n v="70546.0"/>
        <n v="37337.0"/>
        <n v="40625.0"/>
        <n v="23166.0"/>
        <n v="35657.0"/>
        <n v="19287.0"/>
        <n v="39015.0"/>
        <n v="36697.0"/>
        <n v="29249.0"/>
        <n v="23353.0"/>
        <n v="49041.0"/>
        <n v="45103.0"/>
        <n v="132626.0"/>
        <n v="41494.0"/>
        <n v="80346.0"/>
        <n v="128307.0"/>
        <n v="154099.0"/>
        <n v="78994.0"/>
        <n v="166157.0"/>
        <n v="110836.0"/>
        <n v="104689.0"/>
        <n v="49246.0"/>
        <n v="83372.0"/>
        <n v="53630.0"/>
        <n v="101600.0"/>
        <n v="111522.0"/>
        <n v="108887.0"/>
        <n v="61671.0"/>
        <n v="70501.0"/>
        <n v="110146.0"/>
        <n v="94680.0"/>
        <n v="48103.0"/>
        <n v="95447.0"/>
        <n v="68012.0"/>
        <n v="60208.0"/>
        <n v="158750.0"/>
        <n v="43175.0"/>
        <n v="55579.0"/>
        <n v="78943.0"/>
        <n v="63406.0"/>
        <n v="87513.0"/>
        <n v="49255.0"/>
        <n v="46650.0"/>
        <n v="65725.0"/>
        <n v="90552.0"/>
        <n v="58487.0"/>
        <n v="63492.0"/>
        <n v="56755.0"/>
        <n v="35005.0"/>
        <n v="163588.0"/>
        <n v="90006.0"/>
        <n v="70960.0"/>
        <n v="103469.0"/>
        <n v="112912.0"/>
        <n v="53434.0"/>
        <n v="104451.0"/>
        <n v="78033.0"/>
        <n v="88258.0"/>
        <n v="123659.0"/>
        <n v="58412.0"/>
        <n v="48579.0"/>
        <n v="39020.0"/>
        <n v="46132.0"/>
        <n v="60783.0"/>
        <n v="39552.0"/>
        <n v="62325.0"/>
        <n v="21481.0"/>
        <n v="38736.0"/>
        <n v="43419.0"/>
        <n v="38129.0"/>
        <n v="41002.0"/>
        <n v="42512.0"/>
        <n v="28683.0"/>
        <n v="76195.0"/>
        <n v="38178.0"/>
        <n v="33630.0"/>
        <n v="74733.0"/>
        <n v="45208.0"/>
        <n v="35095.0"/>
        <n v="78345.0"/>
        <n v="35553.0"/>
        <n v="34964.0"/>
        <n v="31860.0"/>
        <n v="135581.0"/>
        <n v="51938.0"/>
        <n v="130024.0"/>
        <n v="105513.0"/>
        <n v="238751.0"/>
        <n v="147146.0"/>
        <n v="127998.0"/>
        <n v="51631.0"/>
        <n v="73961.0"/>
        <n v="159609.0"/>
        <n v="236566.0"/>
        <n v="147182.0"/>
        <n v="108161.0"/>
        <n v="89891.0"/>
        <n v="113457.0"/>
        <n v="88628.0"/>
        <n v="46687.0"/>
        <n v="59734.0"/>
        <n v="89698.0"/>
        <n v="55917.0"/>
        <n v="63685.0"/>
        <n v="86461.0"/>
        <n v="70518.0"/>
        <n v="130298.0"/>
        <n v="103658.0"/>
        <n v="72916.0"/>
        <n v="154592.0"/>
        <n v="97153.0"/>
        <n v="118849.0"/>
        <n v="111944.0"/>
        <n v="131860.0"/>
        <n v="55317.0"/>
        <n v="19612.0"/>
        <n v="62971.0"/>
        <n v="91999.0"/>
        <n v="42434.0"/>
        <n v="45106.0"/>
        <n v="48290.0"/>
        <n v="66051.0"/>
        <n v="75918.0"/>
        <n v="62042.0"/>
        <n v="64005.0"/>
        <n v="41422.0"/>
        <n v="79820.0"/>
        <n v="69837.0"/>
        <n v="32350.0"/>
        <n v="94210.0"/>
        <n v="47047.0"/>
        <n v="89531.0"/>
        <n v="43895.0"/>
        <n v="89695.0"/>
        <n v="19485.0"/>
        <n v="43349.0"/>
        <n v="79251.0"/>
        <n v="45330.0"/>
        <n v="65908.0"/>
        <n v="68634.0"/>
        <n v="50089.0"/>
        <n v="34748.0"/>
        <n v="29994.0"/>
        <n v="78925.0"/>
        <n v="30827.0"/>
        <n v="27618.0"/>
        <n v="29874.0"/>
        <n v="46631.0"/>
        <n v="37639.0"/>
        <n v="39598.0"/>
        <n v="32684.0"/>
        <n v="76589.0"/>
        <n v="48256.0"/>
        <n v="82610.0"/>
        <n v="49147.0"/>
        <n v="44762.0"/>
        <n v="51929.0"/>
        <n v="117583.0"/>
        <n v="39000.0"/>
        <n v="84006.0"/>
        <n v="79290.0"/>
        <n v="106831.0"/>
        <n v="68258.0"/>
        <n v="57070.0"/>
        <n v="114613.0"/>
        <n v="96407.0"/>
        <n v="51845.0"/>
        <n v="117976.0"/>
        <n v="73523.0"/>
        <n v="62557.0"/>
        <n v="91870.0"/>
        <n v="43948.0"/>
        <n v="39436.0"/>
        <n v="28710.0"/>
        <n v="151626.0"/>
        <n v="70022.0"/>
        <n v="52782.0"/>
        <n v="18789.0"/>
        <n v="54902.0"/>
        <n v="71002.0"/>
        <n v="45799.0"/>
        <n v="57915.0"/>
        <n v="56265.0"/>
        <n v="97177.0"/>
        <n v="49179.0"/>
        <n v="65314.0"/>
        <n v="42065.0"/>
        <n v="82015.0"/>
        <n v="30317.0"/>
        <n v="51604.0"/>
        <n v="37697.0"/>
        <n v="93372.0"/>
        <n v="40311.0"/>
        <n v="43921.0"/>
        <n v="59046.0"/>
        <n v="63491.0"/>
        <n v="57296.0"/>
        <n v="89208.0"/>
        <n v="59524.0"/>
        <n v="50079.0"/>
        <n v="56671.0"/>
        <n v="23975.0"/>
        <n v="45434.0"/>
        <n v="34898.0"/>
        <n v="37316.0"/>
        <n v="63756.0"/>
        <n v="72427.0"/>
        <n v="53164.0"/>
        <n v="24844.0"/>
        <n v="73709.0"/>
        <n v="31080.0"/>
        <n v="35855.0"/>
        <n v="66938.0"/>
        <n v="50666.0"/>
        <n v="43535.0"/>
        <n v="49426.0"/>
        <n v="33319.0"/>
        <n v="16696.0"/>
        <n v="62244.0"/>
        <n v="14459.0"/>
        <n v="61218.0"/>
        <n v="31662.0"/>
        <n v="13482.0"/>
        <n v="76848.0"/>
        <n v="43572.0"/>
        <n v="62119.0"/>
        <n v="57225.0"/>
        <n v="40980.0"/>
        <n v="38045.0"/>
        <n v="169669.0"/>
        <n v="48715.0"/>
        <n v="108665.0"/>
        <n v="57888.0"/>
        <n v="143143.0"/>
        <n v="77855.0"/>
        <n v="44445.0"/>
        <n v="40702.0"/>
        <n v="132555.0"/>
        <n v="52917.0"/>
        <n v="47595.0"/>
        <n v="42184.0"/>
        <n v="30585.0"/>
        <n v="61745.0"/>
        <n v="129677.0"/>
        <n v="26319.0"/>
        <n v="132533.0"/>
        <n v="25040.0"/>
        <n v="74901.0"/>
        <n v="60092.0"/>
        <n v="56116.0"/>
        <n v="81409.0"/>
        <n v="60086.0"/>
        <n v="64201.0"/>
        <n v="82364.0"/>
        <n v="80118.0"/>
        <n v="113753.0"/>
        <n v="107353.0"/>
        <n v="71049.0"/>
        <n v="101897.0"/>
        <n v="92349.0"/>
        <n v="50941.0"/>
        <n v="33146.0"/>
        <n v="71303.0"/>
        <n v="65265.0"/>
        <n v="87690.0"/>
        <n v="36893.0"/>
        <n v="27178.0"/>
        <n v="71754.0"/>
        <n v="38245.0"/>
        <n v="25812.0"/>
        <n v="54531.0"/>
        <n v="22444.0"/>
        <n v="28263.0"/>
        <n v="28393.0"/>
        <n v="26295.0"/>
        <n v="37970.0"/>
        <n v="84882.0"/>
        <n v="58587.0"/>
        <n v="42739.0"/>
        <n v="41730.0"/>
        <n v="83126.0"/>
        <n v="64248.0"/>
        <n v="77198.0"/>
        <n v="36980.0"/>
        <n v="41917.0"/>
        <n v="72997.0"/>
        <n v="102474.0"/>
        <n v="75783.0"/>
        <n v="125174.0"/>
        <n v="158962.0"/>
        <n v="54819.0"/>
        <n v="55485.0"/>
        <n v="127192.0"/>
        <n v="156589.0"/>
        <n v="45134.0"/>
        <n v="58936.0"/>
        <n v="43363.0"/>
        <n v="109075.0"/>
        <n v="124476.0"/>
        <n v="66197.0"/>
        <n v="71519.0"/>
        <n v="90842.0"/>
        <n v="81828.0"/>
        <n v="108862.0"/>
        <n v="65817.0"/>
        <n v="89120.0"/>
        <n v="91129.0"/>
        <n v="98357.0"/>
        <n v="82306.0"/>
        <n v="96637.0"/>
        <n v="65217.0"/>
        <n v="52415.0"/>
        <n v="123749.0"/>
        <n v="77220.0"/>
        <n v="47884.0"/>
        <n v="46571.0"/>
        <n v="83633.0"/>
        <n v="19741.0"/>
        <n v="75653.0"/>
        <n v="73326.0"/>
        <n v="74738.0"/>
        <n v="68219.0"/>
        <n v="58567.0"/>
        <n v="105586.0"/>
        <n v="63595.0"/>
        <n v="29949.0"/>
        <n v="44013.0"/>
        <n v="80957.0"/>
        <n v="27124.0"/>
        <n v="78375.0"/>
        <n v="18751.0"/>
        <n v="60112.0"/>
        <n v="32320.0"/>
        <n v="72512.0"/>
        <n v="128668.0"/>
        <n v="36624.0"/>
        <n v="48420.0"/>
        <n v="34060.0"/>
        <n v="32185.0"/>
        <n v="46519.0"/>
        <n v="55363.0"/>
        <n v="41428.0"/>
        <n v="90367.0"/>
        <n v="89017.0"/>
        <n v="28692.0"/>
        <n v="32588.0"/>
        <n v="24001.0"/>
        <n v="73273.0"/>
        <n v="131565.0"/>
        <n v="39363.0"/>
        <n v="70418.0"/>
        <n v="84599.0"/>
        <n v="106262.0"/>
        <n v="142676.0"/>
        <n v="64468.0"/>
        <n v="80432.0"/>
        <n v="101695.0"/>
        <n v="57456.0"/>
        <n v="135334.0"/>
        <n v="116640.0"/>
        <n v="70051.0"/>
        <n v="77343.0"/>
        <n v="73089.0"/>
        <n v="103212.0"/>
        <n v="133512.0"/>
        <n v="96192.0"/>
        <n v="120245.0"/>
        <n v="73315.0"/>
        <n v="109824.0"/>
        <n v="79992.0"/>
        <n v="42806.0"/>
        <n v="92813.0"/>
        <n v="33164.0"/>
        <n v="93700.0"/>
        <n v="73406.0"/>
        <n v="44682.0"/>
        <n v="67976.0"/>
        <n v="65954.0"/>
        <n v="98646.0"/>
        <n v="20703.0"/>
        <n v="116087.0"/>
        <n v="157761.0"/>
        <n v="198686.0"/>
        <n v="45364.0"/>
        <n v="62428.0"/>
        <n v="103371.0"/>
        <n v="108043.0"/>
        <n v="42733.0"/>
        <n v="102199.0"/>
        <n v="77011.0"/>
        <n v="91394.0"/>
        <n v="56719.0"/>
        <n v="35461.0"/>
        <n v="47263.0"/>
        <n v="48743.0"/>
        <n v="61555.0"/>
        <n v="34693.0"/>
        <n v="17278.0"/>
        <n v="45992.0"/>
        <n v="41177.0"/>
        <n v="45009.0"/>
        <n v="83601.0"/>
        <n v="78591.0"/>
        <n v="20602.0"/>
        <n v="56267.0"/>
        <n v="33004.0"/>
        <n v="46782.0"/>
        <n v="42673.0"/>
        <n v="76603.0"/>
        <n v="83885.0"/>
        <n v="38247.0"/>
        <n v="51412.0"/>
        <n v="47129.0"/>
        <n v="46845.0"/>
        <n v="29212.0"/>
        <n v="22196.0"/>
        <n v="33642.0"/>
        <n v="41343.0"/>
        <n v="60844.0"/>
        <n v="44845.0"/>
        <n v="77224.0"/>
        <n v="26722.0"/>
        <n v="51981.0"/>
        <n v="69300.0"/>
        <n v="194327.0"/>
        <n v="229290.0"/>
        <n v="59071.0"/>
        <n v="103286.0"/>
        <n v="56030.0"/>
        <n v="52009.0"/>
        <n v="54113.0"/>
        <n v="154249.0"/>
        <n v="49135.0"/>
        <n v="121995.0"/>
        <n v="125934.0"/>
        <n v="115759.0"/>
        <n v="120240.0"/>
        <n v="46728.0"/>
        <n v="113637.0"/>
        <n v="193468.0"/>
        <n v="73541.0"/>
        <n v="65405.0"/>
        <n v="171670.0"/>
        <n v="78594.0"/>
        <n v="118489.0"/>
        <n v="145250.0"/>
        <n v="132311.0"/>
        <n v="89394.0"/>
        <n v="64614.0"/>
        <n v="64052.0"/>
        <n v="51477.0"/>
        <n v="109597.0"/>
        <n v="67615.0"/>
        <n v="88284.0"/>
        <n v="70758.0"/>
        <n v="45569.0"/>
        <n v="70854.0"/>
        <n v="53268.0"/>
        <n v="19350.0"/>
        <n v="69379.0"/>
        <n v="27390.0"/>
        <n v="80433.0"/>
        <n v="105181.0"/>
        <n v="96166.0"/>
        <n v="51404.0"/>
        <n v="58046.0"/>
        <n v="65126.0"/>
        <n v="74158.0"/>
        <n v="44226.0"/>
        <n v="72867.0"/>
        <n v="60079.0"/>
        <n v="55815.0"/>
        <n v="48350.0"/>
        <n v="46696.0"/>
        <n v="78348.0"/>
        <n v="56832.0"/>
        <n v="77006.0"/>
        <n v="70895.0"/>
        <n v="91177.0"/>
        <n v="19037.0"/>
        <n v="34973.0"/>
        <n v="40119.0"/>
        <n v="83789.0"/>
        <n v="29750.0"/>
        <n v="80403.0"/>
        <n v="66385.0"/>
        <n v="74622.0"/>
        <n v="35928.0"/>
        <n v="27964.0"/>
        <n v="50189.0"/>
        <n v="30793.0"/>
        <n v="31352.0"/>
        <n v="43628.0"/>
        <n v="54570.0"/>
        <n v="65212.0"/>
        <n v="30800.0"/>
        <n v="73873.0"/>
        <n v="141552.0"/>
        <n v="69540.0"/>
        <n v="122593.0"/>
        <n v="45976.0"/>
        <n v="66190.0"/>
        <n v="163987.0"/>
        <n v="61732.0"/>
        <n v="211578.0"/>
        <n v="60606.0"/>
        <n v="79599.0"/>
        <n v="160354.0"/>
        <n v="74586.0"/>
        <n v="90794.0"/>
        <n v="194853.0"/>
        <n v="52512.0"/>
        <n v="199812.0"/>
        <n v="97059.0"/>
        <n v="84374.0"/>
        <n v="49328.0"/>
        <n v="117896.0"/>
        <n v="60019.0"/>
        <n v="58949.0"/>
        <n v="96304.0"/>
        <n v="114571.0"/>
        <n v="32851.0"/>
        <n v="139547.0"/>
        <n v="164014.0"/>
        <n v="75013.0"/>
        <n v="102816.0"/>
        <n v="69390.0"/>
        <n v="118685.0"/>
        <n v="68155.0"/>
        <n v="48770.0"/>
        <n v="71388.0"/>
        <n v="70827.0"/>
        <n v="47731.0"/>
        <n v="102992.0"/>
        <n v="63484.0"/>
        <n v="42004.0"/>
        <n v="45129.0"/>
        <n v="62717.0"/>
        <n v="45729.0"/>
        <n v="19054.0"/>
        <n v="60536.0"/>
        <n v="116607.0"/>
        <n v="42113.0"/>
        <n v="73319.0"/>
        <n v="79910.0"/>
        <n v="53276.0"/>
        <n v="77110.0"/>
        <n v="13173.0"/>
        <n v="56771.0"/>
        <n v="21561.0"/>
        <n v="57957.0"/>
        <n v="41155.0"/>
        <n v="37795.0"/>
        <n v="52559.0"/>
        <n v="61866.0"/>
        <n v="28848.0"/>
        <n v="23815.0"/>
        <n v="32156.0"/>
        <n v="61972.0"/>
        <n v="24316.0"/>
        <n v="53966.0"/>
        <n v="47300.0"/>
        <n v="68116.0"/>
        <n v="43886.0"/>
        <n v="62215.0"/>
        <n v="98374.0"/>
        <n v="64569.0"/>
        <n v="28307.0"/>
        <n v="100389.0"/>
        <n v="147966.0"/>
        <n v="66571.0"/>
        <n v="44817.0"/>
        <n v="151843.0"/>
        <n v="58715.0"/>
        <n v="235710.0"/>
        <n v="96162.0"/>
        <n v="80483.0"/>
        <n v="83169.0"/>
        <n v="144666.0"/>
        <n v="196762.0"/>
        <n v="67689.0"/>
        <n v="51943.0"/>
        <n v="109046.0"/>
        <n v="64853.0"/>
        <n v="47484.0"/>
        <n v="120073.0"/>
        <n v="132802.0"/>
        <n v="57122.0"/>
        <n v="154944.0"/>
        <n v="88885.0"/>
        <n v="68994.0"/>
        <n v="81564.0"/>
        <n v="41292.0"/>
        <n v="155083.0"/>
        <n v="63689.0"/>
        <n v="44549.0"/>
        <n v="79008.0"/>
        <n v="21272.0"/>
        <n v="54946.0"/>
        <n v="44464.0"/>
        <n v="75406.0"/>
        <n v="20217.0"/>
        <n v="89490.0"/>
        <n v="46189.0"/>
        <n v="56665.0"/>
        <n v="51001.0"/>
        <n v="98832.0"/>
        <n v="59704.0"/>
        <n v="39201.0"/>
        <n v="69515.0"/>
        <n v="45115.0"/>
        <n v="47766.0"/>
        <n v="31025.0"/>
        <n v="33506.0"/>
        <n v="12874.0"/>
        <n v="100699.0"/>
        <n v="58485.0"/>
        <n v="100322.0"/>
        <n v="40900.0"/>
        <n v="57544.0"/>
        <n v="50304.0"/>
        <n v="35683.0"/>
        <n v="38417.0"/>
        <n v="29228.0"/>
        <n v="44851.0"/>
        <n v="54683.0"/>
        <n v="37146.0"/>
        <n v="38599.0"/>
        <n v="67548.0"/>
        <n v="47747.0"/>
        <n v="40345.0"/>
        <n v="58921.0"/>
        <n v="29366.0"/>
        <n v="42580.0"/>
        <n v="42901.0"/>
        <n v="24839.0"/>
        <n v="58660.0"/>
        <n v="70089.0"/>
        <n v="29368.0"/>
        <n v="109462.0"/>
        <n v="49292.0"/>
        <n v="106497.0"/>
        <n v="115207.0"/>
        <n v="42677.0"/>
        <n v="44482.0"/>
        <n v="169086.0"/>
        <n v="52784.0"/>
        <n v="63927.0"/>
        <n v="53624.0"/>
        <n v="46176.0"/>
        <n v="104558.0"/>
        <n v="50437.0"/>
        <n v="53967.0"/>
        <n v="51118.0"/>
        <n v="138640.0"/>
        <n v="33535.0"/>
        <n v="70408.0"/>
        <n v="67524.0"/>
        <n v="138015.0"/>
        <n v="44141.0"/>
        <n v="79834.0"/>
        <n v="90236.0"/>
        <n v="57050.0"/>
        <n v="63410.0"/>
        <n v="135603.0"/>
        <n v="96255.0"/>
        <n v="52235.0"/>
        <n v="81155.0"/>
        <n v="108476.0"/>
        <n v="85504.0"/>
        <n v="73181.0"/>
        <n v="57169.0"/>
        <n v="78389.0"/>
        <n v="43801.0"/>
        <n v="64145.0"/>
        <n v="81415.0"/>
        <n v="94912.0"/>
        <n v="87231.0"/>
        <n v="77452.0"/>
        <n v="58087.0"/>
        <n v="114486.0"/>
        <n v="115948.0"/>
        <n v="44653.0"/>
        <n v="51090.0"/>
        <n v="102787.0"/>
        <n v="41283.0"/>
        <n v="38679.0"/>
        <n v="54738.0"/>
        <n v="72674.0"/>
        <n v="87541.0"/>
        <n v="63101.0"/>
        <n v="44903.0"/>
        <n v="45189.0"/>
        <n v="29785.0"/>
        <n v="15829.0"/>
        <n v="33317.0"/>
        <n v="25612.0"/>
        <n v="71157.0"/>
        <n v="67087.0"/>
        <n v="30721.0"/>
        <n v="27354.0"/>
        <n v="33422.0"/>
        <n v="34449.0"/>
        <n v="79096.0"/>
        <n v="24788.0"/>
        <n v="30598.0"/>
        <n v="29142.0"/>
        <n v="33998.0"/>
        <n v="19305.0"/>
        <n v="52589.0"/>
        <n v="54656.0"/>
        <n v="26671.0"/>
        <n v="24436.0"/>
        <n v="49002.0"/>
        <n v="140406.0"/>
        <n v="75830.0"/>
        <n v="28965.0"/>
        <n v="95153.0"/>
        <n v="122832.0"/>
        <n v="194878.0"/>
        <n v="130460.0"/>
        <n v="67751.0"/>
        <n v="68056.0"/>
        <n v="47343.0"/>
        <n v="84851.0"/>
        <n v="157194.0"/>
        <n v="65797.0"/>
        <n v="52713.0"/>
        <n v="127117.0"/>
        <n v="56255.0"/>
        <n v="99273.0"/>
        <n v="48489.0"/>
        <n v="108041.0"/>
        <n v="125747.0"/>
        <n v="177142.0"/>
        <n v="122124.0"/>
        <n v="47392.0"/>
        <n v="93290.0"/>
        <n v="26106.0"/>
        <n v="135499.0"/>
        <n v="121722.0"/>
        <n v="130391.0"/>
        <n v="67951.0"/>
        <n v="111262.0"/>
        <n v="98664.0"/>
        <n v="109212.0"/>
        <n v="95775.0"/>
        <n v="88232.0"/>
        <n v="59448.0"/>
        <n v="81282.0"/>
        <n v="94447.0"/>
        <n v="111728.0"/>
        <n v="60936.0"/>
        <n v="58771.0"/>
        <n v="61506.0"/>
        <n v="121137.0"/>
        <n v="17417.0"/>
        <n v="61321.0"/>
        <n v="63636.0"/>
        <n v="85242.0"/>
        <n v="69553.0"/>
        <n v="76271.0"/>
        <n v="36035.0"/>
        <n v="49746.0"/>
        <n v="54987.0"/>
        <n v="26870.0"/>
        <n v="65829.0"/>
        <n v="56444.0"/>
        <n v="79223.0"/>
        <n v="60894.0"/>
        <n v="81301.0"/>
        <n v="32023.0"/>
        <n v="38318.0"/>
        <n v="80476.0"/>
        <n v="25874.0"/>
        <n v="28749.0"/>
        <n v="55049.0"/>
        <n v="30367.0"/>
        <n v="32630.0"/>
        <n v="27396.0"/>
        <n v="46358.0"/>
        <n v="36175.0"/>
        <n v="40077.0"/>
        <n v="28560.0"/>
        <n v="24745.0"/>
        <n v="59903.0"/>
        <n v="32672.0"/>
        <n v="52298.0"/>
        <n v="127532.0"/>
        <n v="67081.0"/>
        <n v="66294.0"/>
        <n v="82708.0"/>
        <n v="131323.0"/>
        <n v="140668.0"/>
        <n v="75637.0"/>
        <n v="60030.0"/>
        <n v="55189.0"/>
        <n v="87314.0"/>
        <n v="197590.0"/>
        <n v="144439.0"/>
        <n v="101425.0"/>
        <n v="40684.0"/>
        <n v="58466.0"/>
        <n v="106947.0"/>
        <n v="106100.0"/>
        <n v="44520.0"/>
        <n v="47177.0"/>
        <n v="69213.0"/>
        <n v="65344.0"/>
        <n v="124806.0"/>
        <n v="26365.0"/>
        <n v="98874.0"/>
        <n v="30641.0"/>
        <n v="70159.0"/>
        <n v="41094.0"/>
        <n v="64361.0"/>
        <n v="110540.0"/>
        <n v="70808.0"/>
        <n v="100954.0"/>
        <n v="110343.0"/>
        <n v="63465.0"/>
        <n v="108779.0"/>
        <n v="69298.0"/>
        <n v="76957.0"/>
        <n v="63002.0"/>
        <n v="19267.0"/>
        <n v="49623.0"/>
        <n v="70715.0"/>
        <n v="30480.0"/>
        <n v="54462.0"/>
        <n v="87794.0"/>
        <n v="39929.0"/>
        <n v="13995.0"/>
        <n v="55395.0"/>
        <n v="88331.0"/>
        <n v="34357.0"/>
        <n v="86197.0"/>
        <n v="21738.0"/>
        <n v="27717.0"/>
        <n v="81934.0"/>
        <n v="65528.0"/>
        <n v="42767.0"/>
        <n v="33705.0"/>
        <n v="39698.0"/>
        <n v="70842.0"/>
        <n v="97277.0"/>
        <n v="45632.0"/>
        <n v="17395.0"/>
        <n v="19372.0"/>
        <n v="23007.0"/>
        <n v="51992.0"/>
        <n v="29034.0"/>
        <n v="43499.0"/>
        <n v="32627.0"/>
        <n v="61266.0"/>
        <n v="75580.0"/>
        <n v="94012.0"/>
        <n v="89792.0"/>
        <n v="72868.0"/>
        <n v="104104.0"/>
        <n v="144053.0"/>
        <n v="58814.0"/>
        <n v="121502.0"/>
        <n v="68871.0"/>
        <n v="61046.0"/>
        <n v="124503.0"/>
        <n v="130692.0"/>
        <n v="172340.0"/>
        <n v="100191.0"/>
        <n v="61290.0"/>
        <n v="72972.0"/>
        <n v="48512.0"/>
        <n v="75090.0"/>
        <n v="42180.0"/>
        <n v="120589.0"/>
        <n v="58277.0"/>
        <n v="79613.0"/>
        <n v="74252.0"/>
        <n v="75039.0"/>
        <n v="63585.0"/>
        <n v="17266.0"/>
        <n v="101009.0"/>
        <n v="48555.0"/>
        <n v="65548.0"/>
        <n v="60796.0"/>
        <n v="53480.0"/>
        <n v="106058.0"/>
        <n v="37551.0"/>
        <n v="99822.0"/>
        <n v="65712.0"/>
        <n v="41162.0"/>
        <n v="59280.0"/>
        <n v="104798.0"/>
        <n v="50171.0"/>
        <n v="45203.0"/>
        <n v="31141.0"/>
        <n v="25331.0"/>
        <n v="71354.0"/>
        <n v="41827.0"/>
        <n v="9764.0"/>
        <n v="62823.0"/>
        <n v="129919.0"/>
        <n v="120578.0"/>
        <n v="61272.0"/>
        <n v="43672.0"/>
        <n v="43227.0"/>
        <n v="46462.0"/>
        <n v="57230.0"/>
        <n v="52504.0"/>
        <n v="34611.0"/>
        <n v="108585.0"/>
        <n v="63310.0"/>
        <n v="27351.0"/>
        <n v="51389.0"/>
        <n v="50309.0"/>
        <n v="107626.0"/>
        <n v="47094.0"/>
        <n v="25834.0"/>
        <n v="32332.0"/>
        <n v="21878.0"/>
        <n v="27742.0"/>
        <n v="88728.0"/>
        <n v="47065.0"/>
        <n v="96282.0"/>
        <n v="47355.0"/>
        <n v="89414.0"/>
        <n v="32254.0"/>
        <n v="92020.0"/>
        <n v="64049.0"/>
        <n v="111767.0"/>
        <n v="50519.0"/>
        <n v="54355.0"/>
        <n v="125317.0"/>
        <n v="56703.0"/>
        <n v="124449.0"/>
        <n v="52122.0"/>
        <n v="66052.0"/>
        <n v="73129.0"/>
        <n v="61158.0"/>
        <n v="57276.0"/>
        <n v="77988.0"/>
        <n v="64115.0"/>
        <n v="55208.0"/>
        <n v="92527.0"/>
        <n v="159060.0"/>
        <n v="52675.0"/>
        <n v="50417.0"/>
        <n v="117852.0"/>
        <n v="76557.0"/>
        <n v="37377.0"/>
        <n v="81449.0"/>
        <n v="98928.0"/>
        <n v="15817.0"/>
        <n v="40371.0"/>
        <n v="114008.0"/>
        <n v="76674.0"/>
        <n v="63517.0"/>
        <n v="20754.0"/>
        <n v="45736.0"/>
        <n v="37940.0"/>
        <n v="53775.0"/>
        <n v="72905.0"/>
        <n v="59115.0"/>
        <n v="71225.0"/>
        <n v="70796.0"/>
        <n v="110318.0"/>
        <n v="73944.0"/>
        <n v="132121.0"/>
        <n v="81115.0"/>
        <n v="83984.0"/>
        <n v="35075.0"/>
        <n v="29843.0"/>
        <n v="64885.0"/>
        <n v="41424.0"/>
        <n v="53080.0"/>
        <n v="47282.0"/>
        <n v="19820.0"/>
        <n v="25128.0"/>
        <n v="55620.0"/>
        <n v="37707.0"/>
        <n v="51416.0"/>
        <n v="34257.0"/>
        <n v="30561.0"/>
        <n v="85029.0"/>
        <n v="60924.0"/>
        <n v="34453.0"/>
        <n v="54717.0"/>
        <n v="44347.0"/>
        <n v="63591.0"/>
        <n v="97619.0"/>
        <n v="50960.0"/>
        <n v="58063.0"/>
        <n v="32549.0"/>
        <n v="145789.0"/>
        <n v="123172.0"/>
        <n v="174903.0"/>
        <n v="76804.0"/>
        <n v="46756.0"/>
        <n v="159570.0"/>
        <n v="209573.0"/>
        <n v="73839.0"/>
        <n v="50065.0"/>
        <n v="44506.0"/>
        <n v="198435.0"/>
        <n v="119581.0"/>
        <n v="62192.0"/>
        <n v="131374.0"/>
        <n v="165488.0"/>
        <n v="142989.0"/>
        <n v="76778.0"/>
        <n v="77478.0"/>
        <n v="88148.0"/>
        <n v="65190.0"/>
        <n v="51238.0"/>
        <n v="113595.0"/>
        <n v="95065.0"/>
        <n v="98275.0"/>
        <n v="74301.0"/>
        <n v="66487.0"/>
        <n v="69746.0"/>
        <n v="41698.0"/>
        <n v="90449.0"/>
        <n v="112031.0"/>
        <n v="59851.0"/>
        <n v="73809.0"/>
        <n v="58785.0"/>
        <n v="52463.0"/>
        <n v="49846.0"/>
        <n v="69964.0"/>
        <n v="105494.0"/>
        <n v="47416.0"/>
        <n v="74801.0"/>
        <n v="75221.0"/>
        <n v="32246.0"/>
        <n v="79549.0"/>
        <n v="53409.0"/>
        <n v="74322.0"/>
        <n v="40615.0"/>
        <n v="41486.0"/>
        <n v="59079.0"/>
        <n v="104790.0"/>
        <n v="49986.0"/>
        <n v="42280.0"/>
        <n v="35190.0"/>
        <n v="26413.0"/>
        <n v="43427.0"/>
        <n v="36922.0"/>
        <n v="33132.0"/>
        <n v="74114.0"/>
        <n v="31738.0"/>
        <n v="50763.0"/>
        <n v="42349.0"/>
        <n v="34920.0"/>
        <n v="34480.0"/>
        <n v="44342.0"/>
        <n v="50376.0"/>
        <n v="45058.0"/>
        <n v="24084.0"/>
        <n v="24194.0"/>
        <n v="24589.0"/>
        <n v="154625.0"/>
        <n v="97963.0"/>
        <n v="140219.0"/>
        <n v="68758.0"/>
        <n v="117246.0"/>
        <n v="152050.0"/>
        <n v="62885.0"/>
        <n v="44062.0"/>
        <n v="196401.0"/>
        <n v="58438.0"/>
        <n v="61052.0"/>
        <n v="193731.0"/>
        <n v="128287.0"/>
        <n v="105623.0"/>
        <n v="95204.0"/>
        <n v="64670.0"/>
        <n v="130861.0"/>
        <n v="197451.0"/>
        <n v="123599.0"/>
        <n v="56046.0"/>
        <n v="92407.0"/>
        <n v="95428.0"/>
        <n v="147590.0"/>
        <n v="100177.0"/>
        <n v="197212.0"/>
        <n v="48428.0"/>
        <n v="83498.0"/>
        <n v="140216.0"/>
        <n v="43298.0"/>
        <n v="83482.0"/>
        <n v="102853.0"/>
        <n v="80778.0"/>
        <n v="132278.0"/>
        <n v="19902.0"/>
        <n v="64044.0"/>
        <n v="102344.0"/>
        <n v="26344.0"/>
        <n v="89542.0"/>
        <n v="113363.0"/>
        <n v="47657.0"/>
        <n v="88380.0"/>
        <n v="81431.0"/>
        <n v="33537.0"/>
        <n v="45412.0"/>
        <n v="104574.0"/>
        <n v="75106.0"/>
        <n v="87396.0"/>
        <n v="47826.0"/>
        <n v="34527.0"/>
        <n v="99637.0"/>
        <n v="27963.0"/>
        <n v="79260.0"/>
        <n v="32201.0"/>
        <n v="16770.0"/>
        <n v="85972.0"/>
        <n v="49526.0"/>
        <n v="34821.0"/>
        <n v="32547.0"/>
        <n v="33507.0"/>
        <n v="79495.0"/>
        <n v="32078.0"/>
        <n v="48369.0"/>
        <n v="52820.0"/>
        <n v="25291.0"/>
        <n v="22621.0"/>
        <n v="54290.0"/>
        <n v="35628.0"/>
        <n v="72832.0"/>
        <n v="52167.0"/>
        <n v="55996.0"/>
        <n v="45044.0"/>
        <n v="45926.0"/>
        <n v="54587.0"/>
        <n v="141265.0"/>
        <n v="80837.0"/>
        <n v="133050.0"/>
        <n v="48849.0"/>
        <n v="59898.0"/>
        <n v="61115.0"/>
        <n v="149196.0"/>
        <n v="130075.0"/>
        <n v="54857.0"/>
        <n v="67969.0"/>
        <n v="76630.0"/>
        <n v="66425.0"/>
        <n v="48042.0"/>
        <n v="212383.0"/>
        <n v="61012.0"/>
        <n v="56081.0"/>
        <n v="60477.0"/>
        <n v="108237.0"/>
        <n v="146001.0"/>
        <n v="155872.0"/>
        <n v="53955.0"/>
        <n v="86847.0"/>
        <n v="107717.0"/>
        <n v="67928.0"/>
        <n v="89477.0"/>
        <n v="68676.0"/>
        <n v="73381.0"/>
        <n v="50333.0"/>
        <n v="142792.0"/>
        <n v="83054.0"/>
        <n v="76116.0"/>
        <n v="111380.0"/>
        <n v="50256.0"/>
        <n v="63890.0"/>
        <n v="48534.0"/>
        <n v="59462.0"/>
        <n v="48415.0"/>
        <n v="110060.0"/>
        <n v="86805.0"/>
        <n v="68107.0"/>
        <n v="68495.0"/>
        <n v="62018.0"/>
        <n v="42765.0"/>
        <n v="88702.0"/>
        <n v="58933.0"/>
        <n v="70010.0"/>
        <n v="42378.0"/>
        <n v="47289.0"/>
        <n v="80653.0"/>
        <n v="36311.0"/>
        <n v="50053.0"/>
        <n v="62285.0"/>
        <n v="64675.0"/>
        <n v="31838.0"/>
        <n v="37597.0"/>
        <n v="37894.0"/>
        <n v="73502.0"/>
        <n v="38866.0"/>
        <n v="33540.0"/>
        <n v="68445.0"/>
        <n v="21903.0"/>
        <n v="29032.0"/>
        <n v="46841.0"/>
        <n v="45969.0"/>
        <n v="74664.0"/>
        <n v="19413.0"/>
        <n v="153681.0"/>
        <n v="223150.0"/>
        <n v="67234.0"/>
        <n v="71329.0"/>
        <n v="54354.0"/>
        <n v="76144.0"/>
        <n v="93724.0"/>
        <n v="60818.0"/>
        <n v="70519.0"/>
        <n v="142065.0"/>
        <n v="67841.0"/>
        <n v="129748.0"/>
        <n v="57304.0"/>
        <n v="42519.0"/>
        <n v="87076.0"/>
        <n v="129955.0"/>
        <n v="61906.0"/>
        <n v="114683.0"/>
        <n v="56282.0"/>
        <n v="55369.0"/>
        <n v="35684.0"/>
        <n v="62978.0"/>
        <n v="57649.0"/>
        <n v="74313.0"/>
        <n v="108113.0"/>
        <n v="79745.0"/>
        <n v="57805.0"/>
        <n v="78236.0"/>
        <n v="49817.0"/>
        <n v="95317.0"/>
        <n v="97253.0"/>
        <n v="64290.0"/>
        <n v="18289.0"/>
        <n v="22742.0"/>
        <n v="99645.0"/>
        <n v="63311.0"/>
        <n v="59694.0"/>
        <n v="96499.0"/>
        <n v="77650.0"/>
        <n v="20097.0"/>
        <n v="46534.0"/>
        <n v="61923.0"/>
        <n v="66881.0"/>
        <n v="31230.0"/>
        <n v="77577.0"/>
        <n v="54334.0"/>
        <n v="79643.0"/>
        <n v="33859.0"/>
        <n v="74286.0"/>
        <n v="60572.0"/>
        <n v="65122.0"/>
        <n v="24287.0"/>
        <n v="88663.0"/>
        <n v="42050.0"/>
        <n v="52530.0"/>
        <n v="97781.0"/>
        <n v="96088.0"/>
        <n v="31764.0"/>
        <n v="36941.0"/>
        <n v="72901.0"/>
        <n v="43212.0"/>
        <n v="36547.0"/>
        <n v="92731.0"/>
        <n v="33128.0"/>
        <n v="38047.0"/>
        <n v="33026.0"/>
        <n v="27905.0"/>
        <n v="28099.0"/>
        <n v="46523.0"/>
        <n v="46596.0"/>
        <n v="33344.0"/>
        <n v="14563.0"/>
        <n v="153824.0"/>
        <n v="95984.0"/>
        <n v="92578.0"/>
        <n v="204059.0"/>
        <n v="55157.0"/>
        <n v="65048.0"/>
        <n v="90158.0"/>
        <n v="82738.0"/>
        <n v="74354.0"/>
        <n v="81901.0"/>
        <n v="54006.0"/>
        <n v="86239.0"/>
        <n v="47881.0"/>
        <n v="71148.0"/>
        <n v="85337.0"/>
        <n v="63286.0"/>
        <n v="61639.0"/>
        <n v="78691.0"/>
        <n v="193825.0"/>
        <n v="61262.0"/>
        <n v="43815.0"/>
        <n v="25069.0"/>
        <n v="149823.0"/>
        <n v="111445.0"/>
        <n v="135255.0"/>
        <n v="56424.0"/>
        <n v="47446.0"/>
        <n v="87157.0"/>
        <n v="46087.0"/>
        <n v="60541.0"/>
        <n v="80024.0"/>
        <n v="92162.0"/>
        <n v="111682.0"/>
        <n v="51664.0"/>
        <n v="18906.0"/>
        <n v="58856.0"/>
        <n v="56555.0"/>
        <n v="81435.0"/>
        <n v="76209.0"/>
        <n v="55101.0"/>
        <n v="64870.0"/>
        <n v="82882.0"/>
        <n v="106386.0"/>
        <n v="79497.0"/>
        <n v="81052.0"/>
        <n v="33695.0"/>
        <n v="28424.0"/>
        <n v="39933.0"/>
        <n v="53972.0"/>
        <n v="82287.0"/>
        <n v="82162.0"/>
        <n v="33226.0"/>
        <n v="38549.0"/>
        <n v="47183.0"/>
        <n v="39430.0"/>
        <n v="109485.0"/>
        <n v="38179.0"/>
        <n v="82655.0"/>
        <n v="50166.0"/>
        <n v="77697.0"/>
        <n v="38605.0"/>
        <n v="83724.0"/>
        <n v="57095.0"/>
        <n v="55497.0"/>
        <n v="83409.0"/>
        <n v="42306.0"/>
        <n v="76710.0"/>
        <n v="31423.0"/>
        <n v="34584.0"/>
        <n v="52388.0"/>
        <n v="54528.0"/>
        <n v="126957.0"/>
        <n v="146163.0"/>
        <n v="128815.0"/>
        <n v="235804.0"/>
        <n v="217203.0"/>
        <n v="60290.0"/>
        <n v="51209.0"/>
        <n v="74151.0"/>
        <n v="154369.0"/>
        <n v="54871.0"/>
        <n v="167354.0"/>
        <n v="191820.0"/>
        <n v="54004.0"/>
        <n v="181277.0"/>
        <n v="155418.0"/>
        <n v="101067.0"/>
        <n v="67822.0"/>
        <n v="53528.0"/>
        <n v="153949.0"/>
        <n v="106639.0"/>
        <n v="90124.0"/>
        <n v="80344.0"/>
        <n v="108775.0"/>
        <n v="80832.0"/>
        <n v="36874.0"/>
        <n v="49561.0"/>
        <n v="57179.0"/>
        <n v="68786.0"/>
        <n v="39600.0"/>
        <n v="65802.0"/>
        <n v="49965.0"/>
        <n v="78774.0"/>
        <n v="72315.0"/>
        <n v="72018.0"/>
        <n v="25490.0"/>
        <n v="98172.0"/>
        <n v="49065.0"/>
        <n v="82180.0"/>
        <n v="46107.0"/>
        <n v="42554.0"/>
        <n v="64521.0"/>
        <n v="63312.0"/>
        <n v="87594.0"/>
        <n v="60850.0"/>
        <n v="98188.0"/>
        <n v="28556.0"/>
        <n v="48996.0"/>
        <n v="12014.0"/>
        <n v="66502.0"/>
        <n v="80244.0"/>
        <n v="73766.0"/>
        <n v="78810.0"/>
        <n v="107358.0"/>
        <n v="60320.0"/>
        <n v="37688.0"/>
        <n v="28702.0"/>
        <n v="48018.0"/>
        <n v="61747.0"/>
        <n v="74532.0"/>
        <n v="30439.0"/>
        <n v="41150.0"/>
        <n v="39274.0"/>
        <n v="77590.0"/>
        <n v="32359.0"/>
        <n v="43280.0"/>
        <n v="21166.0"/>
        <n v="25627.0"/>
        <n v="46969.0"/>
        <n v="21344.0"/>
        <n v="27401.0"/>
        <n v="44791.0"/>
        <n v="56057.0"/>
        <n v="61663.0"/>
        <n v="127908.0"/>
        <n v="60926.0"/>
        <n v="72268.0"/>
        <n v="175562.0"/>
        <n v="68466.0"/>
        <n v="57291.0"/>
        <n v="78014.0"/>
        <n v="52527.0"/>
        <n v="126796.0"/>
        <n v="49160.0"/>
        <n v="84256.0"/>
        <n v="93601.0"/>
        <n v="87109.0"/>
        <n v="60953.0"/>
        <n v="174922.0"/>
        <n v="38056.0"/>
        <n v="61434.0"/>
        <n v="106177.0"/>
        <n v="48360.0"/>
        <n v="63374.0"/>
        <n v="107352.0"/>
        <n v="141616.0"/>
        <n v="50061.0"/>
        <n v="88873.0"/>
        <n v="41379.0"/>
        <n v="22625.0"/>
        <n v="109137.0"/>
        <n v="79386.0"/>
        <n v="52480.0"/>
        <n v="77468.0"/>
        <n v="54060.0"/>
        <n v="101136.0"/>
        <n v="38851.0"/>
        <n v="54224.0"/>
        <n v="88618.0"/>
        <n v="31356.0"/>
        <n v="58513.0"/>
        <n v="17224.0"/>
        <n v="59312.0"/>
        <n v="86049.0"/>
        <n v="69365.0"/>
        <n v="44164.0"/>
        <n v="120187.0"/>
        <n v="18919.0"/>
        <n v="78645.0"/>
        <n v="20919.0"/>
        <n v="35259.0"/>
        <n v="71106.0"/>
        <n v="23920.0"/>
        <n v="44245.0"/>
        <n v="36379.0"/>
        <n v="22949.0"/>
        <n v="72521.0"/>
        <n v="27496.0"/>
        <n v="90884.0"/>
        <n v="45588.0"/>
        <n v="39425.0"/>
        <n v="45211.0"/>
        <n v="47000.0"/>
        <n v="30061.0"/>
        <n v="46133.0"/>
        <n v="39725.0"/>
        <n v="75227.0"/>
        <n v="57939.0"/>
        <n v="76224.0"/>
        <n v="74039.0"/>
        <n v="54512.0"/>
        <n v="59792.0"/>
        <n v="84501.0"/>
        <n v="134942.0"/>
        <n v="157165.0"/>
        <n v="145102.0"/>
        <n v="61981.0"/>
        <n v="59057.0"/>
        <n v="147992.0"/>
        <n v="51441.0"/>
        <n v="199814.0"/>
        <n v="82974.0"/>
        <n v="78086.0"/>
        <n v="61514.0"/>
        <n v="52569.0"/>
        <n v="77746.0"/>
        <n v="84700.0"/>
        <n v="41651.0"/>
        <n v="53557.0"/>
        <n v="69227.0"/>
        <n v="110574.0"/>
        <n v="18197.0"/>
        <n v="150653.0"/>
        <n v="63662.0"/>
        <n v="89279.0"/>
        <n v="69519.0"/>
        <n v="19027.0"/>
        <n v="122476.0"/>
        <n v="70371.0"/>
        <n v="81805.0"/>
        <n v="72070.0"/>
        <n v="99428.0"/>
        <n v="56893.0"/>
        <n v="61969.0"/>
        <n v="91948.0"/>
        <n v="120594.0"/>
        <n v="35470.0"/>
        <n v="47482.0"/>
        <n v="28382.0"/>
        <n v="30970.0"/>
        <n v="72158.0"/>
        <n v="37515.0"/>
        <n v="63271.0"/>
        <n v="50406.0"/>
        <n v="68909.0"/>
        <n v="75329.0"/>
        <n v="79352.0"/>
        <n v="54899.0"/>
        <n v="43834.0"/>
        <n v="83320.0"/>
        <n v="56683.0"/>
        <n v="47369.0"/>
        <n v="80079.0"/>
        <n v="123781.0"/>
        <n v="83989.0"/>
        <n v="59541.0"/>
        <n v="42320.0"/>
        <n v="40595.0"/>
        <n v="38059.0"/>
        <n v="36344.0"/>
        <n v="40997.0"/>
        <n v="56841.0"/>
        <n v="68881.0"/>
        <n v="57298.0"/>
        <n v="67843.0"/>
        <n v="58580.0"/>
        <n v="70160.0"/>
        <n v="120627.0"/>
        <n v="65895.0"/>
        <n v="137180.0"/>
        <n v="51927.0"/>
        <n v="142160.0"/>
        <n v="161678.0"/>
        <n v="126708.0"/>
        <n v="65193.0"/>
        <n v="64155.0"/>
        <n v="76673.0"/>
        <n v="50706.0"/>
        <n v="40134.0"/>
        <n v="99904.0"/>
        <n v="85257.0"/>
        <n v="62575.0"/>
        <n v="80217.0"/>
        <n v="66993.0"/>
        <n v="94142.0"/>
        <n v="78370.0"/>
        <n v="28402.0"/>
        <n v="64123.0"/>
        <n v="16980.0"/>
        <n v="80919.0"/>
        <n v="98263.0"/>
        <n v="88985.0"/>
        <n v="46531.0"/>
        <n v="55471.0"/>
        <n v="60187.0"/>
        <n v="96113.0"/>
        <n v="107903.0"/>
        <n v="58209.0"/>
        <n v="102671.0"/>
        <n v="97856.0"/>
        <n v="102728.0"/>
        <n v="62513.0"/>
        <n v="73446.0"/>
        <n v="90082.0"/>
        <n v="33703.0"/>
        <n v="34797.0"/>
        <n v="51365.0"/>
        <n v="36929.0"/>
        <n v="37829.0"/>
        <n v="92906.0"/>
        <n v="112750.0"/>
        <n v="68589.0"/>
        <n v="22044.0"/>
        <n v="25075.0"/>
        <n v="101141.0"/>
        <n v="77792.0"/>
        <n v="31585.0"/>
        <n v="47723.0"/>
        <n v="62375.0"/>
        <n v="68423.0"/>
        <n v="29056.0"/>
        <n v="68354.0"/>
        <n v="49403.0"/>
        <n v="73189.0"/>
        <n v="38456.0"/>
        <n v="37398.0"/>
        <n v="53356.0"/>
        <n v="38387.0"/>
        <n v="46101.0"/>
        <n v="66508.0"/>
        <n v="46448.0"/>
        <n v="135619.0"/>
        <n v="157827.0"/>
        <n v="194438.0"/>
        <n v="46815.0"/>
        <n v="61728.0"/>
        <n v="115927.0"/>
        <n v="163278.0"/>
        <n v="132519.0"/>
        <n v="73260.0"/>
        <n v="58702.0"/>
        <n v="229798.0"/>
        <n v="71587.0"/>
        <n v="79372.0"/>
        <n v="48812.0"/>
        <n v="185481.0"/>
        <n v="192693.0"/>
        <n v="99096.0"/>
        <n v="67199.0"/>
        <n v="148723.0"/>
        <n v="86047.0"/>
        <n v="118461.0"/>
        <n v="163490.0"/>
        <n v="26846.0"/>
        <n v="17434.0"/>
        <n v="81972.0"/>
        <n v="36880.0"/>
        <n v="78055.0"/>
        <n v="47344.0"/>
        <n v="64165.0"/>
        <n v="72714.0"/>
        <n v="48736.0"/>
        <n v="66669.0"/>
        <n v="78139.0"/>
        <n v="72333.0"/>
        <n v="46212.0"/>
        <n v="77771.0"/>
        <n v="109724.0"/>
        <n v="67163.0"/>
        <n v="44007.0"/>
        <n v="79628.0"/>
        <n v="36614.0"/>
        <n v="42390.0"/>
        <n v="33464.0"/>
        <n v="50863.0"/>
        <n v="35280.0"/>
        <n v="32635.0"/>
        <n v="47236.0"/>
        <n v="47606.0"/>
        <n v="86560.0"/>
        <n v="26380.0"/>
        <n v="83375.0"/>
        <n v="39682.0"/>
        <n v="40129.0"/>
        <n v="52509.0"/>
        <n v="85375.0"/>
        <n v="49758.0"/>
        <n v="33452.0"/>
        <n v="77975.0"/>
        <n v="37071.0"/>
        <n v="59015.0"/>
        <n v="94110.0"/>
        <n v="82434.0"/>
        <n v="45376.0"/>
        <n v="70192.0"/>
        <n v="26550.0"/>
        <n v="81020.0"/>
        <n v="35602.0"/>
        <n v="62140.0"/>
        <n v="33027.0"/>
        <n v="69459.0"/>
        <n v="60235.0"/>
        <n v="68721.0"/>
        <n v="67541.0"/>
        <n v="106183.0"/>
        <n v="108783.0"/>
        <n v="100246.0"/>
        <n v="173913.0"/>
        <n v="92409.0"/>
        <n v="141170.0"/>
        <n v="50228.0"/>
        <n v="48550.0"/>
        <n v="129262.0"/>
        <n v="127501.0"/>
        <n v="228491.0"/>
        <n v="54804.0"/>
        <n v="58413.0"/>
        <n v="220447.0"/>
        <n v="222859.0"/>
        <n v="45326.0"/>
        <n v="75960.0"/>
        <n v="206540.0"/>
        <n v="118512.0"/>
        <n v="127068.0"/>
        <n v="109437.0"/>
        <n v="44475.0"/>
        <n v="55677.0"/>
        <n v="50293.0"/>
        <n v="93845.0"/>
        <n v="117393.0"/>
        <n v="71514.0"/>
        <n v="68709.0"/>
        <n v="111743.0"/>
        <n v="96935.0"/>
        <n v="46073.0"/>
        <n v="104271.0"/>
        <n v="52936.0"/>
        <n v="43896.0"/>
        <n v="110033.0"/>
        <n v="21674.0"/>
        <n v="54031.0"/>
        <n v="101603.0"/>
        <n v="96484.0"/>
        <n v="13196.0"/>
        <n v="82220.0"/>
        <n v="71970.0"/>
        <n v="75612.0"/>
        <n v="76131.0"/>
        <n v="92512.0"/>
        <n v="68315.0"/>
        <n v="49294.0"/>
        <n v="80960.0"/>
        <n v="27374.0"/>
        <n v="16614.0"/>
        <n v="24091.0"/>
        <n v="49258.0"/>
        <n v="20923.0"/>
        <n v="25342.0"/>
        <n v="32746.0"/>
        <n v="70252.0"/>
        <n v="41342.0"/>
        <n v="27023.0"/>
        <n v="41329.0"/>
        <n v="33382.0"/>
        <n v="45386.0"/>
        <n v="84584.0"/>
        <n v="92115.0"/>
        <n v="20796.0"/>
        <n v="46216.0"/>
        <n v="59361.0"/>
        <n v="63379.0"/>
        <n v="91762.0"/>
        <n v="60569.0"/>
        <n v="71290.0"/>
        <n v="67346.0"/>
        <n v="47332.0"/>
        <n v="101977.0"/>
        <n v="64593.0"/>
        <n v="58535.0"/>
        <n v="123464.0"/>
        <n v="152352.0"/>
        <n v="60085.0"/>
        <n v="45492.0"/>
        <n v="57804.0"/>
        <n v="81088.0"/>
        <n v="142649.0"/>
        <n v="94653.0"/>
        <n v="56279.0"/>
        <n v="81685.0"/>
        <n v="158936.0"/>
        <n v="73210.0"/>
        <n v="76036.0"/>
        <n v="105056.0"/>
        <n v="79717.0"/>
        <n v="114281.0"/>
        <n v="54540.0"/>
        <n v="17292.0"/>
        <n v="80008.0"/>
        <n v="50675.0"/>
        <n v="180782.0"/>
        <n v="203815.0"/>
        <n v="55148.0"/>
        <n v="65854.0"/>
        <n v="103789.0"/>
        <n v="57258.0"/>
        <n v="55218.0"/>
        <n v="48125.0"/>
        <n v="76821.0"/>
        <n v="109740.0"/>
        <n v="150938.0"/>
        <n v="54945.0"/>
        <n v="105561.0"/>
        <n v="77247.0"/>
        <n v="41344.0"/>
        <n v="62061.0"/>
        <n v="26066.0"/>
        <n v="63631.0"/>
        <n v="94175.0"/>
        <n v="52317.0"/>
        <n v="30536.0"/>
        <n v="19412.0"/>
        <n v="118371.0"/>
        <n v="34227.0"/>
        <n v="66629.0"/>
        <n v="36949.0"/>
        <n v="38804.0"/>
        <n v="42543.0"/>
        <n v="74628.0"/>
        <n v="58823.0"/>
        <n v="47542.0"/>
        <n v="23976.0"/>
        <n v="60916.0"/>
        <n v="48351.0"/>
        <n v="39388.0"/>
        <n v="31959.0"/>
        <n v="71732.0"/>
        <n v="23998.0"/>
        <n v="35214.0"/>
        <n v="146408.0"/>
        <n v="102429.0"/>
        <n v="128013.0"/>
        <n v="76361.0"/>
        <n v="50393.0"/>
        <n v="54941.0"/>
        <n v="66787.0"/>
        <n v="63817.0"/>
        <n v="137349.0"/>
        <n v="152512.0"/>
        <n v="59553.0"/>
        <n v="138156.0"/>
        <n v="138311.0"/>
        <n v="72254.0"/>
        <n v="241459.0"/>
        <n v="76410.0"/>
        <n v="94674.0"/>
        <n v="122928.0"/>
        <n v="64334.0"/>
        <n v="74764.0"/>
        <n v="128420.0"/>
        <n v="69162.0"/>
        <n v="90937.0"/>
        <n v="111885.0"/>
        <n v="25738.0"/>
        <n v="113247.0"/>
        <n v="107336.0"/>
        <n v="95719.0"/>
        <n v="45861.0"/>
        <n v="73677.0"/>
        <n v="56460.0"/>
        <n v="62380.0"/>
        <n v="108093.0"/>
        <n v="118762.0"/>
        <n v="47106.0"/>
        <n v="58713.0"/>
        <n v="55256.0"/>
        <n v="51289.0"/>
        <n v="45428.0"/>
        <n v="52297.0"/>
        <n v="41291.0"/>
        <n v="62290.0"/>
        <n v="54784.0"/>
        <n v="43011.0"/>
        <n v="101917.0"/>
        <n v="59263.0"/>
        <n v="20447.0"/>
        <n v="15966.0"/>
        <n v="48192.0"/>
        <n v="55972.0"/>
        <n v="55368.0"/>
        <n v="69538.0"/>
        <n v="58786.0"/>
        <n v="63427.0"/>
        <n v="51770.0"/>
        <n v="23897.0"/>
        <n v="32775.0"/>
        <n v="51473.0"/>
        <n v="33274.0"/>
        <n v="26389.0"/>
        <n v="24217.0"/>
        <n v="54303.0"/>
        <n v="55088.0"/>
        <n v="39918.0"/>
        <n v="62818.0"/>
        <n v="73770.0"/>
        <n v="51141.0"/>
        <n v="29741.0"/>
        <n v="31825.0"/>
        <n v="16536.0"/>
        <n v="44284.0"/>
        <n v="32620.0"/>
        <n v="24969.0"/>
        <n v="11439.0"/>
        <n v="34807.0"/>
        <n v="44395.0"/>
        <n v="189257.0"/>
        <n v="56251.0"/>
        <n v="167155.0"/>
        <n v="108558.0"/>
        <n v="133172.0"/>
        <n v="67219.0"/>
        <n v="204101.0"/>
        <n v="66649.0"/>
        <n v="48620.0"/>
        <n v="80436.0"/>
        <n v="46395.0"/>
        <n v="49555.0"/>
        <n v="113677.0"/>
        <n v="79212.0"/>
        <n v="50274.0"/>
        <n v="113134.0"/>
        <n v="59821.0"/>
        <n v="106117.0"/>
        <n v="37293.0"/>
        <n v="58998.0"/>
        <n v="62487.0"/>
        <n v="65182.0"/>
        <n v="103601.0"/>
        <n v="119193.0"/>
        <n v="89807.0"/>
        <n v="76226.0"/>
        <n v="39086.0"/>
        <n v="48887.0"/>
        <n v="96213.0"/>
        <n v="86937.0"/>
        <n v="42237.0"/>
        <n v="44564.0"/>
        <n v="46567.0"/>
        <n v="92966.0"/>
        <n v="99427.0"/>
        <n v="92188.0"/>
        <n v="83881.0"/>
        <n v="103652.0"/>
        <n v="82274.0"/>
        <n v="92894.0"/>
        <n v="98074.0"/>
        <n v="46083.0"/>
        <n v="47044.0"/>
        <n v="96100.0"/>
        <n v="71580.0"/>
        <n v="53712.0"/>
        <n v="48756.0"/>
        <n v="85839.0"/>
        <n v="12243.0"/>
        <n v="49772.0"/>
        <n v="57855.0"/>
        <n v="33152.0"/>
        <n v="61309.0"/>
        <n v="36246.0"/>
        <n v="26519.0"/>
        <n v="47713.0"/>
        <n v="46296.0"/>
        <n v="34265.0"/>
        <n v="36761.0"/>
        <n v="42884.0"/>
        <n v="33671.0"/>
        <n v="57137.0"/>
        <n v="24013.0"/>
        <n v="28125.0"/>
        <n v="19194.0"/>
        <n v="48243.0"/>
        <n v="53016.0"/>
        <n v="111925.0"/>
        <n v="32575.0"/>
        <n v="13884.0"/>
        <n v="106315.0"/>
        <n v="131042.0"/>
        <n v="72935.0"/>
        <n v="51848.0"/>
        <n v="129286.0"/>
        <n v="65596.0"/>
        <n v="125578.0"/>
        <n v="70383.0"/>
        <n v="207052.0"/>
        <n v="192263.0"/>
        <n v="100559.0"/>
        <n v="153526.0"/>
        <n v="72672.0"/>
        <n v="48236.0"/>
        <n v="125310.0"/>
        <n v="64216.0"/>
        <n v="58919.0"/>
        <n v="154584.0"/>
        <n v="81893.0"/>
        <n v="136069.0"/>
        <n v="60165.0"/>
        <n v="69477.0"/>
        <n v="73780.0"/>
        <n v="95457.0"/>
        <n v="143470.0"/>
        <n v="45238.0"/>
        <n v="57328.0"/>
        <n v="47538.0"/>
        <n v="87089.0"/>
        <n v="37648.0"/>
        <n v="55810.0"/>
        <n v="47151.0"/>
        <n v="70797.0"/>
        <n v="40884.0"/>
        <n v="120330.0"/>
        <n v="50919.0"/>
        <n v="103425.0"/>
        <n v="51094.0"/>
        <n v="57704.0"/>
        <n v="52752.0"/>
        <n v="110133.0"/>
        <n v="79708.0"/>
        <n v="101184.0"/>
        <n v="85477.0"/>
        <n v="36767.0"/>
        <n v="14994.0"/>
        <n v="11849.0"/>
        <n v="101882.0"/>
        <n v="114058.0"/>
        <n v="80846.0"/>
        <n v="45284.0"/>
        <n v="67953.0"/>
        <n v="74905.0"/>
        <n v="67250.0"/>
        <n v="27473.0"/>
        <n v="43788.0"/>
        <n v="32919.0"/>
        <n v="32104.0"/>
        <n v="52158.0"/>
        <n v="63580.0"/>
        <n v="55146.0"/>
        <n v="53059.0"/>
        <n v="39271.0"/>
        <n v="45680.0"/>
        <n v="19447.0"/>
        <n v="28633.0"/>
        <n v="123692.0"/>
        <n v="83053.0"/>
        <n v="164245.0"/>
        <n v="142284.0"/>
        <n v="72761.0"/>
        <n v="110682.0"/>
        <n v="208061.0"/>
        <n v="71625.0"/>
        <n v="207166.0"/>
        <n v="75672.0"/>
        <n v="54258.0"/>
        <n v="114089.0"/>
        <n v="65932.0"/>
        <n v="149906.0"/>
        <n v="80117.0"/>
        <n v="69614.0"/>
        <n v="188144.0"/>
        <n v="110873.0"/>
        <n v="76607.0"/>
        <n v="61092.0"/>
        <n v="86015.0"/>
        <n v="50354.0"/>
        <n v="93394.0"/>
        <n v="80524.0"/>
        <n v="106346.0"/>
        <n v="160329.0"/>
        <n v="60040.0"/>
        <n v="61051.0"/>
        <n v="71786.0"/>
        <n v="52306.0"/>
        <n v="96458.0"/>
        <n v="81614.0"/>
        <n v="75348.0"/>
        <n v="50882.0"/>
        <n v="21679.0"/>
        <n v="60197.0"/>
        <n v="57722.0"/>
        <n v="127391.0"/>
        <n v="109127.0"/>
        <n v="48909.0"/>
        <n v="16871.0"/>
        <n v="56150.0"/>
        <n v="51165.0"/>
        <n v="44297.0"/>
        <n v="54967.0"/>
        <n v="29205.0"/>
        <n v="48396.0"/>
        <n v="93761.0"/>
        <n v="35826.0"/>
        <n v="72759.0"/>
        <n v="81862.0"/>
        <n v="32818.0"/>
        <n v="47222.0"/>
        <n v="52781.0"/>
        <n v="32004.0"/>
        <n v="28563.0"/>
        <n v="30447.0"/>
        <n v="42944.0"/>
        <n v="42990.0"/>
        <n v="36229.0"/>
        <n v="29104.0"/>
        <n v="31616.0"/>
        <n v="38096.0"/>
        <n v="86284.0"/>
        <n v="36926.0"/>
        <n v="45740.0"/>
        <n v="26675.0"/>
        <n v="27231.0"/>
        <n v="31057.0"/>
        <n v="19237.0"/>
        <n v="25411.0"/>
        <n v="20721.0"/>
        <n v="47781.0"/>
        <n v="39971.0"/>
        <n v="33117.0"/>
        <n v="29354.0"/>
        <n v="100360.0"/>
        <n v="121495.0"/>
        <n v="50335.0"/>
        <n v="67489.0"/>
        <n v="99334.0"/>
        <n v="155038.0"/>
        <n v="105392.0"/>
        <n v="42948.0"/>
        <n v="165368.0"/>
        <n v="55162.0"/>
        <n v="72085.0"/>
        <n v="95607.0"/>
        <n v="187551.0"/>
        <n v="119838.0"/>
        <n v="65788.0"/>
        <n v="157693.0"/>
        <n v="66709.0"/>
        <n v="34955.0"/>
        <n v="15878.0"/>
        <n v="26046.0"/>
        <n v="132919.0"/>
        <n v="124923.0"/>
        <n v="88440.0"/>
        <n v="29899.0"/>
        <n v="88226.0"/>
        <n v="36561.0"/>
        <n v="77564.0"/>
        <n v="33006.0"/>
        <n v="64999.0"/>
        <n v="60668.0"/>
        <n v="105598.0"/>
        <n v="61314.0"/>
        <n v="42638.0"/>
        <n v="43148.0"/>
        <n v="100982.0"/>
        <n v="72534.0"/>
        <n v="57337.0"/>
        <n v="94592.0"/>
        <n v="96400.0"/>
        <n v="32397.0"/>
        <n v="73359.0"/>
        <n v="26993.0"/>
        <n v="50478.0"/>
        <n v="43471.0"/>
        <n v="23979.0"/>
        <n v="61828.0"/>
        <n v="80858.0"/>
        <n v="88732.0"/>
        <n v="104283.0"/>
        <n v="42536.0"/>
        <n v="50399.0"/>
        <n v="32458.0"/>
        <n v="74706.0"/>
        <n v="35904.0"/>
        <n v="28184.0"/>
        <n v="60664.0"/>
        <n v="29438.0"/>
        <n v="98516.0"/>
        <n v="52588.0"/>
        <n v="38775.0"/>
        <n v="32664.0"/>
        <n v="18050.0"/>
        <n v="31370.0"/>
        <n v="48999.0"/>
        <n v="40736.0"/>
        <n v="50279.0"/>
        <n v="58846.0"/>
        <n v="89909.0"/>
        <n v="23083.0"/>
        <n v="59849.0"/>
        <n v="124224.0"/>
        <n v="82427.0"/>
        <n v="52283.0"/>
        <n v="41969.0"/>
        <n v="63954.0"/>
        <n v="51849.0"/>
        <n v="81116.0"/>
        <n v="48214.0"/>
        <n v="59385.0"/>
        <n v="52426.0"/>
        <n v="107654.0"/>
        <n v="207889.0"/>
        <n v="106093.0"/>
        <n v="40234.0"/>
        <n v="63852.0"/>
        <n v="72132.0"/>
        <n v="57810.0"/>
        <n v="66933.0"/>
        <n v="65905.0"/>
        <n v="59181.0"/>
        <n v="85795.0"/>
        <n v="79453.0"/>
        <n v="114692.0"/>
        <n v="69604.0"/>
        <n v="55460.0"/>
        <n v="97949.0"/>
        <n v="74546.0"/>
        <n v="79705.0"/>
        <n v="41090.0"/>
        <n v="56929.0"/>
        <n v="57160.0"/>
        <n v="102247.0"/>
        <n v="47073.0"/>
        <n v="86654.0"/>
        <n v="61796.0"/>
        <n v="56900.0"/>
        <n v="94304.0"/>
        <n v="111534.0"/>
        <n v="76428.0"/>
        <n v="66934.0"/>
        <n v="36871.0"/>
        <n v="31102.0"/>
        <n v="22608.0"/>
        <n v="104849.0"/>
        <n v="101829.0"/>
        <n v="70148.0"/>
        <n v="30716.0"/>
        <n v="33720.0"/>
        <n v="54822.0"/>
        <n v="82939.0"/>
        <n v="48696.0"/>
        <n v="75825.0"/>
        <n v="40605.0"/>
        <n v="42236.0"/>
        <n v="46966.0"/>
        <n v="90005.0"/>
        <n v="56243.0"/>
        <n v="69816.0"/>
        <n v="36473.0"/>
        <n v="29414.0"/>
        <n v="50716.0"/>
        <n v="23043.0"/>
        <n v="37014.0"/>
        <n v="46888.0"/>
        <n v="53936.0"/>
        <n v="62147.0"/>
        <n v="125597.0"/>
        <n v="48804.0"/>
        <n v="159851.0"/>
        <n v="74095.0"/>
        <n v="68969.0"/>
        <n v="76304.0"/>
        <n v="49284.0"/>
        <n v="157600.0"/>
        <n v="162005.0"/>
        <n v="57507.0"/>
        <n v="50251.0"/>
        <n v="152543.0"/>
        <n v="170811.0"/>
        <n v="161850.0"/>
        <n v="138478.0"/>
        <n v="85851.0"/>
        <n v="115417.0"/>
        <n v="74712.0"/>
        <n v="162993.0"/>
        <n v="70388.0"/>
        <n v="97447.0"/>
        <n v="71198.0"/>
        <n v="172757.0"/>
        <n v="129944.0"/>
        <n v="119812.0"/>
        <n v="122924.0"/>
        <n v="86601.0"/>
        <n v="81212.0"/>
        <n v="65347.0"/>
        <n v="59921.0"/>
        <n v="99141.0"/>
        <n v="68296.0"/>
        <n v="121764.0"/>
        <n v="42810.0"/>
        <n v="17181.0"/>
        <n v="97255.0"/>
        <n v="54816.0"/>
        <n v="52710.0"/>
        <n v="18169.0"/>
        <n v="64035.0"/>
        <n v="52795.0"/>
        <n v="51850.0"/>
        <n v="35788.0"/>
        <n v="71960.0"/>
        <n v="48808.0"/>
        <n v="91185.0"/>
        <n v="111694.0"/>
        <n v="102458.0"/>
        <n v="22096.0"/>
        <n v="61704.0"/>
        <n v="47519.0"/>
        <n v="58579.0"/>
        <n v="35309.0"/>
        <n v="40760.0"/>
        <n v="87172.0"/>
        <n v="32379.0"/>
        <n v="84672.0"/>
        <n v="56663.0"/>
        <n v="66489.0"/>
        <n v="34491.0"/>
        <n v="33810.0"/>
        <n v="51879.0"/>
        <n v="47041.0"/>
        <n v="30214.0"/>
        <n v="44423.0"/>
        <n v="42132.0"/>
        <n v="80431.0"/>
        <n v="43192.0"/>
        <n v="63911.0"/>
        <n v="109252.0"/>
        <n v="59382.0"/>
        <n v="98495.0"/>
        <n v="89243.0"/>
        <n v="53266.0"/>
        <n v="67393.0"/>
        <n v="62537.0"/>
        <n v="57249.0"/>
        <n v="174870.0"/>
        <n v="64777.0"/>
        <n v="82758.0"/>
        <n v="52499.0"/>
        <n v="56602.0"/>
        <n v="66638.0"/>
        <n v="127791.0"/>
        <n v="56197.0"/>
        <n v="125832.0"/>
        <n v="65110.0"/>
        <n v="70813.0"/>
        <n v="71503.0"/>
        <n v="160322.0"/>
        <n v="147271.0"/>
        <n v="99663.0"/>
        <n v="134908.0"/>
        <n v="118932.0"/>
        <n v="103498.0"/>
        <n v="51888.0"/>
        <n v="83260.0"/>
        <n v="49219.0"/>
        <n v="47281.0"/>
        <n v="57347.0"/>
        <n v="58037.0"/>
        <n v="83631.0"/>
        <n v="78253.0"/>
        <n v="59892.0"/>
        <n v="60650.0"/>
        <n v="81897.0"/>
        <n v="86541.0"/>
        <n v="44056.0"/>
        <n v="44261.0"/>
        <n v="30462.0"/>
        <n v="65894.0"/>
        <n v="62837.0"/>
        <n v="56314.0"/>
        <n v="9910.0"/>
        <n v="11748.0"/>
        <n v="54250.0"/>
        <n v="47985.0"/>
        <n v="145979.0"/>
        <n v="96345.0"/>
        <n v="65247.0"/>
        <n v="113356.0"/>
        <n v="72937.0"/>
        <n v="86222.0"/>
        <n v="34204.0"/>
        <n v="35762.0"/>
        <n v="80646.0"/>
        <n v="68265.0"/>
        <n v="32091.0"/>
        <n v="33584.0"/>
        <n v="26094.0"/>
        <n v="68749.0"/>
        <n v="36728.0"/>
        <n v="38607.0"/>
        <n v="22534.0"/>
        <n v="25754.0"/>
        <n v="28562.0"/>
        <n v="46382.0"/>
        <n v="75539.0"/>
        <n v="95858.0"/>
        <n v="100148.0"/>
        <n v="27199.0"/>
        <n v="58100.0"/>
        <n v="180436.0"/>
        <n v="102559.0"/>
        <n v="121078.0"/>
        <n v="55648.0"/>
        <n v="73946.0"/>
        <n v="72001.0"/>
        <n v="48870.0"/>
        <n v="60861.0"/>
        <n v="42660.0"/>
        <n v="111227.0"/>
        <n v="86698.0"/>
        <n v="59807.0"/>
        <n v="65749.0"/>
        <n v="114954.0"/>
        <n v="93057.0"/>
        <n v="64073.0"/>
        <n v="59275.0"/>
        <n v="107194.0"/>
        <n v="77072.0"/>
        <n v="90799.0"/>
        <n v="67373.0"/>
        <n v="58569.0"/>
        <n v="116513.0"/>
        <n v="60026.0"/>
        <n v="168746.0"/>
        <n v="45076.0"/>
        <n v="35446.0"/>
        <n v="58897.0"/>
        <n v="38462.0"/>
        <n v="88818.0"/>
        <n v="95403.0"/>
        <n v="39831.0"/>
        <n v="58507.0"/>
        <n v="63417.0"/>
        <n v="74988.0"/>
        <n v="86708.0"/>
        <n v="111876.0"/>
        <n v="59372.0"/>
        <n v="52446.0"/>
        <n v="101975.0"/>
        <n v="47583.0"/>
        <n v="37220.0"/>
        <n v="107688.0"/>
        <n v="102151.0"/>
        <n v="35219.0"/>
        <n v="31282.0"/>
        <n v="51273.0"/>
        <n v="81468.0"/>
        <n v="58141.0"/>
        <n v="79515.0"/>
        <n v="81956.0"/>
        <n v="47562.0"/>
        <n v="35428.0"/>
        <n v="33371.0"/>
        <n v="44127.0"/>
        <n v="60891.0"/>
        <n v="30296.0"/>
        <n v="56448.0"/>
        <n v="65440.0"/>
        <n v="90577.0"/>
        <n v="32584.0"/>
        <n v="35355.0"/>
        <n v="38269.0"/>
        <n v="32395.0"/>
        <n v="42394.0"/>
        <n v="27719.0"/>
        <n v="49751.0"/>
        <n v="36514.0"/>
        <n v="45793.0"/>
        <n v="109598.0"/>
        <n v="39628.0"/>
        <n v="119372.0"/>
        <n v="129679.0"/>
        <n v="139788.0"/>
        <n v="157851.0"/>
        <n v="58161.0"/>
        <n v="117588.0"/>
        <n v="148908.0"/>
        <n v="221295.0"/>
        <n v="74427.0"/>
        <n v="74109.0"/>
        <n v="87216.0"/>
        <n v="73807.0"/>
        <n v="132689.0"/>
        <n v="61532.0"/>
        <n v="85201.0"/>
        <n v="57904.0"/>
        <n v="192157.0"/>
        <n v="70839.0"/>
        <n v="155240.0"/>
        <n v="129464.0"/>
        <n v="40572.0"/>
        <n v="73732.0"/>
        <n v="70918.0"/>
        <n v="105549.0"/>
        <n v="158667.0"/>
        <n v="103611.0"/>
        <n v="18658.0"/>
        <n v="36554.0"/>
        <n v="48828.0"/>
        <n v="90954.0"/>
        <n v="83617.0"/>
        <n v="42642.0"/>
        <n v="77316.0"/>
        <n v="46645.0"/>
        <n v="71472.0"/>
        <n v="28062.0"/>
        <n v="39596.0"/>
        <n v="57886.0"/>
        <n v="100207.0"/>
        <n v="18913.0"/>
        <n v="32422.0"/>
        <n v="79085.0"/>
        <n v="29093.0"/>
        <n v="58363.0"/>
        <n v="60044.0"/>
        <n v="31118.0"/>
        <n v="68955.0"/>
        <n v="67654.0"/>
        <n v="67605.0"/>
        <n v="57725.0"/>
        <n v="75074.0"/>
        <n v="34697.0"/>
        <n v="55385.0"/>
        <n v="31323.0"/>
        <n v="38647.0"/>
        <n v="39104.0"/>
        <n v="69807.0"/>
        <n v="40266.0"/>
        <n v="55199.0"/>
        <n v="68054.0"/>
        <n v="63021.0"/>
        <n v="24694.0"/>
        <n v="30767.0"/>
        <n v="23288.0"/>
        <n v="23398.0"/>
        <n v="32932.0"/>
        <n v="22425.0"/>
        <n v="34998.0"/>
        <n v="61967.0"/>
        <n v="67992.0"/>
        <n v="80257.0"/>
        <n v="47788.0"/>
        <n v="153276.0"/>
        <n v="156743.0"/>
        <n v="142926.0"/>
        <n v="80473.0"/>
        <n v="51624.0"/>
        <n v="217190.0"/>
        <n v="39885.0"/>
        <n v="62201.0"/>
        <n v="74680.0"/>
        <n v="88466.0"/>
        <n v="176954.0"/>
        <n v="36077.0"/>
        <n v="61098.0"/>
        <n v="54344.0"/>
        <n v="91336.0"/>
        <n v="117385.0"/>
        <n v="48038.0"/>
        <n v="167819.0"/>
        <n v="74282.0"/>
        <n v="34475.0"/>
        <n v="77834.0"/>
        <n v="41715.0"/>
        <n v="104653.0"/>
        <n v="45703.0"/>
        <n v="88088.0"/>
        <n v="87823.0"/>
        <n v="108769.0"/>
        <n v="40679.0"/>
        <n v="52173.0"/>
        <n v="120904.0"/>
        <n v="65747.0"/>
        <n v="18585.0"/>
        <n v="84435.0"/>
        <n v="44943.0"/>
        <n v="19441.0"/>
        <n v="71515.0"/>
        <n v="113163.0"/>
        <n v="84065.0"/>
        <n v="87209.0"/>
        <n v="43405.0"/>
        <n v="35546.0"/>
        <n v="56434.0"/>
        <n v="58709.0"/>
        <n v="43798.0"/>
        <n v="117017.0"/>
        <n v="87318.0"/>
        <n v="20387.0"/>
        <n v="45513.0"/>
        <n v="71803.0"/>
        <n v="54266.0"/>
        <n v="82117.0"/>
        <n v="34428.0"/>
        <n v="32565.0"/>
        <n v="84480.0"/>
        <n v="70269.0"/>
        <n v="37455.0"/>
        <n v="38525.0"/>
        <n v="57827.0"/>
        <n v="47291.0"/>
        <n v="23291.0"/>
        <n v="33198.0"/>
        <n v="61227.0"/>
        <n v="27281.0"/>
        <n v="45888.0"/>
        <n v="60735.0"/>
        <n v="158496.0"/>
        <n v="56946.0"/>
        <n v="127287.0"/>
        <n v="56838.0"/>
        <n v="127062.0"/>
        <n v="147172.0"/>
        <n v="164134.0"/>
        <n v="66821.0"/>
        <n v="49777.0"/>
        <n v="54984.0"/>
        <n v="99746.0"/>
        <n v="115411.0"/>
        <n v="47104.0"/>
        <n v="78629.0"/>
        <n v="217926.0"/>
        <n v="116700.0"/>
        <n v="67185.0"/>
        <n v="78916.0"/>
        <n v="129604.0"/>
        <n v="70820.0"/>
        <n v="140804.0"/>
        <n v="91187.0"/>
        <n v="86073.0"/>
        <n v="111181.0"/>
        <n v="21545.0"/>
        <n v="66589.0"/>
        <n v="63996.0"/>
        <n v="56158.0"/>
        <n v="70569.0"/>
        <n v="50238.0"/>
        <n v="102090.0"/>
        <n v="69373.0"/>
        <n v="100705.0"/>
        <n v="52109.0"/>
        <n v="107949.0"/>
        <n v="87721.0"/>
        <n v="60711.0"/>
        <n v="44770.0"/>
        <n v="78735.0"/>
        <n v="64762.0"/>
        <n v="76295.0"/>
        <n v="61153.0"/>
        <n v="91538.0"/>
        <n v="55583.0"/>
        <n v="45638.0"/>
        <n v="48311.0"/>
        <n v="83548.0"/>
        <n v="42567.0"/>
        <n v="71224.0"/>
        <n v="50030.0"/>
        <n v="46572.0"/>
        <n v="40459.0"/>
        <n v="64193.0"/>
        <n v="53678.0"/>
        <n v="42609.0"/>
        <n v="52910.0"/>
        <n v="79516.0"/>
        <n v="29103.0"/>
        <n v="93494.0"/>
        <n v="90518.0"/>
        <n v="46514.0"/>
        <n v="162061.0"/>
        <n v="145254.0"/>
        <n v="133622.0"/>
        <n v="97427.0"/>
        <n v="154440.0"/>
        <n v="135192.0"/>
        <n v="66720.0"/>
        <n v="74996.0"/>
        <n v="75447.0"/>
        <n v="127840.0"/>
        <n v="61708.0"/>
        <n v="38706.0"/>
        <n v="111377.0"/>
        <n v="232931.0"/>
        <n v="153554.0"/>
        <n v="65625.0"/>
        <n v="50799.0"/>
        <n v="128101.0"/>
        <n v="58546.0"/>
        <n v="152213.0"/>
        <n v="79470.0"/>
        <n v="51464.0"/>
        <n v="72999.0"/>
        <n v="49605.0"/>
        <n v="84364.0"/>
        <n v="71351.0"/>
        <n v="18430.0"/>
        <n v="100205.0"/>
        <n v="82709.0"/>
        <n v="47911.0"/>
        <n v="60198.0"/>
        <n v="178453.0"/>
        <n v="71299.0"/>
        <n v="59244.0"/>
        <n v="109987.0"/>
        <n v="54829.0"/>
        <n v="45600.0"/>
        <n v="104051.0"/>
        <n v="18540.0"/>
        <n v="59736.0"/>
        <n v="115273.0"/>
        <n v="19310.0"/>
        <n v="45368.0"/>
        <n v="12614.0"/>
        <n v="36120.0"/>
        <n v="68944.0"/>
        <n v="101284.0"/>
        <n v="48983.0"/>
        <n v="58803.0"/>
        <n v="71997.0"/>
        <n v="35834.0"/>
        <n v="73725.0"/>
        <n v="57610.0"/>
        <n v="64603.0"/>
        <n v="76403.0"/>
        <n v="41121.0"/>
        <n v="30997.0"/>
        <n v="19145.0"/>
        <n v="32631.0"/>
        <n v="25217.0"/>
        <n v="30952.0"/>
        <n v="19801.0"/>
        <n v="56810.0"/>
        <n v="32855.0"/>
        <n v="36612.0"/>
        <n v="51442.0"/>
        <n v="45490.0"/>
        <n v="68596.0"/>
        <n v="58802.0"/>
        <n v="57665.0"/>
        <n v="181977.0"/>
        <n v="113117.0"/>
        <n v="138978.0"/>
        <n v="150386.0"/>
        <n v="72003.0"/>
        <n v="134796.0"/>
        <n v="94146.0"/>
        <n v="54087.0"/>
        <n v="66975.0"/>
        <n v="84478.0"/>
        <n v="196029.0"/>
        <n v="54551.0"/>
        <n v="84096.0"/>
        <n v="56559.0"/>
        <n v="170881.0"/>
        <n v="79926.0"/>
        <n v="113846.0"/>
        <n v="108038.0"/>
        <n v="69159.0"/>
        <n v="149523.0"/>
        <n v="123931.0"/>
        <n v="65974.0"/>
        <n v="72920.0"/>
        <n v="101246.0"/>
        <n v="91956.0"/>
        <n v="43667.0"/>
        <n v="21525.0"/>
        <n v="24561.0"/>
        <n v="44881.0"/>
        <n v="52844.0"/>
        <n v="44718.0"/>
        <n v="101252.0"/>
        <n v="59762.0"/>
        <n v="60316.0"/>
        <n v="95366.0"/>
        <n v="46762.0"/>
        <n v="89229.0"/>
        <n v="78457.0"/>
        <n v="52224.0"/>
        <n v="38898.0"/>
        <n v="31788.0"/>
        <n v="31135.0"/>
        <n v="93935.0"/>
        <n v="41995.0"/>
        <n v="81942.0"/>
        <n v="24828.0"/>
        <n v="37052.0"/>
        <n v="30786.0"/>
        <n v="31863.0"/>
        <n v="59613.0"/>
        <n v="38681.0"/>
        <n v="59033.0"/>
        <n v="43548.0"/>
        <n v="45087.0"/>
        <n v="29453.0"/>
        <n v="36109.0"/>
        <n v="44477.0"/>
        <n v="17781.0"/>
        <n v="21500.0"/>
        <n v="27977.0"/>
        <n v="24162.0"/>
        <n v="37361.0"/>
        <n v="48708.0"/>
        <n v="54747.0"/>
        <n v="66977.0"/>
        <n v="17243.0"/>
        <n v="94115.0"/>
        <n v="75416.0"/>
        <n v="127026.0"/>
        <n v="52786.0"/>
        <n v="62412.0"/>
        <n v="84100.0"/>
        <n v="50460.0"/>
        <n v="136550.0"/>
        <n v="58923.0"/>
        <n v="85732.0"/>
        <n v="44933.0"/>
        <n v="58963.0"/>
        <n v="99082.0"/>
        <n v="80229.0"/>
        <n v="19715.0"/>
        <n v="49998.0"/>
        <n v="48372.0"/>
        <n v="105222.0"/>
        <n v="56480.0"/>
        <n v="30787.0"/>
        <n v="163485.0"/>
        <n v="61619.0"/>
        <n v="91552.0"/>
        <n v="69953.0"/>
        <n v="66599.0"/>
        <n v="61475.0"/>
        <n v="109509.0"/>
        <n v="44940.0"/>
        <n v="43884.0"/>
        <n v="62803.0"/>
        <n v="72062.0"/>
        <n v="45068.0"/>
        <n v="41213.0"/>
        <n v="78906.0"/>
        <n v="85832.0"/>
        <n v="104168.0"/>
        <n v="45067.0"/>
        <n v="39756.0"/>
        <n v="56366.0"/>
        <n v="17750.0"/>
        <n v="29618.0"/>
        <n v="15659.0"/>
        <n v="47025.0"/>
        <n v="62049.0"/>
        <n v="53112.0"/>
        <n v="82641.0"/>
        <n v="92657.0"/>
        <n v="58784.0"/>
        <n v="62916.0"/>
        <n v="47586.0"/>
        <n v="48893.0"/>
        <n v="54038.0"/>
        <n v="42768.0"/>
        <n v="83215.0"/>
        <n v="109287.0"/>
        <n v="29419.0"/>
        <n v="46753.0"/>
        <n v="36182.0"/>
        <n v="66513.0"/>
        <n v="28690.0"/>
        <n v="47043.0"/>
        <n v="26920.0"/>
        <n v="55817.0"/>
        <n v="167252.0"/>
        <n v="67632.0"/>
        <n v="198044.0"/>
        <n v="180065.0"/>
        <n v="62345.0"/>
        <n v="66229.0"/>
        <n v="77524.0"/>
        <n v="52746.0"/>
        <n v="108391.0"/>
        <n v="108623.0"/>
        <n v="217914.0"/>
        <n v="143625.0"/>
        <n v="71387.0"/>
        <n v="131404.0"/>
        <n v="63602.0"/>
        <n v="118899.0"/>
        <n v="54596.0"/>
        <n v="62292.0"/>
        <n v="216312.0"/>
        <n v="71389.0"/>
        <n v="77218.0"/>
        <n v="67529.0"/>
        <n v="76044.0"/>
        <n v="93708.0"/>
        <n v="65244.0"/>
        <n v="52270.0"/>
        <n v="66769.0"/>
        <n v="83197.0"/>
        <n v="79874.0"/>
        <n v="62963.0"/>
        <n v="42303.0"/>
        <n v="106336.0"/>
        <n v="108095.0"/>
        <n v="20106.0"/>
        <n v="67341.0"/>
        <n v="90497.0"/>
        <n v="82768.0"/>
        <n v="54044.0"/>
        <n v="52805.0"/>
        <n v="52220.0"/>
        <n v="26103.0"/>
        <n v="47433.0"/>
        <n v="74468.0"/>
        <n v="60399.0"/>
        <n v="80165.0"/>
        <n v="59460.0"/>
        <n v="63234.0"/>
        <n v="44771.0"/>
        <n v="72442.0"/>
        <n v="85671.0"/>
        <n v="27186.0"/>
        <n v="26482.0"/>
        <n v="32141.0"/>
        <n v="40220.0"/>
        <n v="64195.0"/>
        <n v="26800.0"/>
        <n v="48313.0"/>
        <n v="60635.0"/>
        <n v="92085.0"/>
        <n v="51525.0"/>
        <n v="79394.0"/>
        <n v="38385.0"/>
        <n v="46400.0"/>
        <n v="52148.0"/>
        <n v="37288.0"/>
        <n v="53631.0"/>
        <n v="57691.0"/>
        <n v="30094.0"/>
        <n v="157397.0"/>
        <n v="73259.0"/>
        <n v="221049.0"/>
        <n v="194623.0"/>
        <n v="221669.0"/>
        <n v="143272.0"/>
        <n v="107130.0"/>
        <n v="77603.0"/>
        <n v="85961.0"/>
        <n v="173646.0"/>
        <n v="183225.0"/>
        <n v="154294.0"/>
        <n v="111868.0"/>
        <n v="60330.0"/>
        <n v="124186.0"/>
        <n v="56680.0"/>
        <n v="151855.0"/>
        <n v="84231.0"/>
        <n v="96509.0"/>
        <n v="155211.0"/>
        <n v="148743.0"/>
        <n v="63628.0"/>
        <n v="54692.0"/>
        <n v="56339.0"/>
        <n v="142217.0"/>
        <n v="96010.0"/>
        <n v="99708.0"/>
        <n v="56788.0"/>
        <n v="62451.0"/>
        <n v="92924.0"/>
        <n v="106762.0"/>
        <n v="39099.0"/>
        <n v="53790.0"/>
        <n v="48195.0"/>
        <n v="106350.0"/>
        <n v="80575.0"/>
        <n v="103746.0"/>
        <n v="107570.0"/>
        <n v="71899.0"/>
        <n v="40168.0"/>
        <n v="52513.0"/>
        <n v="33273.0"/>
        <n v="15135.0"/>
        <n v="49152.0"/>
        <n v="25973.0"/>
        <n v="62819.0"/>
        <n v="41669.0"/>
        <n v="53159.0"/>
        <n v="43566.0"/>
        <n v="72230.0"/>
        <n v="36859.0"/>
        <n v="25027.0"/>
        <n v="39508.0"/>
        <n v="36568.0"/>
        <n v="67725.0"/>
        <n v="77891.0"/>
        <n v="39988.0"/>
        <n v="25396.0"/>
        <n v="67132.0"/>
        <n v="20391.0"/>
        <n v="48405.0"/>
        <n v="70603.0"/>
        <n v="107090.0"/>
        <n v="116587.0"/>
        <n v="194987.0"/>
        <n v="126839.0"/>
        <n v="91587.0"/>
        <n v="57273.0"/>
        <n v="50193.0"/>
        <n v="44889.0"/>
        <n v="72006.0"/>
        <n v="176863.0"/>
        <n v="51265.0"/>
        <n v="63297.0"/>
        <n v="67565.0"/>
        <n v="40957.0"/>
        <n v="66440.0"/>
        <n v="67422.0"/>
        <n v="71552.0"/>
        <n v="67737.0"/>
        <n v="59407.0"/>
        <n v="72746.0"/>
        <n v="59158.0"/>
        <n v="53062.0"/>
        <n v="45245.0"/>
        <n v="94829.0"/>
        <n v="41960.0"/>
        <n v="65766.0"/>
        <n v="111870.0"/>
        <n v="71675.0"/>
        <n v="72568.0"/>
        <n v="102051.0"/>
        <n v="70434.0"/>
        <n v="70462.0"/>
        <n v="74232.0"/>
        <n v="37580.0"/>
        <n v="60210.0"/>
        <n v="18857.0"/>
        <n v="54810.0"/>
        <n v="30248.0"/>
        <n v="35673.0"/>
        <n v="36741.0"/>
        <n v="39247.0"/>
        <n v="46303.0"/>
        <n v="43858.0"/>
        <n v="43307.0"/>
        <n v="73636.0"/>
        <n v="41772.0"/>
        <n v="36257.0"/>
        <n v="24884.0"/>
        <n v="42408.0"/>
        <n v="81223.0"/>
        <n v="76165.0"/>
        <n v="35144.0"/>
        <n v="40314.0"/>
        <n v="54586.0"/>
        <n v="20876.0"/>
        <n v="35777.0"/>
        <n v="66367.0"/>
        <n v="60744.0"/>
        <n v="45338.0"/>
        <n v="35418.0"/>
        <n v="47252.0"/>
        <n v="48799.0"/>
        <n v="63923.0"/>
        <n v="54542.0"/>
        <n v="53566.0"/>
        <n v="66092.0"/>
        <n v="41413.0"/>
        <n v="116870.0"/>
        <n v="98649.0"/>
        <n v="63251.0"/>
        <n v="57819.0"/>
        <n v="191238.0"/>
        <n v="70959.0"/>
        <n v="44824.0"/>
        <n v="45730.0"/>
        <n v="119988.0"/>
        <n v="83394.0"/>
        <n v="117047.0"/>
        <n v="60857.0"/>
        <n v="107400.0"/>
        <n v="43796.0"/>
        <n v="60113.0"/>
        <n v="63571.0"/>
        <n v="105568.0"/>
        <n v="113280.0"/>
        <n v="113378.0"/>
        <n v="62470.0"/>
        <n v="56184.0"/>
        <n v="36089.0"/>
        <n v="97127.0"/>
        <n v="118696.0"/>
        <n v="77275.0"/>
        <n v="92460.0"/>
        <n v="19176.0"/>
        <n v="47186.0"/>
        <n v="48027.0"/>
        <n v="49404.0"/>
        <n v="74397.0"/>
        <n v="63522.0"/>
        <n v="43958.0"/>
        <n v="97448.0"/>
        <n v="98349.0"/>
        <n v="22460.0"/>
        <n v="48890.0"/>
        <n v="126752.0"/>
        <n v="72503.0"/>
        <n v="40962.0"/>
        <n v="116061.0"/>
        <n v="96327.0"/>
        <n v="39700.0"/>
        <n v="73407.0"/>
        <n v="88030.0"/>
        <n v="62841.0"/>
        <n v="68106.0"/>
        <n v="63061.0"/>
        <n v="50601.0"/>
        <n v="28075.0"/>
        <n v="68765.0"/>
        <n v="31202.0"/>
        <n v="35213.0"/>
        <n v="37912.0"/>
        <n v="43130.0"/>
        <n v="49000.0"/>
        <n v="81363.0"/>
        <n v="38354.0"/>
        <n v="52385.0"/>
        <n v="62901.0"/>
        <n v="42776.0"/>
        <n v="54610.0"/>
        <n v="25988.0"/>
        <n v="41782.0"/>
        <n v="30017.0"/>
        <n v="45150.0"/>
        <n v="34681.0"/>
        <n v="89037.0"/>
        <n v="189571.0"/>
        <n v="138132.0"/>
        <n v="115506.0"/>
        <n v="72550.0"/>
        <n v="220805.0"/>
        <n v="94102.0"/>
        <n v="62318.0"/>
        <n v="53757.0"/>
        <n v="45712.0"/>
        <n v="72659.0"/>
        <n v="72814.0"/>
        <n v="180977.0"/>
        <n v="81250.0"/>
        <n v="104056.0"/>
        <n v="141116.0"/>
        <n v="70968.0"/>
        <n v="146528.0"/>
        <n v="233399.0"/>
        <n v="217677.0"/>
        <n v="113252.0"/>
        <n v="77561.0"/>
        <n v="80215.0"/>
        <n v="160957.0"/>
        <n v="153993.0"/>
        <n v="86029.0"/>
        <n v="28194.0"/>
        <n v="117140.0"/>
        <n v="102526.0"/>
        <n v="122581.0"/>
        <n v="55845.0"/>
        <n v="24837.0"/>
        <n v="63184.0"/>
        <n v="124431.0"/>
        <n v="112878.0"/>
        <n v="78922.0"/>
        <n v="46867.0"/>
        <n v="29740.0"/>
        <n v="55719.0"/>
        <n v="60788.0"/>
        <n v="113801.0"/>
        <n v="110035.0"/>
        <n v="51519.0"/>
        <n v="49463.0"/>
        <n v="74057.0"/>
        <n v="23030.0"/>
        <n v="76551.0"/>
        <n v="73501.0"/>
        <n v="27660.0"/>
        <n v="45450.0"/>
        <n v="82750.0"/>
        <n v="29500.0"/>
        <n v="74885.0"/>
        <n v="50560.0"/>
        <n v="34334.0"/>
        <n v="81959.0"/>
        <n v="33581.0"/>
        <n v="70365.0"/>
        <n v="76935.0"/>
        <n v="40432.0"/>
        <n v="56911.0"/>
        <n v="62365.0"/>
        <n v="56923.0"/>
        <n v="30002.0"/>
        <n v="30509.0"/>
        <n v="56589.0"/>
        <n v="26407.0"/>
        <n v="21102.0"/>
        <n v="32915.0"/>
        <n v="51456.0"/>
        <n v="61443.0"/>
        <n v="55764.0"/>
        <n v="79293.0"/>
        <n v="151823.0"/>
        <n v="134273.0"/>
        <n v="73567.0"/>
        <n v="131914.0"/>
        <n v="62587.0"/>
        <n v="116761.0"/>
        <n v="64128.0"/>
        <n v="55872.0"/>
        <n v="59023.0"/>
        <n v="133416.0"/>
        <n v="67258.0"/>
        <n v="128251.0"/>
        <n v="120892.0"/>
        <n v="36072.0"/>
        <n v="107753.0"/>
        <n v="18174.0"/>
        <n v="58732.0"/>
        <n v="51758.0"/>
        <n v="116211.0"/>
        <n v="65398.0"/>
        <n v="29620.0"/>
        <n v="93643.0"/>
        <n v="87851.0"/>
        <n v="101783.0"/>
        <n v="69859.0"/>
        <n v="46977.0"/>
        <n v="75219.0"/>
        <n v="117738.0"/>
        <n v="43677.0"/>
        <n v="61265.0"/>
        <n v="97766.0"/>
        <n v="124735.0"/>
        <n v="70635.0"/>
        <n v="62624.0"/>
        <n v="36382.0"/>
        <n v="53596.0"/>
        <n v="38433.0"/>
        <n v="114433.0"/>
        <n v="42498.0"/>
        <n v="57515.0"/>
        <n v="100844.0"/>
        <n v="106080.0"/>
        <n v="98315.0"/>
        <n v="65172.0"/>
        <n v="50379.0"/>
        <n v="29442.0"/>
        <n v="39927.0"/>
        <n v="52851.0"/>
        <n v="31444.0"/>
        <n v="42301.0"/>
        <n v="37713.0"/>
        <n v="46903.0"/>
        <n v="51010.0"/>
        <n v="37910.0"/>
        <n v="53886.0"/>
        <n v="33661.0"/>
        <n v="55501.0"/>
        <n v="25771.0"/>
        <n v="64983.0"/>
        <n v="56374.0"/>
        <n v="37535.0"/>
        <n v="84049.0"/>
        <n v="52619.0"/>
        <n v="25215.0"/>
        <n v="50128.0"/>
        <n v="42038.0"/>
        <n v="46712.0"/>
        <n v="49958.0"/>
        <n v="87485.0"/>
        <n v="65078.0"/>
        <n v="129842.0"/>
        <n v="57671.0"/>
        <n v="100769.0"/>
        <n v="64318.0"/>
        <n v="84032.0"/>
        <n v="53340.0"/>
        <n v="67345.0"/>
        <n v="160736.0"/>
        <n v="56069.0"/>
        <n v="117754.0"/>
        <n v="53652.0"/>
        <n v="63998.0"/>
        <n v="167753.0"/>
        <n v="51734.0"/>
        <n v="38950.0"/>
        <n v="43675.0"/>
        <n v="68934.0"/>
        <n v="21441.0"/>
        <n v="74374.0"/>
        <n v="112725.0"/>
        <n v="145302.0"/>
        <n v="54061.0"/>
        <n v="30082.0"/>
        <n v="83861.0"/>
        <n v="108797.0"/>
        <n v="47031.0"/>
        <n v="49750.0"/>
        <n v="17847.0"/>
        <n v="64697.0"/>
        <n v="57585.0"/>
        <n v="87741.0"/>
        <n v="68459.0"/>
        <n v="113564.0"/>
        <n v="99843.0"/>
        <n v="54519.0"/>
        <n v="88256.0"/>
        <n v="93681.0"/>
        <n v="67688.0"/>
        <n v="103208.0"/>
        <n v="63332.0"/>
        <n v="38504.0"/>
        <n v="48064.0"/>
        <n v="27580.0"/>
        <n v="16928.0"/>
        <n v="65250.0"/>
        <n v="59691.0"/>
        <n v="93922.0"/>
        <n v="49682.0"/>
        <n v="62060.0"/>
        <n v="21929.0"/>
        <n v="53350.0"/>
        <n v="33509.0"/>
        <n v="72802.0"/>
        <n v="36776.0"/>
        <n v="68157.0"/>
        <n v="56301.0"/>
        <n v="27002.0"/>
        <n v="76837.0"/>
        <n v="45573.0"/>
        <n v="29944.0"/>
        <n v="55646.0"/>
        <n v="70185.0"/>
        <n v="49657.0"/>
        <n v="48883.0"/>
        <n v="59152.0"/>
        <n v="24529.0"/>
        <n v="55336.0"/>
        <n v="49115.0"/>
        <n v="101940.0"/>
        <n v="125574.0"/>
        <n v="60502.0"/>
        <n v="51872.0"/>
        <n v="126240.0"/>
        <n v="65221.0"/>
        <n v="157641.0"/>
        <n v="201250.0"/>
        <n v="48605.0"/>
        <n v="57763.0"/>
        <n v="58433.0"/>
        <n v="144915.0"/>
        <n v="67401.0"/>
        <n v="63211.0"/>
        <n v="120890.0"/>
        <n v="61627.0"/>
        <n v="162487.0"/>
        <n v="121780.0"/>
        <n v="62654.0"/>
        <n v="52681.0"/>
        <n v="132693.0"/>
        <n v="48319.0"/>
        <n v="84751.0"/>
        <n v="62881.0"/>
        <n v="69869.0"/>
        <n v="57878.0"/>
        <n v="94872.0"/>
        <n v="63837.0"/>
        <n v="81676.0"/>
        <n v="63284.0"/>
        <n v="44630.0"/>
        <n v="62852.0"/>
        <n v="42795.0"/>
        <n v="102425.0"/>
        <n v="69007.0"/>
        <n v="75461.0"/>
        <n v="76590.0"/>
        <n v="49551.0"/>
        <n v="111895.0"/>
        <n v="66174.0"/>
        <n v="85677.0"/>
        <n v="113105.0"/>
        <n v="49432.0"/>
        <n v="67191.0"/>
        <n v="76785.0"/>
        <n v="80220.0"/>
        <n v="22677.0"/>
        <n v="25767.0"/>
        <n v="61848.0"/>
        <n v="29248.0"/>
        <n v="38794.0"/>
        <n v="28372.0"/>
        <n v="74239.0"/>
        <n v="41655.0"/>
        <n v="52866.0"/>
        <n v="63528.0"/>
        <n v="35842.0"/>
        <n v="40701.0"/>
        <n v="71422.0"/>
        <n v="34718.0"/>
        <n v="60241.0"/>
        <n v="34255.0"/>
        <n v="32209.0"/>
        <n v="28327.0"/>
        <n v="56394.0"/>
        <n v="62930.0"/>
        <n v="52081.0"/>
        <n v="37887.0"/>
        <n v="69141.0"/>
        <n v="30816.0"/>
        <n v="25750.0"/>
        <n v="28257.0"/>
        <n v="28824.0"/>
        <n v="56215.0"/>
        <n v="35194.0"/>
        <n v="58976.0"/>
        <n v="105027.0"/>
        <n v="146636.0"/>
        <n v="49558.0"/>
        <n v="49827.0"/>
        <n v="191827.0"/>
        <n v="90765.0"/>
        <n v="116561.0"/>
        <n v="81455.0"/>
        <n v="77863.0"/>
        <n v="106534.0"/>
        <n v="25408.0"/>
        <n v="88973.0"/>
        <n v="39942.0"/>
        <n v="143079.0"/>
        <n v="45641.0"/>
        <n v="94807.0"/>
        <n v="95085.0"/>
        <n v="81019.0"/>
        <n v="40019.0"/>
        <n v="222328.0"/>
        <n v="81009.0"/>
        <n v="115657.0"/>
        <n v="160816.0"/>
        <n v="80247.0"/>
        <n v="88896.0"/>
        <n v="130145.0"/>
        <n v="80763.0"/>
        <n v="58672.0"/>
        <n v="53599.0"/>
        <n v="148213.0"/>
        <n v="45594.0"/>
        <n v="91056.0"/>
        <n v="44001.0"/>
        <n v="51652.0"/>
        <n v="86677.0"/>
        <n v="36694.0"/>
        <n v="90496.0"/>
        <n v="38825.0"/>
        <n v="90072.0"/>
        <n v="102073.0"/>
        <n v="96881.0"/>
        <n v="61571.0"/>
        <n v="73330.0"/>
        <n v="88644.0"/>
        <n v="18819.0"/>
        <n v="74273.0"/>
        <n v="46204.0"/>
        <n v="56620.0"/>
        <n v="50158.0"/>
        <n v="91464.0"/>
        <n v="35927.0"/>
        <n v="55800.0"/>
        <n v="57952.0"/>
        <n v="61014.0"/>
        <n v="109149.0"/>
        <n v="54615.0"/>
        <n v="80675.0"/>
        <n v="45846.0"/>
        <n v="36445.0"/>
        <n v="49939.0"/>
        <n v="64306.0"/>
        <n v="74520.0"/>
        <n v="72075.0"/>
        <n v="64760.0"/>
        <n v="34141.0"/>
        <n v="69288.0"/>
        <n v="51614.0"/>
        <n v="61884.0"/>
        <n v="66915.0"/>
        <n v="27451.0"/>
        <n v="33109.0"/>
        <n v="38702.0"/>
        <n v="30005.0"/>
        <n v="108404.0"/>
        <n v="78243.0"/>
        <n v="80548.0"/>
        <n v="41743.0"/>
        <n v="71392.0"/>
        <n v="68727.0"/>
        <n v="156165.0"/>
        <n v="63067.0"/>
        <n v="111997.0"/>
        <n v="112661.0"/>
        <n v="97699.0"/>
        <n v="66610.0"/>
        <n v="158979.0"/>
        <n v="51760.0"/>
        <n v="59891.0"/>
        <n v="214985.0"/>
        <n v="43119.0"/>
        <n v="191331.0"/>
        <n v="49391.0"/>
        <n v="82857.0"/>
        <n v="94493.0"/>
        <n v="128702.0"/>
        <n v="148524.0"/>
        <n v="53257.0"/>
        <n v="27766.0"/>
        <n v="120992.0"/>
        <n v="149943.0"/>
        <n v="109684.0"/>
        <n v="94457.0"/>
        <n v="137828.0"/>
        <n v="100791.0"/>
        <n v="73390.0"/>
        <n v="71681.0"/>
        <n v="76210.0"/>
        <n v="70112.0"/>
        <n v="87542.0"/>
        <n v="65783.0"/>
        <n v="50240.0"/>
        <n v="53501.0"/>
        <n v="80325.0"/>
        <n v="75903.0"/>
        <n v="53202.0"/>
        <n v="122767.0"/>
        <n v="77598.0"/>
        <n v="130604.0"/>
        <n v="77928.0"/>
        <n v="119448.0"/>
        <n v="52169.0"/>
        <n v="16773.0"/>
        <n v="68514.0"/>
        <n v="97078.0"/>
        <n v="120375.0"/>
        <n v="84028.0"/>
        <n v="26892.0"/>
        <n v="29065.0"/>
        <n v="57478.0"/>
        <n v="40960.0"/>
        <n v="52377.0"/>
        <n v="21415.0"/>
        <n v="43003.0"/>
        <n v="28082.0"/>
        <n v="81560.0"/>
        <n v="32724.0"/>
        <n v="39382.0"/>
        <n v="87420.0"/>
        <n v="49784.0"/>
        <n v="67943.0"/>
        <n v="46623.0"/>
        <n v="114363.0"/>
        <n v="42151.0"/>
        <n v="89717.0"/>
        <n v="38835.0"/>
        <n v="168384.0"/>
        <n v="51039.0"/>
        <n v="47352.0"/>
        <n v="88674.0"/>
        <n v="122355.0"/>
        <n v="132023.0"/>
        <n v="116031.0"/>
        <n v="83314.0"/>
        <n v="160859.0"/>
        <n v="98194.0"/>
        <n v="75386.0"/>
        <n v="142413.0"/>
        <n v="64220.0"/>
        <n v="185956.0"/>
        <n v="74097.0"/>
        <n v="114503.0"/>
        <n v="79840.0"/>
        <n v="114849.0"/>
        <n v="185686.0"/>
        <n v="180942.0"/>
        <n v="114936.0"/>
        <n v="71041.0"/>
        <n v="59073.0"/>
        <n v="103596.0"/>
        <n v="48224.0"/>
        <n v="90271.0"/>
        <n v="138572.0"/>
        <n v="65743.0"/>
        <n v="53508.0"/>
        <n v="79073.0"/>
        <n v="70461.0"/>
        <n v="138385.0"/>
        <n v="16328.0"/>
        <n v="42098.0"/>
        <n v="81794.0"/>
        <n v="85609.0"/>
        <n v="95674.0"/>
        <n v="79769.0"/>
        <n v="43652.0"/>
        <n v="62110.0"/>
        <n v="63790.0"/>
        <n v="59858.0"/>
        <n v="32548.0"/>
        <n v="29284.0"/>
        <n v="53447.0"/>
        <n v="45353.0"/>
        <n v="40565.0"/>
        <n v="41325.0"/>
        <n v="42122.0"/>
        <n v="29483.0"/>
        <n v="68869.0"/>
        <n v="57268.0"/>
        <n v="33431.0"/>
        <n v="46528.0"/>
        <n v="57331.0"/>
        <n v="32720.0"/>
        <n v="20204.0"/>
        <n v="31839.0"/>
        <n v="33523.0"/>
        <n v="32140.0"/>
        <n v="39074.0"/>
        <n v="15497.0"/>
        <n v="36326.0"/>
        <n v="32727.0"/>
        <n v="51527.0"/>
        <n v="50142.0"/>
        <n v="44230.0"/>
        <n v="64072.0"/>
        <n v="56414.0"/>
        <n v="101511.0"/>
        <n v="94635.0"/>
        <n v="70735.0"/>
        <n v="80085.0"/>
        <n v="52355.0"/>
        <n v="61721.0"/>
        <n v="43828.0"/>
        <n v="133296.0"/>
        <n v="170596.0"/>
        <n v="120343.0"/>
        <n v="40928.0"/>
        <n v="51145.0"/>
        <n v="66773.0"/>
        <n v="153597.0"/>
        <n v="61037.0"/>
        <n v="47028.0"/>
        <n v="103509.0"/>
        <n v="117673.0"/>
        <n v="21358.0"/>
        <n v="123821.0"/>
        <n v="47089.0"/>
        <n v="63154.0"/>
        <n v="62436.0"/>
        <n v="51856.0"/>
        <n v="46097.0"/>
        <n v="52882.0"/>
        <n v="55447.0"/>
        <n v="101212.0"/>
        <n v="63788.0"/>
        <n v="38312.0"/>
        <n v="18447.0"/>
        <n v="57133.0"/>
        <n v="69116.0"/>
        <n v="17039.0"/>
        <n v="63424.0"/>
        <n v="50531.0"/>
        <n v="92223.0"/>
        <n v="30918.0"/>
        <n v="29436.0"/>
        <n v="58703.0"/>
        <n v="37873.0"/>
        <n v="29635.0"/>
        <n v="13275.0"/>
        <n v="83410.0"/>
        <n v="69798.0"/>
        <n v="84983.0"/>
        <n v="43827.0"/>
        <n v="83010.0"/>
        <n v="35392.0"/>
        <n v="54434.0"/>
        <n v="62762.0"/>
        <n v="46064.0"/>
        <n v="36170.0"/>
        <n v="38119.0"/>
        <n v="48120.0"/>
        <n v="44262.0"/>
        <n v="24893.0"/>
        <n v="29877.0"/>
        <n v="45333.0"/>
        <n v="45179.0"/>
        <n v="25240.0"/>
        <n v="40081.0"/>
        <n v="106754.0"/>
        <n v="85416.0"/>
        <n v="87717.0"/>
        <n v="130572.0"/>
        <n v="54296.0"/>
        <n v="83642.0"/>
        <n v="42859.0"/>
        <n v="53221.0"/>
        <n v="140643.0"/>
        <n v="40656.0"/>
        <n v="65473.0"/>
        <n v="77583.0"/>
        <n v="48536.0"/>
        <n v="135177.0"/>
        <n v="70612.0"/>
        <n v="89669.0"/>
        <n v="74444.0"/>
        <n v="62875.0"/>
        <n v="123531.0"/>
        <n v="62769.0"/>
        <n v="46352.0"/>
        <n v="75796.0"/>
        <n v="44476.0"/>
        <n v="39958.0"/>
        <n v="135798.0"/>
        <n v="45405.0"/>
        <n v="72308.0"/>
        <n v="61623.0"/>
        <n v="109461.0"/>
        <n v="53084.0"/>
        <n v="53323.0"/>
        <n v="52286.0"/>
        <n v="43396.0"/>
        <n v="68427.0"/>
        <n v="49394.0"/>
        <n v="62870.0"/>
        <n v="65124.0"/>
        <n v="83551.0"/>
        <n v="94916.0"/>
        <n v="46882.0"/>
        <n v="70996.0"/>
        <n v="43329.0"/>
        <n v="42029.0"/>
        <n v="88141.0"/>
        <n v="61301.0"/>
        <n v="58509.0"/>
        <n v="28676.0"/>
        <n v="45782.0"/>
        <n v="84248.0"/>
        <n v="69157.0"/>
        <n v="33767.0"/>
        <n v="46754.0"/>
        <n v="40554.0"/>
        <n v="27993.0"/>
        <n v="79492.0"/>
        <n v="80114.0"/>
        <n v="48377.0"/>
        <n v="72093.0"/>
        <n v="35118.0"/>
        <n v="30341.0"/>
        <n v="25081.0"/>
        <n v="57091.0"/>
        <n v="27048.0"/>
        <n v="55624.0"/>
        <n v="60387.0"/>
        <n v="49063.0"/>
        <n v="75009.0"/>
        <n v="71245.0"/>
        <n v="74914.0"/>
        <n v="165980.0"/>
        <n v="45152.0"/>
        <n v="81230.0"/>
        <n v="168498.0"/>
        <n v="77548.0"/>
        <n v="70782.0"/>
        <n v="98297.0"/>
        <n v="80633.0"/>
        <n v="202972.0"/>
        <n v="72136.0"/>
        <n v="49947.0"/>
        <n v="49188.0"/>
        <n v="35755.0"/>
        <n v="108546.0"/>
        <n v="77915.0"/>
        <n v="55488.0"/>
        <n v="127072.0"/>
        <n v="66152.0"/>
        <n v="76130.0"/>
        <n v="63222.0"/>
        <n v="50968.0"/>
        <n v="55944.0"/>
        <n v="88074.0"/>
        <n v="69669.0"/>
        <n v="93176.0"/>
        <n v="112591.0"/>
        <n v="94438.0"/>
        <n v="25598.0"/>
        <n v="21506.0"/>
        <n v="39192.0"/>
        <n v="19507.0"/>
        <n v="103881.0"/>
        <n v="15959.0"/>
        <n v="83862.0"/>
        <n v="52734.0"/>
        <n v="81801.0"/>
        <n v="58859.0"/>
        <n v="80693.0"/>
        <n v="41768.0"/>
        <n v="78546.0"/>
        <n v="65928.0"/>
        <n v="28046.0"/>
        <n v="31345.0"/>
        <n v="35881.0"/>
        <n v="27592.0"/>
        <n v="43822.0"/>
        <n v="48087.0"/>
        <n v="33309.0"/>
        <n v="77923.0"/>
        <n v="59676.0"/>
        <n v="55012.0"/>
        <n v="28790.0"/>
        <n v="26498.0"/>
        <n v="29169.0"/>
        <n v="43521.0"/>
        <n v="61170.0"/>
        <n v="40125.0"/>
        <n v="72272.0"/>
        <n v="45603.0"/>
        <n v="31311.0"/>
        <n v="46044.0"/>
        <n v="96477.0"/>
        <n v="71826.0"/>
        <n v="108225.0"/>
        <n v="37669.0"/>
        <n v="62923.0"/>
        <n v="61463.0"/>
        <n v="135657.0"/>
        <n v="77946.0"/>
        <n v="37089.0"/>
        <n v="68008.0"/>
        <n v="54408.0"/>
        <n v="94199.0"/>
        <n v="29951.0"/>
        <n v="51119.0"/>
        <n v="46223.0"/>
        <n v="50924.0"/>
        <n v="56307.0"/>
        <n v="23742.0"/>
        <n v="42784.0"/>
        <n v="27675.0"/>
        <n v="61527.0"/>
        <n v="63209.0"/>
        <n v="57885.0"/>
        <n v="52482.0"/>
        <n v="59300.0"/>
        <n v="78683.0"/>
        <n v="16461.0"/>
        <n v="59682.0"/>
        <n v="56697.0"/>
        <n v="114545.0"/>
        <n v="93547.0"/>
        <n v="100371.0"/>
        <n v="57747.0"/>
        <n v="100805.0"/>
        <n v="151885.0"/>
        <n v="13164.0"/>
        <n v="32051.0"/>
        <n v="27649.0"/>
        <n v="49510.0"/>
        <n v="101776.0"/>
        <n v="50876.0"/>
        <n v="36961.0"/>
        <n v="91309.0"/>
        <n v="84188.0"/>
        <n v="53203.0"/>
        <n v="36022.0"/>
        <n v="28882.0"/>
        <n v="46802.0"/>
        <n v="31412.0"/>
        <n v="21569.0"/>
        <n v="31562.0"/>
        <n v="47211.0"/>
        <n v="62322.0"/>
        <n v="72421.0"/>
        <n v="25535.0"/>
        <n v="28033.0"/>
        <n v="36613.0"/>
        <n v="115037.0"/>
        <n v="38623.0"/>
        <n v="38296.0"/>
        <n v="114159.0"/>
        <n v="17796.0"/>
        <n v="60480.0"/>
        <n v="69185.0"/>
        <n v="120503.0"/>
        <n v="84241.0"/>
        <n v="69630.0"/>
        <n v="87681.0"/>
        <n v="170452.0"/>
        <n v="66432.0"/>
        <n v="71104.0"/>
        <n v="52930.0"/>
        <n v="68332.0"/>
        <n v="71805.0"/>
        <n v="116461.0"/>
        <n v="42118.0"/>
        <n v="139148.0"/>
        <n v="53246.0"/>
        <n v="62000.0"/>
        <n v="18255.0"/>
        <n v="103123.0"/>
        <n v="103008.0"/>
        <n v="82871.0"/>
        <n v="85636.0"/>
        <n v="81495.0"/>
        <n v="17586.0"/>
        <n v="108400.0"/>
        <n v="61680.0"/>
        <n v="37101.0"/>
        <n v="57988.0"/>
        <n v="100328.0"/>
        <n v="87796.0"/>
        <n v="63934.0"/>
        <n v="94342.0"/>
        <n v="56297.0"/>
        <n v="86103.0"/>
        <n v="60335.0"/>
        <n v="21125.0"/>
        <n v="45079.0"/>
        <n v="70230.0"/>
        <n v="29313.0"/>
        <n v="65467.0"/>
        <n v="48637.0"/>
        <n v="75328.0"/>
        <n v="32866.0"/>
        <n v="30575.0"/>
        <n v="105564.0"/>
        <n v="53555.0"/>
        <n v="48452.0"/>
        <n v="84166.0"/>
        <n v="46783.0"/>
        <n v="38648.0"/>
        <n v="50390.0"/>
        <n v="47072.0"/>
        <n v="46989.0"/>
        <n v="38226.0"/>
        <n v="38867.0"/>
        <n v="26608.0"/>
        <n v="53805.0"/>
        <n v="30417.0"/>
        <n v="47382.0"/>
        <n v="38329.0"/>
        <n v="47402.0"/>
        <n v="35637.0"/>
        <n v="69492.0"/>
        <n v="26804.0"/>
        <n v="80112.0"/>
        <n v="95440.0"/>
        <n v="50777.0"/>
        <n v="166287.0"/>
        <n v="79259.0"/>
        <n v="51065.0"/>
        <n v="58133.0"/>
        <n v="142316.0"/>
        <n v="51855.0"/>
        <n v="198610.0"/>
        <n v="54757.0"/>
        <n v="182560.0"/>
        <n v="192164.0"/>
        <n v="124193.0"/>
        <n v="47389.0"/>
        <n v="50996.0"/>
        <n v="102057.0"/>
        <n v="107398.0"/>
        <n v="46037.0"/>
        <n v="117268.0"/>
        <n v="69621.0"/>
        <n v="47549.0"/>
        <n v="101878.0"/>
        <n v="20858.0"/>
        <n v="91711.0"/>
        <n v="80538.0"/>
        <n v="48807.0"/>
        <n v="51584.0"/>
        <n v="75196.0"/>
        <n v="60439.0"/>
        <n v="53156.0"/>
        <n v="100554.0"/>
        <n v="45003.0"/>
        <n v="83387.0"/>
        <n v="90596.0"/>
        <n v="73215.0"/>
        <n v="42713.0"/>
        <n v="33950.0"/>
        <n v="10836.0"/>
        <n v="80081.0"/>
        <n v="91007.0"/>
        <n v="41180.0"/>
        <n v="49726.0"/>
        <n v="16452.0"/>
        <n v="87116.0"/>
        <n v="42495.0"/>
        <n v="30412.0"/>
        <n v="62047.0"/>
        <n v="21276.0"/>
        <n v="38533.0"/>
        <n v="28699.0"/>
        <n v="32402.0"/>
        <n v="76609.0"/>
        <n v="81986.0"/>
        <n v="57110.0"/>
        <n v="41776.0"/>
        <n v="45533.0"/>
        <n v="52965.0"/>
        <n v="28371.0"/>
        <n v="111391.0"/>
        <n v="23620.0"/>
        <n v="63761.0"/>
        <n v="33495.0"/>
        <n v="66150.0"/>
        <n v="87669.0"/>
        <n v="103304.0"/>
        <n v="45584.0"/>
        <n v="172965.0"/>
        <n v="118826.0"/>
        <n v="47526.0"/>
        <n v="57435.0"/>
        <n v="41645.0"/>
        <n v="40296.0"/>
        <n v="158879.0"/>
        <n v="43726.0"/>
        <n v="39956.0"/>
        <n v="45599.0"/>
        <n v="56176.0"/>
        <n v="58780.0"/>
        <n v="118990.0"/>
        <n v="114418.0"/>
        <n v="102708.0"/>
        <n v="58296.0"/>
        <n v="81722.0"/>
        <n v="81084.0"/>
        <n v="56165.0"/>
        <n v="83743.0"/>
        <n v="94407.0"/>
        <n v="57718.0"/>
        <n v="50769.0"/>
        <n v="52909.0"/>
        <n v="48744.0"/>
        <n v="41436.0"/>
        <n v="85641.0"/>
        <n v="79061.0"/>
        <n v="17446.0"/>
        <n v="48941.0"/>
        <n v="61201.0"/>
        <n v="45879.0"/>
        <n v="106504.0"/>
        <n v="25417.0"/>
        <n v="50607.0"/>
        <n v="71457.0"/>
        <n v="39408.0"/>
        <n v="39670.0"/>
        <n v="56679.0"/>
        <n v="40642.0"/>
        <n v="97848.0"/>
        <n v="47434.0"/>
        <n v="85492.0"/>
        <n v="31936.0"/>
        <n v="45498.0"/>
        <n v="69673.0"/>
        <n v="66745.0"/>
        <n v="34467.0"/>
        <n v="61856.0"/>
        <n v="31728.0"/>
        <n v="24858.0"/>
        <n v="46713.0"/>
        <n v="51083.0"/>
        <n v="24110.0"/>
        <n v="32136.0"/>
        <n v="27518.0"/>
        <n v="45681.0"/>
        <n v="25232.0"/>
        <n v="28984.0"/>
        <n v="18946.0"/>
        <n v="18518.0"/>
        <n v="20855.0"/>
        <n v="49579.0"/>
        <n v="62873.0"/>
        <n v="106261.0"/>
        <n v="135558.0"/>
        <n v="215537.0"/>
        <n v="51379.0"/>
        <n v="43976.0"/>
        <n v="67645.0"/>
        <n v="88332.0"/>
        <n v="126546.0"/>
        <n v="44279.0"/>
        <n v="115933.0"/>
        <n v="45521.0"/>
        <n v="98936.0"/>
        <n v="49973.0"/>
        <n v="99367.0"/>
        <n v="77782.0"/>
        <n v="52398.0"/>
        <n v="60254.0"/>
        <n v="68797.0"/>
        <n v="71759.0"/>
        <n v="36235.0"/>
        <n v="82869.0"/>
        <n v="141446.0"/>
        <n v="149791.0"/>
        <n v="17969.0"/>
        <n v="87768.0"/>
        <n v="75895.0"/>
        <n v="46741.0"/>
        <n v="66694.0"/>
        <n v="87441.0"/>
        <n v="90635.0"/>
        <n v="16148.0"/>
        <n v="63192.0"/>
        <n v="72750.0"/>
        <n v="65029.0"/>
        <n v="68911.0"/>
        <n v="59187.0"/>
        <n v="105953.0"/>
        <n v="69973.0"/>
        <n v="94178.0"/>
        <n v="33009.0"/>
        <n v="55687.0"/>
        <n v="30247.0"/>
        <n v="38839.0"/>
        <n v="74434.0"/>
        <n v="59729.0"/>
        <n v="31115.0"/>
        <n v="31866.0"/>
        <n v="132890.0"/>
        <n v="33511.0"/>
        <n v="63176.0"/>
        <n v="45127.0"/>
        <n v="111334.0"/>
        <n v="95011.0"/>
        <n v="74831.0"/>
        <n v="35315.0"/>
        <n v="38048.0"/>
        <n v="42043.0"/>
        <n v="43810.0"/>
        <n v="71817.0"/>
        <n v="78639.0"/>
        <n v="100276.0"/>
        <n v="64625.0"/>
        <n v="21835.0"/>
        <n v="22056.0"/>
        <n v="30771.0"/>
        <n v="45367.0"/>
        <n v="57108.0"/>
        <n v="21610.0"/>
        <n v="83812.0"/>
        <n v="28516.0"/>
        <n v="150309.0"/>
        <n v="55698.0"/>
        <n v="159622.0"/>
        <n v="66482.0"/>
        <n v="50490.0"/>
        <n v="140681.0"/>
        <n v="45697.0"/>
        <n v="77743.0"/>
        <n v="107706.0"/>
        <n v="78359.0"/>
        <n v="75257.0"/>
        <n v="55563.0"/>
        <n v="211687.0"/>
        <n v="123506.0"/>
        <n v="116478.0"/>
        <n v="84176.0"/>
        <n v="100589.0"/>
        <n v="134770.0"/>
        <n v="58880.0"/>
        <n v="59064.0"/>
        <n v="110698.0"/>
        <n v="89878.0"/>
        <n v="59380.0"/>
        <n v="26116.0"/>
        <n v="49866.0"/>
        <n v="72583.0"/>
        <n v="43165.0"/>
        <n v="40090.0"/>
        <n v="49154.0"/>
        <n v="147038.0"/>
        <n v="58367.0"/>
        <n v="67838.0"/>
        <n v="43984.0"/>
        <n v="75470.0"/>
        <n v="44980.0"/>
        <n v="107133.0"/>
        <n v="73011.0"/>
        <n v="56918.0"/>
        <n v="53179.0"/>
        <n v="74784.0"/>
        <n v="49643.0"/>
        <n v="70802.0"/>
        <n v="57309.0"/>
        <n v="87096.0"/>
        <n v="28014.0"/>
        <n v="21796.0"/>
        <n v="29733.0"/>
        <n v="63460.0"/>
        <n v="48859.0"/>
        <n v="56453.0"/>
        <n v="46893.0"/>
        <n v="76787.0"/>
        <n v="42221.0"/>
        <n v="86905.0"/>
        <n v="26548.0"/>
        <n v="43883.0"/>
        <n v="75419.0"/>
        <n v="42844.0"/>
        <n v="55660.0"/>
        <n v="38360.0"/>
        <n v="30559.0"/>
        <n v="54428.0"/>
        <n v="20279.0"/>
        <n v="29328.0"/>
        <n v="67646.0"/>
        <n v="53859.0"/>
        <n v="34184.0"/>
        <n v="32229.0"/>
        <n v="87240.0"/>
        <n v="26307.0"/>
        <n v="70868.0"/>
        <n v="93240.0"/>
        <n v="73465.0"/>
        <n v="65053.0"/>
        <n v="74073.0"/>
        <n v="80186.0"/>
        <n v="149369.0"/>
        <n v="127423.0"/>
        <n v="121103.0"/>
        <n v="59427.0"/>
        <n v="81834.0"/>
        <n v="49664.0"/>
        <n v="92707.0"/>
        <n v="156877.0"/>
        <n v="51738.0"/>
        <n v="78103.0"/>
        <n v="72404.0"/>
        <n v="199710.0"/>
        <n v="57277.0"/>
        <n v="155386.0"/>
        <n v="110124.0"/>
        <n v="141188.0"/>
        <n v="135787.0"/>
        <n v="59068.0"/>
        <n v="62906.0"/>
        <n v="59986.0"/>
        <n v="75228.0"/>
        <n v="64239.0"/>
        <n v="52871.0"/>
        <n v="93572.0"/>
        <n v="65746.0"/>
        <n v="54782.0"/>
        <n v="41775.0"/>
        <n v="56547.0"/>
        <n v="57148.0"/>
        <n v="60859.0"/>
        <n v="96157.0"/>
        <n v="50815.0"/>
        <n v="69577.0"/>
        <n v="87600.0"/>
        <n v="72182.0"/>
        <n v="35027.0"/>
        <n v="72625.0"/>
        <n v="65999.0"/>
        <n v="35336.0"/>
        <n v="47752.0"/>
        <n v="29393.0"/>
        <n v="33848.0"/>
        <n v="65938.0"/>
        <n v="46311.0"/>
        <n v="90221.0"/>
        <n v="76971.0"/>
        <n v="19326.0"/>
        <n v="46396.0"/>
        <n v="26171.0"/>
        <n v="28268.0"/>
        <n v="32637.0"/>
        <n v="33315.0"/>
        <n v="36931.0"/>
        <n v="32487.0"/>
        <n v="65170.0"/>
        <n v="67713.0"/>
        <n v="62651.0"/>
        <n v="28420.0"/>
        <n v="27890.0"/>
        <n v="47971.0"/>
        <n v="38146.0"/>
        <n v="43336.0"/>
        <n v="22482.0"/>
        <n v="98811.0"/>
        <n v="75531.0"/>
        <n v="107043.0"/>
        <n v="82175.0"/>
        <n v="64818.0"/>
        <n v="77469.0"/>
        <n v="63869.0"/>
        <n v="118266.0"/>
        <n v="54370.0"/>
        <n v="52521.0"/>
        <n v="42602.0"/>
        <n v="124729.0"/>
        <n v="64715.0"/>
        <n v="97869.0"/>
        <n v="52541.0"/>
        <n v="59260.0"/>
        <n v="105765.0"/>
        <n v="55586.0"/>
        <n v="84568.0"/>
        <n v="41970.0"/>
        <n v="71059.0"/>
        <n v="69560.0"/>
        <n v="89423.0"/>
        <n v="48057.0"/>
        <n v="110194.0"/>
        <n v="102233.0"/>
        <n v="79590.0"/>
        <n v="81276.0"/>
        <n v="67496.0"/>
        <n v="69349.0"/>
        <n v="57096.0"/>
        <n v="109159.0"/>
        <n v="51892.0"/>
        <n v="69936.0"/>
        <n v="52478.0"/>
        <n v="50713.0"/>
        <n v="60043.0"/>
        <n v="105069.0"/>
        <n v="18186.0"/>
        <n v="70142.0"/>
        <n v="69697.0"/>
        <n v="13571.0"/>
        <n v="69353.0"/>
        <n v="88660.0"/>
        <n v="59927.0"/>
        <n v="61008.0"/>
        <n v="15789.0"/>
        <n v="109532.0"/>
        <n v="33772.0"/>
        <n v="66395.0"/>
        <n v="24182.0"/>
        <n v="28218.0"/>
        <n v="29524.0"/>
        <n v="62350.0"/>
        <n v="57837.0"/>
        <n v="23853.0"/>
        <n v="42558.0"/>
        <n v="93501.0"/>
        <n v="64246.0"/>
        <n v="55233.0"/>
        <n v="56831.0"/>
        <n v="109474.0"/>
        <n v="112619.0"/>
        <n v="147632.0"/>
        <n v="153534.0"/>
        <n v="184677.0"/>
        <n v="169344.0"/>
        <n v="118818.0"/>
        <n v="122257.0"/>
        <n v="182246.0"/>
        <n v="113946.0"/>
        <n v="75313.0"/>
        <n v="118062.0"/>
        <n v="57193.0"/>
        <n v="139837.0"/>
        <n v="93464.0"/>
        <n v="160167.0"/>
        <n v="97460.0"/>
        <n v="72076.0"/>
        <n v="132494.0"/>
        <n v="160605.0"/>
        <n v="103651.0"/>
        <n v="76262.0"/>
        <n v="77735.0"/>
        <n v="54274.0"/>
        <n v="137429.0"/>
        <n v="60394.0"/>
        <n v="110071.0"/>
        <n v="63606.0"/>
        <n v="99278.0"/>
        <n v="71341.0"/>
        <n v="79152.0"/>
        <n v="53661.0"/>
        <n v="59035.0"/>
        <n v="82660.0"/>
        <n v="33280.0"/>
        <n v="16524.0"/>
        <n v="43998.0"/>
        <n v="38656.0"/>
        <n v="56154.0"/>
        <n v="96674.0"/>
        <n v="73102.0"/>
        <n v="81507.0"/>
        <n v="88879.0"/>
        <n v="36952.0"/>
        <n v="51312.0"/>
        <n v="51505.0"/>
        <n v="30133.0"/>
        <n v="48689.0"/>
        <n v="21624.0"/>
        <n v="40805.0"/>
        <n v="17472.0"/>
        <n v="36567.0"/>
        <n v="49786.0"/>
        <n v="30283.0"/>
        <n v="45766.0"/>
        <n v="50485.0"/>
        <n v="58391.0"/>
        <n v="58629.0"/>
        <n v="63466.0"/>
        <n v="38568.0"/>
        <n v="74022.0"/>
        <n v="31975.0"/>
        <n v="20588.0"/>
        <n v="49765.0"/>
        <n v="43142.0"/>
        <n v="31327.0"/>
        <n v="61859.0"/>
        <n v="106609.0"/>
        <n v="35544.0"/>
        <n v="40306.0"/>
        <n v="39921.0"/>
        <n v="109616.0"/>
        <n v="52922.0"/>
        <n v="156632.0"/>
        <n v="39949.0"/>
        <n v="65339.0"/>
        <n v="59645.0"/>
        <n v="59307.0"/>
        <n v="170176.0"/>
        <n v="50688.0"/>
        <n v="80078.0"/>
        <n v="139229.0"/>
        <n v="58309.0"/>
        <n v="52989.0"/>
        <n v="129375.0"/>
        <n v="48162.0"/>
        <n v="119846.0"/>
        <n v="66328.0"/>
        <n v="42923.0"/>
        <n v="85406.0"/>
        <n v="119615.0"/>
        <n v="118439.0"/>
        <n v="47575.0"/>
        <n v="73311.0"/>
        <n v="69479.0"/>
        <n v="50370.0"/>
        <n v="28583.0"/>
        <n v="74727.0"/>
        <n v="76136.0"/>
        <n v="48771.0"/>
        <n v="14630.0"/>
        <n v="83057.0"/>
        <n v="74719.0"/>
        <n v="89022.0"/>
        <n v="53029.0"/>
        <n v="97645.0"/>
        <n v="47307.0"/>
        <n v="86739.0"/>
        <n v="67763.0"/>
        <n v="49444.0"/>
        <n v="59207.0"/>
        <n v="84780.0"/>
        <n v="51215.0"/>
        <n v="16797.0"/>
        <n v="60947.0"/>
        <n v="54026.0"/>
        <n v="41556.0"/>
        <n v="84619.0"/>
        <n v="51560.0"/>
        <n v="59925.0"/>
        <n v="37613.0"/>
        <n v="87175.0"/>
        <n v="34359.0"/>
        <n v="31239.0"/>
        <n v="41232.0"/>
        <n v="31802.0"/>
        <n v="83763.0"/>
        <n v="50981.0"/>
        <n v="74350.0"/>
        <n v="40524.0"/>
        <n v="33558.0"/>
        <n v="37099.0"/>
        <n v="21904.0"/>
        <n v="30190.0"/>
        <n v="24648.0"/>
        <n v="23571.0"/>
        <n v="49500.0"/>
        <n v="50791.0"/>
        <n v="56026.0"/>
        <n v="34606.0"/>
        <n v="84524.0"/>
        <n v="210949.0"/>
        <n v="94476.0"/>
        <n v="48530.0"/>
        <n v="102729.0"/>
        <n v="48287.0"/>
        <n v="83383.0"/>
        <n v="90108.0"/>
        <n v="53237.0"/>
        <n v="60862.0"/>
        <n v="126551.0"/>
        <n v="83582.0"/>
        <n v="115611.0"/>
        <n v="147553.0"/>
        <n v="76558.0"/>
        <n v="73057.0"/>
        <n v="121605.0"/>
        <n v="67434.0"/>
        <n v="29871.0"/>
        <n v="135094.0"/>
        <n v="102043.0"/>
        <n v="66065.0"/>
        <n v="86148.0"/>
        <n v="127701.0"/>
        <n v="141281.0"/>
        <n v="85867.0"/>
        <n v="72111.0"/>
        <n v="127509.0"/>
        <n v="90688.0"/>
        <n v="84974.0"/>
        <n v="44544.0"/>
        <n v="89008.0"/>
        <n v="50652.0"/>
        <n v="74140.0"/>
        <n v="65541.0"/>
        <n v="101992.0"/>
        <n v="51498.0"/>
        <n v="49349.0"/>
        <n v="83398.0"/>
        <n v="87190.0"/>
        <n v="84128.0"/>
        <n v="57650.0"/>
        <n v="39132.0"/>
        <n v="33704.0"/>
        <n v="37578.0"/>
        <n v="44640.0"/>
        <n v="43525.0"/>
        <n v="16381.0"/>
        <n v="54905.0"/>
        <n v="73027.0"/>
        <n v="65313.0"/>
        <n v="94861.0"/>
        <n v="76925.0"/>
        <n v="63671.0"/>
        <n v="71134.0"/>
        <n v="46699.0"/>
        <n v="24315.0"/>
        <n v="57418.0"/>
        <n v="31791.0"/>
        <n v="85665.0"/>
        <n v="77088.0"/>
        <n v="33341.0"/>
        <n v="55905.0"/>
        <n v="41779.0"/>
        <n v="30265.0"/>
        <n v="33553.0"/>
        <n v="27240.0"/>
        <n v="58067.0"/>
        <n v="72425.0"/>
        <n v="34639.0"/>
        <n v="71549.0"/>
        <n v="116036.0"/>
        <n v="56718.0"/>
        <n v="145216.0"/>
        <n v="72955.0"/>
        <n v="152215.0"/>
        <n v="66801.0"/>
        <n v="93885.0"/>
        <n v="190021.0"/>
        <n v="61977.0"/>
        <n v="200313.0"/>
        <n v="39851.0"/>
        <n v="164539.0"/>
        <n v="86862.0"/>
        <n v="58000.0"/>
        <n v="48152.0"/>
        <n v="167220.0"/>
        <n v="123112.0"/>
        <n v="41334.0"/>
        <n v="184682.0"/>
        <n v="77474.0"/>
        <n v="94494.0"/>
        <n v="105569.0"/>
        <n v="129934.0"/>
        <n v="124430.0"/>
        <n v="121129.0"/>
        <n v="84924.0"/>
        <n v="143632.0"/>
        <n v="80627.0"/>
        <n v="77069.0"/>
        <n v="41429.0"/>
        <n v="92086.0"/>
        <n v="45201.0"/>
        <n v="38149.0"/>
        <n v="97559.0"/>
        <n v="32570.0"/>
        <n v="98937.0"/>
        <n v="95759.0"/>
        <n v="44212.0"/>
        <n v="42336.0"/>
        <n v="42697.0"/>
        <n v="57535.0"/>
        <n v="44276.0"/>
        <n v="93644.0"/>
        <n v="27297.0"/>
        <n v="37265.0"/>
        <n v="57881.0"/>
        <n v="123598.0"/>
        <n v="150885.0"/>
        <n v="27868.0"/>
        <n v="63245.0"/>
        <n v="40420.0"/>
        <n v="17792.0"/>
        <n v="24175.0"/>
        <n v="92829.0"/>
        <n v="34812.0"/>
        <n v="49026.0"/>
        <n v="41851.0"/>
        <n v="59009.0"/>
        <n v="54624.0"/>
        <n v="24729.0"/>
        <n v="85881.0"/>
        <n v="45838.0"/>
        <n v="74838.0"/>
        <n v="43061.0"/>
        <n v="28580.0"/>
        <n v="20000.0"/>
        <n v="39489.0"/>
        <n v="34802.0"/>
        <n v="64117.0"/>
        <n v="142415.0"/>
        <n v="70690.0"/>
        <n v="117868.0"/>
        <n v="116902.0"/>
        <n v="139381.0"/>
        <n v="63692.0"/>
        <n v="45731.0"/>
        <n v="54198.0"/>
        <n v="189812.0"/>
        <n v="118854.0"/>
        <n v="121414.0"/>
        <n v="52500.0"/>
        <n v="54035.0"/>
        <n v="61654.0"/>
        <n v="135474.0"/>
        <n v="102142.0"/>
        <n v="51051.0"/>
        <n v="139070.0"/>
        <n v="43162.0"/>
        <n v="85067.0"/>
        <n v="75767.0"/>
        <n v="81937.0"/>
        <n v="40809.0"/>
        <n v="45298.0"/>
        <n v="60556.0"/>
        <n v="42182.0"/>
        <n v="14086.0"/>
        <n v="66921.0"/>
        <n v="57236.0"/>
        <n v="107171.0"/>
        <n v="56769.0"/>
        <n v="77148.0"/>
        <n v="118637.0"/>
        <n v="97309.0"/>
        <n v="57607.0"/>
        <n v="58954.0"/>
        <n v="57312.0"/>
        <n v="52971.0"/>
        <n v="14514.0"/>
        <n v="79172.0"/>
        <n v="75273.0"/>
        <n v="31220.0"/>
        <n v="60702.0"/>
        <n v="41753.0"/>
        <n v="29291.0"/>
        <n v="26751.0"/>
        <n v="84329.0"/>
        <n v="56249.0"/>
        <n v="39739.0"/>
        <n v="48578.0"/>
        <n v="29650.0"/>
        <n v="47888.0"/>
        <n v="33220.0"/>
        <n v="70260.0"/>
        <n v="26747.0"/>
        <n v="34993.0"/>
        <n v="34123.0"/>
        <n v="33322.0"/>
        <n v="49627.0"/>
        <n v="46659.0"/>
        <n v="23767.0"/>
        <n v="49699.0"/>
        <n v="24152.0"/>
        <n v="53702.0"/>
        <n v="32842.0"/>
        <n v="61597.0"/>
        <n v="64705.0"/>
        <n v="62405.0"/>
        <n v="199967.0"/>
        <n v="153249.0"/>
        <n v="150491.0"/>
        <n v="228263.0"/>
        <n v="82774.0"/>
        <n v="38100.0"/>
        <n v="185590.0"/>
        <n v="58307.0"/>
        <n v="54907.0"/>
        <n v="157344.0"/>
        <n v="84916.0"/>
        <n v="49571.0"/>
        <n v="29847.0"/>
        <n v="176617.0"/>
        <n v="68534.0"/>
        <n v="71627.0"/>
        <n v="46590.0"/>
        <n v="68619.0"/>
        <n v="53307.0"/>
        <n v="67784.0"/>
        <n v="23111.0"/>
        <n v="150235.0"/>
        <n v="86618.0"/>
        <n v="64530.0"/>
        <n v="80766.0"/>
        <n v="44233.0"/>
        <n v="98098.0"/>
        <n v="90890.0"/>
        <n v="61701.0"/>
        <n v="88430.0"/>
        <n v="39935.0"/>
        <n v="76873.0"/>
        <n v="47554.0"/>
        <n v="62009.0"/>
        <n v="101125.0"/>
        <n v="60078.0"/>
        <n v="109351.0"/>
        <n v="97536.0"/>
        <n v="38939.0"/>
        <n v="29064.0"/>
        <n v="48025.0"/>
        <n v="70652.0"/>
        <n v="16877.0"/>
        <n v="38291.0"/>
        <n v="79727.0"/>
        <n v="39923.0"/>
        <n v="64142.0"/>
        <n v="24231.0"/>
        <n v="29746.0"/>
        <n v="38877.0"/>
        <n v="54166.0"/>
        <n v="30630.0"/>
        <n v="39217.0"/>
        <n v="40942.0"/>
        <n v="66968.0"/>
        <n v="63401.0"/>
        <n v="64230.0"/>
        <n v="43741.0"/>
        <n v="60100.0"/>
        <n v="63025.0"/>
        <n v="144953.0"/>
        <n v="54147.0"/>
        <n v="48288.0"/>
        <n v="138608.0"/>
        <n v="69188.0"/>
        <n v="36013.0"/>
        <n v="70741.0"/>
        <n v="130618.0"/>
        <n v="47496.0"/>
        <n v="67283.0"/>
        <n v="97194.0"/>
        <n v="199373.0"/>
        <n v="182849.0"/>
        <n v="69329.0"/>
        <n v="52201.0"/>
        <n v="162414.0"/>
        <n v="82502.0"/>
        <n v="50358.0"/>
        <n v="52567.0"/>
        <n v="43472.0"/>
        <n v="168933.0"/>
        <n v="93267.0"/>
        <n v="59465.0"/>
        <n v="90878.0"/>
        <n v="53574.0"/>
        <n v="51079.0"/>
        <n v="66177.0"/>
        <n v="64536.0"/>
        <n v="42772.0"/>
        <n v="67542.0"/>
        <n v="54729.0"/>
        <n v="53046.0"/>
        <n v="96708.0"/>
        <n v="17545.0"/>
        <n v="45240.0"/>
        <n v="50099.0"/>
        <n v="16668.0"/>
        <n v="18830.0"/>
        <n v="34974.0"/>
        <n v="35798.0"/>
        <n v="77858.0"/>
        <n v="55119.0"/>
        <n v="76257.0"/>
        <n v="54298.0"/>
        <n v="78045.0"/>
        <n v="41856.0"/>
        <n v="36387.0"/>
        <n v="47196.0"/>
        <n v="31146.0"/>
        <n v="36875.0"/>
        <n v="41080.0"/>
        <n v="41681.0"/>
        <n v="33335.0"/>
        <n v="32508.0"/>
        <n v="79307.0"/>
        <n v="32912.0"/>
        <n v="31605.0"/>
        <n v="57713.0"/>
        <n v="37135.0"/>
        <n v="51336.0"/>
        <n v="122450.0"/>
        <n v="58239.0"/>
        <n v="77314.0"/>
        <n v="41208.0"/>
        <n v="175530.0"/>
        <n v="64407.0"/>
        <n v="80340.0"/>
        <n v="156142.0"/>
        <n v="113008.0"/>
        <n v="91005.0"/>
        <n v="103987.0"/>
        <n v="193032.0"/>
        <n v="96744.0"/>
        <n v="53451.0"/>
        <n v="49457.0"/>
        <n v="48118.0"/>
        <n v="50770.0"/>
        <n v="84827.0"/>
        <n v="81583.0"/>
        <n v="115970.0"/>
        <n v="139537.0"/>
        <n v="87637.0"/>
        <n v="90081.0"/>
        <n v="64673.0"/>
        <n v="39340.0"/>
        <n v="46554.0"/>
        <n v="62046.0"/>
        <n v="40236.0"/>
        <n v="45719.0"/>
        <n v="87495.0"/>
        <n v="62512.0"/>
        <n v="46856.0"/>
        <n v="70594.0"/>
        <n v="116632.0"/>
        <n v="108595.0"/>
        <n v="108676.0"/>
        <n v="75887.0"/>
        <n v="69615.0"/>
        <n v="125008.0"/>
        <n v="101322.0"/>
        <n v="49815.0"/>
        <n v="52074.0"/>
        <n v="48513.0"/>
        <n v="72712.0"/>
        <n v="64055.0"/>
        <n v="43310.0"/>
        <n v="72211.0"/>
        <n v="43386.0"/>
        <n v="51487.0"/>
        <n v="25705.0"/>
        <n v="25292.0"/>
        <n v="62122.0"/>
        <n v="72585.0"/>
        <n v="44344.0"/>
        <n v="35819.0"/>
        <n v="45218.0"/>
        <n v="27413.0"/>
        <n v="48690.0"/>
        <n v="39591.0"/>
        <n v="33249.0"/>
        <n v="29615.0"/>
        <n v="31091.0"/>
        <n v="28650.0"/>
        <n v="50847.0"/>
        <n v="31023.0"/>
        <n v="53610.0"/>
        <n v="75646.0"/>
        <n v="55258.0"/>
        <n v="68357.0"/>
        <n v="77845.0"/>
        <n v="104999.0"/>
        <n v="100029.0"/>
        <n v="69849.0"/>
        <n v="104595.0"/>
        <n v="141672.0"/>
        <n v="137589.0"/>
        <n v="176179.0"/>
        <n v="126819.0"/>
        <n v="56707.0"/>
        <n v="136650.0"/>
        <n v="137466.0"/>
        <n v="74333.0"/>
        <n v="138391.0"/>
        <n v="91060.0"/>
        <n v="76052.0"/>
        <n v="159706.0"/>
        <n v="113479.0"/>
        <n v="134952.0"/>
        <n v="76625.0"/>
        <n v="147995.0"/>
        <n v="53472.0"/>
        <n v="47341.0"/>
        <n v="60736.0"/>
        <n v="40600.0"/>
        <n v="113204.0"/>
        <n v="66455.0"/>
        <n v="77344.0"/>
        <n v="22254.0"/>
        <n v="47940.0"/>
        <n v="21069.0"/>
        <n v="86004.0"/>
        <n v="76110.0"/>
        <n v="15899.0"/>
        <n v="60360.0"/>
        <n v="46305.0"/>
        <n v="72362.0"/>
        <n v="45865.0"/>
        <n v="45309.0"/>
        <n v="73471.0"/>
        <n v="64903.0"/>
        <n v="85623.0"/>
        <n v="44716.0"/>
        <n v="79521.0"/>
        <n v="10865.0"/>
        <n v="47557.0"/>
        <n v="39875.0"/>
        <n v="37025.0"/>
        <n v="72113.0"/>
        <n v="25935.0"/>
        <n v="32725.0"/>
        <n v="78786.0"/>
        <n v="36710.0"/>
        <n v="71711.0"/>
        <n v="35651.0"/>
        <n v="74272.0"/>
        <n v="47201.0"/>
        <n v="48533.0"/>
        <n v="53054.0"/>
        <n v="47769.0"/>
        <n v="71677.0"/>
        <n v="15633.0"/>
        <n v="28350.0"/>
        <n v="26018.0"/>
        <n v="38505.0"/>
        <n v="71546.0"/>
        <n v="36119.0"/>
        <n v="164054.0"/>
        <n v="66183.0"/>
        <n v="119112.0"/>
        <n v="153726.0"/>
        <n v="52181.0"/>
        <n v="42260.0"/>
        <n v="122187.0"/>
        <n v="42313.0"/>
        <n v="84175.0"/>
        <n v="159600.0"/>
        <n v="121955.0"/>
        <n v="77658.0"/>
        <n v="48945.0"/>
        <n v="58647.0"/>
        <n v="111788.0"/>
        <n v="71057.0"/>
        <n v="51193.0"/>
        <n v="40659.0"/>
        <n v="113289.0"/>
        <n v="40754.0"/>
        <n v="69511.0"/>
        <n v="78301.0"/>
        <n v="61863.0"/>
        <n v="116616.0"/>
        <n v="74470.0"/>
        <n v="113219.0"/>
        <n v="72451.0"/>
        <n v="54020.0"/>
        <n v="41247.0"/>
        <n v="61413.0"/>
        <n v="38112.0"/>
        <n v="56495.0"/>
        <n v="80196.0"/>
        <n v="39775.0"/>
        <n v="43722.0"/>
        <n v="67176.0"/>
        <n v="45011.0"/>
        <n v="91482.0"/>
        <n v="42928.0"/>
        <n v="71576.0"/>
        <n v="65822.0"/>
        <n v="61734.0"/>
        <n v="49267.0"/>
        <n v="100155.0"/>
        <n v="63635.0"/>
        <n v="33682.0"/>
        <n v="41396.0"/>
        <n v="24558.0"/>
        <n v="55470.0"/>
        <n v="53901.0"/>
        <n v="58054.0"/>
        <n v="42027.0"/>
        <n v="30071.0"/>
        <n v="73154.0"/>
        <n v="74170.0"/>
        <n v="29107.0"/>
        <n v="27030.0"/>
        <n v="31065.0"/>
        <n v="24356.0"/>
        <n v="44107.0"/>
        <n v="29028.0"/>
        <n v="34079.0"/>
        <n v="26294.0"/>
        <n v="27115.0"/>
        <n v="21931.0"/>
        <n v="41614.0"/>
        <n v="50172.0"/>
        <n v="25940.0"/>
        <n v="27393.0"/>
        <n v="52013.0"/>
        <n v="28037.0"/>
        <n v="145835.0"/>
        <n v="64395.0"/>
        <n v="128778.0"/>
        <n v="53873.0"/>
        <n v="49398.0"/>
        <n v="99693.0"/>
        <n v="53120.0"/>
        <n v="42278.0"/>
        <n v="99239.0"/>
        <n v="43355.0"/>
        <n v="46703.0"/>
        <n v="63548.0"/>
        <n v="142423.0"/>
        <n v="62909.0"/>
        <n v="50749.0"/>
        <n v="98966.0"/>
        <n v="170238.0"/>
        <n v="75482.0"/>
        <n v="60900.0"/>
        <n v="68746.0"/>
        <n v="26854.0"/>
        <n v="49680.0"/>
        <n v="46230.0"/>
        <n v="84413.0"/>
        <n v="37974.0"/>
        <n v="15715.0"/>
        <n v="43436.0"/>
        <n v="89684.0"/>
        <n v="71667.0"/>
        <n v="49238.0"/>
        <n v="20395.0"/>
        <n v="61433.0"/>
        <n v="18052.0"/>
        <n v="49676.0"/>
        <n v="67512.0"/>
        <n v="51489.0"/>
        <n v="57643.0"/>
        <n v="52132.0"/>
        <n v="59418.0"/>
        <n v="56644.0"/>
        <n v="37937.0"/>
        <n v="73577.0"/>
        <n v="38107.0"/>
        <n v="37353.0"/>
        <n v="54617.0"/>
        <n v="67604.0"/>
        <n v="120645.0"/>
        <n v="86926.0"/>
        <n v="91877.0"/>
        <n v="31499.0"/>
        <n v="91916.0"/>
        <n v="58250.0"/>
        <n v="41911.0"/>
        <n v="25363.0"/>
        <n v="73660.0"/>
        <n v="40384.0"/>
        <n v="24551.0"/>
        <n v="30303.0"/>
        <n v="41255.0"/>
        <n v="23530.0"/>
        <n v="26245.0"/>
        <n v="32607.0"/>
        <n v="39286.0"/>
        <n v="37295.0"/>
        <n v="42471.0"/>
        <n v="18124.0"/>
        <n v="21805.0"/>
        <n v="16478.0"/>
        <n v="22351.0"/>
        <n v="101171.0"/>
        <n v="39214.0"/>
        <n v="117640.0"/>
        <n v="47970.0"/>
        <n v="46639.0"/>
        <n v="48869.0"/>
        <n v="78871.0"/>
        <n v="129496.0"/>
        <n v="148642.0"/>
        <n v="135099.0"/>
        <n v="67058.0"/>
        <n v="57061.0"/>
        <n v="57953.0"/>
        <n v="82129.0"/>
        <n v="40404.0"/>
        <n v="126685.0"/>
        <n v="102775.0"/>
        <n v="195932.0"/>
        <n v="145335.0"/>
        <n v="105380.0"/>
        <n v="73836.0"/>
        <n v="42771.0"/>
        <n v="45880.0"/>
        <n v="62501.0"/>
        <n v="71959.0"/>
        <n v="78460.0"/>
        <n v="47546.0"/>
        <n v="71708.0"/>
        <n v="41483.0"/>
        <n v="46640.0"/>
        <n v="81153.0"/>
        <n v="82505.0"/>
        <n v="83892.0"/>
        <n v="45438.0"/>
        <n v="17870.0"/>
        <n v="48685.0"/>
        <n v="59078.0"/>
        <n v="81831.0"/>
        <n v="49748.0"/>
        <n v="87293.0"/>
        <n v="96871.0"/>
        <n v="24935.0"/>
        <n v="109901.0"/>
        <n v="45446.0"/>
        <n v="36617.0"/>
        <n v="34621.0"/>
        <n v="30696.0"/>
        <n v="28070.0"/>
        <n v="84494.0"/>
        <n v="46663.0"/>
        <n v="40223.0"/>
        <n v="42552.0"/>
        <n v="49982.0"/>
        <n v="62241.0"/>
        <n v="37884.0"/>
        <n v="64534.0"/>
        <n v="26457.0"/>
        <n v="44337.0"/>
        <n v="26553.0"/>
        <n v="74999.0"/>
        <n v="30765.0"/>
        <n v="39916.0"/>
        <n v="41359.0"/>
        <n v="47038.0"/>
        <n v="17659.0"/>
        <n v="34645.0"/>
        <n v="43084.0"/>
        <n v="24423.0"/>
        <n v="55570.0"/>
        <n v="92893.0"/>
        <n v="55977.0"/>
        <n v="20109.0"/>
        <n v="64019.0"/>
        <n v="53837.0"/>
        <n v="153416.0"/>
        <n v="81503.0"/>
        <n v="93985.0"/>
        <n v="59151.0"/>
        <n v="116174.0"/>
        <n v="119454.0"/>
        <n v="50462.0"/>
        <n v="172770.0"/>
        <n v="111647.0"/>
        <n v="160074.0"/>
        <n v="48002.0"/>
        <n v="54581.0"/>
        <n v="173645.0"/>
        <n v="59489.0"/>
        <n v="77635.0"/>
        <n v="62695.0"/>
        <n v="123055.0"/>
        <n v="57694.0"/>
        <n v="18514.0"/>
        <n v="48205.0"/>
        <n v="34603.0"/>
        <n v="16526.0"/>
        <n v="38591.0"/>
        <n v="41532.0"/>
        <n v="58849.0"/>
        <n v="44327.0"/>
        <n v="41349.0"/>
        <n v="42639.0"/>
        <n v="35329.0"/>
        <n v="91919.0"/>
        <n v="53819.0"/>
        <n v="100386.0"/>
        <n v="40038.0"/>
        <n v="55136.0"/>
        <n v="81628.0"/>
        <n v="46612.0"/>
        <n v="102682.0"/>
        <n v="38101.0"/>
        <n v="71439.0"/>
        <n v="57117.0"/>
        <n v="66398.0"/>
        <n v="90745.0"/>
        <n v="26980.0"/>
        <n v="62933.0"/>
        <n v="57109.0"/>
        <n v="33455.0"/>
        <n v="81662.0"/>
        <n v="31409.0"/>
        <n v="36940.0"/>
        <n v="80155.0"/>
        <n v="26050.0"/>
        <n v="25917.0"/>
        <n v="32652.0"/>
        <n v="19745.0"/>
        <n v="45025.0"/>
        <n v="28431.0"/>
        <n v="24806.0"/>
        <n v="24138.0"/>
        <n v="30667.0"/>
        <n v="28723.0"/>
        <n v="67769.0"/>
        <n v="56879.0"/>
        <n v="79020.0"/>
        <n v="49883.0"/>
        <n v="127911.0"/>
        <n v="56873.0"/>
        <n v="88514.0"/>
        <n v="68183.0"/>
        <n v="61693.0"/>
        <n v="62210.0"/>
        <n v="134371.0"/>
        <n v="84038.0"/>
        <n v="112245.0"/>
        <n v="107198.0"/>
        <n v="56590.0"/>
        <n v="40460.0"/>
        <n v="43351.0"/>
        <n v="61821.0"/>
        <n v="95808.0"/>
        <n v="34026.0"/>
        <n v="43613.0"/>
        <n v="116228.0"/>
        <n v="115700.0"/>
        <n v="114097.0"/>
        <n v="93071.0"/>
        <n v="102308.0"/>
        <n v="114461.0"/>
        <n v="110009.0"/>
        <n v="80254.0"/>
        <n v="20366.0"/>
        <n v="75508.0"/>
        <n v="53535.0"/>
        <n v="68855.0"/>
        <n v="132700.0"/>
        <n v="16856.0"/>
        <n v="61219.0"/>
        <n v="50838.0"/>
        <n v="37945.0"/>
        <n v="46788.0"/>
        <n v="19693.0"/>
        <n v="31221.0"/>
        <n v="21079.0"/>
        <n v="59907.0"/>
        <n v="53708.0"/>
        <n v="89694.0"/>
        <n v="28554.0"/>
        <n v="60307.0"/>
        <n v="28484.0"/>
        <n v="45537.0"/>
        <n v="35996.0"/>
        <n v="24569.0"/>
        <n v="63677.0"/>
        <n v="36856.0"/>
        <n v="33606.0"/>
        <n v="29344.0"/>
        <n v="26341.0"/>
        <n v="24407.0"/>
        <n v="33743.0"/>
        <n v="56977.0"/>
        <n v="55812.0"/>
        <n v="30497.0"/>
        <n v="29965.0"/>
        <n v="45097.0"/>
        <n v="16908.0"/>
        <n v="18821.0"/>
        <n v="24557.0"/>
        <n v="19883.0"/>
        <n v="38244.0"/>
        <n v="26229.0"/>
        <n v="59825.0"/>
        <n v="59431.0"/>
        <n v="57990.0"/>
        <n v="61358.0"/>
        <n v="83569.0"/>
        <n v="175728.0"/>
        <n v="109253.0"/>
        <n v="122462.0"/>
        <n v="38604.0"/>
        <n v="68341.0"/>
        <n v="60738.0"/>
        <n v="96853.0"/>
        <n v="39265.0"/>
        <n v="186749.0"/>
        <n v="57748.0"/>
        <n v="175552.0"/>
        <n v="52214.0"/>
        <n v="49882.0"/>
        <n v="47110.0"/>
        <n v="22445.0"/>
        <n v="65361.0"/>
        <n v="56822.0"/>
        <n v="88891.0"/>
        <n v="82592.0"/>
        <n v="26817.0"/>
        <n v="61043.0"/>
        <n v="64421.0"/>
        <n v="30237.0"/>
        <n v="13432.0"/>
        <n v="118834.0"/>
        <n v="34274.0"/>
        <n v="51443.0"/>
        <n v="74762.0"/>
        <n v="96012.0"/>
        <n v="126186.0"/>
        <n v="55622.0"/>
        <n v="58318.0"/>
        <n v="20148.0"/>
        <n v="53032.0"/>
        <n v="53540.0"/>
        <n v="99294.0"/>
        <n v="94439.0"/>
        <n v="42507.0"/>
        <n v="47053.0"/>
        <n v="51383.0"/>
        <n v="78467.0"/>
        <n v="42987.0"/>
        <n v="49722.0"/>
        <n v="47500.0"/>
        <n v="48537.0"/>
        <n v="63095.0"/>
        <n v="26085.0"/>
        <n v="29118.0"/>
        <n v="96436.0"/>
        <n v="59470.0"/>
        <n v="47709.0"/>
        <n v="32562.0"/>
        <n v="85727.0"/>
        <n v="37184.0"/>
        <n v="36151.0"/>
        <n v="31594.0"/>
        <n v="84648.0"/>
        <n v="37727.0"/>
        <n v="38925.0"/>
        <n v="58475.0"/>
        <n v="34175.0"/>
        <n v="32212.0"/>
        <n v="42178.0"/>
        <n v="68669.0"/>
        <n v="85675.0"/>
        <n v="127454.0"/>
        <n v="60141.0"/>
        <n v="113199.0"/>
        <n v="149264.0"/>
        <n v="86894.0"/>
        <n v="63766.0"/>
        <n v="52357.0"/>
        <n v="88867.0"/>
        <n v="64461.0"/>
        <n v="127773.0"/>
        <n v="167201.0"/>
        <n v="61672.0"/>
        <n v="86860.0"/>
        <n v="48026.0"/>
        <n v="65863.0"/>
        <n v="107477.0"/>
        <n v="57679.0"/>
        <n v="98870.0"/>
        <n v="110138.0"/>
        <n v="72567.0"/>
        <n v="93583.0"/>
        <n v="140909.0"/>
        <n v="48842.0"/>
        <n v="43536.0"/>
        <n v="83568.0"/>
        <n v="47216.0"/>
        <n v="48864.0"/>
        <n v="52725.0"/>
        <n v="92552.0"/>
        <n v="51847.0"/>
        <n v="64457.0"/>
        <n v="83391.0"/>
        <n v="92490.0"/>
        <n v="47592.0"/>
        <n v="97351.0"/>
        <n v="101052.0"/>
        <n v="74008.0"/>
        <n v="44238.0"/>
        <n v="104296.0"/>
        <n v="29071.0"/>
        <n v="43302.0"/>
        <n v="67411.0"/>
        <n v="25651.0"/>
        <n v="56221.0"/>
        <n v="25153.0"/>
        <n v="73981.0"/>
        <n v="65442.0"/>
        <n v="65003.0"/>
        <n v="17687.0"/>
        <n v="40041.0"/>
        <n v="23359.0"/>
        <n v="41857.0"/>
        <n v="28912.0"/>
        <n v="59137.0"/>
        <n v="34025.0"/>
        <n v="68217.0"/>
        <n v="70773.0"/>
        <n v="39050.0"/>
        <n v="20698.0"/>
        <n v="45816.0"/>
        <n v="38219.0"/>
        <n v="35573.0"/>
        <n v="20137.0"/>
        <n v="51110.0"/>
        <n v="74658.0"/>
        <n v="48730.0"/>
        <n v="59767.0"/>
        <n v="98021.0"/>
        <n v="81399.0"/>
        <n v="35579.0"/>
        <n v="99252.0"/>
        <n v="94994.0"/>
        <n v="36191.0"/>
        <n v="50028.0"/>
        <n v="56901.0"/>
        <n v="93590.0"/>
        <n v="64608.0"/>
        <n v="65087.0"/>
        <n v="115530.0"/>
        <n v="218819.0"/>
        <n v="52335.0"/>
        <n v="142513.0"/>
        <n v="115314.0"/>
        <n v="116749.0"/>
        <n v="191403.0"/>
        <n v="20089.0"/>
        <n v="108949.0"/>
        <n v="135890.0"/>
        <n v="132881.0"/>
        <n v="100364.0"/>
        <n v="63152.0"/>
        <n v="88172.0"/>
        <n v="51735.0"/>
        <n v="59631.0"/>
        <n v="38334.0"/>
        <n v="98526.0"/>
        <n v="50162.0"/>
        <n v="109530.0"/>
        <n v="52515.0"/>
        <n v="68999.0"/>
        <n v="56505.0"/>
        <n v="103885.0"/>
        <n v="52268.0"/>
        <n v="38474.0"/>
        <n v="85574.0"/>
        <n v="102544.0"/>
        <n v="38947.0"/>
        <n v="32463.0"/>
        <n v="66761.0"/>
        <n v="40965.0"/>
        <n v="73081.0"/>
        <n v="112261.0"/>
        <n v="72902.0"/>
        <n v="76348.0"/>
        <n v="10669.0"/>
        <n v="96836.0"/>
        <n v="33702.0"/>
        <n v="21486.0"/>
        <n v="34410.0"/>
        <n v="39417.0"/>
        <n v="48552.0"/>
        <n v="18633.0"/>
        <n v="67274.0"/>
        <n v="40340.0"/>
        <n v="24071.0"/>
        <n v="49168.0"/>
        <n v="44336.0"/>
        <n v="40795.0"/>
        <n v="45064.0"/>
        <n v="64755.0"/>
        <n v="44319.0"/>
        <n v="85106.0"/>
        <n v="60151.0"/>
        <n v="45383.0"/>
        <n v="56939.0"/>
        <n v="59251.0"/>
        <n v="56230.0"/>
        <n v="71025.0"/>
        <n v="44219.0"/>
        <n v="107252.0"/>
        <n v="122568.0"/>
        <n v="137554.0"/>
        <n v="113103.0"/>
        <n v="59083.0"/>
        <n v="109331.0"/>
        <n v="43848.0"/>
        <n v="42510.0"/>
        <n v="99277.0"/>
        <n v="58057.0"/>
        <n v="90722.0"/>
        <n v="106714.0"/>
        <n v="53584.0"/>
        <n v="92704.0"/>
        <n v="76666.0"/>
        <n v="40173.0"/>
        <n v="114527.0"/>
        <n v="48104.0"/>
        <n v="76395.0"/>
        <n v="74909.0"/>
        <n v="91117.0"/>
        <n v="44066.0"/>
        <n v="53666.0"/>
        <n v="36987.0"/>
        <n v="57776.0"/>
        <n v="69715.0"/>
        <n v="31258.0"/>
        <n v="65639.0"/>
        <n v="79167.0"/>
        <n v="35820.0"/>
        <n v="45666.0"/>
        <n v="47320.0"/>
        <n v="38896.0"/>
        <n v="26038.0"/>
        <n v="23399.0"/>
        <n v="26844.0"/>
        <n v="23748.0"/>
        <n v="21889.0"/>
        <n v="53359.0"/>
        <n v="73973.0"/>
        <n v="59583.0"/>
        <n v="44898.0"/>
        <n v="49635.0"/>
        <n v="33570.0"/>
        <n v="38227.0"/>
        <n v="34794.0"/>
        <n v="28885.0"/>
        <n v="46066.0"/>
        <n v="50140.0"/>
        <n v="46077.0"/>
        <n v="35775.0"/>
        <n v="27907.0"/>
        <n v="66181.0"/>
        <n v="141595.0"/>
        <n v="60715.0"/>
        <n v="38080.0"/>
        <n v="120016.0"/>
        <n v="102563.0"/>
        <n v="60681.0"/>
        <n v="49688.0"/>
        <n v="44361.0"/>
        <n v="127443.0"/>
        <n v="56276.0"/>
        <n v="52573.0"/>
        <n v="61929.0"/>
        <n v="41330.0"/>
        <n v="60494.0"/>
        <n v="67655.0"/>
        <n v="47188.0"/>
        <n v="75404.0"/>
        <n v="96350.0"/>
        <n v="56202.0"/>
        <n v="91010.0"/>
        <n v="72458.0"/>
        <n v="78030.0"/>
        <n v="16934.0"/>
        <n v="68844.0"/>
        <n v="18091.0"/>
        <n v="31371.0"/>
        <n v="35812.0"/>
        <n v="59206.0"/>
        <n v="103314.0"/>
        <n v="96981.0"/>
        <n v="61699.0"/>
        <n v="31250.0"/>
        <n v="18887.0"/>
        <n v="60729.0"/>
        <n v="43952.0"/>
        <n v="26621.0"/>
        <n v="50294.0"/>
        <n v="57555.0"/>
        <n v="34856.0"/>
        <n v="25427.0"/>
        <n v="24292.0"/>
        <n v="69751.0"/>
        <n v="74424.0"/>
        <n v="75475.0"/>
        <n v="26406.0"/>
        <n v="40148.0"/>
        <n v="22081.0"/>
        <n v="22466.0"/>
        <n v="57688.0"/>
        <n v="29680.0"/>
        <n v="24390.0"/>
        <n v="45065.0"/>
        <n v="38921.0"/>
        <n v="32324.0"/>
        <n v="16183.0"/>
        <n v="17153.0"/>
        <n v="28239.0"/>
        <n v="35172.0"/>
        <n v="28761.0"/>
        <n v="16046.0"/>
        <n v="81561.0"/>
        <n v="104887.0"/>
        <n v="44556.0"/>
        <n v="106565.0"/>
        <n v="151033.0"/>
        <n v="64480.0"/>
        <n v="44456.0"/>
        <n v="148120.0"/>
        <n v="63151.0"/>
        <n v="64817.0"/>
        <n v="69865.0"/>
        <n v="85809.0"/>
        <n v="54103.0"/>
        <n v="101341.0"/>
        <n v="53259.0"/>
        <n v="66958.0"/>
        <n v="109424.0"/>
        <n v="142380.0"/>
        <n v="51914.0"/>
        <n v="44275.0"/>
        <n v="70130.0"/>
        <n v="54332.0"/>
        <n v="101196.0"/>
        <n v="86227.0"/>
        <n v="67470.0"/>
        <n v="71978.0"/>
        <n v="43120.0"/>
        <n v="73303.0"/>
        <n v="61176.0"/>
        <n v="64618.0"/>
        <n v="47020.0"/>
        <n v="69904.0"/>
        <n v="56503.0"/>
        <n v="40027.0"/>
        <n v="36135.0"/>
        <n v="86235.0"/>
        <n v="82700.0"/>
        <n v="61467.0"/>
        <n v="66779.0"/>
        <n v="31904.0"/>
        <n v="76776.0"/>
        <n v="83294.0"/>
        <n v="71094.0"/>
        <n v="46229.0"/>
        <n v="32592.0"/>
        <n v="36757.0"/>
        <n v="35773.0"/>
        <n v="37961.0"/>
        <n v="41718.0"/>
        <n v="82987.0"/>
        <n v="33870.0"/>
        <n v="48632.0"/>
        <n v="12907.0"/>
        <n v="24588.0"/>
        <n v="58692.0"/>
        <n v="18167.0"/>
        <n v="55458.0"/>
        <n v="24739.0"/>
        <n v="15567.0"/>
        <n v="26525.0"/>
        <n v="70876.0"/>
        <n v="38503.0"/>
        <n v="22366.0"/>
        <n v="32946.0"/>
        <n v="33923.0"/>
        <n v="32436.0"/>
        <n v="36665.0"/>
        <n v="33017.0"/>
        <n v="50372.0"/>
        <n v="154788.0"/>
        <n v="153566.0"/>
        <n v="97164.0"/>
        <n v="27889.0"/>
        <n v="56583.0"/>
        <n v="33673.0"/>
        <n v="100422.0"/>
        <n v="79447.0"/>
        <n v="70500.0"/>
        <n v="59056.0"/>
        <n v="32224.0"/>
        <n v="46657.0"/>
        <n v="73853.0"/>
        <n v="92699.0"/>
        <n v="36988.0"/>
        <n v="37932.0"/>
        <n v="55480.0"/>
        <n v="33095.0"/>
        <n v="86223.0"/>
        <n v="31342.0"/>
        <n v="62567.0"/>
        <n v="13137.0"/>
        <n v="68373.0"/>
        <n v="33212.0"/>
        <n v="27055.0"/>
        <n v="36806.0"/>
        <n v="39588.0"/>
        <n v="37550.0"/>
        <n v="27601.0"/>
        <n v="36335.0"/>
        <n v="81565.0"/>
        <n v="44256.0"/>
        <n v="33091.0"/>
        <n v="63814.0"/>
        <n v="32009.0"/>
        <n v="70956.0"/>
        <n v="73586.0"/>
        <n v="72258.0"/>
        <n v="40355.0"/>
        <n v="25868.0"/>
        <n v="25425.0"/>
        <n v="28602.0"/>
        <n v="34471.0"/>
        <n v="46006.0"/>
        <n v="42693.0"/>
        <n v="45281.0"/>
        <n v="60659.0"/>
        <n v="60809.0"/>
        <n v="57602.0"/>
        <n v="52360.0"/>
        <n v="48622.0"/>
        <n v="37403.0"/>
        <n v="31651.0"/>
        <n v="26022.0"/>
        <n v="25478.0"/>
        <n v="31531.0"/>
        <n v="20512.0"/>
        <n v="26715.0"/>
        <n v="28924.0"/>
        <n v="24575.0"/>
        <n v="19426.0"/>
        <n v="27056.0"/>
        <n v="20131.0"/>
        <n v="19608.0"/>
        <n v="24214.0"/>
        <n v="77525.0"/>
        <n v="17231.0"/>
        <n v="106377.0"/>
        <n v="92770.0"/>
        <n v="51396.0"/>
        <n v="98321.0"/>
        <n v="33651.0"/>
        <n v="95804.0"/>
        <n v="49144.0"/>
        <n v="81587.0"/>
        <n v="39730.0"/>
        <n v="27736.0"/>
        <n v="37956.0"/>
        <n v="50596.0"/>
        <n v="34757.0"/>
        <n v="42729.0"/>
        <n v="97343.0"/>
        <n v="32411.0"/>
        <n v="37074.0"/>
        <n v="88060.0"/>
        <n v="98314.0"/>
        <n v="59716.0"/>
        <n v="52503.0"/>
        <n v="98181.0"/>
        <n v="34899.0"/>
        <n v="62638.0"/>
        <n v="91824.0"/>
        <n v="41907.0"/>
        <n v="54015.0"/>
        <n v="47951.0"/>
        <n v="37513.0"/>
        <n v="40711.0"/>
        <n v="41219.0"/>
        <n v="66217.0"/>
        <n v="50817.0"/>
        <n v="57517.0"/>
        <n v="25269.0"/>
        <n v="41400.0"/>
        <n v="30653.0"/>
        <n v="21482.0"/>
        <n v="33971.0"/>
        <n v="24794.0"/>
        <n v="39307.0"/>
        <n v="75346.0"/>
        <n v="92371.0"/>
        <n v="37429.0"/>
        <n v="21941.0"/>
        <n v="32036.0"/>
        <n v="29033.0"/>
        <n v="27953.0"/>
        <n v="32448.0"/>
        <n v="16086.0"/>
        <n v="16235.0"/>
        <n v="22924.0"/>
        <n v="19307.0"/>
        <n v="24285.0"/>
        <n v="27820.0"/>
        <n v="40998.0"/>
        <n v="33612.0"/>
        <n v="27356.0"/>
        <n v="49363.0"/>
        <n v="99140.0"/>
        <n v="62705.0"/>
        <n v="13999.0"/>
        <n v="38300.0"/>
        <n v="31935.0"/>
        <n v="93740.0"/>
        <n v="48885.0"/>
        <n v="82012.0"/>
        <n v="41069.0"/>
        <n v="73014.0"/>
        <n v="120176.0"/>
        <n v="33764.0"/>
        <n v="32633.0"/>
        <n v="40069.0"/>
        <n v="49565.0"/>
        <n v="76650.0"/>
        <n v="25831.0"/>
        <n v="25777.0"/>
        <n v="63724.0"/>
        <n v="77056.0"/>
        <n v="33665.0"/>
        <n v="81404.0"/>
        <n v="39032.0"/>
        <n v="40461.0"/>
        <n v="46411.0"/>
        <n v="32826.0"/>
        <n v="29534.0"/>
        <n v="35691.0"/>
        <n v="26513.0"/>
        <n v="30297.0"/>
        <n v="50545.0"/>
        <n v="63782.0"/>
        <n v="56669.0"/>
        <n v="68903.0"/>
        <n v="12830.0"/>
        <n v="63388.0"/>
        <n v="34234.0"/>
        <n v="30124.0"/>
        <n v="50004.0"/>
        <n v="33377.0"/>
        <n v="17300.0"/>
        <n v="29784.0"/>
        <n v="31827.0"/>
        <n v="8914.0"/>
        <n v="42624.0"/>
        <n v="54507.0"/>
        <n v="68884.0"/>
        <n v="28197.0"/>
        <n v="44175.0"/>
        <n v="16738.0"/>
        <n v="31138.0"/>
        <n v="80486.0"/>
        <n v="37628.0"/>
        <n v="23234.0"/>
        <n v="21332.0"/>
        <n v="16728.0"/>
        <n v="23455.0"/>
        <n v="13888.0"/>
        <n v="12791.0"/>
        <n v="16192.0"/>
        <n v="21286.0"/>
        <n v="13792.0"/>
        <n v="19410.0"/>
        <n v="43630.0"/>
        <n v="23888.0"/>
        <n v="43073.0"/>
        <n v="49157.0"/>
        <n v="98685.0"/>
        <n v="77073.0"/>
        <n v="35866.0"/>
        <n v="27954.0"/>
        <n v="105212.0"/>
        <n v="118676.0"/>
        <n v="49788.0"/>
        <n v="71121.0"/>
        <n v="35891.0"/>
        <n v="15606.0"/>
        <n v="58997.0"/>
        <n v="107430.0"/>
        <n v="93992.0"/>
        <n v="53677.0"/>
        <n v="15619.0"/>
        <n v="52535.0"/>
        <n v="82603.0"/>
        <n v="50608.0"/>
        <n v="57925.0"/>
        <n v="36795.0"/>
        <n v="101260.0"/>
        <n v="42659.0"/>
        <n v="28001.0"/>
        <n v="42231.0"/>
        <n v="30204.0"/>
        <n v="44897.0"/>
        <n v="77296.0"/>
        <n v="62121.0"/>
        <n v="30750.0"/>
        <n v="27041.0"/>
        <n v="51420.0"/>
        <n v="33650.0"/>
        <n v="37241.0"/>
        <n v="33627.0"/>
        <n v="43154.0"/>
        <n v="26241.0"/>
        <n v="38864.0"/>
        <n v="30397.0"/>
        <n v="29594.0"/>
        <n v="45028.0"/>
        <n v="36639.0"/>
        <n v="17372.0"/>
        <n v="51586.0"/>
        <n v="27439.0"/>
        <n v="25168.0"/>
        <n v="10272.0"/>
        <n v="35448.0"/>
        <n v="20676.0"/>
        <n v="27688.0"/>
        <n v="43863.0"/>
        <n v="21814.0"/>
        <n v="19266.0"/>
        <n v="16953.0"/>
        <n v="20254.0"/>
        <n v="36060.0"/>
        <n v="20313.0"/>
        <n v="27942.0"/>
        <n v="21206.0"/>
        <n v="13263.0"/>
        <n v="27689.0"/>
        <n v="13734.0"/>
        <n v="21597.0"/>
        <n v="18626.0"/>
        <n v="101098.0"/>
        <n v="21613.0"/>
        <n v="47126.0"/>
        <n v="39610.0"/>
        <n v="53216.0"/>
        <n v="56498.0"/>
        <n v="112891.0"/>
        <n v="43753.0"/>
        <n v="75094.0"/>
        <n v="33210.0"/>
        <n v="29807.0"/>
        <n v="29574.0"/>
        <n v="31027.0"/>
        <n v="75823.0"/>
        <n v="71147.0"/>
        <n v="29317.0"/>
        <n v="16502.0"/>
        <n v="89771.0"/>
        <n v="123115.0"/>
        <n v="71465.0"/>
        <n v="25197.0"/>
        <n v="45169.0"/>
        <n v="61237.0"/>
        <n v="103236.0"/>
        <n v="80464.0"/>
        <n v="47974.0"/>
        <n v="41276.0"/>
        <n v="66775.0"/>
        <n v="64563.0"/>
        <n v="52776.0"/>
        <n v="55774.0"/>
        <n v="30392.0"/>
        <n v="35656.0"/>
        <n v="42835.0"/>
        <n v="55582.0"/>
        <n v="51816.0"/>
        <n v="51091.0"/>
        <n v="45906.0"/>
        <n v="36307.0"/>
        <n v="31718.0"/>
        <n v="34597.0"/>
        <n v="36881.0"/>
        <n v="35121.0"/>
        <n v="29171.0"/>
        <n v="59455.0"/>
        <n v="30808.0"/>
        <n v="21283.0"/>
        <n v="54480.0"/>
        <n v="45713.0"/>
        <n v="29222.0"/>
        <n v="29356.0"/>
        <n v="34721.0"/>
        <n v="12237.0"/>
        <n v="49690.0"/>
        <n v="17771.0"/>
        <n v="23473.0"/>
        <n v="28608.0"/>
        <n v="36475.0"/>
        <n v="18287.0"/>
        <n v="19739.0"/>
        <n v="22771.0"/>
        <n v="18844.0"/>
        <n v="35045.0"/>
        <n v="21630.0"/>
        <n v="26442.0"/>
        <n v="35583.0"/>
        <n v="27249.0"/>
        <n v="13909.0"/>
        <n v="35611.0"/>
        <n v="21834.0"/>
        <n v="25383.0"/>
        <n v="35672.0"/>
        <n v="85345.0"/>
        <n v="40017.0"/>
        <n v="48185.0"/>
        <n v="69131.0"/>
        <n v="65252.0"/>
        <n v="111996.0"/>
        <n v="39616.0"/>
        <n v="71479.0"/>
        <n v="92810.0"/>
        <n v="60616.0"/>
        <n v="115778.0"/>
        <n v="38853.0"/>
        <n v="126019.0"/>
        <n v="32531.0"/>
        <n v="79774.0"/>
        <n v="46913.0"/>
        <n v="136096.0"/>
        <n v="91737.0"/>
        <n v="30706.0"/>
        <n v="47602.0"/>
        <n v="62503.0"/>
        <n v="57155.0"/>
        <n v="92713.0"/>
        <n v="42778.0"/>
        <n v="83020.0"/>
        <n v="90621.0"/>
        <n v="70173.0"/>
        <n v="44165.0"/>
        <n v="41648.0"/>
        <n v="35322.0"/>
        <n v="32756.0"/>
        <n v="42154.0"/>
        <n v="39537.0"/>
        <n v="25492.0"/>
        <n v="35088.0"/>
        <n v="48621.0"/>
        <n v="41860.0"/>
        <n v="32010.0"/>
        <n v="71227.0"/>
        <n v="52111.0"/>
        <n v="46206.0"/>
        <n v="38927.0"/>
        <n v="42610.0"/>
        <n v="35945.0"/>
        <n v="17136.0"/>
        <n v="22862.0"/>
        <n v="30414.0"/>
        <n v="19717.0"/>
        <n v="21830.0"/>
        <n v="34831.0"/>
        <n v="15870.0"/>
        <n v="19270.0"/>
        <n v="12502.0"/>
        <n v="39945.0"/>
        <n v="23375.0"/>
        <n v="20213.0"/>
        <n v="41052.0"/>
        <n v="19897.0"/>
        <n v="26443.0"/>
        <n v="28433.0"/>
        <n v="19859.0"/>
        <n v="35271.0"/>
        <n v="8988.0"/>
        <n v="80343.0"/>
        <n v="123229.0"/>
        <n v="39511.0"/>
        <n v="113855.0"/>
        <n v="46345.0"/>
        <n v="46476.0"/>
        <n v="24847.0"/>
        <n v="94363.0"/>
        <n v="36309.0"/>
        <n v="46452.0"/>
        <n v="48652.0"/>
        <n v="70756.0"/>
        <n v="67683.0"/>
        <n v="69430.0"/>
        <n v="41550.0"/>
        <n v="33982.0"/>
        <n v="62150.0"/>
        <n v="18638.0"/>
        <n v="77846.0"/>
        <n v="16353.0"/>
        <n v="99095.0"/>
        <n v="76049.0"/>
        <n v="16362.0"/>
        <n v="84124.0"/>
        <n v="69942.0"/>
        <n v="53696.0"/>
        <n v="33654.0"/>
        <n v="48711.0"/>
        <n v="41973.0"/>
        <n v="45347.0"/>
        <n v="46971.0"/>
        <n v="43502.0"/>
        <n v="77761.0"/>
        <n v="37370.0"/>
        <n v="31967.0"/>
        <n v="25306.0"/>
        <n v="32429.0"/>
        <n v="27224.0"/>
        <n v="48186.0"/>
        <n v="60400.0"/>
        <n v="40680.0"/>
        <n v="20534.0"/>
        <n v="44601.0"/>
        <n v="29338.0"/>
        <n v="40535.0"/>
        <n v="38543.0"/>
        <n v="19849.0"/>
        <n v="59039.0"/>
        <n v="17654.0"/>
        <n v="33521.0"/>
        <n v="23852.0"/>
        <n v="34541.0"/>
        <n v="52092.0"/>
        <n v="38160.0"/>
        <n v="54697.0"/>
        <n v="30715.0"/>
        <n v="46907.0"/>
        <n v="14703.0"/>
        <n v="24088.0"/>
        <n v="33903.0"/>
        <n v="75277.0"/>
        <n v="58658.0"/>
        <n v="45467.0"/>
        <n v="46793.0"/>
        <n v="93130.0"/>
        <n v="150042.0"/>
        <n v="49619.0"/>
        <n v="52599.0"/>
        <n v="47859.0"/>
        <n v="52606.0"/>
        <n v="89745.0"/>
        <n v="34643.0"/>
        <n v="60512.0"/>
        <n v="77071.0"/>
        <n v="70088.0"/>
        <n v="99132.0"/>
        <n v="109165.0"/>
        <n v="97046.0"/>
        <n v="41215.0"/>
        <n v="78141.0"/>
        <n v="79257.0"/>
        <n v="67338.0"/>
        <n v="76443.0"/>
        <n v="41257.0"/>
        <n v="13382.0"/>
        <n v="79929.0"/>
        <n v="105368.0"/>
        <n v="33688.0"/>
        <n v="55742.0"/>
        <n v="38051.0"/>
        <n v="14004.0"/>
        <n v="66129.0"/>
        <n v="60899.0"/>
        <n v="33861.0"/>
        <n v="37666.0"/>
        <n v="32048.0"/>
        <n v="17203.0"/>
        <n v="13037.0"/>
        <n v="26587.0"/>
        <n v="67245.0"/>
        <n v="36402.0"/>
        <n v="41813.0"/>
        <n v="67080.0"/>
        <n v="38859.0"/>
        <n v="52161.0"/>
        <n v="28115.0"/>
        <n v="34042.0"/>
        <n v="21150.0"/>
        <n v="33022.0"/>
        <n v="19975.0"/>
        <n v="66188.0"/>
        <n v="30129.0"/>
        <n v="29262.0"/>
        <n v="23685.0"/>
        <n v="33036.0"/>
        <n v="36896.0"/>
        <n v="39036.0"/>
        <n v="33577.0"/>
        <n v="30965.0"/>
        <n v="45138.0"/>
        <n v="46090.0"/>
        <n v="20981.0"/>
        <n v="21658.0"/>
        <n v="26030.0"/>
        <n v="40735.0"/>
        <n v="25011.0"/>
        <n v="15751.0"/>
        <n v="21027.0"/>
        <n v="20392.0"/>
        <n v="28413.0"/>
        <n v="41479.0"/>
        <n v="45671.0"/>
        <n v="55133.0"/>
        <n v="109483.0"/>
        <n v="30547.0"/>
        <n v="50090.0"/>
        <n v="42045.0"/>
        <n v="90489.0"/>
        <n v="77747.0"/>
        <n v="121503.0"/>
        <n v="77411.0"/>
        <n v="31852.0"/>
        <n v="39335.0"/>
        <n v="50512.0"/>
        <n v="52028.0"/>
        <n v="36481.0"/>
        <n v="24103.0"/>
        <n v="45786.0"/>
        <n v="72636.0"/>
        <n v="40186.0"/>
        <n v="41630.0"/>
        <n v="55408.0"/>
        <n v="97090.0"/>
        <n v="94899.0"/>
        <n v="72126.0"/>
        <n v="40781.0"/>
        <n v="42668.0"/>
        <n v="16283.0"/>
        <n v="27490.0"/>
        <n v="78294.0"/>
        <n v="31199.0"/>
        <n v="39693.0"/>
        <n v="53060.0"/>
        <n v="47670.0"/>
        <n v="30047.0"/>
        <n v="68904.0"/>
        <n v="21192.0"/>
        <n v="22779.0"/>
        <n v="55169.0"/>
        <n v="16294.0"/>
        <n v="59595.0"/>
        <n v="53496.0"/>
        <n v="16202.0"/>
        <n v="71936.0"/>
        <n v="78822.0"/>
        <n v="20141.0"/>
        <n v="25327.0"/>
        <n v="32392.0"/>
        <n v="24472.0"/>
        <n v="21040.0"/>
        <n v="35094.0"/>
        <n v="42813.0"/>
        <n v="24655.0"/>
        <n v="17328.0"/>
        <n v="50918.0"/>
        <n v="23861.0"/>
        <n v="19356.0"/>
        <n v="39094.0"/>
        <n v="34013.0"/>
        <n v="19854.0"/>
        <n v="54342.0"/>
        <n v="21983.0"/>
        <n v="54074.0"/>
        <n v="63393.0"/>
        <n v="15544.0"/>
        <n v="34617.0"/>
        <n v="22846.0"/>
        <n v="55765.0"/>
        <n v="28492.0"/>
        <n v="51482.0"/>
        <n v="40040.0"/>
        <n v="46658.0"/>
        <n v="29080.0"/>
        <n v="32008.0"/>
        <n v="85974.0"/>
        <n v="39540.0"/>
        <n v="107524.0"/>
        <n v="100743.0"/>
        <n v="141365.0"/>
        <n v="44594.0"/>
        <n v="44846.0"/>
        <n v="28358.0"/>
        <n v="89069.0"/>
        <n v="125390.0"/>
        <n v="36906.0"/>
        <n v="58717.0"/>
        <n v="102172.0"/>
        <n v="40511.0"/>
        <n v="48573.0"/>
        <n v="56609.0"/>
        <n v="92711.0"/>
        <n v="106745.0"/>
        <n v="36073.0"/>
        <n v="43012.0"/>
        <n v="40279.0"/>
        <n v="39683.0"/>
        <n v="78644.0"/>
        <n v="14349.0"/>
        <n v="55345.0"/>
        <n v="44010.0"/>
        <n v="31647.0"/>
        <n v="45734.0"/>
        <n v="47098.0"/>
        <n v="43279.0"/>
        <n v="58400.0"/>
        <n v="20950.0"/>
        <n v="61823.0"/>
        <n v="33025.0"/>
        <n v="37709.0"/>
        <n v="42736.0"/>
        <n v="21973.0"/>
        <n v="59414.0"/>
        <n v="24573.0"/>
        <n v="33649.0"/>
        <n v="34683.0"/>
        <n v="21472.0"/>
        <n v="15343.0"/>
        <n v="37417.0"/>
        <n v="25117.0"/>
        <n v="38687.0"/>
        <n v="18265.0"/>
        <n v="34886.0"/>
        <n v="26789.0"/>
        <n v="36536.0"/>
        <n v="26834.0"/>
        <n v="23693.0"/>
        <n v="49458.0"/>
        <n v="27505.0"/>
        <n v="35378.0"/>
        <n v="42877.0"/>
        <n v="35283.0"/>
        <n v="18659.0"/>
        <n v="40209.0"/>
        <n v="28144.0"/>
        <n v="8978.0"/>
        <n v="38863.0"/>
        <n v="9168.0"/>
        <n v="11510.0"/>
        <n v="79023.0"/>
        <n v="71924.0"/>
        <n v="55043.0"/>
        <n v="40448.0"/>
        <n v="40882.0"/>
        <n v="129278.0"/>
        <n v="41035.0"/>
        <n v="72825.0"/>
        <n v="23208.0"/>
        <n v="55729.0"/>
        <n v="80884.0"/>
        <n v="37016.0"/>
        <n v="140315.0"/>
        <n v="34986.0"/>
        <n v="67179.0"/>
        <n v="103949.0"/>
        <n v="45507.0"/>
        <n v="24004.0"/>
        <n v="50948.0"/>
        <n v="72287.0"/>
        <n v="97923.0"/>
        <n v="39083.0"/>
        <n v="51711.0"/>
        <n v="43016.0"/>
        <n v="57163.0"/>
        <n v="40390.0"/>
        <n v="62615.0"/>
        <n v="67230.0"/>
        <n v="30830.0"/>
        <n v="80122.0"/>
        <n v="36857.0"/>
        <n v="88944.0"/>
        <n v="76714.0"/>
        <n v="38582.0"/>
        <n v="31459.0"/>
        <n v="25413.0"/>
        <n v="12242.0"/>
        <n v="43330.0"/>
        <n v="51691.0"/>
        <n v="36968.0"/>
        <n v="48261.0"/>
        <n v="46122.0"/>
        <n v="20687.0"/>
        <n v="22733.0"/>
        <n v="20047.0"/>
        <n v="25436.0"/>
        <n v="37536.0"/>
        <n v="31291.0"/>
        <n v="16895.0"/>
        <n v="69705.0"/>
        <n v="42215.0"/>
        <n v="34090.0"/>
        <n v="24386.0"/>
        <n v="39452.0"/>
        <n v="25595.0"/>
        <n v="29009.0"/>
        <n v="27867.0"/>
        <n v="29969.0"/>
        <n v="40845.0"/>
        <n v="22906.0"/>
        <n v="23894.0"/>
        <n v="27584.0"/>
        <n v="16585.0"/>
        <n v="43716.0"/>
        <n v="28714.0"/>
        <n v="86603.0"/>
        <n v="25085.0"/>
        <n v="54416.0"/>
        <n v="42293.0"/>
        <n v="127697.0"/>
        <n v="130757.0"/>
        <n v="124392.0"/>
        <n v="43947.0"/>
        <n v="64203.0"/>
        <n v="89820.0"/>
        <n v="37169.0"/>
        <n v="128224.0"/>
        <n v="60944.0"/>
        <n v="39607.0"/>
        <n v="32384.0"/>
        <n v="33798.0"/>
        <n v="149729.0"/>
        <n v="65525.0"/>
        <n v="63092.0"/>
        <n v="86645.0"/>
        <n v="54357.0"/>
        <n v="37756.0"/>
        <n v="46758.0"/>
        <n v="34091.0"/>
        <n v="34892.0"/>
        <n v="87553.0"/>
        <n v="13669.0"/>
        <n v="32715.0"/>
        <n v="83811.0"/>
        <n v="38386.0"/>
        <n v="65080.0"/>
        <n v="69271.0"/>
        <n v="51144.0"/>
        <n v="48105.0"/>
        <n v="67308.0"/>
        <n v="58841.0"/>
        <n v="46868.0"/>
        <n v="38053.0"/>
        <n v="64401.0"/>
        <n v="77199.0"/>
        <n v="49708.0"/>
        <n v="29236.0"/>
        <n v="68660.0"/>
        <n v="40690.0"/>
        <n v="48348.0"/>
        <n v="28158.0"/>
        <n v="26988.0"/>
        <n v="30896.0"/>
        <n v="21303.0"/>
        <n v="24087.0"/>
        <n v="15686.0"/>
        <n v="21982.0"/>
        <n v="19101.0"/>
        <n v="21174.0"/>
        <n v="41980.0"/>
        <n v="32263.0"/>
        <n v="28681.0"/>
        <n v="35999.0"/>
        <n v="24317.0"/>
        <n v="24521.0"/>
        <n v="12892.0"/>
        <n v="29350.0"/>
        <n v="25324.0"/>
        <n v="35133.0"/>
        <n v="20474.0"/>
        <n v="15956.0"/>
        <n v="47545.0"/>
        <n v="19138.0"/>
        <n v="82444.0"/>
        <n v="92206.0"/>
        <n v="40758.0"/>
        <n v="106352.0"/>
        <n v="46864.0"/>
        <n v="46332.0"/>
        <n v="96779.0"/>
        <n v="33103.0"/>
        <n v="79148.0"/>
        <n v="42209.0"/>
        <n v="80025.0"/>
        <n v="148714.0"/>
        <n v="48336.0"/>
        <n v="50092.0"/>
        <n v="43909.0"/>
        <n v="68484.0"/>
        <n v="62734.0"/>
        <n v="61765.0"/>
        <n v="91757.0"/>
        <n v="98708.0"/>
        <n v="51424.0"/>
        <n v="48787.0"/>
        <n v="50662.0"/>
        <n v="37623.0"/>
        <n v="30009.0"/>
        <n v="66410.0"/>
        <n v="33676.0"/>
        <n v="39585.0"/>
        <n v="63958.0"/>
        <n v="59586.0"/>
        <n v="56283.0"/>
        <n v="73539.0"/>
        <n v="73940.0"/>
        <n v="38915.0"/>
        <n v="72034.0"/>
        <n v="22730.0"/>
        <n v="25614.0"/>
        <n v="37120.0"/>
        <n v="23282.0"/>
        <n v="29758.0"/>
        <n v="60746.0"/>
        <n v="31134.0"/>
        <n v="48614.0"/>
        <n v="29192.0"/>
        <n v="32899.0"/>
        <n v="18715.0"/>
        <n v="23058.0"/>
        <n v="30958.0"/>
        <n v="35790.0"/>
        <n v="14879.0"/>
        <n v="31149.0"/>
        <n v="46019.0"/>
        <n v="48335.0"/>
        <n v="48576.0"/>
        <n v="15131.0"/>
        <n v="37341.0"/>
        <n v="16076.0"/>
        <n v="19236.0"/>
        <n v="16592.0"/>
        <n v="24291.0"/>
        <n v="54484.0"/>
        <n v="44569.0"/>
        <n v="82539.0"/>
        <n v="41894.0"/>
        <n v="75280.0"/>
        <n v="41416.0"/>
        <n v="26327.0"/>
        <n v="29651.0"/>
        <n v="40491.0"/>
        <n v="45788.0"/>
        <n v="27102.0"/>
        <n v="35598.0"/>
        <n v="59354.0"/>
        <n v="26165.0"/>
        <n v="102164.0"/>
        <n v="37187.0"/>
        <n v="49021.0"/>
        <n v="45261.0"/>
        <n v="31223.0"/>
        <n v="61329.0"/>
        <n v="88795.0"/>
        <n v="98618.0"/>
        <n v="49567.0"/>
        <n v="32208.0"/>
        <n v="91170.0"/>
        <n v="45020.0"/>
        <n v="28242.0"/>
        <n v="38260.0"/>
        <n v="37193.0"/>
        <n v="31581.0"/>
        <n v="30566.0"/>
        <n v="21443.0"/>
        <n v="31039.0"/>
        <n v="72186.0"/>
        <n v="31329.0"/>
        <n v="44612.0"/>
        <n v="51187.0"/>
        <n v="32493.0"/>
        <n v="27681.0"/>
        <n v="8353.0"/>
        <n v="32738.0"/>
        <n v="41569.0"/>
        <n v="38237.0"/>
        <n v="33463.0"/>
        <n v="29149.0"/>
        <n v="45339.0"/>
        <n v="39194.0"/>
        <n v="27976.0"/>
        <n v="33979.0"/>
        <n v="28846.0"/>
        <n v="39553.0"/>
        <n v="40487.0"/>
        <n v="20658.0"/>
        <n v="19387.0"/>
        <n v="33757.0"/>
        <n v="19804.0"/>
        <n v="45834.0"/>
        <n v="23611.0"/>
        <n v="29014.0"/>
        <n v="46013.0"/>
        <n v="22516.0"/>
        <n v="18674.0"/>
        <n v="46706.0"/>
        <n v="19607.0"/>
        <n v="59464.0"/>
        <n v="71740.0"/>
        <n v="92495.0"/>
        <n v="34267.0"/>
        <n v="31028.0"/>
        <n v="38949.0"/>
        <n v="31344.0"/>
        <n v="110735.0"/>
        <n v="77358.0"/>
        <n v="95309.0"/>
        <n v="92802.0"/>
        <n v="123611.0"/>
        <n v="32568.0"/>
        <n v="33459.0"/>
        <n v="15670.0"/>
        <n v="78811.0"/>
        <n v="20436.0"/>
        <n v="43266.0"/>
        <n v="43524.0"/>
        <n v="64138.0"/>
        <n v="60416.0"/>
        <n v="88198.0"/>
        <n v="41198.0"/>
        <n v="25356.0"/>
        <n v="78923.0"/>
        <n v="41808.0"/>
        <n v="27728.0"/>
        <n v="15909.0"/>
        <n v="36248.0"/>
        <n v="33394.0"/>
        <n v="26529.0"/>
        <n v="71756.0"/>
        <n v="61094.0"/>
        <n v="42587.0"/>
        <n v="23870.0"/>
        <n v="13270.0"/>
        <n v="28434.0"/>
        <n v="31734.0"/>
        <n v="26500.0"/>
        <n v="44658.0"/>
        <n v="30735.0"/>
        <n v="30841.0"/>
        <n v="48517.0"/>
        <n v="33838.0"/>
        <n v="38658.0"/>
        <n v="26582.0"/>
        <n v="16716.0"/>
        <n v="18651.0"/>
        <n v="41098.0"/>
        <n v="35998.0"/>
        <n v="19217.0"/>
        <n v="34595.0"/>
        <n v="20104.0"/>
        <n v="50285.0"/>
        <n v="53355.0"/>
        <n v="12221.0"/>
        <n v="50517.0"/>
        <n v="44273.0"/>
        <n v="75937.0"/>
        <n v="39449.0"/>
        <n v="37454.0"/>
        <n v="48619.0"/>
        <n v="46542.0"/>
        <n v="78212.0"/>
        <n v="75806.0"/>
        <n v="109266.0"/>
        <n v="24481.0"/>
        <n v="87472.0"/>
        <n v="61749.0"/>
        <n v="121739.0"/>
        <n v="41920.0"/>
        <n v="58068.0"/>
        <n v="42247.0"/>
        <n v="69693.0"/>
        <n v="70533.0"/>
        <n v="29358.0"/>
        <n v="25045.0"/>
        <n v="75485.0"/>
        <n v="10252.0"/>
        <n v="25617.0"/>
        <n v="33257.0"/>
        <n v="93199.0"/>
        <n v="58743.0"/>
        <n v="67438.0"/>
        <n v="39681.0"/>
        <n v="43032.0"/>
        <n v="31924.0"/>
        <n v="35581.0"/>
        <n v="41945.0"/>
        <n v="56430.0"/>
        <n v="50575.0"/>
        <n v="46341.0"/>
        <n v="22152.0"/>
        <n v="61032.0"/>
        <n v="22894.0"/>
        <n v="51794.0"/>
        <n v="27108.0"/>
        <n v="32852.0"/>
        <n v="23228.0"/>
        <n v="23037.0"/>
        <n v="38144.0"/>
        <n v="46221.0"/>
        <n v="27639.0"/>
        <n v="11762.0"/>
        <n v="25961.0"/>
        <n v="40132.0"/>
        <n v="17089.0"/>
        <n v="23938.0"/>
        <n v="15063.0"/>
        <n v="30719.0"/>
        <n v="16337.0"/>
        <n v="36724.0"/>
        <n v="29665.0"/>
        <n v="36635.0"/>
        <n v="29663.0"/>
        <n v="97495.0"/>
        <n v="98250.0"/>
        <n v="38984.0"/>
        <n v="68974.0"/>
        <n v="30360.0"/>
        <n v="26109.0"/>
        <n v="90839.0"/>
        <n v="42752.0"/>
        <n v="89496.0"/>
        <n v="34347.0"/>
        <n v="39031.0"/>
        <n v="33199.0"/>
        <n v="34863.0"/>
        <n v="143706.0"/>
        <n v="39781.0"/>
        <n v="70164.0"/>
        <n v="56007.0"/>
        <n v="70180.0"/>
        <n v="58033.0"/>
        <n v="27271.0"/>
        <n v="106873.0"/>
        <n v="51732.0"/>
        <n v="51996.0"/>
        <n v="52002.0"/>
        <n v="60020.0"/>
        <n v="51513.0"/>
        <n v="67208.0"/>
        <n v="79280.0"/>
        <n v="32357.0"/>
        <n v="81429.0"/>
        <n v="30194.0"/>
        <n v="31410.0"/>
        <n v="77600.0"/>
        <n v="84440.0"/>
        <n v="10304.0"/>
        <n v="61798.0"/>
        <n v="42385.0"/>
        <n v="39184.0"/>
        <n v="33059.0"/>
        <n v="22371.0"/>
        <n v="26780.0"/>
        <n v="73947.0"/>
        <n v="60938.0"/>
        <n v="56435.0"/>
        <n v="35410.0"/>
        <n v="45136.0"/>
        <n v="21019.0"/>
        <n v="33996.0"/>
        <n v="45494.0"/>
        <n v="30695.0"/>
        <n v="22383.0"/>
        <n v="26869.0"/>
        <n v="22368.0"/>
        <n v="27138.0"/>
        <n v="23401.0"/>
        <n v="28657.0"/>
        <n v="54933.0"/>
        <n v="19514.0"/>
        <n v="42719.0"/>
        <n v="15002.0"/>
        <n v="105819.0"/>
        <n v="103048.0"/>
        <n v="38916.0"/>
        <n v="88631.0"/>
        <n v="41320.0"/>
        <n v="89770.0"/>
        <n v="86579.0"/>
        <n v="55951.0"/>
        <n v="39522.0"/>
        <n v="89076.0"/>
        <n v="47122.0"/>
        <n v="133018.0"/>
        <n v="38914.0"/>
        <n v="34676.0"/>
        <n v="120586.0"/>
        <n v="76426.0"/>
        <n v="38089.0"/>
        <n v="35605.0"/>
        <n v="29609.0"/>
        <n v="48854.0"/>
        <n v="42651.0"/>
        <n v="40469.0"/>
        <n v="58263.0"/>
        <n v="38942.0"/>
        <n v="69105.0"/>
        <n v="33951.0"/>
        <n v="63018.0"/>
        <n v="51063.0"/>
        <n v="78641.0"/>
        <n v="58793.0"/>
        <n v="34688.0"/>
        <n v="38768.0"/>
        <n v="47704.0"/>
        <n v="32544.0"/>
        <n v="38452.0"/>
        <n v="48283.0"/>
        <n v="64561.0"/>
        <n v="80373.0"/>
        <n v="65763.0"/>
        <n v="46404.0"/>
        <n v="93193.0"/>
        <n v="55190.0"/>
        <n v="24145.0"/>
        <n v="33645.0"/>
        <n v="26353.0"/>
        <n v="35057.0"/>
        <n v="22270.0"/>
        <n v="48876.0"/>
        <n v="72812.0"/>
        <n v="10897.0"/>
        <n v="26504.0"/>
        <n v="63931.0"/>
        <n v="40418.0"/>
        <n v="51469.0"/>
        <n v="39653.0"/>
        <n v="34231.0"/>
        <n v="28646.0"/>
        <n v="22275.0"/>
        <n v="29727.0"/>
        <n v="52639.0"/>
        <n v="31318.0"/>
        <n v="37254.0"/>
        <n v="30260.0"/>
        <n v="15937.0"/>
        <n v="17010.0"/>
        <n v="21948.0"/>
        <n v="43111.0"/>
        <n v="49509.0"/>
        <n v="82982.0"/>
        <n v="50521.0"/>
        <n v="94579.0"/>
        <n v="125751.0"/>
        <n v="74300.0"/>
        <n v="32605.0"/>
        <n v="58382.0"/>
        <n v="106969.0"/>
        <n v="36753.0"/>
        <n v="153946.0"/>
        <n v="99116.0"/>
        <n v="27704.0"/>
        <n v="44424.0"/>
        <n v="109423.0"/>
        <n v="32863.0"/>
        <n v="66087.0"/>
        <n v="86626.0"/>
        <n v="24251.0"/>
        <n v="35736.0"/>
        <n v="91718.0"/>
        <n v="17409.0"/>
        <n v="27556.0"/>
        <n v="63770.0"/>
        <n v="14919.0"/>
        <n v="38043.0"/>
        <n v="63690.0"/>
        <n v="64686.0"/>
        <n v="56429.0"/>
        <n v="39093.0"/>
        <n v="71841.0"/>
        <n v="58368.0"/>
        <n v="85885.0"/>
        <n v="36540.0"/>
        <n v="57637.0"/>
        <n v="46248.0"/>
        <n v="40756.0"/>
        <n v="41083.0"/>
        <n v="49281.0"/>
        <n v="20045.0"/>
        <n v="22281.0"/>
        <n v="8305.0"/>
        <n v="40629.0"/>
        <n v="24677.0"/>
        <n v="60968.0"/>
        <n v="29897.0"/>
        <n v="32280.0"/>
        <n v="59509.0"/>
        <n v="47304.0"/>
        <n v="28463.0"/>
        <n v="32306.0"/>
        <n v="57847.0"/>
        <n v="57590.0"/>
        <n v="19417.0"/>
        <n v="25897.0"/>
        <n v="19253.0"/>
        <n v="20228.0"/>
        <n v="14279.0"/>
        <n v="24400.0"/>
        <n v="29693.0"/>
        <n v="85495.0"/>
        <n v="49010.0"/>
        <n v="66234.0"/>
        <n v="73053.0"/>
        <n v="38202.0"/>
        <n v="67876.0"/>
        <n v="40552.0"/>
        <n v="26215.0"/>
        <n v="54500.0"/>
        <n v="35487.0"/>
        <n v="78230.0"/>
        <n v="32827.0"/>
        <n v="122199.0"/>
        <n v="32784.0"/>
        <n v="48457.0"/>
        <n v="108723.0"/>
        <n v="33405.0"/>
        <n v="64678.0"/>
        <n v="35129.0"/>
        <n v="121297.0"/>
        <n v="109413.0"/>
        <n v="35865.0"/>
        <n v="13725.0"/>
        <n v="68160.0"/>
        <n v="65342.0"/>
        <n v="78327.0"/>
        <n v="69712.0"/>
        <n v="72087.0"/>
        <n v="38910.0"/>
        <n v="46674.0"/>
        <n v="32232.0"/>
        <n v="38211.0"/>
        <n v="46892.0"/>
        <n v="68916.0"/>
        <n v="56591.0"/>
        <n v="32807.0"/>
        <n v="53384.0"/>
        <n v="37562.0"/>
        <n v="59089.0"/>
        <n v="42530.0"/>
        <n v="36780.0"/>
        <n v="50736.0"/>
        <n v="44962.0"/>
        <n v="48644.0"/>
        <n v="39148.0"/>
        <n v="27825.0"/>
        <n v="20913.0"/>
        <n v="31192.0"/>
        <n v="67552.0"/>
        <n v="25780.0"/>
        <n v="26909.0"/>
        <n v="32757.0"/>
        <n v="15783.0"/>
        <n v="35982.0"/>
        <n v="49233.0"/>
        <n v="30677.0"/>
        <n v="24431.0"/>
        <n v="38879.0"/>
        <n v="21775.0"/>
        <n v="22685.0"/>
        <n v="17543.0"/>
        <n v="38481.0"/>
        <n v="24355.0"/>
        <n v="16482.0"/>
        <n v="41727.0"/>
        <n v="71578.0"/>
        <n v="35405.0"/>
        <n v="37152.0"/>
        <n v="32264.0"/>
        <n v="31592.0"/>
        <n v="64544.0"/>
        <n v="87612.0"/>
        <n v="59523.0"/>
        <n v="33835.0"/>
        <n v="56169.0"/>
        <n v="29891.0"/>
        <n v="42790.0"/>
        <n v="30407.0"/>
        <n v="31266.0"/>
        <n v="32159.0"/>
        <n v="45883.0"/>
        <n v="43042.0"/>
        <n v="61541.0"/>
        <n v="90156.0"/>
        <n v="54126.0"/>
        <n v="66499.0"/>
        <n v="35341.0"/>
        <n v="43723.0"/>
        <n v="56201.0"/>
        <n v="50407.0"/>
        <n v="24842.0"/>
        <n v="43724.0"/>
        <n v="52862.0"/>
        <n v="26488.0"/>
        <n v="12767.0"/>
        <n v="34008.0"/>
        <n v="43680.0"/>
        <n v="11301.0"/>
        <n v="32748.0"/>
        <n v="30282.0"/>
        <n v="25764.0"/>
        <n v="66817.0"/>
        <n v="65116.0"/>
        <n v="49651.0"/>
        <n v="25603.0"/>
        <n v="61204.0"/>
        <n v="42704.0"/>
        <n v="15169.0"/>
        <n v="41188.0"/>
        <n v="24835.0"/>
        <n v="27980.0"/>
        <n v="40463.0"/>
        <n v="18840.0"/>
        <n v="60405.0"/>
        <n v="26304.0"/>
        <n v="42461.0"/>
        <n v="23919.0"/>
        <n v="52396.0"/>
        <n v="25921.0"/>
        <n v="33884.0"/>
        <n v="31671.0"/>
        <n v="47977.0"/>
        <n v="11596.0"/>
        <n v="19643.0"/>
        <n v="16191.0"/>
        <n v="24678.0"/>
        <n v="30954.0"/>
        <n v="32038.0"/>
        <n v="48228.0"/>
        <n v="43867.0"/>
        <n v="113379.0"/>
        <n v="29440.0"/>
        <n v="34666.0"/>
        <n v="32780.0"/>
        <n v="33987.0"/>
        <n v="44084.0"/>
        <n v="74755.0"/>
        <n v="60649.0"/>
        <n v="63504.0"/>
        <n v="116271.0"/>
        <n v="48242.0"/>
        <n v="142470.0"/>
        <n v="67328.0"/>
        <n v="45335.0"/>
        <n v="11190.0"/>
        <n v="36537.0"/>
        <n v="50937.0"/>
        <n v="30150.0"/>
        <n v="18283.0"/>
        <n v="49929.0"/>
        <n v="85262.0"/>
        <n v="45939.0"/>
        <n v="74059.0"/>
        <n v="16412.0"/>
        <n v="97992.0"/>
        <n v="85238.0"/>
        <n v="25861.0"/>
        <n v="47192.0"/>
        <n v="40631.0"/>
        <n v="55847.0"/>
        <n v="23927.0"/>
        <n v="16406.0"/>
        <n v="82090.0"/>
        <n v="49402.0"/>
        <n v="54916.0"/>
        <n v="53717.0"/>
        <n v="40636.0"/>
        <n v="28766.0"/>
        <n v="19567.0"/>
        <n v="39231.0"/>
        <n v="53509.0"/>
        <n v="40301.0"/>
        <n v="49327.0"/>
        <n v="25036.0"/>
        <n v="18763.0"/>
        <n v="37149.0"/>
        <n v="22049.0"/>
        <n v="21740.0"/>
        <n v="37394.0"/>
        <n v="26527.0"/>
        <n v="50752.0"/>
        <n v="16555.0"/>
        <n v="36539.0"/>
        <n v="43912.0"/>
        <n v="25753.0"/>
        <n v="15072.0"/>
        <n v="26161.0"/>
        <n v="26131.0"/>
        <n v="60524.0"/>
        <n v="28146.0"/>
        <n v="29669.0"/>
        <n v="37322.0"/>
        <n v="45914.0"/>
        <n v="22598.0"/>
        <n v="42119.0"/>
        <n v="63894.0"/>
        <n v="91045.0"/>
        <n v="37223.0"/>
        <n v="53611.0"/>
        <n v="63046.0"/>
        <n v="128246.0"/>
        <n v="73222.0"/>
        <n v="43754.0"/>
        <n v="46285.0"/>
        <n v="56271.0"/>
        <n v="34497.0"/>
        <n v="115439.0"/>
        <n v="120222.0"/>
        <n v="87353.0"/>
        <n v="93328.0"/>
        <n v="90466.0"/>
        <n v="91044.0"/>
        <n v="34916.0"/>
        <n v="55545.0"/>
        <n v="62958.0"/>
        <n v="55689.0"/>
        <n v="71941.0"/>
        <n v="61466.0"/>
        <n v="51730.0"/>
        <n v="52586.0"/>
        <n v="31973.0"/>
        <n v="48630.0"/>
        <n v="80327.0"/>
        <n v="35202.0"/>
        <n v="32561.0"/>
        <n v="26703.0"/>
        <n v="51540.0"/>
        <n v="59915.0"/>
        <n v="43877.0"/>
        <n v="32441.0"/>
        <n v="34790.0"/>
        <n v="40640.0"/>
        <n v="27970.0"/>
        <n v="40075.0"/>
        <n v="44057.0"/>
        <n v="66984.0"/>
        <n v="71146.0"/>
        <n v="40686.0"/>
        <n v="36380.0"/>
        <n v="37056.0"/>
        <n v="63409.0"/>
        <n v="21024.0"/>
        <n v="20872.0"/>
        <n v="48687.0"/>
        <n v="23896.0"/>
        <n v="53614.0"/>
        <n v="22267.0"/>
        <n v="34942.0"/>
        <n v="41062.0"/>
        <n v="27904.0"/>
        <n v="19033.0"/>
        <n v="33425.0"/>
        <n v="13976.0"/>
        <n v="25178.0"/>
        <n v="36704.0"/>
        <n v="19438.0"/>
        <n v="47117.0"/>
        <n v="102499.0"/>
        <n v="52811.0"/>
        <n v="40280.0"/>
        <n v="95203.0"/>
        <n v="50202.0"/>
        <n v="30702.0"/>
        <n v="137879.0"/>
        <n v="53000.0"/>
        <n v="55071.0"/>
        <n v="42852.0"/>
        <n v="41996.0"/>
        <n v="40218.0"/>
        <n v="113953.0"/>
        <n v="32166.0"/>
        <n v="31849.0"/>
        <n v="35060.0"/>
        <n v="106637.0"/>
        <n v="62890.0"/>
        <n v="112949.0"/>
        <n v="43596.0"/>
        <n v="37441.0"/>
        <n v="123212.0"/>
        <n v="41707.0"/>
        <n v="51307.0"/>
        <n v="59698.0"/>
        <n v="52045.0"/>
        <n v="57596.0"/>
        <n v="52261.0"/>
        <n v="36467.0"/>
        <n v="37742.0"/>
        <n v="36497.0"/>
        <n v="67686.0"/>
        <n v="44681.0"/>
        <n v="63450.0"/>
        <n v="35206.0"/>
        <n v="56376.0"/>
        <n v="26615.0"/>
        <n v="47430.0"/>
        <n v="42235.0"/>
        <n v="37290.0"/>
        <n v="29121.0"/>
        <n v="36301.0"/>
        <n v="59656.0"/>
        <n v="39325.0"/>
        <n v="45555.0"/>
        <n v="28932.0"/>
        <n v="21410.0"/>
        <n v="94491.0"/>
        <n v="87143.0"/>
        <n v="63791.0"/>
        <n v="25360.0"/>
        <n v="57586.0"/>
        <n v="31841.0"/>
        <n v="55094.0"/>
        <n v="31748.0"/>
        <n v="29293.0"/>
        <n v="39069.0"/>
        <n v="39444.0"/>
        <n v="17751.0"/>
        <n v="19313.0"/>
        <n v="37685.0"/>
        <n v="17138.0"/>
        <n v="14788.0"/>
        <n v="16081.0"/>
        <n v="63276.0"/>
        <n v="57711.0"/>
        <n v="76081.0"/>
        <n v="80059.0"/>
        <n v="67778.0"/>
        <n v="18937.0"/>
        <n v="108223.0"/>
        <n v="107942.0"/>
        <n v="63240.0"/>
        <n v="105028.0"/>
        <n v="82980.0"/>
        <n v="82262.0"/>
        <n v="72601.0"/>
        <n v="38765.0"/>
        <n v="106037.0"/>
        <n v="83218.0"/>
        <n v="84392.0"/>
        <n v="108084.0"/>
        <n v="109678.0"/>
        <n v="40283.0"/>
        <n v="52140.0"/>
        <n v="85286.0"/>
        <n v="32594.0"/>
        <n v="42521.0"/>
        <n v="56754.0"/>
        <n v="35878.0"/>
        <n v="120088.0"/>
        <n v="55692.0"/>
        <n v="63074.0"/>
        <n v="33628.0"/>
        <n v="34951.0"/>
        <n v="56052.0"/>
        <n v="50265.0"/>
        <n v="37810.0"/>
        <n v="40728.0"/>
        <n v="49346.0"/>
        <n v="32028.0"/>
        <n v="44188.0"/>
        <n v="33051.0"/>
        <n v="73967.0"/>
        <n v="96131.0"/>
        <n v="29351.0"/>
        <n v="66755.0"/>
        <n v="55246.0"/>
        <n v="12595.0"/>
        <n v="12721.0"/>
        <n v="30649.0"/>
        <n v="52071.0"/>
        <n v="29246.0"/>
        <n v="35253.0"/>
        <n v="31529.0"/>
        <n v="39127.0"/>
        <n v="45004.0"/>
        <n v="20782.0"/>
        <n v="51371.0"/>
        <n v="15834.0"/>
        <n v="16449.0"/>
        <n v="45411.0"/>
        <n v="34969.0"/>
        <n v="42372.0"/>
        <n v="39357.0"/>
        <n v="33723.0"/>
        <n v="21930.0"/>
        <n v="22619.0"/>
        <n v="34662.0"/>
        <n v="13186.0"/>
        <n v="12619.0"/>
        <n v="15361.0"/>
        <n v="30987.0"/>
        <n v="20982.0"/>
        <n v="53820.0"/>
        <n v="36113.0"/>
        <n v="81279.0"/>
        <n v="50574.0"/>
        <n v="82654.0"/>
        <n v="57621.0"/>
        <n v="44639.0"/>
        <n v="96910.0"/>
        <n v="72334.0"/>
        <n v="79408.0"/>
        <n v="34049.0"/>
        <n v="45554.0"/>
        <n v="46334.0"/>
        <n v="71908.0"/>
        <n v="36430.0"/>
        <n v="62763.0"/>
        <n v="43421.0"/>
        <n v="54349.0"/>
        <n v="78556.0"/>
        <n v="37923.0"/>
        <n v="37355.0"/>
        <n v="45257.0"/>
        <n v="56936.0"/>
        <n v="50942.0"/>
        <n v="37440.0"/>
        <n v="24734.0"/>
        <n v="51815.0"/>
        <n v="33908.0"/>
        <n v="65445.0"/>
        <n v="11287.0"/>
        <n v="32936.0"/>
        <n v="69344.0"/>
        <n v="25880.0"/>
        <n v="26300.0"/>
        <n v="36492.0"/>
        <n v="37625.0"/>
        <n v="22257.0"/>
        <n v="19190.0"/>
        <n v="34468.0"/>
        <n v="42809.0"/>
        <n v="51133.0"/>
        <n v="60998.0"/>
        <n v="29477.0"/>
        <n v="26693.0"/>
        <n v="17674.0"/>
        <n v="17857.0"/>
        <n v="27672.0"/>
        <n v="14978.0"/>
        <n v="37275.0"/>
        <n v="37877.0"/>
        <n v="32131.0"/>
        <n v="22669.0"/>
        <n v="27514.0"/>
        <n v="18084.0"/>
        <n v="16204.0"/>
        <n v="32728.0"/>
        <n v="32040.0"/>
        <n v="17076.0"/>
        <n v="29701.0"/>
        <n v="54658.0"/>
        <n v="44899.0"/>
        <n v="37948.0"/>
        <n v="71611.0"/>
        <n v="39115.0"/>
        <n v="67527.0"/>
        <n v="47448.0"/>
        <n v="84604.0"/>
        <n v="45716.0"/>
        <n v="66040.0"/>
        <n v="40647.0"/>
        <n v="69836.0"/>
        <n v="53130.0"/>
        <n v="30430.0"/>
        <n v="47978.0"/>
        <n v="42814.0"/>
        <n v="17801.0"/>
        <n v="58474.0"/>
        <n v="68186.0"/>
        <n v="73323.0"/>
        <n v="39817.0"/>
        <n v="38945.0"/>
        <n v="81464.0"/>
        <n v="41058.0"/>
        <n v="52823.0"/>
        <n v="18295.0"/>
        <n v="86062.0"/>
        <n v="33363.0"/>
        <n v="43230.0"/>
        <n v="26835.0"/>
        <n v="45704.0"/>
        <n v="33603.0"/>
        <n v="57479.0"/>
        <n v="31532.0"/>
        <n v="21960.0"/>
        <n v="43570.0"/>
        <n v="30209.0"/>
        <n v="35014.0"/>
        <n v="46241.0"/>
        <n v="82954.0"/>
        <n v="45052.0"/>
        <n v="44388.0"/>
        <n v="48955.0"/>
        <n v="46012.0"/>
        <n v="32887.0"/>
        <n v="25249.0"/>
        <n v="18798.0"/>
        <n v="30319.0"/>
        <n v="60504.0"/>
        <n v="30571.0"/>
        <n v="36019.0"/>
        <n v="55652.0"/>
        <n v="14518.0"/>
        <n v="21464.0"/>
        <n v="14687.0"/>
        <n v="23060.0"/>
        <n v="28654.0"/>
        <n v="26969.0"/>
        <n v="41918.0"/>
        <n v="19767.0"/>
        <n v="55940.0"/>
        <n v="24069.0"/>
        <n v="25875.0"/>
        <n v="43395.0"/>
        <n v="44222.0"/>
        <n v="62619.0"/>
        <n v="96072.0"/>
        <n v="100296.0"/>
        <n v="100132.0"/>
        <n v="46417.0"/>
        <n v="73195.0"/>
        <n v="38062.0"/>
        <n v="43610.0"/>
        <n v="29497.0"/>
        <n v="64664.0"/>
        <n v="47923.0"/>
        <n v="57035.0"/>
        <n v="42634.0"/>
        <n v="68824.0"/>
        <n v="74403.0"/>
        <n v="29671.0"/>
        <n v="95329.0"/>
        <n v="41992.0"/>
        <n v="54099.0"/>
        <n v="55047.0"/>
        <n v="53812.0"/>
        <n v="39898.0"/>
        <n v="67442.0"/>
        <n v="51949.0"/>
        <n v="41038.0"/>
        <n v="70952.0"/>
        <n v="63008.0"/>
        <n v="33031.0"/>
        <n v="54758.0"/>
        <n v="56656.0"/>
        <n v="63964.0"/>
        <n v="47155.0"/>
        <n v="43335.0"/>
        <n v="70440.0"/>
        <n v="63340.0"/>
        <n v="67884.0"/>
        <n v="57592.0"/>
        <n v="28572.0"/>
        <n v="51335.0"/>
        <n v="21949.0"/>
        <n v="25886.0"/>
        <n v="10767.0"/>
        <n v="47893.0"/>
        <n v="22798.0"/>
        <n v="28893.0"/>
        <n v="25310.0"/>
        <n v="17980.0"/>
        <n v="24371.0"/>
        <n v="21542.0"/>
        <n v="15502.0"/>
        <n v="19319.0"/>
        <n v="25514.0"/>
        <n v="20683.0"/>
        <n v="20661.0"/>
        <n v="35937.0"/>
        <n v="36277.0"/>
        <n v="99991.0"/>
        <n v="37531.0"/>
        <n v="44074.0"/>
        <n v="29681.0"/>
        <n v="47581.0"/>
        <n v="43019.0"/>
        <n v="66427.0"/>
        <n v="47358.0"/>
        <n v="65312.0"/>
        <n v="87786.0"/>
        <n v="34032.0"/>
        <n v="121139.0"/>
        <n v="86709.0"/>
        <n v="37345.0"/>
        <n v="85481.0"/>
        <n v="75540.0"/>
        <n v="71350.0"/>
        <n v="34613.0"/>
        <n v="85542.0"/>
        <n v="64829.0"/>
        <n v="54498.0"/>
        <n v="53970.0"/>
        <n v="66377.0"/>
        <n v="27994.0"/>
        <n v="22581.0"/>
        <n v="40091.0"/>
        <n v="68899.0"/>
        <n v="40766.0"/>
        <n v="40467.0"/>
        <n v="60718.0"/>
        <n v="14516.0"/>
        <n v="29372.0"/>
        <n v="13814.0"/>
        <n v="67988.0"/>
        <n v="63597.0"/>
        <n v="53098.0"/>
        <n v="56341.0"/>
        <n v="38314.0"/>
        <n v="46698.0"/>
        <n v="40092.0"/>
        <n v="31844.0"/>
        <n v="73562.0"/>
        <n v="16942.0"/>
        <n v="30006.0"/>
        <n v="17655.0"/>
        <n v="44634.0"/>
        <n v="26975.0"/>
        <n v="23100.0"/>
        <n v="17713.0"/>
        <n v="37701.0"/>
        <n v="26571.0"/>
        <n v="29275.0"/>
        <n v="26235.0"/>
        <n v="47599.0"/>
        <n v="25985.0"/>
        <n v="16254.0"/>
        <n v="17428.0"/>
        <n v="31015.0"/>
        <n v="27263.0"/>
        <n v="29840.0"/>
        <n v="25568.0"/>
        <n v="78919.0"/>
        <n v="63821.0"/>
        <n v="41748.0"/>
        <n v="27362.0"/>
        <n v="35645.0"/>
        <n v="46009.0"/>
        <n v="97381.0"/>
        <n v="69498.0"/>
        <n v="41947.0"/>
        <n v="38854.0"/>
        <n v="29707.0"/>
        <n v="30618.0"/>
        <n v="111734.0"/>
        <n v="18779.0"/>
        <n v="119909.0"/>
        <n v="92681.0"/>
        <n v="38123.0"/>
        <n v="51771.0"/>
        <n v="66983.0"/>
        <n v="95303.0"/>
        <n v="48141.0"/>
        <n v="67027.0"/>
        <n v="40819.0"/>
        <n v="25666.0"/>
        <n v="39374.0"/>
        <n v="38698.0"/>
        <n v="62247.0"/>
        <n v="32173.0"/>
        <n v="32024.0"/>
        <n v="33269.0"/>
        <n v="52931.0"/>
        <n v="29521.0"/>
        <n v="29916.0"/>
        <n v="44376.0"/>
        <n v="40772.0"/>
        <n v="38731.0"/>
        <n v="33505.0"/>
        <n v="26416.0"/>
        <n v="26592.0"/>
        <n v="33254.0"/>
        <n v="24440.0"/>
        <n v="21178.0"/>
        <n v="23626.0"/>
        <n v="31006.0"/>
        <n v="22857.0"/>
        <n v="62610.0"/>
        <n v="18606.0"/>
        <n v="8933.0"/>
        <n v="24398.0"/>
        <n v="40597.0"/>
        <n v="31181.0"/>
        <n v="36437.0"/>
        <n v="25776.0"/>
        <n v="21497.0"/>
        <n v="20737.0"/>
        <n v="22107.0"/>
        <n v="18398.0"/>
        <n v="18349.0"/>
        <n v="16969.0"/>
        <n v="39029.0"/>
        <n v="33244.0"/>
        <n v="15702.0"/>
        <n v="15252.0"/>
        <n v="39852.0"/>
        <n v="48486.0"/>
        <n v="131890.0"/>
        <n v="35104.0"/>
        <n v="45060.0"/>
        <n v="28896.0"/>
        <n v="66551.0"/>
        <n v="83752.0"/>
        <n v="75315.0"/>
        <n v="31721.0"/>
        <n v="89568.0"/>
        <n v="59575.0"/>
        <n v="111130.0"/>
        <n v="26580.0"/>
        <n v="31414.0"/>
        <n v="76480.0"/>
        <n v="45957.0"/>
        <n v="53229.0"/>
        <n v="39778.0"/>
        <n v="26992.0"/>
        <n v="26312.0"/>
        <n v="78475.0"/>
        <n v="69564.0"/>
        <n v="40771.0"/>
        <n v="30106.0"/>
        <n v="71615.0"/>
        <n v="34415.0"/>
        <n v="41009.0"/>
        <n v="57010.0"/>
        <n v="26554.0"/>
        <n v="33343.0"/>
        <n v="36254.0"/>
        <n v="34041.0"/>
        <n v="51702.0"/>
        <n v="43101.0"/>
        <n v="71017.0"/>
        <n v="33732.0"/>
        <n v="32617.0"/>
        <n v="39505.0"/>
        <n v="30451.0"/>
        <n v="15883.0"/>
        <n v="47633.0"/>
        <n v="45449.0"/>
        <n v="31517.0"/>
        <n v="17035.0"/>
        <n v="22978.0"/>
        <n v="16574.0"/>
        <n v="19100.0"/>
        <n v="36496.0"/>
        <n v="17985.0"/>
        <n v="13596.0"/>
        <n v="39795.0"/>
        <n v="24188.0"/>
        <n v="20095.0"/>
        <n v="23582.0"/>
        <n v="41710.0"/>
        <n v="22283.0"/>
        <n v="22999.0"/>
        <n v="17641.0"/>
        <n v="32648.0"/>
        <n v="23484.0"/>
        <n v="16356.0"/>
        <n v="22058.0"/>
        <n v="21966.0"/>
        <n v="23151.0"/>
        <n v="16812.0"/>
        <n v="50334.0"/>
        <n v="87296.0"/>
        <n v="35527.0"/>
        <n v="34191.0"/>
        <n v="36200.0"/>
        <n v="38362.0"/>
        <n v="92499.0"/>
        <n v="32485.0"/>
        <n v="28914.0"/>
        <n v="31673.0"/>
        <n v="35914.0"/>
        <n v="31787.0"/>
        <n v="37094.0"/>
        <n v="82568.0"/>
        <n v="63407.0"/>
        <n v="82080.0"/>
        <n v="37617.0"/>
        <n v="64420.0"/>
        <n v="90598.0"/>
        <n v="46373.0"/>
        <n v="35890.0"/>
        <n v="55711.0"/>
        <n v="34591.0"/>
        <n v="43316.0"/>
        <n v="32219.0"/>
        <n v="61232.0"/>
        <n v="43593.0"/>
        <n v="28552.0"/>
        <n v="51767.0"/>
        <n v="44586.0"/>
        <n v="36763.0"/>
        <n v="10779.0"/>
        <n v="35308.0"/>
        <n v="50926.0"/>
        <n v="34345.0"/>
        <n v="30267.0"/>
        <n v="29551.0"/>
        <n v="22442.0"/>
        <n v="31070.0"/>
        <n v="58791.0"/>
        <n v="39455.0"/>
        <n v="17588.0"/>
        <n v="10827.0"/>
        <n v="17853.0"/>
        <n v="42077.0"/>
        <n v="18884.0"/>
        <n v="38874.0"/>
        <n v="30688.0"/>
        <n v="17140.0"/>
        <n v="21916.0"/>
        <n v="21524.0"/>
        <n v="44813.0"/>
        <n v="27979.0"/>
        <n v="47842.0"/>
        <n v="23758.0"/>
        <n v="25932.0"/>
        <n v="16082.0"/>
        <n v="20375.0"/>
        <n v="15138.0"/>
        <n v="18468.0"/>
        <n v="29405.0"/>
        <n v="33806.0"/>
        <n v="27961.0"/>
        <n v="40974.0"/>
        <n v="21551.0"/>
        <n v="27474.0"/>
        <n v="42914.0"/>
        <n v="25881.0"/>
        <n v="34890.0"/>
        <n v="113726.0"/>
        <n v="35531.0"/>
        <n v="84660.0"/>
        <n v="107160.0"/>
        <n v="39176.0"/>
        <n v="82454.0"/>
        <n v="37414.0"/>
        <n v="33585.0"/>
        <n v="77953.0"/>
        <n v="37680.0"/>
        <n v="37972.0"/>
        <n v="27421.0"/>
        <n v="16958.0"/>
        <n v="33534.0"/>
        <n v="37546.0"/>
        <n v="13588.0"/>
        <n v="75883.0"/>
        <n v="44610.0"/>
        <n v="16603.0"/>
        <n v="37276.0"/>
        <n v="10430.0"/>
        <n v="34722.0"/>
        <n v="54445.0"/>
        <n v="68182.0"/>
        <n v="66650.0"/>
        <n v="10597.0"/>
        <n v="54908.0"/>
        <n v="35629.0"/>
        <n v="35795.0"/>
        <n v="23688.0"/>
        <n v="10371.0"/>
        <n v="33453.0"/>
        <n v="59055.0"/>
        <n v="20332.0"/>
        <n v="30353.0"/>
        <n v="13050.0"/>
        <n v="20317.0"/>
        <n v="18762.0"/>
        <n v="14656.0"/>
        <n v="26575.0"/>
        <n v="13204.0"/>
        <n v="38471.0"/>
        <n v="32261.0"/>
        <n v="20347.0"/>
        <n v="17422.0"/>
        <n v="28246.0"/>
        <n v="24769.0"/>
        <n v="17691.0"/>
        <n v="16466.0"/>
        <n v="13998.0"/>
        <n v="26288.0"/>
        <n v="15505.0"/>
        <n v="15060.0"/>
        <n v="30230.0"/>
        <n v="24864.0"/>
        <n v="6922.0"/>
        <n v="35595.0"/>
        <n v="48095.0"/>
        <n v="32408.0"/>
        <n v="26665.0"/>
        <n v="29532.0"/>
        <n v="28716.0"/>
        <n v="70657.0"/>
        <n v="102620.0"/>
        <n v="92497.0"/>
        <n v="47805.0"/>
        <n v="32060.0"/>
        <n v="26020.0"/>
        <n v="28700.0"/>
        <n v="37559.0"/>
        <n v="31490.0"/>
        <n v="30766.0"/>
        <n v="40855.0"/>
        <n v="51980.0"/>
        <n v="32542.0"/>
        <n v="78496.0"/>
        <n v="86064.0"/>
        <n v="31669.0"/>
        <n v="64263.0"/>
        <n v="19071.0"/>
        <n v="46641.0"/>
        <n v="34656.0"/>
        <n v="41372.0"/>
        <n v="29281.0"/>
        <n v="48138.0"/>
        <n v="47815.0"/>
        <n v="46055.0"/>
        <n v="25926.0"/>
        <n v="38529.0"/>
        <n v="30456.0"/>
        <n v="55506.0"/>
        <n v="27116.0"/>
        <n v="35734.0"/>
        <n v="58486.0"/>
        <n v="23807.0"/>
        <n v="18415.0"/>
        <n v="24583.0"/>
        <n v="21940.0"/>
        <n v="16740.0"/>
        <n v="40548.0"/>
        <n v="51676.0"/>
        <n v="26233.0"/>
        <n v="26752.0"/>
        <n v="23426.0"/>
        <n v="14967.0"/>
        <n v="13772.0"/>
        <n v="19302.0"/>
        <n v="26617.0"/>
        <n v="36275.0"/>
        <n v="23120.0"/>
        <n v="21459.0"/>
        <n v="16359.0"/>
        <n v="21350.0"/>
        <n v="20458.0"/>
        <n v="19623.0"/>
        <n v="32214.0"/>
        <n v="12701.0"/>
        <n v="83161.0"/>
        <n v="37098.0"/>
        <n v="45008.0"/>
        <n v="69616.0"/>
        <n v="36142.0"/>
        <n v="47408.0"/>
        <n v="99487.0"/>
        <n v="38749.0"/>
        <n v="40251.0"/>
        <n v="37391.0"/>
        <n v="43408.0"/>
        <n v="56536.0"/>
        <n v="46633.0"/>
        <n v="70666.0"/>
        <n v="51826.0"/>
        <n v="98185.0"/>
        <n v="26055.0"/>
        <n v="44045.0"/>
        <n v="17696.0"/>
        <n v="74211.0"/>
        <n v="35715.0"/>
        <n v="42708.0"/>
        <n v="43957.0"/>
        <n v="56826.0"/>
        <n v="42411.0"/>
        <n v="32615.0"/>
        <n v="12748.0"/>
        <n v="60778.0"/>
        <n v="70445.0"/>
        <n v="26363.0"/>
        <n v="37792.0"/>
        <n v="28733.0"/>
        <n v="43155.0"/>
        <n v="52274.0"/>
        <n v="55544.0"/>
        <n v="53723.0"/>
        <n v="25781.0"/>
        <n v="30374.0"/>
        <n v="20747.0"/>
        <n v="27968.0"/>
        <n v="29700.0"/>
        <n v="22016.0"/>
        <n v="12560.0"/>
        <n v="27912.0"/>
        <n v="49779.0"/>
        <n v="25367.0"/>
        <n v="21058.0"/>
        <n v="47328.0"/>
        <n v="47178.0"/>
        <n v="41807.0"/>
        <n v="9877.0"/>
        <n v="41361.0"/>
        <n v="22074.0"/>
        <n v="40369.0"/>
        <n v="32857.0"/>
        <n v="17972.0"/>
        <n v="33369.0"/>
        <n v="9722.0"/>
        <n v="35642.0"/>
        <n v="21120.0"/>
        <n v="40643.0"/>
        <n v="49231.0"/>
        <n v="61173.0"/>
        <n v="36340.0"/>
        <n v="82257.0"/>
        <n v="27853.0"/>
        <n v="38546.0"/>
        <n v="74258.0"/>
        <n v="36025.0"/>
        <n v="32501.0"/>
        <n v="40603.0"/>
        <n v="61254.0"/>
        <n v="112311.0"/>
        <n v="66894.0"/>
        <n v="50011.0"/>
        <n v="37958.0"/>
        <n v="42979.0"/>
        <n v="65409.0"/>
        <n v="32163.0"/>
        <n v="80953.0"/>
        <n v="38339.0"/>
        <n v="33040.0"/>
        <n v="16638.0"/>
        <n v="75189.0"/>
        <n v="47337.0"/>
        <n v="50225.0"/>
        <n v="10684.0"/>
        <n v="49185.0"/>
        <n v="27896.0"/>
        <n v="44302.0"/>
        <n v="35241.0"/>
        <n v="48459.0"/>
        <n v="63304.0"/>
        <n v="52455.0"/>
        <n v="43880.0"/>
        <n v="24863.0"/>
        <n v="40806.0"/>
        <n v="41666.0"/>
        <n v="41586.0"/>
        <n v="24264.0"/>
        <n v="11933.0"/>
        <n v="32754.0"/>
        <n v="47765.0"/>
        <n v="36204.0"/>
        <n v="42550.0"/>
        <n v="15706.0"/>
        <n v="38541.0"/>
        <n v="28814.0"/>
        <n v="30393.0"/>
        <n v="64833.0"/>
        <n v="25242.0"/>
        <n v="14664.0"/>
        <n v="34841.0"/>
        <n v="27455.0"/>
        <n v="30219.0"/>
        <n v="32490.0"/>
        <n v="32526.0"/>
        <n v="18112.0"/>
        <n v="44378.0"/>
        <n v="33082.0"/>
        <n v="16032.0"/>
        <n v="27150.0"/>
        <n v="35284.0"/>
        <n v="19179.0"/>
        <n v="14383.0"/>
        <n v="15679.0"/>
        <n v="32125.0"/>
        <n v="13883.0"/>
        <n v="22510.0"/>
        <n v="46949.0"/>
        <n v="25730.0"/>
        <n v="68075.0"/>
        <n v="28877.0"/>
        <n v="53697.0"/>
        <n v="40947.0"/>
        <n v="29237.0"/>
        <n v="27842.0"/>
        <n v="43103.0"/>
        <n v="32343.0"/>
        <n v="27499.0"/>
        <n v="25726.0"/>
        <n v="90475.0"/>
        <n v="104830.0"/>
        <n v="37835.0"/>
        <n v="38169.0"/>
        <n v="69086.0"/>
        <n v="76402.0"/>
        <n v="36645.0"/>
        <n v="56408.0"/>
        <n v="22258.0"/>
        <n v="77666.0"/>
        <n v="30507.0"/>
        <n v="77624.0"/>
        <n v="38176.0"/>
        <n v="51195.0"/>
        <n v="68369.0"/>
        <n v="26957.0"/>
        <n v="41164.0"/>
        <n v="27316.0"/>
        <n v="49872.0"/>
        <n v="30709.0"/>
        <n v="34292.0"/>
        <n v="25372.0"/>
        <n v="23305.0"/>
        <n v="8850.0"/>
        <n v="20356.0"/>
        <n v="37231.0"/>
        <n v="34387.0"/>
        <n v="42919.0"/>
        <n v="36589.0"/>
        <n v="19591.0"/>
        <n v="26938.0"/>
        <n v="28577.0"/>
        <n v="23884.0"/>
        <n v="25570.0"/>
        <n v="19161.0"/>
        <n v="39651.0"/>
        <n v="28324.0"/>
        <n v="10033.0"/>
        <n v="33684.0"/>
        <n v="22662.0"/>
        <n v="11023.0"/>
        <n v="27330.0"/>
        <n v="18222.0"/>
        <n v="24250.0"/>
        <n v="19340.0"/>
        <n v="16003.0"/>
        <n v="20084.0"/>
        <n v="43044.0"/>
        <n v="15439.0"/>
        <n v="42985.0"/>
        <n v="30885.0"/>
        <n v="15266.0"/>
        <n v="26040.0"/>
        <n v="26153.0"/>
        <n v="15831.0"/>
        <n v="33916.0"/>
        <n v="26003.0"/>
        <n v="25116.0"/>
        <n v="17250.0"/>
        <n v="74521.0"/>
        <n v="59589.0"/>
        <n v="30973.0"/>
        <n v="37962.0"/>
        <n v="21795.0"/>
        <n v="51103.0"/>
        <n v="38805.0"/>
        <n v="98252.0"/>
        <n v="56412.0"/>
        <n v="73558.0"/>
        <n v="93971.0"/>
        <n v="23281.0"/>
        <n v="45895.0"/>
        <n v="33748.0"/>
        <n v="69428.0"/>
        <n v="28980.0"/>
        <n v="53143.0"/>
        <n v="63968.0"/>
        <n v="28473.0"/>
        <n v="42333.0"/>
        <n v="46154.0"/>
        <n v="44064.0"/>
        <n v="65986.0"/>
        <n v="29215.0"/>
        <n v="58905.0"/>
        <n v="80576.0"/>
        <n v="73497.0"/>
        <n v="50550.0"/>
        <n v="27217.0"/>
        <n v="33990.0"/>
        <n v="30523.0"/>
        <n v="45308.0"/>
        <n v="48683.0"/>
        <n v="21015.0"/>
        <n v="22082.0"/>
        <n v="43296.0"/>
        <n v="23736.0"/>
        <n v="29048.0"/>
        <n v="64462.0"/>
        <n v="27444.0"/>
        <n v="60367.0"/>
        <n v="24112.0"/>
        <n v="23589.0"/>
        <n v="37010.0"/>
        <n v="8608.0"/>
        <n v="33113.0"/>
        <n v="45753.0"/>
        <n v="35535.0"/>
        <n v="21664.0"/>
        <n v="32165.0"/>
        <n v="27187.0"/>
        <n v="20107.0"/>
        <n v="43584.0"/>
        <n v="36570.0"/>
        <n v="30352.0"/>
        <n v="41619.0"/>
        <n v="44725.0"/>
        <n v="18239.0"/>
        <n v="33542.0"/>
        <n v="16370.0"/>
        <n v="26225.0"/>
        <n v="18102.0"/>
        <n v="27381.0"/>
        <n v="71334.0"/>
        <n v="35389.0"/>
        <n v="52281.0"/>
        <n v="83731.0"/>
        <n v="89619.0"/>
        <n v="93706.0"/>
        <n v="78406.0"/>
        <n v="118792.0"/>
        <n v="68924.0"/>
        <n v="115753.0"/>
        <n v="47057.0"/>
        <n v="43303.0"/>
        <n v="102111.0"/>
        <n v="44270.0"/>
        <n v="37599.0"/>
        <n v="25501.0"/>
        <n v="54490.0"/>
        <n v="40089.0"/>
        <n v="40422.0"/>
        <n v="69858.0"/>
        <n v="71345.0"/>
        <n v="68456.0"/>
        <n v="13721.0"/>
        <n v="10939.0"/>
        <n v="29020.0"/>
        <n v="13291.0"/>
        <n v="33003.0"/>
        <n v="55647.0"/>
        <n v="33478.0"/>
        <n v="25588.0"/>
        <n v="24703.0"/>
        <n v="32241.0"/>
        <n v="30176.0"/>
        <n v="69591.0"/>
        <n v="65417.0"/>
        <n v="37857.0"/>
        <n v="28865.0"/>
        <n v="48600.0"/>
        <n v="26198.0"/>
        <n v="45961.0"/>
        <n v="34524.0"/>
        <n v="46387.0"/>
        <n v="23068.0"/>
        <n v="19846.0"/>
        <n v="58152.0"/>
        <n v="15069.0"/>
        <n v="27653.0"/>
        <n v="22356.0"/>
        <n v="16459.0"/>
        <n v="28682.0"/>
        <n v="20261.0"/>
        <n v="29904.0"/>
        <n v="30421.0"/>
        <n v="19890.0"/>
        <n v="41081.0"/>
        <n v="20636.0"/>
        <n v="41515.0"/>
        <n v="28311.0"/>
        <n v="28956.0"/>
        <n v="11805.0"/>
        <n v="19712.0"/>
        <n v="29879.0"/>
        <n v="29901.0"/>
        <n v="33308.0"/>
        <n v="80521.0"/>
        <n v="42633.0"/>
        <n v="40876.0"/>
        <n v="66138.0"/>
        <n v="87203.0"/>
        <n v="39673.0"/>
        <n v="38531.0"/>
        <n v="74257.0"/>
        <n v="33366.0"/>
        <n v="31475.0"/>
        <n v="25280.0"/>
        <n v="33392.0"/>
        <n v="70976.0"/>
        <n v="50518.0"/>
        <n v="58501.0"/>
        <n v="54427.0"/>
        <n v="30314.0"/>
        <n v="47214.0"/>
        <n v="8330.0"/>
        <n v="41299.0"/>
        <n v="20725.0"/>
        <n v="95276.0"/>
        <n v="17627.0"/>
        <n v="38783.0"/>
        <n v="87638.0"/>
        <n v="28695.0"/>
        <n v="27553.0"/>
        <n v="30955.0"/>
        <n v="53077.0"/>
        <n v="65780.0"/>
        <n v="59668.0"/>
        <n v="37493.0"/>
        <n v="34540.0"/>
        <n v="35930.0"/>
        <n v="27798.0"/>
        <n v="34545.0"/>
        <n v="29911.0"/>
        <n v="16073.0"/>
        <n v="71980.0"/>
        <n v="25476.0"/>
        <n v="20300.0"/>
        <n v="42654.0"/>
        <n v="35562.0"/>
        <n v="39507.0"/>
        <n v="23676.0"/>
        <n v="35716.0"/>
        <n v="47643.0"/>
        <n v="56086.0"/>
        <n v="30909.0"/>
        <n v="32118.0"/>
        <n v="47749.0"/>
        <n v="53311.0"/>
        <n v="17462.0"/>
        <n v="17678.0"/>
        <n v="49854.0"/>
        <n v="21623.0"/>
        <n v="29557.0"/>
        <n v="19990.0"/>
        <n v="30919.0"/>
        <n v="29625.0"/>
        <n v="22966.0"/>
        <n v="23467.0"/>
        <n v="16858.0"/>
        <n v="12460.0"/>
        <n v="26340.0"/>
        <n v="46838.0"/>
        <n v="17370.0"/>
        <n v="47168.0"/>
        <n v="38888.0"/>
        <n v="32837.0"/>
        <n v="26899.0"/>
        <n v="86398.0"/>
        <n v="29038.0"/>
        <n v="90041.0"/>
        <n v="85904.0"/>
        <n v="49983.0"/>
        <n v="77158.0"/>
        <n v="31937.0"/>
        <n v="112356.0"/>
        <n v="24183.0"/>
        <n v="81218.0"/>
        <n v="102532.0"/>
        <n v="131975.0"/>
        <n v="35737.0"/>
        <n v="58349.0"/>
        <n v="38370.0"/>
        <n v="76749.0"/>
        <n v="62385.0"/>
        <n v="57102.0"/>
        <n v="57226.0"/>
        <n v="25729.0"/>
        <n v="36446.0"/>
        <n v="39904.0"/>
        <n v="87423.0"/>
        <n v="25346.0"/>
        <n v="47793.0"/>
        <n v="59913.0"/>
        <n v="33255.0"/>
        <n v="25558.0"/>
        <n v="108218.0"/>
        <n v="35966.0"/>
        <n v="92909.0"/>
        <n v="65428.0"/>
        <n v="39146.0"/>
        <n v="28634.0"/>
        <n v="12485.0"/>
        <n v="11092.0"/>
        <n v="33143.0"/>
        <n v="47860.0"/>
        <n v="29789.0"/>
        <n v="34514.0"/>
        <n v="29718.0"/>
        <n v="44608.0"/>
        <n v="42041.0"/>
        <n v="13914.0"/>
        <n v="54260.0"/>
        <n v="12127.0"/>
        <n v="40653.0"/>
        <n v="50630.0"/>
        <n v="43236.0"/>
        <n v="29811.0"/>
        <n v="34940.0"/>
        <n v="37777.0"/>
        <n v="30087.0"/>
        <n v="21709.0"/>
        <n v="30208.0"/>
        <n v="15086.0"/>
        <n v="11793.0"/>
        <n v="31691.0"/>
        <n v="14090.0"/>
        <n v="17626.0"/>
        <n v="41778.0"/>
        <n v="44561.0"/>
        <n v="49407.0"/>
        <n v="35411.0"/>
        <n v="71142.0"/>
        <n v="54861.0"/>
        <n v="42856.0"/>
        <n v="31944.0"/>
        <n v="33920.0"/>
        <n v="43794.0"/>
        <n v="22775.0"/>
        <n v="74441.0"/>
        <n v="34596.0"/>
        <n v="30491.0"/>
        <n v="36607.0"/>
        <n v="33811.0"/>
        <n v="69350.0"/>
        <n v="24740.0"/>
        <n v="79580.0"/>
        <n v="80674.0"/>
        <n v="106825.0"/>
        <n v="51873.0"/>
        <n v="28348.0"/>
        <n v="33662.0"/>
        <n v="53454.0"/>
        <n v="65162.0"/>
        <n v="26227.0"/>
        <n v="62783.0"/>
        <n v="26212.0"/>
        <n v="33875.0"/>
        <n v="30142.0"/>
        <n v="31158.0"/>
        <n v="41593.0"/>
        <n v="47498.0"/>
        <n v="26113.0"/>
        <n v="25748.0"/>
        <n v="31507.0"/>
        <n v="13838.0"/>
        <n v="18797.0"/>
        <n v="51679.0"/>
        <n v="41640.0"/>
        <n v="35613.0"/>
        <n v="15562.0"/>
        <n v="48569.0"/>
        <n v="19852.0"/>
        <n v="18203.0"/>
        <n v="21108.0"/>
        <n v="38989.0"/>
        <n v="17052.0"/>
        <n v="12261.0"/>
        <n v="60698.0"/>
        <n v="26216.0"/>
        <n v="20947.0"/>
        <n v="13507.0"/>
        <n v="10967.0"/>
        <n v="18333.0"/>
        <n v="14408.0"/>
        <n v="26989.0"/>
        <n v="66267.0"/>
        <n v="24804.0"/>
        <n v="69122.0"/>
        <n v="40127.0"/>
        <n v="23274.0"/>
        <n v="80797.0"/>
        <n v="92980.0"/>
        <n v="84696.0"/>
        <n v="25300.0"/>
        <n v="95001.0"/>
        <n v="63475.0"/>
        <n v="43604.0"/>
        <n v="71560.0"/>
        <n v="32401.0"/>
        <n v="27175.0"/>
        <n v="24811.0"/>
        <n v="87734.0"/>
        <n v="40583.0"/>
        <n v="30591.0"/>
        <n v="49040.0"/>
        <n v="35943.0"/>
        <n v="22609.0"/>
        <n v="34555.0"/>
        <n v="48651.0"/>
        <n v="32007.0"/>
        <n v="28911.0"/>
        <n v="54054.0"/>
        <n v="32649.0"/>
        <n v="49764.0"/>
        <n v="114130.0"/>
        <n v="93949.0"/>
        <n v="48436.0"/>
        <n v="27935.0"/>
        <n v="33237.0"/>
        <n v="12562.0"/>
        <n v="8377.0"/>
        <n v="41978.0"/>
        <n v="36692.0"/>
        <n v="27484.0"/>
        <n v="18132.0"/>
        <n v="22489.0"/>
        <n v="24609.0"/>
        <n v="29869.0"/>
        <n v="12461.0"/>
        <n v="26405.0"/>
        <n v="31251.0"/>
        <n v="11592.0"/>
        <n v="14777.0"/>
        <n v="31448.0"/>
        <n v="15749.0"/>
        <n v="44194.0"/>
        <n v="17134.0"/>
        <n v="37764.0"/>
        <n v="15760.0"/>
        <n v="17826.0"/>
        <n v="60048.0"/>
        <n v="26796.0"/>
        <n v="14936.0"/>
        <n v="17689.0"/>
        <n v="31941.0"/>
        <n v="28285.0"/>
        <n v="63203.0"/>
        <n v="24381.0"/>
        <n v="43312.0"/>
        <n v="30791.0"/>
        <n v="88154.0"/>
        <n v="46081.0"/>
        <n v="64118.0"/>
        <n v="62234.0"/>
        <n v="59946.0"/>
        <n v="32832.0"/>
        <n v="44607.0"/>
        <n v="28979.0"/>
        <n v="33960.0"/>
        <n v="91841.0"/>
        <n v="7447.0"/>
        <n v="66497.0"/>
        <n v="72368.0"/>
        <n v="48039.0"/>
        <n v="69029.0"/>
        <n v="33002.0"/>
        <n v="25853.0"/>
        <n v="80411.0"/>
        <n v="11552.0"/>
        <n v="22995.0"/>
        <n v="23698.0"/>
        <n v="24218.0"/>
        <n v="29083.0"/>
        <n v="34789.0"/>
        <n v="57889.0"/>
        <n v="27183.0"/>
        <n v="10900.0"/>
        <n v="31527.0"/>
        <n v="30268.0"/>
        <n v="22538.0"/>
        <n v="27219.0"/>
        <n v="25650.0"/>
        <n v="32824.0"/>
        <n v="27412.0"/>
        <n v="29729.0"/>
        <n v="27062.0"/>
        <n v="30770.0"/>
        <n v="15462.0"/>
        <n v="49485.0"/>
        <n v="11166.0"/>
        <n v="20282.0"/>
        <n v="12848.0"/>
        <n v="29202.0"/>
        <n v="32614.0"/>
        <n v="40787.0"/>
        <n v="21854.0"/>
        <n v="22705.0"/>
        <n v="32644.0"/>
        <n v="15808.0"/>
        <n v="22493.0"/>
        <n v="19328.0"/>
        <n v="17355.0"/>
        <n v="15174.0"/>
        <n v="17885.0"/>
        <n v="17797.0"/>
        <n v="11992.0"/>
        <n v="36910.0"/>
        <n v="25803.0"/>
        <n v="77916.0"/>
        <n v="72195.0"/>
        <n v="29085.0"/>
        <n v="34568.0"/>
        <n v="28474.0"/>
        <n v="33333.0"/>
        <n v="68260.0"/>
        <n v="62996.0"/>
        <n v="30058.0"/>
        <n v="30905.0"/>
        <n v="75083.0"/>
        <n v="58689.0"/>
        <n v="75573.0"/>
        <n v="33641.0"/>
        <n v="61782.0"/>
        <n v="42929.0"/>
        <n v="31587.0"/>
        <n v="33532.0"/>
        <n v="40982.0"/>
        <n v="27255.0"/>
        <n v="34048.0"/>
        <n v="84181.0"/>
        <n v="85313.0"/>
        <n v="50310.0"/>
        <n v="34849.0"/>
        <n v="65146.0"/>
        <n v="11068.0"/>
        <n v="42344.0"/>
        <n v="43558.0"/>
        <n v="52765.0"/>
        <n v="39771.0"/>
        <n v="42024.0"/>
        <n v="48004.0"/>
        <n v="57617.0"/>
        <n v="39660.0"/>
        <n v="47949.0"/>
        <n v="38065.0"/>
        <n v="21794.0"/>
        <n v="33803.0"/>
        <n v="9882.0"/>
        <n v="18669.0"/>
        <n v="70294.0"/>
        <n v="68885.0"/>
        <n v="68033.0"/>
        <n v="53817.0"/>
        <n v="32488.0"/>
        <n v="23203.0"/>
        <n v="17120.0"/>
        <n v="14594.0"/>
        <n v="20229.0"/>
        <n v="46466.0"/>
        <n v="22079.0"/>
        <n v="25281.0"/>
        <n v="27761.0"/>
        <n v="15016.0"/>
        <n v="53294.0"/>
        <n v="48266.0"/>
        <n v="35897.0"/>
        <n v="45324.0"/>
        <n v="36924.0"/>
        <n v="27866.0"/>
        <n v="57825.0"/>
        <n v="36888.0"/>
        <n v="52288.0"/>
        <n v="34952.0"/>
        <n v="32013.0"/>
        <n v="36631.0"/>
        <n v="44280.0"/>
        <n v="38511.0"/>
        <n v="58098.0"/>
        <n v="45388.0"/>
        <n v="34280.0"/>
        <n v="98396.0"/>
        <n v="66428.0"/>
        <n v="10903.0"/>
        <n v="40044.0"/>
        <n v="66908.0"/>
        <n v="36601.0"/>
        <n v="62810.0"/>
        <n v="30008.0"/>
        <n v="26375.0"/>
        <n v="51408.0"/>
        <n v="57980.0"/>
        <n v="25482.0"/>
        <n v="29942.0"/>
        <n v="58327.0"/>
        <n v="25596.0"/>
        <n v="25244.0"/>
        <n v="25972.0"/>
        <n v="43088.0"/>
        <n v="60200.0"/>
        <n v="55130.0"/>
        <n v="65839.0"/>
        <n v="25096.0"/>
        <n v="24637.0"/>
        <n v="41022.0"/>
        <n v="45032.0"/>
        <n v="26706.0"/>
        <n v="33900.0"/>
        <n v="52457.0"/>
        <n v="29015.0"/>
        <n v="13146.0"/>
        <n v="23730.0"/>
        <n v="24555.0"/>
        <n v="21421.0"/>
        <n v="18262.0"/>
        <n v="34654.0"/>
        <n v="16006.0"/>
        <n v="35469.0"/>
        <n v="22120.0"/>
        <n v="19651.0"/>
        <n v="21229.0"/>
        <n v="47147.0"/>
        <n v="97362.0"/>
        <n v="11498.0"/>
        <n v="69711.0"/>
        <n v="46266.0"/>
        <n v="74848.0"/>
        <n v="104674.0"/>
        <n v="81947.0"/>
        <n v="51358.0"/>
        <n v="109745.0"/>
        <n v="40308.0"/>
        <n v="100301.0"/>
        <n v="47427.0"/>
        <n v="77938.0"/>
        <n v="46727.0"/>
        <n v="21784.0"/>
        <n v="34953.0"/>
        <n v="73299.0"/>
        <n v="30949.0"/>
        <n v="64062.0"/>
        <n v="69040.0"/>
        <n v="15136.0"/>
        <n v="76289.0"/>
        <n v="47231.0"/>
        <n v="58112.0"/>
        <n v="33817.0"/>
        <n v="49707.0"/>
        <n v="48531.0"/>
        <n v="50671.0"/>
        <n v="44234.0"/>
        <n v="54017.0"/>
        <n v="35727.0"/>
        <n v="66566.0"/>
        <n v="66204.0"/>
        <n v="37407.0"/>
        <n v="41705.0"/>
        <n v="34711.0"/>
        <n v="40817.0"/>
        <n v="43393.0"/>
        <n v="17128.0"/>
        <n v="15688.0"/>
        <n v="23513.0"/>
        <n v="15994.0"/>
        <n v="34929.0"/>
        <n v="23640.0"/>
        <n v="56337.0"/>
        <n v="20147.0"/>
        <n v="14259.0"/>
        <n v="35354.0"/>
        <n v="25378.0"/>
        <n v="13469.0"/>
        <n v="30277.0"/>
        <n v="30154.0"/>
        <n v="34624.0"/>
        <n v="40152.0"/>
        <n v="23847.0"/>
        <n v="49051.0"/>
        <n v="16900.0"/>
        <n v="20607.0"/>
        <n v="7879.0"/>
        <n v="22916.0"/>
        <n v="22594.0"/>
        <n v="13537.0"/>
        <n v="27106.0"/>
        <n v="37260.0"/>
        <n v="55293.0"/>
        <n v="73000.0"/>
        <n v="69222.0"/>
        <n v="76644.0"/>
        <n v="37968.0"/>
        <n v="79405.0"/>
        <n v="99725.0"/>
        <n v="61076.0"/>
        <n v="43043.0"/>
        <n v="26141.0"/>
        <n v="39219.0"/>
        <n v="28494.0"/>
        <n v="29958.0"/>
        <n v="34137.0"/>
        <n v="26425.0"/>
        <n v="45482.0"/>
        <n v="91098.0"/>
        <n v="55263.0"/>
        <n v="37487.0"/>
        <n v="40988.0"/>
        <n v="25772.0"/>
        <n v="11678.0"/>
        <n v="24340.0"/>
        <n v="9758.0"/>
        <n v="26784.0"/>
        <n v="12492.0"/>
        <n v="15489.0"/>
        <n v="47246.0"/>
        <n v="14368.0"/>
        <n v="15561.0"/>
        <n v="28266.0"/>
        <n v="19073.0"/>
        <n v="46814.0"/>
        <n v="39379.0"/>
        <n v="22276.0"/>
        <n v="20122.0"/>
        <n v="27363.0"/>
        <n v="41680.0"/>
        <n v="34869.0"/>
        <n v="18746.0"/>
        <n v="17358.0"/>
        <n v="16669.0"/>
        <n v="32707.0"/>
        <n v="23260.0"/>
        <n v="32335.0"/>
        <n v="48495.0"/>
        <n v="31002.0"/>
        <n v="49614.0"/>
        <n v="22841.0"/>
        <n v="22939.0"/>
        <n v="27857.0"/>
        <n v="42261.0"/>
        <n v="25761.0"/>
        <n v="22770.0"/>
        <n v="16697.0"/>
        <n v="21401.0"/>
        <n v="29041.0"/>
        <n v="17454.0"/>
        <n v="38796.0"/>
        <n v="73266.0"/>
        <n v="83594.0"/>
        <n v="34864.0"/>
        <n v="87360.0"/>
        <n v="68473.0"/>
        <n v="39189.0"/>
        <n v="37148.0"/>
        <n v="92239.0"/>
        <n v="80903.0"/>
        <n v="47677.0"/>
        <n v="67893.0"/>
        <n v="36388.0"/>
        <n v="63941.0"/>
        <n v="51398.0"/>
        <n v="30246.0"/>
        <n v="29710.0"/>
        <n v="68739.0"/>
        <n v="91427.0"/>
        <n v="46895.0"/>
        <n v="96253.0"/>
        <n v="97508.0"/>
        <n v="71800.0"/>
        <n v="26336.0"/>
        <n v="23129.0"/>
        <n v="67491.0"/>
        <n v="71554.0"/>
        <n v="58080.0"/>
        <n v="60257.0"/>
        <n v="41075.0"/>
        <n v="51188.0"/>
        <n v="61416.0"/>
        <n v="73773.0"/>
        <n v="57360.0"/>
        <n v="74681.0"/>
        <n v="72658.0"/>
        <n v="42569.0"/>
        <n v="30054.0"/>
        <n v="32765.0"/>
        <n v="22014.0"/>
        <n v="31388.0"/>
        <n v="11581.0"/>
        <n v="30332.0"/>
        <n v="17834.0"/>
        <n v="25090.0"/>
        <n v="23415.0"/>
        <n v="31854.0"/>
        <n v="19390.0"/>
        <n v="24795.0"/>
        <n v="32560.0"/>
        <n v="22198.0"/>
        <n v="29119.0"/>
        <n v="27939.0"/>
        <n v="22774.0"/>
        <n v="18549.0"/>
        <n v="20850.0"/>
        <n v="79741.0"/>
        <n v="28827.0"/>
        <n v="40532.0"/>
        <n v="73988.0"/>
        <n v="81823.0"/>
        <n v="39572.0"/>
        <n v="34877.0"/>
        <n v="89653.0"/>
        <n v="62132.0"/>
        <n v="44414.0"/>
        <n v="70391.0"/>
        <n v="46883.0"/>
        <n v="93228.0"/>
        <n v="77641.0"/>
        <n v="52562.0"/>
        <n v="46723.0"/>
        <n v="57974.0"/>
        <n v="90447.0"/>
        <n v="34766.0"/>
        <n v="37691.0"/>
        <n v="33658.0"/>
        <n v="53403.0"/>
        <n v="63904.0"/>
        <n v="44764.0"/>
        <n v="33256.0"/>
        <n v="57893.0"/>
        <n v="49261.0"/>
        <n v="59877.0"/>
        <n v="56322.0"/>
        <n v="27182.0"/>
        <n v="34218.0"/>
        <n v="56034.0"/>
        <n v="11347.0"/>
        <n v="45323.0"/>
        <n v="37124.0"/>
        <n v="39738.0"/>
        <n v="52350.0"/>
        <n v="42615.0"/>
        <n v="62282.0"/>
        <n v="60672.0"/>
        <n v="57727.0"/>
        <n v="44532.0"/>
        <n v="45419.0"/>
        <n v="31576.0"/>
        <n v="47946.0"/>
        <n v="65416.0"/>
        <n v="20995.0"/>
        <n v="13225.0"/>
        <n v="26218.0"/>
        <n v="19109.0"/>
        <n v="26704.0"/>
        <n v="17843.0"/>
        <n v="28518.0"/>
        <n v="30850.0"/>
        <n v="46123.0"/>
        <n v="39478.0"/>
        <n v="32911.0"/>
        <n v="27341.0"/>
        <n v="17723.0"/>
        <n v="22360.0"/>
        <n v="26982.0"/>
        <n v="16159.0"/>
        <n v="44752.0"/>
        <n v="26305.0"/>
        <n v="15231.0"/>
        <n v="25855.0"/>
        <n v="23985.0"/>
        <n v="42406.0"/>
        <n v="35278.0"/>
        <n v="24254.0"/>
        <n v="45156.0"/>
        <n v="28948.0"/>
        <n v="27877.0"/>
        <n v="104265.0"/>
        <n v="76566.0"/>
        <n v="30350.0"/>
        <n v="31337.0"/>
        <n v="133587.0"/>
        <n v="67572.0"/>
        <n v="94693.0"/>
        <n v="32283.0"/>
        <n v="44200.0"/>
        <n v="72455.0"/>
        <n v="111672.0"/>
        <n v="21853.0"/>
        <n v="51032.0"/>
        <n v="33232.0"/>
        <n v="62861.0"/>
        <n v="13665.0"/>
        <n v="58348.0"/>
        <n v="24142.0"/>
        <n v="9358.0"/>
        <n v="98692.0"/>
        <n v="37043.0"/>
        <n v="77570.0"/>
        <n v="77234.0"/>
        <n v="39937.0"/>
        <n v="45764.0"/>
        <n v="79114.0"/>
        <n v="62045.0"/>
        <n v="12746.0"/>
        <n v="28053.0"/>
        <n v="34358.0"/>
        <n v="25745.0"/>
        <n v="60509.0"/>
        <n v="58411.0"/>
        <n v="12363.0"/>
        <n v="44930.0"/>
        <n v="57976.0"/>
        <n v="12001.0"/>
        <n v="36731.0"/>
        <n v="47165.0"/>
        <n v="20497.0"/>
        <n v="39863.0"/>
        <n v="63137.0"/>
        <n v="40827.0"/>
        <n v="40909.0"/>
        <n v="27420.0"/>
        <n v="40293.0"/>
        <n v="38677.0"/>
        <n v="23702.0"/>
        <n v="16171.0"/>
        <n v="45683.0"/>
        <n v="21708.0"/>
        <n v="28486.0"/>
        <n v="12942.0"/>
        <n v="15556.0"/>
        <n v="19124.0"/>
        <n v="25864.0"/>
        <n v="30156.0"/>
        <n v="36392.0"/>
        <n v="57132.0"/>
        <n v="55301.0"/>
        <n v="88338.0"/>
        <n v="83492.0"/>
        <n v="41321.0"/>
        <n v="34945.0"/>
        <n v="41491.0"/>
        <n v="43739.0"/>
        <n v="34455.0"/>
        <n v="37909.0"/>
        <n v="87218.0"/>
        <n v="80425.0"/>
        <n v="140666.0"/>
        <n v="37659.0"/>
        <n v="42617.0"/>
        <n v="59474.0"/>
        <n v="28306.0"/>
        <n v="93323.0"/>
        <n v="76843.0"/>
        <n v="40479.0"/>
        <n v="37466.0"/>
        <n v="60119.0"/>
        <n v="45577.0"/>
        <n v="30740.0"/>
        <n v="61500.0"/>
        <n v="81448.0"/>
        <n v="50588.0"/>
        <n v="31148.0"/>
        <n v="61793.0"/>
        <n v="22353.0"/>
        <n v="59722.0"/>
        <n v="34833.0"/>
        <n v="54686.0"/>
        <n v="28564.0"/>
        <n v="52948.0"/>
        <n v="42189.0"/>
        <n v="10414.0"/>
        <n v="32047.0"/>
        <n v="37861.0"/>
        <n v="42888.0"/>
        <n v="31953.0"/>
        <n v="18802.0"/>
        <n v="27634.0"/>
        <n v="23440.0"/>
        <n v="46835.0"/>
        <n v="38171.0"/>
        <n v="51538.0"/>
        <n v="20959.0"/>
        <n v="25065.0"/>
        <n v="23921.0"/>
        <n v="26125.0"/>
        <n v="9726.0"/>
        <n v="30362.0"/>
        <n v="14543.0"/>
        <n v="21809.0"/>
        <n v="34044.0"/>
        <n v="18595.0"/>
        <n v="17828.0"/>
        <n v="36192.0"/>
        <n v="29762.0"/>
        <n v="31879.0"/>
        <n v="36339.0"/>
        <n v="14713.0"/>
        <n v="24051.0"/>
        <n v="43842.0"/>
        <n v="57627.0"/>
        <n v="49885.0"/>
        <n v="43807.0"/>
        <n v="36243.0"/>
        <n v="63349.0"/>
        <n v="25641.0"/>
        <n v="31079.0"/>
        <n v="23843.0"/>
        <n v="68201.0"/>
        <n v="66450.0"/>
        <n v="29601.0"/>
        <n v="25594.0"/>
        <n v="34456.0"/>
        <n v="28755.0"/>
        <n v="22226.0"/>
        <n v="42516.0"/>
        <n v="37784.0"/>
        <n v="51064.0"/>
        <n v="49105.0"/>
        <n v="32177.0"/>
        <n v="56872.0"/>
        <n v="33790.0"/>
        <n v="31114.0"/>
        <n v="35885.0"/>
        <n v="26779.0"/>
        <n v="51923.0"/>
        <n v="24021.0"/>
        <n v="44522.0"/>
        <n v="22031.0"/>
        <n v="70041.0"/>
        <n v="55629.0"/>
        <n v="53353.0"/>
        <n v="44021.0"/>
        <n v="45418.0"/>
        <n v="61566.0"/>
        <n v="62639.0"/>
        <n v="17083.0"/>
        <n v="27582.0"/>
        <n v="46467.0"/>
        <n v="6038.0"/>
        <n v="30521.0"/>
        <n v="23992.0"/>
        <n v="33815.0"/>
        <n v="41670.0"/>
        <n v="59930.0"/>
        <n v="44123.0"/>
        <n v="65530.0"/>
        <n v="20286.0"/>
        <n v="36623.0"/>
        <n v="28500.0"/>
        <n v="45802.0"/>
        <n v="45273.0"/>
        <n v="54626.0"/>
        <n v="15626.0"/>
        <n v="19360.0"/>
        <n v="24213.0"/>
        <n v="20757.0"/>
        <n v="19001.0"/>
        <n v="15525.0"/>
        <n v="25686.0"/>
        <n v="33871.0"/>
        <n v="34865.0"/>
        <n v="32475.0"/>
        <n v="128789.0"/>
        <n v="36252.0"/>
        <n v="110697.0"/>
        <n v="124973.0"/>
        <n v="24367.0"/>
        <n v="39255.0"/>
        <n v="49310.0"/>
        <n v="40890.0"/>
        <n v="40841.0"/>
        <n v="43380.0"/>
        <n v="27578.0"/>
        <n v="30177.0"/>
        <n v="55204.0"/>
        <n v="62220.0"/>
        <n v="38436.0"/>
        <n v="29387.0"/>
        <n v="76900.0"/>
        <n v="32063.0"/>
        <n v="52846.0"/>
        <n v="29711.0"/>
        <n v="99636.0"/>
        <n v="54136.0"/>
        <n v="70225.0"/>
        <n v="9287.0"/>
        <n v="10327.0"/>
        <n v="25041.0"/>
        <n v="44755.0"/>
        <n v="26864.0"/>
        <n v="30261.0"/>
        <n v="40561.0"/>
        <n v="32942.0"/>
        <n v="15140.0"/>
        <n v="10911.0"/>
        <n v="15046.0"/>
        <n v="29388.0"/>
        <n v="26939.0"/>
        <n v="25455.0"/>
        <n v="28593.0"/>
        <n v="18871.0"/>
        <n v="35547.0"/>
        <n v="22823.0"/>
        <n v="10722.0"/>
        <n v="66520.0"/>
        <n v="29174.0"/>
        <n v="18673.0"/>
        <n v="13847.0"/>
        <n v="27371.0"/>
        <n v="27419.0"/>
        <n v="32364.0"/>
        <n v="16641.0"/>
        <n v="18965.0"/>
        <n v="49375.0"/>
        <n v="47370.0"/>
        <n v="21402.0"/>
        <n v="25953.0"/>
        <n v="16534.0"/>
        <n v="29147.0"/>
        <n v="25607.0"/>
        <n v="29540.0"/>
        <n v="31119.0"/>
        <n v="39808.0"/>
        <n v="39805.0"/>
        <n v="15647.0"/>
        <n v="41189.0"/>
        <n v="32309.0"/>
        <n v="74949.0"/>
        <n v="29992.0"/>
        <n v="38313.0"/>
        <n v="78224.0"/>
        <n v="29588.0"/>
        <n v="29264.0"/>
        <n v="32669.0"/>
        <n v="44033.0"/>
        <n v="45263.0"/>
        <n v="55000.0"/>
        <n v="56247.0"/>
        <n v="25252.0"/>
        <n v="23563.0"/>
        <n v="26772.0"/>
        <n v="36843.0"/>
        <n v="43768.0"/>
        <n v="33826.0"/>
        <n v="74806.0"/>
        <n v="62059.0"/>
        <n v="37852.0"/>
        <n v="89696.0"/>
        <n v="41621.0"/>
        <n v="40770.0"/>
        <n v="25583.0"/>
        <n v="31926.0"/>
        <n v="36240.0"/>
        <n v="81294.0"/>
        <n v="27876.0"/>
        <n v="43159.0"/>
        <n v="26390.0"/>
        <n v="59356.0"/>
        <n v="33543.0"/>
        <n v="29214.0"/>
        <n v="28025.0"/>
        <n v="54906.0"/>
        <n v="54715.0"/>
        <n v="37815.0"/>
        <n v="38286.0"/>
        <n v="24430.0"/>
        <n v="46117.0"/>
        <n v="24325.0"/>
        <n v="28830.0"/>
        <n v="21950.0"/>
        <n v="34350.0"/>
        <n v="13829.0"/>
        <n v="43196.0"/>
        <n v="36947.0"/>
        <n v="21614.0"/>
        <n v="16540.0"/>
        <n v="20628.0"/>
        <n v="21186.0"/>
        <n v="28331.0"/>
        <n v="17086.0"/>
        <n v="15297.0"/>
        <n v="23474.0"/>
        <n v="24160.0"/>
        <n v="29316.0"/>
        <n v="18975.0"/>
        <n v="33619.0"/>
        <n v="110683.0"/>
        <n v="39178.0"/>
        <n v="26132.0"/>
        <n v="98317.0"/>
        <n v="54400.0"/>
        <n v="30037.0"/>
        <n v="30540.0"/>
        <n v="41278.0"/>
        <n v="47553.0"/>
        <n v="43157.0"/>
        <n v="26795.0"/>
        <n v="50066.0"/>
        <n v="30001.0"/>
        <n v="53846.0"/>
        <n v="20800.0"/>
        <n v="31803.0"/>
        <n v="41376.0"/>
        <n v="39989.0"/>
        <n v="45205.0"/>
        <n v="25574.0"/>
        <n v="78335.0"/>
        <n v="56287.0"/>
        <n v="70937.0"/>
        <n v="77215.0"/>
        <n v="35609.0"/>
        <n v="55140.0"/>
        <n v="53806.0"/>
        <n v="27364.0"/>
        <n v="35332.0"/>
        <n v="38028.0"/>
        <n v="61624.0"/>
        <n v="53722.0"/>
        <n v="53467.0"/>
        <n v="33647.0"/>
        <n v="45268.0"/>
        <n v="24886.0"/>
        <n v="26383.0"/>
        <n v="64556.0"/>
        <n v="43081.0"/>
        <n v="39919.0"/>
        <n v="32158.0"/>
        <n v="29336.0"/>
        <n v="6530.0"/>
        <n v="16695.0"/>
        <n v="30614.0"/>
        <n v="50468.0"/>
        <n v="8890.0"/>
        <n v="24035.0"/>
        <n v="19031.0"/>
        <n v="19060.0"/>
        <n v="23456.0"/>
        <n v="23576.0"/>
        <n v="38250.0"/>
        <n v="18831.0"/>
        <n v="42051.0"/>
        <n v="15058.0"/>
        <n v="40720.0"/>
        <n v="18230.0"/>
        <n v="15726.0"/>
        <n v="31722.0"/>
        <n v="19972.0"/>
        <n v="16882.0"/>
        <n v="7199.0"/>
        <n v="31377.0"/>
        <n v="72397.0"/>
        <n v="40151.0"/>
        <n v="103920.0"/>
        <n v="36439.0"/>
        <n v="26428.0"/>
        <n v="45767.0"/>
        <n v="29256.0"/>
        <n v="28616.0"/>
        <n v="90804.0"/>
        <n v="43359.0"/>
        <n v="44583.0"/>
        <n v="36312.0"/>
        <n v="35064.0"/>
        <n v="53874.0"/>
        <n v="59213.0"/>
        <n v="30694.0"/>
        <n v="50123.0"/>
        <n v="55997.0"/>
        <n v="64765.0"/>
        <n v="79139.0"/>
        <n v="34588.0"/>
        <n v="39450.0"/>
        <n v="26730.0"/>
        <n v="54476.0"/>
        <n v="67907.0"/>
        <n v="34199.0"/>
        <n v="23644.0"/>
        <n v="31545.0"/>
        <n v="31815.0"/>
        <n v="58547.0"/>
        <n v="25798.0"/>
        <n v="27013.0"/>
        <n v="52381.0"/>
        <n v="10924.0"/>
        <n v="55276.0"/>
        <n v="51978.0"/>
        <n v="61515.0"/>
        <n v="39946.0"/>
        <n v="29914.0"/>
        <n v="8424.0"/>
        <n v="31996.0"/>
        <n v="36916.0"/>
        <n v="17522.0"/>
        <n v="35142.0"/>
        <n v="23310.0"/>
        <n v="42537.0"/>
        <n v="20302.0"/>
        <n v="45250.0"/>
        <n v="23408.0"/>
        <n v="32367.0"/>
        <n v="28430.0"/>
        <n v="18600.0"/>
        <n v="27090.0"/>
        <n v="18322.0"/>
        <n v="35117.0"/>
        <n v="18113.0"/>
        <n v="26064.0"/>
        <n v="25848.0"/>
        <n v="14747.0"/>
        <n v="19653.0"/>
        <n v="29086.0"/>
        <n v="31045.0"/>
        <n v="42298.0"/>
        <n v="34165.0"/>
        <n v="35502.0"/>
        <n v="98026.0"/>
        <n v="68359.0"/>
        <n v="55322.0"/>
        <n v="68928.0"/>
        <n v="20910.0"/>
        <n v="39584.0"/>
        <n v="93975.0"/>
        <n v="87675.0"/>
        <n v="73919.0"/>
        <n v="26836.0"/>
        <n v="59331.0"/>
        <n v="6856.0"/>
        <n v="60411.0"/>
        <n v="71306.0"/>
        <n v="47760.0"/>
        <n v="42706.0"/>
        <n v="23114.0"/>
        <n v="28538.0"/>
        <n v="61911.0"/>
        <n v="58799.0"/>
        <n v="14861.0"/>
        <n v="46000.0"/>
        <n v="9145.0"/>
        <n v="70941.0"/>
        <n v="27507.0"/>
        <n v="43785.0"/>
        <n v="46419.0"/>
        <n v="40644.0"/>
        <n v="22845.0"/>
        <n v="58593.0"/>
        <n v="24428.0"/>
        <n v="18508.0"/>
        <n v="17135.0"/>
        <n v="58835.0"/>
        <n v="61835.0"/>
        <n v="26263.0"/>
        <n v="49481.0"/>
        <n v="44217.0"/>
        <n v="29514.0"/>
        <n v="57856.0"/>
        <n v="31260.0"/>
        <n v="17738.0"/>
        <n v="30639.0"/>
        <n v="14556.0"/>
        <n v="36649.0"/>
        <n v="16889.0"/>
        <n v="13727.0"/>
        <n v="41093.0"/>
        <n v="39887.0"/>
        <n v="30943.0"/>
        <n v="19782.0"/>
        <n v="21646.0"/>
        <n v="20065.0"/>
        <n v="35139.0"/>
        <n v="49523.0"/>
        <n v="33229.0"/>
        <n v="41878.0"/>
        <n v="39872.0"/>
        <n v="21202.0"/>
        <n v="51756.0"/>
        <n v="87983.0"/>
        <n v="41962.0"/>
        <n v="22161.0"/>
        <n v="107775.0"/>
        <n v="91896.0"/>
        <n v="74312.0"/>
        <n v="117624.0"/>
        <n v="43955.0"/>
        <n v="37264.0"/>
        <n v="35863.0"/>
        <n v="77050.0"/>
        <n v="59612.0"/>
        <n v="109348.0"/>
        <n v="56135.0"/>
        <n v="57098.0"/>
        <n v="39729.0"/>
        <n v="119661.0"/>
        <n v="84611.0"/>
        <n v="50913.0"/>
        <n v="15370.0"/>
        <n v="51337.0"/>
        <n v="20873.0"/>
        <n v="49200.0"/>
        <n v="64285.0"/>
        <n v="37760.0"/>
        <n v="73594.0"/>
        <n v="26367.0"/>
        <n v="25527.0"/>
        <n v="24615.0"/>
        <n v="32194.0"/>
        <n v="52981.0"/>
        <n v="46233.0"/>
        <n v="19753.0"/>
        <n v="25402.0"/>
        <n v="44380.0"/>
        <n v="26083.0"/>
        <n v="40062.0"/>
        <n v="38589.0"/>
        <n v="29355.0"/>
        <n v="23160.0"/>
        <n v="13294.0"/>
        <n v="11378.0"/>
        <n v="11491.0"/>
        <n v="19819.0"/>
        <n v="16325.0"/>
        <n v="11822.0"/>
        <n v="18773.0"/>
        <n v="18723.0"/>
        <n v="16643.0"/>
        <n v="25867.0"/>
        <n v="16042.0"/>
        <n v="28288.0"/>
        <n v="21556.0"/>
        <n v="36681.0"/>
        <n v="11158.0"/>
        <n v="19686.0"/>
        <n v="66000.0"/>
        <n v="51659.0"/>
        <n v="31035.0"/>
        <n v="45689.0"/>
        <n v="28375.0"/>
        <n v="38573.0"/>
        <n v="65134.0"/>
        <n v="50165.0"/>
        <n v="53961.0"/>
        <n v="39468.0"/>
        <n v="73895.0"/>
        <n v="24668.0"/>
        <n v="37325.0"/>
        <n v="29361.0"/>
        <n v="92502.0"/>
        <n v="47772.0"/>
        <n v="29858.0"/>
        <n v="24967.0"/>
        <n v="21564.0"/>
        <n v="52519.0"/>
        <n v="44952.0"/>
        <n v="41371.0"/>
        <n v="15105.0"/>
        <n v="39155.0"/>
        <n v="77285.0"/>
        <n v="48458.0"/>
        <n v="38285.0"/>
        <n v="40123.0"/>
        <n v="51748.0"/>
        <n v="45251.0"/>
        <n v="32389.0"/>
        <n v="26209.0"/>
        <n v="40150.0"/>
        <n v="26755.0"/>
        <n v="28223.0"/>
        <n v="59475.0"/>
        <n v="59904.0"/>
        <n v="41332.0"/>
        <n v="52558.0"/>
        <n v="53136.0"/>
        <n v="22557.0"/>
        <n v="24550.0"/>
        <n v="37670.0"/>
        <n v="19213.0"/>
        <n v="31603.0"/>
        <n v="56710.0"/>
        <n v="16034.0"/>
        <n v="22880.0"/>
        <n v="13139.0"/>
        <n v="22604.0"/>
        <n v="37773.0"/>
        <n v="47886.0"/>
        <n v="22404.0"/>
        <n v="18967.0"/>
        <n v="17206.0"/>
        <n v="24986.0"/>
        <n v="23026.0"/>
        <n v="19619.0"/>
        <n v="17064.0"/>
        <n v="29612.0"/>
        <n v="29305.0"/>
        <n v="47510.0"/>
        <n v="14719.0"/>
        <n v="10953.0"/>
        <n v="14178.0"/>
        <n v="31179.0"/>
        <n v="41719.0"/>
        <n v="53968.0"/>
        <n v="28730.0"/>
        <n v="22815.0"/>
        <n v="44931.0"/>
        <n v="25856.0"/>
        <n v="34563.0"/>
        <n v="22780.0"/>
        <n v="64506.0"/>
        <n v="66261.0"/>
        <n v="54440.0"/>
        <n v="26714.0"/>
        <n v="61496.0"/>
        <n v="124374.0"/>
        <n v="77354.0"/>
        <n v="38253.0"/>
        <n v="35388.0"/>
        <n v="33326.0"/>
        <n v="32509.0"/>
        <n v="52041.0"/>
        <n v="26978.0"/>
        <n v="81529.0"/>
        <n v="85998.0"/>
        <n v="54056.0"/>
        <n v="34185.0"/>
        <n v="16372.0"/>
        <n v="33015.0"/>
        <n v="52150.0"/>
        <n v="58830.0"/>
        <n v="35792.0"/>
        <n v="47524.0"/>
        <n v="28783.0"/>
        <n v="37131.0"/>
        <n v="65012.0"/>
        <n v="43114.0"/>
        <n v="74203.0"/>
        <n v="119219.0"/>
        <n v="124345.0"/>
        <n v="66036.0"/>
        <n v="48778.0"/>
        <n v="80636.0"/>
        <n v="100054.0"/>
        <n v="60643.0"/>
        <n v="101004.0"/>
        <n v="80697.0"/>
        <n v="70157.0"/>
        <n v="80162.0"/>
        <n v="92272.0"/>
        <n v="108610.0"/>
        <n v="63075.0"/>
        <n v="28259.0"/>
        <n v="32918.0"/>
        <n v="65756.0"/>
        <n v="56637.0"/>
        <n v="111294.0"/>
        <n v="34836.0"/>
        <n v="40362.0"/>
        <n v="87534.0"/>
        <n v="78396.0"/>
        <n v="79327.0"/>
        <n v="74840.0"/>
        <n v="41985.0"/>
        <n v="138357.0"/>
        <n v="35771.0"/>
        <n v="130202.0"/>
        <n v="72175.0"/>
        <n v="120304.0"/>
        <n v="130574.0"/>
        <n v="155897.0"/>
        <n v="69687.0"/>
        <n v="87663.0"/>
        <n v="82161.0"/>
        <n v="84264.0"/>
        <n v="76709.0"/>
        <n v="130866.0"/>
        <n v="54429.0"/>
        <n v="259262.0"/>
        <n v="67810.0"/>
        <n v="206152.0"/>
        <n v="128334.0"/>
        <n v="85887.0"/>
        <n v="132138.0"/>
        <n v="152856.0"/>
        <n v="161992.0"/>
        <n v="128872.0"/>
        <n v="86832.0"/>
        <n v="96834.0"/>
        <n v="54991.0"/>
        <n v="79437.0"/>
        <n v="105020.0"/>
        <n v="82034.0"/>
        <n v="61593.0"/>
        <n v="142525.0"/>
        <n v="137131.0"/>
        <n v="50369.0"/>
        <n v="101662.0"/>
        <n v="85193.0"/>
        <n v="94990.0"/>
        <n v="118027.0"/>
        <n v="87013.0"/>
        <n v="73701.0"/>
        <n v="96577.0"/>
        <n v="56363.0"/>
        <n v="103548.0"/>
        <n v="43861.0"/>
        <n v="50895.0"/>
        <n v="90999.0"/>
        <n v="37331.0"/>
        <n v="34947.0"/>
        <n v="63984.0"/>
        <n v="35698.0"/>
        <n v="32489.0"/>
        <n v="106019.0"/>
        <n v="99179.0"/>
        <n v="55713.0"/>
        <n v="79721.0"/>
        <n v="41484.0"/>
        <n v="99190.0"/>
        <n v="49401.0"/>
        <n v="95673.0"/>
        <n v="58685.0"/>
        <n v="58171.0"/>
        <n v="24641.0"/>
        <n v="80333.0"/>
        <n v="127581.0"/>
        <n v="65693.0"/>
        <n v="80691.0"/>
        <n v="159894.0"/>
        <n v="132967.0"/>
        <n v="68222.0"/>
        <n v="140304.0"/>
        <n v="64152.0"/>
        <n v="95337.0"/>
        <n v="217715.0"/>
        <n v="63287.0"/>
        <n v="142035.0"/>
        <n v="68518.0"/>
        <n v="23268.0"/>
        <n v="67836.0"/>
        <n v="72080.0"/>
        <n v="74855.0"/>
        <n v="71542.0"/>
        <n v="149215.0"/>
        <n v="93610.0"/>
        <n v="91965.0"/>
        <n v="92189.0"/>
        <n v="146218.0"/>
        <n v="157748.0"/>
        <n v="93956.0"/>
        <n v="80048.0"/>
        <n v="98619.0"/>
        <n v="127160.0"/>
        <n v="104662.0"/>
        <n v="103136.0"/>
        <n v="72584.0"/>
        <n v="59268.0"/>
        <n v="82331.0"/>
        <n v="127958.0"/>
        <n v="101371.0"/>
        <n v="60742.0"/>
        <n v="72563.0"/>
        <n v="72090.0"/>
        <n v="47846.0"/>
        <n v="87074.0"/>
        <n v="31398.0"/>
        <n v="36084.0"/>
        <n v="62444.0"/>
        <n v="19476.0"/>
        <n v="20423.0"/>
        <n v="100834.0"/>
        <n v="38376.0"/>
        <n v="39967.0"/>
        <n v="79784.0"/>
        <n v="44915.0"/>
        <n v="67241.0"/>
        <n v="70925.0"/>
        <n v="58807.0"/>
        <n v="68409.0"/>
        <n v="32459.0"/>
        <n v="67369.0"/>
        <n v="19570.0"/>
        <n v="39114.0"/>
        <n v="33134.0"/>
        <n v="79821.0"/>
        <n v="169697.0"/>
        <n v="78559.0"/>
        <n v="123949.0"/>
        <n v="57020.0"/>
        <n v="51098.0"/>
        <n v="68077.0"/>
        <n v="167775.0"/>
        <n v="96025.0"/>
        <n v="61446.0"/>
        <n v="91637.0"/>
        <n v="95549.0"/>
        <n v="47959.0"/>
        <n v="191457.0"/>
        <n v="87835.0"/>
        <n v="62948.0"/>
        <n v="27652.0"/>
        <n v="229274.0"/>
        <n v="152224.0"/>
        <n v="114002.0"/>
        <n v="73073.0"/>
        <n v="24546.0"/>
        <n v="76825.0"/>
        <n v="42218.0"/>
        <n v="48097.0"/>
        <n v="90594.0"/>
        <n v="51544.0"/>
        <n v="63921.0"/>
        <n v="98269.0"/>
        <n v="20451.0"/>
        <n v="57027.0"/>
        <n v="58578.0"/>
        <n v="105385.0"/>
        <n v="98229.0"/>
        <n v="95590.0"/>
        <n v="137024.0"/>
        <n v="105640.0"/>
        <n v="52797.0"/>
        <n v="131647.0"/>
        <n v="67301.0"/>
        <n v="40033.0"/>
        <n v="50472.0"/>
        <n v="61650.0"/>
        <n v="120800.0"/>
        <n v="124292.0"/>
        <n v="94743.0"/>
        <n v="46328.0"/>
        <n v="58952.0"/>
        <n v="79247.0"/>
        <n v="130417.0"/>
        <n v="64500.0"/>
        <n v="64795.0"/>
        <n v="52059.0"/>
        <n v="59957.0"/>
        <n v="34466.0"/>
        <n v="56324.0"/>
        <n v="54032.0"/>
        <n v="49871.0"/>
        <n v="43910.0"/>
        <n v="45384.0"/>
        <n v="60928.0"/>
        <n v="154893.0"/>
        <n v="58440.0"/>
        <n v="172779.0"/>
        <n v="84234.0"/>
        <n v="68149.0"/>
        <n v="98768.0"/>
        <n v="155366.0"/>
        <n v="69526.0"/>
        <n v="110381.0"/>
        <n v="134746.0"/>
        <n v="134586.0"/>
        <n v="110217.0"/>
        <n v="171123.0"/>
        <n v="60463.0"/>
        <n v="68079.0"/>
        <n v="74731.0"/>
        <n v="55331.0"/>
        <n v="97961.0"/>
        <n v="59968.0"/>
        <n v="123330.0"/>
        <n v="74930.0"/>
        <n v="82318.0"/>
        <n v="108415.0"/>
        <n v="97272.0"/>
        <n v="54713.0"/>
        <n v="58541.0"/>
        <n v="58525.0"/>
        <n v="62181.0"/>
        <n v="64662.0"/>
        <n v="62287.0"/>
        <n v="108516.0"/>
        <n v="64482.0"/>
        <n v="69014.0"/>
        <n v="124398.0"/>
        <n v="79748.0"/>
        <n v="49993.0"/>
        <n v="70305.0"/>
        <n v="25278.0"/>
        <n v="53334.0"/>
        <n v="53974.0"/>
        <n v="110536.0"/>
        <n v="96851.0"/>
        <n v="72758.0"/>
        <n v="136153.0"/>
        <n v="79494.0"/>
        <n v="91175.0"/>
        <n v="79842.0"/>
        <n v="38205.0"/>
        <n v="23905.0"/>
        <n v="85037.0"/>
        <n v="55752.0"/>
        <n v="87395.0"/>
        <n v="61210.0"/>
        <n v="57861.0"/>
        <n v="31780.0"/>
        <n v="62932.0"/>
        <n v="41643.0"/>
        <n v="80720.0"/>
        <n v="60919.0"/>
        <n v="53240.0"/>
        <n v="93834.0"/>
        <n v="51056.0"/>
        <n v="82765.0"/>
        <n v="51490.0"/>
        <n v="27829.0"/>
        <n v="74072.0"/>
        <n v="60671.0"/>
        <n v="62568.0"/>
        <n v="122740.0"/>
        <n v="69193.0"/>
        <n v="83396.0"/>
        <n v="66094.0"/>
        <n v="153062.0"/>
        <n v="205563.0"/>
        <n v="52667.0"/>
        <n v="149228.0"/>
        <n v="76137.0"/>
        <n v="164874.0"/>
        <n v="61789.0"/>
        <n v="47990.0"/>
        <n v="91119.0"/>
        <n v="99286.0"/>
        <n v="267796.0"/>
        <n v="113341.0"/>
        <n v="100187.0"/>
        <n v="89245.0"/>
        <n v="188281.0"/>
        <n v="91339.0"/>
        <n v="118789.0"/>
        <n v="105898.0"/>
        <n v="127479.0"/>
        <n v="176376.0"/>
        <n v="94361.0"/>
        <n v="91128.0"/>
        <n v="55444.0"/>
        <n v="121407.0"/>
        <n v="94284.0"/>
        <n v="123400.0"/>
        <n v="99404.0"/>
        <n v="78807.0"/>
        <n v="117683.0"/>
        <n v="60381.0"/>
        <n v="60475.0"/>
        <n v="131713.0"/>
        <n v="89023.0"/>
        <n v="69140.0"/>
        <n v="118238.0"/>
        <n v="41678.0"/>
        <n v="85457.0"/>
        <n v="32701.0"/>
        <n v="45436.0"/>
        <n v="24083.0"/>
        <n v="35956.0"/>
        <n v="40944.0"/>
        <n v="58366.0"/>
        <n v="72166.0"/>
        <n v="70639.0"/>
        <n v="50836.0"/>
        <n v="67753.0"/>
        <n v="74515.0"/>
        <n v="39996.0"/>
        <n v="51663.0"/>
        <n v="56855.0"/>
        <n v="56428.0"/>
        <n v="69211.0"/>
        <n v="52189.0"/>
        <n v="31263.0"/>
        <n v="40763.0"/>
        <n v="53040.0"/>
        <n v="71620.0"/>
        <n v="126475.0"/>
        <n v="100696.0"/>
        <n v="75818.0"/>
        <n v="65619.0"/>
        <n v="129135.0"/>
        <n v="138784.0"/>
        <n v="66559.0"/>
        <n v="54397.0"/>
        <n v="188983.0"/>
        <n v="51922.0"/>
        <n v="51874.0"/>
        <n v="58376.0"/>
        <n v="56678.0"/>
        <n v="113749.0"/>
        <n v="92941.0"/>
        <n v="146611.0"/>
        <n v="82108.0"/>
        <n v="81857.0"/>
        <n v="113138.0"/>
        <n v="187548.0"/>
        <n v="33517.0"/>
        <n v="168682.0"/>
        <n v="37744.0"/>
        <n v="56558.0"/>
        <n v="109560.0"/>
        <n v="107631.0"/>
        <n v="108560.0"/>
        <n v="120783.0"/>
        <n v="102658.0"/>
        <n v="127657.0"/>
        <n v="51224.0"/>
        <n v="90225.0"/>
        <n v="120205.0"/>
        <n v="55879.0"/>
        <n v="97835.0"/>
        <n v="121041.0"/>
        <n v="73386.0"/>
        <n v="28437.0"/>
        <n v="70033.0"/>
        <n v="62407.0"/>
        <n v="74489.0"/>
        <n v="101771.0"/>
        <n v="68277.0"/>
        <n v="37111.0"/>
        <n v="68497.0"/>
        <n v="93319.0"/>
        <n v="59942.0"/>
        <n v="52291.0"/>
        <n v="56897.0"/>
        <n v="33048.0"/>
        <n v="41652.0"/>
        <n v="42735.0"/>
        <n v="59628.0"/>
        <n v="47317.0"/>
        <n v="54954.0"/>
        <n v="93842.0"/>
        <n v="121590.0"/>
        <n v="35679.0"/>
        <n v="64776.0"/>
        <n v="121089.0"/>
        <n v="85351.0"/>
        <n v="67583.0"/>
        <n v="27695.0"/>
        <n v="30734.0"/>
        <n v="25618.0"/>
        <n v="61653.0"/>
        <n v="63479.0"/>
        <n v="102066.0"/>
        <n v="268360.0"/>
        <n v="130871.0"/>
        <n v="199470.0"/>
        <n v="62740.0"/>
        <n v="62332.0"/>
        <n v="94542.0"/>
        <n v="97149.0"/>
        <n v="81819.0"/>
        <n v="168704.0"/>
        <n v="237301.0"/>
        <n v="166415.0"/>
        <n v="93026.0"/>
        <n v="182227.0"/>
        <n v="50904.0"/>
        <n v="151870.0"/>
        <n v="84127.0"/>
        <n v="91203.0"/>
        <n v="76134.0"/>
        <n v="80933.0"/>
        <n v="131261.0"/>
        <n v="100534.0"/>
        <n v="43517.0"/>
        <n v="137485.0"/>
        <n v="114463.0"/>
        <n v="150986.0"/>
        <n v="107491.0"/>
        <n v="111471.0"/>
        <n v="110266.0"/>
        <n v="156898.0"/>
        <n v="57501.0"/>
        <n v="138600.0"/>
        <n v="85157.0"/>
        <n v="42371.0"/>
        <n v="71726.0"/>
        <n v="23431.0"/>
        <n v="53804.0"/>
        <n v="68755.0"/>
        <n v="72057.0"/>
        <n v="52691.0"/>
        <n v="53443.0"/>
        <n v="49687.0"/>
        <n v="15513.0"/>
        <n v="36343.0"/>
        <n v="84195.0"/>
        <n v="47589.0"/>
        <n v="51622.0"/>
        <n v="83896.0"/>
        <n v="93089.0"/>
        <n v="51801.0"/>
        <n v="63070.0"/>
        <n v="74189.0"/>
        <n v="69253.0"/>
        <n v="89439.0"/>
        <n v="90658.0"/>
        <n v="48142.0"/>
        <n v="21629.0"/>
        <n v="27467.0"/>
        <n v="94953.0"/>
        <n v="74570.0"/>
        <n v="96576.0"/>
        <n v="117984.0"/>
        <n v="87511.0"/>
        <n v="78038.0"/>
        <n v="70471.0"/>
        <n v="206950.0"/>
        <n v="160289.0"/>
        <n v="56387.0"/>
        <n v="73920.0"/>
        <n v="72586.0"/>
        <n v="75311.0"/>
        <n v="56931.0"/>
        <n v="110897.0"/>
        <n v="147682.0"/>
        <n v="69741.0"/>
        <n v="157433.0"/>
        <n v="104551.0"/>
        <n v="152832.0"/>
        <n v="172711.0"/>
        <n v="141222.0"/>
        <n v="251412.0"/>
        <n v="164471.0"/>
        <n v="30703.0"/>
        <n v="149967.0"/>
        <n v="136755.0"/>
        <n v="89093.0"/>
        <n v="91509.0"/>
        <n v="86456.0"/>
        <n v="50556.0"/>
        <n v="50317.0"/>
        <n v="111556.0"/>
        <n v="72944.0"/>
        <n v="21003.0"/>
        <n v="49516.0"/>
        <n v="49808.0"/>
        <n v="65748.0"/>
        <n v="87961.0"/>
        <n v="81944.0"/>
        <n v="72731.0"/>
        <n v="119199.0"/>
        <n v="74385.0"/>
        <n v="81001.0"/>
        <n v="23221.0"/>
        <n v="26466.0"/>
        <n v="68304.0"/>
        <n v="16849.0"/>
        <n v="69956.0"/>
        <n v="62738.0"/>
        <n v="71455.0"/>
        <n v="97915.0"/>
        <n v="98734.0"/>
        <n v="73171.0"/>
        <n v="94295.0"/>
        <n v="51697.0"/>
        <n v="191356.0"/>
        <n v="61299.0"/>
        <n v="51683.0"/>
        <n v="85178.0"/>
        <n v="31971.0"/>
        <n v="39930.0"/>
        <n v="76465.0"/>
        <n v="108831.0"/>
        <n v="74391.0"/>
        <n v="31504.0"/>
        <n v="34574.0"/>
        <n v="32641.0"/>
        <n v="28798.0"/>
        <n v="52108.0"/>
        <n v="46621.0"/>
        <n v="65113.0"/>
        <n v="137535.0"/>
        <n v="67102.0"/>
        <n v="197010.0"/>
        <n v="153179.0"/>
        <n v="73892.0"/>
        <n v="72505.0"/>
        <n v="247304.0"/>
        <n v="104917.0"/>
        <n v="85279.0"/>
        <n v="159744.0"/>
        <n v="139486.0"/>
        <n v="190963.0"/>
        <n v="89129.0"/>
        <n v="188274.0"/>
        <n v="166132.0"/>
        <n v="151538.0"/>
        <n v="58241.0"/>
        <n v="164091.0"/>
        <n v="164230.0"/>
        <n v="151550.0"/>
        <n v="118423.0"/>
        <n v="138106.0"/>
        <n v="150049.0"/>
        <n v="103390.0"/>
        <n v="87033.0"/>
        <n v="66061.0"/>
        <n v="95189.0"/>
        <n v="120577.0"/>
        <n v="138568.0"/>
        <n v="81740.0"/>
        <n v="75423.0"/>
        <n v="71035.0"/>
        <n v="138669.0"/>
        <n v="59988.0"/>
        <n v="59094.0"/>
        <n v="128154.0"/>
        <n v="126725.0"/>
        <n v="61878.0"/>
        <n v="55776.0"/>
        <n v="88764.0"/>
        <n v="100411.0"/>
        <n v="58920.0"/>
        <n v="57997.0"/>
        <n v="63607.0"/>
        <n v="66687.0"/>
        <n v="68269.0"/>
        <n v="66739.0"/>
        <n v="49978.0"/>
        <n v="22716.0"/>
        <n v="87825.0"/>
        <n v="45312.0"/>
        <n v="32466.0"/>
        <n v="38789.0"/>
        <n v="34478.0"/>
        <n v="79090.0"/>
        <n v="49700.0"/>
        <n v="46112.0"/>
        <n v="49226.0"/>
        <n v="25810.0"/>
        <n v="34365.0"/>
        <n v="29768.0"/>
        <n v="28003.0"/>
        <n v="26023.0"/>
        <n v="58166.0"/>
        <n v="16904.0"/>
        <n v="36260.0"/>
        <n v="82785.0"/>
        <n v="126316.0"/>
        <n v="109944.0"/>
        <n v="79454.0"/>
        <n v="58716.0"/>
        <n v="60733.0"/>
        <n v="55414.0"/>
        <n v="148215.0"/>
        <n v="65888.0"/>
        <n v="209561.0"/>
        <n v="144753.0"/>
        <n v="144237.0"/>
        <n v="63732.0"/>
        <n v="111584.0"/>
        <n v="180649.0"/>
        <n v="126126.0"/>
        <n v="81028.0"/>
        <n v="135391.0"/>
        <n v="128176.0"/>
        <n v="153110.0"/>
        <n v="92110.0"/>
        <n v="125945.0"/>
        <n v="64875.0"/>
        <n v="30036.0"/>
        <n v="179899.0"/>
        <n v="93998.0"/>
        <n v="86718.0"/>
        <n v="19895.0"/>
        <n v="122498.0"/>
        <n v="86865.0"/>
        <n v="106953.0"/>
        <n v="89106.0"/>
        <n v="82624.0"/>
        <n v="26297.0"/>
        <n v="117606.0"/>
        <n v="52292.0"/>
        <n v="46252.0"/>
        <n v="56721.0"/>
        <n v="64356.0"/>
        <n v="30371.0"/>
        <n v="52491.0"/>
        <n v="147159.0"/>
        <n v="162252.0"/>
        <n v="65514.0"/>
        <n v="59334.0"/>
        <n v="53109.0"/>
        <n v="88773.0"/>
        <n v="71584.0"/>
        <n v="24634.0"/>
        <n v="131473.0"/>
        <n v="161629.0"/>
        <n v="42993.0"/>
        <n v="80387.0"/>
        <n v="83070.0"/>
        <n v="61255.0"/>
        <n v="52970.0"/>
        <n v="65790.0"/>
        <n v="42846.0"/>
        <n v="47309.0"/>
        <n v="65355.0"/>
        <n v="88633.0"/>
        <n v="31450.0"/>
        <n v="40365.0"/>
        <n v="89641.0"/>
        <n v="60542.0"/>
        <n v="133783.0"/>
        <n v="115577.0"/>
        <n v="117187.0"/>
        <n v="134839.0"/>
        <n v="76965.0"/>
        <n v="86187.0"/>
        <n v="180342.0"/>
        <n v="98342.0"/>
        <n v="102483.0"/>
        <n v="69723.0"/>
        <n v="88107.0"/>
        <n v="154184.0"/>
        <n v="174265.0"/>
        <n v="74370.0"/>
        <n v="97476.0"/>
        <n v="188495.0"/>
        <n v="281524.0"/>
        <n v="172784.0"/>
        <n v="169770.0"/>
        <n v="116555.0"/>
        <n v="105663.0"/>
        <n v="124661.0"/>
        <n v="120912.0"/>
        <n v="93384.0"/>
        <n v="152527.0"/>
        <n v="137461.0"/>
        <n v="72889.0"/>
        <n v="65673.0"/>
        <n v="114184.0"/>
        <n v="128779.0"/>
        <n v="94808.0"/>
        <n v="65328.0"/>
        <n v="74540.0"/>
        <n v="106910.0"/>
        <n v="124877.0"/>
        <n v="135774.0"/>
        <n v="66238.0"/>
        <n v="78750.0"/>
        <n v="83003.0"/>
        <n v="121975.0"/>
        <n v="60607.0"/>
        <n v="64535.0"/>
        <n v="74409.0"/>
        <n v="165523.0"/>
        <n v="112962.0"/>
        <n v="122857.0"/>
        <n v="102530.0"/>
        <n v="190780.0"/>
        <n v="200999.0"/>
        <n v="149718.0"/>
        <n v="75176.0"/>
        <n v="46536.0"/>
        <n v="96306.0"/>
        <n v="40468.0"/>
        <n v="84302.0"/>
        <n v="71956.0"/>
        <n v="60428.0"/>
        <n v="93313.0"/>
        <n v="49322.0"/>
        <n v="88984.0"/>
        <n v="36418.0"/>
        <n v="98987.0"/>
        <n v="24427.0"/>
        <n v="38524.0"/>
        <n v="40863.0"/>
        <n v="25532.0"/>
        <n v="35971.0"/>
        <n v="98226.0"/>
        <n v="37885.0"/>
        <n v="150696.0"/>
        <n v="61341.0"/>
        <n v="89940.0"/>
        <n v="87125.0"/>
        <n v="98048.0"/>
        <n v="80463.0"/>
        <n v="94378.0"/>
        <n v="249579.0"/>
        <n v="143701.0"/>
        <n v="240194.0"/>
        <n v="75855.0"/>
        <n v="201625.0"/>
        <n v="177062.0"/>
        <n v="83067.0"/>
        <n v="147096.0"/>
        <n v="81672.0"/>
        <n v="91855.0"/>
        <n v="133048.0"/>
        <n v="69529.0"/>
        <n v="67501.0"/>
        <n v="102330.0"/>
        <n v="111611.0"/>
        <n v="78391.0"/>
        <n v="68042.0"/>
        <n v="69633.0"/>
        <n v="80477.0"/>
        <n v="59119.0"/>
        <n v="66909.0"/>
        <n v="79058.0"/>
        <n v="100144.0"/>
        <n v="141465.0"/>
        <n v="97463.0"/>
        <n v="79216.0"/>
        <n v="76038.0"/>
        <n v="123671.0"/>
        <n v="93639.0"/>
        <n v="67298.0"/>
        <n v="111990.0"/>
        <n v="93378.0"/>
        <n v="68395.0"/>
        <n v="65882.0"/>
        <n v="100875.0"/>
        <n v="37965.0"/>
        <n v="131342.0"/>
        <n v="113731.0"/>
        <n v="71698.0"/>
        <n v="45826.0"/>
        <n v="149751.0"/>
        <n v="76175.0"/>
        <n v="42640.0"/>
        <n v="65569.0"/>
        <n v="33582.0"/>
        <n v="57987.0"/>
        <n v="43522.0"/>
        <n v="75275.0"/>
        <n v="49969.0"/>
        <n v="84647.0"/>
        <n v="26219.0"/>
        <n v="41123.0"/>
        <n v="57867.0"/>
        <n v="36232.0"/>
        <n v="30514.0"/>
        <n v="93237.0"/>
        <n v="33958.0"/>
        <n v="81668.0"/>
        <n v="190922.0"/>
        <n v="157593.0"/>
        <n v="84818.0"/>
        <n v="144022.0"/>
        <n v="75190.0"/>
        <n v="126571.0"/>
        <n v="212820.0"/>
        <n v="177675.0"/>
        <n v="54722.0"/>
        <n v="182995.0"/>
        <n v="72351.0"/>
        <n v="152221.0"/>
        <n v="161973.0"/>
        <n v="172167.0"/>
        <n v="70916.0"/>
        <n v="75715.0"/>
        <n v="68821.0"/>
        <n v="125685.0"/>
        <n v="105967.0"/>
        <n v="116182.0"/>
        <n v="127979.0"/>
        <n v="134094.0"/>
        <n v="86143.0"/>
        <n v="82472.0"/>
        <n v="146307.0"/>
        <n v="66778.0"/>
        <n v="64037.0"/>
        <n v="91243.0"/>
        <n v="45258.0"/>
        <n v="68832.0"/>
        <n v="102910.0"/>
        <n v="63794.0"/>
        <n v="88487.0"/>
        <n v="93345.0"/>
        <n v="159221.0"/>
        <n v="126507.0"/>
        <n v="97591.0"/>
        <n v="87263.0"/>
        <n v="49842.0"/>
        <n v="76806.0"/>
        <n v="80678.0"/>
        <n v="79506.0"/>
        <n v="77866.0"/>
        <n v="75654.0"/>
        <n v="77534.0"/>
        <n v="80479.0"/>
        <n v="92015.0"/>
        <n v="90323.0"/>
        <n v="106554.0"/>
        <n v="87289.0"/>
        <n v="47745.0"/>
        <n v="118226.0"/>
        <n v="52966.0"/>
        <n v="68811.0"/>
        <n v="43482.0"/>
        <n v="69374.0"/>
        <n v="68631.0"/>
        <n v="62678.0"/>
        <n v="41310.0"/>
        <n v="42860.0"/>
        <n v="52838.0"/>
        <n v="74505.0"/>
        <n v="133079.0"/>
        <n v="142368.0"/>
        <n v="184529.0"/>
        <n v="63929.0"/>
        <n v="96527.0"/>
        <n v="104192.0"/>
        <n v="146954.0"/>
        <n v="66725.0"/>
        <n v="65611.0"/>
        <n v="98166.0"/>
        <n v="100366.0"/>
        <n v="72306.0"/>
        <n v="140408.0"/>
        <n v="73022.0"/>
        <n v="152094.0"/>
        <n v="135662.0"/>
        <n v="162449.0"/>
        <n v="137570.0"/>
        <n v="104293.0"/>
        <n v="87635.0"/>
        <n v="230116.0"/>
        <n v="117512.0"/>
        <n v="142995.0"/>
        <n v="207645.0"/>
        <n v="214027.0"/>
        <n v="103210.0"/>
        <n v="72705.0"/>
        <n v="114067.0"/>
        <n v="126802.0"/>
        <n v="119293.0"/>
        <n v="113870.0"/>
        <n v="136953.0"/>
        <n v="84200.0"/>
        <n v="97488.0"/>
        <n v="30153.0"/>
        <n v="56541.0"/>
        <n v="37416.0"/>
        <n v="19399.0"/>
        <n v="87568.0"/>
        <n v="115556.0"/>
        <n v="140591.0"/>
        <n v="81284.0"/>
        <n v="73058.0"/>
        <n v="114149.0"/>
        <n v="46670.0"/>
        <n v="64747.0"/>
        <n v="41511.0"/>
        <n v="109170.0"/>
        <n v="46792.0"/>
        <n v="37976.0"/>
        <n v="65657.0"/>
        <n v="64796.0"/>
        <n v="41596.0"/>
        <n v="43811.0"/>
        <n v="40074.0"/>
        <n v="36464.0"/>
        <n v="37109.0"/>
        <n v="55121.0"/>
        <n v="86555.0"/>
        <n v="41192.0"/>
        <n v="46153.0"/>
        <n v="45795.0"/>
        <n v="61120.0"/>
        <n v="84716.0"/>
        <n v="248719.0"/>
        <n v="61551.0"/>
        <n v="99631.0"/>
        <n v="68532.0"/>
        <n v="53589.0"/>
        <n v="51894.0"/>
        <n v="62526.0"/>
        <n v="66660.0"/>
        <n v="180044.0"/>
        <n v="151169.0"/>
        <n v="87415.0"/>
        <n v="80022.0"/>
        <n v="85614.0"/>
        <n v="98739.0"/>
        <n v="170036.0"/>
        <n v="63588.0"/>
        <n v="61661.0"/>
        <n v="50330.0"/>
        <n v="72929.0"/>
        <n v="63359.0"/>
        <n v="86887.0"/>
        <n v="93809.0"/>
        <n v="167884.0"/>
        <n v="114060.0"/>
        <n v="62273.0"/>
        <n v="70656.0"/>
        <n v="110895.0"/>
        <n v="79002.0"/>
        <n v="110169.0"/>
        <n v="74876.0"/>
        <n v="60582.0"/>
        <n v="57511.0"/>
        <n v="57165.0"/>
        <n v="131809.0"/>
        <n v="73439.0"/>
        <n v="89077.0"/>
        <n v="46545.0"/>
        <n v="48542.0"/>
        <n v="63334.0"/>
        <n v="116024.0"/>
        <n v="75148.0"/>
        <n v="29370.0"/>
        <n v="81254.0"/>
        <n v="62358.0"/>
        <n v="47584.0"/>
        <n v="74292.0"/>
        <n v="58328.0"/>
        <n v="89492.0"/>
        <n v="37556.0"/>
        <n v="58482.0"/>
        <n v="48279.0"/>
        <n v="64022.0"/>
        <n v="33293.0"/>
        <n v="88116.0"/>
        <n v="45644.0"/>
        <n v="46004.0"/>
        <n v="29523.0"/>
        <n v="25013.0"/>
        <n v="40009.0"/>
        <n v="54682.0"/>
        <n v="78653.0"/>
        <n v="27294.0"/>
        <n v="74110.0"/>
        <n v="68693.0"/>
        <n v="156079.0"/>
        <n v="61804.0"/>
        <n v="177275.0"/>
        <n v="126906.0"/>
        <n v="101200.0"/>
        <n v="86115.0"/>
        <n v="165583.0"/>
        <n v="73588.0"/>
        <n v="266222.0"/>
        <n v="124333.0"/>
        <n v="55400.0"/>
        <n v="87522.0"/>
        <n v="121119.0"/>
        <n v="39438.0"/>
        <n v="15375.0"/>
        <n v="71060.0"/>
        <n v="124720.0"/>
        <n v="86799.0"/>
        <n v="75593.0"/>
        <n v="128059.0"/>
        <n v="74997.0"/>
        <n v="57652.0"/>
        <n v="118002.0"/>
        <n v="53017.0"/>
        <n v="50403.0"/>
        <n v="126278.0"/>
        <n v="65739.0"/>
        <n v="73413.0"/>
        <n v="55371.0"/>
        <n v="126836.0"/>
        <n v="70478.0"/>
        <n v="72797.0"/>
        <n v="51552.0"/>
        <n v="90619.0"/>
        <n v="41993.0"/>
        <n v="94075.0"/>
        <n v="52997.0"/>
        <n v="60775.0"/>
        <n v="92623.0"/>
        <n v="146385.0"/>
        <n v="125112.0"/>
        <n v="40730.0"/>
        <n v="108140.0"/>
        <n v="67766.0"/>
        <n v="107591.0"/>
        <n v="44900.0"/>
        <n v="100123.0"/>
        <n v="51906.0"/>
        <n v="34921.0"/>
        <n v="62600.0"/>
        <n v="79182.0"/>
        <n v="39409.0"/>
        <n v="38937.0"/>
        <n v="62797.0"/>
        <n v="108756.0"/>
        <n v="59528.0"/>
        <n v="116258.0"/>
        <n v="81432.0"/>
        <n v="190646.0"/>
        <n v="150092.0"/>
        <n v="166885.0"/>
        <n v="159960.0"/>
        <n v="282010.0"/>
        <n v="130595.0"/>
        <n v="68701.0"/>
        <n v="64647.0"/>
        <n v="94209.0"/>
        <n v="123460.0"/>
        <n v="178407.0"/>
        <n v="55747.0"/>
        <n v="53602.0"/>
        <n v="131705.0"/>
        <n v="66058.0"/>
        <n v="55935.0"/>
        <n v="177626.0"/>
        <n v="180839.0"/>
        <n v="94949.0"/>
        <n v="174126.0"/>
        <n v="126043.0"/>
        <n v="121500.0"/>
        <n v="83805.0"/>
        <n v="72838.0"/>
        <n v="66714.0"/>
        <n v="90570.0"/>
        <n v="45107.0"/>
        <n v="54010.0"/>
        <n v="85549.0"/>
        <n v="79203.0"/>
        <n v="84245.0"/>
        <n v="121516.0"/>
        <n v="66711.0"/>
        <n v="67320.0"/>
        <n v="67428.0"/>
        <n v="81755.0"/>
        <n v="47339.0"/>
        <n v="88038.0"/>
        <n v="70980.0"/>
        <n v="34158.0"/>
        <n v="66276.0"/>
        <n v="55044.0"/>
        <n v="117745.0"/>
        <n v="23601.0"/>
        <n v="80447.0"/>
        <n v="39581.0"/>
        <n v="60626.0"/>
        <n v="54359.0"/>
        <n v="61480.0"/>
        <n v="30450.0"/>
        <n v="38004.0"/>
        <n v="85815.0"/>
        <n v="32850.0"/>
        <n v="94182.0"/>
        <n v="46302.0"/>
        <n v="31984.0"/>
        <n v="52999.0"/>
        <n v="102522.0"/>
        <n v="68878.0"/>
        <n v="49684.0"/>
        <n v="71955.0"/>
        <n v="122051.0"/>
        <n v="156685.0"/>
        <n v="156175.0"/>
        <n v="75838.0"/>
        <n v="153024.0"/>
        <n v="59750.0"/>
        <n v="89396.0"/>
        <n v="123695.0"/>
        <n v="66252.0"/>
        <n v="69537.0"/>
        <n v="62044.0"/>
        <n v="89769.0"/>
        <n v="80819.0"/>
        <n v="56830.0"/>
        <n v="75128.0"/>
        <n v="94864.0"/>
        <n v="125950.0"/>
        <n v="152472.0"/>
        <n v="77293.0"/>
        <n v="81863.0"/>
        <n v="130463.0"/>
        <n v="86635.0"/>
        <n v="58295.0"/>
        <n v="62897.0"/>
        <n v="71992.0"/>
        <n v="107158.0"/>
        <n v="47514.0"/>
        <n v="137238.0"/>
        <n v="129474.0"/>
        <n v="65907.0"/>
        <n v="87651.0"/>
        <n v="49599.0"/>
        <n v="131804.0"/>
        <n v="87251.0"/>
        <n v="144025.0"/>
        <n v="14754.0"/>
        <n v="55312.0"/>
        <n v="63100.0"/>
        <n v="102325.0"/>
        <n v="75101.0"/>
        <n v="52304.0"/>
        <n v="93385.0"/>
        <n v="156773.0"/>
        <n v="91873.0"/>
        <n v="20651.0"/>
        <n v="32221.0"/>
        <n v="57821.0"/>
        <n v="42429.0"/>
        <n v="84576.0"/>
        <n v="42393.0"/>
        <n v="44065.0"/>
        <n v="47593.0"/>
        <n v="92315.0"/>
        <n v="58781.0"/>
        <n v="104511.0"/>
        <n v="50597.0"/>
        <n v="50278.0"/>
        <n v="102338.0"/>
        <n v="66006.0"/>
        <n v="29031.0"/>
        <n v="33691.0"/>
        <n v="58468.0"/>
        <n v="30916.0"/>
        <n v="109382.0"/>
        <n v="37981.0"/>
        <n v="161435.0"/>
        <n v="70460.0"/>
        <n v="74138.0"/>
        <n v="95598.0"/>
        <n v="62204.0"/>
        <n v="139170.0"/>
        <n v="178974.0"/>
        <n v="90203.0"/>
        <n v="105334.0"/>
        <n v="158778.0"/>
        <n v="240158.0"/>
        <n v="114389.0"/>
        <n v="77325.0"/>
        <n v="166096.0"/>
        <n v="71926.0"/>
        <n v="92706.0"/>
        <n v="156882.0"/>
        <n v="99491.0"/>
        <n v="120349.0"/>
        <n v="155746.0"/>
        <n v="52249.0"/>
        <n v="88401.0"/>
        <n v="241715.0"/>
        <n v="131267.0"/>
        <n v="131721.0"/>
        <n v="26310.0"/>
        <n v="83234.0"/>
        <n v="59319.0"/>
        <n v="124229.0"/>
        <n v="56885.0"/>
        <n v="106607.0"/>
        <n v="88580.0"/>
        <n v="268533.0"/>
        <n v="27650.0"/>
        <n v="59609.0"/>
        <n v="109426.0"/>
        <n v="49126.0"/>
        <n v="55868.0"/>
        <n v="108704.0"/>
        <n v="60550.0"/>
        <n v="79287.0"/>
        <n v="66442.0"/>
        <n v="124498.0"/>
        <n v="84552.0"/>
        <n v="44690.0"/>
        <n v="56222.0"/>
        <n v="120898.0"/>
        <n v="72105.0"/>
        <n v="44615.0"/>
        <n v="47052.0"/>
        <n v="42191.0"/>
        <n v="36599.0"/>
        <n v="41765.0"/>
        <n v="84429.0"/>
        <n v="20293.0"/>
        <n v="31130.0"/>
        <n v="103081.0"/>
        <n v="33456.0"/>
        <n v="30085.0"/>
        <n v="51121.0"/>
        <n v="77753.0"/>
        <n v="32510.0"/>
        <n v="39113.0"/>
        <n v="44144.0"/>
        <n v="141147.0"/>
        <n v="153264.0"/>
        <n v="162310.0"/>
        <n v="249357.0"/>
        <n v="70495.0"/>
        <n v="124794.0"/>
        <n v="87328.0"/>
        <n v="67617.0"/>
        <n v="53299.0"/>
        <n v="111972.0"/>
        <n v="122023.0"/>
        <n v="54897.0"/>
        <n v="78881.0"/>
        <n v="53175.0"/>
        <n v="119198.0"/>
        <n v="102845.0"/>
        <n v="69309.0"/>
        <n v="73651.0"/>
        <n v="124054.0"/>
        <n v="125101.0"/>
        <n v="95472.0"/>
        <n v="69421.0"/>
        <n v="19572.0"/>
        <n v="102196.0"/>
        <n v="89330.0"/>
        <n v="114870.0"/>
        <n v="142220.0"/>
        <n v="85567.0"/>
        <n v="64219.0"/>
        <n v="71945.0"/>
        <n v="32645.0"/>
        <n v="122847.0"/>
        <n v="97161.0"/>
        <n v="72188.0"/>
        <n v="130001.0"/>
        <n v="64495.0"/>
        <n v="52052.0"/>
        <n v="134299.0"/>
        <n v="53092.0"/>
        <n v="35817.0"/>
        <n v="46583.0"/>
        <n v="97070.0"/>
        <n v="102550.0"/>
        <n v="72863.0"/>
        <n v="40672.0"/>
        <n v="87093.0"/>
        <n v="76437.0"/>
        <n v="34626.0"/>
        <n v="44393.0"/>
        <n v="39634.0"/>
        <n v="84950.0"/>
        <n v="58448.0"/>
        <n v="41363.0"/>
        <n v="53698.0"/>
        <n v="70400.0"/>
        <n v="57552.0"/>
        <n v="58961.0"/>
        <n v="35868.0"/>
        <n v="34778.0"/>
        <n v="43761.0"/>
        <n v="25928.0"/>
        <n v="228017.0"/>
        <n v="65077.0"/>
        <n v="76901.0"/>
        <n v="98867.0"/>
        <n v="144267.0"/>
        <n v="141949.0"/>
        <n v="81885.0"/>
        <n v="122261.0"/>
        <n v="157248.0"/>
        <n v="57991.0"/>
        <n v="107862.0"/>
        <n v="158586.0"/>
        <n v="46202.0"/>
        <n v="120696.0"/>
        <n v="47159.0"/>
        <n v="125410.0"/>
        <n v="92585.0"/>
        <n v="213964.0"/>
        <n v="175011.0"/>
        <n v="81310.0"/>
        <n v="73924.0"/>
        <n v="203422.0"/>
        <n v="152752.0"/>
        <n v="106043.0"/>
        <n v="87317.0"/>
        <n v="86753.0"/>
        <n v="46505.0"/>
        <n v="47979.0"/>
        <n v="135396.0"/>
        <n v="128068.0"/>
        <n v="62764.0"/>
        <n v="125129.0"/>
        <n v="83120.0"/>
        <n v="123302.0"/>
        <n v="22694.0"/>
        <n v="137481.0"/>
        <n v="94768.0"/>
        <n v="122790.0"/>
        <n v="121614.0"/>
        <n v="126204.0"/>
        <n v="86632.0"/>
        <n v="121167.0"/>
        <n v="119351.0"/>
        <n v="82054.0"/>
        <n v="110444.0"/>
        <n v="63709.0"/>
        <n v="62754.0"/>
        <n v="88136.0"/>
        <n v="59973.0"/>
        <n v="32792.0"/>
        <n v="55120.0"/>
        <n v="50660.0"/>
        <n v="25786.0"/>
        <n v="101787.0"/>
        <n v="57859.0"/>
        <n v="89998.0"/>
        <n v="55718.0"/>
        <n v="93938.0"/>
        <n v="41217.0"/>
        <n v="42014.0"/>
        <n v="85237.0"/>
        <n v="70977.0"/>
        <n v="79517.0"/>
        <n v="33016.0"/>
        <n v="44539.0"/>
        <n v="38001.0"/>
        <n v="60265.0"/>
        <n v="64286.0"/>
        <n v="68977.0"/>
        <n v="68218.0"/>
        <n v="42870.0"/>
        <n v="85075.0"/>
        <n v="117835.0"/>
        <n v="100303.0"/>
        <n v="279314.0"/>
        <n v="131089.0"/>
        <n v="94140.0"/>
        <n v="128090.0"/>
        <n v="58339.0"/>
        <n v="52881.0"/>
        <n v="114659.0"/>
        <n v="101407.0"/>
        <n v="83540.0"/>
        <n v="238403.0"/>
        <n v="67781.0"/>
        <n v="156299.0"/>
        <n v="70382.0"/>
        <n v="84762.0"/>
        <n v="88622.0"/>
        <n v="79087.0"/>
        <n v="51840.0"/>
        <n v="188057.0"/>
        <n v="137480.0"/>
        <n v="81252.0"/>
        <n v="76163.0"/>
        <n v="90308.0"/>
        <n v="104741.0"/>
        <n v="173144.0"/>
        <n v="111415.0"/>
        <n v="124486.0"/>
        <n v="146315.0"/>
        <n v="142841.0"/>
        <n v="54368.0"/>
        <n v="98823.0"/>
        <n v="72198.0"/>
        <n v="123753.0"/>
        <n v="51843.0"/>
        <n v="108894.0"/>
        <n v="76411.0"/>
        <n v="127793.0"/>
        <n v="93770.0"/>
        <n v="95199.0"/>
        <n v="94983.0"/>
        <n v="45974.0"/>
        <n v="123034.0"/>
        <n v="92267.0"/>
        <n v="107070.0"/>
        <n v="120283.0"/>
        <n v="153944.0"/>
        <n v="99126.0"/>
        <n v="19548.0"/>
        <n v="64000.0"/>
        <n v="103342.0"/>
        <n v="122703.0"/>
        <n v="52449.0"/>
        <n v="83483.0"/>
        <n v="41802.0"/>
        <n v="74245.0"/>
        <n v="43052.0"/>
        <n v="63550.0"/>
        <n v="47882.0"/>
        <n v="47460.0"/>
        <n v="96036.0"/>
        <n v="67745.0"/>
        <n v="108150.0"/>
        <n v="118592.0"/>
        <n v="37076.0"/>
        <n v="49125.0"/>
        <n v="152626.0"/>
        <n v="91333.0"/>
        <n v="63686.0"/>
        <n v="185773.0"/>
        <n v="80082.0"/>
        <n v="185260.0"/>
        <n v="55783.0"/>
        <n v="82278.0"/>
        <n v="272168.0"/>
        <n v="174275.0"/>
        <n v="248091.0"/>
        <n v="94052.0"/>
        <n v="236669.0"/>
        <n v="176597.0"/>
        <n v="70732.0"/>
        <n v="176095.0"/>
        <n v="81987.0"/>
        <n v="98872.0"/>
        <n v="126051.0"/>
        <n v="19657.0"/>
        <n v="110569.0"/>
        <n v="92187.0"/>
        <n v="103197.0"/>
        <n v="66570.0"/>
        <n v="52432.0"/>
        <n v="60976.0"/>
        <n v="111657.0"/>
        <n v="128660.0"/>
        <n v="85655.0"/>
        <n v="106995.0"/>
        <n v="71890.0"/>
        <n v="67329.0"/>
        <n v="130293.0"/>
        <n v="60877.0"/>
        <n v="111807.0"/>
        <n v="89308.0"/>
        <n v="71167.0"/>
        <n v="86522.0"/>
        <n v="52359.0"/>
        <n v="60262.0"/>
        <n v="69079.0"/>
        <n v="45264.0"/>
        <n v="20476.0"/>
        <n v="145085.0"/>
        <n v="114443.0"/>
        <n v="62027.0"/>
        <n v="114539.0"/>
        <n v="74923.0"/>
        <n v="55794.0"/>
        <n v="130276.0"/>
        <n v="84298.0"/>
        <n v="62334.0"/>
        <n v="48202.0"/>
        <n v="89586.0"/>
        <n v="54472.0"/>
        <n v="43400.0"/>
        <n v="58165.0"/>
        <n v="61592.0"/>
        <n v="79871.0"/>
        <n v="74653.0"/>
        <n v="56825.0"/>
        <n v="81452.0"/>
        <n v="138166.0"/>
        <n v="82681.0"/>
        <n v="123138.0"/>
        <n v="56338.0"/>
        <n v="258862.0"/>
        <n v="65847.0"/>
        <n v="53815.0"/>
        <n v="61521.0"/>
        <n v="259853.0"/>
        <n v="62052.0"/>
        <n v="76893.0"/>
        <n v="68568.0"/>
        <n v="63272.0"/>
        <n v="65606.0"/>
        <n v="94625.0"/>
        <n v="288893.0"/>
        <n v="133233.0"/>
        <n v="224818.0"/>
        <n v="94077.0"/>
        <n v="161648.0"/>
        <n v="77096.0"/>
        <n v="140875.0"/>
        <n v="52138.0"/>
        <n v="128258.0"/>
        <n v="69732.0"/>
        <n v="93565.0"/>
        <n v="134562.0"/>
        <n v="123409.0"/>
        <n v="117070.0"/>
        <n v="136024.0"/>
        <n v="91425.0"/>
        <n v="23153.0"/>
        <n v="89198.0"/>
        <n v="90825.0"/>
        <n v="54165.0"/>
        <n v="73228.0"/>
        <n v="90129.0"/>
        <n v="122574.0"/>
        <n v="19008.0"/>
        <n v="51042.0"/>
        <n v="89040.0"/>
        <n v="62541.0"/>
        <n v="31732.0"/>
        <n v="42793.0"/>
        <n v="66730.0"/>
        <n v="26101.0"/>
        <n v="49849.0"/>
        <n v="29480.0"/>
        <n v="33450.0"/>
        <n v="39386.0"/>
        <n v="37816.0"/>
        <n v="52194.0"/>
        <n v="86034.0"/>
        <n v="34602.0"/>
        <n v="35931.0"/>
        <n v="55826.0"/>
        <n v="85934.0"/>
        <n v="90785.0"/>
        <n v="37450.0"/>
        <n v="56782.0"/>
        <n v="83727.0"/>
        <n v="46944.0"/>
        <n v="69485.0"/>
        <n v="79876.0"/>
        <n v="92412.0"/>
        <n v="89571.0"/>
        <n v="60232.0"/>
        <n v="131889.0"/>
        <n v="76127.0"/>
        <n v="77176.0"/>
        <n v="52025.0"/>
        <n v="145659.0"/>
        <n v="75016.0"/>
        <n v="68617.0"/>
        <n v="61495.0"/>
        <n v="61942.0"/>
        <n v="74826.0"/>
        <n v="112433.0"/>
        <n v="57234.0"/>
        <n v="104207.0"/>
        <n v="99446.0"/>
        <n v="48670.0"/>
        <n v="96707.0"/>
        <n v="87311.0"/>
        <n v="91800.0"/>
        <n v="81958.0"/>
        <n v="105103.0"/>
        <n v="39429.0"/>
        <n v="69636.0"/>
        <n v="111898.0"/>
        <n v="73196.0"/>
        <n v="58219.0"/>
        <n v="66510.0"/>
        <n v="74473.0"/>
        <n v="66104.0"/>
        <n v="104604.0"/>
        <n v="103317.0"/>
        <n v="46225.0"/>
        <n v="57759.0"/>
        <n v="77008.0"/>
        <n v="89983.0"/>
        <n v="84228.0"/>
        <n v="45459.0"/>
        <n v="47630.0"/>
        <n v="59389.0"/>
        <n v="109856.0"/>
        <n v="138906.0"/>
        <n v="82991.0"/>
        <n v="41414.0"/>
        <n v="61207.0"/>
        <n v="75631.0"/>
        <n v="40569.0"/>
        <n v="26895.0"/>
        <n v="45884.0"/>
        <n v="78339.0"/>
        <n v="55307.0"/>
        <n v="83441.0"/>
        <n v="29003.0"/>
        <n v="25671.0"/>
        <n v="44405.0"/>
        <n v="62564.0"/>
        <n v="64761.0"/>
        <n v="153286.0"/>
        <n v="94543.0"/>
        <n v="114469.0"/>
        <n v="124838.0"/>
        <n v="112813.0"/>
        <n v="59970.0"/>
        <n v="69971.0"/>
        <n v="87909.0"/>
        <n v="68249.0"/>
        <n v="58985.0"/>
        <n v="112339.0"/>
        <n v="82926.0"/>
        <n v="68591.0"/>
        <n v="138989.0"/>
        <n v="68326.0"/>
        <n v="132806.0"/>
        <n v="122274.0"/>
        <n v="224800.0"/>
        <n v="182328.0"/>
        <n v="65308.0"/>
        <n v="150031.0"/>
        <n v="96702.0"/>
        <n v="132970.0"/>
        <n v="23817.0"/>
        <n v="97568.0"/>
        <n v="26086.0"/>
        <n v="57042.0"/>
        <n v="54524.0"/>
        <n v="102153.0"/>
        <n v="107445.0"/>
        <n v="52502.0"/>
        <n v="23926.0"/>
        <n v="68097.0"/>
        <n v="59808.0"/>
        <n v="83101.0"/>
        <n v="74763.0"/>
        <n v="59916.0"/>
        <n v="44697.0"/>
        <n v="83416.0"/>
        <n v="67710.0"/>
        <n v="93629.0"/>
        <n v="111376.0"/>
        <n v="84292.0"/>
        <n v="84824.0"/>
        <n v="94717.0"/>
        <n v="49880.0"/>
        <n v="54449.0"/>
        <n v="97594.0"/>
        <n v="70739.0"/>
        <n v="39310.0"/>
        <n v="44806.0"/>
        <n v="72975.0"/>
        <n v="49576.0"/>
        <n v="97958.0"/>
        <n v="55257.0"/>
        <n v="54124.0"/>
        <n v="93701.0"/>
        <n v="47037.0"/>
        <n v="60375.0"/>
        <n v="76408.0"/>
        <n v="69435.0"/>
        <n v="77518.0"/>
        <n v="32002.0"/>
        <n v="42155.0"/>
        <n v="45226.0"/>
        <n v="54477.0"/>
        <n v="29365.0"/>
        <n v="15020.0"/>
        <n v="60548.0"/>
        <n v="92222.0"/>
        <n v="113353.0"/>
        <n v="136280.0"/>
        <n v="77193.0"/>
        <n v="141604.0"/>
        <n v="61377.0"/>
        <n v="52874.0"/>
        <n v="82048.0"/>
        <n v="167889.0"/>
        <n v="66060.0"/>
        <n v="71362.0"/>
        <n v="153499.0"/>
        <n v="145253.0"/>
        <n v="70699.0"/>
        <n v="126823.0"/>
        <n v="81768.0"/>
        <n v="73088.0"/>
        <n v="41634.0"/>
        <n v="76999.0"/>
        <n v="120742.0"/>
        <n v="122896.0"/>
        <n v="113098.0"/>
        <n v="86122.0"/>
        <n v="51274.0"/>
        <n v="98686.0"/>
        <n v="81479.0"/>
        <n v="68001.0"/>
        <n v="67123.0"/>
        <n v="105794.0"/>
        <n v="128405.0"/>
        <n v="53111.0"/>
        <n v="82252.0"/>
        <n v="114970.0"/>
        <n v="66723.0"/>
        <n v="25586.0"/>
        <n v="20480.0"/>
        <n v="26180.0"/>
        <n v="121157.0"/>
        <n v="17207.0"/>
        <n v="80472.0"/>
        <n v="46186.0"/>
        <n v="113499.0"/>
        <n v="66564.0"/>
        <n v="43244.0"/>
        <n v="25723.0"/>
        <n v="105570.0"/>
        <n v="39668.0"/>
        <n v="33706.0"/>
        <n v="34084.0"/>
        <n v="59686.0"/>
        <n v="73473.0"/>
        <n v="41036.0"/>
        <n v="96532.0"/>
        <n v="90026.0"/>
        <n v="54950.0"/>
        <n v="37966.0"/>
        <n v="81647.0"/>
        <n v="48370.0"/>
        <n v="95752.0"/>
        <n v="35116.0"/>
        <n v="30391.0"/>
        <n v="39608.0"/>
        <n v="26172.0"/>
        <n v="29603.0"/>
        <n v="23438.0"/>
        <n v="42064.0"/>
        <n v="68876.0"/>
        <n v="72440.0"/>
        <n v="134075.0"/>
        <n v="65262.0"/>
        <n v="78260.0"/>
        <n v="129118.0"/>
        <n v="123769.0"/>
        <n v="163444.0"/>
        <n v="97680.0"/>
        <n v="78002.0"/>
        <n v="104427.0"/>
        <n v="170410.0"/>
        <n v="53151.0"/>
        <n v="82227.0"/>
        <n v="77907.0"/>
        <n v="98044.0"/>
        <n v="62041.0"/>
        <n v="112743.0"/>
        <n v="78477.0"/>
        <n v="70713.0"/>
        <n v="191873.0"/>
        <n v="114986.0"/>
        <n v="149681.0"/>
        <n v="32129.0"/>
        <n v="166520.0"/>
        <n v="65042.0"/>
        <n v="177871.0"/>
        <n v="69926.0"/>
        <n v="56191.0"/>
        <n v="82122.0"/>
        <n v="58974.0"/>
        <n v="47632.0"/>
        <n v="68024.0"/>
        <n v="25149.0"/>
        <n v="125753.0"/>
        <n v="105538.0"/>
        <n v="47847.0"/>
        <n v="118580.0"/>
        <n v="113030.0"/>
        <n v="68654.0"/>
        <n v="96538.0"/>
        <n v="51782.0"/>
        <n v="60163.0"/>
        <n v="34678.0"/>
        <n v="37158.0"/>
        <n v="72200.0"/>
        <n v="47699.0"/>
        <n v="111231.0"/>
        <n v="97465.0"/>
        <n v="51820.0"/>
        <n v="45796.0"/>
        <n v="27033.0"/>
        <n v="120463.0"/>
        <n v="95571.0"/>
        <n v="58050.0"/>
        <n v="84919.0"/>
        <n v="56799.0"/>
        <n v="29744.0"/>
        <n v="55918.0"/>
        <n v="92905.0"/>
        <n v="36824.0"/>
        <n v="73672.0"/>
        <n v="46260.0"/>
        <n v="37237.0"/>
        <n v="41220.0"/>
        <n v="31272.0"/>
        <n v="80711.0"/>
        <n v="92686.0"/>
        <n v="71903.0"/>
        <n v="104501.0"/>
        <n v="142097.0"/>
        <n v="61533.0"/>
        <n v="61778.0"/>
        <n v="80850.0"/>
        <n v="78702.0"/>
        <n v="77090.0"/>
        <n v="91569.0"/>
        <n v="71507.0"/>
        <n v="55514.0"/>
        <n v="194507.0"/>
        <n v="110797.0"/>
        <n v="86834.0"/>
        <n v="143448.0"/>
        <n v="67166.0"/>
        <n v="244771.0"/>
        <n v="58597.0"/>
        <n v="169651.0"/>
        <n v="192614.0"/>
        <n v="72372.0"/>
        <n v="116255.0"/>
        <n v="30745.0"/>
        <n v="89329.0"/>
        <n v="78353.0"/>
        <n v="19255.0"/>
        <n v="55451.0"/>
        <n v="74348.0"/>
        <n v="119128.0"/>
        <n v="24099.0"/>
        <n v="53014.0"/>
        <n v="62558.0"/>
        <n v="53841.0"/>
        <n v="114983.0"/>
        <n v="21343.0"/>
        <n v="83872.0"/>
        <n v="121245.0"/>
        <n v="48325.0"/>
        <n v="94952.0"/>
        <n v="24914.0"/>
        <n v="58066.0"/>
        <n v="41944.0"/>
        <n v="18644.0"/>
        <n v="84041.0"/>
        <n v="58674.0"/>
        <n v="38470.0"/>
        <n v="37268.0"/>
        <n v="83813.0"/>
        <n v="63793.0"/>
        <n v="85931.0"/>
        <n v="35920.0"/>
        <n v="105943.0"/>
        <n v="85195.0"/>
        <n v="47658.0"/>
        <n v="37510.0"/>
        <n v="59225.0"/>
        <n v="52875.0"/>
        <n v="32504.0"/>
        <n v="48966.0"/>
        <n v="50270.0"/>
        <n v="57633.0"/>
        <n v="59004.0"/>
        <n v="75817.0"/>
        <n v="71099.0"/>
        <n v="115385.0"/>
        <n v="96165.0"/>
        <n v="104482.0"/>
        <n v="85757.0"/>
        <n v="127928.0"/>
        <n v="150479.0"/>
        <n v="195047.0"/>
        <n v="84860.0"/>
        <n v="91293.0"/>
        <n v="179704.0"/>
        <n v="165690.0"/>
        <n v="92671.0"/>
        <n v="71527.0"/>
        <n v="107390.0"/>
        <n v="75851.0"/>
        <n v="91454.0"/>
        <n v="43360.0"/>
        <n v="83585.0"/>
        <n v="108973.0"/>
        <n v="196732.0"/>
        <n v="133690.0"/>
        <n v="106374.0"/>
        <n v="163703.0"/>
        <n v="188150.0"/>
        <n v="55355.0"/>
        <n v="57391.0"/>
        <n v="107805.0"/>
        <n v="48520.0"/>
        <n v="106583.0"/>
        <n v="155824.0"/>
        <n v="47909.0"/>
        <n v="41464.0"/>
      </sharedItems>
    </cacheField>
    <cacheField name="Achievement   %" numFmtId="10">
      <sharedItems containsSemiMixedTypes="0" containsString="0" containsNumber="1">
        <n v="1.2091733609743456"/>
        <n v="1.1764282542453335"/>
        <n v="1.2014596529881576"/>
        <n v="1.3934786117836966"/>
        <n v="1.2912976559937426"/>
        <n v="0.7892672621164265"/>
        <n v="0.9380917918099029"/>
        <n v="0.7781916344516869"/>
        <n v="0.8575201423841693"/>
        <n v="0.8677032430031097"/>
        <n v="0.7720643633623937"/>
        <n v="0.8484745932666516"/>
        <n v="0.8851413607487513"/>
        <n v="0.8487664610768462"/>
        <n v="0.788430936450181"/>
        <n v="0.9429687630432242"/>
        <n v="1.2816740356761702"/>
        <n v="1.3585794527994202"/>
        <n v="1.2051791728783612"/>
        <n v="1.2427335349462365"/>
        <n v="0.8360404877659998"/>
        <n v="0.7961638947301345"/>
        <n v="0.8788803820683883"/>
        <n v="0.9077500916086478"/>
        <n v="0.8740379715409442"/>
        <n v="0.8565701399577621"/>
        <n v="0.9436358911051913"/>
        <n v="0.8140998384216345"/>
        <n v="1.215568432142515"/>
        <n v="0.9114095193090231"/>
        <n v="1.1310741818033887"/>
        <n v="0.8264699948440898"/>
        <n v="0.8312769274614005"/>
        <n v="1.0611580458810566"/>
        <n v="1.2169133705411308"/>
        <n v="1.3476716731810876"/>
        <n v="1.1629768626910895"/>
        <n v="1.3766101658618068"/>
        <n v="1.1442111271329007"/>
        <n v="1.2491170969201368"/>
        <n v="1.0956425770087306"/>
        <n v="1.163354876464058"/>
        <n v="1.2030712583310736"/>
        <n v="1.0681088937335792"/>
        <n v="1.216903573397095"/>
        <n v="1.1317178849394207"/>
        <n v="1.1867617721773325"/>
        <n v="0.9450269987807002"/>
        <n v="1.2805813379091595"/>
        <n v="0.8366818545265322"/>
        <n v="1.1865137456054407"/>
        <n v="1.0736985701534265"/>
        <n v="1.2703907992019716"/>
        <n v="1.2612876019117234"/>
        <n v="1.3494376993230013"/>
        <n v="1.3136812206401807"/>
        <n v="1.338681544012889"/>
        <n v="1.212159964103427"/>
        <n v="1.1665632888568338"/>
        <n v="1.2859786883684217"/>
        <n v="0.8089069134735183"/>
        <n v="0.7880578072911546"/>
        <n v="0.7839502754782801"/>
        <n v="0.8642039945704867"/>
        <n v="0.9185116354234001"/>
        <n v="0.8060238681568479"/>
        <n v="0.818694745921081"/>
        <n v="1.3541403627629107"/>
        <n v="0.7904708094603303"/>
        <n v="0.8307174105852692"/>
        <n v="1.231244483671668"/>
        <n v="1.4260185950712907"/>
        <n v="1.407734858871921"/>
        <n v="0.9039054887950634"/>
        <n v="1.0923314314422077"/>
        <n v="0.8262419097251408"/>
        <n v="0.9303584192790769"/>
        <n v="0.9048135657177897"/>
        <n v="1.3096443779491311"/>
        <n v="1.2310861689280386"/>
        <n v="0.9276516456730094"/>
        <n v="0.9437089745711291"/>
        <n v="0.7933538197670263"/>
        <n v="0.9158880740749602"/>
        <n v="0.9012804855482772"/>
        <n v="0.7861309951935701"/>
        <n v="0.8029391815509835"/>
        <n v="0.8995759294429846"/>
        <n v="0.8527210231535602"/>
        <n v="1.0838320486426964"/>
        <n v="1.1810378294439892"/>
        <n v="1.2050033705340424"/>
        <n v="1.168625550936201"/>
        <n v="1.2826427304039245"/>
        <n v="1.1928571428571428"/>
        <n v="1.3519547217272823"/>
        <n v="1.1154834237246667"/>
        <n v="1.0765713391319902"/>
        <n v="1.190544437956721"/>
        <n v="1.2036392862076326"/>
        <n v="1.0959697386519944"/>
        <n v="1.3324304939506615"/>
        <n v="1.2586435800692846"/>
        <n v="1.1044392736563555"/>
        <n v="1.1027035271687322"/>
        <n v="1.095506408452506"/>
        <n v="1.1477111272828084"/>
        <n v="1.1725265621139227"/>
        <n v="1.157645121449156"/>
        <n v="1.0857242827151854"/>
        <n v="1.369159745264937"/>
        <n v="1.2594599567597407"/>
        <n v="1.1584865877943071"/>
        <n v="1.0799714789657373"/>
        <n v="1.1139646458167638"/>
        <n v="1.2596648758312357"/>
        <n v="1.1553447399627308"/>
        <n v="1.335805372162431"/>
        <n v="0.818893215231763"/>
        <n v="0.7828053683981743"/>
        <n v="0.8822948450297093"/>
        <n v="0.8688380138048072"/>
        <n v="0.9199303489806283"/>
        <n v="0.9321371596551291"/>
        <n v="1.0977711901624945"/>
        <n v="1.2304136515822444"/>
        <n v="1.139159011415613"/>
        <n v="1.099920675656759"/>
        <n v="1.0928063943161634"/>
        <n v="1.4238324344202011"/>
        <n v="1.3289194830855522"/>
        <n v="0.8162991607701169"/>
        <n v="1.0753084239473218"/>
        <n v="0.8058985438162164"/>
        <n v="0.8034443510727697"/>
        <n v="0.9290459176922059"/>
        <n v="0.865372593649318"/>
        <n v="0.789074104637729"/>
        <n v="0.848966372308393"/>
        <n v="0.8201214490430123"/>
        <n v="0.8772254560510485"/>
        <n v="0.7783546093795402"/>
        <n v="0.7844725987035945"/>
        <n v="0.8212169137454596"/>
        <n v="1.1802868631858912"/>
        <n v="1.2975152808419834"/>
        <n v="0.832820796332769"/>
        <n v="1.2406883032019167"/>
        <n v="0.8255302265185399"/>
        <n v="1.052958778310891"/>
        <n v="1.1164634146341463"/>
        <n v="0.9463820574405467"/>
        <n v="0.7752190305693438"/>
        <n v="0.828369733068608"/>
        <n v="0.7924990807697022"/>
        <n v="0.9165680869584626"/>
        <n v="1.1046453062647708"/>
        <n v="0.8087235767288146"/>
        <n v="0.7963411078717201"/>
        <n v="0.8767665156535263"/>
        <n v="0.825157355930543"/>
        <n v="1.0984452736318409"/>
        <n v="1.1356796356796357"/>
        <n v="1.4075085324232082"/>
        <n v="0.9476407085882692"/>
        <n v="1.0820457098657434"/>
        <n v="1.1383057440646076"/>
        <n v="1.1291891118844448"/>
        <n v="1.060334413161074"/>
        <n v="1.3097708008200986"/>
        <n v="1.3054607175605284"/>
        <n v="1.361918183748721"/>
        <n v="1.365686849230941"/>
        <n v="1.3675743161022171"/>
        <n v="1.0845738496544148"/>
        <n v="1.2449744234048281"/>
        <n v="1.3373373555280947"/>
        <n v="1.0645122225490027"/>
        <n v="1.0577155398059035"/>
        <n v="1.1769302907158488"/>
        <n v="1.2853964856949764"/>
        <n v="1.4123097089403283"/>
        <n v="1.1513242688837657"/>
        <n v="1.303481365179331"/>
        <n v="1.3651021937731682"/>
        <n v="1.0573782245228638"/>
        <n v="1.1420415167816245"/>
        <n v="1.06646154940599"/>
        <n v="0.9292859806887406"/>
        <n v="0.9288312272676141"/>
        <n v="0.8909314370994645"/>
        <n v="0.7881798569319859"/>
        <n v="0.8484449047484544"/>
        <n v="0.8861343431980349"/>
        <n v="1.2380602378152359"/>
        <n v="1.3890987111849162"/>
        <n v="1.0978094981596194"/>
        <n v="1.0538066647036985"/>
        <n v="1.2228548346765662"/>
        <n v="1.1680102324172403"/>
        <n v="1.0852124132534338"/>
        <n v="0.804263372845901"/>
        <n v="0.8825700041932628"/>
        <n v="0.7771478221184648"/>
        <n v="0.8348100019688915"/>
        <n v="0.9065984855934703"/>
        <n v="1.1633161654759927"/>
        <n v="0.7748147951108569"/>
        <n v="1.0984549744650591"/>
        <n v="1.278633521427482"/>
        <n v="1.362127017299431"/>
        <n v="1.1717796386788053"/>
        <n v="0.8541907596640568"/>
        <n v="1.1873068946544207"/>
        <n v="0.9164011275200686"/>
        <n v="1.2164250086996868"/>
        <n v="1.070905144899783"/>
        <n v="1.4277849495026198"/>
        <n v="1.2727766041977557"/>
        <n v="0.8099280949493199"/>
        <n v="0.8046083386725517"/>
        <n v="0.8888639299152019"/>
        <n v="0.9321901220675652"/>
        <n v="0.8609498503996784"/>
        <n v="0.774532214018408"/>
        <n v="0.8077142724845267"/>
        <n v="0.9243165273051004"/>
        <n v="1.235605006954103"/>
        <n v="1.06547338671691"/>
        <n v="1.2669133371804882"/>
        <n v="1.081558116730854"/>
        <n v="0.7776038430285359"/>
        <n v="1.386850812832686"/>
        <n v="1.3580571382714068"/>
        <n v="1.2080603568441595"/>
        <n v="1.3459138639476487"/>
        <n v="1.2866096570338554"/>
        <n v="1.1109328804176888"/>
        <n v="1.4030250145433392"/>
        <n v="1.3729366317029137"/>
        <n v="1.3819031719532555"/>
        <n v="1.2896192696192696"/>
        <n v="1.2413744472090986"/>
        <n v="1.141381555878375"/>
        <n v="1.190242603346964"/>
        <n v="1.3059083763442356"/>
        <n v="1.2388599864284098"/>
        <n v="1.118174323352453"/>
        <n v="1.2038276879707528"/>
        <n v="0.8730045158641722"/>
        <n v="0.888118720153622"/>
        <n v="0.9474839111140223"/>
        <n v="0.9336170877425904"/>
        <n v="1.1218956303049357"/>
        <n v="0.8222502942160895"/>
        <n v="1.2876630655123893"/>
        <n v="1.1331417624521072"/>
        <n v="1.2865533801256004"/>
        <n v="1.3639027063485372"/>
        <n v="1.2968699876265983"/>
        <n v="1.2256536793091097"/>
        <n v="0.8656711978345578"/>
        <n v="0.8705525225903614"/>
        <n v="0.8619488089204258"/>
        <n v="0.8025596058290534"/>
        <n v="0.8161490805003333"/>
        <n v="0.9401983218916857"/>
        <n v="0.8671531340567816"/>
        <n v="1.0839082603020698"/>
        <n v="1.2579562836137563"/>
        <n v="1.1300337367462783"/>
        <n v="1.3652826432358967"/>
        <n v="0.7952252628382738"/>
        <n v="1.375662376987131"/>
        <n v="0.8744986258634777"/>
        <n v="0.863560202010667"/>
        <n v="1.0781898868170345"/>
        <n v="0.8516702292635903"/>
        <n v="0.946031746031746"/>
        <n v="1.2577915973678502"/>
        <n v="0.9316559080869133"/>
        <n v="0.9386016559337627"/>
        <n v="0.8098434747931275"/>
        <n v="0.9334592394293887"/>
        <n v="0.797540339944778"/>
        <n v="0.8917960374651384"/>
        <n v="0.9447378759439522"/>
        <n v="1.118619670827099"/>
        <n v="0.8120600202363781"/>
        <n v="1.355486315193145"/>
        <n v="1.3036718891779082"/>
        <n v="1.0886991338453995"/>
        <n v="1.2070927136286613"/>
        <n v="1.0866194149665191"/>
        <n v="1.1193010466560227"/>
        <n v="1.2403894985537327"/>
        <n v="0.7740539340805682"/>
        <n v="0.7822498037807133"/>
        <n v="1.0834662786416789"/>
        <n v="0.8222594737376816"/>
        <n v="1.2266655899216667"/>
        <n v="1.1403712718421912"/>
        <n v="1.2067503304777765"/>
        <n v="1.370125454332278"/>
        <n v="1.3880420182974733"/>
        <n v="1.0761245674740485"/>
        <n v="1.3891259727410996"/>
        <n v="1.1141799544419135"/>
        <n v="1.107143680811808"/>
        <n v="1.1093067211007788"/>
        <n v="1.2795340217103521"/>
        <n v="1.4262400205200552"/>
        <n v="1.122025782688766"/>
        <n v="1.1852339108706085"/>
        <n v="0.7998800427673612"/>
        <n v="1.1321385662795354"/>
        <n v="1.1821669484899726"/>
        <n v="1.1394502306616818"/>
        <n v="1.1833584209513677"/>
        <n v="1.1542179396691932"/>
        <n v="0.9179139283442866"/>
        <n v="1.2615039739148155"/>
        <n v="1.117068225801497"/>
        <n v="1.088022429419052"/>
        <n v="1.275139872258256"/>
        <n v="1.11280281937674"/>
        <n v="0.8976443993577813"/>
        <n v="1.1214690243030323"/>
        <n v="1.075969591547481"/>
        <n v="1.3586687654598606"/>
        <n v="1.3684796357197067"/>
        <n v="1.170664763682275"/>
        <n v="1.1702327630516192"/>
        <n v="1.1861015189923951"/>
        <n v="1.2450731167098739"/>
        <n v="0.9474413769204112"/>
        <n v="0.8068048776094671"/>
        <n v="0.8485091858247163"/>
        <n v="0.861159047409871"/>
        <n v="0.7969567194724475"/>
        <n v="0.7771968630605268"/>
        <n v="1.118955690384262"/>
        <n v="0.8859854929703591"/>
        <n v="1.3591258706631895"/>
        <n v="1.2430039411881153"/>
        <n v="1.092075020060658"/>
        <n v="1.330947501182406"/>
        <n v="0.7900476990714808"/>
        <n v="0.9075547303728598"/>
        <n v="0.795626994128214"/>
        <n v="0.8659497052321297"/>
        <n v="0.8556558614707489"/>
        <n v="1.1571101482101531"/>
        <n v="0.7939030045642039"/>
        <n v="0.8295894079143112"/>
        <n v="0.8700007635336336"/>
        <n v="0.7922068594002514"/>
        <n v="0.9118979494515975"/>
        <n v="0.9219269860079303"/>
        <n v="0.8390430760335357"/>
        <n v="1.061749344381515"/>
        <n v="1.154066985645933"/>
        <n v="1.4267366211962225"/>
        <n v="1.1995873222982507"/>
        <n v="1.2492460646230323"/>
        <n v="1.2475017844396858"/>
        <n v="0.9134690322284876"/>
        <n v="1.0976014017474487"/>
        <n v="0.8923500013221567"/>
        <n v="0.7889721273548529"/>
        <n v="1.1185362361287383"/>
        <n v="1.099409771076128"/>
        <n v="1.3022812320092112"/>
        <n v="1.1278966994671673"/>
        <n v="1.1921231449956184"/>
        <n v="1.3332193090126165"/>
        <n v="1.3270348837209303"/>
        <n v="1.0570342205323193"/>
        <n v="1.2193078245450908"/>
        <n v="1.1651668245447848"/>
        <n v="1.3257311194429566"/>
        <n v="1.2399777530589544"/>
        <n v="1.1645787415570565"/>
        <n v="1.250358233131892"/>
        <n v="1.331036834924966"/>
        <n v="1.2076047917069919"/>
        <n v="1.3807684348485894"/>
        <n v="1.3193354983762178"/>
        <n v="0.8740227130057638"/>
        <n v="0.9428214821916322"/>
        <n v="0.8130034104927073"/>
        <n v="0.8591141507595512"/>
        <n v="0.8569234515180462"/>
        <n v="1.1645877776383486"/>
        <n v="0.8918827421712703"/>
        <n v="1.2028267617726702"/>
        <n v="1.1192769462360328"/>
        <n v="1.212964543850663"/>
        <n v="1.1400999615532488"/>
        <n v="1.2254779886655882"/>
        <n v="1.1438195500009383"/>
        <n v="1.077081939983684"/>
        <n v="0.8058271518620885"/>
        <n v="0.86511240632806"/>
        <n v="0.8714589014008284"/>
        <n v="0.786577885164686"/>
        <n v="0.9459456092486701"/>
        <n v="0.8596401591182804"/>
        <n v="0.8376456988729409"/>
        <n v="0.7898473208207721"/>
        <n v="1.0816117569114017"/>
        <n v="0.8370223276989394"/>
        <n v="0.8642977700490998"/>
        <n v="0.8796847741081634"/>
        <n v="1.3157120078498712"/>
        <n v="1.4187494740385425"/>
        <n v="1.2571979021727497"/>
        <n v="0.9404709726262103"/>
        <n v="0.8393682014602891"/>
        <n v="1.2204348695677019"/>
        <n v="0.8510941186040836"/>
        <n v="1.2132876351173214"/>
        <n v="0.8140184595008485"/>
        <n v="0.9328843944956194"/>
        <n v="1.294964979516321"/>
        <n v="0.8950909428359317"/>
        <n v="0.9477742304680441"/>
        <n v="0.9518743194898118"/>
        <n v="0.8661860300200922"/>
        <n v="1.2643086513033623"/>
        <n v="0.8191882348828267"/>
        <n v="0.9022016036040867"/>
        <n v="0.7905303664045508"/>
        <n v="1.3248960129856955"/>
        <n v="1.1946051666530846"/>
        <n v="1.127909074508389"/>
        <n v="1.1129109256424186"/>
        <n v="1.3239485441380372"/>
        <n v="0.9275988478659335"/>
        <n v="1.3797895395339486"/>
        <n v="0.8284525092825488"/>
        <n v="0.8974940552405342"/>
        <n v="1.1999242742953302"/>
        <n v="1.1248629143524251"/>
        <n v="1.218258347258568"/>
        <n v="1.0556674601721296"/>
        <n v="1.416802046570687"/>
        <n v="1.1433450814429764"/>
        <n v="1.315999442528135"/>
        <n v="1.3176269137792103"/>
        <n v="1.2556396448842964"/>
        <n v="1.1037155398828218"/>
        <n v="1.1737344059328159"/>
        <n v="1.1208932329754218"/>
        <n v="1.203203974985008"/>
        <n v="1.1252351120392174"/>
        <n v="1.2954294686810388"/>
        <n v="1.1103607755081522"/>
        <n v="1.2355364806866953"/>
        <n v="1.07652405499079"/>
        <n v="1.2777385402490913"/>
        <n v="1.1072749388738037"/>
        <n v="0.7800620292423571"/>
        <n v="1.4065511547087965"/>
        <n v="0.8687006923200773"/>
        <n v="0.8857116719160448"/>
        <n v="0.860932156717087"/>
        <n v="0.9154818574445951"/>
        <n v="1.1418825910931174"/>
        <n v="1.0710966885463529"/>
        <n v="1.0986657958574362"/>
        <n v="1.2278553237680394"/>
        <n v="1.1752053469605763"/>
        <n v="1.080807013837541"/>
        <n v="1.1106033376123234"/>
        <n v="1.0529827054148257"/>
        <n v="1.1659794882419974"/>
        <n v="1.2383256274768824"/>
        <n v="1.174191121143717"/>
        <n v="1.236625103076039"/>
        <n v="0.9458280173513651"/>
        <n v="0.780055210489993"/>
        <n v="0.8411768759043616"/>
        <n v="0.9488313761258693"/>
        <n v="0.8723042961453558"/>
        <n v="0.79897031702819"/>
        <n v="0.7867838371594863"/>
        <n v="0.9041985002829654"/>
        <n v="0.8301918247840538"/>
        <n v="1.156005180891063"/>
        <n v="1.0578942980993664"/>
        <n v="1.1466097170315002"/>
        <n v="1.1184445459452725"/>
        <n v="1.1393498020716957"/>
        <n v="0.8885316794218897"/>
        <n v="0.8992325268029762"/>
        <n v="1.352093627150431"/>
        <n v="0.8661419290354823"/>
        <n v="0.8401183395482141"/>
        <n v="1.3379700065203217"/>
        <n v="0.8130024998310925"/>
        <n v="0.8928360458721203"/>
        <n v="0.932475884244373"/>
        <n v="0.894327868852459"/>
        <n v="0.8180166702286813"/>
        <n v="0.8232344435115216"/>
        <n v="0.8952456553170981"/>
        <n v="0.8317486675415807"/>
        <n v="0.8531692307692308"/>
        <n v="1.2956487956487956"/>
        <n v="1.239027399949519"/>
        <n v="1.2449318193601908"/>
        <n v="1.150173010380623"/>
        <n v="1.3625636973049569"/>
        <n v="1.1153885602926596"/>
        <n v="1.0859846700638034"/>
        <n v="1.1213678350767724"/>
        <n v="1.3242799813759616"/>
        <n v="0.8988207440471703"/>
        <n v="1.3492553140213044"/>
        <n v="0.8453687800263859"/>
        <n v="1.2210635429088046"/>
        <n v="1.2969260021155231"/>
        <n v="1.0931969516672153"/>
        <n v="1.2639732301377613"/>
        <n v="1.30049803313003"/>
        <n v="1.1860271852821214"/>
        <n v="1.3237217235917638"/>
        <n v="1.1059348462313487"/>
        <n v="1.3287712101435765"/>
        <n v="1.2578051181102363"/>
        <n v="1.0880454080809168"/>
        <n v="1.1081120794952566"/>
        <n v="1.1857761346499975"/>
        <n v="0.909448092934852"/>
        <n v="1.3076825304595718"/>
        <n v="1.3460815378115758"/>
        <n v="1.0886639086959233"/>
        <n v="1.3334625498968014"/>
        <n v="1.1792036699405988"/>
        <n v="1.2616429710337496"/>
        <n v="1.2059968503937009"/>
        <n v="1.1599768384481761"/>
        <n v="1.411630292016769"/>
        <n v="1.1774698199967064"/>
        <n v="1.1578399520550107"/>
        <n v="1.3980779998400237"/>
        <n v="1.2641762257638818"/>
        <n v="1.2181564844587354"/>
        <n v="0.9311068847470522"/>
        <n v="1.3757730364873222"/>
        <n v="1.4059192641099731"/>
        <n v="1.263907263907264"/>
        <n v="1.253211170821954"/>
        <n v="1.4111984002285387"/>
        <n v="1.2224918698193021"/>
        <n v="1.380374641690554"/>
        <n v="1.4256905298759865"/>
        <n v="0.7778271752892171"/>
        <n v="0.925295805583109"/>
        <n v="0.8792903394842235"/>
        <n v="0.8222707298158946"/>
        <n v="0.8058641856650391"/>
        <n v="0.8756939880804007"/>
        <n v="0.771751348466347"/>
        <n v="0.9103266452098884"/>
        <n v="0.8130056197122213"/>
        <n v="1.2454894925679139"/>
        <n v="1.2400502904708228"/>
        <n v="1.3830840860108913"/>
        <n v="1.0533980582524272"/>
        <n v="0.8567348576012835"/>
        <n v="1.368791024626414"/>
        <n v="0.9060821974390748"/>
        <n v="1.1558764596144544"/>
        <n v="1.2793936373888641"/>
        <n v="1.4014926101165797"/>
        <n v="1.1267171622130223"/>
        <n v="1.1594672802705435"/>
        <n v="0.9230395695255594"/>
        <n v="0.8793546021268793"/>
        <n v="0.7895331549212014"/>
        <n v="0.8061231316821217"/>
        <n v="0.9158556007786233"/>
        <n v="0.9398489813363727"/>
        <n v="0.837590146148446"/>
        <n v="0.8823165415014204"/>
        <n v="1.2060690996453496"/>
        <n v="1.354708097928437"/>
        <n v="0.8541978595820948"/>
        <n v="1.1933074049828643"/>
        <n v="0.8702008859902787"/>
        <n v="1.1281169145034262"/>
        <n v="1.0915053758937134"/>
        <n v="1.1771369931904367"/>
        <n v="1.3848888263879122"/>
        <n v="1.3143072960043385"/>
        <n v="1.2436824813077163"/>
        <n v="1.4058856330156821"/>
        <n v="1.0768791795947008"/>
        <n v="1.066747292467829"/>
        <n v="1.3337247251782065"/>
        <n v="1.0939359891424059"/>
        <n v="1.4239139057087706"/>
        <n v="1.08684614343097"/>
        <n v="1.3592863109645084"/>
        <n v="1.3152810794522383"/>
        <n v="0.9295747954246472"/>
        <n v="1.3770946223867517"/>
        <n v="1.2423333595038077"/>
        <n v="0.8100183897942425"/>
        <n v="0.9129158512720157"/>
        <n v="0.7811094567836805"/>
        <n v="0.8537691253931197"/>
        <n v="0.8086976795216413"/>
        <n v="0.826795694473194"/>
        <n v="1.1789239652918593"/>
        <n v="1.131275820579054"/>
        <n v="1.150887943971986"/>
        <n v="1.0537312300925223"/>
        <n v="1.3090731601496828"/>
        <n v="1.3883846624515603"/>
        <n v="1.3166060567562847"/>
        <n v="0.7884216132784052"/>
        <n v="0.8582740255455531"/>
        <n v="0.9457721810845564"/>
        <n v="0.7936011596603851"/>
        <n v="0.9318405474557538"/>
        <n v="0.9105482230827998"/>
        <n v="1.415653911866155"/>
        <n v="0.9305991719396922"/>
        <n v="0.8660132296847086"/>
        <n v="0.8652969180656477"/>
        <n v="1.159070406804416"/>
        <n v="1.238145285935085"/>
        <n v="0.8990022290627322"/>
        <n v="1.0891023869747274"/>
        <n v="0.8570550982341312"/>
        <n v="1.1795420890762045"/>
        <n v="0.774792351859078"/>
        <n v="1.2879651013600206"/>
        <n v="0.851945834967358"/>
        <n v="0.8306645972921477"/>
        <n v="1.3518420472093535"/>
        <n v="0.9335892456150998"/>
        <n v="0.8313080980272168"/>
        <n v="0.8655393399748448"/>
        <n v="0.8883388972027167"/>
        <n v="0.864206174568247"/>
        <n v="0.7948432055749128"/>
        <n v="0.7783112206831674"/>
        <n v="0.9124846114852633"/>
        <n v="0.8403628573341367"/>
        <n v="1.135253372220197"/>
        <n v="1.1528202130768617"/>
        <n v="1.1310167180160615"/>
        <n v="1.0949700159099254"/>
        <n v="0.9343117157816396"/>
        <n v="0.9258330570291777"/>
        <n v="0.845430335310495"/>
        <n v="1.2096160498097543"/>
        <n v="1.3004780840891828"/>
        <n v="1.4134683895318607"/>
        <n v="1.3286529515321093"/>
        <n v="1.2856153846153846"/>
        <n v="1.06678094421827"/>
        <n v="1.222033043258923"/>
        <n v="1.1687618762344263"/>
        <n v="1.3049752409973923"/>
        <n v="1.105799894865954"/>
        <n v="1.417186532068788"/>
        <n v="1.2220170734490234"/>
        <n v="1.3252386922557624"/>
        <n v="0.9375805248525124"/>
        <n v="1.1085782680249718"/>
        <n v="1.1004683728439664"/>
        <n v="1.0563187112223795"/>
        <n v="1.4093701647401475"/>
        <n v="1.0870017243128107"/>
        <n v="0.8370950888192268"/>
        <n v="0.7907416933771253"/>
        <n v="0.7788837793836223"/>
        <n v="1.276495775074836"/>
        <n v="1.0860609931342806"/>
        <n v="1.2929219336271902"/>
        <n v="0.8816512210923636"/>
        <n v="1.0580143671259197"/>
        <n v="1.1943710610377276"/>
        <n v="1.167581978139163"/>
        <n v="1.071673338341377"/>
        <n v="1.1069765550336526"/>
        <n v="1.2860489328474753"/>
        <n v="1.3417330322120529"/>
        <n v="1.341242455648357"/>
        <n v="1.4264077404355704"/>
        <n v="1.285450407362206"/>
        <n v="0.8797186264630649"/>
        <n v="0.9272621163487811"/>
        <n v="0.8179647003384313"/>
        <n v="0.8551263922998685"/>
        <n v="0.8760274128548986"/>
        <n v="0.7696202960403753"/>
        <n v="0.9067899387314737"/>
        <n v="0.8638997486735549"/>
        <n v="0.8664805847009237"/>
        <n v="1.3223405685101808"/>
        <n v="1.1017192835320193"/>
        <n v="0.8560110109226942"/>
        <n v="1.2674035453597496"/>
        <n v="0.8816965268301272"/>
        <n v="1.278325405467362"/>
        <n v="0.8544056168935578"/>
        <n v="0.9291517661082879"/>
        <n v="0.9103649191599817"/>
        <n v="0.8093446693251072"/>
        <n v="0.8090887135726936"/>
        <n v="0.8254487240364135"/>
        <n v="1.2074324324324324"/>
        <n v="0.781620415562683"/>
        <n v="0.8786040813887478"/>
        <n v="0.879781312912012"/>
        <n v="0.8473871597565178"/>
        <n v="0.8728806700926638"/>
        <n v="1.22395630120952"/>
        <n v="1.3773957834211787"/>
        <n v="0.8069854122485701"/>
        <n v="1.1980081610069853"/>
        <n v="1.1454964226207978"/>
        <n v="1.0588086665403322"/>
        <n v="1.2079810117193295"/>
        <n v="1.1782349573183426"/>
        <n v="1.1814697512163774"/>
        <n v="1.1919219562452712"/>
        <n v="1.1097597204019223"/>
        <n v="1.3887750122010738"/>
        <n v="1.2466027073202786"/>
        <n v="1.1813295298492947"/>
        <n v="1.2317561326080262"/>
        <n v="1.3758615929692173"/>
        <n v="1.0810876174682145"/>
        <n v="1.2640226905961172"/>
        <n v="1.1705092800719286"/>
        <n v="1.387917651029362"/>
        <n v="1.2646798683111395"/>
        <n v="1.132307344121308"/>
        <n v="1.3459001833059319"/>
        <n v="1.170606156108835"/>
        <n v="1.2930969087805804"/>
        <n v="1.276410004904365"/>
        <n v="0.7906875050611386"/>
        <n v="0.8281268073752477"/>
        <n v="0.782856491508036"/>
        <n v="0.833150988810334"/>
        <n v="1.4198083067092653"/>
        <n v="1.3309835649724302"/>
        <n v="1.254160287559076"/>
        <n v="1.1121070639389836"/>
        <n v="1.3578474124482551"/>
        <n v="1.3365509436474388"/>
        <n v="1.2013364277814986"/>
        <n v="0.7852581224806955"/>
        <n v="0.7974237998951547"/>
        <n v="0.7912142976448973"/>
        <n v="0.9348225014671225"/>
        <n v="0.8638122985545187"/>
        <n v="0.8010932608418305"/>
        <n v="0.8618934693391374"/>
        <n v="1.081093814412752"/>
        <n v="1.1734145899957762"/>
        <n v="1.3929568180861955"/>
        <n v="1.218708342909676"/>
        <n v="1.0773862470065"/>
        <n v="1.1684330360773045"/>
        <n v="1.3494738391345942"/>
        <n v="0.9069598907377986"/>
        <n v="1.0756177278075565"/>
        <n v="1.1183170618317062"/>
        <n v="1.0682364159835689"/>
        <n v="1.1309035822491535"/>
        <n v="1.0673318472915119"/>
        <n v="1.4245412601697602"/>
        <n v="0.9521962350256703"/>
        <n v="0.7988938635765078"/>
        <n v="0.8153318724817983"/>
        <n v="0.786983460494649"/>
        <n v="0.7919932614239922"/>
        <n v="0.8492930745267194"/>
        <n v="0.8511175805403844"/>
        <n v="0.8891949943967128"/>
        <n v="0.7997486981528019"/>
        <n v="1.0628447809626824"/>
        <n v="1.4201159434119808"/>
        <n v="0.8426647670452211"/>
        <n v="0.8340652263013058"/>
        <n v="1.3461594288956626"/>
        <n v="1.2205729624362887"/>
        <n v="1.3418804494155836"/>
        <n v="1.1920502015724475"/>
        <n v="1.1829683698296838"/>
        <n v="1.1830539656582175"/>
        <n v="1.14440350216171"/>
        <n v="1.4225196082775735"/>
        <n v="1.3653793945975294"/>
        <n v="1.3219334455641907"/>
        <n v="1.1355489342195737"/>
        <n v="1.1316237668305538"/>
        <n v="1.4074655951176036"/>
        <n v="1.0803702512619024"/>
        <n v="1.1965830783117941"/>
        <n v="1.2865767219044826"/>
        <n v="1.26861531112785"/>
        <n v="1.2210523117127794"/>
        <n v="0.8580004488330341"/>
        <n v="0.9467787422225636"/>
        <n v="0.845145744583507"/>
        <n v="0.8887930406045732"/>
        <n v="1.3540155427010359"/>
        <n v="0.940214974623181"/>
        <n v="1.2275302871315463"/>
        <n v="1.139613249399995"/>
        <n v="1.0965034965034965"/>
        <n v="1.4052293041516999"/>
        <n v="1.3553928410384144"/>
        <n v="1.077038967871534"/>
        <n v="0.900612937541158"/>
        <n v="0.7715093915641151"/>
        <n v="0.8230368491394594"/>
        <n v="0.8242661029195323"/>
        <n v="0.8487078379923482"/>
        <n v="0.8070244335547322"/>
        <n v="0.9500123122383649"/>
        <n v="1.0680084912335877"/>
        <n v="1.3177401582690573"/>
        <n v="1.0795674005407494"/>
        <n v="1.2455871635559619"/>
        <n v="1.3578380769797964"/>
        <n v="1.242462519936204"/>
        <n v="0.943523012106021"/>
        <n v="0.8260912962470056"/>
        <n v="0.7928217821782179"/>
        <n v="1.0820002206531332"/>
        <n v="0.8897394845649268"/>
        <n v="0.7978920926168632"/>
        <n v="0.8622057001239157"/>
        <n v="0.8989430416911333"/>
        <n v="0.8683858940500233"/>
        <n v="0.9216234226875041"/>
        <n v="0.8198977656557629"/>
        <n v="0.8144491648160664"/>
        <n v="0.8648400411654696"/>
        <n v="0.8218317849399552"/>
        <n v="1.230206757438225"/>
        <n v="1.344242297504531"/>
        <n v="1.4161040873941328"/>
        <n v="1.1543685679763342"/>
        <n v="0.8144200455829569"/>
        <n v="0.8585870102230837"/>
        <n v="1.132434011635292"/>
        <n v="0.8009741827373683"/>
        <n v="1.424780434756912"/>
        <n v="1.328960493873633"/>
        <n v="1.127155232835235"/>
        <n v="1.1208661661599553"/>
        <n v="1.2689352496518798"/>
        <n v="1.3286788927675894"/>
        <n v="1.4039961013645224"/>
        <n v="1.206215732927424"/>
        <n v="1.2083076131687243"/>
        <n v="1.063924854748683"/>
        <n v="1.1840631989966772"/>
        <n v="1.278879174704812"/>
        <n v="1.3979188466457388"/>
        <n v="0.7738031038408533"/>
        <n v="1.4057406021290753"/>
        <n v="1.1846313776040585"/>
        <n v="1.2697538020868853"/>
        <n v="1.1101853875291374"/>
        <n v="0.9404065406540654"/>
        <n v="1.3917908704387236"/>
        <n v="0.7962031180976803"/>
        <n v="0.7915510794837776"/>
        <n v="1.2284845250800427"/>
        <n v="1.404067787374329"/>
        <n v="1.4188935141667787"/>
        <n v="1.1077144874661646"/>
        <n v="1.2269915395578737"/>
        <n v="1.12167751353324"/>
        <n v="1.1114814278123943"/>
        <n v="1.2146493578092292"/>
        <n v="1.0590513498266365"/>
        <n v="1.1900335202278973"/>
        <n v="1.3376245480998148"/>
        <n v="0.8121515986416351"/>
        <n v="0.8179276586276615"/>
        <n v="0.906611256629305"/>
        <n v="0.8971052816324621"/>
        <n v="0.7818276108376794"/>
        <n v="0.8124164080456039"/>
        <n v="0.9068757248834716"/>
        <n v="0.9141910118302509"/>
        <n v="1.24725755054849"/>
        <n v="1.0891394960116794"/>
        <n v="1.058921281004452"/>
        <n v="1.2564048411989277"/>
        <n v="1.14469777764967"/>
        <n v="1.0981016321333488"/>
        <n v="1.2696555922769177"/>
        <n v="0.8509847730529179"/>
        <n v="0.7745339820924704"/>
        <n v="0.7812825205440126"/>
        <n v="0.8072680077871512"/>
        <n v="0.911756140180565"/>
        <n v="0.9516768265590844"/>
        <n v="0.897345776269543"/>
        <n v="0.8261083322645462"/>
        <n v="0.7705809293932931"/>
        <n v="0.944401655287652"/>
        <n v="0.8182869404541933"/>
        <n v="0.9408319606766544"/>
        <n v="0.933984283824788"/>
        <n v="0.9013134163678415"/>
        <n v="1.273262888248479"/>
        <n v="1.2410653156237164"/>
        <n v="1.2978915119841412"/>
        <n v="1.3575590036264193"/>
        <n v="1.3092905691410879"/>
        <n v="1.1733285122608639"/>
        <n v="1.0743672650239715"/>
        <n v="0.9078913291204807"/>
        <n v="0.9482448918494125"/>
        <n v="1.0727188780515957"/>
        <n v="0.9387734487734488"/>
        <n v="1.1686435750050173"/>
        <n v="1.0797723407039121"/>
        <n v="1.3627668399045216"/>
        <n v="1.3962686133648317"/>
        <n v="1.377030162412993"/>
        <n v="1.2766251994847047"/>
        <n v="1.3907563801674274"/>
        <n v="1.079540223923656"/>
        <n v="1.2217970896509616"/>
        <n v="1.2043526374031723"/>
        <n v="1.1551606397001604"/>
        <n v="1.3114228699280401"/>
        <n v="1.1393130405854957"/>
        <n v="1.1408149289505223"/>
        <n v="0.9125460897418974"/>
        <n v="1.3058438604833875"/>
        <n v="1.0946410845650725"/>
        <n v="1.1182019723262748"/>
        <n v="1.3371468515174463"/>
        <n v="0.8540855536046008"/>
        <n v="1.241887432588679"/>
        <n v="0.8014388984509466"/>
        <n v="0.8860790108154273"/>
        <n v="1.1201646642951428"/>
        <n v="1.130559940570155"/>
        <n v="1.1209798288890276"/>
        <n v="1.3357810284204596"/>
        <n v="0.8502422511565098"/>
        <n v="1.282807069437255"/>
        <n v="1.1466403878392462"/>
        <n v="1.4279798750671302"/>
        <n v="1.2205885580109286"/>
        <n v="1.2014141756287577"/>
        <n v="1.3116880678831568"/>
        <n v="1.2918346253229973"/>
        <n v="1.3195347295291082"/>
        <n v="1.2903249361080686"/>
        <n v="0.8598087849514503"/>
        <n v="0.8106502124908491"/>
        <n v="0.9235488634236633"/>
        <n v="0.8358688039841258"/>
        <n v="0.8960307342452538"/>
        <n v="0.7942450019961306"/>
        <n v="0.8581946654440519"/>
        <n v="1.3920996698774477"/>
        <n v="0.8599777677137799"/>
        <n v="0.8486659232011186"/>
        <n v="1.39269013705993"/>
        <n v="1.3135056876938986"/>
        <n v="1.1391339729313004"/>
        <n v="1.268073211824169"/>
        <n v="0.907446509009009"/>
        <n v="0.8669324468223255"/>
        <n v="0.9350165738063333"/>
        <n v="0.8513989273610669"/>
        <n v="1.4281136733729054"/>
        <n v="1.3070940439767822"/>
        <n v="0.7905231934993394"/>
        <n v="0.864636169425581"/>
        <n v="0.7732436974789916"/>
        <n v="0.8924418243100382"/>
        <n v="0.7856443473676282"/>
        <n v="0.8466270000804053"/>
        <n v="1.1116399465597862"/>
        <n v="0.8180875411243027"/>
        <n v="1.3627886588694733"/>
        <n v="1.2659695385314844"/>
        <n v="1.3930849706557795"/>
        <n v="1.219262858714587"/>
        <n v="1.1824079164376031"/>
        <n v="1.1298380666135066"/>
        <n v="1.3778896103896103"/>
        <n v="0.7970977217657331"/>
        <n v="0.9055965298971402"/>
        <n v="1.071786022433132"/>
        <n v="0.7849714094605728"/>
        <n v="1.2566338959457108"/>
        <n v="1.2872337211059073"/>
        <n v="1.2228835212547335"/>
        <n v="1.1690371282317114"/>
        <n v="1.0694873758141206"/>
        <n v="1.2189222189222189"/>
        <n v="1.0527393560220606"/>
        <n v="1.125459919927161"/>
        <n v="1.3107955916659964"/>
        <n v="1.4167235720422053"/>
        <n v="1.2882018752598112"/>
        <n v="1.224024984765387"/>
        <n v="1.1043280683842813"/>
        <n v="1.215085669541207"/>
        <n v="1.3448811245170313"/>
        <n v="1.0585671423937724"/>
        <n v="1.1804641378842369"/>
        <n v="1.323497559106283"/>
        <n v="1.183769020678892"/>
        <n v="1.1119683502242899"/>
        <n v="0.9444798421939234"/>
        <n v="0.8024413259870323"/>
        <n v="0.8308168574028821"/>
        <n v="0.7953101564500591"/>
        <n v="0.7971018356818151"/>
        <n v="0.8477474323062558"/>
        <n v="0.779132439832829"/>
        <n v="0.8655179677297047"/>
        <n v="1.1682341721076956"/>
        <n v="1.1605085093295058"/>
        <n v="1.205006443659999"/>
        <n v="1.257204173549635"/>
        <n v="1.317047621042928"/>
        <n v="1.1434868727668168"/>
        <n v="1.1302532921681054"/>
        <n v="1.2903056851728407"/>
        <n v="1.3310731458707261"/>
        <n v="0.7730439912623371"/>
        <n v="0.9163987841413544"/>
        <n v="0.8378293271753963"/>
        <n v="0.8110710981895071"/>
        <n v="0.7720634267239531"/>
        <n v="1.3313466150594828"/>
        <n v="1.258896056956587"/>
        <n v="0.9034288574646477"/>
        <n v="1.2888354981605226"/>
        <n v="1.1833225262611853"/>
        <n v="1.208304866013816"/>
        <n v="1.3674058938542566"/>
        <n v="0.8687444923704838"/>
        <n v="0.8557378746311921"/>
        <n v="1.078119305066213"/>
        <n v="1.1225823521629845"/>
        <n v="1.1677162807511559"/>
        <n v="1.1580997640060777"/>
        <n v="1.1140460343871326"/>
        <n v="1.0815872349359648"/>
        <n v="1.4161898246050504"/>
        <n v="0.9105079713418963"/>
        <n v="0.923013653561441"/>
        <n v="0.8708816662342956"/>
        <n v="0.8814376321353066"/>
        <n v="0.8036878266486581"/>
        <n v="0.8878229959440368"/>
        <n v="0.795258378204613"/>
        <n v="0.8141988736861365"/>
        <n v="0.7715776920813393"/>
        <n v="0.9036280778605998"/>
        <n v="0.8915717857534192"/>
        <n v="0.8372599110606491"/>
        <n v="0.9051689173964639"/>
        <n v="1.2039404690184528"/>
        <n v="1.062498765171921"/>
        <n v="1.1546112577705867"/>
        <n v="1.0928216876670485"/>
        <n v="1.3974646949938645"/>
        <n v="1.1825602922356273"/>
        <n v="1.3281270665752865"/>
        <n v="1.0727123166466206"/>
        <n v="1.2048922047956414"/>
        <n v="1.3024125042473667"/>
        <n v="1.33469379897195"/>
        <n v="1.3205986464427857"/>
        <n v="1.148520500208163"/>
        <n v="1.2652261814505938"/>
        <n v="1.416421676813272"/>
        <n v="1.3428412222707489"/>
        <n v="0.8327264451524806"/>
        <n v="1.3269503820735233"/>
        <n v="0.7910333577093998"/>
        <n v="0.8111336664584634"/>
        <n v="1.142824013682349"/>
        <n v="1.0628095728507676"/>
        <n v="1.3167683812845103"/>
        <n v="0.8798836751932836"/>
        <n v="1.159478088837947"/>
        <n v="1.263058654515253"/>
        <n v="1.1500354394491696"/>
        <n v="1.1077942835652501"/>
        <n v="1.167546318203327"/>
        <n v="1.3161209068010076"/>
        <n v="0.8603559398456356"/>
        <n v="0.8469110154820201"/>
        <n v="0.798737289082579"/>
        <n v="0.9019463508627595"/>
        <n v="0.9185387805523691"/>
        <n v="0.8519244720691751"/>
        <n v="0.8157479358912093"/>
        <n v="0.8838436285676001"/>
        <n v="1.3814443509094156"/>
        <n v="0.8517873840178378"/>
        <n v="0.8068269976726145"/>
        <n v="0.7717414060210191"/>
        <n v="1.352006446414182"/>
        <n v="1.3072882468811555"/>
        <n v="1.0793848065869194"/>
        <n v="0.8611009046763126"/>
        <n v="0.9164572112507481"/>
        <n v="0.8256015629672455"/>
        <n v="0.7757946210268949"/>
        <n v="1.0693034895036841"/>
        <n v="1.2154898218829517"/>
        <n v="0.8870330409438668"/>
        <n v="0.7769997657287139"/>
        <n v="0.8145271657314903"/>
        <n v="0.9495440458406724"/>
        <n v="0.829760429574556"/>
        <n v="0.7855640692719859"/>
        <n v="0.87549130458192"/>
        <n v="0.8877432057825332"/>
        <n v="0.8631787765736958"/>
        <n v="0.8822962699227177"/>
        <n v="1.3923162721526832"/>
        <n v="1.0838410753381647"/>
        <n v="1.1512974187836273"/>
        <n v="1.2775716298731798"/>
        <n v="1.088599333348873"/>
        <n v="1.1021377672209025"/>
        <n v="1.1346403000340948"/>
        <n v="1.1100600664868951"/>
        <n v="0.9087101607191501"/>
        <n v="0.8399992691527653"/>
        <n v="1.2042116367767588"/>
        <n v="1.4179929951078434"/>
        <n v="1.2710165180935187"/>
        <n v="1.2672165334957939"/>
        <n v="1.2051841194190909"/>
        <n v="1.2066226653892103"/>
        <n v="1.2212791755077297"/>
        <n v="1.0847059927730067"/>
        <n v="1.3672609279427121"/>
        <n v="1.1353300415800416"/>
        <n v="1.2381835918820177"/>
        <n v="1.1127148720185578"/>
        <n v="1.0732299368132376"/>
        <n v="1.1272350248444776"/>
        <n v="1.3071335833814195"/>
        <n v="1.1286715371999403"/>
        <n v="1.2355698216111806"/>
        <n v="1.3005301818612642"/>
        <n v="1.1232981922254828"/>
        <n v="1.1344328402165786"/>
        <n v="0.9259087606784077"/>
        <n v="0.7829026109313356"/>
        <n v="0.7868185801928134"/>
        <n v="0.868080744362088"/>
        <n v="0.813071982183285"/>
        <n v="1.3724793517219884"/>
        <n v="1.2654350531252991"/>
        <n v="1.391744193210523"/>
        <n v="1.1094988753272614"/>
        <n v="1.3964726796407185"/>
        <n v="1.1625831841598229"/>
        <n v="1.3834770592453953"/>
        <n v="1.2143923254538265"/>
        <n v="1.384009497500057"/>
        <n v="1.2760152778860394"/>
        <n v="1.2128109070810047"/>
        <n v="1.3108985165205664"/>
        <n v="1.1329000011463815"/>
        <n v="0.8976785622062697"/>
        <n v="0.8543047497718939"/>
        <n v="0.8027793791380605"/>
        <n v="0.7885172663607825"/>
        <n v="0.7958479833381855"/>
        <n v="0.8084360931689176"/>
        <n v="0.8041289268098106"/>
        <n v="1.3492720974735364"/>
        <n v="1.3744667649111921"/>
        <n v="1.1908728853812707"/>
        <n v="1.1356193411674051"/>
        <n v="1.0651923098890805"/>
        <n v="1.4042566678816502"/>
        <n v="1.0545620559873505"/>
        <n v="0.8693708645909403"/>
        <n v="1.1453751888534498"/>
        <n v="1.3766504517025713"/>
        <n v="0.8348290662424588"/>
        <n v="1.060245197563642"/>
        <n v="0.7713366218362213"/>
        <n v="0.9199546857066198"/>
        <n v="0.7906643663943231"/>
        <n v="0.7856986181180083"/>
        <n v="0.8320866495122973"/>
        <n v="0.8674272112398038"/>
        <n v="0.9175053100030343"/>
        <n v="1.1877117960303372"/>
        <n v="0.9456173606118047"/>
        <n v="0.792224281106307"/>
        <n v="0.8191658332843108"/>
        <n v="1.1394975394975395"/>
        <n v="1.3397288406320713"/>
        <n v="1.267546106557377"/>
        <n v="1.088260657643133"/>
        <n v="1.2663692912096907"/>
        <n v="0.9063099465327946"/>
        <n v="0.8204991239690611"/>
        <n v="0.854266121587762"/>
        <n v="0.8541688244432937"/>
        <n v="1.0549641104326717"/>
        <n v="1.304041292171421"/>
        <n v="1.1485288231611572"/>
        <n v="1.0740226889468036"/>
        <n v="1.3412643355817626"/>
        <n v="1.340131656283061"/>
        <n v="1.2893986439389138"/>
        <n v="1.1345770821793497"/>
        <n v="1.0570441619909157"/>
        <n v="1.1564053072328526"/>
        <n v="1.1188131959858099"/>
        <n v="1.2401645727951416"/>
        <n v="1.3160607945960359"/>
        <n v="1.0563899549726512"/>
        <n v="1.1945183443667635"/>
        <n v="0.7939208263529586"/>
        <n v="1.1776742188680445"/>
        <n v="1.1123618340088743"/>
        <n v="1.1910189643313354"/>
        <n v="1.1287348075624577"/>
        <n v="0.7960874691821203"/>
        <n v="0.8324906151842488"/>
        <n v="0.8523162532564816"/>
        <n v="0.8696538012848951"/>
        <n v="0.8436855304430521"/>
        <n v="1.305425968712749"/>
        <n v="1.059148676097859"/>
        <n v="1.1992824130381903"/>
        <n v="1.1799619089477347"/>
        <n v="1.0867762986165492"/>
        <n v="1.0901600326412186"/>
        <n v="1.2652906742026646"/>
        <n v="1.1455795871164587"/>
        <n v="1.208000254110771"/>
        <n v="1.297382929972791"/>
        <n v="1.2423854535906524"/>
        <n v="1.0769256946453183"/>
        <n v="0.8378857347250674"/>
        <n v="0.8074824372404797"/>
        <n v="0.9342022162255268"/>
        <n v="0.924218456972326"/>
        <n v="0.7845873404990885"/>
        <n v="0.8053424368269163"/>
        <n v="1.0783000014377524"/>
        <n v="0.9432680835442042"/>
        <n v="1.2024975718051893"/>
        <n v="1.1575202026293572"/>
        <n v="1.125629694291378"/>
        <n v="1.3524004465947153"/>
        <n v="1.0716097768460708"/>
        <n v="0.8673198214159167"/>
        <n v="0.949130934198402"/>
        <n v="0.8761618550267678"/>
        <n v="0.8178128190305163"/>
        <n v="1.1526090622365175"/>
        <n v="0.9065974215773266"/>
        <n v="1.0803842139271336"/>
        <n v="0.9316688567674113"/>
        <n v="0.9013183067237122"/>
        <n v="0.95033515595197"/>
        <n v="0.8400895709157967"/>
        <n v="0.9128638458663788"/>
        <n v="0.7795586883236285"/>
        <n v="0.8252664622572639"/>
        <n v="0.9461365891539756"/>
        <n v="0.8720110573600552"/>
        <n v="1.0695411333183622"/>
        <n v="1.4162114845938376"/>
        <n v="1.3769650434431198"/>
        <n v="1.055356159123917"/>
        <n v="1.1149302154750245"/>
        <n v="1.0970400397720754"/>
        <n v="0.8435529906219615"/>
        <n v="1.2174982483862793"/>
        <n v="1.0598847557848372"/>
        <n v="1.201576631039319"/>
        <n v="1.1919313448520061"/>
        <n v="1.3555819376119658"/>
        <n v="1.1839179237674684"/>
        <n v="1.4098783941362651"/>
        <n v="1.2344307742484915"/>
        <n v="1.1584490015223425"/>
        <n v="1.1242641500790251"/>
        <n v="1.1387839771101573"/>
        <n v="1.0918568753479427"/>
        <n v="1.4235421181259909"/>
        <n v="1.2673699778161203"/>
        <n v="1.0629485792940714"/>
        <n v="1.149403071870831"/>
        <n v="1.0796843296212142"/>
        <n v="1.0923468426013194"/>
        <n v="1.3424528301886793"/>
        <n v="1.2939356042139178"/>
        <n v="0.8294684524583532"/>
        <n v="0.8846259794319294"/>
        <n v="0.7751710654936461"/>
        <n v="0.8069030912194197"/>
        <n v="0.8113963225923904"/>
        <n v="0.8264090597565353"/>
        <n v="0.8480879145939937"/>
        <n v="1.4049252932301552"/>
        <n v="1.1466260623669613"/>
        <n v="1.0567758277546588"/>
        <n v="1.1385860354762174"/>
        <n v="1.1949105533213147"/>
        <n v="1.1112349673291464"/>
        <n v="1.0640352950445127"/>
        <n v="1.1871317074067604"/>
        <n v="0.7752893301393979"/>
        <n v="0.9475161453798875"/>
        <n v="0.7997523888130535"/>
        <n v="0.8991539938755385"/>
        <n v="0.9391209721298591"/>
        <n v="0.8953404511065545"/>
        <n v="1.2451443569553806"/>
        <n v="1.2436744886342772"/>
        <n v="1.096031619472857"/>
        <n v="0.8123419068847204"/>
        <n v="1.1924258663808502"/>
        <n v="1.3864969762613955"/>
        <n v="0.821942466404773"/>
        <n v="1.3283173734610123"/>
        <n v="0.7718134041787997"/>
        <n v="1.2805225871745332"/>
        <n v="1.2782407908503806"/>
        <n v="0.8372226426147875"/>
        <n v="0.884324258332316"/>
        <n v="0.8019734842284939"/>
        <n v="0.8165850763981605"/>
        <n v="0.7832888306715704"/>
        <n v="0.817975212444595"/>
        <n v="0.815701553296257"/>
        <n v="0.9008809607293128"/>
        <n v="1.2719747053751078"/>
        <n v="1.3923704315506917"/>
        <n v="1.18116225496588"/>
        <n v="1.3483035851669487"/>
        <n v="1.0687814286698354"/>
        <n v="1.3274098255132303"/>
        <n v="0.9116988996843105"/>
        <n v="0.8201612639963438"/>
        <n v="0.9090235512040222"/>
        <n v="0.8053971833382972"/>
        <n v="0.8080786707056308"/>
        <n v="1.1037904155459186"/>
        <n v="1.1946226850073003"/>
        <n v="1.3327525285832298"/>
        <n v="1.2720270683850783"/>
        <n v="1.0934470214482066"/>
        <n v="1.0684758461471446"/>
        <n v="1.0635586279199292"/>
        <n v="1.103764567922058"/>
        <n v="1.2172359440516634"/>
        <n v="1.2102936056632239"/>
        <n v="1.3381042209380083"/>
        <n v="1.1989068363517703"/>
        <n v="1.1004768952474921"/>
        <n v="1.0984910949868074"/>
        <n v="1.0833533093620988"/>
        <n v="1.1405642484589853"/>
        <n v="0.896541143885429"/>
        <n v="1.1085677025241518"/>
        <n v="0.8597716453343047"/>
        <n v="0.9245003501589183"/>
        <n v="1.1692319993603326"/>
        <n v="1.4181174805378627"/>
        <n v="1.2095447700683424"/>
        <n v="1.181063073587502"/>
        <n v="1.1219647822057461"/>
        <n v="1.4205162628913164"/>
        <n v="1.0996118165668793"/>
        <n v="1.194296933433059"/>
        <n v="1.0981538403515059"/>
        <n v="1.360496391574126"/>
        <n v="1.2471599447015689"/>
        <n v="0.9015857073289506"/>
        <n v="1.1293911860453816"/>
        <n v="0.8735661268556005"/>
        <n v="0.7897765224527186"/>
        <n v="1.1384863765920552"/>
        <n v="1.1583301993230537"/>
        <n v="1.101827173180052"/>
        <n v="0.7748213651257353"/>
        <n v="1.1702217114667712"/>
        <n v="1.241662084299615"/>
        <n v="1.4085415813191315"/>
        <n v="1.3667924167900292"/>
        <n v="0.8813953309369684"/>
        <n v="0.8904028927333344"/>
        <n v="0.8756201854027941"/>
        <n v="1.398035354460524"/>
        <n v="0.8552525042218984"/>
        <n v="0.8148379320735224"/>
        <n v="0.8119168268390704"/>
        <n v="0.8571727868352887"/>
        <n v="0.8337233827395915"/>
        <n v="0.8188884284201317"/>
        <n v="0.8615858474174696"/>
        <n v="0.9285218090746225"/>
        <n v="0.9047266924828271"/>
        <n v="0.8399093601542468"/>
        <n v="0.7977626224146581"/>
        <n v="0.7788677963222491"/>
        <n v="1.3275141286676473"/>
        <n v="1.2715575900037115"/>
        <n v="1.336091050370235"/>
        <n v="1.0970730300627207"/>
        <n v="0.777139121810477"/>
        <n v="0.8019972378625305"/>
        <n v="0.8200286657942295"/>
        <n v="0.9370499419279907"/>
        <n v="0.9312747444471783"/>
        <n v="0.8332609908848515"/>
        <n v="0.8107367963486198"/>
        <n v="1.3946353573045638"/>
        <n v="1.3081142018663827"/>
        <n v="1.1415507036956392"/>
        <n v="1.1373930641155368"/>
        <n v="1.1207976571414893"/>
        <n v="1.3218171878031144"/>
        <n v="1.09493848885889"/>
        <n v="1.2424887763324508"/>
        <n v="1.0880980411625367"/>
        <n v="1.3453642584630292"/>
        <n v="1.197254167293413"/>
        <n v="1.2093757153602145"/>
        <n v="1.0978944060339408"/>
        <n v="1.372659896394317"/>
        <n v="1.143382983701162"/>
        <n v="1.1222286625126794"/>
        <n v="1.0606741815902385"/>
        <n v="1.3512133785992708"/>
        <n v="1.108343616516374"/>
        <n v="1.4040303865759565"/>
        <n v="0.9432254013508469"/>
        <n v="0.8591245738469375"/>
        <n v="1.3372662332450438"/>
        <n v="1.3404584463897653"/>
        <n v="1.1863274300501374"/>
        <n v="1.3494973762407536"/>
        <n v="1.3390057219291076"/>
        <n v="0.9077520875728019"/>
        <n v="1.4086522158750032"/>
        <n v="1.1223137112898909"/>
        <n v="1.0699142334007903"/>
        <n v="1.4038612908868286"/>
        <n v="1.3497364259356879"/>
        <n v="1.22698279869828"/>
        <n v="1.1139153693162334"/>
        <n v="1.0536073754546222"/>
        <n v="0.9342225342225342"/>
        <n v="0.8818012317080061"/>
        <n v="0.9214090175673961"/>
        <n v="0.8755139024126366"/>
        <n v="0.7934544849039895"/>
        <n v="0.8276768272973847"/>
        <n v="0.8676570301423905"/>
        <n v="0.7935916365021909"/>
        <n v="1.1666999287241626"/>
        <n v="1.3252689072814394"/>
        <n v="1.3932650073206443"/>
        <n v="1.1159955581305523"/>
        <n v="1.0596158873187458"/>
        <n v="0.9483421250941975"/>
        <n v="0.8160610803265513"/>
        <n v="1.3293642785065591"/>
        <n v="1.3645733842725247"/>
        <n v="1.0639518158935635"/>
        <n v="1.366218474023391"/>
        <n v="1.0921114050101135"/>
        <n v="1.1968064921038035"/>
        <n v="1.3881090278459474"/>
        <n v="0.8026438038786767"/>
        <n v="0.8365832840916552"/>
        <n v="0.7848953646997359"/>
        <n v="0.8320448855017636"/>
        <n v="0.83437436579701"/>
        <n v="0.8295356261106132"/>
        <n v="0.7823579426136306"/>
        <n v="1.3160714285714286"/>
        <n v="0.9036391505778206"/>
        <n v="0.917816215551937"/>
        <n v="0.7798462161068394"/>
        <n v="0.8852986068262267"/>
        <n v="0.7733029164737025"/>
        <n v="1.1904458101140565"/>
        <n v="1.3618786893660706"/>
        <n v="1.2402769944225105"/>
        <n v="1.1677887895864447"/>
        <n v="1.0734571161581279"/>
        <n v="1.3693198841506042"/>
        <n v="1.2557183301127939"/>
        <n v="1.1568674880943381"/>
        <n v="1.285747735844323"/>
        <n v="1.4222408026755853"/>
        <n v="1.1557005191285947"/>
        <n v="1.0695820845015953"/>
        <n v="1.2616005426990888"/>
        <n v="1.2553726327854333"/>
        <n v="1.0781641240093962"/>
        <n v="1.3873145164949856"/>
        <n v="0.7919159380273048"/>
        <n v="1.314219914906905"/>
        <n v="0.7695409128922928"/>
        <n v="0.7981801924998685"/>
        <n v="0.7944441617908929"/>
        <n v="1.080873743287439"/>
        <n v="1.271902777986674"/>
        <n v="0.8046339575029392"/>
        <n v="1.1640126624778167"/>
        <n v="1.0873309821004102"/>
        <n v="1.1749426498022868"/>
        <n v="1.1930293562346495"/>
        <n v="1.3888414691975233"/>
        <n v="1.2317768138130476"/>
        <n v="0.9399195623582334"/>
        <n v="0.7723388035148256"/>
        <n v="0.9308072723114744"/>
        <n v="0.8949703300661649"/>
        <n v="0.9330394803441876"/>
        <n v="0.9194930549056831"/>
        <n v="0.8404036106938222"/>
        <n v="1.365254605222353"/>
        <n v="0.8600736652880614"/>
        <n v="0.8109494654458986"/>
        <n v="1.1331907106913162"/>
        <n v="1.2224301366490213"/>
        <n v="1.4056549197319577"/>
        <n v="1.1459740347670069"/>
        <n v="0.860578299456055"/>
        <n v="0.8550594166366583"/>
        <n v="0.8378902554399243"/>
        <n v="0.8915032679738563"/>
        <n v="1.2743346079582023"/>
        <n v="0.7865062174087445"/>
        <n v="0.7786860708775647"/>
        <n v="0.8169925789502194"/>
        <n v="0.9206205481105879"/>
        <n v="0.8341339018269153"/>
        <n v="0.8348352133089672"/>
        <n v="0.882394657526151"/>
        <n v="0.9157949420293278"/>
        <n v="0.8665807560137457"/>
        <n v="0.8547273781902552"/>
        <n v="0.8291236299670741"/>
        <n v="1.2085913927266954"/>
        <n v="1.3162146566647432"/>
        <n v="1.2514532469689421"/>
        <n v="1.3259072497313384"/>
        <n v="1.3372646305258449"/>
        <n v="0.8645367825383994"/>
        <n v="0.8089074446474689"/>
        <n v="0.7981304090272059"/>
        <n v="1.2030537944215833"/>
        <n v="1.0708426655807324"/>
        <n v="1.2627467035122732"/>
        <n v="1.1277342979283131"/>
        <n v="1.2162359863242427"/>
        <n v="1.39909672733875"/>
        <n v="1.089531112367045"/>
        <n v="1.0563503199972621"/>
        <n v="1.0873845246674965"/>
        <n v="1.2540171681351977"/>
        <n v="1.414492505086252"/>
        <n v="1.3189362165437453"/>
        <n v="1.098724843493971"/>
        <n v="1.0910313901345292"/>
        <n v="1.2885733717455927"/>
        <n v="1.156403360833827"/>
        <n v="1.1919352098317948"/>
        <n v="1.367109160332584"/>
        <n v="0.9147900050861948"/>
        <n v="0.8172968101605399"/>
        <n v="0.7704790297445626"/>
        <n v="0.9483214709963365"/>
        <n v="1.1282731273958988"/>
        <n v="1.1212108697447758"/>
        <n v="1.0882176818606433"/>
        <n v="0.7981328806983511"/>
        <n v="1.2241212065222413"/>
        <n v="1.3471526796195588"/>
        <n v="1.1753667856066425"/>
        <n v="1.333766619624155"/>
        <n v="1.0793707192428068"/>
        <n v="1.151241081298362"/>
        <n v="1.3926519268003248"/>
        <n v="1.0903326037676855"/>
        <n v="1.1159277254782873"/>
        <n v="0.8920171539612696"/>
        <n v="0.9157397034305725"/>
        <n v="0.8784438802274587"/>
        <n v="0.7948178320887078"/>
        <n v="0.9416684063808624"/>
        <n v="1.3320809851805469"/>
        <n v="0.9057738042808068"/>
        <n v="0.8996404459999617"/>
        <n v="0.8317977258807552"/>
        <n v="1.1129799990846263"/>
        <n v="1.0764019570944674"/>
        <n v="1.3174327338025313"/>
        <n v="0.8553147926974919"/>
        <n v="1.2076315130708437"/>
        <n v="0.9335478173101186"/>
        <n v="1.2803329089158721"/>
        <n v="1.1314251639833035"/>
        <n v="0.8449611501419066"/>
        <n v="0.8510681258328958"/>
        <n v="0.882915482036702"/>
        <n v="0.9250007681199496"/>
        <n v="0.8178098391674551"/>
        <n v="1.1419703345569583"/>
        <n v="0.7955468897414931"/>
        <n v="0.8546667497973689"/>
        <n v="0.777419421530319"/>
        <n v="1.2468951154865582"/>
        <n v="1.248705072950852"/>
        <n v="1.3689934132001238"/>
        <n v="1.322656106096887"/>
        <n v="0.8180083080723027"/>
        <n v="1.117091388400703"/>
        <n v="1.3635440029137194"/>
        <n v="1.3994213872419459"/>
        <n v="1.2601012343486369"/>
        <n v="1.2549753952009755"/>
        <n v="1.2693681645813106"/>
        <n v="1.168293632534598"/>
        <n v="1.0756089414500785"/>
        <n v="1.2479293498684705"/>
        <n v="1.1096440049949845"/>
        <n v="1.1624428194597483"/>
        <n v="1.198772805366931"/>
        <n v="1.3360478833212686"/>
        <n v="1.2430751489525274"/>
        <n v="1.193958838434475"/>
        <n v="1.1668849034118496"/>
        <n v="1.1557745008482319"/>
        <n v="1.3610989838163343"/>
        <n v="1.174056034303318"/>
        <n v="1.1442723758492912"/>
        <n v="1.303661574772176"/>
        <n v="1.2333588916032168"/>
        <n v="1.158440398829307"/>
        <n v="0.9030368543104483"/>
        <n v="0.7709810206779406"/>
        <n v="0.8219693081502771"/>
        <n v="1.2833843017329256"/>
        <n v="0.7772980068396145"/>
        <n v="0.8218665577392612"/>
        <n v="0.9269927739014714"/>
        <n v="1.1274143210458132"/>
        <n v="1.4138717212244487"/>
        <n v="1.1786504746927602"/>
        <n v="1.204180918766438"/>
        <n v="1.255677189915165"/>
        <n v="0.7757507423385064"/>
        <n v="0.881823873624389"/>
        <n v="0.8120763045877345"/>
        <n v="0.785957981684324"/>
        <n v="0.9223177332059853"/>
        <n v="0.843465331037721"/>
        <n v="0.8556475872584168"/>
        <n v="0.798039083784602"/>
        <n v="1.3078591345657338"/>
        <n v="0.8424950027257859"/>
        <n v="0.7839064570013248"/>
        <n v="0.9314901551969694"/>
        <n v="1.4009343747718812"/>
        <n v="1.0597729691379922"/>
        <n v="1.0627382205074243"/>
        <n v="0.9519627516854186"/>
        <n v="0.811107528888738"/>
        <n v="0.8276246250535638"/>
        <n v="0.9464816650148662"/>
        <n v="1.078263443929878"/>
        <n v="0.8181840725081522"/>
        <n v="0.9490512516868167"/>
        <n v="0.9034223722853775"/>
        <n v="0.9414626314521956"/>
        <n v="0.8911789717819869"/>
        <n v="0.8709717947107231"/>
        <n v="0.9239035029390643"/>
        <n v="0.814957513062754"/>
        <n v="0.8422491904982178"/>
        <n v="0.9491071888025524"/>
        <n v="0.90608228980322"/>
        <n v="1.1409160639929872"/>
        <n v="1.1930713065092435"/>
        <n v="1.115052732502397"/>
        <n v="1.2132130063378341"/>
        <n v="0.875429644969151"/>
        <n v="1.2669625182187996"/>
        <n v="1.324641058609236"/>
        <n v="1.055581311492299"/>
        <n v="1.2366590534939257"/>
        <n v="1.1328120098588395"/>
        <n v="1.0828747359966684"/>
        <n v="1.4280306747606164"/>
        <n v="1.3063987930971042"/>
        <n v="1.1367934440008405"/>
        <n v="1.2419551022150144"/>
        <n v="1.295011345325397"/>
        <n v="1.058182901062125"/>
        <n v="1.1924119241192412"/>
        <n v="1.3215164870800844"/>
        <n v="1.3751811203255542"/>
        <n v="1.149064637721625"/>
        <n v="1.0936992873774078"/>
        <n v="1.4032224723230282"/>
        <n v="1.342957177484514"/>
        <n v="1.2535133912706362"/>
        <n v="1.1518359303471308"/>
        <n v="1.0846096442912476"/>
        <n v="1.284256533439289"/>
        <n v="1.128068602174644"/>
        <n v="0.8588554733398964"/>
        <n v="0.8930770698537702"/>
        <n v="0.8737636752654313"/>
        <n v="0.8810596320516496"/>
        <n v="0.8871904194620353"/>
        <n v="0.9090217109246604"/>
        <n v="0.8642824275269697"/>
        <n v="1.3600979585282134"/>
        <n v="1.3650240775517484"/>
        <n v="1.2786032307486659"/>
        <n v="1.3439259604915228"/>
        <n v="1.2767237137076932"/>
        <n v="1.1784803447366108"/>
        <n v="0.7916102162677505"/>
        <n v="0.8736712419642716"/>
        <n v="0.8160451636680404"/>
        <n v="0.8304023875895087"/>
        <n v="0.8256664520283322"/>
        <n v="0.8534109568592327"/>
        <n v="0.9457815790604719"/>
        <n v="0.9354036464641571"/>
        <n v="1.1444206874897205"/>
        <n v="1.3414345180915785"/>
        <n v="1.2430488417958931"/>
        <n v="1.341241211764273"/>
        <n v="1.0745200457039539"/>
        <n v="1.0892524882601375"/>
        <n v="1.0916323398756158"/>
        <n v="0.9019183781285082"/>
        <n v="0.8629341850680262"/>
        <n v="1.0803310412978135"/>
        <n v="0.8175225291271444"/>
        <n v="1.1817598097502973"/>
        <n v="1.2249000571102227"/>
        <n v="0.7768073552121578"/>
        <n v="0.7891620181500292"/>
        <n v="0.9347689207908324"/>
        <n v="0.821093094393763"/>
        <n v="0.9009615780304797"/>
        <n v="0.785175414236786"/>
        <n v="1.3775686102826497"/>
        <n v="0.7993012045594245"/>
        <n v="0.8507003139338324"/>
        <n v="0.8158330485977869"/>
        <n v="1.0945013020044814"/>
        <n v="1.296255151406558"/>
        <n v="1.1182960247695648"/>
        <n v="1.3028394557530685"/>
        <n v="1.2968709760494463"/>
        <n v="0.9032209692898272"/>
        <n v="1.291629471949461"/>
        <n v="1.3641109319742042"/>
        <n v="0.9413443907317887"/>
        <n v="1.1304521592602994"/>
        <n v="1.2559700870826576"/>
        <n v="1.1939373062349294"/>
        <n v="1.0781884147091378"/>
        <n v="1.2722775571773997"/>
        <n v="1.1968744712224129"/>
        <n v="1.2071845495871103"/>
        <n v="1.1451996923114491"/>
        <n v="1.1236714439136393"/>
        <n v="1.176451489465323"/>
        <n v="1.1182438029694768"/>
        <n v="1.387502349574988"/>
        <n v="1.1948614156406365"/>
        <n v="1.0673916355156614"/>
        <n v="1.266836267104889"/>
        <n v="1.247895001541232"/>
        <n v="1.145696458298916"/>
        <n v="1.0978511543918483"/>
        <n v="1.095230322222585"/>
        <n v="1.2915896382517402"/>
        <n v="0.8690813355139814"/>
        <n v="0.9305914312221755"/>
        <n v="0.7788326080129212"/>
        <n v="0.9114191711951499"/>
        <n v="1.0786544732737842"/>
        <n v="1.123508831092189"/>
        <n v="1.175464965521989"/>
        <n v="1.320068565973051"/>
        <n v="1.4246708841941824"/>
        <n v="1.2532740177946615"/>
        <n v="1.425153533994488"/>
        <n v="1.0650686771368707"/>
        <n v="1.0791266646020439"/>
        <n v="1.1687823971226066"/>
        <n v="1.099089302704907"/>
        <n v="1.0712934311731943"/>
        <n v="0.8374900227175047"/>
        <n v="0.7854977758532456"/>
        <n v="0.7925808968984229"/>
        <n v="0.9220903345151842"/>
        <n v="0.7803021162616732"/>
        <n v="0.8363882465737973"/>
        <n v="1.1042429274060657"/>
        <n v="1.30178157232394"/>
        <n v="1.290280457041104"/>
        <n v="1.229665071770335"/>
        <n v="1.1555605639446072"/>
        <n v="1.095456903579634"/>
        <n v="1.2321265813554996"/>
        <n v="0.7736910007059224"/>
        <n v="0.8302213224129205"/>
        <n v="1.1441341118401251"/>
        <n v="1.058211626760746"/>
        <n v="1.1356420744759765"/>
        <n v="0.8328937357342125"/>
        <n v="0.8418230807873225"/>
        <n v="0.9304591529374787"/>
        <n v="0.8913556348678241"/>
        <n v="0.8357253916995575"/>
        <n v="0.80245054506609"/>
        <n v="0.8347364331045202"/>
        <n v="0.7947900243657733"/>
        <n v="0.8554689552500219"/>
        <n v="0.8875795088022777"/>
        <n v="0.8445371602584852"/>
        <n v="0.929064435304685"/>
        <n v="0.8113153435014991"/>
        <n v="1.1410431849282372"/>
        <n v="1.2642840619939857"/>
        <n v="1.2892074520882646"/>
        <n v="0.7930971244131455"/>
        <n v="0.8515087785628205"/>
        <n v="0.8283012800777214"/>
        <n v="1.2576718549858323"/>
        <n v="1.0654823497480959"/>
        <n v="1.235982007614996"/>
        <n v="1.3532924199701444"/>
        <n v="1.4188912105293991"/>
        <n v="1.101873204676943"/>
        <n v="1.3487746892186903"/>
        <n v="1.3539210147436715"/>
        <n v="1.4050694934091805"/>
        <n v="1.3964497966843916"/>
        <n v="1.2052810902896083"/>
        <n v="1.3218224043866569"/>
        <n v="1.16662162683859"/>
        <n v="0.9345087911979182"/>
        <n v="1.405768039869069"/>
        <n v="1.340289194440293"/>
        <n v="1.1472630546479679"/>
        <n v="1.1046240118530744"/>
        <n v="0.811526341485065"/>
        <n v="1.079084934780444"/>
        <n v="0.8017375316019306"/>
        <n v="0.7933491686460807"/>
        <n v="1.4026414275641372"/>
        <n v="1.171344403865943"/>
        <n v="1.3361723709753581"/>
        <n v="1.0811793097432618"/>
        <n v="1.3759343434343434"/>
        <n v="1.273107200389046"/>
        <n v="1.283938757129991"/>
        <n v="1.3359991875491914"/>
        <n v="1.222789186199267"/>
        <n v="1.2143908467327613"/>
        <n v="1.0627304825421735"/>
        <n v="1.2255836694780589"/>
        <n v="0.9041679404871089"/>
        <n v="0.8839985397907033"/>
        <n v="0.8463573860802047"/>
        <n v="0.8446444517554167"/>
        <n v="0.8939260085863517"/>
        <n v="0.9508466009603235"/>
        <n v="0.8641345297623125"/>
        <n v="1.2284470008216928"/>
        <n v="0.8465494765144417"/>
        <n v="1.3115282252416305"/>
        <n v="1.0609437505102457"/>
        <n v="1.1841185283835525"/>
        <n v="1.2441279961504916"/>
        <n v="1.1127311699317084"/>
        <n v="0.7881679906732099"/>
        <n v="0.9126887450831113"/>
        <n v="0.815402671435757"/>
        <n v="0.9377818302387267"/>
        <n v="1.2991933772022926"/>
        <n v="1.2096369590969271"/>
        <n v="0.8337706693323337"/>
        <n v="0.7871475537273066"/>
        <n v="0.8024472709708581"/>
        <n v="0.8674484885296454"/>
        <n v="0.9045303722198496"/>
        <n v="0.9012393681652491"/>
        <n v="0.9288587869837551"/>
        <n v="0.7934269880139193"/>
        <n v="0.8076578386229488"/>
        <n v="1.3241682070240295"/>
        <n v="1.335301899272418"/>
        <n v="1.0720724236157178"/>
        <n v="1.3227447891162256"/>
        <n v="1.1536731634182908"/>
        <n v="1.0826612167439145"/>
        <n v="1.2930722689826082"/>
        <n v="1.4114616613418531"/>
        <n v="0.8272651051608184"/>
        <n v="1.3901367108314548"/>
        <n v="1.105231885417644"/>
        <n v="1.0971014017004235"/>
        <n v="1.0826091769524548"/>
        <n v="1.2389981886740866"/>
        <n v="0.9090351415301026"/>
        <n v="1.152449773961006"/>
        <n v="1.1355782295485426"/>
        <n v="1.3885239971824015"/>
        <n v="1.0618000567841257"/>
        <n v="1.122233523189585"/>
        <n v="1.1290827952905431"/>
        <n v="1.1036313714597066"/>
        <n v="1.1350836308532988"/>
        <n v="1.4256394270995685"/>
        <n v="1.2481277369341763"/>
        <n v="1.4151776329619508"/>
        <n v="1.227935670801185"/>
        <n v="1.205826120534579"/>
        <n v="1.088502894954508"/>
        <n v="0.8573231924764099"/>
        <n v="0.8133337059393397"/>
        <n v="0.7739097277143826"/>
        <n v="1.1398094324923593"/>
        <n v="1.3305953439177254"/>
        <n v="1.333043331158317"/>
        <n v="1.0665193370165746"/>
        <n v="0.9276230792490173"/>
        <n v="1.1848562718867306"/>
        <n v="1.0598323170731707"/>
        <n v="1.3673387721381731"/>
        <n v="1.2126156122826488"/>
        <n v="1.1513012181616833"/>
        <n v="1.3709042238295024"/>
        <n v="1.163248745942756"/>
        <n v="1.4087092915660475"/>
        <n v="1.2448016328613343"/>
        <n v="0.7716404901474886"/>
        <n v="0.9511727821644217"/>
        <n v="0.7966347450768816"/>
        <n v="0.8727469232646515"/>
        <n v="0.8862971239097528"/>
        <n v="0.8165926999366"/>
        <n v="0.769467579688319"/>
        <n v="0.9030075585390348"/>
        <n v="1.0706465763875643"/>
        <n v="1.3810411587551987"/>
        <n v="1.2248787543605888"/>
        <n v="0.862768261468793"/>
        <n v="1.0655518394648829"/>
        <n v="0.7993445587071986"/>
        <n v="1.3874762912669396"/>
        <n v="1.162142141269772"/>
        <n v="0.8658871223507674"/>
        <n v="0.9515565900494617"/>
        <n v="0.8091083138946349"/>
        <n v="0.7797666052469948"/>
        <n v="0.8480659480025364"/>
        <n v="0.903496936586229"/>
        <n v="0.8870425531914894"/>
        <n v="0.7962476298193673"/>
        <n v="0.8120867925346281"/>
        <n v="0.7766393958464443"/>
        <n v="1.182753532641206"/>
        <n v="1.1882324513712699"/>
        <n v="1.095875314861461"/>
        <n v="1.1168573319466768"/>
        <n v="1.3013098033460522"/>
        <n v="1.0979896976184105"/>
        <n v="1.079502017727601"/>
        <n v="1.2310029494153043"/>
        <n v="1.071568097222664"/>
        <n v="1.072983142892586"/>
        <n v="1.1921233926525872"/>
        <n v="1.0800413160167297"/>
        <n v="1.1506365208930212"/>
        <n v="1.289107910032853"/>
        <n v="1.2585354379573004"/>
        <n v="1.3647889700388074"/>
        <n v="1.1576466972312578"/>
        <n v="1.2696947036446988"/>
        <n v="1.277444881964656"/>
        <n v="1.0926993028580247"/>
        <n v="1.198642266824085"/>
        <n v="1.1096732371371636"/>
        <n v="1.3391153350635772"/>
        <n v="1.3793028731564274"/>
        <n v="0.912927089550889"/>
        <n v="1.2558113974831016"/>
        <n v="0.8409059228823853"/>
        <n v="0.8282491910401809"/>
        <n v="0.8516336428499424"/>
        <n v="1.2462060731598557"/>
        <n v="1.2700898722867504"/>
        <n v="1.0682092818184787"/>
        <n v="1.3358485739864432"/>
        <n v="1.313611637430475"/>
        <n v="0.9448314139031497"/>
        <n v="0.8379430341553687"/>
        <n v="0.8264461357284727"/>
        <n v="0.7996740305636689"/>
        <n v="0.8558510638297873"/>
        <n v="0.8300778701004916"/>
        <n v="0.8260029520539993"/>
        <n v="1.0863828587538764"/>
        <n v="1.1205477721091122"/>
        <n v="1.2113011246367045"/>
        <n v="1.4272073849623002"/>
        <n v="1.413819825637714"/>
        <n v="1.1413287507968624"/>
        <n v="1.19656137544982"/>
        <n v="0.9258428031799719"/>
        <n v="1.3940205531087568"/>
        <n v="0.8789998403691826"/>
        <n v="0.8086394350117485"/>
        <n v="0.816614578082468"/>
        <n v="0.920435709211461"/>
        <n v="0.7970297029702971"/>
        <n v="0.7845415266442631"/>
        <n v="0.944374856658963"/>
        <n v="0.8960079376807617"/>
        <n v="0.7917056906305023"/>
        <n v="0.7715077435147559"/>
        <n v="0.8319660907976044"/>
        <n v="1.3195949009925934"/>
        <n v="1.158601134215501"/>
        <n v="1.4120950856016752"/>
        <n v="1.3744449407498884"/>
        <n v="1.1788740920096852"/>
        <n v="1.2128448423055345"/>
        <n v="1.0939638641121725"/>
        <n v="1.0944963052220495"/>
        <n v="1.380467032008098"/>
        <n v="0.9238241233436021"/>
        <n v="1.3152611812905428"/>
        <n v="1.0600342075256557"/>
        <n v="1.267867061271523"/>
        <n v="1.3681918203202064"/>
        <n v="1.2312654905962968"/>
        <n v="1.3957093612186338"/>
        <n v="1.152335396736072"/>
        <n v="1.4011924937220896"/>
        <n v="1.3330965684881775"/>
        <n v="1.0636111238936696"/>
        <n v="1.2582339646169434"/>
        <n v="1.2059786365474157"/>
        <n v="1.2124600638977636"/>
        <n v="1.2018238899686051"/>
        <n v="1.1760490070467648"/>
        <n v="1.13419425970888"/>
        <n v="1.2713064322812624"/>
        <n v="1.120410885473154"/>
        <n v="1.3672323974146552"/>
        <n v="0.8007159397505895"/>
        <n v="0.8919484496618604"/>
        <n v="0.8540243644813745"/>
        <n v="0.8057639224615193"/>
        <n v="1.406831566548881"/>
        <n v="1.195442355936183"/>
        <n v="0.9494010970558603"/>
        <n v="1.254200146092038"/>
        <n v="1.350927338763405"/>
        <n v="1.1250563357430008"/>
        <n v="1.2634123647963846"/>
        <n v="1.301343210595861"/>
        <n v="1.3174981233144583"/>
        <n v="1.3100379666374615"/>
        <n v="0.8538730508127904"/>
        <n v="0.8322126389797253"/>
        <n v="0.796491706253407"/>
        <n v="0.8542223217570746"/>
        <n v="0.8813005473409036"/>
        <n v="0.7875935258986257"/>
        <n v="1.1497789514286563"/>
        <n v="1.2736155415696755"/>
        <n v="1.2488270222914435"/>
        <n v="0.9338189498767906"/>
        <n v="1.0858071849639166"/>
        <n v="0.830086323811164"/>
        <n v="0.9266164079822616"/>
        <n v="1.234862733091312"/>
        <n v="0.7824804935583378"/>
        <n v="1.2995014955134596"/>
        <n v="0.947538584748025"/>
        <n v="0.8011749280131633"/>
        <n v="0.8720911825233497"/>
        <n v="0.7972256563920961"/>
        <n v="0.9408577154308617"/>
        <n v="0.9070634143489762"/>
        <n v="0.7906456497797357"/>
        <n v="0.951619510196916"/>
        <n v="0.8963828107604801"/>
        <n v="0.8941097705939417"/>
        <n v="1.0836998489172402"/>
        <n v="1.1820002080299563"/>
        <n v="1.0551633777207337"/>
        <n v="1.1319814079016417"/>
        <n v="1.235079584234246"/>
        <n v="0.9416064727446259"/>
        <n v="0.8692788837433091"/>
        <n v="1.1128358594557355"/>
        <n v="0.8733953207146491"/>
        <n v="0.85668485113447"/>
        <n v="1.0798352173957766"/>
        <n v="1.3550785004806152"/>
        <n v="1.2559130378434422"/>
        <n v="1.4017096966194242"/>
        <n v="1.1873001874104288"/>
        <n v="1.157079362204665"/>
        <n v="1.178965328965329"/>
        <n v="1.1642192770263364"/>
        <n v="1.0892131350142298"/>
        <n v="1.308310168047271"/>
        <n v="1.1822305094995715"/>
        <n v="1.3722035565024995"/>
        <n v="1.3241679740782075"/>
        <n v="1.300950216146928"/>
        <n v="1.4085533220311617"/>
        <n v="1.270703433086802"/>
        <n v="0.7997754214210311"/>
        <n v="1.2247957511592502"/>
        <n v="0.9311418948008205"/>
        <n v="0.8031439231757294"/>
        <n v="0.8695895105416077"/>
        <n v="1.2576000917746932"/>
        <n v="1.1781583955497"/>
        <n v="1.4267624728850326"/>
        <n v="1.1777208378707322"/>
        <n v="1.2643629604596147"/>
        <n v="1.4049871425231824"/>
        <n v="1.1661853288225101"/>
        <n v="1.1920961917268549"/>
        <n v="1.4245001424950128"/>
        <n v="1.1704270594709427"/>
        <n v="0.7868469439951337"/>
        <n v="0.9405565653942699"/>
        <n v="0.8948322639544303"/>
        <n v="0.93349677372316"/>
        <n v="0.8676652323451901"/>
        <n v="0.8036903219942282"/>
        <n v="0.8232531270407394"/>
        <n v="1.2151909105806522"/>
        <n v="0.8619249823071479"/>
        <n v="1.2328771216830026"/>
        <n v="1.1327684171205001"/>
        <n v="1.1165816326530613"/>
        <n v="1.1272253715336296"/>
        <n v="1.1873359302227116"/>
        <n v="0.7746712599252195"/>
        <n v="0.8801409426987061"/>
        <n v="1.3995072024260804"/>
        <n v="0.8540329835082459"/>
        <n v="1.2448969305982562"/>
        <n v="0.8414114480799422"/>
        <n v="0.8284865451636862"/>
        <n v="0.8412650073206442"/>
        <n v="0.8781100526548494"/>
        <n v="0.91181394236518"/>
        <n v="0.7992305226033986"/>
        <n v="0.7706563081654123"/>
        <n v="1.1609082436668643"/>
        <n v="0.7855488258420996"/>
        <n v="0.9380838003736323"/>
        <n v="0.9038258110014105"/>
        <n v="0.8298381581946661"/>
        <n v="0.8697551789077212"/>
        <n v="0.9336089854356949"/>
        <n v="1.1710016291219594"/>
        <n v="1.1531380753138076"/>
        <n v="0.9289974869046538"/>
        <n v="0.8526180912480744"/>
        <n v="0.7968954926537727"/>
        <n v="0.8416932233232928"/>
        <n v="1.1017011889074784"/>
        <n v="1.2891988359718598"/>
        <n v="1.2243549083956133"/>
        <n v="1.3957265127785647"/>
        <n v="1.2445130611282653"/>
        <n v="1.195100044367973"/>
        <n v="1.1952822837713395"/>
        <n v="1.0789599426614638"/>
        <n v="1.2255200823892893"/>
        <n v="1.2207299902523556"/>
        <n v="1.333181700535682"/>
        <n v="1.1248145441177113"/>
        <n v="1.1977410407999416"/>
        <n v="1.0603803947751356"/>
        <n v="1.1292600942630202"/>
        <n v="1.1140496906115527"/>
        <n v="1.3302298901292857"/>
        <n v="1.1846234860452869"/>
        <n v="1.2271908589135276"/>
        <n v="1.1644103334023608"/>
        <n v="0.9248346159038747"/>
        <n v="0.7979349639563068"/>
        <n v="1.1010170234929686"/>
        <n v="1.3293760539629005"/>
        <n v="1.0877920864989135"/>
        <n v="1.3780446583023482"/>
        <n v="1.2392668762320849"/>
        <n v="0.8878553235712521"/>
        <n v="1.0998405906535784"/>
        <n v="1.1168988051055901"/>
        <n v="1.2975130433226243"/>
        <n v="1.400784030535926"/>
        <n v="1.137846461050941"/>
        <n v="1.3371886718262989"/>
        <n v="1.3133028562792806"/>
        <n v="1.2787269910698014"/>
        <n v="0.7837921350867467"/>
        <n v="0.8470517670942143"/>
        <n v="0.795746886046899"/>
        <n v="0.7703020580100981"/>
        <n v="0.9246196260519879"/>
        <n v="1.227341618672325"/>
        <n v="1.1330698126976404"/>
        <n v="0.8015006252605252"/>
        <n v="1.2093583029148813"/>
        <n v="1.2250857075304409"/>
        <n v="0.8519867692839848"/>
        <n v="0.9447768206734534"/>
        <n v="0.8301690697504208"/>
        <n v="1.1813811011482127"/>
        <n v="0.9144145256916996"/>
        <n v="1.274165266311098"/>
        <n v="0.8838931022029614"/>
        <n v="1.2530820638412685"/>
        <n v="1.314121564009907"/>
        <n v="1.2691296659178894"/>
        <n v="1.3429879251834898"/>
        <n v="1.212331277102547"/>
        <n v="0.9197175881113705"/>
        <n v="0.8787915437085773"/>
        <n v="0.8000592088221145"/>
        <n v="0.7718793099276537"/>
        <n v="0.9465580252830867"/>
        <n v="0.9123297933283392"/>
        <n v="0.7891090513572306"/>
        <n v="0.8164685447538403"/>
        <n v="0.8093383342950567"/>
        <n v="0.8505279556863424"/>
        <n v="0.846734387897778"/>
        <n v="0.9316019501727701"/>
        <n v="0.9283036551077788"/>
        <n v="1.245472106192937"/>
        <n v="1.259910225838126"/>
        <n v="1.4052801948148368"/>
        <n v="1.2880081129045888"/>
        <n v="1.2429665512811712"/>
        <n v="1.156441100428839"/>
        <n v="1.2019475527462202"/>
        <n v="1.409285297738612"/>
        <n v="1.0768155324511657"/>
        <n v="1.131280685695265"/>
        <n v="1.1965400509979776"/>
        <n v="1.1358729499688602"/>
        <n v="1.072119179163378"/>
        <n v="1.134469922677341"/>
        <n v="1.1320296239950134"/>
        <n v="1.3442314184687005"/>
        <n v="1.2832221338066965"/>
        <n v="1.3001648462274122"/>
        <n v="1.1225242453216773"/>
        <n v="1.3480719659108844"/>
        <n v="1.1636079805056352"/>
        <n v="1.1167003274082066"/>
        <n v="1.1065531453172444"/>
        <n v="1.3768610194352768"/>
        <n v="1.1621559102475132"/>
        <n v="1.3566393360663933"/>
        <n v="1.0693635915145536"/>
        <n v="1.3204854465599452"/>
        <n v="1.1240193312562863"/>
        <n v="1.1689272503082615"/>
        <n v="0.9319555380083214"/>
        <n v="0.8343080673289077"/>
        <n v="0.8151524677774284"/>
        <n v="0.9490383570574813"/>
        <n v="0.8710649350649351"/>
        <n v="0.9024876010465889"/>
        <n v="0.8189538910151266"/>
        <n v="0.7928487193417164"/>
        <n v="1.1335153335153336"/>
        <n v="1.0544614014645561"/>
        <n v="1.3496446463940348"/>
        <n v="1.1820820433436532"/>
        <n v="0.9362240376403861"/>
        <n v="0.952313358397913"/>
        <n v="0.9282110920777609"/>
        <n v="1.1303105919830103"/>
        <n v="1.3175258520175086"/>
        <n v="0.869432800628766"/>
        <n v="1.2584483824438493"/>
        <n v="0.808610217029509"/>
        <n v="0.7904286089929004"/>
        <n v="0.9032403307868946"/>
        <n v="0.8542044439633008"/>
        <n v="0.8895732398721782"/>
        <n v="0.928049267799638"/>
        <n v="0.8133408372192743"/>
        <n v="1.3181068629617667"/>
        <n v="0.7731689874216482"/>
        <n v="1.1862696029362696"/>
        <n v="1.097281502396743"/>
        <n v="1.0572066761804306"/>
        <n v="1.1665989641515182"/>
        <n v="1.277105040833568"/>
        <n v="1.169004070707634"/>
        <n v="1.1942245187098925"/>
        <n v="0.8574998580110184"/>
        <n v="0.7730315283317851"/>
        <n v="0.7706508898847007"/>
        <n v="0.8699897666643231"/>
        <n v="1.1049226699493198"/>
        <n v="1.4249399718214832"/>
        <n v="1.4175388143645"/>
        <n v="1.2910895833021396"/>
        <n v="1.373709199743015"/>
        <n v="1.119170871284101"/>
        <n v="1.2860299517415024"/>
        <n v="1.3948079861635854"/>
        <n v="1.231600509568893"/>
        <n v="1.0736673149641027"/>
        <n v="1.305062695490907"/>
        <n v="1.1002530450304193"/>
        <n v="1.131762858264625"/>
        <n v="1.10547774468175"/>
        <n v="1.0611414811922426"/>
        <n v="1.0564553735194453"/>
        <n v="1.3028195388154726"/>
        <n v="0.8455692259772621"/>
        <n v="1.309938983835054"/>
        <n v="0.8331812133674962"/>
        <n v="0.8244268668722349"/>
        <n v="1.165125495376486"/>
        <n v="1.1271115349633987"/>
        <n v="1.3842047402549005"/>
        <n v="1.1681902234666053"/>
        <n v="1.2896796842633174"/>
        <n v="1.1318457591921496"/>
        <n v="1.1293127878143818"/>
        <n v="1.2192850272523246"/>
        <n v="1.1125974854985985"/>
        <n v="1.0668227210723968"/>
        <n v="1.1629940984163376"/>
        <n v="1.4079897379512554"/>
        <n v="1.2733806823020455"/>
        <n v="1.1513319820471986"/>
        <n v="1.3865351244906314"/>
        <n v="0.9342696134542573"/>
        <n v="0.7993192726160201"/>
        <n v="0.855997675038144"/>
        <n v="0.8580349975919088"/>
        <n v="0.8246750876168224"/>
        <n v="0.9184394689730534"/>
        <n v="0.8045468371321762"/>
        <n v="1.301908442029597"/>
        <n v="0.8977845160659266"/>
        <n v="0.8722911186270825"/>
        <n v="0.8411769588313412"/>
        <n v="1.2645072536268134"/>
        <n v="1.097926600202283"/>
        <n v="1.148019787741954"/>
        <n v="0.9264280611029837"/>
        <n v="0.7985400539202547"/>
        <n v="1.2005408537763183"/>
        <n v="1.3400426831819894"/>
        <n v="1.0737147215865752"/>
        <n v="1.2242729197831872"/>
        <n v="0.7928412574382401"/>
        <n v="0.9412634052067149"/>
        <n v="0.9390097865136061"/>
        <n v="0.7692576837375468"/>
        <n v="0.7761581469648562"/>
        <n v="0.8189538554035773"/>
        <n v="0.800741825591391"/>
        <n v="0.8307577606072929"/>
        <n v="1.2176727087855146"/>
        <n v="1.1078645640698026"/>
        <n v="1.129018067556952"/>
        <n v="1.23336961780358"/>
        <n v="1.401183271610514"/>
        <n v="1.4284488044144696"/>
        <n v="1.064479955144379"/>
        <n v="1.3396275898242853"/>
        <n v="0.8541098054988939"/>
        <n v="1.0737863027527899"/>
        <n v="1.287780155422908"/>
        <n v="1.2469076441029923"/>
        <n v="1.0947005386570905"/>
        <n v="1.1144207472106726"/>
        <n v="1.199008824775696"/>
        <n v="1.1393836542216083"/>
        <n v="1.2105208348829943"/>
        <n v="1.1362854665092283"/>
        <n v="1.184623925340215"/>
        <n v="1.4096873714520772"/>
        <n v="1.165995325476155"/>
        <n v="1.3375794805474728"/>
        <n v="1.1848451215820806"/>
        <n v="1.2886071940674015"/>
        <n v="1.2550623642882393"/>
        <n v="1.1478497831881291"/>
        <n v="1.1067760354977283"/>
        <n v="1.396064927032313"/>
        <n v="1.112856563981266"/>
        <n v="1.13415386265519"/>
        <n v="0.9260144411674972"/>
        <n v="0.8019107974458688"/>
        <n v="0.9208677242183425"/>
        <n v="0.7799538614492139"/>
        <n v="0.8225650835200053"/>
        <n v="0.9473760397296425"/>
        <n v="1.1538976202345657"/>
        <n v="1.359284654351942"/>
        <n v="1.226154192321067"/>
        <n v="1.1987361375281926"/>
        <n v="1.309430967252148"/>
        <n v="1.1536330705305775"/>
        <n v="1.2264159411183915"/>
        <n v="1.1990465350999635"/>
        <n v="1.0786416539379988"/>
        <n v="0.8573425729429632"/>
        <n v="0.9440491170217382"/>
        <n v="0.9073091641730547"/>
        <n v="0.8241809130552232"/>
        <n v="0.9235238349903979"/>
        <n v="0.8312808146920145"/>
        <n v="0.877204967677468"/>
        <n v="0.9255256819217499"/>
        <n v="0.7936187399030694"/>
        <n v="0.9170759625390219"/>
        <n v="1.220913663034367"/>
        <n v="1.2009420613643134"/>
        <n v="1.133029780950037"/>
        <n v="1.0555807966076025"/>
        <n v="1.3265539491954585"/>
        <n v="0.879912400546492"/>
        <n v="0.9394347938812548"/>
        <n v="1.2603764478764479"/>
        <n v="0.8830188063742681"/>
        <n v="0.78905258511284"/>
        <n v="1.1773445454202647"/>
        <n v="0.9410852388238007"/>
        <n v="0.8815448418869881"/>
        <n v="0.9395593170874069"/>
        <n v="0.9424662005930198"/>
        <n v="0.872376643969779"/>
        <n v="0.9104273707344599"/>
        <n v="0.8061326285944309"/>
        <n v="0.9494024070295257"/>
        <n v="0.9213511111111111"/>
        <n v="1.3034281546316557"/>
        <n v="1.2425636879961859"/>
        <n v="1.308623811679493"/>
        <n v="1.2821787199513135"/>
        <n v="0.7867679249497431"/>
        <n v="0.8593706830391404"/>
        <n v="1.157375396139441"/>
        <n v="0.8613648121149414"/>
        <n v="1.118664245051205"/>
        <n v="1.1301706999383012"/>
        <n v="1.3022874556395618"/>
        <n v="1.2298315362838976"/>
        <n v="1.1459387767546803"/>
        <n v="1.1175604007071303"/>
        <n v="1.1791483738971058"/>
        <n v="1.107760369375809"/>
        <n v="1.1829005060776125"/>
        <n v="1.0813651687069283"/>
        <n v="1.2526347328791214"/>
        <n v="1.308729634522237"/>
        <n v="1.366883655361141"/>
        <n v="0.9254488867608331"/>
        <n v="1.0913323782234956"/>
        <n v="1.3527215329520188"/>
        <n v="1.1672747502975729"/>
        <n v="1.203961266530717"/>
        <n v="0.899323137525814"/>
        <n v="1.2453419762320286"/>
        <n v="0.8302459806842553"/>
        <n v="0.9488072648414204"/>
        <n v="0.9169259457137768"/>
        <n v="0.8631281801073395"/>
        <n v="1.275609001282108"/>
        <n v="1.233428691041027"/>
        <n v="1.1495834935281302"/>
        <n v="1.4070638226261096"/>
        <n v="1.0728565031175006"/>
        <n v="1.3255684232894178"/>
        <n v="1.142841784626411"/>
        <n v="1.1748001102839813"/>
        <n v="1.195898131276749"/>
        <n v="1.3968789746600137"/>
        <n v="0.8320535194880745"/>
        <n v="0.8323612011233528"/>
        <n v="0.9179115300942712"/>
        <n v="0.8422711081535993"/>
        <n v="0.9205600998197698"/>
        <n v="0.7882923870185017"/>
        <n v="0.8510437380258414"/>
        <n v="1.2363501781502484"/>
        <n v="0.8191077086251207"/>
        <n v="0.8864049652118912"/>
        <n v="1.1549539642242943"/>
        <n v="1.2389914869312155"/>
        <n v="1.0796318527410964"/>
        <n v="1.3849269980589078"/>
        <n v="0.7965882098898726"/>
        <n v="0.7887215276438303"/>
        <n v="0.8309254632263811"/>
        <n v="0.909040720784383"/>
        <n v="1.0636910805998263"/>
        <n v="1.117709098191042"/>
        <n v="0.8204758364312268"/>
        <n v="0.8825392203254104"/>
        <n v="0.8435872841874487"/>
        <n v="0.7861417418512106"/>
        <n v="0.7864440568153501"/>
        <n v="0.9125541623528509"/>
        <n v="0.9006291286568103"/>
        <n v="0.8003481666848004"/>
        <n v="1.36870276484668"/>
        <n v="1.3288177026304397"/>
        <n v="1.2641856392294222"/>
        <n v="1.2307810973414923"/>
        <n v="1.1918415813921"/>
        <n v="1.390273422456951"/>
        <n v="0.7883614138343628"/>
        <n v="1.2751616437696411"/>
        <n v="0.7722305093001309"/>
        <n v="0.8318925529223243"/>
        <n v="1.0783661576943693"/>
        <n v="1.291348186697024"/>
        <n v="1.2443994789989474"/>
        <n v="1.2799720767888307"/>
        <n v="1.2319927015050731"/>
        <n v="1.0838883602917857"/>
        <n v="1.1915477901876221"/>
        <n v="1.2294875053686158"/>
        <n v="1.333419280470788"/>
        <n v="1.0616986644964177"/>
        <n v="1.198884131957013"/>
        <n v="1.2685379377711379"/>
        <n v="1.2069053490943107"/>
        <n v="1.2689744121652702"/>
        <n v="0.8308640202592452"/>
        <n v="1.1600209520068094"/>
        <n v="1.0956344823577282"/>
        <n v="1.3165786233467054"/>
        <n v="1.4211833736642612"/>
        <n v="1.1206845164174657"/>
        <n v="0.8411693904801308"/>
        <n v="0.8070592344491639"/>
        <n v="0.9162558294470353"/>
        <n v="0.8295523414849879"/>
        <n v="0.7917281921265985"/>
        <n v="1.2074714181929416"/>
        <n v="0.9032843310041676"/>
        <n v="1.103046046021516"/>
        <n v="1.1795004512395817"/>
        <n v="1.136315396407374"/>
        <n v="1.1447022464135799"/>
        <n v="1.1366347160157484"/>
        <n v="1.161515540002079"/>
        <n v="1.1174808267460026"/>
        <n v="0.8143905724522804"/>
        <n v="0.8065591199983643"/>
        <n v="0.8151265485152036"/>
        <n v="0.9203739982190561"/>
        <n v="0.9520179810417277"/>
        <n v="0.8035758629252545"/>
        <n v="0.8460530863972929"/>
        <n v="1.218763910289334"/>
        <n v="0.8572609306554261"/>
        <n v="0.8892716587920351"/>
        <n v="0.9485010885948753"/>
        <n v="1.084195769595514"/>
        <n v="1.0548239720505241"/>
        <n v="1.2276799317447742"/>
        <n v="0.7699377408834865"/>
        <n v="0.8014815937553286"/>
        <n v="1.3798587676540433"/>
        <n v="0.8733676434548192"/>
        <n v="1.2448517095280323"/>
        <n v="0.8249580849478391"/>
        <n v="1.2102116771342173"/>
        <n v="0.787739104032681"/>
        <n v="0.8146990104452996"/>
        <n v="0.8840776821862348"/>
        <n v="0.8456793364132718"/>
        <n v="0.7735037782207593"/>
        <n v="1.1342414558847425"/>
        <n v="0.7980542195015304"/>
        <n v="0.8762511715089034"/>
        <n v="0.8058462781388859"/>
        <n v="1.1120198344978587"/>
        <n v="1.1850080573894057"/>
        <n v="1.414662941245917"/>
        <n v="1.1530462480092434"/>
        <n v="1.0903431301578108"/>
        <n v="0.7872794625478747"/>
        <n v="1.1068274499011783"/>
        <n v="0.7994081589515959"/>
        <n v="1.4078490154663759"/>
        <n v="1.2422479075328816"/>
        <n v="1.1559488044775506"/>
        <n v="1.4006357405383927"/>
        <n v="1.1586628932122272"/>
        <n v="1.3522962933134677"/>
        <n v="1.3939034301268076"/>
        <n v="1.3740416729922575"/>
        <n v="1.273866070597001"/>
        <n v="1.2038121039136955"/>
        <n v="1.0881041296544722"/>
        <n v="1.1613511826316154"/>
        <n v="1.3084083801395294"/>
        <n v="1.1953335359448896"/>
        <n v="1.1095645788481117"/>
        <n v="1.1620508299385905"/>
        <n v="1.4174693867197656"/>
        <n v="1.2301938269199058"/>
        <n v="1.2315370818061295"/>
        <n v="1.2419110284651695"/>
        <n v="1.3946340848973422"/>
        <n v="0.8879290486063119"/>
        <n v="0.8390222616781648"/>
        <n v="0.8438478102511147"/>
        <n v="0.8027023971053822"/>
        <n v="0.790762232850597"/>
        <n v="0.8304694761181511"/>
        <n v="1.3321025136073958"/>
        <n v="0.7978443607859316"/>
        <n v="1.3827485911652426"/>
        <n v="1.1060785550546932"/>
        <n v="1.1013878815850202"/>
        <n v="1.1607038012083561"/>
        <n v="1.0588446358091137"/>
        <n v="1.1329330644026456"/>
        <n v="1.065494873404478"/>
        <n v="1.1379206452210995"/>
        <n v="0.8071537501732982"/>
        <n v="0.880083822758982"/>
        <n v="0.7791652859410154"/>
        <n v="0.7742953596612133"/>
        <n v="0.7998350811907984"/>
        <n v="0.8946058091286307"/>
        <n v="1.188535975553292"/>
        <n v="1.1704221704221704"/>
        <n v="1.4255918201015079"/>
        <n v="1.0554697095764491"/>
        <n v="1.065261898737089"/>
        <n v="1.3553943033487634"/>
        <n v="1.4165750145565117"/>
        <n v="0.9494298647010809"/>
        <n v="0.915374385790921"/>
        <n v="0.8644361976544594"/>
        <n v="0.7783054353958999"/>
        <n v="1.3240738903549674"/>
        <n v="0.9009797276480375"/>
        <n v="0.9387063957379594"/>
        <n v="0.9125724153297683"/>
        <n v="0.7920806131138235"/>
        <n v="0.8794837135698272"/>
        <n v="0.8463550512942455"/>
        <n v="0.9493990823825571"/>
        <n v="0.7727047995740474"/>
        <n v="0.8053127014829142"/>
        <n v="1.3563556208670096"/>
        <n v="1.3555124653739612"/>
        <n v="1.1425884603124004"/>
        <n v="1.159615502357191"/>
        <n v="1.1190838570306363"/>
        <n v="0.9226317150301319"/>
        <n v="1.3962036502056214"/>
        <n v="0.9138017328632284"/>
        <n v="0.8606766884720357"/>
        <n v="0.7766712894116861"/>
        <n v="1.0632458627282917"/>
        <n v="1.1038849175682637"/>
        <n v="1.230446334332197"/>
        <n v="1.1204215519384886"/>
        <n v="1.2556172412971478"/>
        <n v="1.3524095443600088"/>
        <n v="1.3913672394838859"/>
        <n v="1.299312096257212"/>
        <n v="1.18625295557307"/>
        <n v="1.3824366422497263"/>
        <n v="1.2701522145500324"/>
        <n v="1.3460252289743067"/>
        <n v="1.103896791076007"/>
        <n v="1.4193302102872007"/>
        <n v="1.2311726400556744"/>
        <n v="1.4021173964793585"/>
        <n v="0.9421477291632008"/>
        <n v="1.1135097733956063"/>
        <n v="0.8631317885049228"/>
        <n v="0.7860253395038312"/>
        <n v="0.9445430121153748"/>
        <n v="0.9149134564951338"/>
        <n v="1.298767825003461"/>
        <n v="0.9141439681930736"/>
        <n v="1.0560312625711166"/>
        <n v="1.238171655247025"/>
        <n v="1.2402270569377942"/>
        <n v="1.3974458723472756"/>
        <n v="1.238567216611254"/>
        <n v="1.4190313944998783"/>
        <n v="1.0791336577139947"/>
        <n v="0.7736529041287614"/>
        <n v="0.9418271440726868"/>
        <n v="0.8904042657149533"/>
        <n v="0.9289126872389042"/>
        <n v="0.8573046799145576"/>
        <n v="0.896274165202109"/>
        <n v="0.8850101798439091"/>
        <n v="1.1574631376981102"/>
        <n v="0.8408019079383865"/>
        <n v="0.8188229444706129"/>
        <n v="0.847237577314967"/>
        <n v="1.3254047896721"/>
        <n v="1.368336441386406"/>
        <n v="0.7778220099079972"/>
        <n v="0.8459689648923691"/>
        <n v="0.9251490243447348"/>
        <n v="0.7701288703883218"/>
        <n v="1.2385727308243262"/>
        <n v="1.353884934756821"/>
        <n v="0.7931669767611543"/>
        <n v="0.9511930454912647"/>
        <n v="0.8817767373090192"/>
        <n v="0.7893834487306297"/>
        <n v="0.8015761605713582"/>
        <n v="0.8850033147078322"/>
        <n v="0.7768811480645573"/>
        <n v="0.8698294539192267"/>
        <n v="0.786444535319951"/>
        <n v="0.8593732095794661"/>
        <n v="1.1996305640655973"/>
        <n v="1.0642393003043347"/>
        <n v="1.0864554293873665"/>
        <n v="1.305130530798959"/>
        <n v="1.3598055808705463"/>
        <n v="1.2297238882584969"/>
        <n v="1.3555280668827845"/>
        <n v="1.277013497478493"/>
        <n v="1.1754710605499863"/>
        <n v="1.129015820441571"/>
        <n v="1.2953856241291697"/>
        <n v="1.0831774590087018"/>
        <n v="1.1087387812942844"/>
        <n v="1.3619307224985138"/>
        <n v="1.0982255189767247"/>
        <n v="1.354252901550199"/>
        <n v="1.0926713197969544"/>
        <n v="1.3536927872596525"/>
        <n v="1.407619941920114"/>
        <n v="1.3819625480089948"/>
        <n v="1.0736054751774908"/>
        <n v="1.0536557950014929"/>
        <n v="1.2375656472042014"/>
        <n v="1.1998367971807795"/>
        <n v="1.0828062573528556"/>
        <n v="1.112851659634196"/>
        <n v="0.8783060284827069"/>
        <n v="0.7953470394434117"/>
        <n v="0.7847928624197307"/>
        <n v="0.8731926072634355"/>
        <n v="1.3279305598471867"/>
        <n v="0.8187338284411051"/>
        <n v="1.0969879332635597"/>
        <n v="0.8626514873301506"/>
        <n v="1.0990449383358822"/>
        <n v="1.3504462996963082"/>
        <n v="1.409656208442102"/>
        <n v="1.056207630036574"/>
        <n v="1.3523639458620518"/>
        <n v="1.2190213937725058"/>
        <n v="1.093944008433876"/>
        <n v="1.1236572385926875"/>
        <n v="0.8444989488437281"/>
        <n v="0.8531517373843199"/>
        <n v="0.8947817592925814"/>
        <n v="0.8858909807355516"/>
        <n v="0.8263896793777272"/>
        <n v="0.8801805272717266"/>
        <n v="1.070695713281799"/>
        <n v="0.822691542759731"/>
        <n v="0.8366827386692381"/>
        <n v="1.1971890019000782"/>
        <n v="1.2876459143968872"/>
        <n v="1.2860596623504343"/>
        <n v="1.0867576904096068"/>
        <n v="0.8608251114652533"/>
        <n v="0.7955747721017392"/>
        <n v="1.3655865314989137"/>
        <n v="0.8745624270711785"/>
        <n v="1.0568614659399398"/>
        <n v="1.210723979583127"/>
        <n v="0.895154209974794"/>
        <n v="0.8062806673209029"/>
        <n v="0.8426788418299453"/>
        <n v="0.7729862820963771"/>
        <n v="0.7876710213409926"/>
        <n v="0.8861489040060468"/>
        <n v="0.9400667101988952"/>
        <n v="0.8592849945103701"/>
        <n v="0.9137746078687193"/>
        <n v="0.856728778467909"/>
        <n v="0.7866766899901695"/>
        <n v="1.2935736910354796"/>
        <n v="1.338783345468988"/>
        <n v="1.0885802399657836"/>
        <n v="1.3631206683755814"/>
        <n v="1.1847422013900113"/>
        <n v="1.158177440266716"/>
        <n v="1.1572968659542175"/>
        <n v="1.2076392194193242"/>
        <n v="1.0701896197500926"/>
        <n v="1.0616477993806792"/>
        <n v="1.0584023396793025"/>
        <n v="1.3978710622160477"/>
        <n v="1.2573412668971555"/>
        <n v="1.330284471592817"/>
        <n v="1.1676710510227253"/>
        <n v="1.2756047349459598"/>
        <n v="1.2349136267502354"/>
        <n v="1.1526861451460886"/>
        <n v="1.2271852797196137"/>
        <n v="1.1859298258012085"/>
        <n v="1.3268705543383654"/>
        <n v="0.9102597209506147"/>
        <n v="1.214032777550403"/>
        <n v="1.0870446309364867"/>
        <n v="1.389310397788358"/>
        <n v="1.0590287094177622"/>
        <n v="0.87243891864677"/>
        <n v="0.8447561781913898"/>
        <n v="0.8376801950146329"/>
        <n v="0.916247754934128"/>
        <n v="0.8644780146470187"/>
        <n v="1.1352033094541418"/>
        <n v="0.8989255831030551"/>
        <n v="1.1058433549182856"/>
        <n v="0.9212707182320442"/>
        <n v="1.3820069485361344"/>
        <n v="1.1232630443518539"/>
        <n v="1.4191152109090275"/>
        <n v="1.0873408342953632"/>
        <n v="1.378615585129916"/>
        <n v="1.0561000856197207"/>
        <n v="1.14804982301476"/>
        <n v="0.8123000824402309"/>
        <n v="1.0676947873548481"/>
        <n v="0.8957835014617349"/>
        <n v="0.8237697475939713"/>
        <n v="0.8939698605996249"/>
        <n v="0.909890198125138"/>
        <n v="1.2946950298732847"/>
        <n v="1.1093422769903178"/>
        <n v="0.855912917548578"/>
        <n v="1.100383563589871"/>
        <n v="1.3852674066599395"/>
        <n v="1.176540687776643"/>
        <n v="1.3374377880184332"/>
        <n v="0.9133896009169532"/>
        <n v="0.7915864610663178"/>
        <n v="0.9030671026000311"/>
        <n v="1.3046117062853464"/>
        <n v="0.7762535728148487"/>
        <n v="0.8146893894731069"/>
        <n v="0.9419289740437475"/>
        <n v="0.867091568237633"/>
        <n v="0.897321178904983"/>
        <n v="0.7733923567194901"/>
        <n v="0.7754193217607852"/>
        <n v="0.9505468823034495"/>
        <n v="0.8865531205335874"/>
        <n v="0.9313252088602744"/>
        <n v="0.9087113994385373"/>
        <n v="1.0668699629710303"/>
        <n v="1.3140881187349445"/>
        <n v="1.410002662643117"/>
        <n v="1.1569076648287644"/>
        <n v="1.3133183950703733"/>
        <n v="1.426048898279505"/>
        <n v="0.8556242470776685"/>
        <n v="0.8452711302134407"/>
        <n v="0.8529276670527619"/>
        <n v="0.8904371484245744"/>
        <n v="0.8830120481927711"/>
        <n v="1.2912057460817132"/>
        <n v="1.2586998703185484"/>
        <n v="1.0888848510877285"/>
        <n v="1.1608862852213917"/>
        <n v="1.3678089416601305"/>
        <n v="1.2671490673740642"/>
        <n v="1.2573971761817067"/>
        <n v="1.2733606085999245"/>
        <n v="1.28328645100797"/>
        <n v="1.2998462603504546"/>
        <n v="1.0883988096611226"/>
        <n v="1.1063922283344758"/>
        <n v="1.2017673272597302"/>
        <n v="1.114263096542965"/>
        <n v="0.9275927657242335"/>
        <n v="1.2356686904000125"/>
        <n v="1.3744242935470266"/>
        <n v="1.1412392484653993"/>
        <n v="1.1229629437409177"/>
        <n v="0.935373737596229"/>
        <n v="0.7846169830644324"/>
        <n v="0.777988355614745"/>
        <n v="0.9238368250753135"/>
        <n v="1.2814613667410788"/>
        <n v="1.3751200028445119"/>
        <n v="1.3135593220338984"/>
        <n v="1.2202223099926648"/>
        <n v="1.3798835254766797"/>
        <n v="1.4122770526753678"/>
        <n v="1.3033844490981559"/>
        <n v="1.2887330587088457"/>
        <n v="1.408676658883784"/>
        <n v="1.168971234211291"/>
        <n v="1.150290931453711"/>
        <n v="1.1804822104870112"/>
        <n v="1.327455367440144"/>
        <n v="0.8113240724459293"/>
        <n v="0.9436608387857985"/>
        <n v="0.7941959172673988"/>
        <n v="0.8629447431643976"/>
        <n v="0.8659279235106644"/>
        <n v="0.8839081184456634"/>
        <n v="1.1507254164427727"/>
        <n v="0.8164326573062922"/>
        <n v="0.8345978012941626"/>
        <n v="1.3291689145063743"/>
        <n v="1.3425931845789911"/>
        <n v="1.195639030288846"/>
        <n v="1.0743727598566308"/>
        <n v="0.7922292358232572"/>
        <n v="0.8260831289693769"/>
        <n v="0.8381692615549807"/>
        <n v="0.8433202977166646"/>
        <n v="1.3701874223777804"/>
        <n v="1.173444008270654"/>
        <n v="0.845468760622748"/>
        <n v="0.8352958565305217"/>
        <n v="0.865988909426987"/>
        <n v="0.8419961734693877"/>
        <n v="0.9111705378973105"/>
        <n v="0.8015831833688464"/>
        <n v="0.8839921433832556"/>
        <n v="0.9192476311695659"/>
        <n v="0.8697640387781232"/>
        <n v="0.9391572773576169"/>
        <n v="1.154219936783507"/>
        <n v="1.3847180634222014"/>
        <n v="1.0755160700287432"/>
        <n v="1.075970860491866"/>
        <n v="1.3815648679929247"/>
        <n v="0.88696874030548"/>
        <n v="0.9163470273543959"/>
        <n v="0.8560969071474047"/>
        <n v="1.2799158938159427"/>
        <n v="1.3537272804386216"/>
        <n v="1.0549474919163304"/>
        <n v="1.0831860425337818"/>
        <n v="1.1695294097419233"/>
        <n v="1.302964588223288"/>
        <n v="1.166297311091412"/>
        <n v="1.10541132876929"/>
        <n v="1.1197952355999838"/>
        <n v="1.257364152801954"/>
        <n v="1.2350371491469456"/>
        <n v="1.3437885295432683"/>
        <n v="1.0664712221811905"/>
        <n v="1.2538354027172853"/>
        <n v="0.8948838628654593"/>
        <n v="1.1969121304227688"/>
        <n v="1.0983050318229364"/>
        <n v="1.205465915667923"/>
        <n v="1.1623099716567895"/>
        <n v="0.9178149910399802"/>
        <n v="1.374026422163068"/>
        <n v="0.8048879726577334"/>
        <n v="0.7932118785075721"/>
        <n v="0.8788998474642109"/>
        <n v="0.8773721063611211"/>
        <n v="1.1645578172201794"/>
        <n v="1.2006109979633401"/>
        <n v="1.3294030749028833"/>
        <n v="1.0984558369363804"/>
        <n v="1.2402924551486851"/>
        <n v="1.1956703388526069"/>
        <n v="1.3922288529844409"/>
        <n v="1.3598799305848694"/>
        <n v="1.366754617414248"/>
        <n v="1.2133776396183942"/>
        <n v="0.7989422431161853"/>
        <n v="1.3092794526405815"/>
        <n v="0.7965198504899484"/>
        <n v="0.8271948312199842"/>
        <n v="0.9393156166734858"/>
        <n v="0.8625812932903294"/>
        <n v="1.1533835050274506"/>
        <n v="0.8747929443004362"/>
        <n v="1.0801567387344035"/>
        <n v="1.1277693058958587"/>
        <n v="1.0832556125507962"/>
        <n v="1.1957066649527606"/>
        <n v="1.3156551374084549"/>
        <n v="0.9290803204540752"/>
        <n v="0.8785296945492197"/>
        <n v="1.3062970983109572"/>
        <n v="0.7821349601726296"/>
        <n v="0.7722857883966914"/>
        <n v="0.8798591676446691"/>
        <n v="0.8602943523928104"/>
        <n v="0.7756876342277538"/>
        <n v="0.8604490589198036"/>
        <n v="0.9451069427940927"/>
        <n v="0.9137765553597776"/>
        <n v="0.7753687974966473"/>
        <n v="0.900269932426312"/>
        <n v="0.9260440238634026"/>
        <n v="0.8701543929801178"/>
        <n v="1.1099862314732323"/>
        <n v="1.3394546104592584"/>
        <n v="1.116884232222604"/>
        <n v="1.1748012650653903"/>
        <n v="1.369276084051986"/>
        <n v="1.22876254180602"/>
        <n v="1.2787587862163552"/>
        <n v="0.9365318736967531"/>
        <n v="0.8103345328965417"/>
        <n v="0.7730174138133898"/>
        <n v="1.4126369039460733"/>
        <n v="1.0997112245752072"/>
        <n v="1.229781570500274"/>
        <n v="1.2925553294245995"/>
        <n v="1.1330058911604606"/>
        <n v="1.194947373653275"/>
        <n v="1.3372462420579576"/>
        <n v="1.0974998848934112"/>
        <n v="1.3223768333960135"/>
        <n v="1.2829697271748042"/>
        <n v="1.3881092662024639"/>
        <n v="1.3700404675242466"/>
        <n v="1.3185912723080575"/>
        <n v="1.3551293067605399"/>
        <n v="1.1199220923761826"/>
        <n v="0.9348594141027529"/>
        <n v="1.414414907593939"/>
        <n v="1.3140179750394003"/>
        <n v="1.293663349848037"/>
        <n v="1.2931312902591483"/>
        <n v="1.2872297461026898"/>
        <n v="1.4189412617839015"/>
        <n v="1.100855667189146"/>
        <n v="1.262159894522354"/>
        <n v="1.182507907083409"/>
        <n v="1.2403562129400696"/>
        <n v="1.2010397684639298"/>
        <n v="1.0560008173644537"/>
        <n v="1.0753824622363786"/>
        <n v="1.189415073500108"/>
        <n v="1.0547122801533526"/>
        <n v="1.4074092283487796"/>
        <n v="1.400072834607939"/>
        <n v="1.145917422086945"/>
        <n v="1.4008852114925396"/>
        <n v="1.1345170836696261"/>
        <n v="0.9384378516018239"/>
        <n v="0.7825912822909018"/>
        <n v="0.8752121804433929"/>
        <n v="0.8211983499965042"/>
        <n v="0.8292728188542191"/>
        <n v="0.8394218759293404"/>
        <n v="0.8407389145615705"/>
        <n v="1.414883077986407"/>
        <n v="1.2929724863557082"/>
        <n v="1.1349009462380835"/>
        <n v="1.3193547837639885"/>
        <n v="1.1894835380610986"/>
        <n v="0.8653956262765239"/>
        <n v="0.8726379440665155"/>
        <n v="0.8713395791435719"/>
        <n v="0.8797925867334607"/>
        <n v="0.8585435148949209"/>
        <n v="1.1840931706777724"/>
        <n v="0.8448311555463546"/>
        <n v="0.8586034622981294"/>
        <n v="0.9481345002303087"/>
        <n v="0.9102982954545454"/>
        <n v="0.8317750359333419"/>
        <n v="0.8576425043385396"/>
        <n v="1.2168721609344582"/>
        <n v="0.879208674148754"/>
        <n v="0.7796198008077647"/>
        <n v="1.164570005581555"/>
        <n v="1.0760286764262907"/>
        <n v="1.1835628072582358"/>
        <n v="1.13859462629669"/>
        <n v="1.130186541143654"/>
        <n v="0.7811311434922203"/>
        <n v="0.8426080153442358"/>
        <n v="1.3924770835528395"/>
        <n v="0.9396560528569297"/>
        <n v="1.2819240648861676"/>
        <n v="1.3863783035053754"/>
        <n v="1.1879569483325632"/>
        <n v="1.1976312037725274"/>
        <n v="1.1102198410679278"/>
        <n v="1.167286095988107"/>
        <n v="1.0596719045540521"/>
        <n v="1.162532833396828"/>
        <n v="1.4154370034052213"/>
        <n v="1.3134592154618856"/>
        <n v="1.221891983695652"/>
        <n v="1.2629055437561205"/>
        <n v="1.1952497636812496"/>
        <n v="1.1704027420736933"/>
        <n v="1.4036615315918732"/>
        <n v="1.238519438390187"/>
        <n v="1.2694515601370329"/>
        <n v="0.879539678057046"/>
        <n v="0.9075097298372206"/>
        <n v="1.0825007950694727"/>
        <n v="1.2414113601245453"/>
        <n v="1.306005522526331"/>
        <n v="1.16370387560919"/>
        <n v="1.1073981070117829"/>
        <n v="1.117962426226554"/>
        <n v="1.1453840865054066"/>
        <n v="1.2947220342604793"/>
        <n v="1.3717496351089005"/>
        <n v="1.1154902663322583"/>
        <n v="1.2432853364678225"/>
        <n v="1.145373560318856"/>
        <n v="1.2492825579663374"/>
        <n v="0.9200713545862584"/>
        <n v="0.8692164501333742"/>
        <n v="0.8632687658060751"/>
        <n v="0.9329693003955724"/>
        <n v="0.9243300225659271"/>
        <n v="1.4165735983917802"/>
        <n v="0.8863275544548168"/>
        <n v="1.3405546462431672"/>
        <n v="1.1306769775214627"/>
        <n v="1.302634376073128"/>
        <n v="1.3380953741535473"/>
        <n v="0.7695601826563832"/>
        <n v="0.7913750607200043"/>
        <n v="0.8215303036942898"/>
        <n v="1.0786777338494338"/>
        <n v="0.8660410781826016"/>
        <n v="0.9229684967228134"/>
        <n v="1.0684600696394473"/>
        <n v="1.2936038376973815"/>
        <n v="1.1080477540152882"/>
        <n v="1.12101139425097"/>
        <n v="0.875406975838487"/>
        <n v="0.856663810127054"/>
        <n v="0.8080452486563872"/>
        <n v="0.8212436212436213"/>
        <n v="0.7715679863172191"/>
        <n v="0.8439679758100539"/>
        <n v="0.8419791644383596"/>
        <n v="0.796979606266157"/>
        <n v="0.8982241905662811"/>
        <n v="0.8115215875503669"/>
        <n v="0.8955829099370758"/>
        <n v="1.2938138929218244"/>
        <n v="0.9368963429028914"/>
        <n v="1.0865319865319865"/>
        <n v="1.194390200603586"/>
        <n v="1.0756294964028776"/>
        <n v="1.1668355645634434"/>
        <n v="1.1150741580182115"/>
        <n v="1.1490065707133919"/>
        <n v="1.216033577494004"/>
        <n v="1.3762982483335917"/>
        <n v="1.1913231636693393"/>
        <n v="1.073257745856069"/>
        <n v="1.3999570183778995"/>
        <n v="1.3132495238095239"/>
        <n v="1.2852024646154452"/>
        <n v="1.1319271512322309"/>
        <n v="1.2998179736906303"/>
        <n v="1.1636490964369897"/>
        <n v="0.9010662689783395"/>
        <n v="1.3872404681011703"/>
        <n v="1.1665824654127157"/>
        <n v="1.266181728516829"/>
        <n v="1.149742969458724"/>
        <n v="1.090583661277322"/>
        <n v="1.1456742021835713"/>
        <n v="1.1682582745523602"/>
        <n v="1.0940871214011276"/>
        <n v="1.0589536809778863"/>
        <n v="1.1131264219072865"/>
        <n v="1.339396657696269"/>
        <n v="1.3249146834180427"/>
        <n v="1.0866071052889943"/>
        <n v="0.8731854702585916"/>
        <n v="0.7852655313809814"/>
        <n v="0.7746448047566069"/>
        <n v="0.7958207124672477"/>
        <n v="0.8188377192982456"/>
        <n v="0.8979250559821625"/>
        <n v="0.8204422869471413"/>
        <n v="1.3705303334672558"/>
        <n v="0.8271234374051165"/>
        <n v="0.8229414810978768"/>
        <n v="1.1977384940927527"/>
        <n v="1.2880133185349611"/>
        <n v="1.1932724252491695"/>
        <n v="1.1512822000464145"/>
        <n v="0.858901702144465"/>
        <n v="0.8996590653900333"/>
        <n v="0.8658061663520569"/>
        <n v="0.82103420975874"/>
        <n v="1.2406931964056482"/>
        <n v="0.9029094608341811"/>
        <n v="0.949557368512411"/>
        <n v="0.855238920793152"/>
        <n v="0.9234061489732078"/>
        <n v="0.8716957272439873"/>
        <n v="0.9227344581733716"/>
        <n v="1.1672499347088012"/>
        <n v="0.7908737090496767"/>
        <n v="1.2241345124320895"/>
        <n v="1.4267252520031015"/>
        <n v="1.3728094540679763"/>
        <n v="1.3361556064073226"/>
        <n v="1.0922842794095267"/>
        <n v="1.250081940347427"/>
        <n v="0.9408654406904864"/>
        <n v="1.20382501648714"/>
        <n v="1.3757653507493148"/>
        <n v="1.1217645658310942"/>
        <n v="1.368108904881644"/>
        <n v="1.2537958093605235"/>
        <n v="1.4111495177559519"/>
        <n v="1.20919138280879"/>
        <n v="1.358324578085726"/>
        <n v="1.0787189422662944"/>
        <n v="1.0890234131576604"/>
        <n v="1.2791429040812974"/>
        <n v="1.197161854991184"/>
        <n v="1.2710078207332631"/>
        <n v="1.0814333706606942"/>
        <n v="1.1119344681455527"/>
        <n v="1.2555285187395742"/>
        <n v="1.0922622866675222"/>
        <n v="1.1445966514459665"/>
        <n v="1.1867784083877013"/>
        <n v="1.1688953131126338"/>
        <n v="1.3948902735029902"/>
        <n v="1.274282803084869"/>
        <n v="0.7742183305873859"/>
        <n v="0.7862751051923828"/>
        <n v="0.8065782521752506"/>
        <n v="0.881934302152004"/>
        <n v="0.9425834419619851"/>
        <n v="0.8830773450356555"/>
        <n v="0.7884755940975446"/>
        <n v="1.1593588237852885"/>
        <n v="1.2449217944901183"/>
        <n v="1.1722183507549362"/>
        <n v="1.059525263629331"/>
        <n v="1.0875871749738197"/>
        <n v="1.335496934372871"/>
        <n v="1.3025180016995392"/>
        <n v="0.8185714850077036"/>
        <n v="0.8402329239315953"/>
        <n v="0.8353007493865641"/>
        <n v="0.7776251494243231"/>
        <n v="0.8358282366023695"/>
        <n v="0.9485144964081185"/>
        <n v="0.8400652586767274"/>
        <n v="0.8301547181372549"/>
        <n v="1.0897218365982826"/>
        <n v="1.2105511513778784"/>
        <n v="1.417536534446764"/>
        <n v="0.915803481130569"/>
        <n v="1.16763900464341"/>
        <n v="0.8268043250103732"/>
        <n v="1.2409779281456421"/>
        <n v="1.1498434632408507"/>
        <n v="1.1780679529656337"/>
        <n v="1.4111665568213916"/>
        <n v="0.8588898394645463"/>
        <n v="0.944753238023836"/>
        <n v="0.820541053309166"/>
        <n v="0.9399742812528704"/>
        <n v="0.8052431964867922"/>
        <n v="1.2960649169863852"/>
        <n v="0.932537594505525"/>
        <n v="0.805854711423882"/>
        <n v="1.359653562791744"/>
        <n v="1.0792093023255813"/>
        <n v="1.3368123815991708"/>
        <n v="1.4235576525122093"/>
        <n v="1.3370894783330212"/>
        <n v="0.9158865073499219"/>
        <n v="1.0689535499662082"/>
        <n v="1.0939576272451736"/>
        <n v="1.0822362697906396"/>
        <n v="1.3427933910641237"/>
        <n v="1.372573459212899"/>
        <n v="1.274439878450081"/>
        <n v="1.2299283901034366"/>
        <n v="1.1577901685573286"/>
        <n v="1.166242568370987"/>
        <n v="1.34645263575109"/>
        <n v="1.1373343097766386"/>
        <n v="1.348285049980483"/>
        <n v="1.3354756683618718"/>
        <n v="1.3557518972692675"/>
        <n v="1.302053830368197"/>
        <n v="1.3734078843785955"/>
        <n v="1.2363733811963256"/>
        <n v="1.282069490235861"/>
        <n v="1.2768910756430256"/>
        <n v="1.4207599437691227"/>
        <n v="1.1298302636330806"/>
        <n v="1.1294263456090652"/>
        <n v="1.2388670542761555"/>
        <n v="0.7735082729302383"/>
        <n v="0.8750223145458381"/>
        <n v="0.822046487242223"/>
        <n v="0.8382771289294241"/>
        <n v="0.9051337107163772"/>
        <n v="1.1678568523790158"/>
        <n v="1.127587686856788"/>
        <n v="1.380084557187361"/>
        <n v="1.2950961626105186"/>
        <n v="1.1324140566533445"/>
        <n v="0.8626321778468541"/>
        <n v="0.8306558977545043"/>
        <n v="1.1567951859850047"/>
        <n v="0.8303424327681038"/>
        <n v="0.8978353061795135"/>
        <n v="0.9005740726518701"/>
        <n v="0.8330041937559634"/>
        <n v="1.1075560921621894"/>
        <n v="1.1839761558386261"/>
        <n v="1.1105915492957747"/>
        <n v="1.4115740428118035"/>
        <n v="1.1478383038508206"/>
        <n v="1.1161509835194046"/>
        <n v="1.2076906960627891"/>
        <n v="0.8525192046995029"/>
        <n v="1.2005784053919968"/>
        <n v="0.9124189213982754"/>
        <n v="0.9425353837778987"/>
        <n v="1.087688346366584"/>
        <n v="1.2639852057327785"/>
        <n v="0.8783261407563455"/>
        <n v="0.8346271746486723"/>
        <n v="0.8979606943262148"/>
        <n v="0.8276515151515151"/>
        <n v="0.9381722045304333"/>
        <n v="0.8287993997456239"/>
        <n v="0.8181787280329039"/>
        <n v="1.099736915278164"/>
        <n v="1.0569067492123154"/>
        <n v="1.0834272999263301"/>
        <n v="1.1810735447891252"/>
        <n v="1.3074421274153434"/>
        <n v="1.3356240713224368"/>
        <n v="0.9172295178888152"/>
        <n v="0.8267225504029847"/>
        <n v="0.8754889523205412"/>
        <n v="0.8787704045422285"/>
        <n v="1.2800539274100704"/>
        <n v="1.2924388415294477"/>
        <n v="1.0535568209158714"/>
        <n v="1.3535309305591205"/>
        <n v="1.1769774521438523"/>
        <n v="1.389906343608994"/>
        <n v="1.1682888800730689"/>
        <n v="1.3089308894064793"/>
        <n v="1.255174059491359"/>
        <n v="1.1763759791122714"/>
        <n v="1.1210864723268943"/>
        <n v="1.1394401996895072"/>
        <n v="0.812505896041005"/>
        <n v="1.2619786541518432"/>
        <n v="1.119642464649425"/>
        <n v="1.2404000513709625"/>
        <n v="1.162894337808351"/>
        <n v="1.1370939500483268"/>
        <n v="1.1542127483229299"/>
        <n v="0.9522575486087459"/>
        <n v="0.8618957445689338"/>
        <n v="1.3675566653860929"/>
        <n v="1.2597173686469254"/>
        <n v="1.3356227281423378"/>
        <n v="1.224804924440983"/>
        <n v="0.9470894383210933"/>
        <n v="1.1984876179983475"/>
        <n v="1.3240951034734685"/>
        <n v="1.1853532846370234"/>
        <n v="1.262949518507373"/>
        <n v="1.309764558952773"/>
        <n v="1.1477170993733214"/>
        <n v="1.1212337209129652"/>
        <n v="1.107638927257257"/>
        <n v="0.9225425285134351"/>
        <n v="0.9413480313403693"/>
        <n v="0.8474391236770039"/>
        <n v="0.8596345043083041"/>
        <n v="0.9514745308310992"/>
        <n v="0.8045052292839904"/>
        <n v="0.8188813695106782"/>
        <n v="0.8878981575978944"/>
        <n v="1.2185466646798788"/>
        <n v="1.2022079461111457"/>
        <n v="1.1770602085435586"/>
        <n v="0.827719264952399"/>
        <n v="1.3094190435773156"/>
        <n v="0.9499599679743795"/>
        <n v="0.8032239614338574"/>
        <n v="1.3068858971529465"/>
        <n v="1.2682954459632958"/>
        <n v="1.4236022525745933"/>
        <n v="1.3879413227250124"/>
        <n v="1.2102188643975387"/>
        <n v="1.3967537313432836"/>
        <n v="1.379980543539006"/>
        <n v="0.8284654077677909"/>
        <n v="0.8319053048813596"/>
        <n v="0.9207763221737021"/>
        <n v="0.8822832959669497"/>
        <n v="0.8549954409274456"/>
        <n v="0.9383620689655172"/>
        <n v="0.9427207179565851"/>
        <n v="0.9308892941428878"/>
        <n v="1.3713710354086257"/>
        <n v="1.093654122826784"/>
        <n v="0.9099155977935801"/>
        <n v="0.8802073737110618"/>
        <n v="0.9025512223754077"/>
        <n v="1.2297816321268136"/>
        <n v="1.186509192246052"/>
        <n v="1.330577578189628"/>
        <n v="1.2059873053967853"/>
        <n v="1.2099712435088503"/>
        <n v="1.308120974516942"/>
        <n v="1.4156798061930596"/>
        <n v="1.127034352787892"/>
        <n v="1.0528776936986743"/>
        <n v="1.1397516714422158"/>
        <n v="1.1585414857350254"/>
        <n v="1.3029284513891373"/>
        <n v="1.193170893419526"/>
        <n v="1.1888618684875911"/>
        <n v="1.3089449541284404"/>
        <n v="1.1063053570840604"/>
        <n v="1.2031318635656707"/>
        <n v="0.7952004476266462"/>
        <n v="0.8274477968700672"/>
        <n v="0.8152988712073845"/>
        <n v="1.0969698874709248"/>
        <n v="1.1457982885979667"/>
        <n v="1.1147340208381404"/>
        <n v="0.9153898619714943"/>
        <n v="1.06157691907093"/>
        <n v="1.0721306214145305"/>
        <n v="1.1304148763823343"/>
        <n v="1.1711742005732495"/>
        <n v="1.0654620980586285"/>
        <n v="1.0558532061969614"/>
        <n v="0.9058543696769739"/>
        <n v="0.8258784160624651"/>
        <n v="0.8006017221703496"/>
        <n v="0.8415796897038081"/>
        <n v="0.8439590443686007"/>
        <n v="0.885364255007422"/>
        <n v="0.8704471506925723"/>
        <n v="0.8345039569395958"/>
        <n v="0.8135829516032663"/>
        <n v="0.8411440976520099"/>
        <n v="1.3871307065789078"/>
        <n v="1.3450941526263627"/>
        <n v="0.8662516276041666"/>
        <n v="1.2349747815038694"/>
        <n v="1.395230742291345"/>
        <n v="1.101250329981521"/>
        <n v="0.8219492465998232"/>
        <n v="0.8208465316990313"/>
        <n v="0.846711892565416"/>
        <n v="0.8533872324262731"/>
        <n v="0.9444200263715188"/>
        <n v="0.780474840538625"/>
        <n v="0.9006508422664625"/>
        <n v="0.944437061646364"/>
        <n v="0.7933907640163819"/>
        <n v="0.9037985329159464"/>
        <n v="0.910148044413324"/>
        <n v="0.8122538982516931"/>
        <n v="0.7822349997020794"/>
        <n v="1.3143543720268747"/>
        <n v="1.3616775126536516"/>
        <n v="1.2464535196131112"/>
        <n v="1.2535303032449046"/>
        <n v="1.2341301708843029"/>
        <n v="1.1890519526190741"/>
        <n v="1.1986081123356942"/>
        <n v="1.1671252532738354"/>
        <n v="1.1899287016716347"/>
        <n v="1.2704590295601768"/>
        <n v="1.142509911740681"/>
        <n v="1.270912695760654"/>
        <n v="1.2675749243118628"/>
        <n v="1.1597111888863132"/>
        <n v="1.2387593874963425"/>
        <n v="1.1310488648751125"/>
        <n v="1.0886701694664398"/>
        <n v="1.1535024537930023"/>
        <n v="1.1666465984346779"/>
        <n v="1.1069087241553202"/>
        <n v="1.3476352862254024"/>
        <n v="1.2332108005964244"/>
        <n v="0.8096015621054757"/>
        <n v="0.8038105187914112"/>
        <n v="0.944403123837858"/>
        <n v="0.9269722211752289"/>
        <n v="1.1158802077577632"/>
        <n v="0.8151409378987441"/>
        <n v="1.1743803622497617"/>
        <n v="1.0584648602621416"/>
        <n v="1.0835344596406544"/>
        <n v="1.3493547261946286"/>
        <n v="1.3409216183441737"/>
        <n v="1.1181370099264094"/>
        <n v="0.8029786750716983"/>
        <n v="0.9087309471772019"/>
        <n v="0.7716214031684449"/>
        <n v="0.9372538584353379"/>
        <n v="0.9225377844211925"/>
        <n v="0.8972264941401071"/>
        <n v="0.8887246852764095"/>
        <n v="1.4207881512827294"/>
        <n v="1.3366691895831582"/>
        <n v="1.1627337307095615"/>
        <n v="1.2734731317043342"/>
        <n v="1.2306330043409714"/>
        <n v="1.137511970450089"/>
        <n v="1.1265384348950516"/>
        <n v="0.7740643163669944"/>
        <n v="1.3857847361869196"/>
        <n v="0.8230962296935764"/>
        <n v="1.3175936344639125"/>
        <n v="0.797962648556876"/>
        <n v="1.215751695948192"/>
        <n v="0.7727959036302764"/>
        <n v="0.8249203277942181"/>
        <n v="0.7822344594929801"/>
        <n v="0.9158209064595317"/>
        <n v="1.1443763173021653"/>
        <n v="0.9420018447606003"/>
        <n v="0.8259677249235313"/>
        <n v="0.8965165283814039"/>
        <n v="0.918104018703957"/>
        <n v="1.1149415551414534"/>
        <n v="1.2282443071192755"/>
        <n v="1.3460316809770692"/>
        <n v="0.8176556169140998"/>
        <n v="1.14548421400022"/>
        <n v="1.1971026397341598"/>
        <n v="0.8575319251951825"/>
        <n v="1.4249631758143577"/>
        <n v="1.1701120903568067"/>
        <n v="1.3947733884783424"/>
        <n v="1.3418443977170322"/>
        <n v="1.3881768968678116"/>
        <n v="1.1379066921846077"/>
        <n v="1.3850815259516058"/>
        <n v="1.4284758165268605"/>
        <n v="1.2000874699322108"/>
        <n v="1.2968380171350469"/>
        <n v="1.1297935103244838"/>
        <n v="1.0793271079139148"/>
        <n v="1.340733194209376"/>
        <n v="0.7823743016759777"/>
        <n v="1.174962425957033"/>
        <n v="1.2730158005297287"/>
        <n v="1.1409179378836525"/>
        <n v="1.2623523304651492"/>
        <n v="0.9255456198848135"/>
        <n v="1.2603813559322035"/>
        <n v="0.9388152904443543"/>
        <n v="1.318616936129342"/>
        <n v="1.2087782998718497"/>
        <n v="1.3717753332040235"/>
        <n v="1.254347400825723"/>
        <n v="1.055629507312799"/>
        <n v="1.349375606599806"/>
        <n v="1.4097231235128704"/>
        <n v="1.3104922820191907"/>
        <n v="1.3192896198024837"/>
        <n v="1.173381639494451"/>
        <n v="1.2404461177232613"/>
        <n v="1.0583625683831337"/>
        <n v="0.945829791253424"/>
        <n v="0.8600027298785204"/>
        <n v="0.8569903948772679"/>
        <n v="0.8243500188105624"/>
        <n v="0.9410507569011576"/>
        <n v="0.8939046839844549"/>
        <n v="0.8138412017167382"/>
        <n v="0.8404479814628361"/>
        <n v="1.3304282017479616"/>
        <n v="0.7708618743591732"/>
        <n v="0.8772203016807333"/>
        <n v="0.9076723016905072"/>
        <n v="1.1244836272040302"/>
        <n v="1.2736251311182858"/>
        <n v="1.1108712938770873"/>
        <n v="0.9302048025970306"/>
        <n v="0.8263882770974658"/>
        <n v="0.8819397091704857"/>
        <n v="0.9050611647991147"/>
        <n v="1.3599643811219946"/>
        <n v="1.150032720133789"/>
        <n v="0.9344913787577719"/>
        <n v="0.8697924062136143"/>
        <n v="0.8181842160793417"/>
        <n v="0.8026431718061674"/>
        <n v="0.9053673469387755"/>
        <n v="0.9345771419441269"/>
        <n v="1.4055639568232778"/>
        <n v="0.8308485253412237"/>
        <n v="0.9207802737635332"/>
        <n v="0.8146156723396297"/>
        <n v="0.8100347921626075"/>
        <n v="1.1698861012775128"/>
        <n v="1.3994064429658706"/>
        <n v="1.233534330546024"/>
        <n v="1.393421926910299"/>
        <n v="0.7982180444623858"/>
        <n v="1.233520895807361"/>
        <n v="1.4212564158019951"/>
        <n v="0.9360466799872585"/>
        <n v="1.255986701989507"/>
        <n v="1.3442039972432804"/>
        <n v="1.20514933991531"/>
        <n v="1.105608807464241"/>
        <n v="1.2165987355178278"/>
        <n v="1.3291664341388099"/>
        <n v="1.3627712635631781"/>
        <n v="1.1794547131119337"/>
        <n v="1.2012799736314446"/>
        <n v="1.3017123722904016"/>
        <n v="1.3311015384615386"/>
        <n v="1.3868782194203122"/>
        <n v="1.1984395816207942"/>
        <n v="1.1528998985458234"/>
        <n v="1.1120058964839485"/>
        <n v="1.0875325087082635"/>
        <n v="1.1117986741823895"/>
        <n v="1.3791897714830643"/>
        <n v="1.1658049793066103"/>
        <n v="1.160194477342143"/>
        <n v="0.80092819821443"/>
        <n v="0.9153857642879871"/>
        <n v="0.8371130665240791"/>
        <n v="0.8316308434418671"/>
        <n v="1.0574867679699504"/>
        <n v="1.4276651347210958"/>
        <n v="1.1775061935509041"/>
        <n v="0.8494709620577414"/>
        <n v="1.3378458232608113"/>
        <n v="1.1172041711961993"/>
        <n v="1.2181881488984554"/>
        <n v="1.360527162773364"/>
        <n v="1.0560631996849659"/>
        <n v="1.1766243200623683"/>
        <n v="1.2107143762195585"/>
        <n v="1.1545171736282929"/>
        <n v="1.2274308148590694"/>
        <n v="1.250605245460659"/>
        <n v="1.358010732425205"/>
        <n v="0.8703527011910246"/>
        <n v="0.9274259452904632"/>
        <n v="0.8494388149225246"/>
        <n v="0.8066732661736447"/>
        <n v="0.8963871985120191"/>
        <n v="0.8637806014286293"/>
        <n v="0.8687364307425097"/>
        <n v="0.9153505506133166"/>
        <n v="0.9055931211820247"/>
        <n v="1.2315618221258136"/>
        <n v="0.9327832783278328"/>
        <n v="0.8643383685800604"/>
        <n v="1.2368813559322034"/>
        <n v="0.7967950857982239"/>
        <n v="1.2952136075949368"/>
        <n v="1.2189666220073396"/>
        <n v="0.8877121487573055"/>
        <n v="0.9496143652660731"/>
        <n v="0.9243942300859802"/>
        <n v="0.8503809431960652"/>
        <n v="0.9333203353480211"/>
        <n v="0.7763157894736842"/>
        <n v="0.8098610110523449"/>
        <n v="0.8424116090756033"/>
        <n v="0.7828118686646874"/>
        <n v="0.8775081661222586"/>
        <n v="0.880559834802845"/>
        <n v="1.3352595027302125"/>
        <n v="1.1730601734388608"/>
        <n v="1.3017249549805705"/>
        <n v="1.0993468023697401"/>
        <n v="1.249863961442786"/>
        <n v="0.7898865615285712"/>
        <n v="1.1329352270281903"/>
        <n v="1.1339336385305134"/>
        <n v="1.1689138009392517"/>
        <n v="1.1343456986884928"/>
        <n v="1.206451262114807"/>
        <n v="1.3646011795563777"/>
        <n v="1.3254669500055922"/>
        <n v="1.3119620421202285"/>
        <n v="1.350065494011976"/>
        <n v="1.2356457617411225"/>
        <n v="1.231774054182268"/>
        <n v="1.2174476824368892"/>
        <n v="1.3654583841327426"/>
        <n v="1.2649959844367684"/>
        <n v="1.3421814512126526"/>
        <n v="1.3594200487913062"/>
        <n v="1.1593087895464627"/>
        <n v="1.41564872895345"/>
        <n v="1.113805080705578"/>
        <n v="1.2042389582286797"/>
        <n v="1.201073908666133"/>
        <n v="1.1290559344322457"/>
        <n v="0.7784942606347063"/>
        <n v="0.8036158602351484"/>
        <n v="0.9098815039100295"/>
        <n v="0.9285047601269367"/>
        <n v="0.9353125581528507"/>
        <n v="1.4081358962896737"/>
        <n v="0.8760552519975007"/>
        <n v="0.8191577910275357"/>
        <n v="0.8090356040877957"/>
        <n v="1.2721569704878999"/>
        <n v="1.1538888435485188"/>
        <n v="1.4040259394881656"/>
        <n v="0.8563594821020564"/>
        <n v="1.3234515466836554"/>
        <n v="1.1038579458354625"/>
        <n v="1.1320982903633665"/>
        <n v="0.8203410702291216"/>
        <n v="0.8958447167798507"/>
        <n v="0.8521580313371143"/>
        <n v="0.8468398512871194"/>
        <n v="0.8123793792923585"/>
        <n v="0.8402681369243584"/>
        <n v="0.8974924585218703"/>
        <n v="0.8477546661241926"/>
        <n v="1.1815043270116001"/>
        <n v="1.2917088469401934"/>
        <n v="1.2721961823245704"/>
        <n v="1.0742855711673804"/>
        <n v="0.8197385101511797"/>
        <n v="1.1694440910825594"/>
        <n v="0.773504172478192"/>
        <n v="1.3337841062763502"/>
        <n v="1.1154936784427436"/>
        <n v="0.8137816114487355"/>
        <n v="0.882537589026642"/>
        <n v="0.9318932561333185"/>
        <n v="0.8203261935177208"/>
        <n v="0.8684528206698978"/>
        <n v="1.1869155252027472"/>
        <n v="0.9219642060231137"/>
        <n v="0.8262319508993508"/>
        <n v="0.8449447182629546"/>
        <n v="0.9089569082659665"/>
        <n v="0.7996406857904318"/>
        <n v="1.3519641194245424"/>
        <n v="1.3075153678366052"/>
        <n v="0.881702840727737"/>
        <n v="1.3040820210285933"/>
        <n v="1.178519438259976"/>
        <n v="1.1555106289282997"/>
        <n v="1.2852831914042406"/>
        <n v="1.0933034205107717"/>
        <n v="1.2546248517428875"/>
        <n v="1.1817551282273586"/>
        <n v="1.399914656293106"/>
        <n v="1.122189744705992"/>
        <n v="1.1990908225437928"/>
        <n v="1.155530558680165"/>
        <n v="1.2121909570123988"/>
        <n v="1.3047854867609"/>
        <n v="1.1256844245483244"/>
        <n v="1.1796626866178643"/>
        <n v="1.2212592261239097"/>
        <n v="1.415903621988187"/>
        <n v="1.3901748403903358"/>
        <n v="1.3596280975760622"/>
        <n v="1.3334531450577665"/>
        <n v="1.2671551230681168"/>
        <n v="1.1712797748571098"/>
        <n v="0.9446387761764843"/>
        <n v="0.8027670960281819"/>
        <n v="0.8463428698159237"/>
        <n v="0.8579097328323079"/>
        <n v="1.3677512439651505"/>
        <n v="0.8177330411539481"/>
        <n v="0.7842231234625358"/>
        <n v="0.8153253598216096"/>
        <n v="1.063034826327932"/>
        <n v="1.2762433288681934"/>
        <n v="1.3778693467336682"/>
        <n v="1.3267215778562222"/>
        <n v="1.254215805987913"/>
        <n v="1.1181731353651125"/>
        <n v="1.2216637603856806"/>
        <n v="0.7816649381381556"/>
        <n v="0.7963791342326794"/>
        <n v="0.7929950021533808"/>
        <n v="0.9428089289972303"/>
        <n v="0.944049129804206"/>
        <n v="0.9406283024305889"/>
        <n v="0.9351731473821061"/>
        <n v="0.8085419734904271"/>
        <n v="0.8923766816143498"/>
        <n v="1.1231820070642011"/>
        <n v="1.1319074567243674"/>
        <n v="1.3096084118926758"/>
        <n v="1.1226619906479627"/>
        <n v="1.0887878071833648"/>
        <n v="1.1732260536398467"/>
        <n v="0.8667470807994505"/>
        <n v="0.8511956730052597"/>
        <n v="0.8123666519061229"/>
        <n v="0.8189171769255559"/>
        <n v="1.4007478681198413"/>
        <n v="0.8860543580131209"/>
        <n v="0.9277507535289027"/>
        <n v="0.9058954424329002"/>
        <n v="0.8843539264737873"/>
        <n v="0.8088971052129642"/>
        <n v="0.8541233725866325"/>
        <n v="0.8173468631953189"/>
        <n v="0.7726746229030285"/>
        <n v="0.8693085818357361"/>
        <n v="0.8666176863478493"/>
        <n v="0.9357006792941092"/>
        <n v="0.9238583742965021"/>
        <n v="1.2090138349074653"/>
        <n v="1.1469631569257206"/>
        <n v="1.20122734649716"/>
        <n v="1.41249133678503"/>
        <n v="0.8872524215700448"/>
        <n v="1.357365366995826"/>
        <n v="0.8463409848930744"/>
        <n v="1.2273400544698743"/>
        <n v="1.286354170110079"/>
        <n v="1.0986081122763727"/>
        <n v="1.1124445500633713"/>
        <n v="1.1154536115668265"/>
        <n v="1.3009559695764428"/>
        <n v="1.0631403726708075"/>
        <n v="1.3464046908754244"/>
        <n v="1.1493343489777192"/>
        <n v="1.1892766073965053"/>
        <n v="1.0897284615119207"/>
        <n v="1.095948131333363"/>
        <n v="1.190362436917625"/>
        <n v="1.0786334684423857"/>
        <n v="0.908481671994418"/>
        <n v="1.2408254198797442"/>
        <n v="1.2687879783215634"/>
        <n v="1.2438790819420946"/>
        <n v="1.2524249729503996"/>
        <n v="0.8432547308448826"/>
        <n v="1.3302634574391026"/>
        <n v="0.8999303843022501"/>
        <n v="0.8791049760659022"/>
        <n v="0.8096580743963704"/>
        <n v="1.3476345033639274"/>
        <n v="1.410138567331283"/>
        <n v="1.0527974534109115"/>
        <n v="1.3306233062330624"/>
        <n v="1.3537269210049463"/>
        <n v="1.2147620251564377"/>
        <n v="1.4050862648442752"/>
        <n v="1.27941831604404"/>
        <n v="1.2205397826848932"/>
        <n v="1.069650964120088"/>
        <n v="1.0888170765284682"/>
        <n v="1.080028093982322"/>
        <n v="0.9501109805457632"/>
        <n v="0.8322940001210873"/>
        <n v="0.780615755842531"/>
        <n v="0.8039260132378275"/>
        <n v="0.9238768864456038"/>
        <n v="0.8210335528933292"/>
        <n v="0.8672722123320926"/>
        <n v="0.8413329166108556"/>
        <n v="1.1543791105033536"/>
        <n v="0.8102468212415856"/>
        <n v="0.7954314944657582"/>
        <n v="1.3644584158031592"/>
        <n v="1.1188712619534575"/>
        <n v="1.1672810761867805"/>
        <n v="1.2647702407002188"/>
        <n v="1.0880548538433779"/>
        <n v="1.192478499929508"/>
        <n v="0.8691792723501125"/>
        <n v="1.081070699795943"/>
        <n v="0.772367873491469"/>
        <n v="1.0606661629517693"/>
        <n v="1.3090229339880588"/>
        <n v="0.7792191838038377"/>
        <n v="0.7894486292738931"/>
        <n v="0.8052595195575782"/>
        <n v="0.9348284391029366"/>
        <n v="0.8829367975478032"/>
        <n v="0.7872333819739824"/>
        <n v="0.9167578635224344"/>
        <n v="0.9417668546299252"/>
        <n v="0.8722707770538694"/>
        <n v="0.9294560396305754"/>
        <n v="0.8800644020376382"/>
        <n v="0.8416569040077523"/>
        <n v="0.929322429906542"/>
        <n v="1.234757281553398"/>
        <n v="1.07736136178646"/>
        <n v="1.1952886483485985"/>
        <n v="1.135800053366539"/>
        <n v="1.103568790134682"/>
        <n v="1.2362486435160065"/>
        <n v="0.944461900273263"/>
        <n v="1.0601489402329578"/>
        <n v="1.4052221639291336"/>
        <n v="1.098400465611014"/>
        <n v="1.0794674368050379"/>
        <n v="1.220139921776015"/>
        <n v="1.4178927771724676"/>
        <n v="1.1171198821435149"/>
        <n v="1.071561588944685"/>
        <n v="1.4095124561172958"/>
        <n v="1.2775897355163728"/>
        <n v="1.073291897541951"/>
        <n v="1.3118021130639428"/>
        <n v="1.2892108555413444"/>
        <n v="1.3597861571832344"/>
        <n v="1.0988851034206335"/>
        <n v="1.0941683756638796"/>
        <n v="1.1167257063158025"/>
        <n v="1.3766710812364127"/>
        <n v="1.1098916915548198"/>
        <n v="1.3506647409547088"/>
        <n v="0.7956111605869078"/>
        <n v="0.8107215699930356"/>
        <n v="0.8900519645594228"/>
        <n v="0.9407172426205903"/>
        <n v="0.9335279880133697"/>
        <n v="1.0739695157435956"/>
        <n v="0.7846332151622579"/>
        <n v="0.8977219724248586"/>
        <n v="0.8327677059367262"/>
        <n v="1.2082730183796113"/>
        <n v="1.1885103672465296"/>
        <n v="1.2695847821640418"/>
        <n v="1.230639665453419"/>
        <n v="1.3122512315839265"/>
        <n v="1.400174415435766"/>
        <n v="1.1405365983026874"/>
        <n v="1.3909336767546683"/>
        <n v="1.2807642774669155"/>
        <n v="0.8539672587265976"/>
        <n v="0.940339178992785"/>
        <n v="0.9019505936236215"/>
        <n v="0.8207963998363562"/>
        <n v="0.850221109155724"/>
        <n v="0.8605664488017429"/>
        <n v="0.9009734358380569"/>
        <n v="1.177322309756731"/>
        <n v="0.8952843518191452"/>
        <n v="0.907691694246182"/>
        <n v="0.7707622671214904"/>
        <n v="1.2861079411027918"/>
        <n v="1.3120430107526881"/>
        <n v="1.1594138125705684"/>
        <n v="1.2433910822749863"/>
        <n v="0.7998656046153342"/>
        <n v="0.8411529194037508"/>
        <n v="0.8130000915499405"/>
        <n v="0.8238859621939882"/>
        <n v="1.1348921388329392"/>
        <n v="1.276381799938926"/>
        <n v="0.80115242145699"/>
        <n v="0.9379442920362843"/>
        <n v="0.8980032967374739"/>
        <n v="0.9464573268921095"/>
        <n v="0.7720013874436351"/>
        <n v="0.9140518838789377"/>
        <n v="0.7806156820245452"/>
        <n v="0.8620251703036601"/>
        <n v="0.7889138605804626"/>
        <n v="1.3092721866718375"/>
        <n v="1.1421504894268848"/>
        <n v="1.11139849185822"/>
        <n v="1.1509196638532913"/>
        <n v="1.200579902745477"/>
        <n v="1.397757221849"/>
        <n v="1.193634394267622"/>
        <n v="0.7968986384266263"/>
        <n v="1.1218128139258463"/>
        <n v="0.7808635844465412"/>
        <n v="1.3081714299403493"/>
        <n v="1.3256387270282384"/>
        <n v="1.275757708033233"/>
        <n v="1.1135017449492524"/>
        <n v="1.1609399527486641"/>
        <n v="1.3469467932176755"/>
        <n v="1.3506004739883366"/>
        <n v="1.1714142417015527"/>
        <n v="1.2513436420957813"/>
        <n v="1.1331056303033733"/>
        <n v="1.215533230293663"/>
        <n v="1.0937703494682005"/>
        <n v="1.2052096657906366"/>
        <n v="1.1299890999327442"/>
        <n v="1.1392560536452536"/>
        <n v="1.235609726468385"/>
        <n v="1.3626609701051209"/>
        <n v="1.1154053739430434"/>
        <n v="1.1148933194511352"/>
        <n v="1.0717863779591177"/>
        <n v="1.4017500046942186"/>
        <n v="1.352769574299503"/>
        <n v="0.8326666225866173"/>
        <n v="0.9316606977318047"/>
        <n v="0.8504066226614638"/>
        <n v="0.8531501106323512"/>
        <n v="0.8251008503352004"/>
        <n v="1.1009514738419104"/>
        <n v="0.8578073441910391"/>
        <n v="1.2415724213108053"/>
        <n v="1.1466915919141754"/>
        <n v="1.1471066789135285"/>
        <n v="1.0835377681424008"/>
        <n v="1.3058646135569212"/>
        <n v="1.1484426067525044"/>
        <n v="1.2335987261146497"/>
        <n v="1.179136838563765"/>
        <n v="1.2708496732026144"/>
        <n v="0.7754238962886842"/>
        <n v="0.7769068831998797"/>
        <n v="0.8129138937988222"/>
        <n v="0.7960127838346349"/>
        <n v="0.7705047318611987"/>
        <n v="0.7847115285904938"/>
        <n v="0.789372781461389"/>
        <n v="1.1758898962985682"/>
        <n v="1.1580516305967925"/>
        <n v="1.33736170709636"/>
        <n v="0.8527369743917262"/>
        <n v="0.8803156801661475"/>
        <n v="0.8598562383967249"/>
        <n v="1.392570281124498"/>
        <n v="1.1751247204541544"/>
        <n v="0.8960645812310797"/>
        <n v="1.1063232421875"/>
        <n v="1.3019264180842736"/>
        <n v="1.3925286014475835"/>
        <n v="1.1821733367439482"/>
        <n v="1.338508653229827"/>
        <n v="0.8617949975478175"/>
        <n v="0.9069795868475736"/>
        <n v="0.940556599461683"/>
        <n v="0.8253946465339739"/>
        <n v="0.8351076651132894"/>
        <n v="0.8995106674495987"/>
        <n v="0.8096051101658743"/>
        <n v="0.7718722518928426"/>
        <n v="0.7697069856509535"/>
        <n v="1.215368555906147"/>
        <n v="0.7713476821561132"/>
        <n v="0.7986352517059354"/>
        <n v="0.864767436335994"/>
        <n v="1.3337447834009286"/>
        <n v="1.3341991890522047"/>
        <n v="1.0835645172203803"/>
        <n v="1.0975685505291979"/>
        <n v="1.2081531248343091"/>
        <n v="1.1623359274676595"/>
        <n v="1.3461723119763784"/>
        <n v="1.0901037554628588"/>
        <n v="1.0657575819296494"/>
        <n v="1.357161807232112"/>
        <n v="1.14660880678028"/>
        <n v="1.4003270009342883"/>
        <n v="1.3290778463722601"/>
        <n v="1.1933816483798265"/>
        <n v="1.3741648690427326"/>
        <n v="0.9348697394789579"/>
        <n v="1.073017614432864"/>
        <n v="1.2946856521224002"/>
        <n v="0.7944921577079949"/>
        <n v="1.081662838449224"/>
        <n v="1.0729860221562197"/>
        <n v="1.237756673945796"/>
        <n v="1.2820572222865747"/>
        <n v="1.3632838420703384"/>
        <n v="0.7771377297249393"/>
        <n v="1.0805718326934735"/>
        <n v="1.0751476743731174"/>
        <n v="1.0932114445644403"/>
        <n v="1.0689803393885027"/>
        <n v="1.2128286520051093"/>
        <n v="1.0848270674557556"/>
        <n v="1.2846623550240273"/>
        <n v="0.8509309162175405"/>
        <n v="0.9248657893486626"/>
        <n v="0.9143580213707607"/>
        <n v="0.9303461084699038"/>
        <n v="0.902606768819115"/>
        <n v="0.8369040604746205"/>
        <n v="0.8487354531292953"/>
        <n v="0.8648848816615682"/>
        <n v="1.2670481266656215"/>
        <n v="0.7944468575628989"/>
        <n v="1.4080435049772644"/>
        <n v="1.064813550061467"/>
        <n v="1.2390966752109567"/>
        <n v="1.12978193283796"/>
        <n v="0.9397263650930605"/>
        <n v="1.1969026013309134"/>
        <n v="0.8417691467641613"/>
        <n v="1.2345080215717532"/>
        <n v="0.9268175812048962"/>
        <n v="1.2216246420339456"/>
        <n v="0.773832670276091"/>
        <n v="0.8809963892709766"/>
        <n v="0.9070834278139227"/>
        <n v="0.8972493887530563"/>
        <n v="1.2427242130271234"/>
        <n v="0.8569678695938943"/>
        <n v="0.8160367508874504"/>
        <n v="1.1608587429993777"/>
        <n v="1.2035880636740544"/>
        <n v="1.3731690004517003"/>
        <n v="1.4285085063040246"/>
        <n v="1.3013108442570356"/>
        <n v="0.8444698895724572"/>
        <n v="1.1517290893861434"/>
        <n v="0.7948903459190595"/>
        <n v="0.8902172555874641"/>
        <n v="1.099602935441557"/>
        <n v="1.2523076316852362"/>
        <n v="1.3404765678660115"/>
        <n v="1.1962394854032656"/>
        <n v="1.065617781107573"/>
        <n v="1.4038773756088243"/>
        <n v="1.0842500931611607"/>
        <n v="1.1745459523592223"/>
        <n v="1.0724927979834353"/>
        <n v="1.2359146947529949"/>
        <n v="1.274156486670262"/>
        <n v="1.064075185095934"/>
        <n v="1.1216037920250195"/>
        <n v="1.368090722455763"/>
        <n v="1.3897832956434486"/>
        <n v="1.0679179931899712"/>
        <n v="1.1825122466700526"/>
        <n v="1.355639193671855"/>
        <n v="1.3850969480914703"/>
        <n v="0.8730294969959124"/>
        <n v="0.9110871804476075"/>
        <n v="0.8527632630975359"/>
        <n v="1.1919131856696894"/>
        <n v="1.3678151819362194"/>
        <n v="1.1753315394964443"/>
        <n v="1.3227398950941067"/>
        <n v="1.2623598064949997"/>
        <n v="1.124560341893272"/>
        <n v="1.4209425216873772"/>
        <n v="1.102072876733984"/>
        <n v="1.063883489057503"/>
        <n v="1.2977396116099393"/>
        <n v="1.11351439258416"/>
        <n v="0.9013529833896348"/>
        <n v="0.8062387869668384"/>
        <n v="0.8625506191677915"/>
        <n v="0.8048057517658931"/>
        <n v="0.9095406779996438"/>
        <n v="0.882643158431194"/>
        <n v="1.0795329581473576"/>
        <n v="1.3944489740453867"/>
        <n v="1.2307888864282917"/>
        <n v="1.1514799461357696"/>
        <n v="1.2187615994600978"/>
        <n v="1.263502824858757"/>
        <n v="0.8056228269991608"/>
        <n v="1.2225278661279693"/>
        <n v="0.828871656684278"/>
        <n v="1.1904305565062632"/>
        <n v="0.832285266835321"/>
        <n v="1.1143196202531647"/>
        <n v="0.8035786456993791"/>
        <n v="0.9330645932252"/>
        <n v="0.8179923584577978"/>
        <n v="0.9265689798175284"/>
        <n v="0.8407880584485428"/>
        <n v="0.8089152119700748"/>
        <n v="0.8910577922371334"/>
        <n v="0.9522757401679187"/>
        <n v="1.3314255112628444"/>
        <n v="1.091721262656343"/>
        <n v="1.3783556037077165"/>
        <n v="1.1979505369987191"/>
        <n v="0.8332853759490029"/>
        <n v="0.9499207606973059"/>
        <n v="0.8496295002619695"/>
        <n v="0.925183131311239"/>
        <n v="0.9328463051418938"/>
        <n v="0.9500438911499481"/>
        <n v="1.0741812946114022"/>
        <n v="1.135461175777221"/>
        <n v="1.0533224934841348"/>
        <n v="1.1510767866725775"/>
        <n v="1.2004659814734786"/>
        <n v="1.2869714429646422"/>
        <n v="1.2802699032301643"/>
        <n v="1.1830972058244786"/>
        <n v="1.2619705832938768"/>
        <n v="1.0700921296838162"/>
        <n v="1.0981142776123636"/>
        <n v="1.0706691940003297"/>
        <n v="1.2202297728163816"/>
        <n v="1.141803092958704"/>
        <n v="1.2723906812833867"/>
        <n v="1.36597979689431"/>
        <n v="1.1949264413518887"/>
        <n v="0.7815932842768212"/>
        <n v="0.8201819369433956"/>
        <n v="1.1382033137728684"/>
        <n v="1.070082853976463"/>
        <n v="1.2603651407500676"/>
        <n v="1.065343610791331"/>
        <n v="0.8560508991295895"/>
        <n v="1.199603567888999"/>
        <n v="1.1002773828115895"/>
        <n v="1.2358383581346462"/>
        <n v="1.3172841309251415"/>
        <n v="1.0733777327084533"/>
        <n v="1.170898952603421"/>
        <n v="1.0983731700283297"/>
        <n v="0.9358625733735911"/>
        <n v="0.8367058103507631"/>
        <n v="0.8965111991888653"/>
        <n v="0.8983149926198722"/>
        <n v="0.9235939587804187"/>
        <n v="0.7893589947510736"/>
        <n v="0.7731865364535347"/>
        <n v="0.8014625797417146"/>
        <n v="0.9164208352648657"/>
        <n v="1.4002388976579498"/>
        <n v="1.148881627133923"/>
        <n v="1.1143345103741142"/>
        <n v="1.2655785291108521"/>
        <n v="0.8902780771718043"/>
        <n v="1.1875825842971566"/>
        <n v="1.354441197080791"/>
        <n v="1.0810433812247175"/>
        <n v="0.7847407277969508"/>
        <n v="0.8119124489602128"/>
        <n v="0.9255173012131817"/>
        <n v="0.8708798531110256"/>
        <n v="0.8493604825255593"/>
        <n v="0.778813433939932"/>
        <n v="1.3593041117422213"/>
        <n v="0.8900769888793841"/>
        <n v="0.7996854482362633"/>
        <n v="0.9069392479897472"/>
        <n v="0.8557141470045635"/>
        <n v="1.23227404749701"/>
        <n v="1.368972677235424"/>
        <n v="1.2032614329572187"/>
        <n v="0.8768107057154367"/>
        <n v="1.3765527950310559"/>
        <n v="0.7941230402493812"/>
        <n v="1.1703760966489285"/>
        <n v="1.1464719227648335"/>
        <n v="1.2614189919083627"/>
        <n v="1.401591808982922"/>
        <n v="1.1585374412239455"/>
        <n v="1.2142323197266198"/>
        <n v="1.3209483070249428"/>
        <n v="1.2406316442239547"/>
        <n v="1.1555952234396158"/>
        <n v="1.2122992557775167"/>
        <n v="1.3154949192758034"/>
        <n v="1.2200983300839197"/>
        <n v="1.3396034466972542"/>
        <n v="1.3203775129289497"/>
        <n v="1.1386111156424854"/>
        <n v="1.0983682478371402"/>
        <n v="1.2146501053565488"/>
        <n v="1.3342342883456464"/>
        <n v="1.2321704480767668"/>
        <n v="1.415074814711229"/>
        <n v="0.8417629392147108"/>
        <n v="0.7724956683565424"/>
        <n v="0.9107194348327566"/>
        <n v="0.810453915890204"/>
        <n v="0.9105242471882936"/>
        <n v="0.790174701169053"/>
        <n v="0.889073423808168"/>
        <n v="1.2812549050384554"/>
        <n v="1.2911482911482912"/>
        <n v="1.1668937484388129"/>
        <n v="1.3263718440052248"/>
        <n v="1.2605821241521422"/>
        <n v="1.1208622358803102"/>
        <n v="1.249560558249857"/>
        <n v="1.0578560825064458"/>
        <n v="1.3730586812982424"/>
        <n v="1.4152888344560115"/>
        <n v="1.3476188035064336"/>
        <n v="0.8006950260394105"/>
        <n v="0.9102074064791027"/>
        <n v="0.9384822684887076"/>
        <n v="0.8055523950392536"/>
        <n v="0.8181073581007567"/>
        <n v="0.7841451604682377"/>
        <n v="0.8357602270333239"/>
        <n v="1.3186650067036967"/>
        <n v="0.8069156927150969"/>
        <n v="0.9368705254216722"/>
        <n v="1.0947372174285104"/>
        <n v="0.7935236879885149"/>
        <n v="1.1800674451659652"/>
        <n v="1.1834589736155408"/>
        <n v="1.1528684222536625"/>
        <n v="0.9139681455493807"/>
        <n v="0.8615010293842411"/>
        <n v="0.8125431565042481"/>
        <n v="0.7696315593598809"/>
        <n v="0.831087874522421"/>
        <n v="0.9317058096415327"/>
        <n v="0.8749913164293157"/>
        <n v="0.7831534455430599"/>
        <n v="0.9157324556892591"/>
        <n v="0.7897107143677765"/>
        <n v="0.8487003433055419"/>
        <n v="1.2596386292834891"/>
        <n v="1.1139583794553907"/>
        <n v="0.869635769576563"/>
        <n v="1.1787550701031586"/>
        <n v="1.2297584918773348"/>
        <n v="1.2846170589881527"/>
        <n v="1.1098766463397656"/>
        <n v="1.3318272118272119"/>
        <n v="1.2829506134004405"/>
        <n v="1.3663224402028193"/>
        <n v="1.2266897636794176"/>
        <n v="1.1357402014219937"/>
        <n v="1.415253175287674"/>
        <n v="1.2215251584430247"/>
        <n v="1.3754212839386342"/>
        <n v="1.1077961416303965"/>
        <n v="1.0630605793265697"/>
        <n v="1.1617533094831156"/>
        <n v="1.1002049222744303"/>
        <n v="1.3484357784381156"/>
        <n v="1.26397229992762"/>
        <n v="1.060164852995262"/>
        <n v="1.138264865289451"/>
        <n v="1.0880885147494983"/>
        <n v="1.350518069244377"/>
        <n v="1.2665949887808527"/>
        <n v="0.7885817524841915"/>
        <n v="0.8593463032489801"/>
        <n v="0.795076650476989"/>
        <n v="0.8648527252310616"/>
        <n v="1.243931252619946"/>
        <n v="1.0846037099494097"/>
        <n v="1.4070764968290481"/>
        <n v="1.291355324706883"/>
        <n v="1.0761703696256828"/>
        <n v="0.9163624177646084"/>
        <n v="0.817600069841547"/>
        <n v="0.7809550279538627"/>
        <n v="0.9101832202528619"/>
        <n v="0.7831575666268378"/>
        <n v="0.8939735132185903"/>
        <n v="0.8288968627580077"/>
        <n v="1.1772257672439987"/>
        <n v="1.332813328757293"/>
        <n v="1.3748779341024993"/>
        <n v="1.315067663098364"/>
        <n v="0.7926721427448514"/>
        <n v="0.7917289095054643"/>
        <n v="1.118313898433484"/>
        <n v="0.796372756245277"/>
        <n v="0.818442058250582"/>
        <n v="1.2388963028400655"/>
        <n v="1.0554383432346899"/>
        <n v="1.1871061560833738"/>
        <n v="1.1928336395880519"/>
        <n v="1.0793645740481346"/>
        <n v="1.1343594974268627"/>
        <n v="0.8189911919396743"/>
        <n v="0.9418779521721633"/>
        <n v="0.8683450466929816"/>
        <n v="0.8623327487883349"/>
        <n v="0.8539651458782064"/>
        <n v="0.8109371098348375"/>
        <n v="0.9489798705377871"/>
        <n v="0.8484661456748698"/>
        <n v="0.8686016104393754"/>
        <n v="0.9338573219135158"/>
        <n v="0.8249371490640247"/>
        <n v="1.2775342773657001"/>
        <n v="0.8166501322751323"/>
        <n v="1.189376309893763"/>
        <n v="1.3378256143000589"/>
        <n v="1.1920120383723118"/>
        <n v="1.2353129711185764"/>
        <n v="1.0656182679879362"/>
        <n v="1.059077793364583"/>
        <n v="1.2506101424447937"/>
        <n v="1.3178287572254335"/>
        <n v="1.2551192619261926"/>
        <n v="1.1813905157755527"/>
        <n v="1.2090235907042088"/>
        <n v="1.1349488197200752"/>
        <n v="1.3067636376125913"/>
        <n v="1.2947433401396078"/>
        <n v="1.3803576048523873"/>
        <n v="1.3820944296285167"/>
        <n v="1.2558387096774193"/>
        <n v="1.399671322925226"/>
        <n v="1.0759578367580462"/>
        <n v="1.0818577197887542"/>
        <n v="1.3650130926379553"/>
        <n v="1.2969311971600728"/>
        <n v="1.3443278728756365"/>
        <n v="1.213977027180712"/>
        <n v="1.0662361623616237"/>
        <n v="1.1467250324254215"/>
        <n v="1.342470553354357"/>
        <n v="1.1063323446230255"/>
        <n v="1.057989793477394"/>
        <n v="1.2690897079593604"/>
        <n v="0.8210654737698251"/>
        <n v="0.8362659260986623"/>
        <n v="0.8894079613478516"/>
        <n v="0.9510702298410044"/>
        <n v="0.9285489351122898"/>
        <n v="0.7795502958579882"/>
        <n v="0.7924976152975887"/>
        <n v="1.1191513598177416"/>
        <n v="1.0706512468870466"/>
        <n v="0.776009287121756"/>
        <n v="1.0695972202232868"/>
        <n v="1.1861060960067968"/>
        <n v="1.2470334083855656"/>
        <n v="1.2431875748044645"/>
        <n v="1.2114472608340148"/>
        <n v="0.8460649463832367"/>
        <n v="0.8191205302959574"/>
        <n v="0.7810823082638487"/>
        <n v="1.1159969583917497"/>
        <n v="0.8164290447384733"/>
        <n v="0.8383098737321466"/>
        <n v="0.7747568962095653"/>
        <n v="0.9284500339904826"/>
        <n v="0.8740130668879951"/>
        <n v="0.9269083869617538"/>
        <n v="0.8103017984408367"/>
        <n v="1.3767663860493085"/>
        <n v="1.2485270885605426"/>
        <n v="1.0943880067067757"/>
        <n v="0.8884808577096788"/>
        <n v="0.8974927600511362"/>
        <n v="0.782772878781486"/>
        <n v="1.091169290344305"/>
        <n v="1.2910406953318367"/>
        <n v="1.3588643486046859"/>
        <n v="0.9001438676417696"/>
        <n v="1.3169188136608747"/>
        <n v="1.4241827326068734"/>
        <n v="1.141501073320598"/>
        <n v="1.1334139169027044"/>
        <n v="1.3272814443785563"/>
        <n v="1.2565749534906492"/>
        <n v="1.3681385787762546"/>
        <n v="1.0812698501925293"/>
        <n v="1.4112428888246071"/>
        <n v="1.0676300286994613"/>
        <n v="1.1828259400624577"/>
        <n v="1.1875109553023664"/>
        <n v="1.20764555275702"/>
        <n v="0.818725693074489"/>
        <n v="1.330287619489755"/>
        <n v="1.0907240932063151"/>
        <n v="1.2662365675739273"/>
        <n v="1.1013551250771627"/>
        <n v="0.8243747757532267"/>
        <n v="0.8956591370416581"/>
        <n v="0.9444142754740752"/>
        <n v="0.9234659071528465"/>
        <n v="1.1900863245285187"/>
        <n v="1.0573934257292477"/>
        <n v="1.0845619270107383"/>
        <n v="1.1347684341739381"/>
        <n v="1.0856821973372879"/>
        <n v="1.226563858054583"/>
        <n v="1.356670149773598"/>
        <n v="1.1717586848635235"/>
        <n v="1.1913266663120379"/>
        <n v="1.1436158771654064"/>
        <n v="1.196685228384378"/>
        <n v="1.2061976649362531"/>
        <n v="0.892051641001711"/>
        <n v="0.88467027234461"/>
        <n v="0.8750055190074617"/>
        <n v="0.9250290241070819"/>
        <n v="0.776484910917051"/>
        <n v="0.9243888070692194"/>
        <n v="1.3525286083425618"/>
        <n v="0.8086455233973492"/>
        <n v="0.9197437594435633"/>
        <n v="0.8791961057940598"/>
        <n v="1.1424720738222438"/>
        <n v="1.056710775047259"/>
        <n v="0.8787989302212497"/>
        <n v="0.9467262041416042"/>
        <n v="1.3148605718319801"/>
        <n v="0.8028081020649743"/>
        <n v="1.054313665447161"/>
        <n v="1.2970953186689227"/>
        <n v="1.1037033192328654"/>
        <n v="1.3741593783755532"/>
        <n v="1.3170791926424295"/>
        <n v="0.7812659087052435"/>
        <n v="0.7779986827019247"/>
        <n v="0.9033094029066714"/>
        <n v="0.9172970126388357"/>
        <n v="0.8519315661168823"/>
        <n v="0.7965071273482488"/>
        <n v="0.8181770339964214"/>
        <n v="0.785273694970216"/>
        <n v="0.9390615040712446"/>
        <n v="1.3391617273497036"/>
        <n v="0.8159690092689889"/>
        <n v="1.1724436483057172"/>
        <n v="0.780302343159486"/>
        <n v="0.9035234803636405"/>
        <n v="1.3319716564702238"/>
        <n v="1.2617146367146368"/>
        <n v="1.142497036972798"/>
        <n v="1.2036843788396479"/>
        <n v="1.2338509447460337"/>
        <n v="1.19193871332811"/>
        <n v="1.4021611237843679"/>
        <n v="1.4240619416319238"/>
        <n v="1.3856582682418697"/>
        <n v="1.2053926725517998"/>
        <n v="1.1015502333090073"/>
        <n v="1.255706276904595"/>
        <n v="1.2711024364569399"/>
        <n v="1.0563229849045856"/>
        <n v="1.2111602585913577"/>
        <n v="1.2182452306916547"/>
        <n v="1.2566641612333724"/>
        <n v="0.9067648089730108"/>
        <n v="0.8033827363798546"/>
        <n v="1.3658378404835907"/>
        <n v="1.357345468896453"/>
        <n v="1.3072019941244548"/>
        <n v="1.0805918106588013"/>
        <n v="1.1918819579056639"/>
        <n v="1.3159326379985445"/>
        <n v="1.265983519215742"/>
        <n v="1.0556244952628573"/>
        <n v="1.167154926383035"/>
        <n v="1.1596914492040047"/>
        <n v="1.344386523795733"/>
        <n v="0.9399936946088906"/>
        <n v="0.9192522229670761"/>
        <n v="0.9075432763957354"/>
        <n v="0.8940561083753907"/>
        <n v="0.8711949151157661"/>
        <n v="0.9178273284073323"/>
        <n v="0.7849470442424697"/>
        <n v="0.8277157238472709"/>
        <n v="1.4280599598693788"/>
        <n v="1.2640543798288775"/>
        <n v="1.2870397581762458"/>
        <n v="1.3203664230613072"/>
        <n v="1.2372573733299723"/>
        <n v="1.36113904620759"/>
        <n v="1.1403228187589194"/>
        <n v="0.8710551058785054"/>
        <n v="1.171585782350213"/>
        <n v="0.8893580685912132"/>
        <n v="0.827248246492986"/>
        <n v="1.2515714976482484"/>
        <n v="0.83576134227032"/>
        <n v="0.8719454640797063"/>
        <n v="0.9294397539675632"/>
        <n v="0.803543714433523"/>
        <n v="0.8439863842662633"/>
        <n v="0.9362780593772628"/>
        <n v="0.8943120758675315"/>
        <n v="0.8630200512322233"/>
        <n v="0.8131276549928548"/>
        <n v="0.9237245956034841"/>
        <n v="0.7770102066218572"/>
        <n v="0.8651428156115997"/>
        <n v="0.7870887239771459"/>
        <n v="1.0548906150919468"/>
        <n v="1.1262765663814518"/>
        <n v="1.306291565501953"/>
        <n v="1.15919645750081"/>
        <n v="1.276816111244306"/>
        <n v="0.8628854958752697"/>
        <n v="1.1641563151114152"/>
        <n v="0.8108242911322122"/>
        <n v="1.111391433924962"/>
        <n v="1.3730332261521971"/>
        <n v="1.0714958452609065"/>
        <n v="1.3326268595883433"/>
        <n v="1.3111387921135094"/>
        <n v="1.3365699472439512"/>
        <n v="1.2701603961859709"/>
        <n v="1.2002445319929358"/>
        <n v="1.2601741659159515"/>
        <n v="1.2587005126583708"/>
        <n v="1.2077234264618357"/>
        <n v="1.26354869181257"/>
        <n v="1.3963370259561736"/>
        <n v="1.1483200928501391"/>
        <n v="1.1995732989825596"/>
        <n v="0.8114988043506209"/>
        <n v="1.2375281499293866"/>
        <n v="1.3551797391044578"/>
        <n v="1.283413520938413"/>
        <n v="1.3851781658049862"/>
        <n v="1.3782806678625639"/>
        <n v="0.8518987800021721"/>
        <n v="0.8011184480296367"/>
        <n v="0.7945403929475069"/>
        <n v="1.0834214480494184"/>
        <n v="1.3412747242730836"/>
        <n v="1.205520785295474"/>
        <n v="1.3089792687362274"/>
        <n v="0.8086184664287642"/>
        <n v="1.3420477807893323"/>
        <n v="1.3077846332726966"/>
        <n v="1.1720306724775198"/>
        <n v="1.37744612335893"/>
        <n v="1.1179737941511583"/>
        <n v="1.376893470790378"/>
        <n v="1.108766857863415"/>
        <n v="1.2813629173861938"/>
        <n v="0.866643012823762"/>
        <n v="0.8547469160854341"/>
        <n v="0.831849427636374"/>
        <n v="0.8764998194907515"/>
        <n v="1.2628677027477355"/>
        <n v="1.3543376371505018"/>
        <n v="1.3354051641485105"/>
        <n v="1.172970467828729"/>
        <n v="1.2064244834349893"/>
        <n v="1.42627534363542"/>
        <n v="1.0899566125662863"/>
        <n v="1.0529718194941318"/>
        <n v="0.7988110467303785"/>
        <n v="0.7845483572558264"/>
        <n v="0.9112795998480435"/>
        <n v="1.1336893655682851"/>
        <n v="0.7796270681013886"/>
        <n v="0.9500857306153553"/>
        <n v="0.7789729610255655"/>
        <n v="0.7816947521749008"/>
        <n v="0.9226391051960923"/>
        <n v="0.8079005466778806"/>
        <n v="0.8915871845491521"/>
        <n v="0.8690025108422734"/>
        <n v="0.8413467563390283"/>
        <n v="0.8406261524180114"/>
        <n v="0.9412521440823327"/>
        <n v="0.8910019342359768"/>
        <n v="1.4130982367758187"/>
        <n v="1.2697678636198766"/>
        <n v="1.2226121997985115"/>
        <n v="1.3909670024467125"/>
        <n v="1.2133501435875884"/>
        <n v="1.3992596020360943"/>
        <n v="0.8412518493771775"/>
        <n v="0.8152966755505681"/>
        <n v="0.8347537406276404"/>
        <n v="1.3818269955833244"/>
        <n v="0.8538422022027039"/>
        <n v="1.2138623988448"/>
        <n v="1.1355515943751238"/>
        <n v="1.0736986515592013"/>
        <n v="1.3207212727312514"/>
        <n v="1.0991857787839419"/>
        <n v="1.20241212188736"/>
        <n v="1.0969384499546957"/>
        <n v="1.126632738482799"/>
        <n v="1.1604844950776596"/>
        <n v="1.0998785943397564"/>
        <n v="1.1756675789030493"/>
        <n v="1.3979635639348202"/>
        <n v="1.0651967306595704"/>
        <n v="1.3347483323226197"/>
        <n v="0.8372931661348965"/>
        <n v="1.133491847826087"/>
        <n v="1.0858898821617229"/>
        <n v="1.1946737971779076"/>
        <n v="1.0725650325997462"/>
        <n v="1.153553384978107"/>
        <n v="0.8151707765354572"/>
        <n v="1.1739662294950468"/>
        <n v="1.2179849276001267"/>
        <n v="1.2656674783102055"/>
        <n v="1.1906868991080737"/>
        <n v="1.2683711648790221"/>
        <n v="1.237233999267608"/>
        <n v="0.8128306968266706"/>
        <n v="1.1483029794233042"/>
        <n v="1.0982045461245908"/>
        <n v="1.2783966897053474"/>
        <n v="1.3639459387836226"/>
        <n v="1.2283014673188084"/>
        <n v="1.1651685288379865"/>
        <n v="1.0738244921998055"/>
        <n v="0.8819027348533443"/>
        <n v="0.9102919990161285"/>
        <n v="0.8656800616784821"/>
        <n v="0.7737082798459564"/>
        <n v="0.9137239892834841"/>
        <n v="0.8944521341205051"/>
        <n v="0.8586783925735922"/>
        <n v="0.8542068522090567"/>
        <n v="1.412615121010923"/>
        <n v="0.7835338071806087"/>
        <n v="0.8898421728757571"/>
        <n v="1.189318265899842"/>
        <n v="1.062149385439647"/>
        <n v="1.3439769263812464"/>
        <n v="1.3796765697131044"/>
        <n v="0.9008780367997707"/>
        <n v="0.7968398490779941"/>
        <n v="0.8759729597168021"/>
        <n v="0.8405198796671312"/>
        <n v="1.2732763316832856"/>
        <n v="0.8782003336977159"/>
        <n v="0.8946813319270754"/>
        <n v="0.9148645261262903"/>
        <n v="0.9513385221230725"/>
        <n v="0.8495238539818878"/>
        <n v="0.9413341823483083"/>
        <n v="0.7807761408551922"/>
        <n v="0.8508602711157456"/>
        <n v="1.091756929218888"/>
        <n v="1.2024693172631733"/>
        <n v="1.1989355845109195"/>
        <n v="1.3331525223137235"/>
        <n v="1.1053941625750137"/>
        <n v="1.135292552405168"/>
        <n v="1.2031229692344827"/>
        <n v="0.8867306342148373"/>
        <n v="1.3244283099072265"/>
        <n v="1.130777166437414"/>
        <n v="0.8309955525145398"/>
        <n v="1.143562679911949"/>
        <n v="1.1227691977691978"/>
        <n v="1.3283740556727694"/>
        <n v="1.1807141868937636"/>
        <n v="1.104775019237779"/>
        <n v="1.1021749432569277"/>
        <n v="1.1264519411658376"/>
        <n v="1.1822041546659552"/>
        <n v="1.098379065753945"/>
        <n v="1.3210156999343732"/>
        <n v="1.2174646235061222"/>
        <n v="1.3187218105670102"/>
        <n v="1.3751280917298585"/>
        <n v="1.3186891641222105"/>
        <n v="1.3939077660520314"/>
        <n v="1.1794169238057437"/>
        <n v="1.3751035854372686"/>
        <n v="1.2762205197536427"/>
        <n v="1.1291792517066188"/>
        <n v="0.8227189064651899"/>
        <n v="0.795884639134067"/>
        <n v="0.8605263903447885"/>
        <n v="0.847319699234831"/>
        <n v="1.0713245750660256"/>
        <n v="0.952182621689505"/>
        <n v="1.399926649551562"/>
        <n v="0.9299330036688467"/>
        <n v="1.186631174208814"/>
        <n v="1.0699816534584177"/>
        <n v="1.200989612277177"/>
        <n v="1.200270738904268"/>
        <n v="1.1448468475046547"/>
        <n v="1.2218551765409935"/>
        <n v="1.4108087078005906"/>
        <n v="1.0688738013578778"/>
        <n v="0.8283244877503738"/>
        <n v="0.9243944798610606"/>
        <n v="0.8650792088950113"/>
        <n v="0.774235738821737"/>
        <n v="0.9068949771689497"/>
        <n v="0.8461943420797429"/>
        <n v="1.1276443886144973"/>
        <n v="0.880592082616179"/>
        <n v="0.9080289095289322"/>
        <n v="1.4163459361557618"/>
        <n v="1.2916108225833474"/>
        <n v="1.3426666213043923"/>
        <n v="1.109903096194753"/>
        <n v="0.9184688646910735"/>
        <n v="0.7926194640582152"/>
        <n v="0.9493576883430687"/>
        <n v="0.8260643619025347"/>
        <n v="1.259494980854807"/>
        <n v="1.1440425898784379"/>
        <n v="0.8603415994803408"/>
        <n v="0.8840031130607047"/>
        <n v="0.8081318748659497"/>
        <n v="0.9347741257691731"/>
        <n v="0.8146543554195662"/>
        <n v="0.8816141841351925"/>
        <n v="0.843363510817861"/>
        <n v="0.8594804542702288"/>
        <n v="0.8333306730938054"/>
        <n v="0.8453553835327234"/>
        <n v="1.0893151667264251"/>
        <n v="1.2202163807300244"/>
        <n v="1.1779478844439784"/>
        <n v="1.4008445634114823"/>
        <n v="1.1396672893870652"/>
        <n v="0.8336318830899394"/>
        <n v="0.8846831102461241"/>
        <n v="0.878389822163578"/>
        <n v="1.2592976654241754"/>
        <n v="1.067064192272589"/>
        <n v="1.33930389706563"/>
        <n v="1.3049994191224876"/>
        <n v="1.3073165385398238"/>
        <n v="1.090194984188186"/>
        <n v="1.402059959536509"/>
        <n v="1.3537632566021212"/>
        <n v="0.8324392712550607"/>
        <n v="1.089009905638233"/>
        <n v="1.084823898211322"/>
        <n v="1.1384995750598779"/>
        <n v="1.318456303834718"/>
        <n v="1.3933880207837688"/>
        <n v="1.2520249746878165"/>
        <n v="1.2199026142863896"/>
        <n v="1.231389198719102"/>
        <n v="1.32842209819317"/>
        <n v="1.1554443650226351"/>
        <n v="0.7935377643929692"/>
        <n v="1.1370184013801035"/>
        <n v="1.2978875680753275"/>
        <n v="1.118484299893876"/>
        <n v="1.1197978111330926"/>
        <n v="1.0932575587139182"/>
        <n v="1.359806508355321"/>
        <n v="1.1673310694423937"/>
        <n v="1.2765497214649757"/>
        <n v="1.2411426264257595"/>
        <n v="1.424810844892812"/>
        <n v="1.0646213321851612"/>
        <n v="1.284379095043552"/>
        <n v="1.1305479295355754"/>
        <n v="1.2649110103281376"/>
        <n v="0.8398832646461459"/>
        <n v="0.8689605782522526"/>
        <n v="0.8776613463533488"/>
        <n v="0.9426481909160893"/>
        <n v="0.9123634912035585"/>
        <n v="1.2357920713947517"/>
        <n v="1.1621103824331294"/>
        <n v="1.4075959223104986"/>
        <n v="0.833916083916084"/>
        <n v="0.8156757388155589"/>
        <n v="0.829022423288749"/>
        <n v="1.146494394831845"/>
        <n v="0.7698024321659424"/>
        <n v="0.7730960559042994"/>
        <n v="0.7863092100308758"/>
        <n v="1.2038292945165825"/>
        <n v="1.105358281947693"/>
        <n v="1.1732488822652758"/>
        <n v="1.171692060946271"/>
        <n v="1.1096875702405036"/>
        <n v="1.1415335597199514"/>
        <n v="0.9496216927487194"/>
        <n v="0.8153174832354734"/>
        <n v="0.7939171310276126"/>
        <n v="0.8782068690818895"/>
        <n v="0.811071422287132"/>
        <n v="0.83712114291978"/>
        <n v="0.8981610563048864"/>
        <n v="0.8349951230085618"/>
        <n v="0.8579272343585134"/>
        <n v="1.2882979472267797"/>
        <n v="0.7999515778533636"/>
        <n v="1.3651887761113637"/>
        <n v="1.2857505091732988"/>
        <n v="1.301630762815096"/>
        <n v="1.3855598265845226"/>
        <n v="1.3647843001872186"/>
        <n v="1.2067981230201081"/>
        <n v="1.4000489570401973"/>
        <n v="1.063287970994801"/>
        <n v="1.2462659419669606"/>
        <n v="1.2213751896458072"/>
        <n v="1.2087933511184075"/>
        <n v="1.1507991564459736"/>
        <n v="1.0897851978202786"/>
        <n v="1.093795336384297"/>
        <n v="0.8739037732390426"/>
        <n v="1.0917888332328027"/>
        <n v="1.137827233549881"/>
        <n v="1.0828205033717802"/>
        <n v="1.066135968390951"/>
        <n v="1.3402490313607311"/>
        <n v="1.0667296563127435"/>
        <n v="1.0885922711693865"/>
        <n v="1.245542819154294"/>
        <n v="1.3072006279698911"/>
        <n v="1.3039594703860926"/>
        <n v="1.161700303758782"/>
        <n v="1.1470144829338529"/>
        <n v="0.8271231550931527"/>
        <n v="0.8745793269230769"/>
        <n v="0.8815056886952312"/>
        <n v="0.8989499522705577"/>
        <n v="0.7878725165562914"/>
        <n v="0.8211393392872627"/>
        <n v="0.9505823271717064"/>
        <n v="0.778099592444711"/>
        <n v="1.137465459221362"/>
        <n v="0.8485651539131608"/>
        <n v="0.8874874829824818"/>
        <n v="0.8988760926876648"/>
        <n v="1.13988417406365"/>
        <n v="1.4207982538197692"/>
        <n v="1.3452868653528784"/>
        <n v="1.32870938837819"/>
        <n v="0.8379305387253795"/>
        <n v="1.163244543100259"/>
        <n v="0.916137728219581"/>
        <n v="1.3972641941391941"/>
        <n v="0.8390078486066672"/>
        <n v="0.870164303217772"/>
        <n v="0.9150018162005086"/>
        <n v="0.8376305554341651"/>
        <n v="0.8620382291769833"/>
        <n v="0.8714527923823877"/>
        <n v="0.8319091234713196"/>
        <n v="0.817209214382504"/>
        <n v="0.9053878863306368"/>
        <n v="0.8526248953013968"/>
        <n v="0.8723085127658156"/>
        <n v="1.1933072713057076"/>
        <n v="1.0579949485136972"/>
        <n v="1.1206872299809103"/>
        <n v="1.273144499559594"/>
        <n v="1.0956363520286014"/>
        <n v="1.139591651982735"/>
        <n v="1.160220994475138"/>
        <n v="1.3872946207517443"/>
        <n v="1.102813476901702"/>
        <n v="1.3957315698504547"/>
        <n v="1.2763830097795943"/>
        <n v="1.3875892823400475"/>
        <n v="1.1773137034577863"/>
        <n v="1.1999048787203686"/>
        <n v="1.0616324094338756"/>
        <n v="1.239081230614469"/>
        <n v="1.2206822128922388"/>
        <n v="1.156825874388868"/>
        <n v="1.2204663825757576"/>
        <n v="1.158895077299633"/>
        <n v="1.280997493338313"/>
        <n v="1.4142928192903326"/>
        <n v="1.4219555001981543"/>
        <n v="1.0874512077294687"/>
        <n v="1.2461899422781446"/>
        <n v="1.2697044540493634"/>
        <n v="1.380804486792908"/>
        <n v="1.1909465787573097"/>
        <n v="0.8829473339109665"/>
        <n v="0.9123772102161101"/>
        <n v="0.8520082067562205"/>
        <n v="1.0784866001050972"/>
        <n v="1.063946747418532"/>
        <n v="1.426589329149815"/>
        <n v="1.2922175898352193"/>
        <n v="0.7866214183255782"/>
        <n v="1.3868615092269194"/>
        <n v="1.2168619312808657"/>
        <n v="1.2200077901843678"/>
        <n v="1.0633983309753747"/>
        <n v="1.2647983595352017"/>
        <n v="1.4044210602357416"/>
        <n v="1.3196241919725906"/>
        <n v="0.8253914762642942"/>
        <n v="0.7713703822436779"/>
        <n v="0.8623790260638026"/>
        <n v="0.8907349863656542"/>
        <n v="0.8549064387800206"/>
        <n v="0.8520504040858207"/>
        <n v="0.8748432035181442"/>
        <n v="0.8725628994417928"/>
        <n v="0.9444998057662101"/>
        <n v="0.8491979240386883"/>
        <n v="0.935487650102509"/>
        <n v="0.8822408763469667"/>
        <n v="0.9422777167046779"/>
        <n v="1.2352756080405731"/>
        <n v="1.2220377322167677"/>
        <n v="0.8119571254682755"/>
        <n v="0.7711016291698991"/>
        <n v="1.374017521902378"/>
        <n v="1.1211283332890225"/>
        <n v="0.818216231717809"/>
        <n v="0.9341657207718501"/>
        <n v="0.9176670187906143"/>
        <n v="0.8741268917345751"/>
        <n v="0.873624300358468"/>
        <n v="0.7796282368110025"/>
        <n v="0.9354465389066515"/>
        <n v="0.7846805648957633"/>
        <n v="1.3219080051327607"/>
        <n v="1.410125752428631"/>
        <n v="1.2096013369632606"/>
        <n v="1.091307523739956"/>
        <n v="1.3468698244451804"/>
        <n v="1.1105160662122688"/>
        <n v="1.230325399855755"/>
        <n v="1.3735757575757577"/>
        <n v="1.204170030123447"/>
        <n v="0.801176704784234"/>
        <n v="1.159907899903616"/>
        <n v="1.349852626712131"/>
        <n v="1.1814750839998107"/>
        <n v="1.0854424529151596"/>
        <n v="1.0781997544349888"/>
        <n v="1.2822171852462394"/>
        <n v="1.407859513866581"/>
        <n v="1.0586286163977883"/>
        <n v="1.0992408524519386"/>
        <n v="1.2607981533271186"/>
        <n v="1.115558727952364"/>
        <n v="1.0792119877756234"/>
        <n v="1.0915599244573333"/>
        <n v="1.2607259936349933"/>
        <n v="1.404494382022472"/>
        <n v="1.102627530446687"/>
        <n v="1.3368818412184227"/>
        <n v="1.1529490671667328"/>
        <n v="1.332568562147938"/>
        <n v="1.271302310407213"/>
        <n v="1.1085668374008235"/>
        <n v="0.793839844848772"/>
        <n v="0.9283145340689709"/>
        <n v="0.8511920078710361"/>
        <n v="1.1563704322793333"/>
        <n v="0.8045121024894089"/>
        <n v="0.7741876119223392"/>
        <n v="0.8026133438922985"/>
        <n v="0.8984482256521197"/>
        <n v="0.8861335278294081"/>
        <n v="1.1600432251235004"/>
        <n v="1.057923600160049"/>
        <n v="1.136853448275862"/>
        <n v="1.2897717059140752"/>
        <n v="1.1496880675985153"/>
        <n v="1.2998381440517939"/>
        <n v="0.7807631864024046"/>
        <n v="0.9260040003137501"/>
        <n v="0.8472950405841003"/>
        <n v="0.850209730693631"/>
        <n v="0.8024652869373367"/>
        <n v="0.9335474251634361"/>
        <n v="0.8100632369722328"/>
        <n v="0.7798612315698179"/>
        <n v="1.297020341408566"/>
        <n v="1.1501602183717066"/>
        <n v="1.3417425089147905"/>
        <n v="1.135931899641577"/>
        <n v="1.2968868466398622"/>
        <n v="1.1855198095354373"/>
        <n v="1.1304799198615791"/>
        <n v="0.8949703534309228"/>
        <n v="0.8566441596619356"/>
        <n v="0.9522880846712558"/>
        <n v="0.7768475788105297"/>
        <n v="1.0798165569882678"/>
        <n v="1.3054657407147074"/>
        <n v="0.8700281483294579"/>
        <n v="0.9099124178247928"/>
        <n v="0.937610528480362"/>
        <n v="0.8014211571284267"/>
        <n v="0.9126796892202196"/>
        <n v="0.8008171365201657"/>
        <n v="0.8738591789972426"/>
        <n v="0.884703196347032"/>
        <n v="1.101496655769173"/>
        <n v="1.084607816832126"/>
        <n v="1.193231049091649"/>
        <n v="1.3161407566495953"/>
        <n v="1.0780854171013023"/>
        <n v="1.2737885462555065"/>
        <n v="0.8909707751390635"/>
        <n v="1.137949603037625"/>
        <n v="0.9391726089090332"/>
        <n v="0.770199443737858"/>
        <n v="1.1172222413733668"/>
        <n v="1.148630064529779"/>
        <n v="1.1128732371088585"/>
        <n v="1.2603933931875815"/>
        <n v="1.0833295010347206"/>
        <n v="1.0984266702594272"/>
        <n v="1.4237950684347873"/>
        <n v="1.3442777377237252"/>
        <n v="1.0667505687593786"/>
        <n v="1.194051309700319"/>
        <n v="1.3399663747459285"/>
        <n v="1.3487562219291476"/>
        <n v="1.0542584789666367"/>
        <n v="1.212793103448276"/>
        <n v="1.087161488619372"/>
        <n v="1.3974345174022247"/>
        <n v="1.1438608746507246"/>
        <n v="1.3503895098466154"/>
        <n v="1.1590409460586306"/>
        <n v="0.8662389963084389"/>
        <n v="0.8705314623150676"/>
        <n v="0.7965311786604022"/>
        <n v="0.8892283774839534"/>
        <n v="0.8727879128827453"/>
        <n v="0.879194907908098"/>
        <n v="0.7871390890678724"/>
        <n v="0.872591066057703"/>
        <n v="1.2231262480310565"/>
        <n v="1.1033296337402885"/>
        <n v="1.353890669400148"/>
        <n v="1.2033358275604045"/>
        <n v="1.078817627000847"/>
        <n v="1.2139111966549412"/>
        <n v="1.425830296993368"/>
        <n v="1.2691397000789266"/>
        <n v="0.938378876266503"/>
        <n v="0.9119641792251635"/>
        <n v="0.7838323290761182"/>
        <n v="0.8089885099068126"/>
        <n v="0.7791005291005291"/>
        <n v="1.0561397756282642"/>
        <n v="1.4075432345528809"/>
        <n v="1.102922576565182"/>
        <n v="0.8369142710691555"/>
        <n v="1.226581675642012"/>
        <n v="1.2415671541661075"/>
        <n v="1.169883035883969"/>
        <n v="0.7732083043414942"/>
        <n v="0.7697584252907844"/>
        <n v="1.1867374766757572"/>
        <n v="0.892797849632382"/>
        <n v="1.178203859475507"/>
        <n v="1.4003484712230216"/>
        <n v="0.8190692864529473"/>
        <n v="0.7979079813420376"/>
        <n v="0.8869355394691486"/>
        <n v="0.8196875127483376"/>
        <n v="0.7708776373324413"/>
        <n v="0.8423460828009287"/>
        <n v="0.8917142647920328"/>
        <n v="0.9226009947834526"/>
        <n v="0.7748512476566412"/>
        <n v="0.8117282603953052"/>
        <n v="0.8120740800128277"/>
        <n v="0.8714149694619261"/>
        <n v="1.3162001399580125"/>
        <n v="1.28865"/>
        <n v="0.8133404239155207"/>
        <n v="0.9074765818056434"/>
        <n v="0.9500600464775333"/>
        <n v="0.841400133412913"/>
        <n v="0.8511104823878908"/>
        <n v="1.1233074286489972"/>
        <n v="1.067920138235445"/>
        <n v="1.3404050767321227"/>
        <n v="1.3279689756955348"/>
        <n v="1.1630622553628829"/>
        <n v="1.2660614782833315"/>
        <n v="1.2125840305144038"/>
        <n v="1.084296700153129"/>
        <n v="1.42290015978388"/>
        <n v="1.2428380952380953"/>
        <n v="1.306930693069307"/>
        <n v="1.0661595354721511"/>
        <n v="1.2897530153387367"/>
        <n v="1.3438840046210179"/>
        <n v="1.386417504064563"/>
        <n v="1.1269720284748688"/>
        <n v="1.2001529122839534"/>
        <n v="1.0759636521800464"/>
        <n v="1.298216901817414"/>
        <n v="1.1737066282631778"/>
        <n v="1.314906025631601"/>
        <n v="1.1092321956819287"/>
        <n v="1.401753914387474"/>
        <n v="1.3237664310720656"/>
        <n v="1.2680053103219382"/>
        <n v="1.3042027545080221"/>
        <n v="1.3998595358706534"/>
        <n v="1.0944161017541407"/>
        <n v="1.4240520380072819"/>
        <n v="1.1925334278862751"/>
        <n v="1.220208212228505"/>
        <n v="0.9332581531601597"/>
        <n v="0.795198799699925"/>
        <n v="0.9519777204575116"/>
        <n v="0.8381099519155658"/>
        <n v="0.8808053736811752"/>
        <n v="0.87035873813512"/>
        <n v="0.8043457741028109"/>
        <n v="1.0642827614716825"/>
        <n v="0.7980472894457636"/>
        <n v="0.7869222696053033"/>
        <n v="0.9242457798119986"/>
        <n v="1.251729660474055"/>
        <n v="1.3332344898026425"/>
        <n v="1.257514430100831"/>
        <n v="0.8184439489698413"/>
        <n v="0.8969307978559967"/>
        <n v="1.2091510597734665"/>
        <n v="0.8211647238790926"/>
        <n v="1.217283862824228"/>
        <n v="1.3429125040891818"/>
        <n v="0.9428753756844662"/>
        <n v="0.8469814502529511"/>
        <n v="0.8474356832609422"/>
        <n v="0.7789283564118001"/>
        <n v="0.8984486194136067"/>
        <n v="0.8187460275918794"/>
        <n v="0.8427113994227416"/>
        <n v="0.9023239457257568"/>
        <n v="0.9316667667006783"/>
        <n v="0.7933584540673424"/>
        <n v="0.8482393536080928"/>
        <n v="1.3214961921992678"/>
        <n v="1.0776675587033944"/>
        <n v="1.2442861874792979"/>
        <n v="1.218576589326282"/>
        <n v="1.1305036234090493"/>
        <n v="1.1690017370975858"/>
        <n v="1.1461865389073487"/>
        <n v="1.1900809230029645"/>
        <n v="1.1152540169127907"/>
        <n v="1.3855359578202795"/>
        <n v="1.0546544311619963"/>
        <n v="1.1063685310365674"/>
        <n v="1.1316355377292386"/>
        <n v="1.423517060367454"/>
        <n v="1.2718249905706127"/>
        <n v="1.0926303874320407"/>
        <n v="1.198135028320615"/>
        <n v="1.2773110948786623"/>
        <n v="1.1041539556640227"/>
        <n v="1.1964529652833389"/>
        <n v="1.2472009844465515"/>
        <n v="1.3236171139478004"/>
        <n v="1.2560512294965944"/>
        <n v="1.1049989786091574"/>
        <n v="1.3431666829547517"/>
        <n v="1.2847821420905774"/>
        <n v="1.368702545942086"/>
        <n v="1.0785262723469713"/>
        <n v="0.8277469609347339"/>
        <n v="0.9390333607373113"/>
        <n v="0.8885812227510234"/>
        <n v="0.94817474427948"/>
        <n v="1.263241902990857"/>
        <n v="0.8972092217022014"/>
        <n v="1.2727827639997287"/>
        <n v="1.3141450386348346"/>
        <n v="1.207030476400044"/>
        <n v="1.119025623571741"/>
        <n v="1.1485355648535565"/>
        <n v="1.2446725929635658"/>
        <n v="1.1610708571279904"/>
        <n v="1.2598729864995584"/>
        <n v="0.7918527955619346"/>
        <n v="0.8168899876390606"/>
        <n v="0.8253270748027565"/>
        <n v="0.7775786229664109"/>
        <n v="0.8896715059055118"/>
        <n v="1.1791520069852848"/>
        <n v="1.3325763831544177"/>
        <n v="1.149776158250911"/>
        <n v="1.1274556983524882"/>
        <n v="0.8875392546068614"/>
        <n v="1.2267634692225327"/>
        <n v="1.0994393367366138"/>
        <n v="0.932221983735184"/>
        <n v="0.8128397164541743"/>
        <n v="1.0618627420410962"/>
        <n v="1.1156782633816187"/>
        <n v="1.2341491292946951"/>
        <n v="1.110476631427322"/>
        <n v="1.223922755972381"/>
        <n v="0.7957884427032321"/>
        <n v="0.9362266364076803"/>
        <n v="0.8762884079917933"/>
        <n v="0.862889738382511"/>
        <n v="0.9265468998911689"/>
        <n v="0.8820177487155535"/>
        <n v="0.8752657689581856"/>
        <n v="0.9018136439267886"/>
        <n v="0.8227846092820309"/>
        <n v="0.8343256089905003"/>
        <n v="0.9396827155705764"/>
        <n v="1.1853669648774023"/>
        <n v="0.8413006464273346"/>
        <n v="1.089451928080014"/>
        <n v="1.3435744237673692"/>
        <n v="1.328409185571877"/>
        <n v="1.0858625125457655"/>
        <n v="1.209817942396913"/>
        <n v="1.2653777218472333"/>
        <n v="1.367946774465218"/>
        <n v="1.3367269592616262"/>
        <n v="1.300872481840443"/>
        <n v="1.1338897443485327"/>
        <n v="1.2702612538214593"/>
        <n v="1.2304663272223744"/>
        <n v="1.2949368786038582"/>
        <n v="1.4171376851749233"/>
        <n v="0.9243775908462825"/>
        <n v="1.1612851979824457"/>
        <n v="1.35571746532996"/>
        <n v="1.2186004784688995"/>
        <n v="1.0816181563104899"/>
        <n v="1.264938295431396"/>
        <n v="1.2182964769191962"/>
        <n v="1.1720548427562227"/>
        <n v="1.0700526374734012"/>
        <n v="1.1166232698369192"/>
        <n v="1.389168442208018"/>
        <n v="1.2190095450601215"/>
        <n v="0.8450855699990648"/>
        <n v="0.8318823842942169"/>
        <n v="0.9182517495295"/>
        <n v="0.8009086453266976"/>
        <n v="0.8618211523348637"/>
        <n v="0.8297520661157025"/>
        <n v="0.9246463306808135"/>
        <n v="1.4013652967125092"/>
        <n v="0.8204943604511639"/>
        <n v="0.8689856611789697"/>
        <n v="1.0699662606507692"/>
        <n v="1.2512989552488967"/>
        <n v="1.0789128927020988"/>
        <n v="0.9277381665124549"/>
        <n v="0.920623680449008"/>
        <n v="0.7824781759917492"/>
        <n v="0.8353770260747005"/>
        <n v="1.1129348241590213"/>
        <n v="1.2516008464561519"/>
        <n v="1.1615603017204847"/>
        <n v="1.138059461889167"/>
        <n v="1.203489474682344"/>
        <n v="1.4074305084745762"/>
        <n v="0.8985150925024342"/>
        <n v="0.9013459369976728"/>
        <n v="0.8124493775311235"/>
        <n v="0.8004491202165621"/>
        <n v="0.7722395248843104"/>
        <n v="0.7750364608653378"/>
        <n v="0.7727574750830565"/>
        <n v="0.8479891878779477"/>
        <n v="1.0607782415510973"/>
        <n v="1.3744545737883747"/>
        <n v="1.2244262964475296"/>
        <n v="0.8635107058843731"/>
        <n v="0.8230592130791319"/>
        <n v="1.3901912250048534"/>
        <n v="1.1626046829601777"/>
        <n v="1.0547921809741176"/>
        <n v="1.3280682101070451"/>
        <n v="1.2858487786758208"/>
        <n v="1.4138822030298739"/>
        <n v="1.0759628591835613"/>
        <n v="1.2731976112398664"/>
        <n v="1.1699925400969788"/>
        <n v="1.0545253452410486"/>
        <n v="1.2959158855774449"/>
        <n v="1.0786744040277412"/>
        <n v="1.3002826385136539"/>
        <n v="1.4038408508961986"/>
        <n v="1.1422306576915369"/>
        <n v="1.1210301165684027"/>
        <n v="1.3463050788997155"/>
        <n v="0.8276586138443567"/>
        <n v="0.8223239042870021"/>
        <n v="0.8125464859404314"/>
        <n v="0.9346713466206917"/>
        <n v="1.2674123029994917"/>
        <n v="1.3280491472268763"/>
        <n v="0.8017116333043226"/>
        <n v="1.2295456804851377"/>
        <n v="1.301384544718826"/>
        <n v="1.2887707869021088"/>
        <n v="1.330144612234451"/>
        <n v="1.199099368277275"/>
        <n v="1.393886165963113"/>
        <n v="0.7972340352561904"/>
        <n v="0.8602882268981077"/>
        <n v="0.9017630387574074"/>
        <n v="0.7754424341455058"/>
        <n v="0.7731379731379732"/>
        <n v="0.7791661333674644"/>
        <n v="0.9379700361224611"/>
        <n v="0.9081200441634046"/>
        <n v="0.8957445174175213"/>
        <n v="0.8896378290355162"/>
        <n v="1.2410881285069866"/>
        <n v="1.32637577082195"/>
        <n v="1.1913414915723852"/>
        <n v="1.0860395230643531"/>
        <n v="0.850758309131978"/>
        <n v="1.281838133897877"/>
        <n v="0.9092005446411204"/>
        <n v="1.1342717064684484"/>
        <n v="1.3030810340942018"/>
        <n v="0.7752290418130467"/>
        <n v="0.9279496662457153"/>
        <n v="0.7883500476398108"/>
        <n v="0.8288059409810435"/>
        <n v="0.7721703746295723"/>
        <n v="1.0816400977638347"/>
        <n v="0.945286506469501"/>
        <n v="1.1655679321057817"/>
        <n v="1.0792632513703035"/>
        <n v="1.2905952058708532"/>
        <n v="1.1810568968428161"/>
        <n v="1.3930719500820172"/>
        <n v="1.2212914485165793"/>
        <n v="0.8628040985702204"/>
        <n v="1.3961254553073525"/>
        <n v="0.7880246222719642"/>
        <n v="0.7893345318985803"/>
        <n v="1.1714683846682834"/>
        <n v="1.1157891657035857"/>
        <n v="1.0894212858886247"/>
        <n v="1.4093372317831598"/>
        <n v="1.1612132481580342"/>
        <n v="1.068590817334536"/>
        <n v="1.0952244371145847"/>
        <n v="1.2742108532384664"/>
        <n v="1.250107203337476"/>
        <n v="1.230873146061676"/>
        <n v="1.1419818796867978"/>
        <n v="1.0809247535577617"/>
        <n v="1.1083937065495792"/>
        <n v="0.7857943055009966"/>
        <n v="1.2816111283010239"/>
        <n v="1.1030847381693896"/>
        <n v="1.1938721721941576"/>
        <n v="1.1890154105085993"/>
        <n v="1.0922444992674039"/>
        <n v="0.8059552868812732"/>
        <n v="0.7827301559072856"/>
        <n v="0.9295269168026101"/>
        <n v="0.8455555930943613"/>
        <n v="1.1324618491921006"/>
        <n v="1.3529287509769545"/>
        <n v="1.2532600105374079"/>
        <n v="1.3066256157635467"/>
        <n v="1.0660224020352638"/>
        <n v="1.355819727635242"/>
        <n v="1.1519316301199833"/>
        <n v="1.1000718971870225"/>
        <n v="1.087526074259491"/>
        <n v="1.0532061322321895"/>
        <n v="0.7772545463001721"/>
        <n v="0.8145447378793851"/>
        <n v="0.915026102270583"/>
        <n v="0.8947647448641485"/>
        <n v="0.8750026994924954"/>
        <n v="0.8941433348995329"/>
        <n v="0.8815218576256405"/>
        <n v="1.219757664040257"/>
        <n v="0.8052701065726613"/>
        <n v="0.9081860622775526"/>
        <n v="0.9040444740315102"/>
        <n v="0.9391940245102424"/>
        <n v="0.8070698306107821"/>
        <n v="1.4033133916244822"/>
        <n v="1.3524192022204933"/>
        <n v="0.9282257053291536"/>
        <n v="1.0724375422012153"/>
        <n v="0.840888605383218"/>
        <n v="1.4176209755157123"/>
        <n v="1.1335064935064936"/>
        <n v="0.8169217881349479"/>
        <n v="0.8920730046308908"/>
        <n v="0.8435247033230606"/>
        <n v="0.8635101399680233"/>
        <n v="0.7706538130116329"/>
        <n v="0.7812334484438889"/>
        <n v="0.7905779263307663"/>
        <n v="0.9403292605031628"/>
        <n v="0.797074678629321"/>
        <n v="0.9411752391718479"/>
        <n v="0.8184354813957058"/>
        <n v="1.3287276914219919"/>
        <n v="1.152522045855379"/>
        <n v="1.393035590744869"/>
        <n v="1.2568237891182963"/>
        <n v="1.1825538814189474"/>
        <n v="1.2392646529527396"/>
        <n v="1.2296560888487937"/>
        <n v="1.2931417433479897"/>
        <n v="1.158640607159648"/>
        <n v="1.1583271535068889"/>
        <n v="1.2728004446062744"/>
        <n v="1.2862991008045432"/>
        <n v="1.176180772095231"/>
        <n v="1.16082527828327"/>
        <n v="1.2744163944163944"/>
        <n v="1.419091478696742"/>
        <n v="1.2105530728547416"/>
        <n v="1.1576141543691572"/>
        <n v="1.181979773214833"/>
        <n v="1.360734564427848"/>
        <n v="1.0811983397144596"/>
        <n v="1.167879308161054"/>
        <n v="1.1638895942804681"/>
        <n v="1.2293465161464867"/>
        <n v="1.0580727166803485"/>
        <n v="1.1850125141090444"/>
        <n v="0.8672871919552301"/>
        <n v="0.7990830257595688"/>
        <n v="0.9137448878974508"/>
        <n v="0.8657388351512657"/>
        <n v="0.8476970592184773"/>
        <n v="1.1371324600994532"/>
        <n v="1.1538419069440036"/>
        <n v="1.133308275386832"/>
        <n v="0.9207330618289522"/>
        <n v="1.344097752563823"/>
        <n v="1.1257225668832331"/>
        <n v="1.2736146095717884"/>
        <n v="1.1304540224798654"/>
        <n v="1.2207034809549846"/>
        <n v="1.0771235473090928"/>
        <n v="1.3087115021998743"/>
        <n v="0.9290974795297562"/>
        <n v="0.9469453376205788"/>
        <n v="0.9255737486392215"/>
        <n v="0.9197656369559039"/>
        <n v="0.7800736116287738"/>
        <n v="0.8748742595283335"/>
        <n v="0.8405548296922002"/>
        <n v="0.7911361648362328"/>
        <n v="1.2231108043923924"/>
        <n v="0.8301133243472617"/>
        <n v="0.7834682171760824"/>
        <n v="1.1255566771569385"/>
        <n v="1.343219408090889"/>
        <n v="1.3374480626147454"/>
        <n v="1.4185601433341477"/>
        <n v="0.8623760591310619"/>
        <n v="0.7857739188512273"/>
        <n v="0.8517070313845729"/>
        <n v="0.8212101744116878"/>
        <n v="1.1365767683149879"/>
        <n v="0.8090876780490472"/>
        <n v="0.791694755291897"/>
        <n v="0.7836946439000928"/>
        <n v="0.8832408435072142"/>
        <n v="0.9052953484629004"/>
        <n v="0.8264082772212186"/>
        <n v="0.8529485115741265"/>
        <n v="0.8738803913462864"/>
        <n v="0.8955074972857184"/>
        <n v="1.4270936335285616"/>
        <n v="1.2216116540660151"/>
        <n v="1.2648306050795677"/>
        <n v="1.077113471427885"/>
        <n v="1.102427648887826"/>
        <n v="1.2043176561295297"/>
        <n v="1.4212755083415471"/>
        <n v="1.2505527464287773"/>
        <n v="0.8212005564076043"/>
        <n v="1.0816308461896014"/>
        <n v="1.2472660925069814"/>
        <n v="1.2466074673432304"/>
        <n v="1.1492351890674741"/>
        <n v="1.081170696858159"/>
        <n v="1.058990588977781"/>
        <n v="1.3013077452528443"/>
        <n v="1.3640476262124723"/>
        <n v="1.1088855421686747"/>
        <n v="1.3014806755286437"/>
        <n v="1.389997883896452"/>
        <n v="1.3275285434205975"/>
        <n v="1.109157869944115"/>
        <n v="1.3626077925347768"/>
        <n v="1.0854005322174087"/>
        <n v="1.0610882385668188"/>
        <n v="1.3075939973614776"/>
        <n v="1.2276301010857358"/>
        <n v="1.2203281935210073"/>
        <n v="1.1909503166155617"/>
        <n v="0.8955512572533849"/>
        <n v="0.8607881773399014"/>
        <n v="0.7764960870450645"/>
        <n v="0.8035674387428317"/>
        <n v="1.3858494363929146"/>
        <n v="1.080532121998702"/>
        <n v="1.2752775046497578"/>
        <n v="1.3762311054932321"/>
        <n v="1.3171492204899777"/>
        <n v="1.4208490652914634"/>
        <n v="1.2876098300700236"/>
        <n v="1.1051948595587928"/>
        <n v="1.2478167269182339"/>
        <n v="1.1891149791615592"/>
        <n v="1.275454560252633"/>
        <n v="1.1251938843341458"/>
        <n v="1.3527860536275063"/>
        <n v="0.7824534897499704"/>
        <n v="0.8563965118763232"/>
        <n v="0.8223201429488403"/>
        <n v="0.9520448093301619"/>
        <n v="0.8145679760341984"/>
        <n v="1.266842030930019"/>
        <n v="1.202783562221578"/>
        <n v="0.8146975277600337"/>
        <n v="1.323326422966909"/>
        <n v="1.279790110566755"/>
        <n v="1.1286961934928685"/>
        <n v="0.8753180285190225"/>
        <n v="0.9004351610095735"/>
        <n v="0.9261555806087937"/>
        <n v="0.7968588438891127"/>
        <n v="1.3942982316898949"/>
        <n v="0.8811088385047217"/>
        <n v="0.932480686695279"/>
        <n v="1.2457827300708644"/>
        <n v="0.8871190316602926"/>
        <n v="0.7959815367906597"/>
        <n v="0.9084290808240888"/>
        <n v="0.8046108101502993"/>
        <n v="0.8288288288288288"/>
        <n v="0.8042176705853836"/>
        <n v="0.9196770080747981"/>
        <n v="0.9054677081348829"/>
        <n v="0.9336645505566289"/>
        <n v="0.9078297612381001"/>
        <n v="0.929936988872503"/>
        <n v="1.3636834545925456"/>
        <n v="1.3285698521297726"/>
        <n v="1.153817931667049"/>
        <n v="1.4089088481611847"/>
        <n v="1.4184152834325086"/>
        <n v="0.899763766296666"/>
        <n v="0.8954965063497731"/>
        <n v="0.9492009520571234"/>
        <n v="1.3003960808838857"/>
        <n v="1.3211689787516885"/>
        <n v="1.0830644660917044"/>
        <n v="1.156724963564439"/>
        <n v="1.149604043463136"/>
        <n v="1.3959757071674"/>
        <n v="1.2622397603014766"/>
        <n v="1.3545498580481963"/>
        <n v="1.2680774839192"/>
        <n v="1.0714157893167109"/>
        <n v="1.0875203729342282"/>
        <n v="1.1425983124255863"/>
        <n v="1.062913221882648"/>
        <n v="1.099000099000099"/>
        <n v="1.3360382049966453"/>
        <n v="1.077499391875456"/>
        <n v="1.0983198252454933"/>
        <n v="1.2526438916984897"/>
        <n v="1.1316378819510344"/>
        <n v="0.8507909420878704"/>
        <n v="1.2904538121624465"/>
        <n v="1.3674149956408022"/>
        <n v="1.3404585526631574"/>
        <n v="1.1610222487805555"/>
        <n v="1.236783074177925"/>
        <n v="1.2786143944811341"/>
        <n v="0.8841133485803536"/>
        <n v="1.2670250464045512"/>
        <n v="1.4227058319039452"/>
        <n v="1.324079208408808"/>
        <n v="1.1417611053875523"/>
        <n v="1.3231297382348735"/>
        <n v="1.2580659360007043"/>
        <n v="1.1313374370453273"/>
        <n v="1.2338708020951012"/>
        <n v="0.7952078239608802"/>
        <n v="0.7717085886455195"/>
        <n v="0.9429922645452212"/>
        <n v="0.7804735868778644"/>
        <n v="0.804612053658369"/>
        <n v="0.7928585438366488"/>
        <n v="1.2161219169841588"/>
        <n v="0.7946697482279506"/>
        <n v="0.943031289882498"/>
        <n v="1.288472567386733"/>
        <n v="1.1995320759076862"/>
        <n v="1.2326687516288768"/>
        <n v="0.7977556109725685"/>
        <n v="0.8915425947404549"/>
        <n v="0.9426526369929066"/>
        <n v="0.9082863038560027"/>
        <n v="1.2117174280879865"/>
        <n v="0.8780961146012565"/>
        <n v="0.813627673077232"/>
        <n v="0.927673952064196"/>
        <n v="0.852558341339449"/>
        <n v="0.8529311713346185"/>
        <n v="0.7830931276360602"/>
        <n v="0.8303393213572854"/>
        <n v="0.8822384298457313"/>
        <n v="0.8875020315293353"/>
        <n v="0.8064435314159736"/>
        <n v="0.8013249836794893"/>
        <n v="1.2062375100982186"/>
        <n v="1.244747720708987"/>
        <n v="1.2589695482753644"/>
        <n v="1.2892721195803547"/>
        <n v="0.7891741391311469"/>
        <n v="0.8807270109771459"/>
        <n v="0.8386207787454383"/>
        <n v="0.8894010039837791"/>
        <n v="0.9220249639464916"/>
        <n v="1.3545353723113451"/>
        <n v="1.1746011107602579"/>
        <n v="1.3743872868540439"/>
        <n v="1.3502938542139553"/>
        <n v="1.0597802281513646"/>
        <n v="1.2538277384689047"/>
        <n v="1.2916603269598148"/>
        <n v="1.1737910375815588"/>
        <n v="1.1281581194434678"/>
        <n v="1.0803773136221315"/>
        <n v="1.223129015454072"/>
        <n v="1.1364389549204188"/>
        <n v="1.3445031672851306"/>
        <n v="1.2245948085496439"/>
        <n v="1.213480881625474"/>
        <n v="1.2282472861297475"/>
        <n v="0.8140328464085798"/>
        <n v="1.2155342306949186"/>
        <n v="0.8178164127920887"/>
        <n v="0.8221283166063955"/>
        <n v="1.3368630046326935"/>
        <n v="1.3767982805837695"/>
        <n v="1.1651723020416982"/>
        <n v="1.3595753311112286"/>
        <n v="1.3856861321439684"/>
        <n v="1.185070658613415"/>
        <n v="1.3986445600871353"/>
        <n v="1.3007955222720324"/>
        <n v="1.1813541365693923"/>
        <n v="1.158184506108855"/>
        <n v="1.1947120265301059"/>
        <n v="0.8944835425282353"/>
        <n v="0.8832993269072914"/>
        <n v="0.8262051006255484"/>
        <n v="0.8439169268595176"/>
        <n v="0.9040487560155336"/>
        <n v="0.7968142968142968"/>
        <n v="0.869274189519956"/>
        <n v="1.422573273360418"/>
        <n v="0.7981942470720831"/>
        <n v="0.9487256500471981"/>
        <n v="0.8578037046415146"/>
        <n v="0.93782315424792"/>
        <n v="1.206301879925531"/>
        <n v="1.075914351243938"/>
        <n v="0.8294978764420615"/>
        <n v="0.7931566477491873"/>
        <n v="1.292624166048925"/>
        <n v="0.9410983516912741"/>
        <n v="1.0594005726581164"/>
        <n v="1.2059015143088683"/>
        <n v="0.8568526852159905"/>
        <n v="0.8024809445523838"/>
        <n v="0.8044010678161201"/>
        <n v="0.9369925817440861"/>
        <n v="0.8122902003248511"/>
        <n v="0.804628532218826"/>
        <n v="0.8601151631477927"/>
        <n v="0.7740093375004823"/>
        <n v="0.8082506431459022"/>
        <n v="1.4194479615092428"/>
        <n v="1.2791338145474735"/>
        <n v="1.0699940206113046"/>
        <n v="1.273635315894248"/>
        <n v="1.2481657663468515"/>
        <n v="1.2592178308061976"/>
        <n v="1.279942609319464"/>
        <n v="0.8302057584514152"/>
        <n v="1.2089008248609245"/>
        <n v="1.0761089329981188"/>
        <n v="1.0555682105796"/>
        <n v="1.2472599811917586"/>
        <n v="1.2684882625343303"/>
        <n v="1.154443323873631"/>
        <n v="1.0693299105023473"/>
        <n v="1.424735070158393"/>
        <n v="1.0670401713036974"/>
        <n v="1.0984066263595547"/>
        <n v="1.367063173123292"/>
        <n v="1.3720594473509908"/>
        <n v="1.3186415669102074"/>
        <n v="1.0778208383446923"/>
        <n v="1.0769331414366086"/>
        <n v="1.263978805574731"/>
        <n v="1.1689521116805088"/>
        <n v="1.306228373702422"/>
        <n v="1.0988443173167863"/>
        <n v="1.341874120444509"/>
        <n v="1.145937708750835"/>
        <n v="1.1413918768000941"/>
        <n v="1.215211060922202"/>
        <n v="0.9029665829232199"/>
        <n v="0.9168798617113224"/>
        <n v="0.9344855692963006"/>
        <n v="0.7981433529241116"/>
        <n v="0.9231047425421277"/>
        <n v="0.8434575969107382"/>
        <n v="0.9214064303829687"/>
        <n v="0.9439903307000274"/>
        <n v="1.0728665422763428"/>
        <n v="1.3258859988345606"/>
        <n v="1.1516951527038386"/>
        <n v="1.1887880328225982"/>
        <n v="0.7733383571966842"/>
        <n v="0.8670503084954913"/>
        <n v="0.8573318740913769"/>
        <n v="0.77815807073449"/>
        <n v="0.9457899591514033"/>
        <n v="0.9381892793023853"/>
        <n v="0.8716295130249327"/>
        <n v="0.9502578392748471"/>
        <n v="1.4093173300441197"/>
        <n v="0.8096048875757424"/>
        <n v="0.8266738660907127"/>
        <n v="0.7988048252948915"/>
        <n v="1.2185333053162428"/>
        <n v="1.2089641335168388"/>
        <n v="1.3328886392360624"/>
        <n v="1.340711948525375"/>
        <n v="0.9405489498833204"/>
        <n v="1.072774634702267"/>
        <n v="0.9257973836707132"/>
        <n v="1.1783698719340134"/>
        <n v="1.2061536630363625"/>
        <n v="0.9091807524536533"/>
        <n v="0.9374739000037964"/>
        <n v="0.8561068545908961"/>
        <n v="0.9027946537059538"/>
        <n v="0.8893588641030591"/>
        <n v="0.9297283738264173"/>
        <n v="0.8446404564383382"/>
        <n v="0.8827632237610545"/>
        <n v="0.8579284653081136"/>
        <n v="1.1850011828720133"/>
        <n v="1.2122097656872641"/>
        <n v="1.347640184061571"/>
        <n v="1.212090730775034"/>
        <n v="1.1504355039402738"/>
        <n v="1.2647997071436041"/>
        <n v="1.4047428418925616"/>
        <n v="0.9107730881738404"/>
        <n v="1.0903232319833083"/>
        <n v="1.1378341093291946"/>
        <n v="1.1233254017406042"/>
        <n v="1.116646124759181"/>
        <n v="1.2454361285623237"/>
        <n v="1.170430102605878"/>
        <n v="1.077869053257337"/>
        <n v="1.3481245466791005"/>
        <n v="1.0783570623783674"/>
        <n v="1.2280615100925285"/>
        <n v="1.2408701847129155"/>
        <n v="1.1495734114351204"/>
        <n v="1.1442149623291156"/>
        <n v="1.2554374177460692"/>
        <n v="1.18020871308786"/>
        <n v="1.0832152296318995"/>
        <n v="1.1726073533539152"/>
        <n v="1.419677350880917"/>
        <n v="1.0605480062374695"/>
        <n v="1.174186441455914"/>
        <n v="1.1518953926296154"/>
        <n v="0.7704604515642753"/>
        <n v="0.8103932584269663"/>
        <n v="0.851586680090987"/>
        <n v="0.8042199760824337"/>
        <n v="0.8475962807159156"/>
        <n v="0.778284882759533"/>
        <n v="1.2241661703394877"/>
        <n v="0.8585169227662117"/>
        <n v="1.3851607632607807"/>
        <n v="1.32101549287561"/>
        <n v="1.116342526952195"/>
        <n v="1.0867391576052994"/>
        <n v="0.8751446277717021"/>
        <n v="1.14298299234116"/>
        <n v="1.122895161013752"/>
        <n v="0.848868374032162"/>
        <n v="0.8410959420727108"/>
        <n v="0.879454613373179"/>
        <n v="0.81604125123371"/>
        <n v="0.7845699340314912"/>
        <n v="0.8901592678852894"/>
        <n v="1.1742928187363186"/>
        <n v="1.0765622871377694"/>
        <n v="0.806759529483732"/>
        <n v="1.2643822551003792"/>
        <n v="1.093278629178231"/>
        <n v="1.1736631578947367"/>
        <n v="1.0802573653911276"/>
        <n v="1.2917468434509844"/>
        <n v="1.298802975049962"/>
        <n v="1.1361756082098422"/>
        <n v="1.3119417289630055"/>
        <n v="1.3070952675321108"/>
        <n v="0.7865942179269153"/>
        <n v="1.3334454346729443"/>
        <n v="0.8342031901737618"/>
        <n v="0.8029297954671089"/>
        <n v="0.783627095314195"/>
        <n v="0.9507852839931153"/>
        <n v="1.0871898426046305"/>
        <n v="0.8424700892574539"/>
        <n v="0.7742533786976656"/>
        <n v="0.888832931322395"/>
        <n v="0.9009890815671162"/>
        <n v="0.8465327062847371"/>
        <n v="0.9373811265544989"/>
        <n v="1.2647460573699243"/>
        <n v="0.7748826402389871"/>
        <n v="0.9234006611425826"/>
        <n v="0.891800408520572"/>
        <n v="0.9133106005626858"/>
        <n v="0.9037299731667896"/>
        <n v="1.0901880580635506"/>
        <n v="1.3604448802551259"/>
        <n v="1.120002143852503"/>
        <n v="1.2546435887403042"/>
        <n v="1.395837907348744"/>
        <n v="1.340298336421109"/>
        <n v="1.0970776553726356"/>
        <n v="1.272645475558865"/>
        <n v="1.1681967238775015"/>
        <n v="1.180597005998768"/>
        <n v="1.0958457646906214"/>
        <n v="1.2613746258346765"/>
        <n v="1.3246782992545705"/>
        <n v="1.1022577167757315"/>
        <n v="1.0934339440066247"/>
        <n v="1.2791137155637233"/>
        <n v="0.7821381612218065"/>
        <n v="1.1952187255987943"/>
        <n v="0.9277495280223793"/>
        <n v="0.803169379053888"/>
        <n v="0.8835915378009921"/>
        <n v="1.0959420171164163"/>
        <n v="1.0736631753031973"/>
        <n v="1.361178920160827"/>
        <n v="1.3502626228397154"/>
        <n v="1.2135723641126392"/>
        <n v="1.2170507349454718"/>
        <n v="1.1795098971389057"/>
        <n v="1.177329450112832"/>
        <n v="1.3366895759964006"/>
        <n v="1.1745632022640333"/>
        <n v="0.8862795977943562"/>
        <n v="0.8690746343923349"/>
        <n v="0.8976487144456656"/>
        <n v="0.903554605549618"/>
        <n v="0.9121040968543941"/>
        <n v="0.895135403951354"/>
        <n v="0.79162192222137"/>
        <n v="1.205737676722507"/>
        <n v="0.8992194355918895"/>
        <n v="0.9190191511771076"/>
        <n v="1.4118556132023403"/>
        <n v="0.9447195041129001"/>
        <n v="1.4203589406093808"/>
        <n v="1.4081421699200891"/>
        <n v="0.8933915464781498"/>
        <n v="0.803819016134603"/>
        <n v="0.9144280431527154"/>
        <n v="0.9407873482762334"/>
        <n v="0.8622151862950189"/>
        <n v="1.3105566794036112"/>
        <n v="0.9160066783680808"/>
        <n v="0.9063716941013451"/>
        <n v="0.9241491422246818"/>
        <n v="0.8747484654277355"/>
        <n v="0.7917413666421749"/>
        <n v="0.8794142222613132"/>
        <n v="0.8919644497195258"/>
        <n v="1.1024583866837387"/>
        <n v="1.301781543074295"/>
        <n v="1.2123393564595613"/>
        <n v="1.2740309062336301"/>
        <n v="1.063083806483686"/>
        <n v="1.2302589042251146"/>
        <n v="1.3216963797983812"/>
        <n v="0.9159851301115242"/>
        <n v="1.1411904953253502"/>
        <n v="1.2565565360147752"/>
        <n v="0.8027841450967925"/>
        <n v="1.0817273849481233"/>
        <n v="1.3171906288775046"/>
        <n v="1.3864639253492228"/>
        <n v="1.3645367347761255"/>
        <n v="1.3307261511253343"/>
        <n v="1.332347821281534"/>
        <n v="1.2475013992164388"/>
        <n v="1.411170278202492"/>
        <n v="1.4279303344374399"/>
        <n v="1.1716041357107478"/>
        <n v="1.4279963740839186"/>
        <n v="1.1962001211806457"/>
        <n v="1.0844442210228544"/>
        <n v="1.083729817521735"/>
        <n v="0.7771291040115639"/>
        <n v="1.3677784137225315"/>
        <n v="1.3373133816992009"/>
        <n v="1.1296374664973903"/>
        <n v="1.23590024391458"/>
        <n v="1.1096017402637932"/>
        <n v="0.9237839428949886"/>
        <n v="0.7967504759897954"/>
        <n v="0.841277748993663"/>
        <n v="1.342982011654421"/>
        <n v="1.1506487320237717"/>
        <n v="1.0764666086788441"/>
        <n v="0.9472589760359544"/>
        <n v="1.1567277090833203"/>
        <n v="1.0987150599841666"/>
        <n v="1.0875525420864753"/>
        <n v="1.2444878593357522"/>
        <n v="1.1429106180954989"/>
        <n v="1.0587070360849282"/>
        <n v="1.105407324743837"/>
        <n v="1.2303335987965667"/>
        <n v="0.7950522212061414"/>
        <n v="0.854691206856968"/>
        <n v="0.9263918490409108"/>
        <n v="0.7697314604903358"/>
        <n v="0.8911394133250117"/>
        <n v="1.3096772537037513"/>
        <n v="1.2918707451560238"/>
        <n v="1.2887314450053176"/>
        <n v="1.2254363481020383"/>
        <n v="1.1079623978872757"/>
        <n v="0.7997701784234953"/>
        <n v="0.8063290444706592"/>
        <n v="0.9196049667312831"/>
        <n v="1.3309588527509608"/>
        <n v="0.7754554091453592"/>
        <n v="0.8661207050026705"/>
        <n v="1.0857302429488969"/>
        <n v="1.3095321127579191"/>
        <n v="1.1329121952457062"/>
        <n v="1.2058617564672929"/>
        <n v="1.1735460388755519"/>
        <n v="1.1377126603338164"/>
        <n v="0.9243987275916402"/>
        <n v="0.8836390679226575"/>
        <n v="0.9456787963610916"/>
        <n v="0.8697602924681151"/>
        <n v="0.8965790758216726"/>
        <n v="0.8029141104294478"/>
        <n v="0.8115210197328104"/>
        <n v="0.8562446465345993"/>
        <n v="0.7865924019172732"/>
        <n v="0.7766658945255193"/>
        <n v="0.9120016245853922"/>
        <n v="1.2504053768241956"/>
        <n v="0.9001180362753737"/>
        <n v="1.29894453870392"/>
        <n v="1.3864135302692355"/>
        <n v="1.1300568766771868"/>
        <n v="1.1239551840654456"/>
        <n v="1.3317986624428018"/>
        <n v="1.4233608336951802"/>
        <n v="1.3887243040322033"/>
        <n v="1.3505855368664454"/>
        <n v="1.093083023301351"/>
        <n v="1.42722130944938"/>
        <n v="1.0538093596102667"/>
        <n v="1.1721815073709865"/>
        <n v="1.297957578362953"/>
        <n v="1.4027321656632001"/>
        <n v="1.3365325805692778"/>
        <n v="1.403537576679392"/>
        <n v="1.170935459978986"/>
        <n v="1.167831397015057"/>
        <n v="1.0789399703881402"/>
        <n v="1.0538966855777845"/>
        <n v="1.129918881601657"/>
        <n v="1.0971617144496908"/>
        <n v="1.3489159385657032"/>
        <n v="1.1342917533923875"/>
        <n v="1.0669012547259598"/>
        <n v="1.3700348728417113"/>
        <n v="1.2717029768834192"/>
        <n v="1.3937534728653453"/>
        <n v="1.4014006152235094"/>
        <n v="1.1036591063824106"/>
        <n v="0.7918280891600908"/>
        <n v="0.8033177506467571"/>
        <n v="0.8379048186933999"/>
        <n v="0.9091843080001082"/>
        <n v="0.7851876211575741"/>
        <n v="0.8691816682206125"/>
        <n v="1.1832490882334123"/>
        <n v="1.133442008561983"/>
        <n v="1.0726944307602915"/>
        <n v="1.1105248464544948"/>
        <n v="1.0707966539657514"/>
        <n v="0.9076500422654269"/>
        <n v="1.174593788564377"/>
        <n v="1.296336124126277"/>
        <n v="0.9399119620496602"/>
        <n v="1.178177618834749"/>
        <n v="1.3815479198248273"/>
        <n v="1.0599844670839234"/>
        <n v="1.1182930714593602"/>
        <n v="0.8219485487948306"/>
        <n v="0.8414774476912854"/>
        <n v="0.9040665961767619"/>
        <n v="0.787807920174618"/>
        <n v="0.8452704744635842"/>
        <n v="0.8017873100983021"/>
        <n v="0.8593402568864938"/>
        <n v="0.801718687129965"/>
        <n v="0.8859615717500433"/>
        <n v="0.7818781747926887"/>
        <n v="1.1686477861986437"/>
        <n v="1.1876424246370207"/>
        <n v="1.389098532494759"/>
        <n v="0.7784426846310961"/>
        <n v="0.9039301310043668"/>
        <n v="1.1000176559906776"/>
        <n v="1.2610228114963353"/>
        <n v="1.2098476890756302"/>
        <n v="1.0576339821357152"/>
        <n v="1.401363064652945"/>
        <n v="1.3581516454903513"/>
        <n v="1.1260062791820962"/>
        <n v="1.0967967358715989"/>
        <n v="1.064726975981419"/>
        <n v="1.3084618665150332"/>
        <n v="1.3206398721777337"/>
        <n v="1.2862148589513798"/>
        <n v="1.2790466973142995"/>
        <n v="1.1685621714550203"/>
        <n v="1.3241002143226666"/>
        <n v="1.0816521149444773"/>
        <n v="0.9482918678054215"/>
        <n v="1.2156720290607161"/>
        <n v="0.8981530906373438"/>
        <n v="1.1664432479947258"/>
        <n v="1.2844820447707637"/>
        <n v="1.144957067794438"/>
        <n v="1.1158025274595489"/>
        <n v="1.303839805403527"/>
        <n v="1.1396490616466213"/>
        <n v="1.1087280968437345"/>
        <n v="1.4179975136272354"/>
        <n v="1.3149502959901709"/>
        <n v="1.0604161740364153"/>
        <n v="1.3854850262307141"/>
        <n v="0.8484960971736732"/>
        <n v="0.8966433815783076"/>
        <n v="0.94368"/>
        <n v="0.8391684711996535"/>
        <n v="0.787684650818023"/>
        <n v="0.9300771617214223"/>
        <n v="0.898565759357144"/>
        <n v="1.1249772479068074"/>
        <n v="1.2170466924608392"/>
        <n v="1.2753012287748042"/>
        <n v="1.3095300147684823"/>
        <n v="1.4242024328666514"/>
        <n v="1.333975695127227"/>
        <n v="1.24650090564795"/>
        <n v="0.9429255494544881"/>
        <n v="0.9409061593034505"/>
        <n v="0.9237098376946009"/>
        <n v="0.8263273498447322"/>
        <n v="0.7908239513798944"/>
        <n v="1.3916036411394412"/>
        <n v="0.8837753165953316"/>
        <n v="0.8497284785898691"/>
        <n v="0.9367286090694772"/>
        <n v="0.9046495956873315"/>
        <n v="0.7928249282492825"/>
        <n v="0.7929213358482192"/>
        <n v="0.7709976619305773"/>
        <n v="0.8535144165326074"/>
        <n v="1.3286782426002595"/>
        <n v="1.3616277036086981"/>
        <n v="1.1242253620878926"/>
        <n v="1.2053622199476857"/>
        <n v="1.1399116859636313"/>
        <n v="1.194627944659105"/>
        <n v="0.9154743075734726"/>
        <n v="0.9301724713262844"/>
        <n v="0.8410763982404166"/>
        <n v="0.8577018720968423"/>
        <n v="1.4167036343050856"/>
        <n v="1.4123914392059553"/>
        <n v="1.1208835702717292"/>
        <n v="1.190960032406157"/>
        <n v="1.1435448369780368"/>
        <n v="1.2082169801132419"/>
        <n v="1.135332426823159"/>
        <n v="1.1069468237597455"/>
        <n v="1.2553278006764874"/>
        <n v="1.2068264572088296"/>
        <n v="1.2707148087647158"/>
        <n v="1.318976074554198"/>
        <n v="1.3639146805088462"/>
        <n v="1.3042421688439387"/>
        <n v="1.179739569287668"/>
        <n v="1.2672798784023065"/>
        <n v="1.2583625070581592"/>
        <n v="0.7965777841152146"/>
        <n v="1.0901678568799233"/>
        <n v="0.906112889837543"/>
        <n v="0.8142693123963491"/>
        <n v="0.8952423299244109"/>
        <n v="0.8812137041873906"/>
        <n v="0.9151437847866419"/>
        <n v="1.217794633234656"/>
        <n v="1.322038054138878"/>
        <n v="1.2885264167878918"/>
        <n v="1.399340706082518"/>
        <n v="1.2696269169146257"/>
        <n v="1.21602392793303"/>
        <n v="1.110600344767282"/>
        <n v="1.38616299986163"/>
        <n v="1.2455267582768017"/>
        <n v="1.2091898428053205"/>
        <n v="1.1436705874696993"/>
        <n v="0.8399796343161773"/>
        <n v="0.7734453360080241"/>
        <n v="0.885172449723872"/>
        <n v="0.8225322352150215"/>
        <n v="0.8977410189326807"/>
        <n v="0.8764195634774709"/>
        <n v="0.9035652920962199"/>
        <n v="1.1997442663982372"/>
        <n v="1.1502250300505967"/>
        <n v="1.3223044703774927"/>
        <n v="0.9005944676158972"/>
        <n v="0.918199950137123"/>
        <n v="0.8638461445768615"/>
        <n v="0.8631827576025982"/>
        <n v="1.1079330481987169"/>
        <n v="0.7729914000154955"/>
        <n v="0.7870912640312347"/>
        <n v="0.9120323042322633"/>
        <n v="0.8612869488633236"/>
        <n v="0.8406902520826571"/>
        <n v="0.8446582319414689"/>
        <n v="0.8362302047122441"/>
        <n v="0.9470423903801773"/>
        <n v="0.7960319004084808"/>
        <n v="0.8599601721590544"/>
        <n v="0.8087841658812441"/>
        <n v="0.8982307127941758"/>
        <n v="1.2512974351282435"/>
        <n v="1.19193309612238"/>
        <n v="1.150809264061522"/>
        <n v="1.1296667273720633"/>
        <n v="0.8411107508180291"/>
        <n v="0.8470834874830435"/>
        <n v="0.9085503886540297"/>
        <n v="0.8077656964593997"/>
        <n v="0.8558723100134996"/>
        <n v="1.0902589348011473"/>
        <n v="1.1405649871593828"/>
        <n v="1.0883398668976205"/>
        <n v="1.4244061586595858"/>
        <n v="1.4079386137903833"/>
        <n v="1.287471502041249"/>
        <n v="1.3876399489205"/>
        <n v="1.1517994065045507"/>
        <n v="1.2746610948179289"/>
        <n v="1.1253758865248227"/>
        <n v="1.2236521267949065"/>
        <n v="1.278270854021847"/>
        <n v="1.1704138714447994"/>
        <n v="1.2582291850026404"/>
        <n v="0.775768886395754"/>
        <n v="1.249729642046069"/>
        <n v="1.335178740904777"/>
        <n v="1.281813266041817"/>
        <n v="1.1077504154706148"/>
        <n v="1.0888278069656587"/>
        <n v="1.1126922340629188"/>
        <n v="1.1414004187510989"/>
        <n v="1.0716297480398873"/>
        <n v="1.2812952481242597"/>
        <n v="1.13772130555221"/>
        <n v="1.2496026612456108"/>
        <n v="1.1683421181329132"/>
        <n v="1.1649742346165504"/>
        <n v="1.3828761651131825"/>
        <n v="1.3225245462120938"/>
        <n v="1.0917821158690175"/>
        <n v="1.3124535571762763"/>
        <n v="1.1982590571936493"/>
        <n v="1.087445770065076"/>
        <n v="0.8346982563234716"/>
        <n v="0.8592941987651612"/>
        <n v="0.9463900777906213"/>
        <n v="0.9426123231298269"/>
        <n v="0.8980648492919849"/>
        <n v="0.7957042818788231"/>
        <n v="1.3302936439102961"/>
        <n v="1.3224447193443636"/>
        <n v="1.416519174041298"/>
        <n v="1.0784910146143627"/>
        <n v="1.3049229787357488"/>
        <n v="1.3432378385427988"/>
        <n v="1.1898203452556626"/>
        <n v="1.3249707382787483"/>
        <n v="0.9284854679437511"/>
        <n v="1.0922231906461215"/>
        <n v="0.8163258220200688"/>
        <n v="0.9023491214667685"/>
        <n v="0.7730656904282013"/>
        <n v="0.89824345640724"/>
        <n v="0.9288806040883384"/>
        <n v="0.8074321727768811"/>
        <n v="0.8298139571394929"/>
        <n v="0.7846246551013288"/>
        <n v="0.8674434477379095"/>
        <n v="0.8962673611111112"/>
        <n v="0.8846715328467153"/>
        <n v="0.8058705573226387"/>
        <n v="0.8879755849440488"/>
        <n v="0.8156594255122002"/>
        <n v="1.3421052631578947"/>
        <n v="1.2504594903382842"/>
        <n v="1.323031415748674"/>
        <n v="1.244858346411167"/>
        <n v="0.8254498548855208"/>
        <n v="0.883059601880332"/>
        <n v="1.0820854132002218"/>
        <n v="0.7903848226797456"/>
        <n v="1.0723597167094716"/>
        <n v="1.1468371580997545"/>
        <n v="1.3344425956738768"/>
        <n v="1.154493953478911"/>
        <n v="1.1742593087872575"/>
        <n v="1.1956912028725315"/>
        <n v="1.2278406316132182"/>
        <n v="1.2131957297118414"/>
        <n v="1.21683866096149"/>
        <n v="1.3288145370637439"/>
        <n v="1.3078828116766783"/>
        <n v="0.7802593090362875"/>
        <n v="1.4015018557412895"/>
        <n v="1.3842121275948418"/>
        <n v="1.3001571995025927"/>
        <n v="1.1530156251605148"/>
        <n v="1.34685754836321"/>
        <n v="1.1869504234773696"/>
        <n v="1.4150465591642063"/>
        <n v="0.9251581666904002"/>
        <n v="0.8030511085806149"/>
        <n v="0.7981067748509609"/>
        <n v="0.9482384575427018"/>
        <n v="1.2631594028482191"/>
        <n v="1.1569813851016955"/>
        <n v="0.8817302665969681"/>
        <n v="1.331877729257642"/>
        <n v="1.0861612515042118"/>
        <n v="1.1525098538090968"/>
        <n v="1.14339029136566"/>
        <n v="1.1508928790744517"/>
        <n v="1.299400761784614"/>
        <n v="1.1480284519081203"/>
        <n v="1.1813848908755538"/>
        <n v="0.8632150658244289"/>
        <n v="0.8418902237599318"/>
        <n v="0.9130555225770707"/>
        <n v="0.8754347826086957"/>
        <n v="0.9178220728803054"/>
        <n v="1.4227260031654407"/>
        <n v="1.3309881958140768"/>
        <n v="1.3760183915463418"/>
        <n v="1.1243544406848653"/>
        <n v="0.8098240118918058"/>
        <n v="0.8505699840859144"/>
        <n v="0.8953752437949184"/>
        <n v="1.2793856250854565"/>
        <n v="0.9404107878636534"/>
        <n v="0.8096993076843592"/>
        <n v="0.8389081672807928"/>
        <n v="0.892720660749507"/>
        <n v="1.2289568568941938"/>
        <n v="1.2902987372959656"/>
        <n v="1.0764264526260687"/>
        <n v="1.3035686538561144"/>
        <n v="0.7716285773110974"/>
        <n v="0.7976635514018692"/>
        <n v="0.8056002731840578"/>
        <n v="0.8682018326788052"/>
        <n v="0.8755300482526686"/>
        <n v="0.8066162915544031"/>
        <n v="0.7827113173290297"/>
        <n v="0.9160991946415756"/>
        <n v="0.9509250660761484"/>
        <n v="0.8454569190600523"/>
        <n v="1.2464380773446062"/>
        <n v="1.3298271815660336"/>
        <n v="1.0688759333128772"/>
        <n v="1.3185265570892064"/>
        <n v="1.2220409554651928"/>
        <n v="1.0556468622455968"/>
        <n v="1.1255908001597656"/>
        <n v="1.2697547683923707"/>
        <n v="1.0558024086047866"/>
        <n v="1.1143028276223514"/>
        <n v="1.1907797841218601"/>
        <n v="1.2428440965427268"/>
        <n v="1.3017691920560566"/>
        <n v="1.423827443069403"/>
        <n v="1.2096855187998243"/>
        <n v="1.1345125622923589"/>
        <n v="1.2902420911926333"/>
        <n v="1.388654120190654"/>
        <n v="1.2269932363189178"/>
        <n v="1.1538024270284966"/>
        <n v="1.1813363211307664"/>
        <n v="1.119752635106318"/>
        <n v="1.32389788040902"/>
        <n v="1.4037432405928665"/>
        <n v="1.365066193942594"/>
        <n v="0.9076889043390324"/>
        <n v="1.2739545169488729"/>
        <n v="1.2275002473043823"/>
        <n v="1.0863566523470571"/>
        <n v="1.2426194215532302"/>
        <n v="0.7858148411535056"/>
        <n v="0.7922057677318785"/>
        <n v="0.7757619738751814"/>
        <n v="0.8361862475901151"/>
        <n v="0.8742862833621033"/>
        <n v="0.808655307575394"/>
        <n v="0.9188063636636007"/>
        <n v="1.3628323699421965"/>
        <n v="1.3408205748052646"/>
        <n v="1.2165142803280233"/>
        <n v="1.267893201705183"/>
        <n v="1.1059731606606606"/>
        <n v="0.9068009613444145"/>
        <n v="0.8337640090587074"/>
        <n v="0.8422172571550165"/>
        <n v="0.8050707413695529"/>
        <n v="1.3878599593738798"/>
        <n v="0.9272914124221209"/>
        <n v="0.8413264418656661"/>
        <n v="0.8757172848145557"/>
        <n v="0.81487190390135"/>
        <n v="0.9344495136437979"/>
        <n v="0.8802268891805738"/>
        <n v="1.1254782400765184"/>
        <n v="0.8426012315730547"/>
        <n v="1.1194628011085057"/>
        <n v="1.3650633640552996"/>
        <n v="1.2185911969353451"/>
        <n v="1.147171442687747"/>
        <n v="1.2147890632340506"/>
        <n v="1.185324825986079"/>
        <n v="0.8710458526532715"/>
        <n v="0.8968599587439835"/>
        <n v="1.0672304085733422"/>
        <n v="0.7938383674227474"/>
        <n v="1.187501271436418"/>
        <n v="1.0718042255661955"/>
        <n v="1.18592762705487"/>
        <n v="1.3515306975966097"/>
        <n v="1.1784828108722416"/>
        <n v="1.410996637332761"/>
        <n v="1.2146238071702848"/>
        <n v="1.3082510364353366"/>
        <n v="1.1532296939021451"/>
        <n v="1.37960658595914"/>
        <n v="1.154269679641164"/>
        <n v="1.20857596611964"/>
        <n v="1.2834049710334516"/>
        <n v="0.9379084967320261"/>
        <n v="1.1421428208213977"/>
        <n v="1.2590524062180024"/>
        <n v="1.0563345816665248"/>
        <n v="1.1511634405797642"/>
        <n v="0.8170177348101672"/>
        <n v="1.0935186066431903"/>
        <n v="0.7729501349829909"/>
        <n v="0.8533828643692697"/>
        <n v="0.9199136814846784"/>
        <n v="1.1595391417616085"/>
        <n v="1.1689088191330343"/>
        <n v="0.7759332411613667"/>
        <n v="1.1269837548934574"/>
        <n v="1.3095246598335775"/>
        <n v="1.3747720868556275"/>
        <n v="1.0530724407363263"/>
        <n v="1.2785041316791768"/>
        <n v="1.1253881184019872"/>
        <n v="1.2109592569340482"/>
        <n v="1.313658536585366"/>
        <n v="0.873112650429342"/>
        <n v="0.8826596649532192"/>
        <n v="0.9248346946713341"/>
        <n v="0.8663001485884101"/>
        <n v="0.7773958808839719"/>
        <n v="0.8006363933743718"/>
        <n v="1.3958845066506003"/>
        <n v="0.9024808505773408"/>
        <n v="0.8091550020584602"/>
        <n v="0.8213968483731947"/>
        <n v="1.2770494019057916"/>
        <n v="1.1667851114861865"/>
        <n v="1.22380523485903"/>
        <n v="1.3412387750402948"/>
        <n v="0.9322296747179467"/>
        <n v="1.0549218265971791"/>
        <n v="0.7750317863954228"/>
        <n v="1.4072235202492211"/>
        <n v="1.1390205371248026"/>
        <n v="0.9273553878893402"/>
        <n v="0.9389988442646634"/>
        <n v="0.9414084763924037"/>
        <n v="0.8044375171907949"/>
        <n v="0.791082736426866"/>
        <n v="0.8523353876094713"/>
        <n v="1.4022296938594938"/>
        <n v="0.8809617853263553"/>
        <n v="0.932418191902385"/>
        <n v="0.7699995077044257"/>
        <n v="0.8328322954691861"/>
        <n v="0.8272658681505234"/>
        <n v="1.3876196938852448"/>
        <n v="1.1984542598143668"/>
        <n v="1.263069753895442"/>
        <n v="0.7947400101866"/>
        <n v="1.3425319445935788"/>
        <n v="1.0590120477160774"/>
        <n v="1.3810669504464905"/>
        <n v="1.2061282519203838"/>
        <n v="1.0765968189851047"/>
        <n v="1.3052841250751654"/>
        <n v="1.0865340366030656"/>
        <n v="1.1937532664251358"/>
        <n v="1.3774826869014696"/>
        <n v="1.2946573627719924"/>
        <n v="1.3471845829569407"/>
        <n v="1.314087294930721"/>
        <n v="1.361364712247244"/>
        <n v="1.351468076191704"/>
        <n v="1.0803318254355538"/>
        <n v="1.4231942316612085"/>
        <n v="1.2731520960534843"/>
        <n v="1.2969943037207612"/>
        <n v="1.4116585534303951"/>
        <n v="1.2500913779799374"/>
        <n v="1.2007696075001748"/>
        <n v="1.3639322141524786"/>
        <n v="1.1727512231840422"/>
        <n v="0.8423665431030259"/>
        <n v="0.7718528420318493"/>
        <n v="0.8839481010141181"/>
        <n v="0.9243548588818944"/>
        <n v="0.854079852698905"/>
        <n v="0.8065246753246753"/>
        <n v="0.8888056907525271"/>
        <n v="0.8443225996313678"/>
        <n v="1.1341897832348038"/>
        <n v="1.196645831725699"/>
        <n v="1.4253774160002868"/>
        <n v="1.353217952092656"/>
        <n v="1.308447386134171"/>
        <n v="1.376864713435275"/>
        <n v="1.3453995897952575"/>
        <n v="1.149432607688745"/>
        <n v="0.7751854534066666"/>
        <n v="0.8169955997037425"/>
        <n v="0.8752582146693475"/>
        <n v="0.7897093133236648"/>
        <n v="0.806543919993063"/>
        <n v="0.8007375071174859"/>
        <n v="0.8655505253267276"/>
        <n v="0.9092934763977923"/>
        <n v="0.8053317635186276"/>
        <n v="0.8416320436250324"/>
        <n v="1.3628247897382888"/>
        <n v="1.069640234948605"/>
        <n v="1.0894712663793669"/>
        <n v="1.3489836424611594"/>
        <n v="0.9506404142253713"/>
        <n v="0.813859047838484"/>
        <n v="0.8643458363978099"/>
        <n v="1.0577379754477763"/>
        <n v="1.054189409712453"/>
        <n v="0.864993822689899"/>
        <n v="0.9322217561521253"/>
        <n v="0.9094722412611378"/>
        <n v="0.8262153442336085"/>
        <n v="0.9408784639546076"/>
        <n v="0.8241183962057003"/>
        <n v="0.9377520696242836"/>
        <n v="0.9390783278641747"/>
        <n v="0.8781322237632917"/>
        <n v="0.7856440511307768"/>
        <n v="0.8004103082932861"/>
        <n v="1.227604682740651"/>
        <n v="1.3837802861456612"/>
        <n v="1.1285277021145153"/>
        <n v="1.106256297517633"/>
        <n v="1.1378875625418587"/>
        <n v="1.422235927337968"/>
        <n v="1.2270548948385962"/>
        <n v="0.9193497574191922"/>
        <n v="1.2332258790014243"/>
        <n v="1.2726574660163952"/>
        <n v="1.12040907841634"/>
        <n v="0.9141175749402317"/>
        <n v="1.2100700025000892"/>
        <n v="1.207567649434572"/>
        <n v="1.3859175422151961"/>
        <n v="1.1259562547139317"/>
        <n v="1.2944932031146892"/>
        <n v="1.2841904334156748"/>
        <n v="1.3489305845108486"/>
        <n v="1.3088423174283244"/>
        <n v="1.1915711167809167"/>
        <n v="1.2444906861884824"/>
        <n v="1.0735190672095154"/>
        <n v="1.1238684458029626"/>
        <n v="1.207190119580976"/>
        <n v="1.2927440891031068"/>
        <n v="1.4106550144951893"/>
        <n v="1.3895813000975954"/>
        <n v="0.7897996675706412"/>
        <n v="0.8595450476200749"/>
        <n v="0.8501566225629996"/>
        <n v="0.830233678631655"/>
        <n v="0.9003349878964227"/>
        <n v="0.8171946899725229"/>
        <n v="0.8443988428597894"/>
        <n v="1.3882823461110485"/>
        <n v="1.1397939544888487"/>
        <n v="1.3915194006915097"/>
        <n v="1.0779117830247438"/>
        <n v="1.4107033825863964"/>
        <n v="1.0726858661099776"/>
        <n v="1.2556086703594103"/>
        <n v="1.356739369213871"/>
        <n v="0.8126152711176687"/>
        <n v="0.8468992248062015"/>
        <n v="0.9009070154871351"/>
        <n v="0.8048256091734353"/>
        <n v="0.8599812558575445"/>
        <n v="0.828955311890154"/>
        <n v="0.771545355107367"/>
        <n v="0.8452798337878198"/>
        <n v="0.9121946207002851"/>
        <n v="0.9269655010560901"/>
        <n v="1.2811239393517875"/>
        <n v="1.2263071895424837"/>
        <n v="1.2015134283964657"/>
        <n v="0.9315446833695009"/>
        <n v="1.3553786072931988"/>
        <n v="0.8139257901969766"/>
        <n v="1.408486692888519"/>
        <n v="1.2102079395085066"/>
        <n v="1.291852620653866"/>
        <n v="1.2586786114221724"/>
        <n v="0.8087119789710853"/>
        <n v="0.8186096256684492"/>
        <n v="0.8342650769306882"/>
        <n v="0.8371821104940076"/>
        <n v="0.901945016836709"/>
        <n v="0.8774363266770298"/>
        <n v="0.8100820633059789"/>
        <n v="0.9280413603910949"/>
        <n v="0.7722443224734378"/>
        <n v="1.2065745895285744"/>
        <n v="1.074310339939327"/>
        <n v="1.413123263251717"/>
        <n v="1.2523978877034163"/>
        <n v="1.2229639519359146"/>
        <n v="1.073646739603948"/>
        <n v="1.2498185186112294"/>
        <n v="1.243757557068547"/>
        <n v="1.0826605249171117"/>
        <n v="1.151455799042642"/>
        <n v="1.263221490991477"/>
        <n v="1.1055168258886308"/>
        <n v="1.3959431722139495"/>
        <n v="1.093829149136844"/>
        <n v="1.2053760775565288"/>
        <n v="1.3185438732455008"/>
        <n v="1.2376675162377704"/>
        <n v="1.386454858951891"/>
        <n v="1.2421878462834095"/>
        <n v="1.0650151231456142"/>
        <n v="1.3117448856799037"/>
        <n v="1.200459066564652"/>
        <n v="1.2695092518101367"/>
        <n v="0.7971885395428694"/>
        <n v="0.7941448500886366"/>
        <n v="0.9427627958172813"/>
        <n v="0.8054190423331147"/>
        <n v="0.8659942931530986"/>
        <n v="0.9100354479892434"/>
        <n v="0.8138343397841282"/>
        <n v="0.8252123187784164"/>
        <n v="1.2294956793802145"/>
        <n v="1.096869618967725"/>
        <n v="1.1707672193498544"/>
        <n v="1.2534129867996961"/>
        <n v="1.1923141066876326"/>
        <n v="0.7926654464462919"/>
        <n v="0.7836963232632901"/>
        <n v="0.8772240356765206"/>
        <n v="0.8251308496547113"/>
        <n v="0.8119347069842119"/>
        <n v="0.8475615478462164"/>
        <n v="0.8933464599228813"/>
        <n v="1.1343159724966412"/>
        <n v="1.1821209411329365"/>
        <n v="1.2039009697325889"/>
        <n v="1.3041962395716598"/>
        <n v="1.1308443708609273"/>
        <n v="1.0913470993117012"/>
        <n v="1.3755235219635726"/>
        <n v="0.8160130938768189"/>
        <n v="1.067216579180585"/>
        <n v="0.9247317133341557"/>
        <n v="0.8525023999169759"/>
        <n v="0.8053799596503026"/>
        <n v="0.8959141518464406"/>
        <n v="0.9093988719321127"/>
        <n v="0.9085193157358106"/>
        <n v="0.8932907729483011"/>
        <n v="0.777964112024149"/>
        <n v="0.8983237312179728"/>
        <n v="0.8992551639407202"/>
        <n v="0.9310010482180293"/>
        <n v="0.7989469257911769"/>
        <n v="0.789581637636334"/>
        <n v="1.132133796661479"/>
        <n v="1.3791063048357477"/>
        <n v="1.275323812686815"/>
        <n v="1.3218889183848037"/>
        <n v="0.8844596090484066"/>
        <n v="0.8973790135101027"/>
        <n v="0.8146544375873709"/>
        <n v="1.3018672883629885"/>
        <n v="0.9279593101532281"/>
        <n v="1.2801997208203586"/>
        <n v="1.2082483571266711"/>
        <n v="1.091295673028477"/>
        <n v="1.2607273902545675"/>
        <n v="1.1816168327796235"/>
        <n v="1.239877580504125"/>
        <n v="1.1004512786227645"/>
        <n v="1.3864272724648559"/>
        <n v="1.2963048651507139"/>
        <n v="1.070571291406625"/>
        <n v="1.161511243008789"/>
        <n v="1.1443529839002542"/>
        <n v="1.2365237103619158"/>
        <n v="1.3449159921313167"/>
        <n v="0.8284798241194522"/>
        <n v="1.0550769738062362"/>
        <n v="1.1039912653160258"/>
        <n v="1.299918500407498"/>
        <n v="1.1280249804839968"/>
        <n v="1.3893410045800372"/>
        <n v="0.7978110427990139"/>
        <n v="0.7825831011341784"/>
        <n v="1.112659669874203"/>
        <n v="1.315001517887101"/>
        <n v="1.333507696906292"/>
        <n v="1.185789888526067"/>
        <n v="0.8234093842532837"/>
        <n v="1.0665815720731417"/>
        <n v="1.1478597825696961"/>
        <n v="1.0809177156973535"/>
        <n v="1.2180805484147386"/>
        <n v="1.2301713317908936"/>
        <n v="1.2514655413060969"/>
        <n v="1.365848616402351"/>
        <n v="1.0540806031965169"/>
        <n v="1.3956253120319522"/>
        <n v="1.3225600186014068"/>
        <n v="1.339878806473882"/>
        <n v="0.9159363598751269"/>
        <n v="0.8255483679083947"/>
        <n v="0.7808911598263831"/>
        <n v="0.8432544902303112"/>
        <n v="0.8207364341085271"/>
        <n v="0.8335006047505082"/>
        <n v="0.7860853894672265"/>
        <n v="0.9248799573181575"/>
        <n v="1.1004641325421538"/>
        <n v="1.4"/>
        <n v="1.3835321906607716"/>
        <n v="1.2115644555694618"/>
        <n v="0.8681634133075482"/>
        <n v="1.3489329217697235"/>
        <n v="0.7824075787292306"/>
        <n v="1.3121112705898434"/>
        <n v="1.1249736119907114"/>
        <n v="0.8599406707833879"/>
        <n v="0.9075509540329575"/>
        <n v="0.7740034839635208"/>
        <n v="0.8378949876403491"/>
        <n v="0.787275956725335"/>
        <n v="0.940803757366299"/>
        <n v="0.8903449772184856"/>
        <n v="0.8036318573947857"/>
        <n v="0.8775971927232431"/>
        <n v="0.784018440261237"/>
        <n v="0.8295568921075243"/>
        <n v="0.8792131462156652"/>
        <n v="1.180369500349184"/>
        <n v="1.1745850573072716"/>
        <n v="1.1579540996469204"/>
        <n v="1.1748847358603456"/>
        <n v="1.1561754140649485"/>
        <n v="1.1975870902761052"/>
        <n v="1.1692271416393085"/>
        <n v="1.108701807586566"/>
        <n v="1.3995482371427637"/>
        <n v="1.1596725893391895"/>
        <n v="1.3107860625520276"/>
        <n v="1.0596536595608306"/>
        <n v="1.166012836508161"/>
        <n v="1.0620725414187304"/>
        <n v="1.3193602976321195"/>
        <n v="1.2650069069446188"/>
        <n v="1.1013346892080844"/>
        <n v="1.0901171998732975"/>
        <n v="1.32895748443146"/>
        <n v="1.098242920972561"/>
        <n v="1.4215242915819608"/>
        <n v="1.1731315249202814"/>
        <n v="1.2637122088220718"/>
        <n v="1.185935400388195"/>
        <n v="1.0628152774441508"/>
        <n v="0.8623483973433439"/>
        <n v="0.8094860438768153"/>
        <n v="0.9324334292247547"/>
        <n v="0.8257632476499459"/>
        <n v="0.7728599102523234"/>
        <n v="0.819630636542608"/>
        <n v="0.8911748449302954"/>
        <n v="1.1377591851582394"/>
        <n v="1.0690602089559864"/>
        <n v="1.201340722795606"/>
        <n v="1.3026058527516908"/>
        <n v="1.2353059733454261"/>
        <n v="1.1376743309460988"/>
        <n v="1.3819802810992239"/>
        <n v="1.1106932472459814"/>
        <n v="1.0541768257285498"/>
        <n v="1.1265571913929784"/>
        <n v="1.2931935019535266"/>
        <n v="1.1129988146977479"/>
        <n v="0.8443147419746597"/>
        <n v="0.803240456609795"/>
        <n v="0.8732108398355567"/>
        <n v="0.9449865410497981"/>
        <n v="1.3494013084804346"/>
        <n v="0.8037700177935944"/>
        <n v="0.8762528228159651"/>
        <n v="1.3993843404001787"/>
        <n v="1.1025782761479843"/>
        <n v="1.3465500265091268"/>
        <n v="0.9015497653741664"/>
        <n v="1.1354200719189278"/>
        <n v="1.3754752851711027"/>
        <n v="1.3692654014931327"/>
        <n v="1.3228225071823978"/>
        <n v="0.8088420198742649"/>
        <n v="0.9364612188365651"/>
        <n v="0.7841038532542519"/>
        <n v="0.8976153556011902"/>
        <n v="0.8346249225046497"/>
        <n v="1.2066301734281475"/>
        <n v="0.9297033487196072"/>
        <n v="0.8144454517981263"/>
        <n v="0.8173972249825181"/>
        <n v="0.8627120957103216"/>
        <n v="0.9181492029441136"/>
        <n v="0.775322196457022"/>
        <n v="1.3878667009778693"/>
        <n v="0.8407141000086663"/>
        <n v="0.8926726779304911"/>
        <n v="1.2143638482919394"/>
        <n v="1.249473536431279"/>
        <n v="1.3089429315100423"/>
        <n v="1.4062937062937062"/>
        <n v="1.2915684341377685"/>
        <n v="1.3213183836255549"/>
        <n v="1.329779917469051"/>
        <n v="1.2143526618345413"/>
        <n v="1.2781422290459907"/>
        <n v="1.4181841173495195"/>
        <n v="1.091412149845616"/>
        <n v="1.161748210793802"/>
        <n v="1.0664520921020055"/>
        <n v="1.1655155402072028"/>
        <n v="1.0746777862016679"/>
        <n v="1.101805486987799"/>
        <n v="1.3167881080959705"/>
        <n v="1.3313422122976315"/>
        <n v="1.2808215466319839"/>
        <n v="1.3397482841425823"/>
        <n v="0.8354245781623145"/>
        <n v="1.2375651057737405"/>
        <n v="0.8173059106911247"/>
        <n v="0.7943966507092511"/>
        <n v="0.8348394768133175"/>
        <n v="0.8970564442191326"/>
        <n v="1.0817020780281088"/>
        <n v="0.82867581619748"/>
        <n v="1.3555567876250936"/>
        <n v="1.3163535757463034"/>
        <n v="1.0775590257950793"/>
        <n v="1.0664768288687851"/>
        <n v="1.125146228574335"/>
        <n v="1.1132483099867587"/>
        <n v="1.256156834402385"/>
        <n v="1.1155419222903886"/>
        <n v="0.8375110215392367"/>
        <n v="0.9246058078174867"/>
        <n v="0.798967945073687"/>
        <n v="0.8380610641640834"/>
        <n v="0.9315603410430001"/>
        <n v="0.9021746575342465"/>
        <n v="1.1452983293556085"/>
        <n v="0.9434838167025217"/>
        <n v="0.8999545798637396"/>
        <n v="0.8301466493410061"/>
        <n v="0.8819496443279671"/>
        <n v="1.1122741546443362"/>
        <n v="1.114097687413741"/>
        <n v="1.402555650510723"/>
        <n v="0.9490623792683289"/>
        <n v="1.3084508260531096"/>
        <n v="0.8439362891207154"/>
        <n v="1.153620543570358"/>
        <n v="1.2497527861667157"/>
        <n v="0.9238364454353625"/>
        <n v="0.9144673921472329"/>
        <n v="0.9438269915138242"/>
        <n v="0.8389898526629593"/>
        <n v="0.8090260927992833"/>
        <n v="0.878339172323188"/>
        <n v="1.234255049563986"/>
        <n v="0.813953488372093"/>
        <n v="0.8481337700675321"/>
        <n v="0.8732594073804762"/>
        <n v="0.9232008592910849"/>
        <n v="0.9049840240688481"/>
        <n v="1.1747867244848793"/>
        <n v="1.2663058041695696"/>
        <n v="1.1443209231764033"/>
        <n v="0.8011299033541786"/>
        <n v="1.218311427934952"/>
        <n v="0.7706044309497465"/>
        <n v="1.305301047120419"/>
        <n v="1.2288444830582101"/>
        <n v="1.0854434784809486"/>
        <n v="1.0539180245815027"/>
        <n v="1.3232768684012555"/>
        <n v="1.0821721199789256"/>
        <n v="1.0775069224683544"/>
        <n v="1.1069174697911062"/>
        <n v="1.088971054626464"/>
        <n v="1.0596807603265506"/>
        <n v="1.3755441125986956"/>
        <n v="1.1943726301275421"/>
        <n v="1.1450950133682642"/>
        <n v="1.4137283022600267"/>
        <n v="1.085557596714934"/>
        <n v="1.1964437159248833"/>
        <n v="1.343937575030012"/>
        <n v="1.2653805504696407"/>
        <n v="1.3683729521207515"/>
        <n v="1.392459973184005"/>
        <n v="1.0958973344760148"/>
        <n v="1.243876020663223"/>
        <n v="0.9387414618827039"/>
        <n v="0.8854842502801333"/>
        <n v="0.9421484227403164"/>
        <n v="1.2197118951974004"/>
        <n v="0.829107926746727"/>
        <n v="0.8612841733308536"/>
        <n v="0.8398439550058604"/>
        <n v="0.9237187422629364"/>
        <n v="0.9251936436956001"/>
        <n v="1.2150379294957607"/>
        <n v="1.264255595199481"/>
        <n v="1.084670876912708"/>
        <n v="1.3595406648615145"/>
        <n v="1.0581707681037524"/>
        <n v="0.90192705522576"/>
        <n v="0.8511093151184921"/>
        <n v="0.8253071380436473"/>
        <n v="0.8663657458914777"/>
        <n v="0.9383779955141069"/>
        <n v="0.8581931057016827"/>
        <n v="1.298269097622894"/>
        <n v="0.7949352885415256"/>
        <n v="1.3315570222895476"/>
        <n v="1.2158471643770332"/>
        <n v="1.092862408395126"/>
        <n v="1.2430028520326775"/>
        <n v="1.3388905995689087"/>
        <n v="1.2036214894996757"/>
        <n v="0.9264035225664413"/>
        <n v="1.4220748081841432"/>
        <n v="0.9493144993768177"/>
        <n v="1.383060635226179"/>
        <n v="1.2205978100029595"/>
        <n v="0.8319919661430314"/>
        <n v="0.8210588653322278"/>
        <n v="0.8949545321208565"/>
        <n v="0.835438366275732"/>
        <n v="0.7904542228530873"/>
        <n v="0.8092205508888455"/>
        <n v="0.8654900203385156"/>
        <n v="0.7724189902034665"/>
        <n v="0.8314591744802963"/>
        <n v="1.0820418655894235"/>
        <n v="1.252684886056055"/>
        <n v="1.3975056499539633"/>
        <n v="1.40247969837587"/>
        <n v="1.1063008742839915"/>
        <n v="1.1187437093970172"/>
        <n v="1.2917740475029602"/>
        <n v="0.8328464371903975"/>
        <n v="0.8908112417779549"/>
        <n v="0.8581299617759482"/>
        <n v="1.2794315844229542"/>
        <n v="1.2696736661752401"/>
        <n v="1.1313969787857192"/>
        <n v="1.2603531742086467"/>
        <n v="1.2705035971223022"/>
        <n v="1.1878979355585568"/>
        <n v="1.2000819168543928"/>
        <n v="1.0701836362786785"/>
        <n v="1.1548207526163439"/>
        <n v="1.2314563211278216"/>
        <n v="1.1829376715747442"/>
        <n v="1.1549378062570674"/>
        <n v="1.1083781832501969"/>
        <n v="0.8579796500618577"/>
        <n v="1.3762969367588933"/>
        <n v="1.3433043375347653"/>
        <n v="1.3067514205913513"/>
        <n v="1.150451816281415"/>
        <n v="1.4058450972911103"/>
        <n v="1.1482121346604959"/>
        <n v="0.924415719314444"/>
        <n v="1.1016612395827585"/>
        <n v="1.2288378006144718"/>
        <n v="1.1306300526113178"/>
        <n v="1.1166583555777185"/>
        <n v="1.255875272268715"/>
        <n v="0.8364224973212047"/>
        <n v="1.0793690678788848"/>
        <n v="1.1323432584680664"/>
        <n v="1.3788170563961486"/>
        <n v="1.0808724391786282"/>
        <n v="1.4274996092325327"/>
        <n v="1.2754456054087278"/>
        <n v="1.2376896536790287"/>
        <n v="1.2243664946034725"/>
        <n v="0.8640266084606589"/>
        <n v="0.8090271587329887"/>
        <n v="0.9469247633452864"/>
        <n v="0.9087863787658957"/>
        <n v="0.7962315717551836"/>
        <n v="0.8054843868884024"/>
        <n v="0.8108265651109471"/>
        <n v="0.807194013036131"/>
        <n v="0.8519291284717472"/>
        <n v="0.8433148849402855"/>
        <n v="0.826787908577046"/>
        <n v="1.281231902043518"/>
        <n v="0.9018396192911429"/>
        <n v="1.0679190751445087"/>
        <n v="0.822630761263594"/>
        <n v="1.149556400506971"/>
        <n v="0.8712168389587744"/>
        <n v="1.116345786051256"/>
        <n v="0.8200345737421527"/>
        <n v="0.9203183079419925"/>
        <n v="0.8460848210068952"/>
        <n v="0.7816579323487375"/>
        <n v="0.8545082602361839"/>
        <n v="0.9336232409252884"/>
        <n v="1.1903001987378403"/>
        <n v="0.7795772104780688"/>
        <n v="0.8361228769996298"/>
        <n v="0.8169235557157131"/>
        <n v="1.087557603686636"/>
        <n v="1.3392026062674527"/>
        <n v="1.1681431005110732"/>
        <n v="1.2005212446690887"/>
        <n v="0.9380923917684229"/>
        <n v="1.1078929373839992"/>
        <n v="0.9130734519929807"/>
        <n v="0.785760858134399"/>
        <n v="1.3133033754833316"/>
        <n v="1.246894861966911"/>
        <n v="1.1284189749040192"/>
        <n v="1.0679866529270328"/>
        <n v="1.3398713705431022"/>
        <n v="1.3692514778940357"/>
        <n v="1.2594742232843974"/>
        <n v="1.1418242251575585"/>
        <n v="1.421403403630953"/>
        <n v="1.2980394526175876"/>
        <n v="1.1477358871986658"/>
        <n v="1.1764789499869697"/>
        <n v="1.351927522649172"/>
        <n v="1.1268340573180735"/>
        <n v="1.0703409467063887"/>
        <n v="1.123233250818494"/>
        <n v="1.3056093283837027"/>
        <n v="0.824513755037673"/>
        <n v="1.1083144706219912"/>
        <n v="0.8294989071480612"/>
        <n v="0.9407129701276197"/>
        <n v="0.8566478907484703"/>
        <n v="0.7743855009334163"/>
        <n v="1.2432410273228525"/>
        <n v="0.7997512928822391"/>
        <n v="1.3817877362251814"/>
        <n v="1.2989103269019293"/>
        <n v="1.355834964613763"/>
        <n v="1.2452101589187583"/>
        <n v="1.1121273310369402"/>
        <n v="1.4153593532903879"/>
        <n v="1.2981487851402482"/>
        <n v="0.8266035645957104"/>
        <n v="0.8309436241849226"/>
        <n v="0.8589962142177157"/>
        <n v="0.8286487442037558"/>
        <n v="0.8223830132539898"/>
        <n v="0.9041757676988308"/>
        <n v="0.8326901185551268"/>
        <n v="1.2382314122305322"/>
        <n v="1.1968064339814164"/>
        <n v="1.0848060344827586"/>
        <n v="1.107808607507946"/>
        <n v="1.114840282672051"/>
        <n v="1.409805766516567"/>
        <n v="0.8150330885984263"/>
        <n v="0.7992548339435986"/>
        <n v="0.8343892705804912"/>
        <n v="0.7920663195395999"/>
        <n v="0.9358339159244962"/>
        <n v="1.3389259951910233"/>
        <n v="0.8155954549397172"/>
        <n v="0.8173977647134828"/>
        <n v="0.8184409052808047"/>
        <n v="0.929565158948854"/>
        <n v="0.9165302256894282"/>
        <n v="0.8312436167669875"/>
        <n v="0.8442950243095065"/>
        <n v="0.8569458168642952"/>
        <n v="1.3202035556143017"/>
        <n v="1.206662917436598"/>
        <n v="1.1948245832296591"/>
        <n v="1.324287793720108"/>
        <n v="1.166887656702025"/>
        <n v="0.7826355440286525"/>
        <n v="1.304109080298167"/>
        <n v="1.218761471257617"/>
        <n v="0.9489331149453656"/>
        <n v="1.0802650868074486"/>
        <n v="1.261899078627011"/>
        <n v="1.1388018065887353"/>
        <n v="1.0583832335329342"/>
        <n v="1.387093098340107"/>
        <n v="1.2492327408856363"/>
        <n v="1.3141438838260353"/>
        <n v="1.2920105423135377"/>
        <n v="1.3435616318686119"/>
        <n v="1.3595617386289915"/>
        <n v="1.3295328758025238"/>
        <n v="1.1921737176245857"/>
        <n v="1.0858240388179399"/>
        <n v="1.0987578826676858"/>
        <n v="1.2972475627422575"/>
        <n v="1.2840508779949982"/>
        <n v="1.0843516044144346"/>
        <n v="1.0566271182695919"/>
        <n v="1.2719469621753194"/>
        <n v="0.7803323060868431"/>
        <n v="0.8856579762374007"/>
        <n v="0.792989109493196"/>
        <n v="0.7737002441140275"/>
        <n v="1.3630153999006458"/>
        <n v="1.4015895421627593"/>
        <n v="0.8139190523198421"/>
        <n v="1.3399822301199467"/>
        <n v="1.3440974435238298"/>
        <n v="1.3214061683220073"/>
        <n v="1.161992848116581"/>
        <n v="1.4005889617174883"/>
        <n v="1.277432441274619"/>
        <n v="1.402695518350977"/>
        <n v="0.9256741518734495"/>
        <n v="0.8435707754966337"/>
        <n v="0.9262344792364902"/>
        <n v="0.7804850712812696"/>
        <n v="0.8306210561275323"/>
        <n v="0.8575385467639184"/>
        <n v="0.9066868971496694"/>
        <n v="1.3483778283251526"/>
        <n v="1.2117417068849654"/>
        <n v="1.3345281339459694"/>
        <n v="0.7700656432251484"/>
        <n v="1.1281714132026417"/>
        <n v="1.4243713334934303"/>
        <n v="0.9222523655131344"/>
        <n v="1.1488748277797622"/>
        <n v="0.8289247926794395"/>
        <n v="1.3302628093822655"/>
        <n v="1.3365804617624628"/>
        <n v="0.9505473668242611"/>
        <n v="0.8290068417022748"/>
        <n v="0.7901539355213477"/>
        <n v="0.9020993449218548"/>
        <n v="0.8672571614776194"/>
        <n v="0.7940315087861038"/>
        <n v="0.9388445258978051"/>
        <n v="0.8186960076003623"/>
        <n v="0.8494769387150057"/>
        <n v="0.9016336940787206"/>
        <n v="0.81083606806772"/>
        <n v="0.8533931426541126"/>
        <n v="1.0963371532612187"/>
        <n v="0.8001327452575686"/>
        <n v="0.815729076350283"/>
        <n v="0.874260056504776"/>
        <n v="1.272100859425283"/>
        <n v="1.1352383607471423"/>
        <n v="1.0637331747662035"/>
        <n v="1.1829748737852745"/>
        <n v="1.3936122212195436"/>
        <n v="1.383758247965288"/>
        <n v="1.172378086902157"/>
        <n v="1.3636421643695764"/>
        <n v="1.1588567300311554"/>
        <n v="1.2556038160241991"/>
        <n v="1.2742343325394243"/>
        <n v="1.145729617896166"/>
        <n v="1.2360793133297199"/>
        <n v="1.3195467943994104"/>
        <n v="1.0719686780836248"/>
        <n v="1.1362056628845958"/>
        <n v="1.0708998085513721"/>
        <n v="1.0913831825506592"/>
        <n v="0.8232530827950675"/>
        <n v="0.8018817204301075"/>
        <n v="0.811884620718347"/>
        <n v="0.7844867199705909"/>
        <n v="1.0869219495462907"/>
        <n v="1.2610897775423728"/>
        <n v="0.8551894600784599"/>
        <n v="1.2042574882275838"/>
        <n v="1.3867329231740022"/>
        <n v="1.1169494317245923"/>
        <n v="1.0539131266743207"/>
        <n v="1.3518465089440277"/>
        <n v="1.0688918222389843"/>
        <n v="1.2397097770911498"/>
        <n v="0.8578786608372762"/>
        <n v="0.9090429341475367"/>
        <n v="0.7867913484586655"/>
        <n v="0.8326513241889547"/>
        <n v="1.2325357503463499"/>
        <n v="1.183116883116883"/>
        <n v="0.8305953278070837"/>
        <n v="1.2616585777590208"/>
        <n v="1.1147034726161216"/>
        <n v="1.112"/>
        <n v="0.8751847373370952"/>
        <n v="0.9320969578656255"/>
        <n v="0.8167698842449985"/>
        <n v="0.8981594080425418"/>
        <n v="0.937437200780188"/>
        <n v="1.082854777795023"/>
        <n v="1.3824768640433376"/>
        <n v="1.3833452979181622"/>
        <n v="1.0798348614015334"/>
        <n v="0.8080911050270868"/>
        <n v="0.8707966324395348"/>
        <n v="0.8003777987665981"/>
        <n v="0.8486756517666649"/>
        <n v="0.8067639832345714"/>
        <n v="0.8084460803820135"/>
        <n v="0.815471810679129"/>
        <n v="0.9090806859713242"/>
        <n v="1.2408149905899681"/>
        <n v="0.8645406496822852"/>
        <n v="0.8672328507216588"/>
        <n v="0.8571315695905817"/>
        <n v="1.3304773251539963"/>
        <n v="1.3308858866876703"/>
        <n v="1.310557600937905"/>
        <n v="1.380065317347772"/>
        <n v="1.293164731754718"/>
        <n v="1.16779674432103"/>
        <n v="1.0685300093350174"/>
        <n v="1.3457375107226013"/>
        <n v="1.0932869946954453"/>
        <n v="1.275988275113767"/>
        <n v="1.0965097462604425"/>
        <n v="1.1358301526717558"/>
        <n v="1.2029689329751325"/>
        <n v="1.2305015740762657"/>
        <n v="1.1044581234844246"/>
        <n v="1.321392811776134"/>
        <n v="1.0674861412388528"/>
        <n v="1.1129214025823486"/>
        <n v="1.061584576606036"/>
        <n v="1.2613009100402806"/>
        <n v="1.29155520063885"/>
        <n v="1.082652182552825"/>
        <n v="1.1952789699570816"/>
        <n v="1.081078970995823"/>
        <n v="1.145082238325766"/>
        <n v="1.4105194261741005"/>
        <n v="0.929421377866299"/>
        <n v="0.9013726912560683"/>
        <n v="0.8807200688039384"/>
        <n v="0.8320858849323354"/>
        <n v="0.8888966350622792"/>
        <n v="0.9043979451196592"/>
        <n v="1.2486439391810236"/>
        <n v="0.8661103826439385"/>
        <n v="0.8051922736133262"/>
        <n v="0.8896688086999506"/>
        <n v="0.912712285017587"/>
        <n v="1.3017334777898157"/>
        <n v="0.8243380521693537"/>
        <n v="0.7744045348013299"/>
        <n v="1.409626976500393"/>
        <n v="0.8951616017299301"/>
        <n v="1.2421794304264424"/>
        <n v="1.0932972117374893"/>
        <n v="0.7791889099362838"/>
        <n v="0.9193471372140469"/>
        <n v="0.8539481963087249"/>
        <n v="0.8864369009757469"/>
        <n v="0.7741958826296176"/>
        <n v="1.4124298588675395"/>
        <n v="0.904279496167328"/>
        <n v="0.8388816904216087"/>
        <n v="1.3354789630756627"/>
        <n v="1.1470883114713009"/>
        <n v="1.3063134833698467"/>
        <n v="1.2874116995995963"/>
        <n v="1.2045051110975087"/>
        <n v="0.8054950441128418"/>
        <n v="1.4098432496207651"/>
        <n v="0.9403575815477003"/>
        <n v="0.8095576058670452"/>
        <n v="1.2136668577015137"/>
        <n v="1.1271860095389508"/>
        <n v="1.1393078880407124"/>
        <n v="1.3768982146521649"/>
        <n v="1.3369965494244207"/>
        <n v="1.3659749670619237"/>
        <n v="1.38978896166073"/>
        <n v="1.1794163299904226"/>
        <n v="1.2502572979041917"/>
        <n v="1.0828528649325109"/>
        <n v="1.2509680612571694"/>
        <n v="1.1648444625138725"/>
        <n v="1.1336373651712741"/>
        <n v="1.199704810385855"/>
        <n v="1.2044000803143735"/>
        <n v="1.109494384368085"/>
        <n v="1.1165372202716601"/>
        <n v="1.2042935069505543"/>
        <n v="0.9322302035231743"/>
        <n v="0.8254860999517918"/>
        <n v="0.7763892846964947"/>
        <n v="0.9296619214947891"/>
        <n v="0.9051746420140265"/>
        <n v="1.2466722892449855"/>
        <n v="0.8068361513197908"/>
        <n v="1.1058919044305267"/>
        <n v="1.2615778136779752"/>
        <n v="1.0609591938771585"/>
        <n v="1.4133955348217262"/>
        <n v="1.2752929637959314"/>
        <n v="1.4222429289693863"/>
        <n v="1.2390786811093917"/>
        <n v="0.784460141271443"/>
        <n v="0.9228914917946658"/>
        <n v="0.8289307249260092"/>
        <n v="0.9346558918990527"/>
        <n v="0.9432983126392869"/>
        <n v="0.7716237113402061"/>
        <n v="0.7781975367124585"/>
        <n v="1.2299107142857142"/>
        <n v="0.8618240072494255"/>
        <n v="0.9098265895953758"/>
        <n v="1.4274448754593712"/>
        <n v="1.255089385643849"/>
        <n v="1.3712395512046847"/>
        <n v="1.382001493651979"/>
        <n v="0.8378162738177343"/>
        <n v="0.7870622600019692"/>
        <n v="0.8813856649242492"/>
        <n v="1.0700649534029936"/>
        <n v="1.1259969868840836"/>
        <n v="0.7992292687568391"/>
        <n v="0.8158606894928815"/>
        <n v="0.908625313228118"/>
        <n v="0.9068903730249226"/>
        <n v="0.769735960327034"/>
        <n v="0.8227325170270572"/>
        <n v="0.9102237992433149"/>
        <n v="0.8601573676680973"/>
        <n v="0.83882378952023"/>
        <n v="0.7794111362762275"/>
        <n v="0.7946051575531283"/>
        <n v="0.7847013634791473"/>
        <n v="1.3813672235318233"/>
        <n v="1.1854912334090217"/>
        <n v="1.1620450606585788"/>
        <n v="0.8081535452045474"/>
        <n v="0.8256831767719898"/>
        <n v="0.8411193339500462"/>
        <n v="1.3642066545565321"/>
        <n v="1.3434414327202324"/>
        <n v="1.2361813523448815"/>
        <n v="1.3841578211806558"/>
        <n v="1.1046451359225036"/>
        <n v="1.0642680026314457"/>
        <n v="1.1027774035654947"/>
        <n v="1.094265947964857"/>
        <n v="1.1480887758768414"/>
        <n v="1.1218256175855899"/>
        <n v="1.2736033304209282"/>
        <n v="1.379570884761795"/>
        <n v="1.3031695221667523"/>
        <n v="1.4188496061549734"/>
        <n v="1.2610242938614218"/>
        <n v="1.4105909842736748"/>
        <n v="1.0691195056874034"/>
        <n v="1.2475598635550003"/>
        <n v="0.7865476726573054"/>
        <n v="0.859206114745258"/>
        <n v="0.8311547110133682"/>
        <n v="0.9256646585311432"/>
        <n v="1.0988971520324515"/>
        <n v="1.4085819937342714"/>
        <n v="1.1950654800665654"/>
        <n v="1.2218196813054107"/>
        <n v="1.231410073312387"/>
        <n v="1.2904255527485655"/>
        <n v="1.1822586182779975"/>
        <n v="1.0752130355654586"/>
        <n v="1.1465924815498154"/>
        <n v="1.1896925299215848"/>
        <n v="1.2148247526412879"/>
        <n v="1.1455875122910522"/>
        <n v="0.8962862789971913"/>
        <n v="0.8760019054325539"/>
        <n v="0.94247301002153"/>
        <n v="0.7749617408831324"/>
        <n v="0.8027766373188571"/>
        <n v="0.7774760796483062"/>
        <n v="0.9309390190250341"/>
        <n v="1.174470012683457"/>
        <n v="1.1972665148063781"/>
        <n v="1.0700549858820032"/>
        <n v="1.1037832504838159"/>
        <n v="1.2409504521208319"/>
        <n v="1.3814099685675798"/>
        <n v="0.812198215893281"/>
        <n v="0.7732104598143164"/>
        <n v="1.421675690557034"/>
        <n v="0.934236341684274"/>
        <n v="1.3834158093501758"/>
        <n v="0.9234487181492547"/>
        <n v="0.78472462764115"/>
        <n v="0.8306359167654316"/>
        <n v="0.7997377247623131"/>
        <n v="0.7974350734714148"/>
        <n v="0.9121343294002653"/>
        <n v="1.1240852974186308"/>
        <n v="0.8734483802603693"/>
        <n v="0.7753756720302437"/>
        <n v="0.7886199629605978"/>
        <n v="1.1882750845546788"/>
        <n v="1.056741573033708"/>
        <n v="1.358787726673778"/>
        <n v="1.2415637860082305"/>
        <n v="0.9016766903590304"/>
        <n v="0.7832526849994099"/>
        <n v="1.109739973556633"/>
        <n v="0.8124583409077137"/>
        <n v="1.2337615386469354"/>
        <n v="1.0723065655865878"/>
        <n v="1.1500861713488195"/>
        <n v="1.0677370358883826"/>
        <n v="1.0914804845222073"/>
        <n v="1.1427081735930071"/>
        <n v="1.2350039395704155"/>
        <n v="1.3695556656601446"/>
        <n v="1.2342665904824095"/>
        <n v="1.0851532355501279"/>
        <n v="1.0691210299043545"/>
        <n v="1.341322552699971"/>
        <n v="1.3762605798667387"/>
        <n v="0.8200286959779937"/>
        <n v="1.1114323098925845"/>
        <n v="1.1017446699048223"/>
        <n v="1.1598827141966614"/>
        <n v="1.280194631149231"/>
        <n v="1.2395343631072309"/>
        <n v="0.7735558996053119"/>
        <n v="0.7893043827905106"/>
        <n v="1.1732535064410885"/>
        <n v="1.3640223544781536"/>
        <n v="1.3050807589775757"/>
        <n v="1.0724579395401836"/>
        <n v="0.8417929076625633"/>
        <n v="1.4174749625423861"/>
        <n v="1.27817553776103"/>
        <n v="1.096852487400674"/>
        <n v="1.407538676921441"/>
        <n v="1.213004885785179"/>
        <n v="1.2032433558060234"/>
        <n v="1.2997717210846707"/>
        <n v="0.7837446583427291"/>
        <n v="0.926500822368421"/>
        <n v="0.8044361646387611"/>
        <n v="0.9174876847290641"/>
        <n v="0.922168051772299"/>
        <n v="0.854997904043291"/>
        <n v="0.8701781698668051"/>
        <n v="1.427446265580528"/>
        <n v="1.1928291507436166"/>
        <n v="1.082891986769749"/>
        <n v="1.3790970316787228"/>
        <n v="1.2590515929934367"/>
        <n v="1.3209460975719223"/>
        <n v="1.4231186032510537"/>
        <n v="0.826921656944547"/>
        <n v="1.1527333144223366"/>
        <n v="0.828582207059441"/>
        <n v="0.7862661805532327"/>
        <n v="1.2184944237918216"/>
        <n v="1.12915693424524"/>
        <n v="0.776086588871977"/>
        <n v="0.8914731405684573"/>
        <n v="0.8275369389461946"/>
        <n v="0.8754720485358757"/>
        <n v="0.8936159178522655"/>
        <n v="0.8896963710341259"/>
        <n v="0.8948775829137003"/>
        <n v="1.1724262244424988"/>
        <n v="1.2768660462601846"/>
        <n v="1.2996935542512855"/>
        <n v="1.1149396875617956"/>
        <n v="1.205406541074305"/>
        <n v="1.2149590163934427"/>
        <n v="1.0811975886572593"/>
        <n v="0.7702672670916428"/>
        <n v="0.8486839420526423"/>
        <n v="0.8708820243379534"/>
        <n v="0.8725655323532778"/>
        <n v="1.0841854543961233"/>
        <n v="1.1018794827495944"/>
        <n v="1.4046349225057457"/>
        <n v="1.057728348786743"/>
        <n v="1.3951935914552738"/>
        <n v="1.424440366972477"/>
        <n v="1.1218192577563615"/>
        <n v="1.3904895820017895"/>
        <n v="1.1449416638742498"/>
        <n v="1.2235615676069362"/>
        <n v="1.4086444607125428"/>
        <n v="1.3081494933652518"/>
        <n v="1.3516643212567718"/>
        <n v="1.424816644214938"/>
        <n v="0.8109867342836823"/>
        <n v="1.3444732272481426"/>
        <n v="1.1540433811223691"/>
        <n v="1.2535256322374855"/>
        <n v="1.1761048375853898"/>
        <n v="1.1299089253187613"/>
        <n v="0.8091402582159625"/>
        <n v="0.7715864222092987"/>
        <n v="1.1473182938195003"/>
        <n v="1.0924518016984164"/>
        <n v="1.165758042365475"/>
        <n v="1.1429966589565663"/>
        <n v="0.8374683978231993"/>
        <n v="1.2897431124348473"/>
        <n v="1.1233937871293607"/>
        <n v="1.0834178131788559"/>
        <n v="1.124584150814638"/>
        <n v="1.1014713564339196"/>
        <n v="1.3975367107844003"/>
        <n v="1.373091108604871"/>
        <n v="1.2296755582196912"/>
        <n v="0.7919439859432406"/>
        <n v="0.8260589957521705"/>
        <n v="0.9368680931107454"/>
        <n v="0.7827623708537248"/>
        <n v="0.9203524124881741"/>
        <n v="0.8365286241715226"/>
        <n v="0.9198667872707836"/>
        <n v="1.2696944926943905"/>
        <n v="1.2605929919137466"/>
        <n v="1.3364892650504472"/>
        <n v="1.2135804052321109"/>
        <n v="0.8612032212221696"/>
        <n v="1.1987975174553918"/>
        <n v="0.9131888959084321"/>
        <n v="1.2798180541563635"/>
        <n v="1.2050307292656657"/>
        <n v="0.9103440609193486"/>
        <n v="0.8474194138078118"/>
        <n v="0.942954004628875"/>
        <n v="0.7994760754778765"/>
        <n v="0.7710074847604105"/>
        <n v="0.9278071182548795"/>
        <n v="0.8525457350672251"/>
        <n v="0.7758650173858519"/>
        <n v="0.9023674020945401"/>
        <n v="0.7825918948944598"/>
        <n v="1.1185382878259085"/>
        <n v="1.3121587186021113"/>
        <n v="1.1261533299781916"/>
        <n v="0.8535583559194165"/>
        <n v="1.354639175257732"/>
        <n v="0.9209194659776055"/>
        <n v="1.2022585407547464"/>
        <n v="1.339387552690305"/>
        <n v="1.3984236515573563"/>
        <n v="1.2991137828458106"/>
        <n v="1.4147947769711913"/>
        <n v="1.2078860272499705"/>
        <n v="1.1202009753214128"/>
        <n v="1.1693994908223397"/>
        <n v="1.2739286072730922"/>
        <n v="1.1063799953260107"/>
        <n v="1.2571776235735193"/>
        <n v="1.279408942621378"/>
        <n v="1.2513137846326068"/>
        <n v="1.0711156637534598"/>
        <n v="1.3646903024952373"/>
        <n v="0.8955350701402806"/>
        <n v="0.7767342097138493"/>
        <n v="0.8034185190114912"/>
        <n v="0.7984887115249603"/>
        <n v="1.2086196784914058"/>
        <n v="0.9289210831612009"/>
        <n v="1.1041557075223567"/>
        <n v="0.9153395847048985"/>
        <n v="1.275001487888587"/>
        <n v="1.3870863859592626"/>
        <n v="1.2261000823346446"/>
        <n v="1.3452007112859898"/>
        <n v="1.257512836001208"/>
        <n v="0.8047309469726639"/>
        <n v="1.232621736062103"/>
        <n v="0.8031135531135531"/>
        <n v="0.9376161401645872"/>
        <n v="0.9413181553189531"/>
        <n v="0.9190179552949799"/>
        <n v="1.0823336189660098"/>
        <n v="0.8854104748695595"/>
        <n v="1.120517000465766"/>
        <n v="0.9500276875645419"/>
        <n v="0.8243135327722834"/>
        <n v="0.9509778252200358"/>
        <n v="0.9462172401671679"/>
        <n v="0.8205999607868767"/>
        <n v="0.7844230048707381"/>
        <n v="1.1468785022084516"/>
        <n v="0.7722152083131009"/>
        <n v="1.2060398630964364"/>
        <n v="0.9178699070764832"/>
        <n v="1.1127696908286582"/>
        <n v="0.85"/>
        <n v="0.7718566343845709"/>
        <n v="0.7742928832116789"/>
        <n v="0.8711052495230918"/>
        <n v="0.8614908650027175"/>
        <n v="0.8313420871822277"/>
        <n v="0.7925620153543459"/>
        <n v="0.7977564800697016"/>
        <n v="0.8206420908284262"/>
        <n v="0.9440148742769449"/>
        <n v="0.8142780461621041"/>
        <n v="0.8153490214060904"/>
        <n v="1.2309417040358743"/>
        <n v="1.215445705849412"/>
        <n v="1.173676733988018"/>
        <n v="1.3027392819515358"/>
        <n v="1.1870517542159333"/>
        <n v="1.2983332292902179"/>
        <n v="1.2098780791241603"/>
        <n v="1.1916930722410923"/>
        <n v="1.3411213716825867"/>
        <n v="1.420108695652174"/>
        <n v="1.349997115329141"/>
        <n v="1.2909701037217816"/>
        <n v="1.0772059905257894"/>
        <n v="1.350898285092097"/>
        <n v="1.3854457895792924"/>
        <n v="1.3666507279592408"/>
        <n v="1.1037414965986394"/>
        <n v="1.3101633253347782"/>
        <n v="1.1316280419551428"/>
        <n v="1.1067873938372992"/>
        <n v="1.2559262119771863"/>
        <n v="1.204874820778648"/>
        <n v="1.2303842716711348"/>
        <n v="1.3383693242466541"/>
        <n v="1.405088638906885"/>
        <n v="1.121094527363184"/>
        <n v="1.2445441120166274"/>
        <n v="1.2857377183629952"/>
        <n v="1.1205511826794048"/>
        <n v="0.8135629002369168"/>
        <n v="1.3631990247937482"/>
        <n v="0.8504165597699131"/>
        <n v="0.802522544479649"/>
        <n v="0.7790635970283288"/>
        <n v="0.8032567634153781"/>
        <n v="0.8665960715917113"/>
        <n v="1.395924364873748"/>
        <n v="1.3743642990337346"/>
        <n v="1.3161871477443332"/>
        <n v="1.1507332533529107"/>
        <n v="1.2658502946462156"/>
        <n v="0.873643788857735"/>
        <n v="0.8364843464490194"/>
        <n v="0.7827415894093357"/>
        <n v="0.9484303299584821"/>
        <n v="0.808264981643989"/>
        <n v="0.8151981681776719"/>
        <n v="0.9349591495225908"/>
        <n v="1.2373635541959258"/>
        <n v="0.8054377267848929"/>
        <n v="0.7998521577324055"/>
        <n v="0.8280102412678241"/>
        <n v="1.2273640852584302"/>
        <n v="1.1233401585338658"/>
        <n v="1.0832401342067424"/>
        <n v="1.4253584181634067"/>
        <n v="0.7788096584026488"/>
        <n v="1.3297655222459068"/>
        <n v="0.8982980680772769"/>
        <n v="1.2301171310905492"/>
        <n v="1.1377087495759037"/>
        <n v="0.9233527742749055"/>
        <n v="0.9447900936273029"/>
        <n v="0.8840690768767618"/>
        <n v="0.8239661140462744"/>
        <n v="0.9072729390750592"/>
        <n v="1.397823779193206"/>
        <n v="0.835327395741753"/>
        <n v="0.8449351345145613"/>
        <n v="0.872364681779129"/>
        <n v="0.9240744688410432"/>
        <n v="1.3765883582190164"/>
        <n v="1.1707304003000911"/>
        <n v="1.0936533519188048"/>
        <n v="0.9396406761660324"/>
        <n v="1.0648638381727962"/>
        <n v="0.913168685635584"/>
        <n v="0.9398868691306497"/>
        <n v="1.1258899067780672"/>
        <n v="1.3644774393314805"/>
        <n v="1.2730366714881307"/>
        <n v="1.1121086191035117"/>
        <n v="1.073327823089999"/>
        <n v="1.0880473081860642"/>
        <n v="1.1706358275814783"/>
        <n v="1.2840012963163012"/>
        <n v="1.1516767073625847"/>
        <n v="1.3690755717888512"/>
        <n v="1.172186176248928"/>
        <n v="1.2599607392989636"/>
        <n v="1.2983183176307624"/>
        <n v="1.0865120864049373"/>
        <n v="1.3754007030265514"/>
        <n v="1.0899015860463073"/>
        <n v="0.9387386871348379"/>
        <n v="1.3092447565037357"/>
        <n v="0.8771403157660662"/>
        <n v="0.8915405196717484"/>
        <n v="0.8388381302125965"/>
        <n v="0.7753599575171681"/>
        <n v="1.3380269943425862"/>
        <n v="0.8758663326066444"/>
        <n v="0.8056640247438623"/>
        <n v="0.8434184003346898"/>
        <n v="1.4103149532417978"/>
        <n v="1.3420522311330454"/>
        <n v="1.14515667210278"/>
        <n v="1.1633429918754616"/>
        <n v="1.3568686465403397"/>
        <n v="1.3799798030800303"/>
        <n v="1.3696962888065012"/>
        <n v="1.0848079161816064"/>
        <n v="0.9167487273637653"/>
        <n v="0.902409006996832"/>
        <n v="0.8277488363490645"/>
        <n v="0.8308421960333429"/>
        <n v="0.9103834352235729"/>
        <n v="0.9079724409448819"/>
        <n v="1.0963174830175189"/>
        <n v="0.8096069868995633"/>
        <n v="0.89154958349411"/>
        <n v="0.783022811417652"/>
        <n v="0.8365614370449498"/>
        <n v="1.3167428599518263"/>
        <n v="1.4180318856514569"/>
        <n v="0.9048467184801382"/>
        <n v="0.8923969783469223"/>
        <n v="1.1180555555555556"/>
        <n v="0.8636453166687557"/>
        <n v="1.2123418934457646"/>
        <n v="1.0952615687965988"/>
        <n v="0.8267492467358554"/>
        <n v="0.9070205543328235"/>
        <n v="0.8732204607715454"/>
        <n v="0.8755366035143953"/>
        <n v="0.781379377526667"/>
        <n v="1.0594896788990826"/>
        <n v="0.9177743918457416"/>
        <n v="0.7973373223635004"/>
        <n v="1.2127218088151117"/>
        <n v="1.30077845738343"/>
        <n v="1.3600152571926765"/>
        <n v="1.2636021848620274"/>
        <n v="1.2506945158966971"/>
        <n v="0.785236751066494"/>
        <n v="0.7881930555420052"/>
        <n v="0.9440078771468066"/>
        <n v="1.2907149950347567"/>
        <n v="1.1132947491150489"/>
        <n v="1.150432253695072"/>
        <n v="1.2683864243371767"/>
        <n v="1.188614654878553"/>
        <n v="1.1071698113207546"/>
        <n v="1.3243630949138385"/>
        <n v="1.187225800429385"/>
        <n v="1.3231974473759405"/>
        <n v="1.1973245810333681"/>
        <n v="1.3025984397075987"/>
        <n v="1.408008456133806"/>
        <n v="1.3623347671826431"/>
        <n v="1.1072447233314318"/>
        <n v="0.7865937713926686"/>
        <n v="1.0621879472094133"/>
        <n v="1.368582280498278"/>
        <n v="1.0882649784383889"/>
        <n v="1.0536310461793221"/>
        <n v="0.7976901600493459"/>
        <n v="0.8622773155585394"/>
        <n v="0.9406708636248465"/>
        <n v="0.8214848068612014"/>
        <n v="0.8928811605341531"/>
        <n v="0.938363775262171"/>
        <n v="1.067048085570502"/>
        <n v="1.1974662023199056"/>
        <n v="1.0552964866726724"/>
        <n v="1.3760309066498617"/>
        <n v="1.201385810950566"/>
        <n v="1.394239162059936"/>
        <n v="1.3502758077226162"/>
        <n v="1.304152701244106"/>
        <n v="1.1237228607918264"/>
        <n v="1.2285556388899854"/>
        <n v="0.8934435468720646"/>
        <n v="1.120978283786633"/>
        <n v="0.7744761453770569"/>
        <n v="0.7975328506301957"/>
        <n v="1.140757528931012"/>
        <n v="1.2653692696034524"/>
        <n v="1.1553951681771852"/>
        <n v="0.8265723481292745"/>
        <n v="1.3383343928798475"/>
        <n v="1.1111842827351552"/>
        <n v="1.285462463708005"/>
        <n v="1.1372723026623073"/>
        <n v="0.8201733498428422"/>
        <n v="0.8600231802898683"/>
        <n v="0.8468749510118982"/>
        <n v="1.2016955835962144"/>
        <n v="0.8984475393324767"/>
        <n v="0.9231808046229704"/>
        <n v="0.8692598105056812"/>
        <n v="0.873540816117186"/>
        <n v="0.831863424467683"/>
        <n v="0.9190932987403134"/>
        <n v="0.802298497530011"/>
        <n v="0.7797130108508264"/>
        <n v="0.9512703509661428"/>
        <n v="0.8576088644954176"/>
        <n v="1.1668568395913494"/>
        <n v="1.2091842688761816"/>
        <n v="1.2264674060048688"/>
        <n v="1.3098687892543996"/>
        <n v="0.9153549529047348"/>
        <n v="0.8206234513351007"/>
        <n v="0.7784335116520551"/>
        <n v="0.775965225646086"/>
        <n v="0.8829413674053528"/>
        <n v="0.8107408776469346"/>
        <n v="1.3923103222050766"/>
        <n v="0.7729058197921106"/>
        <n v="1.4113061353573688"/>
        <n v="1.2509521270518338"/>
        <n v="1.1188358640636298"/>
        <n v="1.1881549196469816"/>
        <n v="1.3642649550281676"/>
        <n v="1.3484586611634206"/>
        <n v="1.0551222686420778"/>
        <n v="1.2478430147323896"/>
        <n v="1.2732723480898664"/>
        <n v="1.408589615484253"/>
        <n v="1.3511551997665894"/>
        <n v="1.3370404388948192"/>
        <n v="1.4074415036440353"/>
        <n v="1.149590788640574"/>
        <n v="0.9429342823832607"/>
        <n v="1.1792996401777944"/>
        <n v="1.1878281707016245"/>
        <n v="1.3598026645855399"/>
        <n v="1.1896442608753581"/>
        <n v="1.062755871579401"/>
        <n v="0.8850080857405587"/>
        <n v="0.9175396789712693"/>
        <n v="1.3623468538122994"/>
        <n v="1.127406941146176"/>
        <n v="1.2733176336259189"/>
        <n v="1.1741768626280713"/>
        <n v="0.8221370007934409"/>
        <n v="1.259845806324887"/>
        <n v="1.156932679447169"/>
        <n v="1.3418582662638656"/>
        <n v="1.3540651929561633"/>
        <n v="1.0746582782655925"/>
        <n v="1.4061601766966203"/>
        <n v="1.0826855219219382"/>
        <n v="1.0544153290821898"/>
        <n v="0.8021532486116316"/>
        <n v="0.8074151748932664"/>
        <n v="0.8305397675849835"/>
        <n v="0.839380706629615"/>
        <n v="0.848754028771323"/>
        <n v="0.7852458481516525"/>
        <n v="0.7763822473161645"/>
        <n v="0.7890469506190945"/>
        <n v="1.076704712308385"/>
        <n v="1.2181836832387336"/>
        <n v="1.3218165829858453"/>
        <n v="1.2295347140727584"/>
        <n v="0.8560073606461012"/>
        <n v="0.8363701004355169"/>
        <n v="1.2596477721104802"/>
        <n v="0.7801094002452745"/>
        <n v="1.2626626247315902"/>
        <n v="1.2321721685208826"/>
        <n v="0.9082821342846447"/>
        <n v="0.9213017243844548"/>
        <n v="0.9258472576229586"/>
        <n v="0.9288055492034454"/>
        <n v="0.8923583311093319"/>
        <n v="1.4145918832649338"/>
        <n v="0.8221848888102923"/>
        <n v="0.9116421113449713"/>
        <n v="0.841988344584848"/>
        <n v="1.2894736842105263"/>
        <n v="1.218310719960885"/>
        <n v="1.1443062049290753"/>
        <n v="1.093483497168153"/>
        <n v="0.8437731952108949"/>
        <n v="1.237822895815461"/>
        <n v="0.9361947231512449"/>
        <n v="0.8277923224931395"/>
        <n v="0.9167058953839338"/>
        <n v="1.1257151293692098"/>
        <n v="1.1371653418752719"/>
        <n v="1.3555393486336804"/>
        <n v="1.178212790669538"/>
        <n v="1.391645407056455"/>
        <n v="1.0572369452720716"/>
        <n v="1.3092869672892375"/>
        <n v="1.2455415157463987"/>
        <n v="1.1084903284303849"/>
        <n v="1.187249905227244"/>
        <n v="1.0896355252724015"/>
        <n v="1.3026517978662686"/>
        <n v="1.2043423835628264"/>
        <n v="1.3134282694554154"/>
        <n v="1.0868789459236892"/>
        <n v="1.3373803036821057"/>
        <n v="0.8302204002671518"/>
        <n v="1.1136727446687151"/>
        <n v="0.8867304852589236"/>
        <n v="0.7774437676344171"/>
        <n v="0.8744478650783027"/>
        <n v="0.8126919592549219"/>
        <n v="1.2185260643529576"/>
        <n v="0.7714066978131994"/>
        <n v="1.0799412393162393"/>
        <n v="1.4117409234252447"/>
        <n v="1.3481424297983209"/>
        <n v="1.1445381620856434"/>
        <n v="1.0598517839407136"/>
        <n v="1.3381590078370655"/>
        <n v="0.8862408080092141"/>
        <n v="0.7894097643915472"/>
        <n v="0.8369289340101523"/>
        <n v="0.8243431221020092"/>
        <n v="0.8804562737642585"/>
        <n v="0.801545544228872"/>
        <n v="0.8638671096345515"/>
        <n v="1.412996764393509"/>
        <n v="1.2069011996225907"/>
        <n v="1.0697759249609171"/>
        <n v="1.1779911802251364"/>
        <n v="1.281249270013315"/>
        <n v="1.158179996356349"/>
        <n v="0.7865957405198208"/>
        <n v="0.8376832027279583"/>
        <n v="0.8596532890049869"/>
        <n v="0.867830517364103"/>
        <n v="1.3815774584134888"/>
        <n v="0.7873102984823879"/>
        <n v="0.7733087597571553"/>
        <n v="1.4029242889571372"/>
        <n v="0.836297786720322"/>
        <n v="0.9504184597513002"/>
        <n v="0.7967694749618748"/>
        <n v="0.8502010894466222"/>
        <n v="0.8595438704839208"/>
        <n v="0.796430907901432"/>
        <n v="1.214941384649414"/>
        <n v="1.100098741051592"/>
        <n v="1.285810315326326"/>
        <n v="1.093227215980025"/>
        <n v="1.0623682361208715"/>
        <n v="1.1652132924817347"/>
        <n v="0.8267591203483479"/>
        <n v="1.2418539388405088"/>
        <n v="0.7838884789712238"/>
        <n v="0.8963615766501183"/>
        <n v="1.4258284341791065"/>
        <n v="1.3872683113894926"/>
        <n v="1.3168362284715744"/>
        <n v="1.2557958185803406"/>
        <n v="1.1342726112240555"/>
        <n v="1.2621182955639163"/>
        <n v="1.3442913385826771"/>
        <n v="1.0683445272713854"/>
        <n v="1.2750730282375853"/>
        <n v="1.305853566723132"/>
        <n v="1.1257640486362142"/>
        <n v="1.102567843594981"/>
        <n v="1.1139814079506702"/>
        <n v="1.3834616032807145"/>
        <n v="1.0578547730615315"/>
        <n v="1.3370193294811252"/>
        <n v="1.105263157894737"/>
        <n v="1.3660652182807578"/>
        <n v="1.4151493080844866"/>
        <n v="1.3494928745666965"/>
        <n v="0.824315034862025"/>
        <n v="0.8705002679136831"/>
        <n v="0.8094958635442894"/>
        <n v="0.8523640338890407"/>
        <n v="0.8353977365155353"/>
        <n v="0.9216197584150106"/>
        <n v="0.779851954661115"/>
        <n v="1.2394633873672443"/>
        <n v="1.240154034657798"/>
        <n v="1.2768205219772044"/>
        <n v="1.3021973242401572"/>
        <n v="1.1285678041354814"/>
        <n v="1.315528233151184"/>
        <n v="1.2950654119807208"/>
        <n v="1.2445628786123342"/>
        <n v="0.8436625349860056"/>
        <n v="0.8306048744620574"/>
        <n v="0.8547628806326397"/>
        <n v="0.913744117908195"/>
        <n v="0.8321393169325043"/>
        <n v="1.0729649678275968"/>
        <n v="1.1571111883856384"/>
        <n v="1.4057834402651503"/>
        <n v="1.2219493841340252"/>
        <n v="1.2822108734971807"/>
        <n v="1.3049243048913224"/>
        <n v="0.9171129181541716"/>
        <n v="0.9454711981943672"/>
        <n v="0.8254809961409256"/>
        <n v="0.8213900668439589"/>
        <n v="1.2250309960049595"/>
        <n v="1.3570163995527396"/>
        <n v="1.3016272894396406"/>
        <n v="1.2043798785776236"/>
        <n v="0.8742234941020451"/>
        <n v="0.8218324743223702"/>
        <n v="0.8068371582613675"/>
        <n v="0.8259855585953267"/>
        <n v="0.7789149533556743"/>
        <n v="0.9086348978860623"/>
        <n v="0.8316891789345879"/>
        <n v="0.8491598140865213"/>
        <n v="0.8033985624662429"/>
        <n v="0.912698005844056"/>
        <n v="1.3379323671497585"/>
        <n v="0.8160617582670815"/>
        <n v="0.8259463615395052"/>
        <n v="0.7922675226368994"/>
        <n v="0.9292926138729286"/>
        <n v="1.3468333732152828"/>
        <n v="1.1429213438261494"/>
        <n v="1.1809250920998773"/>
        <n v="1.1925131498053145"/>
        <n v="1.406704849981609"/>
        <n v="1.152189864709929"/>
        <n v="1.309523002339221"/>
        <n v="1.1525887665470742"/>
        <n v="1.1374705256348725"/>
        <n v="1.3790654861050233"/>
        <n v="1.424848712295351"/>
        <n v="1.2709229338602812"/>
        <n v="1.174343135938409"/>
        <n v="1.346061314731933"/>
        <n v="1.3910215361801086"/>
        <n v="0.8143796746005937"/>
        <n v="1.117117546199276"/>
        <n v="0.8489620880238082"/>
        <n v="0.8149944592802514"/>
        <n v="0.7886345053147997"/>
        <n v="1.2979096696576269"/>
        <n v="1.244802941787017"/>
        <n v="1.2354424531752295"/>
        <n v="1.2261318777718213"/>
        <n v="1.1521913791025589"/>
        <n v="1.1822781598827377"/>
        <n v="1.1504253428136109"/>
        <n v="1.2685961672368382"/>
        <n v="0.9239266807429848"/>
        <n v="0.8668687680338946"/>
        <n v="0.9127188647274781"/>
        <n v="0.8685197923832155"/>
        <n v="0.8907857067119075"/>
        <n v="0.8622360678435445"/>
        <n v="0.8850243209504541"/>
        <n v="0.810221465076661"/>
        <n v="0.7696874013261762"/>
        <n v="0.8300483177184609"/>
        <n v="0.836904431170996"/>
        <n v="1.137057258854823"/>
        <n v="1.1228401660741367"/>
        <n v="0.8067790006817961"/>
        <n v="1.065741538053918"/>
        <n v="0.7957537928835027"/>
        <n v="1.186201035308661"/>
        <n v="1.087396675025541"/>
        <n v="0.9298644895913808"/>
        <n v="0.8859549083252917"/>
        <n v="0.8559166580140518"/>
        <n v="0.780047412090083"/>
        <n v="0.9449388209121246"/>
        <n v="1.3443436871691765"/>
        <n v="0.8353503184713376"/>
        <n v="0.9163467432332161"/>
        <n v="0.9284323271665044"/>
        <n v="1.248955528734565"/>
        <n v="1.2194555541220489"/>
        <n v="1.0630985040633574"/>
        <n v="1.0720780747824723"/>
        <n v="0.8848329546003965"/>
        <n v="1.2101543971734186"/>
        <n v="1.3780226507499236"/>
        <n v="1.0681147834716211"/>
        <n v="1.0559950395535598"/>
        <n v="1.2045509045855427"/>
        <n v="1.2519626083405182"/>
        <n v="1.2477785721581043"/>
        <n v="1.1701425154139011"/>
        <n v="1.1233685714886195"/>
        <n v="1.2668588298193821"/>
        <n v="1.2930886537100879"/>
        <n v="1.3440390219181553"/>
        <n v="1.3479452474277316"/>
        <n v="1.0793064953409428"/>
        <n v="1.2662787964268922"/>
        <n v="1.0585608268187785"/>
        <n v="1.4014231509993196"/>
        <n v="1.2867050475297899"/>
        <n v="1.2276178332027001"/>
        <n v="1.1619562945588815"/>
        <n v="1.2587370929308976"/>
        <n v="0.9263489838822705"/>
        <n v="0.9060179701268309"/>
        <n v="0.942764957564705"/>
        <n v="0.9463357448055654"/>
        <n v="1.24320158537928"/>
        <n v="1.141763942931258"/>
        <n v="0.902059448302876"/>
        <n v="1.1495677645209688"/>
        <n v="1.3672113723927195"/>
        <n v="1.0659998503404755"/>
        <n v="1.1495812711360107"/>
        <n v="1.1449982828827945"/>
        <n v="1.1641584500951392"/>
        <n v="1.0548766428406733"/>
        <n v="0.8832322953981813"/>
        <n v="0.9210132098597303"/>
        <n v="0.8751891820754096"/>
        <n v="0.8566671492688577"/>
        <n v="0.8870977231276107"/>
        <n v="0.8802144755255751"/>
        <n v="1.1554672492372593"/>
        <n v="0.8145045348857848"/>
        <n v="0.9049955629795897"/>
        <n v="0.7889631247590904"/>
        <n v="1.1971715055372643"/>
        <n v="1.103284763220701"/>
        <n v="0.8548707212963215"/>
        <n v="0.9344766610953661"/>
        <n v="1.375398418132452"/>
        <n v="0.9147837099246817"/>
        <n v="1.3429623336165393"/>
        <n v="1.1665546444414572"/>
        <n v="0.8878993865611899"/>
        <n v="0.7749768303985172"/>
        <n v="0.9232900432900433"/>
        <n v="0.9339468187207136"/>
        <n v="0.9494973608127105"/>
        <n v="1.2835045726543977"/>
        <n v="0.9007002561912895"/>
        <n v="0.9283400038117019"/>
        <n v="0.9019727305195487"/>
        <n v="0.9468924379449682"/>
        <n v="1.1550387596899225"/>
        <n v="1.3649299977048428"/>
        <n v="1.2920844752539093"/>
        <n v="0.9000110039247331"/>
        <n v="1.3676943699731903"/>
        <n v="1.1630162703379223"/>
        <n v="1.166119692342782"/>
        <n v="1.2130960028830635"/>
        <n v="1.15962441314554"/>
        <n v="1.3643008552006433"/>
        <n v="1.2538644971244213"/>
        <n v="1.3351952878784585"/>
        <n v="1.0945564329797395"/>
        <n v="1.2412587412587412"/>
        <n v="1.206951629437147"/>
        <n v="1.2722756987697534"/>
        <n v="1.210994041808328"/>
        <n v="1.3883989809915736"/>
        <n v="1.3327202323330107"/>
        <n v="1.3603647949594573"/>
        <n v="1.2040044730816337"/>
        <n v="1.2179152523997365"/>
        <n v="1.162600748805041"/>
        <n v="1.1402303071636546"/>
        <n v="1.1301500840238743"/>
        <n v="1.1564426794858398"/>
        <n v="0.915364678971281"/>
        <n v="0.9359797262208928"/>
        <n v="0.9501206757843926"/>
        <n v="0.7750011189520641"/>
        <n v="0.7951444180406183"/>
        <n v="1.3374892854359854"/>
        <n v="0.8638949560623762"/>
        <n v="1.2242234740813478"/>
        <n v="1.3140713608687968"/>
        <n v="1.057315140024244"/>
        <n v="1.4278353734698976"/>
        <n v="1.2181911088400612"/>
        <n v="1.2962629134022048"/>
        <n v="1.2511004893162796"/>
        <n v="1.336302970766573"/>
        <n v="0.865389757989036"/>
        <n v="0.9296917252568956"/>
        <n v="0.7768076130677917"/>
        <n v="0.8048075185252124"/>
        <n v="0.8111625130577526"/>
        <n v="0.9293988491823137"/>
        <n v="1.2859506618531888"/>
        <n v="0.9409995789980152"/>
        <n v="1.2788870703764321"/>
        <n v="1.3831334403626405"/>
        <n v="1.070346228731059"/>
        <n v="1.0844675224150164"/>
        <n v="1.1426696416852606"/>
        <n v="0.7967896502156205"/>
        <n v="1.1772546490379447"/>
        <n v="1.2085525579312661"/>
        <n v="1.1619395032379702"/>
        <n v="0.8652363475133631"/>
        <n v="0.9088547512908502"/>
        <n v="0.776710486593298"/>
        <n v="0.8957557417752948"/>
        <n v="0.7834581569521328"/>
        <n v="0.8219125235087043"/>
        <n v="1.055638485547564"/>
        <n v="0.8219371670833786"/>
        <n v="0.8408087634203499"/>
        <n v="0.8302787435912546"/>
        <n v="0.803482055011336"/>
        <n v="0.8085782366957903"/>
        <n v="1.2641679701600288"/>
        <n v="1.2065341994650363"/>
        <n v="0.8714266981379492"/>
        <n v="1.0659491476451892"/>
        <n v="1.0733212887684433"/>
        <n v="0.8967124530792394"/>
        <n v="1.1213207976343922"/>
        <n v="1.160067228805834"/>
        <n v="1.1001775410563692"/>
        <n v="1.2472314507198228"/>
        <n v="1.2415440789770251"/>
        <n v="1.3984740662909543"/>
        <n v="1.1442342162915753"/>
        <n v="1.0805144856719524"/>
        <n v="1.0833333333333333"/>
        <n v="1.0884934955937893"/>
        <n v="1.2041033024385854"/>
        <n v="1.321218961625282"/>
        <n v="1.369994270070669"/>
        <n v="0.8380883891213389"/>
        <n v="1.2190308331701374"/>
        <n v="1.1703582633526837"/>
        <n v="1.3592186635828851"/>
        <n v="1.2594472436277415"/>
        <n v="1.1809060504712678"/>
        <n v="0.8507805033450143"/>
        <n v="0.8176499338738428"/>
        <n v="0.9387758114271376"/>
        <n v="0.8084913296215447"/>
        <n v="0.9009167607785823"/>
        <n v="1.1443418304436448"/>
        <n v="0.8414159044892829"/>
        <n v="1.1008571843672816"/>
        <n v="1.2902289741276305"/>
        <n v="1.0591825995439397"/>
        <n v="1.1572644422685847"/>
        <n v="1.1106079237021265"/>
        <n v="1.2314503227230098"/>
        <n v="1.3825093269880437"/>
        <n v="0.8709599224305107"/>
        <n v="0.9390739236393176"/>
        <n v="0.8305143732163986"/>
        <n v="0.7907965698353915"/>
        <n v="0.8347563144788331"/>
        <n v="0.9247325014562958"/>
        <n v="0.8892545247437034"/>
        <n v="0.772651144461594"/>
        <n v="1.3960838632500157"/>
        <n v="1.2248231268238405"/>
        <n v="1.1937776408721863"/>
        <n v="1.1683853158612811"/>
        <n v="1.4025242148517758"/>
        <n v="1.2228218295761162"/>
        <n v="1.31730421141547"/>
        <n v="1.2817801047120418"/>
        <n v="0.8115957913195967"/>
        <n v="0.850208507089241"/>
        <n v="1.4128420123565755"/>
        <n v="1.0831989801657231"/>
        <n v="0.9027767307450685"/>
        <n v="0.842649247560774"/>
        <n v="0.9122792071335264"/>
        <n v="0.7916397113709878"/>
        <n v="0.8720634382155882"/>
        <n v="0.880652121793335"/>
        <n v="0.8344477853071849"/>
        <n v="0.7961650506543763"/>
        <n v="0.8193979933110368"/>
        <n v="1.233704974271012"/>
        <n v="1.1799097257707376"/>
        <n v="1.1842748838346784"/>
        <n v="1.1279354429232025"/>
        <n v="1.1577437858508604"/>
        <n v="1.1630599110189626"/>
        <n v="0.8935284320723292"/>
        <n v="0.908153534390273"/>
        <n v="0.9405356488269795"/>
        <n v="1.3308751090719735"/>
        <n v="1.201281038869878"/>
        <n v="1.1461602209944752"/>
        <n v="1.0695219227360409"/>
        <n v="1.122206726559206"/>
        <n v="1.2582323853943986"/>
        <n v="1.1971679236570725"/>
        <n v="1.3520785778515598"/>
        <n v="1.3161683452783128"/>
        <n v="1.3141671771454029"/>
        <n v="1.4029949350363355"/>
        <n v="1.0884240038820294"/>
        <n v="1.1481687820947584"/>
        <n v="1.1001597940432333"/>
        <n v="1.1496852756044473"/>
        <n v="1.3164950242086835"/>
        <n v="1.0752923976608186"/>
        <n v="1.073876173006885"/>
        <n v="0.7728190003104626"/>
        <n v="0.7886487560431797"/>
        <n v="1.0984409031117246"/>
        <n v="1.2045265987455613"/>
        <n v="1.2792699916411256"/>
        <n v="1.1750462206745527"/>
        <n v="1.175739354167269"/>
        <n v="1.325422476682981"/>
        <n v="1.0926161581675409"/>
        <n v="1.0662120120225687"/>
        <n v="1.297311863078129"/>
        <n v="1.1445644942995434"/>
        <n v="1.1950826562062202"/>
        <n v="1.0829037173091773"/>
        <n v="1.3494697394092763"/>
        <n v="1.3756784640918673"/>
        <n v="1.1313820961292604"/>
        <n v="1.3642267371741348"/>
        <n v="1.0602979494732072"/>
        <n v="0.8078388249617091"/>
        <n v="0.8652496724414034"/>
        <n v="0.7739121815839033"/>
        <n v="0.8270786098609184"/>
        <n v="0.857633009535692"/>
        <n v="0.891599613775346"/>
        <n v="0.7991359221649572"/>
        <n v="0.898491952857686"/>
        <n v="0.8873141379481824"/>
        <n v="1.124516715942688"/>
        <n v="0.9480003694467535"/>
        <n v="1.1429451632778804"/>
        <n v="0.8318321173087435"/>
        <n v="1.1558462190213938"/>
        <n v="0.8446005041930339"/>
        <n v="0.8681243482794577"/>
        <n v="0.9286464410735122"/>
        <n v="0.777742288738821"/>
        <n v="0.9247351793346962"/>
        <n v="0.8782719300203066"/>
        <n v="1.2065477679688337"/>
        <n v="0.7981480707328289"/>
        <n v="0.8398855122485057"/>
        <n v="0.9486348912540491"/>
        <n v="0.8992662604153713"/>
        <n v="1.0852515337423312"/>
        <n v="1.207821376667988"/>
        <n v="1.093025774312324"/>
        <n v="0.8615541574562149"/>
        <n v="1.1679583505886528"/>
        <n v="0.8056221165194378"/>
        <n v="1.286962464001562"/>
        <n v="1.2720987425177486"/>
        <n v="1.3080366892334572"/>
        <n v="1.1563359276692922"/>
        <n v="1.2814033460839998"/>
        <n v="1.2361134995700773"/>
        <n v="1.0537344142940048"/>
        <n v="1.241338549435704"/>
        <n v="1.2737184030238602"/>
        <n v="1.250811870100784"/>
        <n v="1.204870328772718"/>
        <n v="1.08638756154947"/>
        <n v="1.3046720478965093"/>
        <n v="1.228078011016823"/>
        <n v="1.082729336908137"/>
        <n v="1.097027600849257"/>
        <n v="1.094675023701675"/>
        <n v="1.3184056015462602"/>
        <n v="1.124248142469631"/>
        <n v="1.2969225263911255"/>
        <n v="1.0951618071131048"/>
        <n v="1.1614286475257019"/>
        <n v="0.9353841624963203"/>
        <n v="0.8040140742985913"/>
        <n v="0.7713741313606814"/>
        <n v="0.794675661025116"/>
        <n v="1.2757001824230068"/>
        <n v="1.3059979887760729"/>
        <n v="1.2450623202301054"/>
        <n v="1.3000403202580497"/>
        <n v="1.1881531821103866"/>
        <n v="1.0935437505499985"/>
        <n v="0.8333833458364591"/>
        <n v="1.332641313579315"/>
        <n v="0.8332301303999418"/>
        <n v="0.8297136814706361"/>
        <n v="0.8195571023604368"/>
        <n v="0.8186618242771336"/>
        <n v="0.941193853427896"/>
        <n v="0.7820846591456947"/>
        <n v="1.0963441245927121"/>
        <n v="0.8492252984505969"/>
        <n v="1.3461538461538463"/>
        <n v="1.1911507923434257"/>
        <n v="1.366360153256705"/>
        <n v="1.1707437121622286"/>
        <n v="1.108304018761326"/>
        <n v="1.134688864628821"/>
        <n v="0.7902916274694262"/>
        <n v="1.387458345955771"/>
        <n v="0.8672246627329677"/>
        <n v="1.115123523759338"/>
        <n v="0.8776723841352534"/>
        <n v="0.7882562277580071"/>
        <n v="0.7840756213269136"/>
        <n v="0.9386733416770964"/>
        <n v="0.8705556497654174"/>
        <n v="0.8294060488278878"/>
        <n v="0.9484212030290041"/>
        <n v="0.9243450103032087"/>
        <n v="0.8318701510820743"/>
        <n v="0.7767041996348144"/>
        <n v="0.7918548817357283"/>
        <n v="1.1073202192841018"/>
        <n v="1.30332005312085"/>
        <n v="1.1511412504134966"/>
        <n v="1.1017830223007745"/>
        <n v="1.3118162805662805"/>
        <n v="1.1775498410863912"/>
        <n v="0.8054221098468886"/>
        <n v="0.8204179228610042"/>
        <n v="1.2392927672179708"/>
        <n v="1.3093568348021751"/>
        <n v="1.3536182612918892"/>
        <n v="1.222673709874035"/>
        <n v="1.3406811533639782"/>
        <n v="1.2223983469436857"/>
        <n v="1.1241278503215748"/>
        <n v="1.2005038001232473"/>
        <n v="1.1579332705783913"/>
        <n v="1.1374610106051155"/>
        <n v="1.3548424289008456"/>
        <n v="1.3453658536585367"/>
        <n v="0.8169546580047392"/>
        <n v="1.0703397904096539"/>
        <n v="1.1390170967951634"/>
        <n v="1.1832333863664177"/>
        <n v="1.1272220084647941"/>
        <n v="1.1819010378384736"/>
        <n v="1.1738061581955626"/>
        <n v="0.8134299836934366"/>
        <n v="0.7854155047406581"/>
        <n v="0.8415800940983296"/>
        <n v="0.9058089413815104"/>
        <n v="1.2924859734675687"/>
        <n v="1.3699749147745546"/>
        <n v="0.9220048476454293"/>
        <n v="1.0555689838538143"/>
        <n v="1.0657081383832518"/>
        <n v="1.1294819061863808"/>
        <n v="1.218948028861236"/>
        <n v="1.3209206383671697"/>
        <n v="1.3363033248476432"/>
        <n v="1.059876975784474"/>
        <n v="1.112063304439191"/>
        <n v="0.9455013872374157"/>
        <n v="0.8867458327186901"/>
        <n v="0.7848267756198578"/>
        <n v="0.8138357897616524"/>
        <n v="0.8223631704960725"/>
        <n v="1.164159652457236"/>
        <n v="0.8065696715164242"/>
        <n v="1.232274335923199"/>
        <n v="1.089157234821391"/>
        <n v="1.3455332725615314"/>
        <n v="1.2997610513739546"/>
        <n v="0.7891141363322483"/>
        <n v="0.7795882034213174"/>
        <n v="1.2750352609308886"/>
        <n v="0.9367523923444976"/>
        <n v="1.1287458379578246"/>
        <n v="1.0593305271597515"/>
        <n v="1.1451495788556492"/>
        <n v="1.2553103305356959"/>
        <n v="1.2310929105458916"/>
        <n v="0.9179324603721571"/>
        <n v="0.8876730103806229"/>
        <n v="0.9222703760659863"/>
        <n v="0.9281129653401797"/>
        <n v="0.8757377049180328"/>
        <n v="0.8713461726463975"/>
        <n v="0.7870356214646078"/>
        <n v="0.9320792202148135"/>
        <n v="1.2939138650499962"/>
        <n v="0.7921020670747105"/>
        <n v="1.2493126314087013"/>
        <n v="0.8476715250622112"/>
        <n v="0.822526430705585"/>
        <n v="1.0984173537712356"/>
        <n v="1.0606437732028349"/>
        <n v="1.2887010363163027"/>
        <n v="1.3837776458747322"/>
        <n v="1.1418101413629476"/>
        <n v="1.3123746356074992"/>
        <n v="1.2603897899004792"/>
        <n v="1.3544644120560352"/>
        <n v="1.0561619454034696"/>
        <n v="1.2568561967565732"/>
        <n v="1.250916528383437"/>
        <n v="1.2060192493761777"/>
        <n v="1.3777393974285166"/>
        <n v="1.383455983629137"/>
        <n v="1.1875354750823022"/>
        <n v="0.7767857142857143"/>
        <n v="0.8849092452601366"/>
        <n v="0.8095478090438192"/>
        <n v="1.3297945995845835"/>
        <n v="1.0818059901654"/>
        <n v="1.0655614873091692"/>
        <n v="1.1433673817594467"/>
        <n v="1.0550100306197867"/>
        <n v="1.3776850345429252"/>
        <n v="1.4127489072365227"/>
        <n v="1.286559562595963"/>
        <n v="1.4177832285758087"/>
        <n v="1.3630373391904613"/>
        <n v="0.854569087498766"/>
        <n v="0.8609411597700334"/>
        <n v="0.7948847472948183"/>
        <n v="0.8875696999582748"/>
        <n v="0.8456287044877223"/>
        <n v="0.7728531855955678"/>
        <n v="0.8109142797480249"/>
        <n v="1.3200092689143783"/>
        <n v="0.9401997168764586"/>
        <n v="0.9288708509584238"/>
        <n v="0.8107626386288348"/>
        <n v="0.9147478733503341"/>
        <n v="1.3584422636825568"/>
        <n v="1.1298808191216172"/>
        <n v="1.1459970116161373"/>
        <n v="0.9456879290617849"/>
        <n v="1.1577104377104377"/>
        <n v="0.8490188953488372"/>
        <n v="1.4131369426751592"/>
        <n v="0.8695901404413873"/>
        <n v="0.8496755660017277"/>
        <n v="0.840935073126503"/>
        <n v="0.7928578212555798"/>
        <n v="1.1524044962812712"/>
        <n v="0.9445504260460384"/>
        <n v="0.8129499844523644"/>
        <n v="1.4268502581755593"/>
        <n v="0.8481177921230144"/>
        <n v="0.8618283953972999"/>
        <n v="0.8166414823255468"/>
        <n v="0.8691603006969596"/>
        <n v="1.3729134208769196"/>
        <n v="1.1142377655908178"/>
        <n v="1.3641226085167661"/>
        <n v="1.0577408675158522"/>
        <n v="0.8582859848484848"/>
        <n v="0.8103486455232143"/>
        <n v="1.1196603765919848"/>
        <n v="0.8153106762787504"/>
        <n v="1.1047139345447534"/>
        <n v="1.1682168409466154"/>
        <n v="1.0965753674459318"/>
        <n v="1.4019674720855921"/>
        <n v="1.1410003632024075"/>
        <n v="1.4114977510840583"/>
        <n v="1.2309507286606522"/>
        <n v="1.1276883788191132"/>
        <n v="1.1645937492303524"/>
        <n v="1.117935155255167"/>
        <n v="1.1478661929819876"/>
        <n v="1.252548808562801"/>
        <n v="1.1262922157125432"/>
        <n v="1.119674319273892"/>
        <n v="1.0874387480899943"/>
        <n v="0.8075106447334744"/>
        <n v="1.2510510785977464"/>
        <n v="1.3636787613095793"/>
        <n v="1.256408039232641"/>
        <n v="1.088499960875349"/>
        <n v="1.2907082324455206"/>
        <n v="0.9227070561365549"/>
        <n v="0.9230376213441001"/>
        <n v="0.8591682293952573"/>
        <n v="0.9266324439656083"/>
        <n v="1.3098257839721255"/>
        <n v="1.314208161737177"/>
        <n v="1.2784182169360578"/>
        <n v="0.9134994007875363"/>
        <n v="1.1514195583596214"/>
        <n v="1.0706384492263916"/>
        <n v="1.1733207902163687"/>
        <n v="1.2510721863572751"/>
        <n v="1.151471297636276"/>
        <n v="1.2422666584122661"/>
        <n v="1.1855964867938835"/>
        <n v="1.368849490039081"/>
        <n v="0.8628304466727439"/>
        <n v="0.7766560752926035"/>
        <n v="0.8705337450374945"/>
        <n v="0.8377814045024721"/>
        <n v="0.7863944596739287"/>
        <n v="0.7887817342565117"/>
        <n v="0.8177323388921478"/>
        <n v="0.8228307992916896"/>
        <n v="0.7943891971108552"/>
        <n v="0.7848304054800574"/>
        <n v="0.7871445358401881"/>
        <n v="1.3673755252769642"/>
        <n v="1.3669858073220726"/>
        <n v="0.8722675367047308"/>
        <n v="1.0827028527798988"/>
        <n v="0.8355213371500017"/>
        <n v="0.8359940153933954"/>
        <n v="0.9437841692417399"/>
        <n v="1.2978041462084016"/>
        <n v="1.1877385838523578"/>
        <n v="0.8713895465306866"/>
        <n v="0.8988053873390913"/>
        <n v="0.8198830409356725"/>
        <n v="0.9307323372071573"/>
        <n v="0.7914090106007067"/>
        <n v="0.8155166974627067"/>
        <n v="1.160147512242307"/>
        <n v="0.8247879241516967"/>
        <n v="0.8338121546961326"/>
        <n v="0.9316687450402449"/>
        <n v="0.8445174409510402"/>
        <n v="1.3146770492943058"/>
        <n v="1.2391096370942025"/>
        <n v="1.086101167315175"/>
        <n v="1.3150615861125117"/>
        <n v="0.9155042203465127"/>
        <n v="1.0548774784885897"/>
        <n v="0.8589533323393469"/>
        <n v="1.0857753595025261"/>
        <n v="1.207814910025707"/>
        <n v="1.3312324687467534"/>
        <n v="1.1822634411605863"/>
        <n v="1.1449434635015996"/>
        <n v="1.138762526935048"/>
        <n v="1.2893829466273974"/>
        <n v="1.1149339953135513"/>
        <n v="1.2473377116094089"/>
        <n v="1.120304238938874"/>
        <n v="1.331279612918348"/>
        <n v="1.2641914251427324"/>
        <n v="1.3207649848402394"/>
        <n v="1.068195634153081"/>
        <n v="1.2536869216827244"/>
        <n v="1.0626139817629179"/>
        <n v="1.0601273284602688"/>
        <n v="1.3688880525721565"/>
        <n v="1.1905460601974858"/>
        <n v="1.177613151488181"/>
        <n v="1.347578114340292"/>
        <n v="1.0664799319245497"/>
        <n v="1.4102794500853626"/>
        <n v="0.9195272062421137"/>
        <n v="0.9484052840331727"/>
        <n v="0.8058203648356178"/>
        <n v="0.8057657657657658"/>
        <n v="0.9495756496227996"/>
        <n v="0.9170622131067487"/>
        <n v="1.0531234916409484"/>
        <n v="1.1571391475312536"/>
        <n v="1.0838110970751142"/>
        <n v="1.3847927954312491"/>
        <n v="1.2087343599615015"/>
        <n v="1.144289947572373"/>
        <n v="1.1019188148839378"/>
        <n v="1.0629434021756268"/>
        <n v="1.3003647285990132"/>
        <n v="0.9337853107344632"/>
        <n v="0.8827922077922078"/>
        <n v="0.9430634702299077"/>
        <n v="0.7922698826246944"/>
        <n v="0.7749731002995318"/>
        <n v="0.793751019362054"/>
        <n v="0.8118560223017847"/>
        <n v="1.166453983972232"/>
        <n v="1.1877644962506497"/>
        <n v="1.1215313013962278"/>
        <n v="1.1981661363255736"/>
        <n v="1.2267892061008996"/>
        <n v="1.2183080215020092"/>
        <n v="0.8855009961917732"/>
        <n v="1.3272489761333146"/>
        <n v="0.8137147413535334"/>
        <n v="0.8959149744685905"/>
        <n v="0.858794457682464"/>
        <n v="0.8641930508935861"/>
        <n v="0.7745334796926454"/>
        <n v="1.2331247942048074"/>
        <n v="0.9058144329896908"/>
        <n v="0.889607032057911"/>
        <n v="0.7788683602771362"/>
        <n v="0.8249078297819159"/>
        <n v="0.8856801433977295"/>
        <n v="0.7928631168107053"/>
        <n v="0.9088671546084591"/>
        <n v="0.8737466558101663"/>
        <n v="1.1500404727213858"/>
        <n v="1.2516703786191536"/>
        <n v="1.246505376344086"/>
        <n v="1.3073070011088594"/>
        <n v="1.0858442296759523"/>
        <n v="1.0669005778983371"/>
        <n v="0.831096411952467"/>
        <n v="1.1448877209746775"/>
        <n v="0.9379130434782609"/>
        <n v="0.9219951423088794"/>
        <n v="1.3867995771031567"/>
        <n v="1.3014561069318438"/>
        <n v="1.0870080606922712"/>
        <n v="1.2524432209222298"/>
        <n v="1.1655284425571883"/>
        <n v="1.058961474036851"/>
        <n v="1.3117493791474983"/>
        <n v="1.307877756505708"/>
        <n v="1.1680850485331302"/>
        <n v="1.2075640357131456"/>
        <n v="1.2764486061595293"/>
        <n v="1.0988996622725786"/>
        <n v="1.3780668484058314"/>
        <n v="1.1279022872616236"/>
        <n v="1.300655624568668"/>
        <n v="1.0860884782567788"/>
        <n v="1.3202005270261585"/>
        <n v="1.086324412206103"/>
        <n v="1.0545429002915043"/>
        <n v="1.0580162048520068"/>
        <n v="0.9257702474325086"/>
        <n v="0.8658556366585564"/>
        <n v="0.8439088598402323"/>
        <n v="0.9140726820840784"/>
        <n v="0.850727366079069"/>
        <n v="0.811085646379764"/>
        <n v="0.8020005957108817"/>
        <n v="0.8921180456345157"/>
        <n v="1.3001186943620178"/>
        <n v="1.3574236690303854"/>
        <n v="1.1031774051191527"/>
        <n v="1.3140582511548669"/>
        <n v="1.3625849739560343"/>
        <n v="1.1343730464251638"/>
        <n v="0.8759115091510383"/>
        <n v="1.396859386152748"/>
        <n v="0.9391812335839145"/>
        <n v="0.9195768662232077"/>
        <n v="0.9216380182002022"/>
        <n v="0.9435072982649408"/>
        <n v="0.7751543545034284"/>
        <n v="0.8178836904241364"/>
        <n v="0.890387132042341"/>
        <n v="0.8686131386861314"/>
        <n v="1.1372249777438637"/>
        <n v="1.0972169683869224"/>
        <n v="1.2991403345724908"/>
        <n v="1.2098503772109102"/>
        <n v="0.886842025790475"/>
        <n v="0.945957584239423"/>
        <n v="0.8082967237121063"/>
        <n v="0.8093147600956803"/>
        <n v="1.4101735598227474"/>
        <n v="0.85310119695321"/>
        <n v="0.8063780483319234"/>
        <n v="0.7929079425075845"/>
        <n v="0.8430616740088106"/>
        <n v="0.8000820344544709"/>
        <n v="0.9126910911966263"/>
        <n v="0.8096302169682116"/>
        <n v="0.9133594186696479"/>
        <n v="0.8227973024836888"/>
        <n v="0.8242203804185797"/>
        <n v="1.094257788637752"/>
        <n v="1.29208770257388"/>
        <n v="1.0698265385040326"/>
        <n v="1.3448834600523496"/>
        <n v="0.9177531865161974"/>
        <n v="0.9164213418566182"/>
        <n v="0.9346124501963887"/>
        <n v="0.889807004456686"/>
        <n v="0.8355328373004025"/>
        <n v="1.3009518070944777"/>
        <n v="1.426397455872623"/>
        <n v="1.0751218019029156"/>
        <n v="1.089694592228433"/>
        <n v="1.386730311647612"/>
        <n v="1.1384931708033486"/>
        <n v="1.1152432156746075"/>
        <n v="1.0888622035424798"/>
        <n v="1.2197706417526026"/>
        <n v="1.060808674045629"/>
        <n v="1.067023059123913"/>
        <n v="1.393631622289322"/>
        <n v="1.1055790053220775"/>
        <n v="1.2568285564618724"/>
        <n v="1.0567512740586809"/>
        <n v="1.209038334907956"/>
        <n v="0.866003223771813"/>
        <n v="1.2697353044291224"/>
        <n v="0.8738430143575541"/>
        <n v="1.2949081268854556"/>
        <n v="1.2008614748449344"/>
        <n v="1.0998419983447445"/>
        <n v="1.1824985607369027"/>
        <n v="1.2509209840602369"/>
        <n v="1.3125336041579545"/>
        <n v="1.2604345787087696"/>
        <n v="1.4190584139578188"/>
        <n v="1.4245475809430013"/>
        <n v="1.1189789398591856"/>
        <n v="1.1258284729586425"/>
        <n v="0.8814543123709138"/>
        <n v="0.7971720481096694"/>
        <n v="0.8305027745081554"/>
        <n v="0.84544469979132"/>
        <n v="0.8380391477567989"/>
        <n v="0.7750750276417627"/>
        <n v="1.1808436213991769"/>
        <n v="0.8512100160317582"/>
        <n v="0.8069885337568808"/>
        <n v="0.949918896999189"/>
        <n v="0.8450859076896544"/>
        <n v="1.0551846714062771"/>
        <n v="1.396654237629749"/>
        <n v="0.8716295226303481"/>
        <n v="1.3353241754595526"/>
        <n v="0.8297472245326004"/>
        <n v="1.2841295401681876"/>
        <n v="1.41333009295826"/>
        <n v="0.8248030123422355"/>
        <n v="0.9306549528651104"/>
        <n v="0.8903825575173889"/>
        <n v="0.8443838138128267"/>
        <n v="0.8572649572649572"/>
        <n v="1.1927803774361083"/>
        <n v="0.8727635646649302"/>
        <n v="0.8442248722316865"/>
        <n v="0.8032564450474898"/>
        <n v="0.9480428760688908"/>
        <n v="1.3712691180106673"/>
        <n v="1.3731523691117558"/>
        <n v="1.306565014824227"/>
        <n v="0.8114346590909091"/>
        <n v="1.2056963084440577"/>
        <n v="0.7866960971204976"/>
        <n v="1.1910046185797092"/>
        <n v="1.2086886033385373"/>
        <n v="1.0857043504179034"/>
        <n v="1.097436258297563"/>
        <n v="1.3173500342499267"/>
        <n v="1.1205963288880825"/>
        <n v="1.3630150338864488"/>
        <n v="1.194363925087591"/>
        <n v="1.0812592458020815"/>
        <n v="1.0650309061771954"/>
        <n v="1.078792783072589"/>
        <n v="1.1563463065925337"/>
        <n v="1.3915743670886076"/>
        <n v="1.2978857211308097"/>
        <n v="1.179110217121221"/>
        <n v="1.221257889990983"/>
        <n v="1.147986856170078"/>
        <n v="1.1790225808105845"/>
        <n v="1.3069432450805667"/>
        <n v="1.4181236392425942"/>
        <n v="1.1118100563392215"/>
        <n v="1.3899159663865546"/>
        <n v="1.1085982711445799"/>
        <n v="1.1221230398069963"/>
        <n v="0.8064780217473445"/>
        <n v="0.790718783684121"/>
        <n v="0.805249722816698"/>
        <n v="0.9148885186791118"/>
        <n v="1.2532148457919499"/>
        <n v="1.1406380430443146"/>
        <n v="1.1282183815215636"/>
        <n v="1.2685720745332254"/>
        <n v="1.170142900577683"/>
        <n v="0.9446436951129583"/>
        <n v="0.7961752860533966"/>
        <n v="0.8893167342211928"/>
        <n v="0.9252156971889786"/>
        <n v="0.8959277645873804"/>
        <n v="0.9075119409465914"/>
        <n v="0.8798769683394069"/>
        <n v="1.287065264729671"/>
        <n v="0.8501667129758266"/>
        <n v="1.279635735594285"/>
        <n v="1.199113300492611"/>
        <n v="1.1907206827026773"/>
        <n v="1.0580957201507226"/>
        <n v="1.2640038474194446"/>
        <n v="1.1338486230782228"/>
        <n v="0.7699910404300594"/>
        <n v="1.1966500850072415"/>
        <n v="0.9475805013728916"/>
        <n v="0.7941376298165583"/>
        <n v="0.9142225543309048"/>
        <n v="0.8708664055791744"/>
        <n v="0.8460918009416443"/>
        <n v="0.855228496163097"/>
        <n v="0.856205453105555"/>
        <n v="0.9078910418421792"/>
        <n v="0.794663090227998"/>
        <n v="0.877186453293636"/>
        <n v="0.8809404702351176"/>
        <n v="0.900999385491122"/>
        <n v="0.8209957805907173"/>
        <n v="0.779848471653749"/>
        <n v="1.1826820641752247"/>
        <n v="1.3463637442163958"/>
        <n v="1.0786516853932584"/>
        <n v="1.3310174639331815"/>
        <n v="0.8374396857252658"/>
        <n v="0.8158894645941278"/>
        <n v="0.9402561058344641"/>
        <n v="0.888191730096688"/>
        <n v="1.1815939336723817"/>
        <n v="1.3531729804081936"/>
        <n v="1.1559526840899095"/>
        <n v="1.354879812659274"/>
        <n v="1.2844926200286537"/>
        <n v="1.0804037064630285"/>
        <n v="1.1212412220154853"/>
        <n v="1.3832366503049234"/>
        <n v="1.2803597812281293"/>
        <n v="1.3360365720011271"/>
        <n v="1.2891256363701094"/>
        <n v="1.3858909151056527"/>
        <n v="1.1913919665686086"/>
        <n v="0.846105543106208"/>
        <n v="1.1313346077322202"/>
        <n v="1.1273119909073688"/>
        <n v="1.1303970674650923"/>
        <n v="1.1498568955766166"/>
        <n v="1.164659890539484"/>
        <n v="1.211012521335783"/>
        <n v="0.9388635088562955"/>
        <n v="1.2806556688031943"/>
        <n v="1.384056198231573"/>
        <n v="1.2367367561895137"/>
        <n v="1.4249574713274433"/>
        <n v="1.108786086607859"/>
        <n v="0.7986799812406347"/>
        <n v="1.1053026118519687"/>
        <n v="1.2273973175988115"/>
        <n v="1.0673810358352944"/>
        <n v="1.3578409261765148"/>
        <n v="1.159206510681587"/>
        <n v="1.3882625810863258"/>
        <n v="1.1695490185174888"/>
        <n v="1.3195815260093209"/>
        <n v="0.8080332579323837"/>
        <n v="0.8661421345731365"/>
        <n v="0.9392330795557728"/>
        <n v="0.8879455346415699"/>
        <n v="0.9060584204832312"/>
        <n v="0.7815526657212685"/>
        <n v="1.2487471919820288"/>
        <n v="0.8686167989970748"/>
        <n v="1.3173319010372957"/>
        <n v="1.0718838732108709"/>
        <n v="1.0701288855193327"/>
        <n v="0.859882899252978"/>
        <n v="1.2489463773314204"/>
        <n v="0.8957446302419068"/>
        <n v="0.8295242202098606"/>
        <n v="0.8028381865093992"/>
        <n v="0.8035787911272367"/>
        <n v="0.8157823530858731"/>
        <n v="0.8659885443412996"/>
        <n v="0.8053011379406051"/>
        <n v="0.9474355103820737"/>
        <n v="0.7977389811104751"/>
        <n v="0.8312465256637637"/>
        <n v="0.8867617243327683"/>
        <n v="0.7794002487447602"/>
        <n v="0.8058792372881356"/>
        <n v="1.1510672146360865"/>
        <n v="1.4156703128974815"/>
        <n v="1.168628317187845"/>
        <n v="1.3788502484031229"/>
        <n v="1.3282650629751505"/>
        <n v="0.9515773852266743"/>
        <n v="1.3746343366053435"/>
        <n v="0.8118309732725926"/>
        <n v="0.8961280790171433"/>
        <n v="1.2012651435994466"/>
        <n v="1.2078792958927074"/>
        <n v="1.2839469614713914"/>
        <n v="1.3461668212870035"/>
        <n v="1.421610980477935"/>
        <n v="1.0643083815568415"/>
        <n v="1.3702416729276234"/>
        <n v="1.348378537735849"/>
        <n v="1.2784399689455177"/>
        <n v="1.3581119648737652"/>
        <n v="1.3267822839564218"/>
        <n v="1.1125274598219448"/>
        <n v="1.3333442655209733"/>
        <n v="1.1071652962548146"/>
        <n v="1.3224690189583272"/>
        <n v="1.1365537130497476"/>
        <n v="1.3772837510105094"/>
        <n v="1.3181086004185045"/>
        <n v="0.803806243850076"/>
        <n v="0.8402865041467705"/>
        <n v="0.8831965689069589"/>
        <n v="0.7696700210624854"/>
        <n v="0.7701694523162339"/>
        <n v="1.3231268519825032"/>
        <n v="0.948131424157804"/>
        <n v="1.2012010326635987"/>
        <n v="1.0735858322335103"/>
        <n v="1.4248293743089182"/>
        <n v="1.0763423219661374"/>
        <n v="1.4156111704562795"/>
        <n v="1.1548141875258484"/>
        <n v="1.377210332103321"/>
        <n v="0.799714683829872"/>
        <n v="0.9376083188908145"/>
        <n v="0.839227754670257"/>
        <n v="0.914417449155754"/>
        <n v="1.336882012790564"/>
        <n v="1.0712288333074413"/>
        <n v="1.1289872091916082"/>
        <n v="1.3237462060991472"/>
        <n v="1.3862318455072618"/>
        <n v="0.7756535536678342"/>
        <n v="0.8365513928914505"/>
        <n v="0.8204026619492882"/>
        <n v="0.9210787011557512"/>
        <n v="1.3677547873024032"/>
        <n v="0.9117880689490825"/>
        <n v="0.8422244641643847"/>
        <n v="1.0762643562361476"/>
        <n v="0.8867769049057848"/>
        <n v="0.8246162592382035"/>
        <n v="0.8491369360588884"/>
        <n v="0.770668838296215"/>
        <n v="0.8006098991320666"/>
        <n v="0.9294511051300872"/>
        <n v="0.7846881281096576"/>
        <n v="1.3906774488861764"/>
        <n v="1.117868907242087"/>
        <n v="1.1974531724291109"/>
        <n v="1.2670739491200875"/>
        <n v="1.0682376043200785"/>
        <n v="1.139976181024216"/>
        <n v="1.1476263187118267"/>
        <n v="1.2457297417466375"/>
        <n v="0.8812682028762431"/>
        <n v="1.2920058090445472"/>
        <n v="1.1787614900822447"/>
        <n v="1.1919359972223027"/>
        <n v="1.0973658633837566"/>
        <n v="1.1620262954369682"/>
        <n v="1.0606953228461453"/>
        <n v="1.4090449559044955"/>
        <n v="1.0856474922074242"/>
        <n v="1.3642687747035573"/>
        <n v="1.3483226492352711"/>
        <n v="1.1568018905080741"/>
        <n v="1.1338179983487753"/>
        <n v="1.1286193404136389"/>
        <n v="1.2481713527360268"/>
        <n v="1.2235510579576816"/>
        <n v="1.2143001088226997"/>
        <n v="1.379089064672761"/>
        <n v="0.8152428356701081"/>
        <n v="1.1365761171586415"/>
        <n v="1.1875611745513865"/>
        <n v="1.3751495423309128"/>
        <n v="1.3277898182139856"/>
        <n v="1.2525828389523948"/>
        <n v="1.0648583446740072"/>
        <n v="1.1622988222235926"/>
        <n v="1.1569344205954948"/>
        <n v="1.0694545328767597"/>
        <n v="1.1952861952861953"/>
        <n v="1.0983491071702043"/>
        <n v="1.1232015111325455"/>
        <n v="1.0905371068080258"/>
        <n v="1.3664860722306784"/>
        <n v="1.156061607069122"/>
        <n v="1.301127617683909"/>
        <n v="0.800312904293408"/>
        <n v="0.8360719332760675"/>
        <n v="0.7779016080241999"/>
        <n v="0.9255103258923242"/>
        <n v="1.1267092286435751"/>
        <n v="0.8116623559840113"/>
        <n v="0.8568352774446746"/>
        <n v="0.7872580410420609"/>
        <n v="1.1381535407015222"/>
        <n v="1.4203388323180222"/>
        <n v="1.208135235076598"/>
        <n v="0.9040811543741002"/>
        <n v="1.095818955140037"/>
        <n v="0.7748153758757811"/>
        <n v="1.1084445297750471"/>
        <n v="1.3326906598114825"/>
        <n v="1.1923740510697032"/>
        <n v="0.8018542329295527"/>
        <n v="0.7981747646909183"/>
        <n v="0.8371392140952822"/>
        <n v="0.9522509365674011"/>
        <n v="0.7911481196542517"/>
        <n v="0.8769697677133186"/>
        <n v="0.9009374006990785"/>
        <n v="0.9468274111675127"/>
        <n v="0.8170088634578705"/>
        <n v="0.7707848012058807"/>
        <n v="0.9342692512656542"/>
        <n v="1.278399761158382"/>
        <n v="0.8561863952865559"/>
        <n v="1.1195658318729154"/>
        <n v="0.7721978624280624"/>
        <n v="0.8802166494474187"/>
        <n v="1.0945023864238996"/>
        <n v="1.2858408619843995"/>
        <n v="1.2854681924449367"/>
        <n v="1.2183228666420391"/>
        <n v="1.12617323243805"/>
        <n v="1.2332735894003675"/>
        <n v="1.1638636314316095"/>
        <n v="1.3778970024018216"/>
        <n v="1.1914548317639875"/>
        <n v="1.3456110499449505"/>
        <n v="1.2345882066276803"/>
        <n v="1.0642948416167866"/>
        <n v="1.1136340108354326"/>
        <n v="1.1327444051825677"/>
        <n v="1.2327391905575942"/>
        <n v="1.427554720021485"/>
        <n v="1.1803239243875663"/>
        <n v="0.7708793942073845"/>
        <n v="0.9447115885010096"/>
        <n v="0.8865838995204914"/>
        <n v="0.8481001151445366"/>
        <n v="1.11027733725293"/>
        <n v="0.7881881832087649"/>
        <n v="1.0547957063711912"/>
        <n v="1.243313763861709"/>
        <n v="1.31639800827074"/>
        <n v="1.3563878107192997"/>
        <n v="1.364439707045353"/>
        <n v="1.2621805743194687"/>
        <n v="0.81347060754202"/>
        <n v="0.9487547364161425"/>
        <n v="0.8"/>
        <n v="0.7905604719764012"/>
        <n v="0.9422492401215805"/>
        <n v="0.8939568728369864"/>
        <n v="0.9209008413240751"/>
        <n v="1.084093567251462"/>
        <n v="0.8068486473312211"/>
        <n v="0.8173427695899605"/>
        <n v="1.1507251783798909"/>
        <n v="1.2962090887685425"/>
        <n v="1.1326952922917743"/>
        <n v="1.2775755606109847"/>
        <n v="1.1307722157547535"/>
        <n v="0.8079215924017379"/>
        <n v="1.3527673293927995"/>
        <n v="0.7773888176708411"/>
        <n v="1.3532845579078456"/>
        <n v="1.3606259845216082"/>
        <n v="0.9284969644937757"/>
        <n v="0.806825704268517"/>
        <n v="0.8888255806003145"/>
        <n v="0.9011622586254233"/>
        <n v="0.7807090949130148"/>
        <n v="0.9345668422987379"/>
        <n v="0.8897393724696356"/>
        <n v="0.9449606544258213"/>
        <n v="1.2585885761589404"/>
        <n v="1.0832036876980697"/>
        <n v="1.3202012763868434"/>
        <n v="1.346513773560037"/>
        <n v="1.0542353927872519"/>
        <n v="1.2586952857223128"/>
        <n v="1.1134923282188125"/>
        <n v="1.3778921701435924"/>
        <n v="1.4162306708522265"/>
        <n v="0.9249448123620309"/>
        <n v="1.305076528845488"/>
        <n v="1.1522434244455906"/>
        <n v="1.3547500578569776"/>
        <n v="1.2727400435485003"/>
        <n v="1.3844238442384424"/>
        <n v="1.1534280691473777"/>
        <n v="1.388310368912312"/>
        <n v="1.1758267349790406"/>
        <n v="1.3549587445397184"/>
        <n v="1.217705738982193"/>
        <n v="1.120652933258362"/>
        <n v="1.2034721395207284"/>
        <n v="1.1079337712909842"/>
        <n v="0.9238289469424752"/>
        <n v="1.1703044561951128"/>
        <n v="1.1320796530218127"/>
        <n v="1.2250984134558034"/>
        <n v="1.2944707432531355"/>
        <n v="1.3104384516602459"/>
        <n v="0.8384840391707999"/>
        <n v="0.878641917293233"/>
        <n v="0.8224302396027607"/>
        <n v="0.8771565702425737"/>
        <n v="0.7770093655128761"/>
        <n v="1.324347436576129"/>
        <n v="0.8108328364142318"/>
        <n v="1.1296737352578266"/>
        <n v="1.0953857489331655"/>
        <n v="1.2125045175280087"/>
        <n v="1.262374834687323"/>
        <n v="1.2803888487185666"/>
        <n v="1.3115386381376555"/>
        <n v="1.3541718452232994"/>
        <n v="1.4055908272529138"/>
        <n v="0.8325161549873024"/>
        <n v="0.7718446601941747"/>
        <n v="0.810161653195567"/>
        <n v="0.9037089747817485"/>
        <n v="0.9222894604135149"/>
        <n v="0.8901749775803458"/>
        <n v="1.3428871666885591"/>
        <n v="1.3915297788382124"/>
        <n v="1.2979025530278379"/>
        <n v="1.112287912319528"/>
        <n v="1.1517911353976928"/>
        <n v="1.3058546253146928"/>
        <n v="0.8371753365302694"/>
        <n v="0.7783310097590121"/>
        <n v="0.7869347463163243"/>
        <n v="1.140685107162484"/>
        <n v="0.8213954992430145"/>
        <n v="0.9075013471579613"/>
        <n v="1.346774193548387"/>
        <n v="1.084816618540706"/>
        <n v="1.2930490654205606"/>
        <n v="1.2016582157050844"/>
        <n v="1.0846309753324435"/>
        <n v="0.7901261137175569"/>
        <n v="0.8189682503736583"/>
        <n v="0.7820497606898461"/>
        <n v="0.8056265984654731"/>
        <n v="0.8645444858817262"/>
        <n v="0.8288279149972105"/>
        <n v="0.8513885944456222"/>
        <n v="0.9015461402784554"/>
        <n v="0.8062818547217503"/>
        <n v="0.8372287377775302"/>
        <n v="0.8735327861618568"/>
        <n v="1.0949517928718449"/>
        <n v="1.188114548194933"/>
        <n v="1.3092088197146563"/>
        <n v="1.0714595532422468"/>
        <n v="1.3931686046511629"/>
        <n v="1.3767166399633783"/>
        <n v="1.1130478243213695"/>
        <n v="1.0602975724353954"/>
        <n v="1.0655182768693183"/>
        <n v="1.153884372177055"/>
        <n v="1.3761441647597255"/>
        <n v="1.2309729687621718"/>
        <n v="1.1527074942338806"/>
        <n v="1.2272186481008196"/>
        <n v="1.069924154025671"/>
        <n v="0.7891682588723119"/>
        <n v="1.1703347985789125"/>
        <n v="1.1140053196367972"/>
        <n v="0.7697782439316752"/>
        <n v="0.801354098164644"/>
        <n v="1.2487363733231331"/>
        <n v="1.1802705159637477"/>
        <n v="1.1628562330839038"/>
        <n v="1.208644361503599"/>
        <n v="1.2801895734597157"/>
        <n v="1.3197556800497976"/>
        <n v="1.05817523283891"/>
        <n v="1.3369044815948512"/>
        <n v="1.094182085365039"/>
        <n v="1.0592007132202925"/>
        <n v="1.197374589779653"/>
        <n v="0.8587032349365171"/>
        <n v="0.844477895737601"/>
        <n v="0.8466040351147389"/>
        <n v="0.8270748236167843"/>
        <n v="0.8515282392026579"/>
        <n v="0.9089606384908399"/>
        <n v="0.7775938273667583"/>
        <n v="1.3628068218042717"/>
        <n v="1.2386248325689004"/>
        <n v="1.3404270879040514"/>
        <n v="1.0724373778646297"/>
        <n v="1.2600913652362764"/>
        <n v="0.8885545722713865"/>
        <n v="0.8057265951159998"/>
        <n v="0.9018783387902809"/>
        <n v="1.2126122014300929"/>
        <n v="1.3822587442056469"/>
        <n v="1.2013689907672715"/>
        <n v="1.2933007534107106"/>
        <n v="1.3214602492880818"/>
        <n v="1.1682729164385062"/>
        <n v="1.2953194436428694"/>
        <n v="1.3458702986380107"/>
        <n v="0.9284727508528574"/>
        <n v="0.9427667269439421"/>
        <n v="0.9278763052589207"/>
        <n v="0.7984835377334487"/>
        <n v="0.9096047859060719"/>
        <n v="0.8140708846798311"/>
        <n v="0.7758879234198147"/>
        <n v="1.155592276917725"/>
        <n v="0.9171579808064725"/>
        <n v="0.9041844983357109"/>
        <n v="0.7757321504916631"/>
        <n v="1.0823509180885416"/>
        <n v="1.1337693875309651"/>
        <n v="1.3250191691849713"/>
        <n v="1.202091202928463"/>
        <n v="1.2912840178961886"/>
        <n v="1.323723176454508"/>
        <n v="1.3240795871787239"/>
        <n v="1.2114535248900808"/>
        <n v="1.0848040145908449"/>
        <n v="1.3100028227565501"/>
        <n v="1.1331992210071264"/>
        <n v="1.1509247493999717"/>
        <n v="1.4103011384502386"/>
        <n v="1.0663176265270506"/>
        <n v="1.2279294396922196"/>
        <n v="1.2706064816310705"/>
        <n v="1.2397521151384596"/>
        <n v="1.3271213880969979"/>
        <n v="0.9363267670915412"/>
        <n v="0.8618525369978859"/>
        <n v="0.8184666203515579"/>
        <n v="0.7752747136414643"/>
        <n v="1.1106484030837005"/>
        <n v="1.2203625395511133"/>
        <n v="0.8386545154605991"/>
        <n v="1.3521254455914775"/>
        <n v="1.412859426496418"/>
        <n v="1.0751458154360898"/>
        <n v="1.2863357831793694"/>
        <n v="1.2495591569401294"/>
        <n v="1.130585350904076"/>
        <n v="1.2480094943364481"/>
        <n v="0.8158721527400157"/>
        <n v="0.8861348853132489"/>
        <n v="0.9169406795519555"/>
        <n v="0.8058985733125524"/>
        <n v="0.803750972314252"/>
        <n v="0.8152422403939155"/>
        <n v="0.875419555577333"/>
        <n v="0.9188809254948955"/>
        <n v="1.400513778608127"/>
        <n v="1.398967363590005"/>
        <n v="1.1728405562880109"/>
        <n v="1.4013380017506565"/>
        <n v="1.190958802141487"/>
        <n v="0.8859983079526227"/>
        <n v="0.9151712018744342"/>
        <n v="1.3475455402789498"/>
        <n v="1.2670594010800196"/>
        <n v="1.1756519771454432"/>
        <n v="1.307865079990543"/>
        <n v="1.2226594401960056"/>
        <n v="1.2804439013112263"/>
        <n v="0.8105392319426942"/>
        <n v="0.9052102587800369"/>
        <n v="0.8215530982267384"/>
        <n v="0.9397408479053969"/>
        <n v="0.8032048276283867"/>
        <n v="0.8714792899408283"/>
        <n v="0.8717911389333721"/>
        <n v="1.2218555654270846"/>
        <n v="0.9396927910630127"/>
        <n v="1.2030627600247854"/>
        <n v="1.3775578045357169"/>
        <n v="1.2203940087065595"/>
        <n v="0.9513150831991412"/>
        <n v="0.8222198108259635"/>
        <n v="1.0723287671232877"/>
        <n v="1.3470428476495913"/>
        <n v="1.127407233442931"/>
        <n v="1.112621154656553"/>
        <n v="1.0631572319123481"/>
        <n v="1.1068438205063926"/>
        <n v="1.1378282795205974"/>
        <n v="1.2336500708593732"/>
        <n v="1.0720905423875722"/>
        <n v="1.4051872537393366"/>
        <n v="1.2627057669246702"/>
        <n v="1.0951834569978838"/>
        <n v="1.06584785544338"/>
        <n v="1.2748648838351935"/>
        <n v="1.2717137325589158"/>
        <n v="0.8708146585815977"/>
        <n v="1.2128287606433301"/>
        <n v="0.9355569236181347"/>
        <n v="0.7978770115699576"/>
        <n v="0.8565405424967881"/>
        <n v="1.1710459626003682"/>
        <n v="1.0715331316482872"/>
        <n v="1.2349060996430234"/>
        <n v="1.2464463092995377"/>
        <n v="1.0803204601479046"/>
        <n v="1.2784382045501128"/>
        <n v="1.063694743130227"/>
        <n v="1.1682676913224463"/>
        <n v="1.1197408021620294"/>
        <n v="1.2905933242946608"/>
        <n v="0.8131270372094992"/>
        <n v="1.1321687082405345"/>
        <n v="1.1367521367521367"/>
        <n v="0.890930262647173"/>
        <n v="0.9111299794806481"/>
        <n v="1.3195092539191526"/>
        <n v="0.8442597483299674"/>
        <n v="0.8226812491989576"/>
        <n v="1.2106706620279846"/>
        <n v="1.1824384988328245"/>
        <n v="1.2930126229997019"/>
        <n v="1.3598289661221357"/>
        <n v="0.7988963531669866"/>
        <n v="1.2899997132123089"/>
        <n v="0.8795476368291902"/>
        <n v="1.3662864385297846"/>
        <n v="1.1951526786249924"/>
        <n v="0.9237472100773535"/>
        <n v="0.7866723989681857"/>
        <n v="0.785526519251585"/>
        <n v="0.9012063099288586"/>
        <n v="0.7919166505386749"/>
        <n v="0.8281331882130044"/>
        <n v="0.8912044131167637"/>
        <n v="0.9138584942674048"/>
        <n v="0.8844455612592885"/>
        <n v="0.9193346111071674"/>
        <n v="0.9161135049105237"/>
        <n v="1.1667105841018885"/>
        <n v="1.174522369287896"/>
        <n v="1.3690481753189103"/>
        <n v="0.809992768844048"/>
        <n v="0.856365303082388"/>
        <n v="1.2117228580266006"/>
        <n v="1.2136052193377556"/>
        <n v="1.1125080747422065"/>
        <n v="1.338486691142726"/>
        <n v="1.189526098901099"/>
        <n v="1.1912870766579529"/>
        <n v="1.1283523437699354"/>
        <n v="1.3071766986109616"/>
        <n v="1.1144418304621688"/>
        <n v="1.0914304784742221"/>
        <n v="1.4259286448392308"/>
        <n v="1.309752109937696"/>
        <n v="1.191986369132681"/>
        <n v="1.3400322172002315"/>
        <n v="1.1208801898906573"/>
        <n v="1.4216094690206968"/>
        <n v="1.3679905755637833"/>
        <n v="0.9410232909992872"/>
        <n v="0.9011014251807453"/>
        <n v="0.9225503785051711"/>
        <n v="0.8344571078304053"/>
        <n v="1.081880461090372"/>
        <n v="0.8241364902506964"/>
        <n v="1.309462332928311"/>
        <n v="1.198452159626443"/>
        <n v="1.1422115541331437"/>
        <n v="1.2129396390083145"/>
        <n v="1.313367702256591"/>
        <n v="1.0730077983061743"/>
        <n v="1.1541666666666666"/>
        <n v="1.2250526909736628"/>
        <n v="1.0782958003651857"/>
        <n v="0.8925920137532234"/>
        <n v="0.7716067474273804"/>
        <n v="0.876361976839263"/>
        <n v="0.7721659685792905"/>
        <n v="0.7933228730822873"/>
        <n v="0.7834388934267082"/>
        <n v="0.8016047785515704"/>
        <n v="1.151495219525946"/>
        <n v="1.1573168297065282"/>
        <n v="1.1051732031130779"/>
        <n v="1.1788503592627304"/>
        <n v="0.912649081570471"/>
        <n v="0.935359316798401"/>
        <n v="0.7869249394673123"/>
        <n v="1.191347897418185"/>
        <n v="0.832124488988527"/>
        <n v="1.1654704497028148"/>
        <n v="1.2003188521323236"/>
        <n v="1.2453128336536408"/>
        <n v="0.8112324982733723"/>
        <n v="0.8490974729241877"/>
        <n v="0.7979028029844727"/>
        <n v="0.9027027027027027"/>
        <n v="0.850031534372466"/>
        <n v="0.8202548164428723"/>
        <n v="0.8832456422921364"/>
        <n v="0.8118029331694037"/>
        <n v="0.9159523424443367"/>
        <n v="0.8386091127098322"/>
        <n v="0.9048544663347587"/>
        <n v="1.3258403579977105"/>
        <n v="0.9506562715878811"/>
        <n v="0.8954695356003676"/>
        <n v="0.941410116959779"/>
        <n v="1.1126806833114322"/>
        <n v="1.0994925022220947"/>
        <n v="1.0989258585881119"/>
        <n v="1.1129530676623962"/>
        <n v="1.2871951045151697"/>
        <n v="1.0604539109289863"/>
        <n v="1.3562529300620818"/>
        <n v="1.1025105048738348"/>
        <n v="1.0676728021624404"/>
        <n v="1.1057044602722788"/>
        <n v="1.1170998059434571"/>
        <n v="1.2312993600582154"/>
        <n v="1.4100976299720565"/>
        <n v="0.8252236116178535"/>
        <n v="1.145630788701605"/>
        <n v="1.1950598286062986"/>
        <n v="1.3899518687979084"/>
        <n v="1.3120236690822613"/>
        <n v="1.4147314722083124"/>
        <n v="0.9024439281565544"/>
        <n v="1.1668270387298532"/>
        <n v="1.3612008360250807"/>
        <n v="1.0689998172996895"/>
        <n v="1.294704143494163"/>
        <n v="1.195820460921132"/>
        <n v="1.260282539916121"/>
        <n v="1.131334385411187"/>
        <n v="1.2883784844915587"/>
        <n v="1.4012498234712611"/>
        <n v="1.2797215122939984"/>
        <n v="1.1140259912185866"/>
        <n v="1.2101336062924253"/>
        <n v="0.7836327948059791"/>
        <n v="0.8538490926456542"/>
        <n v="0.9496890766162149"/>
        <n v="0.8562987701101442"/>
        <n v="0.8959157436708861"/>
        <n v="0.87096159509415"/>
        <n v="0.7744747429593205"/>
        <n v="0.8268211623102488"/>
        <n v="0.837094607983443"/>
        <n v="0.8400684063845959"/>
        <n v="0.8711467067117173"/>
        <n v="0.7935826097590803"/>
        <n v="0.7822584842806579"/>
        <n v="1.1076923076923078"/>
        <n v="1.328241965973535"/>
        <n v="0.8197040201388359"/>
        <n v="1.1282118373541263"/>
        <n v="0.8402860994607549"/>
        <n v="1.2548898727792412"/>
        <n v="1.075040325408514"/>
        <n v="0.8100162074554295"/>
        <n v="0.888407085402077"/>
        <n v="0.8146903655319684"/>
        <n v="0.8305638583514869"/>
        <n v="0.7934733067971195"/>
        <n v="0.8361435207197981"/>
        <n v="1.0660159115273937"/>
        <n v="0.9347942754919499"/>
        <n v="0.8240308353717293"/>
        <n v="0.9280277244879015"/>
        <n v="0.8740168037182696"/>
        <n v="1.3249572324653107"/>
        <n v="1.3268990873875648"/>
        <n v="1.2344227422162057"/>
        <n v="1.2014592453616844"/>
        <n v="0.9409517521105504"/>
        <n v="1.2810816939735812"/>
        <n v="1.1403575263723076"/>
        <n v="1.0605260987878289"/>
        <n v="1.0703560988572947"/>
        <n v="1.139387867901064"/>
        <n v="1.4271980485705063"/>
        <n v="1.2457296312281207"/>
        <n v="1.296254212052347"/>
        <n v="1.3100823723228996"/>
        <n v="1.3762963908478796"/>
        <n v="1.1371690359091828"/>
        <n v="1.2661161427810335"/>
        <n v="1.0945898852079878"/>
        <n v="1.2008797199764583"/>
        <n v="1.3714027149321266"/>
        <n v="1.351086881512663"/>
        <n v="1.179042194999642"/>
        <n v="1.3117649750606324"/>
        <n v="1.2956576265872395"/>
        <n v="1.2978153586904189"/>
        <n v="1.0900399293679706"/>
        <n v="1.1424807903402854"/>
        <n v="1.2420819908137382"/>
        <n v="1.381824206776572"/>
        <n v="1.0977773028424878"/>
        <n v="0.7948465934422243"/>
        <n v="0.8571659962745998"/>
        <n v="0.9159597782647931"/>
        <n v="0.8854261076727866"/>
        <n v="0.8342138868718231"/>
        <n v="1.1667030853946334"/>
        <n v="1.2503880481179666"/>
        <n v="1.141695881650422"/>
        <n v="1.0852946381171473"/>
        <n v="1.283229913772262"/>
        <n v="1.1345520163188452"/>
        <n v="1.3810726007141054"/>
        <n v="1.1054285538234025"/>
        <n v="1.3422806829929064"/>
        <n v="0.8371792845477056"/>
        <n v="0.869375400197916"/>
        <n v="0.7787143134589241"/>
        <n v="0.8951891454163844"/>
        <n v="0.817346047833456"/>
        <n v="0.917010434360592"/>
        <n v="1.1105942577342534"/>
        <n v="0.8633227542431351"/>
        <n v="0.9490875760353303"/>
        <n v="1.3825379107565816"/>
        <n v="1.0812466871620905"/>
        <n v="1.1161145533492707"/>
        <n v="1.2700750068986277"/>
        <n v="0.8437049590572882"/>
        <n v="0.8328067210424474"/>
        <n v="0.8459996577770172"/>
        <n v="1.2645149525893509"/>
        <n v="0.822450549723277"/>
        <n v="1.069249899037133"/>
        <n v="0.9391473994437757"/>
        <n v="0.9515215761305168"/>
        <n v="0.8700289855072464"/>
        <n v="0.82001518859168"/>
        <n v="0.9471275740523158"/>
        <n v="0.8092725959328415"/>
        <n v="0.789248203427308"/>
        <n v="0.8631959559081654"/>
        <n v="1.3392056869108329"/>
        <n v="1.1479814862432502"/>
        <n v="1.2178937460782262"/>
        <n v="1.0795700587689452"/>
        <n v="1.3772051996285979"/>
        <n v="1.0756210156078259"/>
        <n v="0.9165966533641392"/>
        <n v="0.8820816983418022"/>
        <n v="1.0890206467347883"/>
        <n v="0.9062796996768675"/>
        <n v="1.3950055468767688"/>
        <n v="1.2169549178364394"/>
        <n v="1.248106289780015"/>
        <n v="1.4169981399341822"/>
        <n v="1.1627281188038685"/>
        <n v="1.0875611578414597"/>
        <n v="1.2443814444774686"/>
        <n v="1.378905153398837"/>
        <n v="1.3847337106370627"/>
        <n v="1.2239309926402702"/>
        <n v="1.091758581944094"/>
        <n v="1.266355607398767"/>
        <n v="1.1133602735467827"/>
        <n v="1.0809719477343493"/>
        <n v="1.2119546456358374"/>
        <n v="1.0604688269939226"/>
        <n v="1.3633856811379763"/>
        <n v="1.236698933088391"/>
        <n v="1.1188131543135134"/>
        <n v="1.182306781359395"/>
        <n v="0.8248474517651128"/>
        <n v="1.090508727913308"/>
        <n v="1.1727906319133719"/>
        <n v="1.3974592447945235"/>
        <n v="1.1736174365647365"/>
        <n v="0.8374959349593496"/>
        <n v="0.9041351537177095"/>
        <n v="1.2887443662528664"/>
        <n v="1.3797354565301143"/>
        <n v="1.0946077995913654"/>
        <n v="1.3184017607172334"/>
        <n v="1.315572853755648"/>
        <n v="1.276782425236931"/>
        <n v="1.113455631154365"/>
        <n v="1.2464433310170793"/>
        <n v="0.9269009942585072"/>
        <n v="0.8724975447608975"/>
        <n v="0.8556732797648676"/>
        <n v="0.858075667370847"/>
        <n v="0.8335257590414079"/>
        <n v="0.8843136737011701"/>
        <n v="0.9380246222719641"/>
        <n v="0.82874847432166"/>
        <n v="1.2992766726943943"/>
        <n v="1.2011290439313889"/>
        <n v="1.2119880546075086"/>
        <n v="0.8924095227927832"/>
        <n v="1.2928663121217678"/>
        <n v="0.8522061391594552"/>
        <n v="1.3679087742735818"/>
        <n v="0.7968880909634949"/>
        <n v="1.2209773838886335"/>
        <n v="1.0726124401913875"/>
        <n v="1.246966892864487"/>
        <n v="1.1998880179171332"/>
        <n v="1.1928762978752665"/>
        <n v="0.9419505708652391"/>
        <n v="0.7905372700871249"/>
        <n v="0.869639290330161"/>
        <n v="0.9232589405754235"/>
        <n v="0.9292124747588064"/>
        <n v="0.8921584880636605"/>
        <n v="0.9497009609569249"/>
        <n v="0.8737099658082123"/>
        <n v="1.23366080519552"/>
        <n v="1.1803167267042751"/>
        <n v="1.1988690698931437"/>
        <n v="0.9348113680945213"/>
        <n v="1.276363510160168"/>
        <n v="0.9049213190337777"/>
        <n v="1.0624101171045723"/>
        <n v="1.0695306679910603"/>
        <n v="1.2199245449809784"/>
        <n v="1.3914823914823915"/>
        <n v="1.4268477106728015"/>
        <n v="1.1294719624208363"/>
        <n v="1.2083157351353888"/>
        <n v="1.1817275406518966"/>
        <n v="1.3675846501128668"/>
        <n v="1.0850500683753144"/>
        <n v="1.195500152021891"/>
        <n v="1.39438930999453"/>
        <n v="1.3517529602971907"/>
        <n v="1.2901756216310207"/>
        <n v="1.3468460361738503"/>
        <n v="1.414408693197855"/>
        <n v="0.813571882278213"/>
        <n v="0.8256501644994517"/>
        <n v="0.8159657875980043"/>
        <n v="0.9416664076825061"/>
        <n v="0.8229532986355325"/>
        <n v="1.1192660550458715"/>
        <n v="1.0980587516873432"/>
        <n v="0.8869722725372718"/>
        <n v="1.1770114240332334"/>
        <n v="1.2004555808656037"/>
        <n v="1.2981915528763746"/>
        <n v="1.132342533616419"/>
        <n v="1.3712771214231168"/>
        <n v="1.2280876946121375"/>
        <n v="0.8029439899487443"/>
        <n v="0.9286882741016377"/>
        <n v="0.8151369182613911"/>
        <n v="0.7746984393812044"/>
        <n v="0.9229820775903826"/>
        <n v="0.8406588051846798"/>
        <n v="0.8476348600712017"/>
        <n v="1.4210033366504713"/>
        <n v="0.9188601261692408"/>
        <n v="0.8346783738997569"/>
        <n v="1.4248095395826432"/>
        <n v="1.0928868647816257"/>
        <n v="1.1701400466822274"/>
        <n v="1.3573235872926623"/>
        <n v="0.9314801123761645"/>
        <n v="0.7782817374610032"/>
        <n v="0.7698314700483898"/>
        <n v="0.8600956417288036"/>
        <n v="0.8183427437814741"/>
        <n v="0.790200138026225"/>
        <n v="0.9130600988449882"/>
        <n v="0.869578947368421"/>
        <n v="0.770948866861709"/>
        <n v="0.8620811521215735"/>
        <n v="0.8142312008978676"/>
        <n v="0.8305202650752389"/>
        <n v="0.7821016475040622"/>
        <n v="1.1573659285805709"/>
        <n v="1.2429752066115702"/>
        <n v="1.121422376409367"/>
        <n v="1.3733673531377195"/>
        <n v="1.217227923110276"/>
        <n v="1.2592495131835166"/>
        <n v="0.9002254428341385"/>
        <n v="1.350346492252589"/>
        <n v="1.2933200451100213"/>
        <n v="0.9239467390983437"/>
        <n v="1.1497777140398682"/>
        <n v="1.3137490377213241"/>
        <n v="1.0671175333297098"/>
        <n v="1.095553348780757"/>
        <n v="1.142966837403001"/>
        <n v="1.128899842365951"/>
        <n v="1.3331554971888209"/>
        <n v="1.1258947904725514"/>
        <n v="1.1341107280470493"/>
        <n v="1.2152604548789434"/>
        <n v="1.1819005411228911"/>
        <n v="1.1280082987551867"/>
        <n v="1.2313438247878743"/>
        <n v="1.2179143055969779"/>
        <n v="1.4076335048184914"/>
        <n v="1.1861459337833493"/>
        <n v="1.355812259340202"/>
        <n v="1.075373464457073"/>
        <n v="0.9424187256176854"/>
        <n v="0.8765867198952063"/>
        <n v="0.776095495139666"/>
        <n v="0.7952730575634863"/>
        <n v="1.1954494968193599"/>
        <n v="0.7793167128347184"/>
        <n v="0.8941924043150584"/>
        <n v="0.8931719473122107"/>
        <n v="1.2794228491439648"/>
        <n v="1.2042219424808753"/>
        <n v="1.058703725889541"/>
        <n v="1.256083119204558"/>
        <n v="1.3701980345443716"/>
        <n v="1.3244440038333167"/>
        <n v="1.4115036611523384"/>
        <n v="1.2417582417582418"/>
        <n v="1.3476882430647292"/>
        <n v="1.2973146366052608"/>
        <n v="1.0580885285125614"/>
        <n v="0.8212195453926773"/>
        <n v="0.8966925275622704"/>
        <n v="1.1642779059880968"/>
        <n v="0.8405903542825167"/>
        <n v="0.938583010969212"/>
        <n v="0.8419838523644751"/>
        <n v="0.8271480524032774"/>
        <n v="1.3022756948330536"/>
        <n v="0.8321106434155141"/>
        <n v="1.3279030040414983"/>
        <n v="0.9090628641941455"/>
        <n v="1.0836501901140685"/>
        <n v="1.300209431645844"/>
        <n v="1.207043951627635"/>
        <n v="0.7929537911667092"/>
        <n v="0.8439315288592263"/>
        <n v="0.9415900486749594"/>
        <n v="0.9329818085947799"/>
        <n v="0.8211848101265823"/>
        <n v="0.8614946168461052"/>
        <n v="0.8328193626763853"/>
        <n v="0.7806033984510461"/>
        <n v="0.8403290189911697"/>
        <n v="0.9322057158541188"/>
        <n v="1.3565821845589097"/>
        <n v="1.1100880162491538"/>
        <n v="1.1169382049551722"/>
        <n v="0.8369423231511254"/>
        <n v="1.111820123100113"/>
        <n v="1.3312456061864895"/>
        <n v="1.2888392531986697"/>
        <n v="1.3096041350707233"/>
        <n v="1.3826735513482502"/>
        <n v="1.3732662043211523"/>
        <n v="1.0996789601440764"/>
        <n v="1.1859659439558192"/>
        <n v="1.2033256725699608"/>
        <n v="1.1924207217058502"/>
        <n v="1.2804799657167345"/>
        <n v="1.1738241773215543"/>
        <n v="1.0950666106974791"/>
        <n v="1.3094545454545454"/>
        <n v="1.2396927836151261"/>
        <n v="1.352803738317757"/>
        <n v="1.234774858888936"/>
        <n v="1.2025250261467204"/>
        <n v="1.3062454197540916"/>
        <n v="1.059516813581456"/>
        <n v="1.0611405593127399"/>
        <n v="1.3396499733932479"/>
        <n v="0.783734858551428"/>
        <n v="0.8003903430206133"/>
        <n v="0.8821282972655055"/>
        <n v="0.829863679594209"/>
        <n v="0.769911701748127"/>
        <n v="0.7803512649864252"/>
        <n v="1.213392200147167"/>
        <n v="1.305984442794043"/>
        <n v="1.3016663534423354"/>
        <n v="1.0940397350993378"/>
        <n v="0.8553767805742121"/>
        <n v="0.8105806507818966"/>
        <n v="0.8577629502080643"/>
        <n v="0.9041914780231238"/>
        <n v="0.8258431223948466"/>
        <n v="0.8554484803558191"/>
        <n v="0.8104820677935783"/>
        <n v="0.8724926405148217"/>
        <n v="1.1926494201605709"/>
        <n v="0.8440607583870615"/>
        <n v="0.8356209448962807"/>
        <n v="1.1107761470316013"/>
        <n v="1.1475474063626392"/>
        <n v="1.1645517805976258"/>
        <n v="1.0926556367500053"/>
        <n v="1.3644398766700925"/>
        <n v="0.8621227887617066"/>
        <n v="1.2923917995444192"/>
        <n v="0.9196797671033479"/>
        <n v="1.087135729264589"/>
        <n v="0.7826650615797759"/>
        <n v="1.3160473110130728"/>
        <n v="0.7732488202091237"/>
        <n v="0.7793361084427367"/>
        <n v="0.9467351874244256"/>
        <n v="0.8736183827806865"/>
        <n v="0.9208911545360143"/>
        <n v="0.9439130281317285"/>
        <n v="0.795856256584338"/>
        <n v="0.9073674576714389"/>
        <n v="0.818352219476868"/>
        <n v="0.9103911448293016"/>
        <n v="0.9160182119205298"/>
        <n v="0.9085223606492282"/>
        <n v="1.2236321462682493"/>
        <n v="1.1779772262417194"/>
        <n v="1.0770487483530962"/>
        <n v="1.3118474672060443"/>
        <n v="1.1911223945863412"/>
        <n v="1.3959620195007403"/>
        <n v="1.2477804990050512"/>
        <n v="1.157205773162322"/>
        <n v="1.2686948529411766"/>
        <n v="1.1688584079635116"/>
        <n v="1.4076948264571054"/>
        <n v="1.1760501962304375"/>
        <n v="1.175782810758522"/>
        <n v="1.2090275042287462"/>
        <n v="1.24941220376936"/>
        <n v="1.057683857308353"/>
        <n v="1.3017899403353221"/>
        <n v="1.364149611856034"/>
        <n v="1.0551058993478215"/>
        <n v="1.0947596153846153"/>
        <n v="1.2504166273621986"/>
        <n v="1.128987819025522"/>
        <n v="1.1645202430668433"/>
        <n v="1.2698152859196992"/>
        <n v="1.2702353953233754"/>
        <n v="0.8167339660155369"/>
        <n v="0.7802897810684879"/>
        <n v="0.8968509550382261"/>
        <n v="0.8583154191909322"/>
        <n v="0.9408630192988144"/>
        <n v="0.7699281227740724"/>
        <n v="0.8489988486056895"/>
        <n v="1.3104700579523503"/>
        <n v="1.1008705114254624"/>
        <n v="1.0714418466342044"/>
        <n v="1.2057136387651899"/>
        <n v="1.1142742289139014"/>
        <n v="1.128212385373033"/>
        <n v="1.2475807299884296"/>
        <n v="0.7702193950408932"/>
        <n v="0.8223632776143852"/>
        <n v="0.8752314511754914"/>
        <n v="0.8865574939816329"/>
        <n v="0.9368869841830874"/>
        <n v="0.8778429639154545"/>
        <n v="0.7889550089072509"/>
        <n v="0.7763801970382304"/>
        <n v="0.8220561268308535"/>
        <n v="1.3502843257596633"/>
        <n v="0.8816157721251322"/>
        <n v="0.7905985819470958"/>
        <n v="1.248238897396631"/>
        <n v="1.0673854447439353"/>
        <n v="1.3789116090677467"/>
        <n v="1.0697201017811704"/>
        <n v="0.8305262740746612"/>
        <n v="0.8389314143145674"/>
        <n v="1.1637795275590552"/>
        <n v="1.328437695028084"/>
        <n v="0.9400451894277757"/>
        <n v="0.7832161528754281"/>
        <n v="0.9128016789087093"/>
        <n v="0.9511851978171897"/>
        <n v="0.9083389888021717"/>
        <n v="0.7998816476702602"/>
        <n v="0.8179084967320261"/>
        <n v="0.9390366948117466"/>
        <n v="0.8832845830063494"/>
        <n v="0.9224332580688006"/>
        <n v="0.8612966601178782"/>
        <n v="0.9260010970927043"/>
        <n v="1.2452626224087497"/>
        <n v="1.1180883929134355"/>
        <n v="1.1320348487883036"/>
        <n v="1.2669115033763771"/>
        <n v="1.1604389498541463"/>
        <n v="1.1837970487937024"/>
        <n v="0.858212356865616"/>
        <n v="1.1040054247433768"/>
        <n v="1.4225797614007123"/>
        <n v="1.1907621247113165"/>
        <n v="1.2806617792748167"/>
        <n v="1.3735283624687835"/>
        <n v="1.2476918419857728"/>
        <n v="1.1903117967094194"/>
        <n v="1.4173502871205907"/>
        <n v="1.0756220296337713"/>
        <n v="1.161479670499097"/>
        <n v="1.143245923568348"/>
        <n v="1.141264607585851"/>
        <n v="1.399592421238158"/>
        <n v="0.9199749030344513"/>
        <n v="1.2805577902923035"/>
        <n v="1.3272636151019044"/>
        <n v="1.2099370070761488"/>
        <n v="1.3213657392324232"/>
        <n v="0.8946391875985077"/>
        <n v="1.2377627372894977"/>
        <n v="0.7730409943642399"/>
        <n v="0.8839131148991016"/>
        <n v="0.8725858679310744"/>
        <n v="0.832192648922687"/>
        <n v="1.3655817433595212"/>
        <n v="1.320012482561128"/>
        <n v="0.7820843212039996"/>
        <n v="1.370332465861575"/>
        <n v="1.3236339028929116"/>
        <n v="1.240038040893961"/>
        <n v="1.0940751217978941"/>
        <n v="1.1155823526397595"/>
        <n v="1.3542786384234378"/>
        <n v="1.1420703695969932"/>
        <n v="0.8647569579037134"/>
        <n v="0.883981786547218"/>
        <n v="0.9341746052958134"/>
        <n v="0.9103808128890516"/>
        <n v="0.8819198205369418"/>
        <n v="0.9502866597406595"/>
        <n v="0.7735999349752093"/>
        <n v="0.8650428077905172"/>
        <n v="1.2565029440262354"/>
        <n v="1.3949321387978872"/>
        <n v="1.4100294985250736"/>
        <n v="1.0986467236467237"/>
        <n v="1.0928553569196149"/>
        <n v="1.0734369920901505"/>
        <n v="1.084522314804246"/>
        <n v="0.90566843093734"/>
        <n v="0.8907370799209263"/>
        <n v="0.9071214071214071"/>
        <n v="0.7774408162305757"/>
        <n v="1.3512954388730174"/>
        <n v="1.1242651933701657"/>
        <n v="0.8543660287081339"/>
        <n v="0.9158711032842092"/>
        <n v="0.8964474147027788"/>
        <n v="0.8876344086021506"/>
        <n v="0.8399409376153563"/>
        <n v="0.9339045955681694"/>
        <n v="1.0634165788649372"/>
        <n v="0.8491138960967262"/>
        <n v="0.8820324379118094"/>
        <n v="0.8394713766754353"/>
        <n v="1.1221608348680172"/>
        <n v="1.180865057257815"/>
        <n v="1.4231369092018715"/>
        <n v="1.0823283977000966"/>
        <n v="1.0797978408856495"/>
        <n v="0.8274762441617007"/>
        <n v="1.1414014847037686"/>
        <n v="1.3199765842236206"/>
        <n v="0.8792462396484705"/>
        <n v="1.1704289342825458"/>
        <n v="1.2219105135372248"/>
        <n v="1.2830790386050117"/>
        <n v="1.3584649868045262"/>
        <n v="1.2533658310120706"/>
        <n v="1.1302913808920536"/>
        <n v="1.2850310856049736"/>
        <n v="1.2452000808407437"/>
        <n v="1.1598723064644851"/>
        <n v="1.312027373823781"/>
        <n v="1.056088421109593"/>
        <n v="1.0788493069011775"/>
        <n v="1.1899681448146837"/>
        <n v="1.3731038506417736"/>
        <n v="1.2817367697935806"/>
        <n v="1.1776288110397441"/>
        <n v="1.087793132328308"/>
        <n v="1.0735962159883856"/>
        <n v="1.1822704854200916"/>
        <n v="1.4272899292171841"/>
        <n v="0.8401576456526304"/>
        <n v="0.9265611257695691"/>
        <n v="0.7852004285787173"/>
        <n v="0.8032433887356167"/>
        <n v="0.8542826086956522"/>
        <n v="1.3975943138326954"/>
        <n v="1.3374031357001261"/>
        <n v="0.8806754909008895"/>
        <n v="1.2271781254485432"/>
        <n v="1.2014032791653033"/>
        <n v="1.1004681968710746"/>
        <n v="1.427454275189039"/>
        <n v="1.268944985729751"/>
        <n v="1.0641715911578027"/>
        <n v="1.116344955882102"/>
        <n v="1.3527918781725887"/>
        <n v="1.0530581370218284"/>
        <n v="1.395447913627079"/>
        <n v="0.8211268802583496"/>
        <n v="0.8049971698876041"/>
        <n v="0.9455507748543578"/>
        <n v="0.9008508316323437"/>
        <n v="0.7736390980844472"/>
        <n v="0.870671545707122"/>
        <n v="0.873565403761062"/>
        <n v="1.3329630160550459"/>
        <n v="1.2"/>
        <n v="1.3883752395986018"/>
        <n v="0.8669995757041679"/>
        <n v="1.0821654300632042"/>
        <n v="0.8058064340091134"/>
        <n v="1.3174255432530049"/>
        <n v="1.329059517738763"/>
        <n v="0.871875988611199"/>
        <n v="0.7990071953267982"/>
        <n v="0.8337265294250719"/>
        <n v="0.864877161055505"/>
        <n v="0.7932181465397764"/>
        <n v="0.780264141539995"/>
        <n v="0.9189219955035716"/>
        <n v="0.7978918886174101"/>
        <n v="0.783863492732252"/>
        <n v="0.7723572910570836"/>
        <n v="0.9116958785042265"/>
        <n v="1.1418539325842696"/>
        <n v="1.2610602773323272"/>
        <n v="1.0917961202565887"/>
        <n v="0.7887319141197732"/>
        <n v="1.1643629950907963"/>
        <n v="1.1954334190695366"/>
        <n v="1.3666527487821851"/>
        <n v="1.2986963523983635"/>
        <n v="1.128256513026052"/>
        <n v="1.0560071051781676"/>
        <n v="1.194841188873019"/>
        <n v="1.0603571834831078"/>
        <n v="1.4076320309145556"/>
        <n v="1.251010791066001"/>
        <n v="1.0628552887735236"/>
        <n v="1.365027175736429"/>
        <n v="1.2192768827276133"/>
        <n v="1.3279438124154077"/>
        <n v="1.056488821590808"/>
        <n v="1.3986129111352412"/>
        <n v="1.2964333358503863"/>
        <n v="1.24559380249204"/>
        <n v="0.9163820307052275"/>
        <n v="0.7858980659709173"/>
        <n v="0.8379195883173256"/>
        <n v="0.8690956408588159"/>
        <n v="1.1251979561956553"/>
        <n v="1.1485673101271987"/>
        <n v="1.3944809083505005"/>
        <n v="1.1128861788617885"/>
        <n v="1.1123901376681964"/>
        <n v="1.2314088983050848"/>
        <n v="1.2128706144522652"/>
        <n v="1.238222013415812"/>
        <n v="0.7998255395001327"/>
        <n v="0.8783249108786775"/>
        <n v="0.9209425147267926"/>
        <n v="0.9192396098651923"/>
        <n v="0.9125913063173591"/>
        <n v="0.7699478727315986"/>
        <n v="1.2474054573988762"/>
        <n v="0.8639477206519172"/>
        <n v="0.9013294276701217"/>
        <n v="1.1170494191619063"/>
        <n v="1.1012929958564226"/>
        <n v="1.0868123040244628"/>
        <n v="0.889354454096406"/>
        <n v="0.8686485267588695"/>
        <n v="1.1249568221070811"/>
        <n v="0.9289905220400181"/>
        <n v="1.3330989629108807"/>
        <n v="1.2830911147854842"/>
        <n v="1.261718552903779"/>
        <n v="1.0792036753445635"/>
        <n v="1.4259008627981729"/>
        <n v="0.8032280402706014"/>
        <n v="0.8675425946696577"/>
        <n v="0.7781649942918945"/>
        <n v="0.8259558510843933"/>
        <n v="0.9047500311681835"/>
        <n v="0.9469448399678079"/>
        <n v="0.8925692873303167"/>
        <n v="0.8001484505474113"/>
        <n v="1.0601401270412476"/>
        <n v="1.2435024197884925"/>
        <n v="1.2830945849842528"/>
        <n v="1.2527272727272727"/>
        <n v="0.7860972918562109"/>
        <n v="0.8262928951184146"/>
        <n v="1.2752960231127843"/>
        <n v="1.2491629955947137"/>
        <n v="1.1068882378866045"/>
        <n v="1.0637148033285226"/>
        <n v="1.1631615668294628"/>
        <n v="1.05926502474009"/>
        <n v="1.1203253268470659"/>
        <n v="1.1172068475539616"/>
        <n v="1.2893627371493432"/>
        <n v="1.2696851975887475"/>
        <n v="1.3081979496611151"/>
        <n v="1.0816414780220969"/>
        <n v="1.2595244076027798"/>
        <n v="1.078236988411816"/>
        <n v="1.2281411463131333"/>
        <n v="1.3953348172880726"/>
        <n v="0.8264247224813877"/>
        <n v="1.3435664709022959"/>
        <n v="0.9123298929201614"/>
        <n v="0.794240317775571"/>
        <n v="0.8347082109564551"/>
        <n v="0.882616290353885"/>
        <n v="1.3213917206653185"/>
        <n v="0.7957163379913804"/>
        <n v="1.2969867656954863"/>
        <n v="1.2955090051789442"/>
        <n v="1.1543833285452256"/>
        <n v="1.0870643923936996"/>
        <n v="1.1379487442863747"/>
        <n v="1.079718422921362"/>
        <n v="0.8541340760807357"/>
        <n v="0.7980067331088964"/>
        <n v="0.8407222914072229"/>
        <n v="0.8874976639880396"/>
        <n v="0.8547992771852744"/>
        <n v="0.8309541824295923"/>
        <n v="0.9077690972222222"/>
        <n v="1.0914303687215716"/>
        <n v="0.8757943605160013"/>
        <n v="0.8199149352604637"/>
        <n v="1.3278361484239924"/>
        <n v="1.4066395112016292"/>
        <n v="1.2352535173878418"/>
        <n v="1.1162754385051787"/>
        <n v="1.1683700914470145"/>
        <n v="0.7769705519308764"/>
        <n v="1.1868529375077959"/>
        <n v="0.8704108391608392"/>
        <n v="1.1571656899307405"/>
        <n v="1.3158732967616351"/>
        <n v="0.8412358033516003"/>
        <n v="0.7988973812805413"/>
        <n v="0.8504731297982503"/>
        <n v="0.9479622502240734"/>
        <n v="0.9215971172846681"/>
        <n v="0.8008484751460818"/>
        <n v="1.1636845305307044"/>
        <n v="0.8806259238493297"/>
        <n v="0.7864510079699953"/>
        <n v="0.7793124409023369"/>
        <n v="0.8577034635727692"/>
        <n v="0.8080404125447275"/>
        <n v="1.1228344316869352"/>
        <n v="1.4279192915183054"/>
        <n v="1.2884751022711243"/>
        <n v="0.7956316751659771"/>
        <n v="1.2783144370670438"/>
        <n v="0.9474318114438186"/>
        <n v="1.3264183780020884"/>
        <n v="1.2659215428446198"/>
        <n v="1.1127951748236184"/>
        <n v="1.1434445517822198"/>
        <n v="1.3640160891089108"/>
        <n v="1.0809536209241095"/>
        <n v="1.4074626865671642"/>
        <n v="1.3278609741729452"/>
        <n v="1.3296358340501955"/>
        <n v="1.4248897869213812"/>
        <n v="1.1278355918245115"/>
        <n v="1.3725282945232211"/>
        <n v="1.0564346245999967"/>
        <n v="1.26896161023727"/>
        <n v="1.1590867957700959"/>
        <n v="0.8330708091177376"/>
        <n v="1.1870120296216868"/>
        <n v="1.3308760097247274"/>
        <n v="1.3495252628009495"/>
        <n v="1.387775310568325"/>
        <n v="0.7875972807530223"/>
        <n v="0.9399319767106704"/>
        <n v="1.3121061605752835"/>
        <n v="0.8048792454218744"/>
        <n v="0.8225191283518222"/>
        <n v="0.9300843365737462"/>
        <n v="1.0800836169897883"/>
        <n v="1.411350007313149"/>
        <n v="0.7844490593696555"/>
        <n v="1.0550961684082993"/>
        <n v="1.1882070949185044"/>
        <n v="1.203161652218256"/>
        <n v="1.3875726419311578"/>
        <n v="1.2132185842942513"/>
        <n v="1.30160163985686"/>
        <n v="1.209663084753979"/>
        <n v="1.0532363256014274"/>
        <n v="1.1075288769309273"/>
        <n v="0.8613163578492667"/>
        <n v="0.9311079066884088"/>
        <n v="0.7973225744218623"/>
        <n v="0.8518637661345451"/>
        <n v="0.7771972863286692"/>
        <n v="0.8652466275780065"/>
        <n v="1.3506746366387221"/>
        <n v="1.1084614308273533"/>
        <n v="1.1273518790297314"/>
        <n v="1.065413250960358"/>
        <n v="1.3561098925610617"/>
        <n v="0.8374645438088858"/>
        <n v="0.908485317232604"/>
        <n v="0.8936080284376625"/>
        <n v="0.8114998618911703"/>
        <n v="1.2547646500271297"/>
        <n v="1.142893380895759"/>
        <n v="1.1421494037297852"/>
        <n v="0.7900844522753508"/>
        <n v="0.8457631242776324"/>
        <n v="0.8745489786789921"/>
        <n v="0.9111181736320779"/>
        <n v="0.7983898503063956"/>
        <n v="0.8576472614536687"/>
        <n v="0.8948515930826024"/>
        <n v="0.8538053784815043"/>
        <n v="0.8400938823409357"/>
        <n v="0.7786503964602216"/>
        <n v="1.1040486370924638"/>
        <n v="1.220602596165297"/>
        <n v="0.7941051049097624"/>
        <n v="1.2669480864387352"/>
        <n v="0.9183729896622171"/>
        <n v="0.9437339799099411"/>
        <n v="1.3520399597044996"/>
        <n v="1.0905206809416146"/>
        <n v="1.2911069585062875"/>
        <n v="1.2195167322013893"/>
        <n v="1.3527917689095528"/>
        <n v="1.060949317271825"/>
        <n v="1.3818068615399353"/>
        <n v="1.1335548496245178"/>
        <n v="1.4199539542390582"/>
        <n v="1.2570884772321371"/>
        <n v="1.358213745357847"/>
        <n v="1.312682577302541"/>
        <n v="1.0642091783601144"/>
        <n v="1.0898687509216929"/>
        <n v="1.3506199309247546"/>
        <n v="1.3068867174715975"/>
        <n v="1.1304388324193417"/>
        <n v="0.808124839183278"/>
        <n v="0.9150573088396923"/>
        <n v="0.9434848634500469"/>
        <n v="1.0777282885343598"/>
        <n v="1.2255504882992445"/>
        <n v="1.3942726728215296"/>
        <n v="1.1586077721809023"/>
        <n v="1.3844807835139796"/>
        <n v="1.1206365101469231"/>
        <n v="1.3424109693391735"/>
        <n v="1.228539386108199"/>
        <n v="1.1759940252950822"/>
        <n v="1.0526995263988774"/>
        <n v="0.803822622164208"/>
        <n v="0.8049196926681094"/>
        <n v="0.7974464401644665"/>
        <n v="0.9220241099620861"/>
        <n v="0.9234024634172018"/>
        <n v="0.8335380887424064"/>
        <n v="1.1556549021410594"/>
        <n v="0.8430143417321339"/>
        <n v="0.8527082017457572"/>
        <n v="0.8102655997729007"/>
        <n v="1.095366400123614"/>
        <n v="1.1115341647477257"/>
        <n v="1.1913154533844188"/>
        <n v="0.8813503445092803"/>
        <n v="1.0856392810264928"/>
        <n v="0.9302372163561965"/>
        <n v="1.2958239559889972"/>
        <n v="1.2846938203820943"/>
        <n v="1.188994485509797"/>
        <n v="1.3787743543968727"/>
        <n v="0.7718333506258312"/>
        <n v="0.8081347865979693"/>
        <n v="0.769748532658446"/>
        <n v="0.927484602551398"/>
        <n v="0.8570292160833092"/>
        <n v="0.8596027825385624"/>
        <n v="0.8317442966741564"/>
        <n v="0.7755166034304349"/>
        <n v="1.3925875436653319"/>
        <n v="0.8332330542710286"/>
        <n v="1.3479972403717382"/>
        <n v="1.2922833704704169"/>
        <n v="1.0606359881173528"/>
        <n v="1.2036290015678992"/>
        <n v="1.1983616512374367"/>
        <n v="1.1273781380164358"/>
        <n v="1.261508494588883"/>
        <n v="1.2690041509481573"/>
        <n v="1.3635923895517574"/>
        <n v="1.427457520811951"/>
        <n v="1.2723531612420502"/>
        <n v="1.1035274867050568"/>
        <n v="1.1888294329743012"/>
        <n v="1.3425348017760361"/>
        <n v="1.4040130953638188"/>
        <n v="1.31365480603637"/>
        <n v="1.0700532920749528"/>
        <n v="1.3904563948346012"/>
        <n v="1.090579911209767"/>
        <n v="1.0800881704628948"/>
        <n v="1.1953957116099634"/>
        <n v="0.7870723452735985"/>
        <n v="0.9045828437132785"/>
        <n v="0.9257869841787637"/>
        <n v="0.9288743776372452"/>
        <n v="0.9222393959704004"/>
        <n v="0.8305018130182316"/>
        <n v="1.1072629741581166"/>
        <n v="1.1590670597641415"/>
        <n v="1.1173708920187793"/>
        <n v="1.1608917898710287"/>
        <n v="1.401033804054958"/>
        <n v="1.2316968064042737"/>
        <n v="0.8137798634812287"/>
        <n v="0.8289016863220544"/>
        <n v="0.8391880947560235"/>
        <n v="0.7892045523557347"/>
        <n v="0.7809437471670392"/>
        <n v="0.9312426630890491"/>
        <n v="0.8595864475980376"/>
        <n v="1.0893706158786158"/>
        <n v="0.9454986822028021"/>
        <n v="1.3151778623082389"/>
        <n v="1.1846360566874152"/>
        <n v="1.2415440473915536"/>
        <n v="1.2095111406717658"/>
        <n v="1.1460188328742553"/>
        <n v="0.8790632952650779"/>
        <n v="1.1022797288971042"/>
        <n v="1.237771140380943"/>
        <n v="0.7836245710772161"/>
        <n v="1.2299093183239524"/>
        <n v="0.9113768859308929"/>
        <n v="0.7940439185801664"/>
        <n v="0.7715685183123678"/>
        <n v="0.9344447584063295"/>
        <n v="0.7940332278812512"/>
        <n v="0.8610222065562214"/>
        <n v="1.1455779073919772"/>
        <n v="0.804452040518571"/>
        <n v="0.889195866041018"/>
        <n v="1.4123971779783726"/>
        <n v="1.194362392198192"/>
        <n v="1.396320899335718"/>
        <n v="1.1983177378943601"/>
        <n v="1.1731454095491036"/>
        <n v="0.9489482717580586"/>
        <n v="0.7989946787509502"/>
        <n v="1.2888128033170516"/>
        <n v="0.8105754910322178"/>
        <n v="1.2161372822693204"/>
        <n v="1.3361452122062434"/>
        <n v="1.3943598575286704"/>
        <n v="1.1912246426840196"/>
        <n v="1.0536373118760245"/>
        <n v="1.2390419161676647"/>
        <n v="1.207320248673632"/>
        <n v="1.1774938070866572"/>
        <n v="1.1797611696616397"/>
        <n v="1.3099048944560427"/>
        <n v="1.365541399945787"/>
        <n v="1.2562350815065524"/>
        <n v="1.3808846131951955"/>
        <n v="1.2491421490754273"/>
        <n v="1.3962770417575046"/>
        <n v="0.9251772023723419"/>
        <n v="1.1695307797656953"/>
        <n v="0.787845543409712"/>
        <n v="0.8847125489026508"/>
        <n v="1.283032036456694"/>
        <n v="1.1820663244520493"/>
        <n v="1.1564725024406117"/>
        <n v="1.3571225543606993"/>
        <n v="1.347921907811298"/>
        <n v="1.1858621983795836"/>
        <n v="1.1482422784417197"/>
        <n v="1.182021557860484"/>
        <n v="1.3409518769907092"/>
        <n v="1.3890763287858785"/>
        <n v="1.1893839760113631"/>
        <n v="1.2373245928505583"/>
        <n v="1.4257745115913776"/>
        <n v="0.8267780044598377"/>
        <n v="0.9216931863299026"/>
        <n v="0.8871011612093315"/>
        <n v="0.8273149229332087"/>
        <n v="0.806436955698599"/>
        <n v="0.7969771009716461"/>
        <n v="0.9421863012449961"/>
        <n v="1.1438314438121275"/>
        <n v="1.3398696075737517"/>
        <n v="1.188044856554129"/>
        <n v="1.096447688564477"/>
        <n v="0.7944867549668874"/>
        <n v="0.8236732854890098"/>
        <n v="1.1763507594228597"/>
        <n v="0.8761656017958902"/>
        <n v="1.124881259329624"/>
        <n v="0.9436824106906255"/>
        <n v="0.9152794497649847"/>
        <n v="1.1771162790697673"/>
        <n v="1.2041669881935335"/>
        <n v="1.0742426861829848"/>
        <n v="1.2236436112547326"/>
        <n v="0.8948238844078222"/>
        <n v="0.9098963141822314"/>
        <n v="0.8011363636363636"/>
        <n v="0.9162038058190131"/>
        <n v="0.897768162149852"/>
        <n v="0.9403754627181385"/>
        <n v="0.9518283876050421"/>
        <n v="0.9200996817157651"/>
        <n v="0.8990930869267625"/>
        <n v="0.9115112368980026"/>
        <n v="0.8620628249875347"/>
        <n v="1.2787274941671924"/>
        <n v="1.4021444192450996"/>
        <n v="1.0904444987963904"/>
        <n v="1.319808416995081"/>
        <n v="1.1028528460514038"/>
        <n v="1.3258352752586349"/>
        <n v="1.3873805596421618"/>
        <n v="1.4029233239881325"/>
        <n v="1.1245829023567844"/>
        <n v="1.0937509813157482"/>
        <n v="1.062931048740552"/>
        <n v="1.0781738862204204"/>
        <n v="1.3235069783623932"/>
        <n v="1.2657099998192696"/>
        <n v="1.2884209021957718"/>
        <n v="1.2127968249733192"/>
        <n v="1.2003162247628314"/>
        <n v="1.1565327639129854"/>
        <n v="1.2628708180470858"/>
        <n v="1.3635474795923073"/>
        <n v="1.3151677769553418"/>
        <n v="1.1053680112587503"/>
        <n v="1.1785586170376317"/>
        <n v="1.080621551627069"/>
        <n v="1.3377701836821871"/>
        <n v="1.11667551181229"/>
        <n v="1.1027960780674895"/>
        <n v="1.054730521617673"/>
        <n v="1.077712042463784"/>
        <n v="1.2119351136751342"/>
        <n v="1.1308719969861187"/>
        <n v="1.168306564414219"/>
        <n v="0.8806114259918744"/>
        <n v="0.9459324305402756"/>
        <n v="0.8449185690918143"/>
        <n v="0.9154600838673945"/>
        <n v="0.8208834889563881"/>
        <n v="0.9313373105569348"/>
        <n v="0.8845896359557067"/>
        <n v="1.095311354554935"/>
        <n v="0.9356084554275819"/>
        <n v="0.8547957077699353"/>
        <n v="1.2604095906609303"/>
        <n v="1.1329969838223197"/>
        <n v="1.1874827784875128"/>
        <n v="1.2930506478209658"/>
        <n v="1.2811964024262708"/>
        <n v="0.8057198631184073"/>
        <n v="1.150990099009901"/>
        <n v="0.8991818753933292"/>
        <n v="1.2849371017807547"/>
        <n v="0.8722801195969652"/>
        <n v="0.9410320956576463"/>
        <n v="0.896761583931863"/>
        <n v="0.8242441706889513"/>
        <n v="0.7720391476709614"/>
        <n v="0.9130320589635418"/>
        <n v="1.1720510894064613"/>
        <n v="0.829869770019396"/>
        <n v="0.8715136320902538"/>
        <n v="0.8094001087416178"/>
        <n v="1.154886109138581"/>
        <n v="1.3395999223150126"/>
        <n v="1.3274282223579719"/>
        <n v="1.0977697375526514"/>
        <n v="0.7820869937861581"/>
        <n v="1.211715112621115"/>
        <n v="1.2504421932786622"/>
        <n v="1.0724971231300344"/>
        <n v="1.11656346749226"/>
        <n v="1.2652580463341667"/>
        <n v="1.1426327401793852"/>
        <n v="1.2560141616485612"/>
        <n v="1.1793848244502227"/>
        <n v="1.199987351809421"/>
        <n v="1.2942449731330814"/>
        <n v="1.1493352453963064"/>
        <n v="1.1678159107923873"/>
        <n v="1.1792095782233705"/>
        <n v="1.110731683633009"/>
        <n v="1.360200041675349"/>
        <n v="1.2223466016966824"/>
        <n v="1.2270499836654687"/>
        <n v="1.353475188421699"/>
        <n v="1.0870817637934855"/>
        <n v="1.0560800011949394"/>
        <n v="1.3817859380100759"/>
        <n v="1.1990278179803766"/>
        <n v="1.2136926438455935"/>
        <n v="0.8244432523727833"/>
        <n v="0.8886018020779732"/>
        <n v="0.7765954760120887"/>
        <n v="0.8405446750646849"/>
        <n v="0.8249750939370406"/>
        <n v="0.92045969973239"/>
        <n v="1.1161920708767394"/>
        <n v="1.280539460977965"/>
        <n v="1.176827068754058"/>
        <n v="1.2654130321974846"/>
        <n v="1.3930147214797846"/>
        <n v="1.2246546729984826"/>
        <n v="1.2948622366288494"/>
        <n v="0.7897871313025633"/>
        <n v="0.7791186062151839"/>
        <n v="0.8671685799988104"/>
        <n v="0.8242240842500846"/>
        <n v="0.9519977053384626"/>
        <n v="0.8050380086451036"/>
        <n v="0.8029102935097148"/>
        <n v="0.7768025935177242"/>
        <n v="0.9420037518394123"/>
        <n v="1.0943303442291004"/>
        <n v="0.8357888326933811"/>
        <n v="1.3401074907625126"/>
        <n v="1.2335911628070257"/>
        <n v="1.4050946454236874"/>
        <n v="1.2667894413750767"/>
        <n v="1.1813760014085748"/>
        <n v="0.8105302495536271"/>
        <n v="1.0589609522750028"/>
        <n v="0.9391608050019539"/>
        <n v="1.1713497584209984"/>
        <n v="0.8093146357010227"/>
        <n v="0.9040385143056698"/>
        <n v="0.7730214457933251"/>
        <n v="0.8449864805560667"/>
        <n v="0.9087851129121095"/>
        <n v="0.9183652384396263"/>
        <n v="0.8041602361940549"/>
        <n v="1.245824582458246"/>
        <n v="0.862977372587732"/>
        <n v="0.9177556943100871"/>
        <n v="0.822818458921103"/>
        <n v="0.8733727297683894"/>
        <n v="1.187127555615168"/>
        <n v="1.2882320954482935"/>
        <n v="1.3519613374874273"/>
        <n v="1.3002905324322618"/>
        <n v="0.9246794871794872"/>
        <n v="0.9127617983803407"/>
        <n v="1.1590195690847993"/>
        <n v="0.8538968777309923"/>
        <n v="1.3469624627397188"/>
        <n v="1.23378899404136"/>
        <n v="1.2003329848608046"/>
        <n v="1.059971400109258"/>
        <n v="1.0790364883560064"/>
        <n v="1.1266395228293695"/>
        <n v="1.4280750776697244"/>
        <n v="1.3715942703841086"/>
        <n v="1.3530680636339123"/>
        <n v="1.3805567336237807"/>
        <n v="1.1107133068384267"/>
        <n v="1.0880765023465895"/>
        <n v="1.1203351238252643"/>
        <n v="1.1706458936314437"/>
        <n v="1.3192802722851629"/>
        <n v="1.3535100112047547"/>
        <n v="1.1908816594793359"/>
        <n v="1.3829562925543597"/>
        <n v="1.4075730523785113"/>
        <n v="1.3747200716616546"/>
        <n v="0.786108541933944"/>
        <n v="0.8507902443651367"/>
        <n v="0.801849300551081"/>
        <n v="1.373784582326081"/>
        <n v="1.184260214200714"/>
        <n v="1.3622476042292868"/>
        <n v="1.3307594012413289"/>
        <n v="0.9321942563016231"/>
        <n v="1.1864314664701547"/>
        <n v="1.1920717319490326"/>
        <n v="1.227006175846013"/>
        <n v="1.2124364508017578"/>
        <n v="1.3175855067936904"/>
        <n v="1.371404821280133"/>
        <n v="1.131383885861653"/>
        <n v="1.1503606005834035"/>
        <n v="0.9004241835743855"/>
        <n v="0.8746127345279698"/>
        <n v="0.9035783391927615"/>
        <n v="0.7921370046066744"/>
        <n v="0.7813744948809846"/>
        <n v="0.937490986588043"/>
        <n v="0.8356267368336264"/>
        <n v="0.8864607795934009"/>
        <n v="0.8160874086441994"/>
        <n v="1.2488749966317265"/>
        <n v="1.3327299005795874"/>
        <n v="1.1259657733151878"/>
        <n v="1.0565880351005972"/>
        <n v="1.0860568740318601"/>
        <n v="0.8585689930927817"/>
        <n v="0.9120754103689257"/>
        <n v="1.2472161704187847"/>
        <n v="1.1472678382790742"/>
        <n v="1.403907803907804"/>
        <n v="0.8595290802978467"/>
        <n v="0.8752245493163133"/>
        <n v="0.9000800669650981"/>
        <n v="0.9222629526224931"/>
        <n v="0.7739698988403652"/>
        <n v="1.063454693236918"/>
        <n v="0.8399870322341608"/>
        <n v="0.8431236528503828"/>
        <n v="1.0714344295907487"/>
        <n v="1.132932838139769"/>
        <n v="1.3673587290124571"/>
        <n v="1.1347042363506215"/>
        <n v="1.3711452884690452"/>
        <n v="0.8819846560589103"/>
        <n v="1.2238535578695318"/>
        <n v="0.8088518428849768"/>
        <n v="0.799110379558325"/>
        <n v="1.217860336860933"/>
        <n v="1.095277028524272"/>
        <n v="1.121802777360004"/>
        <n v="1.3129423015620019"/>
        <n v="1.3792754925239044"/>
        <n v="1.2489369803896682"/>
        <n v="1.1396514632162966"/>
        <n v="1.3802661973380266"/>
        <n v="1.1886262329286799"/>
        <n v="1.315122987260905"/>
        <n v="1.222876543580807"/>
        <n v="1.2687205727431041"/>
        <n v="1.0736279475599115"/>
        <n v="1.106082036775106"/>
        <n v="1.3035359188779878"/>
        <n v="1.27324164655818"/>
        <n v="1.2031731412343891"/>
        <n v="1.2779441511020044"/>
        <n v="1.2914880209556052"/>
        <n v="0.9140567266743359"/>
        <n v="0.8405912427636422"/>
        <n v="0.8294689431716341"/>
        <n v="1.089326108302724"/>
        <n v="1.1881728315391158"/>
        <n v="1.055065829132558"/>
        <n v="0.8344614732491754"/>
        <n v="1.4222400014884966"/>
        <n v="1.1163621031479039"/>
        <n v="1.2683329403442585"/>
        <n v="1.156069548369004"/>
        <n v="1.3309159840698424"/>
        <n v="1.171183261183261"/>
        <n v="1.0945195345068521"/>
        <n v="0.8986334993273701"/>
        <n v="0.9217159746814265"/>
        <n v="0.8772566258375656"/>
        <n v="0.8984647981562709"/>
        <n v="0.8565261766526678"/>
        <n v="0.8664388044505854"/>
        <n v="0.8656063949373413"/>
        <n v="0.8853124822075876"/>
        <n v="1.352974196807814"/>
        <n v="1.062430816913881"/>
        <n v="1.0798006644518272"/>
        <n v="1.1262811835234965"/>
        <n v="1.2202729537951709"/>
        <n v="1.268222216107641"/>
        <n v="0.8311182374250252"/>
        <n v="0.830170837798651"/>
        <n v="0.8842354035101313"/>
        <n v="0.8837727662820635"/>
        <n v="0.8097089881726091"/>
        <n v="0.8308815772508293"/>
        <n v="0.7887299472983147"/>
        <n v="0.7756619628983669"/>
        <n v="0.8728517704781033"/>
        <n v="0.9257793886185436"/>
        <n v="0.8346424223382948"/>
        <n v="0.8296716197631906"/>
        <n v="0.8187142888658475"/>
        <n v="0.8028748286319638"/>
        <n v="1.151783510244384"/>
        <n v="1.1106766242507773"/>
        <n v="1.3635396920800777"/>
        <n v="1.0765687967760507"/>
        <n v="1.2711253504205047"/>
        <n v="0.878518846165998"/>
        <n v="0.8157167761834518"/>
        <n v="0.8830351225977469"/>
        <n v="0.8021172362354217"/>
        <n v="0.9467266972152072"/>
        <n v="1.1873702555165433"/>
        <n v="1.351974571100169"/>
        <n v="1.0682338729161633"/>
        <n v="1.1231650331588567"/>
        <n v="1.2572578785890365"/>
        <n v="1.3345779220779221"/>
        <n v="1.1334554872840492"/>
        <n v="1.2434172962781"/>
        <n v="1.2870843652842916"/>
        <n v="1.061390299106378"/>
        <n v="1.215212415866524"/>
        <n v="1.3373195107612452"/>
        <n v="1.3491898140796403"/>
        <n v="1.185976222130826"/>
        <n v="0.8405765808207705"/>
        <n v="1.0563021463601046"/>
        <n v="1.3489895342085512"/>
        <n v="1.1285141520691135"/>
        <n v="1.2197871654305064"/>
        <n v="0.8529467200904719"/>
        <n v="0.7836367781650002"/>
        <n v="0.8656371068301693"/>
        <n v="1.074044824686483"/>
        <n v="1.3374226931408753"/>
        <n v="1.3941688795637588"/>
        <n v="1.1511982973998334"/>
        <n v="1.1097396945960916"/>
        <n v="1.3202694914243696"/>
        <n v="1.0565007709132632"/>
        <n v="1.1103586312787892"/>
        <n v="1.172927676998524"/>
        <n v="1.1562525244365458"/>
        <n v="1.2387568262126567"/>
        <n v="1.199199975664659"/>
        <n v="1.4081695296779255"/>
        <n v="1.1823562432880992"/>
        <n v="0.8343347403445573"/>
        <n v="0.8646297368266512"/>
        <n v="0.8742891712038717"/>
        <n v="0.9410007283860693"/>
        <n v="0.8361397011325955"/>
        <n v="0.8645311679495882"/>
        <n v="0.9330461724476687"/>
        <n v="0.8402436167720778"/>
        <n v="1.2825093477357707"/>
        <n v="1.0932980042297689"/>
        <n v="1.3217022128194866"/>
        <n v="1.1616085944722496"/>
        <n v="1.2531943181023022"/>
        <n v="0.8210080171577389"/>
        <n v="0.7825774302671825"/>
        <n v="0.8408385835918601"/>
        <n v="0.8956148258126093"/>
        <n v="1.095227962937888"/>
        <n v="0.7851595978176802"/>
        <n v="0.9187099300151715"/>
        <n v="0.8013853684964108"/>
        <n v="0.8623823052900984"/>
        <n v="0.8706953176316037"/>
        <n v="0.7916353618832958"/>
        <n v="0.7799908454848623"/>
        <n v="0.9498024981317391"/>
        <n v="0.7847028879639073"/>
        <n v="0.7962656772996733"/>
        <n v="1.2153694768918233"/>
        <n v="1.2218719268814717"/>
        <n v="1.1213198125057444"/>
        <n v="1.1945968470032642"/>
        <n v="1.0855147002379673"/>
        <n v="1.2057441925312626"/>
        <n v="0.8538233532474314"/>
        <n v="0.8266913876467809"/>
        <n v="0.9226103543858604"/>
        <n v="1.2662758235622558"/>
        <n v="1.2893542848562793"/>
        <n v="1.1925377578086938"/>
        <n v="1.1954347976001656"/>
        <n v="1.1672031184291398"/>
        <n v="1.085210213788042"/>
        <n v="1.2561826475451165"/>
        <n v="1.1332820012019231"/>
        <n v="1.1215534175472808"/>
        <n v="1.1099165806988789"/>
        <n v="1.2890753851159555"/>
        <n v="1.1247012333089008"/>
        <n v="1.0626369393012784"/>
        <n v="1.0590017025432565"/>
        <n v="1.1280884600195737"/>
        <n v="1.1835749675484943"/>
        <n v="1.3764923755861145"/>
        <n v="1.1574681848626927"/>
        <n v="1.0961794787198944"/>
        <n v="0.8111008841187944"/>
        <n v="0.8173069960754783"/>
        <n v="1.0720564615558918"/>
        <n v="1.1116258825805203"/>
        <n v="1.0941137269771237"/>
        <n v="1.277046971738242"/>
        <n v="1.3039636932838878"/>
        <n v="1.3051991673370544"/>
        <n v="1.1130058888054961"/>
        <n v="1.3102887203327624"/>
        <n v="1.3951314585736447"/>
        <n v="1.156204687829943"/>
        <n v="1.3562007370068292"/>
        <n v="1.2832706911099179"/>
        <n v="0.8474694938987798"/>
        <n v="0.8105391410295462"/>
        <n v="0.8226820856157435"/>
        <n v="0.8620319589662655"/>
        <n v="0.8210834222179126"/>
        <n v="0.927086150933189"/>
        <n v="0.7943739242685026"/>
        <n v="1.0835248524176468"/>
        <n v="1.1229845335670394"/>
        <n v="1.4217243720298711"/>
        <n v="1.1534996973919407"/>
        <n v="1.294480749004259"/>
        <n v="1.3242567641926204"/>
        <n v="1.2667536401397574"/>
        <n v="0.8038643072503118"/>
        <n v="0.8333064787824634"/>
        <n v="1.327020183101335"/>
        <n v="0.8756052663171796"/>
        <n v="1.3611551329459413"/>
        <n v="0.9132707087959009"/>
        <n v="1.1446415960451977"/>
        <n v="0.8862810324647323"/>
        <n v="0.8592900048982959"/>
        <n v="0.9229363652184002"/>
        <n v="0.8545833860159312"/>
        <n v="0.7708450704225353"/>
        <n v="1.0919601821891551"/>
        <n v="0.8166854614850798"/>
        <n v="0.8208646047452873"/>
        <n v="1.3884329419412507"/>
        <n v="1.3722588144130181"/>
        <n v="1.3396769969445657"/>
        <n v="1.2441547970975544"/>
        <n v="1.1405920794200621"/>
        <n v="1.1471006417399991"/>
        <n v="0.872898256713544"/>
        <n v="1.0791528632276384"/>
        <n v="0.8210976282404854"/>
        <n v="0.790070664975539"/>
        <n v="1.2637116438139269"/>
        <n v="1.231918067379757"/>
        <n v="1.0896871145568505"/>
        <n v="1.1396552898698822"/>
        <n v="1.3997991207416067"/>
        <n v="1.1994261377991122"/>
        <n v="1.1080794791350403"/>
        <n v="1.1588149587178243"/>
        <n v="1.1187434684888886"/>
        <n v="1.1817855243069229"/>
        <n v="1.1838640570727346"/>
        <n v="1.2670714868511894"/>
        <n v="0.9012134356180097"/>
        <n v="1.0709995626878643"/>
        <n v="1.158960087531516"/>
        <n v="1.324875351730266"/>
        <n v="1.1915046051805511"/>
        <n v="1.1776619647984021"/>
        <n v="1.1623930507478284"/>
        <n v="1.3781131256106829"/>
        <n v="1.1329389813013617"/>
        <n v="0.8746050096339114"/>
        <n v="0.8345318950592622"/>
        <n v="0.8081034358167638"/>
        <n v="1.0543947743569013"/>
        <n v="1.0854609193016445"/>
        <n v="1.2578537320934908"/>
        <n v="1.3156133161357737"/>
        <n v="0.8009094572037069"/>
        <n v="1.2610305461277385"/>
        <n v="1.212140596592822"/>
        <n v="1.2724511037955073"/>
        <n v="1.1663307601627562"/>
        <n v="1.2669846776525007"/>
        <n v="1.2339554807618756"/>
        <n v="1.27996627172879"/>
        <n v="1.1112815359390702"/>
        <n v="0.923270557523774"/>
        <n v="0.8086163058717297"/>
        <n v="0.8240755984327154"/>
        <n v="0.8744927701891753"/>
        <n v="0.8549935783744114"/>
        <n v="0.7943754160195252"/>
        <n v="1.1420001831669566"/>
        <n v="0.9090234941180436"/>
        <n v="0.8330767642255055"/>
        <n v="1.29441337626391"/>
        <n v="1.3718247665393757"/>
        <n v="1.1971809342869915"/>
        <n v="0.9238856864496224"/>
        <n v="0.8918941531721342"/>
        <n v="0.7848096566828973"/>
        <n v="1.4248831205079897"/>
        <n v="0.8237401569905581"/>
        <n v="1.3106116214017893"/>
        <n v="0.8860238353196099"/>
        <n v="0.8517672026773324"/>
        <n v="0.816764206154427"/>
        <n v="0.8024319805441557"/>
        <n v="0.8448163189095832"/>
        <n v="0.877761102538629"/>
        <n v="1.1388876138015454"/>
        <n v="0.8783292978208233"/>
        <n v="0.9070206801283874"/>
        <n v="0.9164645222434082"/>
        <n v="1.0764069952305246"/>
        <n v="1.1171559519385605"/>
        <n v="1.1648728109420938"/>
        <n v="1.0555772470186633"/>
        <n v="0.9258200918370718"/>
        <n v="0.8673000306466442"/>
        <n v="0.8473917821019753"/>
        <n v="0.7842593461732104"/>
        <n v="1.0963296968977818"/>
        <n v="1.165659715455077"/>
        <n v="1.1913397612168888"/>
        <n v="1.2928546872054207"/>
        <n v="1.086616094852657"/>
        <n v="1.2311895631470586"/>
        <n v="1.2471494341895788"/>
        <n v="1.324741507485217"/>
        <n v="1.3653102786281326"/>
        <n v="1.1100048776288984"/>
        <n v="1.390601048810004"/>
        <n v="1.0955722434240223"/>
        <n v="1.4045359293349957"/>
        <n v="1.1160433923928332"/>
        <n v="1.2324868043337347"/>
        <n v="1.192301348883784"/>
        <n v="0.8772339238985887"/>
        <n v="1.4164466274854963"/>
        <n v="1.4024915571028629"/>
        <n v="0.7898058091835385"/>
        <n v="0.8372847597018761"/>
        <n v="0.8558222478643126"/>
        <n v="0.8686027309564167"/>
        <n v="1.1551537268998067"/>
        <n v="1.0952903019505733"/>
        <n v="0.8915434736915855"/>
        <n v="1.355057889873349"/>
        <n v="1.0707007847439034"/>
        <n v="1.3626316433994612"/>
        <n v="1.4093104373490744"/>
        <n v="1.3607707417453934"/>
        <n v="1.0729838160750178"/>
        <n v="1.169458070028135"/>
        <n v="1.1169419366526767"/>
        <n v="0.8406984126984127"/>
        <n v="0.8496078454995603"/>
        <n v="0.8252674728427957"/>
        <n v="0.8096094510535087"/>
        <n v="1.072549779189587"/>
        <n v="1.2959857006544908"/>
        <n v="0.9375917546202038"/>
        <n v="0.8851737752518546"/>
        <n v="0.8105276866601008"/>
        <n v="0.8626060665171169"/>
        <n v="0.8163539155047699"/>
        <n v="0.8311782645684804"/>
        <n v="0.8473263067900987"/>
        <n v="0.871807491752687"/>
        <n v="1.118467423070311"/>
        <n v="0.888833509854007"/>
        <n v="1.0688198082435505"/>
        <n v="0.8647481673032669"/>
        <n v="0.9007310022791706"/>
        <n v="0.7698414056218029"/>
        <n v="0.9095617925465016"/>
        <n v="0.7865463547415688"/>
        <n v="0.9364786505007907"/>
        <n v="0.8331048278342174"/>
        <n v="0.8753089131748036"/>
        <n v="0.854400557240023"/>
        <n v="0.8151373412670351"/>
        <n v="1.1962429787090916"/>
        <n v="1.4014000900642731"/>
        <n v="1.127089606479078"/>
        <n v="1.2518904632552676"/>
        <n v="1.3503838320538932"/>
        <n v="1.0808151010536264"/>
        <n v="0.7703255757131513"/>
        <n v="0.917487132110334"/>
        <n v="1.1380660402399534"/>
        <n v="1.120343652695587"/>
        <n v="1.2280520346897932"/>
        <n v="1.1250961262553802"/>
        <n v="1.229703818537859"/>
        <n v="1.1033518511614033"/>
        <n v="1.1970480408569795"/>
        <n v="1.3288217358030925"/>
        <n v="1.4009645026826536"/>
        <n v="1.331548664829263"/>
        <n v="1.303409410170388"/>
        <n v="1.2679322391404653"/>
        <n v="1.268188090751265"/>
        <n v="1.072545567265964"/>
        <n v="1.1840767640713423"/>
        <n v="1.1533099786918992"/>
        <n v="1.35200141404253"/>
        <n v="1.197962582035459"/>
        <n v="1.1030646127048065"/>
        <n v="1.0902756899765498"/>
        <n v="1.2711674265414432"/>
        <n v="1.3530614361268722"/>
        <n v="1.1373790677220756"/>
        <n v="1.2351201942460868"/>
        <n v="1.330139939533875"/>
        <n v="1.3773845565973957"/>
        <n v="1.3241566498642885"/>
        <n v="1.3915280142152415"/>
        <n v="1.1524383024070095"/>
        <n v="1.4222899759374672"/>
        <n v="1.1111968428242556"/>
        <n v="1.2987098578047611"/>
        <n v="1.33809069381119"/>
        <n v="1.4178303561351486"/>
        <n v="1.1923853766915775"/>
        <n v="1.0828071999801927"/>
        <n v="0.9058102527683527"/>
        <n v="0.8948096158355637"/>
        <n v="0.900735804525892"/>
        <n v="0.8870835745224456"/>
        <n v="0.880947427858183"/>
        <n v="0.8674256630056255"/>
        <n v="0.837252886118786"/>
        <n v="1.1018056875502595"/>
        <n v="1.2684496524088522"/>
        <n v="1.2115092936802974"/>
        <n v="1.103042275780324"/>
        <n v="0.770530371092263"/>
        <n v="0.8556857848783533"/>
        <n v="0.7972467851265028"/>
        <n v="0.8925064373936193"/>
        <n v="0.7716342461819955"/>
        <n v="0.9516770594026912"/>
        <n v="1.1874123465295376"/>
        <n v="0.8714198144116342"/>
        <n v="0.887124765478424"/>
        <n v="0.7789656697524745"/>
        <n v="0.9275206956107439"/>
        <n v="0.7990066739096694"/>
        <n v="0.798354855015854"/>
        <n v="0.8352308203254732"/>
        <n v="0.9040405051131701"/>
        <n v="0.7925620518151855"/>
        <n v="1.312140051107975"/>
        <n v="1.153417795394305"/>
        <n v="1.0840375343460003"/>
        <n v="1.1145120335614926"/>
        <n v="1.416530117323196"/>
        <n v="0.853062625352596"/>
        <n v="0.7933918369750869"/>
        <n v="0.811162611618712"/>
        <n v="0.8532840280158691"/>
        <n v="1.2590429599522317"/>
        <n v="1.088988724118457"/>
        <n v="1.1554504939989154"/>
        <n v="1.1841107608559804"/>
        <n v="1.0851443011038702"/>
        <n v="1.4159246588871068"/>
        <n v="1.163250634338878"/>
        <n v="1.0803602082453918"/>
        <n v="1.2289572749534008"/>
        <n v="1.116112462089128"/>
        <n v="1.0989343616536054"/>
        <n v="1.3396377635148895"/>
        <n v="1.3074277811734054"/>
        <n v="1.1802668339461104"/>
        <n v="1.1040808844266456"/>
        <n v="1.0621805454665523"/>
        <n v="0.7982771780612801"/>
        <n v="1.4163554728934482"/>
        <n v="1.2075904045828858"/>
        <n v="1.078354582086876"/>
        <n v="1.147596013151779"/>
        <n v="1.1593698966236647"/>
        <n v="1.131579339866064"/>
        <n v="1.288613120044577"/>
        <n v="1.227653021631584"/>
        <n v="1.0535722829392988"/>
        <n v="1.1456467698942765"/>
        <n v="1.2367537517372769"/>
        <n v="1.193792860347369"/>
        <n v="1.3266990344464782"/>
        <n v="1.4255159308851473"/>
        <n v="1.1067090887959088"/>
        <n v="1.0703235837139249"/>
        <n v="0.9293663980938647"/>
        <n v="0.8323595556409417"/>
        <n v="0.7778349134929562"/>
        <n v="0.7905741076868001"/>
        <n v="0.9153801765910187"/>
        <n v="0.8587882079290099"/>
        <n v="1.2741826432737815"/>
        <n v="1.259640463865816"/>
        <n v="1.1705075124339244"/>
        <n v="1.349921911797516"/>
        <n v="1.2942293663371318"/>
        <n v="1.3021087509310867"/>
        <n v="0.870383588442118"/>
        <n v="0.8008873526452911"/>
        <n v="1.0748642503013208"/>
        <n v="0.9496929848394283"/>
        <n v="1.062719351660153"/>
        <n v="0.7840906957974361"/>
        <n v="0.8411254568158646"/>
        <n v="0.7810870248193528"/>
        <n v="0.7894371796389965"/>
        <n v="0.9428123701997508"/>
        <n v="0.8708200723721498"/>
        <n v="1.1576054459316498"/>
        <n v="0.8598620957560454"/>
        <n v="1.074379450514602"/>
        <n v="0.8552840553102825"/>
        <n v="0.914898369443824"/>
        <n v="1.3580246913580247"/>
        <n v="1.120158656089594"/>
        <n v="1.1663007683863886"/>
        <n v="0.897362593114556"/>
        <n v="1.2450035015891827"/>
        <n v="0.8812735292570578"/>
        <n v="0.8870041020454035"/>
        <n v="1.39034514900097"/>
        <n v="1.4279278574668772"/>
        <n v="1.1963284884022087"/>
        <n v="1.3702971437346438"/>
        <n v="1.1481892292826326"/>
        <n v="1.317497189958786"/>
        <n v="1.0924235265428053"/>
        <n v="1.1386732677301714"/>
        <n v="1.2022597293904311"/>
        <n v="1.24487594390507"/>
        <n v="1.4245199703720586"/>
        <n v="1.0826874092739174"/>
        <n v="1.396307546648783"/>
        <n v="0.9351918739219531"/>
        <n v="1.098984912187825"/>
        <n v="1.1111434178963437"/>
        <n v="1.1119346456617414"/>
        <n v="1.3645803617276202"/>
        <n v="1.3456647951467955"/>
        <n v="0.7782269044863503"/>
        <n v="0.9430329731808804"/>
        <n v="0.7978761829083291"/>
        <n v="0.8177286043349671"/>
        <n v="1.0807286115686465"/>
        <n v="1.1479403067189327"/>
        <n v="0.9072387281159319"/>
        <n v="1.2410608665478462"/>
        <n v="1.2065502586069594"/>
        <n v="1.0921313778870643"/>
        <n v="1.1692332406007901"/>
        <n v="1.2381353919239906"/>
        <n v="1.1707942794774566"/>
        <n v="1.2132467585754143"/>
        <n v="1.3973070672901535"/>
        <n v="1.295396261120249"/>
        <n v="1.2938315159290144"/>
        <n v="0.8740656734883241"/>
        <n v="0.7766193129910469"/>
        <n v="0.9036751960051526"/>
        <n v="0.9480511613416871"/>
        <n v="0.7981591993797611"/>
        <n v="1.4093056444072634"/>
        <n v="0.9213227846368639"/>
        <n v="0.8875504822644088"/>
        <n v="0.9518962931219198"/>
        <n v="0.9320277387369299"/>
        <n v="1.3356700633567007"/>
        <n v="0.798598516075845"/>
        <n v="1.2031116430159001"/>
        <n v="0.8045899426257171"/>
        <n v="1.241573625447651"/>
        <n v="1.2942717455869137"/>
        <n v="0.9031518688715213"/>
        <n v="0.7879190073461325"/>
        <n v="0.8759976920857775"/>
        <n v="0.915569149300404"/>
        <n v="0.8594599990018466"/>
        <n v="1.2054538421866943"/>
        <n v="0.8899462483545415"/>
        <n v="0.93678083483791"/>
        <n v="0.9123745940748536"/>
        <n v="0.8831609958985616"/>
        <n v="0.7933822101378909"/>
        <n v="0.8478972114488765"/>
        <n v="0.9331368053280926"/>
        <n v="0.9299247382198953"/>
        <n v="1.1660961329618962"/>
        <n v="1.0760456579513427"/>
        <n v="1.2164708940553361"/>
        <n v="1.1766410219827255"/>
        <n v="1.060101775551786"/>
        <n v="1.1113786260433083"/>
        <n v="1.1809326540894587"/>
        <n v="1.3411569738312714"/>
        <n v="1.4063589546748552"/>
        <n v="1.3204470447044705"/>
        <n v="1.1102175023883052"/>
        <n v="1.0909710324206683"/>
        <n v="1.089412572213007"/>
        <n v="1.2059933518282473"/>
        <n v="1.1727404396477212"/>
        <n v="1.174008660370282"/>
        <n v="1.0794316328907523"/>
        <n v="1.0673680867580984"/>
        <n v="1.2676448386488017"/>
        <n v="1.1716968586302525"/>
        <n v="1.4138287303794954"/>
        <n v="1.2669171385868447"/>
        <n v="1.173629634306097"/>
        <n v="0.93987593080668"/>
        <n v="0.8509951070792781"/>
        <n v="0.7708715541683543"/>
        <n v="0.8665965281430826"/>
        <n v="1.1363191110111928"/>
        <n v="0.7805564990942029"/>
        <n v="1.221010866134632"/>
        <n v="1.0581757423862688"/>
        <n v="1.3663825577067958"/>
        <n v="1.4091564720337626"/>
        <n v="1.075269882143211"/>
        <n v="1.405990558359108"/>
        <n v="1.14802385630575"/>
        <n v="0.9260561532406193"/>
        <n v="1.1851336416847449"/>
        <n v="0.8180776729965329"/>
        <n v="0.7804708669780362"/>
        <n v="0.9227185468751754"/>
        <n v="0.9310989365130519"/>
        <n v="1.2425940422726711"/>
        <n v="0.9468628266707008"/>
        <n v="0.786607509394638"/>
        <n v="0.8034458387919741"/>
        <n v="0.8492973864906584"/>
        <n v="1.277445284172819"/>
        <n v="1.202281239359891"/>
        <n v="1.289253452137741"/>
        <n v="0.9471599474004939"/>
        <n v="1.06260507733692"/>
        <n v="0.804554999192376"/>
        <n v="1.3644218900013716"/>
        <n v="1.0598377508604122"/>
        <n v="0.8217861327084887"/>
        <n v="0.7961766013474232"/>
        <n v="0.8264048551129891"/>
        <n v="0.7763279727095517"/>
        <n v="0.8689669176220675"/>
        <n v="0.8367224341453159"/>
        <n v="0.8764923509918744"/>
        <n v="0.8991594299710532"/>
        <n v="0.8297914293225834"/>
        <n v="0.80208242761499"/>
        <n v="0.8891217702034084"/>
        <n v="1.2609152186430919"/>
        <n v="1.3323871586774878"/>
        <n v="1.314954135319553"/>
        <n v="1.115541567759315"/>
        <n v="0.8943893785889324"/>
        <n v="1.2410588280167316"/>
        <n v="1.411262548545468"/>
        <n v="1.1627445688840912"/>
        <n v="1.1668146681612392"/>
        <n v="1.2845930586433794"/>
        <n v="1.3806711539706167"/>
        <n v="1.3506303765336343"/>
        <n v="1.2452760310781208"/>
        <n v="1.1165612648221344"/>
        <n v="1.160378563548743"/>
        <n v="1.145008847526618"/>
        <n v="1.201676903843018"/>
        <n v="1.0849817069964165"/>
        <n v="1.321140285071268"/>
        <n v="1.351202013946418"/>
        <n v="1.3342740857372033"/>
        <n v="1.2978158844765344"/>
        <n v="1.157834601585887"/>
        <n v="1.2401439906207945"/>
        <n v="1.226788301027799"/>
        <n v="1.2364977940057813"/>
        <n v="1.1329430894308943"/>
        <n v="1.200610024039083"/>
        <n v="0.833577258654658"/>
        <n v="1.1757617062219372"/>
        <n v="0.7873593013744398"/>
        <n v="0.8101543793737516"/>
        <n v="0.9253312926073138"/>
        <n v="0.9185969556585043"/>
        <n v="0.9319572782911316"/>
        <n v="1.2030978977312148"/>
        <n v="1.1718275961424383"/>
        <n v="1.4001735292453363"/>
        <n v="1.3598793722595877"/>
        <n v="1.1869209205087188"/>
        <n v="0.9313193081732305"/>
        <n v="0.8936313881583624"/>
        <n v="0.9000994374293382"/>
        <n v="0.7802098571454371"/>
        <n v="0.8848670724400013"/>
        <n v="0.8307131303385453"/>
        <n v="0.9292415896259462"/>
        <n v="1.1630198634388578"/>
        <n v="1.3350732186406824"/>
        <n v="1.1844831281404045"/>
        <n v="1.1626680839755514"/>
        <n v="1.2301073645678058"/>
        <n v="1.1454545454545455"/>
        <n v="0.7781652505317254"/>
        <n v="0.8222427161252861"/>
        <n v="0.9336114841102372"/>
        <n v="1.2683280137490793"/>
        <n v="0.9137229517292399"/>
        <n v="1.4240622140896615"/>
        <n v="0.8120753594631521"/>
        <n v="0.7966751918158568"/>
        <n v="0.9113873161579953"/>
        <n v="0.940935412026726"/>
        <n v="0.822962366072761"/>
        <n v="0.8225246792371628"/>
        <n v="0.8151273933062333"/>
        <n v="1.0827072014795978"/>
        <n v="1.156267002663154"/>
        <n v="1.3637699680511182"/>
        <n v="1.1156323406834887"/>
        <n v="1.394021670176863"/>
        <n v="1.3017181601047847"/>
        <n v="0.8953612433714986"/>
        <n v="0.8396778108793997"/>
        <n v="0.9150315817766429"/>
        <n v="0.8227562834385591"/>
        <n v="1.2541752627959524"/>
        <n v="1.1325073696799304"/>
        <n v="1.3182514724302428"/>
        <n v="1.1005602660514726"/>
        <n v="1.325493873468367"/>
        <n v="1.0901634693805184"/>
        <n v="1.3105861633293772"/>
        <n v="1.2007539919360708"/>
        <n v="1.285043957577449"/>
        <n v="1.140981020000928"/>
        <n v="1.1615238459170567"/>
        <n v="1.0557508504778876"/>
        <n v="1.1931465802585275"/>
        <n v="0.8548095085955147"/>
        <n v="1.341614795415"/>
        <n v="1.3907316891160777"/>
        <n v="1.4164534376067728"/>
        <n v="1.0654122135093402"/>
        <n v="1.2527576651470458"/>
        <n v="0.8136196277571978"/>
        <n v="0.9429603127643926"/>
        <n v="0.9213261856364996"/>
        <n v="0.8108323857436569"/>
        <n v="1.2654570265702973"/>
        <n v="1.3643786008230452"/>
        <n v="0.9334765228804964"/>
        <n v="1.4273593453966336"/>
        <n v="1.2233414275864136"/>
        <n v="1.1209892900518936"/>
        <n v="1.3647105770722947"/>
        <n v="1.2648953897426403"/>
        <n v="1.1138061228068126"/>
        <n v="1.4246505027325704"/>
        <n v="0.812065199550522"/>
        <n v="0.9220606564187785"/>
        <n v="0.8817192797656276"/>
        <n v="0.8880248608802486"/>
        <n v="0.9393953021240875"/>
        <n v="0.7990641711229947"/>
        <n v="1.3992043696523853"/>
        <n v="0.9485376994720294"/>
        <n v="1.367867408721179"/>
        <n v="1.1651069942330847"/>
        <n v="1.0543174538267566"/>
        <n v="1.197999436460975"/>
        <n v="1.3318988231161075"/>
        <n v="0.8328052386987749"/>
        <n v="1.3191083496838893"/>
        <n v="0.7983523716506009"/>
        <n v="1.1669844498114488"/>
        <n v="0.8122614889306002"/>
        <n v="0.8621560849902731"/>
        <n v="0.8399366608385841"/>
        <n v="0.8139958424547913"/>
        <n v="0.902878985035784"/>
        <n v="0.8214542438484932"/>
        <n v="1.2863711001642035"/>
        <n v="0.9029575834122724"/>
        <n v="0.8742993649128941"/>
        <n v="0.9077321156773211"/>
        <n v="0.9172559512433374"/>
        <n v="1.2371387845017494"/>
        <n v="1.1072098549274638"/>
        <n v="1.4145166427775124"/>
        <n v="0.8719032434574238"/>
        <n v="1.1188135229511715"/>
        <n v="1.4178402392636256"/>
        <n v="1.1548587070284195"/>
        <n v="1.0679125307306974"/>
        <n v="1.107330970745605"/>
        <n v="1.3092231935830103"/>
        <n v="1.2636372339407091"/>
        <n v="1.2440019209220425"/>
        <n v="1.2445739602837627"/>
        <n v="1.4160066394813886"/>
        <n v="1.190092050209205"/>
        <n v="1.0542865452592958"/>
        <n v="1.3942519907837827"/>
        <n v="1.357921270301274"/>
        <n v="1.3586292189769476"/>
        <n v="1.1913305124588622"/>
        <n v="1.324028109083876"/>
        <n v="1.3219374171484588"/>
        <n v="1.1245004268798178"/>
        <n v="1.3037480204117544"/>
        <n v="0.8527047172825045"/>
        <n v="1.150974025974026"/>
        <n v="0.8366097657800714"/>
        <n v="0.8328348811585078"/>
        <n v="0.8116776422185709"/>
        <n v="1.1701501288738503"/>
        <n v="1.168530541226248"/>
        <n v="0.778865354648814"/>
        <n v="1.1622952225748349"/>
        <n v="1.134187640110021"/>
        <n v="1.1558784309367707"/>
        <n v="1.380195599022005"/>
        <n v="1.3885802079387128"/>
        <n v="1.2431469418091199"/>
        <n v="1.2271575760384323"/>
        <n v="0.9421305779355759"/>
        <n v="0.7980855894399379"/>
        <n v="0.9398173350269159"/>
        <n v="0.8055901186610421"/>
        <n v="0.8661906453794226"/>
        <n v="0.7811629925360181"/>
        <n v="1.281889657042158"/>
        <n v="1.1302249059878506"/>
        <n v="1.0667511885895404"/>
        <n v="1.0585291961886147"/>
        <n v="1.1156975273298624"/>
        <n v="1.1930253900275314"/>
        <n v="1.234416662204851"/>
        <n v="0.9276150867815249"/>
        <n v="0.7831789535554515"/>
        <n v="1.1827030168030603"/>
        <n v="1.3924459203624966"/>
        <n v="0.7958527178706698"/>
        <n v="1.053312592802093"/>
        <n v="0.81480561861521"/>
        <n v="0.8543863373670182"/>
        <n v="0.9045727901963009"/>
        <n v="0.8701069485008299"/>
        <n v="0.8846991279857012"/>
        <n v="0.7856280090505435"/>
        <n v="0.8521016926447934"/>
        <n v="0.8162144000632449"/>
        <n v="0.8838597921336866"/>
        <n v="0.8114085683599188"/>
        <n v="0.8316949715648146"/>
        <n v="0.9389903948125928"/>
        <n v="1.2891736419689297"/>
        <n v="1.0864622599507288"/>
        <n v="1.3288294451665867"/>
        <n v="1.1229460473541208"/>
        <n v="0.8513100875829661"/>
        <n v="0.9216187040888866"/>
        <n v="0.9002260971908198"/>
        <n v="1.2919103037184219"/>
        <n v="1.2592327821090399"/>
        <n v="1.1900183091558583"/>
        <n v="1.2789911922843573"/>
        <n v="1.2448395601569031"/>
        <n v="1.305662139828986"/>
        <n v="1.4270452691452389"/>
        <n v="1.219427291775218"/>
        <n v="1.0871418535325725"/>
        <n v="1.1325813399841287"/>
        <n v="1.3091131671649496"/>
        <n v="1.2299784070146604"/>
        <n v="1.4150792111218882"/>
        <n v="1.1287448222714576"/>
        <n v="0.8446458860495509"/>
        <n v="1.3200224365197506"/>
        <n v="1.3177738682576714"/>
        <n v="1.137138032585862"/>
        <n v="1.2105543045642257"/>
        <n v="0.8049131277849833"/>
        <n v="1.2595647763593563"/>
        <n v="1.2301218312010045"/>
        <n v="1.3484479610468656"/>
        <n v="1.237473884533438"/>
        <n v="1.156749221053273"/>
        <n v="1.2317853645204637"/>
        <n v="1.0723679209426074"/>
        <n v="1.0796789773409905"/>
        <n v="1.2428901363812606"/>
        <n v="1.3126886636775632"/>
        <n v="1.2607014151358003"/>
        <n v="1.2178093370979393"/>
        <n v="1.2001467599909685"/>
        <n v="1.0770072951927696"/>
        <n v="1.1305967450271248"/>
        <n v="0.8869298260329816"/>
        <n v="0.9320636777365525"/>
        <n v="0.8552294100883443"/>
        <n v="0.9064580797594329"/>
        <n v="0.8731325434206653"/>
        <n v="0.9098761354252684"/>
        <n v="1.3381891104468575"/>
        <n v="0.9153884143861484"/>
        <n v="0.9262063152825021"/>
        <n v="0.8861989750839371"/>
        <n v="1.1112096697890055"/>
        <n v="1.2583575744014321"/>
        <n v="1.424140016363701"/>
        <n v="0.881379344571457"/>
        <n v="1.0649746896886485"/>
        <n v="0.8029586461952258"/>
        <n v="1.4053600272039446"/>
        <n v="1.2450832982498345"/>
        <n v="0.8658955701452916"/>
        <n v="0.9452170824339463"/>
        <n v="0.8911289357117204"/>
        <n v="0.8063640730067243"/>
        <n v="0.8076845633609305"/>
        <n v="1.37761789779727"/>
        <n v="0.8882428525538066"/>
        <n v="0.779600508338103"/>
        <n v="1.2506575801052129"/>
        <n v="1.1897623400365631"/>
        <n v="1.0574519277791905"/>
        <n v="1.0853214666958189"/>
        <n v="1.4027068594278684"/>
        <n v="0.8341216475340679"/>
        <n v="1.3435077906512185"/>
        <n v="1.244653860094237"/>
        <n v="1.1128893989953736"/>
        <n v="1.085837482812479"/>
        <n v="1.1275185301179664"/>
        <n v="1.173630706672417"/>
        <n v="1.104929879650461"/>
        <n v="1.2710475454194048"/>
        <n v="1.1907369316972836"/>
        <n v="1.150359792938763"/>
        <n v="1.0703096372297545"/>
        <n v="1.258736708224263"/>
        <n v="1.2429501491585209"/>
        <n v="1.3333511949415926"/>
        <n v="1.4160854920793622"/>
        <n v="1.1810845765706688"/>
        <n v="1.2373955705429698"/>
        <n v="1.3646826516220028"/>
        <n v="1.2002718166412187"/>
        <n v="1.2123000632019059"/>
        <n v="1.253199440188143"/>
        <n v="1.1915927821753947"/>
        <n v="0.8362487303916036"/>
        <n v="0.8017202100702632"/>
        <n v="0.8287874979051449"/>
        <n v="0.8380029097823425"/>
        <n v="1.1474555487431024"/>
        <n v="0.8326255430740929"/>
        <n v="0.8355647598791"/>
        <n v="0.8229737964655698"/>
        <n v="0.8520390943608493"/>
        <n v="1.1759089368564983"/>
        <n v="1.1763963935906818"/>
        <n v="1.1091528250747098"/>
        <n v="1.2131497663309947"/>
        <n v="0.80318578649104"/>
        <n v="0.8220143756054279"/>
        <n v="0.8126820432066364"/>
        <n v="0.9241702221975951"/>
        <n v="0.772055599572311"/>
        <n v="0.9428947980463602"/>
        <n v="0.9391954199646507"/>
        <n v="0.8260597621724659"/>
        <n v="0.8795583520496512"/>
        <n v="0.9282914629138825"/>
        <n v="1.0865667143825812"/>
        <n v="1.2714792072287953"/>
        <n v="1.1466901192171315"/>
        <n v="1.2421484232445312"/>
        <n v="1.1176779643556196"/>
        <n v="1.0890004875670405"/>
        <n v="0.7802451175493735"/>
        <n v="1.3504376475216364"/>
        <n v="0.8672109124728739"/>
        <n v="0.8189308549205722"/>
        <n v="1.0820152543925063"/>
        <n v="0.787789522324265"/>
        <n v="0.7854616718852071"/>
        <n v="0.8218701115204118"/>
        <n v="0.7950676868746321"/>
        <n v="0.7695900629619491"/>
        <n v="0.8241907018349733"/>
        <n v="0.7733602024273095"/>
        <n v="0.9521489026490308"/>
        <n v="0.8363253752467503"/>
        <n v="0.7780681818181818"/>
        <n v="0.8609605226577703"/>
        <n v="1.381744813055744"/>
        <n v="1.2487649287735623"/>
        <n v="1.0826478519699463"/>
        <n v="1.2242109958737593"/>
        <n v="1.1273506239576745"/>
        <n v="0.9157926007175339"/>
        <n v="0.9382520826905276"/>
        <n v="1.328352710543512"/>
        <n v="0.8656207262166357"/>
        <n v="1.1388538510552528"/>
        <n v="1.2167356145124257"/>
        <n v="1.1213583147913244"/>
        <n v="1.0829523279487703"/>
        <n v="1.1817880179438855"/>
        <n v="1.3948830677169202"/>
        <n v="1.3059601999002135"/>
        <n v="1.2028133903133904"/>
        <n v="1.3503819558207308"/>
        <n v="1.1273942630398102"/>
        <n v="1.1469801874062022"/>
        <n v="1.3608718237305744"/>
        <n v="1.134950619738848"/>
        <n v="1.4167815263258339"/>
        <n v="1.40809345347261"/>
        <n v="0.7760220338067721"/>
        <n v="1.0806397337869922"/>
        <n v="1.1064618795390004"/>
        <n v="1.1279916369450251"/>
        <n v="1.251001028082896"/>
        <n v="0.8193090131715054"/>
        <n v="1.210567195288612"/>
        <n v="0.9317848538808002"/>
        <n v="0.8169893345152438"/>
        <n v="1.1336624025103932"/>
        <n v="1.399075536292693"/>
        <n v="1.3352972798623803"/>
        <n v="1.4267075178724025"/>
        <n v="1.1975169133504682"/>
        <n v="1.2116453758940562"/>
        <n v="1.1093142565802052"/>
        <n v="1.0649329891551917"/>
        <n v="1.0932507218479306"/>
        <n v="1.2406205900958622"/>
        <n v="1.2739490614259275"/>
        <n v="1.1256755478938907"/>
        <n v="1.4172188924531488"/>
        <n v="0.8763905855525694"/>
        <n v="0.8049648889108162"/>
        <n v="0.8790212671547653"/>
        <n v="0.8088697017268446"/>
        <n v="0.9405283616826363"/>
        <n v="0.8927449288233865"/>
        <n v="0.9156287322982426"/>
        <n v="0.8098252963297948"/>
        <n v="0.8408152547897577"/>
        <n v="1.3749862656767489"/>
        <n v="1.3293495235363484"/>
        <n v="1.2243010801488607"/>
        <n v="1.3716305004084242"/>
        <n v="1.1206376202624515"/>
        <n v="1.371310075628202"/>
        <n v="1.3142416545718432"/>
        <n v="1.2754243979470983"/>
        <n v="0.9183665554952299"/>
        <n v="0.8935423973591913"/>
        <n v="0.8842530980487046"/>
        <n v="0.8974643880975133"/>
        <n v="1.3854050755590652"/>
        <n v="1.4240239341810021"/>
        <n v="0.8763120355979476"/>
        <n v="0.9169032195453333"/>
        <n v="0.8350073784928833"/>
        <n v="0.8687307155343337"/>
        <n v="0.8609690463107768"/>
        <n v="0.9435089351962473"/>
        <n v="0.9504482675066634"/>
        <n v="1.2869830696641686"/>
        <n v="0.9448348638272076"/>
        <n v="0.7701113128601879"/>
        <n v="0.7912884758981167"/>
        <n v="1.2146877269426288"/>
        <n v="1.083517406589304"/>
        <n v="1.300702672912648"/>
        <n v="1.1516447511489336"/>
        <n v="1.177445835410009"/>
        <n v="1.351942159788437"/>
        <n v="0.825728947982272"/>
        <n v="1.2796473699676756"/>
        <n v="0.8526923240123903"/>
        <n v="0.915545895935316"/>
        <n v="1.0536385573225833"/>
        <n v="1.2799624682467636"/>
        <n v="1.1950605481198215"/>
        <n v="1.3167382309313764"/>
        <n v="1.4115943022677797"/>
        <n v="1.3084094476276924"/>
        <n v="1.057012532814694"/>
        <n v="1.3553107773625095"/>
        <n v="1.0606176681829065"/>
        <n v="1.1817342902564145"/>
        <n v="1.329531874714153"/>
        <n v="1.2345248530060973"/>
        <n v="1.3079764712568553"/>
        <n v="1.3330501875840588"/>
        <n v="1.3136692920493782"/>
        <n v="1.2116529897454702"/>
        <n v="1.2563657407407407"/>
        <n v="0.8594149646117932"/>
        <n v="1.287038114634856"/>
        <n v="1.16285137596613"/>
        <n v="1.1079789399052034"/>
        <n v="1.1690990831377066"/>
        <n v="1.36499556047775"/>
        <n v="0.9115591646259761"/>
        <n v="0.8817304671722838"/>
        <n v="0.8625226933149109"/>
        <n v="0.8831151966647302"/>
        <n v="1.1109065324381655"/>
        <n v="1.3373123896409653"/>
        <n v="1.227285146170426"/>
        <n v="0.8779190559295271"/>
        <n v="1.1717614926506832"/>
        <n v="1.404721948961287"/>
        <n v="1.1212004334490422"/>
        <n v="1.1519414743950478"/>
        <n v="1.0659504041692425"/>
        <n v="1.2084781913191853"/>
        <n v="1.368323196672234"/>
        <n v="1.1326553172673004"/>
        <n v="1.2299778135467874"/>
        <n v="0.8126615407123234"/>
        <n v="0.8089674531522646"/>
        <n v="0.9069580648174091"/>
        <n v="0.8510928393871121"/>
        <n v="0.9058726001846374"/>
        <n v="0.8603972873252611"/>
        <n v="1.140346629542199"/>
        <n v="1.3014119091467158"/>
        <n v="1.35925"/>
        <n v="0.8294948864079944"/>
        <n v="1.4211395981024466"/>
        <n v="0.8217896602042943"/>
        <n v="1.2411023591569739"/>
        <n v="0.855822596024547"/>
        <n v="0.7739518389292456"/>
        <n v="1.0670915036594277"/>
        <n v="1.147600593273049"/>
        <n v="1.3672718351324828"/>
        <n v="1.3598381910590187"/>
        <n v="1.2460771769142702"/>
        <n v="1.3876242683266746"/>
        <n v="0.9251927616050354"/>
        <n v="0.7900045946284616"/>
        <n v="0.9099873577749684"/>
        <n v="0.9411574826106877"/>
        <n v="0.7978743818732009"/>
        <n v="0.8829865926953305"/>
        <n v="0.809275904007594"/>
        <n v="0.934633875739645"/>
        <n v="0.8191024689692391"/>
        <n v="0.8662477074118028"/>
        <n v="0.8073893129770993"/>
        <n v="0.8830146895024439"/>
        <n v="1.3269464487096667"/>
        <n v="1.0904437395973998"/>
        <n v="1.0835212867316564"/>
        <n v="1.3705701655802802"/>
        <n v="1.1130789161178885"/>
        <n v="1.3515049387806322"/>
        <n v="1.32508082354943"/>
        <n v="1.0771067869845095"/>
        <n v="1.2403442834600489"/>
        <n v="1.1081780475712542"/>
        <n v="1.0945009143877855"/>
        <n v="1.1915375482213555"/>
        <n v="1.053828773988233"/>
        <n v="1.259839959282927"/>
        <n v="1.2458616087907095"/>
        <n v="0.8691674052447734"/>
        <n v="1.2591142498200933"/>
        <n v="1.1561008172182214"/>
        <n v="0.8137737899738995"/>
        <n v="1.3515795899679504"/>
        <n v="1.1797158335518998"/>
        <n v="1.1700565155607623"/>
        <n v="1.3442057424149927"/>
        <n v="1.1240949376596063"/>
        <n v="1.418580256332011"/>
        <n v="1.1908619784833376"/>
        <n v="1.330306205611829"/>
        <n v="1.1192289755945903"/>
        <n v="1.2319887922479715"/>
        <n v="1.0782279545773168"/>
        <n v="1.3823480317151202"/>
        <n v="0.7947986751622629"/>
        <n v="0.9112461912765843"/>
        <n v="0.897629646664586"/>
        <n v="0.9432772545547238"/>
        <n v="0.8122340663770323"/>
        <n v="0.8925906670226369"/>
        <n v="1.2618871500889948"/>
        <n v="1.2027922611203423"/>
        <n v="1.0647174006836813"/>
        <n v="1.0693988042675777"/>
        <n v="1.352487628137151"/>
        <n v="1.1177964446180895"/>
        <n v="0.8046317675845194"/>
        <n v="1.1429363471585456"/>
        <n v="0.9373312478701188"/>
        <n v="0.8804537672713438"/>
        <n v="1.3149596143614877"/>
        <n v="0.9503662507966719"/>
        <n v="0.8457216075170508"/>
        <n v="0.9506398537477148"/>
        <n v="0.9045411280665664"/>
        <n v="0.8497117369332606"/>
        <n v="0.8972631308756056"/>
        <n v="0.8875772789510809"/>
        <n v="0.932221552474717"/>
        <n v="1.1334630635923042"/>
        <n v="1.0723502304147465"/>
        <n v="1.3190578526605348"/>
        <n v="1.1380951689909882"/>
        <n v="1.1543160811209774"/>
        <n v="1.4145181192362644"/>
        <n v="0.8388902104643738"/>
        <n v="0.7902428569514955"/>
        <n v="0.7980466344038716"/>
        <n v="0.8882532043412071"/>
        <n v="0.9289984511384856"/>
        <n v="0.7791511955588346"/>
        <n v="1.2953109519400998"/>
        <n v="1.3044126522063262"/>
        <n v="1.1518531109239671"/>
        <n v="1.1186842225158322"/>
        <n v="1.228932453776828"/>
        <n v="1.2830934576934416"/>
        <n v="1.1740543879325758"/>
        <n v="1.16145282140287"/>
        <n v="1.410994005028041"/>
        <n v="1.2105523259594502"/>
        <n v="1.286474740403687"/>
        <n v="1.2379567581236566"/>
        <n v="1.1144864798951315"/>
        <n v="0.8420039659395777"/>
        <n v="1.1873183619550858"/>
        <n v="1.0617391214048109"/>
        <n v="1.2990175106767843"/>
        <n v="1.2207474490476742"/>
        <n v="0.9374023406358621"/>
        <n v="0.8735647827378007"/>
        <n v="1.365732285780823"/>
        <n v="1.0984097748261907"/>
        <n v="1.307684117125111"/>
        <n v="1.1093060723464652"/>
        <n v="1.1137472906173493"/>
        <n v="1.2348132851488556"/>
        <n v="1.3331160156041255"/>
        <n v="1.1591608329245997"/>
        <n v="1.3429247461692422"/>
        <n v="1.2443666182625779"/>
        <n v="1.1040110568723167"/>
        <n v="1.3914902925895543"/>
        <n v="1.2052001900401677"/>
        <n v="0.9096504405928384"/>
        <n v="0.7720121112028626"/>
        <n v="0.9052155450936952"/>
        <n v="0.9449527503140875"/>
        <n v="0.9085422006235507"/>
        <n v="0.8267087636856103"/>
        <n v="1.0762310606060606"/>
        <n v="1.3220093256533836"/>
        <n v="1.1135557053009884"/>
        <n v="1.4280711853024417"/>
        <n v="1.320023950586159"/>
        <n v="1.3989671207907834"/>
        <n v="0.9465158099805185"/>
        <n v="0.7939925673345849"/>
        <n v="0.9057228505245947"/>
        <n v="0.8242893538486228"/>
        <n v="0.8918249660786974"/>
        <n v="1.2360538116591928"/>
        <n v="1.243563702838572"/>
        <n v="1.1173312883435582"/>
        <n v="1.3163965206728743"/>
        <n v="0.7740428202803543"/>
        <n v="0.7881047338304145"/>
        <n v="0.89368511869973"/>
        <n v="0.8163937950059112"/>
        <n v="0.9337282100216445"/>
        <n v="0.8757393842595143"/>
        <n v="0.9380507343124166"/>
        <n v="0.7975590856257264"/>
        <n v="0.782256619728403"/>
        <n v="1.1675187457396046"/>
        <n v="0.8638986831690293"/>
        <n v="1.3166783514447393"/>
        <n v="0.9013006968791932"/>
        <n v="0.8816134686449856"/>
        <n v="1.1100577765971578"/>
        <n v="1.1080681482155448"/>
        <n v="1.172172816477728"/>
        <n v="1.2873942617364462"/>
        <n v="1.4201953975329118"/>
        <n v="1.2011725132148006"/>
        <n v="1.1737482750808395"/>
        <n v="1.1770022395222353"/>
        <n v="1.14910299196992"/>
        <n v="1.156679404829661"/>
        <n v="1.1042588227696877"/>
        <n v="1.0704567930933098"/>
        <n v="1.0811950228135867"/>
        <n v="1.2050529405598072"/>
        <n v="1.2657307090694483"/>
        <n v="1.2741789513907045"/>
        <n v="1.370680090404767"/>
        <n v="0.7728602893275565"/>
        <n v="0.8961986462186895"/>
        <n v="0.9113071895424837"/>
        <n v="1.4238146367651725"/>
        <n v="1.2560024437429997"/>
        <n v="1.1689295262742263"/>
        <n v="1.3331304369880037"/>
        <n v="1.1817307139985065"/>
        <n v="1.2531144435110546"/>
        <n v="1.1749412536204165"/>
        <n v="1.0925986361840636"/>
        <n v="1.306473133790119"/>
        <n v="1.152804089610585"/>
        <n v="0.8597881111275227"/>
        <n v="0.8953467263705676"/>
        <n v="0.9169534625826928"/>
        <n v="0.8107571842000832"/>
        <n v="0.9337155219037317"/>
        <n v="0.9302495324118425"/>
        <n v="0.8439550546235218"/>
        <n v="0.8548072927488053"/>
        <n v="0.90928286454108"/>
        <n v="1.2843472479460512"/>
        <n v="1.1924591390043775"/>
        <n v="1.2254461473861011"/>
        <n v="1.2285945208708684"/>
        <n v="0.779229172735217"/>
        <n v="0.7704850762386074"/>
        <n v="0.8778180766589149"/>
        <n v="0.9013052084622046"/>
        <n v="1.1381658376394457"/>
        <n v="0.90486382276537"/>
        <n v="0.8795996350702754"/>
        <n v="0.9506273262836156"/>
        <n v="0.9467559025841235"/>
        <n v="0.9024060674745009"/>
        <n v="0.7878068395052272"/>
        <n v="0.8674509437779127"/>
        <n v="0.8808911095666547"/>
        <n v="0.7778581373063084"/>
        <n v="0.918900780191992"/>
        <n v="1.349467418546366"/>
        <n v="1.2566975830086542"/>
        <n v="1.1889680962954305"/>
        <n v="1.0631010021393987"/>
        <n v="1.0582283741448757"/>
        <n v="1.2503976158490449"/>
        <n v="0.8087627050089375"/>
        <n v="0.8033170091915848"/>
        <n v="0.797805519398265"/>
        <n v="1.4242057706787998"/>
        <n v="1.189933784226995"/>
        <n v="1.3726029681507421"/>
        <n v="1.0855926026496692"/>
        <n v="1.3213095359974518"/>
        <n v="1.210347404357573"/>
        <n v="1.2103924726625412"/>
        <n v="1.1335244216167137"/>
        <n v="1.346320816149338"/>
        <n v="1.2748611333848463"/>
        <n v="1.2941024109821642"/>
        <n v="1.1390832186868836"/>
        <n v="1.1596915801996899"/>
        <n v="1.3961075725406935"/>
        <n v="0.912720067563178"/>
        <n v="1.1672636864746389"/>
        <n v="1.0837455516014234"/>
        <n v="1.2753663726909745"/>
        <n v="1.0803423776566423"/>
        <n v="1.341756037085669"/>
        <n v="0.8177597154143658"/>
        <n v="0.9376400691885388"/>
        <n v="1.1349876138892387"/>
        <n v="1.2200926533289602"/>
        <n v="1.0691175343095913"/>
        <n v="1.2034115213351566"/>
        <n v="1.1100249431443034"/>
        <n v="1.229551265511013"/>
        <n v="1.2384951983789023"/>
        <n v="1.2100330401600818"/>
        <n v="1.40806064530875"/>
        <n v="1.2933210733093705"/>
        <n v="1.1550288558967354"/>
        <n v="1.4234717763509899"/>
        <n v="0.8097736489332258"/>
        <n v="0.8000347765605982"/>
        <n v="0.9142125480153649"/>
        <n v="0.8888944522331264"/>
        <n v="0.8963248823538991"/>
        <n v="0.947983086113162"/>
        <n v="0.8988922988395511"/>
        <n v="1.2266430364791021"/>
        <n v="0.9109570752651422"/>
        <n v="0.7796383421922137"/>
        <n v="1.384567930527215"/>
        <n v="1.187871357163067"/>
        <n v="1.1492445917839458"/>
        <n v="1.3888532477947073"/>
        <n v="0.9144336902422451"/>
        <n v="0.8896755948111564"/>
        <n v="0.9490380129772827"/>
        <n v="0.8511065886542865"/>
        <n v="1.36392447440075"/>
        <n v="1.3848852346694074"/>
        <n v="0.8059141520090366"/>
        <n v="0.8639008554686702"/>
        <n v="0.845485639828438"/>
        <n v="0.8489394723228143"/>
        <n v="0.8125420219634796"/>
        <n v="0.8622998915747178"/>
        <n v="0.8083478260869565"/>
        <n v="0.8102031200921369"/>
        <n v="1.2506228847123209"/>
        <n v="1.0822260636239325"/>
        <n v="1.1761764889694395"/>
        <n v="1.22813476901702"/>
        <n v="1.1181591744751511"/>
        <n v="1.1174545615354"/>
        <n v="1.331387558052022"/>
        <n v="1.071002894602418"/>
        <n v="1.2409454061251664"/>
        <n v="1.1040496795930501"/>
        <n v="0.8968792695886014"/>
        <n v="1.3621959718754686"/>
        <n v="1.3305327267390665"/>
        <n v="1.4179783140958377"/>
        <n v="1.3541072286093614"/>
        <n v="1.403343271909673"/>
        <n v="1.3233158073911564"/>
        <n v="1.4274768353528153"/>
        <n v="1.3560233034321374"/>
        <n v="1.0753771837344912"/>
        <n v="1.0825764456554647"/>
        <n v="1.3017292116252348"/>
        <n v="1.2562166528772174"/>
        <n v="1.1580414862343635"/>
        <n v="1.237033055630207"/>
        <n v="0.8656631683527436"/>
        <n v="1.4080447118677233"/>
        <n v="1.091158275435424"/>
        <n v="1.1720939141856392"/>
        <n v="1.2877727877953555"/>
        <n v="1.3123648940769563"/>
        <n v="0.9401680541305731"/>
        <n v="0.8493481969819947"/>
        <n v="0.8576031766697044"/>
        <n v="1.0814603264425542"/>
        <n v="1.084484800631662"/>
        <n v="1.1684869524515349"/>
        <n v="0.8253754331921448"/>
        <n v="1.2579371146104061"/>
        <n v="1.4099461210864148"/>
        <n v="1.1804532286289908"/>
        <n v="1.0717637769467991"/>
        <n v="1.3293003383934816"/>
        <n v="1.0814765780148747"/>
        <n v="1.1550028570569306"/>
        <n v="1.359718325770556"/>
        <n v="0.7701575645577007"/>
        <n v="0.8557971644776898"/>
        <n v="0.864094839860318"/>
        <n v="1.2922692097240678"/>
        <n v="0.80537109375"/>
        <n v="1.3854087089381206"/>
        <n v="0.9003854502835165"/>
        <n v="0.840581916603231"/>
        <n v="1.1592375196141105"/>
        <n v="0.8189556615965802"/>
        <n v="0.905057809725891"/>
        <n v="0.9309156908871444"/>
        <n v="0.8070278228471847"/>
        <n v="0.8933146768774455"/>
        <n v="1.1101886966978078"/>
        <n v="1.213699801733857"/>
        <n v="0.7711092166335133"/>
        <n v="0.8336694564888575"/>
        <n v="0.8354298937874562"/>
        <n v="1.1213765989907287"/>
        <n v="1.3840449675410356"/>
        <n v="0.775793318366116"/>
        <n v="0.8901909545002926"/>
        <n v="0.889365435227605"/>
        <n v="0.8587100650561472"/>
        <n v="0.7864061493346367"/>
        <n v="0.9317197452229299"/>
        <n v="0.8315071379655481"/>
        <n v="0.8627628694256985"/>
        <n v="0.8655364895596445"/>
        <n v="0.8467186063998663"/>
        <n v="0.7906367467820936"/>
        <n v="0.8267908262314501"/>
        <n v="1.0541052312664108"/>
        <n v="1.361263946202048"/>
        <n v="1.3857792574537022"/>
        <n v="1.1599837854271526"/>
        <n v="1.2905964672753647"/>
        <n v="1.3094807911753519"/>
        <n v="1.2291654567628783"/>
        <n v="1.3209138597459966"/>
        <n v="1.2528883087823979"/>
        <n v="1.184027458551684"/>
        <n v="1.0639918221313571"/>
        <n v="1.406132375036788"/>
        <n v="1.0704134314731475"/>
        <n v="1.19239617238932"/>
        <n v="1.3252457002457003"/>
        <n v="1.2720058460039487"/>
        <n v="1.1155846827519322"/>
        <n v="1.1012381855267317"/>
        <n v="1.3136213389465374"/>
        <n v="1.0929464233319641"/>
        <n v="1.240898571993001"/>
        <n v="1.2205478873833946"/>
        <n v="1.3357777858854147"/>
        <n v="1.2617736532018946"/>
        <n v="1.1935763534739505"/>
        <n v="1.2104414822456118"/>
        <n v="1.4202744294546004"/>
        <n v="1.2950130182255157"/>
        <n v="1.1868190680071868"/>
        <n v="0.9474919746015584"/>
        <n v="0.805517191058669"/>
        <n v="0.8500860974379489"/>
        <n v="0.8218010301908726"/>
        <n v="0.8210339568614025"/>
        <n v="0.7835455200576508"/>
        <n v="1.1041480889271547"/>
        <n v="0.837089801035582"/>
        <n v="1.3450075794411234"/>
        <n v="1.116406541972914"/>
        <n v="1.2865005723192324"/>
        <n v="1.3590565333875946"/>
        <n v="1.1029350016795432"/>
        <n v="1.1140332823709278"/>
        <n v="1.0799634180285498"/>
        <n v="1.0878388587151002"/>
        <n v="1.2315090299228715"/>
        <n v="1.0555311722783038"/>
        <n v="0.7720104570753922"/>
        <n v="0.9045209236485888"/>
        <n v="0.9340023887901652"/>
        <n v="0.9366985021442333"/>
        <n v="0.92993704376038"/>
        <n v="0.9492877682296428"/>
        <n v="1.306476728761751"/>
        <n v="1.337370149093062"/>
        <n v="1.3417036011080332"/>
        <n v="1.3536761776976456"/>
        <n v="0.921164063974971"/>
        <n v="0.7707895141845791"/>
        <n v="1.284851408722501"/>
        <n v="0.7738230413136519"/>
        <n v="1.2588687899974105"/>
        <n v="0.8611772909524086"/>
        <n v="0.8640173274319616"/>
        <n v="0.9080447889750215"/>
        <n v="0.8567222882982607"/>
        <n v="0.7786756809098752"/>
        <n v="0.8927178590640129"/>
        <n v="1.1280088701312636"/>
        <n v="0.8988106129917658"/>
        <n v="0.8306810775581143"/>
        <n v="0.8617520903464002"/>
        <n v="0.9394076956333766"/>
        <n v="1.089910572817359"/>
        <n v="1.1621785540999514"/>
        <n v="1.2324763366589921"/>
        <n v="0.8254760813272045"/>
        <n v="0.8235332196879788"/>
        <n v="0.9113667023629056"/>
        <n v="0.8521640941235012"/>
        <n v="0.8476604009936874"/>
        <n v="1.369460289600702"/>
        <n v="1.3860597623749555"/>
        <n v="1.2102164502164503"/>
        <n v="1.2409849813219487"/>
        <n v="1.1480996238163186"/>
        <n v="1.076270353503915"/>
        <n v="1.1320430167675892"/>
        <n v="1.1355333789674678"/>
        <n v="1.1932218377744759"/>
        <n v="1.4176827892451962"/>
        <n v="1.378964460925444"/>
        <n v="1.090360269923596"/>
        <n v="1.3684006789149272"/>
        <n v="1.1276580967516576"/>
        <n v="1.3295731863405977"/>
        <n v="1.1251408010012516"/>
        <n v="0.8140122958308528"/>
        <n v="1.2830531529380003"/>
        <n v="0.9154783617973802"/>
        <n v="0.7876306395423853"/>
        <n v="0.8782891527077573"/>
        <n v="0.7766234929306273"/>
        <n v="1.1634908682500988"/>
        <n v="1.267843119823384"/>
        <n v="1.3075564788366658"/>
        <n v="1.1571477520693947"/>
        <n v="1.2387017808145477"/>
        <n v="1.1262087838291586"/>
        <n v="1.1478899539399976"/>
        <n v="1.3707322594031766"/>
        <n v="1.3433943846489764"/>
        <n v="0.8608331468397328"/>
        <n v="0.8004866180048662"/>
        <n v="0.7947957524155744"/>
        <n v="0.9244717237501757"/>
        <n v="0.7981328691339183"/>
        <n v="0.9440966637799497"/>
        <n v="1.2110708742886704"/>
        <n v="0.8721775212739068"/>
        <n v="0.8824355783896605"/>
        <n v="1.341662935280543"/>
        <n v="1.3465457363451105"/>
        <n v="1.0615105855426283"/>
        <n v="1.208592576700279"/>
        <n v="0.8943134898442426"/>
        <n v="0.8260558339298497"/>
        <n v="0.9240171417924352"/>
        <n v="0.9131531063166104"/>
        <n v="1.239723086830525"/>
        <n v="0.8885084114775401"/>
        <n v="1.0606707789960985"/>
        <n v="0.7977991315661593"/>
        <n v="0.9285356856082205"/>
        <n v="0.9373051224944321"/>
        <n v="0.8814030624968826"/>
        <n v="0.798080099676241"/>
        <n v="0.9264393450319854"/>
        <n v="0.8935540727684754"/>
        <n v="1.0970136895561935"/>
        <n v="1.141109037589976"/>
        <n v="1.2866863655550866"/>
        <n v="1.2191394799054374"/>
        <n v="1.2487078513413734"/>
        <n v="1.110505248539803"/>
        <n v="1.3830913069425104"/>
        <n v="1.1676643589610118"/>
        <n v="1.2634397667954715"/>
        <n v="1.2689238561272538"/>
        <n v="1.3055176584762092"/>
        <n v="1.1541534861550462"/>
        <n v="1.0846669786304788"/>
        <n v="1.0625562297812063"/>
        <n v="1.1659339762351761"/>
        <n v="1.2577387280345194"/>
        <n v="1.2112587138404693"/>
        <n v="1.0780273472547643"/>
        <n v="1.3354348338439783"/>
        <n v="1.1637803555584765"/>
        <n v="1.1379657659261897"/>
        <n v="1.184869334298992"/>
        <n v="1.3866473869926945"/>
        <n v="0.8107567771610721"/>
        <n v="1.1193314088835087"/>
        <n v="1.201553044785171"/>
        <n v="1.3305423457843895"/>
        <n v="1.277046383974457"/>
        <n v="1.3129151291512915"/>
        <n v="0.8907938027157983"/>
        <n v="0.770144898277555"/>
        <n v="0.7821706687269991"/>
        <n v="0.9249532500561"/>
        <n v="0.7796642036587889"/>
        <n v="0.8250429130803956"/>
        <n v="0.8597395694924262"/>
        <n v="1.4259597145695961"/>
        <n v="1.370354236727013"/>
        <n v="1.0582997078057603"/>
        <n v="1.1139075551089619"/>
        <n v="1.2289159109645507"/>
        <n v="1.3361980803692897"/>
        <n v="1.1006263476742992"/>
        <n v="1.167525934584316"/>
        <n v="0.8712135828670654"/>
      </sharedItems>
    </cacheField>
    <cacheField name="Status" numFmtId="0">
      <sharedItems>
        <s v="Over Achived"/>
        <s v="Target Not Mee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s" cacheId="0" dataCaption="" compact="0" compactData="0">
  <location ref="D12:E1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t="default"/>
      </items>
    </pivotField>
    <pivotField name="Revenue Category " compact="0" outline="0" multipleItemSelectionAllowed="1" showAll="0">
      <items>
        <item x="0"/>
        <item x="1"/>
        <item x="2"/>
        <item x="3"/>
        <item t="default"/>
      </items>
    </pivotField>
    <pivotField name="Targe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t="default"/>
      </items>
    </pivotField>
    <pivotField name="Achievement  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Total Revenue" fld="6" baseField="0"/>
  </dataFields>
</pivotTableDefinition>
</file>

<file path=xl/pivotTables/pivotTable2.xml><?xml version="1.0" encoding="utf-8"?>
<pivotTableDefinition xmlns="http://schemas.openxmlformats.org/spreadsheetml/2006/main" name="Pivot_Tabs 2" cacheId="0" dataCaption="" compact="0" compactData="0">
  <location ref="G12:I33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t="default"/>
      </items>
    </pivotField>
    <pivotField name="Revenue Category " compact="0" outline="0" multipleItemSelectionAllowed="1" showAll="0">
      <items>
        <item x="0"/>
        <item x="1"/>
        <item x="2"/>
        <item x="3"/>
        <item t="default"/>
      </items>
    </pivotField>
    <pivotField name="Targe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t="default"/>
      </items>
    </pivotField>
    <pivotField name="Achievement   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Avg Achievement " fld="9" subtotal="average" baseField="0"/>
    <dataField name="Total Target" fld="8" baseField="0"/>
  </dataFields>
</pivotTableDefinition>
</file>

<file path=xl/pivotTables/pivotTable3.xml><?xml version="1.0" encoding="utf-8"?>
<pivotTableDefinition xmlns="http://schemas.openxmlformats.org/spreadsheetml/2006/main" name="Pivot_Tabs 3" cacheId="0" dataCaption="" compact="0" compactData="0">
  <location ref="K12:L33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t="default"/>
      </items>
    </pivotField>
    <pivotField name="Revenue Category " compact="0" outline="0" multipleItemSelectionAllowed="1" showAll="0">
      <items>
        <item x="0"/>
        <item x="1"/>
        <item x="2"/>
        <item x="3"/>
        <item t="default"/>
      </items>
    </pivotField>
    <pivotField name="Targe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t="default"/>
      </items>
    </pivotField>
    <pivotField name="Achievement  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Total Revenue" fld="6" baseField="0"/>
  </dataFields>
</pivotTableDefinition>
</file>

<file path=xl/pivotTables/pivotTable4.xml><?xml version="1.0" encoding="utf-8"?>
<pivotTableDefinition xmlns="http://schemas.openxmlformats.org/spreadsheetml/2006/main" name="Pivot_Tabs 4" cacheId="0" dataCaption="" compact="0" compactData="0">
  <location ref="D21:E30" firstHeaderRow="0" firstDataRow="1" firstDataCol="0" rowPageCount="1" colPageCount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axis="axisPage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t="default"/>
      </items>
    </pivotField>
    <pivotField name="Revenue Category " compact="0" outline="0" multipleItemSelectionAllowed="1" showAll="0">
      <items>
        <item x="0"/>
        <item x="1"/>
        <item x="2"/>
        <item x="3"/>
        <item t="default"/>
      </items>
    </pivotField>
    <pivotField name="Targe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t="default"/>
      </items>
    </pivotField>
    <pivotField name="Achievement  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4"/>
  </rowFields>
  <pageFields>
    <pageField fld="2"/>
  </pageFields>
  <dataFields>
    <dataField name="Total Revenue" fld="6" baseField="0"/>
  </dataFields>
</pivotTableDefinition>
</file>

<file path=xl/pivotTables/pivotTable5.xml><?xml version="1.0" encoding="utf-8"?>
<pivotTableDefinition xmlns="http://schemas.openxmlformats.org/spreadsheetml/2006/main" name="Pivot_Tabs 5" cacheId="0" dataCaption="" compact="0" compactData="0">
  <location ref="D33:E3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t="default"/>
      </items>
    </pivotField>
    <pivotField name="Revenue Category " compact="0" outline="0" multipleItemSelectionAllowed="1" showAll="0">
      <items>
        <item x="0"/>
        <item x="1"/>
        <item x="2"/>
        <item x="3"/>
        <item t="default"/>
      </items>
    </pivotField>
    <pivotField name="Targe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t="default"/>
      </items>
    </pivotField>
    <pivotField name="Achievement  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t="default"/>
      </items>
    </pivotField>
    <pivotField name="Status" axis="axisRow" dataField="1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0"/>
  </rowFields>
  <dataFields>
    <dataField name="Total Count" fld="10" subtotal="count" baseField="0"/>
  </dataFields>
</pivotTableDefinition>
</file>

<file path=xl/pivotTables/pivotTable6.xml><?xml version="1.0" encoding="utf-8"?>
<pivotTableDefinition xmlns="http://schemas.openxmlformats.org/spreadsheetml/2006/main" name="Pivot_Tabs 6" cacheId="0" dataCaption="" compact="0" compactData="0">
  <location ref="G36:H45" firstHeaderRow="0" firstDataRow="1" firstDataCol="0" rowPageCount="1" colPageCount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onth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axis="axisPage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t="default"/>
      </items>
    </pivotField>
    <pivotField name="Revenue Category " compact="0" outline="0" multipleItemSelectionAllowed="1" showAll="0">
      <items>
        <item x="0"/>
        <item x="1"/>
        <item x="2"/>
        <item x="3"/>
        <item t="default"/>
      </items>
    </pivotField>
    <pivotField name="Targe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t="default"/>
      </items>
    </pivotField>
    <pivotField name="Achievement  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4"/>
  </rowFields>
  <pageFields>
    <pageField fld="2"/>
  </pageFields>
  <dataFields>
    <dataField name="Total Count" fld="4" subtotal="count" baseField="0"/>
  </dataFields>
</pivotTableDefinition>
</file>

<file path=xl/pivotTables/pivotTable7.xml><?xml version="1.0" encoding="utf-8"?>
<pivotTableDefinition xmlns="http://schemas.openxmlformats.org/spreadsheetml/2006/main" name="Pivot_Tabs 7" cacheId="0" dataCaption="" compact="0" compactData="0">
  <location ref="D40:E4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onth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t="default"/>
      </items>
    </pivotField>
    <pivotField name="Revenue Category " compact="0" outline="0" multipleItemSelectionAllowed="1" showAll="0">
      <items>
        <item x="0"/>
        <item x="1"/>
        <item x="2"/>
        <item x="3"/>
        <item t="default"/>
      </items>
    </pivotField>
    <pivotField name="Targe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t="default"/>
      </items>
    </pivotField>
    <pivotField name="Achievement  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Total Revenue" fld="6" baseField="0"/>
  </dataFields>
</pivotTableDefinition>
</file>

<file path=xl/tables/table1.xml><?xml version="1.0" encoding="utf-8"?>
<table xmlns="http://schemas.openxmlformats.org/spreadsheetml/2006/main" ref="A1:K12644" displayName="Sales_Data" name="Sales_Data" id="1">
  <autoFilter ref="$A$1:$K$12644"/>
  <tableColumns count="11">
    <tableColumn name="Date" id="1"/>
    <tableColumn name="Month" id="2"/>
    <tableColumn name="Region" id="3"/>
    <tableColumn name="Salesperson" id="4"/>
    <tableColumn name="Product" id="5"/>
    <tableColumn name="Units" id="6"/>
    <tableColumn name="Revenue" id="7"/>
    <tableColumn name="Revenue Category " id="8"/>
    <tableColumn name="Target" id="9"/>
    <tableColumn name="Achievement   %" id="10"/>
    <tableColumn name="Status" id="11"/>
  </tableColumns>
  <tableStyleInfo name="Cleane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7.25"/>
    <col customWidth="1" min="3" max="3" width="11.88"/>
    <col customWidth="1" min="4" max="4" width="11.38"/>
    <col customWidth="1" min="5" max="5" width="5.63"/>
    <col customWidth="1" min="6" max="6" width="8.63"/>
    <col customWidth="1" min="7" max="8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>
        <v>45658.0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/>
    </row>
    <row r="3">
      <c r="A3" s="2">
        <v>45658.0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  <c r="G3" s="3" t="s">
        <v>17</v>
      </c>
      <c r="H3" s="3"/>
    </row>
    <row r="4">
      <c r="A4" s="2">
        <v>45658.0</v>
      </c>
      <c r="B4" s="3" t="s">
        <v>13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/>
    </row>
    <row r="5">
      <c r="A5" s="2">
        <v>45658.0</v>
      </c>
      <c r="B5" s="3" t="s">
        <v>13</v>
      </c>
      <c r="C5" s="3" t="s">
        <v>18</v>
      </c>
      <c r="D5" s="3" t="s">
        <v>23</v>
      </c>
      <c r="E5" s="3" t="s">
        <v>20</v>
      </c>
      <c r="F5" s="3" t="s">
        <v>24</v>
      </c>
      <c r="G5" s="3" t="s">
        <v>25</v>
      </c>
      <c r="H5" s="3"/>
    </row>
    <row r="6">
      <c r="A6" s="2">
        <v>45658.0</v>
      </c>
      <c r="B6" s="3" t="s">
        <v>13</v>
      </c>
      <c r="C6" s="3" t="s">
        <v>18</v>
      </c>
      <c r="D6" s="3" t="s">
        <v>26</v>
      </c>
      <c r="E6" s="3" t="s">
        <v>15</v>
      </c>
      <c r="F6" s="3" t="s">
        <v>27</v>
      </c>
      <c r="G6" s="3" t="s">
        <v>28</v>
      </c>
      <c r="H6" s="3"/>
    </row>
    <row r="7">
      <c r="A7" s="2">
        <v>45658.0</v>
      </c>
      <c r="B7" s="3" t="s">
        <v>13</v>
      </c>
      <c r="C7" s="3" t="s">
        <v>29</v>
      </c>
      <c r="D7" s="3" t="s">
        <v>9</v>
      </c>
      <c r="E7" s="3" t="s">
        <v>15</v>
      </c>
      <c r="F7" s="3" t="s">
        <v>30</v>
      </c>
      <c r="G7" s="3" t="s">
        <v>31</v>
      </c>
      <c r="H7" s="3"/>
    </row>
    <row r="8">
      <c r="A8" s="2">
        <v>45658.0</v>
      </c>
      <c r="B8" s="3" t="s">
        <v>13</v>
      </c>
      <c r="C8" s="3" t="s">
        <v>29</v>
      </c>
      <c r="D8" s="3" t="s">
        <v>26</v>
      </c>
      <c r="E8" s="3" t="s">
        <v>20</v>
      </c>
      <c r="F8" s="3" t="s">
        <v>32</v>
      </c>
      <c r="G8" s="3" t="s">
        <v>33</v>
      </c>
      <c r="H8" s="3"/>
    </row>
    <row r="9">
      <c r="A9" s="2">
        <v>45658.0</v>
      </c>
      <c r="B9" s="3" t="s">
        <v>13</v>
      </c>
      <c r="C9" s="3" t="s">
        <v>29</v>
      </c>
      <c r="D9" s="3" t="s">
        <v>34</v>
      </c>
      <c r="E9" s="3" t="s">
        <v>15</v>
      </c>
      <c r="F9" s="3" t="s">
        <v>35</v>
      </c>
      <c r="G9" s="3" t="s">
        <v>36</v>
      </c>
      <c r="H9" s="3"/>
    </row>
    <row r="10">
      <c r="A10" s="2">
        <v>45658.0</v>
      </c>
      <c r="B10" s="3" t="s">
        <v>13</v>
      </c>
      <c r="C10" s="3" t="s">
        <v>37</v>
      </c>
      <c r="D10" s="3" t="s">
        <v>38</v>
      </c>
      <c r="E10" s="3" t="s">
        <v>20</v>
      </c>
      <c r="F10" s="3" t="s">
        <v>39</v>
      </c>
      <c r="G10" s="3" t="s">
        <v>40</v>
      </c>
      <c r="H10" s="3"/>
    </row>
    <row r="11">
      <c r="A11" s="2">
        <v>45658.0</v>
      </c>
      <c r="B11" s="3" t="s">
        <v>13</v>
      </c>
      <c r="C11" s="4" t="s">
        <v>41</v>
      </c>
      <c r="D11" s="3" t="s">
        <v>34</v>
      </c>
      <c r="E11" s="3" t="s">
        <v>15</v>
      </c>
      <c r="F11" s="3" t="s">
        <v>42</v>
      </c>
      <c r="G11" s="3" t="s">
        <v>43</v>
      </c>
      <c r="H11" s="3"/>
    </row>
    <row r="12">
      <c r="A12" s="2">
        <v>45658.0</v>
      </c>
      <c r="B12" s="3" t="s">
        <v>13</v>
      </c>
      <c r="C12" s="4" t="s">
        <v>41</v>
      </c>
      <c r="D12" s="3" t="s">
        <v>26</v>
      </c>
      <c r="E12" s="3" t="s">
        <v>20</v>
      </c>
      <c r="F12" s="3" t="s">
        <v>44</v>
      </c>
      <c r="G12" s="3" t="s">
        <v>45</v>
      </c>
      <c r="H12" s="3"/>
    </row>
    <row r="13">
      <c r="A13" s="2">
        <v>45658.0</v>
      </c>
      <c r="B13" s="3" t="s">
        <v>13</v>
      </c>
      <c r="C13" s="4" t="s">
        <v>46</v>
      </c>
      <c r="D13" s="3" t="s">
        <v>9</v>
      </c>
      <c r="E13" s="3" t="s">
        <v>15</v>
      </c>
      <c r="F13" s="3" t="s">
        <v>47</v>
      </c>
      <c r="G13" s="3" t="s">
        <v>48</v>
      </c>
      <c r="H13" s="3"/>
    </row>
    <row r="14">
      <c r="A14" s="2">
        <v>45658.0</v>
      </c>
      <c r="B14" s="3" t="s">
        <v>13</v>
      </c>
      <c r="C14" s="4" t="s">
        <v>41</v>
      </c>
      <c r="D14" s="3" t="s">
        <v>34</v>
      </c>
      <c r="E14" s="3" t="s">
        <v>15</v>
      </c>
      <c r="F14" s="3" t="s">
        <v>49</v>
      </c>
      <c r="G14" s="3" t="s">
        <v>50</v>
      </c>
      <c r="H14" s="3"/>
    </row>
    <row r="15">
      <c r="A15" s="2">
        <v>45658.0</v>
      </c>
      <c r="B15" s="3" t="s">
        <v>13</v>
      </c>
      <c r="C15" s="4" t="s">
        <v>41</v>
      </c>
      <c r="D15" s="3" t="s">
        <v>19</v>
      </c>
      <c r="E15" s="3" t="s">
        <v>20</v>
      </c>
      <c r="F15" s="3" t="s">
        <v>51</v>
      </c>
      <c r="G15" s="3" t="s">
        <v>52</v>
      </c>
      <c r="H15" s="3"/>
    </row>
    <row r="16">
      <c r="A16" s="2">
        <v>45658.0</v>
      </c>
      <c r="B16" s="3" t="s">
        <v>13</v>
      </c>
      <c r="C16" s="4" t="s">
        <v>41</v>
      </c>
      <c r="D16" s="3" t="s">
        <v>34</v>
      </c>
      <c r="E16" s="3" t="s">
        <v>15</v>
      </c>
      <c r="F16" s="3" t="s">
        <v>53</v>
      </c>
      <c r="G16" s="3" t="s">
        <v>54</v>
      </c>
      <c r="H16" s="3"/>
    </row>
    <row r="17">
      <c r="A17" s="2">
        <v>45658.0</v>
      </c>
      <c r="B17" s="3" t="s">
        <v>13</v>
      </c>
      <c r="C17" s="4" t="s">
        <v>41</v>
      </c>
      <c r="D17" s="3" t="s">
        <v>38</v>
      </c>
      <c r="E17" s="3" t="s">
        <v>20</v>
      </c>
      <c r="F17" s="3" t="s">
        <v>55</v>
      </c>
      <c r="G17" s="3" t="s">
        <v>56</v>
      </c>
      <c r="H17" s="3"/>
    </row>
    <row r="18">
      <c r="A18" s="2">
        <v>45658.0</v>
      </c>
      <c r="B18" s="3" t="s">
        <v>57</v>
      </c>
      <c r="C18" s="3" t="s">
        <v>58</v>
      </c>
      <c r="D18" s="3" t="s">
        <v>38</v>
      </c>
      <c r="E18" s="3" t="s">
        <v>59</v>
      </c>
      <c r="F18" s="3" t="s">
        <v>60</v>
      </c>
      <c r="G18" s="3" t="s">
        <v>61</v>
      </c>
      <c r="H18" s="3"/>
    </row>
    <row r="19">
      <c r="A19" s="2">
        <v>45658.0</v>
      </c>
      <c r="B19" s="3" t="s">
        <v>57</v>
      </c>
      <c r="C19" s="4" t="s">
        <v>62</v>
      </c>
      <c r="D19" s="3" t="s">
        <v>63</v>
      </c>
      <c r="E19" s="3" t="s">
        <v>59</v>
      </c>
      <c r="F19" s="3" t="s">
        <v>64</v>
      </c>
      <c r="G19" s="3" t="s">
        <v>65</v>
      </c>
      <c r="H19" s="3"/>
    </row>
    <row r="20">
      <c r="A20" s="2">
        <v>45658.0</v>
      </c>
      <c r="B20" s="3" t="s">
        <v>57</v>
      </c>
      <c r="C20" s="4" t="s">
        <v>41</v>
      </c>
      <c r="D20" s="3" t="s">
        <v>26</v>
      </c>
      <c r="E20" s="3" t="s">
        <v>20</v>
      </c>
      <c r="F20" s="3" t="s">
        <v>66</v>
      </c>
      <c r="G20" s="3" t="s">
        <v>67</v>
      </c>
      <c r="H20" s="3"/>
    </row>
    <row r="21" ht="15.75" customHeight="1">
      <c r="A21" s="2">
        <v>45658.0</v>
      </c>
      <c r="B21" s="3" t="s">
        <v>57</v>
      </c>
      <c r="C21" s="4" t="s">
        <v>41</v>
      </c>
      <c r="D21" s="3" t="s">
        <v>68</v>
      </c>
      <c r="E21" s="3" t="s">
        <v>59</v>
      </c>
      <c r="F21" s="3" t="s">
        <v>69</v>
      </c>
      <c r="G21" s="3" t="s">
        <v>70</v>
      </c>
      <c r="H21" s="3"/>
    </row>
    <row r="22" ht="15.75" customHeight="1">
      <c r="A22" s="2">
        <v>45658.0</v>
      </c>
      <c r="B22" s="3" t="s">
        <v>57</v>
      </c>
      <c r="C22" s="3" t="s">
        <v>71</v>
      </c>
      <c r="D22" s="3" t="s">
        <v>9</v>
      </c>
      <c r="E22" s="3" t="s">
        <v>20</v>
      </c>
      <c r="F22" s="3" t="s">
        <v>72</v>
      </c>
      <c r="G22" s="3" t="s">
        <v>73</v>
      </c>
      <c r="H22" s="3"/>
    </row>
    <row r="23" ht="15.75" customHeight="1">
      <c r="A23" s="2">
        <v>45658.0</v>
      </c>
      <c r="B23" s="3" t="s">
        <v>57</v>
      </c>
      <c r="C23" s="4" t="s">
        <v>41</v>
      </c>
      <c r="D23" s="3" t="s">
        <v>34</v>
      </c>
      <c r="E23" s="3" t="s">
        <v>20</v>
      </c>
      <c r="F23" s="3" t="s">
        <v>74</v>
      </c>
      <c r="G23" s="3" t="s">
        <v>75</v>
      </c>
      <c r="H23" s="3"/>
    </row>
    <row r="24" ht="15.75" customHeight="1">
      <c r="A24" s="2">
        <v>45658.0</v>
      </c>
      <c r="B24" s="3" t="s">
        <v>57</v>
      </c>
      <c r="C24" s="4" t="s">
        <v>41</v>
      </c>
      <c r="D24" s="3" t="s">
        <v>19</v>
      </c>
      <c r="E24" s="3" t="s">
        <v>59</v>
      </c>
      <c r="F24" s="3" t="s">
        <v>76</v>
      </c>
      <c r="G24" s="3" t="s">
        <v>77</v>
      </c>
      <c r="H24" s="3"/>
    </row>
    <row r="25" ht="15.75" customHeight="1">
      <c r="A25" s="2">
        <v>45658.0</v>
      </c>
      <c r="B25" s="3" t="s">
        <v>57</v>
      </c>
      <c r="C25" s="4" t="s">
        <v>41</v>
      </c>
      <c r="D25" s="3" t="s">
        <v>63</v>
      </c>
      <c r="E25" s="3" t="s">
        <v>59</v>
      </c>
      <c r="F25" s="3" t="s">
        <v>78</v>
      </c>
      <c r="G25" s="3" t="s">
        <v>79</v>
      </c>
      <c r="H25" s="3"/>
    </row>
    <row r="26" ht="15.75" customHeight="1">
      <c r="A26" s="2">
        <v>45658.0</v>
      </c>
      <c r="B26" s="3" t="s">
        <v>57</v>
      </c>
      <c r="C26" s="3" t="s">
        <v>80</v>
      </c>
      <c r="D26" s="3" t="s">
        <v>9</v>
      </c>
      <c r="E26" s="3" t="s">
        <v>20</v>
      </c>
      <c r="F26" s="3" t="s">
        <v>81</v>
      </c>
      <c r="G26" s="3" t="s">
        <v>82</v>
      </c>
      <c r="H26" s="3"/>
    </row>
    <row r="27" ht="15.75" customHeight="1">
      <c r="A27" s="2">
        <v>45658.0</v>
      </c>
      <c r="B27" s="3" t="s">
        <v>57</v>
      </c>
      <c r="C27" s="4" t="s">
        <v>41</v>
      </c>
      <c r="D27" s="3" t="s">
        <v>68</v>
      </c>
      <c r="E27" s="3" t="s">
        <v>59</v>
      </c>
      <c r="F27" s="3" t="s">
        <v>83</v>
      </c>
      <c r="G27" s="3" t="s">
        <v>84</v>
      </c>
      <c r="H27" s="3"/>
    </row>
    <row r="28" ht="15.75" customHeight="1">
      <c r="A28" s="2">
        <v>45658.0</v>
      </c>
      <c r="B28" s="3" t="s">
        <v>57</v>
      </c>
      <c r="C28" s="3" t="s">
        <v>85</v>
      </c>
      <c r="D28" s="3" t="s">
        <v>23</v>
      </c>
      <c r="E28" s="3" t="s">
        <v>59</v>
      </c>
      <c r="F28" s="3" t="s">
        <v>86</v>
      </c>
      <c r="G28" s="3" t="s">
        <v>87</v>
      </c>
      <c r="H28" s="3"/>
    </row>
    <row r="29" ht="15.75" customHeight="1">
      <c r="A29" s="2">
        <v>45658.0</v>
      </c>
      <c r="B29" s="3" t="s">
        <v>57</v>
      </c>
      <c r="C29" s="4" t="s">
        <v>41</v>
      </c>
      <c r="D29" s="3" t="s">
        <v>38</v>
      </c>
      <c r="E29" s="3" t="s">
        <v>20</v>
      </c>
      <c r="F29" s="3" t="s">
        <v>88</v>
      </c>
      <c r="G29" s="3" t="s">
        <v>89</v>
      </c>
      <c r="H29" s="3"/>
    </row>
    <row r="30" ht="15.75" customHeight="1">
      <c r="A30" s="2">
        <v>45658.0</v>
      </c>
      <c r="B30" s="3" t="s">
        <v>13</v>
      </c>
      <c r="C30" s="3" t="s">
        <v>14</v>
      </c>
      <c r="D30" s="3" t="s">
        <v>26</v>
      </c>
      <c r="E30" s="3" t="s">
        <v>15</v>
      </c>
      <c r="F30" s="3" t="s">
        <v>90</v>
      </c>
      <c r="G30" s="3" t="s">
        <v>91</v>
      </c>
      <c r="H30" s="3"/>
    </row>
    <row r="31" ht="15.75" customHeight="1">
      <c r="A31" s="2">
        <v>45658.0</v>
      </c>
      <c r="B31" s="3" t="s">
        <v>92</v>
      </c>
      <c r="C31" s="3" t="s">
        <v>93</v>
      </c>
      <c r="D31" s="3" t="s">
        <v>38</v>
      </c>
      <c r="E31" s="3" t="s">
        <v>20</v>
      </c>
      <c r="F31" s="3" t="s">
        <v>94</v>
      </c>
      <c r="G31" s="3" t="s">
        <v>95</v>
      </c>
      <c r="H31" s="3"/>
    </row>
    <row r="32" ht="15.75" customHeight="1">
      <c r="A32" s="2">
        <v>45658.0</v>
      </c>
      <c r="B32" s="3" t="s">
        <v>57</v>
      </c>
      <c r="C32" s="3" t="s">
        <v>58</v>
      </c>
      <c r="D32" s="3" t="s">
        <v>34</v>
      </c>
      <c r="E32" s="3" t="s">
        <v>20</v>
      </c>
      <c r="F32" s="3" t="s">
        <v>96</v>
      </c>
      <c r="G32" s="3" t="s">
        <v>97</v>
      </c>
      <c r="H32" s="3"/>
    </row>
    <row r="33" ht="15.75" customHeight="1">
      <c r="A33" s="2">
        <v>45658.0</v>
      </c>
      <c r="B33" s="3" t="s">
        <v>92</v>
      </c>
      <c r="C33" s="3" t="s">
        <v>98</v>
      </c>
      <c r="D33" s="3" t="s">
        <v>26</v>
      </c>
      <c r="E33" s="3" t="s">
        <v>15</v>
      </c>
      <c r="F33" s="3" t="s">
        <v>99</v>
      </c>
      <c r="G33" s="3" t="s">
        <v>100</v>
      </c>
      <c r="H33" s="3"/>
    </row>
    <row r="34" ht="15.75" customHeight="1">
      <c r="A34" s="2">
        <v>45658.0</v>
      </c>
      <c r="B34" s="3" t="s">
        <v>92</v>
      </c>
      <c r="C34" s="3" t="s">
        <v>93</v>
      </c>
      <c r="D34" s="3" t="s">
        <v>9</v>
      </c>
      <c r="E34" s="3" t="s">
        <v>101</v>
      </c>
      <c r="F34" s="3" t="s">
        <v>102</v>
      </c>
      <c r="G34" s="3" t="s">
        <v>103</v>
      </c>
      <c r="H34" s="3"/>
    </row>
    <row r="35" ht="15.75" customHeight="1">
      <c r="A35" s="2">
        <v>45658.0</v>
      </c>
      <c r="B35" s="3" t="s">
        <v>7</v>
      </c>
      <c r="C35" s="3" t="s">
        <v>8</v>
      </c>
      <c r="D35" s="3" t="s">
        <v>68</v>
      </c>
      <c r="E35" s="3" t="s">
        <v>15</v>
      </c>
      <c r="F35" s="3" t="s">
        <v>104</v>
      </c>
      <c r="G35" s="3" t="s">
        <v>105</v>
      </c>
      <c r="H35" s="3"/>
    </row>
    <row r="36" ht="15.75" customHeight="1">
      <c r="A36" s="2">
        <v>45658.0</v>
      </c>
      <c r="B36" s="3" t="s">
        <v>7</v>
      </c>
      <c r="C36" s="3" t="s">
        <v>106</v>
      </c>
      <c r="D36" s="3" t="s">
        <v>38</v>
      </c>
      <c r="E36" s="3" t="s">
        <v>101</v>
      </c>
      <c r="F36" s="3" t="s">
        <v>107</v>
      </c>
      <c r="G36" s="3" t="s">
        <v>108</v>
      </c>
      <c r="H36" s="3"/>
    </row>
    <row r="37" ht="15.75" customHeight="1">
      <c r="A37" s="2">
        <v>45658.0</v>
      </c>
      <c r="B37" s="3" t="s">
        <v>7</v>
      </c>
      <c r="C37" s="3" t="s">
        <v>106</v>
      </c>
      <c r="D37" s="3" t="s">
        <v>34</v>
      </c>
      <c r="E37" s="3" t="s">
        <v>109</v>
      </c>
      <c r="F37" s="3" t="s">
        <v>110</v>
      </c>
      <c r="G37" s="3" t="s">
        <v>111</v>
      </c>
      <c r="H37" s="3"/>
    </row>
    <row r="38" ht="15.75" customHeight="1">
      <c r="A38" s="2">
        <v>45658.0</v>
      </c>
      <c r="B38" s="3" t="s">
        <v>7</v>
      </c>
      <c r="C38" s="3" t="s">
        <v>106</v>
      </c>
      <c r="D38" s="3" t="s">
        <v>68</v>
      </c>
      <c r="E38" s="3" t="s">
        <v>20</v>
      </c>
      <c r="F38" s="3" t="s">
        <v>112</v>
      </c>
      <c r="G38" s="3" t="s">
        <v>113</v>
      </c>
      <c r="H38" s="3"/>
    </row>
    <row r="39" ht="15.75" customHeight="1">
      <c r="A39" s="2">
        <v>45658.0</v>
      </c>
      <c r="B39" s="3" t="s">
        <v>7</v>
      </c>
      <c r="C39" s="3" t="s">
        <v>106</v>
      </c>
      <c r="D39" s="3" t="s">
        <v>9</v>
      </c>
      <c r="E39" s="3" t="s">
        <v>109</v>
      </c>
      <c r="F39" s="3" t="s">
        <v>114</v>
      </c>
      <c r="G39" s="3" t="s">
        <v>115</v>
      </c>
      <c r="H39" s="3"/>
    </row>
    <row r="40" ht="15.75" customHeight="1">
      <c r="A40" s="2">
        <v>45658.0</v>
      </c>
      <c r="B40" s="3" t="s">
        <v>7</v>
      </c>
      <c r="C40" s="3" t="s">
        <v>106</v>
      </c>
      <c r="D40" s="3" t="s">
        <v>23</v>
      </c>
      <c r="E40" s="3" t="s">
        <v>15</v>
      </c>
      <c r="F40" s="3" t="s">
        <v>116</v>
      </c>
      <c r="G40" s="3" t="s">
        <v>117</v>
      </c>
      <c r="H40" s="3"/>
    </row>
    <row r="41" ht="15.75" customHeight="1">
      <c r="A41" s="2">
        <v>45658.0</v>
      </c>
      <c r="B41" s="3" t="s">
        <v>7</v>
      </c>
      <c r="C41" s="3" t="s">
        <v>118</v>
      </c>
      <c r="D41" s="3" t="s">
        <v>26</v>
      </c>
      <c r="E41" s="3" t="s">
        <v>119</v>
      </c>
      <c r="F41" s="3" t="s">
        <v>120</v>
      </c>
      <c r="G41" s="3" t="s">
        <v>121</v>
      </c>
      <c r="H41" s="3"/>
    </row>
    <row r="42" ht="15.75" customHeight="1">
      <c r="A42" s="2">
        <v>45658.0</v>
      </c>
      <c r="B42" s="3" t="s">
        <v>7</v>
      </c>
      <c r="C42" s="3" t="s">
        <v>118</v>
      </c>
      <c r="D42" s="3" t="s">
        <v>68</v>
      </c>
      <c r="E42" s="3" t="s">
        <v>15</v>
      </c>
      <c r="F42" s="3" t="s">
        <v>122</v>
      </c>
      <c r="G42" s="3" t="s">
        <v>123</v>
      </c>
      <c r="H42" s="3"/>
    </row>
    <row r="43" ht="15.75" customHeight="1">
      <c r="A43" s="2">
        <v>45658.0</v>
      </c>
      <c r="B43" s="3" t="s">
        <v>7</v>
      </c>
      <c r="C43" s="3" t="s">
        <v>118</v>
      </c>
      <c r="D43" s="3" t="s">
        <v>9</v>
      </c>
      <c r="E43" s="3" t="s">
        <v>10</v>
      </c>
      <c r="F43" s="3" t="s">
        <v>124</v>
      </c>
      <c r="G43" s="3" t="s">
        <v>125</v>
      </c>
      <c r="H43" s="3"/>
    </row>
    <row r="44" ht="15.75" customHeight="1">
      <c r="A44" s="2">
        <v>45658.0</v>
      </c>
      <c r="B44" s="3" t="s">
        <v>7</v>
      </c>
      <c r="C44" s="3" t="s">
        <v>126</v>
      </c>
      <c r="D44" s="3" t="s">
        <v>19</v>
      </c>
      <c r="E44" s="3" t="s">
        <v>15</v>
      </c>
      <c r="F44" s="3" t="s">
        <v>127</v>
      </c>
      <c r="G44" s="3" t="s">
        <v>128</v>
      </c>
      <c r="H44" s="3"/>
    </row>
    <row r="45" ht="15.75" customHeight="1">
      <c r="A45" s="2">
        <v>45658.0</v>
      </c>
      <c r="B45" s="3" t="s">
        <v>7</v>
      </c>
      <c r="C45" s="3" t="s">
        <v>126</v>
      </c>
      <c r="D45" s="3" t="s">
        <v>38</v>
      </c>
      <c r="E45" s="3" t="s">
        <v>101</v>
      </c>
      <c r="F45" s="3" t="s">
        <v>129</v>
      </c>
      <c r="G45" s="3" t="s">
        <v>130</v>
      </c>
      <c r="H45" s="3"/>
    </row>
    <row r="46" ht="15.75" customHeight="1">
      <c r="A46" s="2">
        <v>45658.0</v>
      </c>
      <c r="B46" s="3" t="s">
        <v>7</v>
      </c>
      <c r="C46" s="3" t="s">
        <v>131</v>
      </c>
      <c r="D46" s="3" t="s">
        <v>9</v>
      </c>
      <c r="E46" s="3" t="s">
        <v>10</v>
      </c>
      <c r="F46" s="3" t="s">
        <v>132</v>
      </c>
      <c r="G46" s="3" t="s">
        <v>133</v>
      </c>
      <c r="H46" s="3"/>
    </row>
    <row r="47" ht="15.75" customHeight="1">
      <c r="A47" s="2">
        <v>45658.0</v>
      </c>
      <c r="B47" s="3" t="s">
        <v>7</v>
      </c>
      <c r="C47" s="3" t="s">
        <v>118</v>
      </c>
      <c r="D47" s="3" t="s">
        <v>26</v>
      </c>
      <c r="E47" s="3" t="s">
        <v>119</v>
      </c>
      <c r="F47" s="3" t="s">
        <v>134</v>
      </c>
      <c r="G47" s="3" t="s">
        <v>135</v>
      </c>
      <c r="H47" s="3"/>
    </row>
    <row r="48" ht="15.75" customHeight="1">
      <c r="A48" s="2">
        <v>45658.0</v>
      </c>
      <c r="B48" s="3" t="s">
        <v>7</v>
      </c>
      <c r="C48" s="3" t="s">
        <v>131</v>
      </c>
      <c r="D48" s="3" t="s">
        <v>38</v>
      </c>
      <c r="E48" s="3" t="s">
        <v>15</v>
      </c>
      <c r="F48" s="3" t="s">
        <v>136</v>
      </c>
      <c r="G48" s="3" t="s">
        <v>137</v>
      </c>
      <c r="H48" s="3"/>
    </row>
    <row r="49" ht="15.75" customHeight="1">
      <c r="A49" s="2">
        <v>45658.0</v>
      </c>
      <c r="B49" s="3" t="s">
        <v>92</v>
      </c>
      <c r="C49" s="3" t="s">
        <v>98</v>
      </c>
      <c r="D49" s="3" t="s">
        <v>19</v>
      </c>
      <c r="E49" s="3" t="s">
        <v>15</v>
      </c>
      <c r="F49" s="3" t="s">
        <v>138</v>
      </c>
      <c r="G49" s="3" t="s">
        <v>139</v>
      </c>
      <c r="H49" s="3"/>
    </row>
    <row r="50" ht="15.75" customHeight="1">
      <c r="A50" s="2">
        <v>45658.0</v>
      </c>
      <c r="B50" s="3" t="s">
        <v>7</v>
      </c>
      <c r="C50" s="3" t="s">
        <v>131</v>
      </c>
      <c r="D50" s="3" t="s">
        <v>38</v>
      </c>
      <c r="E50" s="3" t="s">
        <v>101</v>
      </c>
      <c r="F50" s="3" t="s">
        <v>140</v>
      </c>
      <c r="G50" s="3" t="s">
        <v>141</v>
      </c>
      <c r="H50" s="3"/>
    </row>
    <row r="51" ht="15.75" customHeight="1">
      <c r="A51" s="2">
        <v>45658.0</v>
      </c>
      <c r="B51" s="3" t="s">
        <v>92</v>
      </c>
      <c r="C51" s="3" t="s">
        <v>98</v>
      </c>
      <c r="D51" s="3" t="s">
        <v>38</v>
      </c>
      <c r="E51" s="3" t="s">
        <v>15</v>
      </c>
      <c r="F51" s="3" t="s">
        <v>142</v>
      </c>
      <c r="G51" s="3" t="s">
        <v>143</v>
      </c>
      <c r="H51" s="3"/>
    </row>
    <row r="52" ht="15.75" customHeight="1">
      <c r="A52" s="2">
        <v>45658.0</v>
      </c>
      <c r="B52" s="3" t="s">
        <v>92</v>
      </c>
      <c r="C52" s="3" t="s">
        <v>144</v>
      </c>
      <c r="D52" s="3" t="s">
        <v>9</v>
      </c>
      <c r="E52" s="3" t="s">
        <v>101</v>
      </c>
      <c r="F52" s="3" t="s">
        <v>145</v>
      </c>
      <c r="G52" s="3" t="s">
        <v>146</v>
      </c>
      <c r="H52" s="3"/>
    </row>
    <row r="53" ht="15.75" customHeight="1">
      <c r="A53" s="2">
        <v>45658.0</v>
      </c>
      <c r="B53" s="3" t="s">
        <v>92</v>
      </c>
      <c r="C53" s="3" t="s">
        <v>144</v>
      </c>
      <c r="D53" s="3" t="s">
        <v>19</v>
      </c>
      <c r="E53" s="3" t="s">
        <v>20</v>
      </c>
      <c r="F53" s="3" t="s">
        <v>147</v>
      </c>
      <c r="G53" s="3" t="s">
        <v>148</v>
      </c>
      <c r="H53" s="3"/>
    </row>
    <row r="54" ht="15.75" customHeight="1">
      <c r="A54" s="2">
        <v>45658.0</v>
      </c>
      <c r="B54" s="3" t="s">
        <v>92</v>
      </c>
      <c r="C54" s="4" t="s">
        <v>149</v>
      </c>
      <c r="D54" s="3" t="s">
        <v>38</v>
      </c>
      <c r="E54" s="3" t="s">
        <v>15</v>
      </c>
      <c r="F54" s="3" t="s">
        <v>150</v>
      </c>
      <c r="G54" s="3" t="s">
        <v>151</v>
      </c>
      <c r="H54" s="3"/>
    </row>
    <row r="55" ht="15.75" customHeight="1">
      <c r="A55" s="2">
        <v>45658.0</v>
      </c>
      <c r="B55" s="3" t="s">
        <v>92</v>
      </c>
      <c r="C55" s="4" t="s">
        <v>149</v>
      </c>
      <c r="D55" s="3" t="s">
        <v>63</v>
      </c>
      <c r="E55" s="3" t="s">
        <v>109</v>
      </c>
      <c r="F55" s="3" t="s">
        <v>152</v>
      </c>
      <c r="G55" s="3" t="s">
        <v>153</v>
      </c>
      <c r="H55" s="3"/>
    </row>
    <row r="56" ht="15.75" customHeight="1">
      <c r="A56" s="2">
        <v>45658.0</v>
      </c>
      <c r="B56" s="3" t="s">
        <v>92</v>
      </c>
      <c r="C56" s="3" t="s">
        <v>144</v>
      </c>
      <c r="D56" s="3" t="s">
        <v>68</v>
      </c>
      <c r="E56" s="3" t="s">
        <v>20</v>
      </c>
      <c r="F56" s="3" t="s">
        <v>154</v>
      </c>
      <c r="G56" s="3" t="s">
        <v>155</v>
      </c>
      <c r="H56" s="3"/>
    </row>
    <row r="57" ht="15.75" customHeight="1">
      <c r="A57" s="2">
        <v>45658.0</v>
      </c>
      <c r="B57" s="3" t="s">
        <v>92</v>
      </c>
      <c r="C57" s="4" t="s">
        <v>149</v>
      </c>
      <c r="D57" s="3" t="s">
        <v>63</v>
      </c>
      <c r="E57" s="3" t="s">
        <v>101</v>
      </c>
      <c r="F57" s="3" t="s">
        <v>156</v>
      </c>
      <c r="G57" s="3" t="s">
        <v>157</v>
      </c>
      <c r="H57" s="3"/>
    </row>
    <row r="58" ht="15.75" customHeight="1">
      <c r="A58" s="2">
        <v>45658.0</v>
      </c>
      <c r="B58" s="3" t="s">
        <v>92</v>
      </c>
      <c r="C58" s="3" t="s">
        <v>158</v>
      </c>
      <c r="D58" s="3" t="s">
        <v>63</v>
      </c>
      <c r="E58" s="3" t="s">
        <v>101</v>
      </c>
      <c r="F58" s="3" t="s">
        <v>159</v>
      </c>
      <c r="G58" s="3" t="s">
        <v>160</v>
      </c>
      <c r="H58" s="3"/>
    </row>
    <row r="59" ht="15.75" customHeight="1">
      <c r="A59" s="2">
        <v>45658.0</v>
      </c>
      <c r="B59" s="3" t="s">
        <v>92</v>
      </c>
      <c r="C59" s="3"/>
      <c r="D59" s="3" t="s">
        <v>34</v>
      </c>
      <c r="E59" s="3" t="s">
        <v>109</v>
      </c>
      <c r="F59" s="3" t="s">
        <v>161</v>
      </c>
      <c r="G59" s="3" t="s">
        <v>162</v>
      </c>
      <c r="H59" s="3"/>
    </row>
    <row r="60" ht="15.75" customHeight="1">
      <c r="A60" s="2">
        <v>45658.0</v>
      </c>
      <c r="B60" s="3" t="s">
        <v>92</v>
      </c>
      <c r="C60" s="3"/>
      <c r="D60" s="3" t="s">
        <v>26</v>
      </c>
      <c r="E60" s="3" t="s">
        <v>20</v>
      </c>
      <c r="F60" s="3" t="s">
        <v>163</v>
      </c>
      <c r="G60" s="3" t="s">
        <v>164</v>
      </c>
      <c r="H60" s="3"/>
    </row>
    <row r="61" ht="15.75" customHeight="1">
      <c r="A61" s="2">
        <v>45658.0</v>
      </c>
      <c r="B61" s="3" t="s">
        <v>92</v>
      </c>
      <c r="C61" s="3"/>
      <c r="D61" s="3" t="s">
        <v>9</v>
      </c>
      <c r="E61" s="3" t="s">
        <v>101</v>
      </c>
      <c r="F61" s="3" t="s">
        <v>165</v>
      </c>
      <c r="G61" s="3" t="s">
        <v>166</v>
      </c>
      <c r="H61" s="3"/>
    </row>
    <row r="62" ht="15.75" customHeight="1">
      <c r="A62" s="2">
        <v>45659.0</v>
      </c>
      <c r="B62" s="3" t="s">
        <v>13</v>
      </c>
      <c r="C62" s="3" t="s">
        <v>37</v>
      </c>
      <c r="D62" s="3" t="s">
        <v>26</v>
      </c>
      <c r="E62" s="3" t="s">
        <v>20</v>
      </c>
      <c r="F62" s="3" t="s">
        <v>167</v>
      </c>
      <c r="G62" s="3" t="s">
        <v>168</v>
      </c>
      <c r="H62" s="3"/>
    </row>
    <row r="63" ht="15.75" customHeight="1">
      <c r="A63" s="2">
        <v>45659.0</v>
      </c>
      <c r="B63" s="3" t="s">
        <v>13</v>
      </c>
      <c r="C63" s="3" t="s">
        <v>169</v>
      </c>
      <c r="D63" s="3" t="s">
        <v>63</v>
      </c>
      <c r="E63" s="3" t="s">
        <v>101</v>
      </c>
      <c r="F63" s="3" t="s">
        <v>170</v>
      </c>
      <c r="G63" s="3" t="s">
        <v>171</v>
      </c>
      <c r="H63" s="3"/>
    </row>
    <row r="64" ht="15.75" customHeight="1">
      <c r="A64" s="2">
        <v>45659.0</v>
      </c>
      <c r="B64" s="3" t="s">
        <v>13</v>
      </c>
      <c r="C64" s="3" t="s">
        <v>37</v>
      </c>
      <c r="D64" s="3" t="s">
        <v>26</v>
      </c>
      <c r="E64" s="3" t="s">
        <v>20</v>
      </c>
      <c r="F64" s="3" t="s">
        <v>172</v>
      </c>
      <c r="G64" s="3" t="s">
        <v>173</v>
      </c>
      <c r="H64" s="3"/>
    </row>
    <row r="65" ht="15.75" customHeight="1">
      <c r="A65" s="2">
        <v>45659.0</v>
      </c>
      <c r="B65" s="3" t="s">
        <v>13</v>
      </c>
      <c r="C65" s="3" t="s">
        <v>169</v>
      </c>
      <c r="D65" s="3" t="s">
        <v>68</v>
      </c>
      <c r="E65" s="3" t="s">
        <v>20</v>
      </c>
      <c r="F65" s="3" t="s">
        <v>174</v>
      </c>
      <c r="G65" s="3" t="s">
        <v>175</v>
      </c>
      <c r="H65" s="3"/>
    </row>
    <row r="66" ht="15.75" customHeight="1">
      <c r="A66" s="2">
        <v>45659.0</v>
      </c>
      <c r="B66" s="3" t="s">
        <v>13</v>
      </c>
      <c r="C66" s="3" t="s">
        <v>37</v>
      </c>
      <c r="D66" s="3" t="s">
        <v>19</v>
      </c>
      <c r="E66" s="3" t="s">
        <v>20</v>
      </c>
      <c r="F66" s="3" t="s">
        <v>176</v>
      </c>
      <c r="G66" s="3" t="s">
        <v>177</v>
      </c>
      <c r="H66" s="3"/>
    </row>
    <row r="67" ht="15.75" customHeight="1">
      <c r="A67" s="2">
        <v>45659.0</v>
      </c>
      <c r="B67" s="3" t="s">
        <v>13</v>
      </c>
      <c r="C67" s="3" t="s">
        <v>169</v>
      </c>
      <c r="D67" s="3" t="s">
        <v>19</v>
      </c>
      <c r="E67" s="3" t="s">
        <v>20</v>
      </c>
      <c r="F67" s="3" t="s">
        <v>178</v>
      </c>
      <c r="G67" s="3" t="s">
        <v>179</v>
      </c>
      <c r="H67" s="3"/>
    </row>
    <row r="68" ht="15.75" customHeight="1">
      <c r="A68" s="2">
        <v>45659.0</v>
      </c>
      <c r="B68" s="3" t="s">
        <v>13</v>
      </c>
      <c r="C68" s="3" t="s">
        <v>37</v>
      </c>
      <c r="D68" s="3" t="s">
        <v>63</v>
      </c>
      <c r="E68" s="3" t="s">
        <v>15</v>
      </c>
      <c r="F68" s="3" t="s">
        <v>180</v>
      </c>
      <c r="G68" s="3" t="s">
        <v>181</v>
      </c>
      <c r="H68" s="3"/>
    </row>
    <row r="69" ht="15.75" customHeight="1">
      <c r="A69" s="2">
        <v>45659.0</v>
      </c>
      <c r="B69" s="3" t="s">
        <v>13</v>
      </c>
      <c r="C69" s="3" t="s">
        <v>18</v>
      </c>
      <c r="D69" s="3" t="s">
        <v>19</v>
      </c>
      <c r="E69" s="3" t="s">
        <v>20</v>
      </c>
      <c r="F69" s="3" t="s">
        <v>182</v>
      </c>
      <c r="G69" s="3" t="s">
        <v>183</v>
      </c>
      <c r="H69" s="3"/>
    </row>
    <row r="70" ht="15.75" customHeight="1">
      <c r="A70" s="2">
        <v>45659.0</v>
      </c>
      <c r="B70" s="3" t="s">
        <v>13</v>
      </c>
      <c r="C70" s="3" t="s">
        <v>29</v>
      </c>
      <c r="D70" s="3" t="s">
        <v>34</v>
      </c>
      <c r="E70" s="3" t="s">
        <v>15</v>
      </c>
      <c r="F70" s="3" t="s">
        <v>184</v>
      </c>
      <c r="G70" s="3" t="s">
        <v>185</v>
      </c>
      <c r="H70" s="3"/>
    </row>
    <row r="71" ht="15.75" customHeight="1">
      <c r="A71" s="2">
        <v>45659.0</v>
      </c>
      <c r="B71" s="3" t="s">
        <v>13</v>
      </c>
      <c r="C71" s="3" t="s">
        <v>29</v>
      </c>
      <c r="D71" s="3" t="s">
        <v>63</v>
      </c>
      <c r="E71" s="3" t="s">
        <v>101</v>
      </c>
      <c r="F71" s="3" t="s">
        <v>186</v>
      </c>
      <c r="G71" s="3" t="s">
        <v>187</v>
      </c>
      <c r="H71" s="3"/>
    </row>
    <row r="72" ht="15.75" customHeight="1">
      <c r="A72" s="2">
        <v>45659.0</v>
      </c>
      <c r="B72" s="3" t="s">
        <v>13</v>
      </c>
      <c r="C72" s="3" t="s">
        <v>18</v>
      </c>
      <c r="D72" s="3" t="s">
        <v>23</v>
      </c>
      <c r="E72" s="3" t="s">
        <v>20</v>
      </c>
      <c r="F72" s="3" t="s">
        <v>188</v>
      </c>
      <c r="G72" s="3" t="s">
        <v>189</v>
      </c>
      <c r="H72" s="3"/>
    </row>
    <row r="73" ht="15.75" customHeight="1">
      <c r="A73" s="2">
        <v>45659.0</v>
      </c>
      <c r="B73" s="3" t="s">
        <v>13</v>
      </c>
      <c r="C73" s="3" t="s">
        <v>18</v>
      </c>
      <c r="D73" s="3" t="s">
        <v>63</v>
      </c>
      <c r="E73" s="3" t="s">
        <v>15</v>
      </c>
      <c r="F73" s="3" t="s">
        <v>190</v>
      </c>
      <c r="G73" s="3" t="s">
        <v>191</v>
      </c>
      <c r="H73" s="3"/>
    </row>
    <row r="74" ht="15.75" customHeight="1">
      <c r="A74" s="2">
        <v>45659.0</v>
      </c>
      <c r="B74" s="3" t="s">
        <v>13</v>
      </c>
      <c r="C74" s="3" t="s">
        <v>18</v>
      </c>
      <c r="D74" s="3" t="s">
        <v>38</v>
      </c>
      <c r="E74" s="3" t="s">
        <v>20</v>
      </c>
      <c r="F74" s="3" t="s">
        <v>192</v>
      </c>
      <c r="G74" s="3" t="s">
        <v>193</v>
      </c>
      <c r="H74" s="3"/>
    </row>
    <row r="75" ht="15.75" customHeight="1">
      <c r="A75" s="2">
        <v>45659.0</v>
      </c>
      <c r="B75" s="3" t="s">
        <v>13</v>
      </c>
      <c r="C75" s="3" t="s">
        <v>169</v>
      </c>
      <c r="D75" s="3" t="s">
        <v>26</v>
      </c>
      <c r="E75" s="3" t="s">
        <v>20</v>
      </c>
      <c r="F75" s="3" t="s">
        <v>194</v>
      </c>
      <c r="G75" s="3" t="s">
        <v>195</v>
      </c>
      <c r="H75" s="3"/>
    </row>
    <row r="76" ht="15.75" customHeight="1">
      <c r="A76" s="2">
        <v>45659.0</v>
      </c>
      <c r="B76" s="3" t="s">
        <v>13</v>
      </c>
      <c r="C76" s="3" t="s">
        <v>18</v>
      </c>
      <c r="D76" s="3" t="s">
        <v>38</v>
      </c>
      <c r="E76" s="3" t="s">
        <v>15</v>
      </c>
      <c r="F76" s="3" t="s">
        <v>196</v>
      </c>
      <c r="G76" s="3" t="s">
        <v>197</v>
      </c>
      <c r="H76" s="3"/>
    </row>
    <row r="77" ht="15.75" customHeight="1">
      <c r="A77" s="2">
        <v>45659.0</v>
      </c>
      <c r="B77" s="3" t="s">
        <v>13</v>
      </c>
      <c r="C77" s="3" t="s">
        <v>29</v>
      </c>
      <c r="D77" s="3" t="s">
        <v>23</v>
      </c>
      <c r="E77" s="3" t="s">
        <v>20</v>
      </c>
      <c r="F77" s="3" t="s">
        <v>198</v>
      </c>
      <c r="G77" s="3" t="s">
        <v>199</v>
      </c>
      <c r="H77" s="3"/>
    </row>
    <row r="78" ht="15.75" customHeight="1">
      <c r="A78" s="2">
        <v>45659.0</v>
      </c>
      <c r="B78" s="3" t="s">
        <v>13</v>
      </c>
      <c r="C78" s="3" t="s">
        <v>169</v>
      </c>
      <c r="D78" s="3" t="s">
        <v>9</v>
      </c>
      <c r="E78" s="3" t="s">
        <v>101</v>
      </c>
      <c r="F78" s="3" t="s">
        <v>200</v>
      </c>
      <c r="G78" s="3" t="s">
        <v>201</v>
      </c>
      <c r="H78" s="3"/>
    </row>
    <row r="79" ht="15.75" customHeight="1">
      <c r="A79" s="2">
        <v>45659.0</v>
      </c>
      <c r="B79" s="3" t="s">
        <v>57</v>
      </c>
      <c r="C79" s="3" t="s">
        <v>85</v>
      </c>
      <c r="D79" s="3" t="s">
        <v>19</v>
      </c>
      <c r="E79" s="3" t="s">
        <v>20</v>
      </c>
      <c r="F79" s="3" t="s">
        <v>202</v>
      </c>
      <c r="G79" s="3" t="s">
        <v>203</v>
      </c>
      <c r="H79" s="3"/>
    </row>
    <row r="80" ht="15.75" customHeight="1">
      <c r="A80" s="2">
        <v>45659.0</v>
      </c>
      <c r="B80" s="3" t="s">
        <v>57</v>
      </c>
      <c r="C80" s="3" t="s">
        <v>58</v>
      </c>
      <c r="D80" s="3" t="s">
        <v>63</v>
      </c>
      <c r="E80" s="3" t="s">
        <v>59</v>
      </c>
      <c r="F80" s="3" t="s">
        <v>204</v>
      </c>
      <c r="G80" s="3" t="s">
        <v>205</v>
      </c>
      <c r="H80" s="3"/>
    </row>
    <row r="81" ht="15.75" customHeight="1">
      <c r="A81" s="2">
        <v>45659.0</v>
      </c>
      <c r="B81" s="3" t="s">
        <v>13</v>
      </c>
      <c r="C81" s="3" t="s">
        <v>14</v>
      </c>
      <c r="D81" s="3" t="s">
        <v>26</v>
      </c>
      <c r="E81" s="3" t="s">
        <v>15</v>
      </c>
      <c r="F81" s="3" t="s">
        <v>206</v>
      </c>
      <c r="G81" s="3" t="s">
        <v>207</v>
      </c>
      <c r="H81" s="3"/>
    </row>
    <row r="82" ht="15.75" customHeight="1">
      <c r="A82" s="2">
        <v>45659.0</v>
      </c>
      <c r="B82" s="3" t="s">
        <v>57</v>
      </c>
      <c r="C82" s="3" t="s">
        <v>85</v>
      </c>
      <c r="D82" s="3" t="s">
        <v>9</v>
      </c>
      <c r="E82" s="3" t="s">
        <v>20</v>
      </c>
      <c r="F82" s="3" t="s">
        <v>208</v>
      </c>
      <c r="G82" s="3" t="s">
        <v>209</v>
      </c>
      <c r="H82" s="3"/>
    </row>
    <row r="83" ht="15.75" customHeight="1">
      <c r="A83" s="2">
        <v>45659.0</v>
      </c>
      <c r="B83" s="3" t="s">
        <v>57</v>
      </c>
      <c r="C83" s="3" t="s">
        <v>85</v>
      </c>
      <c r="D83" s="3" t="s">
        <v>68</v>
      </c>
      <c r="E83" s="3" t="s">
        <v>59</v>
      </c>
      <c r="F83" s="3" t="s">
        <v>210</v>
      </c>
      <c r="G83" s="3" t="s">
        <v>211</v>
      </c>
      <c r="H83" s="3"/>
    </row>
    <row r="84" ht="15.75" customHeight="1">
      <c r="A84" s="2">
        <v>45659.0</v>
      </c>
      <c r="B84" s="3" t="s">
        <v>57</v>
      </c>
      <c r="C84" s="3" t="s">
        <v>85</v>
      </c>
      <c r="D84" s="3" t="s">
        <v>34</v>
      </c>
      <c r="E84" s="3" t="s">
        <v>20</v>
      </c>
      <c r="F84" s="3" t="s">
        <v>212</v>
      </c>
      <c r="G84" s="3" t="s">
        <v>213</v>
      </c>
      <c r="H84" s="3"/>
    </row>
    <row r="85" ht="15.75" customHeight="1">
      <c r="A85" s="2">
        <v>45659.0</v>
      </c>
      <c r="B85" s="3" t="s">
        <v>57</v>
      </c>
      <c r="C85" s="3" t="s">
        <v>85</v>
      </c>
      <c r="D85" s="3" t="s">
        <v>9</v>
      </c>
      <c r="E85" s="3" t="s">
        <v>15</v>
      </c>
      <c r="F85" s="3" t="s">
        <v>214</v>
      </c>
      <c r="G85" s="3" t="s">
        <v>215</v>
      </c>
      <c r="H85" s="3"/>
    </row>
    <row r="86" ht="15.75" customHeight="1">
      <c r="A86" s="2">
        <v>45659.0</v>
      </c>
      <c r="B86" s="3" t="s">
        <v>57</v>
      </c>
      <c r="C86" s="3" t="s">
        <v>80</v>
      </c>
      <c r="D86" s="3" t="s">
        <v>26</v>
      </c>
      <c r="E86" s="3" t="s">
        <v>20</v>
      </c>
      <c r="F86" s="3" t="s">
        <v>216</v>
      </c>
      <c r="G86" s="3" t="s">
        <v>217</v>
      </c>
      <c r="H86" s="3"/>
    </row>
    <row r="87" ht="15.75" customHeight="1">
      <c r="A87" s="2">
        <v>45659.0</v>
      </c>
      <c r="B87" s="3" t="s">
        <v>57</v>
      </c>
      <c r="C87" s="3" t="s">
        <v>80</v>
      </c>
      <c r="D87" s="3" t="s">
        <v>34</v>
      </c>
      <c r="E87" s="3" t="s">
        <v>20</v>
      </c>
      <c r="F87" s="3" t="s">
        <v>218</v>
      </c>
      <c r="G87" s="3" t="s">
        <v>219</v>
      </c>
      <c r="H87" s="3"/>
    </row>
    <row r="88" ht="15.75" customHeight="1">
      <c r="A88" s="2">
        <v>45659.0</v>
      </c>
      <c r="B88" s="3" t="s">
        <v>57</v>
      </c>
      <c r="C88" s="3" t="s">
        <v>71</v>
      </c>
      <c r="D88" s="3" t="s">
        <v>26</v>
      </c>
      <c r="E88" s="3" t="s">
        <v>20</v>
      </c>
      <c r="F88" s="3" t="s">
        <v>220</v>
      </c>
      <c r="G88" s="3" t="s">
        <v>221</v>
      </c>
      <c r="H88" s="3"/>
    </row>
    <row r="89" ht="15.75" customHeight="1">
      <c r="A89" s="2">
        <v>45659.0</v>
      </c>
      <c r="B89" s="3" t="s">
        <v>57</v>
      </c>
      <c r="C89" s="3"/>
      <c r="D89" s="3" t="s">
        <v>19</v>
      </c>
      <c r="E89" s="3" t="s">
        <v>59</v>
      </c>
      <c r="F89" s="3" t="s">
        <v>222</v>
      </c>
      <c r="G89" s="3" t="s">
        <v>223</v>
      </c>
      <c r="H89" s="3"/>
    </row>
    <row r="90" ht="15.75" customHeight="1">
      <c r="A90" s="2">
        <v>45659.0</v>
      </c>
      <c r="B90" s="3" t="s">
        <v>57</v>
      </c>
      <c r="C90" s="3"/>
      <c r="D90" s="3" t="s">
        <v>38</v>
      </c>
      <c r="E90" s="3" t="s">
        <v>20</v>
      </c>
      <c r="F90" s="3" t="s">
        <v>224</v>
      </c>
      <c r="G90" s="3" t="s">
        <v>225</v>
      </c>
      <c r="H90" s="3"/>
    </row>
    <row r="91" ht="15.75" customHeight="1">
      <c r="A91" s="2">
        <v>45659.0</v>
      </c>
      <c r="B91" s="3" t="s">
        <v>57</v>
      </c>
      <c r="C91" s="4" t="s">
        <v>62</v>
      </c>
      <c r="D91" s="3" t="s">
        <v>63</v>
      </c>
      <c r="E91" s="3" t="s">
        <v>59</v>
      </c>
      <c r="F91" s="3" t="s">
        <v>226</v>
      </c>
      <c r="G91" s="3" t="s">
        <v>227</v>
      </c>
      <c r="H91" s="3"/>
    </row>
    <row r="92" ht="15.75" customHeight="1">
      <c r="A92" s="2">
        <v>45659.0</v>
      </c>
      <c r="B92" s="3" t="s">
        <v>57</v>
      </c>
      <c r="C92" s="4"/>
      <c r="D92" s="3" t="s">
        <v>63</v>
      </c>
      <c r="E92" s="3" t="s">
        <v>59</v>
      </c>
      <c r="F92" s="3" t="s">
        <v>228</v>
      </c>
      <c r="G92" s="3" t="s">
        <v>229</v>
      </c>
      <c r="H92" s="3"/>
    </row>
    <row r="93" ht="15.75" customHeight="1">
      <c r="A93" s="2">
        <v>45659.0</v>
      </c>
      <c r="B93" s="3" t="s">
        <v>57</v>
      </c>
      <c r="C93" s="4"/>
      <c r="D93" s="3" t="s">
        <v>38</v>
      </c>
      <c r="E93" s="3" t="s">
        <v>20</v>
      </c>
      <c r="F93" s="3" t="s">
        <v>230</v>
      </c>
      <c r="G93" s="3" t="s">
        <v>231</v>
      </c>
      <c r="H93" s="3"/>
    </row>
    <row r="94" ht="15.75" customHeight="1">
      <c r="A94" s="2">
        <v>45659.0</v>
      </c>
      <c r="B94" s="3" t="s">
        <v>57</v>
      </c>
      <c r="C94" s="4"/>
      <c r="D94" s="3" t="s">
        <v>9</v>
      </c>
      <c r="E94" s="3" t="s">
        <v>15</v>
      </c>
      <c r="F94" s="3" t="s">
        <v>232</v>
      </c>
      <c r="G94" s="3" t="s">
        <v>233</v>
      </c>
      <c r="H94" s="3"/>
    </row>
    <row r="95" ht="15.75" customHeight="1">
      <c r="A95" s="2">
        <v>45659.0</v>
      </c>
      <c r="B95" s="3" t="s">
        <v>57</v>
      </c>
      <c r="C95" s="4" t="s">
        <v>62</v>
      </c>
      <c r="D95" s="3" t="s">
        <v>26</v>
      </c>
      <c r="E95" s="3" t="s">
        <v>20</v>
      </c>
      <c r="F95" s="3" t="s">
        <v>234</v>
      </c>
      <c r="G95" s="3" t="s">
        <v>235</v>
      </c>
      <c r="H95" s="3"/>
    </row>
    <row r="96" ht="15.75" customHeight="1">
      <c r="A96" s="2">
        <v>45659.0</v>
      </c>
      <c r="B96" s="3" t="s">
        <v>57</v>
      </c>
      <c r="C96" s="3" t="s">
        <v>58</v>
      </c>
      <c r="D96" s="3" t="s">
        <v>68</v>
      </c>
      <c r="E96" s="3" t="s">
        <v>59</v>
      </c>
      <c r="F96" s="3" t="s">
        <v>236</v>
      </c>
      <c r="G96" s="3" t="s">
        <v>237</v>
      </c>
      <c r="H96" s="3"/>
    </row>
    <row r="97" ht="15.75" customHeight="1">
      <c r="A97" s="2">
        <v>45659.0</v>
      </c>
      <c r="B97" s="3" t="s">
        <v>13</v>
      </c>
      <c r="C97" s="3" t="s">
        <v>14</v>
      </c>
      <c r="D97" s="3" t="s">
        <v>26</v>
      </c>
      <c r="E97" s="3" t="s">
        <v>15</v>
      </c>
      <c r="F97" s="3" t="s">
        <v>238</v>
      </c>
      <c r="G97" s="3" t="s">
        <v>239</v>
      </c>
      <c r="H97" s="3"/>
    </row>
    <row r="98" ht="15.75" customHeight="1">
      <c r="A98" s="2">
        <v>45659.0</v>
      </c>
      <c r="B98" s="3" t="s">
        <v>92</v>
      </c>
      <c r="C98" s="4" t="s">
        <v>149</v>
      </c>
      <c r="D98" s="3" t="s">
        <v>26</v>
      </c>
      <c r="E98" s="3" t="s">
        <v>15</v>
      </c>
      <c r="F98" s="3" t="s">
        <v>240</v>
      </c>
      <c r="G98" s="3" t="s">
        <v>241</v>
      </c>
      <c r="H98" s="3"/>
    </row>
    <row r="99" ht="15.75" customHeight="1">
      <c r="A99" s="2">
        <v>45659.0</v>
      </c>
      <c r="B99" s="3" t="s">
        <v>13</v>
      </c>
      <c r="C99" s="3" t="s">
        <v>14</v>
      </c>
      <c r="D99" s="3" t="s">
        <v>9</v>
      </c>
      <c r="E99" s="3" t="s">
        <v>15</v>
      </c>
      <c r="F99" s="3" t="s">
        <v>242</v>
      </c>
      <c r="G99" s="3" t="s">
        <v>243</v>
      </c>
      <c r="H99" s="3"/>
    </row>
    <row r="100" ht="15.75" customHeight="1">
      <c r="A100" s="2">
        <v>45659.0</v>
      </c>
      <c r="B100" s="3" t="s">
        <v>7</v>
      </c>
      <c r="C100" s="3" t="s">
        <v>131</v>
      </c>
      <c r="D100" s="3" t="s">
        <v>68</v>
      </c>
      <c r="E100" s="3" t="s">
        <v>15</v>
      </c>
      <c r="F100" s="3" t="s">
        <v>244</v>
      </c>
      <c r="G100" s="3" t="s">
        <v>245</v>
      </c>
      <c r="H100" s="3"/>
    </row>
    <row r="101" ht="15.75" customHeight="1">
      <c r="A101" s="2">
        <v>45659.0</v>
      </c>
      <c r="B101" s="3" t="s">
        <v>7</v>
      </c>
      <c r="C101" s="3" t="s">
        <v>131</v>
      </c>
      <c r="D101" s="3" t="s">
        <v>38</v>
      </c>
      <c r="E101" s="3" t="s">
        <v>101</v>
      </c>
      <c r="F101" s="3" t="s">
        <v>246</v>
      </c>
      <c r="G101" s="3" t="s">
        <v>247</v>
      </c>
      <c r="H101" s="3"/>
    </row>
    <row r="102" ht="15.75" customHeight="1">
      <c r="A102" s="2">
        <v>45659.0</v>
      </c>
      <c r="B102" s="3" t="s">
        <v>7</v>
      </c>
      <c r="C102" s="3" t="s">
        <v>131</v>
      </c>
      <c r="D102" s="3" t="s">
        <v>19</v>
      </c>
      <c r="E102" s="3" t="s">
        <v>15</v>
      </c>
      <c r="F102" s="3" t="s">
        <v>248</v>
      </c>
      <c r="G102" s="3" t="s">
        <v>249</v>
      </c>
      <c r="H102" s="3"/>
    </row>
    <row r="103" ht="15.75" customHeight="1">
      <c r="A103" s="2">
        <v>45659.0</v>
      </c>
      <c r="B103" s="3" t="s">
        <v>7</v>
      </c>
      <c r="C103" s="3" t="s">
        <v>126</v>
      </c>
      <c r="D103" s="3" t="s">
        <v>9</v>
      </c>
      <c r="E103" s="3" t="s">
        <v>10</v>
      </c>
      <c r="F103" s="3" t="s">
        <v>250</v>
      </c>
      <c r="G103" s="3" t="s">
        <v>251</v>
      </c>
      <c r="H103" s="3"/>
    </row>
    <row r="104" ht="15.75" customHeight="1">
      <c r="A104" s="2">
        <v>45659.0</v>
      </c>
      <c r="B104" s="3" t="s">
        <v>7</v>
      </c>
      <c r="C104" s="3" t="s">
        <v>126</v>
      </c>
      <c r="D104" s="3" t="s">
        <v>26</v>
      </c>
      <c r="E104" s="3" t="s">
        <v>119</v>
      </c>
      <c r="F104" s="3" t="s">
        <v>252</v>
      </c>
      <c r="G104" s="3" t="s">
        <v>253</v>
      </c>
      <c r="H104" s="3"/>
    </row>
    <row r="105" ht="15.75" customHeight="1">
      <c r="A105" s="2">
        <v>45659.0</v>
      </c>
      <c r="B105" s="3" t="s">
        <v>7</v>
      </c>
      <c r="C105" s="3" t="s">
        <v>126</v>
      </c>
      <c r="D105" s="3" t="s">
        <v>26</v>
      </c>
      <c r="E105" s="3" t="s">
        <v>119</v>
      </c>
      <c r="F105" s="3" t="s">
        <v>254</v>
      </c>
      <c r="G105" s="3" t="s">
        <v>255</v>
      </c>
      <c r="H105" s="3"/>
    </row>
    <row r="106" ht="15.75" customHeight="1">
      <c r="A106" s="2">
        <v>45659.0</v>
      </c>
      <c r="B106" s="3" t="s">
        <v>7</v>
      </c>
      <c r="C106" s="3" t="s">
        <v>126</v>
      </c>
      <c r="D106" s="3" t="s">
        <v>34</v>
      </c>
      <c r="E106" s="3" t="s">
        <v>10</v>
      </c>
      <c r="F106" s="3" t="s">
        <v>256</v>
      </c>
      <c r="G106" s="3" t="s">
        <v>257</v>
      </c>
      <c r="H106" s="3"/>
    </row>
    <row r="107" ht="15.75" customHeight="1">
      <c r="A107" s="2">
        <v>45659.0</v>
      </c>
      <c r="B107" s="3" t="s">
        <v>7</v>
      </c>
      <c r="C107" s="3" t="s">
        <v>126</v>
      </c>
      <c r="D107" s="3" t="s">
        <v>9</v>
      </c>
      <c r="E107" s="3" t="s">
        <v>258</v>
      </c>
      <c r="F107" s="3" t="s">
        <v>259</v>
      </c>
      <c r="G107" s="3" t="s">
        <v>260</v>
      </c>
      <c r="H107" s="3"/>
    </row>
    <row r="108" ht="15.75" customHeight="1">
      <c r="A108" s="2">
        <v>45659.0</v>
      </c>
      <c r="B108" s="3" t="s">
        <v>7</v>
      </c>
      <c r="C108" s="3" t="s">
        <v>118</v>
      </c>
      <c r="D108" s="3" t="s">
        <v>68</v>
      </c>
      <c r="E108" s="3" t="s">
        <v>15</v>
      </c>
      <c r="F108" s="3" t="s">
        <v>261</v>
      </c>
      <c r="G108" s="3" t="s">
        <v>262</v>
      </c>
      <c r="H108" s="3"/>
    </row>
    <row r="109" ht="15.75" customHeight="1">
      <c r="A109" s="2">
        <v>45659.0</v>
      </c>
      <c r="B109" s="3" t="s">
        <v>7</v>
      </c>
      <c r="C109" s="3" t="s">
        <v>118</v>
      </c>
      <c r="D109" s="3" t="s">
        <v>23</v>
      </c>
      <c r="E109" s="3" t="s">
        <v>15</v>
      </c>
      <c r="F109" s="3" t="s">
        <v>263</v>
      </c>
      <c r="G109" s="3" t="s">
        <v>264</v>
      </c>
      <c r="H109" s="3"/>
    </row>
    <row r="110" ht="15.75" customHeight="1">
      <c r="A110" s="2">
        <v>45659.0</v>
      </c>
      <c r="B110" s="3" t="s">
        <v>7</v>
      </c>
      <c r="C110" s="3" t="s">
        <v>106</v>
      </c>
      <c r="D110" s="3" t="s">
        <v>23</v>
      </c>
      <c r="E110" s="3" t="s">
        <v>15</v>
      </c>
      <c r="F110" s="3" t="s">
        <v>265</v>
      </c>
      <c r="G110" s="3" t="s">
        <v>266</v>
      </c>
      <c r="H110" s="3"/>
    </row>
    <row r="111" ht="15.75" customHeight="1">
      <c r="A111" s="2">
        <v>45659.0</v>
      </c>
      <c r="B111" s="3" t="s">
        <v>7</v>
      </c>
      <c r="C111" s="3" t="s">
        <v>106</v>
      </c>
      <c r="D111" s="3" t="s">
        <v>38</v>
      </c>
      <c r="E111" s="3" t="s">
        <v>101</v>
      </c>
      <c r="F111" s="3" t="s">
        <v>267</v>
      </c>
      <c r="G111" s="3" t="s">
        <v>268</v>
      </c>
      <c r="H111" s="3"/>
    </row>
    <row r="112" ht="15.75" customHeight="1">
      <c r="A112" s="2">
        <v>45659.0</v>
      </c>
      <c r="B112" s="3" t="s">
        <v>7</v>
      </c>
      <c r="C112" s="3" t="s">
        <v>8</v>
      </c>
      <c r="D112" s="3" t="s">
        <v>68</v>
      </c>
      <c r="E112" s="3" t="s">
        <v>15</v>
      </c>
      <c r="F112" s="3" t="s">
        <v>269</v>
      </c>
      <c r="G112" s="3" t="s">
        <v>270</v>
      </c>
      <c r="H112" s="3"/>
    </row>
    <row r="113" ht="15.75" customHeight="1">
      <c r="A113" s="2">
        <v>45659.0</v>
      </c>
      <c r="B113" s="3" t="s">
        <v>7</v>
      </c>
      <c r="C113" s="3" t="s">
        <v>8</v>
      </c>
      <c r="D113" s="3" t="s">
        <v>34</v>
      </c>
      <c r="E113" s="3" t="s">
        <v>109</v>
      </c>
      <c r="F113" s="3" t="s">
        <v>271</v>
      </c>
      <c r="G113" s="3" t="s">
        <v>272</v>
      </c>
      <c r="H113" s="3"/>
    </row>
    <row r="114" ht="15.75" customHeight="1">
      <c r="A114" s="2">
        <v>45659.0</v>
      </c>
      <c r="B114" s="3" t="s">
        <v>13</v>
      </c>
      <c r="C114" s="3" t="s">
        <v>14</v>
      </c>
      <c r="D114" s="3" t="s">
        <v>19</v>
      </c>
      <c r="E114" s="3" t="s">
        <v>20</v>
      </c>
      <c r="F114" s="3" t="s">
        <v>273</v>
      </c>
      <c r="G114" s="3" t="s">
        <v>274</v>
      </c>
      <c r="H114" s="3"/>
    </row>
    <row r="115" ht="15.75" customHeight="1">
      <c r="A115" s="2">
        <v>45659.0</v>
      </c>
      <c r="B115" s="3" t="s">
        <v>7</v>
      </c>
      <c r="C115" s="3" t="s">
        <v>131</v>
      </c>
      <c r="D115" s="3" t="s">
        <v>9</v>
      </c>
      <c r="E115" s="3" t="s">
        <v>258</v>
      </c>
      <c r="F115" s="3" t="s">
        <v>275</v>
      </c>
      <c r="G115" s="3" t="s">
        <v>276</v>
      </c>
      <c r="H115" s="3"/>
    </row>
    <row r="116" ht="15.75" customHeight="1">
      <c r="A116" s="2">
        <v>45659.0</v>
      </c>
      <c r="B116" s="3" t="s">
        <v>7</v>
      </c>
      <c r="C116" s="4" t="s">
        <v>277</v>
      </c>
      <c r="D116" s="3" t="s">
        <v>9</v>
      </c>
      <c r="E116" s="3" t="s">
        <v>10</v>
      </c>
      <c r="F116" s="3" t="s">
        <v>278</v>
      </c>
      <c r="G116" s="3" t="s">
        <v>279</v>
      </c>
      <c r="H116" s="3"/>
    </row>
    <row r="117" ht="15.75" customHeight="1">
      <c r="A117" s="2">
        <v>45659.0</v>
      </c>
      <c r="B117" s="3" t="s">
        <v>7</v>
      </c>
      <c r="C117" s="3" t="s">
        <v>8</v>
      </c>
      <c r="D117" s="3" t="s">
        <v>63</v>
      </c>
      <c r="E117" s="3" t="s">
        <v>20</v>
      </c>
      <c r="F117" s="3" t="s">
        <v>280</v>
      </c>
      <c r="G117" s="3" t="s">
        <v>281</v>
      </c>
      <c r="H117" s="3"/>
    </row>
    <row r="118" ht="15.75" customHeight="1">
      <c r="A118" s="2">
        <v>45659.0</v>
      </c>
      <c r="B118" s="3" t="s">
        <v>92</v>
      </c>
      <c r="C118" s="3" t="s">
        <v>158</v>
      </c>
      <c r="D118" s="3" t="s">
        <v>63</v>
      </c>
      <c r="E118" s="3" t="s">
        <v>59</v>
      </c>
      <c r="F118" s="3" t="s">
        <v>282</v>
      </c>
      <c r="G118" s="3" t="s">
        <v>283</v>
      </c>
      <c r="H118" s="3"/>
    </row>
    <row r="119" ht="15.75" customHeight="1">
      <c r="A119" s="2">
        <v>45659.0</v>
      </c>
      <c r="B119" s="3" t="s">
        <v>92</v>
      </c>
      <c r="C119" s="3" t="s">
        <v>158</v>
      </c>
      <c r="D119" s="3" t="s">
        <v>19</v>
      </c>
      <c r="E119" s="3" t="s">
        <v>20</v>
      </c>
      <c r="F119" s="3" t="s">
        <v>284</v>
      </c>
      <c r="G119" s="3" t="s">
        <v>285</v>
      </c>
      <c r="H119" s="3"/>
    </row>
    <row r="120" ht="15.75" customHeight="1">
      <c r="A120" s="2">
        <v>45659.0</v>
      </c>
      <c r="B120" s="3" t="s">
        <v>92</v>
      </c>
      <c r="C120" s="3" t="s">
        <v>93</v>
      </c>
      <c r="D120" s="3" t="s">
        <v>9</v>
      </c>
      <c r="E120" s="3" t="s">
        <v>10</v>
      </c>
      <c r="F120" s="3" t="s">
        <v>286</v>
      </c>
      <c r="G120" s="3" t="s">
        <v>287</v>
      </c>
      <c r="H120" s="3"/>
    </row>
    <row r="121" ht="15.75" customHeight="1">
      <c r="A121" s="2">
        <v>45659.0</v>
      </c>
      <c r="B121" s="3" t="s">
        <v>92</v>
      </c>
      <c r="C121" s="3" t="s">
        <v>93</v>
      </c>
      <c r="D121" s="3" t="s">
        <v>23</v>
      </c>
      <c r="E121" s="3" t="s">
        <v>15</v>
      </c>
      <c r="F121" s="3" t="s">
        <v>288</v>
      </c>
      <c r="G121" s="3" t="s">
        <v>289</v>
      </c>
      <c r="H121" s="3"/>
    </row>
    <row r="122" ht="15.75" customHeight="1">
      <c r="A122" s="2">
        <v>45659.0</v>
      </c>
      <c r="B122" s="3" t="s">
        <v>92</v>
      </c>
      <c r="C122" s="3" t="s">
        <v>93</v>
      </c>
      <c r="D122" s="3" t="s">
        <v>9</v>
      </c>
      <c r="E122" s="3" t="s">
        <v>109</v>
      </c>
      <c r="F122" s="3" t="s">
        <v>290</v>
      </c>
      <c r="G122" s="3" t="s">
        <v>291</v>
      </c>
      <c r="H122" s="3"/>
    </row>
    <row r="123" ht="15.75" customHeight="1">
      <c r="A123" s="2">
        <v>45659.0</v>
      </c>
      <c r="B123" s="3" t="s">
        <v>92</v>
      </c>
      <c r="C123" s="3" t="s">
        <v>93</v>
      </c>
      <c r="D123" s="3" t="s">
        <v>34</v>
      </c>
      <c r="E123" s="3" t="s">
        <v>101</v>
      </c>
      <c r="F123" s="3" t="s">
        <v>292</v>
      </c>
      <c r="G123" s="3" t="s">
        <v>293</v>
      </c>
      <c r="H123" s="3"/>
    </row>
    <row r="124" ht="15.75" customHeight="1">
      <c r="A124" s="2">
        <v>45659.0</v>
      </c>
      <c r="B124" s="3" t="s">
        <v>92</v>
      </c>
      <c r="C124" s="3" t="s">
        <v>93</v>
      </c>
      <c r="D124" s="3" t="s">
        <v>23</v>
      </c>
      <c r="E124" s="3" t="s">
        <v>15</v>
      </c>
      <c r="F124" s="3" t="s">
        <v>294</v>
      </c>
      <c r="G124" s="3" t="s">
        <v>295</v>
      </c>
      <c r="H124" s="3"/>
    </row>
    <row r="125" ht="15.75" customHeight="1">
      <c r="A125" s="2">
        <v>45659.0</v>
      </c>
      <c r="B125" s="3" t="s">
        <v>92</v>
      </c>
      <c r="C125" s="3" t="s">
        <v>98</v>
      </c>
      <c r="D125" s="3" t="s">
        <v>68</v>
      </c>
      <c r="E125" s="3" t="s">
        <v>20</v>
      </c>
      <c r="F125" s="3" t="s">
        <v>296</v>
      </c>
      <c r="G125" s="3" t="s">
        <v>297</v>
      </c>
      <c r="H125" s="3"/>
    </row>
    <row r="126" ht="15.75" customHeight="1">
      <c r="A126" s="2">
        <v>45659.0</v>
      </c>
      <c r="B126" s="3" t="s">
        <v>13</v>
      </c>
      <c r="C126" s="3" t="s">
        <v>14</v>
      </c>
      <c r="D126" s="3" t="s">
        <v>23</v>
      </c>
      <c r="E126" s="3" t="s">
        <v>20</v>
      </c>
      <c r="F126" s="3" t="s">
        <v>298</v>
      </c>
      <c r="G126" s="3" t="s">
        <v>299</v>
      </c>
      <c r="H126" s="3"/>
    </row>
    <row r="127" ht="15.75" customHeight="1">
      <c r="A127" s="2">
        <v>45659.0</v>
      </c>
      <c r="B127" s="3" t="s">
        <v>92</v>
      </c>
      <c r="C127" s="3" t="s">
        <v>144</v>
      </c>
      <c r="D127" s="3" t="s">
        <v>23</v>
      </c>
      <c r="E127" s="3" t="s">
        <v>20</v>
      </c>
      <c r="F127" s="3" t="s">
        <v>300</v>
      </c>
      <c r="G127" s="3" t="s">
        <v>301</v>
      </c>
      <c r="H127" s="3"/>
    </row>
    <row r="128" ht="15.75" customHeight="1">
      <c r="A128" s="2">
        <v>45659.0</v>
      </c>
      <c r="B128" s="3" t="s">
        <v>92</v>
      </c>
      <c r="C128" s="3" t="s">
        <v>144</v>
      </c>
      <c r="D128" s="3" t="s">
        <v>19</v>
      </c>
      <c r="E128" s="3" t="s">
        <v>15</v>
      </c>
      <c r="F128" s="3" t="s">
        <v>302</v>
      </c>
      <c r="G128" s="3" t="s">
        <v>303</v>
      </c>
      <c r="H128" s="3"/>
    </row>
    <row r="129" ht="15.75" customHeight="1">
      <c r="A129" s="2">
        <v>45659.0</v>
      </c>
      <c r="B129" s="3" t="s">
        <v>92</v>
      </c>
      <c r="C129" s="4" t="s">
        <v>149</v>
      </c>
      <c r="D129" s="3" t="s">
        <v>63</v>
      </c>
      <c r="E129" s="3" t="s">
        <v>109</v>
      </c>
      <c r="F129" s="3" t="s">
        <v>304</v>
      </c>
      <c r="G129" s="3" t="s">
        <v>305</v>
      </c>
      <c r="H129" s="3"/>
    </row>
    <row r="130" ht="15.75" customHeight="1">
      <c r="A130" s="2">
        <v>45659.0</v>
      </c>
      <c r="B130" s="3" t="s">
        <v>92</v>
      </c>
      <c r="C130" s="4" t="s">
        <v>149</v>
      </c>
      <c r="D130" s="3" t="s">
        <v>63</v>
      </c>
      <c r="E130" s="3" t="s">
        <v>59</v>
      </c>
      <c r="F130" s="3" t="s">
        <v>306</v>
      </c>
      <c r="G130" s="3" t="s">
        <v>307</v>
      </c>
      <c r="H130" s="3"/>
    </row>
    <row r="131" ht="15.75" customHeight="1">
      <c r="A131" s="2">
        <v>45659.0</v>
      </c>
      <c r="B131" s="3" t="s">
        <v>92</v>
      </c>
      <c r="C131" s="4" t="s">
        <v>149</v>
      </c>
      <c r="D131" s="3" t="s">
        <v>38</v>
      </c>
      <c r="E131" s="3" t="s">
        <v>15</v>
      </c>
      <c r="F131" s="3" t="s">
        <v>308</v>
      </c>
      <c r="G131" s="3" t="s">
        <v>309</v>
      </c>
      <c r="H131" s="3"/>
    </row>
    <row r="132" ht="15.75" customHeight="1">
      <c r="A132" s="2">
        <v>45659.0</v>
      </c>
      <c r="B132" s="3" t="s">
        <v>92</v>
      </c>
      <c r="C132" s="3" t="s">
        <v>158</v>
      </c>
      <c r="D132" s="3" t="s">
        <v>26</v>
      </c>
      <c r="E132" s="3" t="s">
        <v>101</v>
      </c>
      <c r="F132" s="3" t="s">
        <v>310</v>
      </c>
      <c r="G132" s="3" t="s">
        <v>311</v>
      </c>
      <c r="H132" s="3"/>
    </row>
    <row r="133" ht="15.75" customHeight="1">
      <c r="A133" s="2">
        <v>45659.0</v>
      </c>
      <c r="B133" s="3" t="s">
        <v>92</v>
      </c>
      <c r="C133" s="3" t="s">
        <v>98</v>
      </c>
      <c r="D133" s="3" t="s">
        <v>26</v>
      </c>
      <c r="E133" s="3" t="s">
        <v>15</v>
      </c>
      <c r="F133" s="3" t="s">
        <v>312</v>
      </c>
      <c r="G133" s="3" t="s">
        <v>313</v>
      </c>
      <c r="H133" s="3"/>
    </row>
    <row r="134" ht="15.75" customHeight="1">
      <c r="A134" s="2">
        <v>45660.0</v>
      </c>
      <c r="B134" s="3" t="s">
        <v>57</v>
      </c>
      <c r="C134" s="3" t="s">
        <v>58</v>
      </c>
      <c r="D134" s="3" t="s">
        <v>38</v>
      </c>
      <c r="E134" s="3" t="s">
        <v>59</v>
      </c>
      <c r="F134" s="3" t="s">
        <v>314</v>
      </c>
      <c r="G134" s="3" t="s">
        <v>315</v>
      </c>
      <c r="H134" s="3"/>
    </row>
    <row r="135" ht="15.75" customHeight="1">
      <c r="A135" s="2">
        <v>45660.0</v>
      </c>
      <c r="B135" s="3" t="s">
        <v>13</v>
      </c>
      <c r="C135" s="3" t="s">
        <v>169</v>
      </c>
      <c r="D135" s="3" t="s">
        <v>38</v>
      </c>
      <c r="E135" s="3" t="s">
        <v>20</v>
      </c>
      <c r="F135" s="3" t="s">
        <v>316</v>
      </c>
      <c r="G135" s="3" t="s">
        <v>317</v>
      </c>
      <c r="H135" s="3"/>
    </row>
    <row r="136" ht="15.75" customHeight="1">
      <c r="A136" s="2">
        <v>45660.0</v>
      </c>
      <c r="B136" s="3" t="s">
        <v>13</v>
      </c>
      <c r="C136" s="3" t="s">
        <v>169</v>
      </c>
      <c r="D136" s="3" t="s">
        <v>9</v>
      </c>
      <c r="E136" s="3" t="s">
        <v>15</v>
      </c>
      <c r="F136" s="3" t="s">
        <v>318</v>
      </c>
      <c r="G136" s="3" t="s">
        <v>319</v>
      </c>
      <c r="H136" s="3"/>
    </row>
    <row r="137" ht="15.75" customHeight="1">
      <c r="A137" s="2">
        <v>45660.0</v>
      </c>
      <c r="B137" s="3" t="s">
        <v>13</v>
      </c>
      <c r="C137" s="3" t="s">
        <v>169</v>
      </c>
      <c r="D137" s="3" t="s">
        <v>23</v>
      </c>
      <c r="E137" s="3" t="s">
        <v>20</v>
      </c>
      <c r="F137" s="3" t="s">
        <v>320</v>
      </c>
      <c r="G137" s="3" t="s">
        <v>321</v>
      </c>
      <c r="H137" s="3"/>
    </row>
    <row r="138" ht="15.75" customHeight="1">
      <c r="A138" s="2">
        <v>45660.0</v>
      </c>
      <c r="B138" s="3" t="s">
        <v>13</v>
      </c>
      <c r="C138" s="3" t="s">
        <v>169</v>
      </c>
      <c r="D138" s="3" t="s">
        <v>38</v>
      </c>
      <c r="E138" s="3" t="s">
        <v>20</v>
      </c>
      <c r="F138" s="3" t="s">
        <v>322</v>
      </c>
      <c r="G138" s="3" t="s">
        <v>323</v>
      </c>
      <c r="H138" s="3"/>
    </row>
    <row r="139" ht="15.75" customHeight="1">
      <c r="A139" s="2">
        <v>45660.0</v>
      </c>
      <c r="B139" s="3" t="s">
        <v>13</v>
      </c>
      <c r="C139" s="3" t="s">
        <v>169</v>
      </c>
      <c r="D139" s="3" t="s">
        <v>63</v>
      </c>
      <c r="E139" s="3" t="s">
        <v>59</v>
      </c>
      <c r="F139" s="3" t="s">
        <v>324</v>
      </c>
      <c r="G139" s="3" t="s">
        <v>325</v>
      </c>
      <c r="H139" s="3"/>
    </row>
    <row r="140" ht="15.75" customHeight="1">
      <c r="A140" s="2">
        <v>45660.0</v>
      </c>
      <c r="B140" s="3" t="s">
        <v>13</v>
      </c>
      <c r="C140" s="3" t="s">
        <v>37</v>
      </c>
      <c r="D140" s="3" t="s">
        <v>68</v>
      </c>
      <c r="E140" s="3" t="s">
        <v>20</v>
      </c>
      <c r="F140" s="3" t="s">
        <v>326</v>
      </c>
      <c r="G140" s="3" t="s">
        <v>327</v>
      </c>
      <c r="H140" s="3"/>
    </row>
    <row r="141" ht="15.75" customHeight="1">
      <c r="A141" s="2">
        <v>45660.0</v>
      </c>
      <c r="B141" s="3" t="s">
        <v>13</v>
      </c>
      <c r="C141" s="3" t="s">
        <v>37</v>
      </c>
      <c r="D141" s="3" t="s">
        <v>63</v>
      </c>
      <c r="E141" s="3" t="s">
        <v>15</v>
      </c>
      <c r="F141" s="3" t="s">
        <v>328</v>
      </c>
      <c r="G141" s="3" t="s">
        <v>329</v>
      </c>
      <c r="H141" s="3"/>
    </row>
    <row r="142" ht="15.75" customHeight="1">
      <c r="A142" s="2">
        <v>45660.0</v>
      </c>
      <c r="B142" s="3" t="s">
        <v>13</v>
      </c>
      <c r="C142" s="3" t="s">
        <v>37</v>
      </c>
      <c r="D142" s="3" t="s">
        <v>23</v>
      </c>
      <c r="E142" s="3" t="s">
        <v>20</v>
      </c>
      <c r="F142" s="3" t="s">
        <v>330</v>
      </c>
      <c r="G142" s="3" t="s">
        <v>331</v>
      </c>
      <c r="H142" s="3"/>
    </row>
    <row r="143" ht="15.75" customHeight="1">
      <c r="A143" s="2">
        <v>45660.0</v>
      </c>
      <c r="B143" s="3" t="s">
        <v>13</v>
      </c>
      <c r="C143" s="3" t="s">
        <v>29</v>
      </c>
      <c r="D143" s="3" t="s">
        <v>19</v>
      </c>
      <c r="E143" s="3" t="s">
        <v>20</v>
      </c>
      <c r="F143" s="3" t="s">
        <v>332</v>
      </c>
      <c r="G143" s="3" t="s">
        <v>333</v>
      </c>
      <c r="H143" s="3"/>
    </row>
    <row r="144" ht="15.75" customHeight="1">
      <c r="A144" s="2">
        <v>45660.0</v>
      </c>
      <c r="B144" s="3" t="s">
        <v>13</v>
      </c>
      <c r="C144" s="3" t="s">
        <v>29</v>
      </c>
      <c r="D144" s="3" t="s">
        <v>9</v>
      </c>
      <c r="E144" s="3" t="s">
        <v>15</v>
      </c>
      <c r="F144" s="3" t="s">
        <v>334</v>
      </c>
      <c r="G144" s="3" t="s">
        <v>335</v>
      </c>
      <c r="H144" s="3"/>
    </row>
    <row r="145" ht="15.75" customHeight="1">
      <c r="A145" s="2">
        <v>45660.0</v>
      </c>
      <c r="B145" s="3" t="s">
        <v>13</v>
      </c>
      <c r="C145" s="3" t="s">
        <v>29</v>
      </c>
      <c r="D145" s="3" t="s">
        <v>38</v>
      </c>
      <c r="E145" s="3" t="s">
        <v>20</v>
      </c>
      <c r="F145" s="3" t="s">
        <v>336</v>
      </c>
      <c r="G145" s="3" t="s">
        <v>337</v>
      </c>
      <c r="H145" s="3"/>
    </row>
    <row r="146" ht="15.75" customHeight="1">
      <c r="A146" s="2">
        <v>45660.0</v>
      </c>
      <c r="B146" s="3" t="s">
        <v>57</v>
      </c>
      <c r="C146" s="3" t="s">
        <v>58</v>
      </c>
      <c r="D146" s="3" t="s">
        <v>38</v>
      </c>
      <c r="E146" s="3" t="s">
        <v>20</v>
      </c>
      <c r="F146" s="3" t="s">
        <v>338</v>
      </c>
      <c r="G146" s="3" t="s">
        <v>339</v>
      </c>
      <c r="H146" s="3"/>
    </row>
    <row r="147" ht="15.75" customHeight="1">
      <c r="A147" s="2">
        <v>45660.0</v>
      </c>
      <c r="B147" s="3" t="s">
        <v>13</v>
      </c>
      <c r="C147" s="3" t="s">
        <v>18</v>
      </c>
      <c r="D147" s="3" t="s">
        <v>9</v>
      </c>
      <c r="E147" s="3" t="s">
        <v>15</v>
      </c>
      <c r="F147" s="3" t="s">
        <v>340</v>
      </c>
      <c r="G147" s="3" t="s">
        <v>341</v>
      </c>
      <c r="H147" s="3"/>
    </row>
    <row r="148" ht="15.75" customHeight="1">
      <c r="A148" s="2">
        <v>45660.0</v>
      </c>
      <c r="B148" s="3" t="s">
        <v>13</v>
      </c>
      <c r="C148" s="3" t="s">
        <v>37</v>
      </c>
      <c r="D148" s="3" t="s">
        <v>34</v>
      </c>
      <c r="E148" s="3" t="s">
        <v>15</v>
      </c>
      <c r="F148" s="3" t="s">
        <v>342</v>
      </c>
      <c r="G148" s="3" t="s">
        <v>343</v>
      </c>
      <c r="H148" s="3"/>
    </row>
    <row r="149" ht="15.75" customHeight="1">
      <c r="A149" s="2">
        <v>45660.0</v>
      </c>
      <c r="B149" s="3" t="s">
        <v>57</v>
      </c>
      <c r="C149" s="3" t="s">
        <v>58</v>
      </c>
      <c r="D149" s="3" t="s">
        <v>19</v>
      </c>
      <c r="E149" s="3" t="s">
        <v>59</v>
      </c>
      <c r="F149" s="3" t="s">
        <v>344</v>
      </c>
      <c r="G149" s="3" t="s">
        <v>345</v>
      </c>
      <c r="H149" s="3"/>
    </row>
    <row r="150" ht="15.75" customHeight="1">
      <c r="A150" s="2">
        <v>45660.0</v>
      </c>
      <c r="B150" s="3" t="s">
        <v>57</v>
      </c>
      <c r="C150" s="3" t="s">
        <v>80</v>
      </c>
      <c r="D150" s="3" t="s">
        <v>63</v>
      </c>
      <c r="E150" s="3" t="s">
        <v>59</v>
      </c>
      <c r="F150" s="3" t="s">
        <v>346</v>
      </c>
      <c r="G150" s="3" t="s">
        <v>347</v>
      </c>
      <c r="H150" s="3"/>
    </row>
    <row r="151" ht="15.75" customHeight="1">
      <c r="A151" s="2">
        <v>45660.0</v>
      </c>
      <c r="B151" s="3" t="s">
        <v>57</v>
      </c>
      <c r="C151" s="4" t="s">
        <v>62</v>
      </c>
      <c r="D151" s="3" t="s">
        <v>38</v>
      </c>
      <c r="E151" s="3" t="s">
        <v>20</v>
      </c>
      <c r="F151" s="3" t="s">
        <v>348</v>
      </c>
      <c r="G151" s="3" t="s">
        <v>349</v>
      </c>
      <c r="H151" s="3"/>
    </row>
    <row r="152" ht="15.75" customHeight="1">
      <c r="A152" s="2">
        <v>45660.0</v>
      </c>
      <c r="B152" s="3" t="s">
        <v>13</v>
      </c>
      <c r="C152" s="3" t="s">
        <v>18</v>
      </c>
      <c r="D152" s="3" t="s">
        <v>26</v>
      </c>
      <c r="E152" s="3" t="s">
        <v>20</v>
      </c>
      <c r="F152" s="3" t="s">
        <v>350</v>
      </c>
      <c r="G152" s="3" t="s">
        <v>351</v>
      </c>
      <c r="H152" s="3"/>
    </row>
    <row r="153" ht="15.75" customHeight="1">
      <c r="A153" s="2">
        <v>45660.0</v>
      </c>
      <c r="B153" s="3" t="s">
        <v>57</v>
      </c>
      <c r="C153" s="3" t="s">
        <v>85</v>
      </c>
      <c r="D153" s="3" t="s">
        <v>68</v>
      </c>
      <c r="E153" s="3" t="s">
        <v>59</v>
      </c>
      <c r="F153" s="3" t="s">
        <v>352</v>
      </c>
      <c r="G153" s="3" t="s">
        <v>353</v>
      </c>
      <c r="H153" s="3"/>
    </row>
    <row r="154" ht="15.75" customHeight="1">
      <c r="A154" s="2">
        <v>45660.0</v>
      </c>
      <c r="B154" s="3" t="s">
        <v>57</v>
      </c>
      <c r="C154" s="3" t="s">
        <v>85</v>
      </c>
      <c r="D154" s="3" t="s">
        <v>68</v>
      </c>
      <c r="E154" s="3" t="s">
        <v>59</v>
      </c>
      <c r="F154" s="3" t="s">
        <v>354</v>
      </c>
      <c r="G154" s="3" t="s">
        <v>355</v>
      </c>
      <c r="H154" s="3"/>
    </row>
    <row r="155" ht="15.75" customHeight="1">
      <c r="A155" s="2">
        <v>45660.0</v>
      </c>
      <c r="B155" s="3" t="s">
        <v>57</v>
      </c>
      <c r="C155" s="3" t="s">
        <v>85</v>
      </c>
      <c r="D155" s="3" t="s">
        <v>68</v>
      </c>
      <c r="E155" s="3" t="s">
        <v>59</v>
      </c>
      <c r="F155" s="3" t="s">
        <v>356</v>
      </c>
      <c r="G155" s="3" t="s">
        <v>357</v>
      </c>
      <c r="H155" s="3"/>
    </row>
    <row r="156" ht="15.75" customHeight="1">
      <c r="A156" s="2">
        <v>45660.0</v>
      </c>
      <c r="B156" s="3" t="s">
        <v>57</v>
      </c>
      <c r="C156" s="3" t="s">
        <v>85</v>
      </c>
      <c r="D156" s="3" t="s">
        <v>26</v>
      </c>
      <c r="E156" s="3" t="s">
        <v>59</v>
      </c>
      <c r="F156" s="3" t="s">
        <v>358</v>
      </c>
      <c r="G156" s="3" t="s">
        <v>359</v>
      </c>
      <c r="H156" s="3"/>
    </row>
    <row r="157" ht="15.75" customHeight="1">
      <c r="A157" s="2">
        <v>45660.0</v>
      </c>
      <c r="B157" s="3" t="s">
        <v>57</v>
      </c>
      <c r="C157" s="3" t="s">
        <v>85</v>
      </c>
      <c r="D157" s="3" t="s">
        <v>38</v>
      </c>
      <c r="E157" s="3" t="s">
        <v>20</v>
      </c>
      <c r="F157" s="3" t="s">
        <v>360</v>
      </c>
      <c r="G157" s="3" t="s">
        <v>361</v>
      </c>
      <c r="H157" s="3"/>
    </row>
    <row r="158" ht="15.75" customHeight="1">
      <c r="A158" s="2">
        <v>45660.0</v>
      </c>
      <c r="B158" s="3" t="s">
        <v>57</v>
      </c>
      <c r="C158" s="4" t="s">
        <v>62</v>
      </c>
      <c r="D158" s="3" t="s">
        <v>23</v>
      </c>
      <c r="E158" s="3" t="s">
        <v>59</v>
      </c>
      <c r="F158" s="3" t="s">
        <v>362</v>
      </c>
      <c r="G158" s="3" t="s">
        <v>363</v>
      </c>
      <c r="H158" s="3"/>
    </row>
    <row r="159" ht="15.75" customHeight="1">
      <c r="A159" s="2">
        <v>45660.0</v>
      </c>
      <c r="B159" s="3" t="s">
        <v>57</v>
      </c>
      <c r="C159" s="3" t="s">
        <v>80</v>
      </c>
      <c r="D159" s="3" t="s">
        <v>23</v>
      </c>
      <c r="E159" s="3" t="s">
        <v>59</v>
      </c>
      <c r="F159" s="3" t="s">
        <v>364</v>
      </c>
      <c r="G159" s="3" t="s">
        <v>365</v>
      </c>
      <c r="H159" s="3"/>
    </row>
    <row r="160" ht="15.75" customHeight="1">
      <c r="A160" s="2">
        <v>45660.0</v>
      </c>
      <c r="B160" s="3" t="s">
        <v>57</v>
      </c>
      <c r="C160" s="3" t="s">
        <v>80</v>
      </c>
      <c r="D160" s="3" t="s">
        <v>9</v>
      </c>
      <c r="E160" s="3" t="s">
        <v>20</v>
      </c>
      <c r="F160" s="3" t="s">
        <v>366</v>
      </c>
      <c r="G160" s="3" t="s">
        <v>367</v>
      </c>
      <c r="H160" s="3"/>
    </row>
    <row r="161" ht="15.75" customHeight="1">
      <c r="A161" s="2">
        <v>45660.0</v>
      </c>
      <c r="B161" s="3" t="s">
        <v>57</v>
      </c>
      <c r="C161" s="3" t="s">
        <v>71</v>
      </c>
      <c r="D161" s="3" t="s">
        <v>63</v>
      </c>
      <c r="E161" s="3" t="s">
        <v>59</v>
      </c>
      <c r="F161" s="3" t="s">
        <v>368</v>
      </c>
      <c r="G161" s="3" t="s">
        <v>369</v>
      </c>
      <c r="H161" s="3"/>
    </row>
    <row r="162" ht="15.75" customHeight="1">
      <c r="A162" s="2">
        <v>45660.0</v>
      </c>
      <c r="B162" s="3" t="s">
        <v>57</v>
      </c>
      <c r="C162" s="3" t="s">
        <v>71</v>
      </c>
      <c r="D162" s="3" t="s">
        <v>19</v>
      </c>
      <c r="E162" s="3" t="s">
        <v>59</v>
      </c>
      <c r="F162" s="3" t="s">
        <v>370</v>
      </c>
      <c r="G162" s="3" t="s">
        <v>371</v>
      </c>
      <c r="H162" s="3"/>
    </row>
    <row r="163" ht="15.75" customHeight="1">
      <c r="A163" s="2">
        <v>45660.0</v>
      </c>
      <c r="B163" s="3" t="s">
        <v>57</v>
      </c>
      <c r="C163" s="4" t="s">
        <v>62</v>
      </c>
      <c r="D163" s="3" t="s">
        <v>34</v>
      </c>
      <c r="E163" s="3" t="s">
        <v>20</v>
      </c>
      <c r="F163" s="3" t="s">
        <v>372</v>
      </c>
      <c r="G163" s="3" t="s">
        <v>373</v>
      </c>
      <c r="H163" s="3"/>
    </row>
    <row r="164" ht="15.75" customHeight="1">
      <c r="A164" s="2">
        <v>45660.0</v>
      </c>
      <c r="B164" s="3" t="s">
        <v>57</v>
      </c>
      <c r="C164" s="4" t="s">
        <v>62</v>
      </c>
      <c r="D164" s="3" t="s">
        <v>68</v>
      </c>
      <c r="E164" s="3" t="s">
        <v>59</v>
      </c>
      <c r="F164" s="3" t="s">
        <v>374</v>
      </c>
      <c r="G164" s="3" t="s">
        <v>375</v>
      </c>
      <c r="H164" s="3"/>
    </row>
    <row r="165" ht="15.75" customHeight="1">
      <c r="A165" s="2">
        <v>45660.0</v>
      </c>
      <c r="B165" s="3" t="s">
        <v>57</v>
      </c>
      <c r="C165" s="4" t="s">
        <v>62</v>
      </c>
      <c r="D165" s="3" t="s">
        <v>34</v>
      </c>
      <c r="E165" s="3" t="s">
        <v>20</v>
      </c>
      <c r="F165" s="3" t="s">
        <v>376</v>
      </c>
      <c r="G165" s="3" t="s">
        <v>377</v>
      </c>
      <c r="H165" s="3"/>
    </row>
    <row r="166" ht="15.75" customHeight="1">
      <c r="A166" s="2">
        <v>45660.0</v>
      </c>
      <c r="B166" s="3" t="s">
        <v>57</v>
      </c>
      <c r="C166" s="3" t="s">
        <v>80</v>
      </c>
      <c r="D166" s="3" t="s">
        <v>9</v>
      </c>
      <c r="E166" s="3" t="s">
        <v>20</v>
      </c>
      <c r="F166" s="3" t="s">
        <v>378</v>
      </c>
      <c r="G166" s="3" t="s">
        <v>379</v>
      </c>
      <c r="H166" s="3"/>
    </row>
    <row r="167" ht="15.75" customHeight="1">
      <c r="A167" s="2">
        <v>45660.0</v>
      </c>
      <c r="B167" s="3" t="s">
        <v>13</v>
      </c>
      <c r="C167" s="3" t="s">
        <v>18</v>
      </c>
      <c r="D167" s="3" t="s">
        <v>38</v>
      </c>
      <c r="E167" s="3" t="s">
        <v>20</v>
      </c>
      <c r="F167" s="3" t="s">
        <v>380</v>
      </c>
      <c r="G167" s="3" t="s">
        <v>381</v>
      </c>
      <c r="H167" s="3"/>
    </row>
    <row r="168" ht="15.75" customHeight="1">
      <c r="A168" s="2">
        <v>45660.0</v>
      </c>
      <c r="B168" s="3" t="s">
        <v>57</v>
      </c>
      <c r="C168" s="3" t="s">
        <v>58</v>
      </c>
      <c r="D168" s="3" t="s">
        <v>9</v>
      </c>
      <c r="E168" s="3" t="s">
        <v>20</v>
      </c>
      <c r="F168" s="3" t="s">
        <v>382</v>
      </c>
      <c r="G168" s="3" t="s">
        <v>383</v>
      </c>
      <c r="H168" s="3"/>
    </row>
    <row r="169" ht="15.75" customHeight="1">
      <c r="A169" s="2">
        <v>45660.0</v>
      </c>
      <c r="B169" s="3" t="s">
        <v>13</v>
      </c>
      <c r="C169" s="3" t="s">
        <v>14</v>
      </c>
      <c r="D169" s="3" t="s">
        <v>19</v>
      </c>
      <c r="E169" s="3" t="s">
        <v>20</v>
      </c>
      <c r="F169" s="3" t="s">
        <v>384</v>
      </c>
      <c r="G169" s="3" t="s">
        <v>385</v>
      </c>
      <c r="H169" s="3"/>
    </row>
    <row r="170" ht="15.75" customHeight="1">
      <c r="A170" s="2">
        <v>45660.0</v>
      </c>
      <c r="B170" s="3" t="s">
        <v>7</v>
      </c>
      <c r="C170" s="3" t="s">
        <v>126</v>
      </c>
      <c r="D170" s="3" t="s">
        <v>9</v>
      </c>
      <c r="E170" s="3" t="s">
        <v>10</v>
      </c>
      <c r="F170" s="3" t="s">
        <v>386</v>
      </c>
      <c r="G170" s="3" t="s">
        <v>387</v>
      </c>
      <c r="H170" s="3"/>
    </row>
    <row r="171" ht="15.75" customHeight="1">
      <c r="A171" s="2">
        <v>45660.0</v>
      </c>
      <c r="B171" s="3" t="s">
        <v>7</v>
      </c>
      <c r="C171" s="3"/>
      <c r="D171" s="3" t="s">
        <v>38</v>
      </c>
      <c r="E171" s="3" t="s">
        <v>15</v>
      </c>
      <c r="F171" s="3" t="s">
        <v>388</v>
      </c>
      <c r="G171" s="3" t="s">
        <v>389</v>
      </c>
      <c r="H171" s="3"/>
    </row>
    <row r="172" ht="15.75" customHeight="1">
      <c r="A172" s="2">
        <v>45660.0</v>
      </c>
      <c r="B172" s="3" t="s">
        <v>7</v>
      </c>
      <c r="C172" s="3"/>
      <c r="D172" s="3" t="s">
        <v>19</v>
      </c>
      <c r="E172" s="3" t="s">
        <v>101</v>
      </c>
      <c r="F172" s="3" t="s">
        <v>390</v>
      </c>
      <c r="G172" s="3" t="s">
        <v>391</v>
      </c>
      <c r="H172" s="3"/>
    </row>
    <row r="173" ht="15.75" customHeight="1">
      <c r="A173" s="2">
        <v>45660.0</v>
      </c>
      <c r="B173" s="3" t="s">
        <v>7</v>
      </c>
      <c r="C173" s="3"/>
      <c r="D173" s="3" t="s">
        <v>68</v>
      </c>
      <c r="E173" s="3" t="s">
        <v>20</v>
      </c>
      <c r="F173" s="3" t="s">
        <v>392</v>
      </c>
      <c r="G173" s="3" t="s">
        <v>393</v>
      </c>
      <c r="H173" s="3"/>
    </row>
    <row r="174" ht="15.75" customHeight="1">
      <c r="A174" s="2">
        <v>45660.0</v>
      </c>
      <c r="B174" s="3" t="s">
        <v>7</v>
      </c>
      <c r="C174" s="3" t="s">
        <v>118</v>
      </c>
      <c r="D174" s="3" t="s">
        <v>63</v>
      </c>
      <c r="E174" s="3" t="s">
        <v>20</v>
      </c>
      <c r="F174" s="3" t="s">
        <v>394</v>
      </c>
      <c r="G174" s="3" t="s">
        <v>395</v>
      </c>
      <c r="H174" s="3"/>
    </row>
    <row r="175" ht="15.75" customHeight="1">
      <c r="A175" s="2">
        <v>45660.0</v>
      </c>
      <c r="B175" s="3" t="s">
        <v>7</v>
      </c>
      <c r="C175" s="3" t="s">
        <v>118</v>
      </c>
      <c r="D175" s="3" t="s">
        <v>19</v>
      </c>
      <c r="E175" s="3" t="s">
        <v>101</v>
      </c>
      <c r="F175" s="3" t="s">
        <v>396</v>
      </c>
      <c r="G175" s="3" t="s">
        <v>397</v>
      </c>
      <c r="H175" s="3"/>
    </row>
    <row r="176" ht="15.75" customHeight="1">
      <c r="A176" s="2">
        <v>45660.0</v>
      </c>
      <c r="B176" s="3" t="s">
        <v>7</v>
      </c>
      <c r="C176" s="3" t="s">
        <v>126</v>
      </c>
      <c r="D176" s="3" t="s">
        <v>9</v>
      </c>
      <c r="E176" s="3" t="s">
        <v>10</v>
      </c>
      <c r="F176" s="3" t="s">
        <v>398</v>
      </c>
      <c r="G176" s="3" t="s">
        <v>399</v>
      </c>
      <c r="H176" s="3"/>
    </row>
    <row r="177" ht="15.75" customHeight="1">
      <c r="A177" s="2">
        <v>45660.0</v>
      </c>
      <c r="B177" s="3" t="s">
        <v>7</v>
      </c>
      <c r="C177" s="3" t="s">
        <v>118</v>
      </c>
      <c r="D177" s="3" t="s">
        <v>63</v>
      </c>
      <c r="E177" s="3" t="s">
        <v>20</v>
      </c>
      <c r="F177" s="3" t="s">
        <v>400</v>
      </c>
      <c r="G177" s="3" t="s">
        <v>401</v>
      </c>
      <c r="H177" s="3"/>
    </row>
    <row r="178" ht="15.75" customHeight="1">
      <c r="A178" s="2">
        <v>45660.0</v>
      </c>
      <c r="B178" s="3" t="s">
        <v>7</v>
      </c>
      <c r="C178" s="3" t="s">
        <v>106</v>
      </c>
      <c r="D178" s="3" t="s">
        <v>23</v>
      </c>
      <c r="E178" s="3" t="s">
        <v>20</v>
      </c>
      <c r="F178" s="3" t="s">
        <v>402</v>
      </c>
      <c r="G178" s="3" t="s">
        <v>403</v>
      </c>
      <c r="H178" s="3"/>
    </row>
    <row r="179" ht="15.75" customHeight="1">
      <c r="A179" s="2">
        <v>45660.0</v>
      </c>
      <c r="B179" s="3" t="s">
        <v>7</v>
      </c>
      <c r="C179" s="3"/>
      <c r="D179" s="3" t="s">
        <v>68</v>
      </c>
      <c r="E179" s="3" t="s">
        <v>15</v>
      </c>
      <c r="F179" s="3" t="s">
        <v>404</v>
      </c>
      <c r="G179" s="3" t="s">
        <v>405</v>
      </c>
      <c r="H179" s="3"/>
    </row>
    <row r="180" ht="15.75" customHeight="1">
      <c r="A180" s="2">
        <v>45660.0</v>
      </c>
      <c r="B180" s="3" t="s">
        <v>7</v>
      </c>
      <c r="C180" s="3" t="s">
        <v>8</v>
      </c>
      <c r="D180" s="3" t="s">
        <v>38</v>
      </c>
      <c r="E180" s="3" t="s">
        <v>101</v>
      </c>
      <c r="F180" s="3" t="s">
        <v>406</v>
      </c>
      <c r="G180" s="3" t="s">
        <v>407</v>
      </c>
      <c r="H180" s="3"/>
    </row>
    <row r="181" ht="15.75" customHeight="1">
      <c r="A181" s="2">
        <v>45660.0</v>
      </c>
      <c r="B181" s="3" t="s">
        <v>7</v>
      </c>
      <c r="C181" s="3"/>
      <c r="D181" s="3" t="s">
        <v>68</v>
      </c>
      <c r="E181" s="3" t="s">
        <v>20</v>
      </c>
      <c r="F181" s="3" t="s">
        <v>408</v>
      </c>
      <c r="G181" s="3" t="s">
        <v>409</v>
      </c>
      <c r="H181" s="3"/>
    </row>
    <row r="182" ht="15.75" customHeight="1">
      <c r="A182" s="2">
        <v>45660.0</v>
      </c>
      <c r="B182" s="3" t="s">
        <v>7</v>
      </c>
      <c r="C182" s="3"/>
      <c r="D182" s="3" t="s">
        <v>34</v>
      </c>
      <c r="E182" s="3" t="s">
        <v>109</v>
      </c>
      <c r="F182" s="3" t="s">
        <v>410</v>
      </c>
      <c r="G182" s="3" t="s">
        <v>411</v>
      </c>
      <c r="H182" s="3"/>
    </row>
    <row r="183" ht="15.75" customHeight="1">
      <c r="A183" s="2">
        <v>45660.0</v>
      </c>
      <c r="B183" s="3" t="s">
        <v>7</v>
      </c>
      <c r="C183" s="3"/>
      <c r="D183" s="3" t="s">
        <v>63</v>
      </c>
      <c r="E183" s="3" t="s">
        <v>20</v>
      </c>
      <c r="F183" s="3" t="s">
        <v>412</v>
      </c>
      <c r="G183" s="3" t="s">
        <v>413</v>
      </c>
      <c r="H183" s="3"/>
    </row>
    <row r="184" ht="15.75" customHeight="1">
      <c r="A184" s="2">
        <v>45660.0</v>
      </c>
      <c r="B184" s="3" t="s">
        <v>7</v>
      </c>
      <c r="C184" s="3" t="s">
        <v>106</v>
      </c>
      <c r="D184" s="3" t="s">
        <v>23</v>
      </c>
      <c r="E184" s="3" t="s">
        <v>15</v>
      </c>
      <c r="F184" s="3" t="s">
        <v>414</v>
      </c>
      <c r="G184" s="3" t="s">
        <v>415</v>
      </c>
      <c r="H184" s="3"/>
    </row>
    <row r="185" ht="15.75" customHeight="1">
      <c r="A185" s="2">
        <v>45660.0</v>
      </c>
      <c r="B185" s="3" t="s">
        <v>7</v>
      </c>
      <c r="C185" s="3" t="s">
        <v>131</v>
      </c>
      <c r="D185" s="3" t="s">
        <v>9</v>
      </c>
      <c r="E185" s="3" t="s">
        <v>10</v>
      </c>
      <c r="F185" s="3" t="s">
        <v>416</v>
      </c>
      <c r="G185" s="3" t="s">
        <v>417</v>
      </c>
      <c r="H185" s="3"/>
    </row>
    <row r="186" ht="15.75" customHeight="1">
      <c r="A186" s="2">
        <v>45660.0</v>
      </c>
      <c r="B186" s="3" t="s">
        <v>7</v>
      </c>
      <c r="C186" s="3" t="s">
        <v>8</v>
      </c>
      <c r="D186" s="3" t="s">
        <v>19</v>
      </c>
      <c r="E186" s="3" t="s">
        <v>15</v>
      </c>
      <c r="F186" s="3" t="s">
        <v>418</v>
      </c>
      <c r="G186" s="3" t="s">
        <v>419</v>
      </c>
      <c r="H186" s="3"/>
    </row>
    <row r="187" ht="15.75" customHeight="1">
      <c r="A187" s="2">
        <v>45660.0</v>
      </c>
      <c r="B187" s="3" t="s">
        <v>7</v>
      </c>
      <c r="C187" s="3" t="s">
        <v>131</v>
      </c>
      <c r="D187" s="3" t="s">
        <v>9</v>
      </c>
      <c r="E187" s="3" t="s">
        <v>109</v>
      </c>
      <c r="F187" s="3" t="s">
        <v>420</v>
      </c>
      <c r="G187" s="3" t="s">
        <v>421</v>
      </c>
      <c r="H187" s="3"/>
    </row>
    <row r="188" ht="15.75" customHeight="1">
      <c r="A188" s="2">
        <v>45660.0</v>
      </c>
      <c r="B188" s="3" t="s">
        <v>13</v>
      </c>
      <c r="C188" s="3" t="s">
        <v>14</v>
      </c>
      <c r="D188" s="3" t="s">
        <v>23</v>
      </c>
      <c r="E188" s="3" t="s">
        <v>59</v>
      </c>
      <c r="F188" s="3" t="s">
        <v>422</v>
      </c>
      <c r="G188" s="3" t="s">
        <v>423</v>
      </c>
      <c r="H188" s="3"/>
    </row>
    <row r="189" ht="15.75" customHeight="1">
      <c r="A189" s="2">
        <v>45660.0</v>
      </c>
      <c r="B189" s="3" t="s">
        <v>13</v>
      </c>
      <c r="C189" s="3"/>
      <c r="D189" s="3" t="s">
        <v>38</v>
      </c>
      <c r="E189" s="3" t="s">
        <v>20</v>
      </c>
      <c r="F189" s="3" t="s">
        <v>424</v>
      </c>
      <c r="G189" s="3" t="s">
        <v>425</v>
      </c>
      <c r="H189" s="3"/>
    </row>
    <row r="190" ht="15.75" customHeight="1">
      <c r="A190" s="2">
        <v>45660.0</v>
      </c>
      <c r="B190" s="3" t="s">
        <v>92</v>
      </c>
      <c r="C190" s="3" t="s">
        <v>93</v>
      </c>
      <c r="D190" s="3" t="s">
        <v>34</v>
      </c>
      <c r="E190" s="3" t="s">
        <v>101</v>
      </c>
      <c r="F190" s="3" t="s">
        <v>426</v>
      </c>
      <c r="G190" s="3" t="s">
        <v>427</v>
      </c>
      <c r="H190" s="3"/>
    </row>
    <row r="191" ht="15.75" customHeight="1">
      <c r="A191" s="2">
        <v>45660.0</v>
      </c>
      <c r="B191" s="3" t="s">
        <v>92</v>
      </c>
      <c r="C191" s="3" t="s">
        <v>98</v>
      </c>
      <c r="D191" s="3" t="s">
        <v>68</v>
      </c>
      <c r="E191" s="3" t="s">
        <v>20</v>
      </c>
      <c r="F191" s="3" t="s">
        <v>428</v>
      </c>
      <c r="G191" s="3" t="s">
        <v>429</v>
      </c>
      <c r="H191" s="3"/>
    </row>
    <row r="192" ht="15.75" customHeight="1">
      <c r="A192" s="2">
        <v>45660.0</v>
      </c>
      <c r="B192" s="3" t="s">
        <v>92</v>
      </c>
      <c r="C192" s="3" t="s">
        <v>98</v>
      </c>
      <c r="D192" s="3" t="s">
        <v>68</v>
      </c>
      <c r="E192" s="3" t="s">
        <v>20</v>
      </c>
      <c r="F192" s="3" t="s">
        <v>430</v>
      </c>
      <c r="G192" s="3" t="s">
        <v>431</v>
      </c>
      <c r="H192" s="3"/>
    </row>
    <row r="193" ht="15.75" customHeight="1">
      <c r="A193" s="2">
        <v>45660.0</v>
      </c>
      <c r="B193" s="3" t="s">
        <v>92</v>
      </c>
      <c r="C193" s="3" t="s">
        <v>98</v>
      </c>
      <c r="D193" s="3" t="s">
        <v>26</v>
      </c>
      <c r="E193" s="3" t="s">
        <v>15</v>
      </c>
      <c r="F193" s="3" t="s">
        <v>432</v>
      </c>
      <c r="G193" s="3" t="s">
        <v>433</v>
      </c>
      <c r="H193" s="3"/>
    </row>
    <row r="194" ht="15.75" customHeight="1">
      <c r="A194" s="2">
        <v>45660.0</v>
      </c>
      <c r="B194" s="3" t="s">
        <v>92</v>
      </c>
      <c r="C194" s="3" t="s">
        <v>98</v>
      </c>
      <c r="D194" s="3" t="s">
        <v>68</v>
      </c>
      <c r="E194" s="3" t="s">
        <v>20</v>
      </c>
      <c r="F194" s="3" t="s">
        <v>434</v>
      </c>
      <c r="G194" s="3" t="s">
        <v>435</v>
      </c>
      <c r="H194" s="3"/>
    </row>
    <row r="195" ht="15.75" customHeight="1">
      <c r="A195" s="2">
        <v>45660.0</v>
      </c>
      <c r="B195" s="3" t="s">
        <v>92</v>
      </c>
      <c r="C195" s="3" t="s">
        <v>93</v>
      </c>
      <c r="D195" s="3" t="s">
        <v>63</v>
      </c>
      <c r="E195" s="3" t="s">
        <v>101</v>
      </c>
      <c r="F195" s="3" t="s">
        <v>436</v>
      </c>
      <c r="G195" s="3" t="s">
        <v>437</v>
      </c>
      <c r="H195" s="3"/>
    </row>
    <row r="196" ht="15.75" customHeight="1">
      <c r="A196" s="2">
        <v>45660.0</v>
      </c>
      <c r="B196" s="3" t="s">
        <v>92</v>
      </c>
      <c r="C196" s="3" t="s">
        <v>144</v>
      </c>
      <c r="D196" s="3" t="s">
        <v>26</v>
      </c>
      <c r="E196" s="3" t="s">
        <v>101</v>
      </c>
      <c r="F196" s="3" t="s">
        <v>438</v>
      </c>
      <c r="G196" s="3" t="s">
        <v>439</v>
      </c>
      <c r="H196" s="3"/>
    </row>
    <row r="197" ht="15.75" customHeight="1">
      <c r="A197" s="2">
        <v>45660.0</v>
      </c>
      <c r="B197" s="3" t="s">
        <v>92</v>
      </c>
      <c r="C197" s="3" t="s">
        <v>144</v>
      </c>
      <c r="D197" s="3" t="s">
        <v>9</v>
      </c>
      <c r="E197" s="3" t="s">
        <v>109</v>
      </c>
      <c r="F197" s="3" t="s">
        <v>440</v>
      </c>
      <c r="G197" s="3" t="s">
        <v>441</v>
      </c>
      <c r="H197" s="3"/>
    </row>
    <row r="198" ht="15.75" customHeight="1">
      <c r="A198" s="2">
        <v>45660.0</v>
      </c>
      <c r="B198" s="3" t="s">
        <v>92</v>
      </c>
      <c r="C198" s="4" t="s">
        <v>149</v>
      </c>
      <c r="D198" s="3" t="s">
        <v>38</v>
      </c>
      <c r="E198" s="3" t="s">
        <v>15</v>
      </c>
      <c r="F198" s="3" t="s">
        <v>442</v>
      </c>
      <c r="G198" s="3" t="s">
        <v>443</v>
      </c>
      <c r="H198" s="3"/>
    </row>
    <row r="199" ht="15.75" customHeight="1">
      <c r="A199" s="2">
        <v>45660.0</v>
      </c>
      <c r="B199" s="3" t="s">
        <v>92</v>
      </c>
      <c r="C199" s="4" t="s">
        <v>149</v>
      </c>
      <c r="D199" s="3" t="s">
        <v>26</v>
      </c>
      <c r="E199" s="3" t="s">
        <v>101</v>
      </c>
      <c r="F199" s="3" t="s">
        <v>444</v>
      </c>
      <c r="G199" s="3" t="s">
        <v>445</v>
      </c>
      <c r="H199" s="3"/>
    </row>
    <row r="200" ht="15.75" customHeight="1">
      <c r="A200" s="2">
        <v>45660.0</v>
      </c>
      <c r="B200" s="3" t="s">
        <v>92</v>
      </c>
      <c r="C200" s="3" t="s">
        <v>158</v>
      </c>
      <c r="D200" s="3" t="s">
        <v>23</v>
      </c>
      <c r="E200" s="3" t="s">
        <v>20</v>
      </c>
      <c r="F200" s="3" t="s">
        <v>446</v>
      </c>
      <c r="G200" s="3" t="s">
        <v>447</v>
      </c>
      <c r="H200" s="3"/>
    </row>
    <row r="201" ht="15.75" customHeight="1">
      <c r="A201" s="2">
        <v>45660.0</v>
      </c>
      <c r="B201" s="3" t="s">
        <v>92</v>
      </c>
      <c r="C201" s="3" t="s">
        <v>144</v>
      </c>
      <c r="D201" s="3" t="s">
        <v>38</v>
      </c>
      <c r="E201" s="3" t="s">
        <v>15</v>
      </c>
      <c r="F201" s="3" t="s">
        <v>448</v>
      </c>
      <c r="G201" s="3" t="s">
        <v>449</v>
      </c>
      <c r="H201" s="3"/>
    </row>
    <row r="202" ht="15.75" customHeight="1">
      <c r="A202" s="2">
        <v>45660.0</v>
      </c>
      <c r="B202" s="3" t="s">
        <v>92</v>
      </c>
      <c r="C202" s="3" t="s">
        <v>158</v>
      </c>
      <c r="D202" s="3" t="s">
        <v>23</v>
      </c>
      <c r="E202" s="3" t="s">
        <v>15</v>
      </c>
      <c r="F202" s="3" t="s">
        <v>450</v>
      </c>
      <c r="G202" s="3" t="s">
        <v>451</v>
      </c>
      <c r="H202" s="3"/>
    </row>
    <row r="203" ht="15.75" customHeight="1">
      <c r="A203" s="2">
        <v>45661.0</v>
      </c>
      <c r="B203" s="3" t="s">
        <v>13</v>
      </c>
      <c r="C203" s="3" t="s">
        <v>169</v>
      </c>
      <c r="D203" s="3" t="s">
        <v>9</v>
      </c>
      <c r="E203" s="3" t="s">
        <v>101</v>
      </c>
      <c r="F203" s="3" t="s">
        <v>452</v>
      </c>
      <c r="G203" s="3" t="s">
        <v>453</v>
      </c>
      <c r="H203" s="3"/>
    </row>
    <row r="204" ht="15.75" customHeight="1">
      <c r="A204" s="2">
        <v>45661.0</v>
      </c>
      <c r="B204" s="3" t="s">
        <v>13</v>
      </c>
      <c r="C204" s="4"/>
      <c r="D204" s="3" t="s">
        <v>9</v>
      </c>
      <c r="E204" s="3" t="s">
        <v>15</v>
      </c>
      <c r="F204" s="3" t="s">
        <v>454</v>
      </c>
      <c r="G204" s="3" t="s">
        <v>455</v>
      </c>
      <c r="H204" s="3"/>
    </row>
    <row r="205" ht="15.75" customHeight="1">
      <c r="A205" s="2">
        <v>45661.0</v>
      </c>
      <c r="B205" s="3" t="s">
        <v>13</v>
      </c>
      <c r="C205" s="3"/>
      <c r="D205" s="3" t="s">
        <v>63</v>
      </c>
      <c r="E205" s="3" t="s">
        <v>101</v>
      </c>
      <c r="F205" s="3" t="s">
        <v>456</v>
      </c>
      <c r="G205" s="3" t="s">
        <v>457</v>
      </c>
      <c r="H205" s="3"/>
    </row>
    <row r="206" ht="15.75" customHeight="1">
      <c r="A206" s="2">
        <v>45661.0</v>
      </c>
      <c r="B206" s="3" t="s">
        <v>13</v>
      </c>
      <c r="C206" s="3" t="s">
        <v>37</v>
      </c>
      <c r="D206" s="3" t="s">
        <v>68</v>
      </c>
      <c r="E206" s="3" t="s">
        <v>20</v>
      </c>
      <c r="F206" s="3" t="s">
        <v>458</v>
      </c>
      <c r="G206" s="3" t="s">
        <v>459</v>
      </c>
      <c r="H206" s="3"/>
    </row>
    <row r="207" ht="15.75" customHeight="1">
      <c r="A207" s="2">
        <v>45661.0</v>
      </c>
      <c r="B207" s="3" t="s">
        <v>13</v>
      </c>
      <c r="C207" s="3"/>
      <c r="D207" s="3" t="s">
        <v>19</v>
      </c>
      <c r="E207" s="3" t="s">
        <v>20</v>
      </c>
      <c r="F207" s="3" t="s">
        <v>460</v>
      </c>
      <c r="G207" s="3" t="s">
        <v>461</v>
      </c>
      <c r="H207" s="3"/>
    </row>
    <row r="208" ht="15.75" customHeight="1">
      <c r="A208" s="2">
        <v>45661.0</v>
      </c>
      <c r="B208" s="3" t="s">
        <v>13</v>
      </c>
      <c r="C208" s="3" t="s">
        <v>18</v>
      </c>
      <c r="D208" s="3" t="s">
        <v>9</v>
      </c>
      <c r="E208" s="3" t="s">
        <v>101</v>
      </c>
      <c r="F208" s="3" t="s">
        <v>462</v>
      </c>
      <c r="G208" s="3" t="s">
        <v>463</v>
      </c>
      <c r="H208" s="3"/>
    </row>
    <row r="209" ht="15.75" customHeight="1">
      <c r="A209" s="2">
        <v>45661.0</v>
      </c>
      <c r="B209" s="3" t="s">
        <v>13</v>
      </c>
      <c r="C209" s="3" t="s">
        <v>29</v>
      </c>
      <c r="D209" s="3" t="s">
        <v>19</v>
      </c>
      <c r="E209" s="3" t="s">
        <v>20</v>
      </c>
      <c r="F209" s="3" t="s">
        <v>464</v>
      </c>
      <c r="G209" s="3" t="s">
        <v>465</v>
      </c>
      <c r="H209" s="3"/>
    </row>
    <row r="210" ht="15.75" customHeight="1">
      <c r="A210" s="2">
        <v>45661.0</v>
      </c>
      <c r="B210" s="3" t="s">
        <v>13</v>
      </c>
      <c r="C210" s="3" t="s">
        <v>18</v>
      </c>
      <c r="D210" s="3" t="s">
        <v>23</v>
      </c>
      <c r="E210" s="3" t="s">
        <v>20</v>
      </c>
      <c r="F210" s="3" t="s">
        <v>466</v>
      </c>
      <c r="G210" s="3" t="s">
        <v>467</v>
      </c>
      <c r="H210" s="3"/>
    </row>
    <row r="211" ht="15.75" customHeight="1">
      <c r="A211" s="2">
        <v>45661.0</v>
      </c>
      <c r="B211" s="3" t="s">
        <v>13</v>
      </c>
      <c r="C211" s="3" t="s">
        <v>18</v>
      </c>
      <c r="D211" s="3" t="s">
        <v>68</v>
      </c>
      <c r="E211" s="3" t="s">
        <v>20</v>
      </c>
      <c r="F211" s="3" t="s">
        <v>468</v>
      </c>
      <c r="G211" s="3" t="s">
        <v>469</v>
      </c>
      <c r="H211" s="3"/>
    </row>
    <row r="212" ht="15.75" customHeight="1">
      <c r="A212" s="2">
        <v>45661.0</v>
      </c>
      <c r="B212" s="3" t="s">
        <v>57</v>
      </c>
      <c r="C212" s="3" t="s">
        <v>58</v>
      </c>
      <c r="D212" s="3" t="s">
        <v>63</v>
      </c>
      <c r="E212" s="3" t="s">
        <v>59</v>
      </c>
      <c r="F212" s="3" t="s">
        <v>470</v>
      </c>
      <c r="G212" s="3" t="s">
        <v>471</v>
      </c>
      <c r="H212" s="3"/>
    </row>
    <row r="213" ht="15.75" customHeight="1">
      <c r="A213" s="2">
        <v>45661.0</v>
      </c>
      <c r="B213" s="3" t="s">
        <v>13</v>
      </c>
      <c r="C213" s="3" t="s">
        <v>14</v>
      </c>
      <c r="D213" s="3" t="s">
        <v>38</v>
      </c>
      <c r="E213" s="3" t="s">
        <v>15</v>
      </c>
      <c r="F213" s="3" t="s">
        <v>472</v>
      </c>
      <c r="G213" s="3" t="s">
        <v>473</v>
      </c>
      <c r="H213" s="3"/>
    </row>
    <row r="214" ht="15.75" customHeight="1">
      <c r="A214" s="2">
        <v>45661.0</v>
      </c>
      <c r="B214" s="3" t="s">
        <v>13</v>
      </c>
      <c r="C214" s="3" t="s">
        <v>29</v>
      </c>
      <c r="D214" s="3" t="s">
        <v>68</v>
      </c>
      <c r="E214" s="3" t="s">
        <v>20</v>
      </c>
      <c r="F214" s="3" t="s">
        <v>474</v>
      </c>
      <c r="G214" s="3" t="s">
        <v>475</v>
      </c>
      <c r="H214" s="3"/>
    </row>
    <row r="215" ht="15.75" customHeight="1">
      <c r="A215" s="2">
        <v>45661.0</v>
      </c>
      <c r="B215" s="3" t="s">
        <v>57</v>
      </c>
      <c r="C215" s="3" t="s">
        <v>58</v>
      </c>
      <c r="D215" s="3" t="s">
        <v>26</v>
      </c>
      <c r="E215" s="3" t="s">
        <v>20</v>
      </c>
      <c r="F215" s="3" t="s">
        <v>476</v>
      </c>
      <c r="G215" s="3" t="s">
        <v>477</v>
      </c>
      <c r="H215" s="3"/>
    </row>
    <row r="216" ht="15.75" customHeight="1">
      <c r="A216" s="2">
        <v>45661.0</v>
      </c>
      <c r="B216" s="3" t="s">
        <v>57</v>
      </c>
      <c r="C216" s="3" t="s">
        <v>71</v>
      </c>
      <c r="D216" s="3" t="s">
        <v>9</v>
      </c>
      <c r="E216" s="3" t="s">
        <v>20</v>
      </c>
      <c r="F216" s="3" t="s">
        <v>478</v>
      </c>
      <c r="G216" s="3" t="s">
        <v>479</v>
      </c>
      <c r="H216" s="3"/>
    </row>
    <row r="217" ht="15.75" customHeight="1">
      <c r="A217" s="2">
        <v>45661.0</v>
      </c>
      <c r="B217" s="3" t="s">
        <v>57</v>
      </c>
      <c r="C217" s="3" t="s">
        <v>58</v>
      </c>
      <c r="D217" s="3" t="s">
        <v>38</v>
      </c>
      <c r="E217" s="3" t="s">
        <v>20</v>
      </c>
      <c r="F217" s="3" t="s">
        <v>480</v>
      </c>
      <c r="G217" s="3" t="s">
        <v>481</v>
      </c>
      <c r="H217" s="3"/>
    </row>
    <row r="218" ht="15.75" customHeight="1">
      <c r="A218" s="2">
        <v>45661.0</v>
      </c>
      <c r="B218" s="3" t="s">
        <v>57</v>
      </c>
      <c r="C218" s="4" t="s">
        <v>62</v>
      </c>
      <c r="D218" s="3" t="s">
        <v>19</v>
      </c>
      <c r="E218" s="3" t="s">
        <v>20</v>
      </c>
      <c r="F218" s="3" t="s">
        <v>482</v>
      </c>
      <c r="G218" s="3" t="s">
        <v>483</v>
      </c>
      <c r="H218" s="3"/>
    </row>
    <row r="219" ht="15.75" customHeight="1">
      <c r="A219" s="2">
        <v>45661.0</v>
      </c>
      <c r="B219" s="3" t="s">
        <v>57</v>
      </c>
      <c r="C219" s="4"/>
      <c r="D219" s="3" t="s">
        <v>23</v>
      </c>
      <c r="E219" s="3" t="s">
        <v>20</v>
      </c>
      <c r="F219" s="3" t="s">
        <v>484</v>
      </c>
      <c r="G219" s="3" t="s">
        <v>485</v>
      </c>
      <c r="H219" s="3"/>
    </row>
    <row r="220" ht="15.75" customHeight="1">
      <c r="A220" s="2">
        <v>45661.0</v>
      </c>
      <c r="B220" s="3" t="s">
        <v>57</v>
      </c>
      <c r="C220" s="4"/>
      <c r="D220" s="3" t="s">
        <v>34</v>
      </c>
      <c r="E220" s="3" t="s">
        <v>15</v>
      </c>
      <c r="F220" s="3" t="s">
        <v>486</v>
      </c>
      <c r="G220" s="3" t="s">
        <v>487</v>
      </c>
      <c r="H220" s="3"/>
    </row>
    <row r="221" ht="15.75" customHeight="1">
      <c r="A221" s="2">
        <v>45661.0</v>
      </c>
      <c r="B221" s="3" t="s">
        <v>57</v>
      </c>
      <c r="C221" s="3" t="s">
        <v>71</v>
      </c>
      <c r="D221" s="3" t="s">
        <v>68</v>
      </c>
      <c r="E221" s="3" t="s">
        <v>59</v>
      </c>
      <c r="F221" s="3" t="s">
        <v>488</v>
      </c>
      <c r="G221" s="3" t="s">
        <v>489</v>
      </c>
      <c r="H221" s="3"/>
    </row>
    <row r="222" ht="15.75" customHeight="1">
      <c r="A222" s="2">
        <v>45661.0</v>
      </c>
      <c r="B222" s="3" t="s">
        <v>57</v>
      </c>
      <c r="C222" s="3" t="s">
        <v>71</v>
      </c>
      <c r="D222" s="3" t="s">
        <v>34</v>
      </c>
      <c r="E222" s="3" t="s">
        <v>20</v>
      </c>
      <c r="F222" s="3" t="s">
        <v>490</v>
      </c>
      <c r="G222" s="3" t="s">
        <v>491</v>
      </c>
      <c r="H222" s="3"/>
    </row>
    <row r="223" ht="15.75" customHeight="1">
      <c r="A223" s="2">
        <v>45661.0</v>
      </c>
      <c r="B223" s="3" t="s">
        <v>57</v>
      </c>
      <c r="C223" s="3"/>
      <c r="D223" s="3" t="s">
        <v>23</v>
      </c>
      <c r="E223" s="3" t="s">
        <v>20</v>
      </c>
      <c r="F223" s="3" t="s">
        <v>492</v>
      </c>
      <c r="G223" s="3" t="s">
        <v>493</v>
      </c>
      <c r="H223" s="3"/>
    </row>
    <row r="224" ht="15.75" customHeight="1">
      <c r="A224" s="2">
        <v>45661.0</v>
      </c>
      <c r="B224" s="3" t="s">
        <v>57</v>
      </c>
      <c r="C224" s="3" t="s">
        <v>80</v>
      </c>
      <c r="D224" s="3" t="s">
        <v>23</v>
      </c>
      <c r="E224" s="3" t="s">
        <v>59</v>
      </c>
      <c r="F224" s="3" t="s">
        <v>494</v>
      </c>
      <c r="G224" s="3" t="s">
        <v>495</v>
      </c>
      <c r="H224" s="3"/>
    </row>
    <row r="225" ht="15.75" customHeight="1">
      <c r="A225" s="2">
        <v>45661.0</v>
      </c>
      <c r="B225" s="3" t="s">
        <v>57</v>
      </c>
      <c r="C225" s="3"/>
      <c r="D225" s="3" t="s">
        <v>9</v>
      </c>
      <c r="E225" s="3" t="s">
        <v>20</v>
      </c>
      <c r="F225" s="3" t="s">
        <v>496</v>
      </c>
      <c r="G225" s="3" t="s">
        <v>497</v>
      </c>
      <c r="H225" s="3"/>
    </row>
    <row r="226" ht="15.75" customHeight="1">
      <c r="A226" s="2">
        <v>45661.0</v>
      </c>
      <c r="B226" s="3" t="s">
        <v>57</v>
      </c>
      <c r="C226" s="3"/>
      <c r="D226" s="3" t="s">
        <v>23</v>
      </c>
      <c r="E226" s="3" t="s">
        <v>59</v>
      </c>
      <c r="F226" s="3" t="s">
        <v>498</v>
      </c>
      <c r="G226" s="3" t="s">
        <v>499</v>
      </c>
      <c r="H226" s="3"/>
    </row>
    <row r="227" ht="15.75" customHeight="1">
      <c r="A227" s="2">
        <v>45661.0</v>
      </c>
      <c r="B227" s="3" t="s">
        <v>57</v>
      </c>
      <c r="C227" s="3" t="s">
        <v>85</v>
      </c>
      <c r="D227" s="3" t="s">
        <v>26</v>
      </c>
      <c r="E227" s="3" t="s">
        <v>20</v>
      </c>
      <c r="F227" s="3" t="s">
        <v>500</v>
      </c>
      <c r="G227" s="3" t="s">
        <v>501</v>
      </c>
      <c r="H227" s="3"/>
    </row>
    <row r="228" ht="15.75" customHeight="1">
      <c r="A228" s="2">
        <v>45661.0</v>
      </c>
      <c r="B228" s="3" t="s">
        <v>57</v>
      </c>
      <c r="C228" s="3" t="s">
        <v>85</v>
      </c>
      <c r="D228" s="3" t="s">
        <v>19</v>
      </c>
      <c r="E228" s="3" t="s">
        <v>59</v>
      </c>
      <c r="F228" s="3" t="s">
        <v>502</v>
      </c>
      <c r="G228" s="3" t="s">
        <v>503</v>
      </c>
      <c r="H228" s="3"/>
    </row>
    <row r="229" ht="15.75" customHeight="1">
      <c r="A229" s="2">
        <v>45661.0</v>
      </c>
      <c r="B229" s="3" t="s">
        <v>13</v>
      </c>
      <c r="C229" s="3" t="s">
        <v>14</v>
      </c>
      <c r="D229" s="3" t="s">
        <v>26</v>
      </c>
      <c r="E229" s="3" t="s">
        <v>15</v>
      </c>
      <c r="F229" s="3" t="s">
        <v>504</v>
      </c>
      <c r="G229" s="3" t="s">
        <v>505</v>
      </c>
      <c r="H229" s="3"/>
    </row>
    <row r="230" ht="15.75" customHeight="1">
      <c r="A230" s="2">
        <v>45661.0</v>
      </c>
      <c r="B230" s="3" t="s">
        <v>57</v>
      </c>
      <c r="C230" s="3" t="s">
        <v>58</v>
      </c>
      <c r="D230" s="3" t="s">
        <v>9</v>
      </c>
      <c r="E230" s="3" t="s">
        <v>15</v>
      </c>
      <c r="F230" s="3" t="s">
        <v>506</v>
      </c>
      <c r="G230" s="3" t="s">
        <v>507</v>
      </c>
      <c r="H230" s="3"/>
    </row>
    <row r="231" ht="15.75" customHeight="1">
      <c r="A231" s="2">
        <v>45661.0</v>
      </c>
      <c r="B231" s="3" t="s">
        <v>13</v>
      </c>
      <c r="C231" s="3" t="s">
        <v>14</v>
      </c>
      <c r="D231" s="3" t="s">
        <v>68</v>
      </c>
      <c r="E231" s="3" t="s">
        <v>20</v>
      </c>
      <c r="F231" s="3" t="s">
        <v>508</v>
      </c>
      <c r="G231" s="3" t="s">
        <v>509</v>
      </c>
      <c r="H231" s="3"/>
    </row>
    <row r="232" ht="15.75" customHeight="1">
      <c r="A232" s="2">
        <v>45661.0</v>
      </c>
      <c r="B232" s="3" t="s">
        <v>13</v>
      </c>
      <c r="C232" s="3" t="s">
        <v>14</v>
      </c>
      <c r="D232" s="3" t="s">
        <v>26</v>
      </c>
      <c r="E232" s="3" t="s">
        <v>15</v>
      </c>
      <c r="F232" s="3" t="s">
        <v>510</v>
      </c>
      <c r="G232" s="3" t="s">
        <v>511</v>
      </c>
      <c r="H232" s="3"/>
    </row>
    <row r="233" ht="15.75" customHeight="1">
      <c r="A233" s="2">
        <v>45661.0</v>
      </c>
      <c r="B233" s="3" t="s">
        <v>92</v>
      </c>
      <c r="C233" s="3" t="s">
        <v>93</v>
      </c>
      <c r="D233" s="3" t="s">
        <v>23</v>
      </c>
      <c r="E233" s="3" t="s">
        <v>20</v>
      </c>
      <c r="F233" s="3" t="s">
        <v>512</v>
      </c>
      <c r="G233" s="3" t="s">
        <v>513</v>
      </c>
      <c r="H233" s="3"/>
    </row>
    <row r="234" ht="15.75" customHeight="1">
      <c r="A234" s="2">
        <v>45661.0</v>
      </c>
      <c r="B234" s="3" t="s">
        <v>13</v>
      </c>
      <c r="C234" s="3" t="s">
        <v>14</v>
      </c>
      <c r="D234" s="3" t="s">
        <v>63</v>
      </c>
      <c r="E234" s="3" t="s">
        <v>59</v>
      </c>
      <c r="F234" s="3" t="s">
        <v>514</v>
      </c>
      <c r="G234" s="3" t="s">
        <v>515</v>
      </c>
      <c r="H234" s="3"/>
    </row>
    <row r="235" ht="15.75" customHeight="1">
      <c r="A235" s="2">
        <v>45661.0</v>
      </c>
      <c r="B235" s="3" t="s">
        <v>7</v>
      </c>
      <c r="C235" s="3" t="s">
        <v>8</v>
      </c>
      <c r="D235" s="3" t="s">
        <v>63</v>
      </c>
      <c r="E235" s="3" t="s">
        <v>20</v>
      </c>
      <c r="F235" s="3" t="s">
        <v>516</v>
      </c>
      <c r="G235" s="3" t="s">
        <v>517</v>
      </c>
      <c r="H235" s="3"/>
    </row>
    <row r="236" ht="15.75" customHeight="1">
      <c r="A236" s="2">
        <v>45661.0</v>
      </c>
      <c r="B236" s="3" t="s">
        <v>7</v>
      </c>
      <c r="C236" s="3"/>
      <c r="D236" s="3" t="s">
        <v>68</v>
      </c>
      <c r="E236" s="3" t="s">
        <v>15</v>
      </c>
      <c r="F236" s="3" t="s">
        <v>518</v>
      </c>
      <c r="G236" s="3" t="s">
        <v>519</v>
      </c>
      <c r="H236" s="3"/>
    </row>
    <row r="237" ht="15.75" customHeight="1">
      <c r="A237" s="2">
        <v>45661.0</v>
      </c>
      <c r="B237" s="3" t="s">
        <v>7</v>
      </c>
      <c r="C237" s="3"/>
      <c r="D237" s="3" t="s">
        <v>34</v>
      </c>
      <c r="E237" s="3" t="s">
        <v>258</v>
      </c>
      <c r="F237" s="3" t="s">
        <v>520</v>
      </c>
      <c r="G237" s="3" t="s">
        <v>521</v>
      </c>
      <c r="H237" s="3"/>
    </row>
    <row r="238" ht="15.75" customHeight="1">
      <c r="A238" s="2">
        <v>45661.0</v>
      </c>
      <c r="B238" s="3" t="s">
        <v>7</v>
      </c>
      <c r="C238" s="3"/>
      <c r="D238" s="3" t="s">
        <v>38</v>
      </c>
      <c r="E238" s="3" t="s">
        <v>109</v>
      </c>
      <c r="F238" s="3" t="s">
        <v>522</v>
      </c>
      <c r="G238" s="3" t="s">
        <v>523</v>
      </c>
      <c r="H238" s="3"/>
    </row>
    <row r="239" ht="15.75" customHeight="1">
      <c r="A239" s="2">
        <v>45661.0</v>
      </c>
      <c r="B239" s="3" t="s">
        <v>7</v>
      </c>
      <c r="C239" s="3" t="s">
        <v>106</v>
      </c>
      <c r="D239" s="3" t="s">
        <v>9</v>
      </c>
      <c r="E239" s="3" t="s">
        <v>10</v>
      </c>
      <c r="F239" s="3" t="s">
        <v>524</v>
      </c>
      <c r="G239" s="3" t="s">
        <v>525</v>
      </c>
      <c r="H239" s="3"/>
    </row>
    <row r="240" ht="15.75" customHeight="1">
      <c r="A240" s="2">
        <v>45661.0</v>
      </c>
      <c r="B240" s="3" t="s">
        <v>7</v>
      </c>
      <c r="C240" s="3" t="s">
        <v>106</v>
      </c>
      <c r="D240" s="3" t="s">
        <v>63</v>
      </c>
      <c r="E240" s="3" t="s">
        <v>20</v>
      </c>
      <c r="F240" s="3" t="s">
        <v>526</v>
      </c>
      <c r="G240" s="3" t="s">
        <v>175</v>
      </c>
      <c r="H240" s="3"/>
    </row>
    <row r="241" ht="15.75" customHeight="1">
      <c r="A241" s="2">
        <v>45661.0</v>
      </c>
      <c r="B241" s="3" t="s">
        <v>7</v>
      </c>
      <c r="C241" s="3" t="s">
        <v>118</v>
      </c>
      <c r="D241" s="3" t="s">
        <v>26</v>
      </c>
      <c r="E241" s="3" t="s">
        <v>527</v>
      </c>
      <c r="F241" s="3" t="s">
        <v>528</v>
      </c>
      <c r="G241" s="3" t="s">
        <v>529</v>
      </c>
      <c r="H241" s="3"/>
    </row>
    <row r="242" ht="15.75" customHeight="1">
      <c r="A242" s="2">
        <v>45661.0</v>
      </c>
      <c r="B242" s="3" t="s">
        <v>7</v>
      </c>
      <c r="C242" s="3" t="s">
        <v>126</v>
      </c>
      <c r="D242" s="3" t="s">
        <v>26</v>
      </c>
      <c r="E242" s="3" t="s">
        <v>119</v>
      </c>
      <c r="F242" s="3" t="s">
        <v>530</v>
      </c>
      <c r="G242" s="3" t="s">
        <v>531</v>
      </c>
      <c r="H242" s="3"/>
    </row>
    <row r="243" ht="15.75" customHeight="1">
      <c r="A243" s="2">
        <v>45661.0</v>
      </c>
      <c r="B243" s="3" t="s">
        <v>7</v>
      </c>
      <c r="C243" s="3"/>
      <c r="D243" s="3" t="s">
        <v>68</v>
      </c>
      <c r="E243" s="3" t="s">
        <v>15</v>
      </c>
      <c r="F243" s="3" t="s">
        <v>532</v>
      </c>
      <c r="G243" s="3" t="s">
        <v>533</v>
      </c>
      <c r="H243" s="3"/>
    </row>
    <row r="244" ht="15.75" customHeight="1">
      <c r="A244" s="2">
        <v>45661.0</v>
      </c>
      <c r="B244" s="3" t="s">
        <v>7</v>
      </c>
      <c r="C244" s="3"/>
      <c r="D244" s="3" t="s">
        <v>38</v>
      </c>
      <c r="E244" s="3" t="s">
        <v>101</v>
      </c>
      <c r="F244" s="3" t="s">
        <v>534</v>
      </c>
      <c r="G244" s="3" t="s">
        <v>535</v>
      </c>
      <c r="H244" s="3"/>
    </row>
    <row r="245" ht="15.75" customHeight="1">
      <c r="A245" s="2">
        <v>45661.0</v>
      </c>
      <c r="B245" s="3" t="s">
        <v>7</v>
      </c>
      <c r="C245" s="3"/>
      <c r="D245" s="3" t="s">
        <v>38</v>
      </c>
      <c r="E245" s="3" t="s">
        <v>101</v>
      </c>
      <c r="F245" s="3" t="s">
        <v>536</v>
      </c>
      <c r="G245" s="3" t="s">
        <v>537</v>
      </c>
      <c r="H245" s="3"/>
    </row>
    <row r="246" ht="15.75" customHeight="1">
      <c r="A246" s="2">
        <v>45661.0</v>
      </c>
      <c r="B246" s="3" t="s">
        <v>7</v>
      </c>
      <c r="C246" s="3" t="s">
        <v>131</v>
      </c>
      <c r="D246" s="3" t="s">
        <v>34</v>
      </c>
      <c r="E246" s="3" t="s">
        <v>258</v>
      </c>
      <c r="F246" s="3" t="s">
        <v>538</v>
      </c>
      <c r="G246" s="3" t="s">
        <v>539</v>
      </c>
      <c r="H246" s="3"/>
    </row>
    <row r="247" ht="15.75" customHeight="1">
      <c r="A247" s="2">
        <v>45661.0</v>
      </c>
      <c r="B247" s="3" t="s">
        <v>7</v>
      </c>
      <c r="C247" s="3" t="s">
        <v>131</v>
      </c>
      <c r="D247" s="3" t="s">
        <v>38</v>
      </c>
      <c r="E247" s="3" t="s">
        <v>109</v>
      </c>
      <c r="F247" s="3" t="s">
        <v>540</v>
      </c>
      <c r="G247" s="3" t="s">
        <v>541</v>
      </c>
      <c r="H247" s="3"/>
    </row>
    <row r="248" ht="15.75" customHeight="1">
      <c r="A248" s="2">
        <v>45661.0</v>
      </c>
      <c r="B248" s="3" t="s">
        <v>7</v>
      </c>
      <c r="C248" s="3" t="s">
        <v>118</v>
      </c>
      <c r="D248" s="3" t="s">
        <v>63</v>
      </c>
      <c r="E248" s="3" t="s">
        <v>20</v>
      </c>
      <c r="F248" s="3" t="s">
        <v>542</v>
      </c>
      <c r="G248" s="3" t="s">
        <v>543</v>
      </c>
      <c r="H248" s="3"/>
    </row>
    <row r="249" ht="15.75" customHeight="1">
      <c r="A249" s="2">
        <v>45661.0</v>
      </c>
      <c r="B249" s="3" t="s">
        <v>92</v>
      </c>
      <c r="C249" s="3" t="s">
        <v>158</v>
      </c>
      <c r="D249" s="3" t="s">
        <v>23</v>
      </c>
      <c r="E249" s="3" t="s">
        <v>15</v>
      </c>
      <c r="F249" s="3" t="s">
        <v>544</v>
      </c>
      <c r="G249" s="3" t="s">
        <v>545</v>
      </c>
      <c r="H249" s="3"/>
    </row>
    <row r="250" ht="15.75" customHeight="1">
      <c r="A250" s="2">
        <v>45661.0</v>
      </c>
      <c r="B250" s="3" t="s">
        <v>92</v>
      </c>
      <c r="C250" s="3" t="s">
        <v>158</v>
      </c>
      <c r="D250" s="3" t="s">
        <v>9</v>
      </c>
      <c r="E250" s="3" t="s">
        <v>10</v>
      </c>
      <c r="F250" s="3" t="s">
        <v>546</v>
      </c>
      <c r="G250" s="3" t="s">
        <v>547</v>
      </c>
      <c r="H250" s="3"/>
    </row>
    <row r="251" ht="15.75" customHeight="1">
      <c r="A251" s="2">
        <v>45661.0</v>
      </c>
      <c r="B251" s="3" t="s">
        <v>92</v>
      </c>
      <c r="C251" s="3" t="s">
        <v>93</v>
      </c>
      <c r="D251" s="3" t="s">
        <v>19</v>
      </c>
      <c r="E251" s="3" t="s">
        <v>15</v>
      </c>
      <c r="F251" s="3" t="s">
        <v>548</v>
      </c>
      <c r="G251" s="3" t="s">
        <v>549</v>
      </c>
      <c r="H251" s="3"/>
    </row>
    <row r="252" ht="15.75" customHeight="1">
      <c r="A252" s="2">
        <v>45661.0</v>
      </c>
      <c r="B252" s="3" t="s">
        <v>92</v>
      </c>
      <c r="C252" s="3" t="s">
        <v>98</v>
      </c>
      <c r="D252" s="3" t="s">
        <v>34</v>
      </c>
      <c r="E252" s="3" t="s">
        <v>10</v>
      </c>
      <c r="F252" s="3" t="s">
        <v>550</v>
      </c>
      <c r="G252" s="3" t="s">
        <v>551</v>
      </c>
      <c r="H252" s="3"/>
    </row>
    <row r="253" ht="15.75" customHeight="1">
      <c r="A253" s="2">
        <v>45661.0</v>
      </c>
      <c r="B253" s="3" t="s">
        <v>92</v>
      </c>
      <c r="C253" s="3"/>
      <c r="D253" s="3" t="s">
        <v>68</v>
      </c>
      <c r="E253" s="3" t="s">
        <v>15</v>
      </c>
      <c r="F253" s="3" t="s">
        <v>552</v>
      </c>
      <c r="G253" s="3" t="s">
        <v>553</v>
      </c>
      <c r="H253" s="3"/>
    </row>
    <row r="254" ht="15.75" customHeight="1">
      <c r="A254" s="2">
        <v>45661.0</v>
      </c>
      <c r="B254" s="3" t="s">
        <v>92</v>
      </c>
      <c r="C254" s="3"/>
      <c r="D254" s="3" t="s">
        <v>26</v>
      </c>
      <c r="E254" s="3" t="s">
        <v>101</v>
      </c>
      <c r="F254" s="3" t="s">
        <v>554</v>
      </c>
      <c r="G254" s="3" t="s">
        <v>555</v>
      </c>
      <c r="H254" s="3"/>
    </row>
    <row r="255" ht="15.75" customHeight="1">
      <c r="A255" s="2">
        <v>45661.0</v>
      </c>
      <c r="B255" s="3" t="s">
        <v>92</v>
      </c>
      <c r="C255" s="3" t="s">
        <v>144</v>
      </c>
      <c r="D255" s="3" t="s">
        <v>63</v>
      </c>
      <c r="E255" s="3" t="s">
        <v>59</v>
      </c>
      <c r="F255" s="3" t="s">
        <v>556</v>
      </c>
      <c r="G255" s="3" t="s">
        <v>557</v>
      </c>
      <c r="H255" s="3"/>
    </row>
    <row r="256" ht="15.75" customHeight="1">
      <c r="A256" s="2">
        <v>45661.0</v>
      </c>
      <c r="B256" s="3" t="s">
        <v>92</v>
      </c>
      <c r="C256" s="3" t="s">
        <v>98</v>
      </c>
      <c r="D256" s="3" t="s">
        <v>38</v>
      </c>
      <c r="E256" s="3" t="s">
        <v>101</v>
      </c>
      <c r="F256" s="3" t="s">
        <v>558</v>
      </c>
      <c r="G256" s="3" t="s">
        <v>559</v>
      </c>
      <c r="H256" s="3"/>
    </row>
    <row r="257" ht="15.75" customHeight="1">
      <c r="A257" s="2">
        <v>45661.0</v>
      </c>
      <c r="B257" s="3" t="s">
        <v>92</v>
      </c>
      <c r="C257" s="3" t="s">
        <v>144</v>
      </c>
      <c r="D257" s="3" t="s">
        <v>68</v>
      </c>
      <c r="E257" s="3" t="s">
        <v>20</v>
      </c>
      <c r="F257" s="3" t="s">
        <v>560</v>
      </c>
      <c r="G257" s="3" t="s">
        <v>561</v>
      </c>
      <c r="H257" s="3"/>
    </row>
    <row r="258" ht="15.75" customHeight="1">
      <c r="A258" s="2">
        <v>45661.0</v>
      </c>
      <c r="B258" s="3" t="s">
        <v>92</v>
      </c>
      <c r="C258" s="4" t="s">
        <v>149</v>
      </c>
      <c r="D258" s="3" t="s">
        <v>19</v>
      </c>
      <c r="E258" s="3" t="s">
        <v>15</v>
      </c>
      <c r="F258" s="3" t="s">
        <v>562</v>
      </c>
      <c r="G258" s="3" t="s">
        <v>563</v>
      </c>
      <c r="H258" s="3"/>
    </row>
    <row r="259" ht="15.75" customHeight="1">
      <c r="A259" s="2">
        <v>45661.0</v>
      </c>
      <c r="B259" s="3" t="s">
        <v>92</v>
      </c>
      <c r="C259" s="4" t="s">
        <v>149</v>
      </c>
      <c r="D259" s="3" t="s">
        <v>23</v>
      </c>
      <c r="E259" s="3" t="s">
        <v>15</v>
      </c>
      <c r="F259" s="3" t="s">
        <v>564</v>
      </c>
      <c r="G259" s="3" t="s">
        <v>565</v>
      </c>
      <c r="H259" s="3"/>
    </row>
    <row r="260" ht="15.75" customHeight="1">
      <c r="A260" s="2">
        <v>45661.0</v>
      </c>
      <c r="B260" s="3" t="s">
        <v>92</v>
      </c>
      <c r="C260" s="3" t="s">
        <v>158</v>
      </c>
      <c r="D260" s="3" t="s">
        <v>68</v>
      </c>
      <c r="E260" s="3" t="s">
        <v>20</v>
      </c>
      <c r="F260" s="3" t="s">
        <v>566</v>
      </c>
      <c r="G260" s="3" t="s">
        <v>567</v>
      </c>
      <c r="H260" s="3"/>
    </row>
    <row r="261" ht="15.75" customHeight="1">
      <c r="A261" s="2">
        <v>45661.0</v>
      </c>
      <c r="B261" s="3" t="s">
        <v>92</v>
      </c>
      <c r="C261" s="3" t="s">
        <v>158</v>
      </c>
      <c r="D261" s="3" t="s">
        <v>26</v>
      </c>
      <c r="E261" s="3" t="s">
        <v>101</v>
      </c>
      <c r="F261" s="3" t="s">
        <v>568</v>
      </c>
      <c r="G261" s="3" t="s">
        <v>569</v>
      </c>
      <c r="H261" s="3"/>
    </row>
    <row r="262" ht="15.75" customHeight="1">
      <c r="A262" s="2">
        <v>45661.0</v>
      </c>
      <c r="B262" s="3" t="s">
        <v>92</v>
      </c>
      <c r="C262" s="3" t="s">
        <v>158</v>
      </c>
      <c r="D262" s="3" t="s">
        <v>9</v>
      </c>
      <c r="E262" s="3" t="s">
        <v>101</v>
      </c>
      <c r="F262" s="3" t="s">
        <v>570</v>
      </c>
      <c r="G262" s="3" t="s">
        <v>571</v>
      </c>
      <c r="H262" s="3"/>
    </row>
    <row r="263" ht="15.75" customHeight="1">
      <c r="A263" s="2">
        <v>45662.0</v>
      </c>
      <c r="B263" s="3" t="s">
        <v>13</v>
      </c>
      <c r="C263" s="3" t="s">
        <v>29</v>
      </c>
      <c r="D263" s="3" t="s">
        <v>34</v>
      </c>
      <c r="E263" s="3" t="s">
        <v>15</v>
      </c>
      <c r="F263" s="3" t="s">
        <v>572</v>
      </c>
      <c r="G263" s="3" t="s">
        <v>573</v>
      </c>
      <c r="H263" s="3"/>
    </row>
    <row r="264" ht="15.75" customHeight="1">
      <c r="A264" s="2">
        <v>45662.0</v>
      </c>
      <c r="B264" s="3" t="s">
        <v>13</v>
      </c>
      <c r="C264" s="3"/>
      <c r="D264" s="3" t="s">
        <v>23</v>
      </c>
      <c r="E264" s="3" t="s">
        <v>20</v>
      </c>
      <c r="F264" s="3" t="s">
        <v>574</v>
      </c>
      <c r="G264" s="3" t="s">
        <v>575</v>
      </c>
      <c r="H264" s="3"/>
    </row>
    <row r="265" ht="15.75" customHeight="1">
      <c r="A265" s="2">
        <v>45662.0</v>
      </c>
      <c r="B265" s="3" t="s">
        <v>13</v>
      </c>
      <c r="C265" s="3" t="s">
        <v>37</v>
      </c>
      <c r="D265" s="3" t="s">
        <v>63</v>
      </c>
      <c r="E265" s="3" t="s">
        <v>59</v>
      </c>
      <c r="F265" s="3" t="s">
        <v>576</v>
      </c>
      <c r="G265" s="3" t="s">
        <v>577</v>
      </c>
      <c r="H265" s="3"/>
    </row>
    <row r="266" ht="15.75" customHeight="1">
      <c r="A266" s="2">
        <v>45662.0</v>
      </c>
      <c r="B266" s="3" t="s">
        <v>13</v>
      </c>
      <c r="C266" s="3" t="s">
        <v>29</v>
      </c>
      <c r="D266" s="3" t="s">
        <v>68</v>
      </c>
      <c r="E266" s="3" t="s">
        <v>59</v>
      </c>
      <c r="F266" s="3" t="s">
        <v>578</v>
      </c>
      <c r="G266" s="3" t="s">
        <v>579</v>
      </c>
      <c r="H266" s="3"/>
    </row>
    <row r="267" ht="15.75" customHeight="1">
      <c r="A267" s="2">
        <v>45662.0</v>
      </c>
      <c r="B267" s="3" t="s">
        <v>13</v>
      </c>
      <c r="C267" s="3" t="s">
        <v>29</v>
      </c>
      <c r="D267" s="3" t="s">
        <v>63</v>
      </c>
      <c r="E267" s="3" t="s">
        <v>15</v>
      </c>
      <c r="F267" s="3" t="s">
        <v>580</v>
      </c>
      <c r="G267" s="3" t="s">
        <v>581</v>
      </c>
      <c r="H267" s="3"/>
    </row>
    <row r="268" ht="15.75" customHeight="1">
      <c r="A268" s="2">
        <v>45662.0</v>
      </c>
      <c r="B268" s="3" t="s">
        <v>13</v>
      </c>
      <c r="C268" s="3" t="s">
        <v>169</v>
      </c>
      <c r="D268" s="3" t="s">
        <v>68</v>
      </c>
      <c r="E268" s="3" t="s">
        <v>20</v>
      </c>
      <c r="F268" s="3" t="s">
        <v>582</v>
      </c>
      <c r="G268" s="3" t="s">
        <v>583</v>
      </c>
      <c r="H268" s="3"/>
    </row>
    <row r="269" ht="15.75" customHeight="1">
      <c r="A269" s="2">
        <v>45662.0</v>
      </c>
      <c r="B269" s="3" t="s">
        <v>13</v>
      </c>
      <c r="C269" s="3" t="s">
        <v>29</v>
      </c>
      <c r="D269" s="3" t="s">
        <v>9</v>
      </c>
      <c r="E269" s="3" t="s">
        <v>15</v>
      </c>
      <c r="F269" s="3" t="s">
        <v>584</v>
      </c>
      <c r="G269" s="3" t="s">
        <v>585</v>
      </c>
      <c r="H269" s="3"/>
    </row>
    <row r="270" ht="15.75" customHeight="1">
      <c r="A270" s="2">
        <v>45662.0</v>
      </c>
      <c r="B270" s="3" t="s">
        <v>13</v>
      </c>
      <c r="C270" s="3" t="s">
        <v>14</v>
      </c>
      <c r="D270" s="3" t="s">
        <v>23</v>
      </c>
      <c r="E270" s="3" t="s">
        <v>20</v>
      </c>
      <c r="F270" s="3" t="s">
        <v>586</v>
      </c>
      <c r="G270" s="3" t="s">
        <v>587</v>
      </c>
      <c r="H270" s="3"/>
    </row>
    <row r="271" ht="15.75" customHeight="1">
      <c r="A271" s="2">
        <v>45662.0</v>
      </c>
      <c r="B271" s="3" t="s">
        <v>13</v>
      </c>
      <c r="C271" s="3" t="s">
        <v>18</v>
      </c>
      <c r="D271" s="3" t="s">
        <v>26</v>
      </c>
      <c r="E271" s="3" t="s">
        <v>15</v>
      </c>
      <c r="F271" s="3" t="s">
        <v>588</v>
      </c>
      <c r="G271" s="3" t="s">
        <v>589</v>
      </c>
      <c r="H271" s="3"/>
    </row>
    <row r="272" ht="15.75" customHeight="1">
      <c r="A272" s="2">
        <v>45662.0</v>
      </c>
      <c r="B272" s="3" t="s">
        <v>13</v>
      </c>
      <c r="C272" s="3" t="s">
        <v>18</v>
      </c>
      <c r="D272" s="3" t="s">
        <v>63</v>
      </c>
      <c r="E272" s="3" t="s">
        <v>101</v>
      </c>
      <c r="F272" s="3" t="s">
        <v>590</v>
      </c>
      <c r="G272" s="3" t="s">
        <v>591</v>
      </c>
      <c r="H272" s="3"/>
    </row>
    <row r="273" ht="15.75" customHeight="1">
      <c r="A273" s="2">
        <v>45662.0</v>
      </c>
      <c r="B273" s="3" t="s">
        <v>13</v>
      </c>
      <c r="C273" s="3" t="s">
        <v>14</v>
      </c>
      <c r="D273" s="3" t="s">
        <v>63</v>
      </c>
      <c r="E273" s="3" t="s">
        <v>15</v>
      </c>
      <c r="F273" s="3" t="s">
        <v>592</v>
      </c>
      <c r="G273" s="3" t="s">
        <v>593</v>
      </c>
      <c r="H273" s="3"/>
    </row>
    <row r="274" ht="15.75" customHeight="1">
      <c r="A274" s="2">
        <v>45662.0</v>
      </c>
      <c r="B274" s="3" t="s">
        <v>92</v>
      </c>
      <c r="C274" s="3" t="s">
        <v>93</v>
      </c>
      <c r="D274" s="3" t="s">
        <v>34</v>
      </c>
      <c r="E274" s="3" t="s">
        <v>109</v>
      </c>
      <c r="F274" s="3" t="s">
        <v>594</v>
      </c>
      <c r="G274" s="3" t="s">
        <v>595</v>
      </c>
      <c r="H274" s="3"/>
    </row>
    <row r="275" ht="15.75" customHeight="1">
      <c r="A275" s="2">
        <v>45662.0</v>
      </c>
      <c r="B275" s="3" t="s">
        <v>13</v>
      </c>
      <c r="C275" s="3" t="s">
        <v>14</v>
      </c>
      <c r="D275" s="3" t="s">
        <v>63</v>
      </c>
      <c r="E275" s="3" t="s">
        <v>59</v>
      </c>
      <c r="F275" s="3" t="s">
        <v>596</v>
      </c>
      <c r="G275" s="3" t="s">
        <v>597</v>
      </c>
      <c r="H275" s="3"/>
    </row>
    <row r="276" ht="15.75" customHeight="1">
      <c r="A276" s="2">
        <v>45662.0</v>
      </c>
      <c r="B276" s="3" t="s">
        <v>92</v>
      </c>
      <c r="C276" s="3" t="s">
        <v>93</v>
      </c>
      <c r="D276" s="3" t="s">
        <v>34</v>
      </c>
      <c r="E276" s="3" t="s">
        <v>15</v>
      </c>
      <c r="F276" s="3" t="s">
        <v>598</v>
      </c>
      <c r="G276" s="3" t="s">
        <v>599</v>
      </c>
      <c r="H276" s="3"/>
    </row>
    <row r="277" ht="15.75" customHeight="1">
      <c r="A277" s="2">
        <v>45662.0</v>
      </c>
      <c r="B277" s="3" t="s">
        <v>13</v>
      </c>
      <c r="C277" s="3" t="s">
        <v>169</v>
      </c>
      <c r="D277" s="3" t="s">
        <v>9</v>
      </c>
      <c r="E277" s="3" t="s">
        <v>101</v>
      </c>
      <c r="F277" s="3" t="s">
        <v>600</v>
      </c>
      <c r="G277" s="3" t="s">
        <v>601</v>
      </c>
      <c r="H277" s="3"/>
    </row>
    <row r="278" ht="15.75" customHeight="1">
      <c r="A278" s="2">
        <v>45662.0</v>
      </c>
      <c r="B278" s="3" t="s">
        <v>13</v>
      </c>
      <c r="C278" s="3" t="s">
        <v>18</v>
      </c>
      <c r="D278" s="3" t="s">
        <v>26</v>
      </c>
      <c r="E278" s="3" t="s">
        <v>20</v>
      </c>
      <c r="F278" s="3" t="s">
        <v>602</v>
      </c>
      <c r="G278" s="3" t="s">
        <v>603</v>
      </c>
      <c r="H278" s="3"/>
    </row>
    <row r="279" ht="15.75" customHeight="1">
      <c r="A279" s="2">
        <v>45662.0</v>
      </c>
      <c r="B279" s="3" t="s">
        <v>13</v>
      </c>
      <c r="C279" s="3" t="s">
        <v>169</v>
      </c>
      <c r="D279" s="3" t="s">
        <v>68</v>
      </c>
      <c r="E279" s="3" t="s">
        <v>59</v>
      </c>
      <c r="F279" s="3" t="s">
        <v>604</v>
      </c>
      <c r="G279" s="3" t="s">
        <v>605</v>
      </c>
      <c r="H279" s="3"/>
    </row>
    <row r="280" ht="15.75" customHeight="1">
      <c r="A280" s="2">
        <v>45662.0</v>
      </c>
      <c r="B280" s="3" t="s">
        <v>57</v>
      </c>
      <c r="C280" s="3" t="s">
        <v>80</v>
      </c>
      <c r="D280" s="3" t="s">
        <v>26</v>
      </c>
      <c r="E280" s="3" t="s">
        <v>20</v>
      </c>
      <c r="F280" s="3" t="s">
        <v>606</v>
      </c>
      <c r="G280" s="3" t="s">
        <v>607</v>
      </c>
      <c r="H280" s="3"/>
    </row>
    <row r="281" ht="15.75" customHeight="1">
      <c r="A281" s="2">
        <v>45662.0</v>
      </c>
      <c r="B281" s="3" t="s">
        <v>57</v>
      </c>
      <c r="C281" s="3" t="s">
        <v>58</v>
      </c>
      <c r="D281" s="3" t="s">
        <v>19</v>
      </c>
      <c r="E281" s="3" t="s">
        <v>59</v>
      </c>
      <c r="F281" s="3" t="s">
        <v>608</v>
      </c>
      <c r="G281" s="3" t="s">
        <v>609</v>
      </c>
      <c r="H281" s="3"/>
    </row>
    <row r="282" ht="15.75" customHeight="1">
      <c r="A282" s="2">
        <v>45662.0</v>
      </c>
      <c r="B282" s="3" t="s">
        <v>92</v>
      </c>
      <c r="C282" s="3" t="s">
        <v>93</v>
      </c>
      <c r="D282" s="3" t="s">
        <v>34</v>
      </c>
      <c r="E282" s="3" t="s">
        <v>101</v>
      </c>
      <c r="F282" s="3" t="s">
        <v>610</v>
      </c>
      <c r="G282" s="3" t="s">
        <v>611</v>
      </c>
      <c r="H282" s="3"/>
    </row>
    <row r="283" ht="15.75" customHeight="1">
      <c r="A283" s="2">
        <v>45662.0</v>
      </c>
      <c r="B283" s="3" t="s">
        <v>57</v>
      </c>
      <c r="C283" s="3" t="s">
        <v>85</v>
      </c>
      <c r="D283" s="3" t="s">
        <v>34</v>
      </c>
      <c r="E283" s="3" t="s">
        <v>20</v>
      </c>
      <c r="F283" s="3" t="s">
        <v>612</v>
      </c>
      <c r="G283" s="3" t="s">
        <v>613</v>
      </c>
      <c r="H283" s="3"/>
    </row>
    <row r="284" ht="15.75" customHeight="1">
      <c r="A284" s="2">
        <v>45662.0</v>
      </c>
      <c r="B284" s="3" t="s">
        <v>57</v>
      </c>
      <c r="C284" s="3" t="s">
        <v>85</v>
      </c>
      <c r="D284" s="3" t="s">
        <v>63</v>
      </c>
      <c r="E284" s="3" t="s">
        <v>59</v>
      </c>
      <c r="F284" s="3" t="s">
        <v>614</v>
      </c>
      <c r="G284" s="3" t="s">
        <v>615</v>
      </c>
      <c r="H284" s="3"/>
    </row>
    <row r="285" ht="15.75" customHeight="1">
      <c r="A285" s="2">
        <v>45662.0</v>
      </c>
      <c r="B285" s="3" t="s">
        <v>57</v>
      </c>
      <c r="C285" s="3" t="s">
        <v>80</v>
      </c>
      <c r="D285" s="3" t="s">
        <v>34</v>
      </c>
      <c r="E285" s="3" t="s">
        <v>20</v>
      </c>
      <c r="F285" s="3" t="s">
        <v>616</v>
      </c>
      <c r="G285" s="3" t="s">
        <v>617</v>
      </c>
      <c r="H285" s="3"/>
    </row>
    <row r="286" ht="15.75" customHeight="1">
      <c r="A286" s="2">
        <v>45662.0</v>
      </c>
      <c r="B286" s="3" t="s">
        <v>57</v>
      </c>
      <c r="C286" s="3" t="s">
        <v>80</v>
      </c>
      <c r="D286" s="3" t="s">
        <v>9</v>
      </c>
      <c r="E286" s="3" t="s">
        <v>20</v>
      </c>
      <c r="F286" s="3" t="s">
        <v>618</v>
      </c>
      <c r="G286" s="3" t="s">
        <v>619</v>
      </c>
      <c r="H286" s="3"/>
    </row>
    <row r="287" ht="15.75" customHeight="1">
      <c r="A287" s="2">
        <v>45662.0</v>
      </c>
      <c r="B287" s="3" t="s">
        <v>57</v>
      </c>
      <c r="C287" s="3" t="s">
        <v>80</v>
      </c>
      <c r="D287" s="3" t="s">
        <v>34</v>
      </c>
      <c r="E287" s="3" t="s">
        <v>20</v>
      </c>
      <c r="F287" s="3" t="s">
        <v>620</v>
      </c>
      <c r="G287" s="3" t="s">
        <v>621</v>
      </c>
      <c r="H287" s="3"/>
    </row>
    <row r="288" ht="15.75" customHeight="1">
      <c r="A288" s="2">
        <v>45662.0</v>
      </c>
      <c r="B288" s="3" t="s">
        <v>57</v>
      </c>
      <c r="C288" s="3" t="s">
        <v>85</v>
      </c>
      <c r="D288" s="3" t="s">
        <v>26</v>
      </c>
      <c r="E288" s="3" t="s">
        <v>20</v>
      </c>
      <c r="F288" s="3" t="s">
        <v>622</v>
      </c>
      <c r="G288" s="3" t="s">
        <v>623</v>
      </c>
      <c r="H288" s="3"/>
    </row>
    <row r="289" ht="15.75" customHeight="1">
      <c r="A289" s="2">
        <v>45662.0</v>
      </c>
      <c r="B289" s="3" t="s">
        <v>57</v>
      </c>
      <c r="C289" s="3" t="s">
        <v>58</v>
      </c>
      <c r="D289" s="3" t="s">
        <v>34</v>
      </c>
      <c r="E289" s="3" t="s">
        <v>20</v>
      </c>
      <c r="F289" s="3" t="s">
        <v>624</v>
      </c>
      <c r="G289" s="3" t="s">
        <v>625</v>
      </c>
      <c r="H289" s="3"/>
    </row>
    <row r="290" ht="15.75" customHeight="1">
      <c r="A290" s="2">
        <v>45662.0</v>
      </c>
      <c r="B290" s="3" t="s">
        <v>57</v>
      </c>
      <c r="C290" s="3" t="s">
        <v>71</v>
      </c>
      <c r="D290" s="3" t="s">
        <v>19</v>
      </c>
      <c r="E290" s="3" t="s">
        <v>59</v>
      </c>
      <c r="F290" s="3" t="s">
        <v>626</v>
      </c>
      <c r="G290" s="3" t="s">
        <v>627</v>
      </c>
      <c r="H290" s="3"/>
    </row>
    <row r="291" ht="15.75" customHeight="1">
      <c r="A291" s="2">
        <v>45662.0</v>
      </c>
      <c r="B291" s="3" t="s">
        <v>57</v>
      </c>
      <c r="C291" s="4" t="s">
        <v>62</v>
      </c>
      <c r="D291" s="3" t="s">
        <v>38</v>
      </c>
      <c r="E291" s="3" t="s">
        <v>20</v>
      </c>
      <c r="F291" s="3" t="s">
        <v>628</v>
      </c>
      <c r="G291" s="3" t="s">
        <v>629</v>
      </c>
      <c r="H291" s="3"/>
    </row>
    <row r="292" ht="15.75" customHeight="1">
      <c r="A292" s="2">
        <v>45662.0</v>
      </c>
      <c r="B292" s="3" t="s">
        <v>57</v>
      </c>
      <c r="C292" s="4"/>
      <c r="D292" s="3" t="s">
        <v>63</v>
      </c>
      <c r="E292" s="3" t="s">
        <v>59</v>
      </c>
      <c r="F292" s="3" t="s">
        <v>630</v>
      </c>
      <c r="G292" s="3" t="s">
        <v>631</v>
      </c>
      <c r="H292" s="3"/>
    </row>
    <row r="293" ht="15.75" customHeight="1">
      <c r="A293" s="2">
        <v>45662.0</v>
      </c>
      <c r="B293" s="3" t="s">
        <v>57</v>
      </c>
      <c r="C293" s="4"/>
      <c r="D293" s="3" t="s">
        <v>9</v>
      </c>
      <c r="E293" s="3" t="s">
        <v>20</v>
      </c>
      <c r="F293" s="3" t="s">
        <v>632</v>
      </c>
      <c r="G293" s="3" t="s">
        <v>633</v>
      </c>
      <c r="H293" s="3"/>
    </row>
    <row r="294" ht="15.75" customHeight="1">
      <c r="A294" s="2">
        <v>45662.0</v>
      </c>
      <c r="B294" s="3" t="s">
        <v>57</v>
      </c>
      <c r="C294" s="4"/>
      <c r="D294" s="3" t="s">
        <v>23</v>
      </c>
      <c r="E294" s="3" t="s">
        <v>59</v>
      </c>
      <c r="F294" s="3" t="s">
        <v>634</v>
      </c>
      <c r="G294" s="3" t="s">
        <v>635</v>
      </c>
      <c r="H294" s="3"/>
    </row>
    <row r="295" ht="15.75" customHeight="1">
      <c r="A295" s="2">
        <v>45662.0</v>
      </c>
      <c r="B295" s="3" t="s">
        <v>57</v>
      </c>
      <c r="C295" s="3" t="s">
        <v>58</v>
      </c>
      <c r="D295" s="3" t="s">
        <v>9</v>
      </c>
      <c r="E295" s="3" t="s">
        <v>20</v>
      </c>
      <c r="F295" s="3" t="s">
        <v>636</v>
      </c>
      <c r="G295" s="3" t="s">
        <v>637</v>
      </c>
      <c r="H295" s="3"/>
    </row>
    <row r="296" ht="15.75" customHeight="1">
      <c r="A296" s="2">
        <v>45662.0</v>
      </c>
      <c r="B296" s="3" t="s">
        <v>57</v>
      </c>
      <c r="C296" s="3"/>
      <c r="D296" s="3" t="s">
        <v>19</v>
      </c>
      <c r="E296" s="3" t="s">
        <v>20</v>
      </c>
      <c r="F296" s="3" t="s">
        <v>638</v>
      </c>
      <c r="G296" s="3" t="s">
        <v>639</v>
      </c>
      <c r="H296" s="3"/>
    </row>
    <row r="297" ht="15.75" customHeight="1">
      <c r="A297" s="2">
        <v>45662.0</v>
      </c>
      <c r="B297" s="3" t="s">
        <v>57</v>
      </c>
      <c r="C297" s="3"/>
      <c r="D297" s="3" t="s">
        <v>9</v>
      </c>
      <c r="E297" s="3" t="s">
        <v>15</v>
      </c>
      <c r="F297" s="3" t="s">
        <v>640</v>
      </c>
      <c r="G297" s="3" t="s">
        <v>641</v>
      </c>
      <c r="H297" s="3"/>
    </row>
    <row r="298" ht="15.75" customHeight="1">
      <c r="A298" s="2">
        <v>45662.0</v>
      </c>
      <c r="B298" s="3" t="s">
        <v>57</v>
      </c>
      <c r="C298" s="3" t="s">
        <v>71</v>
      </c>
      <c r="D298" s="3" t="s">
        <v>38</v>
      </c>
      <c r="E298" s="3" t="s">
        <v>20</v>
      </c>
      <c r="F298" s="3" t="s">
        <v>642</v>
      </c>
      <c r="G298" s="3" t="s">
        <v>643</v>
      </c>
      <c r="H298" s="3"/>
    </row>
    <row r="299" ht="15.75" customHeight="1">
      <c r="A299" s="2">
        <v>45662.0</v>
      </c>
      <c r="B299" s="3" t="s">
        <v>92</v>
      </c>
      <c r="C299" s="3" t="s">
        <v>98</v>
      </c>
      <c r="D299" s="3" t="s">
        <v>63</v>
      </c>
      <c r="E299" s="3" t="s">
        <v>101</v>
      </c>
      <c r="F299" s="3" t="s">
        <v>644</v>
      </c>
      <c r="G299" s="3" t="s">
        <v>645</v>
      </c>
      <c r="H299" s="3"/>
    </row>
    <row r="300" ht="15.75" customHeight="1">
      <c r="A300" s="2">
        <v>45662.0</v>
      </c>
      <c r="B300" s="3" t="s">
        <v>7</v>
      </c>
      <c r="C300" s="3" t="s">
        <v>106</v>
      </c>
      <c r="D300" s="3" t="s">
        <v>34</v>
      </c>
      <c r="E300" s="3" t="s">
        <v>10</v>
      </c>
      <c r="F300" s="3" t="s">
        <v>646</v>
      </c>
      <c r="G300" s="3" t="s">
        <v>647</v>
      </c>
      <c r="H300" s="3"/>
    </row>
    <row r="301" ht="15.75" customHeight="1">
      <c r="A301" s="2">
        <v>45662.0</v>
      </c>
      <c r="B301" s="3" t="s">
        <v>92</v>
      </c>
      <c r="C301" s="3" t="s">
        <v>98</v>
      </c>
      <c r="D301" s="3" t="s">
        <v>23</v>
      </c>
      <c r="E301" s="3" t="s">
        <v>20</v>
      </c>
      <c r="F301" s="3" t="s">
        <v>648</v>
      </c>
      <c r="G301" s="3" t="s">
        <v>649</v>
      </c>
      <c r="H301" s="3"/>
    </row>
    <row r="302" ht="15.75" customHeight="1">
      <c r="A302" s="2">
        <v>45662.0</v>
      </c>
      <c r="B302" s="3" t="s">
        <v>7</v>
      </c>
      <c r="C302" s="3" t="s">
        <v>126</v>
      </c>
      <c r="D302" s="3" t="s">
        <v>19</v>
      </c>
      <c r="E302" s="3" t="s">
        <v>101</v>
      </c>
      <c r="F302" s="3" t="s">
        <v>650</v>
      </c>
      <c r="G302" s="3" t="s">
        <v>651</v>
      </c>
      <c r="H302" s="3"/>
    </row>
    <row r="303" ht="15.75" customHeight="1">
      <c r="A303" s="2">
        <v>45662.0</v>
      </c>
      <c r="B303" s="3" t="s">
        <v>7</v>
      </c>
      <c r="C303" s="3"/>
      <c r="D303" s="3" t="s">
        <v>9</v>
      </c>
      <c r="E303" s="3" t="s">
        <v>109</v>
      </c>
      <c r="F303" s="3" t="s">
        <v>652</v>
      </c>
      <c r="G303" s="3" t="s">
        <v>653</v>
      </c>
      <c r="H303" s="3"/>
    </row>
    <row r="304" ht="15.75" customHeight="1">
      <c r="A304" s="2">
        <v>45662.0</v>
      </c>
      <c r="B304" s="3" t="s">
        <v>7</v>
      </c>
      <c r="C304" s="3"/>
      <c r="D304" s="3" t="s">
        <v>19</v>
      </c>
      <c r="E304" s="3" t="s">
        <v>15</v>
      </c>
      <c r="F304" s="3" t="s">
        <v>654</v>
      </c>
      <c r="G304" s="3" t="s">
        <v>655</v>
      </c>
      <c r="H304" s="3"/>
    </row>
    <row r="305" ht="15.75" customHeight="1">
      <c r="A305" s="2">
        <v>45662.0</v>
      </c>
      <c r="B305" s="3" t="s">
        <v>7</v>
      </c>
      <c r="C305" s="3"/>
      <c r="D305" s="3" t="s">
        <v>68</v>
      </c>
      <c r="E305" s="3" t="s">
        <v>20</v>
      </c>
      <c r="F305" s="3" t="s">
        <v>656</v>
      </c>
      <c r="G305" s="3" t="s">
        <v>657</v>
      </c>
      <c r="H305" s="3"/>
    </row>
    <row r="306" ht="15.75" customHeight="1">
      <c r="A306" s="2">
        <v>45662.0</v>
      </c>
      <c r="B306" s="3" t="s">
        <v>7</v>
      </c>
      <c r="C306" s="3"/>
      <c r="D306" s="3" t="s">
        <v>26</v>
      </c>
      <c r="E306" s="3" t="s">
        <v>119</v>
      </c>
      <c r="F306" s="3" t="s">
        <v>658</v>
      </c>
      <c r="G306" s="3" t="s">
        <v>659</v>
      </c>
      <c r="H306" s="3"/>
    </row>
    <row r="307" ht="15.75" customHeight="1">
      <c r="A307" s="2">
        <v>45662.0</v>
      </c>
      <c r="B307" s="3" t="s">
        <v>7</v>
      </c>
      <c r="C307" s="3" t="s">
        <v>118</v>
      </c>
      <c r="D307" s="3" t="s">
        <v>26</v>
      </c>
      <c r="E307" s="3" t="s">
        <v>660</v>
      </c>
      <c r="F307" s="3" t="s">
        <v>661</v>
      </c>
      <c r="G307" s="3" t="s">
        <v>662</v>
      </c>
      <c r="H307" s="3"/>
    </row>
    <row r="308" ht="15.75" customHeight="1">
      <c r="A308" s="2">
        <v>45662.0</v>
      </c>
      <c r="B308" s="3" t="s">
        <v>7</v>
      </c>
      <c r="C308" s="3"/>
      <c r="D308" s="3" t="s">
        <v>38</v>
      </c>
      <c r="E308" s="3" t="s">
        <v>15</v>
      </c>
      <c r="F308" s="3" t="s">
        <v>663</v>
      </c>
      <c r="G308" s="3" t="s">
        <v>664</v>
      </c>
      <c r="H308" s="3"/>
    </row>
    <row r="309" ht="15.75" customHeight="1">
      <c r="A309" s="2">
        <v>45662.0</v>
      </c>
      <c r="B309" s="3" t="s">
        <v>7</v>
      </c>
      <c r="C309" s="3"/>
      <c r="D309" s="3" t="s">
        <v>19</v>
      </c>
      <c r="E309" s="3" t="s">
        <v>101</v>
      </c>
      <c r="F309" s="3" t="s">
        <v>665</v>
      </c>
      <c r="G309" s="3" t="s">
        <v>666</v>
      </c>
      <c r="H309" s="3"/>
    </row>
    <row r="310" ht="15.75" customHeight="1">
      <c r="A310" s="2">
        <v>45662.0</v>
      </c>
      <c r="B310" s="3" t="s">
        <v>7</v>
      </c>
      <c r="C310" s="3" t="s">
        <v>106</v>
      </c>
      <c r="D310" s="3" t="s">
        <v>26</v>
      </c>
      <c r="E310" s="3" t="s">
        <v>660</v>
      </c>
      <c r="F310" s="3" t="s">
        <v>667</v>
      </c>
      <c r="G310" s="3" t="s">
        <v>668</v>
      </c>
      <c r="H310" s="3"/>
    </row>
    <row r="311" ht="15.75" customHeight="1">
      <c r="A311" s="2">
        <v>45662.0</v>
      </c>
      <c r="B311" s="3" t="s">
        <v>7</v>
      </c>
      <c r="C311" s="3" t="s">
        <v>106</v>
      </c>
      <c r="D311" s="3" t="s">
        <v>68</v>
      </c>
      <c r="E311" s="3" t="s">
        <v>15</v>
      </c>
      <c r="F311" s="3" t="s">
        <v>669</v>
      </c>
      <c r="G311" s="3" t="s">
        <v>670</v>
      </c>
      <c r="H311" s="3"/>
    </row>
    <row r="312" ht="15.75" customHeight="1">
      <c r="A312" s="2">
        <v>45662.0</v>
      </c>
      <c r="B312" s="3" t="s">
        <v>7</v>
      </c>
      <c r="C312" s="3" t="s">
        <v>106</v>
      </c>
      <c r="D312" s="3" t="s">
        <v>63</v>
      </c>
      <c r="E312" s="3" t="s">
        <v>20</v>
      </c>
      <c r="F312" s="3" t="s">
        <v>671</v>
      </c>
      <c r="G312" s="3" t="s">
        <v>672</v>
      </c>
      <c r="H312" s="3"/>
    </row>
    <row r="313" ht="15.75" customHeight="1">
      <c r="A313" s="2">
        <v>45662.0</v>
      </c>
      <c r="B313" s="3" t="s">
        <v>7</v>
      </c>
      <c r="C313" s="3" t="s">
        <v>8</v>
      </c>
      <c r="D313" s="3" t="s">
        <v>19</v>
      </c>
      <c r="E313" s="3" t="s">
        <v>15</v>
      </c>
      <c r="F313" s="3" t="s">
        <v>673</v>
      </c>
      <c r="G313" s="3" t="s">
        <v>674</v>
      </c>
      <c r="H313" s="3"/>
    </row>
    <row r="314" ht="15.75" customHeight="1">
      <c r="A314" s="2">
        <v>45662.0</v>
      </c>
      <c r="B314" s="3" t="s">
        <v>7</v>
      </c>
      <c r="C314" s="3" t="s">
        <v>8</v>
      </c>
      <c r="D314" s="3" t="s">
        <v>68</v>
      </c>
      <c r="E314" s="3" t="s">
        <v>15</v>
      </c>
      <c r="F314" s="3" t="s">
        <v>675</v>
      </c>
      <c r="G314" s="3" t="s">
        <v>676</v>
      </c>
      <c r="H314" s="3"/>
    </row>
    <row r="315" ht="15.75" customHeight="1">
      <c r="A315" s="2">
        <v>45662.0</v>
      </c>
      <c r="B315" s="3" t="s">
        <v>7</v>
      </c>
      <c r="C315" s="3" t="s">
        <v>8</v>
      </c>
      <c r="D315" s="3" t="s">
        <v>9</v>
      </c>
      <c r="E315" s="3" t="s">
        <v>258</v>
      </c>
      <c r="F315" s="3" t="s">
        <v>677</v>
      </c>
      <c r="G315" s="3" t="s">
        <v>678</v>
      </c>
      <c r="H315" s="3"/>
    </row>
    <row r="316" ht="15.75" customHeight="1">
      <c r="A316" s="2">
        <v>45662.0</v>
      </c>
      <c r="B316" s="3" t="s">
        <v>92</v>
      </c>
      <c r="C316" s="3" t="s">
        <v>98</v>
      </c>
      <c r="D316" s="3" t="s">
        <v>63</v>
      </c>
      <c r="E316" s="3" t="s">
        <v>101</v>
      </c>
      <c r="F316" s="3" t="s">
        <v>679</v>
      </c>
      <c r="G316" s="3" t="s">
        <v>680</v>
      </c>
      <c r="H316" s="3"/>
    </row>
    <row r="317" ht="15.75" customHeight="1">
      <c r="A317" s="2">
        <v>45662.0</v>
      </c>
      <c r="B317" s="3" t="s">
        <v>7</v>
      </c>
      <c r="C317" s="3" t="s">
        <v>131</v>
      </c>
      <c r="D317" s="3" t="s">
        <v>63</v>
      </c>
      <c r="E317" s="3" t="s">
        <v>20</v>
      </c>
      <c r="F317" s="3" t="s">
        <v>681</v>
      </c>
      <c r="G317" s="3" t="s">
        <v>682</v>
      </c>
      <c r="H317" s="3"/>
    </row>
    <row r="318" ht="15.75" customHeight="1">
      <c r="A318" s="2">
        <v>45662.0</v>
      </c>
      <c r="B318" s="3" t="s">
        <v>7</v>
      </c>
      <c r="C318" s="3" t="s">
        <v>131</v>
      </c>
      <c r="D318" s="3" t="s">
        <v>68</v>
      </c>
      <c r="E318" s="3" t="s">
        <v>15</v>
      </c>
      <c r="F318" s="3" t="s">
        <v>683</v>
      </c>
      <c r="G318" s="3" t="s">
        <v>684</v>
      </c>
      <c r="H318" s="3"/>
    </row>
    <row r="319" ht="15.75" customHeight="1">
      <c r="A319" s="2">
        <v>45662.0</v>
      </c>
      <c r="B319" s="3" t="s">
        <v>7</v>
      </c>
      <c r="C319" s="3" t="s">
        <v>8</v>
      </c>
      <c r="D319" s="3" t="s">
        <v>26</v>
      </c>
      <c r="E319" s="3" t="s">
        <v>258</v>
      </c>
      <c r="F319" s="3" t="s">
        <v>685</v>
      </c>
      <c r="G319" s="3" t="s">
        <v>686</v>
      </c>
      <c r="H319" s="3"/>
    </row>
    <row r="320" ht="15.75" customHeight="1">
      <c r="A320" s="2">
        <v>45662.0</v>
      </c>
      <c r="B320" s="3" t="s">
        <v>7</v>
      </c>
      <c r="C320" s="3" t="s">
        <v>131</v>
      </c>
      <c r="D320" s="3" t="s">
        <v>38</v>
      </c>
      <c r="E320" s="3" t="s">
        <v>101</v>
      </c>
      <c r="F320" s="3" t="s">
        <v>687</v>
      </c>
      <c r="G320" s="3" t="s">
        <v>688</v>
      </c>
      <c r="H320" s="3"/>
    </row>
    <row r="321" ht="15.75" customHeight="1">
      <c r="A321" s="2">
        <v>45662.0</v>
      </c>
      <c r="B321" s="3" t="s">
        <v>7</v>
      </c>
      <c r="C321" s="3" t="s">
        <v>131</v>
      </c>
      <c r="D321" s="3" t="s">
        <v>23</v>
      </c>
      <c r="E321" s="3" t="s">
        <v>15</v>
      </c>
      <c r="F321" s="3" t="s">
        <v>689</v>
      </c>
      <c r="G321" s="3" t="s">
        <v>690</v>
      </c>
      <c r="H321" s="3"/>
    </row>
    <row r="322" ht="15.75" customHeight="1">
      <c r="A322" s="2">
        <v>45662.0</v>
      </c>
      <c r="B322" s="3" t="s">
        <v>92</v>
      </c>
      <c r="C322" s="3" t="s">
        <v>98</v>
      </c>
      <c r="D322" s="3" t="s">
        <v>63</v>
      </c>
      <c r="E322" s="3" t="s">
        <v>59</v>
      </c>
      <c r="F322" s="3" t="s">
        <v>691</v>
      </c>
      <c r="G322" s="3" t="s">
        <v>692</v>
      </c>
      <c r="H322" s="3"/>
    </row>
    <row r="323" ht="15.75" customHeight="1">
      <c r="A323" s="2">
        <v>45662.0</v>
      </c>
      <c r="B323" s="3" t="s">
        <v>92</v>
      </c>
      <c r="C323" s="3" t="s">
        <v>144</v>
      </c>
      <c r="D323" s="3" t="s">
        <v>19</v>
      </c>
      <c r="E323" s="3" t="s">
        <v>20</v>
      </c>
      <c r="F323" s="3" t="s">
        <v>693</v>
      </c>
      <c r="G323" s="3" t="s">
        <v>694</v>
      </c>
      <c r="H323" s="3"/>
    </row>
    <row r="324" ht="15.75" customHeight="1">
      <c r="A324" s="2">
        <v>45662.0</v>
      </c>
      <c r="B324" s="3" t="s">
        <v>92</v>
      </c>
      <c r="C324" s="3" t="s">
        <v>144</v>
      </c>
      <c r="D324" s="3" t="s">
        <v>63</v>
      </c>
      <c r="E324" s="3" t="s">
        <v>101</v>
      </c>
      <c r="F324" s="3" t="s">
        <v>695</v>
      </c>
      <c r="G324" s="3" t="s">
        <v>696</v>
      </c>
      <c r="H324" s="3"/>
    </row>
    <row r="325" ht="15.75" customHeight="1">
      <c r="A325" s="2">
        <v>45662.0</v>
      </c>
      <c r="B325" s="3" t="s">
        <v>92</v>
      </c>
      <c r="C325" s="3" t="s">
        <v>144</v>
      </c>
      <c r="D325" s="3" t="s">
        <v>38</v>
      </c>
      <c r="E325" s="3" t="s">
        <v>15</v>
      </c>
      <c r="F325" s="3" t="s">
        <v>697</v>
      </c>
      <c r="G325" s="3" t="s">
        <v>698</v>
      </c>
      <c r="H325" s="3"/>
    </row>
    <row r="326" ht="15.75" customHeight="1">
      <c r="A326" s="2">
        <v>45662.0</v>
      </c>
      <c r="B326" s="3" t="s">
        <v>92</v>
      </c>
      <c r="C326" s="4" t="s">
        <v>149</v>
      </c>
      <c r="D326" s="3" t="s">
        <v>23</v>
      </c>
      <c r="E326" s="3" t="s">
        <v>20</v>
      </c>
      <c r="F326" s="3" t="s">
        <v>699</v>
      </c>
      <c r="G326" s="3" t="s">
        <v>700</v>
      </c>
      <c r="H326" s="3"/>
    </row>
    <row r="327" ht="15.75" customHeight="1">
      <c r="A327" s="2">
        <v>45662.0</v>
      </c>
      <c r="B327" s="3" t="s">
        <v>92</v>
      </c>
      <c r="C327" s="4" t="s">
        <v>149</v>
      </c>
      <c r="D327" s="3" t="s">
        <v>9</v>
      </c>
      <c r="E327" s="3" t="s">
        <v>101</v>
      </c>
      <c r="F327" s="3" t="s">
        <v>701</v>
      </c>
      <c r="G327" s="3" t="s">
        <v>702</v>
      </c>
      <c r="H327" s="3"/>
    </row>
    <row r="328" ht="15.75" customHeight="1">
      <c r="A328" s="2">
        <v>45662.0</v>
      </c>
      <c r="B328" s="3" t="s">
        <v>92</v>
      </c>
      <c r="C328" s="3" t="s">
        <v>98</v>
      </c>
      <c r="D328" s="3" t="s">
        <v>34</v>
      </c>
      <c r="E328" s="3" t="s">
        <v>109</v>
      </c>
      <c r="F328" s="3" t="s">
        <v>703</v>
      </c>
      <c r="G328" s="3" t="s">
        <v>704</v>
      </c>
      <c r="H328" s="3"/>
    </row>
    <row r="329" ht="15.75" customHeight="1">
      <c r="A329" s="2">
        <v>45662.0</v>
      </c>
      <c r="B329" s="3" t="s">
        <v>92</v>
      </c>
      <c r="C329" s="4" t="s">
        <v>149</v>
      </c>
      <c r="D329" s="3" t="s">
        <v>9</v>
      </c>
      <c r="E329" s="3" t="s">
        <v>109</v>
      </c>
      <c r="F329" s="3" t="s">
        <v>705</v>
      </c>
      <c r="G329" s="3" t="s">
        <v>706</v>
      </c>
      <c r="H329" s="3"/>
    </row>
    <row r="330" ht="15.75" customHeight="1">
      <c r="A330" s="2">
        <v>45662.0</v>
      </c>
      <c r="B330" s="3" t="s">
        <v>92</v>
      </c>
      <c r="C330" s="4" t="s">
        <v>149</v>
      </c>
      <c r="D330" s="3" t="s">
        <v>26</v>
      </c>
      <c r="E330" s="3" t="s">
        <v>15</v>
      </c>
      <c r="F330" s="3" t="s">
        <v>707</v>
      </c>
      <c r="G330" s="3" t="s">
        <v>708</v>
      </c>
      <c r="H330" s="3"/>
    </row>
    <row r="331" ht="15.75" customHeight="1">
      <c r="A331" s="2">
        <v>45662.0</v>
      </c>
      <c r="B331" s="3" t="s">
        <v>92</v>
      </c>
      <c r="C331" s="3" t="s">
        <v>158</v>
      </c>
      <c r="D331" s="3" t="s">
        <v>19</v>
      </c>
      <c r="E331" s="3" t="s">
        <v>15</v>
      </c>
      <c r="F331" s="3" t="s">
        <v>709</v>
      </c>
      <c r="G331" s="3" t="s">
        <v>710</v>
      </c>
      <c r="H331" s="3"/>
    </row>
    <row r="332" ht="15.75" customHeight="1">
      <c r="A332" s="2">
        <v>45662.0</v>
      </c>
      <c r="B332" s="3" t="s">
        <v>92</v>
      </c>
      <c r="C332" s="3"/>
      <c r="D332" s="3" t="s">
        <v>23</v>
      </c>
      <c r="E332" s="3" t="s">
        <v>20</v>
      </c>
      <c r="F332" s="3" t="s">
        <v>711</v>
      </c>
      <c r="G332" s="3" t="s">
        <v>712</v>
      </c>
      <c r="H332" s="3"/>
    </row>
    <row r="333" ht="15.75" customHeight="1">
      <c r="A333" s="2">
        <v>45662.0</v>
      </c>
      <c r="B333" s="3" t="s">
        <v>92</v>
      </c>
      <c r="C333" s="3"/>
      <c r="D333" s="3" t="s">
        <v>63</v>
      </c>
      <c r="E333" s="3" t="s">
        <v>59</v>
      </c>
      <c r="F333" s="3" t="s">
        <v>713</v>
      </c>
      <c r="G333" s="3" t="s">
        <v>714</v>
      </c>
      <c r="H333" s="3"/>
    </row>
    <row r="334" ht="15.75" customHeight="1">
      <c r="A334" s="2">
        <v>45662.0</v>
      </c>
      <c r="B334" s="3" t="s">
        <v>92</v>
      </c>
      <c r="C334" s="3"/>
      <c r="D334" s="3" t="s">
        <v>26</v>
      </c>
      <c r="E334" s="3" t="s">
        <v>15</v>
      </c>
      <c r="F334" s="3" t="s">
        <v>715</v>
      </c>
      <c r="G334" s="3" t="s">
        <v>716</v>
      </c>
      <c r="H334" s="3"/>
    </row>
    <row r="335" ht="15.75" customHeight="1">
      <c r="A335" s="2">
        <v>45662.0</v>
      </c>
      <c r="B335" s="3" t="s">
        <v>92</v>
      </c>
      <c r="C335" s="4" t="s">
        <v>149</v>
      </c>
      <c r="D335" s="3" t="s">
        <v>63</v>
      </c>
      <c r="E335" s="3" t="s">
        <v>101</v>
      </c>
      <c r="F335" s="3" t="s">
        <v>717</v>
      </c>
      <c r="G335" s="3" t="s">
        <v>718</v>
      </c>
      <c r="H335" s="3"/>
    </row>
    <row r="336" ht="15.75" customHeight="1">
      <c r="A336" s="2">
        <v>45662.0</v>
      </c>
      <c r="B336" s="3" t="s">
        <v>92</v>
      </c>
      <c r="C336" s="3" t="s">
        <v>158</v>
      </c>
      <c r="D336" s="3" t="s">
        <v>68</v>
      </c>
      <c r="E336" s="3" t="s">
        <v>20</v>
      </c>
      <c r="F336" s="3" t="s">
        <v>719</v>
      </c>
      <c r="G336" s="3" t="s">
        <v>720</v>
      </c>
      <c r="H336" s="3"/>
    </row>
    <row r="337" ht="15.75" customHeight="1">
      <c r="A337" s="2">
        <v>45663.0</v>
      </c>
      <c r="B337" s="3" t="s">
        <v>13</v>
      </c>
      <c r="C337" s="3" t="s">
        <v>169</v>
      </c>
      <c r="D337" s="3" t="s">
        <v>63</v>
      </c>
      <c r="E337" s="3" t="s">
        <v>59</v>
      </c>
      <c r="F337" s="3" t="s">
        <v>721</v>
      </c>
      <c r="G337" s="3" t="s">
        <v>722</v>
      </c>
      <c r="H337" s="3"/>
    </row>
    <row r="338" ht="15.75" customHeight="1">
      <c r="A338" s="2">
        <v>45663.0</v>
      </c>
      <c r="B338" s="3" t="s">
        <v>13</v>
      </c>
      <c r="C338" s="3" t="s">
        <v>37</v>
      </c>
      <c r="D338" s="3" t="s">
        <v>68</v>
      </c>
      <c r="E338" s="3" t="s">
        <v>20</v>
      </c>
      <c r="F338" s="3" t="s">
        <v>723</v>
      </c>
      <c r="G338" s="3" t="s">
        <v>724</v>
      </c>
      <c r="H338" s="3"/>
    </row>
    <row r="339" ht="15.75" customHeight="1">
      <c r="A339" s="2">
        <v>45663.0</v>
      </c>
      <c r="B339" s="3" t="s">
        <v>13</v>
      </c>
      <c r="C339" s="3" t="s">
        <v>37</v>
      </c>
      <c r="D339" s="3" t="s">
        <v>63</v>
      </c>
      <c r="E339" s="3" t="s">
        <v>59</v>
      </c>
      <c r="F339" s="3" t="s">
        <v>725</v>
      </c>
      <c r="G339" s="3" t="s">
        <v>726</v>
      </c>
      <c r="H339" s="3"/>
    </row>
    <row r="340" ht="15.75" customHeight="1">
      <c r="A340" s="2">
        <v>45663.0</v>
      </c>
      <c r="B340" s="3" t="s">
        <v>13</v>
      </c>
      <c r="C340" s="3" t="s">
        <v>29</v>
      </c>
      <c r="D340" s="3" t="s">
        <v>9</v>
      </c>
      <c r="E340" s="3" t="s">
        <v>101</v>
      </c>
      <c r="F340" s="3" t="s">
        <v>727</v>
      </c>
      <c r="G340" s="3" t="s">
        <v>728</v>
      </c>
      <c r="H340" s="3"/>
    </row>
    <row r="341" ht="15.75" customHeight="1">
      <c r="A341" s="2">
        <v>45663.0</v>
      </c>
      <c r="B341" s="3" t="s">
        <v>13</v>
      </c>
      <c r="C341" s="3" t="s">
        <v>29</v>
      </c>
      <c r="D341" s="3" t="s">
        <v>68</v>
      </c>
      <c r="E341" s="3" t="s">
        <v>59</v>
      </c>
      <c r="F341" s="3" t="s">
        <v>729</v>
      </c>
      <c r="G341" s="3" t="s">
        <v>730</v>
      </c>
      <c r="H341" s="3"/>
    </row>
    <row r="342" ht="15.75" customHeight="1">
      <c r="A342" s="2">
        <v>45663.0</v>
      </c>
      <c r="B342" s="3" t="s">
        <v>13</v>
      </c>
      <c r="C342" s="3" t="s">
        <v>29</v>
      </c>
      <c r="D342" s="3" t="s">
        <v>34</v>
      </c>
      <c r="E342" s="3" t="s">
        <v>15</v>
      </c>
      <c r="F342" s="3" t="s">
        <v>731</v>
      </c>
      <c r="G342" s="3" t="s">
        <v>732</v>
      </c>
      <c r="H342" s="3"/>
    </row>
    <row r="343" ht="15.75" customHeight="1">
      <c r="A343" s="2">
        <v>45663.0</v>
      </c>
      <c r="B343" s="3" t="s">
        <v>13</v>
      </c>
      <c r="C343" s="3" t="s">
        <v>18</v>
      </c>
      <c r="D343" s="3" t="s">
        <v>63</v>
      </c>
      <c r="E343" s="3" t="s">
        <v>101</v>
      </c>
      <c r="F343" s="3" t="s">
        <v>733</v>
      </c>
      <c r="G343" s="3" t="s">
        <v>734</v>
      </c>
      <c r="H343" s="3"/>
    </row>
    <row r="344" ht="15.75" customHeight="1">
      <c r="A344" s="2">
        <v>45663.0</v>
      </c>
      <c r="B344" s="3" t="s">
        <v>13</v>
      </c>
      <c r="C344" s="3" t="s">
        <v>29</v>
      </c>
      <c r="D344" s="3" t="s">
        <v>23</v>
      </c>
      <c r="E344" s="3" t="s">
        <v>20</v>
      </c>
      <c r="F344" s="3" t="s">
        <v>735</v>
      </c>
      <c r="G344" s="3" t="s">
        <v>736</v>
      </c>
      <c r="H344" s="3"/>
    </row>
    <row r="345" ht="15.75" customHeight="1">
      <c r="A345" s="2">
        <v>45663.0</v>
      </c>
      <c r="B345" s="3" t="s">
        <v>13</v>
      </c>
      <c r="C345" s="3" t="s">
        <v>18</v>
      </c>
      <c r="D345" s="3" t="s">
        <v>68</v>
      </c>
      <c r="E345" s="3" t="s">
        <v>20</v>
      </c>
      <c r="F345" s="3" t="s">
        <v>737</v>
      </c>
      <c r="G345" s="3" t="s">
        <v>738</v>
      </c>
      <c r="H345" s="3"/>
    </row>
    <row r="346" ht="15.75" customHeight="1">
      <c r="A346" s="2">
        <v>45663.0</v>
      </c>
      <c r="B346" s="3" t="s">
        <v>13</v>
      </c>
      <c r="C346" s="3" t="s">
        <v>18</v>
      </c>
      <c r="D346" s="3" t="s">
        <v>26</v>
      </c>
      <c r="E346" s="3" t="s">
        <v>20</v>
      </c>
      <c r="F346" s="3" t="s">
        <v>739</v>
      </c>
      <c r="G346" s="3" t="s">
        <v>740</v>
      </c>
      <c r="H346" s="3"/>
    </row>
    <row r="347" ht="15.75" customHeight="1">
      <c r="A347" s="2">
        <v>45663.0</v>
      </c>
      <c r="B347" s="3" t="s">
        <v>13</v>
      </c>
      <c r="C347" s="3" t="s">
        <v>14</v>
      </c>
      <c r="D347" s="3" t="s">
        <v>34</v>
      </c>
      <c r="E347" s="3" t="s">
        <v>101</v>
      </c>
      <c r="F347" s="3" t="s">
        <v>741</v>
      </c>
      <c r="G347" s="3" t="s">
        <v>742</v>
      </c>
      <c r="H347" s="3"/>
    </row>
    <row r="348" ht="15.75" customHeight="1">
      <c r="A348" s="2">
        <v>45663.0</v>
      </c>
      <c r="B348" s="3" t="s">
        <v>13</v>
      </c>
      <c r="C348" s="3" t="s">
        <v>14</v>
      </c>
      <c r="D348" s="3" t="s">
        <v>68</v>
      </c>
      <c r="E348" s="3" t="s">
        <v>59</v>
      </c>
      <c r="F348" s="3" t="s">
        <v>743</v>
      </c>
      <c r="G348" s="3" t="s">
        <v>744</v>
      </c>
      <c r="H348" s="3"/>
    </row>
    <row r="349" ht="15.75" customHeight="1">
      <c r="A349" s="2">
        <v>45663.0</v>
      </c>
      <c r="B349" s="3" t="s">
        <v>13</v>
      </c>
      <c r="C349" s="3" t="s">
        <v>169</v>
      </c>
      <c r="D349" s="3" t="s">
        <v>63</v>
      </c>
      <c r="E349" s="3" t="s">
        <v>101</v>
      </c>
      <c r="F349" s="3" t="s">
        <v>745</v>
      </c>
      <c r="G349" s="3" t="s">
        <v>746</v>
      </c>
      <c r="H349" s="3"/>
    </row>
    <row r="350" ht="15.75" customHeight="1">
      <c r="A350" s="2">
        <v>45663.0</v>
      </c>
      <c r="B350" s="3" t="s">
        <v>13</v>
      </c>
      <c r="C350" s="3" t="s">
        <v>29</v>
      </c>
      <c r="D350" s="3" t="s">
        <v>34</v>
      </c>
      <c r="E350" s="3" t="s">
        <v>15</v>
      </c>
      <c r="F350" s="3" t="s">
        <v>747</v>
      </c>
      <c r="G350" s="3" t="s">
        <v>748</v>
      </c>
      <c r="H350" s="3"/>
    </row>
    <row r="351" ht="15.75" customHeight="1">
      <c r="A351" s="2">
        <v>45663.0</v>
      </c>
      <c r="B351" s="3" t="s">
        <v>13</v>
      </c>
      <c r="C351" s="3" t="s">
        <v>169</v>
      </c>
      <c r="D351" s="3" t="s">
        <v>38</v>
      </c>
      <c r="E351" s="3" t="s">
        <v>15</v>
      </c>
      <c r="F351" s="3" t="s">
        <v>749</v>
      </c>
      <c r="G351" s="3" t="s">
        <v>750</v>
      </c>
      <c r="H351" s="3"/>
    </row>
    <row r="352" ht="15.75" customHeight="1">
      <c r="A352" s="2">
        <v>45663.0</v>
      </c>
      <c r="B352" s="3" t="s">
        <v>57</v>
      </c>
      <c r="C352" s="3" t="s">
        <v>71</v>
      </c>
      <c r="D352" s="3" t="s">
        <v>23</v>
      </c>
      <c r="E352" s="3" t="s">
        <v>59</v>
      </c>
      <c r="F352" s="3" t="s">
        <v>751</v>
      </c>
      <c r="G352" s="3" t="s">
        <v>752</v>
      </c>
      <c r="H352" s="3"/>
    </row>
    <row r="353" ht="15.75" customHeight="1">
      <c r="A353" s="2">
        <v>45663.0</v>
      </c>
      <c r="B353" s="3" t="s">
        <v>13</v>
      </c>
      <c r="C353" s="3" t="s">
        <v>169</v>
      </c>
      <c r="D353" s="3" t="s">
        <v>34</v>
      </c>
      <c r="E353" s="3" t="s">
        <v>15</v>
      </c>
      <c r="F353" s="3" t="s">
        <v>753</v>
      </c>
      <c r="G353" s="3" t="s">
        <v>754</v>
      </c>
      <c r="H353" s="3"/>
    </row>
    <row r="354" ht="15.75" customHeight="1">
      <c r="A354" s="2">
        <v>45663.0</v>
      </c>
      <c r="B354" s="3" t="s">
        <v>13</v>
      </c>
      <c r="C354" s="3" t="s">
        <v>14</v>
      </c>
      <c r="D354" s="3" t="s">
        <v>34</v>
      </c>
      <c r="E354" s="3" t="s">
        <v>101</v>
      </c>
      <c r="F354" s="3" t="s">
        <v>755</v>
      </c>
      <c r="G354" s="3" t="s">
        <v>756</v>
      </c>
      <c r="H354" s="3"/>
    </row>
    <row r="355" ht="15.75" customHeight="1">
      <c r="A355" s="2">
        <v>45663.0</v>
      </c>
      <c r="B355" s="3" t="s">
        <v>57</v>
      </c>
      <c r="C355" s="3" t="s">
        <v>85</v>
      </c>
      <c r="D355" s="3" t="s">
        <v>68</v>
      </c>
      <c r="E355" s="3" t="s">
        <v>59</v>
      </c>
      <c r="F355" s="3" t="s">
        <v>757</v>
      </c>
      <c r="G355" s="3" t="s">
        <v>758</v>
      </c>
      <c r="H355" s="3"/>
    </row>
    <row r="356" ht="15.75" customHeight="1">
      <c r="A356" s="2">
        <v>45663.0</v>
      </c>
      <c r="B356" s="3" t="s">
        <v>57</v>
      </c>
      <c r="C356" s="3" t="s">
        <v>85</v>
      </c>
      <c r="D356" s="3" t="s">
        <v>38</v>
      </c>
      <c r="E356" s="3" t="s">
        <v>20</v>
      </c>
      <c r="F356" s="3" t="s">
        <v>759</v>
      </c>
      <c r="G356" s="3" t="s">
        <v>760</v>
      </c>
      <c r="H356" s="3"/>
    </row>
    <row r="357" ht="15.75" customHeight="1">
      <c r="A357" s="2">
        <v>45663.0</v>
      </c>
      <c r="B357" s="3" t="s">
        <v>57</v>
      </c>
      <c r="C357" s="3" t="s">
        <v>85</v>
      </c>
      <c r="D357" s="3" t="s">
        <v>34</v>
      </c>
      <c r="E357" s="3" t="s">
        <v>15</v>
      </c>
      <c r="F357" s="3" t="s">
        <v>761</v>
      </c>
      <c r="G357" s="3" t="s">
        <v>762</v>
      </c>
      <c r="H357" s="3"/>
    </row>
    <row r="358" ht="15.75" customHeight="1">
      <c r="A358" s="2">
        <v>45663.0</v>
      </c>
      <c r="B358" s="3" t="s">
        <v>57</v>
      </c>
      <c r="C358" s="3" t="s">
        <v>85</v>
      </c>
      <c r="D358" s="3" t="s">
        <v>19</v>
      </c>
      <c r="E358" s="3" t="s">
        <v>59</v>
      </c>
      <c r="F358" s="3" t="s">
        <v>763</v>
      </c>
      <c r="G358" s="3" t="s">
        <v>764</v>
      </c>
      <c r="H358" s="3"/>
    </row>
    <row r="359" ht="15.75" customHeight="1">
      <c r="A359" s="2">
        <v>45663.0</v>
      </c>
      <c r="B359" s="3" t="s">
        <v>57</v>
      </c>
      <c r="C359" s="3" t="s">
        <v>80</v>
      </c>
      <c r="D359" s="3" t="s">
        <v>68</v>
      </c>
      <c r="E359" s="3" t="s">
        <v>59</v>
      </c>
      <c r="F359" s="3" t="s">
        <v>765</v>
      </c>
      <c r="G359" s="3" t="s">
        <v>326</v>
      </c>
      <c r="H359" s="3"/>
    </row>
    <row r="360" ht="15.75" customHeight="1">
      <c r="A360" s="2">
        <v>45663.0</v>
      </c>
      <c r="B360" s="3" t="s">
        <v>13</v>
      </c>
      <c r="C360" s="3" t="s">
        <v>169</v>
      </c>
      <c r="D360" s="3" t="s">
        <v>23</v>
      </c>
      <c r="E360" s="3" t="s">
        <v>20</v>
      </c>
      <c r="F360" s="3" t="s">
        <v>766</v>
      </c>
      <c r="G360" s="3" t="s">
        <v>767</v>
      </c>
      <c r="H360" s="3"/>
    </row>
    <row r="361" ht="15.75" customHeight="1">
      <c r="A361" s="2">
        <v>45663.0</v>
      </c>
      <c r="B361" s="3" t="s">
        <v>57</v>
      </c>
      <c r="C361" s="3" t="s">
        <v>80</v>
      </c>
      <c r="D361" s="3" t="s">
        <v>19</v>
      </c>
      <c r="E361" s="3" t="s">
        <v>59</v>
      </c>
      <c r="F361" s="3" t="s">
        <v>768</v>
      </c>
      <c r="G361" s="3" t="s">
        <v>769</v>
      </c>
      <c r="H361" s="3"/>
    </row>
    <row r="362" ht="15.75" customHeight="1">
      <c r="A362" s="2">
        <v>45663.0</v>
      </c>
      <c r="B362" s="3" t="s">
        <v>57</v>
      </c>
      <c r="C362" s="4" t="s">
        <v>62</v>
      </c>
      <c r="D362" s="3" t="s">
        <v>38</v>
      </c>
      <c r="E362" s="3" t="s">
        <v>20</v>
      </c>
      <c r="F362" s="3" t="s">
        <v>770</v>
      </c>
      <c r="G362" s="3" t="s">
        <v>771</v>
      </c>
      <c r="H362" s="3"/>
    </row>
    <row r="363" ht="15.75" customHeight="1">
      <c r="A363" s="2">
        <v>45663.0</v>
      </c>
      <c r="B363" s="3" t="s">
        <v>57</v>
      </c>
      <c r="C363" s="4" t="s">
        <v>62</v>
      </c>
      <c r="D363" s="3" t="s">
        <v>68</v>
      </c>
      <c r="E363" s="3" t="s">
        <v>59</v>
      </c>
      <c r="F363" s="3" t="s">
        <v>772</v>
      </c>
      <c r="G363" s="3" t="s">
        <v>773</v>
      </c>
      <c r="H363" s="3"/>
    </row>
    <row r="364" ht="15.75" customHeight="1">
      <c r="A364" s="2">
        <v>45663.0</v>
      </c>
      <c r="B364" s="3" t="s">
        <v>57</v>
      </c>
      <c r="C364" s="4" t="s">
        <v>62</v>
      </c>
      <c r="D364" s="3" t="s">
        <v>23</v>
      </c>
      <c r="E364" s="3" t="s">
        <v>59</v>
      </c>
      <c r="F364" s="3" t="s">
        <v>774</v>
      </c>
      <c r="G364" s="3" t="s">
        <v>775</v>
      </c>
      <c r="H364" s="3"/>
    </row>
    <row r="365" ht="15.75" customHeight="1">
      <c r="A365" s="2">
        <v>45663.0</v>
      </c>
      <c r="B365" s="3" t="s">
        <v>57</v>
      </c>
      <c r="C365" s="4" t="s">
        <v>62</v>
      </c>
      <c r="D365" s="3" t="s">
        <v>9</v>
      </c>
      <c r="E365" s="3" t="s">
        <v>15</v>
      </c>
      <c r="F365" s="3" t="s">
        <v>776</v>
      </c>
      <c r="G365" s="3" t="s">
        <v>777</v>
      </c>
      <c r="H365" s="3"/>
    </row>
    <row r="366" ht="15.75" customHeight="1">
      <c r="A366" s="2">
        <v>45663.0</v>
      </c>
      <c r="B366" s="3" t="s">
        <v>57</v>
      </c>
      <c r="C366" s="3" t="s">
        <v>58</v>
      </c>
      <c r="D366" s="3" t="s">
        <v>34</v>
      </c>
      <c r="E366" s="3" t="s">
        <v>15</v>
      </c>
      <c r="F366" s="3" t="s">
        <v>778</v>
      </c>
      <c r="G366" s="3" t="s">
        <v>779</v>
      </c>
      <c r="H366" s="3"/>
    </row>
    <row r="367" ht="15.75" customHeight="1">
      <c r="A367" s="2">
        <v>45663.0</v>
      </c>
      <c r="B367" s="3" t="s">
        <v>57</v>
      </c>
      <c r="C367" s="3" t="s">
        <v>58</v>
      </c>
      <c r="D367" s="3" t="s">
        <v>26</v>
      </c>
      <c r="E367" s="3" t="s">
        <v>20</v>
      </c>
      <c r="F367" s="3" t="s">
        <v>780</v>
      </c>
      <c r="G367" s="3" t="s">
        <v>781</v>
      </c>
      <c r="H367" s="3"/>
    </row>
    <row r="368" ht="15.75" customHeight="1">
      <c r="A368" s="2">
        <v>45663.0</v>
      </c>
      <c r="B368" s="3" t="s">
        <v>57</v>
      </c>
      <c r="C368" s="3" t="s">
        <v>71</v>
      </c>
      <c r="D368" s="3" t="s">
        <v>38</v>
      </c>
      <c r="E368" s="3" t="s">
        <v>20</v>
      </c>
      <c r="F368" s="3" t="s">
        <v>782</v>
      </c>
      <c r="G368" s="3" t="s">
        <v>783</v>
      </c>
      <c r="H368" s="3"/>
    </row>
    <row r="369" ht="15.75" customHeight="1">
      <c r="A369" s="2">
        <v>45663.0</v>
      </c>
      <c r="B369" s="3" t="s">
        <v>13</v>
      </c>
      <c r="C369" s="3" t="s">
        <v>14</v>
      </c>
      <c r="D369" s="3" t="s">
        <v>23</v>
      </c>
      <c r="E369" s="3" t="s">
        <v>20</v>
      </c>
      <c r="F369" s="3" t="s">
        <v>784</v>
      </c>
      <c r="G369" s="3" t="s">
        <v>785</v>
      </c>
      <c r="H369" s="3"/>
    </row>
    <row r="370" ht="15.75" customHeight="1">
      <c r="A370" s="2">
        <v>45663.0</v>
      </c>
      <c r="B370" s="3" t="s">
        <v>57</v>
      </c>
      <c r="C370" s="3" t="s">
        <v>80</v>
      </c>
      <c r="D370" s="3" t="s">
        <v>68</v>
      </c>
      <c r="E370" s="3" t="s">
        <v>59</v>
      </c>
      <c r="F370" s="3" t="s">
        <v>786</v>
      </c>
      <c r="G370" s="3" t="s">
        <v>787</v>
      </c>
      <c r="H370" s="3"/>
    </row>
    <row r="371" ht="15.75" customHeight="1">
      <c r="A371" s="2">
        <v>45663.0</v>
      </c>
      <c r="B371" s="3" t="s">
        <v>92</v>
      </c>
      <c r="C371" s="3" t="s">
        <v>93</v>
      </c>
      <c r="D371" s="3" t="s">
        <v>63</v>
      </c>
      <c r="E371" s="3" t="s">
        <v>59</v>
      </c>
      <c r="F371" s="3" t="s">
        <v>788</v>
      </c>
      <c r="G371" s="3" t="s">
        <v>789</v>
      </c>
      <c r="H371" s="3"/>
    </row>
    <row r="372" ht="15.75" customHeight="1">
      <c r="A372" s="2">
        <v>45663.0</v>
      </c>
      <c r="B372" s="3" t="s">
        <v>7</v>
      </c>
      <c r="C372" s="3" t="s">
        <v>8</v>
      </c>
      <c r="D372" s="3" t="s">
        <v>63</v>
      </c>
      <c r="E372" s="3" t="s">
        <v>20</v>
      </c>
      <c r="F372" s="3" t="s">
        <v>790</v>
      </c>
      <c r="G372" s="3" t="s">
        <v>791</v>
      </c>
      <c r="H372" s="3"/>
    </row>
    <row r="373" ht="15.75" customHeight="1">
      <c r="A373" s="2">
        <v>45663.0</v>
      </c>
      <c r="B373" s="3" t="s">
        <v>7</v>
      </c>
      <c r="C373" s="3" t="s">
        <v>8</v>
      </c>
      <c r="D373" s="3" t="s">
        <v>38</v>
      </c>
      <c r="E373" s="3" t="s">
        <v>109</v>
      </c>
      <c r="F373" s="3" t="s">
        <v>792</v>
      </c>
      <c r="G373" s="3" t="s">
        <v>793</v>
      </c>
      <c r="H373" s="3"/>
    </row>
    <row r="374" ht="15.75" customHeight="1">
      <c r="A374" s="2">
        <v>45663.0</v>
      </c>
      <c r="B374" s="3" t="s">
        <v>7</v>
      </c>
      <c r="C374" s="3" t="s">
        <v>8</v>
      </c>
      <c r="D374" s="3" t="s">
        <v>23</v>
      </c>
      <c r="E374" s="3" t="s">
        <v>15</v>
      </c>
      <c r="F374" s="3" t="s">
        <v>794</v>
      </c>
      <c r="G374" s="3" t="s">
        <v>795</v>
      </c>
      <c r="H374" s="3"/>
    </row>
    <row r="375" ht="15.75" customHeight="1">
      <c r="A375" s="2">
        <v>45663.0</v>
      </c>
      <c r="B375" s="3" t="s">
        <v>7</v>
      </c>
      <c r="C375" s="3" t="s">
        <v>8</v>
      </c>
      <c r="D375" s="3" t="s">
        <v>34</v>
      </c>
      <c r="E375" s="3" t="s">
        <v>10</v>
      </c>
      <c r="F375" s="3" t="s">
        <v>796</v>
      </c>
      <c r="G375" s="3" t="s">
        <v>797</v>
      </c>
      <c r="H375" s="3"/>
    </row>
    <row r="376" ht="15.75" customHeight="1">
      <c r="A376" s="2">
        <v>45663.0</v>
      </c>
      <c r="B376" s="3" t="s">
        <v>7</v>
      </c>
      <c r="C376" s="3" t="s">
        <v>8</v>
      </c>
      <c r="D376" s="3" t="s">
        <v>34</v>
      </c>
      <c r="E376" s="3" t="s">
        <v>258</v>
      </c>
      <c r="F376" s="3" t="s">
        <v>798</v>
      </c>
      <c r="G376" s="3" t="s">
        <v>799</v>
      </c>
      <c r="H376" s="3"/>
    </row>
    <row r="377" ht="15.75" customHeight="1">
      <c r="A377" s="2">
        <v>45663.0</v>
      </c>
      <c r="B377" s="3" t="s">
        <v>7</v>
      </c>
      <c r="C377" s="3" t="s">
        <v>106</v>
      </c>
      <c r="D377" s="3" t="s">
        <v>68</v>
      </c>
      <c r="E377" s="3" t="s">
        <v>15</v>
      </c>
      <c r="F377" s="3" t="s">
        <v>800</v>
      </c>
      <c r="G377" s="3" t="s">
        <v>801</v>
      </c>
      <c r="H377" s="3"/>
    </row>
    <row r="378" ht="15.75" customHeight="1">
      <c r="A378" s="2">
        <v>45663.0</v>
      </c>
      <c r="B378" s="3" t="s">
        <v>13</v>
      </c>
      <c r="C378" s="3" t="s">
        <v>14</v>
      </c>
      <c r="D378" s="3" t="s">
        <v>63</v>
      </c>
      <c r="E378" s="3" t="s">
        <v>59</v>
      </c>
      <c r="F378" s="3" t="s">
        <v>802</v>
      </c>
      <c r="G378" s="3" t="s">
        <v>803</v>
      </c>
      <c r="H378" s="3"/>
    </row>
    <row r="379" ht="15.75" customHeight="1">
      <c r="A379" s="2">
        <v>45663.0</v>
      </c>
      <c r="B379" s="3" t="s">
        <v>7</v>
      </c>
      <c r="C379" s="3" t="s">
        <v>118</v>
      </c>
      <c r="D379" s="3" t="s">
        <v>68</v>
      </c>
      <c r="E379" s="3" t="s">
        <v>20</v>
      </c>
      <c r="F379" s="3" t="s">
        <v>804</v>
      </c>
      <c r="G379" s="3" t="s">
        <v>805</v>
      </c>
      <c r="H379" s="3"/>
    </row>
    <row r="380" ht="15.75" customHeight="1">
      <c r="A380" s="2">
        <v>45663.0</v>
      </c>
      <c r="B380" s="3" t="s">
        <v>7</v>
      </c>
      <c r="C380" s="3" t="s">
        <v>118</v>
      </c>
      <c r="D380" s="3" t="s">
        <v>38</v>
      </c>
      <c r="E380" s="3" t="s">
        <v>109</v>
      </c>
      <c r="F380" s="3" t="s">
        <v>806</v>
      </c>
      <c r="G380" s="3" t="s">
        <v>807</v>
      </c>
      <c r="H380" s="3"/>
    </row>
    <row r="381" ht="15.75" customHeight="1">
      <c r="A381" s="2">
        <v>45663.0</v>
      </c>
      <c r="B381" s="3" t="s">
        <v>7</v>
      </c>
      <c r="C381" s="3" t="s">
        <v>118</v>
      </c>
      <c r="D381" s="3" t="s">
        <v>19</v>
      </c>
      <c r="E381" s="3" t="s">
        <v>15</v>
      </c>
      <c r="F381" s="3" t="s">
        <v>808</v>
      </c>
      <c r="G381" s="3" t="s">
        <v>809</v>
      </c>
      <c r="H381" s="3"/>
    </row>
    <row r="382" ht="15.75" customHeight="1">
      <c r="A382" s="2">
        <v>45663.0</v>
      </c>
      <c r="B382" s="3" t="s">
        <v>7</v>
      </c>
      <c r="C382" s="3" t="s">
        <v>126</v>
      </c>
      <c r="D382" s="3" t="s">
        <v>38</v>
      </c>
      <c r="E382" s="3" t="s">
        <v>101</v>
      </c>
      <c r="F382" s="3" t="s">
        <v>810</v>
      </c>
      <c r="G382" s="3" t="s">
        <v>811</v>
      </c>
      <c r="H382" s="3"/>
    </row>
    <row r="383" ht="15.75" customHeight="1">
      <c r="A383" s="2">
        <v>45663.0</v>
      </c>
      <c r="B383" s="3" t="s">
        <v>7</v>
      </c>
      <c r="C383" s="3" t="s">
        <v>126</v>
      </c>
      <c r="D383" s="3" t="s">
        <v>38</v>
      </c>
      <c r="E383" s="3" t="s">
        <v>101</v>
      </c>
      <c r="F383" s="3" t="s">
        <v>812</v>
      </c>
      <c r="G383" s="3" t="s">
        <v>813</v>
      </c>
      <c r="H383" s="3"/>
    </row>
    <row r="384" ht="15.75" customHeight="1">
      <c r="A384" s="2">
        <v>45663.0</v>
      </c>
      <c r="B384" s="3" t="s">
        <v>7</v>
      </c>
      <c r="C384" s="3" t="s">
        <v>126</v>
      </c>
      <c r="D384" s="3" t="s">
        <v>68</v>
      </c>
      <c r="E384" s="3" t="s">
        <v>15</v>
      </c>
      <c r="F384" s="3" t="s">
        <v>814</v>
      </c>
      <c r="G384" s="3" t="s">
        <v>815</v>
      </c>
      <c r="H384" s="3"/>
    </row>
    <row r="385" ht="15.75" customHeight="1">
      <c r="A385" s="2">
        <v>45663.0</v>
      </c>
      <c r="B385" s="3" t="s">
        <v>7</v>
      </c>
      <c r="C385" s="3" t="s">
        <v>126</v>
      </c>
      <c r="D385" s="3" t="s">
        <v>26</v>
      </c>
      <c r="E385" s="3" t="s">
        <v>660</v>
      </c>
      <c r="F385" s="3" t="s">
        <v>816</v>
      </c>
      <c r="G385" s="3" t="s">
        <v>817</v>
      </c>
      <c r="H385" s="3"/>
    </row>
    <row r="386" ht="15.75" customHeight="1">
      <c r="A386" s="2">
        <v>45663.0</v>
      </c>
      <c r="B386" s="3" t="s">
        <v>7</v>
      </c>
      <c r="C386" s="3" t="s">
        <v>131</v>
      </c>
      <c r="D386" s="3" t="s">
        <v>63</v>
      </c>
      <c r="E386" s="3" t="s">
        <v>15</v>
      </c>
      <c r="F386" s="3" t="s">
        <v>818</v>
      </c>
      <c r="G386" s="3" t="s">
        <v>819</v>
      </c>
      <c r="H386" s="3"/>
    </row>
    <row r="387" ht="15.75" customHeight="1">
      <c r="A387" s="2">
        <v>45663.0</v>
      </c>
      <c r="B387" s="3" t="s">
        <v>7</v>
      </c>
      <c r="C387" s="3" t="s">
        <v>106</v>
      </c>
      <c r="D387" s="3" t="s">
        <v>63</v>
      </c>
      <c r="E387" s="3" t="s">
        <v>15</v>
      </c>
      <c r="F387" s="3" t="s">
        <v>820</v>
      </c>
      <c r="G387" s="3" t="s">
        <v>821</v>
      </c>
      <c r="H387" s="3"/>
    </row>
    <row r="388" ht="15.75" customHeight="1">
      <c r="A388" s="2">
        <v>45663.0</v>
      </c>
      <c r="B388" s="3" t="s">
        <v>7</v>
      </c>
      <c r="C388" s="3" t="s">
        <v>131</v>
      </c>
      <c r="D388" s="3" t="s">
        <v>19</v>
      </c>
      <c r="E388" s="3" t="s">
        <v>15</v>
      </c>
      <c r="F388" s="3" t="s">
        <v>822</v>
      </c>
      <c r="G388" s="3" t="s">
        <v>823</v>
      </c>
      <c r="H388" s="3"/>
    </row>
    <row r="389" ht="15.75" customHeight="1">
      <c r="A389" s="2">
        <v>45663.0</v>
      </c>
      <c r="B389" s="3" t="s">
        <v>7</v>
      </c>
      <c r="C389" s="3" t="s">
        <v>131</v>
      </c>
      <c r="D389" s="3" t="s">
        <v>26</v>
      </c>
      <c r="E389" s="3" t="s">
        <v>119</v>
      </c>
      <c r="F389" s="3" t="s">
        <v>824</v>
      </c>
      <c r="G389" s="3" t="s">
        <v>825</v>
      </c>
      <c r="H389" s="3"/>
    </row>
    <row r="390" ht="15.75" customHeight="1">
      <c r="A390" s="2">
        <v>45663.0</v>
      </c>
      <c r="B390" s="3" t="s">
        <v>92</v>
      </c>
      <c r="C390" s="3" t="s">
        <v>93</v>
      </c>
      <c r="D390" s="3" t="s">
        <v>23</v>
      </c>
      <c r="E390" s="3" t="s">
        <v>15</v>
      </c>
      <c r="F390" s="3" t="s">
        <v>826</v>
      </c>
      <c r="G390" s="3" t="s">
        <v>827</v>
      </c>
      <c r="H390" s="3"/>
    </row>
    <row r="391" ht="15.75" customHeight="1">
      <c r="A391" s="2">
        <v>45663.0</v>
      </c>
      <c r="B391" s="3" t="s">
        <v>92</v>
      </c>
      <c r="C391" s="3" t="s">
        <v>93</v>
      </c>
      <c r="D391" s="3" t="s">
        <v>68</v>
      </c>
      <c r="E391" s="3" t="s">
        <v>20</v>
      </c>
      <c r="F391" s="3" t="s">
        <v>828</v>
      </c>
      <c r="G391" s="3" t="s">
        <v>829</v>
      </c>
      <c r="H391" s="3"/>
    </row>
    <row r="392" ht="15.75" customHeight="1">
      <c r="A392" s="2">
        <v>45663.0</v>
      </c>
      <c r="B392" s="3" t="s">
        <v>92</v>
      </c>
      <c r="C392" s="3" t="s">
        <v>93</v>
      </c>
      <c r="D392" s="3" t="s">
        <v>26</v>
      </c>
      <c r="E392" s="3" t="s">
        <v>15</v>
      </c>
      <c r="F392" s="3" t="s">
        <v>830</v>
      </c>
      <c r="G392" s="3" t="s">
        <v>831</v>
      </c>
      <c r="H392" s="3"/>
    </row>
    <row r="393" ht="15.75" customHeight="1">
      <c r="A393" s="2">
        <v>45663.0</v>
      </c>
      <c r="B393" s="3" t="s">
        <v>92</v>
      </c>
      <c r="C393" s="3" t="s">
        <v>93</v>
      </c>
      <c r="D393" s="3" t="s">
        <v>38</v>
      </c>
      <c r="E393" s="3" t="s">
        <v>15</v>
      </c>
      <c r="F393" s="3" t="s">
        <v>832</v>
      </c>
      <c r="G393" s="3" t="s">
        <v>833</v>
      </c>
      <c r="H393" s="3"/>
    </row>
    <row r="394" ht="15.75" customHeight="1">
      <c r="A394" s="2">
        <v>45663.0</v>
      </c>
      <c r="B394" s="3" t="s">
        <v>92</v>
      </c>
      <c r="C394" s="3" t="s">
        <v>98</v>
      </c>
      <c r="D394" s="3" t="s">
        <v>63</v>
      </c>
      <c r="E394" s="3" t="s">
        <v>109</v>
      </c>
      <c r="F394" s="3" t="s">
        <v>834</v>
      </c>
      <c r="G394" s="3" t="s">
        <v>835</v>
      </c>
      <c r="H394" s="3"/>
    </row>
    <row r="395" ht="15.75" customHeight="1">
      <c r="A395" s="2">
        <v>45663.0</v>
      </c>
      <c r="B395" s="3" t="s">
        <v>92</v>
      </c>
      <c r="C395" s="3" t="s">
        <v>144</v>
      </c>
      <c r="D395" s="3" t="s">
        <v>38</v>
      </c>
      <c r="E395" s="3" t="s">
        <v>101</v>
      </c>
      <c r="F395" s="3" t="s">
        <v>836</v>
      </c>
      <c r="G395" s="3" t="s">
        <v>837</v>
      </c>
      <c r="H395" s="3"/>
    </row>
    <row r="396" ht="15.75" customHeight="1">
      <c r="A396" s="2">
        <v>45663.0</v>
      </c>
      <c r="B396" s="3" t="s">
        <v>92</v>
      </c>
      <c r="C396" s="3" t="s">
        <v>98</v>
      </c>
      <c r="D396" s="3" t="s">
        <v>68</v>
      </c>
      <c r="E396" s="3" t="s">
        <v>15</v>
      </c>
      <c r="F396" s="3" t="s">
        <v>838</v>
      </c>
      <c r="G396" s="3" t="s">
        <v>839</v>
      </c>
      <c r="H396" s="3"/>
    </row>
    <row r="397" ht="15.75" customHeight="1">
      <c r="A397" s="2">
        <v>45663.0</v>
      </c>
      <c r="B397" s="3" t="s">
        <v>92</v>
      </c>
      <c r="C397" s="3" t="s">
        <v>144</v>
      </c>
      <c r="D397" s="3" t="s">
        <v>23</v>
      </c>
      <c r="E397" s="3" t="s">
        <v>20</v>
      </c>
      <c r="F397" s="3" t="s">
        <v>840</v>
      </c>
      <c r="G397" s="3" t="s">
        <v>841</v>
      </c>
      <c r="H397" s="3"/>
    </row>
    <row r="398" ht="15.75" customHeight="1">
      <c r="A398" s="2">
        <v>45663.0</v>
      </c>
      <c r="B398" s="3" t="s">
        <v>92</v>
      </c>
      <c r="C398" s="4" t="s">
        <v>149</v>
      </c>
      <c r="D398" s="3" t="s">
        <v>26</v>
      </c>
      <c r="E398" s="3" t="s">
        <v>101</v>
      </c>
      <c r="F398" s="3" t="s">
        <v>842</v>
      </c>
      <c r="G398" s="3" t="s">
        <v>843</v>
      </c>
      <c r="H398" s="3"/>
    </row>
    <row r="399" ht="15.75" customHeight="1">
      <c r="A399" s="2">
        <v>45663.0</v>
      </c>
      <c r="B399" s="3" t="s">
        <v>92</v>
      </c>
      <c r="C399" s="4" t="s">
        <v>149</v>
      </c>
      <c r="D399" s="3" t="s">
        <v>63</v>
      </c>
      <c r="E399" s="3" t="s">
        <v>59</v>
      </c>
      <c r="F399" s="3" t="s">
        <v>844</v>
      </c>
      <c r="G399" s="3" t="s">
        <v>845</v>
      </c>
      <c r="H399" s="3"/>
    </row>
    <row r="400" ht="15.75" customHeight="1">
      <c r="A400" s="2">
        <v>45663.0</v>
      </c>
      <c r="B400" s="3" t="s">
        <v>92</v>
      </c>
      <c r="C400" s="3" t="s">
        <v>158</v>
      </c>
      <c r="D400" s="3" t="s">
        <v>34</v>
      </c>
      <c r="E400" s="3" t="s">
        <v>109</v>
      </c>
      <c r="F400" s="3" t="s">
        <v>846</v>
      </c>
      <c r="G400" s="3" t="s">
        <v>847</v>
      </c>
      <c r="H400" s="3"/>
    </row>
    <row r="401" ht="15.75" customHeight="1">
      <c r="A401" s="2">
        <v>45663.0</v>
      </c>
      <c r="B401" s="3" t="s">
        <v>92</v>
      </c>
      <c r="C401" s="3" t="s">
        <v>158</v>
      </c>
      <c r="D401" s="3" t="s">
        <v>34</v>
      </c>
      <c r="E401" s="3" t="s">
        <v>109</v>
      </c>
      <c r="F401" s="3" t="s">
        <v>848</v>
      </c>
      <c r="G401" s="3" t="s">
        <v>849</v>
      </c>
      <c r="H401" s="3"/>
    </row>
    <row r="402" ht="15.75" customHeight="1">
      <c r="A402" s="2">
        <v>45663.0</v>
      </c>
      <c r="B402" s="3" t="s">
        <v>92</v>
      </c>
      <c r="C402" s="3" t="s">
        <v>158</v>
      </c>
      <c r="D402" s="3" t="s">
        <v>68</v>
      </c>
      <c r="E402" s="3" t="s">
        <v>20</v>
      </c>
      <c r="F402" s="3" t="s">
        <v>850</v>
      </c>
      <c r="G402" s="3" t="s">
        <v>851</v>
      </c>
      <c r="H402" s="3"/>
    </row>
    <row r="403" ht="15.75" customHeight="1">
      <c r="A403" s="2">
        <v>45663.0</v>
      </c>
      <c r="B403" s="3" t="s">
        <v>7</v>
      </c>
      <c r="C403" s="3" t="s">
        <v>131</v>
      </c>
      <c r="D403" s="3" t="s">
        <v>34</v>
      </c>
      <c r="E403" s="3" t="s">
        <v>10</v>
      </c>
      <c r="F403" s="3" t="s">
        <v>852</v>
      </c>
      <c r="G403" s="3" t="s">
        <v>853</v>
      </c>
      <c r="H403" s="3"/>
    </row>
    <row r="404" ht="15.75" customHeight="1">
      <c r="A404" s="2">
        <v>45664.0</v>
      </c>
      <c r="B404" s="3" t="s">
        <v>13</v>
      </c>
      <c r="C404" s="3" t="s">
        <v>37</v>
      </c>
      <c r="D404" s="3" t="s">
        <v>9</v>
      </c>
      <c r="E404" s="3" t="s">
        <v>15</v>
      </c>
      <c r="F404" s="3" t="s">
        <v>854</v>
      </c>
      <c r="G404" s="3" t="s">
        <v>855</v>
      </c>
      <c r="H404" s="3"/>
    </row>
    <row r="405" ht="15.75" customHeight="1">
      <c r="A405" s="2">
        <v>45664.0</v>
      </c>
      <c r="B405" s="3" t="s">
        <v>13</v>
      </c>
      <c r="C405" s="3" t="s">
        <v>169</v>
      </c>
      <c r="D405" s="3" t="s">
        <v>34</v>
      </c>
      <c r="E405" s="3" t="s">
        <v>101</v>
      </c>
      <c r="F405" s="3" t="s">
        <v>856</v>
      </c>
      <c r="G405" s="3" t="s">
        <v>857</v>
      </c>
      <c r="H405" s="3"/>
    </row>
    <row r="406" ht="15.75" customHeight="1">
      <c r="A406" s="2">
        <v>45664.0</v>
      </c>
      <c r="B406" s="3" t="s">
        <v>13</v>
      </c>
      <c r="C406" s="3" t="s">
        <v>169</v>
      </c>
      <c r="D406" s="3" t="s">
        <v>34</v>
      </c>
      <c r="E406" s="3" t="s">
        <v>15</v>
      </c>
      <c r="F406" s="3" t="s">
        <v>858</v>
      </c>
      <c r="G406" s="3" t="s">
        <v>859</v>
      </c>
      <c r="H406" s="3"/>
    </row>
    <row r="407" ht="15.75" customHeight="1">
      <c r="A407" s="2">
        <v>45664.0</v>
      </c>
      <c r="B407" s="3" t="s">
        <v>13</v>
      </c>
      <c r="C407" s="3" t="s">
        <v>169</v>
      </c>
      <c r="D407" s="3" t="s">
        <v>63</v>
      </c>
      <c r="E407" s="3" t="s">
        <v>15</v>
      </c>
      <c r="F407" s="3" t="s">
        <v>860</v>
      </c>
      <c r="G407" s="3" t="s">
        <v>861</v>
      </c>
      <c r="H407" s="3"/>
    </row>
    <row r="408" ht="15.75" customHeight="1">
      <c r="A408" s="2">
        <v>45664.0</v>
      </c>
      <c r="B408" s="3" t="s">
        <v>13</v>
      </c>
      <c r="C408" s="3" t="s">
        <v>37</v>
      </c>
      <c r="D408" s="3" t="s">
        <v>34</v>
      </c>
      <c r="E408" s="3" t="s">
        <v>15</v>
      </c>
      <c r="F408" s="3" t="s">
        <v>862</v>
      </c>
      <c r="G408" s="3" t="s">
        <v>863</v>
      </c>
      <c r="H408" s="3"/>
    </row>
    <row r="409" ht="15.75" customHeight="1">
      <c r="A409" s="2">
        <v>45664.0</v>
      </c>
      <c r="B409" s="3" t="s">
        <v>13</v>
      </c>
      <c r="C409" s="3" t="s">
        <v>37</v>
      </c>
      <c r="D409" s="3" t="s">
        <v>23</v>
      </c>
      <c r="E409" s="3" t="s">
        <v>20</v>
      </c>
      <c r="F409" s="3" t="s">
        <v>864</v>
      </c>
      <c r="G409" s="3" t="s">
        <v>865</v>
      </c>
      <c r="H409" s="3"/>
    </row>
    <row r="410" ht="15.75" customHeight="1">
      <c r="A410" s="2">
        <v>45664.0</v>
      </c>
      <c r="B410" s="3" t="s">
        <v>13</v>
      </c>
      <c r="C410" s="3" t="s">
        <v>169</v>
      </c>
      <c r="D410" s="3" t="s">
        <v>34</v>
      </c>
      <c r="E410" s="3" t="s">
        <v>15</v>
      </c>
      <c r="F410" s="3" t="s">
        <v>866</v>
      </c>
      <c r="G410" s="3" t="s">
        <v>867</v>
      </c>
      <c r="H410" s="3"/>
    </row>
    <row r="411" ht="15.75" customHeight="1">
      <c r="A411" s="2">
        <v>45664.0</v>
      </c>
      <c r="B411" s="3" t="s">
        <v>13</v>
      </c>
      <c r="C411" s="3" t="s">
        <v>29</v>
      </c>
      <c r="D411" s="3" t="s">
        <v>68</v>
      </c>
      <c r="E411" s="3" t="s">
        <v>20</v>
      </c>
      <c r="F411" s="3" t="s">
        <v>868</v>
      </c>
      <c r="G411" s="3" t="s">
        <v>869</v>
      </c>
      <c r="H411" s="3"/>
    </row>
    <row r="412" ht="15.75" customHeight="1">
      <c r="A412" s="2">
        <v>45664.0</v>
      </c>
      <c r="B412" s="3" t="s">
        <v>13</v>
      </c>
      <c r="C412" s="3" t="s">
        <v>14</v>
      </c>
      <c r="D412" s="3" t="s">
        <v>68</v>
      </c>
      <c r="E412" s="3" t="s">
        <v>20</v>
      </c>
      <c r="F412" s="3" t="s">
        <v>870</v>
      </c>
      <c r="G412" s="3" t="s">
        <v>871</v>
      </c>
      <c r="H412" s="3"/>
    </row>
    <row r="413" ht="15.75" customHeight="1">
      <c r="A413" s="2">
        <v>45664.0</v>
      </c>
      <c r="B413" s="3" t="s">
        <v>13</v>
      </c>
      <c r="C413" s="3" t="s">
        <v>29</v>
      </c>
      <c r="D413" s="3" t="s">
        <v>26</v>
      </c>
      <c r="E413" s="3" t="s">
        <v>20</v>
      </c>
      <c r="F413" s="3" t="s">
        <v>872</v>
      </c>
      <c r="G413" s="3" t="s">
        <v>873</v>
      </c>
      <c r="H413" s="3"/>
    </row>
    <row r="414" ht="15.75" customHeight="1">
      <c r="A414" s="2">
        <v>45664.0</v>
      </c>
      <c r="B414" s="3" t="s">
        <v>13</v>
      </c>
      <c r="C414" s="3" t="s">
        <v>29</v>
      </c>
      <c r="D414" s="3" t="s">
        <v>26</v>
      </c>
      <c r="E414" s="3" t="s">
        <v>20</v>
      </c>
      <c r="F414" s="3" t="s">
        <v>874</v>
      </c>
      <c r="G414" s="3" t="s">
        <v>875</v>
      </c>
      <c r="H414" s="3"/>
    </row>
    <row r="415" ht="15.75" customHeight="1">
      <c r="A415" s="2">
        <v>45664.0</v>
      </c>
      <c r="B415" s="3" t="s">
        <v>13</v>
      </c>
      <c r="C415" s="3" t="s">
        <v>29</v>
      </c>
      <c r="D415" s="3" t="s">
        <v>63</v>
      </c>
      <c r="E415" s="3" t="s">
        <v>59</v>
      </c>
      <c r="F415" s="3" t="s">
        <v>876</v>
      </c>
      <c r="G415" s="3" t="s">
        <v>877</v>
      </c>
      <c r="H415" s="3"/>
    </row>
    <row r="416" ht="15.75" customHeight="1">
      <c r="A416" s="2">
        <v>45664.0</v>
      </c>
      <c r="B416" s="3" t="s">
        <v>13</v>
      </c>
      <c r="C416" s="3" t="s">
        <v>18</v>
      </c>
      <c r="D416" s="3" t="s">
        <v>9</v>
      </c>
      <c r="E416" s="3" t="s">
        <v>101</v>
      </c>
      <c r="F416" s="3" t="s">
        <v>878</v>
      </c>
      <c r="G416" s="3" t="s">
        <v>879</v>
      </c>
      <c r="H416" s="3"/>
    </row>
    <row r="417" ht="15.75" customHeight="1">
      <c r="A417" s="2">
        <v>45664.0</v>
      </c>
      <c r="B417" s="3" t="s">
        <v>13</v>
      </c>
      <c r="C417" s="3" t="s">
        <v>18</v>
      </c>
      <c r="D417" s="3" t="s">
        <v>63</v>
      </c>
      <c r="E417" s="3" t="s">
        <v>59</v>
      </c>
      <c r="F417" s="3" t="s">
        <v>880</v>
      </c>
      <c r="G417" s="3" t="s">
        <v>881</v>
      </c>
      <c r="H417" s="3"/>
    </row>
    <row r="418" ht="15.75" customHeight="1">
      <c r="A418" s="2">
        <v>45664.0</v>
      </c>
      <c r="B418" s="3" t="s">
        <v>13</v>
      </c>
      <c r="C418" s="3" t="s">
        <v>18</v>
      </c>
      <c r="D418" s="3" t="s">
        <v>26</v>
      </c>
      <c r="E418" s="3" t="s">
        <v>20</v>
      </c>
      <c r="F418" s="3" t="s">
        <v>882</v>
      </c>
      <c r="G418" s="3" t="s">
        <v>883</v>
      </c>
      <c r="H418" s="3"/>
    </row>
    <row r="419" ht="15.75" customHeight="1">
      <c r="A419" s="2">
        <v>45664.0</v>
      </c>
      <c r="B419" s="3" t="s">
        <v>13</v>
      </c>
      <c r="C419" s="3" t="s">
        <v>169</v>
      </c>
      <c r="D419" s="3" t="s">
        <v>19</v>
      </c>
      <c r="E419" s="3" t="s">
        <v>20</v>
      </c>
      <c r="F419" s="3" t="s">
        <v>884</v>
      </c>
      <c r="G419" s="3" t="s">
        <v>885</v>
      </c>
      <c r="H419" s="3"/>
    </row>
    <row r="420" ht="15.75" customHeight="1">
      <c r="A420" s="2">
        <v>45664.0</v>
      </c>
      <c r="B420" s="3" t="s">
        <v>13</v>
      </c>
      <c r="C420" s="3" t="s">
        <v>29</v>
      </c>
      <c r="D420" s="3" t="s">
        <v>26</v>
      </c>
      <c r="E420" s="3" t="s">
        <v>20</v>
      </c>
      <c r="F420" s="3" t="s">
        <v>886</v>
      </c>
      <c r="G420" s="3" t="s">
        <v>887</v>
      </c>
      <c r="H420" s="3"/>
    </row>
    <row r="421" ht="15.75" customHeight="1">
      <c r="A421" s="2">
        <v>45664.0</v>
      </c>
      <c r="B421" s="3" t="s">
        <v>57</v>
      </c>
      <c r="C421" s="3" t="s">
        <v>58</v>
      </c>
      <c r="D421" s="3" t="s">
        <v>26</v>
      </c>
      <c r="E421" s="3" t="s">
        <v>20</v>
      </c>
      <c r="F421" s="3" t="s">
        <v>888</v>
      </c>
      <c r="G421" s="3" t="s">
        <v>889</v>
      </c>
      <c r="H421" s="3"/>
    </row>
    <row r="422" ht="15.75" customHeight="1">
      <c r="A422" s="2">
        <v>45664.0</v>
      </c>
      <c r="B422" s="3" t="s">
        <v>57</v>
      </c>
      <c r="C422" s="3" t="s">
        <v>80</v>
      </c>
      <c r="D422" s="3" t="s">
        <v>63</v>
      </c>
      <c r="E422" s="3" t="s">
        <v>59</v>
      </c>
      <c r="F422" s="3" t="s">
        <v>890</v>
      </c>
      <c r="G422" s="3" t="s">
        <v>891</v>
      </c>
      <c r="H422" s="3"/>
    </row>
    <row r="423" ht="15.75" customHeight="1">
      <c r="A423" s="2">
        <v>45664.0</v>
      </c>
      <c r="B423" s="3" t="s">
        <v>57</v>
      </c>
      <c r="C423" s="3" t="s">
        <v>58</v>
      </c>
      <c r="D423" s="3" t="s">
        <v>68</v>
      </c>
      <c r="E423" s="3" t="s">
        <v>59</v>
      </c>
      <c r="F423" s="3" t="s">
        <v>892</v>
      </c>
      <c r="G423" s="3" t="s">
        <v>893</v>
      </c>
      <c r="H423" s="3"/>
    </row>
    <row r="424" ht="15.75" customHeight="1">
      <c r="A424" s="2">
        <v>45664.0</v>
      </c>
      <c r="B424" s="3" t="s">
        <v>57</v>
      </c>
      <c r="C424" s="3" t="s">
        <v>85</v>
      </c>
      <c r="D424" s="3" t="s">
        <v>19</v>
      </c>
      <c r="E424" s="3" t="s">
        <v>20</v>
      </c>
      <c r="F424" s="3" t="s">
        <v>894</v>
      </c>
      <c r="G424" s="3" t="s">
        <v>895</v>
      </c>
      <c r="H424" s="3"/>
    </row>
    <row r="425" ht="15.75" customHeight="1">
      <c r="A425" s="2">
        <v>45664.0</v>
      </c>
      <c r="B425" s="3" t="s">
        <v>57</v>
      </c>
      <c r="C425" s="3" t="s">
        <v>85</v>
      </c>
      <c r="D425" s="3" t="s">
        <v>26</v>
      </c>
      <c r="E425" s="3" t="s">
        <v>20</v>
      </c>
      <c r="F425" s="3" t="s">
        <v>896</v>
      </c>
      <c r="G425" s="3" t="s">
        <v>897</v>
      </c>
      <c r="H425" s="3"/>
    </row>
    <row r="426" ht="15.75" customHeight="1">
      <c r="A426" s="2">
        <v>45664.0</v>
      </c>
      <c r="B426" s="3" t="s">
        <v>13</v>
      </c>
      <c r="C426" s="3" t="s">
        <v>14</v>
      </c>
      <c r="D426" s="3" t="s">
        <v>34</v>
      </c>
      <c r="E426" s="3" t="s">
        <v>101</v>
      </c>
      <c r="F426" s="3" t="s">
        <v>898</v>
      </c>
      <c r="G426" s="3" t="s">
        <v>899</v>
      </c>
      <c r="H426" s="3"/>
    </row>
    <row r="427" ht="15.75" customHeight="1">
      <c r="A427" s="2">
        <v>45664.0</v>
      </c>
      <c r="B427" s="3" t="s">
        <v>57</v>
      </c>
      <c r="C427" s="3" t="s">
        <v>80</v>
      </c>
      <c r="D427" s="3" t="s">
        <v>34</v>
      </c>
      <c r="E427" s="3" t="s">
        <v>15</v>
      </c>
      <c r="F427" s="3" t="s">
        <v>900</v>
      </c>
      <c r="G427" s="3" t="s">
        <v>901</v>
      </c>
      <c r="H427" s="3"/>
    </row>
    <row r="428" ht="15.75" customHeight="1">
      <c r="A428" s="2">
        <v>45664.0</v>
      </c>
      <c r="B428" s="3" t="s">
        <v>57</v>
      </c>
      <c r="C428" s="3" t="s">
        <v>80</v>
      </c>
      <c r="D428" s="3" t="s">
        <v>23</v>
      </c>
      <c r="E428" s="3" t="s">
        <v>59</v>
      </c>
      <c r="F428" s="3" t="s">
        <v>902</v>
      </c>
      <c r="G428" s="3" t="s">
        <v>903</v>
      </c>
      <c r="H428" s="3"/>
    </row>
    <row r="429" ht="15.75" customHeight="1">
      <c r="A429" s="2">
        <v>45664.0</v>
      </c>
      <c r="B429" s="3" t="s">
        <v>57</v>
      </c>
      <c r="C429" s="3" t="s">
        <v>80</v>
      </c>
      <c r="D429" s="3" t="s">
        <v>19</v>
      </c>
      <c r="E429" s="3" t="s">
        <v>59</v>
      </c>
      <c r="F429" s="3" t="s">
        <v>904</v>
      </c>
      <c r="G429" s="3" t="s">
        <v>905</v>
      </c>
      <c r="H429" s="3"/>
    </row>
    <row r="430" ht="15.75" customHeight="1">
      <c r="A430" s="2">
        <v>45664.0</v>
      </c>
      <c r="B430" s="3" t="s">
        <v>57</v>
      </c>
      <c r="C430" s="3" t="s">
        <v>71</v>
      </c>
      <c r="D430" s="3" t="s">
        <v>38</v>
      </c>
      <c r="E430" s="3" t="s">
        <v>20</v>
      </c>
      <c r="F430" s="3" t="s">
        <v>906</v>
      </c>
      <c r="G430" s="3" t="s">
        <v>907</v>
      </c>
      <c r="H430" s="3"/>
    </row>
    <row r="431" ht="15.75" customHeight="1">
      <c r="A431" s="2">
        <v>45664.0</v>
      </c>
      <c r="B431" s="3" t="s">
        <v>57</v>
      </c>
      <c r="C431" s="3" t="s">
        <v>58</v>
      </c>
      <c r="D431" s="3" t="s">
        <v>63</v>
      </c>
      <c r="E431" s="3" t="s">
        <v>59</v>
      </c>
      <c r="F431" s="3" t="s">
        <v>908</v>
      </c>
      <c r="G431" s="3" t="s">
        <v>909</v>
      </c>
      <c r="H431" s="3"/>
    </row>
    <row r="432" ht="15.75" customHeight="1">
      <c r="A432" s="2">
        <v>45664.0</v>
      </c>
      <c r="B432" s="3" t="s">
        <v>57</v>
      </c>
      <c r="C432" s="3" t="s">
        <v>71</v>
      </c>
      <c r="D432" s="3" t="s">
        <v>9</v>
      </c>
      <c r="E432" s="3" t="s">
        <v>15</v>
      </c>
      <c r="F432" s="3" t="s">
        <v>910</v>
      </c>
      <c r="G432" s="3" t="s">
        <v>911</v>
      </c>
      <c r="H432" s="3"/>
    </row>
    <row r="433" ht="15.75" customHeight="1">
      <c r="A433" s="2">
        <v>45664.0</v>
      </c>
      <c r="B433" s="3" t="s">
        <v>57</v>
      </c>
      <c r="C433" s="3" t="s">
        <v>71</v>
      </c>
      <c r="D433" s="3" t="s">
        <v>19</v>
      </c>
      <c r="E433" s="3" t="s">
        <v>20</v>
      </c>
      <c r="F433" s="3" t="s">
        <v>912</v>
      </c>
      <c r="G433" s="3" t="s">
        <v>913</v>
      </c>
      <c r="H433" s="3"/>
    </row>
    <row r="434" ht="15.75" customHeight="1">
      <c r="A434" s="2">
        <v>45664.0</v>
      </c>
      <c r="B434" s="3" t="s">
        <v>57</v>
      </c>
      <c r="C434" s="3" t="s">
        <v>71</v>
      </c>
      <c r="D434" s="3" t="s">
        <v>68</v>
      </c>
      <c r="E434" s="3" t="s">
        <v>59</v>
      </c>
      <c r="F434" s="3" t="s">
        <v>914</v>
      </c>
      <c r="G434" s="3" t="s">
        <v>915</v>
      </c>
      <c r="H434" s="3"/>
    </row>
    <row r="435" ht="15.75" customHeight="1">
      <c r="A435" s="2">
        <v>45664.0</v>
      </c>
      <c r="B435" s="3" t="s">
        <v>57</v>
      </c>
      <c r="C435" s="4" t="s">
        <v>62</v>
      </c>
      <c r="D435" s="3" t="s">
        <v>68</v>
      </c>
      <c r="E435" s="3" t="s">
        <v>59</v>
      </c>
      <c r="F435" s="3" t="s">
        <v>916</v>
      </c>
      <c r="G435" s="3" t="s">
        <v>917</v>
      </c>
      <c r="H435" s="3"/>
    </row>
    <row r="436" ht="15.75" customHeight="1">
      <c r="A436" s="2">
        <v>45664.0</v>
      </c>
      <c r="B436" s="3" t="s">
        <v>57</v>
      </c>
      <c r="C436" s="4" t="s">
        <v>62</v>
      </c>
      <c r="D436" s="3" t="s">
        <v>68</v>
      </c>
      <c r="E436" s="3" t="s">
        <v>59</v>
      </c>
      <c r="F436" s="3" t="s">
        <v>918</v>
      </c>
      <c r="G436" s="3" t="s">
        <v>919</v>
      </c>
      <c r="H436" s="3"/>
    </row>
    <row r="437" ht="15.75" customHeight="1">
      <c r="A437" s="2">
        <v>45664.0</v>
      </c>
      <c r="B437" s="3" t="s">
        <v>57</v>
      </c>
      <c r="C437" s="4" t="s">
        <v>62</v>
      </c>
      <c r="D437" s="3" t="s">
        <v>9</v>
      </c>
      <c r="E437" s="3" t="s">
        <v>20</v>
      </c>
      <c r="F437" s="3" t="s">
        <v>920</v>
      </c>
      <c r="G437" s="3" t="s">
        <v>921</v>
      </c>
      <c r="H437" s="3"/>
    </row>
    <row r="438" ht="15.75" customHeight="1">
      <c r="A438" s="2">
        <v>45664.0</v>
      </c>
      <c r="B438" s="3" t="s">
        <v>57</v>
      </c>
      <c r="C438" s="4" t="s">
        <v>62</v>
      </c>
      <c r="D438" s="3" t="s">
        <v>9</v>
      </c>
      <c r="E438" s="3" t="s">
        <v>15</v>
      </c>
      <c r="F438" s="3" t="s">
        <v>922</v>
      </c>
      <c r="G438" s="3" t="s">
        <v>923</v>
      </c>
      <c r="H438" s="3"/>
    </row>
    <row r="439" ht="15.75" customHeight="1">
      <c r="A439" s="2">
        <v>45664.0</v>
      </c>
      <c r="B439" s="3" t="s">
        <v>57</v>
      </c>
      <c r="C439" s="3" t="s">
        <v>58</v>
      </c>
      <c r="D439" s="3" t="s">
        <v>19</v>
      </c>
      <c r="E439" s="3" t="s">
        <v>59</v>
      </c>
      <c r="F439" s="3" t="s">
        <v>924</v>
      </c>
      <c r="G439" s="3" t="s">
        <v>925</v>
      </c>
      <c r="H439" s="3"/>
    </row>
    <row r="440" ht="15.75" customHeight="1">
      <c r="A440" s="2">
        <v>45664.0</v>
      </c>
      <c r="B440" s="3" t="s">
        <v>57</v>
      </c>
      <c r="C440" s="3" t="s">
        <v>71</v>
      </c>
      <c r="D440" s="3" t="s">
        <v>23</v>
      </c>
      <c r="E440" s="3" t="s">
        <v>59</v>
      </c>
      <c r="F440" s="3" t="s">
        <v>926</v>
      </c>
      <c r="G440" s="3" t="s">
        <v>927</v>
      </c>
      <c r="H440" s="3"/>
    </row>
    <row r="441" ht="15.75" customHeight="1">
      <c r="A441" s="2">
        <v>45664.0</v>
      </c>
      <c r="B441" s="3" t="s">
        <v>13</v>
      </c>
      <c r="C441" s="3" t="s">
        <v>14</v>
      </c>
      <c r="D441" s="3" t="s">
        <v>26</v>
      </c>
      <c r="E441" s="3" t="s">
        <v>15</v>
      </c>
      <c r="F441" s="3" t="s">
        <v>928</v>
      </c>
      <c r="G441" s="3" t="s">
        <v>929</v>
      </c>
      <c r="H441" s="3"/>
    </row>
    <row r="442" ht="15.75" customHeight="1">
      <c r="A442" s="2">
        <v>45664.0</v>
      </c>
      <c r="B442" s="3" t="s">
        <v>57</v>
      </c>
      <c r="C442" s="3" t="s">
        <v>85</v>
      </c>
      <c r="D442" s="3" t="s">
        <v>34</v>
      </c>
      <c r="E442" s="3" t="s">
        <v>15</v>
      </c>
      <c r="F442" s="3" t="s">
        <v>930</v>
      </c>
      <c r="G442" s="3" t="s">
        <v>931</v>
      </c>
      <c r="H442" s="3"/>
    </row>
    <row r="443" ht="15.75" customHeight="1">
      <c r="A443" s="2">
        <v>45664.0</v>
      </c>
      <c r="B443" s="3" t="s">
        <v>92</v>
      </c>
      <c r="C443" s="3" t="s">
        <v>93</v>
      </c>
      <c r="D443" s="3" t="s">
        <v>68</v>
      </c>
      <c r="E443" s="3" t="s">
        <v>20</v>
      </c>
      <c r="F443" s="3" t="s">
        <v>932</v>
      </c>
      <c r="G443" s="3" t="s">
        <v>933</v>
      </c>
      <c r="H443" s="3"/>
    </row>
    <row r="444" ht="15.75" customHeight="1">
      <c r="A444" s="2">
        <v>45664.0</v>
      </c>
      <c r="B444" s="3" t="s">
        <v>7</v>
      </c>
      <c r="C444" s="3" t="s">
        <v>126</v>
      </c>
      <c r="D444" s="3" t="s">
        <v>34</v>
      </c>
      <c r="E444" s="3" t="s">
        <v>109</v>
      </c>
      <c r="F444" s="3" t="s">
        <v>934</v>
      </c>
      <c r="G444" s="3" t="s">
        <v>935</v>
      </c>
      <c r="H444" s="3"/>
    </row>
    <row r="445" ht="15.75" customHeight="1">
      <c r="A445" s="2">
        <v>45664.0</v>
      </c>
      <c r="B445" s="3" t="s">
        <v>7</v>
      </c>
      <c r="C445" s="3" t="s">
        <v>126</v>
      </c>
      <c r="D445" s="3" t="s">
        <v>68</v>
      </c>
      <c r="E445" s="3" t="s">
        <v>20</v>
      </c>
      <c r="F445" s="3" t="s">
        <v>936</v>
      </c>
      <c r="G445" s="3" t="s">
        <v>937</v>
      </c>
      <c r="H445" s="3"/>
    </row>
    <row r="446" ht="15.75" customHeight="1">
      <c r="A446" s="2">
        <v>45664.0</v>
      </c>
      <c r="B446" s="3" t="s">
        <v>7</v>
      </c>
      <c r="C446" s="3" t="s">
        <v>118</v>
      </c>
      <c r="D446" s="3" t="s">
        <v>19</v>
      </c>
      <c r="E446" s="3" t="s">
        <v>101</v>
      </c>
      <c r="F446" s="3" t="s">
        <v>938</v>
      </c>
      <c r="G446" s="3" t="s">
        <v>939</v>
      </c>
      <c r="H446" s="3"/>
    </row>
    <row r="447" ht="15.75" customHeight="1">
      <c r="A447" s="2">
        <v>45664.0</v>
      </c>
      <c r="B447" s="3" t="s">
        <v>7</v>
      </c>
      <c r="C447" s="3" t="s">
        <v>118</v>
      </c>
      <c r="D447" s="3" t="s">
        <v>23</v>
      </c>
      <c r="E447" s="3" t="s">
        <v>15</v>
      </c>
      <c r="F447" s="3" t="s">
        <v>940</v>
      </c>
      <c r="G447" s="3" t="s">
        <v>941</v>
      </c>
      <c r="H447" s="3"/>
    </row>
    <row r="448" ht="15.75" customHeight="1">
      <c r="A448" s="2">
        <v>45664.0</v>
      </c>
      <c r="B448" s="3" t="s">
        <v>7</v>
      </c>
      <c r="C448" s="3" t="s">
        <v>118</v>
      </c>
      <c r="D448" s="3" t="s">
        <v>19</v>
      </c>
      <c r="E448" s="3" t="s">
        <v>15</v>
      </c>
      <c r="F448" s="3" t="s">
        <v>942</v>
      </c>
      <c r="G448" s="3" t="s">
        <v>943</v>
      </c>
      <c r="H448" s="3"/>
    </row>
    <row r="449" ht="15.75" customHeight="1">
      <c r="A449" s="2">
        <v>45664.0</v>
      </c>
      <c r="B449" s="3" t="s">
        <v>7</v>
      </c>
      <c r="C449" s="3" t="s">
        <v>118</v>
      </c>
      <c r="D449" s="3" t="s">
        <v>19</v>
      </c>
      <c r="E449" s="3" t="s">
        <v>15</v>
      </c>
      <c r="F449" s="3" t="s">
        <v>944</v>
      </c>
      <c r="G449" s="3" t="s">
        <v>945</v>
      </c>
      <c r="H449" s="3"/>
    </row>
    <row r="450" ht="15.75" customHeight="1">
      <c r="A450" s="2">
        <v>45664.0</v>
      </c>
      <c r="B450" s="3" t="s">
        <v>7</v>
      </c>
      <c r="C450" s="3" t="s">
        <v>106</v>
      </c>
      <c r="D450" s="3" t="s">
        <v>9</v>
      </c>
      <c r="E450" s="3" t="s">
        <v>10</v>
      </c>
      <c r="F450" s="3" t="s">
        <v>946</v>
      </c>
      <c r="G450" s="3" t="s">
        <v>947</v>
      </c>
      <c r="H450" s="3"/>
    </row>
    <row r="451" ht="15.75" customHeight="1">
      <c r="A451" s="2">
        <v>45664.0</v>
      </c>
      <c r="B451" s="3" t="s">
        <v>7</v>
      </c>
      <c r="C451" s="3" t="s">
        <v>126</v>
      </c>
      <c r="D451" s="3" t="s">
        <v>9</v>
      </c>
      <c r="E451" s="3" t="s">
        <v>109</v>
      </c>
      <c r="F451" s="3" t="s">
        <v>948</v>
      </c>
      <c r="G451" s="3" t="s">
        <v>949</v>
      </c>
      <c r="H451" s="3"/>
    </row>
    <row r="452" ht="15.75" customHeight="1">
      <c r="A452" s="2">
        <v>45664.0</v>
      </c>
      <c r="B452" s="3" t="s">
        <v>7</v>
      </c>
      <c r="C452" s="3" t="s">
        <v>106</v>
      </c>
      <c r="D452" s="3" t="s">
        <v>9</v>
      </c>
      <c r="E452" s="3" t="s">
        <v>258</v>
      </c>
      <c r="F452" s="3" t="s">
        <v>950</v>
      </c>
      <c r="G452" s="3" t="s">
        <v>951</v>
      </c>
      <c r="H452" s="3"/>
    </row>
    <row r="453" ht="15.75" customHeight="1">
      <c r="A453" s="2">
        <v>45664.0</v>
      </c>
      <c r="B453" s="3" t="s">
        <v>7</v>
      </c>
      <c r="C453" s="3" t="s">
        <v>106</v>
      </c>
      <c r="D453" s="3" t="s">
        <v>63</v>
      </c>
      <c r="E453" s="3" t="s">
        <v>20</v>
      </c>
      <c r="F453" s="3" t="s">
        <v>952</v>
      </c>
      <c r="G453" s="3" t="s">
        <v>953</v>
      </c>
      <c r="H453" s="3"/>
    </row>
    <row r="454" ht="15.75" customHeight="1">
      <c r="A454" s="2">
        <v>45664.0</v>
      </c>
      <c r="B454" s="3" t="s">
        <v>7</v>
      </c>
      <c r="C454" s="3" t="s">
        <v>106</v>
      </c>
      <c r="D454" s="3" t="s">
        <v>9</v>
      </c>
      <c r="E454" s="3" t="s">
        <v>10</v>
      </c>
      <c r="F454" s="3" t="s">
        <v>954</v>
      </c>
      <c r="G454" s="3" t="s">
        <v>955</v>
      </c>
      <c r="H454" s="3"/>
    </row>
    <row r="455" ht="15.75" customHeight="1">
      <c r="A455" s="2">
        <v>45664.0</v>
      </c>
      <c r="B455" s="3" t="s">
        <v>7</v>
      </c>
      <c r="C455" s="3" t="s">
        <v>8</v>
      </c>
      <c r="D455" s="3" t="s">
        <v>34</v>
      </c>
      <c r="E455" s="3" t="s">
        <v>109</v>
      </c>
      <c r="F455" s="3" t="s">
        <v>956</v>
      </c>
      <c r="G455" s="3" t="s">
        <v>957</v>
      </c>
      <c r="H455" s="3"/>
    </row>
    <row r="456" ht="15.75" customHeight="1">
      <c r="A456" s="2">
        <v>45664.0</v>
      </c>
      <c r="B456" s="3" t="s">
        <v>7</v>
      </c>
      <c r="C456" s="3" t="s">
        <v>8</v>
      </c>
      <c r="D456" s="3" t="s">
        <v>38</v>
      </c>
      <c r="E456" s="3" t="s">
        <v>101</v>
      </c>
      <c r="F456" s="3" t="s">
        <v>958</v>
      </c>
      <c r="G456" s="3" t="s">
        <v>959</v>
      </c>
      <c r="H456" s="3"/>
    </row>
    <row r="457" ht="15.75" customHeight="1">
      <c r="A457" s="2">
        <v>45664.0</v>
      </c>
      <c r="B457" s="3" t="s">
        <v>7</v>
      </c>
      <c r="C457" s="3" t="s">
        <v>8</v>
      </c>
      <c r="D457" s="3" t="s">
        <v>23</v>
      </c>
      <c r="E457" s="3" t="s">
        <v>15</v>
      </c>
      <c r="F457" s="3" t="s">
        <v>960</v>
      </c>
      <c r="G457" s="3" t="s">
        <v>961</v>
      </c>
      <c r="H457" s="3"/>
    </row>
    <row r="458" ht="15.75" customHeight="1">
      <c r="A458" s="2">
        <v>45664.0</v>
      </c>
      <c r="B458" s="3" t="s">
        <v>7</v>
      </c>
      <c r="C458" s="3" t="s">
        <v>8</v>
      </c>
      <c r="D458" s="3" t="s">
        <v>63</v>
      </c>
      <c r="E458" s="3" t="s">
        <v>20</v>
      </c>
      <c r="F458" s="3" t="s">
        <v>962</v>
      </c>
      <c r="G458" s="3" t="s">
        <v>963</v>
      </c>
      <c r="H458" s="3"/>
    </row>
    <row r="459" ht="15.75" customHeight="1">
      <c r="A459" s="2">
        <v>45664.0</v>
      </c>
      <c r="B459" s="3" t="s">
        <v>13</v>
      </c>
      <c r="C459" s="3" t="s">
        <v>14</v>
      </c>
      <c r="D459" s="3" t="s">
        <v>26</v>
      </c>
      <c r="E459" s="3" t="s">
        <v>20</v>
      </c>
      <c r="F459" s="3" t="s">
        <v>964</v>
      </c>
      <c r="G459" s="3" t="s">
        <v>965</v>
      </c>
      <c r="H459" s="3"/>
    </row>
    <row r="460" ht="15.75" customHeight="1">
      <c r="A460" s="2">
        <v>45664.0</v>
      </c>
      <c r="B460" s="3" t="s">
        <v>7</v>
      </c>
      <c r="C460" s="3" t="s">
        <v>106</v>
      </c>
      <c r="D460" s="3" t="s">
        <v>19</v>
      </c>
      <c r="E460" s="3" t="s">
        <v>15</v>
      </c>
      <c r="F460" s="3" t="s">
        <v>966</v>
      </c>
      <c r="G460" s="3" t="s">
        <v>967</v>
      </c>
      <c r="H460" s="3"/>
    </row>
    <row r="461" ht="15.75" customHeight="1">
      <c r="A461" s="2">
        <v>45664.0</v>
      </c>
      <c r="B461" s="3" t="s">
        <v>7</v>
      </c>
      <c r="C461" s="3" t="s">
        <v>131</v>
      </c>
      <c r="D461" s="3" t="s">
        <v>26</v>
      </c>
      <c r="E461" s="3" t="s">
        <v>660</v>
      </c>
      <c r="F461" s="3" t="s">
        <v>968</v>
      </c>
      <c r="G461" s="3" t="s">
        <v>969</v>
      </c>
      <c r="H461" s="3"/>
    </row>
    <row r="462" ht="15.75" customHeight="1">
      <c r="A462" s="2">
        <v>45664.0</v>
      </c>
      <c r="B462" s="3" t="s">
        <v>7</v>
      </c>
      <c r="C462" s="3" t="s">
        <v>118</v>
      </c>
      <c r="D462" s="3" t="s">
        <v>68</v>
      </c>
      <c r="E462" s="3" t="s">
        <v>15</v>
      </c>
      <c r="F462" s="3" t="s">
        <v>970</v>
      </c>
      <c r="G462" s="3" t="s">
        <v>971</v>
      </c>
      <c r="H462" s="3"/>
    </row>
    <row r="463" ht="15.75" customHeight="1">
      <c r="A463" s="2">
        <v>45664.0</v>
      </c>
      <c r="B463" s="3" t="s">
        <v>92</v>
      </c>
      <c r="C463" s="3" t="s">
        <v>158</v>
      </c>
      <c r="D463" s="3" t="s">
        <v>26</v>
      </c>
      <c r="E463" s="3" t="s">
        <v>101</v>
      </c>
      <c r="F463" s="3" t="s">
        <v>972</v>
      </c>
      <c r="G463" s="3" t="s">
        <v>973</v>
      </c>
      <c r="H463" s="3"/>
    </row>
    <row r="464" ht="15.75" customHeight="1">
      <c r="A464" s="2">
        <v>45664.0</v>
      </c>
      <c r="B464" s="3" t="s">
        <v>92</v>
      </c>
      <c r="C464" s="3" t="s">
        <v>93</v>
      </c>
      <c r="D464" s="3" t="s">
        <v>38</v>
      </c>
      <c r="E464" s="3" t="s">
        <v>15</v>
      </c>
      <c r="F464" s="3" t="s">
        <v>974</v>
      </c>
      <c r="G464" s="3" t="s">
        <v>975</v>
      </c>
      <c r="H464" s="3"/>
    </row>
    <row r="465" ht="15.75" customHeight="1">
      <c r="A465" s="2">
        <v>45664.0</v>
      </c>
      <c r="B465" s="3" t="s">
        <v>7</v>
      </c>
      <c r="C465" s="3" t="s">
        <v>131</v>
      </c>
      <c r="D465" s="3" t="s">
        <v>68</v>
      </c>
      <c r="E465" s="3" t="s">
        <v>20</v>
      </c>
      <c r="F465" s="3" t="s">
        <v>976</v>
      </c>
      <c r="G465" s="3" t="s">
        <v>977</v>
      </c>
      <c r="H465" s="3"/>
    </row>
    <row r="466" ht="15.75" customHeight="1">
      <c r="A466" s="2">
        <v>45664.0</v>
      </c>
      <c r="B466" s="3" t="s">
        <v>92</v>
      </c>
      <c r="C466" s="3" t="s">
        <v>93</v>
      </c>
      <c r="D466" s="3" t="s">
        <v>38</v>
      </c>
      <c r="E466" s="3" t="s">
        <v>15</v>
      </c>
      <c r="F466" s="3" t="s">
        <v>978</v>
      </c>
      <c r="G466" s="3" t="s">
        <v>979</v>
      </c>
      <c r="H466" s="3"/>
    </row>
    <row r="467" ht="15.75" customHeight="1">
      <c r="A467" s="2">
        <v>45664.0</v>
      </c>
      <c r="B467" s="3" t="s">
        <v>92</v>
      </c>
      <c r="C467" s="3" t="s">
        <v>98</v>
      </c>
      <c r="D467" s="3" t="s">
        <v>38</v>
      </c>
      <c r="E467" s="3" t="s">
        <v>15</v>
      </c>
      <c r="F467" s="3" t="s">
        <v>980</v>
      </c>
      <c r="G467" s="3" t="s">
        <v>981</v>
      </c>
      <c r="H467" s="3"/>
    </row>
    <row r="468" ht="15.75" customHeight="1">
      <c r="A468" s="2">
        <v>45664.0</v>
      </c>
      <c r="B468" s="3" t="s">
        <v>92</v>
      </c>
      <c r="C468" s="3" t="s">
        <v>98</v>
      </c>
      <c r="D468" s="3" t="s">
        <v>38</v>
      </c>
      <c r="E468" s="3" t="s">
        <v>15</v>
      </c>
      <c r="F468" s="3" t="s">
        <v>982</v>
      </c>
      <c r="G468" s="3" t="s">
        <v>983</v>
      </c>
      <c r="H468" s="3"/>
    </row>
    <row r="469" ht="15.75" customHeight="1">
      <c r="A469" s="2">
        <v>45664.0</v>
      </c>
      <c r="B469" s="3" t="s">
        <v>92</v>
      </c>
      <c r="C469" s="3" t="s">
        <v>98</v>
      </c>
      <c r="D469" s="3" t="s">
        <v>23</v>
      </c>
      <c r="E469" s="3" t="s">
        <v>20</v>
      </c>
      <c r="F469" s="3" t="s">
        <v>984</v>
      </c>
      <c r="G469" s="3" t="s">
        <v>985</v>
      </c>
      <c r="H469" s="3"/>
    </row>
    <row r="470" ht="15.75" customHeight="1">
      <c r="A470" s="2">
        <v>45664.0</v>
      </c>
      <c r="B470" s="3" t="s">
        <v>92</v>
      </c>
      <c r="C470" s="3" t="s">
        <v>144</v>
      </c>
      <c r="D470" s="3" t="s">
        <v>23</v>
      </c>
      <c r="E470" s="3" t="s">
        <v>15</v>
      </c>
      <c r="F470" s="3" t="s">
        <v>986</v>
      </c>
      <c r="G470" s="3" t="s">
        <v>987</v>
      </c>
      <c r="H470" s="3"/>
    </row>
    <row r="471" ht="15.75" customHeight="1">
      <c r="A471" s="2">
        <v>45664.0</v>
      </c>
      <c r="B471" s="3" t="s">
        <v>92</v>
      </c>
      <c r="C471" s="3" t="s">
        <v>144</v>
      </c>
      <c r="D471" s="3" t="s">
        <v>38</v>
      </c>
      <c r="E471" s="3" t="s">
        <v>101</v>
      </c>
      <c r="F471" s="3" t="s">
        <v>988</v>
      </c>
      <c r="G471" s="3" t="s">
        <v>989</v>
      </c>
      <c r="H471" s="3"/>
    </row>
    <row r="472" ht="15.75" customHeight="1">
      <c r="A472" s="2">
        <v>45664.0</v>
      </c>
      <c r="B472" s="3" t="s">
        <v>92</v>
      </c>
      <c r="C472" s="3" t="s">
        <v>144</v>
      </c>
      <c r="D472" s="3" t="s">
        <v>63</v>
      </c>
      <c r="E472" s="3" t="s">
        <v>59</v>
      </c>
      <c r="F472" s="3" t="s">
        <v>990</v>
      </c>
      <c r="G472" s="3" t="s">
        <v>991</v>
      </c>
      <c r="H472" s="3"/>
    </row>
    <row r="473" ht="15.75" customHeight="1">
      <c r="A473" s="2">
        <v>45664.0</v>
      </c>
      <c r="B473" s="3" t="s">
        <v>92</v>
      </c>
      <c r="C473" s="3" t="s">
        <v>144</v>
      </c>
      <c r="D473" s="3" t="s">
        <v>26</v>
      </c>
      <c r="E473" s="3" t="s">
        <v>15</v>
      </c>
      <c r="F473" s="3" t="s">
        <v>992</v>
      </c>
      <c r="G473" s="3" t="s">
        <v>993</v>
      </c>
      <c r="H473" s="3"/>
    </row>
    <row r="474" ht="15.75" customHeight="1">
      <c r="A474" s="2">
        <v>45664.0</v>
      </c>
      <c r="B474" s="3" t="s">
        <v>92</v>
      </c>
      <c r="C474" s="4" t="s">
        <v>149</v>
      </c>
      <c r="D474" s="3" t="s">
        <v>26</v>
      </c>
      <c r="E474" s="3" t="s">
        <v>15</v>
      </c>
      <c r="F474" s="3" t="s">
        <v>994</v>
      </c>
      <c r="G474" s="3" t="s">
        <v>995</v>
      </c>
      <c r="H474" s="3"/>
    </row>
    <row r="475" ht="15.75" customHeight="1">
      <c r="A475" s="2">
        <v>45664.0</v>
      </c>
      <c r="B475" s="3" t="s">
        <v>92</v>
      </c>
      <c r="C475" s="4" t="s">
        <v>149</v>
      </c>
      <c r="D475" s="3" t="s">
        <v>63</v>
      </c>
      <c r="E475" s="3" t="s">
        <v>59</v>
      </c>
      <c r="F475" s="3" t="s">
        <v>996</v>
      </c>
      <c r="G475" s="3" t="s">
        <v>997</v>
      </c>
      <c r="H475" s="3"/>
    </row>
    <row r="476" ht="15.75" customHeight="1">
      <c r="A476" s="2">
        <v>45664.0</v>
      </c>
      <c r="B476" s="3" t="s">
        <v>92</v>
      </c>
      <c r="C476" s="4" t="s">
        <v>149</v>
      </c>
      <c r="D476" s="3" t="s">
        <v>9</v>
      </c>
      <c r="E476" s="3" t="s">
        <v>109</v>
      </c>
      <c r="F476" s="3" t="s">
        <v>998</v>
      </c>
      <c r="G476" s="3" t="s">
        <v>999</v>
      </c>
      <c r="H476" s="3"/>
    </row>
    <row r="477" ht="15.75" customHeight="1">
      <c r="A477" s="2">
        <v>45664.0</v>
      </c>
      <c r="B477" s="3" t="s">
        <v>92</v>
      </c>
      <c r="C477" s="4" t="s">
        <v>149</v>
      </c>
      <c r="D477" s="3" t="s">
        <v>26</v>
      </c>
      <c r="E477" s="3" t="s">
        <v>15</v>
      </c>
      <c r="F477" s="3" t="s">
        <v>1000</v>
      </c>
      <c r="G477" s="3" t="s">
        <v>1001</v>
      </c>
      <c r="H477" s="3"/>
    </row>
    <row r="478" ht="15.75" customHeight="1">
      <c r="A478" s="2">
        <v>45664.0</v>
      </c>
      <c r="B478" s="3" t="s">
        <v>92</v>
      </c>
      <c r="C478" s="3" t="s">
        <v>158</v>
      </c>
      <c r="D478" s="3" t="s">
        <v>63</v>
      </c>
      <c r="E478" s="3" t="s">
        <v>109</v>
      </c>
      <c r="F478" s="3" t="s">
        <v>1002</v>
      </c>
      <c r="G478" s="3" t="s">
        <v>1003</v>
      </c>
      <c r="H478" s="3"/>
    </row>
    <row r="479" ht="15.75" customHeight="1">
      <c r="A479" s="2">
        <v>45664.0</v>
      </c>
      <c r="B479" s="3" t="s">
        <v>92</v>
      </c>
      <c r="C479" s="3" t="s">
        <v>158</v>
      </c>
      <c r="D479" s="3" t="s">
        <v>26</v>
      </c>
      <c r="E479" s="3" t="s">
        <v>15</v>
      </c>
      <c r="F479" s="3" t="s">
        <v>1004</v>
      </c>
      <c r="G479" s="3" t="s">
        <v>1005</v>
      </c>
      <c r="H479" s="3"/>
    </row>
    <row r="480" ht="15.75" customHeight="1">
      <c r="A480" s="2">
        <v>45664.0</v>
      </c>
      <c r="B480" s="3" t="s">
        <v>92</v>
      </c>
      <c r="C480" s="3" t="s">
        <v>158</v>
      </c>
      <c r="D480" s="3" t="s">
        <v>23</v>
      </c>
      <c r="E480" s="3" t="s">
        <v>20</v>
      </c>
      <c r="F480" s="3" t="s">
        <v>1006</v>
      </c>
      <c r="G480" s="3" t="s">
        <v>1007</v>
      </c>
      <c r="H480" s="3"/>
    </row>
    <row r="481" ht="15.75" customHeight="1">
      <c r="A481" s="2">
        <v>45664.0</v>
      </c>
      <c r="B481" s="3" t="s">
        <v>92</v>
      </c>
      <c r="C481" s="4" t="s">
        <v>149</v>
      </c>
      <c r="D481" s="3" t="s">
        <v>63</v>
      </c>
      <c r="E481" s="3" t="s">
        <v>109</v>
      </c>
      <c r="F481" s="3" t="s">
        <v>1008</v>
      </c>
      <c r="G481" s="3" t="s">
        <v>1009</v>
      </c>
      <c r="H481" s="3"/>
    </row>
    <row r="482" ht="15.75" customHeight="1">
      <c r="A482" s="2">
        <v>45665.0</v>
      </c>
      <c r="B482" s="3" t="s">
        <v>13</v>
      </c>
      <c r="C482" s="3" t="s">
        <v>169</v>
      </c>
      <c r="D482" s="3" t="s">
        <v>68</v>
      </c>
      <c r="E482" s="3" t="s">
        <v>20</v>
      </c>
      <c r="F482" s="3" t="s">
        <v>1010</v>
      </c>
      <c r="G482" s="3" t="s">
        <v>1011</v>
      </c>
      <c r="H482" s="3"/>
    </row>
    <row r="483" ht="15.75" customHeight="1">
      <c r="A483" s="2">
        <v>45665.0</v>
      </c>
      <c r="B483" s="3" t="s">
        <v>13</v>
      </c>
      <c r="C483" s="3" t="s">
        <v>29</v>
      </c>
      <c r="D483" s="3" t="s">
        <v>68</v>
      </c>
      <c r="E483" s="3" t="s">
        <v>59</v>
      </c>
      <c r="F483" s="3" t="s">
        <v>1012</v>
      </c>
      <c r="G483" s="3" t="s">
        <v>1013</v>
      </c>
      <c r="H483" s="3"/>
    </row>
    <row r="484" ht="15.75" customHeight="1">
      <c r="A484" s="2">
        <v>45665.0</v>
      </c>
      <c r="B484" s="3" t="s">
        <v>13</v>
      </c>
      <c r="C484" s="3" t="s">
        <v>169</v>
      </c>
      <c r="D484" s="3" t="s">
        <v>68</v>
      </c>
      <c r="E484" s="3" t="s">
        <v>59</v>
      </c>
      <c r="F484" s="3" t="s">
        <v>1014</v>
      </c>
      <c r="G484" s="3" t="s">
        <v>1015</v>
      </c>
      <c r="H484" s="3"/>
    </row>
    <row r="485" ht="15.75" customHeight="1">
      <c r="A485" s="2">
        <v>45665.0</v>
      </c>
      <c r="B485" s="3" t="s">
        <v>13</v>
      </c>
      <c r="C485" s="3" t="s">
        <v>37</v>
      </c>
      <c r="D485" s="3" t="s">
        <v>23</v>
      </c>
      <c r="E485" s="3" t="s">
        <v>20</v>
      </c>
      <c r="F485" s="3" t="s">
        <v>1016</v>
      </c>
      <c r="G485" s="3" t="s">
        <v>1017</v>
      </c>
      <c r="H485" s="3"/>
    </row>
    <row r="486" ht="15.75" customHeight="1">
      <c r="A486" s="2">
        <v>45665.0</v>
      </c>
      <c r="B486" s="3" t="s">
        <v>13</v>
      </c>
      <c r="C486" s="3" t="s">
        <v>37</v>
      </c>
      <c r="D486" s="3" t="s">
        <v>63</v>
      </c>
      <c r="E486" s="3" t="s">
        <v>59</v>
      </c>
      <c r="F486" s="3" t="s">
        <v>1018</v>
      </c>
      <c r="G486" s="3" t="s">
        <v>1019</v>
      </c>
      <c r="H486" s="3"/>
    </row>
    <row r="487" ht="15.75" customHeight="1">
      <c r="A487" s="2">
        <v>45665.0</v>
      </c>
      <c r="B487" s="3" t="s">
        <v>13</v>
      </c>
      <c r="C487" s="3" t="s">
        <v>37</v>
      </c>
      <c r="D487" s="3" t="s">
        <v>34</v>
      </c>
      <c r="E487" s="3" t="s">
        <v>15</v>
      </c>
      <c r="F487" s="3" t="s">
        <v>1020</v>
      </c>
      <c r="G487" s="3" t="s">
        <v>1021</v>
      </c>
      <c r="H487" s="3"/>
    </row>
    <row r="488" ht="15.75" customHeight="1">
      <c r="A488" s="2">
        <v>45665.0</v>
      </c>
      <c r="B488" s="3" t="s">
        <v>13</v>
      </c>
      <c r="C488" s="3" t="s">
        <v>37</v>
      </c>
      <c r="D488" s="3" t="s">
        <v>34</v>
      </c>
      <c r="E488" s="3" t="s">
        <v>101</v>
      </c>
      <c r="F488" s="3" t="s">
        <v>1022</v>
      </c>
      <c r="G488" s="3" t="s">
        <v>1023</v>
      </c>
      <c r="H488" s="3"/>
    </row>
    <row r="489" ht="15.75" customHeight="1">
      <c r="A489" s="2">
        <v>45665.0</v>
      </c>
      <c r="B489" s="3" t="s">
        <v>13</v>
      </c>
      <c r="C489" s="3" t="s">
        <v>29</v>
      </c>
      <c r="D489" s="3" t="s">
        <v>38</v>
      </c>
      <c r="E489" s="3" t="s">
        <v>20</v>
      </c>
      <c r="F489" s="3" t="s">
        <v>1024</v>
      </c>
      <c r="G489" s="3" t="s">
        <v>1025</v>
      </c>
      <c r="H489" s="3"/>
    </row>
    <row r="490" ht="15.75" customHeight="1">
      <c r="A490" s="2">
        <v>45665.0</v>
      </c>
      <c r="B490" s="3" t="s">
        <v>92</v>
      </c>
      <c r="C490" s="3" t="s">
        <v>93</v>
      </c>
      <c r="D490" s="3" t="s">
        <v>26</v>
      </c>
      <c r="E490" s="3" t="s">
        <v>15</v>
      </c>
      <c r="F490" s="3" t="s">
        <v>1026</v>
      </c>
      <c r="G490" s="3" t="s">
        <v>1027</v>
      </c>
      <c r="H490" s="3"/>
    </row>
    <row r="491" ht="15.75" customHeight="1">
      <c r="A491" s="2">
        <v>45665.0</v>
      </c>
      <c r="B491" s="3" t="s">
        <v>13</v>
      </c>
      <c r="C491" s="3" t="s">
        <v>18</v>
      </c>
      <c r="D491" s="3" t="s">
        <v>9</v>
      </c>
      <c r="E491" s="3" t="s">
        <v>15</v>
      </c>
      <c r="F491" s="3" t="s">
        <v>1028</v>
      </c>
      <c r="G491" s="3" t="s">
        <v>1029</v>
      </c>
      <c r="H491" s="3"/>
    </row>
    <row r="492" ht="15.75" customHeight="1">
      <c r="A492" s="2">
        <v>45665.0</v>
      </c>
      <c r="B492" s="3" t="s">
        <v>13</v>
      </c>
      <c r="C492" s="3" t="s">
        <v>18</v>
      </c>
      <c r="D492" s="3" t="s">
        <v>38</v>
      </c>
      <c r="E492" s="3" t="s">
        <v>15</v>
      </c>
      <c r="F492" s="3" t="s">
        <v>1030</v>
      </c>
      <c r="G492" s="3" t="s">
        <v>1031</v>
      </c>
      <c r="H492" s="3"/>
    </row>
    <row r="493" ht="15.75" customHeight="1">
      <c r="A493" s="2">
        <v>45665.0</v>
      </c>
      <c r="B493" s="3" t="s">
        <v>13</v>
      </c>
      <c r="C493" s="3" t="s">
        <v>14</v>
      </c>
      <c r="D493" s="3" t="s">
        <v>23</v>
      </c>
      <c r="E493" s="3" t="s">
        <v>20</v>
      </c>
      <c r="F493" s="3" t="s">
        <v>1032</v>
      </c>
      <c r="G493" s="3" t="s">
        <v>1033</v>
      </c>
      <c r="H493" s="3"/>
    </row>
    <row r="494" ht="15.75" customHeight="1">
      <c r="A494" s="2">
        <v>45665.0</v>
      </c>
      <c r="B494" s="3" t="s">
        <v>13</v>
      </c>
      <c r="C494" s="3" t="s">
        <v>14</v>
      </c>
      <c r="D494" s="3" t="s">
        <v>19</v>
      </c>
      <c r="E494" s="3" t="s">
        <v>20</v>
      </c>
      <c r="F494" s="3" t="s">
        <v>1034</v>
      </c>
      <c r="G494" s="3" t="s">
        <v>1035</v>
      </c>
      <c r="H494" s="3"/>
    </row>
    <row r="495" ht="15.75" customHeight="1">
      <c r="A495" s="2">
        <v>45665.0</v>
      </c>
      <c r="B495" s="3" t="s">
        <v>13</v>
      </c>
      <c r="C495" s="3" t="s">
        <v>14</v>
      </c>
      <c r="D495" s="3" t="s">
        <v>9</v>
      </c>
      <c r="E495" s="3" t="s">
        <v>15</v>
      </c>
      <c r="F495" s="3" t="s">
        <v>1036</v>
      </c>
      <c r="G495" s="3" t="s">
        <v>1037</v>
      </c>
      <c r="H495" s="3"/>
    </row>
    <row r="496" ht="15.75" customHeight="1">
      <c r="A496" s="2">
        <v>45665.0</v>
      </c>
      <c r="B496" s="3" t="s">
        <v>92</v>
      </c>
      <c r="C496" s="3" t="s">
        <v>93</v>
      </c>
      <c r="D496" s="3" t="s">
        <v>34</v>
      </c>
      <c r="E496" s="3" t="s">
        <v>101</v>
      </c>
      <c r="F496" s="3" t="s">
        <v>1038</v>
      </c>
      <c r="G496" s="3" t="s">
        <v>1039</v>
      </c>
      <c r="H496" s="3"/>
    </row>
    <row r="497" ht="15.75" customHeight="1">
      <c r="A497" s="2">
        <v>45665.0</v>
      </c>
      <c r="B497" s="3" t="s">
        <v>13</v>
      </c>
      <c r="C497" s="3" t="s">
        <v>169</v>
      </c>
      <c r="D497" s="3" t="s">
        <v>63</v>
      </c>
      <c r="E497" s="3" t="s">
        <v>59</v>
      </c>
      <c r="F497" s="3" t="s">
        <v>1040</v>
      </c>
      <c r="G497" s="3" t="s">
        <v>1041</v>
      </c>
      <c r="H497" s="3"/>
    </row>
    <row r="498" ht="15.75" customHeight="1">
      <c r="A498" s="2">
        <v>45665.0</v>
      </c>
      <c r="B498" s="3" t="s">
        <v>13</v>
      </c>
      <c r="C498" s="3" t="s">
        <v>18</v>
      </c>
      <c r="D498" s="3" t="s">
        <v>34</v>
      </c>
      <c r="E498" s="3" t="s">
        <v>15</v>
      </c>
      <c r="F498" s="3" t="s">
        <v>1042</v>
      </c>
      <c r="G498" s="3" t="s">
        <v>1043</v>
      </c>
      <c r="H498" s="3"/>
    </row>
    <row r="499" ht="15.75" customHeight="1">
      <c r="A499" s="2">
        <v>45665.0</v>
      </c>
      <c r="B499" s="3" t="s">
        <v>13</v>
      </c>
      <c r="C499" s="3" t="s">
        <v>169</v>
      </c>
      <c r="D499" s="3" t="s">
        <v>68</v>
      </c>
      <c r="E499" s="3" t="s">
        <v>59</v>
      </c>
      <c r="F499" s="3" t="s">
        <v>1044</v>
      </c>
      <c r="G499" s="3" t="s">
        <v>1045</v>
      </c>
      <c r="H499" s="3"/>
    </row>
    <row r="500" ht="15.75" customHeight="1">
      <c r="A500" s="2">
        <v>45665.0</v>
      </c>
      <c r="B500" s="3" t="s">
        <v>57</v>
      </c>
      <c r="C500" s="3" t="s">
        <v>85</v>
      </c>
      <c r="D500" s="3" t="s">
        <v>9</v>
      </c>
      <c r="E500" s="3" t="s">
        <v>15</v>
      </c>
      <c r="F500" s="3" t="s">
        <v>1046</v>
      </c>
      <c r="G500" s="3" t="s">
        <v>1047</v>
      </c>
      <c r="H500" s="3"/>
    </row>
    <row r="501" ht="15.75" customHeight="1">
      <c r="A501" s="2">
        <v>45665.0</v>
      </c>
      <c r="B501" s="3" t="s">
        <v>57</v>
      </c>
      <c r="C501" s="3" t="s">
        <v>58</v>
      </c>
      <c r="D501" s="3" t="s">
        <v>68</v>
      </c>
      <c r="E501" s="3" t="s">
        <v>59</v>
      </c>
      <c r="F501" s="3" t="s">
        <v>1048</v>
      </c>
      <c r="G501" s="3" t="s">
        <v>1049</v>
      </c>
      <c r="H501" s="3"/>
    </row>
    <row r="502" ht="15.75" customHeight="1">
      <c r="A502" s="2">
        <v>45665.0</v>
      </c>
      <c r="B502" s="3" t="s">
        <v>92</v>
      </c>
      <c r="C502" s="3" t="s">
        <v>93</v>
      </c>
      <c r="D502" s="3" t="s">
        <v>68</v>
      </c>
      <c r="E502" s="3" t="s">
        <v>20</v>
      </c>
      <c r="F502" s="3" t="s">
        <v>1050</v>
      </c>
      <c r="G502" s="3" t="s">
        <v>1051</v>
      </c>
      <c r="H502" s="3"/>
    </row>
    <row r="503" ht="15.75" customHeight="1">
      <c r="A503" s="2">
        <v>45665.0</v>
      </c>
      <c r="B503" s="3" t="s">
        <v>57</v>
      </c>
      <c r="C503" s="3" t="s">
        <v>85</v>
      </c>
      <c r="D503" s="3" t="s">
        <v>26</v>
      </c>
      <c r="E503" s="3" t="s">
        <v>20</v>
      </c>
      <c r="F503" s="3" t="s">
        <v>1052</v>
      </c>
      <c r="G503" s="3" t="s">
        <v>1053</v>
      </c>
      <c r="H503" s="3"/>
    </row>
    <row r="504" ht="15.75" customHeight="1">
      <c r="A504" s="2">
        <v>45665.0</v>
      </c>
      <c r="B504" s="3" t="s">
        <v>57</v>
      </c>
      <c r="C504" s="3" t="s">
        <v>85</v>
      </c>
      <c r="D504" s="3" t="s">
        <v>23</v>
      </c>
      <c r="E504" s="3" t="s">
        <v>59</v>
      </c>
      <c r="F504" s="3" t="s">
        <v>1054</v>
      </c>
      <c r="G504" s="3" t="s">
        <v>1055</v>
      </c>
      <c r="H504" s="3"/>
    </row>
    <row r="505" ht="15.75" customHeight="1">
      <c r="A505" s="2">
        <v>45665.0</v>
      </c>
      <c r="B505" s="3" t="s">
        <v>57</v>
      </c>
      <c r="C505" s="3" t="s">
        <v>80</v>
      </c>
      <c r="D505" s="3" t="s">
        <v>68</v>
      </c>
      <c r="E505" s="3" t="s">
        <v>59</v>
      </c>
      <c r="F505" s="3" t="s">
        <v>1056</v>
      </c>
      <c r="G505" s="3" t="s">
        <v>1057</v>
      </c>
      <c r="H505" s="3"/>
    </row>
    <row r="506" ht="15.75" customHeight="1">
      <c r="A506" s="2">
        <v>45665.0</v>
      </c>
      <c r="B506" s="3" t="s">
        <v>57</v>
      </c>
      <c r="C506" s="3" t="s">
        <v>80</v>
      </c>
      <c r="D506" s="3" t="s">
        <v>34</v>
      </c>
      <c r="E506" s="3" t="s">
        <v>15</v>
      </c>
      <c r="F506" s="3" t="s">
        <v>1058</v>
      </c>
      <c r="G506" s="3" t="s">
        <v>1059</v>
      </c>
      <c r="H506" s="3"/>
    </row>
    <row r="507" ht="15.75" customHeight="1">
      <c r="A507" s="2">
        <v>45665.0</v>
      </c>
      <c r="B507" s="3" t="s">
        <v>57</v>
      </c>
      <c r="C507" s="3" t="s">
        <v>80</v>
      </c>
      <c r="D507" s="3" t="s">
        <v>19</v>
      </c>
      <c r="E507" s="3" t="s">
        <v>59</v>
      </c>
      <c r="F507" s="3" t="s">
        <v>1060</v>
      </c>
      <c r="G507" s="3" t="s">
        <v>1061</v>
      </c>
      <c r="H507" s="3"/>
    </row>
    <row r="508" ht="15.75" customHeight="1">
      <c r="A508" s="2">
        <v>45665.0</v>
      </c>
      <c r="B508" s="3" t="s">
        <v>57</v>
      </c>
      <c r="C508" s="3" t="s">
        <v>80</v>
      </c>
      <c r="D508" s="3" t="s">
        <v>34</v>
      </c>
      <c r="E508" s="3" t="s">
        <v>15</v>
      </c>
      <c r="F508" s="3" t="s">
        <v>1062</v>
      </c>
      <c r="G508" s="3" t="s">
        <v>392</v>
      </c>
      <c r="H508" s="3"/>
    </row>
    <row r="509" ht="15.75" customHeight="1">
      <c r="A509" s="2">
        <v>45665.0</v>
      </c>
      <c r="B509" s="3" t="s">
        <v>57</v>
      </c>
      <c r="C509" s="3" t="s">
        <v>71</v>
      </c>
      <c r="D509" s="3" t="s">
        <v>23</v>
      </c>
      <c r="E509" s="3" t="s">
        <v>59</v>
      </c>
      <c r="F509" s="3" t="s">
        <v>1063</v>
      </c>
      <c r="G509" s="3" t="s">
        <v>1064</v>
      </c>
      <c r="H509" s="3"/>
    </row>
    <row r="510" ht="15.75" customHeight="1">
      <c r="A510" s="2">
        <v>45665.0</v>
      </c>
      <c r="B510" s="3" t="s">
        <v>57</v>
      </c>
      <c r="C510" s="3" t="s">
        <v>71</v>
      </c>
      <c r="D510" s="3" t="s">
        <v>19</v>
      </c>
      <c r="E510" s="3" t="s">
        <v>20</v>
      </c>
      <c r="F510" s="3" t="s">
        <v>1065</v>
      </c>
      <c r="G510" s="3" t="s">
        <v>1066</v>
      </c>
      <c r="H510" s="3"/>
    </row>
    <row r="511" ht="15.75" customHeight="1">
      <c r="A511" s="2">
        <v>45665.0</v>
      </c>
      <c r="B511" s="3" t="s">
        <v>57</v>
      </c>
      <c r="C511" s="4" t="s">
        <v>62</v>
      </c>
      <c r="D511" s="3" t="s">
        <v>19</v>
      </c>
      <c r="E511" s="3" t="s">
        <v>59</v>
      </c>
      <c r="F511" s="3" t="s">
        <v>1067</v>
      </c>
      <c r="G511" s="3" t="s">
        <v>1068</v>
      </c>
      <c r="H511" s="3"/>
    </row>
    <row r="512" ht="15.75" customHeight="1">
      <c r="A512" s="2">
        <v>45665.0</v>
      </c>
      <c r="B512" s="3" t="s">
        <v>57</v>
      </c>
      <c r="C512" s="4" t="s">
        <v>62</v>
      </c>
      <c r="D512" s="3" t="s">
        <v>38</v>
      </c>
      <c r="E512" s="3" t="s">
        <v>20</v>
      </c>
      <c r="F512" s="3" t="s">
        <v>1069</v>
      </c>
      <c r="G512" s="3" t="s">
        <v>1070</v>
      </c>
      <c r="H512" s="3"/>
    </row>
    <row r="513" ht="15.75" customHeight="1">
      <c r="A513" s="2">
        <v>45665.0</v>
      </c>
      <c r="B513" s="3" t="s">
        <v>57</v>
      </c>
      <c r="C513" s="4" t="s">
        <v>62</v>
      </c>
      <c r="D513" s="3" t="s">
        <v>68</v>
      </c>
      <c r="E513" s="3" t="s">
        <v>59</v>
      </c>
      <c r="F513" s="3" t="s">
        <v>1071</v>
      </c>
      <c r="G513" s="3" t="s">
        <v>1072</v>
      </c>
      <c r="H513" s="3"/>
    </row>
    <row r="514" ht="15.75" customHeight="1">
      <c r="A514" s="2">
        <v>45665.0</v>
      </c>
      <c r="B514" s="3" t="s">
        <v>57</v>
      </c>
      <c r="C514" s="4" t="s">
        <v>62</v>
      </c>
      <c r="D514" s="3" t="s">
        <v>26</v>
      </c>
      <c r="E514" s="3" t="s">
        <v>20</v>
      </c>
      <c r="F514" s="3" t="s">
        <v>1073</v>
      </c>
      <c r="G514" s="3" t="s">
        <v>1074</v>
      </c>
      <c r="H514" s="3"/>
    </row>
    <row r="515" ht="15.75" customHeight="1">
      <c r="A515" s="2">
        <v>45665.0</v>
      </c>
      <c r="B515" s="3" t="s">
        <v>57</v>
      </c>
      <c r="C515" s="4" t="s">
        <v>62</v>
      </c>
      <c r="D515" s="3" t="s">
        <v>26</v>
      </c>
      <c r="E515" s="3" t="s">
        <v>20</v>
      </c>
      <c r="F515" s="3" t="s">
        <v>1075</v>
      </c>
      <c r="G515" s="3" t="s">
        <v>1076</v>
      </c>
      <c r="H515" s="3"/>
    </row>
    <row r="516" ht="15.75" customHeight="1">
      <c r="A516" s="2">
        <v>45665.0</v>
      </c>
      <c r="B516" s="3" t="s">
        <v>57</v>
      </c>
      <c r="C516" s="3" t="s">
        <v>58</v>
      </c>
      <c r="D516" s="3" t="s">
        <v>23</v>
      </c>
      <c r="E516" s="3" t="s">
        <v>59</v>
      </c>
      <c r="F516" s="3" t="s">
        <v>1077</v>
      </c>
      <c r="G516" s="3" t="s">
        <v>1078</v>
      </c>
      <c r="H516" s="3"/>
    </row>
    <row r="517" ht="15.75" customHeight="1">
      <c r="A517" s="2">
        <v>45665.0</v>
      </c>
      <c r="B517" s="3" t="s">
        <v>57</v>
      </c>
      <c r="C517" s="3" t="s">
        <v>58</v>
      </c>
      <c r="D517" s="3" t="s">
        <v>63</v>
      </c>
      <c r="E517" s="3" t="s">
        <v>59</v>
      </c>
      <c r="F517" s="3" t="s">
        <v>1079</v>
      </c>
      <c r="G517" s="3" t="s">
        <v>1080</v>
      </c>
      <c r="H517" s="3"/>
    </row>
    <row r="518" ht="15.75" customHeight="1">
      <c r="A518" s="2">
        <v>45665.0</v>
      </c>
      <c r="B518" s="3" t="s">
        <v>57</v>
      </c>
      <c r="C518" s="3" t="s">
        <v>58</v>
      </c>
      <c r="D518" s="3" t="s">
        <v>9</v>
      </c>
      <c r="E518" s="3" t="s">
        <v>15</v>
      </c>
      <c r="F518" s="3" t="s">
        <v>1081</v>
      </c>
      <c r="G518" s="3" t="s">
        <v>1082</v>
      </c>
      <c r="H518" s="3"/>
    </row>
    <row r="519" ht="15.75" customHeight="1">
      <c r="A519" s="2">
        <v>45665.0</v>
      </c>
      <c r="B519" s="3" t="s">
        <v>57</v>
      </c>
      <c r="C519" s="3" t="s">
        <v>58</v>
      </c>
      <c r="D519" s="3" t="s">
        <v>34</v>
      </c>
      <c r="E519" s="3" t="s">
        <v>20</v>
      </c>
      <c r="F519" s="3" t="s">
        <v>1083</v>
      </c>
      <c r="G519" s="3" t="s">
        <v>1084</v>
      </c>
      <c r="H519" s="3"/>
    </row>
    <row r="520" ht="15.75" customHeight="1">
      <c r="A520" s="2">
        <v>45665.0</v>
      </c>
      <c r="B520" s="3" t="s">
        <v>92</v>
      </c>
      <c r="C520" s="3" t="s">
        <v>93</v>
      </c>
      <c r="D520" s="3" t="s">
        <v>9</v>
      </c>
      <c r="E520" s="3" t="s">
        <v>101</v>
      </c>
      <c r="F520" s="3" t="s">
        <v>1085</v>
      </c>
      <c r="G520" s="3" t="s">
        <v>1086</v>
      </c>
      <c r="H520" s="3"/>
    </row>
    <row r="521" ht="15.75" customHeight="1">
      <c r="A521" s="2">
        <v>45665.0</v>
      </c>
      <c r="B521" s="3" t="s">
        <v>92</v>
      </c>
      <c r="C521" s="3" t="s">
        <v>144</v>
      </c>
      <c r="D521" s="3" t="s">
        <v>19</v>
      </c>
      <c r="E521" s="3" t="s">
        <v>20</v>
      </c>
      <c r="F521" s="3" t="s">
        <v>1087</v>
      </c>
      <c r="G521" s="3" t="s">
        <v>1088</v>
      </c>
      <c r="H521" s="3"/>
    </row>
    <row r="522" ht="15.75" customHeight="1">
      <c r="A522" s="2">
        <v>45665.0</v>
      </c>
      <c r="B522" s="3" t="s">
        <v>92</v>
      </c>
      <c r="C522" s="3" t="s">
        <v>98</v>
      </c>
      <c r="D522" s="3" t="s">
        <v>19</v>
      </c>
      <c r="E522" s="3" t="s">
        <v>20</v>
      </c>
      <c r="F522" s="3" t="s">
        <v>1089</v>
      </c>
      <c r="G522" s="3" t="s">
        <v>1090</v>
      </c>
      <c r="H522" s="3"/>
    </row>
    <row r="523" ht="15.75" customHeight="1">
      <c r="A523" s="2">
        <v>45665.0</v>
      </c>
      <c r="B523" s="3" t="s">
        <v>7</v>
      </c>
      <c r="C523" s="3" t="s">
        <v>126</v>
      </c>
      <c r="D523" s="3" t="s">
        <v>34</v>
      </c>
      <c r="E523" s="3" t="s">
        <v>10</v>
      </c>
      <c r="F523" s="3" t="s">
        <v>1091</v>
      </c>
      <c r="G523" s="3" t="s">
        <v>1092</v>
      </c>
      <c r="H523" s="3"/>
    </row>
    <row r="524" ht="15.75" customHeight="1">
      <c r="A524" s="2">
        <v>45665.0</v>
      </c>
      <c r="B524" s="3" t="s">
        <v>7</v>
      </c>
      <c r="C524" s="3" t="s">
        <v>118</v>
      </c>
      <c r="D524" s="3" t="s">
        <v>26</v>
      </c>
      <c r="E524" s="3" t="s">
        <v>660</v>
      </c>
      <c r="F524" s="3" t="s">
        <v>1093</v>
      </c>
      <c r="G524" s="3" t="s">
        <v>1094</v>
      </c>
      <c r="H524" s="3"/>
    </row>
    <row r="525" ht="15.75" customHeight="1">
      <c r="A525" s="2">
        <v>45665.0</v>
      </c>
      <c r="B525" s="3" t="s">
        <v>7</v>
      </c>
      <c r="C525" s="3" t="s">
        <v>118</v>
      </c>
      <c r="D525" s="3" t="s">
        <v>19</v>
      </c>
      <c r="E525" s="3" t="s">
        <v>15</v>
      </c>
      <c r="F525" s="3" t="s">
        <v>1095</v>
      </c>
      <c r="G525" s="3" t="s">
        <v>1096</v>
      </c>
      <c r="H525" s="3"/>
    </row>
    <row r="526" ht="15.75" customHeight="1">
      <c r="A526" s="2">
        <v>45665.0</v>
      </c>
      <c r="B526" s="3" t="s">
        <v>7</v>
      </c>
      <c r="C526" s="3" t="s">
        <v>118</v>
      </c>
      <c r="D526" s="3" t="s">
        <v>26</v>
      </c>
      <c r="E526" s="3" t="s">
        <v>1097</v>
      </c>
      <c r="F526" s="3" t="s">
        <v>1098</v>
      </c>
      <c r="G526" s="3" t="s">
        <v>1099</v>
      </c>
      <c r="H526" s="3"/>
    </row>
    <row r="527" ht="15.75" customHeight="1">
      <c r="A527" s="2">
        <v>45665.0</v>
      </c>
      <c r="B527" s="3" t="s">
        <v>7</v>
      </c>
      <c r="C527" s="3" t="s">
        <v>118</v>
      </c>
      <c r="D527" s="3" t="s">
        <v>34</v>
      </c>
      <c r="E527" s="3" t="s">
        <v>10</v>
      </c>
      <c r="F527" s="3" t="s">
        <v>1100</v>
      </c>
      <c r="G527" s="3" t="s">
        <v>1101</v>
      </c>
      <c r="H527" s="3"/>
    </row>
    <row r="528" ht="15.75" customHeight="1">
      <c r="A528" s="2">
        <v>45665.0</v>
      </c>
      <c r="B528" s="3" t="s">
        <v>7</v>
      </c>
      <c r="C528" s="3" t="s">
        <v>118</v>
      </c>
      <c r="D528" s="3" t="s">
        <v>34</v>
      </c>
      <c r="E528" s="3" t="s">
        <v>109</v>
      </c>
      <c r="F528" s="3" t="s">
        <v>1102</v>
      </c>
      <c r="G528" s="3" t="s">
        <v>1103</v>
      </c>
      <c r="H528" s="3"/>
    </row>
    <row r="529" ht="15.75" customHeight="1">
      <c r="A529" s="2">
        <v>45665.0</v>
      </c>
      <c r="B529" s="3" t="s">
        <v>7</v>
      </c>
      <c r="C529" s="3" t="s">
        <v>106</v>
      </c>
      <c r="D529" s="3" t="s">
        <v>68</v>
      </c>
      <c r="E529" s="3" t="s">
        <v>15</v>
      </c>
      <c r="F529" s="3" t="s">
        <v>1104</v>
      </c>
      <c r="G529" s="3" t="s">
        <v>1105</v>
      </c>
      <c r="H529" s="3"/>
    </row>
    <row r="530" ht="15.75" customHeight="1">
      <c r="A530" s="2">
        <v>45665.0</v>
      </c>
      <c r="B530" s="3" t="s">
        <v>7</v>
      </c>
      <c r="C530" s="3" t="s">
        <v>126</v>
      </c>
      <c r="D530" s="3" t="s">
        <v>19</v>
      </c>
      <c r="E530" s="3" t="s">
        <v>15</v>
      </c>
      <c r="F530" s="3" t="s">
        <v>1106</v>
      </c>
      <c r="G530" s="3" t="s">
        <v>1107</v>
      </c>
      <c r="H530" s="3"/>
    </row>
    <row r="531" ht="15.75" customHeight="1">
      <c r="A531" s="2">
        <v>45665.0</v>
      </c>
      <c r="B531" s="3" t="s">
        <v>7</v>
      </c>
      <c r="C531" s="3" t="s">
        <v>106</v>
      </c>
      <c r="D531" s="3" t="s">
        <v>19</v>
      </c>
      <c r="E531" s="3" t="s">
        <v>15</v>
      </c>
      <c r="F531" s="3" t="s">
        <v>1108</v>
      </c>
      <c r="G531" s="3" t="s">
        <v>1109</v>
      </c>
      <c r="H531" s="3"/>
    </row>
    <row r="532" ht="15.75" customHeight="1">
      <c r="A532" s="2">
        <v>45665.0</v>
      </c>
      <c r="B532" s="3" t="s">
        <v>7</v>
      </c>
      <c r="C532" s="3" t="s">
        <v>106</v>
      </c>
      <c r="D532" s="3" t="s">
        <v>34</v>
      </c>
      <c r="E532" s="3" t="s">
        <v>258</v>
      </c>
      <c r="F532" s="3" t="s">
        <v>1110</v>
      </c>
      <c r="G532" s="3" t="s">
        <v>1111</v>
      </c>
      <c r="H532" s="3"/>
    </row>
    <row r="533" ht="15.75" customHeight="1">
      <c r="A533" s="2">
        <v>45665.0</v>
      </c>
      <c r="B533" s="3" t="s">
        <v>7</v>
      </c>
      <c r="C533" s="3" t="s">
        <v>106</v>
      </c>
      <c r="D533" s="3" t="s">
        <v>34</v>
      </c>
      <c r="E533" s="3" t="s">
        <v>258</v>
      </c>
      <c r="F533" s="3" t="s">
        <v>1112</v>
      </c>
      <c r="G533" s="3" t="s">
        <v>1113</v>
      </c>
      <c r="H533" s="3"/>
    </row>
    <row r="534" ht="15.75" customHeight="1">
      <c r="A534" s="2">
        <v>45665.0</v>
      </c>
      <c r="B534" s="3" t="s">
        <v>7</v>
      </c>
      <c r="C534" s="3" t="s">
        <v>8</v>
      </c>
      <c r="D534" s="3" t="s">
        <v>34</v>
      </c>
      <c r="E534" s="3" t="s">
        <v>10</v>
      </c>
      <c r="F534" s="3" t="s">
        <v>1114</v>
      </c>
      <c r="G534" s="3" t="s">
        <v>1115</v>
      </c>
      <c r="H534" s="3"/>
    </row>
    <row r="535" ht="15.75" customHeight="1">
      <c r="A535" s="2">
        <v>45665.0</v>
      </c>
      <c r="B535" s="3" t="s">
        <v>7</v>
      </c>
      <c r="C535" s="3" t="s">
        <v>8</v>
      </c>
      <c r="D535" s="3" t="s">
        <v>19</v>
      </c>
      <c r="E535" s="3" t="s">
        <v>15</v>
      </c>
      <c r="F535" s="3" t="s">
        <v>1116</v>
      </c>
      <c r="G535" s="3" t="s">
        <v>1117</v>
      </c>
      <c r="H535" s="3"/>
    </row>
    <row r="536" ht="15.75" customHeight="1">
      <c r="A536" s="2">
        <v>45665.0</v>
      </c>
      <c r="B536" s="3" t="s">
        <v>92</v>
      </c>
      <c r="C536" s="3" t="s">
        <v>98</v>
      </c>
      <c r="D536" s="3" t="s">
        <v>23</v>
      </c>
      <c r="E536" s="3" t="s">
        <v>15</v>
      </c>
      <c r="F536" s="3" t="s">
        <v>1118</v>
      </c>
      <c r="G536" s="3" t="s">
        <v>1119</v>
      </c>
      <c r="H536" s="3"/>
    </row>
    <row r="537" ht="15.75" customHeight="1">
      <c r="A537" s="2">
        <v>45665.0</v>
      </c>
      <c r="B537" s="3" t="s">
        <v>7</v>
      </c>
      <c r="C537" s="3" t="s">
        <v>8</v>
      </c>
      <c r="D537" s="3" t="s">
        <v>34</v>
      </c>
      <c r="E537" s="3" t="s">
        <v>10</v>
      </c>
      <c r="F537" s="3" t="s">
        <v>1120</v>
      </c>
      <c r="G537" s="3" t="s">
        <v>1121</v>
      </c>
      <c r="H537" s="3"/>
    </row>
    <row r="538" ht="15.75" customHeight="1">
      <c r="A538" s="2">
        <v>45665.0</v>
      </c>
      <c r="B538" s="3" t="s">
        <v>7</v>
      </c>
      <c r="C538" s="3" t="s">
        <v>8</v>
      </c>
      <c r="D538" s="3" t="s">
        <v>34</v>
      </c>
      <c r="E538" s="3" t="s">
        <v>101</v>
      </c>
      <c r="F538" s="3" t="s">
        <v>1122</v>
      </c>
      <c r="G538" s="3" t="s">
        <v>1123</v>
      </c>
      <c r="H538" s="3"/>
    </row>
    <row r="539" ht="15.75" customHeight="1">
      <c r="A539" s="2">
        <v>45665.0</v>
      </c>
      <c r="B539" s="3" t="s">
        <v>7</v>
      </c>
      <c r="C539" s="3" t="s">
        <v>106</v>
      </c>
      <c r="D539" s="3" t="s">
        <v>63</v>
      </c>
      <c r="E539" s="3" t="s">
        <v>15</v>
      </c>
      <c r="F539" s="3" t="s">
        <v>1124</v>
      </c>
      <c r="G539" s="3" t="s">
        <v>1125</v>
      </c>
      <c r="H539" s="3"/>
    </row>
    <row r="540" ht="15.75" customHeight="1">
      <c r="A540" s="2">
        <v>45665.0</v>
      </c>
      <c r="B540" s="3" t="s">
        <v>7</v>
      </c>
      <c r="C540" s="3" t="s">
        <v>126</v>
      </c>
      <c r="D540" s="3" t="s">
        <v>9</v>
      </c>
      <c r="E540" s="3" t="s">
        <v>10</v>
      </c>
      <c r="F540" s="3" t="s">
        <v>1126</v>
      </c>
      <c r="G540" s="3" t="s">
        <v>1127</v>
      </c>
      <c r="H540" s="3"/>
    </row>
    <row r="541" ht="15.75" customHeight="1">
      <c r="A541" s="2">
        <v>45665.0</v>
      </c>
      <c r="B541" s="3" t="s">
        <v>7</v>
      </c>
      <c r="C541" s="3" t="s">
        <v>8</v>
      </c>
      <c r="D541" s="3" t="s">
        <v>23</v>
      </c>
      <c r="E541" s="3" t="s">
        <v>15</v>
      </c>
      <c r="F541" s="3" t="s">
        <v>1128</v>
      </c>
      <c r="G541" s="3" t="s">
        <v>1129</v>
      </c>
      <c r="H541" s="3"/>
    </row>
    <row r="542" ht="15.75" customHeight="1">
      <c r="A542" s="2">
        <v>45665.0</v>
      </c>
      <c r="B542" s="3" t="s">
        <v>7</v>
      </c>
      <c r="C542" s="3" t="s">
        <v>131</v>
      </c>
      <c r="D542" s="3" t="s">
        <v>19</v>
      </c>
      <c r="E542" s="3" t="s">
        <v>15</v>
      </c>
      <c r="F542" s="3" t="s">
        <v>1130</v>
      </c>
      <c r="G542" s="3" t="s">
        <v>1131</v>
      </c>
      <c r="H542" s="3"/>
    </row>
    <row r="543" ht="15.75" customHeight="1">
      <c r="A543" s="2">
        <v>45665.0</v>
      </c>
      <c r="B543" s="3" t="s">
        <v>7</v>
      </c>
      <c r="C543" s="3" t="s">
        <v>126</v>
      </c>
      <c r="D543" s="3" t="s">
        <v>26</v>
      </c>
      <c r="E543" s="3" t="s">
        <v>119</v>
      </c>
      <c r="F543" s="3" t="s">
        <v>1132</v>
      </c>
      <c r="G543" s="3" t="s">
        <v>1133</v>
      </c>
      <c r="H543" s="3"/>
    </row>
    <row r="544" ht="15.75" customHeight="1">
      <c r="A544" s="2">
        <v>45665.0</v>
      </c>
      <c r="B544" s="3" t="s">
        <v>92</v>
      </c>
      <c r="C544" s="3" t="s">
        <v>144</v>
      </c>
      <c r="D544" s="3" t="s">
        <v>23</v>
      </c>
      <c r="E544" s="3" t="s">
        <v>15</v>
      </c>
      <c r="F544" s="3" t="s">
        <v>1134</v>
      </c>
      <c r="G544" s="3" t="s">
        <v>1135</v>
      </c>
      <c r="H544" s="3"/>
    </row>
    <row r="545" ht="15.75" customHeight="1">
      <c r="A545" s="2">
        <v>45665.0</v>
      </c>
      <c r="B545" s="3" t="s">
        <v>92</v>
      </c>
      <c r="C545" s="3" t="s">
        <v>144</v>
      </c>
      <c r="D545" s="3" t="s">
        <v>38</v>
      </c>
      <c r="E545" s="3" t="s">
        <v>15</v>
      </c>
      <c r="F545" s="3" t="s">
        <v>1136</v>
      </c>
      <c r="G545" s="3" t="s">
        <v>1137</v>
      </c>
      <c r="H545" s="3"/>
    </row>
    <row r="546" ht="15.75" customHeight="1">
      <c r="A546" s="2">
        <v>45665.0</v>
      </c>
      <c r="B546" s="3" t="s">
        <v>92</v>
      </c>
      <c r="C546" s="3" t="s">
        <v>144</v>
      </c>
      <c r="D546" s="3" t="s">
        <v>26</v>
      </c>
      <c r="E546" s="3" t="s">
        <v>15</v>
      </c>
      <c r="F546" s="3" t="s">
        <v>1138</v>
      </c>
      <c r="G546" s="3" t="s">
        <v>1139</v>
      </c>
      <c r="H546" s="3"/>
    </row>
    <row r="547" ht="15.75" customHeight="1">
      <c r="A547" s="2">
        <v>45665.0</v>
      </c>
      <c r="B547" s="3" t="s">
        <v>92</v>
      </c>
      <c r="C547" s="4" t="s">
        <v>149</v>
      </c>
      <c r="D547" s="3" t="s">
        <v>19</v>
      </c>
      <c r="E547" s="3" t="s">
        <v>15</v>
      </c>
      <c r="F547" s="3" t="s">
        <v>1140</v>
      </c>
      <c r="G547" s="3" t="s">
        <v>1141</v>
      </c>
      <c r="H547" s="3"/>
    </row>
    <row r="548" ht="15.75" customHeight="1">
      <c r="A548" s="2">
        <v>45665.0</v>
      </c>
      <c r="B548" s="3" t="s">
        <v>92</v>
      </c>
      <c r="C548" s="4" t="s">
        <v>149</v>
      </c>
      <c r="D548" s="3" t="s">
        <v>9</v>
      </c>
      <c r="E548" s="3" t="s">
        <v>101</v>
      </c>
      <c r="F548" s="3" t="s">
        <v>1142</v>
      </c>
      <c r="G548" s="3" t="s">
        <v>1143</v>
      </c>
      <c r="H548" s="3"/>
    </row>
    <row r="549" ht="15.75" customHeight="1">
      <c r="A549" s="2">
        <v>45665.0</v>
      </c>
      <c r="B549" s="3" t="s">
        <v>92</v>
      </c>
      <c r="C549" s="4" t="s">
        <v>149</v>
      </c>
      <c r="D549" s="3" t="s">
        <v>19</v>
      </c>
      <c r="E549" s="3" t="s">
        <v>15</v>
      </c>
      <c r="F549" s="3" t="s">
        <v>1144</v>
      </c>
      <c r="G549" s="3" t="s">
        <v>1145</v>
      </c>
      <c r="H549" s="3"/>
    </row>
    <row r="550" ht="15.75" customHeight="1">
      <c r="A550" s="2">
        <v>45665.0</v>
      </c>
      <c r="B550" s="3" t="s">
        <v>92</v>
      </c>
      <c r="C550" s="4" t="s">
        <v>149</v>
      </c>
      <c r="D550" s="3" t="s">
        <v>68</v>
      </c>
      <c r="E550" s="3" t="s">
        <v>20</v>
      </c>
      <c r="F550" s="3" t="s">
        <v>1146</v>
      </c>
      <c r="G550" s="3" t="s">
        <v>1147</v>
      </c>
      <c r="H550" s="3"/>
    </row>
    <row r="551" ht="15.75" customHeight="1">
      <c r="A551" s="2">
        <v>45665.0</v>
      </c>
      <c r="B551" s="3" t="s">
        <v>92</v>
      </c>
      <c r="C551" s="3" t="s">
        <v>98</v>
      </c>
      <c r="D551" s="3" t="s">
        <v>19</v>
      </c>
      <c r="E551" s="3" t="s">
        <v>15</v>
      </c>
      <c r="F551" s="3" t="s">
        <v>1148</v>
      </c>
      <c r="G551" s="3" t="s">
        <v>1149</v>
      </c>
      <c r="H551" s="3"/>
    </row>
    <row r="552" ht="15.75" customHeight="1">
      <c r="A552" s="2">
        <v>45665.0</v>
      </c>
      <c r="B552" s="3" t="s">
        <v>92</v>
      </c>
      <c r="C552" s="3" t="s">
        <v>158</v>
      </c>
      <c r="D552" s="3" t="s">
        <v>34</v>
      </c>
      <c r="E552" s="3" t="s">
        <v>101</v>
      </c>
      <c r="F552" s="3" t="s">
        <v>1150</v>
      </c>
      <c r="G552" s="3" t="s">
        <v>1151</v>
      </c>
      <c r="H552" s="3"/>
    </row>
    <row r="553" ht="15.75" customHeight="1">
      <c r="A553" s="2">
        <v>45665.0</v>
      </c>
      <c r="B553" s="3" t="s">
        <v>92</v>
      </c>
      <c r="C553" s="3" t="s">
        <v>158</v>
      </c>
      <c r="D553" s="3" t="s">
        <v>38</v>
      </c>
      <c r="E553" s="3" t="s">
        <v>15</v>
      </c>
      <c r="F553" s="3" t="s">
        <v>1152</v>
      </c>
      <c r="G553" s="3" t="s">
        <v>1153</v>
      </c>
      <c r="H553" s="3"/>
    </row>
    <row r="554" ht="15.75" customHeight="1">
      <c r="A554" s="2">
        <v>45665.0</v>
      </c>
      <c r="B554" s="3" t="s">
        <v>92</v>
      </c>
      <c r="C554" s="3" t="s">
        <v>158</v>
      </c>
      <c r="D554" s="3" t="s">
        <v>38</v>
      </c>
      <c r="E554" s="3" t="s">
        <v>15</v>
      </c>
      <c r="F554" s="3" t="s">
        <v>1154</v>
      </c>
      <c r="G554" s="3" t="s">
        <v>1155</v>
      </c>
      <c r="H554" s="3"/>
    </row>
    <row r="555" ht="15.75" customHeight="1">
      <c r="A555" s="2">
        <v>45665.0</v>
      </c>
      <c r="B555" s="3" t="s">
        <v>7</v>
      </c>
      <c r="C555" s="3" t="s">
        <v>131</v>
      </c>
      <c r="D555" s="3" t="s">
        <v>68</v>
      </c>
      <c r="E555" s="3" t="s">
        <v>20</v>
      </c>
      <c r="F555" s="3" t="s">
        <v>1156</v>
      </c>
      <c r="G555" s="3" t="s">
        <v>1157</v>
      </c>
      <c r="H555" s="3"/>
    </row>
    <row r="556" ht="15.75" customHeight="1">
      <c r="A556" s="2">
        <v>45665.0</v>
      </c>
      <c r="B556" s="3" t="s">
        <v>7</v>
      </c>
      <c r="C556" s="3" t="s">
        <v>131</v>
      </c>
      <c r="D556" s="3" t="s">
        <v>63</v>
      </c>
      <c r="E556" s="3" t="s">
        <v>20</v>
      </c>
      <c r="F556" s="3" t="s">
        <v>1158</v>
      </c>
      <c r="G556" s="3" t="s">
        <v>1159</v>
      </c>
      <c r="H556" s="3"/>
    </row>
    <row r="557" ht="15.75" customHeight="1">
      <c r="A557" s="2">
        <v>45665.0</v>
      </c>
      <c r="B557" s="3" t="s">
        <v>7</v>
      </c>
      <c r="C557" s="3" t="s">
        <v>131</v>
      </c>
      <c r="D557" s="3" t="s">
        <v>26</v>
      </c>
      <c r="E557" s="3" t="s">
        <v>258</v>
      </c>
      <c r="F557" s="3" t="s">
        <v>1160</v>
      </c>
      <c r="G557" s="3" t="s">
        <v>1161</v>
      </c>
      <c r="H557" s="3"/>
    </row>
    <row r="558" ht="15.75" customHeight="1">
      <c r="A558" s="2">
        <v>45665.0</v>
      </c>
      <c r="B558" s="3" t="s">
        <v>92</v>
      </c>
      <c r="C558" s="3" t="s">
        <v>158</v>
      </c>
      <c r="D558" s="3" t="s">
        <v>9</v>
      </c>
      <c r="E558" s="3" t="s">
        <v>109</v>
      </c>
      <c r="F558" s="3" t="s">
        <v>1162</v>
      </c>
      <c r="G558" s="3" t="s">
        <v>1163</v>
      </c>
      <c r="H558" s="3"/>
    </row>
    <row r="559" ht="15.75" customHeight="1">
      <c r="A559" s="2">
        <v>45665.0</v>
      </c>
      <c r="B559" s="3" t="s">
        <v>7</v>
      </c>
      <c r="C559" s="3" t="s">
        <v>131</v>
      </c>
      <c r="D559" s="3" t="s">
        <v>38</v>
      </c>
      <c r="E559" s="3" t="s">
        <v>109</v>
      </c>
      <c r="F559" s="3" t="s">
        <v>1164</v>
      </c>
      <c r="G559" s="3" t="s">
        <v>1165</v>
      </c>
      <c r="H559" s="3"/>
    </row>
    <row r="560" ht="15.75" customHeight="1">
      <c r="A560" s="2">
        <v>45666.0</v>
      </c>
      <c r="B560" s="3" t="s">
        <v>13</v>
      </c>
      <c r="C560" s="3" t="s">
        <v>169</v>
      </c>
      <c r="D560" s="3" t="s">
        <v>63</v>
      </c>
      <c r="E560" s="3" t="s">
        <v>15</v>
      </c>
      <c r="F560" s="3" t="s">
        <v>1166</v>
      </c>
      <c r="G560" s="3" t="s">
        <v>1167</v>
      </c>
      <c r="H560" s="3"/>
    </row>
    <row r="561" ht="15.75" customHeight="1">
      <c r="A561" s="2">
        <v>45666.0</v>
      </c>
      <c r="B561" s="3" t="s">
        <v>13</v>
      </c>
      <c r="C561" s="3" t="s">
        <v>169</v>
      </c>
      <c r="D561" s="3" t="s">
        <v>9</v>
      </c>
      <c r="E561" s="3" t="s">
        <v>15</v>
      </c>
      <c r="F561" s="3" t="s">
        <v>1168</v>
      </c>
      <c r="G561" s="3" t="s">
        <v>1169</v>
      </c>
      <c r="H561" s="3"/>
    </row>
    <row r="562" ht="15.75" customHeight="1">
      <c r="A562" s="2">
        <v>45666.0</v>
      </c>
      <c r="B562" s="3" t="s">
        <v>13</v>
      </c>
      <c r="C562" s="3" t="s">
        <v>37</v>
      </c>
      <c r="D562" s="3" t="s">
        <v>23</v>
      </c>
      <c r="E562" s="3" t="s">
        <v>20</v>
      </c>
      <c r="F562" s="3" t="s">
        <v>1170</v>
      </c>
      <c r="G562" s="3" t="s">
        <v>1171</v>
      </c>
      <c r="H562" s="3"/>
    </row>
    <row r="563" ht="15.75" customHeight="1">
      <c r="A563" s="2">
        <v>45666.0</v>
      </c>
      <c r="B563" s="3" t="s">
        <v>13</v>
      </c>
      <c r="C563" s="3" t="s">
        <v>37</v>
      </c>
      <c r="D563" s="3" t="s">
        <v>63</v>
      </c>
      <c r="E563" s="3" t="s">
        <v>15</v>
      </c>
      <c r="F563" s="3" t="s">
        <v>1172</v>
      </c>
      <c r="G563" s="3" t="s">
        <v>1173</v>
      </c>
      <c r="H563" s="3"/>
    </row>
    <row r="564" ht="15.75" customHeight="1">
      <c r="A564" s="2">
        <v>45666.0</v>
      </c>
      <c r="B564" s="3" t="s">
        <v>13</v>
      </c>
      <c r="C564" s="3" t="s">
        <v>37</v>
      </c>
      <c r="D564" s="3" t="s">
        <v>38</v>
      </c>
      <c r="E564" s="3" t="s">
        <v>15</v>
      </c>
      <c r="F564" s="3" t="s">
        <v>1174</v>
      </c>
      <c r="G564" s="3" t="s">
        <v>1175</v>
      </c>
      <c r="H564" s="3"/>
    </row>
    <row r="565" ht="15.75" customHeight="1">
      <c r="A565" s="2">
        <v>45666.0</v>
      </c>
      <c r="B565" s="3" t="s">
        <v>57</v>
      </c>
      <c r="C565" s="3" t="s">
        <v>85</v>
      </c>
      <c r="D565" s="3" t="s">
        <v>9</v>
      </c>
      <c r="E565" s="3" t="s">
        <v>15</v>
      </c>
      <c r="F565" s="3" t="s">
        <v>1176</v>
      </c>
      <c r="G565" s="3" t="s">
        <v>1177</v>
      </c>
      <c r="H565" s="3"/>
    </row>
    <row r="566" ht="15.75" customHeight="1">
      <c r="A566" s="2">
        <v>45666.0</v>
      </c>
      <c r="B566" s="3" t="s">
        <v>13</v>
      </c>
      <c r="C566" s="3" t="s">
        <v>29</v>
      </c>
      <c r="D566" s="3" t="s">
        <v>63</v>
      </c>
      <c r="E566" s="3" t="s">
        <v>15</v>
      </c>
      <c r="F566" s="3" t="s">
        <v>1178</v>
      </c>
      <c r="G566" s="3" t="s">
        <v>1179</v>
      </c>
      <c r="H566" s="3"/>
    </row>
    <row r="567" ht="15.75" customHeight="1">
      <c r="A567" s="2">
        <v>45666.0</v>
      </c>
      <c r="B567" s="3" t="s">
        <v>13</v>
      </c>
      <c r="C567" s="3" t="s">
        <v>37</v>
      </c>
      <c r="D567" s="3" t="s">
        <v>23</v>
      </c>
      <c r="E567" s="3" t="s">
        <v>20</v>
      </c>
      <c r="F567" s="3" t="s">
        <v>1180</v>
      </c>
      <c r="G567" s="3" t="s">
        <v>1181</v>
      </c>
      <c r="H567" s="3"/>
    </row>
    <row r="568" ht="15.75" customHeight="1">
      <c r="A568" s="2">
        <v>45666.0</v>
      </c>
      <c r="B568" s="3" t="s">
        <v>13</v>
      </c>
      <c r="C568" s="3" t="s">
        <v>29</v>
      </c>
      <c r="D568" s="3" t="s">
        <v>23</v>
      </c>
      <c r="E568" s="3" t="s">
        <v>20</v>
      </c>
      <c r="F568" s="3" t="s">
        <v>1182</v>
      </c>
      <c r="G568" s="3" t="s">
        <v>1183</v>
      </c>
      <c r="H568" s="3"/>
    </row>
    <row r="569" ht="15.75" customHeight="1">
      <c r="A569" s="2">
        <v>45666.0</v>
      </c>
      <c r="B569" s="3" t="s">
        <v>13</v>
      </c>
      <c r="C569" s="3" t="s">
        <v>18</v>
      </c>
      <c r="D569" s="3" t="s">
        <v>19</v>
      </c>
      <c r="E569" s="3" t="s">
        <v>20</v>
      </c>
      <c r="F569" s="3" t="s">
        <v>1184</v>
      </c>
      <c r="G569" s="3" t="s">
        <v>1185</v>
      </c>
      <c r="H569" s="3"/>
    </row>
    <row r="570" ht="15.75" customHeight="1">
      <c r="A570" s="2">
        <v>45666.0</v>
      </c>
      <c r="B570" s="3" t="s">
        <v>13</v>
      </c>
      <c r="C570" s="3" t="s">
        <v>18</v>
      </c>
      <c r="D570" s="3" t="s">
        <v>38</v>
      </c>
      <c r="E570" s="3" t="s">
        <v>15</v>
      </c>
      <c r="F570" s="3" t="s">
        <v>1186</v>
      </c>
      <c r="G570" s="3" t="s">
        <v>1187</v>
      </c>
      <c r="H570" s="3"/>
    </row>
    <row r="571" ht="15.75" customHeight="1">
      <c r="A571" s="2">
        <v>45666.0</v>
      </c>
      <c r="B571" s="3" t="s">
        <v>13</v>
      </c>
      <c r="C571" s="3" t="s">
        <v>14</v>
      </c>
      <c r="D571" s="3" t="s">
        <v>34</v>
      </c>
      <c r="E571" s="3" t="s">
        <v>15</v>
      </c>
      <c r="F571" s="3" t="s">
        <v>1188</v>
      </c>
      <c r="G571" s="3" t="s">
        <v>1189</v>
      </c>
      <c r="H571" s="3"/>
    </row>
    <row r="572" ht="15.75" customHeight="1">
      <c r="A572" s="2">
        <v>45666.0</v>
      </c>
      <c r="B572" s="3" t="s">
        <v>57</v>
      </c>
      <c r="C572" s="3" t="s">
        <v>58</v>
      </c>
      <c r="D572" s="3" t="s">
        <v>38</v>
      </c>
      <c r="E572" s="3" t="s">
        <v>20</v>
      </c>
      <c r="F572" s="3" t="s">
        <v>1190</v>
      </c>
      <c r="G572" s="3" t="s">
        <v>1191</v>
      </c>
      <c r="H572" s="3"/>
    </row>
    <row r="573" ht="15.75" customHeight="1">
      <c r="A573" s="2">
        <v>45666.0</v>
      </c>
      <c r="B573" s="3" t="s">
        <v>13</v>
      </c>
      <c r="C573" s="3" t="s">
        <v>37</v>
      </c>
      <c r="D573" s="3" t="s">
        <v>38</v>
      </c>
      <c r="E573" s="3" t="s">
        <v>20</v>
      </c>
      <c r="F573" s="3" t="s">
        <v>1192</v>
      </c>
      <c r="G573" s="3" t="s">
        <v>1193</v>
      </c>
      <c r="H573" s="3"/>
    </row>
    <row r="574" ht="15.75" customHeight="1">
      <c r="A574" s="2">
        <v>45666.0</v>
      </c>
      <c r="B574" s="3" t="s">
        <v>57</v>
      </c>
      <c r="C574" s="3" t="s">
        <v>58</v>
      </c>
      <c r="D574" s="3" t="s">
        <v>68</v>
      </c>
      <c r="E574" s="3" t="s">
        <v>59</v>
      </c>
      <c r="F574" s="3" t="s">
        <v>1194</v>
      </c>
      <c r="G574" s="3" t="s">
        <v>1195</v>
      </c>
      <c r="H574" s="3"/>
    </row>
    <row r="575" ht="15.75" customHeight="1">
      <c r="A575" s="2">
        <v>45666.0</v>
      </c>
      <c r="B575" s="3" t="s">
        <v>57</v>
      </c>
      <c r="C575" s="3" t="s">
        <v>71</v>
      </c>
      <c r="D575" s="3" t="s">
        <v>19</v>
      </c>
      <c r="E575" s="3" t="s">
        <v>59</v>
      </c>
      <c r="F575" s="3" t="s">
        <v>1196</v>
      </c>
      <c r="G575" s="3" t="s">
        <v>1197</v>
      </c>
      <c r="H575" s="3"/>
    </row>
    <row r="576" ht="15.75" customHeight="1">
      <c r="A576" s="2">
        <v>45666.0</v>
      </c>
      <c r="B576" s="3" t="s">
        <v>57</v>
      </c>
      <c r="C576" s="3" t="s">
        <v>58</v>
      </c>
      <c r="D576" s="3" t="s">
        <v>26</v>
      </c>
      <c r="E576" s="3" t="s">
        <v>20</v>
      </c>
      <c r="F576" s="3" t="s">
        <v>1198</v>
      </c>
      <c r="G576" s="3" t="s">
        <v>1199</v>
      </c>
      <c r="H576" s="3"/>
    </row>
    <row r="577" ht="15.75" customHeight="1">
      <c r="A577" s="2">
        <v>45666.0</v>
      </c>
      <c r="B577" s="3" t="s">
        <v>57</v>
      </c>
      <c r="C577" s="4" t="s">
        <v>62</v>
      </c>
      <c r="D577" s="3" t="s">
        <v>38</v>
      </c>
      <c r="E577" s="3" t="s">
        <v>59</v>
      </c>
      <c r="F577" s="3" t="s">
        <v>1200</v>
      </c>
      <c r="G577" s="3" t="s">
        <v>1201</v>
      </c>
      <c r="H577" s="3"/>
    </row>
    <row r="578" ht="15.75" customHeight="1">
      <c r="A578" s="2">
        <v>45666.0</v>
      </c>
      <c r="B578" s="3" t="s">
        <v>57</v>
      </c>
      <c r="C578" s="4" t="s">
        <v>62</v>
      </c>
      <c r="D578" s="3" t="s">
        <v>26</v>
      </c>
      <c r="E578" s="3" t="s">
        <v>20</v>
      </c>
      <c r="F578" s="3" t="s">
        <v>1202</v>
      </c>
      <c r="G578" s="3" t="s">
        <v>1203</v>
      </c>
      <c r="H578" s="3"/>
    </row>
    <row r="579" ht="15.75" customHeight="1">
      <c r="A579" s="2">
        <v>45666.0</v>
      </c>
      <c r="B579" s="3" t="s">
        <v>57</v>
      </c>
      <c r="C579" s="4" t="s">
        <v>62</v>
      </c>
      <c r="D579" s="3" t="s">
        <v>38</v>
      </c>
      <c r="E579" s="3" t="s">
        <v>20</v>
      </c>
      <c r="F579" s="3" t="s">
        <v>1204</v>
      </c>
      <c r="G579" s="3" t="s">
        <v>1205</v>
      </c>
      <c r="H579" s="3"/>
    </row>
    <row r="580" ht="15.75" customHeight="1">
      <c r="A580" s="2">
        <v>45666.0</v>
      </c>
      <c r="B580" s="3" t="s">
        <v>57</v>
      </c>
      <c r="C580" s="4" t="s">
        <v>62</v>
      </c>
      <c r="D580" s="3" t="s">
        <v>19</v>
      </c>
      <c r="E580" s="3" t="s">
        <v>20</v>
      </c>
      <c r="F580" s="3" t="s">
        <v>1206</v>
      </c>
      <c r="G580" s="3" t="s">
        <v>1207</v>
      </c>
      <c r="H580" s="3"/>
    </row>
    <row r="581" ht="15.75" customHeight="1">
      <c r="A581" s="2">
        <v>45666.0</v>
      </c>
      <c r="B581" s="3" t="s">
        <v>57</v>
      </c>
      <c r="C581" s="3" t="s">
        <v>71</v>
      </c>
      <c r="D581" s="3" t="s">
        <v>34</v>
      </c>
      <c r="E581" s="3" t="s">
        <v>15</v>
      </c>
      <c r="F581" s="3" t="s">
        <v>1208</v>
      </c>
      <c r="G581" s="3" t="s">
        <v>1209</v>
      </c>
      <c r="H581" s="3"/>
    </row>
    <row r="582" ht="15.75" customHeight="1">
      <c r="A582" s="2">
        <v>45666.0</v>
      </c>
      <c r="B582" s="3" t="s">
        <v>57</v>
      </c>
      <c r="C582" s="3" t="s">
        <v>71</v>
      </c>
      <c r="D582" s="3" t="s">
        <v>19</v>
      </c>
      <c r="E582" s="3" t="s">
        <v>59</v>
      </c>
      <c r="F582" s="3" t="s">
        <v>1210</v>
      </c>
      <c r="G582" s="3" t="s">
        <v>1211</v>
      </c>
      <c r="H582" s="3"/>
    </row>
    <row r="583" ht="15.75" customHeight="1">
      <c r="A583" s="2">
        <v>45666.0</v>
      </c>
      <c r="B583" s="3" t="s">
        <v>57</v>
      </c>
      <c r="C583" s="3" t="s">
        <v>71</v>
      </c>
      <c r="D583" s="3" t="s">
        <v>63</v>
      </c>
      <c r="E583" s="3" t="s">
        <v>59</v>
      </c>
      <c r="F583" s="3" t="s">
        <v>1212</v>
      </c>
      <c r="G583" s="3" t="s">
        <v>1213</v>
      </c>
      <c r="H583" s="3"/>
    </row>
    <row r="584" ht="15.75" customHeight="1">
      <c r="A584" s="2">
        <v>45666.0</v>
      </c>
      <c r="B584" s="3" t="s">
        <v>57</v>
      </c>
      <c r="C584" s="3" t="s">
        <v>80</v>
      </c>
      <c r="D584" s="3" t="s">
        <v>34</v>
      </c>
      <c r="E584" s="3" t="s">
        <v>15</v>
      </c>
      <c r="F584" s="3" t="s">
        <v>1214</v>
      </c>
      <c r="G584" s="3" t="s">
        <v>1215</v>
      </c>
      <c r="H584" s="3"/>
    </row>
    <row r="585" ht="15.75" customHeight="1">
      <c r="A585" s="2">
        <v>45666.0</v>
      </c>
      <c r="B585" s="3" t="s">
        <v>57</v>
      </c>
      <c r="C585" s="3" t="s">
        <v>80</v>
      </c>
      <c r="D585" s="3" t="s">
        <v>19</v>
      </c>
      <c r="E585" s="3" t="s">
        <v>20</v>
      </c>
      <c r="F585" s="3" t="s">
        <v>1216</v>
      </c>
      <c r="G585" s="3" t="s">
        <v>1217</v>
      </c>
      <c r="H585" s="3"/>
    </row>
    <row r="586" ht="15.75" customHeight="1">
      <c r="A586" s="2">
        <v>45666.0</v>
      </c>
      <c r="B586" s="3" t="s">
        <v>57</v>
      </c>
      <c r="C586" s="3" t="s">
        <v>85</v>
      </c>
      <c r="D586" s="3" t="s">
        <v>68</v>
      </c>
      <c r="E586" s="3" t="s">
        <v>59</v>
      </c>
      <c r="F586" s="3" t="s">
        <v>1218</v>
      </c>
      <c r="G586" s="3" t="s">
        <v>1219</v>
      </c>
      <c r="H586" s="3"/>
    </row>
    <row r="587" ht="15.75" customHeight="1">
      <c r="A587" s="2">
        <v>45666.0</v>
      </c>
      <c r="B587" s="3" t="s">
        <v>57</v>
      </c>
      <c r="C587" s="3" t="s">
        <v>85</v>
      </c>
      <c r="D587" s="3" t="s">
        <v>34</v>
      </c>
      <c r="E587" s="3" t="s">
        <v>15</v>
      </c>
      <c r="F587" s="3" t="s">
        <v>1220</v>
      </c>
      <c r="G587" s="3" t="s">
        <v>1221</v>
      </c>
      <c r="H587" s="3"/>
    </row>
    <row r="588" ht="15.75" customHeight="1">
      <c r="A588" s="2">
        <v>45666.0</v>
      </c>
      <c r="B588" s="3" t="s">
        <v>57</v>
      </c>
      <c r="C588" s="3" t="s">
        <v>85</v>
      </c>
      <c r="D588" s="3" t="s">
        <v>23</v>
      </c>
      <c r="E588" s="3" t="s">
        <v>59</v>
      </c>
      <c r="F588" s="3" t="s">
        <v>1222</v>
      </c>
      <c r="G588" s="3" t="s">
        <v>1223</v>
      </c>
      <c r="H588" s="3"/>
    </row>
    <row r="589" ht="15.75" customHeight="1">
      <c r="A589" s="2">
        <v>45666.0</v>
      </c>
      <c r="B589" s="3" t="s">
        <v>13</v>
      </c>
      <c r="C589" s="3" t="s">
        <v>14</v>
      </c>
      <c r="D589" s="3" t="s">
        <v>23</v>
      </c>
      <c r="E589" s="3" t="s">
        <v>20</v>
      </c>
      <c r="F589" s="3" t="s">
        <v>1224</v>
      </c>
      <c r="G589" s="3" t="s">
        <v>1225</v>
      </c>
      <c r="H589" s="3"/>
    </row>
    <row r="590" ht="15.75" customHeight="1">
      <c r="A590" s="2">
        <v>45666.0</v>
      </c>
      <c r="B590" s="3" t="s">
        <v>57</v>
      </c>
      <c r="C590" s="3" t="s">
        <v>58</v>
      </c>
      <c r="D590" s="3" t="s">
        <v>38</v>
      </c>
      <c r="E590" s="3" t="s">
        <v>20</v>
      </c>
      <c r="F590" s="3" t="s">
        <v>1226</v>
      </c>
      <c r="G590" s="3" t="s">
        <v>1227</v>
      </c>
      <c r="H590" s="3"/>
    </row>
    <row r="591" ht="15.75" customHeight="1">
      <c r="A591" s="2">
        <v>45666.0</v>
      </c>
      <c r="B591" s="3" t="s">
        <v>92</v>
      </c>
      <c r="C591" s="3" t="s">
        <v>93</v>
      </c>
      <c r="D591" s="3" t="s">
        <v>34</v>
      </c>
      <c r="E591" s="3" t="s">
        <v>109</v>
      </c>
      <c r="F591" s="3" t="s">
        <v>1228</v>
      </c>
      <c r="G591" s="3" t="s">
        <v>1229</v>
      </c>
      <c r="H591" s="3"/>
    </row>
    <row r="592" ht="15.75" customHeight="1">
      <c r="A592" s="2">
        <v>45666.0</v>
      </c>
      <c r="B592" s="3" t="s">
        <v>92</v>
      </c>
      <c r="C592" s="3" t="s">
        <v>144</v>
      </c>
      <c r="D592" s="3" t="s">
        <v>23</v>
      </c>
      <c r="E592" s="3" t="s">
        <v>20</v>
      </c>
      <c r="F592" s="3" t="s">
        <v>1230</v>
      </c>
      <c r="G592" s="3" t="s">
        <v>1231</v>
      </c>
      <c r="H592" s="3"/>
    </row>
    <row r="593" ht="15.75" customHeight="1">
      <c r="A593" s="2">
        <v>45666.0</v>
      </c>
      <c r="B593" s="3" t="s">
        <v>92</v>
      </c>
      <c r="C593" s="3" t="s">
        <v>93</v>
      </c>
      <c r="D593" s="3" t="s">
        <v>9</v>
      </c>
      <c r="E593" s="3" t="s">
        <v>109</v>
      </c>
      <c r="F593" s="3" t="s">
        <v>1232</v>
      </c>
      <c r="G593" s="3" t="s">
        <v>1233</v>
      </c>
      <c r="H593" s="3"/>
    </row>
    <row r="594" ht="15.75" customHeight="1">
      <c r="A594" s="2">
        <v>45666.0</v>
      </c>
      <c r="B594" s="3" t="s">
        <v>7</v>
      </c>
      <c r="C594" s="3" t="s">
        <v>8</v>
      </c>
      <c r="D594" s="3" t="s">
        <v>38</v>
      </c>
      <c r="E594" s="3" t="s">
        <v>101</v>
      </c>
      <c r="F594" s="3" t="s">
        <v>1234</v>
      </c>
      <c r="G594" s="3" t="s">
        <v>1235</v>
      </c>
      <c r="H594" s="3"/>
    </row>
    <row r="595" ht="15.75" customHeight="1">
      <c r="A595" s="2">
        <v>45666.0</v>
      </c>
      <c r="B595" s="3" t="s">
        <v>7</v>
      </c>
      <c r="C595" s="3" t="s">
        <v>8</v>
      </c>
      <c r="D595" s="3" t="s">
        <v>26</v>
      </c>
      <c r="E595" s="3" t="s">
        <v>119</v>
      </c>
      <c r="F595" s="3" t="s">
        <v>1236</v>
      </c>
      <c r="G595" s="3" t="s">
        <v>1237</v>
      </c>
      <c r="H595" s="3"/>
    </row>
    <row r="596" ht="15.75" customHeight="1">
      <c r="A596" s="2">
        <v>45666.0</v>
      </c>
      <c r="B596" s="3" t="s">
        <v>7</v>
      </c>
      <c r="C596" s="3" t="s">
        <v>8</v>
      </c>
      <c r="D596" s="3" t="s">
        <v>34</v>
      </c>
      <c r="E596" s="3" t="s">
        <v>258</v>
      </c>
      <c r="F596" s="3" t="s">
        <v>1238</v>
      </c>
      <c r="G596" s="3" t="s">
        <v>1239</v>
      </c>
      <c r="H596" s="3"/>
    </row>
    <row r="597" ht="15.75" customHeight="1">
      <c r="A597" s="2">
        <v>45666.0</v>
      </c>
      <c r="B597" s="3" t="s">
        <v>7</v>
      </c>
      <c r="C597" s="3" t="s">
        <v>106</v>
      </c>
      <c r="D597" s="3" t="s">
        <v>9</v>
      </c>
      <c r="E597" s="3" t="s">
        <v>119</v>
      </c>
      <c r="F597" s="3" t="s">
        <v>1240</v>
      </c>
      <c r="G597" s="3" t="s">
        <v>1241</v>
      </c>
      <c r="H597" s="3"/>
    </row>
    <row r="598" ht="15.75" customHeight="1">
      <c r="A598" s="2">
        <v>45666.0</v>
      </c>
      <c r="B598" s="3" t="s">
        <v>7</v>
      </c>
      <c r="C598" s="3" t="s">
        <v>106</v>
      </c>
      <c r="D598" s="3" t="s">
        <v>63</v>
      </c>
      <c r="E598" s="3" t="s">
        <v>15</v>
      </c>
      <c r="F598" s="3" t="s">
        <v>1242</v>
      </c>
      <c r="G598" s="3" t="s">
        <v>1243</v>
      </c>
      <c r="H598" s="3"/>
    </row>
    <row r="599" ht="15.75" customHeight="1">
      <c r="A599" s="2">
        <v>45666.0</v>
      </c>
      <c r="B599" s="3" t="s">
        <v>7</v>
      </c>
      <c r="C599" s="3" t="s">
        <v>118</v>
      </c>
      <c r="D599" s="3" t="s">
        <v>19</v>
      </c>
      <c r="E599" s="3" t="s">
        <v>101</v>
      </c>
      <c r="F599" s="3" t="s">
        <v>1244</v>
      </c>
      <c r="G599" s="3" t="s">
        <v>1245</v>
      </c>
      <c r="H599" s="3"/>
    </row>
    <row r="600" ht="15.75" customHeight="1">
      <c r="A600" s="2">
        <v>45666.0</v>
      </c>
      <c r="B600" s="3" t="s">
        <v>7</v>
      </c>
      <c r="C600" s="3" t="s">
        <v>118</v>
      </c>
      <c r="D600" s="3" t="s">
        <v>26</v>
      </c>
      <c r="E600" s="3" t="s">
        <v>660</v>
      </c>
      <c r="F600" s="3" t="s">
        <v>1246</v>
      </c>
      <c r="G600" s="3" t="s">
        <v>1247</v>
      </c>
      <c r="H600" s="3"/>
    </row>
    <row r="601" ht="15.75" customHeight="1">
      <c r="A601" s="2">
        <v>45666.0</v>
      </c>
      <c r="B601" s="3" t="s">
        <v>7</v>
      </c>
      <c r="C601" s="3" t="s">
        <v>126</v>
      </c>
      <c r="D601" s="3" t="s">
        <v>26</v>
      </c>
      <c r="E601" s="3" t="s">
        <v>119</v>
      </c>
      <c r="F601" s="3" t="s">
        <v>1248</v>
      </c>
      <c r="G601" s="3" t="s">
        <v>1249</v>
      </c>
      <c r="H601" s="3"/>
    </row>
    <row r="602" ht="15.75" customHeight="1">
      <c r="A602" s="2">
        <v>45666.0</v>
      </c>
      <c r="B602" s="3" t="s">
        <v>7</v>
      </c>
      <c r="C602" s="3" t="s">
        <v>126</v>
      </c>
      <c r="D602" s="3" t="s">
        <v>34</v>
      </c>
      <c r="E602" s="3" t="s">
        <v>109</v>
      </c>
      <c r="F602" s="3" t="s">
        <v>1250</v>
      </c>
      <c r="G602" s="3" t="s">
        <v>1251</v>
      </c>
      <c r="H602" s="3"/>
    </row>
    <row r="603" ht="15.75" customHeight="1">
      <c r="A603" s="2">
        <v>45666.0</v>
      </c>
      <c r="B603" s="3" t="s">
        <v>7</v>
      </c>
      <c r="C603" s="3" t="s">
        <v>131</v>
      </c>
      <c r="D603" s="3" t="s">
        <v>9</v>
      </c>
      <c r="E603" s="3" t="s">
        <v>258</v>
      </c>
      <c r="F603" s="3" t="s">
        <v>1252</v>
      </c>
      <c r="G603" s="3" t="s">
        <v>1253</v>
      </c>
      <c r="H603" s="3"/>
    </row>
    <row r="604" ht="15.75" customHeight="1">
      <c r="A604" s="2">
        <v>45666.0</v>
      </c>
      <c r="B604" s="3" t="s">
        <v>7</v>
      </c>
      <c r="C604" s="3" t="s">
        <v>131</v>
      </c>
      <c r="D604" s="3" t="s">
        <v>19</v>
      </c>
      <c r="E604" s="3" t="s">
        <v>15</v>
      </c>
      <c r="F604" s="3" t="s">
        <v>1254</v>
      </c>
      <c r="G604" s="3" t="s">
        <v>1255</v>
      </c>
      <c r="H604" s="3"/>
    </row>
    <row r="605" ht="15.75" customHeight="1">
      <c r="A605" s="2">
        <v>45666.0</v>
      </c>
      <c r="B605" s="3" t="s">
        <v>7</v>
      </c>
      <c r="C605" s="3" t="s">
        <v>131</v>
      </c>
      <c r="D605" s="3" t="s">
        <v>9</v>
      </c>
      <c r="E605" s="3" t="s">
        <v>10</v>
      </c>
      <c r="F605" s="3" t="s">
        <v>1256</v>
      </c>
      <c r="G605" s="3" t="s">
        <v>1257</v>
      </c>
      <c r="H605" s="3"/>
    </row>
    <row r="606" ht="15.75" customHeight="1">
      <c r="A606" s="2">
        <v>45666.0</v>
      </c>
      <c r="B606" s="3" t="s">
        <v>92</v>
      </c>
      <c r="C606" s="3" t="s">
        <v>158</v>
      </c>
      <c r="D606" s="3" t="s">
        <v>38</v>
      </c>
      <c r="E606" s="3" t="s">
        <v>15</v>
      </c>
      <c r="F606" s="3" t="s">
        <v>1258</v>
      </c>
      <c r="G606" s="3" t="s">
        <v>1259</v>
      </c>
      <c r="H606" s="3"/>
    </row>
    <row r="607" ht="15.75" customHeight="1">
      <c r="A607" s="2">
        <v>45666.0</v>
      </c>
      <c r="B607" s="3" t="s">
        <v>92</v>
      </c>
      <c r="C607" s="3" t="s">
        <v>158</v>
      </c>
      <c r="D607" s="3" t="s">
        <v>19</v>
      </c>
      <c r="E607" s="3" t="s">
        <v>15</v>
      </c>
      <c r="F607" s="3" t="s">
        <v>1260</v>
      </c>
      <c r="G607" s="3" t="s">
        <v>1261</v>
      </c>
      <c r="H607" s="3"/>
    </row>
    <row r="608" ht="15.75" customHeight="1">
      <c r="A608" s="2">
        <v>45666.0</v>
      </c>
      <c r="B608" s="3" t="s">
        <v>92</v>
      </c>
      <c r="C608" s="3" t="s">
        <v>158</v>
      </c>
      <c r="D608" s="3" t="s">
        <v>26</v>
      </c>
      <c r="E608" s="3" t="s">
        <v>101</v>
      </c>
      <c r="F608" s="3" t="s">
        <v>1262</v>
      </c>
      <c r="G608" s="3" t="s">
        <v>1263</v>
      </c>
      <c r="H608" s="3"/>
    </row>
    <row r="609" ht="15.75" customHeight="1">
      <c r="A609" s="2">
        <v>45666.0</v>
      </c>
      <c r="B609" s="3" t="s">
        <v>92</v>
      </c>
      <c r="C609" s="3" t="s">
        <v>93</v>
      </c>
      <c r="D609" s="3" t="s">
        <v>26</v>
      </c>
      <c r="E609" s="3" t="s">
        <v>101</v>
      </c>
      <c r="F609" s="3" t="s">
        <v>1264</v>
      </c>
      <c r="G609" s="3" t="s">
        <v>1265</v>
      </c>
      <c r="H609" s="3"/>
    </row>
    <row r="610" ht="15.75" customHeight="1">
      <c r="A610" s="2">
        <v>45666.0</v>
      </c>
      <c r="B610" s="3" t="s">
        <v>92</v>
      </c>
      <c r="C610" s="3" t="s">
        <v>158</v>
      </c>
      <c r="D610" s="3" t="s">
        <v>19</v>
      </c>
      <c r="E610" s="3" t="s">
        <v>15</v>
      </c>
      <c r="F610" s="3" t="s">
        <v>1266</v>
      </c>
      <c r="G610" s="3" t="s">
        <v>1267</v>
      </c>
      <c r="H610" s="3"/>
    </row>
    <row r="611" ht="15.75" customHeight="1">
      <c r="A611" s="2">
        <v>45666.0</v>
      </c>
      <c r="B611" s="3" t="s">
        <v>92</v>
      </c>
      <c r="C611" s="3" t="s">
        <v>158</v>
      </c>
      <c r="D611" s="3" t="s">
        <v>26</v>
      </c>
      <c r="E611" s="3" t="s">
        <v>101</v>
      </c>
      <c r="F611" s="3" t="s">
        <v>733</v>
      </c>
      <c r="G611" s="3" t="s">
        <v>1268</v>
      </c>
      <c r="H611" s="3"/>
    </row>
    <row r="612" ht="15.75" customHeight="1">
      <c r="A612" s="2">
        <v>45666.0</v>
      </c>
      <c r="B612" s="3" t="s">
        <v>92</v>
      </c>
      <c r="C612" s="3" t="s">
        <v>93</v>
      </c>
      <c r="D612" s="3" t="s">
        <v>19</v>
      </c>
      <c r="E612" s="3" t="s">
        <v>15</v>
      </c>
      <c r="F612" s="3" t="s">
        <v>1269</v>
      </c>
      <c r="G612" s="3" t="s">
        <v>1270</v>
      </c>
      <c r="H612" s="3"/>
    </row>
    <row r="613" ht="15.75" customHeight="1">
      <c r="A613" s="2">
        <v>45666.0</v>
      </c>
      <c r="B613" s="3" t="s">
        <v>92</v>
      </c>
      <c r="C613" s="3" t="s">
        <v>98</v>
      </c>
      <c r="D613" s="3" t="s">
        <v>68</v>
      </c>
      <c r="E613" s="3" t="s">
        <v>20</v>
      </c>
      <c r="F613" s="3" t="s">
        <v>1271</v>
      </c>
      <c r="G613" s="3" t="s">
        <v>1272</v>
      </c>
      <c r="H613" s="3"/>
    </row>
    <row r="614" ht="15.75" customHeight="1">
      <c r="A614" s="2">
        <v>45666.0</v>
      </c>
      <c r="B614" s="3" t="s">
        <v>92</v>
      </c>
      <c r="C614" s="3" t="s">
        <v>98</v>
      </c>
      <c r="D614" s="3" t="s">
        <v>26</v>
      </c>
      <c r="E614" s="3" t="s">
        <v>15</v>
      </c>
      <c r="F614" s="3" t="s">
        <v>1273</v>
      </c>
      <c r="G614" s="3" t="s">
        <v>1274</v>
      </c>
      <c r="H614" s="3"/>
    </row>
    <row r="615" ht="15.75" customHeight="1">
      <c r="A615" s="2">
        <v>45666.0</v>
      </c>
      <c r="B615" s="3" t="s">
        <v>92</v>
      </c>
      <c r="C615" s="3" t="s">
        <v>98</v>
      </c>
      <c r="D615" s="3" t="s">
        <v>38</v>
      </c>
      <c r="E615" s="3" t="s">
        <v>101</v>
      </c>
      <c r="F615" s="3" t="s">
        <v>1275</v>
      </c>
      <c r="G615" s="3" t="s">
        <v>1276</v>
      </c>
      <c r="H615" s="3"/>
    </row>
    <row r="616" ht="15.75" customHeight="1">
      <c r="A616" s="2">
        <v>45666.0</v>
      </c>
      <c r="B616" s="3" t="s">
        <v>92</v>
      </c>
      <c r="C616" s="3" t="s">
        <v>98</v>
      </c>
      <c r="D616" s="3" t="s">
        <v>68</v>
      </c>
      <c r="E616" s="3" t="s">
        <v>20</v>
      </c>
      <c r="F616" s="3" t="s">
        <v>1277</v>
      </c>
      <c r="G616" s="3" t="s">
        <v>1278</v>
      </c>
      <c r="H616" s="3"/>
    </row>
    <row r="617" ht="15.75" customHeight="1">
      <c r="A617" s="2">
        <v>45666.0</v>
      </c>
      <c r="B617" s="3" t="s">
        <v>92</v>
      </c>
      <c r="C617" s="3" t="s">
        <v>98</v>
      </c>
      <c r="D617" s="3" t="s">
        <v>9</v>
      </c>
      <c r="E617" s="3" t="s">
        <v>10</v>
      </c>
      <c r="F617" s="3" t="s">
        <v>1279</v>
      </c>
      <c r="G617" s="3" t="s">
        <v>1280</v>
      </c>
      <c r="H617" s="3"/>
    </row>
    <row r="618" ht="15.75" customHeight="1">
      <c r="A618" s="2">
        <v>45666.0</v>
      </c>
      <c r="B618" s="3" t="s">
        <v>92</v>
      </c>
      <c r="C618" s="3" t="s">
        <v>144</v>
      </c>
      <c r="D618" s="3" t="s">
        <v>34</v>
      </c>
      <c r="E618" s="3" t="s">
        <v>109</v>
      </c>
      <c r="F618" s="3" t="s">
        <v>1281</v>
      </c>
      <c r="G618" s="3" t="s">
        <v>1282</v>
      </c>
      <c r="H618" s="3"/>
    </row>
    <row r="619" ht="15.75" customHeight="1">
      <c r="A619" s="2">
        <v>45666.0</v>
      </c>
      <c r="B619" s="3" t="s">
        <v>92</v>
      </c>
      <c r="C619" s="3" t="s">
        <v>144</v>
      </c>
      <c r="D619" s="3" t="s">
        <v>63</v>
      </c>
      <c r="E619" s="3" t="s">
        <v>10</v>
      </c>
      <c r="F619" s="3" t="s">
        <v>1283</v>
      </c>
      <c r="G619" s="3" t="s">
        <v>1284</v>
      </c>
      <c r="H619" s="3"/>
    </row>
    <row r="620" ht="15.75" customHeight="1">
      <c r="A620" s="2">
        <v>45666.0</v>
      </c>
      <c r="B620" s="3" t="s">
        <v>92</v>
      </c>
      <c r="C620" s="4" t="s">
        <v>149</v>
      </c>
      <c r="D620" s="3" t="s">
        <v>9</v>
      </c>
      <c r="E620" s="3" t="s">
        <v>101</v>
      </c>
      <c r="F620" s="3" t="s">
        <v>1285</v>
      </c>
      <c r="G620" s="3" t="s">
        <v>1286</v>
      </c>
      <c r="H620" s="3"/>
    </row>
    <row r="621" ht="15.75" customHeight="1">
      <c r="A621" s="2">
        <v>45666.0</v>
      </c>
      <c r="B621" s="3" t="s">
        <v>92</v>
      </c>
      <c r="C621" s="4" t="s">
        <v>149</v>
      </c>
      <c r="D621" s="3" t="s">
        <v>9</v>
      </c>
      <c r="E621" s="3" t="s">
        <v>109</v>
      </c>
      <c r="F621" s="3" t="s">
        <v>1287</v>
      </c>
      <c r="G621" s="3" t="s">
        <v>1288</v>
      </c>
      <c r="H621" s="3"/>
    </row>
    <row r="622" ht="15.75" customHeight="1">
      <c r="A622" s="2">
        <v>45666.0</v>
      </c>
      <c r="B622" s="3" t="s">
        <v>92</v>
      </c>
      <c r="C622" s="4" t="s">
        <v>149</v>
      </c>
      <c r="D622" s="3" t="s">
        <v>19</v>
      </c>
      <c r="E622" s="3" t="s">
        <v>20</v>
      </c>
      <c r="F622" s="3" t="s">
        <v>1289</v>
      </c>
      <c r="G622" s="3" t="s">
        <v>1290</v>
      </c>
      <c r="H622" s="3"/>
    </row>
    <row r="623" ht="15.75" customHeight="1">
      <c r="A623" s="2">
        <v>45666.0</v>
      </c>
      <c r="B623" s="3" t="s">
        <v>92</v>
      </c>
      <c r="C623" s="4" t="s">
        <v>149</v>
      </c>
      <c r="D623" s="3" t="s">
        <v>63</v>
      </c>
      <c r="E623" s="3" t="s">
        <v>59</v>
      </c>
      <c r="F623" s="3" t="s">
        <v>1291</v>
      </c>
      <c r="G623" s="3" t="s">
        <v>1292</v>
      </c>
      <c r="H623" s="3"/>
    </row>
    <row r="624" ht="15.75" customHeight="1">
      <c r="A624" s="2">
        <v>45666.0</v>
      </c>
      <c r="B624" s="3" t="s">
        <v>92</v>
      </c>
      <c r="C624" s="3" t="s">
        <v>144</v>
      </c>
      <c r="D624" s="3" t="s">
        <v>38</v>
      </c>
      <c r="E624" s="3" t="s">
        <v>15</v>
      </c>
      <c r="F624" s="3" t="s">
        <v>1293</v>
      </c>
      <c r="G624" s="3" t="s">
        <v>1294</v>
      </c>
      <c r="H624" s="3"/>
    </row>
    <row r="625" ht="15.75" customHeight="1">
      <c r="A625" s="2">
        <v>45667.0</v>
      </c>
      <c r="B625" s="3" t="s">
        <v>13</v>
      </c>
      <c r="C625" s="3" t="s">
        <v>37</v>
      </c>
      <c r="D625" s="3" t="s">
        <v>63</v>
      </c>
      <c r="E625" s="3" t="s">
        <v>15</v>
      </c>
      <c r="F625" s="3" t="s">
        <v>1295</v>
      </c>
      <c r="G625" s="3" t="s">
        <v>1296</v>
      </c>
      <c r="H625" s="3"/>
    </row>
    <row r="626" ht="15.75" customHeight="1">
      <c r="A626" s="2">
        <v>45667.0</v>
      </c>
      <c r="B626" s="3" t="s">
        <v>13</v>
      </c>
      <c r="C626" s="3" t="s">
        <v>169</v>
      </c>
      <c r="D626" s="3" t="s">
        <v>23</v>
      </c>
      <c r="E626" s="3" t="s">
        <v>20</v>
      </c>
      <c r="F626" s="3" t="s">
        <v>1297</v>
      </c>
      <c r="G626" s="3" t="s">
        <v>1298</v>
      </c>
      <c r="H626" s="3"/>
    </row>
    <row r="627" ht="15.75" customHeight="1">
      <c r="A627" s="2">
        <v>45667.0</v>
      </c>
      <c r="B627" s="3" t="s">
        <v>13</v>
      </c>
      <c r="C627" s="3" t="s">
        <v>169</v>
      </c>
      <c r="D627" s="3" t="s">
        <v>23</v>
      </c>
      <c r="E627" s="3" t="s">
        <v>59</v>
      </c>
      <c r="F627" s="3" t="s">
        <v>1299</v>
      </c>
      <c r="G627" s="3" t="s">
        <v>1300</v>
      </c>
      <c r="H627" s="3"/>
    </row>
    <row r="628" ht="15.75" customHeight="1">
      <c r="A628" s="2">
        <v>45667.0</v>
      </c>
      <c r="B628" s="3" t="s">
        <v>13</v>
      </c>
      <c r="C628" s="3" t="s">
        <v>169</v>
      </c>
      <c r="D628" s="3" t="s">
        <v>23</v>
      </c>
      <c r="E628" s="3" t="s">
        <v>59</v>
      </c>
      <c r="F628" s="3" t="s">
        <v>1301</v>
      </c>
      <c r="G628" s="3" t="s">
        <v>1302</v>
      </c>
      <c r="H628" s="3"/>
    </row>
    <row r="629" ht="15.75" customHeight="1">
      <c r="A629" s="2">
        <v>45667.0</v>
      </c>
      <c r="B629" s="3" t="s">
        <v>13</v>
      </c>
      <c r="C629" s="3" t="s">
        <v>169</v>
      </c>
      <c r="D629" s="3" t="s">
        <v>26</v>
      </c>
      <c r="E629" s="3" t="s">
        <v>15</v>
      </c>
      <c r="F629" s="3" t="s">
        <v>1303</v>
      </c>
      <c r="G629" s="3" t="s">
        <v>1304</v>
      </c>
      <c r="H629" s="3"/>
    </row>
    <row r="630" ht="15.75" customHeight="1">
      <c r="A630" s="2">
        <v>45667.0</v>
      </c>
      <c r="B630" s="3" t="s">
        <v>13</v>
      </c>
      <c r="C630" s="3" t="s">
        <v>37</v>
      </c>
      <c r="D630" s="3" t="s">
        <v>34</v>
      </c>
      <c r="E630" s="3" t="s">
        <v>101</v>
      </c>
      <c r="F630" s="3" t="s">
        <v>1305</v>
      </c>
      <c r="G630" s="3" t="s">
        <v>1306</v>
      </c>
      <c r="H630" s="3"/>
    </row>
    <row r="631" ht="15.75" customHeight="1">
      <c r="A631" s="2">
        <v>45667.0</v>
      </c>
      <c r="B631" s="3" t="s">
        <v>13</v>
      </c>
      <c r="C631" s="3" t="s">
        <v>18</v>
      </c>
      <c r="D631" s="3" t="s">
        <v>9</v>
      </c>
      <c r="E631" s="3" t="s">
        <v>101</v>
      </c>
      <c r="F631" s="3" t="s">
        <v>1307</v>
      </c>
      <c r="G631" s="3" t="s">
        <v>1308</v>
      </c>
      <c r="H631" s="3"/>
    </row>
    <row r="632" ht="15.75" customHeight="1">
      <c r="A632" s="2">
        <v>45667.0</v>
      </c>
      <c r="B632" s="3" t="s">
        <v>13</v>
      </c>
      <c r="C632" s="3" t="s">
        <v>29</v>
      </c>
      <c r="D632" s="3" t="s">
        <v>26</v>
      </c>
      <c r="E632" s="3" t="s">
        <v>20</v>
      </c>
      <c r="F632" s="3" t="s">
        <v>1309</v>
      </c>
      <c r="G632" s="3" t="s">
        <v>1310</v>
      </c>
      <c r="H632" s="3"/>
    </row>
    <row r="633" ht="15.75" customHeight="1">
      <c r="A633" s="2">
        <v>45667.0</v>
      </c>
      <c r="B633" s="3" t="s">
        <v>13</v>
      </c>
      <c r="C633" s="3" t="s">
        <v>29</v>
      </c>
      <c r="D633" s="3" t="s">
        <v>68</v>
      </c>
      <c r="E633" s="3" t="s">
        <v>59</v>
      </c>
      <c r="F633" s="3" t="s">
        <v>1311</v>
      </c>
      <c r="G633" s="3" t="s">
        <v>1312</v>
      </c>
      <c r="H633" s="3"/>
    </row>
    <row r="634" ht="15.75" customHeight="1">
      <c r="A634" s="2">
        <v>45667.0</v>
      </c>
      <c r="B634" s="3" t="s">
        <v>13</v>
      </c>
      <c r="C634" s="3" t="s">
        <v>29</v>
      </c>
      <c r="D634" s="3" t="s">
        <v>9</v>
      </c>
      <c r="E634" s="3" t="s">
        <v>15</v>
      </c>
      <c r="F634" s="3" t="s">
        <v>1313</v>
      </c>
      <c r="G634" s="3" t="s">
        <v>1314</v>
      </c>
      <c r="H634" s="3"/>
    </row>
    <row r="635" ht="15.75" customHeight="1">
      <c r="A635" s="2">
        <v>45667.0</v>
      </c>
      <c r="B635" s="3" t="s">
        <v>13</v>
      </c>
      <c r="C635" s="3" t="s">
        <v>18</v>
      </c>
      <c r="D635" s="3" t="s">
        <v>63</v>
      </c>
      <c r="E635" s="3" t="s">
        <v>15</v>
      </c>
      <c r="F635" s="3" t="s">
        <v>1315</v>
      </c>
      <c r="G635" s="3" t="s">
        <v>1316</v>
      </c>
      <c r="H635" s="3"/>
    </row>
    <row r="636" ht="15.75" customHeight="1">
      <c r="A636" s="2">
        <v>45667.0</v>
      </c>
      <c r="B636" s="3" t="s">
        <v>13</v>
      </c>
      <c r="C636" s="3" t="s">
        <v>18</v>
      </c>
      <c r="D636" s="3" t="s">
        <v>23</v>
      </c>
      <c r="E636" s="3" t="s">
        <v>59</v>
      </c>
      <c r="F636" s="3" t="s">
        <v>1317</v>
      </c>
      <c r="G636" s="3" t="s">
        <v>1318</v>
      </c>
      <c r="H636" s="3"/>
    </row>
    <row r="637" ht="15.75" customHeight="1">
      <c r="A637" s="2">
        <v>45667.0</v>
      </c>
      <c r="B637" s="3" t="s">
        <v>13</v>
      </c>
      <c r="C637" s="3" t="s">
        <v>169</v>
      </c>
      <c r="D637" s="3" t="s">
        <v>9</v>
      </c>
      <c r="E637" s="3" t="s">
        <v>101</v>
      </c>
      <c r="F637" s="3" t="s">
        <v>1319</v>
      </c>
      <c r="G637" s="3" t="s">
        <v>1320</v>
      </c>
      <c r="H637" s="3"/>
    </row>
    <row r="638" ht="15.75" customHeight="1">
      <c r="A638" s="2">
        <v>45667.0</v>
      </c>
      <c r="B638" s="3" t="s">
        <v>13</v>
      </c>
      <c r="C638" s="3" t="s">
        <v>14</v>
      </c>
      <c r="D638" s="3" t="s">
        <v>38</v>
      </c>
      <c r="E638" s="3" t="s">
        <v>15</v>
      </c>
      <c r="F638" s="3" t="s">
        <v>1321</v>
      </c>
      <c r="G638" s="3" t="s">
        <v>1322</v>
      </c>
      <c r="H638" s="3"/>
    </row>
    <row r="639" ht="15.75" customHeight="1">
      <c r="A639" s="2">
        <v>45667.0</v>
      </c>
      <c r="B639" s="3" t="s">
        <v>13</v>
      </c>
      <c r="C639" s="3" t="s">
        <v>37</v>
      </c>
      <c r="D639" s="3" t="s">
        <v>34</v>
      </c>
      <c r="E639" s="3" t="s">
        <v>15</v>
      </c>
      <c r="F639" s="3" t="s">
        <v>1323</v>
      </c>
      <c r="G639" s="3" t="s">
        <v>1324</v>
      </c>
      <c r="H639" s="3"/>
    </row>
    <row r="640" ht="15.75" customHeight="1">
      <c r="A640" s="2">
        <v>45667.0</v>
      </c>
      <c r="B640" s="3" t="s">
        <v>57</v>
      </c>
      <c r="C640" s="3" t="s">
        <v>58</v>
      </c>
      <c r="D640" s="3" t="s">
        <v>9</v>
      </c>
      <c r="E640" s="3" t="s">
        <v>15</v>
      </c>
      <c r="F640" s="3" t="s">
        <v>1325</v>
      </c>
      <c r="G640" s="3" t="s">
        <v>1326</v>
      </c>
      <c r="H640" s="3"/>
    </row>
    <row r="641" ht="15.75" customHeight="1">
      <c r="A641" s="2">
        <v>45667.0</v>
      </c>
      <c r="B641" s="3" t="s">
        <v>57</v>
      </c>
      <c r="C641" s="3" t="s">
        <v>71</v>
      </c>
      <c r="D641" s="3" t="s">
        <v>9</v>
      </c>
      <c r="E641" s="3" t="s">
        <v>15</v>
      </c>
      <c r="F641" s="3" t="s">
        <v>1327</v>
      </c>
      <c r="G641" s="3" t="s">
        <v>1328</v>
      </c>
      <c r="H641" s="3"/>
    </row>
    <row r="642" ht="15.75" customHeight="1">
      <c r="A642" s="2">
        <v>45667.0</v>
      </c>
      <c r="B642" s="3" t="s">
        <v>57</v>
      </c>
      <c r="C642" s="3" t="s">
        <v>58</v>
      </c>
      <c r="D642" s="3" t="s">
        <v>63</v>
      </c>
      <c r="E642" s="3" t="s">
        <v>59</v>
      </c>
      <c r="F642" s="3" t="s">
        <v>1329</v>
      </c>
      <c r="G642" s="3" t="s">
        <v>1330</v>
      </c>
      <c r="H642" s="3"/>
    </row>
    <row r="643" ht="15.75" customHeight="1">
      <c r="A643" s="2">
        <v>45667.0</v>
      </c>
      <c r="B643" s="3" t="s">
        <v>57</v>
      </c>
      <c r="C643" s="3" t="s">
        <v>85</v>
      </c>
      <c r="D643" s="3" t="s">
        <v>19</v>
      </c>
      <c r="E643" s="3" t="s">
        <v>59</v>
      </c>
      <c r="F643" s="3" t="s">
        <v>1331</v>
      </c>
      <c r="G643" s="3" t="s">
        <v>1332</v>
      </c>
      <c r="H643" s="3"/>
    </row>
    <row r="644" ht="15.75" customHeight="1">
      <c r="A644" s="2">
        <v>45667.0</v>
      </c>
      <c r="B644" s="3" t="s">
        <v>57</v>
      </c>
      <c r="C644" s="3" t="s">
        <v>85</v>
      </c>
      <c r="D644" s="3" t="s">
        <v>9</v>
      </c>
      <c r="E644" s="3" t="s">
        <v>20</v>
      </c>
      <c r="F644" s="3" t="s">
        <v>1333</v>
      </c>
      <c r="G644" s="3" t="s">
        <v>1334</v>
      </c>
      <c r="H644" s="3"/>
    </row>
    <row r="645" ht="15.75" customHeight="1">
      <c r="A645" s="2">
        <v>45667.0</v>
      </c>
      <c r="B645" s="3" t="s">
        <v>13</v>
      </c>
      <c r="C645" s="3" t="s">
        <v>14</v>
      </c>
      <c r="D645" s="3" t="s">
        <v>38</v>
      </c>
      <c r="E645" s="3" t="s">
        <v>20</v>
      </c>
      <c r="F645" s="3" t="s">
        <v>1335</v>
      </c>
      <c r="G645" s="3" t="s">
        <v>1336</v>
      </c>
      <c r="H645" s="3"/>
    </row>
    <row r="646" ht="15.75" customHeight="1">
      <c r="A646" s="2">
        <v>45667.0</v>
      </c>
      <c r="B646" s="3" t="s">
        <v>57</v>
      </c>
      <c r="C646" s="3" t="s">
        <v>85</v>
      </c>
      <c r="D646" s="3" t="s">
        <v>34</v>
      </c>
      <c r="E646" s="3" t="s">
        <v>15</v>
      </c>
      <c r="F646" s="3" t="s">
        <v>1337</v>
      </c>
      <c r="G646" s="3" t="s">
        <v>1338</v>
      </c>
      <c r="H646" s="3"/>
    </row>
    <row r="647" ht="15.75" customHeight="1">
      <c r="A647" s="2">
        <v>45667.0</v>
      </c>
      <c r="B647" s="3" t="s">
        <v>57</v>
      </c>
      <c r="C647" s="3" t="s">
        <v>85</v>
      </c>
      <c r="D647" s="3" t="s">
        <v>9</v>
      </c>
      <c r="E647" s="3" t="s">
        <v>15</v>
      </c>
      <c r="F647" s="3" t="s">
        <v>1339</v>
      </c>
      <c r="G647" s="3" t="s">
        <v>1340</v>
      </c>
      <c r="H647" s="3"/>
    </row>
    <row r="648" ht="15.75" customHeight="1">
      <c r="A648" s="2">
        <v>45667.0</v>
      </c>
      <c r="B648" s="3" t="s">
        <v>57</v>
      </c>
      <c r="C648" s="3" t="s">
        <v>80</v>
      </c>
      <c r="D648" s="3" t="s">
        <v>38</v>
      </c>
      <c r="E648" s="3" t="s">
        <v>20</v>
      </c>
      <c r="F648" s="3" t="s">
        <v>1341</v>
      </c>
      <c r="G648" s="3" t="s">
        <v>1342</v>
      </c>
      <c r="H648" s="3"/>
    </row>
    <row r="649" ht="15.75" customHeight="1">
      <c r="A649" s="2">
        <v>45667.0</v>
      </c>
      <c r="B649" s="3" t="s">
        <v>57</v>
      </c>
      <c r="C649" s="3" t="s">
        <v>80</v>
      </c>
      <c r="D649" s="3" t="s">
        <v>23</v>
      </c>
      <c r="E649" s="3" t="s">
        <v>59</v>
      </c>
      <c r="F649" s="3" t="s">
        <v>1343</v>
      </c>
      <c r="G649" s="3" t="s">
        <v>1344</v>
      </c>
      <c r="H649" s="3"/>
    </row>
    <row r="650" ht="15.75" customHeight="1">
      <c r="A650" s="2">
        <v>45667.0</v>
      </c>
      <c r="B650" s="3" t="s">
        <v>57</v>
      </c>
      <c r="C650" s="3" t="s">
        <v>80</v>
      </c>
      <c r="D650" s="3" t="s">
        <v>63</v>
      </c>
      <c r="E650" s="3" t="s">
        <v>59</v>
      </c>
      <c r="F650" s="3" t="s">
        <v>1345</v>
      </c>
      <c r="G650" s="3" t="s">
        <v>1346</v>
      </c>
      <c r="H650" s="3"/>
    </row>
    <row r="651" ht="15.75" customHeight="1">
      <c r="A651" s="2">
        <v>45667.0</v>
      </c>
      <c r="B651" s="3" t="s">
        <v>57</v>
      </c>
      <c r="C651" s="3" t="s">
        <v>80</v>
      </c>
      <c r="D651" s="3" t="s">
        <v>34</v>
      </c>
      <c r="E651" s="3" t="s">
        <v>20</v>
      </c>
      <c r="F651" s="3" t="s">
        <v>1347</v>
      </c>
      <c r="G651" s="3" t="s">
        <v>1348</v>
      </c>
      <c r="H651" s="3"/>
    </row>
    <row r="652" ht="15.75" customHeight="1">
      <c r="A652" s="2">
        <v>45667.0</v>
      </c>
      <c r="B652" s="3" t="s">
        <v>57</v>
      </c>
      <c r="C652" s="3" t="s">
        <v>80</v>
      </c>
      <c r="D652" s="3" t="s">
        <v>68</v>
      </c>
      <c r="E652" s="3" t="s">
        <v>59</v>
      </c>
      <c r="F652" s="3" t="s">
        <v>1349</v>
      </c>
      <c r="G652" s="3" t="s">
        <v>1350</v>
      </c>
      <c r="H652" s="3"/>
    </row>
    <row r="653" ht="15.75" customHeight="1">
      <c r="A653" s="2">
        <v>45667.0</v>
      </c>
      <c r="B653" s="3" t="s">
        <v>57</v>
      </c>
      <c r="C653" s="3" t="s">
        <v>71</v>
      </c>
      <c r="D653" s="3" t="s">
        <v>63</v>
      </c>
      <c r="E653" s="3" t="s">
        <v>59</v>
      </c>
      <c r="F653" s="3" t="s">
        <v>1351</v>
      </c>
      <c r="G653" s="3" t="s">
        <v>1352</v>
      </c>
      <c r="H653" s="3"/>
    </row>
    <row r="654" ht="15.75" customHeight="1">
      <c r="A654" s="2">
        <v>45667.0</v>
      </c>
      <c r="B654" s="3" t="s">
        <v>57</v>
      </c>
      <c r="C654" s="3" t="s">
        <v>71</v>
      </c>
      <c r="D654" s="3" t="s">
        <v>68</v>
      </c>
      <c r="E654" s="3" t="s">
        <v>59</v>
      </c>
      <c r="F654" s="3" t="s">
        <v>1353</v>
      </c>
      <c r="G654" s="3" t="s">
        <v>1354</v>
      </c>
      <c r="H654" s="3"/>
    </row>
    <row r="655" ht="15.75" customHeight="1">
      <c r="A655" s="2">
        <v>45667.0</v>
      </c>
      <c r="B655" s="3" t="s">
        <v>57</v>
      </c>
      <c r="C655" s="4" t="s">
        <v>62</v>
      </c>
      <c r="D655" s="3" t="s">
        <v>34</v>
      </c>
      <c r="E655" s="3" t="s">
        <v>20</v>
      </c>
      <c r="F655" s="3" t="s">
        <v>1355</v>
      </c>
      <c r="G655" s="3" t="s">
        <v>1356</v>
      </c>
      <c r="H655" s="3"/>
    </row>
    <row r="656" ht="15.75" customHeight="1">
      <c r="A656" s="2">
        <v>45667.0</v>
      </c>
      <c r="B656" s="3" t="s">
        <v>57</v>
      </c>
      <c r="C656" s="4" t="s">
        <v>62</v>
      </c>
      <c r="D656" s="3" t="s">
        <v>38</v>
      </c>
      <c r="E656" s="3" t="s">
        <v>59</v>
      </c>
      <c r="F656" s="3" t="s">
        <v>1357</v>
      </c>
      <c r="G656" s="3" t="s">
        <v>1358</v>
      </c>
      <c r="H656" s="3"/>
    </row>
    <row r="657" ht="15.75" customHeight="1">
      <c r="A657" s="2">
        <v>45667.0</v>
      </c>
      <c r="B657" s="3" t="s">
        <v>57</v>
      </c>
      <c r="C657" s="3" t="s">
        <v>58</v>
      </c>
      <c r="D657" s="3" t="s">
        <v>38</v>
      </c>
      <c r="E657" s="3" t="s">
        <v>20</v>
      </c>
      <c r="F657" s="3" t="s">
        <v>1359</v>
      </c>
      <c r="G657" s="3" t="s">
        <v>1360</v>
      </c>
      <c r="H657" s="3"/>
    </row>
    <row r="658" ht="15.75" customHeight="1">
      <c r="A658" s="2">
        <v>45667.0</v>
      </c>
      <c r="B658" s="3" t="s">
        <v>57</v>
      </c>
      <c r="C658" s="3" t="s">
        <v>58</v>
      </c>
      <c r="D658" s="3" t="s">
        <v>38</v>
      </c>
      <c r="E658" s="3" t="s">
        <v>20</v>
      </c>
      <c r="F658" s="3" t="s">
        <v>1361</v>
      </c>
      <c r="G658" s="3" t="s">
        <v>1362</v>
      </c>
      <c r="H658" s="3"/>
    </row>
    <row r="659" ht="15.75" customHeight="1">
      <c r="A659" s="2">
        <v>45667.0</v>
      </c>
      <c r="B659" s="3" t="s">
        <v>92</v>
      </c>
      <c r="C659" s="3" t="s">
        <v>93</v>
      </c>
      <c r="D659" s="3" t="s">
        <v>38</v>
      </c>
      <c r="E659" s="3" t="s">
        <v>15</v>
      </c>
      <c r="F659" s="3" t="s">
        <v>1363</v>
      </c>
      <c r="G659" s="3" t="s">
        <v>1364</v>
      </c>
      <c r="H659" s="3"/>
    </row>
    <row r="660" ht="15.75" customHeight="1">
      <c r="A660" s="2">
        <v>45667.0</v>
      </c>
      <c r="B660" s="3" t="s">
        <v>57</v>
      </c>
      <c r="C660" s="3" t="s">
        <v>85</v>
      </c>
      <c r="D660" s="3" t="s">
        <v>38</v>
      </c>
      <c r="E660" s="3" t="s">
        <v>20</v>
      </c>
      <c r="F660" s="3" t="s">
        <v>1365</v>
      </c>
      <c r="G660" s="3" t="s">
        <v>1366</v>
      </c>
      <c r="H660" s="3"/>
    </row>
    <row r="661" ht="15.75" customHeight="1">
      <c r="A661" s="2">
        <v>45667.0</v>
      </c>
      <c r="B661" s="3" t="s">
        <v>92</v>
      </c>
      <c r="C661" s="3" t="s">
        <v>93</v>
      </c>
      <c r="D661" s="3" t="s">
        <v>26</v>
      </c>
      <c r="E661" s="3" t="s">
        <v>15</v>
      </c>
      <c r="F661" s="3" t="s">
        <v>1367</v>
      </c>
      <c r="G661" s="3" t="s">
        <v>1368</v>
      </c>
      <c r="H661" s="3"/>
    </row>
    <row r="662" ht="15.75" customHeight="1">
      <c r="A662" s="2">
        <v>45667.0</v>
      </c>
      <c r="B662" s="3" t="s">
        <v>7</v>
      </c>
      <c r="C662" s="3" t="s">
        <v>126</v>
      </c>
      <c r="D662" s="3" t="s">
        <v>68</v>
      </c>
      <c r="E662" s="3" t="s">
        <v>20</v>
      </c>
      <c r="F662" s="3" t="s">
        <v>1369</v>
      </c>
      <c r="G662" s="3" t="s">
        <v>1370</v>
      </c>
      <c r="H662" s="3"/>
    </row>
    <row r="663" ht="15.75" customHeight="1">
      <c r="A663" s="2">
        <v>45667.0</v>
      </c>
      <c r="B663" s="3" t="s">
        <v>7</v>
      </c>
      <c r="C663" s="3" t="s">
        <v>126</v>
      </c>
      <c r="D663" s="3" t="s">
        <v>68</v>
      </c>
      <c r="E663" s="3" t="s">
        <v>15</v>
      </c>
      <c r="F663" s="3" t="s">
        <v>1371</v>
      </c>
      <c r="G663" s="3" t="s">
        <v>1372</v>
      </c>
      <c r="H663" s="3"/>
    </row>
    <row r="664" ht="15.75" customHeight="1">
      <c r="A664" s="2">
        <v>45667.0</v>
      </c>
      <c r="B664" s="3" t="s">
        <v>7</v>
      </c>
      <c r="C664" s="3" t="s">
        <v>118</v>
      </c>
      <c r="D664" s="3" t="s">
        <v>23</v>
      </c>
      <c r="E664" s="3" t="s">
        <v>15</v>
      </c>
      <c r="F664" s="3" t="s">
        <v>1373</v>
      </c>
      <c r="G664" s="3" t="s">
        <v>1374</v>
      </c>
      <c r="H664" s="3"/>
    </row>
    <row r="665" ht="15.75" customHeight="1">
      <c r="A665" s="2">
        <v>45667.0</v>
      </c>
      <c r="B665" s="3" t="s">
        <v>7</v>
      </c>
      <c r="C665" s="3" t="s">
        <v>118</v>
      </c>
      <c r="D665" s="3" t="s">
        <v>9</v>
      </c>
      <c r="E665" s="3" t="s">
        <v>109</v>
      </c>
      <c r="F665" s="3" t="s">
        <v>1375</v>
      </c>
      <c r="G665" s="3" t="s">
        <v>1376</v>
      </c>
      <c r="H665" s="3"/>
    </row>
    <row r="666" ht="15.75" customHeight="1">
      <c r="A666" s="2">
        <v>45667.0</v>
      </c>
      <c r="B666" s="3" t="s">
        <v>7</v>
      </c>
      <c r="C666" s="3" t="s">
        <v>118</v>
      </c>
      <c r="D666" s="3" t="s">
        <v>63</v>
      </c>
      <c r="E666" s="3" t="s">
        <v>20</v>
      </c>
      <c r="F666" s="3" t="s">
        <v>1377</v>
      </c>
      <c r="G666" s="3" t="s">
        <v>1378</v>
      </c>
      <c r="H666" s="3"/>
    </row>
    <row r="667" ht="15.75" customHeight="1">
      <c r="A667" s="2">
        <v>45667.0</v>
      </c>
      <c r="B667" s="3" t="s">
        <v>7</v>
      </c>
      <c r="C667" s="3" t="s">
        <v>106</v>
      </c>
      <c r="D667" s="3" t="s">
        <v>38</v>
      </c>
      <c r="E667" s="3" t="s">
        <v>101</v>
      </c>
      <c r="F667" s="3" t="s">
        <v>1379</v>
      </c>
      <c r="G667" s="3" t="s">
        <v>1380</v>
      </c>
      <c r="H667" s="3"/>
    </row>
    <row r="668" ht="15.75" customHeight="1">
      <c r="A668" s="2">
        <v>45667.0</v>
      </c>
      <c r="B668" s="3" t="s">
        <v>7</v>
      </c>
      <c r="C668" s="3" t="s">
        <v>131</v>
      </c>
      <c r="D668" s="3" t="s">
        <v>38</v>
      </c>
      <c r="E668" s="3" t="s">
        <v>101</v>
      </c>
      <c r="F668" s="3" t="s">
        <v>1381</v>
      </c>
      <c r="G668" s="3" t="s">
        <v>1382</v>
      </c>
      <c r="H668" s="3"/>
    </row>
    <row r="669" ht="15.75" customHeight="1">
      <c r="A669" s="2">
        <v>45667.0</v>
      </c>
      <c r="B669" s="3" t="s">
        <v>7</v>
      </c>
      <c r="C669" s="3" t="s">
        <v>106</v>
      </c>
      <c r="D669" s="3" t="s">
        <v>9</v>
      </c>
      <c r="E669" s="3" t="s">
        <v>10</v>
      </c>
      <c r="F669" s="3" t="s">
        <v>1383</v>
      </c>
      <c r="G669" s="3" t="s">
        <v>1384</v>
      </c>
      <c r="H669" s="3"/>
    </row>
    <row r="670" ht="15.75" customHeight="1">
      <c r="A670" s="2">
        <v>45667.0</v>
      </c>
      <c r="B670" s="3" t="s">
        <v>7</v>
      </c>
      <c r="C670" s="3" t="s">
        <v>106</v>
      </c>
      <c r="D670" s="3" t="s">
        <v>19</v>
      </c>
      <c r="E670" s="3" t="s">
        <v>15</v>
      </c>
      <c r="F670" s="3" t="s">
        <v>1385</v>
      </c>
      <c r="G670" s="3" t="s">
        <v>1386</v>
      </c>
      <c r="H670" s="3"/>
    </row>
    <row r="671" ht="15.75" customHeight="1">
      <c r="A671" s="2">
        <v>45667.0</v>
      </c>
      <c r="B671" s="3" t="s">
        <v>7</v>
      </c>
      <c r="C671" s="3" t="s">
        <v>106</v>
      </c>
      <c r="D671" s="3" t="s">
        <v>68</v>
      </c>
      <c r="E671" s="3" t="s">
        <v>15</v>
      </c>
      <c r="F671" s="3" t="s">
        <v>1387</v>
      </c>
      <c r="G671" s="3" t="s">
        <v>1388</v>
      </c>
      <c r="H671" s="3"/>
    </row>
    <row r="672" ht="15.75" customHeight="1">
      <c r="A672" s="2">
        <v>45667.0</v>
      </c>
      <c r="B672" s="3" t="s">
        <v>7</v>
      </c>
      <c r="C672" s="3" t="s">
        <v>8</v>
      </c>
      <c r="D672" s="3" t="s">
        <v>9</v>
      </c>
      <c r="E672" s="3" t="s">
        <v>10</v>
      </c>
      <c r="F672" s="3" t="s">
        <v>1389</v>
      </c>
      <c r="G672" s="3" t="s">
        <v>1390</v>
      </c>
      <c r="H672" s="3"/>
    </row>
    <row r="673" ht="15.75" customHeight="1">
      <c r="A673" s="2">
        <v>45667.0</v>
      </c>
      <c r="B673" s="3" t="s">
        <v>7</v>
      </c>
      <c r="C673" s="3" t="s">
        <v>8</v>
      </c>
      <c r="D673" s="3" t="s">
        <v>34</v>
      </c>
      <c r="E673" s="3" t="s">
        <v>109</v>
      </c>
      <c r="F673" s="3" t="s">
        <v>1391</v>
      </c>
      <c r="G673" s="3" t="s">
        <v>1392</v>
      </c>
      <c r="H673" s="3"/>
    </row>
    <row r="674" ht="15.75" customHeight="1">
      <c r="A674" s="2">
        <v>45667.0</v>
      </c>
      <c r="B674" s="3" t="s">
        <v>7</v>
      </c>
      <c r="C674" s="3" t="s">
        <v>8</v>
      </c>
      <c r="D674" s="3" t="s">
        <v>68</v>
      </c>
      <c r="E674" s="3" t="s">
        <v>20</v>
      </c>
      <c r="F674" s="3" t="s">
        <v>1393</v>
      </c>
      <c r="G674" s="3" t="s">
        <v>1394</v>
      </c>
      <c r="H674" s="3"/>
    </row>
    <row r="675" ht="15.75" customHeight="1">
      <c r="A675" s="2">
        <v>45667.0</v>
      </c>
      <c r="B675" s="3" t="s">
        <v>92</v>
      </c>
      <c r="C675" s="3" t="s">
        <v>93</v>
      </c>
      <c r="D675" s="3" t="s">
        <v>34</v>
      </c>
      <c r="E675" s="3" t="s">
        <v>109</v>
      </c>
      <c r="F675" s="3" t="s">
        <v>1395</v>
      </c>
      <c r="G675" s="3" t="s">
        <v>1396</v>
      </c>
      <c r="H675" s="3"/>
    </row>
    <row r="676" ht="15.75" customHeight="1">
      <c r="A676" s="2">
        <v>45667.0</v>
      </c>
      <c r="B676" s="3" t="s">
        <v>7</v>
      </c>
      <c r="C676" s="3" t="s">
        <v>106</v>
      </c>
      <c r="D676" s="3" t="s">
        <v>19</v>
      </c>
      <c r="E676" s="3" t="s">
        <v>15</v>
      </c>
      <c r="F676" s="3" t="s">
        <v>1397</v>
      </c>
      <c r="G676" s="3" t="s">
        <v>1398</v>
      </c>
      <c r="H676" s="3"/>
    </row>
    <row r="677" ht="15.75" customHeight="1">
      <c r="A677" s="2">
        <v>45667.0</v>
      </c>
      <c r="B677" s="3" t="s">
        <v>7</v>
      </c>
      <c r="C677" s="3" t="s">
        <v>131</v>
      </c>
      <c r="D677" s="3" t="s">
        <v>68</v>
      </c>
      <c r="E677" s="3" t="s">
        <v>15</v>
      </c>
      <c r="F677" s="3" t="s">
        <v>1399</v>
      </c>
      <c r="G677" s="3" t="s">
        <v>1400</v>
      </c>
      <c r="H677" s="3"/>
    </row>
    <row r="678" ht="15.75" customHeight="1">
      <c r="A678" s="2">
        <v>45667.0</v>
      </c>
      <c r="B678" s="3" t="s">
        <v>7</v>
      </c>
      <c r="C678" s="3" t="s">
        <v>8</v>
      </c>
      <c r="D678" s="3" t="s">
        <v>38</v>
      </c>
      <c r="E678" s="3" t="s">
        <v>101</v>
      </c>
      <c r="F678" s="3" t="s">
        <v>1401</v>
      </c>
      <c r="G678" s="3" t="s">
        <v>1402</v>
      </c>
      <c r="H678" s="3"/>
    </row>
    <row r="679" ht="15.75" customHeight="1">
      <c r="A679" s="2">
        <v>45667.0</v>
      </c>
      <c r="B679" s="3" t="s">
        <v>92</v>
      </c>
      <c r="C679" s="3" t="s">
        <v>158</v>
      </c>
      <c r="D679" s="3" t="s">
        <v>23</v>
      </c>
      <c r="E679" s="3" t="s">
        <v>15</v>
      </c>
      <c r="F679" s="3" t="s">
        <v>1403</v>
      </c>
      <c r="G679" s="3" t="s">
        <v>1404</v>
      </c>
      <c r="H679" s="3"/>
    </row>
    <row r="680" ht="15.75" customHeight="1">
      <c r="A680" s="2">
        <v>45667.0</v>
      </c>
      <c r="B680" s="3" t="s">
        <v>92</v>
      </c>
      <c r="C680" s="3" t="s">
        <v>158</v>
      </c>
      <c r="D680" s="3" t="s">
        <v>68</v>
      </c>
      <c r="E680" s="3" t="s">
        <v>20</v>
      </c>
      <c r="F680" s="3" t="s">
        <v>1405</v>
      </c>
      <c r="G680" s="3" t="s">
        <v>1406</v>
      </c>
      <c r="H680" s="3"/>
    </row>
    <row r="681" ht="15.75" customHeight="1">
      <c r="A681" s="2">
        <v>45667.0</v>
      </c>
      <c r="B681" s="3" t="s">
        <v>92</v>
      </c>
      <c r="C681" s="3" t="s">
        <v>98</v>
      </c>
      <c r="D681" s="3" t="s">
        <v>63</v>
      </c>
      <c r="E681" s="3" t="s">
        <v>59</v>
      </c>
      <c r="F681" s="3" t="s">
        <v>1407</v>
      </c>
      <c r="G681" s="3" t="s">
        <v>1408</v>
      </c>
      <c r="H681" s="3"/>
    </row>
    <row r="682" ht="15.75" customHeight="1">
      <c r="A682" s="2">
        <v>45667.0</v>
      </c>
      <c r="B682" s="3" t="s">
        <v>92</v>
      </c>
      <c r="C682" s="3" t="s">
        <v>98</v>
      </c>
      <c r="D682" s="3" t="s">
        <v>9</v>
      </c>
      <c r="E682" s="3" t="s">
        <v>101</v>
      </c>
      <c r="F682" s="3" t="s">
        <v>1409</v>
      </c>
      <c r="G682" s="3" t="s">
        <v>1410</v>
      </c>
      <c r="H682" s="3"/>
    </row>
    <row r="683" ht="15.75" customHeight="1">
      <c r="A683" s="2">
        <v>45667.0</v>
      </c>
      <c r="B683" s="3" t="s">
        <v>92</v>
      </c>
      <c r="C683" s="3" t="s">
        <v>98</v>
      </c>
      <c r="D683" s="3" t="s">
        <v>23</v>
      </c>
      <c r="E683" s="3" t="s">
        <v>15</v>
      </c>
      <c r="F683" s="3" t="s">
        <v>1411</v>
      </c>
      <c r="G683" s="3" t="s">
        <v>1412</v>
      </c>
      <c r="H683" s="3"/>
    </row>
    <row r="684" ht="15.75" customHeight="1">
      <c r="A684" s="2">
        <v>45667.0</v>
      </c>
      <c r="B684" s="3" t="s">
        <v>92</v>
      </c>
      <c r="C684" s="3" t="s">
        <v>144</v>
      </c>
      <c r="D684" s="3" t="s">
        <v>19</v>
      </c>
      <c r="E684" s="3" t="s">
        <v>20</v>
      </c>
      <c r="F684" s="3" t="s">
        <v>1413</v>
      </c>
      <c r="G684" s="3" t="s">
        <v>1414</v>
      </c>
      <c r="H684" s="3"/>
    </row>
    <row r="685" ht="15.75" customHeight="1">
      <c r="A685" s="2">
        <v>45667.0</v>
      </c>
      <c r="B685" s="3" t="s">
        <v>92</v>
      </c>
      <c r="C685" s="3" t="s">
        <v>144</v>
      </c>
      <c r="D685" s="3" t="s">
        <v>63</v>
      </c>
      <c r="E685" s="3" t="s">
        <v>59</v>
      </c>
      <c r="F685" s="3" t="s">
        <v>1415</v>
      </c>
      <c r="G685" s="3" t="s">
        <v>1416</v>
      </c>
      <c r="H685" s="3"/>
    </row>
    <row r="686" ht="15.75" customHeight="1">
      <c r="A686" s="2">
        <v>45667.0</v>
      </c>
      <c r="B686" s="3" t="s">
        <v>92</v>
      </c>
      <c r="C686" s="3" t="s">
        <v>144</v>
      </c>
      <c r="D686" s="3" t="s">
        <v>26</v>
      </c>
      <c r="E686" s="3" t="s">
        <v>15</v>
      </c>
      <c r="F686" s="3" t="s">
        <v>1417</v>
      </c>
      <c r="G686" s="3" t="s">
        <v>1418</v>
      </c>
      <c r="H686" s="3"/>
    </row>
    <row r="687" ht="15.75" customHeight="1">
      <c r="A687" s="2">
        <v>45667.0</v>
      </c>
      <c r="B687" s="3" t="s">
        <v>92</v>
      </c>
      <c r="C687" s="3" t="s">
        <v>93</v>
      </c>
      <c r="D687" s="3" t="s">
        <v>23</v>
      </c>
      <c r="E687" s="3" t="s">
        <v>20</v>
      </c>
      <c r="F687" s="3" t="s">
        <v>1419</v>
      </c>
      <c r="G687" s="3" t="s">
        <v>1420</v>
      </c>
      <c r="H687" s="3"/>
    </row>
    <row r="688" ht="15.75" customHeight="1">
      <c r="A688" s="2">
        <v>45667.0</v>
      </c>
      <c r="B688" s="3" t="s">
        <v>92</v>
      </c>
      <c r="C688" s="3" t="s">
        <v>144</v>
      </c>
      <c r="D688" s="3" t="s">
        <v>68</v>
      </c>
      <c r="E688" s="3" t="s">
        <v>20</v>
      </c>
      <c r="F688" s="3" t="s">
        <v>1421</v>
      </c>
      <c r="G688" s="3" t="s">
        <v>1422</v>
      </c>
      <c r="H688" s="3"/>
    </row>
    <row r="689" ht="15.75" customHeight="1">
      <c r="A689" s="2">
        <v>45667.0</v>
      </c>
      <c r="B689" s="3" t="s">
        <v>92</v>
      </c>
      <c r="C689" s="4" t="s">
        <v>149</v>
      </c>
      <c r="D689" s="3" t="s">
        <v>38</v>
      </c>
      <c r="E689" s="3" t="s">
        <v>20</v>
      </c>
      <c r="F689" s="3" t="s">
        <v>1423</v>
      </c>
      <c r="G689" s="3" t="s">
        <v>1424</v>
      </c>
      <c r="H689" s="3"/>
    </row>
    <row r="690" ht="15.75" customHeight="1">
      <c r="A690" s="2">
        <v>45667.0</v>
      </c>
      <c r="B690" s="3" t="s">
        <v>92</v>
      </c>
      <c r="C690" s="4" t="s">
        <v>149</v>
      </c>
      <c r="D690" s="3" t="s">
        <v>19</v>
      </c>
      <c r="E690" s="3" t="s">
        <v>20</v>
      </c>
      <c r="F690" s="3" t="s">
        <v>1425</v>
      </c>
      <c r="G690" s="3" t="s">
        <v>1426</v>
      </c>
      <c r="H690" s="3"/>
    </row>
    <row r="691" ht="15.75" customHeight="1">
      <c r="A691" s="2">
        <v>45667.0</v>
      </c>
      <c r="B691" s="3" t="s">
        <v>92</v>
      </c>
      <c r="C691" s="4" t="s">
        <v>149</v>
      </c>
      <c r="D691" s="3" t="s">
        <v>9</v>
      </c>
      <c r="E691" s="3" t="s">
        <v>101</v>
      </c>
      <c r="F691" s="3" t="s">
        <v>1427</v>
      </c>
      <c r="G691" s="3" t="s">
        <v>1428</v>
      </c>
      <c r="H691" s="3"/>
    </row>
    <row r="692" ht="15.75" customHeight="1">
      <c r="A692" s="2">
        <v>45667.0</v>
      </c>
      <c r="B692" s="3" t="s">
        <v>92</v>
      </c>
      <c r="C692" s="4" t="s">
        <v>149</v>
      </c>
      <c r="D692" s="3" t="s">
        <v>68</v>
      </c>
      <c r="E692" s="3" t="s">
        <v>20</v>
      </c>
      <c r="F692" s="3" t="s">
        <v>1429</v>
      </c>
      <c r="G692" s="3" t="s">
        <v>1430</v>
      </c>
      <c r="H692" s="3"/>
    </row>
    <row r="693" ht="15.75" customHeight="1">
      <c r="A693" s="2">
        <v>45667.0</v>
      </c>
      <c r="B693" s="3" t="s">
        <v>92</v>
      </c>
      <c r="C693" s="4" t="s">
        <v>149</v>
      </c>
      <c r="D693" s="3" t="s">
        <v>26</v>
      </c>
      <c r="E693" s="3" t="s">
        <v>15</v>
      </c>
      <c r="F693" s="3" t="s">
        <v>1431</v>
      </c>
      <c r="G693" s="3" t="s">
        <v>1432</v>
      </c>
      <c r="H693" s="3"/>
    </row>
    <row r="694" ht="15.75" customHeight="1">
      <c r="A694" s="2">
        <v>45667.0</v>
      </c>
      <c r="B694" s="3" t="s">
        <v>92</v>
      </c>
      <c r="C694" s="3" t="s">
        <v>144</v>
      </c>
      <c r="D694" s="3" t="s">
        <v>23</v>
      </c>
      <c r="E694" s="3" t="s">
        <v>15</v>
      </c>
      <c r="F694" s="3" t="s">
        <v>1433</v>
      </c>
      <c r="G694" s="3" t="s">
        <v>1434</v>
      </c>
      <c r="H694" s="3"/>
    </row>
    <row r="695" ht="15.75" customHeight="1">
      <c r="A695" s="2">
        <v>45667.0</v>
      </c>
      <c r="B695" s="3" t="s">
        <v>92</v>
      </c>
      <c r="C695" s="3" t="s">
        <v>158</v>
      </c>
      <c r="D695" s="3" t="s">
        <v>63</v>
      </c>
      <c r="E695" s="3" t="s">
        <v>101</v>
      </c>
      <c r="F695" s="3" t="s">
        <v>1435</v>
      </c>
      <c r="G695" s="3" t="s">
        <v>1436</v>
      </c>
      <c r="H695" s="3"/>
    </row>
    <row r="696" ht="15.75" customHeight="1">
      <c r="A696" s="2">
        <v>45668.0</v>
      </c>
      <c r="B696" s="3" t="s">
        <v>57</v>
      </c>
      <c r="C696" s="3" t="s">
        <v>58</v>
      </c>
      <c r="D696" s="3" t="s">
        <v>26</v>
      </c>
      <c r="E696" s="3" t="s">
        <v>20</v>
      </c>
      <c r="F696" s="3" t="s">
        <v>1437</v>
      </c>
      <c r="G696" s="3" t="s">
        <v>1078</v>
      </c>
      <c r="H696" s="3"/>
    </row>
    <row r="697" ht="15.75" customHeight="1">
      <c r="A697" s="2">
        <v>45668.0</v>
      </c>
      <c r="B697" s="3" t="s">
        <v>57</v>
      </c>
      <c r="C697" s="3" t="s">
        <v>58</v>
      </c>
      <c r="D697" s="3" t="s">
        <v>38</v>
      </c>
      <c r="E697" s="3" t="s">
        <v>20</v>
      </c>
      <c r="F697" s="3" t="s">
        <v>1438</v>
      </c>
      <c r="G697" s="3" t="s">
        <v>1439</v>
      </c>
      <c r="H697" s="3"/>
    </row>
    <row r="698" ht="15.75" customHeight="1">
      <c r="A698" s="2">
        <v>45668.0</v>
      </c>
      <c r="B698" s="3" t="s">
        <v>13</v>
      </c>
      <c r="C698" s="3" t="s">
        <v>169</v>
      </c>
      <c r="D698" s="3" t="s">
        <v>23</v>
      </c>
      <c r="E698" s="3" t="s">
        <v>20</v>
      </c>
      <c r="F698" s="3" t="s">
        <v>1440</v>
      </c>
      <c r="G698" s="3" t="s">
        <v>1441</v>
      </c>
      <c r="H698" s="3"/>
    </row>
    <row r="699" ht="15.75" customHeight="1">
      <c r="A699" s="2">
        <v>45668.0</v>
      </c>
      <c r="B699" s="3" t="s">
        <v>13</v>
      </c>
      <c r="C699" s="3" t="s">
        <v>169</v>
      </c>
      <c r="D699" s="3" t="s">
        <v>68</v>
      </c>
      <c r="E699" s="3" t="s">
        <v>59</v>
      </c>
      <c r="F699" s="3" t="s">
        <v>1442</v>
      </c>
      <c r="G699" s="3" t="s">
        <v>1443</v>
      </c>
      <c r="H699" s="3"/>
    </row>
    <row r="700" ht="15.75" customHeight="1">
      <c r="A700" s="2">
        <v>45668.0</v>
      </c>
      <c r="B700" s="3" t="s">
        <v>13</v>
      </c>
      <c r="C700" s="3" t="s">
        <v>37</v>
      </c>
      <c r="D700" s="3" t="s">
        <v>9</v>
      </c>
      <c r="E700" s="3" t="s">
        <v>101</v>
      </c>
      <c r="F700" s="3" t="s">
        <v>1444</v>
      </c>
      <c r="G700" s="3" t="s">
        <v>1445</v>
      </c>
      <c r="H700" s="3"/>
    </row>
    <row r="701" ht="15.75" customHeight="1">
      <c r="A701" s="2">
        <v>45668.0</v>
      </c>
      <c r="B701" s="3" t="s">
        <v>13</v>
      </c>
      <c r="C701" s="3" t="s">
        <v>37</v>
      </c>
      <c r="D701" s="3" t="s">
        <v>23</v>
      </c>
      <c r="E701" s="3" t="s">
        <v>20</v>
      </c>
      <c r="F701" s="3" t="s">
        <v>1446</v>
      </c>
      <c r="G701" s="3" t="s">
        <v>1447</v>
      </c>
      <c r="H701" s="3"/>
    </row>
    <row r="702" ht="15.75" customHeight="1">
      <c r="A702" s="2">
        <v>45668.0</v>
      </c>
      <c r="B702" s="3" t="s">
        <v>13</v>
      </c>
      <c r="C702" s="3" t="s">
        <v>29</v>
      </c>
      <c r="D702" s="3" t="s">
        <v>23</v>
      </c>
      <c r="E702" s="3" t="s">
        <v>20</v>
      </c>
      <c r="F702" s="3" t="s">
        <v>1448</v>
      </c>
      <c r="G702" s="3" t="s">
        <v>1449</v>
      </c>
      <c r="H702" s="3"/>
    </row>
    <row r="703" ht="15.75" customHeight="1">
      <c r="A703" s="2">
        <v>45668.0</v>
      </c>
      <c r="B703" s="3" t="s">
        <v>13</v>
      </c>
      <c r="C703" s="3" t="s">
        <v>29</v>
      </c>
      <c r="D703" s="3" t="s">
        <v>38</v>
      </c>
      <c r="E703" s="3" t="s">
        <v>20</v>
      </c>
      <c r="F703" s="3" t="s">
        <v>1450</v>
      </c>
      <c r="G703" s="3" t="s">
        <v>1451</v>
      </c>
      <c r="H703" s="3"/>
    </row>
    <row r="704" ht="15.75" customHeight="1">
      <c r="A704" s="2">
        <v>45668.0</v>
      </c>
      <c r="B704" s="3" t="s">
        <v>13</v>
      </c>
      <c r="C704" s="3" t="s">
        <v>29</v>
      </c>
      <c r="D704" s="3" t="s">
        <v>38</v>
      </c>
      <c r="E704" s="3" t="s">
        <v>20</v>
      </c>
      <c r="F704" s="3" t="s">
        <v>1452</v>
      </c>
      <c r="G704" s="3" t="s">
        <v>1453</v>
      </c>
      <c r="H704" s="3"/>
    </row>
    <row r="705" ht="15.75" customHeight="1">
      <c r="A705" s="2">
        <v>45668.0</v>
      </c>
      <c r="B705" s="3" t="s">
        <v>13</v>
      </c>
      <c r="C705" s="3" t="s">
        <v>29</v>
      </c>
      <c r="D705" s="3" t="s">
        <v>19</v>
      </c>
      <c r="E705" s="3" t="s">
        <v>20</v>
      </c>
      <c r="F705" s="3" t="s">
        <v>1454</v>
      </c>
      <c r="G705" s="3" t="s">
        <v>1455</v>
      </c>
      <c r="H705" s="3"/>
    </row>
    <row r="706" ht="15.75" customHeight="1">
      <c r="A706" s="2">
        <v>45668.0</v>
      </c>
      <c r="B706" s="3" t="s">
        <v>13</v>
      </c>
      <c r="C706" s="3" t="s">
        <v>29</v>
      </c>
      <c r="D706" s="3" t="s">
        <v>34</v>
      </c>
      <c r="E706" s="3" t="s">
        <v>15</v>
      </c>
      <c r="F706" s="3" t="s">
        <v>1456</v>
      </c>
      <c r="G706" s="3" t="s">
        <v>1457</v>
      </c>
      <c r="H706" s="3"/>
    </row>
    <row r="707" ht="15.75" customHeight="1">
      <c r="A707" s="2">
        <v>45668.0</v>
      </c>
      <c r="B707" s="3" t="s">
        <v>13</v>
      </c>
      <c r="C707" s="3" t="s">
        <v>18</v>
      </c>
      <c r="D707" s="3" t="s">
        <v>9</v>
      </c>
      <c r="E707" s="3" t="s">
        <v>15</v>
      </c>
      <c r="F707" s="3" t="s">
        <v>1458</v>
      </c>
      <c r="G707" s="3" t="s">
        <v>1459</v>
      </c>
      <c r="H707" s="3"/>
    </row>
    <row r="708" ht="15.75" customHeight="1">
      <c r="A708" s="2">
        <v>45668.0</v>
      </c>
      <c r="B708" s="3" t="s">
        <v>57</v>
      </c>
      <c r="C708" s="3" t="s">
        <v>58</v>
      </c>
      <c r="D708" s="3" t="s">
        <v>9</v>
      </c>
      <c r="E708" s="3" t="s">
        <v>20</v>
      </c>
      <c r="F708" s="3" t="s">
        <v>1460</v>
      </c>
      <c r="G708" s="3" t="s">
        <v>1461</v>
      </c>
      <c r="H708" s="3"/>
    </row>
    <row r="709" ht="15.75" customHeight="1">
      <c r="A709" s="2">
        <v>45668.0</v>
      </c>
      <c r="B709" s="3" t="s">
        <v>13</v>
      </c>
      <c r="C709" s="3" t="s">
        <v>37</v>
      </c>
      <c r="D709" s="3" t="s">
        <v>19</v>
      </c>
      <c r="E709" s="3" t="s">
        <v>20</v>
      </c>
      <c r="F709" s="3" t="s">
        <v>1462</v>
      </c>
      <c r="G709" s="3" t="s">
        <v>1463</v>
      </c>
      <c r="H709" s="3"/>
    </row>
    <row r="710" ht="15.75" customHeight="1">
      <c r="A710" s="2">
        <v>45668.0</v>
      </c>
      <c r="B710" s="3" t="s">
        <v>57</v>
      </c>
      <c r="C710" s="3" t="s">
        <v>58</v>
      </c>
      <c r="D710" s="3" t="s">
        <v>23</v>
      </c>
      <c r="E710" s="3" t="s">
        <v>59</v>
      </c>
      <c r="F710" s="3" t="s">
        <v>1464</v>
      </c>
      <c r="G710" s="3" t="s">
        <v>1465</v>
      </c>
      <c r="H710" s="3"/>
    </row>
    <row r="711" ht="15.75" customHeight="1">
      <c r="A711" s="2">
        <v>45668.0</v>
      </c>
      <c r="B711" s="3" t="s">
        <v>57</v>
      </c>
      <c r="C711" s="3" t="s">
        <v>71</v>
      </c>
      <c r="D711" s="3" t="s">
        <v>26</v>
      </c>
      <c r="E711" s="3" t="s">
        <v>20</v>
      </c>
      <c r="F711" s="3" t="s">
        <v>1466</v>
      </c>
      <c r="G711" s="3" t="s">
        <v>1467</v>
      </c>
      <c r="H711" s="3"/>
    </row>
    <row r="712" ht="15.75" customHeight="1">
      <c r="A712" s="2">
        <v>45668.0</v>
      </c>
      <c r="B712" s="3" t="s">
        <v>57</v>
      </c>
      <c r="C712" s="4" t="s">
        <v>62</v>
      </c>
      <c r="D712" s="3" t="s">
        <v>38</v>
      </c>
      <c r="E712" s="3" t="s">
        <v>20</v>
      </c>
      <c r="F712" s="3" t="s">
        <v>1468</v>
      </c>
      <c r="G712" s="3" t="s">
        <v>1469</v>
      </c>
      <c r="H712" s="3"/>
    </row>
    <row r="713" ht="15.75" customHeight="1">
      <c r="A713" s="2">
        <v>45668.0</v>
      </c>
      <c r="B713" s="3" t="s">
        <v>57</v>
      </c>
      <c r="C713" s="3" t="s">
        <v>85</v>
      </c>
      <c r="D713" s="3" t="s">
        <v>19</v>
      </c>
      <c r="E713" s="3" t="s">
        <v>59</v>
      </c>
      <c r="F713" s="3" t="s">
        <v>1470</v>
      </c>
      <c r="G713" s="3" t="s">
        <v>1471</v>
      </c>
      <c r="H713" s="3"/>
    </row>
    <row r="714" ht="15.75" customHeight="1">
      <c r="A714" s="2">
        <v>45668.0</v>
      </c>
      <c r="B714" s="3" t="s">
        <v>57</v>
      </c>
      <c r="C714" s="3" t="s">
        <v>85</v>
      </c>
      <c r="D714" s="3" t="s">
        <v>9</v>
      </c>
      <c r="E714" s="3" t="s">
        <v>20</v>
      </c>
      <c r="F714" s="3" t="s">
        <v>1472</v>
      </c>
      <c r="G714" s="3" t="s">
        <v>1473</v>
      </c>
      <c r="H714" s="3"/>
    </row>
    <row r="715" ht="15.75" customHeight="1">
      <c r="A715" s="2">
        <v>45668.0</v>
      </c>
      <c r="B715" s="3" t="s">
        <v>57</v>
      </c>
      <c r="C715" s="3" t="s">
        <v>85</v>
      </c>
      <c r="D715" s="3" t="s">
        <v>9</v>
      </c>
      <c r="E715" s="3" t="s">
        <v>20</v>
      </c>
      <c r="F715" s="3" t="s">
        <v>1474</v>
      </c>
      <c r="G715" s="3" t="s">
        <v>1475</v>
      </c>
      <c r="H715" s="3"/>
    </row>
    <row r="716" ht="15.75" customHeight="1">
      <c r="A716" s="2">
        <v>45668.0</v>
      </c>
      <c r="B716" s="3" t="s">
        <v>57</v>
      </c>
      <c r="C716" s="3" t="s">
        <v>85</v>
      </c>
      <c r="D716" s="3" t="s">
        <v>38</v>
      </c>
      <c r="E716" s="3" t="s">
        <v>20</v>
      </c>
      <c r="F716" s="3" t="s">
        <v>1476</v>
      </c>
      <c r="G716" s="3" t="s">
        <v>1477</v>
      </c>
      <c r="H716" s="3"/>
    </row>
    <row r="717" ht="15.75" customHeight="1">
      <c r="A717" s="2">
        <v>45668.0</v>
      </c>
      <c r="B717" s="3" t="s">
        <v>57</v>
      </c>
      <c r="C717" s="3" t="s">
        <v>80</v>
      </c>
      <c r="D717" s="3" t="s">
        <v>63</v>
      </c>
      <c r="E717" s="3" t="s">
        <v>59</v>
      </c>
      <c r="F717" s="3" t="s">
        <v>1478</v>
      </c>
      <c r="G717" s="3" t="s">
        <v>1479</v>
      </c>
      <c r="H717" s="3"/>
    </row>
    <row r="718" ht="15.75" customHeight="1">
      <c r="A718" s="2">
        <v>45668.0</v>
      </c>
      <c r="B718" s="3" t="s">
        <v>57</v>
      </c>
      <c r="C718" s="3" t="s">
        <v>80</v>
      </c>
      <c r="D718" s="3" t="s">
        <v>9</v>
      </c>
      <c r="E718" s="3" t="s">
        <v>20</v>
      </c>
      <c r="F718" s="3" t="s">
        <v>1480</v>
      </c>
      <c r="G718" s="3" t="s">
        <v>1481</v>
      </c>
      <c r="H718" s="3"/>
    </row>
    <row r="719" ht="15.75" customHeight="1">
      <c r="A719" s="2">
        <v>45668.0</v>
      </c>
      <c r="B719" s="3" t="s">
        <v>57</v>
      </c>
      <c r="C719" s="3" t="s">
        <v>58</v>
      </c>
      <c r="D719" s="3" t="s">
        <v>38</v>
      </c>
      <c r="E719" s="3" t="s">
        <v>20</v>
      </c>
      <c r="F719" s="3" t="s">
        <v>1482</v>
      </c>
      <c r="G719" s="3" t="s">
        <v>1483</v>
      </c>
      <c r="H719" s="3"/>
    </row>
    <row r="720" ht="15.75" customHeight="1">
      <c r="A720" s="2">
        <v>45668.0</v>
      </c>
      <c r="B720" s="3" t="s">
        <v>57</v>
      </c>
      <c r="C720" s="3" t="s">
        <v>80</v>
      </c>
      <c r="D720" s="3" t="s">
        <v>23</v>
      </c>
      <c r="E720" s="3" t="s">
        <v>59</v>
      </c>
      <c r="F720" s="3" t="s">
        <v>1484</v>
      </c>
      <c r="G720" s="3" t="s">
        <v>1485</v>
      </c>
      <c r="H720" s="3"/>
    </row>
    <row r="721" ht="15.75" customHeight="1">
      <c r="A721" s="2">
        <v>45668.0</v>
      </c>
      <c r="B721" s="3" t="s">
        <v>57</v>
      </c>
      <c r="C721" s="3" t="s">
        <v>71</v>
      </c>
      <c r="D721" s="3" t="s">
        <v>9</v>
      </c>
      <c r="E721" s="3" t="s">
        <v>15</v>
      </c>
      <c r="F721" s="3" t="s">
        <v>1486</v>
      </c>
      <c r="G721" s="3" t="s">
        <v>1487</v>
      </c>
      <c r="H721" s="3"/>
    </row>
    <row r="722" ht="15.75" customHeight="1">
      <c r="A722" s="2">
        <v>45668.0</v>
      </c>
      <c r="B722" s="3" t="s">
        <v>57</v>
      </c>
      <c r="C722" s="3" t="s">
        <v>71</v>
      </c>
      <c r="D722" s="3" t="s">
        <v>38</v>
      </c>
      <c r="E722" s="3" t="s">
        <v>20</v>
      </c>
      <c r="F722" s="3" t="s">
        <v>1488</v>
      </c>
      <c r="G722" s="3" t="s">
        <v>1489</v>
      </c>
      <c r="H722" s="3"/>
    </row>
    <row r="723" ht="15.75" customHeight="1">
      <c r="A723" s="2">
        <v>45668.0</v>
      </c>
      <c r="B723" s="3" t="s">
        <v>57</v>
      </c>
      <c r="C723" s="3" t="s">
        <v>71</v>
      </c>
      <c r="D723" s="3" t="s">
        <v>26</v>
      </c>
      <c r="E723" s="3" t="s">
        <v>20</v>
      </c>
      <c r="F723" s="3" t="s">
        <v>1490</v>
      </c>
      <c r="G723" s="3" t="s">
        <v>1491</v>
      </c>
      <c r="H723" s="3"/>
    </row>
    <row r="724" ht="15.75" customHeight="1">
      <c r="A724" s="2">
        <v>45668.0</v>
      </c>
      <c r="B724" s="3" t="s">
        <v>57</v>
      </c>
      <c r="C724" s="3" t="s">
        <v>71</v>
      </c>
      <c r="D724" s="3" t="s">
        <v>38</v>
      </c>
      <c r="E724" s="3" t="s">
        <v>20</v>
      </c>
      <c r="F724" s="3" t="s">
        <v>1492</v>
      </c>
      <c r="G724" s="3" t="s">
        <v>1493</v>
      </c>
      <c r="H724" s="3"/>
    </row>
    <row r="725" ht="15.75" customHeight="1">
      <c r="A725" s="2">
        <v>45668.0</v>
      </c>
      <c r="B725" s="3" t="s">
        <v>57</v>
      </c>
      <c r="C725" s="4" t="s">
        <v>62</v>
      </c>
      <c r="D725" s="3" t="s">
        <v>38</v>
      </c>
      <c r="E725" s="3" t="s">
        <v>20</v>
      </c>
      <c r="F725" s="3" t="s">
        <v>1494</v>
      </c>
      <c r="G725" s="3" t="s">
        <v>1495</v>
      </c>
      <c r="H725" s="3"/>
    </row>
    <row r="726" ht="15.75" customHeight="1">
      <c r="A726" s="2">
        <v>45668.0</v>
      </c>
      <c r="B726" s="3" t="s">
        <v>57</v>
      </c>
      <c r="C726" s="4" t="s">
        <v>62</v>
      </c>
      <c r="D726" s="3" t="s">
        <v>63</v>
      </c>
      <c r="E726" s="3" t="s">
        <v>59</v>
      </c>
      <c r="F726" s="3" t="s">
        <v>1496</v>
      </c>
      <c r="G726" s="3" t="s">
        <v>1497</v>
      </c>
      <c r="H726" s="3"/>
    </row>
    <row r="727" ht="15.75" customHeight="1">
      <c r="A727" s="2">
        <v>45668.0</v>
      </c>
      <c r="B727" s="3" t="s">
        <v>57</v>
      </c>
      <c r="C727" s="3" t="s">
        <v>80</v>
      </c>
      <c r="D727" s="3" t="s">
        <v>34</v>
      </c>
      <c r="E727" s="3" t="s">
        <v>20</v>
      </c>
      <c r="F727" s="3" t="s">
        <v>1498</v>
      </c>
      <c r="G727" s="3" t="s">
        <v>1499</v>
      </c>
      <c r="H727" s="3"/>
    </row>
    <row r="728" ht="15.75" customHeight="1">
      <c r="A728" s="2">
        <v>45668.0</v>
      </c>
      <c r="B728" s="3" t="s">
        <v>13</v>
      </c>
      <c r="C728" s="3" t="s">
        <v>18</v>
      </c>
      <c r="D728" s="3" t="s">
        <v>63</v>
      </c>
      <c r="E728" s="3" t="s">
        <v>59</v>
      </c>
      <c r="F728" s="3" t="s">
        <v>1500</v>
      </c>
      <c r="G728" s="3" t="s">
        <v>1501</v>
      </c>
      <c r="H728" s="3"/>
    </row>
    <row r="729" ht="15.75" customHeight="1">
      <c r="A729" s="2">
        <v>45668.0</v>
      </c>
      <c r="B729" s="3" t="s">
        <v>13</v>
      </c>
      <c r="C729" s="3" t="s">
        <v>18</v>
      </c>
      <c r="D729" s="3" t="s">
        <v>34</v>
      </c>
      <c r="E729" s="3" t="s">
        <v>15</v>
      </c>
      <c r="F729" s="3" t="s">
        <v>1502</v>
      </c>
      <c r="G729" s="3" t="s">
        <v>1503</v>
      </c>
      <c r="H729" s="3"/>
    </row>
    <row r="730" ht="15.75" customHeight="1">
      <c r="A730" s="2">
        <v>45668.0</v>
      </c>
      <c r="B730" s="3" t="s">
        <v>13</v>
      </c>
      <c r="C730" s="3" t="s">
        <v>18</v>
      </c>
      <c r="D730" s="3" t="s">
        <v>68</v>
      </c>
      <c r="E730" s="3" t="s">
        <v>59</v>
      </c>
      <c r="F730" s="3" t="s">
        <v>1504</v>
      </c>
      <c r="G730" s="3" t="s">
        <v>1505</v>
      </c>
      <c r="H730" s="3"/>
    </row>
    <row r="731" ht="15.75" customHeight="1">
      <c r="A731" s="2">
        <v>45668.0</v>
      </c>
      <c r="B731" s="3" t="s">
        <v>13</v>
      </c>
      <c r="C731" s="3" t="s">
        <v>18</v>
      </c>
      <c r="D731" s="3" t="s">
        <v>63</v>
      </c>
      <c r="E731" s="3" t="s">
        <v>59</v>
      </c>
      <c r="F731" s="3" t="s">
        <v>1506</v>
      </c>
      <c r="G731" s="3" t="s">
        <v>1507</v>
      </c>
      <c r="H731" s="3"/>
    </row>
    <row r="732" ht="15.75" customHeight="1">
      <c r="A732" s="2">
        <v>45668.0</v>
      </c>
      <c r="B732" s="3" t="s">
        <v>7</v>
      </c>
      <c r="C732" s="3" t="s">
        <v>8</v>
      </c>
      <c r="D732" s="3" t="s">
        <v>38</v>
      </c>
      <c r="E732" s="3" t="s">
        <v>15</v>
      </c>
      <c r="F732" s="3" t="s">
        <v>1508</v>
      </c>
      <c r="G732" s="3" t="s">
        <v>1509</v>
      </c>
      <c r="H732" s="3"/>
    </row>
    <row r="733" ht="15.75" customHeight="1">
      <c r="A733" s="2">
        <v>45668.0</v>
      </c>
      <c r="B733" s="3" t="s">
        <v>7</v>
      </c>
      <c r="C733" s="3" t="s">
        <v>8</v>
      </c>
      <c r="D733" s="3" t="s">
        <v>63</v>
      </c>
      <c r="E733" s="3" t="s">
        <v>20</v>
      </c>
      <c r="F733" s="3" t="s">
        <v>1510</v>
      </c>
      <c r="G733" s="3" t="s">
        <v>1511</v>
      </c>
      <c r="H733" s="3"/>
    </row>
    <row r="734" ht="15.75" customHeight="1">
      <c r="A734" s="2">
        <v>45668.0</v>
      </c>
      <c r="B734" s="3" t="s">
        <v>7</v>
      </c>
      <c r="C734" s="3" t="s">
        <v>106</v>
      </c>
      <c r="D734" s="3" t="s">
        <v>19</v>
      </c>
      <c r="E734" s="3" t="s">
        <v>15</v>
      </c>
      <c r="F734" s="3" t="s">
        <v>1512</v>
      </c>
      <c r="G734" s="3" t="s">
        <v>1513</v>
      </c>
      <c r="H734" s="3"/>
    </row>
    <row r="735" ht="15.75" customHeight="1">
      <c r="A735" s="2">
        <v>45668.0</v>
      </c>
      <c r="B735" s="3" t="s">
        <v>7</v>
      </c>
      <c r="C735" s="3" t="s">
        <v>106</v>
      </c>
      <c r="D735" s="3" t="s">
        <v>23</v>
      </c>
      <c r="E735" s="3" t="s">
        <v>15</v>
      </c>
      <c r="F735" s="3" t="s">
        <v>1514</v>
      </c>
      <c r="G735" s="3" t="s">
        <v>1515</v>
      </c>
      <c r="H735" s="3"/>
    </row>
    <row r="736" ht="15.75" customHeight="1">
      <c r="A736" s="2">
        <v>45668.0</v>
      </c>
      <c r="B736" s="3" t="s">
        <v>7</v>
      </c>
      <c r="C736" s="3" t="s">
        <v>106</v>
      </c>
      <c r="D736" s="3" t="s">
        <v>68</v>
      </c>
      <c r="E736" s="3" t="s">
        <v>20</v>
      </c>
      <c r="F736" s="3" t="s">
        <v>1516</v>
      </c>
      <c r="G736" s="3" t="s">
        <v>1517</v>
      </c>
      <c r="H736" s="3"/>
    </row>
    <row r="737" ht="15.75" customHeight="1">
      <c r="A737" s="2">
        <v>45668.0</v>
      </c>
      <c r="B737" s="3" t="s">
        <v>7</v>
      </c>
      <c r="C737" s="3" t="s">
        <v>118</v>
      </c>
      <c r="D737" s="3" t="s">
        <v>63</v>
      </c>
      <c r="E737" s="3" t="s">
        <v>20</v>
      </c>
      <c r="F737" s="3" t="s">
        <v>1518</v>
      </c>
      <c r="G737" s="3" t="s">
        <v>1519</v>
      </c>
      <c r="H737" s="3"/>
    </row>
    <row r="738" ht="15.75" customHeight="1">
      <c r="A738" s="2">
        <v>45668.0</v>
      </c>
      <c r="B738" s="3" t="s">
        <v>7</v>
      </c>
      <c r="C738" s="3" t="s">
        <v>118</v>
      </c>
      <c r="D738" s="3" t="s">
        <v>26</v>
      </c>
      <c r="E738" s="3" t="s">
        <v>660</v>
      </c>
      <c r="F738" s="3" t="s">
        <v>1520</v>
      </c>
      <c r="G738" s="3" t="s">
        <v>1521</v>
      </c>
      <c r="H738" s="3"/>
    </row>
    <row r="739" ht="15.75" customHeight="1">
      <c r="A739" s="2">
        <v>45668.0</v>
      </c>
      <c r="B739" s="3" t="s">
        <v>7</v>
      </c>
      <c r="C739" s="3" t="s">
        <v>126</v>
      </c>
      <c r="D739" s="3" t="s">
        <v>68</v>
      </c>
      <c r="E739" s="3" t="s">
        <v>15</v>
      </c>
      <c r="F739" s="3" t="s">
        <v>1522</v>
      </c>
      <c r="G739" s="3" t="s">
        <v>1523</v>
      </c>
      <c r="H739" s="3"/>
    </row>
    <row r="740" ht="15.75" customHeight="1">
      <c r="A740" s="2">
        <v>45668.0</v>
      </c>
      <c r="B740" s="3" t="s">
        <v>7</v>
      </c>
      <c r="C740" s="3" t="s">
        <v>126</v>
      </c>
      <c r="D740" s="3" t="s">
        <v>9</v>
      </c>
      <c r="E740" s="3" t="s">
        <v>10</v>
      </c>
      <c r="F740" s="3" t="s">
        <v>1524</v>
      </c>
      <c r="G740" s="3" t="s">
        <v>1525</v>
      </c>
      <c r="H740" s="3"/>
    </row>
    <row r="741" ht="15.75" customHeight="1">
      <c r="A741" s="2">
        <v>45668.0</v>
      </c>
      <c r="B741" s="3" t="s">
        <v>7</v>
      </c>
      <c r="C741" s="3" t="s">
        <v>131</v>
      </c>
      <c r="D741" s="3" t="s">
        <v>23</v>
      </c>
      <c r="E741" s="3" t="s">
        <v>15</v>
      </c>
      <c r="F741" s="3" t="s">
        <v>1526</v>
      </c>
      <c r="G741" s="3" t="s">
        <v>1527</v>
      </c>
      <c r="H741" s="3"/>
    </row>
    <row r="742" ht="15.75" customHeight="1">
      <c r="A742" s="2">
        <v>45668.0</v>
      </c>
      <c r="B742" s="3" t="s">
        <v>7</v>
      </c>
      <c r="C742" s="3" t="s">
        <v>131</v>
      </c>
      <c r="D742" s="3" t="s">
        <v>26</v>
      </c>
      <c r="E742" s="3" t="s">
        <v>660</v>
      </c>
      <c r="F742" s="3" t="s">
        <v>1528</v>
      </c>
      <c r="G742" s="3" t="s">
        <v>1529</v>
      </c>
      <c r="H742" s="3"/>
    </row>
    <row r="743" ht="15.75" customHeight="1">
      <c r="A743" s="2">
        <v>45668.0</v>
      </c>
      <c r="B743" s="3" t="s">
        <v>7</v>
      </c>
      <c r="C743" s="3" t="s">
        <v>131</v>
      </c>
      <c r="D743" s="3" t="s">
        <v>38</v>
      </c>
      <c r="E743" s="3" t="s">
        <v>101</v>
      </c>
      <c r="F743" s="3" t="s">
        <v>1530</v>
      </c>
      <c r="G743" s="3" t="s">
        <v>1531</v>
      </c>
      <c r="H743" s="3"/>
    </row>
    <row r="744" ht="15.75" customHeight="1">
      <c r="A744" s="2">
        <v>45668.0</v>
      </c>
      <c r="B744" s="3" t="s">
        <v>7</v>
      </c>
      <c r="C744" s="3" t="s">
        <v>131</v>
      </c>
      <c r="D744" s="3" t="s">
        <v>23</v>
      </c>
      <c r="E744" s="3" t="s">
        <v>15</v>
      </c>
      <c r="F744" s="3" t="s">
        <v>1532</v>
      </c>
      <c r="G744" s="3" t="s">
        <v>1533</v>
      </c>
      <c r="H744" s="3"/>
    </row>
    <row r="745" ht="15.75" customHeight="1">
      <c r="A745" s="2">
        <v>45668.0</v>
      </c>
      <c r="B745" s="3" t="s">
        <v>7</v>
      </c>
      <c r="C745" s="3" t="s">
        <v>131</v>
      </c>
      <c r="D745" s="3" t="s">
        <v>63</v>
      </c>
      <c r="E745" s="3" t="s">
        <v>20</v>
      </c>
      <c r="F745" s="3" t="s">
        <v>1534</v>
      </c>
      <c r="G745" s="3" t="s">
        <v>1535</v>
      </c>
      <c r="H745" s="3"/>
    </row>
    <row r="746" ht="15.75" customHeight="1">
      <c r="A746" s="2">
        <v>45668.0</v>
      </c>
      <c r="B746" s="3" t="s">
        <v>7</v>
      </c>
      <c r="C746" s="3" t="s">
        <v>118</v>
      </c>
      <c r="D746" s="3" t="s">
        <v>9</v>
      </c>
      <c r="E746" s="3" t="s">
        <v>109</v>
      </c>
      <c r="F746" s="3" t="s">
        <v>1536</v>
      </c>
      <c r="G746" s="3" t="s">
        <v>1537</v>
      </c>
      <c r="H746" s="3"/>
    </row>
    <row r="747" ht="15.75" customHeight="1">
      <c r="A747" s="2">
        <v>45668.0</v>
      </c>
      <c r="B747" s="3" t="s">
        <v>92</v>
      </c>
      <c r="C747" s="3" t="s">
        <v>158</v>
      </c>
      <c r="D747" s="3" t="s">
        <v>26</v>
      </c>
      <c r="E747" s="3" t="s">
        <v>15</v>
      </c>
      <c r="F747" s="3" t="s">
        <v>1538</v>
      </c>
      <c r="G747" s="3" t="s">
        <v>1539</v>
      </c>
      <c r="H747" s="3"/>
    </row>
    <row r="748" ht="15.75" customHeight="1">
      <c r="A748" s="2">
        <v>45668.0</v>
      </c>
      <c r="B748" s="3" t="s">
        <v>92</v>
      </c>
      <c r="C748" s="3" t="s">
        <v>158</v>
      </c>
      <c r="D748" s="3" t="s">
        <v>68</v>
      </c>
      <c r="E748" s="3" t="s">
        <v>20</v>
      </c>
      <c r="F748" s="3" t="s">
        <v>1540</v>
      </c>
      <c r="G748" s="3" t="s">
        <v>1541</v>
      </c>
      <c r="H748" s="3"/>
    </row>
    <row r="749" ht="15.75" customHeight="1">
      <c r="A749" s="2">
        <v>45668.0</v>
      </c>
      <c r="B749" s="3" t="s">
        <v>13</v>
      </c>
      <c r="C749" s="3" t="s">
        <v>14</v>
      </c>
      <c r="D749" s="3" t="s">
        <v>26</v>
      </c>
      <c r="E749" s="3" t="s">
        <v>20</v>
      </c>
      <c r="F749" s="3" t="s">
        <v>1542</v>
      </c>
      <c r="G749" s="3" t="s">
        <v>1543</v>
      </c>
      <c r="H749" s="3"/>
    </row>
    <row r="750" ht="15.75" customHeight="1">
      <c r="A750" s="2">
        <v>45668.0</v>
      </c>
      <c r="B750" s="3" t="s">
        <v>13</v>
      </c>
      <c r="C750" s="3" t="s">
        <v>14</v>
      </c>
      <c r="D750" s="3" t="s">
        <v>23</v>
      </c>
      <c r="E750" s="3" t="s">
        <v>59</v>
      </c>
      <c r="F750" s="3" t="s">
        <v>1544</v>
      </c>
      <c r="G750" s="3" t="s">
        <v>1545</v>
      </c>
      <c r="H750" s="3"/>
    </row>
    <row r="751" ht="15.75" customHeight="1">
      <c r="A751" s="2">
        <v>45668.0</v>
      </c>
      <c r="B751" s="3" t="s">
        <v>92</v>
      </c>
      <c r="C751" s="3" t="s">
        <v>93</v>
      </c>
      <c r="D751" s="3" t="s">
        <v>68</v>
      </c>
      <c r="E751" s="3" t="s">
        <v>20</v>
      </c>
      <c r="F751" s="3" t="s">
        <v>1546</v>
      </c>
      <c r="G751" s="3" t="s">
        <v>1547</v>
      </c>
      <c r="H751" s="3"/>
    </row>
    <row r="752" ht="15.75" customHeight="1">
      <c r="A752" s="2">
        <v>45668.0</v>
      </c>
      <c r="B752" s="3" t="s">
        <v>92</v>
      </c>
      <c r="C752" s="3" t="s">
        <v>93</v>
      </c>
      <c r="D752" s="3" t="s">
        <v>63</v>
      </c>
      <c r="E752" s="3" t="s">
        <v>101</v>
      </c>
      <c r="F752" s="3" t="s">
        <v>1548</v>
      </c>
      <c r="G752" s="3" t="s">
        <v>1549</v>
      </c>
      <c r="H752" s="3"/>
    </row>
    <row r="753" ht="15.75" customHeight="1">
      <c r="A753" s="2">
        <v>45668.0</v>
      </c>
      <c r="B753" s="3" t="s">
        <v>92</v>
      </c>
      <c r="C753" s="3" t="s">
        <v>98</v>
      </c>
      <c r="D753" s="3" t="s">
        <v>63</v>
      </c>
      <c r="E753" s="3" t="s">
        <v>59</v>
      </c>
      <c r="F753" s="3" t="s">
        <v>1550</v>
      </c>
      <c r="G753" s="3" t="s">
        <v>1551</v>
      </c>
      <c r="H753" s="3"/>
    </row>
    <row r="754" ht="15.75" customHeight="1">
      <c r="A754" s="2">
        <v>45668.0</v>
      </c>
      <c r="B754" s="3" t="s">
        <v>92</v>
      </c>
      <c r="C754" s="3" t="s">
        <v>98</v>
      </c>
      <c r="D754" s="3" t="s">
        <v>9</v>
      </c>
      <c r="E754" s="3" t="s">
        <v>109</v>
      </c>
      <c r="F754" s="3" t="s">
        <v>1552</v>
      </c>
      <c r="G754" s="3" t="s">
        <v>1553</v>
      </c>
      <c r="H754" s="3"/>
    </row>
    <row r="755" ht="15.75" customHeight="1">
      <c r="A755" s="2">
        <v>45668.0</v>
      </c>
      <c r="B755" s="3" t="s">
        <v>13</v>
      </c>
      <c r="C755" s="3" t="s">
        <v>14</v>
      </c>
      <c r="D755" s="3" t="s">
        <v>68</v>
      </c>
      <c r="E755" s="3" t="s">
        <v>20</v>
      </c>
      <c r="F755" s="3" t="s">
        <v>1554</v>
      </c>
      <c r="G755" s="3" t="s">
        <v>1555</v>
      </c>
      <c r="H755" s="3"/>
    </row>
    <row r="756" ht="15.75" customHeight="1">
      <c r="A756" s="2">
        <v>45668.0</v>
      </c>
      <c r="B756" s="3" t="s">
        <v>92</v>
      </c>
      <c r="C756" s="3" t="s">
        <v>144</v>
      </c>
      <c r="D756" s="3" t="s">
        <v>9</v>
      </c>
      <c r="E756" s="3" t="s">
        <v>109</v>
      </c>
      <c r="F756" s="3" t="s">
        <v>1556</v>
      </c>
      <c r="G756" s="3" t="s">
        <v>1557</v>
      </c>
      <c r="H756" s="3"/>
    </row>
    <row r="757" ht="15.75" customHeight="1">
      <c r="A757" s="2">
        <v>45668.0</v>
      </c>
      <c r="B757" s="3" t="s">
        <v>92</v>
      </c>
      <c r="C757" s="3" t="s">
        <v>144</v>
      </c>
      <c r="D757" s="3" t="s">
        <v>38</v>
      </c>
      <c r="E757" s="3" t="s">
        <v>15</v>
      </c>
      <c r="F757" s="3" t="s">
        <v>1558</v>
      </c>
      <c r="G757" s="3" t="s">
        <v>1559</v>
      </c>
      <c r="H757" s="3"/>
    </row>
    <row r="758" ht="15.75" customHeight="1">
      <c r="A758" s="2">
        <v>45668.0</v>
      </c>
      <c r="B758" s="3" t="s">
        <v>92</v>
      </c>
      <c r="C758" s="3" t="s">
        <v>144</v>
      </c>
      <c r="D758" s="3" t="s">
        <v>23</v>
      </c>
      <c r="E758" s="3" t="s">
        <v>20</v>
      </c>
      <c r="F758" s="3" t="s">
        <v>1560</v>
      </c>
      <c r="G758" s="3" t="s">
        <v>1561</v>
      </c>
      <c r="H758" s="3"/>
    </row>
    <row r="759" ht="15.75" customHeight="1">
      <c r="A759" s="2">
        <v>45668.0</v>
      </c>
      <c r="B759" s="3" t="s">
        <v>92</v>
      </c>
      <c r="C759" s="4" t="s">
        <v>149</v>
      </c>
      <c r="D759" s="3" t="s">
        <v>34</v>
      </c>
      <c r="E759" s="3" t="s">
        <v>101</v>
      </c>
      <c r="F759" s="3" t="s">
        <v>1562</v>
      </c>
      <c r="G759" s="3" t="s">
        <v>1563</v>
      </c>
      <c r="H759" s="3"/>
    </row>
    <row r="760" ht="15.75" customHeight="1">
      <c r="A760" s="2">
        <v>45668.0</v>
      </c>
      <c r="B760" s="3" t="s">
        <v>92</v>
      </c>
      <c r="C760" s="4" t="s">
        <v>149</v>
      </c>
      <c r="D760" s="3" t="s">
        <v>26</v>
      </c>
      <c r="E760" s="3" t="s">
        <v>15</v>
      </c>
      <c r="F760" s="3" t="s">
        <v>1564</v>
      </c>
      <c r="G760" s="3" t="s">
        <v>1565</v>
      </c>
      <c r="H760" s="3"/>
    </row>
    <row r="761" ht="15.75" customHeight="1">
      <c r="A761" s="2">
        <v>45668.0</v>
      </c>
      <c r="B761" s="3" t="s">
        <v>92</v>
      </c>
      <c r="C761" s="3" t="s">
        <v>144</v>
      </c>
      <c r="D761" s="3" t="s">
        <v>26</v>
      </c>
      <c r="E761" s="3" t="s">
        <v>15</v>
      </c>
      <c r="F761" s="3" t="s">
        <v>1566</v>
      </c>
      <c r="G761" s="3" t="s">
        <v>1567</v>
      </c>
      <c r="H761" s="3"/>
    </row>
    <row r="762" ht="15.75" customHeight="1">
      <c r="A762" s="2">
        <v>45669.0</v>
      </c>
      <c r="B762" s="3" t="s">
        <v>13</v>
      </c>
      <c r="C762" s="3" t="s">
        <v>169</v>
      </c>
      <c r="D762" s="3" t="s">
        <v>38</v>
      </c>
      <c r="E762" s="3" t="s">
        <v>20</v>
      </c>
      <c r="F762" s="3" t="s">
        <v>1568</v>
      </c>
      <c r="G762" s="3" t="s">
        <v>1569</v>
      </c>
      <c r="H762" s="3"/>
    </row>
    <row r="763" ht="15.75" customHeight="1">
      <c r="A763" s="2">
        <v>45669.0</v>
      </c>
      <c r="B763" s="3" t="s">
        <v>13</v>
      </c>
      <c r="C763" s="3" t="s">
        <v>37</v>
      </c>
      <c r="D763" s="3" t="s">
        <v>26</v>
      </c>
      <c r="E763" s="3" t="s">
        <v>15</v>
      </c>
      <c r="F763" s="3" t="s">
        <v>1570</v>
      </c>
      <c r="G763" s="3" t="s">
        <v>1571</v>
      </c>
      <c r="H763" s="3"/>
    </row>
    <row r="764" ht="15.75" customHeight="1">
      <c r="A764" s="2">
        <v>45669.0</v>
      </c>
      <c r="B764" s="3" t="s">
        <v>13</v>
      </c>
      <c r="C764" s="3" t="s">
        <v>37</v>
      </c>
      <c r="D764" s="3" t="s">
        <v>34</v>
      </c>
      <c r="E764" s="3" t="s">
        <v>101</v>
      </c>
      <c r="F764" s="3" t="s">
        <v>1572</v>
      </c>
      <c r="G764" s="3" t="s">
        <v>1573</v>
      </c>
      <c r="H764" s="3"/>
    </row>
    <row r="765" ht="15.75" customHeight="1">
      <c r="A765" s="2">
        <v>45669.0</v>
      </c>
      <c r="B765" s="3" t="s">
        <v>13</v>
      </c>
      <c r="C765" s="3" t="s">
        <v>37</v>
      </c>
      <c r="D765" s="3" t="s">
        <v>34</v>
      </c>
      <c r="E765" s="3" t="s">
        <v>15</v>
      </c>
      <c r="F765" s="3" t="s">
        <v>1574</v>
      </c>
      <c r="G765" s="3" t="s">
        <v>1575</v>
      </c>
      <c r="H765" s="3"/>
    </row>
    <row r="766" ht="15.75" customHeight="1">
      <c r="A766" s="2">
        <v>45669.0</v>
      </c>
      <c r="B766" s="3" t="s">
        <v>13</v>
      </c>
      <c r="C766" s="3" t="s">
        <v>29</v>
      </c>
      <c r="D766" s="3" t="s">
        <v>38</v>
      </c>
      <c r="E766" s="3" t="s">
        <v>20</v>
      </c>
      <c r="F766" s="3" t="s">
        <v>1576</v>
      </c>
      <c r="G766" s="3" t="s">
        <v>1577</v>
      </c>
      <c r="H766" s="3"/>
    </row>
    <row r="767" ht="15.75" customHeight="1">
      <c r="A767" s="2">
        <v>45669.0</v>
      </c>
      <c r="B767" s="3" t="s">
        <v>13</v>
      </c>
      <c r="C767" s="3" t="s">
        <v>29</v>
      </c>
      <c r="D767" s="3" t="s">
        <v>9</v>
      </c>
      <c r="E767" s="3" t="s">
        <v>15</v>
      </c>
      <c r="F767" s="3" t="s">
        <v>1578</v>
      </c>
      <c r="G767" s="3" t="s">
        <v>1579</v>
      </c>
      <c r="H767" s="3"/>
    </row>
    <row r="768" ht="15.75" customHeight="1">
      <c r="A768" s="2">
        <v>45669.0</v>
      </c>
      <c r="B768" s="3" t="s">
        <v>13</v>
      </c>
      <c r="C768" s="3" t="s">
        <v>29</v>
      </c>
      <c r="D768" s="3" t="s">
        <v>9</v>
      </c>
      <c r="E768" s="3" t="s">
        <v>101</v>
      </c>
      <c r="F768" s="3" t="s">
        <v>1580</v>
      </c>
      <c r="G768" s="3" t="s">
        <v>1581</v>
      </c>
      <c r="H768" s="3"/>
    </row>
    <row r="769" ht="15.75" customHeight="1">
      <c r="A769" s="2">
        <v>45669.0</v>
      </c>
      <c r="B769" s="3" t="s">
        <v>13</v>
      </c>
      <c r="C769" s="3" t="s">
        <v>18</v>
      </c>
      <c r="D769" s="3" t="s">
        <v>19</v>
      </c>
      <c r="E769" s="3" t="s">
        <v>20</v>
      </c>
      <c r="F769" s="3" t="s">
        <v>1582</v>
      </c>
      <c r="G769" s="3" t="s">
        <v>1583</v>
      </c>
      <c r="H769" s="3"/>
    </row>
    <row r="770" ht="15.75" customHeight="1">
      <c r="A770" s="2">
        <v>45669.0</v>
      </c>
      <c r="B770" s="3" t="s">
        <v>13</v>
      </c>
      <c r="C770" s="3" t="s">
        <v>18</v>
      </c>
      <c r="D770" s="3" t="s">
        <v>68</v>
      </c>
      <c r="E770" s="3" t="s">
        <v>20</v>
      </c>
      <c r="F770" s="3" t="s">
        <v>1584</v>
      </c>
      <c r="G770" s="3" t="s">
        <v>1585</v>
      </c>
      <c r="H770" s="3"/>
    </row>
    <row r="771" ht="15.75" customHeight="1">
      <c r="A771" s="2">
        <v>45669.0</v>
      </c>
      <c r="B771" s="3" t="s">
        <v>13</v>
      </c>
      <c r="C771" s="3" t="s">
        <v>18</v>
      </c>
      <c r="D771" s="3" t="s">
        <v>63</v>
      </c>
      <c r="E771" s="3" t="s">
        <v>101</v>
      </c>
      <c r="F771" s="3" t="s">
        <v>1586</v>
      </c>
      <c r="G771" s="3" t="s">
        <v>1587</v>
      </c>
      <c r="H771" s="3"/>
    </row>
    <row r="772" ht="15.75" customHeight="1">
      <c r="A772" s="2">
        <v>45669.0</v>
      </c>
      <c r="B772" s="3" t="s">
        <v>13</v>
      </c>
      <c r="C772" s="3" t="s">
        <v>18</v>
      </c>
      <c r="D772" s="3" t="s">
        <v>9</v>
      </c>
      <c r="E772" s="3" t="s">
        <v>101</v>
      </c>
      <c r="F772" s="3" t="s">
        <v>1588</v>
      </c>
      <c r="G772" s="3" t="s">
        <v>1589</v>
      </c>
      <c r="H772" s="3"/>
    </row>
    <row r="773" ht="15.75" customHeight="1">
      <c r="A773" s="2">
        <v>45669.0</v>
      </c>
      <c r="B773" s="3" t="s">
        <v>13</v>
      </c>
      <c r="C773" s="3" t="s">
        <v>14</v>
      </c>
      <c r="D773" s="3" t="s">
        <v>34</v>
      </c>
      <c r="E773" s="3" t="s">
        <v>101</v>
      </c>
      <c r="F773" s="3" t="s">
        <v>1590</v>
      </c>
      <c r="G773" s="3" t="s">
        <v>1591</v>
      </c>
      <c r="H773" s="3"/>
    </row>
    <row r="774" ht="15.75" customHeight="1">
      <c r="A774" s="2">
        <v>45669.0</v>
      </c>
      <c r="B774" s="3" t="s">
        <v>13</v>
      </c>
      <c r="C774" s="3" t="s">
        <v>14</v>
      </c>
      <c r="D774" s="3" t="s">
        <v>23</v>
      </c>
      <c r="E774" s="3" t="s">
        <v>20</v>
      </c>
      <c r="F774" s="3" t="s">
        <v>1592</v>
      </c>
      <c r="G774" s="3" t="s">
        <v>1593</v>
      </c>
      <c r="H774" s="3"/>
    </row>
    <row r="775" ht="15.75" customHeight="1">
      <c r="A775" s="2">
        <v>45669.0</v>
      </c>
      <c r="B775" s="3" t="s">
        <v>13</v>
      </c>
      <c r="C775" s="3" t="s">
        <v>18</v>
      </c>
      <c r="D775" s="3" t="s">
        <v>68</v>
      </c>
      <c r="E775" s="3" t="s">
        <v>20</v>
      </c>
      <c r="F775" s="3" t="s">
        <v>1594</v>
      </c>
      <c r="G775" s="3" t="s">
        <v>1595</v>
      </c>
      <c r="H775" s="3"/>
    </row>
    <row r="776" ht="15.75" customHeight="1">
      <c r="A776" s="2">
        <v>45669.0</v>
      </c>
      <c r="B776" s="3" t="s">
        <v>13</v>
      </c>
      <c r="C776" s="3" t="s">
        <v>169</v>
      </c>
      <c r="D776" s="3" t="s">
        <v>38</v>
      </c>
      <c r="E776" s="3" t="s">
        <v>20</v>
      </c>
      <c r="F776" s="3" t="s">
        <v>1596</v>
      </c>
      <c r="G776" s="3" t="s">
        <v>1597</v>
      </c>
      <c r="H776" s="3"/>
    </row>
    <row r="777" ht="15.75" customHeight="1">
      <c r="A777" s="2">
        <v>45669.0</v>
      </c>
      <c r="B777" s="3" t="s">
        <v>13</v>
      </c>
      <c r="C777" s="3" t="s">
        <v>14</v>
      </c>
      <c r="D777" s="3" t="s">
        <v>68</v>
      </c>
      <c r="E777" s="3" t="s">
        <v>20</v>
      </c>
      <c r="F777" s="3" t="s">
        <v>1598</v>
      </c>
      <c r="G777" s="3" t="s">
        <v>1599</v>
      </c>
      <c r="H777" s="3"/>
    </row>
    <row r="778" ht="15.75" customHeight="1">
      <c r="A778" s="2">
        <v>45669.0</v>
      </c>
      <c r="B778" s="3" t="s">
        <v>57</v>
      </c>
      <c r="C778" s="3" t="s">
        <v>58</v>
      </c>
      <c r="D778" s="3" t="s">
        <v>63</v>
      </c>
      <c r="E778" s="3" t="s">
        <v>59</v>
      </c>
      <c r="F778" s="3" t="s">
        <v>1600</v>
      </c>
      <c r="G778" s="3" t="s">
        <v>1601</v>
      </c>
      <c r="H778" s="3"/>
    </row>
    <row r="779" ht="15.75" customHeight="1">
      <c r="A779" s="2">
        <v>45669.0</v>
      </c>
      <c r="B779" s="3" t="s">
        <v>57</v>
      </c>
      <c r="C779" s="3" t="s">
        <v>58</v>
      </c>
      <c r="D779" s="3" t="s">
        <v>34</v>
      </c>
      <c r="E779" s="3" t="s">
        <v>15</v>
      </c>
      <c r="F779" s="3" t="s">
        <v>1602</v>
      </c>
      <c r="G779" s="3" t="s">
        <v>1603</v>
      </c>
      <c r="H779" s="3"/>
    </row>
    <row r="780" ht="15.75" customHeight="1">
      <c r="A780" s="2">
        <v>45669.0</v>
      </c>
      <c r="B780" s="3" t="s">
        <v>57</v>
      </c>
      <c r="C780" s="3" t="s">
        <v>58</v>
      </c>
      <c r="D780" s="3" t="s">
        <v>63</v>
      </c>
      <c r="E780" s="3" t="s">
        <v>59</v>
      </c>
      <c r="F780" s="3" t="s">
        <v>1604</v>
      </c>
      <c r="G780" s="3" t="s">
        <v>1605</v>
      </c>
      <c r="H780" s="3"/>
    </row>
    <row r="781" ht="15.75" customHeight="1">
      <c r="A781" s="2">
        <v>45669.0</v>
      </c>
      <c r="B781" s="3" t="s">
        <v>57</v>
      </c>
      <c r="C781" s="4" t="s">
        <v>62</v>
      </c>
      <c r="D781" s="3" t="s">
        <v>68</v>
      </c>
      <c r="E781" s="3" t="s">
        <v>59</v>
      </c>
      <c r="F781" s="3" t="s">
        <v>1606</v>
      </c>
      <c r="G781" s="3" t="s">
        <v>1607</v>
      </c>
      <c r="H781" s="3"/>
    </row>
    <row r="782" ht="15.75" customHeight="1">
      <c r="A782" s="2">
        <v>45669.0</v>
      </c>
      <c r="B782" s="3" t="s">
        <v>57</v>
      </c>
      <c r="C782" s="4" t="s">
        <v>62</v>
      </c>
      <c r="D782" s="3" t="s">
        <v>19</v>
      </c>
      <c r="E782" s="3" t="s">
        <v>20</v>
      </c>
      <c r="F782" s="3" t="s">
        <v>1608</v>
      </c>
      <c r="G782" s="3" t="s">
        <v>1609</v>
      </c>
      <c r="H782" s="3"/>
    </row>
    <row r="783" ht="15.75" customHeight="1">
      <c r="A783" s="2">
        <v>45669.0</v>
      </c>
      <c r="B783" s="3" t="s">
        <v>57</v>
      </c>
      <c r="C783" s="3" t="s">
        <v>71</v>
      </c>
      <c r="D783" s="3" t="s">
        <v>63</v>
      </c>
      <c r="E783" s="3" t="s">
        <v>59</v>
      </c>
      <c r="F783" s="3" t="s">
        <v>1610</v>
      </c>
      <c r="G783" s="3" t="s">
        <v>1611</v>
      </c>
      <c r="H783" s="3"/>
    </row>
    <row r="784" ht="15.75" customHeight="1">
      <c r="A784" s="2">
        <v>45669.0</v>
      </c>
      <c r="B784" s="3" t="s">
        <v>57</v>
      </c>
      <c r="C784" s="3" t="s">
        <v>71</v>
      </c>
      <c r="D784" s="3" t="s">
        <v>63</v>
      </c>
      <c r="E784" s="3" t="s">
        <v>59</v>
      </c>
      <c r="F784" s="3" t="s">
        <v>1612</v>
      </c>
      <c r="G784" s="3" t="s">
        <v>1613</v>
      </c>
      <c r="H784" s="3"/>
    </row>
    <row r="785" ht="15.75" customHeight="1">
      <c r="A785" s="2">
        <v>45669.0</v>
      </c>
      <c r="B785" s="3" t="s">
        <v>57</v>
      </c>
      <c r="C785" s="3" t="s">
        <v>80</v>
      </c>
      <c r="D785" s="3" t="s">
        <v>34</v>
      </c>
      <c r="E785" s="3" t="s">
        <v>15</v>
      </c>
      <c r="F785" s="3" t="s">
        <v>1614</v>
      </c>
      <c r="G785" s="3" t="s">
        <v>1615</v>
      </c>
      <c r="H785" s="3"/>
    </row>
    <row r="786" ht="15.75" customHeight="1">
      <c r="A786" s="2">
        <v>45669.0</v>
      </c>
      <c r="B786" s="3" t="s">
        <v>57</v>
      </c>
      <c r="C786" s="3" t="s">
        <v>80</v>
      </c>
      <c r="D786" s="3" t="s">
        <v>26</v>
      </c>
      <c r="E786" s="3" t="s">
        <v>20</v>
      </c>
      <c r="F786" s="3" t="s">
        <v>1616</v>
      </c>
      <c r="G786" s="3" t="s">
        <v>1617</v>
      </c>
      <c r="H786" s="3"/>
    </row>
    <row r="787" ht="15.75" customHeight="1">
      <c r="A787" s="2">
        <v>45669.0</v>
      </c>
      <c r="B787" s="3" t="s">
        <v>57</v>
      </c>
      <c r="C787" s="3" t="s">
        <v>85</v>
      </c>
      <c r="D787" s="3" t="s">
        <v>19</v>
      </c>
      <c r="E787" s="3" t="s">
        <v>20</v>
      </c>
      <c r="F787" s="3" t="s">
        <v>1618</v>
      </c>
      <c r="G787" s="3" t="s">
        <v>1619</v>
      </c>
      <c r="H787" s="3"/>
    </row>
    <row r="788" ht="15.75" customHeight="1">
      <c r="A788" s="2">
        <v>45669.0</v>
      </c>
      <c r="B788" s="3" t="s">
        <v>57</v>
      </c>
      <c r="C788" s="3" t="s">
        <v>85</v>
      </c>
      <c r="D788" s="3" t="s">
        <v>68</v>
      </c>
      <c r="E788" s="3" t="s">
        <v>59</v>
      </c>
      <c r="F788" s="3" t="s">
        <v>1620</v>
      </c>
      <c r="G788" s="3" t="s">
        <v>1621</v>
      </c>
      <c r="H788" s="3"/>
    </row>
    <row r="789" ht="15.75" customHeight="1">
      <c r="A789" s="2">
        <v>45669.0</v>
      </c>
      <c r="B789" s="3" t="s">
        <v>57</v>
      </c>
      <c r="C789" s="3" t="s">
        <v>85</v>
      </c>
      <c r="D789" s="3" t="s">
        <v>9</v>
      </c>
      <c r="E789" s="3" t="s">
        <v>20</v>
      </c>
      <c r="F789" s="3" t="s">
        <v>1622</v>
      </c>
      <c r="G789" s="3" t="s">
        <v>1623</v>
      </c>
      <c r="H789" s="3"/>
    </row>
    <row r="790" ht="15.75" customHeight="1">
      <c r="A790" s="2">
        <v>45669.0</v>
      </c>
      <c r="B790" s="3" t="s">
        <v>57</v>
      </c>
      <c r="C790" s="3" t="s">
        <v>85</v>
      </c>
      <c r="D790" s="3" t="s">
        <v>26</v>
      </c>
      <c r="E790" s="3" t="s">
        <v>20</v>
      </c>
      <c r="F790" s="3" t="s">
        <v>1624</v>
      </c>
      <c r="G790" s="3" t="s">
        <v>1625</v>
      </c>
      <c r="H790" s="3"/>
    </row>
    <row r="791" ht="15.75" customHeight="1">
      <c r="A791" s="2">
        <v>45669.0</v>
      </c>
      <c r="B791" s="3" t="s">
        <v>57</v>
      </c>
      <c r="C791" s="3" t="s">
        <v>85</v>
      </c>
      <c r="D791" s="3" t="s">
        <v>34</v>
      </c>
      <c r="E791" s="3" t="s">
        <v>15</v>
      </c>
      <c r="F791" s="3" t="s">
        <v>1626</v>
      </c>
      <c r="G791" s="3" t="s">
        <v>1627</v>
      </c>
      <c r="H791" s="3"/>
    </row>
    <row r="792" ht="15.75" customHeight="1">
      <c r="A792" s="2">
        <v>45669.0</v>
      </c>
      <c r="B792" s="3" t="s">
        <v>57</v>
      </c>
      <c r="C792" s="3" t="s">
        <v>58</v>
      </c>
      <c r="D792" s="3" t="s">
        <v>19</v>
      </c>
      <c r="E792" s="3" t="s">
        <v>59</v>
      </c>
      <c r="F792" s="3" t="s">
        <v>1628</v>
      </c>
      <c r="G792" s="3" t="s">
        <v>1629</v>
      </c>
      <c r="H792" s="3"/>
    </row>
    <row r="793" ht="15.75" customHeight="1">
      <c r="A793" s="2">
        <v>45669.0</v>
      </c>
      <c r="B793" s="3" t="s">
        <v>13</v>
      </c>
      <c r="C793" s="3" t="s">
        <v>14</v>
      </c>
      <c r="D793" s="3" t="s">
        <v>38</v>
      </c>
      <c r="E793" s="3" t="s">
        <v>20</v>
      </c>
      <c r="F793" s="3" t="s">
        <v>1630</v>
      </c>
      <c r="G793" s="3" t="s">
        <v>1631</v>
      </c>
      <c r="H793" s="3"/>
    </row>
    <row r="794" ht="15.75" customHeight="1">
      <c r="A794" s="2">
        <v>45669.0</v>
      </c>
      <c r="B794" s="3" t="s">
        <v>92</v>
      </c>
      <c r="C794" s="3" t="s">
        <v>98</v>
      </c>
      <c r="D794" s="3" t="s">
        <v>19</v>
      </c>
      <c r="E794" s="3" t="s">
        <v>15</v>
      </c>
      <c r="F794" s="3" t="s">
        <v>1632</v>
      </c>
      <c r="G794" s="3" t="s">
        <v>1633</v>
      </c>
      <c r="H794" s="3"/>
    </row>
    <row r="795" ht="15.75" customHeight="1">
      <c r="A795" s="2">
        <v>45669.0</v>
      </c>
      <c r="B795" s="3" t="s">
        <v>92</v>
      </c>
      <c r="C795" s="3" t="s">
        <v>93</v>
      </c>
      <c r="D795" s="3" t="s">
        <v>26</v>
      </c>
      <c r="E795" s="3" t="s">
        <v>101</v>
      </c>
      <c r="F795" s="3" t="s">
        <v>1634</v>
      </c>
      <c r="G795" s="3" t="s">
        <v>1635</v>
      </c>
      <c r="H795" s="3"/>
    </row>
    <row r="796" ht="15.75" customHeight="1">
      <c r="A796" s="2">
        <v>45669.0</v>
      </c>
      <c r="B796" s="3" t="s">
        <v>7</v>
      </c>
      <c r="C796" s="3" t="s">
        <v>8</v>
      </c>
      <c r="D796" s="3" t="s">
        <v>38</v>
      </c>
      <c r="E796" s="3" t="s">
        <v>101</v>
      </c>
      <c r="F796" s="3" t="s">
        <v>1636</v>
      </c>
      <c r="G796" s="3" t="s">
        <v>1637</v>
      </c>
      <c r="H796" s="3"/>
    </row>
    <row r="797" ht="15.75" customHeight="1">
      <c r="A797" s="2">
        <v>45669.0</v>
      </c>
      <c r="B797" s="3" t="s">
        <v>7</v>
      </c>
      <c r="C797" s="3" t="s">
        <v>8</v>
      </c>
      <c r="D797" s="3" t="s">
        <v>34</v>
      </c>
      <c r="E797" s="3" t="s">
        <v>109</v>
      </c>
      <c r="F797" s="3" t="s">
        <v>1638</v>
      </c>
      <c r="G797" s="3" t="s">
        <v>1639</v>
      </c>
      <c r="H797" s="3"/>
    </row>
    <row r="798" ht="15.75" customHeight="1">
      <c r="A798" s="2">
        <v>45669.0</v>
      </c>
      <c r="B798" s="3" t="s">
        <v>7</v>
      </c>
      <c r="C798" s="3" t="s">
        <v>8</v>
      </c>
      <c r="D798" s="3" t="s">
        <v>26</v>
      </c>
      <c r="E798" s="3" t="s">
        <v>1097</v>
      </c>
      <c r="F798" s="3" t="s">
        <v>1640</v>
      </c>
      <c r="G798" s="3" t="s">
        <v>1641</v>
      </c>
      <c r="H798" s="3"/>
    </row>
    <row r="799" ht="15.75" customHeight="1">
      <c r="A799" s="2">
        <v>45669.0</v>
      </c>
      <c r="B799" s="3" t="s">
        <v>7</v>
      </c>
      <c r="C799" s="3" t="s">
        <v>8</v>
      </c>
      <c r="D799" s="3" t="s">
        <v>63</v>
      </c>
      <c r="E799" s="3" t="s">
        <v>20</v>
      </c>
      <c r="F799" s="3" t="s">
        <v>1642</v>
      </c>
      <c r="G799" s="3" t="s">
        <v>1643</v>
      </c>
      <c r="H799" s="3"/>
    </row>
    <row r="800" ht="15.75" customHeight="1">
      <c r="A800" s="2">
        <v>45669.0</v>
      </c>
      <c r="B800" s="3" t="s">
        <v>7</v>
      </c>
      <c r="C800" s="3" t="s">
        <v>106</v>
      </c>
      <c r="D800" s="3" t="s">
        <v>63</v>
      </c>
      <c r="E800" s="3" t="s">
        <v>15</v>
      </c>
      <c r="F800" s="3" t="s">
        <v>1644</v>
      </c>
      <c r="G800" s="3" t="s">
        <v>1645</v>
      </c>
      <c r="H800" s="3"/>
    </row>
    <row r="801" ht="15.75" customHeight="1">
      <c r="A801" s="2">
        <v>45669.0</v>
      </c>
      <c r="B801" s="3" t="s">
        <v>7</v>
      </c>
      <c r="C801" s="3" t="s">
        <v>106</v>
      </c>
      <c r="D801" s="3" t="s">
        <v>34</v>
      </c>
      <c r="E801" s="3" t="s">
        <v>10</v>
      </c>
      <c r="F801" s="3" t="s">
        <v>1646</v>
      </c>
      <c r="G801" s="3" t="s">
        <v>1647</v>
      </c>
      <c r="H801" s="3"/>
    </row>
    <row r="802" ht="15.75" customHeight="1">
      <c r="A802" s="2">
        <v>45669.0</v>
      </c>
      <c r="B802" s="3" t="s">
        <v>7</v>
      </c>
      <c r="C802" s="3" t="s">
        <v>118</v>
      </c>
      <c r="D802" s="3" t="s">
        <v>9</v>
      </c>
      <c r="E802" s="3" t="s">
        <v>258</v>
      </c>
      <c r="F802" s="3" t="s">
        <v>1648</v>
      </c>
      <c r="G802" s="3" t="s">
        <v>1649</v>
      </c>
      <c r="H802" s="3"/>
    </row>
    <row r="803" ht="15.75" customHeight="1">
      <c r="A803" s="2">
        <v>45669.0</v>
      </c>
      <c r="B803" s="3" t="s">
        <v>7</v>
      </c>
      <c r="C803" s="3" t="s">
        <v>118</v>
      </c>
      <c r="D803" s="3" t="s">
        <v>63</v>
      </c>
      <c r="E803" s="3" t="s">
        <v>15</v>
      </c>
      <c r="F803" s="3" t="s">
        <v>1650</v>
      </c>
      <c r="G803" s="3" t="s">
        <v>1651</v>
      </c>
      <c r="H803" s="3"/>
    </row>
    <row r="804" ht="15.75" customHeight="1">
      <c r="A804" s="2">
        <v>45669.0</v>
      </c>
      <c r="B804" s="3" t="s">
        <v>7</v>
      </c>
      <c r="C804" s="3" t="s">
        <v>118</v>
      </c>
      <c r="D804" s="3" t="s">
        <v>19</v>
      </c>
      <c r="E804" s="3" t="s">
        <v>101</v>
      </c>
      <c r="F804" s="3" t="s">
        <v>1652</v>
      </c>
      <c r="G804" s="3" t="s">
        <v>1653</v>
      </c>
      <c r="H804" s="3"/>
    </row>
    <row r="805" ht="15.75" customHeight="1">
      <c r="A805" s="2">
        <v>45669.0</v>
      </c>
      <c r="B805" s="3" t="s">
        <v>7</v>
      </c>
      <c r="C805" s="3" t="s">
        <v>126</v>
      </c>
      <c r="D805" s="3" t="s">
        <v>63</v>
      </c>
      <c r="E805" s="3" t="s">
        <v>20</v>
      </c>
      <c r="F805" s="3" t="s">
        <v>1654</v>
      </c>
      <c r="G805" s="3" t="s">
        <v>1655</v>
      </c>
      <c r="H805" s="3"/>
    </row>
    <row r="806" ht="15.75" customHeight="1">
      <c r="A806" s="2">
        <v>45669.0</v>
      </c>
      <c r="B806" s="3" t="s">
        <v>7</v>
      </c>
      <c r="C806" s="3" t="s">
        <v>126</v>
      </c>
      <c r="D806" s="3" t="s">
        <v>38</v>
      </c>
      <c r="E806" s="3" t="s">
        <v>101</v>
      </c>
      <c r="F806" s="3" t="s">
        <v>1656</v>
      </c>
      <c r="G806" s="3" t="s">
        <v>1657</v>
      </c>
      <c r="H806" s="3"/>
    </row>
    <row r="807" ht="15.75" customHeight="1">
      <c r="A807" s="2">
        <v>45669.0</v>
      </c>
      <c r="B807" s="3" t="s">
        <v>7</v>
      </c>
      <c r="C807" s="3" t="s">
        <v>131</v>
      </c>
      <c r="D807" s="3" t="s">
        <v>34</v>
      </c>
      <c r="E807" s="3" t="s">
        <v>258</v>
      </c>
      <c r="F807" s="3" t="s">
        <v>1658</v>
      </c>
      <c r="G807" s="3" t="s">
        <v>1659</v>
      </c>
      <c r="H807" s="3"/>
    </row>
    <row r="808" ht="15.75" customHeight="1">
      <c r="A808" s="2">
        <v>45669.0</v>
      </c>
      <c r="B808" s="3" t="s">
        <v>7</v>
      </c>
      <c r="C808" s="3" t="s">
        <v>131</v>
      </c>
      <c r="D808" s="3" t="s">
        <v>38</v>
      </c>
      <c r="E808" s="3" t="s">
        <v>101</v>
      </c>
      <c r="F808" s="3" t="s">
        <v>1660</v>
      </c>
      <c r="G808" s="3" t="s">
        <v>1661</v>
      </c>
      <c r="H808" s="3"/>
    </row>
    <row r="809" ht="15.75" customHeight="1">
      <c r="A809" s="2">
        <v>45669.0</v>
      </c>
      <c r="B809" s="3" t="s">
        <v>7</v>
      </c>
      <c r="C809" s="3" t="s">
        <v>131</v>
      </c>
      <c r="D809" s="3" t="s">
        <v>23</v>
      </c>
      <c r="E809" s="3" t="s">
        <v>15</v>
      </c>
      <c r="F809" s="3" t="s">
        <v>1662</v>
      </c>
      <c r="G809" s="3" t="s">
        <v>1663</v>
      </c>
      <c r="H809" s="3"/>
    </row>
    <row r="810" ht="15.75" customHeight="1">
      <c r="A810" s="2">
        <v>45669.0</v>
      </c>
      <c r="B810" s="3" t="s">
        <v>7</v>
      </c>
      <c r="C810" s="3" t="s">
        <v>118</v>
      </c>
      <c r="D810" s="3" t="s">
        <v>38</v>
      </c>
      <c r="E810" s="3" t="s">
        <v>101</v>
      </c>
      <c r="F810" s="3" t="s">
        <v>1664</v>
      </c>
      <c r="G810" s="3" t="s">
        <v>1665</v>
      </c>
      <c r="H810" s="3"/>
    </row>
    <row r="811" ht="15.75" customHeight="1">
      <c r="A811" s="2">
        <v>45669.0</v>
      </c>
      <c r="B811" s="3" t="s">
        <v>92</v>
      </c>
      <c r="C811" s="3" t="s">
        <v>158</v>
      </c>
      <c r="D811" s="3" t="s">
        <v>26</v>
      </c>
      <c r="E811" s="3" t="s">
        <v>15</v>
      </c>
      <c r="F811" s="3" t="s">
        <v>1666</v>
      </c>
      <c r="G811" s="3" t="s">
        <v>1667</v>
      </c>
      <c r="H811" s="3"/>
    </row>
    <row r="812" ht="15.75" customHeight="1">
      <c r="A812" s="2">
        <v>45669.0</v>
      </c>
      <c r="B812" s="3" t="s">
        <v>7</v>
      </c>
      <c r="C812" s="3" t="s">
        <v>131</v>
      </c>
      <c r="D812" s="3" t="s">
        <v>34</v>
      </c>
      <c r="E812" s="3" t="s">
        <v>258</v>
      </c>
      <c r="F812" s="3" t="s">
        <v>1668</v>
      </c>
      <c r="G812" s="3" t="s">
        <v>1669</v>
      </c>
      <c r="H812" s="3"/>
    </row>
    <row r="813" ht="15.75" customHeight="1">
      <c r="A813" s="2">
        <v>45669.0</v>
      </c>
      <c r="B813" s="3" t="s">
        <v>13</v>
      </c>
      <c r="C813" s="3" t="s">
        <v>14</v>
      </c>
      <c r="D813" s="3" t="s">
        <v>34</v>
      </c>
      <c r="E813" s="3" t="s">
        <v>101</v>
      </c>
      <c r="F813" s="3" t="s">
        <v>1670</v>
      </c>
      <c r="G813" s="3" t="s">
        <v>1671</v>
      </c>
      <c r="H813" s="3"/>
    </row>
    <row r="814" ht="15.75" customHeight="1">
      <c r="A814" s="2">
        <v>45669.0</v>
      </c>
      <c r="B814" s="3" t="s">
        <v>92</v>
      </c>
      <c r="C814" s="3" t="s">
        <v>98</v>
      </c>
      <c r="D814" s="3" t="s">
        <v>38</v>
      </c>
      <c r="E814" s="3" t="s">
        <v>15</v>
      </c>
      <c r="F814" s="3" t="s">
        <v>1672</v>
      </c>
      <c r="G814" s="3" t="s">
        <v>1673</v>
      </c>
      <c r="H814" s="3"/>
    </row>
    <row r="815" ht="15.75" customHeight="1">
      <c r="A815" s="2">
        <v>45669.0</v>
      </c>
      <c r="B815" s="3" t="s">
        <v>92</v>
      </c>
      <c r="C815" s="3" t="s">
        <v>98</v>
      </c>
      <c r="D815" s="3" t="s">
        <v>26</v>
      </c>
      <c r="E815" s="3" t="s">
        <v>101</v>
      </c>
      <c r="F815" s="3" t="s">
        <v>1674</v>
      </c>
      <c r="G815" s="3" t="s">
        <v>1675</v>
      </c>
      <c r="H815" s="3"/>
    </row>
    <row r="816" ht="15.75" customHeight="1">
      <c r="A816" s="2">
        <v>45669.0</v>
      </c>
      <c r="B816" s="3" t="s">
        <v>92</v>
      </c>
      <c r="C816" s="3" t="s">
        <v>98</v>
      </c>
      <c r="D816" s="3" t="s">
        <v>38</v>
      </c>
      <c r="E816" s="3" t="s">
        <v>101</v>
      </c>
      <c r="F816" s="3" t="s">
        <v>1623</v>
      </c>
      <c r="G816" s="3" t="s">
        <v>1676</v>
      </c>
      <c r="H816" s="3"/>
    </row>
    <row r="817" ht="15.75" customHeight="1">
      <c r="A817" s="2">
        <v>45669.0</v>
      </c>
      <c r="B817" s="3" t="s">
        <v>92</v>
      </c>
      <c r="C817" s="3" t="s">
        <v>98</v>
      </c>
      <c r="D817" s="3" t="s">
        <v>23</v>
      </c>
      <c r="E817" s="3" t="s">
        <v>20</v>
      </c>
      <c r="F817" s="3" t="s">
        <v>1677</v>
      </c>
      <c r="G817" s="3" t="s">
        <v>1678</v>
      </c>
      <c r="H817" s="3"/>
    </row>
    <row r="818" ht="15.75" customHeight="1">
      <c r="A818" s="2">
        <v>45669.0</v>
      </c>
      <c r="B818" s="3" t="s">
        <v>92</v>
      </c>
      <c r="C818" s="3" t="s">
        <v>144</v>
      </c>
      <c r="D818" s="3" t="s">
        <v>34</v>
      </c>
      <c r="E818" s="3" t="s">
        <v>109</v>
      </c>
      <c r="F818" s="3" t="s">
        <v>1679</v>
      </c>
      <c r="G818" s="3" t="s">
        <v>1680</v>
      </c>
      <c r="H818" s="3"/>
    </row>
    <row r="819" ht="15.75" customHeight="1">
      <c r="A819" s="2">
        <v>45669.0</v>
      </c>
      <c r="B819" s="3" t="s">
        <v>92</v>
      </c>
      <c r="C819" s="3" t="s">
        <v>93</v>
      </c>
      <c r="D819" s="3" t="s">
        <v>19</v>
      </c>
      <c r="E819" s="3" t="s">
        <v>15</v>
      </c>
      <c r="F819" s="3" t="s">
        <v>1681</v>
      </c>
      <c r="G819" s="3" t="s">
        <v>1682</v>
      </c>
      <c r="H819" s="3"/>
    </row>
    <row r="820" ht="15.75" customHeight="1">
      <c r="A820" s="2">
        <v>45669.0</v>
      </c>
      <c r="B820" s="3" t="s">
        <v>92</v>
      </c>
      <c r="C820" s="4" t="s">
        <v>149</v>
      </c>
      <c r="D820" s="3" t="s">
        <v>23</v>
      </c>
      <c r="E820" s="3" t="s">
        <v>15</v>
      </c>
      <c r="F820" s="3" t="s">
        <v>1683</v>
      </c>
      <c r="G820" s="3" t="s">
        <v>1684</v>
      </c>
      <c r="H820" s="3"/>
    </row>
    <row r="821" ht="15.75" customHeight="1">
      <c r="A821" s="2">
        <v>45669.0</v>
      </c>
      <c r="B821" s="3" t="s">
        <v>92</v>
      </c>
      <c r="C821" s="4" t="s">
        <v>149</v>
      </c>
      <c r="D821" s="3" t="s">
        <v>63</v>
      </c>
      <c r="E821" s="3" t="s">
        <v>109</v>
      </c>
      <c r="F821" s="3" t="s">
        <v>1685</v>
      </c>
      <c r="G821" s="3" t="s">
        <v>1686</v>
      </c>
      <c r="H821" s="3"/>
    </row>
    <row r="822" ht="15.75" customHeight="1">
      <c r="A822" s="2">
        <v>45669.0</v>
      </c>
      <c r="B822" s="3" t="s">
        <v>92</v>
      </c>
      <c r="C822" s="4" t="s">
        <v>149</v>
      </c>
      <c r="D822" s="3" t="s">
        <v>38</v>
      </c>
      <c r="E822" s="3" t="s">
        <v>15</v>
      </c>
      <c r="F822" s="3" t="s">
        <v>1687</v>
      </c>
      <c r="G822" s="3" t="s">
        <v>1688</v>
      </c>
      <c r="H822" s="3"/>
    </row>
    <row r="823" ht="15.75" customHeight="1">
      <c r="A823" s="2">
        <v>45669.0</v>
      </c>
      <c r="B823" s="3" t="s">
        <v>92</v>
      </c>
      <c r="C823" s="3" t="s">
        <v>158</v>
      </c>
      <c r="D823" s="3" t="s">
        <v>19</v>
      </c>
      <c r="E823" s="3" t="s">
        <v>20</v>
      </c>
      <c r="F823" s="3" t="s">
        <v>1689</v>
      </c>
      <c r="G823" s="3" t="s">
        <v>1690</v>
      </c>
      <c r="H823" s="3"/>
    </row>
    <row r="824" ht="15.75" customHeight="1">
      <c r="A824" s="2">
        <v>45669.0</v>
      </c>
      <c r="B824" s="3" t="s">
        <v>92</v>
      </c>
      <c r="C824" s="3" t="s">
        <v>158</v>
      </c>
      <c r="D824" s="3" t="s">
        <v>23</v>
      </c>
      <c r="E824" s="3" t="s">
        <v>15</v>
      </c>
      <c r="F824" s="3" t="s">
        <v>1691</v>
      </c>
      <c r="G824" s="3" t="s">
        <v>1692</v>
      </c>
      <c r="H824" s="3"/>
    </row>
    <row r="825" ht="15.75" customHeight="1">
      <c r="A825" s="2">
        <v>45669.0</v>
      </c>
      <c r="B825" s="3" t="s">
        <v>92</v>
      </c>
      <c r="C825" s="3" t="s">
        <v>144</v>
      </c>
      <c r="D825" s="3" t="s">
        <v>26</v>
      </c>
      <c r="E825" s="3" t="s">
        <v>15</v>
      </c>
      <c r="F825" s="3" t="s">
        <v>1693</v>
      </c>
      <c r="G825" s="3" t="s">
        <v>1694</v>
      </c>
      <c r="H825" s="3"/>
    </row>
    <row r="826" ht="15.75" customHeight="1">
      <c r="A826" s="2">
        <v>45670.0</v>
      </c>
      <c r="B826" s="3" t="s">
        <v>13</v>
      </c>
      <c r="C826" s="3" t="s">
        <v>169</v>
      </c>
      <c r="D826" s="3" t="s">
        <v>63</v>
      </c>
      <c r="E826" s="3" t="s">
        <v>59</v>
      </c>
      <c r="F826" s="3" t="s">
        <v>1695</v>
      </c>
      <c r="G826" s="3" t="s">
        <v>1696</v>
      </c>
      <c r="H826" s="3"/>
    </row>
    <row r="827" ht="15.75" customHeight="1">
      <c r="A827" s="2">
        <v>45670.0</v>
      </c>
      <c r="B827" s="3" t="s">
        <v>13</v>
      </c>
      <c r="C827" s="3" t="s">
        <v>37</v>
      </c>
      <c r="D827" s="3" t="s">
        <v>38</v>
      </c>
      <c r="E827" s="3" t="s">
        <v>15</v>
      </c>
      <c r="F827" s="3" t="s">
        <v>1697</v>
      </c>
      <c r="G827" s="3" t="s">
        <v>1698</v>
      </c>
      <c r="H827" s="3"/>
    </row>
    <row r="828" ht="15.75" customHeight="1">
      <c r="A828" s="2">
        <v>45670.0</v>
      </c>
      <c r="B828" s="3" t="s">
        <v>13</v>
      </c>
      <c r="C828" s="3" t="s">
        <v>37</v>
      </c>
      <c r="D828" s="3" t="s">
        <v>26</v>
      </c>
      <c r="E828" s="3" t="s">
        <v>15</v>
      </c>
      <c r="F828" s="3" t="s">
        <v>779</v>
      </c>
      <c r="G828" s="3" t="s">
        <v>1699</v>
      </c>
      <c r="H828" s="3"/>
    </row>
    <row r="829" ht="15.75" customHeight="1">
      <c r="A829" s="2">
        <v>45670.0</v>
      </c>
      <c r="B829" s="3" t="s">
        <v>13</v>
      </c>
      <c r="C829" s="3" t="s">
        <v>29</v>
      </c>
      <c r="D829" s="3" t="s">
        <v>38</v>
      </c>
      <c r="E829" s="3" t="s">
        <v>15</v>
      </c>
      <c r="F829" s="3" t="s">
        <v>1700</v>
      </c>
      <c r="G829" s="3" t="s">
        <v>1701</v>
      </c>
      <c r="H829" s="3"/>
    </row>
    <row r="830" ht="15.75" customHeight="1">
      <c r="A830" s="2">
        <v>45670.0</v>
      </c>
      <c r="B830" s="3" t="s">
        <v>13</v>
      </c>
      <c r="C830" s="3" t="s">
        <v>29</v>
      </c>
      <c r="D830" s="3" t="s">
        <v>26</v>
      </c>
      <c r="E830" s="3" t="s">
        <v>15</v>
      </c>
      <c r="F830" s="3" t="s">
        <v>1702</v>
      </c>
      <c r="G830" s="3" t="s">
        <v>1703</v>
      </c>
      <c r="H830" s="3"/>
    </row>
    <row r="831" ht="15.75" customHeight="1">
      <c r="A831" s="2">
        <v>45670.0</v>
      </c>
      <c r="B831" s="3" t="s">
        <v>13</v>
      </c>
      <c r="C831" s="3" t="s">
        <v>29</v>
      </c>
      <c r="D831" s="3" t="s">
        <v>23</v>
      </c>
      <c r="E831" s="3" t="s">
        <v>20</v>
      </c>
      <c r="F831" s="3" t="s">
        <v>1704</v>
      </c>
      <c r="G831" s="3" t="s">
        <v>1705</v>
      </c>
      <c r="H831" s="3"/>
    </row>
    <row r="832" ht="15.75" customHeight="1">
      <c r="A832" s="2">
        <v>45670.0</v>
      </c>
      <c r="B832" s="3" t="s">
        <v>13</v>
      </c>
      <c r="C832" s="3" t="s">
        <v>29</v>
      </c>
      <c r="D832" s="3" t="s">
        <v>9</v>
      </c>
      <c r="E832" s="3" t="s">
        <v>15</v>
      </c>
      <c r="F832" s="3" t="s">
        <v>1706</v>
      </c>
      <c r="G832" s="3" t="s">
        <v>1707</v>
      </c>
      <c r="H832" s="3"/>
    </row>
    <row r="833" ht="15.75" customHeight="1">
      <c r="A833" s="2">
        <v>45670.0</v>
      </c>
      <c r="B833" s="3" t="s">
        <v>13</v>
      </c>
      <c r="C833" s="3" t="s">
        <v>18</v>
      </c>
      <c r="D833" s="3" t="s">
        <v>26</v>
      </c>
      <c r="E833" s="3" t="s">
        <v>20</v>
      </c>
      <c r="F833" s="3" t="s">
        <v>1708</v>
      </c>
      <c r="G833" s="3" t="s">
        <v>1709</v>
      </c>
      <c r="H833" s="3"/>
    </row>
    <row r="834" ht="15.75" customHeight="1">
      <c r="A834" s="2">
        <v>45670.0</v>
      </c>
      <c r="B834" s="3" t="s">
        <v>13</v>
      </c>
      <c r="C834" s="3" t="s">
        <v>18</v>
      </c>
      <c r="D834" s="3" t="s">
        <v>23</v>
      </c>
      <c r="E834" s="3" t="s">
        <v>20</v>
      </c>
      <c r="F834" s="3" t="s">
        <v>1710</v>
      </c>
      <c r="G834" s="3" t="s">
        <v>1711</v>
      </c>
      <c r="H834" s="3"/>
    </row>
    <row r="835" ht="15.75" customHeight="1">
      <c r="A835" s="2">
        <v>45670.0</v>
      </c>
      <c r="B835" s="3" t="s">
        <v>13</v>
      </c>
      <c r="C835" s="3" t="s">
        <v>18</v>
      </c>
      <c r="D835" s="3" t="s">
        <v>23</v>
      </c>
      <c r="E835" s="3" t="s">
        <v>20</v>
      </c>
      <c r="F835" s="3" t="s">
        <v>1712</v>
      </c>
      <c r="G835" s="3" t="s">
        <v>1713</v>
      </c>
      <c r="H835" s="3"/>
    </row>
    <row r="836" ht="15.75" customHeight="1">
      <c r="A836" s="2">
        <v>45670.0</v>
      </c>
      <c r="B836" s="3" t="s">
        <v>13</v>
      </c>
      <c r="C836" s="3" t="s">
        <v>14</v>
      </c>
      <c r="D836" s="3" t="s">
        <v>9</v>
      </c>
      <c r="E836" s="3" t="s">
        <v>101</v>
      </c>
      <c r="F836" s="3" t="s">
        <v>1714</v>
      </c>
      <c r="G836" s="3" t="s">
        <v>1715</v>
      </c>
      <c r="H836" s="3"/>
    </row>
    <row r="837" ht="15.75" customHeight="1">
      <c r="A837" s="2">
        <v>45670.0</v>
      </c>
      <c r="B837" s="3" t="s">
        <v>13</v>
      </c>
      <c r="C837" s="3" t="s">
        <v>14</v>
      </c>
      <c r="D837" s="3" t="s">
        <v>68</v>
      </c>
      <c r="E837" s="3" t="s">
        <v>20</v>
      </c>
      <c r="F837" s="3" t="s">
        <v>1716</v>
      </c>
      <c r="G837" s="3" t="s">
        <v>1717</v>
      </c>
      <c r="H837" s="3"/>
    </row>
    <row r="838" ht="15.75" customHeight="1">
      <c r="A838" s="2">
        <v>45670.0</v>
      </c>
      <c r="B838" s="3" t="s">
        <v>13</v>
      </c>
      <c r="C838" s="3" t="s">
        <v>14</v>
      </c>
      <c r="D838" s="3" t="s">
        <v>9</v>
      </c>
      <c r="E838" s="3" t="s">
        <v>101</v>
      </c>
      <c r="F838" s="3" t="s">
        <v>1718</v>
      </c>
      <c r="G838" s="3" t="s">
        <v>1719</v>
      </c>
      <c r="H838" s="3"/>
    </row>
    <row r="839" ht="15.75" customHeight="1">
      <c r="A839" s="2">
        <v>45670.0</v>
      </c>
      <c r="B839" s="3" t="s">
        <v>13</v>
      </c>
      <c r="C839" s="3" t="s">
        <v>29</v>
      </c>
      <c r="D839" s="3" t="s">
        <v>63</v>
      </c>
      <c r="E839" s="3" t="s">
        <v>59</v>
      </c>
      <c r="F839" s="3" t="s">
        <v>1720</v>
      </c>
      <c r="G839" s="3" t="s">
        <v>1721</v>
      </c>
      <c r="H839" s="3"/>
    </row>
    <row r="840" ht="15.75" customHeight="1">
      <c r="A840" s="2">
        <v>45670.0</v>
      </c>
      <c r="B840" s="3" t="s">
        <v>13</v>
      </c>
      <c r="C840" s="3" t="s">
        <v>169</v>
      </c>
      <c r="D840" s="3" t="s">
        <v>19</v>
      </c>
      <c r="E840" s="3" t="s">
        <v>20</v>
      </c>
      <c r="F840" s="3" t="s">
        <v>1722</v>
      </c>
      <c r="G840" s="3" t="s">
        <v>1723</v>
      </c>
      <c r="H840" s="3"/>
    </row>
    <row r="841" ht="15.75" customHeight="1">
      <c r="A841" s="2">
        <v>45670.0</v>
      </c>
      <c r="B841" s="3" t="s">
        <v>57</v>
      </c>
      <c r="C841" s="3" t="s">
        <v>85</v>
      </c>
      <c r="D841" s="3" t="s">
        <v>63</v>
      </c>
      <c r="E841" s="3" t="s">
        <v>59</v>
      </c>
      <c r="F841" s="3" t="s">
        <v>1724</v>
      </c>
      <c r="G841" s="3" t="s">
        <v>1725</v>
      </c>
      <c r="H841" s="3"/>
    </row>
    <row r="842" ht="15.75" customHeight="1">
      <c r="A842" s="2">
        <v>45670.0</v>
      </c>
      <c r="B842" s="3" t="s">
        <v>57</v>
      </c>
      <c r="C842" s="3" t="s">
        <v>58</v>
      </c>
      <c r="D842" s="3" t="s">
        <v>9</v>
      </c>
      <c r="E842" s="3" t="s">
        <v>20</v>
      </c>
      <c r="F842" s="3" t="s">
        <v>1726</v>
      </c>
      <c r="G842" s="3" t="s">
        <v>1727</v>
      </c>
      <c r="H842" s="3"/>
    </row>
    <row r="843" ht="15.75" customHeight="1">
      <c r="A843" s="2">
        <v>45670.0</v>
      </c>
      <c r="B843" s="3" t="s">
        <v>92</v>
      </c>
      <c r="C843" s="3" t="s">
        <v>93</v>
      </c>
      <c r="D843" s="3" t="s">
        <v>63</v>
      </c>
      <c r="E843" s="3" t="s">
        <v>109</v>
      </c>
      <c r="F843" s="3" t="s">
        <v>1728</v>
      </c>
      <c r="G843" s="3" t="s">
        <v>1729</v>
      </c>
      <c r="H843" s="3"/>
    </row>
    <row r="844" ht="15.75" customHeight="1">
      <c r="A844" s="2">
        <v>45670.0</v>
      </c>
      <c r="B844" s="3" t="s">
        <v>57</v>
      </c>
      <c r="C844" s="3" t="s">
        <v>85</v>
      </c>
      <c r="D844" s="3" t="s">
        <v>68</v>
      </c>
      <c r="E844" s="3" t="s">
        <v>59</v>
      </c>
      <c r="F844" s="3" t="s">
        <v>1730</v>
      </c>
      <c r="G844" s="3" t="s">
        <v>1014</v>
      </c>
      <c r="H844" s="3"/>
    </row>
    <row r="845" ht="15.75" customHeight="1">
      <c r="A845" s="2">
        <v>45670.0</v>
      </c>
      <c r="B845" s="3" t="s">
        <v>57</v>
      </c>
      <c r="C845" s="3" t="s">
        <v>85</v>
      </c>
      <c r="D845" s="3" t="s">
        <v>38</v>
      </c>
      <c r="E845" s="3" t="s">
        <v>20</v>
      </c>
      <c r="F845" s="3" t="s">
        <v>1731</v>
      </c>
      <c r="G845" s="3" t="s">
        <v>1732</v>
      </c>
      <c r="H845" s="3"/>
    </row>
    <row r="846" ht="15.75" customHeight="1">
      <c r="A846" s="2">
        <v>45670.0</v>
      </c>
      <c r="B846" s="3" t="s">
        <v>57</v>
      </c>
      <c r="C846" s="3" t="s">
        <v>80</v>
      </c>
      <c r="D846" s="3" t="s">
        <v>63</v>
      </c>
      <c r="E846" s="3" t="s">
        <v>59</v>
      </c>
      <c r="F846" s="3" t="s">
        <v>1733</v>
      </c>
      <c r="G846" s="3" t="s">
        <v>1734</v>
      </c>
      <c r="H846" s="3"/>
    </row>
    <row r="847" ht="15.75" customHeight="1">
      <c r="A847" s="2">
        <v>45670.0</v>
      </c>
      <c r="B847" s="3" t="s">
        <v>57</v>
      </c>
      <c r="C847" s="3" t="s">
        <v>80</v>
      </c>
      <c r="D847" s="3" t="s">
        <v>63</v>
      </c>
      <c r="E847" s="3" t="s">
        <v>59</v>
      </c>
      <c r="F847" s="3" t="s">
        <v>1735</v>
      </c>
      <c r="G847" s="3" t="s">
        <v>1736</v>
      </c>
      <c r="H847" s="3"/>
    </row>
    <row r="848" ht="15.75" customHeight="1">
      <c r="A848" s="2">
        <v>45670.0</v>
      </c>
      <c r="B848" s="3" t="s">
        <v>57</v>
      </c>
      <c r="C848" s="3" t="s">
        <v>80</v>
      </c>
      <c r="D848" s="3" t="s">
        <v>38</v>
      </c>
      <c r="E848" s="3" t="s">
        <v>20</v>
      </c>
      <c r="F848" s="3" t="s">
        <v>1737</v>
      </c>
      <c r="G848" s="3" t="s">
        <v>1738</v>
      </c>
      <c r="H848" s="3"/>
    </row>
    <row r="849" ht="15.75" customHeight="1">
      <c r="A849" s="2">
        <v>45670.0</v>
      </c>
      <c r="B849" s="3" t="s">
        <v>13</v>
      </c>
      <c r="C849" s="3" t="s">
        <v>169</v>
      </c>
      <c r="D849" s="3" t="s">
        <v>19</v>
      </c>
      <c r="E849" s="3" t="s">
        <v>20</v>
      </c>
      <c r="F849" s="3" t="s">
        <v>1739</v>
      </c>
      <c r="G849" s="3" t="s">
        <v>1740</v>
      </c>
      <c r="H849" s="3"/>
    </row>
    <row r="850" ht="15.75" customHeight="1">
      <c r="A850" s="2">
        <v>45670.0</v>
      </c>
      <c r="B850" s="3" t="s">
        <v>57</v>
      </c>
      <c r="C850" s="3" t="s">
        <v>71</v>
      </c>
      <c r="D850" s="3" t="s">
        <v>19</v>
      </c>
      <c r="E850" s="3" t="s">
        <v>20</v>
      </c>
      <c r="F850" s="3" t="s">
        <v>1741</v>
      </c>
      <c r="G850" s="3" t="s">
        <v>1742</v>
      </c>
      <c r="H850" s="3"/>
    </row>
    <row r="851" ht="15.75" customHeight="1">
      <c r="A851" s="2">
        <v>45670.0</v>
      </c>
      <c r="B851" s="3" t="s">
        <v>57</v>
      </c>
      <c r="C851" s="3" t="s">
        <v>71</v>
      </c>
      <c r="D851" s="3" t="s">
        <v>9</v>
      </c>
      <c r="E851" s="3" t="s">
        <v>15</v>
      </c>
      <c r="F851" s="3" t="s">
        <v>1743</v>
      </c>
      <c r="G851" s="3" t="s">
        <v>1744</v>
      </c>
      <c r="H851" s="3"/>
    </row>
    <row r="852" ht="15.75" customHeight="1">
      <c r="A852" s="2">
        <v>45670.0</v>
      </c>
      <c r="B852" s="3" t="s">
        <v>57</v>
      </c>
      <c r="C852" s="3" t="s">
        <v>71</v>
      </c>
      <c r="D852" s="3" t="s">
        <v>9</v>
      </c>
      <c r="E852" s="3" t="s">
        <v>20</v>
      </c>
      <c r="F852" s="3" t="s">
        <v>1745</v>
      </c>
      <c r="G852" s="3" t="s">
        <v>1746</v>
      </c>
      <c r="H852" s="3"/>
    </row>
    <row r="853" ht="15.75" customHeight="1">
      <c r="A853" s="2">
        <v>45670.0</v>
      </c>
      <c r="B853" s="3" t="s">
        <v>57</v>
      </c>
      <c r="C853" s="4" t="s">
        <v>62</v>
      </c>
      <c r="D853" s="3" t="s">
        <v>26</v>
      </c>
      <c r="E853" s="3" t="s">
        <v>20</v>
      </c>
      <c r="F853" s="3" t="s">
        <v>1747</v>
      </c>
      <c r="G853" s="3" t="s">
        <v>783</v>
      </c>
      <c r="H853" s="3"/>
    </row>
    <row r="854" ht="15.75" customHeight="1">
      <c r="A854" s="2">
        <v>45670.0</v>
      </c>
      <c r="B854" s="3" t="s">
        <v>57</v>
      </c>
      <c r="C854" s="4" t="s">
        <v>62</v>
      </c>
      <c r="D854" s="3" t="s">
        <v>19</v>
      </c>
      <c r="E854" s="3" t="s">
        <v>59</v>
      </c>
      <c r="F854" s="3" t="s">
        <v>1748</v>
      </c>
      <c r="G854" s="3" t="s">
        <v>1749</v>
      </c>
      <c r="H854" s="3"/>
    </row>
    <row r="855" ht="15.75" customHeight="1">
      <c r="A855" s="2">
        <v>45670.0</v>
      </c>
      <c r="B855" s="3" t="s">
        <v>57</v>
      </c>
      <c r="C855" s="4" t="s">
        <v>62</v>
      </c>
      <c r="D855" s="3" t="s">
        <v>38</v>
      </c>
      <c r="E855" s="3" t="s">
        <v>20</v>
      </c>
      <c r="F855" s="3" t="s">
        <v>1750</v>
      </c>
      <c r="G855" s="3" t="s">
        <v>1751</v>
      </c>
      <c r="H855" s="3"/>
    </row>
    <row r="856" ht="15.75" customHeight="1">
      <c r="A856" s="2">
        <v>45670.0</v>
      </c>
      <c r="B856" s="3" t="s">
        <v>57</v>
      </c>
      <c r="C856" s="3" t="s">
        <v>58</v>
      </c>
      <c r="D856" s="3" t="s">
        <v>63</v>
      </c>
      <c r="E856" s="3" t="s">
        <v>59</v>
      </c>
      <c r="F856" s="3" t="s">
        <v>1752</v>
      </c>
      <c r="G856" s="3" t="s">
        <v>1753</v>
      </c>
      <c r="H856" s="3"/>
    </row>
    <row r="857" ht="15.75" customHeight="1">
      <c r="A857" s="2">
        <v>45670.0</v>
      </c>
      <c r="B857" s="3" t="s">
        <v>57</v>
      </c>
      <c r="C857" s="3" t="s">
        <v>71</v>
      </c>
      <c r="D857" s="3" t="s">
        <v>34</v>
      </c>
      <c r="E857" s="3" t="s">
        <v>15</v>
      </c>
      <c r="F857" s="3" t="s">
        <v>1754</v>
      </c>
      <c r="G857" s="3" t="s">
        <v>1755</v>
      </c>
      <c r="H857" s="3"/>
    </row>
    <row r="858" ht="15.75" customHeight="1">
      <c r="A858" s="2">
        <v>45670.0</v>
      </c>
      <c r="B858" s="3" t="s">
        <v>92</v>
      </c>
      <c r="C858" s="3" t="s">
        <v>93</v>
      </c>
      <c r="D858" s="3" t="s">
        <v>9</v>
      </c>
      <c r="E858" s="3" t="s">
        <v>109</v>
      </c>
      <c r="F858" s="3" t="s">
        <v>1756</v>
      </c>
      <c r="G858" s="3" t="s">
        <v>1757</v>
      </c>
      <c r="H858" s="3"/>
    </row>
    <row r="859" ht="15.75" customHeight="1">
      <c r="A859" s="2">
        <v>45670.0</v>
      </c>
      <c r="B859" s="3" t="s">
        <v>13</v>
      </c>
      <c r="C859" s="3" t="s">
        <v>14</v>
      </c>
      <c r="D859" s="3" t="s">
        <v>68</v>
      </c>
      <c r="E859" s="3" t="s">
        <v>59</v>
      </c>
      <c r="F859" s="3" t="s">
        <v>1758</v>
      </c>
      <c r="G859" s="3" t="s">
        <v>1759</v>
      </c>
      <c r="H859" s="3"/>
    </row>
    <row r="860" ht="15.75" customHeight="1">
      <c r="A860" s="2">
        <v>45670.0</v>
      </c>
      <c r="B860" s="3" t="s">
        <v>92</v>
      </c>
      <c r="C860" s="3" t="s">
        <v>93</v>
      </c>
      <c r="D860" s="3" t="s">
        <v>23</v>
      </c>
      <c r="E860" s="3" t="s">
        <v>15</v>
      </c>
      <c r="F860" s="3" t="s">
        <v>1760</v>
      </c>
      <c r="G860" s="3" t="s">
        <v>1761</v>
      </c>
      <c r="H860" s="3"/>
    </row>
    <row r="861" ht="15.75" customHeight="1">
      <c r="A861" s="2">
        <v>45670.0</v>
      </c>
      <c r="B861" s="3" t="s">
        <v>7</v>
      </c>
      <c r="C861" s="3" t="s">
        <v>126</v>
      </c>
      <c r="D861" s="3" t="s">
        <v>38</v>
      </c>
      <c r="E861" s="3" t="s">
        <v>101</v>
      </c>
      <c r="F861" s="3" t="s">
        <v>1762</v>
      </c>
      <c r="G861" s="3" t="s">
        <v>1763</v>
      </c>
      <c r="H861" s="3"/>
    </row>
    <row r="862" ht="15.75" customHeight="1">
      <c r="A862" s="2">
        <v>45670.0</v>
      </c>
      <c r="B862" s="3" t="s">
        <v>7</v>
      </c>
      <c r="C862" s="3" t="s">
        <v>118</v>
      </c>
      <c r="D862" s="3" t="s">
        <v>9</v>
      </c>
      <c r="E862" s="3" t="s">
        <v>258</v>
      </c>
      <c r="F862" s="3" t="s">
        <v>1764</v>
      </c>
      <c r="G862" s="3" t="s">
        <v>1765</v>
      </c>
      <c r="H862" s="3"/>
    </row>
    <row r="863" ht="15.75" customHeight="1">
      <c r="A863" s="2">
        <v>45670.0</v>
      </c>
      <c r="B863" s="3" t="s">
        <v>7</v>
      </c>
      <c r="C863" s="3" t="s">
        <v>118</v>
      </c>
      <c r="D863" s="3" t="s">
        <v>34</v>
      </c>
      <c r="E863" s="3" t="s">
        <v>109</v>
      </c>
      <c r="F863" s="3" t="s">
        <v>1766</v>
      </c>
      <c r="G863" s="3" t="s">
        <v>1767</v>
      </c>
      <c r="H863" s="3"/>
    </row>
    <row r="864" ht="15.75" customHeight="1">
      <c r="A864" s="2">
        <v>45670.0</v>
      </c>
      <c r="B864" s="3" t="s">
        <v>7</v>
      </c>
      <c r="C864" s="3" t="s">
        <v>118</v>
      </c>
      <c r="D864" s="3" t="s">
        <v>63</v>
      </c>
      <c r="E864" s="3" t="s">
        <v>20</v>
      </c>
      <c r="F864" s="3" t="s">
        <v>1768</v>
      </c>
      <c r="G864" s="3" t="s">
        <v>1769</v>
      </c>
      <c r="H864" s="3"/>
    </row>
    <row r="865" ht="15.75" customHeight="1">
      <c r="A865" s="2">
        <v>45670.0</v>
      </c>
      <c r="B865" s="3" t="s">
        <v>7</v>
      </c>
      <c r="C865" s="3" t="s">
        <v>118</v>
      </c>
      <c r="D865" s="3" t="s">
        <v>38</v>
      </c>
      <c r="E865" s="3" t="s">
        <v>109</v>
      </c>
      <c r="F865" s="3" t="s">
        <v>1770</v>
      </c>
      <c r="G865" s="3" t="s">
        <v>1771</v>
      </c>
      <c r="H865" s="3"/>
    </row>
    <row r="866" ht="15.75" customHeight="1">
      <c r="A866" s="2">
        <v>45670.0</v>
      </c>
      <c r="B866" s="3" t="s">
        <v>7</v>
      </c>
      <c r="C866" s="3" t="s">
        <v>106</v>
      </c>
      <c r="D866" s="3" t="s">
        <v>34</v>
      </c>
      <c r="E866" s="3" t="s">
        <v>258</v>
      </c>
      <c r="F866" s="3" t="s">
        <v>1772</v>
      </c>
      <c r="G866" s="3" t="s">
        <v>1773</v>
      </c>
      <c r="H866" s="3"/>
    </row>
    <row r="867" ht="15.75" customHeight="1">
      <c r="A867" s="2">
        <v>45670.0</v>
      </c>
      <c r="B867" s="3" t="s">
        <v>7</v>
      </c>
      <c r="C867" s="3" t="s">
        <v>126</v>
      </c>
      <c r="D867" s="3" t="s">
        <v>19</v>
      </c>
      <c r="E867" s="3" t="s">
        <v>15</v>
      </c>
      <c r="F867" s="3" t="s">
        <v>1774</v>
      </c>
      <c r="G867" s="3" t="s">
        <v>1775</v>
      </c>
      <c r="H867" s="3"/>
    </row>
    <row r="868" ht="15.75" customHeight="1">
      <c r="A868" s="2">
        <v>45670.0</v>
      </c>
      <c r="B868" s="3" t="s">
        <v>7</v>
      </c>
      <c r="C868" s="3" t="s">
        <v>106</v>
      </c>
      <c r="D868" s="3" t="s">
        <v>34</v>
      </c>
      <c r="E868" s="3" t="s">
        <v>258</v>
      </c>
      <c r="F868" s="3" t="s">
        <v>1776</v>
      </c>
      <c r="G868" s="3" t="s">
        <v>1777</v>
      </c>
      <c r="H868" s="3"/>
    </row>
    <row r="869" ht="15.75" customHeight="1">
      <c r="A869" s="2">
        <v>45670.0</v>
      </c>
      <c r="B869" s="3" t="s">
        <v>7</v>
      </c>
      <c r="C869" s="3" t="s">
        <v>106</v>
      </c>
      <c r="D869" s="3" t="s">
        <v>9</v>
      </c>
      <c r="E869" s="3" t="s">
        <v>258</v>
      </c>
      <c r="F869" s="3" t="s">
        <v>1778</v>
      </c>
      <c r="G869" s="3" t="s">
        <v>1779</v>
      </c>
      <c r="H869" s="3"/>
    </row>
    <row r="870" ht="15.75" customHeight="1">
      <c r="A870" s="2">
        <v>45670.0</v>
      </c>
      <c r="B870" s="3" t="s">
        <v>7</v>
      </c>
      <c r="C870" s="3" t="s">
        <v>106</v>
      </c>
      <c r="D870" s="3" t="s">
        <v>68</v>
      </c>
      <c r="E870" s="3" t="s">
        <v>15</v>
      </c>
      <c r="F870" s="3" t="s">
        <v>1780</v>
      </c>
      <c r="G870" s="3" t="s">
        <v>1781</v>
      </c>
      <c r="H870" s="3"/>
    </row>
    <row r="871" ht="15.75" customHeight="1">
      <c r="A871" s="2">
        <v>45670.0</v>
      </c>
      <c r="B871" s="3" t="s">
        <v>7</v>
      </c>
      <c r="C871" s="3" t="s">
        <v>8</v>
      </c>
      <c r="D871" s="3" t="s">
        <v>23</v>
      </c>
      <c r="E871" s="3" t="s">
        <v>101</v>
      </c>
      <c r="F871" s="3" t="s">
        <v>1782</v>
      </c>
      <c r="G871" s="3" t="s">
        <v>1783</v>
      </c>
      <c r="H871" s="3"/>
    </row>
    <row r="872" ht="15.75" customHeight="1">
      <c r="A872" s="2">
        <v>45670.0</v>
      </c>
      <c r="B872" s="3" t="s">
        <v>7</v>
      </c>
      <c r="C872" s="3" t="s">
        <v>8</v>
      </c>
      <c r="D872" s="3" t="s">
        <v>38</v>
      </c>
      <c r="E872" s="3" t="s">
        <v>109</v>
      </c>
      <c r="F872" s="3" t="s">
        <v>1784</v>
      </c>
      <c r="G872" s="3" t="s">
        <v>1785</v>
      </c>
      <c r="H872" s="3"/>
    </row>
    <row r="873" ht="15.75" customHeight="1">
      <c r="A873" s="2">
        <v>45670.0</v>
      </c>
      <c r="B873" s="3" t="s">
        <v>7</v>
      </c>
      <c r="C873" s="3" t="s">
        <v>8</v>
      </c>
      <c r="D873" s="3" t="s">
        <v>34</v>
      </c>
      <c r="E873" s="3" t="s">
        <v>10</v>
      </c>
      <c r="F873" s="3" t="s">
        <v>1786</v>
      </c>
      <c r="G873" s="3" t="s">
        <v>1787</v>
      </c>
      <c r="H873" s="3"/>
    </row>
    <row r="874" ht="15.75" customHeight="1">
      <c r="A874" s="2">
        <v>45670.0</v>
      </c>
      <c r="B874" s="3" t="s">
        <v>92</v>
      </c>
      <c r="C874" s="3" t="s">
        <v>93</v>
      </c>
      <c r="D874" s="3" t="s">
        <v>34</v>
      </c>
      <c r="E874" s="3" t="s">
        <v>109</v>
      </c>
      <c r="F874" s="3" t="s">
        <v>1788</v>
      </c>
      <c r="G874" s="3" t="s">
        <v>1789</v>
      </c>
      <c r="H874" s="3"/>
    </row>
    <row r="875" ht="15.75" customHeight="1">
      <c r="A875" s="2">
        <v>45670.0</v>
      </c>
      <c r="B875" s="3" t="s">
        <v>7</v>
      </c>
      <c r="C875" s="3" t="s">
        <v>106</v>
      </c>
      <c r="D875" s="3" t="s">
        <v>34</v>
      </c>
      <c r="E875" s="3" t="s">
        <v>109</v>
      </c>
      <c r="F875" s="3" t="s">
        <v>1790</v>
      </c>
      <c r="G875" s="3" t="s">
        <v>1791</v>
      </c>
      <c r="H875" s="3"/>
    </row>
    <row r="876" ht="15.75" customHeight="1">
      <c r="A876" s="2">
        <v>45670.0</v>
      </c>
      <c r="B876" s="3" t="s">
        <v>7</v>
      </c>
      <c r="C876" s="3" t="s">
        <v>126</v>
      </c>
      <c r="D876" s="3" t="s">
        <v>34</v>
      </c>
      <c r="E876" s="3" t="s">
        <v>109</v>
      </c>
      <c r="F876" s="3" t="s">
        <v>1792</v>
      </c>
      <c r="G876" s="3" t="s">
        <v>1793</v>
      </c>
      <c r="H876" s="3"/>
    </row>
    <row r="877" ht="15.75" customHeight="1">
      <c r="A877" s="2">
        <v>45670.0</v>
      </c>
      <c r="B877" s="3" t="s">
        <v>7</v>
      </c>
      <c r="C877" s="3" t="s">
        <v>118</v>
      </c>
      <c r="D877" s="3" t="s">
        <v>38</v>
      </c>
      <c r="E877" s="3" t="s">
        <v>109</v>
      </c>
      <c r="F877" s="3" t="s">
        <v>1794</v>
      </c>
      <c r="G877" s="3" t="s">
        <v>1795</v>
      </c>
      <c r="H877" s="3"/>
    </row>
    <row r="878" ht="15.75" customHeight="1">
      <c r="A878" s="2">
        <v>45670.0</v>
      </c>
      <c r="B878" s="3" t="s">
        <v>7</v>
      </c>
      <c r="C878" s="3" t="s">
        <v>131</v>
      </c>
      <c r="D878" s="3" t="s">
        <v>38</v>
      </c>
      <c r="E878" s="3" t="s">
        <v>109</v>
      </c>
      <c r="F878" s="3" t="s">
        <v>1796</v>
      </c>
      <c r="G878" s="3" t="s">
        <v>1797</v>
      </c>
      <c r="H878" s="3"/>
    </row>
    <row r="879" ht="15.75" customHeight="1">
      <c r="A879" s="2">
        <v>45670.0</v>
      </c>
      <c r="B879" s="3" t="s">
        <v>92</v>
      </c>
      <c r="C879" s="3" t="s">
        <v>93</v>
      </c>
      <c r="D879" s="3" t="s">
        <v>38</v>
      </c>
      <c r="E879" s="3" t="s">
        <v>15</v>
      </c>
      <c r="F879" s="3" t="s">
        <v>689</v>
      </c>
      <c r="G879" s="3" t="s">
        <v>1798</v>
      </c>
      <c r="H879" s="3"/>
    </row>
    <row r="880" ht="15.75" customHeight="1">
      <c r="A880" s="2">
        <v>45670.0</v>
      </c>
      <c r="B880" s="3" t="s">
        <v>7</v>
      </c>
      <c r="C880" s="3" t="s">
        <v>126</v>
      </c>
      <c r="D880" s="3" t="s">
        <v>63</v>
      </c>
      <c r="E880" s="3" t="s">
        <v>20</v>
      </c>
      <c r="F880" s="3" t="s">
        <v>1799</v>
      </c>
      <c r="G880" s="3" t="s">
        <v>1800</v>
      </c>
      <c r="H880" s="3"/>
    </row>
    <row r="881" ht="15.75" customHeight="1">
      <c r="A881" s="2">
        <v>45670.0</v>
      </c>
      <c r="B881" s="3" t="s">
        <v>92</v>
      </c>
      <c r="C881" s="3" t="s">
        <v>98</v>
      </c>
      <c r="D881" s="3" t="s">
        <v>38</v>
      </c>
      <c r="E881" s="3" t="s">
        <v>15</v>
      </c>
      <c r="F881" s="3" t="s">
        <v>1801</v>
      </c>
      <c r="G881" s="3" t="s">
        <v>1802</v>
      </c>
      <c r="H881" s="3"/>
    </row>
    <row r="882" ht="15.75" customHeight="1">
      <c r="A882" s="2">
        <v>45670.0</v>
      </c>
      <c r="B882" s="3" t="s">
        <v>92</v>
      </c>
      <c r="C882" s="3" t="s">
        <v>98</v>
      </c>
      <c r="D882" s="3" t="s">
        <v>63</v>
      </c>
      <c r="E882" s="3" t="s">
        <v>59</v>
      </c>
      <c r="F882" s="3" t="s">
        <v>1803</v>
      </c>
      <c r="G882" s="3" t="s">
        <v>1804</v>
      </c>
      <c r="H882" s="3"/>
    </row>
    <row r="883" ht="15.75" customHeight="1">
      <c r="A883" s="2">
        <v>45670.0</v>
      </c>
      <c r="B883" s="3" t="s">
        <v>92</v>
      </c>
      <c r="C883" s="3" t="s">
        <v>144</v>
      </c>
      <c r="D883" s="3" t="s">
        <v>34</v>
      </c>
      <c r="E883" s="3" t="s">
        <v>101</v>
      </c>
      <c r="F883" s="3" t="s">
        <v>1805</v>
      </c>
      <c r="G883" s="3" t="s">
        <v>1806</v>
      </c>
      <c r="H883" s="3"/>
    </row>
    <row r="884" ht="15.75" customHeight="1">
      <c r="A884" s="2">
        <v>45670.0</v>
      </c>
      <c r="B884" s="3" t="s">
        <v>92</v>
      </c>
      <c r="C884" s="4" t="s">
        <v>149</v>
      </c>
      <c r="D884" s="3" t="s">
        <v>34</v>
      </c>
      <c r="E884" s="3" t="s">
        <v>101</v>
      </c>
      <c r="F884" s="3" t="s">
        <v>1807</v>
      </c>
      <c r="G884" s="3" t="s">
        <v>1808</v>
      </c>
      <c r="H884" s="3"/>
    </row>
    <row r="885" ht="15.75" customHeight="1">
      <c r="A885" s="2">
        <v>45670.0</v>
      </c>
      <c r="B885" s="3" t="s">
        <v>92</v>
      </c>
      <c r="C885" s="4" t="s">
        <v>149</v>
      </c>
      <c r="D885" s="3" t="s">
        <v>23</v>
      </c>
      <c r="E885" s="3" t="s">
        <v>20</v>
      </c>
      <c r="F885" s="3" t="s">
        <v>1809</v>
      </c>
      <c r="G885" s="3" t="s">
        <v>1810</v>
      </c>
      <c r="H885" s="3"/>
    </row>
    <row r="886" ht="15.75" customHeight="1">
      <c r="A886" s="2">
        <v>45670.0</v>
      </c>
      <c r="B886" s="3" t="s">
        <v>92</v>
      </c>
      <c r="C886" s="3" t="s">
        <v>144</v>
      </c>
      <c r="D886" s="3" t="s">
        <v>38</v>
      </c>
      <c r="E886" s="3" t="s">
        <v>101</v>
      </c>
      <c r="F886" s="3" t="s">
        <v>1811</v>
      </c>
      <c r="G886" s="3" t="s">
        <v>1812</v>
      </c>
      <c r="H886" s="3"/>
    </row>
    <row r="887" ht="15.75" customHeight="1">
      <c r="A887" s="2">
        <v>45670.0</v>
      </c>
      <c r="B887" s="3" t="s">
        <v>92</v>
      </c>
      <c r="C887" s="3" t="s">
        <v>158</v>
      </c>
      <c r="D887" s="3" t="s">
        <v>38</v>
      </c>
      <c r="E887" s="3" t="s">
        <v>15</v>
      </c>
      <c r="F887" s="3" t="s">
        <v>1813</v>
      </c>
      <c r="G887" s="3" t="s">
        <v>1814</v>
      </c>
      <c r="H887" s="3"/>
    </row>
    <row r="888" ht="15.75" customHeight="1">
      <c r="A888" s="2">
        <v>45670.0</v>
      </c>
      <c r="B888" s="3" t="s">
        <v>92</v>
      </c>
      <c r="C888" s="3" t="s">
        <v>158</v>
      </c>
      <c r="D888" s="3" t="s">
        <v>9</v>
      </c>
      <c r="E888" s="3" t="s">
        <v>109</v>
      </c>
      <c r="F888" s="3" t="s">
        <v>1815</v>
      </c>
      <c r="G888" s="3" t="s">
        <v>1816</v>
      </c>
      <c r="H888" s="3"/>
    </row>
    <row r="889" ht="15.75" customHeight="1">
      <c r="A889" s="2">
        <v>45670.0</v>
      </c>
      <c r="B889" s="3" t="s">
        <v>92</v>
      </c>
      <c r="C889" s="3" t="s">
        <v>158</v>
      </c>
      <c r="D889" s="3" t="s">
        <v>63</v>
      </c>
      <c r="E889" s="3" t="s">
        <v>59</v>
      </c>
      <c r="F889" s="3" t="s">
        <v>1817</v>
      </c>
      <c r="G889" s="3" t="s">
        <v>1818</v>
      </c>
      <c r="H889" s="3"/>
    </row>
    <row r="890" ht="15.75" customHeight="1">
      <c r="A890" s="2">
        <v>45670.0</v>
      </c>
      <c r="B890" s="3" t="s">
        <v>92</v>
      </c>
      <c r="C890" s="3" t="s">
        <v>158</v>
      </c>
      <c r="D890" s="3" t="s">
        <v>9</v>
      </c>
      <c r="E890" s="3" t="s">
        <v>101</v>
      </c>
      <c r="F890" s="3" t="s">
        <v>1819</v>
      </c>
      <c r="G890" s="3" t="s">
        <v>1820</v>
      </c>
      <c r="H890" s="3"/>
    </row>
    <row r="891" ht="15.75" customHeight="1">
      <c r="A891" s="2">
        <v>45670.0</v>
      </c>
      <c r="B891" s="3" t="s">
        <v>7</v>
      </c>
      <c r="C891" s="3" t="s">
        <v>131</v>
      </c>
      <c r="D891" s="3" t="s">
        <v>34</v>
      </c>
      <c r="E891" s="3" t="s">
        <v>10</v>
      </c>
      <c r="F891" s="3" t="s">
        <v>1821</v>
      </c>
      <c r="G891" s="3" t="s">
        <v>1822</v>
      </c>
      <c r="H891" s="3"/>
    </row>
    <row r="892" ht="15.75" customHeight="1">
      <c r="A892" s="2">
        <v>45670.0</v>
      </c>
      <c r="B892" s="3" t="s">
        <v>7</v>
      </c>
      <c r="C892" s="3" t="s">
        <v>131</v>
      </c>
      <c r="D892" s="3" t="s">
        <v>26</v>
      </c>
      <c r="E892" s="3" t="s">
        <v>527</v>
      </c>
      <c r="F892" s="3" t="s">
        <v>1823</v>
      </c>
      <c r="G892" s="3" t="s">
        <v>1824</v>
      </c>
      <c r="H892" s="3"/>
    </row>
    <row r="893" ht="15.75" customHeight="1">
      <c r="A893" s="2">
        <v>45670.0</v>
      </c>
      <c r="B893" s="3" t="s">
        <v>92</v>
      </c>
      <c r="C893" s="4" t="s">
        <v>149</v>
      </c>
      <c r="D893" s="3" t="s">
        <v>23</v>
      </c>
      <c r="E893" s="3" t="s">
        <v>15</v>
      </c>
      <c r="F893" s="3" t="s">
        <v>1825</v>
      </c>
      <c r="G893" s="3" t="s">
        <v>1826</v>
      </c>
      <c r="H893" s="3"/>
    </row>
    <row r="894" ht="15.75" customHeight="1">
      <c r="A894" s="2">
        <v>45671.0</v>
      </c>
      <c r="B894" s="3" t="s">
        <v>13</v>
      </c>
      <c r="C894" s="3" t="s">
        <v>169</v>
      </c>
      <c r="D894" s="3" t="s">
        <v>19</v>
      </c>
      <c r="E894" s="3" t="s">
        <v>20</v>
      </c>
      <c r="F894" s="3" t="s">
        <v>1827</v>
      </c>
      <c r="G894" s="3" t="s">
        <v>1828</v>
      </c>
      <c r="H894" s="3"/>
    </row>
    <row r="895" ht="15.75" customHeight="1">
      <c r="A895" s="2">
        <v>45671.0</v>
      </c>
      <c r="B895" s="3" t="s">
        <v>13</v>
      </c>
      <c r="C895" s="3" t="s">
        <v>29</v>
      </c>
      <c r="D895" s="3" t="s">
        <v>9</v>
      </c>
      <c r="E895" s="3" t="s">
        <v>15</v>
      </c>
      <c r="F895" s="3" t="s">
        <v>1829</v>
      </c>
      <c r="G895" s="3" t="s">
        <v>1830</v>
      </c>
      <c r="H895" s="3"/>
    </row>
    <row r="896" ht="15.75" customHeight="1">
      <c r="A896" s="2">
        <v>45671.0</v>
      </c>
      <c r="B896" s="3" t="s">
        <v>13</v>
      </c>
      <c r="C896" s="3" t="s">
        <v>37</v>
      </c>
      <c r="D896" s="3" t="s">
        <v>9</v>
      </c>
      <c r="E896" s="3" t="s">
        <v>101</v>
      </c>
      <c r="F896" s="3" t="s">
        <v>1831</v>
      </c>
      <c r="G896" s="3" t="s">
        <v>1832</v>
      </c>
      <c r="H896" s="3"/>
    </row>
    <row r="897" ht="15.75" customHeight="1">
      <c r="A897" s="2">
        <v>45671.0</v>
      </c>
      <c r="B897" s="3" t="s">
        <v>13</v>
      </c>
      <c r="C897" s="3" t="s">
        <v>37</v>
      </c>
      <c r="D897" s="3" t="s">
        <v>68</v>
      </c>
      <c r="E897" s="3" t="s">
        <v>20</v>
      </c>
      <c r="F897" s="3" t="s">
        <v>1833</v>
      </c>
      <c r="G897" s="3" t="s">
        <v>1834</v>
      </c>
      <c r="H897" s="3"/>
    </row>
    <row r="898" ht="15.75" customHeight="1">
      <c r="A898" s="2">
        <v>45671.0</v>
      </c>
      <c r="B898" s="3" t="s">
        <v>13</v>
      </c>
      <c r="C898" s="3" t="s">
        <v>37</v>
      </c>
      <c r="D898" s="3" t="s">
        <v>34</v>
      </c>
      <c r="E898" s="3" t="s">
        <v>15</v>
      </c>
      <c r="F898" s="3" t="s">
        <v>753</v>
      </c>
      <c r="G898" s="3" t="s">
        <v>1835</v>
      </c>
      <c r="H898" s="3"/>
    </row>
    <row r="899" ht="15.75" customHeight="1">
      <c r="A899" s="2">
        <v>45671.0</v>
      </c>
      <c r="B899" s="3" t="s">
        <v>13</v>
      </c>
      <c r="C899" s="3" t="s">
        <v>29</v>
      </c>
      <c r="D899" s="3" t="s">
        <v>38</v>
      </c>
      <c r="E899" s="3" t="s">
        <v>20</v>
      </c>
      <c r="F899" s="3" t="s">
        <v>1836</v>
      </c>
      <c r="G899" s="3" t="s">
        <v>1837</v>
      </c>
      <c r="H899" s="3"/>
    </row>
    <row r="900" ht="15.75" customHeight="1">
      <c r="A900" s="2">
        <v>45671.0</v>
      </c>
      <c r="B900" s="3" t="s">
        <v>13</v>
      </c>
      <c r="C900" s="3" t="s">
        <v>29</v>
      </c>
      <c r="D900" s="3" t="s">
        <v>34</v>
      </c>
      <c r="E900" s="3" t="s">
        <v>101</v>
      </c>
      <c r="F900" s="3" t="s">
        <v>1838</v>
      </c>
      <c r="G900" s="3" t="s">
        <v>1839</v>
      </c>
      <c r="H900" s="3"/>
    </row>
    <row r="901" ht="15.75" customHeight="1">
      <c r="A901" s="2">
        <v>45671.0</v>
      </c>
      <c r="B901" s="3" t="s">
        <v>13</v>
      </c>
      <c r="C901" s="3" t="s">
        <v>29</v>
      </c>
      <c r="D901" s="3" t="s">
        <v>38</v>
      </c>
      <c r="E901" s="3" t="s">
        <v>15</v>
      </c>
      <c r="F901" s="3" t="s">
        <v>1840</v>
      </c>
      <c r="G901" s="3" t="s">
        <v>1841</v>
      </c>
      <c r="H901" s="3"/>
    </row>
    <row r="902" ht="15.75" customHeight="1">
      <c r="A902" s="2">
        <v>45671.0</v>
      </c>
      <c r="B902" s="3" t="s">
        <v>13</v>
      </c>
      <c r="C902" s="3" t="s">
        <v>14</v>
      </c>
      <c r="D902" s="3" t="s">
        <v>23</v>
      </c>
      <c r="E902" s="3" t="s">
        <v>20</v>
      </c>
      <c r="F902" s="3" t="s">
        <v>1842</v>
      </c>
      <c r="G902" s="3" t="s">
        <v>1843</v>
      </c>
      <c r="H902" s="3"/>
    </row>
    <row r="903" ht="15.75" customHeight="1">
      <c r="A903" s="2">
        <v>45671.0</v>
      </c>
      <c r="B903" s="3" t="s">
        <v>13</v>
      </c>
      <c r="C903" s="3" t="s">
        <v>18</v>
      </c>
      <c r="D903" s="3" t="s">
        <v>38</v>
      </c>
      <c r="E903" s="3" t="s">
        <v>15</v>
      </c>
      <c r="F903" s="3" t="s">
        <v>1844</v>
      </c>
      <c r="G903" s="3" t="s">
        <v>1845</v>
      </c>
      <c r="H903" s="3"/>
    </row>
    <row r="904" ht="15.75" customHeight="1">
      <c r="A904" s="2">
        <v>45671.0</v>
      </c>
      <c r="B904" s="3" t="s">
        <v>13</v>
      </c>
      <c r="C904" s="3" t="s">
        <v>18</v>
      </c>
      <c r="D904" s="3" t="s">
        <v>38</v>
      </c>
      <c r="E904" s="3" t="s">
        <v>20</v>
      </c>
      <c r="F904" s="3" t="s">
        <v>1846</v>
      </c>
      <c r="G904" s="3" t="s">
        <v>1847</v>
      </c>
      <c r="H904" s="3"/>
    </row>
    <row r="905" ht="15.75" customHeight="1">
      <c r="A905" s="2">
        <v>45671.0</v>
      </c>
      <c r="B905" s="3" t="s">
        <v>13</v>
      </c>
      <c r="C905" s="3" t="s">
        <v>18</v>
      </c>
      <c r="D905" s="3" t="s">
        <v>63</v>
      </c>
      <c r="E905" s="3" t="s">
        <v>101</v>
      </c>
      <c r="F905" s="3" t="s">
        <v>1848</v>
      </c>
      <c r="G905" s="3" t="s">
        <v>1849</v>
      </c>
      <c r="H905" s="3"/>
    </row>
    <row r="906" ht="15.75" customHeight="1">
      <c r="A906" s="2">
        <v>45671.0</v>
      </c>
      <c r="B906" s="3" t="s">
        <v>13</v>
      </c>
      <c r="C906" s="3" t="s">
        <v>18</v>
      </c>
      <c r="D906" s="3" t="s">
        <v>23</v>
      </c>
      <c r="E906" s="3" t="s">
        <v>20</v>
      </c>
      <c r="F906" s="3" t="s">
        <v>1850</v>
      </c>
      <c r="G906" s="3" t="s">
        <v>1851</v>
      </c>
      <c r="H906" s="3"/>
    </row>
    <row r="907" ht="15.75" customHeight="1">
      <c r="A907" s="2">
        <v>45671.0</v>
      </c>
      <c r="B907" s="3" t="s">
        <v>13</v>
      </c>
      <c r="C907" s="3" t="s">
        <v>18</v>
      </c>
      <c r="D907" s="3" t="s">
        <v>63</v>
      </c>
      <c r="E907" s="3" t="s">
        <v>59</v>
      </c>
      <c r="F907" s="3" t="s">
        <v>1852</v>
      </c>
      <c r="G907" s="3" t="s">
        <v>1853</v>
      </c>
      <c r="H907" s="3"/>
    </row>
    <row r="908" ht="15.75" customHeight="1">
      <c r="A908" s="2">
        <v>45671.0</v>
      </c>
      <c r="B908" s="3" t="s">
        <v>13</v>
      </c>
      <c r="C908" s="3" t="s">
        <v>14</v>
      </c>
      <c r="D908" s="3" t="s">
        <v>38</v>
      </c>
      <c r="E908" s="3" t="s">
        <v>20</v>
      </c>
      <c r="F908" s="3" t="s">
        <v>1854</v>
      </c>
      <c r="G908" s="3" t="s">
        <v>1855</v>
      </c>
      <c r="H908" s="3"/>
    </row>
    <row r="909" ht="15.75" customHeight="1">
      <c r="A909" s="2">
        <v>45671.0</v>
      </c>
      <c r="B909" s="3" t="s">
        <v>13</v>
      </c>
      <c r="C909" s="3" t="s">
        <v>169</v>
      </c>
      <c r="D909" s="3" t="s">
        <v>68</v>
      </c>
      <c r="E909" s="3" t="s">
        <v>20</v>
      </c>
      <c r="F909" s="3" t="s">
        <v>1856</v>
      </c>
      <c r="G909" s="3" t="s">
        <v>1857</v>
      </c>
      <c r="H909" s="3"/>
    </row>
    <row r="910" ht="15.75" customHeight="1">
      <c r="A910" s="2">
        <v>45671.0</v>
      </c>
      <c r="B910" s="3" t="s">
        <v>13</v>
      </c>
      <c r="C910" s="3" t="s">
        <v>29</v>
      </c>
      <c r="D910" s="3" t="s">
        <v>68</v>
      </c>
      <c r="E910" s="3" t="s">
        <v>20</v>
      </c>
      <c r="F910" s="3" t="s">
        <v>1858</v>
      </c>
      <c r="G910" s="3" t="s">
        <v>1859</v>
      </c>
      <c r="H910" s="3"/>
    </row>
    <row r="911" ht="15.75" customHeight="1">
      <c r="A911" s="2">
        <v>45671.0</v>
      </c>
      <c r="B911" s="3" t="s">
        <v>13</v>
      </c>
      <c r="C911" s="3" t="s">
        <v>169</v>
      </c>
      <c r="D911" s="3" t="s">
        <v>26</v>
      </c>
      <c r="E911" s="3" t="s">
        <v>20</v>
      </c>
      <c r="F911" s="3" t="s">
        <v>1860</v>
      </c>
      <c r="G911" s="3" t="s">
        <v>1861</v>
      </c>
      <c r="H911" s="3"/>
    </row>
    <row r="912" ht="15.75" customHeight="1">
      <c r="A912" s="2">
        <v>45671.0</v>
      </c>
      <c r="B912" s="3" t="s">
        <v>57</v>
      </c>
      <c r="C912" s="3" t="s">
        <v>85</v>
      </c>
      <c r="D912" s="3" t="s">
        <v>9</v>
      </c>
      <c r="E912" s="3" t="s">
        <v>20</v>
      </c>
      <c r="F912" s="3" t="s">
        <v>1862</v>
      </c>
      <c r="G912" s="3" t="s">
        <v>1863</v>
      </c>
      <c r="H912" s="3"/>
    </row>
    <row r="913" ht="15.75" customHeight="1">
      <c r="A913" s="2">
        <v>45671.0</v>
      </c>
      <c r="B913" s="3" t="s">
        <v>13</v>
      </c>
      <c r="C913" s="3" t="s">
        <v>169</v>
      </c>
      <c r="D913" s="3" t="s">
        <v>63</v>
      </c>
      <c r="E913" s="3" t="s">
        <v>59</v>
      </c>
      <c r="F913" s="3" t="s">
        <v>1864</v>
      </c>
      <c r="G913" s="3" t="s">
        <v>1865</v>
      </c>
      <c r="H913" s="3"/>
    </row>
    <row r="914" ht="15.75" customHeight="1">
      <c r="A914" s="2">
        <v>45671.0</v>
      </c>
      <c r="B914" s="3" t="s">
        <v>92</v>
      </c>
      <c r="C914" s="3" t="s">
        <v>93</v>
      </c>
      <c r="D914" s="3" t="s">
        <v>23</v>
      </c>
      <c r="E914" s="3" t="s">
        <v>20</v>
      </c>
      <c r="F914" s="3" t="s">
        <v>1866</v>
      </c>
      <c r="G914" s="3" t="s">
        <v>1867</v>
      </c>
      <c r="H914" s="3"/>
    </row>
    <row r="915" ht="15.75" customHeight="1">
      <c r="A915" s="2">
        <v>45671.0</v>
      </c>
      <c r="B915" s="3" t="s">
        <v>57</v>
      </c>
      <c r="C915" s="3" t="s">
        <v>85</v>
      </c>
      <c r="D915" s="3" t="s">
        <v>63</v>
      </c>
      <c r="E915" s="3" t="s">
        <v>59</v>
      </c>
      <c r="F915" s="3" t="s">
        <v>1868</v>
      </c>
      <c r="G915" s="3" t="s">
        <v>1869</v>
      </c>
      <c r="H915" s="3"/>
    </row>
    <row r="916" ht="15.75" customHeight="1">
      <c r="A916" s="2">
        <v>45671.0</v>
      </c>
      <c r="B916" s="3" t="s">
        <v>57</v>
      </c>
      <c r="C916" s="3" t="s">
        <v>80</v>
      </c>
      <c r="D916" s="3" t="s">
        <v>19</v>
      </c>
      <c r="E916" s="3" t="s">
        <v>59</v>
      </c>
      <c r="F916" s="3" t="s">
        <v>1870</v>
      </c>
      <c r="G916" s="3" t="s">
        <v>1871</v>
      </c>
      <c r="H916" s="3"/>
    </row>
    <row r="917" ht="15.75" customHeight="1">
      <c r="A917" s="2">
        <v>45671.0</v>
      </c>
      <c r="B917" s="3" t="s">
        <v>57</v>
      </c>
      <c r="C917" s="3" t="s">
        <v>80</v>
      </c>
      <c r="D917" s="3" t="s">
        <v>19</v>
      </c>
      <c r="E917" s="3" t="s">
        <v>20</v>
      </c>
      <c r="F917" s="3" t="s">
        <v>1872</v>
      </c>
      <c r="G917" s="3" t="s">
        <v>1873</v>
      </c>
      <c r="H917" s="3"/>
    </row>
    <row r="918" ht="15.75" customHeight="1">
      <c r="A918" s="2">
        <v>45671.0</v>
      </c>
      <c r="B918" s="3" t="s">
        <v>57</v>
      </c>
      <c r="C918" s="3" t="s">
        <v>80</v>
      </c>
      <c r="D918" s="3" t="s">
        <v>9</v>
      </c>
      <c r="E918" s="3" t="s">
        <v>15</v>
      </c>
      <c r="F918" s="3" t="s">
        <v>1874</v>
      </c>
      <c r="G918" s="3" t="s">
        <v>1875</v>
      </c>
      <c r="H918" s="3"/>
    </row>
    <row r="919" ht="15.75" customHeight="1">
      <c r="A919" s="2">
        <v>45671.0</v>
      </c>
      <c r="B919" s="3" t="s">
        <v>57</v>
      </c>
      <c r="C919" s="3" t="s">
        <v>71</v>
      </c>
      <c r="D919" s="3" t="s">
        <v>34</v>
      </c>
      <c r="E919" s="3" t="s">
        <v>20</v>
      </c>
      <c r="F919" s="3" t="s">
        <v>1876</v>
      </c>
      <c r="G919" s="3" t="s">
        <v>1877</v>
      </c>
      <c r="H919" s="3"/>
    </row>
    <row r="920" ht="15.75" customHeight="1">
      <c r="A920" s="2">
        <v>45671.0</v>
      </c>
      <c r="B920" s="3" t="s">
        <v>57</v>
      </c>
      <c r="C920" s="3" t="s">
        <v>71</v>
      </c>
      <c r="D920" s="3" t="s">
        <v>23</v>
      </c>
      <c r="E920" s="3" t="s">
        <v>20</v>
      </c>
      <c r="F920" s="3" t="s">
        <v>1878</v>
      </c>
      <c r="G920" s="3" t="s">
        <v>1879</v>
      </c>
      <c r="H920" s="3"/>
    </row>
    <row r="921" ht="15.75" customHeight="1">
      <c r="A921" s="2">
        <v>45671.0</v>
      </c>
      <c r="B921" s="3" t="s">
        <v>13</v>
      </c>
      <c r="C921" s="3" t="s">
        <v>169</v>
      </c>
      <c r="D921" s="3" t="s">
        <v>23</v>
      </c>
      <c r="E921" s="3" t="s">
        <v>20</v>
      </c>
      <c r="F921" s="3" t="s">
        <v>1880</v>
      </c>
      <c r="G921" s="3" t="s">
        <v>1881</v>
      </c>
      <c r="H921" s="3"/>
    </row>
    <row r="922" ht="15.75" customHeight="1">
      <c r="A922" s="2">
        <v>45671.0</v>
      </c>
      <c r="B922" s="3" t="s">
        <v>57</v>
      </c>
      <c r="C922" s="3" t="s">
        <v>71</v>
      </c>
      <c r="D922" s="3" t="s">
        <v>26</v>
      </c>
      <c r="E922" s="3" t="s">
        <v>20</v>
      </c>
      <c r="F922" s="3" t="s">
        <v>1882</v>
      </c>
      <c r="G922" s="3" t="s">
        <v>1883</v>
      </c>
      <c r="H922" s="3"/>
    </row>
    <row r="923" ht="15.75" customHeight="1">
      <c r="A923" s="2">
        <v>45671.0</v>
      </c>
      <c r="B923" s="3" t="s">
        <v>57</v>
      </c>
      <c r="C923" s="4" t="s">
        <v>62</v>
      </c>
      <c r="D923" s="3" t="s">
        <v>9</v>
      </c>
      <c r="E923" s="3" t="s">
        <v>15</v>
      </c>
      <c r="F923" s="3" t="s">
        <v>1884</v>
      </c>
      <c r="G923" s="3" t="s">
        <v>1885</v>
      </c>
      <c r="H923" s="3"/>
    </row>
    <row r="924" ht="15.75" customHeight="1">
      <c r="A924" s="2">
        <v>45671.0</v>
      </c>
      <c r="B924" s="3" t="s">
        <v>57</v>
      </c>
      <c r="C924" s="4" t="s">
        <v>62</v>
      </c>
      <c r="D924" s="3" t="s">
        <v>19</v>
      </c>
      <c r="E924" s="3" t="s">
        <v>20</v>
      </c>
      <c r="F924" s="3" t="s">
        <v>1886</v>
      </c>
      <c r="G924" s="3" t="s">
        <v>1887</v>
      </c>
      <c r="H924" s="3"/>
    </row>
    <row r="925" ht="15.75" customHeight="1">
      <c r="A925" s="2">
        <v>45671.0</v>
      </c>
      <c r="B925" s="3" t="s">
        <v>57</v>
      </c>
      <c r="C925" s="4" t="s">
        <v>62</v>
      </c>
      <c r="D925" s="3" t="s">
        <v>68</v>
      </c>
      <c r="E925" s="3" t="s">
        <v>59</v>
      </c>
      <c r="F925" s="3" t="s">
        <v>1888</v>
      </c>
      <c r="G925" s="3" t="s">
        <v>1889</v>
      </c>
      <c r="H925" s="3"/>
    </row>
    <row r="926" ht="15.75" customHeight="1">
      <c r="A926" s="2">
        <v>45671.0</v>
      </c>
      <c r="B926" s="3" t="s">
        <v>57</v>
      </c>
      <c r="C926" s="4" t="s">
        <v>62</v>
      </c>
      <c r="D926" s="3" t="s">
        <v>26</v>
      </c>
      <c r="E926" s="3" t="s">
        <v>20</v>
      </c>
      <c r="F926" s="3" t="s">
        <v>1890</v>
      </c>
      <c r="G926" s="3" t="s">
        <v>1891</v>
      </c>
      <c r="H926" s="3"/>
    </row>
    <row r="927" ht="15.75" customHeight="1">
      <c r="A927" s="2">
        <v>45671.0</v>
      </c>
      <c r="B927" s="3" t="s">
        <v>57</v>
      </c>
      <c r="C927" s="3" t="s">
        <v>58</v>
      </c>
      <c r="D927" s="3" t="s">
        <v>26</v>
      </c>
      <c r="E927" s="3" t="s">
        <v>20</v>
      </c>
      <c r="F927" s="3" t="s">
        <v>1892</v>
      </c>
      <c r="G927" s="3" t="s">
        <v>1893</v>
      </c>
      <c r="H927" s="3"/>
    </row>
    <row r="928" ht="15.75" customHeight="1">
      <c r="A928" s="2">
        <v>45671.0</v>
      </c>
      <c r="B928" s="3" t="s">
        <v>57</v>
      </c>
      <c r="C928" s="3" t="s">
        <v>58</v>
      </c>
      <c r="D928" s="3" t="s">
        <v>34</v>
      </c>
      <c r="E928" s="3" t="s">
        <v>15</v>
      </c>
      <c r="F928" s="3" t="s">
        <v>1894</v>
      </c>
      <c r="G928" s="3" t="s">
        <v>1895</v>
      </c>
      <c r="H928" s="3"/>
    </row>
    <row r="929" ht="15.75" customHeight="1">
      <c r="A929" s="2">
        <v>45671.0</v>
      </c>
      <c r="B929" s="3" t="s">
        <v>57</v>
      </c>
      <c r="C929" s="3" t="s">
        <v>58</v>
      </c>
      <c r="D929" s="3" t="s">
        <v>38</v>
      </c>
      <c r="E929" s="3" t="s">
        <v>20</v>
      </c>
      <c r="F929" s="3" t="s">
        <v>1896</v>
      </c>
      <c r="G929" s="3" t="s">
        <v>1897</v>
      </c>
      <c r="H929" s="3"/>
    </row>
    <row r="930" ht="15.75" customHeight="1">
      <c r="A930" s="2">
        <v>45671.0</v>
      </c>
      <c r="B930" s="3" t="s">
        <v>57</v>
      </c>
      <c r="C930" s="3" t="s">
        <v>71</v>
      </c>
      <c r="D930" s="3" t="s">
        <v>34</v>
      </c>
      <c r="E930" s="3" t="s">
        <v>20</v>
      </c>
      <c r="F930" s="3" t="s">
        <v>1898</v>
      </c>
      <c r="G930" s="3" t="s">
        <v>1899</v>
      </c>
      <c r="H930" s="3"/>
    </row>
    <row r="931" ht="15.75" customHeight="1">
      <c r="A931" s="2">
        <v>45671.0</v>
      </c>
      <c r="B931" s="3" t="s">
        <v>92</v>
      </c>
      <c r="C931" s="3" t="s">
        <v>93</v>
      </c>
      <c r="D931" s="3" t="s">
        <v>63</v>
      </c>
      <c r="E931" s="3" t="s">
        <v>59</v>
      </c>
      <c r="F931" s="3" t="s">
        <v>1900</v>
      </c>
      <c r="G931" s="3" t="s">
        <v>1901</v>
      </c>
      <c r="H931" s="3"/>
    </row>
    <row r="932" ht="15.75" customHeight="1">
      <c r="A932" s="2">
        <v>45671.0</v>
      </c>
      <c r="B932" s="3" t="s">
        <v>7</v>
      </c>
      <c r="C932" s="3" t="s">
        <v>106</v>
      </c>
      <c r="D932" s="3" t="s">
        <v>63</v>
      </c>
      <c r="E932" s="3" t="s">
        <v>20</v>
      </c>
      <c r="F932" s="3" t="s">
        <v>1902</v>
      </c>
      <c r="G932" s="3" t="s">
        <v>1903</v>
      </c>
      <c r="H932" s="3"/>
    </row>
    <row r="933" ht="15.75" customHeight="1">
      <c r="A933" s="2">
        <v>45671.0</v>
      </c>
      <c r="B933" s="3" t="s">
        <v>92</v>
      </c>
      <c r="C933" s="3" t="s">
        <v>98</v>
      </c>
      <c r="D933" s="3" t="s">
        <v>23</v>
      </c>
      <c r="E933" s="3" t="s">
        <v>15</v>
      </c>
      <c r="F933" s="3" t="s">
        <v>1904</v>
      </c>
      <c r="G933" s="3" t="s">
        <v>1905</v>
      </c>
      <c r="H933" s="3"/>
    </row>
    <row r="934" ht="15.75" customHeight="1">
      <c r="A934" s="2">
        <v>45671.0</v>
      </c>
      <c r="B934" s="3" t="s">
        <v>7</v>
      </c>
      <c r="C934" s="3" t="s">
        <v>126</v>
      </c>
      <c r="D934" s="3" t="s">
        <v>26</v>
      </c>
      <c r="E934" s="3" t="s">
        <v>1097</v>
      </c>
      <c r="F934" s="3" t="s">
        <v>1906</v>
      </c>
      <c r="G934" s="3" t="s">
        <v>1907</v>
      </c>
      <c r="H934" s="3"/>
    </row>
    <row r="935" ht="15.75" customHeight="1">
      <c r="A935" s="2">
        <v>45671.0</v>
      </c>
      <c r="B935" s="3" t="s">
        <v>7</v>
      </c>
      <c r="C935" s="3" t="s">
        <v>126</v>
      </c>
      <c r="D935" s="3" t="s">
        <v>26</v>
      </c>
      <c r="E935" s="3" t="s">
        <v>660</v>
      </c>
      <c r="F935" s="3" t="s">
        <v>1908</v>
      </c>
      <c r="G935" s="3" t="s">
        <v>1909</v>
      </c>
      <c r="H935" s="3"/>
    </row>
    <row r="936" ht="15.75" customHeight="1">
      <c r="A936" s="2">
        <v>45671.0</v>
      </c>
      <c r="B936" s="3" t="s">
        <v>7</v>
      </c>
      <c r="C936" s="3" t="s">
        <v>126</v>
      </c>
      <c r="D936" s="3" t="s">
        <v>19</v>
      </c>
      <c r="E936" s="3" t="s">
        <v>15</v>
      </c>
      <c r="F936" s="3" t="s">
        <v>1910</v>
      </c>
      <c r="G936" s="3" t="s">
        <v>1911</v>
      </c>
      <c r="H936" s="3"/>
    </row>
    <row r="937" ht="15.75" customHeight="1">
      <c r="A937" s="2">
        <v>45671.0</v>
      </c>
      <c r="B937" s="3" t="s">
        <v>7</v>
      </c>
      <c r="C937" s="3" t="s">
        <v>118</v>
      </c>
      <c r="D937" s="3" t="s">
        <v>9</v>
      </c>
      <c r="E937" s="3" t="s">
        <v>10</v>
      </c>
      <c r="F937" s="3" t="s">
        <v>1912</v>
      </c>
      <c r="G937" s="3" t="s">
        <v>1913</v>
      </c>
      <c r="H937" s="3"/>
    </row>
    <row r="938" ht="15.75" customHeight="1">
      <c r="A938" s="2">
        <v>45671.0</v>
      </c>
      <c r="B938" s="3" t="s">
        <v>7</v>
      </c>
      <c r="C938" s="3" t="s">
        <v>118</v>
      </c>
      <c r="D938" s="3" t="s">
        <v>23</v>
      </c>
      <c r="E938" s="3" t="s">
        <v>15</v>
      </c>
      <c r="F938" s="3" t="s">
        <v>1914</v>
      </c>
      <c r="G938" s="3" t="s">
        <v>1915</v>
      </c>
      <c r="H938" s="3"/>
    </row>
    <row r="939" ht="15.75" customHeight="1">
      <c r="A939" s="2">
        <v>45671.0</v>
      </c>
      <c r="B939" s="3" t="s">
        <v>7</v>
      </c>
      <c r="C939" s="3" t="s">
        <v>118</v>
      </c>
      <c r="D939" s="3" t="s">
        <v>23</v>
      </c>
      <c r="E939" s="3" t="s">
        <v>15</v>
      </c>
      <c r="F939" s="3" t="s">
        <v>1916</v>
      </c>
      <c r="G939" s="3" t="s">
        <v>1917</v>
      </c>
      <c r="H939" s="3"/>
    </row>
    <row r="940" ht="15.75" customHeight="1">
      <c r="A940" s="2">
        <v>45671.0</v>
      </c>
      <c r="B940" s="3" t="s">
        <v>7</v>
      </c>
      <c r="C940" s="3" t="s">
        <v>118</v>
      </c>
      <c r="D940" s="3" t="s">
        <v>68</v>
      </c>
      <c r="E940" s="3" t="s">
        <v>15</v>
      </c>
      <c r="F940" s="3" t="s">
        <v>1918</v>
      </c>
      <c r="G940" s="3" t="s">
        <v>1919</v>
      </c>
      <c r="H940" s="3"/>
    </row>
    <row r="941" ht="15.75" customHeight="1">
      <c r="A941" s="2">
        <v>45671.0</v>
      </c>
      <c r="B941" s="3" t="s">
        <v>7</v>
      </c>
      <c r="C941" s="3" t="s">
        <v>106</v>
      </c>
      <c r="D941" s="3" t="s">
        <v>34</v>
      </c>
      <c r="E941" s="3" t="s">
        <v>258</v>
      </c>
      <c r="F941" s="3" t="s">
        <v>1920</v>
      </c>
      <c r="G941" s="3" t="s">
        <v>1921</v>
      </c>
      <c r="H941" s="3"/>
    </row>
    <row r="942" ht="15.75" customHeight="1">
      <c r="A942" s="2">
        <v>45671.0</v>
      </c>
      <c r="B942" s="3" t="s">
        <v>7</v>
      </c>
      <c r="C942" s="3" t="s">
        <v>106</v>
      </c>
      <c r="D942" s="3" t="s">
        <v>63</v>
      </c>
      <c r="E942" s="3" t="s">
        <v>15</v>
      </c>
      <c r="F942" s="3" t="s">
        <v>1922</v>
      </c>
      <c r="G942" s="3" t="s">
        <v>1923</v>
      </c>
      <c r="H942" s="3"/>
    </row>
    <row r="943" ht="15.75" customHeight="1">
      <c r="A943" s="2">
        <v>45671.0</v>
      </c>
      <c r="B943" s="3" t="s">
        <v>7</v>
      </c>
      <c r="C943" s="3" t="s">
        <v>106</v>
      </c>
      <c r="D943" s="3" t="s">
        <v>34</v>
      </c>
      <c r="E943" s="3" t="s">
        <v>109</v>
      </c>
      <c r="F943" s="3" t="s">
        <v>1924</v>
      </c>
      <c r="G943" s="3" t="s">
        <v>1925</v>
      </c>
      <c r="H943" s="3"/>
    </row>
    <row r="944" ht="15.75" customHeight="1">
      <c r="A944" s="2">
        <v>45671.0</v>
      </c>
      <c r="B944" s="3" t="s">
        <v>7</v>
      </c>
      <c r="C944" s="3" t="s">
        <v>106</v>
      </c>
      <c r="D944" s="3" t="s">
        <v>9</v>
      </c>
      <c r="E944" s="3" t="s">
        <v>10</v>
      </c>
      <c r="F944" s="3" t="s">
        <v>1926</v>
      </c>
      <c r="G944" s="3" t="s">
        <v>1927</v>
      </c>
      <c r="H944" s="3"/>
    </row>
    <row r="945" ht="15.75" customHeight="1">
      <c r="A945" s="2">
        <v>45671.0</v>
      </c>
      <c r="B945" s="3" t="s">
        <v>7</v>
      </c>
      <c r="C945" s="3" t="s">
        <v>8</v>
      </c>
      <c r="D945" s="3" t="s">
        <v>34</v>
      </c>
      <c r="E945" s="3" t="s">
        <v>109</v>
      </c>
      <c r="F945" s="3" t="s">
        <v>1928</v>
      </c>
      <c r="G945" s="3" t="s">
        <v>1929</v>
      </c>
      <c r="H945" s="3"/>
    </row>
    <row r="946" ht="15.75" customHeight="1">
      <c r="A946" s="2">
        <v>45671.0</v>
      </c>
      <c r="B946" s="3" t="s">
        <v>7</v>
      </c>
      <c r="C946" s="3" t="s">
        <v>8</v>
      </c>
      <c r="D946" s="3" t="s">
        <v>9</v>
      </c>
      <c r="E946" s="3" t="s">
        <v>258</v>
      </c>
      <c r="F946" s="3" t="s">
        <v>1930</v>
      </c>
      <c r="G946" s="3" t="s">
        <v>1931</v>
      </c>
      <c r="H946" s="3"/>
    </row>
    <row r="947" ht="15.75" customHeight="1">
      <c r="A947" s="2">
        <v>45671.0</v>
      </c>
      <c r="B947" s="3" t="s">
        <v>7</v>
      </c>
      <c r="C947" s="3" t="s">
        <v>8</v>
      </c>
      <c r="D947" s="3" t="s">
        <v>63</v>
      </c>
      <c r="E947" s="3" t="s">
        <v>20</v>
      </c>
      <c r="F947" s="3" t="s">
        <v>1932</v>
      </c>
      <c r="G947" s="3" t="s">
        <v>1933</v>
      </c>
      <c r="H947" s="3"/>
    </row>
    <row r="948" ht="15.75" customHeight="1">
      <c r="A948" s="2">
        <v>45671.0</v>
      </c>
      <c r="B948" s="3" t="s">
        <v>92</v>
      </c>
      <c r="C948" s="3" t="s">
        <v>93</v>
      </c>
      <c r="D948" s="3" t="s">
        <v>63</v>
      </c>
      <c r="E948" s="3" t="s">
        <v>109</v>
      </c>
      <c r="F948" s="3" t="s">
        <v>1934</v>
      </c>
      <c r="G948" s="3" t="s">
        <v>1935</v>
      </c>
      <c r="H948" s="3"/>
    </row>
    <row r="949" ht="15.75" customHeight="1">
      <c r="A949" s="2">
        <v>45671.0</v>
      </c>
      <c r="B949" s="3" t="s">
        <v>7</v>
      </c>
      <c r="C949" s="3" t="s">
        <v>131</v>
      </c>
      <c r="D949" s="3" t="s">
        <v>26</v>
      </c>
      <c r="E949" s="3" t="s">
        <v>119</v>
      </c>
      <c r="F949" s="3" t="s">
        <v>1936</v>
      </c>
      <c r="G949" s="3" t="s">
        <v>1937</v>
      </c>
      <c r="H949" s="3"/>
    </row>
    <row r="950" ht="15.75" customHeight="1">
      <c r="A950" s="2">
        <v>45671.0</v>
      </c>
      <c r="B950" s="3" t="s">
        <v>7</v>
      </c>
      <c r="C950" s="3" t="s">
        <v>131</v>
      </c>
      <c r="D950" s="3" t="s">
        <v>23</v>
      </c>
      <c r="E950" s="3" t="s">
        <v>15</v>
      </c>
      <c r="F950" s="3" t="s">
        <v>1938</v>
      </c>
      <c r="G950" s="3" t="s">
        <v>1939</v>
      </c>
      <c r="H950" s="3"/>
    </row>
    <row r="951" ht="15.75" customHeight="1">
      <c r="A951" s="2">
        <v>45671.0</v>
      </c>
      <c r="B951" s="3" t="s">
        <v>7</v>
      </c>
      <c r="C951" s="3" t="s">
        <v>118</v>
      </c>
      <c r="D951" s="3" t="s">
        <v>23</v>
      </c>
      <c r="E951" s="3" t="s">
        <v>15</v>
      </c>
      <c r="F951" s="3" t="s">
        <v>1940</v>
      </c>
      <c r="G951" s="3" t="s">
        <v>1941</v>
      </c>
      <c r="H951" s="3"/>
    </row>
    <row r="952" ht="15.75" customHeight="1">
      <c r="A952" s="2">
        <v>45671.0</v>
      </c>
      <c r="B952" s="3" t="s">
        <v>7</v>
      </c>
      <c r="C952" s="3" t="s">
        <v>131</v>
      </c>
      <c r="D952" s="3" t="s">
        <v>26</v>
      </c>
      <c r="E952" s="3" t="s">
        <v>1097</v>
      </c>
      <c r="F952" s="3" t="s">
        <v>1942</v>
      </c>
      <c r="G952" s="3" t="s">
        <v>1943</v>
      </c>
      <c r="H952" s="3"/>
    </row>
    <row r="953" ht="15.75" customHeight="1">
      <c r="A953" s="2">
        <v>45671.0</v>
      </c>
      <c r="B953" s="3" t="s">
        <v>92</v>
      </c>
      <c r="C953" s="3" t="s">
        <v>98</v>
      </c>
      <c r="D953" s="3" t="s">
        <v>19</v>
      </c>
      <c r="E953" s="3" t="s">
        <v>20</v>
      </c>
      <c r="F953" s="3" t="s">
        <v>1944</v>
      </c>
      <c r="G953" s="3" t="s">
        <v>1945</v>
      </c>
      <c r="H953" s="3"/>
    </row>
    <row r="954" ht="15.75" customHeight="1">
      <c r="A954" s="2">
        <v>45671.0</v>
      </c>
      <c r="B954" s="3" t="s">
        <v>7</v>
      </c>
      <c r="C954" s="3" t="s">
        <v>131</v>
      </c>
      <c r="D954" s="3" t="s">
        <v>9</v>
      </c>
      <c r="E954" s="3" t="s">
        <v>258</v>
      </c>
      <c r="F954" s="3" t="s">
        <v>1946</v>
      </c>
      <c r="G954" s="3" t="s">
        <v>1947</v>
      </c>
      <c r="H954" s="3"/>
    </row>
    <row r="955" ht="15.75" customHeight="1">
      <c r="A955" s="2">
        <v>45671.0</v>
      </c>
      <c r="B955" s="3" t="s">
        <v>92</v>
      </c>
      <c r="C955" s="3" t="s">
        <v>98</v>
      </c>
      <c r="D955" s="3" t="s">
        <v>34</v>
      </c>
      <c r="E955" s="3" t="s">
        <v>101</v>
      </c>
      <c r="F955" s="3" t="s">
        <v>1948</v>
      </c>
      <c r="G955" s="3" t="s">
        <v>1949</v>
      </c>
      <c r="H955" s="3"/>
    </row>
    <row r="956" ht="15.75" customHeight="1">
      <c r="A956" s="2">
        <v>45671.0</v>
      </c>
      <c r="B956" s="3" t="s">
        <v>92</v>
      </c>
      <c r="C956" s="3" t="s">
        <v>98</v>
      </c>
      <c r="D956" s="3" t="s">
        <v>63</v>
      </c>
      <c r="E956" s="3" t="s">
        <v>101</v>
      </c>
      <c r="F956" s="3" t="s">
        <v>1950</v>
      </c>
      <c r="G956" s="3" t="s">
        <v>1951</v>
      </c>
      <c r="H956" s="3"/>
    </row>
    <row r="957" ht="15.75" customHeight="1">
      <c r="A957" s="2">
        <v>45671.0</v>
      </c>
      <c r="B957" s="3" t="s">
        <v>92</v>
      </c>
      <c r="C957" s="3" t="s">
        <v>144</v>
      </c>
      <c r="D957" s="3" t="s">
        <v>26</v>
      </c>
      <c r="E957" s="3" t="s">
        <v>101</v>
      </c>
      <c r="F957" s="3" t="s">
        <v>1952</v>
      </c>
      <c r="G957" s="3" t="s">
        <v>1953</v>
      </c>
      <c r="H957" s="3"/>
    </row>
    <row r="958" ht="15.75" customHeight="1">
      <c r="A958" s="2">
        <v>45671.0</v>
      </c>
      <c r="B958" s="3" t="s">
        <v>92</v>
      </c>
      <c r="C958" s="3" t="s">
        <v>144</v>
      </c>
      <c r="D958" s="3" t="s">
        <v>38</v>
      </c>
      <c r="E958" s="3" t="s">
        <v>15</v>
      </c>
      <c r="F958" s="3" t="s">
        <v>1954</v>
      </c>
      <c r="G958" s="3" t="s">
        <v>1955</v>
      </c>
      <c r="H958" s="3"/>
    </row>
    <row r="959" ht="15.75" customHeight="1">
      <c r="A959" s="2">
        <v>45671.0</v>
      </c>
      <c r="B959" s="3" t="s">
        <v>92</v>
      </c>
      <c r="C959" s="3" t="s">
        <v>144</v>
      </c>
      <c r="D959" s="3" t="s">
        <v>19</v>
      </c>
      <c r="E959" s="3" t="s">
        <v>20</v>
      </c>
      <c r="F959" s="3" t="s">
        <v>1956</v>
      </c>
      <c r="G959" s="3" t="s">
        <v>1957</v>
      </c>
      <c r="H959" s="3"/>
    </row>
    <row r="960" ht="15.75" customHeight="1">
      <c r="A960" s="2">
        <v>45671.0</v>
      </c>
      <c r="B960" s="3" t="s">
        <v>92</v>
      </c>
      <c r="C960" s="3" t="s">
        <v>144</v>
      </c>
      <c r="D960" s="3" t="s">
        <v>23</v>
      </c>
      <c r="E960" s="3" t="s">
        <v>15</v>
      </c>
      <c r="F960" s="3" t="s">
        <v>1958</v>
      </c>
      <c r="G960" s="3" t="s">
        <v>1959</v>
      </c>
      <c r="H960" s="3"/>
    </row>
    <row r="961" ht="15.75" customHeight="1">
      <c r="A961" s="2">
        <v>45671.0</v>
      </c>
      <c r="B961" s="3" t="s">
        <v>92</v>
      </c>
      <c r="C961" s="3" t="s">
        <v>98</v>
      </c>
      <c r="D961" s="3" t="s">
        <v>26</v>
      </c>
      <c r="E961" s="3" t="s">
        <v>101</v>
      </c>
      <c r="F961" s="3" t="s">
        <v>1960</v>
      </c>
      <c r="G961" s="3" t="s">
        <v>1961</v>
      </c>
      <c r="H961" s="3"/>
    </row>
    <row r="962" ht="15.75" customHeight="1">
      <c r="A962" s="2">
        <v>45671.0</v>
      </c>
      <c r="B962" s="3" t="s">
        <v>92</v>
      </c>
      <c r="C962" s="4" t="s">
        <v>149</v>
      </c>
      <c r="D962" s="3" t="s">
        <v>26</v>
      </c>
      <c r="E962" s="3" t="s">
        <v>15</v>
      </c>
      <c r="F962" s="3" t="s">
        <v>1962</v>
      </c>
      <c r="G962" s="3" t="s">
        <v>1963</v>
      </c>
      <c r="H962" s="3"/>
    </row>
    <row r="963" ht="15.75" customHeight="1">
      <c r="A963" s="2">
        <v>45671.0</v>
      </c>
      <c r="B963" s="3" t="s">
        <v>92</v>
      </c>
      <c r="C963" s="4" t="s">
        <v>149</v>
      </c>
      <c r="D963" s="3" t="s">
        <v>26</v>
      </c>
      <c r="E963" s="3" t="s">
        <v>101</v>
      </c>
      <c r="F963" s="3" t="s">
        <v>1964</v>
      </c>
      <c r="G963" s="3" t="s">
        <v>1965</v>
      </c>
      <c r="H963" s="3"/>
    </row>
    <row r="964" ht="15.75" customHeight="1">
      <c r="A964" s="2">
        <v>45671.0</v>
      </c>
      <c r="B964" s="3" t="s">
        <v>92</v>
      </c>
      <c r="C964" s="3" t="s">
        <v>158</v>
      </c>
      <c r="D964" s="3" t="s">
        <v>34</v>
      </c>
      <c r="E964" s="3" t="s">
        <v>109</v>
      </c>
      <c r="F964" s="3" t="s">
        <v>1966</v>
      </c>
      <c r="G964" s="3" t="s">
        <v>1967</v>
      </c>
      <c r="H964" s="3"/>
    </row>
    <row r="965" ht="15.75" customHeight="1">
      <c r="A965" s="2">
        <v>45671.0</v>
      </c>
      <c r="B965" s="3" t="s">
        <v>92</v>
      </c>
      <c r="C965" s="3" t="s">
        <v>158</v>
      </c>
      <c r="D965" s="3" t="s">
        <v>23</v>
      </c>
      <c r="E965" s="3" t="s">
        <v>15</v>
      </c>
      <c r="F965" s="3" t="s">
        <v>1968</v>
      </c>
      <c r="G965" s="3" t="s">
        <v>1969</v>
      </c>
      <c r="H965" s="3"/>
    </row>
    <row r="966" ht="15.75" customHeight="1">
      <c r="A966" s="2">
        <v>45671.0</v>
      </c>
      <c r="B966" s="3" t="s">
        <v>92</v>
      </c>
      <c r="C966" s="3" t="s">
        <v>158</v>
      </c>
      <c r="D966" s="3" t="s">
        <v>38</v>
      </c>
      <c r="E966" s="3" t="s">
        <v>15</v>
      </c>
      <c r="F966" s="3" t="s">
        <v>1970</v>
      </c>
      <c r="G966" s="3" t="s">
        <v>1971</v>
      </c>
      <c r="H966" s="3"/>
    </row>
    <row r="967" ht="15.75" customHeight="1">
      <c r="A967" s="2">
        <v>45671.0</v>
      </c>
      <c r="B967" s="3" t="s">
        <v>92</v>
      </c>
      <c r="C967" s="3" t="s">
        <v>158</v>
      </c>
      <c r="D967" s="3" t="s">
        <v>19</v>
      </c>
      <c r="E967" s="3" t="s">
        <v>15</v>
      </c>
      <c r="F967" s="3" t="s">
        <v>1972</v>
      </c>
      <c r="G967" s="3" t="s">
        <v>1973</v>
      </c>
      <c r="H967" s="3"/>
    </row>
    <row r="968" ht="15.75" customHeight="1">
      <c r="A968" s="2">
        <v>45671.0</v>
      </c>
      <c r="B968" s="3" t="s">
        <v>92</v>
      </c>
      <c r="C968" s="3" t="s">
        <v>158</v>
      </c>
      <c r="D968" s="3" t="s">
        <v>63</v>
      </c>
      <c r="E968" s="3" t="s">
        <v>59</v>
      </c>
      <c r="F968" s="3" t="s">
        <v>1974</v>
      </c>
      <c r="G968" s="3" t="s">
        <v>1975</v>
      </c>
      <c r="H968" s="3"/>
    </row>
    <row r="969" ht="15.75" customHeight="1">
      <c r="A969" s="2">
        <v>45671.0</v>
      </c>
      <c r="B969" s="3" t="s">
        <v>92</v>
      </c>
      <c r="C969" s="3" t="s">
        <v>144</v>
      </c>
      <c r="D969" s="3" t="s">
        <v>38</v>
      </c>
      <c r="E969" s="3" t="s">
        <v>101</v>
      </c>
      <c r="F969" s="3" t="s">
        <v>1976</v>
      </c>
      <c r="G969" s="3" t="s">
        <v>1977</v>
      </c>
      <c r="H969" s="3"/>
    </row>
    <row r="970" ht="15.75" customHeight="1">
      <c r="A970" s="2">
        <v>45672.0</v>
      </c>
      <c r="B970" s="3" t="s">
        <v>13</v>
      </c>
      <c r="C970" s="3" t="s">
        <v>14</v>
      </c>
      <c r="D970" s="3" t="s">
        <v>68</v>
      </c>
      <c r="E970" s="3" t="s">
        <v>20</v>
      </c>
      <c r="F970" s="3" t="s">
        <v>1978</v>
      </c>
      <c r="G970" s="3" t="s">
        <v>1979</v>
      </c>
      <c r="H970" s="3"/>
    </row>
    <row r="971" ht="15.75" customHeight="1">
      <c r="A971" s="2">
        <v>45672.0</v>
      </c>
      <c r="B971" s="3" t="s">
        <v>13</v>
      </c>
      <c r="C971" s="3" t="s">
        <v>169</v>
      </c>
      <c r="D971" s="3" t="s">
        <v>38</v>
      </c>
      <c r="E971" s="3" t="s">
        <v>15</v>
      </c>
      <c r="F971" s="3" t="s">
        <v>1980</v>
      </c>
      <c r="G971" s="3" t="s">
        <v>1981</v>
      </c>
      <c r="H971" s="3"/>
    </row>
    <row r="972" ht="15.75" customHeight="1">
      <c r="A972" s="2">
        <v>45672.0</v>
      </c>
      <c r="B972" s="3" t="s">
        <v>13</v>
      </c>
      <c r="C972" s="3" t="s">
        <v>169</v>
      </c>
      <c r="D972" s="3" t="s">
        <v>9</v>
      </c>
      <c r="E972" s="3" t="s">
        <v>101</v>
      </c>
      <c r="F972" s="3" t="s">
        <v>1982</v>
      </c>
      <c r="G972" s="3" t="s">
        <v>1983</v>
      </c>
      <c r="H972" s="3"/>
    </row>
    <row r="973" ht="15.75" customHeight="1">
      <c r="A973" s="2">
        <v>45672.0</v>
      </c>
      <c r="B973" s="3" t="s">
        <v>13</v>
      </c>
      <c r="C973" s="3" t="s">
        <v>169</v>
      </c>
      <c r="D973" s="3" t="s">
        <v>9</v>
      </c>
      <c r="E973" s="3" t="s">
        <v>101</v>
      </c>
      <c r="F973" s="3" t="s">
        <v>452</v>
      </c>
      <c r="G973" s="3" t="s">
        <v>1984</v>
      </c>
      <c r="H973" s="3"/>
    </row>
    <row r="974" ht="15.75" customHeight="1">
      <c r="A974" s="2">
        <v>45672.0</v>
      </c>
      <c r="B974" s="3" t="s">
        <v>13</v>
      </c>
      <c r="C974" s="3" t="s">
        <v>37</v>
      </c>
      <c r="D974" s="3" t="s">
        <v>19</v>
      </c>
      <c r="E974" s="3" t="s">
        <v>20</v>
      </c>
      <c r="F974" s="3" t="s">
        <v>1985</v>
      </c>
      <c r="G974" s="3" t="s">
        <v>1986</v>
      </c>
      <c r="H974" s="3"/>
    </row>
    <row r="975" ht="15.75" customHeight="1">
      <c r="A975" s="2">
        <v>45672.0</v>
      </c>
      <c r="B975" s="3" t="s">
        <v>13</v>
      </c>
      <c r="C975" s="3" t="s">
        <v>37</v>
      </c>
      <c r="D975" s="3" t="s">
        <v>19</v>
      </c>
      <c r="E975" s="3" t="s">
        <v>20</v>
      </c>
      <c r="F975" s="3" t="s">
        <v>1987</v>
      </c>
      <c r="G975" s="3" t="s">
        <v>1988</v>
      </c>
      <c r="H975" s="3"/>
    </row>
    <row r="976" ht="15.75" customHeight="1">
      <c r="A976" s="2">
        <v>45672.0</v>
      </c>
      <c r="B976" s="3" t="s">
        <v>13</v>
      </c>
      <c r="C976" s="3" t="s">
        <v>37</v>
      </c>
      <c r="D976" s="3" t="s">
        <v>19</v>
      </c>
      <c r="E976" s="3" t="s">
        <v>20</v>
      </c>
      <c r="F976" s="3" t="s">
        <v>1989</v>
      </c>
      <c r="G976" s="3" t="s">
        <v>1990</v>
      </c>
      <c r="H976" s="3"/>
    </row>
    <row r="977" ht="15.75" customHeight="1">
      <c r="A977" s="2">
        <v>45672.0</v>
      </c>
      <c r="B977" s="3" t="s">
        <v>13</v>
      </c>
      <c r="C977" s="3" t="s">
        <v>29</v>
      </c>
      <c r="D977" s="3" t="s">
        <v>38</v>
      </c>
      <c r="E977" s="3" t="s">
        <v>20</v>
      </c>
      <c r="F977" s="3" t="s">
        <v>1991</v>
      </c>
      <c r="G977" s="3" t="s">
        <v>1992</v>
      </c>
      <c r="H977" s="3"/>
    </row>
    <row r="978" ht="15.75" customHeight="1">
      <c r="A978" s="2">
        <v>45672.0</v>
      </c>
      <c r="B978" s="3" t="s">
        <v>13</v>
      </c>
      <c r="C978" s="3" t="s">
        <v>18</v>
      </c>
      <c r="D978" s="3" t="s">
        <v>38</v>
      </c>
      <c r="E978" s="3" t="s">
        <v>20</v>
      </c>
      <c r="F978" s="3" t="s">
        <v>1993</v>
      </c>
      <c r="G978" s="3" t="s">
        <v>1994</v>
      </c>
      <c r="H978" s="3"/>
    </row>
    <row r="979" ht="15.75" customHeight="1">
      <c r="A979" s="2">
        <v>45672.0</v>
      </c>
      <c r="B979" s="3" t="s">
        <v>13</v>
      </c>
      <c r="C979" s="3" t="s">
        <v>29</v>
      </c>
      <c r="D979" s="3" t="s">
        <v>38</v>
      </c>
      <c r="E979" s="3" t="s">
        <v>15</v>
      </c>
      <c r="F979" s="3" t="s">
        <v>1995</v>
      </c>
      <c r="G979" s="3" t="s">
        <v>1996</v>
      </c>
      <c r="H979" s="3"/>
    </row>
    <row r="980" ht="15.75" customHeight="1">
      <c r="A980" s="2">
        <v>45672.0</v>
      </c>
      <c r="B980" s="3" t="s">
        <v>13</v>
      </c>
      <c r="C980" s="3" t="s">
        <v>29</v>
      </c>
      <c r="D980" s="3" t="s">
        <v>19</v>
      </c>
      <c r="E980" s="3" t="s">
        <v>20</v>
      </c>
      <c r="F980" s="3" t="s">
        <v>1997</v>
      </c>
      <c r="G980" s="3" t="s">
        <v>1998</v>
      </c>
      <c r="H980" s="3"/>
    </row>
    <row r="981" ht="15.75" customHeight="1">
      <c r="A981" s="2">
        <v>45672.0</v>
      </c>
      <c r="B981" s="3" t="s">
        <v>13</v>
      </c>
      <c r="C981" s="3" t="s">
        <v>18</v>
      </c>
      <c r="D981" s="3" t="s">
        <v>9</v>
      </c>
      <c r="E981" s="3" t="s">
        <v>101</v>
      </c>
      <c r="F981" s="3" t="s">
        <v>1999</v>
      </c>
      <c r="G981" s="3" t="s">
        <v>2000</v>
      </c>
      <c r="H981" s="3"/>
    </row>
    <row r="982" ht="15.75" customHeight="1">
      <c r="A982" s="2">
        <v>45672.0</v>
      </c>
      <c r="B982" s="3" t="s">
        <v>13</v>
      </c>
      <c r="C982" s="3" t="s">
        <v>18</v>
      </c>
      <c r="D982" s="3" t="s">
        <v>38</v>
      </c>
      <c r="E982" s="3" t="s">
        <v>20</v>
      </c>
      <c r="F982" s="3" t="s">
        <v>2001</v>
      </c>
      <c r="G982" s="3" t="s">
        <v>2002</v>
      </c>
      <c r="H982" s="3"/>
    </row>
    <row r="983" ht="15.75" customHeight="1">
      <c r="A983" s="2">
        <v>45672.0</v>
      </c>
      <c r="B983" s="3" t="s">
        <v>13</v>
      </c>
      <c r="C983" s="3" t="s">
        <v>18</v>
      </c>
      <c r="D983" s="3" t="s">
        <v>38</v>
      </c>
      <c r="E983" s="3" t="s">
        <v>15</v>
      </c>
      <c r="F983" s="3" t="s">
        <v>2003</v>
      </c>
      <c r="G983" s="3" t="s">
        <v>2004</v>
      </c>
      <c r="H983" s="3"/>
    </row>
    <row r="984" ht="15.75" customHeight="1">
      <c r="A984" s="2">
        <v>45672.0</v>
      </c>
      <c r="B984" s="3" t="s">
        <v>13</v>
      </c>
      <c r="C984" s="3" t="s">
        <v>14</v>
      </c>
      <c r="D984" s="3" t="s">
        <v>9</v>
      </c>
      <c r="E984" s="3" t="s">
        <v>101</v>
      </c>
      <c r="F984" s="3" t="s">
        <v>2005</v>
      </c>
      <c r="G984" s="3" t="s">
        <v>2006</v>
      </c>
      <c r="H984" s="3"/>
    </row>
    <row r="985" ht="15.75" customHeight="1">
      <c r="A985" s="2">
        <v>45672.0</v>
      </c>
      <c r="B985" s="3" t="s">
        <v>13</v>
      </c>
      <c r="C985" s="3" t="s">
        <v>169</v>
      </c>
      <c r="D985" s="3" t="s">
        <v>38</v>
      </c>
      <c r="E985" s="3" t="s">
        <v>20</v>
      </c>
      <c r="F985" s="3" t="s">
        <v>2007</v>
      </c>
      <c r="G985" s="3" t="s">
        <v>2008</v>
      </c>
      <c r="H985" s="3"/>
    </row>
    <row r="986" ht="15.75" customHeight="1">
      <c r="A986" s="2">
        <v>45672.0</v>
      </c>
      <c r="B986" s="3" t="s">
        <v>13</v>
      </c>
      <c r="C986" s="3" t="s">
        <v>29</v>
      </c>
      <c r="D986" s="3" t="s">
        <v>38</v>
      </c>
      <c r="E986" s="3" t="s">
        <v>20</v>
      </c>
      <c r="F986" s="3" t="s">
        <v>2009</v>
      </c>
      <c r="G986" s="3" t="s">
        <v>2010</v>
      </c>
      <c r="H986" s="3"/>
    </row>
    <row r="987" ht="15.75" customHeight="1">
      <c r="A987" s="2">
        <v>45672.0</v>
      </c>
      <c r="B987" s="3" t="s">
        <v>13</v>
      </c>
      <c r="C987" s="3" t="s">
        <v>169</v>
      </c>
      <c r="D987" s="3" t="s">
        <v>38</v>
      </c>
      <c r="E987" s="3" t="s">
        <v>20</v>
      </c>
      <c r="F987" s="3" t="s">
        <v>2011</v>
      </c>
      <c r="G987" s="3" t="s">
        <v>2012</v>
      </c>
      <c r="H987" s="3"/>
    </row>
    <row r="988" ht="15.75" customHeight="1">
      <c r="A988" s="2">
        <v>45672.0</v>
      </c>
      <c r="B988" s="3" t="s">
        <v>57</v>
      </c>
      <c r="C988" s="3" t="s">
        <v>85</v>
      </c>
      <c r="D988" s="3" t="s">
        <v>9</v>
      </c>
      <c r="E988" s="3" t="s">
        <v>15</v>
      </c>
      <c r="F988" s="3" t="s">
        <v>2013</v>
      </c>
      <c r="G988" s="3" t="s">
        <v>2014</v>
      </c>
      <c r="H988" s="3"/>
    </row>
    <row r="989" ht="15.75" customHeight="1">
      <c r="A989" s="2">
        <v>45672.0</v>
      </c>
      <c r="B989" s="3" t="s">
        <v>57</v>
      </c>
      <c r="C989" s="3" t="s">
        <v>58</v>
      </c>
      <c r="D989" s="3" t="s">
        <v>63</v>
      </c>
      <c r="E989" s="3" t="s">
        <v>59</v>
      </c>
      <c r="F989" s="3" t="s">
        <v>2015</v>
      </c>
      <c r="G989" s="3" t="s">
        <v>2016</v>
      </c>
      <c r="H989" s="3"/>
    </row>
    <row r="990" ht="15.75" customHeight="1">
      <c r="A990" s="2">
        <v>45672.0</v>
      </c>
      <c r="B990" s="3" t="s">
        <v>13</v>
      </c>
      <c r="C990" s="3" t="s">
        <v>14</v>
      </c>
      <c r="D990" s="3" t="s">
        <v>68</v>
      </c>
      <c r="E990" s="3" t="s">
        <v>20</v>
      </c>
      <c r="F990" s="3" t="s">
        <v>2017</v>
      </c>
      <c r="G990" s="3" t="s">
        <v>2018</v>
      </c>
      <c r="H990" s="3"/>
    </row>
    <row r="991" ht="15.75" customHeight="1">
      <c r="A991" s="2">
        <v>45672.0</v>
      </c>
      <c r="B991" s="3" t="s">
        <v>57</v>
      </c>
      <c r="C991" s="3" t="s">
        <v>85</v>
      </c>
      <c r="D991" s="3" t="s">
        <v>23</v>
      </c>
      <c r="E991" s="3" t="s">
        <v>59</v>
      </c>
      <c r="F991" s="3" t="s">
        <v>744</v>
      </c>
      <c r="G991" s="3" t="s">
        <v>2019</v>
      </c>
      <c r="H991" s="3"/>
    </row>
    <row r="992" ht="15.75" customHeight="1">
      <c r="A992" s="2">
        <v>45672.0</v>
      </c>
      <c r="B992" s="3" t="s">
        <v>57</v>
      </c>
      <c r="C992" s="3" t="s">
        <v>85</v>
      </c>
      <c r="D992" s="3" t="s">
        <v>9</v>
      </c>
      <c r="E992" s="3" t="s">
        <v>15</v>
      </c>
      <c r="F992" s="3" t="s">
        <v>2020</v>
      </c>
      <c r="G992" s="3" t="s">
        <v>2021</v>
      </c>
      <c r="H992" s="3"/>
    </row>
    <row r="993" ht="15.75" customHeight="1">
      <c r="A993" s="2">
        <v>45672.0</v>
      </c>
      <c r="B993" s="3" t="s">
        <v>57</v>
      </c>
      <c r="C993" s="3" t="s">
        <v>85</v>
      </c>
      <c r="D993" s="3" t="s">
        <v>63</v>
      </c>
      <c r="E993" s="3" t="s">
        <v>59</v>
      </c>
      <c r="F993" s="3" t="s">
        <v>2022</v>
      </c>
      <c r="G993" s="3" t="s">
        <v>2023</v>
      </c>
      <c r="H993" s="3"/>
    </row>
    <row r="994" ht="15.75" customHeight="1">
      <c r="A994" s="2">
        <v>45672.0</v>
      </c>
      <c r="B994" s="3" t="s">
        <v>57</v>
      </c>
      <c r="C994" s="3" t="s">
        <v>80</v>
      </c>
      <c r="D994" s="3" t="s">
        <v>34</v>
      </c>
      <c r="E994" s="3" t="s">
        <v>20</v>
      </c>
      <c r="F994" s="3" t="s">
        <v>2024</v>
      </c>
      <c r="G994" s="3" t="s">
        <v>2025</v>
      </c>
      <c r="H994" s="3"/>
    </row>
    <row r="995" ht="15.75" customHeight="1">
      <c r="A995" s="2">
        <v>45672.0</v>
      </c>
      <c r="B995" s="3" t="s">
        <v>57</v>
      </c>
      <c r="C995" s="3" t="s">
        <v>80</v>
      </c>
      <c r="D995" s="3" t="s">
        <v>38</v>
      </c>
      <c r="E995" s="3" t="s">
        <v>20</v>
      </c>
      <c r="F995" s="3" t="s">
        <v>2026</v>
      </c>
      <c r="G995" s="3" t="s">
        <v>2027</v>
      </c>
      <c r="H995" s="3"/>
    </row>
    <row r="996" ht="15.75" customHeight="1">
      <c r="A996" s="2">
        <v>45672.0</v>
      </c>
      <c r="B996" s="3" t="s">
        <v>57</v>
      </c>
      <c r="C996" s="3" t="s">
        <v>80</v>
      </c>
      <c r="D996" s="3" t="s">
        <v>9</v>
      </c>
      <c r="E996" s="3" t="s">
        <v>15</v>
      </c>
      <c r="F996" s="3" t="s">
        <v>2028</v>
      </c>
      <c r="G996" s="3" t="s">
        <v>2029</v>
      </c>
      <c r="H996" s="3"/>
    </row>
    <row r="997" ht="15.75" customHeight="1">
      <c r="A997" s="2">
        <v>45672.0</v>
      </c>
      <c r="B997" s="3" t="s">
        <v>57</v>
      </c>
      <c r="C997" s="3" t="s">
        <v>58</v>
      </c>
      <c r="D997" s="3" t="s">
        <v>38</v>
      </c>
      <c r="E997" s="3" t="s">
        <v>20</v>
      </c>
      <c r="F997" s="3" t="s">
        <v>2030</v>
      </c>
      <c r="G997" s="3" t="s">
        <v>2031</v>
      </c>
      <c r="H997" s="3"/>
    </row>
    <row r="998" ht="15.75" customHeight="1">
      <c r="A998" s="2">
        <v>45672.0</v>
      </c>
      <c r="B998" s="3" t="s">
        <v>57</v>
      </c>
      <c r="C998" s="3" t="s">
        <v>71</v>
      </c>
      <c r="D998" s="3" t="s">
        <v>63</v>
      </c>
      <c r="E998" s="3" t="s">
        <v>59</v>
      </c>
      <c r="F998" s="3" t="s">
        <v>2032</v>
      </c>
      <c r="G998" s="3" t="s">
        <v>2033</v>
      </c>
      <c r="H998" s="3"/>
    </row>
    <row r="999" ht="15.75" customHeight="1">
      <c r="A999" s="2">
        <v>45672.0</v>
      </c>
      <c r="B999" s="3" t="s">
        <v>57</v>
      </c>
      <c r="C999" s="4" t="s">
        <v>62</v>
      </c>
      <c r="D999" s="3" t="s">
        <v>34</v>
      </c>
      <c r="E999" s="3" t="s">
        <v>15</v>
      </c>
      <c r="F999" s="3" t="s">
        <v>2034</v>
      </c>
      <c r="G999" s="3" t="s">
        <v>2035</v>
      </c>
      <c r="H999" s="3"/>
    </row>
    <row r="1000" ht="15.75" customHeight="1">
      <c r="A1000" s="2">
        <v>45672.0</v>
      </c>
      <c r="B1000" s="3" t="s">
        <v>57</v>
      </c>
      <c r="C1000" s="4" t="s">
        <v>62</v>
      </c>
      <c r="D1000" s="3" t="s">
        <v>19</v>
      </c>
      <c r="E1000" s="3" t="s">
        <v>59</v>
      </c>
      <c r="F1000" s="3" t="s">
        <v>2036</v>
      </c>
      <c r="G1000" s="3" t="s">
        <v>2037</v>
      </c>
      <c r="H1000" s="3"/>
    </row>
    <row r="1001" ht="15.75" customHeight="1">
      <c r="A1001" s="2">
        <v>45672.0</v>
      </c>
      <c r="B1001" s="3" t="s">
        <v>57</v>
      </c>
      <c r="C1001" s="4" t="s">
        <v>62</v>
      </c>
      <c r="D1001" s="3" t="s">
        <v>38</v>
      </c>
      <c r="E1001" s="3" t="s">
        <v>20</v>
      </c>
      <c r="F1001" s="3" t="s">
        <v>2038</v>
      </c>
      <c r="G1001" s="3" t="s">
        <v>2039</v>
      </c>
      <c r="H1001" s="3"/>
    </row>
    <row r="1002" ht="15.75" customHeight="1">
      <c r="A1002" s="2">
        <v>45672.0</v>
      </c>
      <c r="B1002" s="3" t="s">
        <v>57</v>
      </c>
      <c r="C1002" s="4" t="s">
        <v>62</v>
      </c>
      <c r="D1002" s="3" t="s">
        <v>26</v>
      </c>
      <c r="E1002" s="3" t="s">
        <v>20</v>
      </c>
      <c r="F1002" s="3" t="s">
        <v>2040</v>
      </c>
      <c r="G1002" s="3" t="s">
        <v>2041</v>
      </c>
      <c r="H1002" s="3"/>
    </row>
    <row r="1003" ht="15.75" customHeight="1">
      <c r="A1003" s="2">
        <v>45672.0</v>
      </c>
      <c r="B1003" s="3" t="s">
        <v>57</v>
      </c>
      <c r="C1003" s="4" t="s">
        <v>62</v>
      </c>
      <c r="D1003" s="3" t="s">
        <v>34</v>
      </c>
      <c r="E1003" s="3" t="s">
        <v>20</v>
      </c>
      <c r="F1003" s="3" t="s">
        <v>2042</v>
      </c>
      <c r="G1003" s="3" t="s">
        <v>2043</v>
      </c>
      <c r="H1003" s="3"/>
    </row>
    <row r="1004" ht="15.75" customHeight="1">
      <c r="A1004" s="2">
        <v>45672.0</v>
      </c>
      <c r="B1004" s="3" t="s">
        <v>57</v>
      </c>
      <c r="C1004" s="3" t="s">
        <v>58</v>
      </c>
      <c r="D1004" s="3" t="s">
        <v>9</v>
      </c>
      <c r="E1004" s="3" t="s">
        <v>15</v>
      </c>
      <c r="F1004" s="3" t="s">
        <v>2044</v>
      </c>
      <c r="G1004" s="3" t="s">
        <v>2045</v>
      </c>
      <c r="H1004" s="3"/>
    </row>
    <row r="1005" ht="15.75" customHeight="1">
      <c r="A1005" s="2">
        <v>45672.0</v>
      </c>
      <c r="B1005" s="3" t="s">
        <v>57</v>
      </c>
      <c r="C1005" s="3" t="s">
        <v>58</v>
      </c>
      <c r="D1005" s="3" t="s">
        <v>38</v>
      </c>
      <c r="E1005" s="3" t="s">
        <v>59</v>
      </c>
      <c r="F1005" s="3" t="s">
        <v>2046</v>
      </c>
      <c r="G1005" s="3" t="s">
        <v>2047</v>
      </c>
      <c r="H1005" s="3"/>
    </row>
    <row r="1006" ht="15.75" customHeight="1">
      <c r="A1006" s="2">
        <v>45672.0</v>
      </c>
      <c r="B1006" s="3" t="s">
        <v>57</v>
      </c>
      <c r="C1006" s="3" t="s">
        <v>71</v>
      </c>
      <c r="D1006" s="3" t="s">
        <v>9</v>
      </c>
      <c r="E1006" s="3" t="s">
        <v>15</v>
      </c>
      <c r="F1006" s="3" t="s">
        <v>2048</v>
      </c>
      <c r="G1006" s="3" t="s">
        <v>2049</v>
      </c>
      <c r="H1006" s="3"/>
    </row>
    <row r="1007" ht="15.75" customHeight="1">
      <c r="A1007" s="2">
        <v>45672.0</v>
      </c>
      <c r="B1007" s="3" t="s">
        <v>92</v>
      </c>
      <c r="C1007" s="3" t="s">
        <v>93</v>
      </c>
      <c r="D1007" s="3" t="s">
        <v>34</v>
      </c>
      <c r="E1007" s="3" t="s">
        <v>10</v>
      </c>
      <c r="F1007" s="3" t="s">
        <v>2050</v>
      </c>
      <c r="G1007" s="3" t="s">
        <v>2051</v>
      </c>
      <c r="H1007" s="3"/>
    </row>
    <row r="1008" ht="15.75" customHeight="1">
      <c r="A1008" s="2">
        <v>45672.0</v>
      </c>
      <c r="B1008" s="3" t="s">
        <v>7</v>
      </c>
      <c r="C1008" s="3" t="s">
        <v>106</v>
      </c>
      <c r="D1008" s="3" t="s">
        <v>68</v>
      </c>
      <c r="E1008" s="3" t="s">
        <v>15</v>
      </c>
      <c r="F1008" s="3" t="s">
        <v>2052</v>
      </c>
      <c r="G1008" s="3" t="s">
        <v>2053</v>
      </c>
      <c r="H1008" s="3"/>
    </row>
    <row r="1009" ht="15.75" customHeight="1">
      <c r="A1009" s="2">
        <v>45672.0</v>
      </c>
      <c r="B1009" s="3" t="s">
        <v>92</v>
      </c>
      <c r="C1009" s="3" t="s">
        <v>93</v>
      </c>
      <c r="D1009" s="3" t="s">
        <v>26</v>
      </c>
      <c r="E1009" s="3" t="s">
        <v>15</v>
      </c>
      <c r="F1009" s="3" t="s">
        <v>2054</v>
      </c>
      <c r="G1009" s="3" t="s">
        <v>2055</v>
      </c>
      <c r="H1009" s="3"/>
    </row>
    <row r="1010" ht="15.75" customHeight="1">
      <c r="A1010" s="2">
        <v>45672.0</v>
      </c>
      <c r="B1010" s="3" t="s">
        <v>7</v>
      </c>
      <c r="C1010" s="3" t="s">
        <v>131</v>
      </c>
      <c r="D1010" s="3" t="s">
        <v>63</v>
      </c>
      <c r="E1010" s="3" t="s">
        <v>20</v>
      </c>
      <c r="F1010" s="3" t="s">
        <v>2056</v>
      </c>
      <c r="G1010" s="3" t="s">
        <v>2057</v>
      </c>
      <c r="H1010" s="3"/>
    </row>
    <row r="1011" ht="15.75" customHeight="1">
      <c r="A1011" s="2">
        <v>45672.0</v>
      </c>
      <c r="B1011" s="3" t="s">
        <v>7</v>
      </c>
      <c r="C1011" s="3" t="s">
        <v>131</v>
      </c>
      <c r="D1011" s="3" t="s">
        <v>23</v>
      </c>
      <c r="E1011" s="3" t="s">
        <v>15</v>
      </c>
      <c r="F1011" s="3" t="s">
        <v>2058</v>
      </c>
      <c r="G1011" s="3" t="s">
        <v>2059</v>
      </c>
      <c r="H1011" s="3"/>
    </row>
    <row r="1012" ht="15.75" customHeight="1">
      <c r="A1012" s="2">
        <v>45672.0</v>
      </c>
      <c r="B1012" s="3" t="s">
        <v>7</v>
      </c>
      <c r="C1012" s="3" t="s">
        <v>131</v>
      </c>
      <c r="D1012" s="3" t="s">
        <v>26</v>
      </c>
      <c r="E1012" s="3" t="s">
        <v>1097</v>
      </c>
      <c r="F1012" s="3" t="s">
        <v>2060</v>
      </c>
      <c r="G1012" s="3" t="s">
        <v>2061</v>
      </c>
      <c r="H1012" s="3"/>
    </row>
    <row r="1013" ht="15.75" customHeight="1">
      <c r="A1013" s="2">
        <v>45672.0</v>
      </c>
      <c r="B1013" s="3" t="s">
        <v>7</v>
      </c>
      <c r="C1013" s="3" t="s">
        <v>131</v>
      </c>
      <c r="D1013" s="3" t="s">
        <v>23</v>
      </c>
      <c r="E1013" s="3" t="s">
        <v>15</v>
      </c>
      <c r="F1013" s="3" t="s">
        <v>2062</v>
      </c>
      <c r="G1013" s="3" t="s">
        <v>2063</v>
      </c>
      <c r="H1013" s="3"/>
    </row>
    <row r="1014" ht="15.75" customHeight="1">
      <c r="A1014" s="2">
        <v>45672.0</v>
      </c>
      <c r="B1014" s="3" t="s">
        <v>7</v>
      </c>
      <c r="C1014" s="3" t="s">
        <v>131</v>
      </c>
      <c r="D1014" s="3" t="s">
        <v>26</v>
      </c>
      <c r="E1014" s="3" t="s">
        <v>1097</v>
      </c>
      <c r="F1014" s="3" t="s">
        <v>2064</v>
      </c>
      <c r="G1014" s="3" t="s">
        <v>2065</v>
      </c>
      <c r="H1014" s="3"/>
    </row>
    <row r="1015" ht="15.75" customHeight="1">
      <c r="A1015" s="2">
        <v>45672.0</v>
      </c>
      <c r="B1015" s="3" t="s">
        <v>7</v>
      </c>
      <c r="C1015" s="3" t="s">
        <v>126</v>
      </c>
      <c r="D1015" s="3" t="s">
        <v>68</v>
      </c>
      <c r="E1015" s="3" t="s">
        <v>15</v>
      </c>
      <c r="F1015" s="3" t="s">
        <v>2066</v>
      </c>
      <c r="G1015" s="3" t="s">
        <v>2067</v>
      </c>
      <c r="H1015" s="3"/>
    </row>
    <row r="1016" ht="15.75" customHeight="1">
      <c r="A1016" s="2">
        <v>45672.0</v>
      </c>
      <c r="B1016" s="3" t="s">
        <v>7</v>
      </c>
      <c r="C1016" s="3" t="s">
        <v>126</v>
      </c>
      <c r="D1016" s="3" t="s">
        <v>19</v>
      </c>
      <c r="E1016" s="3" t="s">
        <v>101</v>
      </c>
      <c r="F1016" s="3" t="s">
        <v>2068</v>
      </c>
      <c r="G1016" s="3" t="s">
        <v>2069</v>
      </c>
      <c r="H1016" s="3"/>
    </row>
    <row r="1017" ht="15.75" customHeight="1">
      <c r="A1017" s="2">
        <v>45672.0</v>
      </c>
      <c r="B1017" s="3" t="s">
        <v>7</v>
      </c>
      <c r="C1017" s="3" t="s">
        <v>126</v>
      </c>
      <c r="D1017" s="3" t="s">
        <v>9</v>
      </c>
      <c r="E1017" s="3" t="s">
        <v>258</v>
      </c>
      <c r="F1017" s="3" t="s">
        <v>2070</v>
      </c>
      <c r="G1017" s="3" t="s">
        <v>2071</v>
      </c>
      <c r="H1017" s="3"/>
    </row>
    <row r="1018" ht="15.75" customHeight="1">
      <c r="A1018" s="2">
        <v>45672.0</v>
      </c>
      <c r="B1018" s="3" t="s">
        <v>7</v>
      </c>
      <c r="C1018" s="3" t="s">
        <v>126</v>
      </c>
      <c r="D1018" s="3" t="s">
        <v>38</v>
      </c>
      <c r="E1018" s="3" t="s">
        <v>109</v>
      </c>
      <c r="F1018" s="3" t="s">
        <v>2072</v>
      </c>
      <c r="G1018" s="3" t="s">
        <v>2073</v>
      </c>
      <c r="H1018" s="3"/>
    </row>
    <row r="1019" ht="15.75" customHeight="1">
      <c r="A1019" s="2">
        <v>45672.0</v>
      </c>
      <c r="B1019" s="3" t="s">
        <v>7</v>
      </c>
      <c r="C1019" s="3" t="s">
        <v>126</v>
      </c>
      <c r="D1019" s="3" t="s">
        <v>34</v>
      </c>
      <c r="E1019" s="3" t="s">
        <v>10</v>
      </c>
      <c r="F1019" s="3" t="s">
        <v>2074</v>
      </c>
      <c r="G1019" s="3" t="s">
        <v>2075</v>
      </c>
      <c r="H1019" s="3"/>
    </row>
    <row r="1020" ht="15.75" customHeight="1">
      <c r="A1020" s="2">
        <v>45672.0</v>
      </c>
      <c r="B1020" s="3" t="s">
        <v>7</v>
      </c>
      <c r="C1020" s="3" t="s">
        <v>118</v>
      </c>
      <c r="D1020" s="3" t="s">
        <v>26</v>
      </c>
      <c r="E1020" s="3" t="s">
        <v>1097</v>
      </c>
      <c r="F1020" s="3" t="s">
        <v>2076</v>
      </c>
      <c r="G1020" s="3" t="s">
        <v>2077</v>
      </c>
      <c r="H1020" s="3"/>
    </row>
    <row r="1021" ht="15.75" customHeight="1">
      <c r="A1021" s="2">
        <v>45672.0</v>
      </c>
      <c r="B1021" s="3" t="s">
        <v>7</v>
      </c>
      <c r="C1021" s="3" t="s">
        <v>118</v>
      </c>
      <c r="D1021" s="3" t="s">
        <v>63</v>
      </c>
      <c r="E1021" s="3" t="s">
        <v>15</v>
      </c>
      <c r="F1021" s="3" t="s">
        <v>2078</v>
      </c>
      <c r="G1021" s="3" t="s">
        <v>2079</v>
      </c>
      <c r="H1021" s="3"/>
    </row>
    <row r="1022" ht="15.75" customHeight="1">
      <c r="A1022" s="2">
        <v>45672.0</v>
      </c>
      <c r="B1022" s="3" t="s">
        <v>7</v>
      </c>
      <c r="C1022" s="3" t="s">
        <v>118</v>
      </c>
      <c r="D1022" s="3" t="s">
        <v>26</v>
      </c>
      <c r="E1022" s="3" t="s">
        <v>1097</v>
      </c>
      <c r="F1022" s="3" t="s">
        <v>2080</v>
      </c>
      <c r="G1022" s="3" t="s">
        <v>2081</v>
      </c>
      <c r="H1022" s="3"/>
    </row>
    <row r="1023" ht="15.75" customHeight="1">
      <c r="A1023" s="2">
        <v>45672.0</v>
      </c>
      <c r="B1023" s="3" t="s">
        <v>7</v>
      </c>
      <c r="C1023" s="3" t="s">
        <v>8</v>
      </c>
      <c r="D1023" s="3" t="s">
        <v>38</v>
      </c>
      <c r="E1023" s="3" t="s">
        <v>109</v>
      </c>
      <c r="F1023" s="3" t="s">
        <v>2082</v>
      </c>
      <c r="G1023" s="3" t="s">
        <v>2083</v>
      </c>
      <c r="H1023" s="3"/>
    </row>
    <row r="1024" ht="15.75" customHeight="1">
      <c r="A1024" s="2">
        <v>45672.0</v>
      </c>
      <c r="B1024" s="3" t="s">
        <v>7</v>
      </c>
      <c r="C1024" s="3" t="s">
        <v>8</v>
      </c>
      <c r="D1024" s="3" t="s">
        <v>38</v>
      </c>
      <c r="E1024" s="3" t="s">
        <v>109</v>
      </c>
      <c r="F1024" s="3" t="s">
        <v>2084</v>
      </c>
      <c r="G1024" s="3" t="s">
        <v>2085</v>
      </c>
      <c r="H1024" s="3"/>
    </row>
    <row r="1025" ht="15.75" customHeight="1">
      <c r="A1025" s="2">
        <v>45672.0</v>
      </c>
      <c r="B1025" s="3" t="s">
        <v>92</v>
      </c>
      <c r="C1025" s="3" t="s">
        <v>158</v>
      </c>
      <c r="D1025" s="3" t="s">
        <v>68</v>
      </c>
      <c r="E1025" s="3" t="s">
        <v>20</v>
      </c>
      <c r="F1025" s="3" t="s">
        <v>2086</v>
      </c>
      <c r="G1025" s="3" t="s">
        <v>2087</v>
      </c>
      <c r="H1025" s="3"/>
    </row>
    <row r="1026" ht="15.75" customHeight="1">
      <c r="A1026" s="2">
        <v>45672.0</v>
      </c>
      <c r="B1026" s="3" t="s">
        <v>92</v>
      </c>
      <c r="C1026" s="3" t="s">
        <v>158</v>
      </c>
      <c r="D1026" s="3" t="s">
        <v>9</v>
      </c>
      <c r="E1026" s="3" t="s">
        <v>109</v>
      </c>
      <c r="F1026" s="3" t="s">
        <v>2088</v>
      </c>
      <c r="G1026" s="3" t="s">
        <v>2089</v>
      </c>
      <c r="H1026" s="3"/>
    </row>
    <row r="1027" ht="15.75" customHeight="1">
      <c r="A1027" s="2">
        <v>45672.0</v>
      </c>
      <c r="B1027" s="3" t="s">
        <v>7</v>
      </c>
      <c r="C1027" s="3" t="s">
        <v>106</v>
      </c>
      <c r="D1027" s="3" t="s">
        <v>23</v>
      </c>
      <c r="E1027" s="3" t="s">
        <v>15</v>
      </c>
      <c r="F1027" s="3" t="s">
        <v>2090</v>
      </c>
      <c r="G1027" s="3" t="s">
        <v>2091</v>
      </c>
      <c r="H1027" s="3"/>
    </row>
    <row r="1028" ht="15.75" customHeight="1">
      <c r="A1028" s="2">
        <v>45672.0</v>
      </c>
      <c r="B1028" s="3" t="s">
        <v>92</v>
      </c>
      <c r="C1028" s="4" t="s">
        <v>149</v>
      </c>
      <c r="D1028" s="3" t="s">
        <v>19</v>
      </c>
      <c r="E1028" s="3" t="s">
        <v>15</v>
      </c>
      <c r="F1028" s="3" t="s">
        <v>2092</v>
      </c>
      <c r="G1028" s="3" t="s">
        <v>2093</v>
      </c>
      <c r="H1028" s="3"/>
    </row>
    <row r="1029" ht="15.75" customHeight="1">
      <c r="A1029" s="2">
        <v>45672.0</v>
      </c>
      <c r="B1029" s="3" t="s">
        <v>92</v>
      </c>
      <c r="C1029" s="3" t="s">
        <v>158</v>
      </c>
      <c r="D1029" s="3" t="s">
        <v>34</v>
      </c>
      <c r="E1029" s="3" t="s">
        <v>10</v>
      </c>
      <c r="F1029" s="3" t="s">
        <v>2094</v>
      </c>
      <c r="G1029" s="3" t="s">
        <v>2095</v>
      </c>
      <c r="H1029" s="3"/>
    </row>
    <row r="1030" ht="15.75" customHeight="1">
      <c r="A1030" s="2">
        <v>45672.0</v>
      </c>
      <c r="B1030" s="3" t="s">
        <v>92</v>
      </c>
      <c r="C1030" s="3" t="s">
        <v>93</v>
      </c>
      <c r="D1030" s="3" t="s">
        <v>34</v>
      </c>
      <c r="E1030" s="3" t="s">
        <v>109</v>
      </c>
      <c r="F1030" s="3" t="s">
        <v>2096</v>
      </c>
      <c r="G1030" s="3" t="s">
        <v>2097</v>
      </c>
      <c r="H1030" s="3"/>
    </row>
    <row r="1031" ht="15.75" customHeight="1">
      <c r="A1031" s="2">
        <v>45672.0</v>
      </c>
      <c r="B1031" s="3" t="s">
        <v>92</v>
      </c>
      <c r="C1031" s="3" t="s">
        <v>93</v>
      </c>
      <c r="D1031" s="3" t="s">
        <v>63</v>
      </c>
      <c r="E1031" s="3" t="s">
        <v>59</v>
      </c>
      <c r="F1031" s="3" t="s">
        <v>2098</v>
      </c>
      <c r="G1031" s="3" t="s">
        <v>2099</v>
      </c>
      <c r="H1031" s="3"/>
    </row>
    <row r="1032" ht="15.75" customHeight="1">
      <c r="A1032" s="2">
        <v>45672.0</v>
      </c>
      <c r="B1032" s="3" t="s">
        <v>92</v>
      </c>
      <c r="C1032" s="3" t="s">
        <v>98</v>
      </c>
      <c r="D1032" s="3" t="s">
        <v>9</v>
      </c>
      <c r="E1032" s="3" t="s">
        <v>101</v>
      </c>
      <c r="F1032" s="3" t="s">
        <v>2100</v>
      </c>
      <c r="G1032" s="3" t="s">
        <v>2101</v>
      </c>
      <c r="H1032" s="3"/>
    </row>
    <row r="1033" ht="15.75" customHeight="1">
      <c r="A1033" s="2">
        <v>45672.0</v>
      </c>
      <c r="B1033" s="3" t="s">
        <v>92</v>
      </c>
      <c r="C1033" s="3" t="s">
        <v>98</v>
      </c>
      <c r="D1033" s="3" t="s">
        <v>34</v>
      </c>
      <c r="E1033" s="3" t="s">
        <v>101</v>
      </c>
      <c r="F1033" s="3" t="s">
        <v>2102</v>
      </c>
      <c r="G1033" s="3" t="s">
        <v>2103</v>
      </c>
      <c r="H1033" s="3"/>
    </row>
    <row r="1034" ht="15.75" customHeight="1">
      <c r="A1034" s="2">
        <v>45672.0</v>
      </c>
      <c r="B1034" s="3" t="s">
        <v>92</v>
      </c>
      <c r="C1034" s="3" t="s">
        <v>98</v>
      </c>
      <c r="D1034" s="3" t="s">
        <v>23</v>
      </c>
      <c r="E1034" s="3" t="s">
        <v>20</v>
      </c>
      <c r="F1034" s="3" t="s">
        <v>2104</v>
      </c>
      <c r="G1034" s="3" t="s">
        <v>2105</v>
      </c>
      <c r="H1034" s="3"/>
    </row>
    <row r="1035" ht="15.75" customHeight="1">
      <c r="A1035" s="2">
        <v>45672.0</v>
      </c>
      <c r="B1035" s="3" t="s">
        <v>92</v>
      </c>
      <c r="C1035" s="3" t="s">
        <v>98</v>
      </c>
      <c r="D1035" s="3" t="s">
        <v>26</v>
      </c>
      <c r="E1035" s="3" t="s">
        <v>101</v>
      </c>
      <c r="F1035" s="3" t="s">
        <v>2106</v>
      </c>
      <c r="G1035" s="3" t="s">
        <v>2107</v>
      </c>
      <c r="H1035" s="3"/>
    </row>
    <row r="1036" ht="15.75" customHeight="1">
      <c r="A1036" s="2">
        <v>45672.0</v>
      </c>
      <c r="B1036" s="3" t="s">
        <v>92</v>
      </c>
      <c r="C1036" s="3" t="s">
        <v>98</v>
      </c>
      <c r="D1036" s="3" t="s">
        <v>68</v>
      </c>
      <c r="E1036" s="3" t="s">
        <v>20</v>
      </c>
      <c r="F1036" s="3" t="s">
        <v>2108</v>
      </c>
      <c r="G1036" s="3" t="s">
        <v>2109</v>
      </c>
      <c r="H1036" s="3"/>
    </row>
    <row r="1037" ht="15.75" customHeight="1">
      <c r="A1037" s="2">
        <v>45672.0</v>
      </c>
      <c r="B1037" s="3" t="s">
        <v>92</v>
      </c>
      <c r="C1037" s="3" t="s">
        <v>93</v>
      </c>
      <c r="D1037" s="3" t="s">
        <v>34</v>
      </c>
      <c r="E1037" s="3" t="s">
        <v>109</v>
      </c>
      <c r="F1037" s="3" t="s">
        <v>2110</v>
      </c>
      <c r="G1037" s="3" t="s">
        <v>2111</v>
      </c>
      <c r="H1037" s="3"/>
    </row>
    <row r="1038" ht="15.75" customHeight="1">
      <c r="A1038" s="2">
        <v>45672.0</v>
      </c>
      <c r="B1038" s="3" t="s">
        <v>92</v>
      </c>
      <c r="C1038" s="3" t="s">
        <v>144</v>
      </c>
      <c r="D1038" s="3" t="s">
        <v>26</v>
      </c>
      <c r="E1038" s="3" t="s">
        <v>15</v>
      </c>
      <c r="F1038" s="3" t="s">
        <v>2112</v>
      </c>
      <c r="G1038" s="3" t="s">
        <v>2113</v>
      </c>
      <c r="H1038" s="3"/>
    </row>
    <row r="1039" ht="15.75" customHeight="1">
      <c r="A1039" s="2">
        <v>45672.0</v>
      </c>
      <c r="B1039" s="3" t="s">
        <v>92</v>
      </c>
      <c r="C1039" s="3" t="s">
        <v>144</v>
      </c>
      <c r="D1039" s="3" t="s">
        <v>68</v>
      </c>
      <c r="E1039" s="3" t="s">
        <v>20</v>
      </c>
      <c r="F1039" s="3" t="s">
        <v>2114</v>
      </c>
      <c r="G1039" s="3" t="s">
        <v>2115</v>
      </c>
      <c r="H1039" s="3"/>
    </row>
    <row r="1040" ht="15.75" customHeight="1">
      <c r="A1040" s="2">
        <v>45672.0</v>
      </c>
      <c r="B1040" s="3" t="s">
        <v>92</v>
      </c>
      <c r="C1040" s="3" t="s">
        <v>144</v>
      </c>
      <c r="D1040" s="3" t="s">
        <v>26</v>
      </c>
      <c r="E1040" s="3" t="s">
        <v>15</v>
      </c>
      <c r="F1040" s="3" t="s">
        <v>2116</v>
      </c>
      <c r="G1040" s="3" t="s">
        <v>2117</v>
      </c>
      <c r="H1040" s="3"/>
    </row>
    <row r="1041" ht="15.75" customHeight="1">
      <c r="A1041" s="2">
        <v>45672.0</v>
      </c>
      <c r="B1041" s="3" t="s">
        <v>92</v>
      </c>
      <c r="C1041" s="3" t="s">
        <v>144</v>
      </c>
      <c r="D1041" s="3" t="s">
        <v>38</v>
      </c>
      <c r="E1041" s="3" t="s">
        <v>15</v>
      </c>
      <c r="F1041" s="3" t="s">
        <v>2118</v>
      </c>
      <c r="G1041" s="3" t="s">
        <v>2119</v>
      </c>
      <c r="H1041" s="3"/>
    </row>
    <row r="1042" ht="15.75" customHeight="1">
      <c r="A1042" s="2">
        <v>45672.0</v>
      </c>
      <c r="B1042" s="3" t="s">
        <v>92</v>
      </c>
      <c r="C1042" s="4" t="s">
        <v>149</v>
      </c>
      <c r="D1042" s="3" t="s">
        <v>19</v>
      </c>
      <c r="E1042" s="3" t="s">
        <v>15</v>
      </c>
      <c r="F1042" s="3" t="s">
        <v>2120</v>
      </c>
      <c r="G1042" s="3" t="s">
        <v>2121</v>
      </c>
      <c r="H1042" s="3"/>
    </row>
    <row r="1043" ht="15.75" customHeight="1">
      <c r="A1043" s="2">
        <v>45672.0</v>
      </c>
      <c r="B1043" s="3" t="s">
        <v>92</v>
      </c>
      <c r="C1043" s="3" t="s">
        <v>144</v>
      </c>
      <c r="D1043" s="3" t="s">
        <v>63</v>
      </c>
      <c r="E1043" s="3" t="s">
        <v>109</v>
      </c>
      <c r="F1043" s="3" t="s">
        <v>2122</v>
      </c>
      <c r="G1043" s="3" t="s">
        <v>2123</v>
      </c>
      <c r="H1043" s="3"/>
    </row>
    <row r="1044" ht="15.75" customHeight="1">
      <c r="A1044" s="2">
        <v>45672.0</v>
      </c>
      <c r="B1044" s="3" t="s">
        <v>92</v>
      </c>
      <c r="C1044" s="4" t="s">
        <v>149</v>
      </c>
      <c r="D1044" s="3" t="s">
        <v>23</v>
      </c>
      <c r="E1044" s="3" t="s">
        <v>15</v>
      </c>
      <c r="F1044" s="3" t="s">
        <v>2124</v>
      </c>
      <c r="G1044" s="3" t="s">
        <v>2125</v>
      </c>
      <c r="H1044" s="3"/>
    </row>
    <row r="1045" ht="15.75" customHeight="1">
      <c r="A1045" s="2">
        <v>45672.0</v>
      </c>
      <c r="B1045" s="3" t="s">
        <v>92</v>
      </c>
      <c r="C1045" s="4" t="s">
        <v>149</v>
      </c>
      <c r="D1045" s="3" t="s">
        <v>68</v>
      </c>
      <c r="E1045" s="3" t="s">
        <v>15</v>
      </c>
      <c r="F1045" s="3" t="s">
        <v>2126</v>
      </c>
      <c r="G1045" s="3" t="s">
        <v>2127</v>
      </c>
      <c r="H1045" s="3"/>
    </row>
    <row r="1046" ht="15.75" customHeight="1">
      <c r="A1046" s="2">
        <v>45672.0</v>
      </c>
      <c r="B1046" s="3" t="s">
        <v>92</v>
      </c>
      <c r="C1046" s="4" t="s">
        <v>149</v>
      </c>
      <c r="D1046" s="3" t="s">
        <v>23</v>
      </c>
      <c r="E1046" s="3" t="s">
        <v>15</v>
      </c>
      <c r="F1046" s="3" t="s">
        <v>2128</v>
      </c>
      <c r="G1046" s="3" t="s">
        <v>2129</v>
      </c>
      <c r="H1046" s="3"/>
    </row>
    <row r="1047" ht="15.75" customHeight="1">
      <c r="A1047" s="2">
        <v>45673.0</v>
      </c>
      <c r="B1047" s="3" t="s">
        <v>13</v>
      </c>
      <c r="C1047" s="3" t="s">
        <v>37</v>
      </c>
      <c r="D1047" s="3" t="s">
        <v>23</v>
      </c>
      <c r="E1047" s="3" t="s">
        <v>59</v>
      </c>
      <c r="F1047" s="3" t="s">
        <v>2130</v>
      </c>
      <c r="G1047" s="3" t="s">
        <v>2131</v>
      </c>
      <c r="H1047" s="3"/>
    </row>
    <row r="1048" ht="15.75" customHeight="1">
      <c r="A1048" s="2">
        <v>45673.0</v>
      </c>
      <c r="B1048" s="3" t="s">
        <v>13</v>
      </c>
      <c r="C1048" s="3" t="s">
        <v>37</v>
      </c>
      <c r="D1048" s="3" t="s">
        <v>23</v>
      </c>
      <c r="E1048" s="3" t="s">
        <v>20</v>
      </c>
      <c r="F1048" s="3" t="s">
        <v>2132</v>
      </c>
      <c r="G1048" s="3" t="s">
        <v>2133</v>
      </c>
      <c r="H1048" s="3"/>
    </row>
    <row r="1049" ht="15.75" customHeight="1">
      <c r="A1049" s="2">
        <v>45673.0</v>
      </c>
      <c r="B1049" s="3" t="s">
        <v>13</v>
      </c>
      <c r="C1049" s="3" t="s">
        <v>37</v>
      </c>
      <c r="D1049" s="3" t="s">
        <v>63</v>
      </c>
      <c r="E1049" s="3" t="s">
        <v>59</v>
      </c>
      <c r="F1049" s="3" t="s">
        <v>2134</v>
      </c>
      <c r="G1049" s="3" t="s">
        <v>2135</v>
      </c>
      <c r="H1049" s="3"/>
    </row>
    <row r="1050" ht="15.75" customHeight="1">
      <c r="A1050" s="2">
        <v>45673.0</v>
      </c>
      <c r="B1050" s="3" t="s">
        <v>13</v>
      </c>
      <c r="C1050" s="3" t="s">
        <v>29</v>
      </c>
      <c r="D1050" s="3" t="s">
        <v>19</v>
      </c>
      <c r="E1050" s="3" t="s">
        <v>20</v>
      </c>
      <c r="F1050" s="3" t="s">
        <v>2136</v>
      </c>
      <c r="G1050" s="3" t="s">
        <v>2137</v>
      </c>
      <c r="H1050" s="3"/>
    </row>
    <row r="1051" ht="15.75" customHeight="1">
      <c r="A1051" s="2">
        <v>45673.0</v>
      </c>
      <c r="B1051" s="3" t="s">
        <v>13</v>
      </c>
      <c r="C1051" s="3" t="s">
        <v>29</v>
      </c>
      <c r="D1051" s="3" t="s">
        <v>63</v>
      </c>
      <c r="E1051" s="3" t="s">
        <v>101</v>
      </c>
      <c r="F1051" s="3" t="s">
        <v>2138</v>
      </c>
      <c r="G1051" s="3" t="s">
        <v>2139</v>
      </c>
      <c r="H1051" s="3"/>
    </row>
    <row r="1052" ht="15.75" customHeight="1">
      <c r="A1052" s="2">
        <v>45673.0</v>
      </c>
      <c r="B1052" s="3" t="s">
        <v>13</v>
      </c>
      <c r="C1052" s="3" t="s">
        <v>18</v>
      </c>
      <c r="D1052" s="3" t="s">
        <v>19</v>
      </c>
      <c r="E1052" s="3" t="s">
        <v>20</v>
      </c>
      <c r="F1052" s="3" t="s">
        <v>2140</v>
      </c>
      <c r="G1052" s="3" t="s">
        <v>2141</v>
      </c>
      <c r="H1052" s="3"/>
    </row>
    <row r="1053" ht="15.75" customHeight="1">
      <c r="A1053" s="2">
        <v>45673.0</v>
      </c>
      <c r="B1053" s="3" t="s">
        <v>13</v>
      </c>
      <c r="C1053" s="3" t="s">
        <v>18</v>
      </c>
      <c r="D1053" s="3" t="s">
        <v>34</v>
      </c>
      <c r="E1053" s="3" t="s">
        <v>101</v>
      </c>
      <c r="F1053" s="3" t="s">
        <v>2142</v>
      </c>
      <c r="G1053" s="3" t="s">
        <v>2143</v>
      </c>
      <c r="H1053" s="3"/>
    </row>
    <row r="1054" ht="15.75" customHeight="1">
      <c r="A1054" s="2">
        <v>45673.0</v>
      </c>
      <c r="B1054" s="3" t="s">
        <v>13</v>
      </c>
      <c r="C1054" s="3" t="s">
        <v>169</v>
      </c>
      <c r="D1054" s="3" t="s">
        <v>34</v>
      </c>
      <c r="E1054" s="3" t="s">
        <v>101</v>
      </c>
      <c r="F1054" s="3" t="s">
        <v>2144</v>
      </c>
      <c r="G1054" s="3" t="s">
        <v>2145</v>
      </c>
      <c r="H1054" s="3"/>
    </row>
    <row r="1055" ht="15.75" customHeight="1">
      <c r="A1055" s="2">
        <v>45673.0</v>
      </c>
      <c r="B1055" s="3" t="s">
        <v>13</v>
      </c>
      <c r="C1055" s="3" t="s">
        <v>18</v>
      </c>
      <c r="D1055" s="3" t="s">
        <v>26</v>
      </c>
      <c r="E1055" s="3" t="s">
        <v>15</v>
      </c>
      <c r="F1055" s="3" t="s">
        <v>2146</v>
      </c>
      <c r="G1055" s="3" t="s">
        <v>2147</v>
      </c>
      <c r="H1055" s="3"/>
    </row>
    <row r="1056" ht="15.75" customHeight="1">
      <c r="A1056" s="2">
        <v>45673.0</v>
      </c>
      <c r="B1056" s="3" t="s">
        <v>13</v>
      </c>
      <c r="C1056" s="3" t="s">
        <v>18</v>
      </c>
      <c r="D1056" s="3" t="s">
        <v>34</v>
      </c>
      <c r="E1056" s="3" t="s">
        <v>101</v>
      </c>
      <c r="F1056" s="3" t="s">
        <v>2148</v>
      </c>
      <c r="G1056" s="3" t="s">
        <v>2149</v>
      </c>
      <c r="H1056" s="3"/>
    </row>
    <row r="1057" ht="15.75" customHeight="1">
      <c r="A1057" s="2">
        <v>45673.0</v>
      </c>
      <c r="B1057" s="3" t="s">
        <v>13</v>
      </c>
      <c r="C1057" s="3" t="s">
        <v>14</v>
      </c>
      <c r="D1057" s="3" t="s">
        <v>63</v>
      </c>
      <c r="E1057" s="3" t="s">
        <v>59</v>
      </c>
      <c r="F1057" s="3" t="s">
        <v>2150</v>
      </c>
      <c r="G1057" s="3" t="s">
        <v>2151</v>
      </c>
      <c r="H1057" s="3"/>
    </row>
    <row r="1058" ht="15.75" customHeight="1">
      <c r="A1058" s="2">
        <v>45673.0</v>
      </c>
      <c r="B1058" s="3" t="s">
        <v>13</v>
      </c>
      <c r="C1058" s="3" t="s">
        <v>14</v>
      </c>
      <c r="D1058" s="3" t="s">
        <v>34</v>
      </c>
      <c r="E1058" s="3" t="s">
        <v>101</v>
      </c>
      <c r="F1058" s="3" t="s">
        <v>2152</v>
      </c>
      <c r="G1058" s="3" t="s">
        <v>2153</v>
      </c>
      <c r="H1058" s="3"/>
    </row>
    <row r="1059" ht="15.75" customHeight="1">
      <c r="A1059" s="2">
        <v>45673.0</v>
      </c>
      <c r="B1059" s="3" t="s">
        <v>13</v>
      </c>
      <c r="C1059" s="3" t="s">
        <v>29</v>
      </c>
      <c r="D1059" s="3" t="s">
        <v>63</v>
      </c>
      <c r="E1059" s="3" t="s">
        <v>59</v>
      </c>
      <c r="F1059" s="3" t="s">
        <v>2154</v>
      </c>
      <c r="G1059" s="3" t="s">
        <v>2155</v>
      </c>
      <c r="H1059" s="3"/>
    </row>
    <row r="1060" ht="15.75" customHeight="1">
      <c r="A1060" s="2">
        <v>45673.0</v>
      </c>
      <c r="B1060" s="3" t="s">
        <v>13</v>
      </c>
      <c r="C1060" s="3" t="s">
        <v>169</v>
      </c>
      <c r="D1060" s="3" t="s">
        <v>23</v>
      </c>
      <c r="E1060" s="3" t="s">
        <v>20</v>
      </c>
      <c r="F1060" s="3" t="s">
        <v>2156</v>
      </c>
      <c r="G1060" s="3" t="s">
        <v>2157</v>
      </c>
      <c r="H1060" s="3"/>
    </row>
    <row r="1061" ht="15.75" customHeight="1">
      <c r="A1061" s="2">
        <v>45673.0</v>
      </c>
      <c r="B1061" s="3" t="s">
        <v>57</v>
      </c>
      <c r="C1061" s="4" t="s">
        <v>62</v>
      </c>
      <c r="D1061" s="3" t="s">
        <v>26</v>
      </c>
      <c r="E1061" s="3" t="s">
        <v>20</v>
      </c>
      <c r="F1061" s="3" t="s">
        <v>2158</v>
      </c>
      <c r="G1061" s="3" t="s">
        <v>2159</v>
      </c>
      <c r="H1061" s="3"/>
    </row>
    <row r="1062" ht="15.75" customHeight="1">
      <c r="A1062" s="2">
        <v>45673.0</v>
      </c>
      <c r="B1062" s="3" t="s">
        <v>57</v>
      </c>
      <c r="C1062" s="3" t="s">
        <v>58</v>
      </c>
      <c r="D1062" s="3" t="s">
        <v>19</v>
      </c>
      <c r="E1062" s="3" t="s">
        <v>59</v>
      </c>
      <c r="F1062" s="3" t="s">
        <v>2160</v>
      </c>
      <c r="G1062" s="3" t="s">
        <v>2161</v>
      </c>
      <c r="H1062" s="3"/>
    </row>
    <row r="1063" ht="15.75" customHeight="1">
      <c r="A1063" s="2">
        <v>45673.0</v>
      </c>
      <c r="B1063" s="3" t="s">
        <v>57</v>
      </c>
      <c r="C1063" s="3" t="s">
        <v>58</v>
      </c>
      <c r="D1063" s="3" t="s">
        <v>34</v>
      </c>
      <c r="E1063" s="3" t="s">
        <v>20</v>
      </c>
      <c r="F1063" s="3" t="s">
        <v>2162</v>
      </c>
      <c r="G1063" s="3" t="s">
        <v>2163</v>
      </c>
      <c r="H1063" s="3"/>
    </row>
    <row r="1064" ht="15.75" customHeight="1">
      <c r="A1064" s="2">
        <v>45673.0</v>
      </c>
      <c r="B1064" s="3" t="s">
        <v>57</v>
      </c>
      <c r="C1064" s="3" t="s">
        <v>58</v>
      </c>
      <c r="D1064" s="3" t="s">
        <v>34</v>
      </c>
      <c r="E1064" s="3" t="s">
        <v>20</v>
      </c>
      <c r="F1064" s="3" t="s">
        <v>2164</v>
      </c>
      <c r="G1064" s="3" t="s">
        <v>2165</v>
      </c>
      <c r="H1064" s="3"/>
    </row>
    <row r="1065" ht="15.75" customHeight="1">
      <c r="A1065" s="2">
        <v>45673.0</v>
      </c>
      <c r="B1065" s="3" t="s">
        <v>57</v>
      </c>
      <c r="C1065" s="4" t="s">
        <v>62</v>
      </c>
      <c r="D1065" s="3" t="s">
        <v>23</v>
      </c>
      <c r="E1065" s="3" t="s">
        <v>59</v>
      </c>
      <c r="F1065" s="3" t="s">
        <v>2166</v>
      </c>
      <c r="G1065" s="3" t="s">
        <v>2167</v>
      </c>
      <c r="H1065" s="3"/>
    </row>
    <row r="1066" ht="15.75" customHeight="1">
      <c r="A1066" s="2">
        <v>45673.0</v>
      </c>
      <c r="B1066" s="3" t="s">
        <v>57</v>
      </c>
      <c r="C1066" s="4" t="s">
        <v>62</v>
      </c>
      <c r="D1066" s="3" t="s">
        <v>68</v>
      </c>
      <c r="E1066" s="3" t="s">
        <v>59</v>
      </c>
      <c r="F1066" s="3" t="s">
        <v>2168</v>
      </c>
      <c r="G1066" s="3" t="s">
        <v>2169</v>
      </c>
      <c r="H1066" s="3"/>
    </row>
    <row r="1067" ht="15.75" customHeight="1">
      <c r="A1067" s="2">
        <v>45673.0</v>
      </c>
      <c r="B1067" s="3" t="s">
        <v>57</v>
      </c>
      <c r="C1067" s="4" t="s">
        <v>62</v>
      </c>
      <c r="D1067" s="3" t="s">
        <v>26</v>
      </c>
      <c r="E1067" s="3" t="s">
        <v>20</v>
      </c>
      <c r="F1067" s="3" t="s">
        <v>2170</v>
      </c>
      <c r="G1067" s="3" t="s">
        <v>2171</v>
      </c>
      <c r="H1067" s="3"/>
    </row>
    <row r="1068" ht="15.75" customHeight="1">
      <c r="A1068" s="2">
        <v>45673.0</v>
      </c>
      <c r="B1068" s="3" t="s">
        <v>57</v>
      </c>
      <c r="C1068" s="3" t="s">
        <v>71</v>
      </c>
      <c r="D1068" s="3" t="s">
        <v>34</v>
      </c>
      <c r="E1068" s="3" t="s">
        <v>15</v>
      </c>
      <c r="F1068" s="3" t="s">
        <v>2172</v>
      </c>
      <c r="G1068" s="3" t="s">
        <v>2173</v>
      </c>
      <c r="H1068" s="3"/>
    </row>
    <row r="1069" ht="15.75" customHeight="1">
      <c r="A1069" s="2">
        <v>45673.0</v>
      </c>
      <c r="B1069" s="3" t="s">
        <v>57</v>
      </c>
      <c r="C1069" s="3" t="s">
        <v>71</v>
      </c>
      <c r="D1069" s="3" t="s">
        <v>63</v>
      </c>
      <c r="E1069" s="3" t="s">
        <v>59</v>
      </c>
      <c r="F1069" s="3" t="s">
        <v>1605</v>
      </c>
      <c r="G1069" s="3" t="s">
        <v>2174</v>
      </c>
      <c r="H1069" s="3"/>
    </row>
    <row r="1070" ht="15.75" customHeight="1">
      <c r="A1070" s="2">
        <v>45673.0</v>
      </c>
      <c r="B1070" s="3" t="s">
        <v>57</v>
      </c>
      <c r="C1070" s="3" t="s">
        <v>71</v>
      </c>
      <c r="D1070" s="3" t="s">
        <v>26</v>
      </c>
      <c r="E1070" s="3" t="s">
        <v>20</v>
      </c>
      <c r="F1070" s="3" t="s">
        <v>2175</v>
      </c>
      <c r="G1070" s="3" t="s">
        <v>2176</v>
      </c>
      <c r="H1070" s="3"/>
    </row>
    <row r="1071" ht="15.75" customHeight="1">
      <c r="A1071" s="2">
        <v>45673.0</v>
      </c>
      <c r="B1071" s="3" t="s">
        <v>57</v>
      </c>
      <c r="C1071" s="3" t="s">
        <v>80</v>
      </c>
      <c r="D1071" s="3" t="s">
        <v>19</v>
      </c>
      <c r="E1071" s="3" t="s">
        <v>59</v>
      </c>
      <c r="F1071" s="3" t="s">
        <v>2177</v>
      </c>
      <c r="G1071" s="3" t="s">
        <v>2178</v>
      </c>
      <c r="H1071" s="3"/>
    </row>
    <row r="1072" ht="15.75" customHeight="1">
      <c r="A1072" s="2">
        <v>45673.0</v>
      </c>
      <c r="B1072" s="3" t="s">
        <v>57</v>
      </c>
      <c r="C1072" s="3" t="s">
        <v>80</v>
      </c>
      <c r="D1072" s="3" t="s">
        <v>34</v>
      </c>
      <c r="E1072" s="3" t="s">
        <v>15</v>
      </c>
      <c r="F1072" s="3" t="s">
        <v>2179</v>
      </c>
      <c r="G1072" s="3" t="s">
        <v>2180</v>
      </c>
      <c r="H1072" s="3"/>
    </row>
    <row r="1073" ht="15.75" customHeight="1">
      <c r="A1073" s="2">
        <v>45673.0</v>
      </c>
      <c r="B1073" s="3" t="s">
        <v>57</v>
      </c>
      <c r="C1073" s="3" t="s">
        <v>85</v>
      </c>
      <c r="D1073" s="3" t="s">
        <v>19</v>
      </c>
      <c r="E1073" s="3" t="s">
        <v>20</v>
      </c>
      <c r="F1073" s="3" t="s">
        <v>2181</v>
      </c>
      <c r="G1073" s="3" t="s">
        <v>2182</v>
      </c>
      <c r="H1073" s="3"/>
    </row>
    <row r="1074" ht="15.75" customHeight="1">
      <c r="A1074" s="2">
        <v>45673.0</v>
      </c>
      <c r="B1074" s="3" t="s">
        <v>57</v>
      </c>
      <c r="C1074" s="3" t="s">
        <v>85</v>
      </c>
      <c r="D1074" s="3" t="s">
        <v>26</v>
      </c>
      <c r="E1074" s="3" t="s">
        <v>20</v>
      </c>
      <c r="F1074" s="3" t="s">
        <v>2183</v>
      </c>
      <c r="G1074" s="3" t="s">
        <v>2184</v>
      </c>
      <c r="H1074" s="3"/>
    </row>
    <row r="1075" ht="15.75" customHeight="1">
      <c r="A1075" s="2">
        <v>45673.0</v>
      </c>
      <c r="B1075" s="3" t="s">
        <v>92</v>
      </c>
      <c r="C1075" s="3" t="s">
        <v>93</v>
      </c>
      <c r="D1075" s="3" t="s">
        <v>38</v>
      </c>
      <c r="E1075" s="3" t="s">
        <v>101</v>
      </c>
      <c r="F1075" s="3" t="s">
        <v>2185</v>
      </c>
      <c r="G1075" s="3" t="s">
        <v>2186</v>
      </c>
      <c r="H1075" s="3"/>
    </row>
    <row r="1076" ht="15.75" customHeight="1">
      <c r="A1076" s="2">
        <v>45673.0</v>
      </c>
      <c r="B1076" s="3" t="s">
        <v>13</v>
      </c>
      <c r="C1076" s="3" t="s">
        <v>169</v>
      </c>
      <c r="D1076" s="3" t="s">
        <v>19</v>
      </c>
      <c r="E1076" s="3" t="s">
        <v>20</v>
      </c>
      <c r="F1076" s="3" t="s">
        <v>2187</v>
      </c>
      <c r="G1076" s="3" t="s">
        <v>2188</v>
      </c>
      <c r="H1076" s="3"/>
    </row>
    <row r="1077" ht="15.75" customHeight="1">
      <c r="A1077" s="2">
        <v>45673.0</v>
      </c>
      <c r="B1077" s="3" t="s">
        <v>57</v>
      </c>
      <c r="C1077" s="3" t="s">
        <v>71</v>
      </c>
      <c r="D1077" s="3" t="s">
        <v>63</v>
      </c>
      <c r="E1077" s="3" t="s">
        <v>59</v>
      </c>
      <c r="F1077" s="3" t="s">
        <v>2189</v>
      </c>
      <c r="G1077" s="3" t="s">
        <v>2190</v>
      </c>
      <c r="H1077" s="3"/>
    </row>
    <row r="1078" ht="15.75" customHeight="1">
      <c r="A1078" s="2">
        <v>45673.0</v>
      </c>
      <c r="B1078" s="3" t="s">
        <v>92</v>
      </c>
      <c r="C1078" s="3" t="s">
        <v>93</v>
      </c>
      <c r="D1078" s="3" t="s">
        <v>38</v>
      </c>
      <c r="E1078" s="3" t="s">
        <v>15</v>
      </c>
      <c r="F1078" s="3" t="s">
        <v>2191</v>
      </c>
      <c r="G1078" s="3" t="s">
        <v>2192</v>
      </c>
      <c r="H1078" s="3"/>
    </row>
    <row r="1079" ht="15.75" customHeight="1">
      <c r="A1079" s="2">
        <v>45673.0</v>
      </c>
      <c r="B1079" s="3" t="s">
        <v>92</v>
      </c>
      <c r="C1079" s="3" t="s">
        <v>93</v>
      </c>
      <c r="D1079" s="3" t="s">
        <v>9</v>
      </c>
      <c r="E1079" s="3" t="s">
        <v>109</v>
      </c>
      <c r="F1079" s="3" t="s">
        <v>2193</v>
      </c>
      <c r="G1079" s="3" t="s">
        <v>2194</v>
      </c>
      <c r="H1079" s="3"/>
    </row>
    <row r="1080" ht="15.75" customHeight="1">
      <c r="A1080" s="2">
        <v>45673.0</v>
      </c>
      <c r="B1080" s="3" t="s">
        <v>92</v>
      </c>
      <c r="C1080" s="3" t="s">
        <v>93</v>
      </c>
      <c r="D1080" s="3" t="s">
        <v>19</v>
      </c>
      <c r="E1080" s="3" t="s">
        <v>20</v>
      </c>
      <c r="F1080" s="3" t="s">
        <v>2195</v>
      </c>
      <c r="G1080" s="3" t="s">
        <v>2196</v>
      </c>
      <c r="H1080" s="3"/>
    </row>
    <row r="1081" ht="15.75" customHeight="1">
      <c r="A1081" s="2">
        <v>45673.0</v>
      </c>
      <c r="B1081" s="3" t="s">
        <v>7</v>
      </c>
      <c r="C1081" s="3" t="s">
        <v>8</v>
      </c>
      <c r="D1081" s="3" t="s">
        <v>63</v>
      </c>
      <c r="E1081" s="3" t="s">
        <v>15</v>
      </c>
      <c r="F1081" s="3" t="s">
        <v>2197</v>
      </c>
      <c r="G1081" s="3" t="s">
        <v>2198</v>
      </c>
      <c r="H1081" s="3"/>
    </row>
    <row r="1082" ht="15.75" customHeight="1">
      <c r="A1082" s="2">
        <v>45673.0</v>
      </c>
      <c r="B1082" s="3" t="s">
        <v>7</v>
      </c>
      <c r="C1082" s="3" t="s">
        <v>8</v>
      </c>
      <c r="D1082" s="3" t="s">
        <v>9</v>
      </c>
      <c r="E1082" s="3" t="s">
        <v>10</v>
      </c>
      <c r="F1082" s="3" t="s">
        <v>2199</v>
      </c>
      <c r="G1082" s="3" t="s">
        <v>2200</v>
      </c>
      <c r="H1082" s="3"/>
    </row>
    <row r="1083" ht="15.75" customHeight="1">
      <c r="A1083" s="2">
        <v>45673.0</v>
      </c>
      <c r="B1083" s="3" t="s">
        <v>7</v>
      </c>
      <c r="C1083" s="3" t="s">
        <v>8</v>
      </c>
      <c r="D1083" s="3" t="s">
        <v>68</v>
      </c>
      <c r="E1083" s="3" t="s">
        <v>15</v>
      </c>
      <c r="F1083" s="3" t="s">
        <v>2201</v>
      </c>
      <c r="G1083" s="3" t="s">
        <v>2202</v>
      </c>
      <c r="H1083" s="3"/>
    </row>
    <row r="1084" ht="15.75" customHeight="1">
      <c r="A1084" s="2">
        <v>45673.0</v>
      </c>
      <c r="B1084" s="3" t="s">
        <v>7</v>
      </c>
      <c r="C1084" s="3" t="s">
        <v>8</v>
      </c>
      <c r="D1084" s="3" t="s">
        <v>26</v>
      </c>
      <c r="E1084" s="3" t="s">
        <v>1097</v>
      </c>
      <c r="F1084" s="3" t="s">
        <v>2203</v>
      </c>
      <c r="G1084" s="3" t="s">
        <v>2204</v>
      </c>
      <c r="H1084" s="3"/>
    </row>
    <row r="1085" ht="15.75" customHeight="1">
      <c r="A1085" s="2">
        <v>45673.0</v>
      </c>
      <c r="B1085" s="3" t="s">
        <v>7</v>
      </c>
      <c r="C1085" s="3" t="s">
        <v>106</v>
      </c>
      <c r="D1085" s="3" t="s">
        <v>9</v>
      </c>
      <c r="E1085" s="3" t="s">
        <v>258</v>
      </c>
      <c r="F1085" s="3" t="s">
        <v>2205</v>
      </c>
      <c r="G1085" s="3" t="s">
        <v>2206</v>
      </c>
      <c r="H1085" s="3"/>
    </row>
    <row r="1086" ht="15.75" customHeight="1">
      <c r="A1086" s="2">
        <v>45673.0</v>
      </c>
      <c r="B1086" s="3" t="s">
        <v>7</v>
      </c>
      <c r="C1086" s="3" t="s">
        <v>106</v>
      </c>
      <c r="D1086" s="3" t="s">
        <v>38</v>
      </c>
      <c r="E1086" s="3" t="s">
        <v>109</v>
      </c>
      <c r="F1086" s="3" t="s">
        <v>2207</v>
      </c>
      <c r="G1086" s="3" t="s">
        <v>2208</v>
      </c>
      <c r="H1086" s="3"/>
    </row>
    <row r="1087" ht="15.75" customHeight="1">
      <c r="A1087" s="2">
        <v>45673.0</v>
      </c>
      <c r="B1087" s="3" t="s">
        <v>7</v>
      </c>
      <c r="C1087" s="3" t="s">
        <v>118</v>
      </c>
      <c r="D1087" s="3" t="s">
        <v>38</v>
      </c>
      <c r="E1087" s="3" t="s">
        <v>101</v>
      </c>
      <c r="F1087" s="3" t="s">
        <v>2209</v>
      </c>
      <c r="G1087" s="3" t="s">
        <v>2210</v>
      </c>
      <c r="H1087" s="3"/>
    </row>
    <row r="1088" ht="15.75" customHeight="1">
      <c r="A1088" s="2">
        <v>45673.0</v>
      </c>
      <c r="B1088" s="3" t="s">
        <v>7</v>
      </c>
      <c r="C1088" s="3" t="s">
        <v>118</v>
      </c>
      <c r="D1088" s="3" t="s">
        <v>34</v>
      </c>
      <c r="E1088" s="3" t="s">
        <v>10</v>
      </c>
      <c r="F1088" s="3" t="s">
        <v>2211</v>
      </c>
      <c r="G1088" s="3" t="s">
        <v>2212</v>
      </c>
      <c r="H1088" s="3"/>
    </row>
    <row r="1089" ht="15.75" customHeight="1">
      <c r="A1089" s="2">
        <v>45673.0</v>
      </c>
      <c r="B1089" s="3" t="s">
        <v>7</v>
      </c>
      <c r="C1089" s="3" t="s">
        <v>126</v>
      </c>
      <c r="D1089" s="3" t="s">
        <v>26</v>
      </c>
      <c r="E1089" s="3" t="s">
        <v>527</v>
      </c>
      <c r="F1089" s="3" t="s">
        <v>2213</v>
      </c>
      <c r="G1089" s="3" t="s">
        <v>2214</v>
      </c>
      <c r="H1089" s="3"/>
    </row>
    <row r="1090" ht="15.75" customHeight="1">
      <c r="A1090" s="2">
        <v>45673.0</v>
      </c>
      <c r="B1090" s="3" t="s">
        <v>7</v>
      </c>
      <c r="C1090" s="3" t="s">
        <v>126</v>
      </c>
      <c r="D1090" s="3" t="s">
        <v>23</v>
      </c>
      <c r="E1090" s="3" t="s">
        <v>15</v>
      </c>
      <c r="F1090" s="3" t="s">
        <v>2215</v>
      </c>
      <c r="G1090" s="3" t="s">
        <v>2216</v>
      </c>
      <c r="H1090" s="3"/>
    </row>
    <row r="1091" ht="15.75" customHeight="1">
      <c r="A1091" s="2">
        <v>45673.0</v>
      </c>
      <c r="B1091" s="3" t="s">
        <v>7</v>
      </c>
      <c r="C1091" s="3" t="s">
        <v>126</v>
      </c>
      <c r="D1091" s="3" t="s">
        <v>63</v>
      </c>
      <c r="E1091" s="3" t="s">
        <v>20</v>
      </c>
      <c r="F1091" s="3" t="s">
        <v>2217</v>
      </c>
      <c r="G1091" s="3" t="s">
        <v>2218</v>
      </c>
      <c r="H1091" s="3"/>
    </row>
    <row r="1092" ht="15.75" customHeight="1">
      <c r="A1092" s="2">
        <v>45673.0</v>
      </c>
      <c r="B1092" s="3" t="s">
        <v>7</v>
      </c>
      <c r="C1092" s="3" t="s">
        <v>126</v>
      </c>
      <c r="D1092" s="3" t="s">
        <v>34</v>
      </c>
      <c r="E1092" s="3" t="s">
        <v>258</v>
      </c>
      <c r="F1092" s="3" t="s">
        <v>2219</v>
      </c>
      <c r="G1092" s="3" t="s">
        <v>2220</v>
      </c>
      <c r="H1092" s="3"/>
    </row>
    <row r="1093" ht="15.75" customHeight="1">
      <c r="A1093" s="2">
        <v>45673.0</v>
      </c>
      <c r="B1093" s="3" t="s">
        <v>7</v>
      </c>
      <c r="C1093" s="3" t="s">
        <v>126</v>
      </c>
      <c r="D1093" s="3" t="s">
        <v>19</v>
      </c>
      <c r="E1093" s="3" t="s">
        <v>15</v>
      </c>
      <c r="F1093" s="3" t="s">
        <v>2221</v>
      </c>
      <c r="G1093" s="3" t="s">
        <v>2222</v>
      </c>
      <c r="H1093" s="3"/>
    </row>
    <row r="1094" ht="15.75" customHeight="1">
      <c r="A1094" s="2">
        <v>45673.0</v>
      </c>
      <c r="B1094" s="3" t="s">
        <v>7</v>
      </c>
      <c r="C1094" s="3" t="s">
        <v>131</v>
      </c>
      <c r="D1094" s="3" t="s">
        <v>68</v>
      </c>
      <c r="E1094" s="3" t="s">
        <v>15</v>
      </c>
      <c r="F1094" s="3" t="s">
        <v>2223</v>
      </c>
      <c r="G1094" s="3" t="s">
        <v>2224</v>
      </c>
      <c r="H1094" s="3"/>
    </row>
    <row r="1095" ht="15.75" customHeight="1">
      <c r="A1095" s="2">
        <v>45673.0</v>
      </c>
      <c r="B1095" s="3" t="s">
        <v>7</v>
      </c>
      <c r="C1095" s="3" t="s">
        <v>118</v>
      </c>
      <c r="D1095" s="3" t="s">
        <v>9</v>
      </c>
      <c r="E1095" s="3" t="s">
        <v>109</v>
      </c>
      <c r="F1095" s="3" t="s">
        <v>2225</v>
      </c>
      <c r="G1095" s="3" t="s">
        <v>2226</v>
      </c>
      <c r="H1095" s="3"/>
    </row>
    <row r="1096" ht="15.75" customHeight="1">
      <c r="A1096" s="2">
        <v>45673.0</v>
      </c>
      <c r="B1096" s="3" t="s">
        <v>7</v>
      </c>
      <c r="C1096" s="3" t="s">
        <v>131</v>
      </c>
      <c r="D1096" s="3" t="s">
        <v>9</v>
      </c>
      <c r="E1096" s="3" t="s">
        <v>10</v>
      </c>
      <c r="F1096" s="3" t="s">
        <v>2227</v>
      </c>
      <c r="G1096" s="3" t="s">
        <v>2228</v>
      </c>
      <c r="H1096" s="3"/>
    </row>
    <row r="1097" ht="15.75" customHeight="1">
      <c r="A1097" s="2">
        <v>45673.0</v>
      </c>
      <c r="B1097" s="3" t="s">
        <v>92</v>
      </c>
      <c r="C1097" s="3" t="s">
        <v>98</v>
      </c>
      <c r="D1097" s="3" t="s">
        <v>68</v>
      </c>
      <c r="E1097" s="3" t="s">
        <v>20</v>
      </c>
      <c r="F1097" s="3" t="s">
        <v>2229</v>
      </c>
      <c r="G1097" s="3" t="s">
        <v>2230</v>
      </c>
      <c r="H1097" s="3"/>
    </row>
    <row r="1098" ht="15.75" customHeight="1">
      <c r="A1098" s="2">
        <v>45673.0</v>
      </c>
      <c r="B1098" s="3" t="s">
        <v>7</v>
      </c>
      <c r="C1098" s="3" t="s">
        <v>131</v>
      </c>
      <c r="D1098" s="3" t="s">
        <v>26</v>
      </c>
      <c r="E1098" s="3" t="s">
        <v>527</v>
      </c>
      <c r="F1098" s="3" t="s">
        <v>2231</v>
      </c>
      <c r="G1098" s="3" t="s">
        <v>2232</v>
      </c>
      <c r="H1098" s="3"/>
    </row>
    <row r="1099" ht="15.75" customHeight="1">
      <c r="A1099" s="2">
        <v>45673.0</v>
      </c>
      <c r="B1099" s="3" t="s">
        <v>92</v>
      </c>
      <c r="C1099" s="3" t="s">
        <v>98</v>
      </c>
      <c r="D1099" s="3" t="s">
        <v>38</v>
      </c>
      <c r="E1099" s="3" t="s">
        <v>15</v>
      </c>
      <c r="F1099" s="3" t="s">
        <v>2233</v>
      </c>
      <c r="G1099" s="3" t="s">
        <v>2234</v>
      </c>
      <c r="H1099" s="3"/>
    </row>
    <row r="1100" ht="15.75" customHeight="1">
      <c r="A1100" s="2">
        <v>45673.0</v>
      </c>
      <c r="B1100" s="3" t="s">
        <v>92</v>
      </c>
      <c r="C1100" s="3" t="s">
        <v>98</v>
      </c>
      <c r="D1100" s="3" t="s">
        <v>19</v>
      </c>
      <c r="E1100" s="3" t="s">
        <v>15</v>
      </c>
      <c r="F1100" s="3" t="s">
        <v>2235</v>
      </c>
      <c r="G1100" s="3" t="s">
        <v>1509</v>
      </c>
      <c r="H1100" s="3"/>
    </row>
    <row r="1101" ht="15.75" customHeight="1">
      <c r="A1101" s="2">
        <v>45673.0</v>
      </c>
      <c r="B1101" s="3" t="s">
        <v>92</v>
      </c>
      <c r="C1101" s="3" t="s">
        <v>144</v>
      </c>
      <c r="D1101" s="3" t="s">
        <v>26</v>
      </c>
      <c r="E1101" s="3" t="s">
        <v>101</v>
      </c>
      <c r="F1101" s="3" t="s">
        <v>2236</v>
      </c>
      <c r="G1101" s="3" t="s">
        <v>2237</v>
      </c>
      <c r="H1101" s="3"/>
    </row>
    <row r="1102" ht="15.75" customHeight="1">
      <c r="A1102" s="2">
        <v>45673.0</v>
      </c>
      <c r="B1102" s="3" t="s">
        <v>92</v>
      </c>
      <c r="C1102" s="3" t="s">
        <v>144</v>
      </c>
      <c r="D1102" s="3" t="s">
        <v>26</v>
      </c>
      <c r="E1102" s="3" t="s">
        <v>101</v>
      </c>
      <c r="F1102" s="3" t="s">
        <v>2238</v>
      </c>
      <c r="G1102" s="3" t="s">
        <v>2239</v>
      </c>
      <c r="H1102" s="3"/>
    </row>
    <row r="1103" ht="15.75" customHeight="1">
      <c r="A1103" s="2">
        <v>45673.0</v>
      </c>
      <c r="B1103" s="3" t="s">
        <v>92</v>
      </c>
      <c r="C1103" s="4" t="s">
        <v>149</v>
      </c>
      <c r="D1103" s="3" t="s">
        <v>23</v>
      </c>
      <c r="E1103" s="3" t="s">
        <v>20</v>
      </c>
      <c r="F1103" s="3" t="s">
        <v>2240</v>
      </c>
      <c r="G1103" s="3" t="s">
        <v>2241</v>
      </c>
      <c r="H1103" s="3"/>
    </row>
    <row r="1104" ht="15.75" customHeight="1">
      <c r="A1104" s="2">
        <v>45673.0</v>
      </c>
      <c r="B1104" s="3" t="s">
        <v>92</v>
      </c>
      <c r="C1104" s="3" t="s">
        <v>98</v>
      </c>
      <c r="D1104" s="3" t="s">
        <v>9</v>
      </c>
      <c r="E1104" s="3" t="s">
        <v>109</v>
      </c>
      <c r="F1104" s="3" t="s">
        <v>2242</v>
      </c>
      <c r="G1104" s="3" t="s">
        <v>2243</v>
      </c>
      <c r="H1104" s="3"/>
    </row>
    <row r="1105" ht="15.75" customHeight="1">
      <c r="A1105" s="2">
        <v>45673.0</v>
      </c>
      <c r="B1105" s="3" t="s">
        <v>92</v>
      </c>
      <c r="C1105" s="4" t="s">
        <v>149</v>
      </c>
      <c r="D1105" s="3" t="s">
        <v>38</v>
      </c>
      <c r="E1105" s="3" t="s">
        <v>15</v>
      </c>
      <c r="F1105" s="3" t="s">
        <v>2244</v>
      </c>
      <c r="G1105" s="3" t="s">
        <v>2245</v>
      </c>
      <c r="H1105" s="3"/>
    </row>
    <row r="1106" ht="15.75" customHeight="1">
      <c r="A1106" s="2">
        <v>45673.0</v>
      </c>
      <c r="B1106" s="3" t="s">
        <v>92</v>
      </c>
      <c r="C1106" s="4" t="s">
        <v>149</v>
      </c>
      <c r="D1106" s="3" t="s">
        <v>23</v>
      </c>
      <c r="E1106" s="3" t="s">
        <v>20</v>
      </c>
      <c r="F1106" s="3" t="s">
        <v>920</v>
      </c>
      <c r="G1106" s="3" t="s">
        <v>2246</v>
      </c>
      <c r="H1106" s="3"/>
    </row>
    <row r="1107" ht="15.75" customHeight="1">
      <c r="A1107" s="2">
        <v>45673.0</v>
      </c>
      <c r="B1107" s="3" t="s">
        <v>92</v>
      </c>
      <c r="C1107" s="3" t="s">
        <v>158</v>
      </c>
      <c r="D1107" s="3" t="s">
        <v>26</v>
      </c>
      <c r="E1107" s="3" t="s">
        <v>101</v>
      </c>
      <c r="F1107" s="3" t="s">
        <v>2247</v>
      </c>
      <c r="G1107" s="3" t="s">
        <v>2248</v>
      </c>
      <c r="H1107" s="3"/>
    </row>
    <row r="1108" ht="15.75" customHeight="1">
      <c r="A1108" s="2">
        <v>45673.0</v>
      </c>
      <c r="B1108" s="3" t="s">
        <v>92</v>
      </c>
      <c r="C1108" s="3" t="s">
        <v>158</v>
      </c>
      <c r="D1108" s="3" t="s">
        <v>63</v>
      </c>
      <c r="E1108" s="3" t="s">
        <v>59</v>
      </c>
      <c r="F1108" s="3" t="s">
        <v>2249</v>
      </c>
      <c r="G1108" s="3" t="s">
        <v>2250</v>
      </c>
      <c r="H1108" s="3"/>
    </row>
    <row r="1109" ht="15.75" customHeight="1">
      <c r="A1109" s="2">
        <v>45673.0</v>
      </c>
      <c r="B1109" s="3" t="s">
        <v>92</v>
      </c>
      <c r="C1109" s="3" t="s">
        <v>158</v>
      </c>
      <c r="D1109" s="3" t="s">
        <v>19</v>
      </c>
      <c r="E1109" s="3" t="s">
        <v>15</v>
      </c>
      <c r="F1109" s="3" t="s">
        <v>2251</v>
      </c>
      <c r="G1109" s="3" t="s">
        <v>2252</v>
      </c>
      <c r="H1109" s="3"/>
    </row>
    <row r="1110" ht="15.75" customHeight="1">
      <c r="A1110" s="2">
        <v>45673.0</v>
      </c>
      <c r="B1110" s="3" t="s">
        <v>92</v>
      </c>
      <c r="C1110" s="3" t="s">
        <v>158</v>
      </c>
      <c r="D1110" s="3" t="s">
        <v>68</v>
      </c>
      <c r="E1110" s="3" t="s">
        <v>20</v>
      </c>
      <c r="F1110" s="3" t="s">
        <v>2253</v>
      </c>
      <c r="G1110" s="3" t="s">
        <v>2254</v>
      </c>
      <c r="H1110" s="3"/>
    </row>
    <row r="1111" ht="15.75" customHeight="1">
      <c r="A1111" s="2">
        <v>45674.0</v>
      </c>
      <c r="B1111" s="3" t="s">
        <v>13</v>
      </c>
      <c r="C1111" s="3" t="s">
        <v>37</v>
      </c>
      <c r="D1111" s="3" t="s">
        <v>26</v>
      </c>
      <c r="E1111" s="3" t="s">
        <v>20</v>
      </c>
      <c r="F1111" s="3" t="s">
        <v>2255</v>
      </c>
      <c r="G1111" s="3" t="s">
        <v>2256</v>
      </c>
      <c r="H1111" s="3"/>
    </row>
    <row r="1112" ht="15.75" customHeight="1">
      <c r="A1112" s="2">
        <v>45674.0</v>
      </c>
      <c r="B1112" s="3" t="s">
        <v>13</v>
      </c>
      <c r="C1112" s="3" t="s">
        <v>169</v>
      </c>
      <c r="D1112" s="3" t="s">
        <v>63</v>
      </c>
      <c r="E1112" s="3" t="s">
        <v>59</v>
      </c>
      <c r="F1112" s="3" t="s">
        <v>2257</v>
      </c>
      <c r="G1112" s="3" t="s">
        <v>2258</v>
      </c>
      <c r="H1112" s="3"/>
    </row>
    <row r="1113" ht="15.75" customHeight="1">
      <c r="A1113" s="2">
        <v>45674.0</v>
      </c>
      <c r="B1113" s="3" t="s">
        <v>13</v>
      </c>
      <c r="C1113" s="3" t="s">
        <v>37</v>
      </c>
      <c r="D1113" s="3" t="s">
        <v>34</v>
      </c>
      <c r="E1113" s="3" t="s">
        <v>101</v>
      </c>
      <c r="F1113" s="3" t="s">
        <v>2259</v>
      </c>
      <c r="G1113" s="3" t="s">
        <v>2260</v>
      </c>
      <c r="H1113" s="3"/>
    </row>
    <row r="1114" ht="15.75" customHeight="1">
      <c r="A1114" s="2">
        <v>45674.0</v>
      </c>
      <c r="B1114" s="3" t="s">
        <v>13</v>
      </c>
      <c r="C1114" s="3" t="s">
        <v>37</v>
      </c>
      <c r="D1114" s="3" t="s">
        <v>68</v>
      </c>
      <c r="E1114" s="3" t="s">
        <v>20</v>
      </c>
      <c r="F1114" s="3" t="s">
        <v>2261</v>
      </c>
      <c r="G1114" s="3" t="s">
        <v>2262</v>
      </c>
      <c r="H1114" s="3"/>
    </row>
    <row r="1115" ht="15.75" customHeight="1">
      <c r="A1115" s="2">
        <v>45674.0</v>
      </c>
      <c r="B1115" s="3" t="s">
        <v>13</v>
      </c>
      <c r="C1115" s="3" t="s">
        <v>37</v>
      </c>
      <c r="D1115" s="3" t="s">
        <v>19</v>
      </c>
      <c r="E1115" s="3" t="s">
        <v>20</v>
      </c>
      <c r="F1115" s="3" t="s">
        <v>2263</v>
      </c>
      <c r="G1115" s="3" t="s">
        <v>2264</v>
      </c>
      <c r="H1115" s="3"/>
    </row>
    <row r="1116" ht="15.75" customHeight="1">
      <c r="A1116" s="2">
        <v>45674.0</v>
      </c>
      <c r="B1116" s="3" t="s">
        <v>13</v>
      </c>
      <c r="C1116" s="3" t="s">
        <v>37</v>
      </c>
      <c r="D1116" s="3" t="s">
        <v>23</v>
      </c>
      <c r="E1116" s="3" t="s">
        <v>20</v>
      </c>
      <c r="F1116" s="3" t="s">
        <v>2265</v>
      </c>
      <c r="G1116" s="3" t="s">
        <v>2266</v>
      </c>
      <c r="H1116" s="3"/>
    </row>
    <row r="1117" ht="15.75" customHeight="1">
      <c r="A1117" s="2">
        <v>45674.0</v>
      </c>
      <c r="B1117" s="3" t="s">
        <v>13</v>
      </c>
      <c r="C1117" s="3" t="s">
        <v>169</v>
      </c>
      <c r="D1117" s="3" t="s">
        <v>63</v>
      </c>
      <c r="E1117" s="3" t="s">
        <v>101</v>
      </c>
      <c r="F1117" s="3" t="s">
        <v>2267</v>
      </c>
      <c r="G1117" s="3" t="s">
        <v>2268</v>
      </c>
      <c r="H1117" s="3"/>
    </row>
    <row r="1118" ht="15.75" customHeight="1">
      <c r="A1118" s="2">
        <v>45674.0</v>
      </c>
      <c r="B1118" s="3" t="s">
        <v>13</v>
      </c>
      <c r="C1118" s="3" t="s">
        <v>29</v>
      </c>
      <c r="D1118" s="3" t="s">
        <v>26</v>
      </c>
      <c r="E1118" s="3" t="s">
        <v>15</v>
      </c>
      <c r="F1118" s="3" t="s">
        <v>2269</v>
      </c>
      <c r="G1118" s="3" t="s">
        <v>2270</v>
      </c>
      <c r="H1118" s="3"/>
    </row>
    <row r="1119" ht="15.75" customHeight="1">
      <c r="A1119" s="2">
        <v>45674.0</v>
      </c>
      <c r="B1119" s="3" t="s">
        <v>13</v>
      </c>
      <c r="C1119" s="3" t="s">
        <v>18</v>
      </c>
      <c r="D1119" s="3" t="s">
        <v>26</v>
      </c>
      <c r="E1119" s="3" t="s">
        <v>15</v>
      </c>
      <c r="F1119" s="3" t="s">
        <v>2271</v>
      </c>
      <c r="G1119" s="3" t="s">
        <v>2272</v>
      </c>
      <c r="H1119" s="3"/>
    </row>
    <row r="1120" ht="15.75" customHeight="1">
      <c r="A1120" s="2">
        <v>45674.0</v>
      </c>
      <c r="B1120" s="3" t="s">
        <v>13</v>
      </c>
      <c r="C1120" s="3" t="s">
        <v>29</v>
      </c>
      <c r="D1120" s="3" t="s">
        <v>26</v>
      </c>
      <c r="E1120" s="3" t="s">
        <v>20</v>
      </c>
      <c r="F1120" s="3" t="s">
        <v>2273</v>
      </c>
      <c r="G1120" s="3" t="s">
        <v>2274</v>
      </c>
      <c r="H1120" s="3"/>
    </row>
    <row r="1121" ht="15.75" customHeight="1">
      <c r="A1121" s="2">
        <v>45674.0</v>
      </c>
      <c r="B1121" s="3" t="s">
        <v>13</v>
      </c>
      <c r="C1121" s="3" t="s">
        <v>29</v>
      </c>
      <c r="D1121" s="3" t="s">
        <v>68</v>
      </c>
      <c r="E1121" s="3" t="s">
        <v>20</v>
      </c>
      <c r="F1121" s="3" t="s">
        <v>2275</v>
      </c>
      <c r="G1121" s="3" t="s">
        <v>2276</v>
      </c>
      <c r="H1121" s="3"/>
    </row>
    <row r="1122" ht="15.75" customHeight="1">
      <c r="A1122" s="2">
        <v>45674.0</v>
      </c>
      <c r="B1122" s="3" t="s">
        <v>13</v>
      </c>
      <c r="C1122" s="3" t="s">
        <v>29</v>
      </c>
      <c r="D1122" s="3" t="s">
        <v>23</v>
      </c>
      <c r="E1122" s="3" t="s">
        <v>59</v>
      </c>
      <c r="F1122" s="3" t="s">
        <v>2277</v>
      </c>
      <c r="G1122" s="3" t="s">
        <v>2278</v>
      </c>
      <c r="H1122" s="3"/>
    </row>
    <row r="1123" ht="15.75" customHeight="1">
      <c r="A1123" s="2">
        <v>45674.0</v>
      </c>
      <c r="B1123" s="3" t="s">
        <v>13</v>
      </c>
      <c r="C1123" s="3" t="s">
        <v>18</v>
      </c>
      <c r="D1123" s="3" t="s">
        <v>23</v>
      </c>
      <c r="E1123" s="3" t="s">
        <v>59</v>
      </c>
      <c r="F1123" s="3" t="s">
        <v>2279</v>
      </c>
      <c r="G1123" s="3" t="s">
        <v>2280</v>
      </c>
      <c r="H1123" s="3"/>
    </row>
    <row r="1124" ht="15.75" customHeight="1">
      <c r="A1124" s="2">
        <v>45674.0</v>
      </c>
      <c r="B1124" s="3" t="s">
        <v>13</v>
      </c>
      <c r="C1124" s="3" t="s">
        <v>18</v>
      </c>
      <c r="D1124" s="3" t="s">
        <v>23</v>
      </c>
      <c r="E1124" s="3" t="s">
        <v>20</v>
      </c>
      <c r="F1124" s="3" t="s">
        <v>2281</v>
      </c>
      <c r="G1124" s="3" t="s">
        <v>2282</v>
      </c>
      <c r="H1124" s="3"/>
    </row>
    <row r="1125" ht="15.75" customHeight="1">
      <c r="A1125" s="2">
        <v>45674.0</v>
      </c>
      <c r="B1125" s="3" t="s">
        <v>13</v>
      </c>
      <c r="C1125" s="3" t="s">
        <v>14</v>
      </c>
      <c r="D1125" s="3" t="s">
        <v>63</v>
      </c>
      <c r="E1125" s="3" t="s">
        <v>59</v>
      </c>
      <c r="F1125" s="3" t="s">
        <v>2283</v>
      </c>
      <c r="G1125" s="3" t="s">
        <v>2284</v>
      </c>
      <c r="H1125" s="3"/>
    </row>
    <row r="1126" ht="15.75" customHeight="1">
      <c r="A1126" s="2">
        <v>45674.0</v>
      </c>
      <c r="B1126" s="3" t="s">
        <v>13</v>
      </c>
      <c r="C1126" s="3" t="s">
        <v>169</v>
      </c>
      <c r="D1126" s="3" t="s">
        <v>34</v>
      </c>
      <c r="E1126" s="3" t="s">
        <v>15</v>
      </c>
      <c r="F1126" s="3" t="s">
        <v>2285</v>
      </c>
      <c r="G1126" s="3" t="s">
        <v>2286</v>
      </c>
      <c r="H1126" s="3"/>
    </row>
    <row r="1127" ht="15.75" customHeight="1">
      <c r="A1127" s="2">
        <v>45674.0</v>
      </c>
      <c r="B1127" s="3" t="s">
        <v>13</v>
      </c>
      <c r="C1127" s="3" t="s">
        <v>29</v>
      </c>
      <c r="D1127" s="3" t="s">
        <v>26</v>
      </c>
      <c r="E1127" s="3" t="s">
        <v>20</v>
      </c>
      <c r="F1127" s="3" t="s">
        <v>2287</v>
      </c>
      <c r="G1127" s="3" t="s">
        <v>2288</v>
      </c>
      <c r="H1127" s="3"/>
    </row>
    <row r="1128" ht="15.75" customHeight="1">
      <c r="A1128" s="2">
        <v>45674.0</v>
      </c>
      <c r="B1128" s="3" t="s">
        <v>13</v>
      </c>
      <c r="C1128" s="3" t="s">
        <v>169</v>
      </c>
      <c r="D1128" s="3" t="s">
        <v>9</v>
      </c>
      <c r="E1128" s="3" t="s">
        <v>101</v>
      </c>
      <c r="F1128" s="3" t="s">
        <v>2289</v>
      </c>
      <c r="G1128" s="3" t="s">
        <v>2290</v>
      </c>
      <c r="H1128" s="3"/>
    </row>
    <row r="1129" ht="15.75" customHeight="1">
      <c r="A1129" s="2">
        <v>45674.0</v>
      </c>
      <c r="B1129" s="3" t="s">
        <v>57</v>
      </c>
      <c r="C1129" s="3" t="s">
        <v>85</v>
      </c>
      <c r="D1129" s="3" t="s">
        <v>68</v>
      </c>
      <c r="E1129" s="3" t="s">
        <v>59</v>
      </c>
      <c r="F1129" s="3" t="s">
        <v>2291</v>
      </c>
      <c r="G1129" s="3" t="s">
        <v>2292</v>
      </c>
      <c r="H1129" s="3"/>
    </row>
    <row r="1130" ht="15.75" customHeight="1">
      <c r="A1130" s="2">
        <v>45674.0</v>
      </c>
      <c r="B1130" s="3" t="s">
        <v>57</v>
      </c>
      <c r="C1130" s="3" t="s">
        <v>58</v>
      </c>
      <c r="D1130" s="3" t="s">
        <v>34</v>
      </c>
      <c r="E1130" s="3" t="s">
        <v>15</v>
      </c>
      <c r="F1130" s="3" t="s">
        <v>404</v>
      </c>
      <c r="G1130" s="3" t="s">
        <v>2293</v>
      </c>
      <c r="H1130" s="3"/>
    </row>
    <row r="1131" ht="15.75" customHeight="1">
      <c r="A1131" s="2">
        <v>45674.0</v>
      </c>
      <c r="B1131" s="3" t="s">
        <v>13</v>
      </c>
      <c r="C1131" s="3" t="s">
        <v>14</v>
      </c>
      <c r="D1131" s="3" t="s">
        <v>38</v>
      </c>
      <c r="E1131" s="3" t="s">
        <v>20</v>
      </c>
      <c r="F1131" s="3" t="s">
        <v>2294</v>
      </c>
      <c r="G1131" s="3" t="s">
        <v>2295</v>
      </c>
      <c r="H1131" s="3"/>
    </row>
    <row r="1132" ht="15.75" customHeight="1">
      <c r="A1132" s="2">
        <v>45674.0</v>
      </c>
      <c r="B1132" s="3" t="s">
        <v>57</v>
      </c>
      <c r="C1132" s="3" t="s">
        <v>85</v>
      </c>
      <c r="D1132" s="3" t="s">
        <v>23</v>
      </c>
      <c r="E1132" s="3" t="s">
        <v>59</v>
      </c>
      <c r="F1132" s="3" t="s">
        <v>2296</v>
      </c>
      <c r="G1132" s="3" t="s">
        <v>2297</v>
      </c>
      <c r="H1132" s="3"/>
    </row>
    <row r="1133" ht="15.75" customHeight="1">
      <c r="A1133" s="2">
        <v>45674.0</v>
      </c>
      <c r="B1133" s="3" t="s">
        <v>57</v>
      </c>
      <c r="C1133" s="3" t="s">
        <v>85</v>
      </c>
      <c r="D1133" s="3" t="s">
        <v>23</v>
      </c>
      <c r="E1133" s="3" t="s">
        <v>59</v>
      </c>
      <c r="F1133" s="3" t="s">
        <v>2298</v>
      </c>
      <c r="G1133" s="3" t="s">
        <v>2299</v>
      </c>
      <c r="H1133" s="3"/>
    </row>
    <row r="1134" ht="15.75" customHeight="1">
      <c r="A1134" s="2">
        <v>45674.0</v>
      </c>
      <c r="B1134" s="3" t="s">
        <v>57</v>
      </c>
      <c r="C1134" s="3" t="s">
        <v>85</v>
      </c>
      <c r="D1134" s="3" t="s">
        <v>63</v>
      </c>
      <c r="E1134" s="3" t="s">
        <v>59</v>
      </c>
      <c r="F1134" s="3" t="s">
        <v>2300</v>
      </c>
      <c r="G1134" s="3" t="s">
        <v>2301</v>
      </c>
      <c r="H1134" s="3"/>
    </row>
    <row r="1135" ht="15.75" customHeight="1">
      <c r="A1135" s="2">
        <v>45674.0</v>
      </c>
      <c r="B1135" s="3" t="s">
        <v>57</v>
      </c>
      <c r="C1135" s="3" t="s">
        <v>80</v>
      </c>
      <c r="D1135" s="3" t="s">
        <v>26</v>
      </c>
      <c r="E1135" s="3" t="s">
        <v>20</v>
      </c>
      <c r="F1135" s="3" t="s">
        <v>2302</v>
      </c>
      <c r="G1135" s="3" t="s">
        <v>2303</v>
      </c>
      <c r="H1135" s="3"/>
    </row>
    <row r="1136" ht="15.75" customHeight="1">
      <c r="A1136" s="2">
        <v>45674.0</v>
      </c>
      <c r="B1136" s="3" t="s">
        <v>57</v>
      </c>
      <c r="C1136" s="3" t="s">
        <v>80</v>
      </c>
      <c r="D1136" s="3" t="s">
        <v>19</v>
      </c>
      <c r="E1136" s="3" t="s">
        <v>59</v>
      </c>
      <c r="F1136" s="3" t="s">
        <v>2304</v>
      </c>
      <c r="G1136" s="3" t="s">
        <v>1732</v>
      </c>
      <c r="H1136" s="3"/>
    </row>
    <row r="1137" ht="15.75" customHeight="1">
      <c r="A1137" s="2">
        <v>45674.0</v>
      </c>
      <c r="B1137" s="3" t="s">
        <v>57</v>
      </c>
      <c r="C1137" s="3" t="s">
        <v>80</v>
      </c>
      <c r="D1137" s="3" t="s">
        <v>38</v>
      </c>
      <c r="E1137" s="3" t="s">
        <v>20</v>
      </c>
      <c r="F1137" s="3" t="s">
        <v>2305</v>
      </c>
      <c r="G1137" s="3" t="s">
        <v>2306</v>
      </c>
      <c r="H1137" s="3"/>
    </row>
    <row r="1138" ht="15.75" customHeight="1">
      <c r="A1138" s="2">
        <v>45674.0</v>
      </c>
      <c r="B1138" s="3" t="s">
        <v>57</v>
      </c>
      <c r="C1138" s="3" t="s">
        <v>80</v>
      </c>
      <c r="D1138" s="3" t="s">
        <v>19</v>
      </c>
      <c r="E1138" s="3" t="s">
        <v>59</v>
      </c>
      <c r="F1138" s="3" t="s">
        <v>2307</v>
      </c>
      <c r="G1138" s="3" t="s">
        <v>2308</v>
      </c>
      <c r="H1138" s="3"/>
    </row>
    <row r="1139" ht="15.75" customHeight="1">
      <c r="A1139" s="2">
        <v>45674.0</v>
      </c>
      <c r="B1139" s="3" t="s">
        <v>57</v>
      </c>
      <c r="C1139" s="3" t="s">
        <v>71</v>
      </c>
      <c r="D1139" s="3" t="s">
        <v>23</v>
      </c>
      <c r="E1139" s="3" t="s">
        <v>59</v>
      </c>
      <c r="F1139" s="3" t="s">
        <v>2309</v>
      </c>
      <c r="G1139" s="3" t="s">
        <v>2310</v>
      </c>
      <c r="H1139" s="3"/>
    </row>
    <row r="1140" ht="15.75" customHeight="1">
      <c r="A1140" s="2">
        <v>45674.0</v>
      </c>
      <c r="B1140" s="3" t="s">
        <v>57</v>
      </c>
      <c r="C1140" s="3" t="s">
        <v>71</v>
      </c>
      <c r="D1140" s="3" t="s">
        <v>34</v>
      </c>
      <c r="E1140" s="3" t="s">
        <v>20</v>
      </c>
      <c r="F1140" s="3" t="s">
        <v>2311</v>
      </c>
      <c r="G1140" s="3" t="s">
        <v>2312</v>
      </c>
      <c r="H1140" s="3"/>
    </row>
    <row r="1141" ht="15.75" customHeight="1">
      <c r="A1141" s="2">
        <v>45674.0</v>
      </c>
      <c r="B1141" s="3" t="s">
        <v>57</v>
      </c>
      <c r="C1141" s="3" t="s">
        <v>71</v>
      </c>
      <c r="D1141" s="3" t="s">
        <v>38</v>
      </c>
      <c r="E1141" s="3" t="s">
        <v>20</v>
      </c>
      <c r="F1141" s="3" t="s">
        <v>2313</v>
      </c>
      <c r="G1141" s="3" t="s">
        <v>2314</v>
      </c>
      <c r="H1141" s="3"/>
    </row>
    <row r="1142" ht="15.75" customHeight="1">
      <c r="A1142" s="2">
        <v>45674.0</v>
      </c>
      <c r="B1142" s="3" t="s">
        <v>57</v>
      </c>
      <c r="C1142" s="4" t="s">
        <v>62</v>
      </c>
      <c r="D1142" s="3" t="s">
        <v>34</v>
      </c>
      <c r="E1142" s="3" t="s">
        <v>15</v>
      </c>
      <c r="F1142" s="3" t="s">
        <v>2315</v>
      </c>
      <c r="G1142" s="3" t="s">
        <v>2316</v>
      </c>
      <c r="H1142" s="3"/>
    </row>
    <row r="1143" ht="15.75" customHeight="1">
      <c r="A1143" s="2">
        <v>45674.0</v>
      </c>
      <c r="B1143" s="3" t="s">
        <v>57</v>
      </c>
      <c r="C1143" s="4" t="s">
        <v>62</v>
      </c>
      <c r="D1143" s="3" t="s">
        <v>9</v>
      </c>
      <c r="E1143" s="3" t="s">
        <v>15</v>
      </c>
      <c r="F1143" s="3" t="s">
        <v>2317</v>
      </c>
      <c r="G1143" s="3" t="s">
        <v>2318</v>
      </c>
      <c r="H1143" s="3"/>
    </row>
    <row r="1144" ht="15.75" customHeight="1">
      <c r="A1144" s="2">
        <v>45674.0</v>
      </c>
      <c r="B1144" s="3" t="s">
        <v>57</v>
      </c>
      <c r="C1144" s="4" t="s">
        <v>62</v>
      </c>
      <c r="D1144" s="3" t="s">
        <v>19</v>
      </c>
      <c r="E1144" s="3" t="s">
        <v>59</v>
      </c>
      <c r="F1144" s="3" t="s">
        <v>2319</v>
      </c>
      <c r="G1144" s="3" t="s">
        <v>2320</v>
      </c>
      <c r="H1144" s="3"/>
    </row>
    <row r="1145" ht="15.75" customHeight="1">
      <c r="A1145" s="2">
        <v>45674.0</v>
      </c>
      <c r="B1145" s="3" t="s">
        <v>57</v>
      </c>
      <c r="C1145" s="4" t="s">
        <v>62</v>
      </c>
      <c r="D1145" s="3" t="s">
        <v>9</v>
      </c>
      <c r="E1145" s="3" t="s">
        <v>20</v>
      </c>
      <c r="F1145" s="3" t="s">
        <v>2321</v>
      </c>
      <c r="G1145" s="3" t="s">
        <v>2322</v>
      </c>
      <c r="H1145" s="3"/>
    </row>
    <row r="1146" ht="15.75" customHeight="1">
      <c r="A1146" s="2">
        <v>45674.0</v>
      </c>
      <c r="B1146" s="3" t="s">
        <v>57</v>
      </c>
      <c r="C1146" s="3" t="s">
        <v>58</v>
      </c>
      <c r="D1146" s="3" t="s">
        <v>26</v>
      </c>
      <c r="E1146" s="3" t="s">
        <v>20</v>
      </c>
      <c r="F1146" s="3" t="s">
        <v>2323</v>
      </c>
      <c r="G1146" s="3" t="s">
        <v>2324</v>
      </c>
      <c r="H1146" s="3"/>
    </row>
    <row r="1147" ht="15.75" customHeight="1">
      <c r="A1147" s="2">
        <v>45674.0</v>
      </c>
      <c r="B1147" s="3" t="s">
        <v>57</v>
      </c>
      <c r="C1147" s="3" t="s">
        <v>58</v>
      </c>
      <c r="D1147" s="3" t="s">
        <v>63</v>
      </c>
      <c r="E1147" s="3" t="s">
        <v>59</v>
      </c>
      <c r="F1147" s="3" t="s">
        <v>2325</v>
      </c>
      <c r="G1147" s="3" t="s">
        <v>2326</v>
      </c>
      <c r="H1147" s="3"/>
    </row>
    <row r="1148" ht="15.75" customHeight="1">
      <c r="A1148" s="2">
        <v>45674.0</v>
      </c>
      <c r="B1148" s="3" t="s">
        <v>57</v>
      </c>
      <c r="C1148" s="3" t="s">
        <v>58</v>
      </c>
      <c r="D1148" s="3" t="s">
        <v>34</v>
      </c>
      <c r="E1148" s="3" t="s">
        <v>15</v>
      </c>
      <c r="F1148" s="3" t="s">
        <v>2327</v>
      </c>
      <c r="G1148" s="3" t="s">
        <v>2328</v>
      </c>
      <c r="H1148" s="3"/>
    </row>
    <row r="1149" ht="15.75" customHeight="1">
      <c r="A1149" s="2">
        <v>45674.0</v>
      </c>
      <c r="B1149" s="3" t="s">
        <v>13</v>
      </c>
      <c r="C1149" s="3" t="s">
        <v>14</v>
      </c>
      <c r="D1149" s="3" t="s">
        <v>63</v>
      </c>
      <c r="E1149" s="3" t="s">
        <v>15</v>
      </c>
      <c r="F1149" s="3" t="s">
        <v>2329</v>
      </c>
      <c r="G1149" s="3" t="s">
        <v>2330</v>
      </c>
      <c r="H1149" s="3"/>
    </row>
    <row r="1150" ht="15.75" customHeight="1">
      <c r="A1150" s="2">
        <v>45674.0</v>
      </c>
      <c r="B1150" s="3" t="s">
        <v>57</v>
      </c>
      <c r="C1150" s="3" t="s">
        <v>85</v>
      </c>
      <c r="D1150" s="3" t="s">
        <v>68</v>
      </c>
      <c r="E1150" s="3" t="s">
        <v>59</v>
      </c>
      <c r="F1150" s="3" t="s">
        <v>2331</v>
      </c>
      <c r="G1150" s="3" t="s">
        <v>2332</v>
      </c>
      <c r="H1150" s="3"/>
    </row>
    <row r="1151" ht="15.75" customHeight="1">
      <c r="A1151" s="2">
        <v>45674.0</v>
      </c>
      <c r="B1151" s="3" t="s">
        <v>92</v>
      </c>
      <c r="C1151" s="3" t="s">
        <v>93</v>
      </c>
      <c r="D1151" s="3" t="s">
        <v>26</v>
      </c>
      <c r="E1151" s="3" t="s">
        <v>15</v>
      </c>
      <c r="F1151" s="3" t="s">
        <v>2333</v>
      </c>
      <c r="G1151" s="3" t="s">
        <v>2334</v>
      </c>
      <c r="H1151" s="3"/>
    </row>
    <row r="1152" ht="15.75" customHeight="1">
      <c r="A1152" s="2">
        <v>45674.0</v>
      </c>
      <c r="B1152" s="3" t="s">
        <v>7</v>
      </c>
      <c r="C1152" s="3" t="s">
        <v>126</v>
      </c>
      <c r="D1152" s="3" t="s">
        <v>63</v>
      </c>
      <c r="E1152" s="3" t="s">
        <v>20</v>
      </c>
      <c r="F1152" s="3" t="s">
        <v>2335</v>
      </c>
      <c r="G1152" s="3" t="s">
        <v>2336</v>
      </c>
      <c r="H1152" s="3"/>
    </row>
    <row r="1153" ht="15.75" customHeight="1">
      <c r="A1153" s="2">
        <v>45674.0</v>
      </c>
      <c r="B1153" s="3" t="s">
        <v>7</v>
      </c>
      <c r="C1153" s="3" t="s">
        <v>126</v>
      </c>
      <c r="D1153" s="3" t="s">
        <v>34</v>
      </c>
      <c r="E1153" s="3" t="s">
        <v>10</v>
      </c>
      <c r="F1153" s="3" t="s">
        <v>2337</v>
      </c>
      <c r="G1153" s="3" t="s">
        <v>2338</v>
      </c>
      <c r="H1153" s="3"/>
    </row>
    <row r="1154" ht="15.75" customHeight="1">
      <c r="A1154" s="2">
        <v>45674.0</v>
      </c>
      <c r="B1154" s="3" t="s">
        <v>7</v>
      </c>
      <c r="C1154" s="3" t="s">
        <v>118</v>
      </c>
      <c r="D1154" s="3" t="s">
        <v>9</v>
      </c>
      <c r="E1154" s="3" t="s">
        <v>109</v>
      </c>
      <c r="F1154" s="3" t="s">
        <v>2339</v>
      </c>
      <c r="G1154" s="3" t="s">
        <v>2340</v>
      </c>
      <c r="H1154" s="3"/>
    </row>
    <row r="1155" ht="15.75" customHeight="1">
      <c r="A1155" s="2">
        <v>45674.0</v>
      </c>
      <c r="B1155" s="3" t="s">
        <v>7</v>
      </c>
      <c r="C1155" s="3" t="s">
        <v>118</v>
      </c>
      <c r="D1155" s="3" t="s">
        <v>63</v>
      </c>
      <c r="E1155" s="3" t="s">
        <v>20</v>
      </c>
      <c r="F1155" s="3" t="s">
        <v>2341</v>
      </c>
      <c r="G1155" s="3" t="s">
        <v>2342</v>
      </c>
      <c r="H1155" s="3"/>
    </row>
    <row r="1156" ht="15.75" customHeight="1">
      <c r="A1156" s="2">
        <v>45674.0</v>
      </c>
      <c r="B1156" s="3" t="s">
        <v>7</v>
      </c>
      <c r="C1156" s="3" t="s">
        <v>118</v>
      </c>
      <c r="D1156" s="3" t="s">
        <v>63</v>
      </c>
      <c r="E1156" s="3" t="s">
        <v>20</v>
      </c>
      <c r="F1156" s="3" t="s">
        <v>2343</v>
      </c>
      <c r="G1156" s="3" t="s">
        <v>2344</v>
      </c>
      <c r="H1156" s="3"/>
    </row>
    <row r="1157" ht="15.75" customHeight="1">
      <c r="A1157" s="2">
        <v>45674.0</v>
      </c>
      <c r="B1157" s="3" t="s">
        <v>7</v>
      </c>
      <c r="C1157" s="3" t="s">
        <v>118</v>
      </c>
      <c r="D1157" s="3" t="s">
        <v>26</v>
      </c>
      <c r="E1157" s="3" t="s">
        <v>660</v>
      </c>
      <c r="F1157" s="3" t="s">
        <v>2345</v>
      </c>
      <c r="G1157" s="3" t="s">
        <v>2346</v>
      </c>
      <c r="H1157" s="3"/>
    </row>
    <row r="1158" ht="15.75" customHeight="1">
      <c r="A1158" s="2">
        <v>45674.0</v>
      </c>
      <c r="B1158" s="3" t="s">
        <v>7</v>
      </c>
      <c r="C1158" s="3" t="s">
        <v>118</v>
      </c>
      <c r="D1158" s="3" t="s">
        <v>23</v>
      </c>
      <c r="E1158" s="3" t="s">
        <v>15</v>
      </c>
      <c r="F1158" s="3" t="s">
        <v>2347</v>
      </c>
      <c r="G1158" s="3" t="s">
        <v>2348</v>
      </c>
      <c r="H1158" s="3"/>
    </row>
    <row r="1159" ht="15.75" customHeight="1">
      <c r="A1159" s="2">
        <v>45674.0</v>
      </c>
      <c r="B1159" s="3" t="s">
        <v>7</v>
      </c>
      <c r="C1159" s="3" t="s">
        <v>126</v>
      </c>
      <c r="D1159" s="3" t="s">
        <v>23</v>
      </c>
      <c r="E1159" s="3" t="s">
        <v>15</v>
      </c>
      <c r="F1159" s="3" t="s">
        <v>2349</v>
      </c>
      <c r="G1159" s="3" t="s">
        <v>2350</v>
      </c>
      <c r="H1159" s="3"/>
    </row>
    <row r="1160" ht="15.75" customHeight="1">
      <c r="A1160" s="2">
        <v>45674.0</v>
      </c>
      <c r="B1160" s="3" t="s">
        <v>7</v>
      </c>
      <c r="C1160" s="3" t="s">
        <v>106</v>
      </c>
      <c r="D1160" s="3" t="s">
        <v>68</v>
      </c>
      <c r="E1160" s="3" t="s">
        <v>15</v>
      </c>
      <c r="F1160" s="3" t="s">
        <v>2351</v>
      </c>
      <c r="G1160" s="3" t="s">
        <v>2352</v>
      </c>
      <c r="H1160" s="3"/>
    </row>
    <row r="1161" ht="15.75" customHeight="1">
      <c r="A1161" s="2">
        <v>45674.0</v>
      </c>
      <c r="B1161" s="3" t="s">
        <v>7</v>
      </c>
      <c r="C1161" s="3" t="s">
        <v>106</v>
      </c>
      <c r="D1161" s="3" t="s">
        <v>63</v>
      </c>
      <c r="E1161" s="3" t="s">
        <v>15</v>
      </c>
      <c r="F1161" s="3" t="s">
        <v>2353</v>
      </c>
      <c r="G1161" s="3" t="s">
        <v>2354</v>
      </c>
      <c r="H1161" s="3"/>
    </row>
    <row r="1162" ht="15.75" customHeight="1">
      <c r="A1162" s="2">
        <v>45674.0</v>
      </c>
      <c r="B1162" s="3" t="s">
        <v>7</v>
      </c>
      <c r="C1162" s="3" t="s">
        <v>106</v>
      </c>
      <c r="D1162" s="3" t="s">
        <v>9</v>
      </c>
      <c r="E1162" s="3" t="s">
        <v>109</v>
      </c>
      <c r="F1162" s="3" t="s">
        <v>2355</v>
      </c>
      <c r="G1162" s="3" t="s">
        <v>687</v>
      </c>
      <c r="H1162" s="3"/>
    </row>
    <row r="1163" ht="15.75" customHeight="1">
      <c r="A1163" s="2">
        <v>45674.0</v>
      </c>
      <c r="B1163" s="3" t="s">
        <v>7</v>
      </c>
      <c r="C1163" s="3" t="s">
        <v>106</v>
      </c>
      <c r="D1163" s="3" t="s">
        <v>63</v>
      </c>
      <c r="E1163" s="3" t="s">
        <v>20</v>
      </c>
      <c r="F1163" s="3" t="s">
        <v>2356</v>
      </c>
      <c r="G1163" s="3" t="s">
        <v>2357</v>
      </c>
      <c r="H1163" s="3"/>
    </row>
    <row r="1164" ht="15.75" customHeight="1">
      <c r="A1164" s="2">
        <v>45674.0</v>
      </c>
      <c r="B1164" s="3" t="s">
        <v>7</v>
      </c>
      <c r="C1164" s="3" t="s">
        <v>8</v>
      </c>
      <c r="D1164" s="3" t="s">
        <v>63</v>
      </c>
      <c r="E1164" s="3" t="s">
        <v>20</v>
      </c>
      <c r="F1164" s="3" t="s">
        <v>2358</v>
      </c>
      <c r="G1164" s="3" t="s">
        <v>2359</v>
      </c>
      <c r="H1164" s="3"/>
    </row>
    <row r="1165" ht="15.75" customHeight="1">
      <c r="A1165" s="2">
        <v>45674.0</v>
      </c>
      <c r="B1165" s="3" t="s">
        <v>7</v>
      </c>
      <c r="C1165" s="3" t="s">
        <v>8</v>
      </c>
      <c r="D1165" s="3" t="s">
        <v>68</v>
      </c>
      <c r="E1165" s="3" t="s">
        <v>15</v>
      </c>
      <c r="F1165" s="3" t="s">
        <v>2360</v>
      </c>
      <c r="G1165" s="3" t="s">
        <v>2361</v>
      </c>
      <c r="H1165" s="3"/>
    </row>
    <row r="1166" ht="15.75" customHeight="1">
      <c r="A1166" s="2">
        <v>45674.0</v>
      </c>
      <c r="B1166" s="3" t="s">
        <v>7</v>
      </c>
      <c r="C1166" s="3" t="s">
        <v>8</v>
      </c>
      <c r="D1166" s="3" t="s">
        <v>26</v>
      </c>
      <c r="E1166" s="3" t="s">
        <v>119</v>
      </c>
      <c r="F1166" s="3" t="s">
        <v>2362</v>
      </c>
      <c r="G1166" s="3" t="s">
        <v>2363</v>
      </c>
      <c r="H1166" s="3"/>
    </row>
    <row r="1167" ht="15.75" customHeight="1">
      <c r="A1167" s="2">
        <v>45674.0</v>
      </c>
      <c r="B1167" s="3" t="s">
        <v>13</v>
      </c>
      <c r="C1167" s="3" t="s">
        <v>14</v>
      </c>
      <c r="D1167" s="3" t="s">
        <v>68</v>
      </c>
      <c r="E1167" s="3" t="s">
        <v>59</v>
      </c>
      <c r="F1167" s="3" t="s">
        <v>2364</v>
      </c>
      <c r="G1167" s="3" t="s">
        <v>2365</v>
      </c>
      <c r="H1167" s="3"/>
    </row>
    <row r="1168" ht="15.75" customHeight="1">
      <c r="A1168" s="2">
        <v>45674.0</v>
      </c>
      <c r="B1168" s="3" t="s">
        <v>7</v>
      </c>
      <c r="C1168" s="3" t="s">
        <v>106</v>
      </c>
      <c r="D1168" s="3" t="s">
        <v>38</v>
      </c>
      <c r="E1168" s="3" t="s">
        <v>15</v>
      </c>
      <c r="F1168" s="3" t="s">
        <v>2366</v>
      </c>
      <c r="G1168" s="3" t="s">
        <v>2367</v>
      </c>
      <c r="H1168" s="3"/>
    </row>
    <row r="1169" ht="15.75" customHeight="1">
      <c r="A1169" s="2">
        <v>45674.0</v>
      </c>
      <c r="B1169" s="3" t="s">
        <v>7</v>
      </c>
      <c r="C1169" s="3" t="s">
        <v>126</v>
      </c>
      <c r="D1169" s="3" t="s">
        <v>19</v>
      </c>
      <c r="E1169" s="3" t="s">
        <v>101</v>
      </c>
      <c r="F1169" s="3" t="s">
        <v>2368</v>
      </c>
      <c r="G1169" s="3" t="s">
        <v>2369</v>
      </c>
      <c r="H1169" s="3"/>
    </row>
    <row r="1170" ht="15.75" customHeight="1">
      <c r="A1170" s="2">
        <v>45674.0</v>
      </c>
      <c r="B1170" s="3" t="s">
        <v>7</v>
      </c>
      <c r="C1170" s="3" t="s">
        <v>8</v>
      </c>
      <c r="D1170" s="3" t="s">
        <v>34</v>
      </c>
      <c r="E1170" s="3" t="s">
        <v>109</v>
      </c>
      <c r="F1170" s="3" t="s">
        <v>2370</v>
      </c>
      <c r="G1170" s="3" t="s">
        <v>2371</v>
      </c>
      <c r="H1170" s="3"/>
    </row>
    <row r="1171" ht="15.75" customHeight="1">
      <c r="A1171" s="2">
        <v>45674.0</v>
      </c>
      <c r="B1171" s="3" t="s">
        <v>7</v>
      </c>
      <c r="C1171" s="3" t="s">
        <v>131</v>
      </c>
      <c r="D1171" s="3" t="s">
        <v>63</v>
      </c>
      <c r="E1171" s="3" t="s">
        <v>15</v>
      </c>
      <c r="F1171" s="3" t="s">
        <v>2372</v>
      </c>
      <c r="G1171" s="3" t="s">
        <v>2373</v>
      </c>
      <c r="H1171" s="3"/>
    </row>
    <row r="1172" ht="15.75" customHeight="1">
      <c r="A1172" s="2">
        <v>45674.0</v>
      </c>
      <c r="B1172" s="3" t="s">
        <v>92</v>
      </c>
      <c r="C1172" s="3" t="s">
        <v>93</v>
      </c>
      <c r="D1172" s="3" t="s">
        <v>26</v>
      </c>
      <c r="E1172" s="3" t="s">
        <v>15</v>
      </c>
      <c r="F1172" s="3" t="s">
        <v>2374</v>
      </c>
      <c r="G1172" s="3" t="s">
        <v>2375</v>
      </c>
      <c r="H1172" s="3"/>
    </row>
    <row r="1173" ht="15.75" customHeight="1">
      <c r="A1173" s="2">
        <v>45674.0</v>
      </c>
      <c r="B1173" s="3" t="s">
        <v>92</v>
      </c>
      <c r="C1173" s="3" t="s">
        <v>98</v>
      </c>
      <c r="D1173" s="3" t="s">
        <v>19</v>
      </c>
      <c r="E1173" s="3" t="s">
        <v>20</v>
      </c>
      <c r="F1173" s="3" t="s">
        <v>2376</v>
      </c>
      <c r="G1173" s="3" t="s">
        <v>2377</v>
      </c>
      <c r="H1173" s="3"/>
    </row>
    <row r="1174" ht="15.75" customHeight="1">
      <c r="A1174" s="2">
        <v>45674.0</v>
      </c>
      <c r="B1174" s="3" t="s">
        <v>92</v>
      </c>
      <c r="C1174" s="3" t="s">
        <v>98</v>
      </c>
      <c r="D1174" s="3" t="s">
        <v>68</v>
      </c>
      <c r="E1174" s="3" t="s">
        <v>20</v>
      </c>
      <c r="F1174" s="3" t="s">
        <v>2378</v>
      </c>
      <c r="G1174" s="3" t="s">
        <v>2379</v>
      </c>
      <c r="H1174" s="3"/>
    </row>
    <row r="1175" ht="15.75" customHeight="1">
      <c r="A1175" s="2">
        <v>45674.0</v>
      </c>
      <c r="B1175" s="3" t="s">
        <v>92</v>
      </c>
      <c r="C1175" s="3" t="s">
        <v>98</v>
      </c>
      <c r="D1175" s="3" t="s">
        <v>68</v>
      </c>
      <c r="E1175" s="3" t="s">
        <v>20</v>
      </c>
      <c r="F1175" s="3" t="s">
        <v>2380</v>
      </c>
      <c r="G1175" s="3" t="s">
        <v>2381</v>
      </c>
      <c r="H1175" s="3"/>
    </row>
    <row r="1176" ht="15.75" customHeight="1">
      <c r="A1176" s="2">
        <v>45674.0</v>
      </c>
      <c r="B1176" s="3" t="s">
        <v>92</v>
      </c>
      <c r="C1176" s="3" t="s">
        <v>98</v>
      </c>
      <c r="D1176" s="3" t="s">
        <v>34</v>
      </c>
      <c r="E1176" s="3" t="s">
        <v>101</v>
      </c>
      <c r="F1176" s="3" t="s">
        <v>2382</v>
      </c>
      <c r="G1176" s="3" t="s">
        <v>2383</v>
      </c>
      <c r="H1176" s="3"/>
    </row>
    <row r="1177" ht="15.75" customHeight="1">
      <c r="A1177" s="2">
        <v>45674.0</v>
      </c>
      <c r="B1177" s="3" t="s">
        <v>7</v>
      </c>
      <c r="C1177" s="3" t="s">
        <v>131</v>
      </c>
      <c r="D1177" s="3" t="s">
        <v>9</v>
      </c>
      <c r="E1177" s="3" t="s">
        <v>109</v>
      </c>
      <c r="F1177" s="3" t="s">
        <v>2384</v>
      </c>
      <c r="G1177" s="3" t="s">
        <v>2385</v>
      </c>
      <c r="H1177" s="3"/>
    </row>
    <row r="1178" ht="15.75" customHeight="1">
      <c r="A1178" s="2">
        <v>45674.0</v>
      </c>
      <c r="B1178" s="3" t="s">
        <v>92</v>
      </c>
      <c r="C1178" s="3" t="s">
        <v>144</v>
      </c>
      <c r="D1178" s="3" t="s">
        <v>23</v>
      </c>
      <c r="E1178" s="3" t="s">
        <v>20</v>
      </c>
      <c r="F1178" s="3" t="s">
        <v>2386</v>
      </c>
      <c r="G1178" s="3" t="s">
        <v>2387</v>
      </c>
      <c r="H1178" s="3"/>
    </row>
    <row r="1179" ht="15.75" customHeight="1">
      <c r="A1179" s="2">
        <v>45674.0</v>
      </c>
      <c r="B1179" s="3" t="s">
        <v>92</v>
      </c>
      <c r="C1179" s="4" t="s">
        <v>149</v>
      </c>
      <c r="D1179" s="3" t="s">
        <v>63</v>
      </c>
      <c r="E1179" s="3" t="s">
        <v>101</v>
      </c>
      <c r="F1179" s="3" t="s">
        <v>2388</v>
      </c>
      <c r="G1179" s="3" t="s">
        <v>2389</v>
      </c>
      <c r="H1179" s="3"/>
    </row>
    <row r="1180" ht="15.75" customHeight="1">
      <c r="A1180" s="2">
        <v>45674.0</v>
      </c>
      <c r="B1180" s="3" t="s">
        <v>92</v>
      </c>
      <c r="C1180" s="3" t="s">
        <v>144</v>
      </c>
      <c r="D1180" s="3" t="s">
        <v>63</v>
      </c>
      <c r="E1180" s="3" t="s">
        <v>109</v>
      </c>
      <c r="F1180" s="3" t="s">
        <v>2390</v>
      </c>
      <c r="G1180" s="3" t="s">
        <v>2391</v>
      </c>
      <c r="H1180" s="3"/>
    </row>
    <row r="1181" ht="15.75" customHeight="1">
      <c r="A1181" s="2">
        <v>45674.0</v>
      </c>
      <c r="B1181" s="3" t="s">
        <v>92</v>
      </c>
      <c r="C1181" s="4" t="s">
        <v>149</v>
      </c>
      <c r="D1181" s="3" t="s">
        <v>34</v>
      </c>
      <c r="E1181" s="3" t="s">
        <v>109</v>
      </c>
      <c r="F1181" s="3" t="s">
        <v>2392</v>
      </c>
      <c r="G1181" s="3" t="s">
        <v>2393</v>
      </c>
      <c r="H1181" s="3"/>
    </row>
    <row r="1182" ht="15.75" customHeight="1">
      <c r="A1182" s="2">
        <v>45674.0</v>
      </c>
      <c r="B1182" s="3" t="s">
        <v>92</v>
      </c>
      <c r="C1182" s="4" t="s">
        <v>149</v>
      </c>
      <c r="D1182" s="3" t="s">
        <v>38</v>
      </c>
      <c r="E1182" s="3" t="s">
        <v>15</v>
      </c>
      <c r="F1182" s="3" t="s">
        <v>2394</v>
      </c>
      <c r="G1182" s="3" t="s">
        <v>2395</v>
      </c>
      <c r="H1182" s="3"/>
    </row>
    <row r="1183" ht="15.75" customHeight="1">
      <c r="A1183" s="2">
        <v>45674.0</v>
      </c>
      <c r="B1183" s="3" t="s">
        <v>92</v>
      </c>
      <c r="C1183" s="3" t="s">
        <v>158</v>
      </c>
      <c r="D1183" s="3" t="s">
        <v>38</v>
      </c>
      <c r="E1183" s="3" t="s">
        <v>15</v>
      </c>
      <c r="F1183" s="3" t="s">
        <v>2396</v>
      </c>
      <c r="G1183" s="3" t="s">
        <v>2397</v>
      </c>
      <c r="H1183" s="3"/>
    </row>
    <row r="1184" ht="15.75" customHeight="1">
      <c r="A1184" s="2">
        <v>45674.0</v>
      </c>
      <c r="B1184" s="3" t="s">
        <v>92</v>
      </c>
      <c r="C1184" s="3" t="s">
        <v>158</v>
      </c>
      <c r="D1184" s="3" t="s">
        <v>26</v>
      </c>
      <c r="E1184" s="3" t="s">
        <v>15</v>
      </c>
      <c r="F1184" s="3" t="s">
        <v>2398</v>
      </c>
      <c r="G1184" s="3" t="s">
        <v>2399</v>
      </c>
      <c r="H1184" s="3"/>
    </row>
    <row r="1185" ht="15.75" customHeight="1">
      <c r="A1185" s="2">
        <v>45674.0</v>
      </c>
      <c r="B1185" s="3" t="s">
        <v>92</v>
      </c>
      <c r="C1185" s="3" t="s">
        <v>158</v>
      </c>
      <c r="D1185" s="3" t="s">
        <v>23</v>
      </c>
      <c r="E1185" s="3" t="s">
        <v>20</v>
      </c>
      <c r="F1185" s="3" t="s">
        <v>2400</v>
      </c>
      <c r="G1185" s="3" t="s">
        <v>2401</v>
      </c>
      <c r="H1185" s="3"/>
    </row>
    <row r="1186" ht="15.75" customHeight="1">
      <c r="A1186" s="2">
        <v>45674.0</v>
      </c>
      <c r="B1186" s="3" t="s">
        <v>92</v>
      </c>
      <c r="C1186" s="3" t="s">
        <v>158</v>
      </c>
      <c r="D1186" s="3" t="s">
        <v>26</v>
      </c>
      <c r="E1186" s="3" t="s">
        <v>101</v>
      </c>
      <c r="F1186" s="3" t="s">
        <v>2402</v>
      </c>
      <c r="G1186" s="3" t="s">
        <v>2403</v>
      </c>
      <c r="H1186" s="3"/>
    </row>
    <row r="1187" ht="15.75" customHeight="1">
      <c r="A1187" s="2">
        <v>45674.0</v>
      </c>
      <c r="B1187" s="3" t="s">
        <v>92</v>
      </c>
      <c r="C1187" s="3" t="s">
        <v>158</v>
      </c>
      <c r="D1187" s="3" t="s">
        <v>9</v>
      </c>
      <c r="E1187" s="3" t="s">
        <v>109</v>
      </c>
      <c r="F1187" s="3" t="s">
        <v>2404</v>
      </c>
      <c r="G1187" s="3" t="s">
        <v>2405</v>
      </c>
      <c r="H1187" s="3"/>
    </row>
    <row r="1188" ht="15.75" customHeight="1">
      <c r="A1188" s="2">
        <v>45674.0</v>
      </c>
      <c r="B1188" s="3" t="s">
        <v>7</v>
      </c>
      <c r="C1188" s="3" t="s">
        <v>131</v>
      </c>
      <c r="D1188" s="3" t="s">
        <v>34</v>
      </c>
      <c r="E1188" s="3" t="s">
        <v>10</v>
      </c>
      <c r="F1188" s="3" t="s">
        <v>2406</v>
      </c>
      <c r="G1188" s="3" t="s">
        <v>2407</v>
      </c>
      <c r="H1188" s="3"/>
    </row>
    <row r="1189" ht="15.75" customHeight="1">
      <c r="A1189" s="2">
        <v>45674.0</v>
      </c>
      <c r="B1189" s="3" t="s">
        <v>92</v>
      </c>
      <c r="C1189" s="4" t="s">
        <v>149</v>
      </c>
      <c r="D1189" s="3" t="s">
        <v>9</v>
      </c>
      <c r="E1189" s="3" t="s">
        <v>109</v>
      </c>
      <c r="F1189" s="3" t="s">
        <v>2408</v>
      </c>
      <c r="G1189" s="3" t="s">
        <v>2409</v>
      </c>
      <c r="H1189" s="3"/>
    </row>
    <row r="1190" ht="15.75" customHeight="1">
      <c r="A1190" s="2">
        <v>45675.0</v>
      </c>
      <c r="B1190" s="3" t="s">
        <v>13</v>
      </c>
      <c r="C1190" s="3" t="s">
        <v>169</v>
      </c>
      <c r="D1190" s="3" t="s">
        <v>26</v>
      </c>
      <c r="E1190" s="3" t="s">
        <v>15</v>
      </c>
      <c r="F1190" s="3" t="s">
        <v>2410</v>
      </c>
      <c r="G1190" s="3" t="s">
        <v>2411</v>
      </c>
      <c r="H1190" s="3"/>
    </row>
    <row r="1191" ht="15.75" customHeight="1">
      <c r="A1191" s="2">
        <v>45675.0</v>
      </c>
      <c r="B1191" s="3" t="s">
        <v>13</v>
      </c>
      <c r="C1191" s="3" t="s">
        <v>37</v>
      </c>
      <c r="D1191" s="3" t="s">
        <v>19</v>
      </c>
      <c r="E1191" s="3" t="s">
        <v>20</v>
      </c>
      <c r="F1191" s="3" t="s">
        <v>2412</v>
      </c>
      <c r="G1191" s="3" t="s">
        <v>2413</v>
      </c>
      <c r="H1191" s="3"/>
    </row>
    <row r="1192" ht="15.75" customHeight="1">
      <c r="A1192" s="2">
        <v>45675.0</v>
      </c>
      <c r="B1192" s="3" t="s">
        <v>13</v>
      </c>
      <c r="C1192" s="3" t="s">
        <v>37</v>
      </c>
      <c r="D1192" s="3" t="s">
        <v>34</v>
      </c>
      <c r="E1192" s="3" t="s">
        <v>15</v>
      </c>
      <c r="F1192" s="3" t="s">
        <v>2414</v>
      </c>
      <c r="G1192" s="3" t="s">
        <v>2415</v>
      </c>
      <c r="H1192" s="3"/>
    </row>
    <row r="1193" ht="15.75" customHeight="1">
      <c r="A1193" s="2">
        <v>45675.0</v>
      </c>
      <c r="B1193" s="3" t="s">
        <v>13</v>
      </c>
      <c r="C1193" s="3" t="s">
        <v>37</v>
      </c>
      <c r="D1193" s="3" t="s">
        <v>63</v>
      </c>
      <c r="E1193" s="3" t="s">
        <v>101</v>
      </c>
      <c r="F1193" s="3" t="s">
        <v>2416</v>
      </c>
      <c r="G1193" s="3" t="s">
        <v>2417</v>
      </c>
      <c r="H1193" s="3"/>
    </row>
    <row r="1194" ht="15.75" customHeight="1">
      <c r="A1194" s="2">
        <v>45675.0</v>
      </c>
      <c r="B1194" s="3" t="s">
        <v>13</v>
      </c>
      <c r="C1194" s="3" t="s">
        <v>37</v>
      </c>
      <c r="D1194" s="3" t="s">
        <v>68</v>
      </c>
      <c r="E1194" s="3" t="s">
        <v>20</v>
      </c>
      <c r="F1194" s="3" t="s">
        <v>2418</v>
      </c>
      <c r="G1194" s="3" t="s">
        <v>2419</v>
      </c>
      <c r="H1194" s="3"/>
    </row>
    <row r="1195" ht="15.75" customHeight="1">
      <c r="A1195" s="2">
        <v>45675.0</v>
      </c>
      <c r="B1195" s="3" t="s">
        <v>13</v>
      </c>
      <c r="C1195" s="3" t="s">
        <v>29</v>
      </c>
      <c r="D1195" s="3" t="s">
        <v>19</v>
      </c>
      <c r="E1195" s="3" t="s">
        <v>20</v>
      </c>
      <c r="F1195" s="3" t="s">
        <v>2420</v>
      </c>
      <c r="G1195" s="3" t="s">
        <v>2421</v>
      </c>
      <c r="H1195" s="3"/>
    </row>
    <row r="1196" ht="15.75" customHeight="1">
      <c r="A1196" s="2">
        <v>45675.0</v>
      </c>
      <c r="B1196" s="3" t="s">
        <v>13</v>
      </c>
      <c r="C1196" s="3" t="s">
        <v>29</v>
      </c>
      <c r="D1196" s="3" t="s">
        <v>34</v>
      </c>
      <c r="E1196" s="3" t="s">
        <v>101</v>
      </c>
      <c r="F1196" s="3" t="s">
        <v>2422</v>
      </c>
      <c r="G1196" s="3" t="s">
        <v>2423</v>
      </c>
      <c r="H1196" s="3"/>
    </row>
    <row r="1197" ht="15.75" customHeight="1">
      <c r="A1197" s="2">
        <v>45675.0</v>
      </c>
      <c r="B1197" s="3" t="s">
        <v>13</v>
      </c>
      <c r="C1197" s="3" t="s">
        <v>14</v>
      </c>
      <c r="D1197" s="3" t="s">
        <v>26</v>
      </c>
      <c r="E1197" s="3" t="s">
        <v>15</v>
      </c>
      <c r="F1197" s="3" t="s">
        <v>2424</v>
      </c>
      <c r="G1197" s="3" t="s">
        <v>2425</v>
      </c>
      <c r="H1197" s="3"/>
    </row>
    <row r="1198" ht="15.75" customHeight="1">
      <c r="A1198" s="2">
        <v>45675.0</v>
      </c>
      <c r="B1198" s="3" t="s">
        <v>13</v>
      </c>
      <c r="C1198" s="3" t="s">
        <v>18</v>
      </c>
      <c r="D1198" s="3" t="s">
        <v>38</v>
      </c>
      <c r="E1198" s="3" t="s">
        <v>20</v>
      </c>
      <c r="F1198" s="3" t="s">
        <v>2426</v>
      </c>
      <c r="G1198" s="3" t="s">
        <v>2427</v>
      </c>
      <c r="H1198" s="3"/>
    </row>
    <row r="1199" ht="15.75" customHeight="1">
      <c r="A1199" s="2">
        <v>45675.0</v>
      </c>
      <c r="B1199" s="3" t="s">
        <v>13</v>
      </c>
      <c r="C1199" s="3" t="s">
        <v>18</v>
      </c>
      <c r="D1199" s="3" t="s">
        <v>26</v>
      </c>
      <c r="E1199" s="3" t="s">
        <v>15</v>
      </c>
      <c r="F1199" s="3" t="s">
        <v>2428</v>
      </c>
      <c r="G1199" s="3" t="s">
        <v>2429</v>
      </c>
      <c r="H1199" s="3"/>
    </row>
    <row r="1200" ht="15.75" customHeight="1">
      <c r="A1200" s="2">
        <v>45675.0</v>
      </c>
      <c r="B1200" s="3" t="s">
        <v>13</v>
      </c>
      <c r="C1200" s="3" t="s">
        <v>14</v>
      </c>
      <c r="D1200" s="3" t="s">
        <v>34</v>
      </c>
      <c r="E1200" s="3" t="s">
        <v>15</v>
      </c>
      <c r="F1200" s="3" t="s">
        <v>2430</v>
      </c>
      <c r="G1200" s="3" t="s">
        <v>2431</v>
      </c>
      <c r="H1200" s="3"/>
    </row>
    <row r="1201" ht="15.75" customHeight="1">
      <c r="A1201" s="2">
        <v>45675.0</v>
      </c>
      <c r="B1201" s="3" t="s">
        <v>13</v>
      </c>
      <c r="C1201" s="3" t="s">
        <v>14</v>
      </c>
      <c r="D1201" s="3" t="s">
        <v>34</v>
      </c>
      <c r="E1201" s="3" t="s">
        <v>15</v>
      </c>
      <c r="F1201" s="3" t="s">
        <v>2432</v>
      </c>
      <c r="G1201" s="3" t="s">
        <v>2433</v>
      </c>
      <c r="H1201" s="3"/>
    </row>
    <row r="1202" ht="15.75" customHeight="1">
      <c r="A1202" s="2">
        <v>45675.0</v>
      </c>
      <c r="B1202" s="3" t="s">
        <v>13</v>
      </c>
      <c r="C1202" s="3" t="s">
        <v>14</v>
      </c>
      <c r="D1202" s="3" t="s">
        <v>9</v>
      </c>
      <c r="E1202" s="3" t="s">
        <v>15</v>
      </c>
      <c r="F1202" s="3" t="s">
        <v>2434</v>
      </c>
      <c r="G1202" s="3" t="s">
        <v>2435</v>
      </c>
      <c r="H1202" s="3"/>
    </row>
    <row r="1203" ht="15.75" customHeight="1">
      <c r="A1203" s="2">
        <v>45675.0</v>
      </c>
      <c r="B1203" s="3" t="s">
        <v>13</v>
      </c>
      <c r="C1203" s="3" t="s">
        <v>14</v>
      </c>
      <c r="D1203" s="3" t="s">
        <v>19</v>
      </c>
      <c r="E1203" s="3" t="s">
        <v>20</v>
      </c>
      <c r="F1203" s="3" t="s">
        <v>2436</v>
      </c>
      <c r="G1203" s="3" t="s">
        <v>2437</v>
      </c>
      <c r="H1203" s="3"/>
    </row>
    <row r="1204" ht="15.75" customHeight="1">
      <c r="A1204" s="2">
        <v>45675.0</v>
      </c>
      <c r="B1204" s="3" t="s">
        <v>13</v>
      </c>
      <c r="C1204" s="3" t="s">
        <v>169</v>
      </c>
      <c r="D1204" s="3" t="s">
        <v>68</v>
      </c>
      <c r="E1204" s="3" t="s">
        <v>59</v>
      </c>
      <c r="F1204" s="3" t="s">
        <v>2438</v>
      </c>
      <c r="G1204" s="3" t="s">
        <v>2439</v>
      </c>
      <c r="H1204" s="3"/>
    </row>
    <row r="1205" ht="15.75" customHeight="1">
      <c r="A1205" s="2">
        <v>45675.0</v>
      </c>
      <c r="B1205" s="3" t="s">
        <v>13</v>
      </c>
      <c r="C1205" s="3" t="s">
        <v>18</v>
      </c>
      <c r="D1205" s="3" t="s">
        <v>68</v>
      </c>
      <c r="E1205" s="3" t="s">
        <v>20</v>
      </c>
      <c r="F1205" s="3" t="s">
        <v>2440</v>
      </c>
      <c r="G1205" s="3" t="s">
        <v>2441</v>
      </c>
      <c r="H1205" s="3"/>
    </row>
    <row r="1206" ht="15.75" customHeight="1">
      <c r="A1206" s="2">
        <v>45675.0</v>
      </c>
      <c r="B1206" s="3" t="s">
        <v>57</v>
      </c>
      <c r="C1206" s="3" t="s">
        <v>58</v>
      </c>
      <c r="D1206" s="3" t="s">
        <v>63</v>
      </c>
      <c r="E1206" s="3" t="s">
        <v>59</v>
      </c>
      <c r="F1206" s="3" t="s">
        <v>2442</v>
      </c>
      <c r="G1206" s="3" t="s">
        <v>2443</v>
      </c>
      <c r="H1206" s="3"/>
    </row>
    <row r="1207" ht="15.75" customHeight="1">
      <c r="A1207" s="2">
        <v>45675.0</v>
      </c>
      <c r="B1207" s="3" t="s">
        <v>57</v>
      </c>
      <c r="C1207" s="3" t="s">
        <v>71</v>
      </c>
      <c r="D1207" s="3" t="s">
        <v>63</v>
      </c>
      <c r="E1207" s="3" t="s">
        <v>59</v>
      </c>
      <c r="F1207" s="3" t="s">
        <v>2444</v>
      </c>
      <c r="G1207" s="3" t="s">
        <v>2445</v>
      </c>
      <c r="H1207" s="3"/>
    </row>
    <row r="1208" ht="15.75" customHeight="1">
      <c r="A1208" s="2">
        <v>45675.0</v>
      </c>
      <c r="B1208" s="3" t="s">
        <v>57</v>
      </c>
      <c r="C1208" s="3" t="s">
        <v>58</v>
      </c>
      <c r="D1208" s="3" t="s">
        <v>68</v>
      </c>
      <c r="E1208" s="3" t="s">
        <v>59</v>
      </c>
      <c r="F1208" s="3" t="s">
        <v>2446</v>
      </c>
      <c r="G1208" s="3" t="s">
        <v>2447</v>
      </c>
      <c r="H1208" s="3"/>
    </row>
    <row r="1209" ht="15.75" customHeight="1">
      <c r="A1209" s="2">
        <v>45675.0</v>
      </c>
      <c r="B1209" s="3" t="s">
        <v>92</v>
      </c>
      <c r="C1209" s="3" t="s">
        <v>93</v>
      </c>
      <c r="D1209" s="3" t="s">
        <v>68</v>
      </c>
      <c r="E1209" s="3" t="s">
        <v>20</v>
      </c>
      <c r="F1209" s="3" t="s">
        <v>2448</v>
      </c>
      <c r="G1209" s="3" t="s">
        <v>2449</v>
      </c>
      <c r="H1209" s="3"/>
    </row>
    <row r="1210" ht="15.75" customHeight="1">
      <c r="A1210" s="2">
        <v>45675.0</v>
      </c>
      <c r="B1210" s="3" t="s">
        <v>57</v>
      </c>
      <c r="C1210" s="3" t="s">
        <v>85</v>
      </c>
      <c r="D1210" s="3" t="s">
        <v>9</v>
      </c>
      <c r="E1210" s="3" t="s">
        <v>20</v>
      </c>
      <c r="F1210" s="3" t="s">
        <v>2450</v>
      </c>
      <c r="G1210" s="3" t="s">
        <v>2451</v>
      </c>
      <c r="H1210" s="3"/>
    </row>
    <row r="1211" ht="15.75" customHeight="1">
      <c r="A1211" s="2">
        <v>45675.0</v>
      </c>
      <c r="B1211" s="3" t="s">
        <v>57</v>
      </c>
      <c r="C1211" s="3" t="s">
        <v>85</v>
      </c>
      <c r="D1211" s="3" t="s">
        <v>63</v>
      </c>
      <c r="E1211" s="3" t="s">
        <v>59</v>
      </c>
      <c r="F1211" s="3" t="s">
        <v>2452</v>
      </c>
      <c r="G1211" s="3" t="s">
        <v>2453</v>
      </c>
      <c r="H1211" s="3"/>
    </row>
    <row r="1212" ht="15.75" customHeight="1">
      <c r="A1212" s="2">
        <v>45675.0</v>
      </c>
      <c r="B1212" s="3" t="s">
        <v>57</v>
      </c>
      <c r="C1212" s="3" t="s">
        <v>85</v>
      </c>
      <c r="D1212" s="3" t="s">
        <v>63</v>
      </c>
      <c r="E1212" s="3" t="s">
        <v>59</v>
      </c>
      <c r="F1212" s="3" t="s">
        <v>2454</v>
      </c>
      <c r="G1212" s="3" t="s">
        <v>2455</v>
      </c>
      <c r="H1212" s="3"/>
    </row>
    <row r="1213" ht="15.75" customHeight="1">
      <c r="A1213" s="2">
        <v>45675.0</v>
      </c>
      <c r="B1213" s="3" t="s">
        <v>57</v>
      </c>
      <c r="C1213" s="3" t="s">
        <v>85</v>
      </c>
      <c r="D1213" s="3" t="s">
        <v>63</v>
      </c>
      <c r="E1213" s="3" t="s">
        <v>59</v>
      </c>
      <c r="F1213" s="3" t="s">
        <v>2456</v>
      </c>
      <c r="G1213" s="3" t="s">
        <v>2457</v>
      </c>
      <c r="H1213" s="3"/>
    </row>
    <row r="1214" ht="15.75" customHeight="1">
      <c r="A1214" s="2">
        <v>45675.0</v>
      </c>
      <c r="B1214" s="3" t="s">
        <v>57</v>
      </c>
      <c r="C1214" s="3" t="s">
        <v>80</v>
      </c>
      <c r="D1214" s="3" t="s">
        <v>23</v>
      </c>
      <c r="E1214" s="3" t="s">
        <v>59</v>
      </c>
      <c r="F1214" s="3" t="s">
        <v>2458</v>
      </c>
      <c r="G1214" s="3" t="s">
        <v>2459</v>
      </c>
      <c r="H1214" s="3"/>
    </row>
    <row r="1215" ht="15.75" customHeight="1">
      <c r="A1215" s="2">
        <v>45675.0</v>
      </c>
      <c r="B1215" s="3" t="s">
        <v>57</v>
      </c>
      <c r="C1215" s="3" t="s">
        <v>80</v>
      </c>
      <c r="D1215" s="3" t="s">
        <v>9</v>
      </c>
      <c r="E1215" s="3" t="s">
        <v>15</v>
      </c>
      <c r="F1215" s="3" t="s">
        <v>2460</v>
      </c>
      <c r="G1215" s="3" t="s">
        <v>2461</v>
      </c>
      <c r="H1215" s="3"/>
    </row>
    <row r="1216" ht="15.75" customHeight="1">
      <c r="A1216" s="2">
        <v>45675.0</v>
      </c>
      <c r="B1216" s="3" t="s">
        <v>57</v>
      </c>
      <c r="C1216" s="3" t="s">
        <v>58</v>
      </c>
      <c r="D1216" s="3" t="s">
        <v>23</v>
      </c>
      <c r="E1216" s="3" t="s">
        <v>59</v>
      </c>
      <c r="F1216" s="3" t="s">
        <v>2462</v>
      </c>
      <c r="G1216" s="3" t="s">
        <v>2463</v>
      </c>
      <c r="H1216" s="3"/>
    </row>
    <row r="1217" ht="15.75" customHeight="1">
      <c r="A1217" s="2">
        <v>45675.0</v>
      </c>
      <c r="B1217" s="3" t="s">
        <v>57</v>
      </c>
      <c r="C1217" s="3" t="s">
        <v>80</v>
      </c>
      <c r="D1217" s="3" t="s">
        <v>63</v>
      </c>
      <c r="E1217" s="3" t="s">
        <v>59</v>
      </c>
      <c r="F1217" s="3" t="s">
        <v>2464</v>
      </c>
      <c r="G1217" s="3" t="s">
        <v>904</v>
      </c>
      <c r="H1217" s="3"/>
    </row>
    <row r="1218" ht="15.75" customHeight="1">
      <c r="A1218" s="2">
        <v>45675.0</v>
      </c>
      <c r="B1218" s="3" t="s">
        <v>57</v>
      </c>
      <c r="C1218" s="3" t="s">
        <v>71</v>
      </c>
      <c r="D1218" s="3" t="s">
        <v>63</v>
      </c>
      <c r="E1218" s="3" t="s">
        <v>59</v>
      </c>
      <c r="F1218" s="3" t="s">
        <v>2465</v>
      </c>
      <c r="G1218" s="3" t="s">
        <v>2466</v>
      </c>
      <c r="H1218" s="3"/>
    </row>
    <row r="1219" ht="15.75" customHeight="1">
      <c r="A1219" s="2">
        <v>45675.0</v>
      </c>
      <c r="B1219" s="3" t="s">
        <v>57</v>
      </c>
      <c r="C1219" s="3" t="s">
        <v>71</v>
      </c>
      <c r="D1219" s="3" t="s">
        <v>23</v>
      </c>
      <c r="E1219" s="3" t="s">
        <v>59</v>
      </c>
      <c r="F1219" s="3" t="s">
        <v>2467</v>
      </c>
      <c r="G1219" s="3" t="s">
        <v>2468</v>
      </c>
      <c r="H1219" s="3"/>
    </row>
    <row r="1220" ht="15.75" customHeight="1">
      <c r="A1220" s="2">
        <v>45675.0</v>
      </c>
      <c r="B1220" s="3" t="s">
        <v>57</v>
      </c>
      <c r="C1220" s="4" t="s">
        <v>62</v>
      </c>
      <c r="D1220" s="3" t="s">
        <v>63</v>
      </c>
      <c r="E1220" s="3" t="s">
        <v>59</v>
      </c>
      <c r="F1220" s="3" t="s">
        <v>2469</v>
      </c>
      <c r="G1220" s="3" t="s">
        <v>2470</v>
      </c>
      <c r="H1220" s="3"/>
    </row>
    <row r="1221" ht="15.75" customHeight="1">
      <c r="A1221" s="2">
        <v>45675.0</v>
      </c>
      <c r="B1221" s="3" t="s">
        <v>57</v>
      </c>
      <c r="C1221" s="4" t="s">
        <v>62</v>
      </c>
      <c r="D1221" s="3" t="s">
        <v>34</v>
      </c>
      <c r="E1221" s="3" t="s">
        <v>20</v>
      </c>
      <c r="F1221" s="3" t="s">
        <v>2471</v>
      </c>
      <c r="G1221" s="3" t="s">
        <v>2472</v>
      </c>
      <c r="H1221" s="3"/>
    </row>
    <row r="1222" ht="15.75" customHeight="1">
      <c r="A1222" s="2">
        <v>45675.0</v>
      </c>
      <c r="B1222" s="3" t="s">
        <v>57</v>
      </c>
      <c r="C1222" s="4" t="s">
        <v>62</v>
      </c>
      <c r="D1222" s="3" t="s">
        <v>34</v>
      </c>
      <c r="E1222" s="3" t="s">
        <v>20</v>
      </c>
      <c r="F1222" s="3" t="s">
        <v>2473</v>
      </c>
      <c r="G1222" s="3" t="s">
        <v>2474</v>
      </c>
      <c r="H1222" s="3"/>
    </row>
    <row r="1223" ht="15.75" customHeight="1">
      <c r="A1223" s="2">
        <v>45675.0</v>
      </c>
      <c r="B1223" s="3" t="s">
        <v>57</v>
      </c>
      <c r="C1223" s="4" t="s">
        <v>62</v>
      </c>
      <c r="D1223" s="3" t="s">
        <v>23</v>
      </c>
      <c r="E1223" s="3" t="s">
        <v>20</v>
      </c>
      <c r="F1223" s="3" t="s">
        <v>2475</v>
      </c>
      <c r="G1223" s="3" t="s">
        <v>2476</v>
      </c>
      <c r="H1223" s="3"/>
    </row>
    <row r="1224" ht="15.75" customHeight="1">
      <c r="A1224" s="2">
        <v>45675.0</v>
      </c>
      <c r="B1224" s="3" t="s">
        <v>57</v>
      </c>
      <c r="C1224" s="4" t="s">
        <v>62</v>
      </c>
      <c r="D1224" s="3" t="s">
        <v>68</v>
      </c>
      <c r="E1224" s="3" t="s">
        <v>59</v>
      </c>
      <c r="F1224" s="3" t="s">
        <v>2477</v>
      </c>
      <c r="G1224" s="3" t="s">
        <v>2478</v>
      </c>
      <c r="H1224" s="3"/>
    </row>
    <row r="1225" ht="15.75" customHeight="1">
      <c r="A1225" s="2">
        <v>45675.0</v>
      </c>
      <c r="B1225" s="3" t="s">
        <v>57</v>
      </c>
      <c r="C1225" s="3" t="s">
        <v>80</v>
      </c>
      <c r="D1225" s="3" t="s">
        <v>26</v>
      </c>
      <c r="E1225" s="3" t="s">
        <v>20</v>
      </c>
      <c r="F1225" s="3" t="s">
        <v>2479</v>
      </c>
      <c r="G1225" s="3" t="s">
        <v>2480</v>
      </c>
      <c r="H1225" s="3"/>
    </row>
    <row r="1226" ht="15.75" customHeight="1">
      <c r="A1226" s="2">
        <v>45675.0</v>
      </c>
      <c r="B1226" s="3" t="s">
        <v>92</v>
      </c>
      <c r="C1226" s="3" t="s">
        <v>93</v>
      </c>
      <c r="D1226" s="3" t="s">
        <v>9</v>
      </c>
      <c r="E1226" s="3" t="s">
        <v>101</v>
      </c>
      <c r="F1226" s="3" t="s">
        <v>2481</v>
      </c>
      <c r="G1226" s="3" t="s">
        <v>2482</v>
      </c>
      <c r="H1226" s="3"/>
    </row>
    <row r="1227" ht="15.75" customHeight="1">
      <c r="A1227" s="2">
        <v>45675.0</v>
      </c>
      <c r="B1227" s="3" t="s">
        <v>57</v>
      </c>
      <c r="C1227" s="3" t="s">
        <v>80</v>
      </c>
      <c r="D1227" s="3" t="s">
        <v>34</v>
      </c>
      <c r="E1227" s="3" t="s">
        <v>15</v>
      </c>
      <c r="F1227" s="3" t="s">
        <v>2483</v>
      </c>
      <c r="G1227" s="3" t="s">
        <v>2484</v>
      </c>
      <c r="H1227" s="3"/>
    </row>
    <row r="1228" ht="15.75" customHeight="1">
      <c r="A1228" s="2">
        <v>45675.0</v>
      </c>
      <c r="B1228" s="3" t="s">
        <v>92</v>
      </c>
      <c r="C1228" s="3" t="s">
        <v>93</v>
      </c>
      <c r="D1228" s="3" t="s">
        <v>63</v>
      </c>
      <c r="E1228" s="3" t="s">
        <v>59</v>
      </c>
      <c r="F1228" s="3" t="s">
        <v>2485</v>
      </c>
      <c r="G1228" s="3" t="s">
        <v>2486</v>
      </c>
      <c r="H1228" s="3"/>
    </row>
    <row r="1229" ht="15.75" customHeight="1">
      <c r="A1229" s="2">
        <v>45675.0</v>
      </c>
      <c r="B1229" s="3" t="s">
        <v>7</v>
      </c>
      <c r="C1229" s="3" t="s">
        <v>126</v>
      </c>
      <c r="D1229" s="3" t="s">
        <v>38</v>
      </c>
      <c r="E1229" s="3" t="s">
        <v>109</v>
      </c>
      <c r="F1229" s="3" t="s">
        <v>2487</v>
      </c>
      <c r="G1229" s="3" t="s">
        <v>2488</v>
      </c>
      <c r="H1229" s="3"/>
    </row>
    <row r="1230" ht="15.75" customHeight="1">
      <c r="A1230" s="2">
        <v>45675.0</v>
      </c>
      <c r="B1230" s="3" t="s">
        <v>7</v>
      </c>
      <c r="C1230" s="3" t="s">
        <v>126</v>
      </c>
      <c r="D1230" s="3" t="s">
        <v>9</v>
      </c>
      <c r="E1230" s="3" t="s">
        <v>258</v>
      </c>
      <c r="F1230" s="3" t="s">
        <v>2489</v>
      </c>
      <c r="G1230" s="3" t="s">
        <v>2490</v>
      </c>
      <c r="H1230" s="3"/>
    </row>
    <row r="1231" ht="15.75" customHeight="1">
      <c r="A1231" s="2">
        <v>45675.0</v>
      </c>
      <c r="B1231" s="3" t="s">
        <v>7</v>
      </c>
      <c r="C1231" s="3" t="s">
        <v>126</v>
      </c>
      <c r="D1231" s="3" t="s">
        <v>26</v>
      </c>
      <c r="E1231" s="3" t="s">
        <v>1097</v>
      </c>
      <c r="F1231" s="3" t="s">
        <v>2491</v>
      </c>
      <c r="G1231" s="3" t="s">
        <v>2492</v>
      </c>
      <c r="H1231" s="3"/>
    </row>
    <row r="1232" ht="15.75" customHeight="1">
      <c r="A1232" s="2">
        <v>45675.0</v>
      </c>
      <c r="B1232" s="3" t="s">
        <v>7</v>
      </c>
      <c r="C1232" s="3" t="s">
        <v>118</v>
      </c>
      <c r="D1232" s="3" t="s">
        <v>34</v>
      </c>
      <c r="E1232" s="3" t="s">
        <v>10</v>
      </c>
      <c r="F1232" s="3" t="s">
        <v>2493</v>
      </c>
      <c r="G1232" s="3" t="s">
        <v>2494</v>
      </c>
      <c r="H1232" s="3"/>
    </row>
    <row r="1233" ht="15.75" customHeight="1">
      <c r="A1233" s="2">
        <v>45675.0</v>
      </c>
      <c r="B1233" s="3" t="s">
        <v>7</v>
      </c>
      <c r="C1233" s="3" t="s">
        <v>118</v>
      </c>
      <c r="D1233" s="3" t="s">
        <v>38</v>
      </c>
      <c r="E1233" s="3" t="s">
        <v>15</v>
      </c>
      <c r="F1233" s="3" t="s">
        <v>2495</v>
      </c>
      <c r="G1233" s="3" t="s">
        <v>2496</v>
      </c>
      <c r="H1233" s="3"/>
    </row>
    <row r="1234" ht="15.75" customHeight="1">
      <c r="A1234" s="2">
        <v>45675.0</v>
      </c>
      <c r="B1234" s="3" t="s">
        <v>7</v>
      </c>
      <c r="C1234" s="3" t="s">
        <v>118</v>
      </c>
      <c r="D1234" s="3" t="s">
        <v>19</v>
      </c>
      <c r="E1234" s="3" t="s">
        <v>15</v>
      </c>
      <c r="F1234" s="3" t="s">
        <v>2497</v>
      </c>
      <c r="G1234" s="3" t="s">
        <v>2498</v>
      </c>
      <c r="H1234" s="3"/>
    </row>
    <row r="1235" ht="15.75" customHeight="1">
      <c r="A1235" s="2">
        <v>45675.0</v>
      </c>
      <c r="B1235" s="3" t="s">
        <v>7</v>
      </c>
      <c r="C1235" s="3" t="s">
        <v>118</v>
      </c>
      <c r="D1235" s="3" t="s">
        <v>63</v>
      </c>
      <c r="E1235" s="3" t="s">
        <v>20</v>
      </c>
      <c r="F1235" s="3" t="s">
        <v>2499</v>
      </c>
      <c r="G1235" s="3" t="s">
        <v>2500</v>
      </c>
      <c r="H1235" s="3"/>
    </row>
    <row r="1236" ht="15.75" customHeight="1">
      <c r="A1236" s="2">
        <v>45675.0</v>
      </c>
      <c r="B1236" s="3" t="s">
        <v>7</v>
      </c>
      <c r="C1236" s="3" t="s">
        <v>126</v>
      </c>
      <c r="D1236" s="3" t="s">
        <v>38</v>
      </c>
      <c r="E1236" s="3" t="s">
        <v>101</v>
      </c>
      <c r="F1236" s="3" t="s">
        <v>2501</v>
      </c>
      <c r="G1236" s="3" t="s">
        <v>2502</v>
      </c>
      <c r="H1236" s="3"/>
    </row>
    <row r="1237" ht="15.75" customHeight="1">
      <c r="A1237" s="2">
        <v>45675.0</v>
      </c>
      <c r="B1237" s="3" t="s">
        <v>7</v>
      </c>
      <c r="C1237" s="3" t="s">
        <v>118</v>
      </c>
      <c r="D1237" s="3" t="s">
        <v>9</v>
      </c>
      <c r="E1237" s="3" t="s">
        <v>10</v>
      </c>
      <c r="F1237" s="3" t="s">
        <v>2503</v>
      </c>
      <c r="G1237" s="3" t="s">
        <v>2504</v>
      </c>
      <c r="H1237" s="3"/>
    </row>
    <row r="1238" ht="15.75" customHeight="1">
      <c r="A1238" s="2">
        <v>45675.0</v>
      </c>
      <c r="B1238" s="3" t="s">
        <v>7</v>
      </c>
      <c r="C1238" s="3" t="s">
        <v>106</v>
      </c>
      <c r="D1238" s="3" t="s">
        <v>23</v>
      </c>
      <c r="E1238" s="3" t="s">
        <v>15</v>
      </c>
      <c r="F1238" s="3" t="s">
        <v>2505</v>
      </c>
      <c r="G1238" s="3" t="s">
        <v>2506</v>
      </c>
      <c r="H1238" s="3"/>
    </row>
    <row r="1239" ht="15.75" customHeight="1">
      <c r="A1239" s="2">
        <v>45675.0</v>
      </c>
      <c r="B1239" s="3" t="s">
        <v>7</v>
      </c>
      <c r="C1239" s="3" t="s">
        <v>106</v>
      </c>
      <c r="D1239" s="3" t="s">
        <v>63</v>
      </c>
      <c r="E1239" s="3" t="s">
        <v>20</v>
      </c>
      <c r="F1239" s="3" t="s">
        <v>2507</v>
      </c>
      <c r="G1239" s="3" t="s">
        <v>2508</v>
      </c>
      <c r="H1239" s="3"/>
    </row>
    <row r="1240" ht="15.75" customHeight="1">
      <c r="A1240" s="2">
        <v>45675.0</v>
      </c>
      <c r="B1240" s="3" t="s">
        <v>7</v>
      </c>
      <c r="C1240" s="3" t="s">
        <v>106</v>
      </c>
      <c r="D1240" s="3" t="s">
        <v>9</v>
      </c>
      <c r="E1240" s="3" t="s">
        <v>109</v>
      </c>
      <c r="F1240" s="3" t="s">
        <v>2509</v>
      </c>
      <c r="G1240" s="3" t="s">
        <v>2510</v>
      </c>
      <c r="H1240" s="3"/>
    </row>
    <row r="1241" ht="15.75" customHeight="1">
      <c r="A1241" s="2">
        <v>45675.0</v>
      </c>
      <c r="B1241" s="3" t="s">
        <v>7</v>
      </c>
      <c r="C1241" s="3" t="s">
        <v>8</v>
      </c>
      <c r="D1241" s="3" t="s">
        <v>19</v>
      </c>
      <c r="E1241" s="3" t="s">
        <v>15</v>
      </c>
      <c r="F1241" s="3" t="s">
        <v>2511</v>
      </c>
      <c r="G1241" s="3" t="s">
        <v>2512</v>
      </c>
      <c r="H1241" s="3"/>
    </row>
    <row r="1242" ht="15.75" customHeight="1">
      <c r="A1242" s="2">
        <v>45675.0</v>
      </c>
      <c r="B1242" s="3" t="s">
        <v>7</v>
      </c>
      <c r="C1242" s="3" t="s">
        <v>8</v>
      </c>
      <c r="D1242" s="3" t="s">
        <v>38</v>
      </c>
      <c r="E1242" s="3" t="s">
        <v>109</v>
      </c>
      <c r="F1242" s="3" t="s">
        <v>2513</v>
      </c>
      <c r="G1242" s="3" t="s">
        <v>2514</v>
      </c>
      <c r="H1242" s="3"/>
    </row>
    <row r="1243" ht="15.75" customHeight="1">
      <c r="A1243" s="2">
        <v>45675.0</v>
      </c>
      <c r="B1243" s="3" t="s">
        <v>7</v>
      </c>
      <c r="C1243" s="3" t="s">
        <v>8</v>
      </c>
      <c r="D1243" s="3" t="s">
        <v>63</v>
      </c>
      <c r="E1243" s="3" t="s">
        <v>15</v>
      </c>
      <c r="F1243" s="3" t="s">
        <v>2515</v>
      </c>
      <c r="G1243" s="3" t="s">
        <v>2516</v>
      </c>
      <c r="H1243" s="3"/>
    </row>
    <row r="1244" ht="15.75" customHeight="1">
      <c r="A1244" s="2">
        <v>45675.0</v>
      </c>
      <c r="B1244" s="3" t="s">
        <v>92</v>
      </c>
      <c r="C1244" s="3" t="s">
        <v>93</v>
      </c>
      <c r="D1244" s="3" t="s">
        <v>38</v>
      </c>
      <c r="E1244" s="3" t="s">
        <v>15</v>
      </c>
      <c r="F1244" s="3" t="s">
        <v>2517</v>
      </c>
      <c r="G1244" s="3" t="s">
        <v>2518</v>
      </c>
      <c r="H1244" s="3"/>
    </row>
    <row r="1245" ht="15.75" customHeight="1">
      <c r="A1245" s="2">
        <v>45675.0</v>
      </c>
      <c r="B1245" s="3" t="s">
        <v>7</v>
      </c>
      <c r="C1245" s="3" t="s">
        <v>106</v>
      </c>
      <c r="D1245" s="3" t="s">
        <v>9</v>
      </c>
      <c r="E1245" s="3" t="s">
        <v>10</v>
      </c>
      <c r="F1245" s="3" t="s">
        <v>2519</v>
      </c>
      <c r="G1245" s="3" t="s">
        <v>2520</v>
      </c>
      <c r="H1245" s="3"/>
    </row>
    <row r="1246" ht="15.75" customHeight="1">
      <c r="A1246" s="2">
        <v>45675.0</v>
      </c>
      <c r="B1246" s="3" t="s">
        <v>7</v>
      </c>
      <c r="C1246" s="3" t="s">
        <v>126</v>
      </c>
      <c r="D1246" s="3" t="s">
        <v>26</v>
      </c>
      <c r="E1246" s="3" t="s">
        <v>258</v>
      </c>
      <c r="F1246" s="3" t="s">
        <v>2521</v>
      </c>
      <c r="G1246" s="3" t="s">
        <v>2522</v>
      </c>
      <c r="H1246" s="3"/>
    </row>
    <row r="1247" ht="15.75" customHeight="1">
      <c r="A1247" s="2">
        <v>45675.0</v>
      </c>
      <c r="B1247" s="3" t="s">
        <v>7</v>
      </c>
      <c r="C1247" s="3" t="s">
        <v>8</v>
      </c>
      <c r="D1247" s="3" t="s">
        <v>9</v>
      </c>
      <c r="E1247" s="3" t="s">
        <v>10</v>
      </c>
      <c r="F1247" s="3" t="s">
        <v>2523</v>
      </c>
      <c r="G1247" s="3" t="s">
        <v>2524</v>
      </c>
      <c r="H1247" s="3"/>
    </row>
    <row r="1248" ht="15.75" customHeight="1">
      <c r="A1248" s="2">
        <v>45675.0</v>
      </c>
      <c r="B1248" s="3" t="s">
        <v>7</v>
      </c>
      <c r="C1248" s="3" t="s">
        <v>131</v>
      </c>
      <c r="D1248" s="3" t="s">
        <v>63</v>
      </c>
      <c r="E1248" s="3" t="s">
        <v>15</v>
      </c>
      <c r="F1248" s="3" t="s">
        <v>2525</v>
      </c>
      <c r="G1248" s="3" t="s">
        <v>2526</v>
      </c>
      <c r="H1248" s="3"/>
    </row>
    <row r="1249" ht="15.75" customHeight="1">
      <c r="A1249" s="2">
        <v>45675.0</v>
      </c>
      <c r="B1249" s="3" t="s">
        <v>92</v>
      </c>
      <c r="C1249" s="3" t="s">
        <v>98</v>
      </c>
      <c r="D1249" s="3" t="s">
        <v>19</v>
      </c>
      <c r="E1249" s="3" t="s">
        <v>20</v>
      </c>
      <c r="F1249" s="3" t="s">
        <v>2527</v>
      </c>
      <c r="G1249" s="3" t="s">
        <v>2528</v>
      </c>
      <c r="H1249" s="3"/>
    </row>
    <row r="1250" ht="15.75" customHeight="1">
      <c r="A1250" s="2">
        <v>45675.0</v>
      </c>
      <c r="B1250" s="3" t="s">
        <v>92</v>
      </c>
      <c r="C1250" s="3" t="s">
        <v>98</v>
      </c>
      <c r="D1250" s="3" t="s">
        <v>63</v>
      </c>
      <c r="E1250" s="3" t="s">
        <v>59</v>
      </c>
      <c r="F1250" s="3" t="s">
        <v>2529</v>
      </c>
      <c r="G1250" s="3" t="s">
        <v>2530</v>
      </c>
      <c r="H1250" s="3"/>
    </row>
    <row r="1251" ht="15.75" customHeight="1">
      <c r="A1251" s="2">
        <v>45675.0</v>
      </c>
      <c r="B1251" s="3" t="s">
        <v>92</v>
      </c>
      <c r="C1251" s="3" t="s">
        <v>98</v>
      </c>
      <c r="D1251" s="3" t="s">
        <v>63</v>
      </c>
      <c r="E1251" s="3" t="s">
        <v>109</v>
      </c>
      <c r="F1251" s="3" t="s">
        <v>2531</v>
      </c>
      <c r="G1251" s="3" t="s">
        <v>2532</v>
      </c>
      <c r="H1251" s="3"/>
    </row>
    <row r="1252" ht="15.75" customHeight="1">
      <c r="A1252" s="2">
        <v>45675.0</v>
      </c>
      <c r="B1252" s="3" t="s">
        <v>92</v>
      </c>
      <c r="C1252" s="3" t="s">
        <v>98</v>
      </c>
      <c r="D1252" s="3" t="s">
        <v>63</v>
      </c>
      <c r="E1252" s="3" t="s">
        <v>109</v>
      </c>
      <c r="F1252" s="3" t="s">
        <v>2533</v>
      </c>
      <c r="G1252" s="3" t="s">
        <v>2534</v>
      </c>
      <c r="H1252" s="3"/>
    </row>
    <row r="1253" ht="15.75" customHeight="1">
      <c r="A1253" s="2">
        <v>45675.0</v>
      </c>
      <c r="B1253" s="3" t="s">
        <v>92</v>
      </c>
      <c r="C1253" s="3" t="s">
        <v>93</v>
      </c>
      <c r="D1253" s="3" t="s">
        <v>34</v>
      </c>
      <c r="E1253" s="3" t="s">
        <v>101</v>
      </c>
      <c r="F1253" s="3" t="s">
        <v>2535</v>
      </c>
      <c r="G1253" s="3" t="s">
        <v>2536</v>
      </c>
      <c r="H1253" s="3"/>
    </row>
    <row r="1254" ht="15.75" customHeight="1">
      <c r="A1254" s="2">
        <v>45675.0</v>
      </c>
      <c r="B1254" s="3" t="s">
        <v>7</v>
      </c>
      <c r="C1254" s="3" t="s">
        <v>131</v>
      </c>
      <c r="D1254" s="3" t="s">
        <v>38</v>
      </c>
      <c r="E1254" s="3" t="s">
        <v>101</v>
      </c>
      <c r="F1254" s="3" t="s">
        <v>2537</v>
      </c>
      <c r="G1254" s="3" t="s">
        <v>2538</v>
      </c>
      <c r="H1254" s="3"/>
    </row>
    <row r="1255" ht="15.75" customHeight="1">
      <c r="A1255" s="2">
        <v>45675.0</v>
      </c>
      <c r="B1255" s="3" t="s">
        <v>92</v>
      </c>
      <c r="C1255" s="3" t="s">
        <v>144</v>
      </c>
      <c r="D1255" s="3" t="s">
        <v>34</v>
      </c>
      <c r="E1255" s="3" t="s">
        <v>101</v>
      </c>
      <c r="F1255" s="3" t="s">
        <v>2539</v>
      </c>
      <c r="G1255" s="3" t="s">
        <v>2540</v>
      </c>
      <c r="H1255" s="3"/>
    </row>
    <row r="1256" ht="15.75" customHeight="1">
      <c r="A1256" s="2">
        <v>45675.0</v>
      </c>
      <c r="B1256" s="3" t="s">
        <v>92</v>
      </c>
      <c r="C1256" s="3" t="s">
        <v>144</v>
      </c>
      <c r="D1256" s="3" t="s">
        <v>9</v>
      </c>
      <c r="E1256" s="3" t="s">
        <v>101</v>
      </c>
      <c r="F1256" s="3" t="s">
        <v>2541</v>
      </c>
      <c r="G1256" s="3" t="s">
        <v>2542</v>
      </c>
      <c r="H1256" s="3"/>
    </row>
    <row r="1257" ht="15.75" customHeight="1">
      <c r="A1257" s="2">
        <v>45675.0</v>
      </c>
      <c r="B1257" s="3" t="s">
        <v>92</v>
      </c>
      <c r="C1257" s="3" t="s">
        <v>144</v>
      </c>
      <c r="D1257" s="3" t="s">
        <v>34</v>
      </c>
      <c r="E1257" s="3" t="s">
        <v>109</v>
      </c>
      <c r="F1257" s="3" t="s">
        <v>2543</v>
      </c>
      <c r="G1257" s="3" t="s">
        <v>2544</v>
      </c>
      <c r="H1257" s="3"/>
    </row>
    <row r="1258" ht="15.75" customHeight="1">
      <c r="A1258" s="2">
        <v>45675.0</v>
      </c>
      <c r="B1258" s="3" t="s">
        <v>92</v>
      </c>
      <c r="C1258" s="4" t="s">
        <v>149</v>
      </c>
      <c r="D1258" s="3" t="s">
        <v>9</v>
      </c>
      <c r="E1258" s="3" t="s">
        <v>101</v>
      </c>
      <c r="F1258" s="3" t="s">
        <v>2545</v>
      </c>
      <c r="G1258" s="3" t="s">
        <v>2546</v>
      </c>
      <c r="H1258" s="3"/>
    </row>
    <row r="1259" ht="15.75" customHeight="1">
      <c r="A1259" s="2">
        <v>45675.0</v>
      </c>
      <c r="B1259" s="3" t="s">
        <v>92</v>
      </c>
      <c r="C1259" s="4" t="s">
        <v>149</v>
      </c>
      <c r="D1259" s="3" t="s">
        <v>26</v>
      </c>
      <c r="E1259" s="3" t="s">
        <v>101</v>
      </c>
      <c r="F1259" s="3" t="s">
        <v>2547</v>
      </c>
      <c r="G1259" s="3" t="s">
        <v>2548</v>
      </c>
      <c r="H1259" s="3"/>
    </row>
    <row r="1260" ht="15.75" customHeight="1">
      <c r="A1260" s="2">
        <v>45675.0</v>
      </c>
      <c r="B1260" s="3" t="s">
        <v>92</v>
      </c>
      <c r="C1260" s="4" t="s">
        <v>149</v>
      </c>
      <c r="D1260" s="3" t="s">
        <v>38</v>
      </c>
      <c r="E1260" s="3" t="s">
        <v>15</v>
      </c>
      <c r="F1260" s="3" t="s">
        <v>2549</v>
      </c>
      <c r="G1260" s="3" t="s">
        <v>2550</v>
      </c>
      <c r="H1260" s="3"/>
    </row>
    <row r="1261" ht="15.75" customHeight="1">
      <c r="A1261" s="2">
        <v>45675.0</v>
      </c>
      <c r="B1261" s="3" t="s">
        <v>92</v>
      </c>
      <c r="C1261" s="3" t="s">
        <v>158</v>
      </c>
      <c r="D1261" s="3" t="s">
        <v>26</v>
      </c>
      <c r="E1261" s="3" t="s">
        <v>15</v>
      </c>
      <c r="F1261" s="3" t="s">
        <v>2551</v>
      </c>
      <c r="G1261" s="3" t="s">
        <v>2552</v>
      </c>
      <c r="H1261" s="3"/>
    </row>
    <row r="1262" ht="15.75" customHeight="1">
      <c r="A1262" s="2">
        <v>45675.0</v>
      </c>
      <c r="B1262" s="3" t="s">
        <v>92</v>
      </c>
      <c r="C1262" s="3" t="s">
        <v>158</v>
      </c>
      <c r="D1262" s="3" t="s">
        <v>9</v>
      </c>
      <c r="E1262" s="3" t="s">
        <v>109</v>
      </c>
      <c r="F1262" s="3" t="s">
        <v>2553</v>
      </c>
      <c r="G1262" s="3" t="s">
        <v>2554</v>
      </c>
      <c r="H1262" s="3"/>
    </row>
    <row r="1263" ht="15.75" customHeight="1">
      <c r="A1263" s="2">
        <v>45675.0</v>
      </c>
      <c r="B1263" s="3" t="s">
        <v>7</v>
      </c>
      <c r="C1263" s="3" t="s">
        <v>131</v>
      </c>
      <c r="D1263" s="3" t="s">
        <v>9</v>
      </c>
      <c r="E1263" s="3" t="s">
        <v>10</v>
      </c>
      <c r="F1263" s="3" t="s">
        <v>2555</v>
      </c>
      <c r="G1263" s="3" t="s">
        <v>2556</v>
      </c>
      <c r="H1263" s="3"/>
    </row>
    <row r="1264" ht="15.75" customHeight="1">
      <c r="A1264" s="2">
        <v>45675.0</v>
      </c>
      <c r="B1264" s="3" t="s">
        <v>7</v>
      </c>
      <c r="C1264" s="3" t="s">
        <v>131</v>
      </c>
      <c r="D1264" s="3" t="s">
        <v>68</v>
      </c>
      <c r="E1264" s="3" t="s">
        <v>15</v>
      </c>
      <c r="F1264" s="3" t="s">
        <v>2557</v>
      </c>
      <c r="G1264" s="3" t="s">
        <v>2558</v>
      </c>
      <c r="H1264" s="3"/>
    </row>
    <row r="1265" ht="15.75" customHeight="1">
      <c r="A1265" s="2">
        <v>45675.0</v>
      </c>
      <c r="B1265" s="3" t="s">
        <v>92</v>
      </c>
      <c r="C1265" s="3" t="s">
        <v>144</v>
      </c>
      <c r="D1265" s="3" t="s">
        <v>19</v>
      </c>
      <c r="E1265" s="3" t="s">
        <v>20</v>
      </c>
      <c r="F1265" s="3" t="s">
        <v>2559</v>
      </c>
      <c r="G1265" s="3" t="s">
        <v>2560</v>
      </c>
      <c r="H1265" s="3"/>
    </row>
    <row r="1266" ht="15.75" customHeight="1">
      <c r="A1266" s="2">
        <v>45676.0</v>
      </c>
      <c r="B1266" s="3" t="s">
        <v>13</v>
      </c>
      <c r="C1266" s="3" t="s">
        <v>169</v>
      </c>
      <c r="D1266" s="3" t="s">
        <v>38</v>
      </c>
      <c r="E1266" s="3" t="s">
        <v>20</v>
      </c>
      <c r="F1266" s="3" t="s">
        <v>2561</v>
      </c>
      <c r="G1266" s="3" t="s">
        <v>2562</v>
      </c>
      <c r="H1266" s="3"/>
    </row>
    <row r="1267" ht="15.75" customHeight="1">
      <c r="A1267" s="2">
        <v>45676.0</v>
      </c>
      <c r="B1267" s="3" t="s">
        <v>13</v>
      </c>
      <c r="C1267" s="3" t="s">
        <v>169</v>
      </c>
      <c r="D1267" s="3" t="s">
        <v>9</v>
      </c>
      <c r="E1267" s="3" t="s">
        <v>15</v>
      </c>
      <c r="F1267" s="3" t="s">
        <v>2563</v>
      </c>
      <c r="G1267" s="3" t="s">
        <v>2564</v>
      </c>
      <c r="H1267" s="3"/>
    </row>
    <row r="1268" ht="15.75" customHeight="1">
      <c r="A1268" s="2">
        <v>45676.0</v>
      </c>
      <c r="B1268" s="3" t="s">
        <v>13</v>
      </c>
      <c r="C1268" s="3" t="s">
        <v>37</v>
      </c>
      <c r="D1268" s="3" t="s">
        <v>63</v>
      </c>
      <c r="E1268" s="3" t="s">
        <v>59</v>
      </c>
      <c r="F1268" s="3" t="s">
        <v>2565</v>
      </c>
      <c r="G1268" s="3" t="s">
        <v>2566</v>
      </c>
      <c r="H1268" s="3"/>
    </row>
    <row r="1269" ht="15.75" customHeight="1">
      <c r="A1269" s="2">
        <v>45676.0</v>
      </c>
      <c r="B1269" s="3" t="s">
        <v>13</v>
      </c>
      <c r="C1269" s="3" t="s">
        <v>37</v>
      </c>
      <c r="D1269" s="3" t="s">
        <v>26</v>
      </c>
      <c r="E1269" s="3" t="s">
        <v>20</v>
      </c>
      <c r="F1269" s="3" t="s">
        <v>2567</v>
      </c>
      <c r="G1269" s="3" t="s">
        <v>2568</v>
      </c>
      <c r="H1269" s="3"/>
    </row>
    <row r="1270" ht="15.75" customHeight="1">
      <c r="A1270" s="2">
        <v>45676.0</v>
      </c>
      <c r="B1270" s="3" t="s">
        <v>13</v>
      </c>
      <c r="C1270" s="3" t="s">
        <v>29</v>
      </c>
      <c r="D1270" s="3" t="s">
        <v>38</v>
      </c>
      <c r="E1270" s="3" t="s">
        <v>15</v>
      </c>
      <c r="F1270" s="3" t="s">
        <v>2569</v>
      </c>
      <c r="G1270" s="3" t="s">
        <v>2570</v>
      </c>
      <c r="H1270" s="3"/>
    </row>
    <row r="1271" ht="15.75" customHeight="1">
      <c r="A1271" s="2">
        <v>45676.0</v>
      </c>
      <c r="B1271" s="3" t="s">
        <v>13</v>
      </c>
      <c r="C1271" s="3" t="s">
        <v>29</v>
      </c>
      <c r="D1271" s="3" t="s">
        <v>26</v>
      </c>
      <c r="E1271" s="3" t="s">
        <v>20</v>
      </c>
      <c r="F1271" s="3" t="s">
        <v>2571</v>
      </c>
      <c r="G1271" s="3" t="s">
        <v>2572</v>
      </c>
      <c r="H1271" s="3"/>
    </row>
    <row r="1272" ht="15.75" customHeight="1">
      <c r="A1272" s="2">
        <v>45676.0</v>
      </c>
      <c r="B1272" s="3" t="s">
        <v>13</v>
      </c>
      <c r="C1272" s="3" t="s">
        <v>14</v>
      </c>
      <c r="D1272" s="3" t="s">
        <v>34</v>
      </c>
      <c r="E1272" s="3" t="s">
        <v>15</v>
      </c>
      <c r="F1272" s="3" t="s">
        <v>2573</v>
      </c>
      <c r="G1272" s="3" t="s">
        <v>2574</v>
      </c>
      <c r="H1272" s="3"/>
    </row>
    <row r="1273" ht="15.75" customHeight="1">
      <c r="A1273" s="2">
        <v>45676.0</v>
      </c>
      <c r="B1273" s="3" t="s">
        <v>13</v>
      </c>
      <c r="C1273" s="3" t="s">
        <v>29</v>
      </c>
      <c r="D1273" s="3" t="s">
        <v>63</v>
      </c>
      <c r="E1273" s="3" t="s">
        <v>101</v>
      </c>
      <c r="F1273" s="3" t="s">
        <v>2575</v>
      </c>
      <c r="G1273" s="3" t="s">
        <v>2576</v>
      </c>
      <c r="H1273" s="3"/>
    </row>
    <row r="1274" ht="15.75" customHeight="1">
      <c r="A1274" s="2">
        <v>45676.0</v>
      </c>
      <c r="B1274" s="3" t="s">
        <v>13</v>
      </c>
      <c r="C1274" s="3" t="s">
        <v>18</v>
      </c>
      <c r="D1274" s="3" t="s">
        <v>68</v>
      </c>
      <c r="E1274" s="3" t="s">
        <v>59</v>
      </c>
      <c r="F1274" s="3" t="s">
        <v>2577</v>
      </c>
      <c r="G1274" s="3" t="s">
        <v>2578</v>
      </c>
      <c r="H1274" s="3"/>
    </row>
    <row r="1275" ht="15.75" customHeight="1">
      <c r="A1275" s="2">
        <v>45676.0</v>
      </c>
      <c r="B1275" s="3" t="s">
        <v>13</v>
      </c>
      <c r="C1275" s="3" t="s">
        <v>18</v>
      </c>
      <c r="D1275" s="3" t="s">
        <v>38</v>
      </c>
      <c r="E1275" s="3" t="s">
        <v>20</v>
      </c>
      <c r="F1275" s="3" t="s">
        <v>2579</v>
      </c>
      <c r="G1275" s="3" t="s">
        <v>2580</v>
      </c>
      <c r="H1275" s="3"/>
    </row>
    <row r="1276" ht="15.75" customHeight="1">
      <c r="A1276" s="2">
        <v>45676.0</v>
      </c>
      <c r="B1276" s="3" t="s">
        <v>13</v>
      </c>
      <c r="C1276" s="3" t="s">
        <v>18</v>
      </c>
      <c r="D1276" s="3" t="s">
        <v>26</v>
      </c>
      <c r="E1276" s="3" t="s">
        <v>20</v>
      </c>
      <c r="F1276" s="3" t="s">
        <v>2581</v>
      </c>
      <c r="G1276" s="3" t="s">
        <v>2582</v>
      </c>
      <c r="H1276" s="3"/>
    </row>
    <row r="1277" ht="15.75" customHeight="1">
      <c r="A1277" s="2">
        <v>45676.0</v>
      </c>
      <c r="B1277" s="3" t="s">
        <v>13</v>
      </c>
      <c r="C1277" s="3" t="s">
        <v>18</v>
      </c>
      <c r="D1277" s="3" t="s">
        <v>68</v>
      </c>
      <c r="E1277" s="3" t="s">
        <v>20</v>
      </c>
      <c r="F1277" s="3" t="s">
        <v>2583</v>
      </c>
      <c r="G1277" s="3" t="s">
        <v>2584</v>
      </c>
      <c r="H1277" s="3"/>
    </row>
    <row r="1278" ht="15.75" customHeight="1">
      <c r="A1278" s="2">
        <v>45676.0</v>
      </c>
      <c r="B1278" s="3" t="s">
        <v>13</v>
      </c>
      <c r="C1278" s="3" t="s">
        <v>18</v>
      </c>
      <c r="D1278" s="3" t="s">
        <v>26</v>
      </c>
      <c r="E1278" s="3" t="s">
        <v>20</v>
      </c>
      <c r="F1278" s="3" t="s">
        <v>2585</v>
      </c>
      <c r="G1278" s="3" t="s">
        <v>2586</v>
      </c>
      <c r="H1278" s="3"/>
    </row>
    <row r="1279" ht="15.75" customHeight="1">
      <c r="A1279" s="2">
        <v>45676.0</v>
      </c>
      <c r="B1279" s="3" t="s">
        <v>13</v>
      </c>
      <c r="C1279" s="3" t="s">
        <v>169</v>
      </c>
      <c r="D1279" s="3" t="s">
        <v>23</v>
      </c>
      <c r="E1279" s="3" t="s">
        <v>20</v>
      </c>
      <c r="F1279" s="3" t="s">
        <v>2587</v>
      </c>
      <c r="G1279" s="3" t="s">
        <v>2588</v>
      </c>
      <c r="H1279" s="3"/>
    </row>
    <row r="1280" ht="15.75" customHeight="1">
      <c r="A1280" s="2">
        <v>45676.0</v>
      </c>
      <c r="B1280" s="3" t="s">
        <v>13</v>
      </c>
      <c r="C1280" s="3" t="s">
        <v>29</v>
      </c>
      <c r="D1280" s="3" t="s">
        <v>34</v>
      </c>
      <c r="E1280" s="3" t="s">
        <v>101</v>
      </c>
      <c r="F1280" s="3" t="s">
        <v>2589</v>
      </c>
      <c r="G1280" s="3" t="s">
        <v>2590</v>
      </c>
      <c r="H1280" s="3"/>
    </row>
    <row r="1281" ht="15.75" customHeight="1">
      <c r="A1281" s="2">
        <v>45676.0</v>
      </c>
      <c r="B1281" s="3" t="s">
        <v>13</v>
      </c>
      <c r="C1281" s="3" t="s">
        <v>169</v>
      </c>
      <c r="D1281" s="3" t="s">
        <v>38</v>
      </c>
      <c r="E1281" s="3" t="s">
        <v>20</v>
      </c>
      <c r="F1281" s="3" t="s">
        <v>2591</v>
      </c>
      <c r="G1281" s="3" t="s">
        <v>2592</v>
      </c>
      <c r="H1281" s="3"/>
    </row>
    <row r="1282" ht="15.75" customHeight="1">
      <c r="A1282" s="2">
        <v>45676.0</v>
      </c>
      <c r="B1282" s="3" t="s">
        <v>57</v>
      </c>
      <c r="C1282" s="3" t="s">
        <v>71</v>
      </c>
      <c r="D1282" s="3" t="s">
        <v>34</v>
      </c>
      <c r="E1282" s="3" t="s">
        <v>15</v>
      </c>
      <c r="F1282" s="3" t="s">
        <v>2593</v>
      </c>
      <c r="G1282" s="3" t="s">
        <v>2594</v>
      </c>
      <c r="H1282" s="3"/>
    </row>
    <row r="1283" ht="15.75" customHeight="1">
      <c r="A1283" s="2">
        <v>45676.0</v>
      </c>
      <c r="B1283" s="3" t="s">
        <v>57</v>
      </c>
      <c r="C1283" s="3" t="s">
        <v>58</v>
      </c>
      <c r="D1283" s="3" t="s">
        <v>23</v>
      </c>
      <c r="E1283" s="3" t="s">
        <v>59</v>
      </c>
      <c r="F1283" s="3" t="s">
        <v>2595</v>
      </c>
      <c r="G1283" s="3" t="s">
        <v>2596</v>
      </c>
      <c r="H1283" s="3"/>
    </row>
    <row r="1284" ht="15.75" customHeight="1">
      <c r="A1284" s="2">
        <v>45676.0</v>
      </c>
      <c r="B1284" s="3" t="s">
        <v>57</v>
      </c>
      <c r="C1284" s="3" t="s">
        <v>85</v>
      </c>
      <c r="D1284" s="3" t="s">
        <v>23</v>
      </c>
      <c r="E1284" s="3" t="s">
        <v>59</v>
      </c>
      <c r="F1284" s="3" t="s">
        <v>2597</v>
      </c>
      <c r="G1284" s="3" t="s">
        <v>2598</v>
      </c>
      <c r="H1284" s="3"/>
    </row>
    <row r="1285" ht="15.75" customHeight="1">
      <c r="A1285" s="2">
        <v>45676.0</v>
      </c>
      <c r="B1285" s="3" t="s">
        <v>13</v>
      </c>
      <c r="C1285" s="3" t="s">
        <v>14</v>
      </c>
      <c r="D1285" s="3" t="s">
        <v>34</v>
      </c>
      <c r="E1285" s="3" t="s">
        <v>101</v>
      </c>
      <c r="F1285" s="3" t="s">
        <v>2599</v>
      </c>
      <c r="G1285" s="3" t="s">
        <v>2600</v>
      </c>
      <c r="H1285" s="3"/>
    </row>
    <row r="1286" ht="15.75" customHeight="1">
      <c r="A1286" s="2">
        <v>45676.0</v>
      </c>
      <c r="B1286" s="3" t="s">
        <v>57</v>
      </c>
      <c r="C1286" s="3" t="s">
        <v>85</v>
      </c>
      <c r="D1286" s="3" t="s">
        <v>63</v>
      </c>
      <c r="E1286" s="3" t="s">
        <v>59</v>
      </c>
      <c r="F1286" s="3" t="s">
        <v>2601</v>
      </c>
      <c r="G1286" s="3" t="s">
        <v>2602</v>
      </c>
      <c r="H1286" s="3"/>
    </row>
    <row r="1287" ht="15.75" customHeight="1">
      <c r="A1287" s="2">
        <v>45676.0</v>
      </c>
      <c r="B1287" s="3" t="s">
        <v>57</v>
      </c>
      <c r="C1287" s="3" t="s">
        <v>80</v>
      </c>
      <c r="D1287" s="3" t="s">
        <v>68</v>
      </c>
      <c r="E1287" s="3" t="s">
        <v>59</v>
      </c>
      <c r="F1287" s="3" t="s">
        <v>2603</v>
      </c>
      <c r="G1287" s="3" t="s">
        <v>2604</v>
      </c>
      <c r="H1287" s="3"/>
    </row>
    <row r="1288" ht="15.75" customHeight="1">
      <c r="A1288" s="2">
        <v>45676.0</v>
      </c>
      <c r="B1288" s="3" t="s">
        <v>57</v>
      </c>
      <c r="C1288" s="3" t="s">
        <v>80</v>
      </c>
      <c r="D1288" s="3" t="s">
        <v>34</v>
      </c>
      <c r="E1288" s="3" t="s">
        <v>15</v>
      </c>
      <c r="F1288" s="3" t="s">
        <v>2605</v>
      </c>
      <c r="G1288" s="3" t="s">
        <v>2606</v>
      </c>
      <c r="H1288" s="3"/>
    </row>
    <row r="1289" ht="15.75" customHeight="1">
      <c r="A1289" s="2">
        <v>45676.0</v>
      </c>
      <c r="B1289" s="3" t="s">
        <v>57</v>
      </c>
      <c r="C1289" s="3" t="s">
        <v>80</v>
      </c>
      <c r="D1289" s="3" t="s">
        <v>68</v>
      </c>
      <c r="E1289" s="3" t="s">
        <v>59</v>
      </c>
      <c r="F1289" s="3" t="s">
        <v>2607</v>
      </c>
      <c r="G1289" s="3" t="s">
        <v>2608</v>
      </c>
      <c r="H1289" s="3"/>
    </row>
    <row r="1290" ht="15.75" customHeight="1">
      <c r="A1290" s="2">
        <v>45676.0</v>
      </c>
      <c r="B1290" s="3" t="s">
        <v>57</v>
      </c>
      <c r="C1290" s="3" t="s">
        <v>80</v>
      </c>
      <c r="D1290" s="3" t="s">
        <v>26</v>
      </c>
      <c r="E1290" s="3" t="s">
        <v>20</v>
      </c>
      <c r="F1290" s="3" t="s">
        <v>2609</v>
      </c>
      <c r="G1290" s="3" t="s">
        <v>1035</v>
      </c>
      <c r="H1290" s="3"/>
    </row>
    <row r="1291" ht="15.75" customHeight="1">
      <c r="A1291" s="2">
        <v>45676.0</v>
      </c>
      <c r="B1291" s="3" t="s">
        <v>57</v>
      </c>
      <c r="C1291" s="3" t="s">
        <v>71</v>
      </c>
      <c r="D1291" s="3" t="s">
        <v>68</v>
      </c>
      <c r="E1291" s="3" t="s">
        <v>59</v>
      </c>
      <c r="F1291" s="3" t="s">
        <v>2610</v>
      </c>
      <c r="G1291" s="3" t="s">
        <v>2611</v>
      </c>
      <c r="H1291" s="3"/>
    </row>
    <row r="1292" ht="15.75" customHeight="1">
      <c r="A1292" s="2">
        <v>45676.0</v>
      </c>
      <c r="B1292" s="3" t="s">
        <v>57</v>
      </c>
      <c r="C1292" s="3" t="s">
        <v>71</v>
      </c>
      <c r="D1292" s="3" t="s">
        <v>63</v>
      </c>
      <c r="E1292" s="3" t="s">
        <v>59</v>
      </c>
      <c r="F1292" s="3" t="s">
        <v>2612</v>
      </c>
      <c r="G1292" s="3" t="s">
        <v>2613</v>
      </c>
      <c r="H1292" s="3"/>
    </row>
    <row r="1293" ht="15.75" customHeight="1">
      <c r="A1293" s="2">
        <v>45676.0</v>
      </c>
      <c r="B1293" s="3" t="s">
        <v>57</v>
      </c>
      <c r="C1293" s="3" t="s">
        <v>71</v>
      </c>
      <c r="D1293" s="3" t="s">
        <v>26</v>
      </c>
      <c r="E1293" s="3" t="s">
        <v>20</v>
      </c>
      <c r="F1293" s="3" t="s">
        <v>2614</v>
      </c>
      <c r="G1293" s="3" t="s">
        <v>2615</v>
      </c>
      <c r="H1293" s="3"/>
    </row>
    <row r="1294" ht="15.75" customHeight="1">
      <c r="A1294" s="2">
        <v>45676.0</v>
      </c>
      <c r="B1294" s="3" t="s">
        <v>57</v>
      </c>
      <c r="C1294" s="3" t="s">
        <v>71</v>
      </c>
      <c r="D1294" s="3" t="s">
        <v>19</v>
      </c>
      <c r="E1294" s="3" t="s">
        <v>20</v>
      </c>
      <c r="F1294" s="3" t="s">
        <v>2616</v>
      </c>
      <c r="G1294" s="3" t="s">
        <v>2617</v>
      </c>
      <c r="H1294" s="3"/>
    </row>
    <row r="1295" ht="15.75" customHeight="1">
      <c r="A1295" s="2">
        <v>45676.0</v>
      </c>
      <c r="B1295" s="3" t="s">
        <v>57</v>
      </c>
      <c r="C1295" s="4" t="s">
        <v>62</v>
      </c>
      <c r="D1295" s="3" t="s">
        <v>38</v>
      </c>
      <c r="E1295" s="3" t="s">
        <v>59</v>
      </c>
      <c r="F1295" s="3" t="s">
        <v>2618</v>
      </c>
      <c r="G1295" s="3" t="s">
        <v>2619</v>
      </c>
      <c r="H1295" s="3"/>
    </row>
    <row r="1296" ht="15.75" customHeight="1">
      <c r="A1296" s="2">
        <v>45676.0</v>
      </c>
      <c r="B1296" s="3" t="s">
        <v>57</v>
      </c>
      <c r="C1296" s="4" t="s">
        <v>62</v>
      </c>
      <c r="D1296" s="3" t="s">
        <v>19</v>
      </c>
      <c r="E1296" s="3" t="s">
        <v>59</v>
      </c>
      <c r="F1296" s="3" t="s">
        <v>1608</v>
      </c>
      <c r="G1296" s="3" t="s">
        <v>2620</v>
      </c>
      <c r="H1296" s="3"/>
    </row>
    <row r="1297" ht="15.75" customHeight="1">
      <c r="A1297" s="2">
        <v>45676.0</v>
      </c>
      <c r="B1297" s="3" t="s">
        <v>57</v>
      </c>
      <c r="C1297" s="4" t="s">
        <v>62</v>
      </c>
      <c r="D1297" s="3" t="s">
        <v>19</v>
      </c>
      <c r="E1297" s="3" t="s">
        <v>59</v>
      </c>
      <c r="F1297" s="3" t="s">
        <v>2621</v>
      </c>
      <c r="G1297" s="3" t="s">
        <v>2622</v>
      </c>
      <c r="H1297" s="3"/>
    </row>
    <row r="1298" ht="15.75" customHeight="1">
      <c r="A1298" s="2">
        <v>45676.0</v>
      </c>
      <c r="B1298" s="3" t="s">
        <v>57</v>
      </c>
      <c r="C1298" s="4" t="s">
        <v>62</v>
      </c>
      <c r="D1298" s="3" t="s">
        <v>34</v>
      </c>
      <c r="E1298" s="3" t="s">
        <v>20</v>
      </c>
      <c r="F1298" s="3" t="s">
        <v>2623</v>
      </c>
      <c r="G1298" s="3" t="s">
        <v>2624</v>
      </c>
      <c r="H1298" s="3"/>
    </row>
    <row r="1299" ht="15.75" customHeight="1">
      <c r="A1299" s="2">
        <v>45676.0</v>
      </c>
      <c r="B1299" s="3" t="s">
        <v>57</v>
      </c>
      <c r="C1299" s="3" t="s">
        <v>58</v>
      </c>
      <c r="D1299" s="3" t="s">
        <v>23</v>
      </c>
      <c r="E1299" s="3" t="s">
        <v>59</v>
      </c>
      <c r="F1299" s="3" t="s">
        <v>2625</v>
      </c>
      <c r="G1299" s="3" t="s">
        <v>2626</v>
      </c>
      <c r="H1299" s="3"/>
    </row>
    <row r="1300" ht="15.75" customHeight="1">
      <c r="A1300" s="2">
        <v>45676.0</v>
      </c>
      <c r="B1300" s="3" t="s">
        <v>13</v>
      </c>
      <c r="C1300" s="3" t="s">
        <v>14</v>
      </c>
      <c r="D1300" s="3" t="s">
        <v>26</v>
      </c>
      <c r="E1300" s="3" t="s">
        <v>20</v>
      </c>
      <c r="F1300" s="3" t="s">
        <v>2627</v>
      </c>
      <c r="G1300" s="3" t="s">
        <v>2628</v>
      </c>
      <c r="H1300" s="3"/>
    </row>
    <row r="1301" ht="15.75" customHeight="1">
      <c r="A1301" s="2">
        <v>45676.0</v>
      </c>
      <c r="B1301" s="3" t="s">
        <v>92</v>
      </c>
      <c r="C1301" s="3" t="s">
        <v>93</v>
      </c>
      <c r="D1301" s="3" t="s">
        <v>9</v>
      </c>
      <c r="E1301" s="3" t="s">
        <v>101</v>
      </c>
      <c r="F1301" s="3" t="s">
        <v>2629</v>
      </c>
      <c r="G1301" s="3" t="s">
        <v>2630</v>
      </c>
      <c r="H1301" s="3"/>
    </row>
    <row r="1302" ht="15.75" customHeight="1">
      <c r="A1302" s="2">
        <v>45676.0</v>
      </c>
      <c r="B1302" s="3" t="s">
        <v>13</v>
      </c>
      <c r="C1302" s="3" t="s">
        <v>14</v>
      </c>
      <c r="D1302" s="3" t="s">
        <v>9</v>
      </c>
      <c r="E1302" s="3" t="s">
        <v>15</v>
      </c>
      <c r="F1302" s="3" t="s">
        <v>2631</v>
      </c>
      <c r="G1302" s="3" t="s">
        <v>2632</v>
      </c>
      <c r="H1302" s="3"/>
    </row>
    <row r="1303" ht="15.75" customHeight="1">
      <c r="A1303" s="2">
        <v>45676.0</v>
      </c>
      <c r="B1303" s="3" t="s">
        <v>7</v>
      </c>
      <c r="C1303" s="3" t="s">
        <v>131</v>
      </c>
      <c r="D1303" s="3" t="s">
        <v>23</v>
      </c>
      <c r="E1303" s="3" t="s">
        <v>15</v>
      </c>
      <c r="F1303" s="3" t="s">
        <v>2633</v>
      </c>
      <c r="G1303" s="3" t="s">
        <v>2634</v>
      </c>
      <c r="H1303" s="3"/>
    </row>
    <row r="1304" ht="15.75" customHeight="1">
      <c r="A1304" s="2">
        <v>45676.0</v>
      </c>
      <c r="B1304" s="3" t="s">
        <v>7</v>
      </c>
      <c r="C1304" s="3" t="s">
        <v>131</v>
      </c>
      <c r="D1304" s="3" t="s">
        <v>38</v>
      </c>
      <c r="E1304" s="3" t="s">
        <v>15</v>
      </c>
      <c r="F1304" s="3" t="s">
        <v>2635</v>
      </c>
      <c r="G1304" s="3" t="s">
        <v>2636</v>
      </c>
      <c r="H1304" s="3"/>
    </row>
    <row r="1305" ht="15.75" customHeight="1">
      <c r="A1305" s="2">
        <v>45676.0</v>
      </c>
      <c r="B1305" s="3" t="s">
        <v>7</v>
      </c>
      <c r="C1305" s="3" t="s">
        <v>131</v>
      </c>
      <c r="D1305" s="3" t="s">
        <v>34</v>
      </c>
      <c r="E1305" s="3" t="s">
        <v>109</v>
      </c>
      <c r="F1305" s="3" t="s">
        <v>2637</v>
      </c>
      <c r="G1305" s="3" t="s">
        <v>2638</v>
      </c>
      <c r="H1305" s="3"/>
    </row>
    <row r="1306" ht="15.75" customHeight="1">
      <c r="A1306" s="2">
        <v>45676.0</v>
      </c>
      <c r="B1306" s="3" t="s">
        <v>7</v>
      </c>
      <c r="C1306" s="3" t="s">
        <v>131</v>
      </c>
      <c r="D1306" s="3" t="s">
        <v>26</v>
      </c>
      <c r="E1306" s="3" t="s">
        <v>258</v>
      </c>
      <c r="F1306" s="3" t="s">
        <v>2639</v>
      </c>
      <c r="G1306" s="3" t="s">
        <v>2640</v>
      </c>
      <c r="H1306" s="3"/>
    </row>
    <row r="1307" ht="15.75" customHeight="1">
      <c r="A1307" s="2">
        <v>45676.0</v>
      </c>
      <c r="B1307" s="3" t="s">
        <v>7</v>
      </c>
      <c r="C1307" s="3" t="s">
        <v>126</v>
      </c>
      <c r="D1307" s="3" t="s">
        <v>19</v>
      </c>
      <c r="E1307" s="3" t="s">
        <v>101</v>
      </c>
      <c r="F1307" s="3" t="s">
        <v>2641</v>
      </c>
      <c r="G1307" s="3" t="s">
        <v>2642</v>
      </c>
      <c r="H1307" s="3"/>
    </row>
    <row r="1308" ht="15.75" customHeight="1">
      <c r="A1308" s="2">
        <v>45676.0</v>
      </c>
      <c r="B1308" s="3" t="s">
        <v>7</v>
      </c>
      <c r="C1308" s="3" t="s">
        <v>126</v>
      </c>
      <c r="D1308" s="3" t="s">
        <v>23</v>
      </c>
      <c r="E1308" s="3" t="s">
        <v>15</v>
      </c>
      <c r="F1308" s="3" t="s">
        <v>2643</v>
      </c>
      <c r="G1308" s="3" t="s">
        <v>2644</v>
      </c>
      <c r="H1308" s="3"/>
    </row>
    <row r="1309" ht="15.75" customHeight="1">
      <c r="A1309" s="2">
        <v>45676.0</v>
      </c>
      <c r="B1309" s="3" t="s">
        <v>92</v>
      </c>
      <c r="C1309" s="3" t="s">
        <v>158</v>
      </c>
      <c r="D1309" s="3" t="s">
        <v>23</v>
      </c>
      <c r="E1309" s="3" t="s">
        <v>15</v>
      </c>
      <c r="F1309" s="3" t="s">
        <v>2645</v>
      </c>
      <c r="G1309" s="3" t="s">
        <v>2646</v>
      </c>
      <c r="H1309" s="3"/>
    </row>
    <row r="1310" ht="15.75" customHeight="1">
      <c r="A1310" s="2">
        <v>45676.0</v>
      </c>
      <c r="B1310" s="3" t="s">
        <v>7</v>
      </c>
      <c r="C1310" s="3" t="s">
        <v>126</v>
      </c>
      <c r="D1310" s="3" t="s">
        <v>23</v>
      </c>
      <c r="E1310" s="3" t="s">
        <v>15</v>
      </c>
      <c r="F1310" s="3" t="s">
        <v>2647</v>
      </c>
      <c r="G1310" s="3" t="s">
        <v>736</v>
      </c>
      <c r="H1310" s="3"/>
    </row>
    <row r="1311" ht="15.75" customHeight="1">
      <c r="A1311" s="2">
        <v>45676.0</v>
      </c>
      <c r="B1311" s="3" t="s">
        <v>7</v>
      </c>
      <c r="C1311" s="3" t="s">
        <v>118</v>
      </c>
      <c r="D1311" s="3" t="s">
        <v>38</v>
      </c>
      <c r="E1311" s="3" t="s">
        <v>15</v>
      </c>
      <c r="F1311" s="3" t="s">
        <v>2648</v>
      </c>
      <c r="G1311" s="3" t="s">
        <v>2649</v>
      </c>
      <c r="H1311" s="3"/>
    </row>
    <row r="1312" ht="15.75" customHeight="1">
      <c r="A1312" s="2">
        <v>45676.0</v>
      </c>
      <c r="B1312" s="3" t="s">
        <v>7</v>
      </c>
      <c r="C1312" s="3" t="s">
        <v>106</v>
      </c>
      <c r="D1312" s="3" t="s">
        <v>23</v>
      </c>
      <c r="E1312" s="3" t="s">
        <v>15</v>
      </c>
      <c r="F1312" s="3" t="s">
        <v>2650</v>
      </c>
      <c r="G1312" s="3" t="s">
        <v>967</v>
      </c>
      <c r="H1312" s="3"/>
    </row>
    <row r="1313" ht="15.75" customHeight="1">
      <c r="A1313" s="2">
        <v>45676.0</v>
      </c>
      <c r="B1313" s="3" t="s">
        <v>7</v>
      </c>
      <c r="C1313" s="3" t="s">
        <v>106</v>
      </c>
      <c r="D1313" s="3" t="s">
        <v>26</v>
      </c>
      <c r="E1313" s="3" t="s">
        <v>119</v>
      </c>
      <c r="F1313" s="3" t="s">
        <v>2651</v>
      </c>
      <c r="G1313" s="3" t="s">
        <v>2652</v>
      </c>
      <c r="H1313" s="3"/>
    </row>
    <row r="1314" ht="15.75" customHeight="1">
      <c r="A1314" s="2">
        <v>45676.0</v>
      </c>
      <c r="B1314" s="3" t="s">
        <v>7</v>
      </c>
      <c r="C1314" s="3" t="s">
        <v>8</v>
      </c>
      <c r="D1314" s="3" t="s">
        <v>26</v>
      </c>
      <c r="E1314" s="3" t="s">
        <v>660</v>
      </c>
      <c r="F1314" s="3" t="s">
        <v>2653</v>
      </c>
      <c r="G1314" s="3" t="s">
        <v>2654</v>
      </c>
      <c r="H1314" s="3"/>
    </row>
    <row r="1315" ht="15.75" customHeight="1">
      <c r="A1315" s="2">
        <v>45676.0</v>
      </c>
      <c r="B1315" s="3" t="s">
        <v>7</v>
      </c>
      <c r="C1315" s="3" t="s">
        <v>8</v>
      </c>
      <c r="D1315" s="3" t="s">
        <v>34</v>
      </c>
      <c r="E1315" s="3" t="s">
        <v>10</v>
      </c>
      <c r="F1315" s="3" t="s">
        <v>2655</v>
      </c>
      <c r="G1315" s="3" t="s">
        <v>2656</v>
      </c>
      <c r="H1315" s="3"/>
    </row>
    <row r="1316" ht="15.75" customHeight="1">
      <c r="A1316" s="2">
        <v>45676.0</v>
      </c>
      <c r="B1316" s="3" t="s">
        <v>13</v>
      </c>
      <c r="C1316" s="3" t="s">
        <v>14</v>
      </c>
      <c r="D1316" s="3" t="s">
        <v>68</v>
      </c>
      <c r="E1316" s="3" t="s">
        <v>20</v>
      </c>
      <c r="F1316" s="3" t="s">
        <v>2657</v>
      </c>
      <c r="G1316" s="3" t="s">
        <v>2658</v>
      </c>
      <c r="H1316" s="3"/>
    </row>
    <row r="1317" ht="15.75" customHeight="1">
      <c r="A1317" s="2">
        <v>45676.0</v>
      </c>
      <c r="B1317" s="3" t="s">
        <v>7</v>
      </c>
      <c r="C1317" s="3" t="s">
        <v>118</v>
      </c>
      <c r="D1317" s="3" t="s">
        <v>63</v>
      </c>
      <c r="E1317" s="3" t="s">
        <v>15</v>
      </c>
      <c r="F1317" s="3" t="s">
        <v>2659</v>
      </c>
      <c r="G1317" s="3" t="s">
        <v>2660</v>
      </c>
      <c r="H1317" s="3"/>
    </row>
    <row r="1318" ht="15.75" customHeight="1">
      <c r="A1318" s="2">
        <v>45676.0</v>
      </c>
      <c r="B1318" s="3" t="s">
        <v>92</v>
      </c>
      <c r="C1318" s="3" t="s">
        <v>158</v>
      </c>
      <c r="D1318" s="3" t="s">
        <v>34</v>
      </c>
      <c r="E1318" s="3" t="s">
        <v>109</v>
      </c>
      <c r="F1318" s="3" t="s">
        <v>2661</v>
      </c>
      <c r="G1318" s="3" t="s">
        <v>2662</v>
      </c>
      <c r="H1318" s="3"/>
    </row>
    <row r="1319" ht="15.75" customHeight="1">
      <c r="A1319" s="2">
        <v>45676.0</v>
      </c>
      <c r="B1319" s="3" t="s">
        <v>7</v>
      </c>
      <c r="C1319" s="3" t="s">
        <v>8</v>
      </c>
      <c r="D1319" s="3" t="s">
        <v>38</v>
      </c>
      <c r="E1319" s="3" t="s">
        <v>101</v>
      </c>
      <c r="F1319" s="3" t="s">
        <v>2663</v>
      </c>
      <c r="G1319" s="3" t="s">
        <v>2664</v>
      </c>
      <c r="H1319" s="3"/>
    </row>
    <row r="1320" ht="15.75" customHeight="1">
      <c r="A1320" s="2">
        <v>45676.0</v>
      </c>
      <c r="B1320" s="3" t="s">
        <v>92</v>
      </c>
      <c r="C1320" s="4" t="s">
        <v>149</v>
      </c>
      <c r="D1320" s="3" t="s">
        <v>19</v>
      </c>
      <c r="E1320" s="3" t="s">
        <v>15</v>
      </c>
      <c r="F1320" s="3" t="s">
        <v>2665</v>
      </c>
      <c r="G1320" s="3" t="s">
        <v>2666</v>
      </c>
      <c r="H1320" s="3"/>
    </row>
    <row r="1321" ht="15.75" customHeight="1">
      <c r="A1321" s="2">
        <v>45676.0</v>
      </c>
      <c r="B1321" s="3" t="s">
        <v>92</v>
      </c>
      <c r="C1321" s="3" t="s">
        <v>158</v>
      </c>
      <c r="D1321" s="3" t="s">
        <v>23</v>
      </c>
      <c r="E1321" s="3" t="s">
        <v>15</v>
      </c>
      <c r="F1321" s="3" t="s">
        <v>2499</v>
      </c>
      <c r="G1321" s="3" t="s">
        <v>2667</v>
      </c>
      <c r="H1321" s="3"/>
    </row>
    <row r="1322" ht="15.75" customHeight="1">
      <c r="A1322" s="2">
        <v>45676.0</v>
      </c>
      <c r="B1322" s="3" t="s">
        <v>92</v>
      </c>
      <c r="C1322" s="3" t="s">
        <v>93</v>
      </c>
      <c r="D1322" s="3" t="s">
        <v>23</v>
      </c>
      <c r="E1322" s="3" t="s">
        <v>20</v>
      </c>
      <c r="F1322" s="3" t="s">
        <v>139</v>
      </c>
      <c r="G1322" s="3" t="s">
        <v>2668</v>
      </c>
      <c r="H1322" s="3"/>
    </row>
    <row r="1323" ht="15.75" customHeight="1">
      <c r="A1323" s="2">
        <v>45676.0</v>
      </c>
      <c r="B1323" s="3" t="s">
        <v>92</v>
      </c>
      <c r="C1323" s="3" t="s">
        <v>98</v>
      </c>
      <c r="D1323" s="3" t="s">
        <v>23</v>
      </c>
      <c r="E1323" s="3" t="s">
        <v>20</v>
      </c>
      <c r="F1323" s="3" t="s">
        <v>2669</v>
      </c>
      <c r="G1323" s="3" t="s">
        <v>2670</v>
      </c>
      <c r="H1323" s="3"/>
    </row>
    <row r="1324" ht="15.75" customHeight="1">
      <c r="A1324" s="2">
        <v>45676.0</v>
      </c>
      <c r="B1324" s="3" t="s">
        <v>92</v>
      </c>
      <c r="C1324" s="3" t="s">
        <v>98</v>
      </c>
      <c r="D1324" s="3" t="s">
        <v>34</v>
      </c>
      <c r="E1324" s="3" t="s">
        <v>101</v>
      </c>
      <c r="F1324" s="3" t="s">
        <v>2671</v>
      </c>
      <c r="G1324" s="3" t="s">
        <v>2672</v>
      </c>
      <c r="H1324" s="3"/>
    </row>
    <row r="1325" ht="15.75" customHeight="1">
      <c r="A1325" s="2">
        <v>45676.0</v>
      </c>
      <c r="B1325" s="3" t="s">
        <v>92</v>
      </c>
      <c r="C1325" s="3" t="s">
        <v>98</v>
      </c>
      <c r="D1325" s="3" t="s">
        <v>63</v>
      </c>
      <c r="E1325" s="3" t="s">
        <v>59</v>
      </c>
      <c r="F1325" s="3" t="s">
        <v>2673</v>
      </c>
      <c r="G1325" s="3" t="s">
        <v>2674</v>
      </c>
      <c r="H1325" s="3"/>
    </row>
    <row r="1326" ht="15.75" customHeight="1">
      <c r="A1326" s="2">
        <v>45676.0</v>
      </c>
      <c r="B1326" s="3" t="s">
        <v>92</v>
      </c>
      <c r="C1326" s="3" t="s">
        <v>98</v>
      </c>
      <c r="D1326" s="3" t="s">
        <v>38</v>
      </c>
      <c r="E1326" s="3" t="s">
        <v>101</v>
      </c>
      <c r="F1326" s="3" t="s">
        <v>2675</v>
      </c>
      <c r="G1326" s="3" t="s">
        <v>2676</v>
      </c>
      <c r="H1326" s="3"/>
    </row>
    <row r="1327" ht="15.75" customHeight="1">
      <c r="A1327" s="2">
        <v>45676.0</v>
      </c>
      <c r="B1327" s="3" t="s">
        <v>92</v>
      </c>
      <c r="C1327" s="3" t="s">
        <v>98</v>
      </c>
      <c r="D1327" s="3" t="s">
        <v>63</v>
      </c>
      <c r="E1327" s="3" t="s">
        <v>59</v>
      </c>
      <c r="F1327" s="3" t="s">
        <v>2677</v>
      </c>
      <c r="G1327" s="3" t="s">
        <v>2678</v>
      </c>
      <c r="H1327" s="3"/>
    </row>
    <row r="1328" ht="15.75" customHeight="1">
      <c r="A1328" s="2">
        <v>45676.0</v>
      </c>
      <c r="B1328" s="3" t="s">
        <v>92</v>
      </c>
      <c r="C1328" s="3" t="s">
        <v>93</v>
      </c>
      <c r="D1328" s="3" t="s">
        <v>23</v>
      </c>
      <c r="E1328" s="3" t="s">
        <v>20</v>
      </c>
      <c r="F1328" s="3" t="s">
        <v>2679</v>
      </c>
      <c r="G1328" s="3" t="s">
        <v>2680</v>
      </c>
      <c r="H1328" s="3"/>
    </row>
    <row r="1329" ht="15.75" customHeight="1">
      <c r="A1329" s="2">
        <v>45676.0</v>
      </c>
      <c r="B1329" s="3" t="s">
        <v>92</v>
      </c>
      <c r="C1329" s="3" t="s">
        <v>144</v>
      </c>
      <c r="D1329" s="3" t="s">
        <v>68</v>
      </c>
      <c r="E1329" s="3" t="s">
        <v>20</v>
      </c>
      <c r="F1329" s="3" t="s">
        <v>2681</v>
      </c>
      <c r="G1329" s="3" t="s">
        <v>2682</v>
      </c>
      <c r="H1329" s="3"/>
    </row>
    <row r="1330" ht="15.75" customHeight="1">
      <c r="A1330" s="2">
        <v>45676.0</v>
      </c>
      <c r="B1330" s="3" t="s">
        <v>92</v>
      </c>
      <c r="C1330" s="3" t="s">
        <v>144</v>
      </c>
      <c r="D1330" s="3" t="s">
        <v>38</v>
      </c>
      <c r="E1330" s="3" t="s">
        <v>15</v>
      </c>
      <c r="F1330" s="3" t="s">
        <v>2683</v>
      </c>
      <c r="G1330" s="3" t="s">
        <v>2684</v>
      </c>
      <c r="H1330" s="3"/>
    </row>
    <row r="1331" ht="15.75" customHeight="1">
      <c r="A1331" s="2">
        <v>45676.0</v>
      </c>
      <c r="B1331" s="3" t="s">
        <v>92</v>
      </c>
      <c r="C1331" s="3" t="s">
        <v>144</v>
      </c>
      <c r="D1331" s="3" t="s">
        <v>63</v>
      </c>
      <c r="E1331" s="3" t="s">
        <v>109</v>
      </c>
      <c r="F1331" s="3" t="s">
        <v>2685</v>
      </c>
      <c r="G1331" s="3" t="s">
        <v>2686</v>
      </c>
      <c r="H1331" s="3"/>
    </row>
    <row r="1332" ht="15.75" customHeight="1">
      <c r="A1332" s="2">
        <v>45676.0</v>
      </c>
      <c r="B1332" s="3" t="s">
        <v>92</v>
      </c>
      <c r="C1332" s="3" t="s">
        <v>144</v>
      </c>
      <c r="D1332" s="3" t="s">
        <v>26</v>
      </c>
      <c r="E1332" s="3" t="s">
        <v>101</v>
      </c>
      <c r="F1332" s="3" t="s">
        <v>2687</v>
      </c>
      <c r="G1332" s="3" t="s">
        <v>2688</v>
      </c>
      <c r="H1332" s="3"/>
    </row>
    <row r="1333" ht="15.75" customHeight="1">
      <c r="A1333" s="2">
        <v>45676.0</v>
      </c>
      <c r="B1333" s="3" t="s">
        <v>92</v>
      </c>
      <c r="C1333" s="4" t="s">
        <v>149</v>
      </c>
      <c r="D1333" s="3" t="s">
        <v>9</v>
      </c>
      <c r="E1333" s="3" t="s">
        <v>109</v>
      </c>
      <c r="F1333" s="3" t="s">
        <v>2689</v>
      </c>
      <c r="G1333" s="3" t="s">
        <v>2690</v>
      </c>
      <c r="H1333" s="3"/>
    </row>
    <row r="1334" ht="15.75" customHeight="1">
      <c r="A1334" s="2">
        <v>45676.0</v>
      </c>
      <c r="B1334" s="3" t="s">
        <v>92</v>
      </c>
      <c r="C1334" s="4" t="s">
        <v>149</v>
      </c>
      <c r="D1334" s="3" t="s">
        <v>34</v>
      </c>
      <c r="E1334" s="3" t="s">
        <v>109</v>
      </c>
      <c r="F1334" s="3" t="s">
        <v>2691</v>
      </c>
      <c r="G1334" s="3" t="s">
        <v>2692</v>
      </c>
      <c r="H1334" s="3"/>
    </row>
    <row r="1335" ht="15.75" customHeight="1">
      <c r="A1335" s="2">
        <v>45676.0</v>
      </c>
      <c r="B1335" s="3" t="s">
        <v>92</v>
      </c>
      <c r="C1335" s="3" t="s">
        <v>144</v>
      </c>
      <c r="D1335" s="3" t="s">
        <v>23</v>
      </c>
      <c r="E1335" s="3" t="s">
        <v>20</v>
      </c>
      <c r="F1335" s="3" t="s">
        <v>2693</v>
      </c>
      <c r="G1335" s="3" t="s">
        <v>2694</v>
      </c>
      <c r="H1335" s="3"/>
    </row>
    <row r="1336" ht="15.75" customHeight="1">
      <c r="A1336" s="2">
        <v>45676.0</v>
      </c>
      <c r="B1336" s="3" t="s">
        <v>92</v>
      </c>
      <c r="C1336" s="4" t="s">
        <v>149</v>
      </c>
      <c r="D1336" s="3" t="s">
        <v>34</v>
      </c>
      <c r="E1336" s="3" t="s">
        <v>109</v>
      </c>
      <c r="F1336" s="3" t="s">
        <v>2695</v>
      </c>
      <c r="G1336" s="3" t="s">
        <v>2696</v>
      </c>
      <c r="H1336" s="3"/>
    </row>
    <row r="1337" ht="15.75" customHeight="1">
      <c r="A1337" s="2">
        <v>45677.0</v>
      </c>
      <c r="B1337" s="3" t="s">
        <v>13</v>
      </c>
      <c r="C1337" s="3" t="s">
        <v>169</v>
      </c>
      <c r="D1337" s="3" t="s">
        <v>26</v>
      </c>
      <c r="E1337" s="3" t="s">
        <v>20</v>
      </c>
      <c r="F1337" s="3" t="s">
        <v>2697</v>
      </c>
      <c r="G1337" s="3" t="s">
        <v>2698</v>
      </c>
      <c r="H1337" s="3"/>
    </row>
    <row r="1338" ht="15.75" customHeight="1">
      <c r="A1338" s="2">
        <v>45677.0</v>
      </c>
      <c r="B1338" s="3" t="s">
        <v>13</v>
      </c>
      <c r="C1338" s="3" t="s">
        <v>169</v>
      </c>
      <c r="D1338" s="3" t="s">
        <v>34</v>
      </c>
      <c r="E1338" s="3" t="s">
        <v>15</v>
      </c>
      <c r="F1338" s="3" t="s">
        <v>2699</v>
      </c>
      <c r="G1338" s="3" t="s">
        <v>2700</v>
      </c>
      <c r="H1338" s="3"/>
    </row>
    <row r="1339" ht="15.75" customHeight="1">
      <c r="A1339" s="2">
        <v>45677.0</v>
      </c>
      <c r="B1339" s="3" t="s">
        <v>13</v>
      </c>
      <c r="C1339" s="3" t="s">
        <v>37</v>
      </c>
      <c r="D1339" s="3" t="s">
        <v>19</v>
      </c>
      <c r="E1339" s="3" t="s">
        <v>20</v>
      </c>
      <c r="F1339" s="3" t="s">
        <v>2701</v>
      </c>
      <c r="G1339" s="3" t="s">
        <v>2702</v>
      </c>
      <c r="H1339" s="3"/>
    </row>
    <row r="1340" ht="15.75" customHeight="1">
      <c r="A1340" s="2">
        <v>45677.0</v>
      </c>
      <c r="B1340" s="3" t="s">
        <v>13</v>
      </c>
      <c r="C1340" s="3" t="s">
        <v>37</v>
      </c>
      <c r="D1340" s="3" t="s">
        <v>63</v>
      </c>
      <c r="E1340" s="3" t="s">
        <v>59</v>
      </c>
      <c r="F1340" s="3" t="s">
        <v>2703</v>
      </c>
      <c r="G1340" s="3" t="s">
        <v>2704</v>
      </c>
      <c r="H1340" s="3"/>
    </row>
    <row r="1341" ht="15.75" customHeight="1">
      <c r="A1341" s="2">
        <v>45677.0</v>
      </c>
      <c r="B1341" s="3" t="s">
        <v>13</v>
      </c>
      <c r="C1341" s="3" t="s">
        <v>29</v>
      </c>
      <c r="D1341" s="3" t="s">
        <v>19</v>
      </c>
      <c r="E1341" s="3" t="s">
        <v>20</v>
      </c>
      <c r="F1341" s="3" t="s">
        <v>2705</v>
      </c>
      <c r="G1341" s="3" t="s">
        <v>2706</v>
      </c>
      <c r="H1341" s="3"/>
    </row>
    <row r="1342" ht="15.75" customHeight="1">
      <c r="A1342" s="2">
        <v>45677.0</v>
      </c>
      <c r="B1342" s="3" t="s">
        <v>13</v>
      </c>
      <c r="C1342" s="3" t="s">
        <v>29</v>
      </c>
      <c r="D1342" s="3" t="s">
        <v>26</v>
      </c>
      <c r="E1342" s="3" t="s">
        <v>20</v>
      </c>
      <c r="F1342" s="3" t="s">
        <v>2707</v>
      </c>
      <c r="G1342" s="3" t="s">
        <v>2708</v>
      </c>
      <c r="H1342" s="3"/>
    </row>
    <row r="1343" ht="15.75" customHeight="1">
      <c r="A1343" s="2">
        <v>45677.0</v>
      </c>
      <c r="B1343" s="3" t="s">
        <v>13</v>
      </c>
      <c r="C1343" s="3" t="s">
        <v>18</v>
      </c>
      <c r="D1343" s="3" t="s">
        <v>23</v>
      </c>
      <c r="E1343" s="3" t="s">
        <v>59</v>
      </c>
      <c r="F1343" s="3" t="s">
        <v>2709</v>
      </c>
      <c r="G1343" s="3" t="s">
        <v>2710</v>
      </c>
      <c r="H1343" s="3"/>
    </row>
    <row r="1344" ht="15.75" customHeight="1">
      <c r="A1344" s="2">
        <v>45677.0</v>
      </c>
      <c r="B1344" s="3" t="s">
        <v>13</v>
      </c>
      <c r="C1344" s="3" t="s">
        <v>18</v>
      </c>
      <c r="D1344" s="3" t="s">
        <v>26</v>
      </c>
      <c r="E1344" s="3" t="s">
        <v>15</v>
      </c>
      <c r="F1344" s="3" t="s">
        <v>2711</v>
      </c>
      <c r="G1344" s="3" t="s">
        <v>2712</v>
      </c>
      <c r="H1344" s="3"/>
    </row>
    <row r="1345" ht="15.75" customHeight="1">
      <c r="A1345" s="2">
        <v>45677.0</v>
      </c>
      <c r="B1345" s="3" t="s">
        <v>13</v>
      </c>
      <c r="C1345" s="3" t="s">
        <v>14</v>
      </c>
      <c r="D1345" s="3" t="s">
        <v>9</v>
      </c>
      <c r="E1345" s="3" t="s">
        <v>101</v>
      </c>
      <c r="F1345" s="3" t="s">
        <v>2713</v>
      </c>
      <c r="G1345" s="3" t="s">
        <v>2714</v>
      </c>
      <c r="H1345" s="3"/>
    </row>
    <row r="1346" ht="15.75" customHeight="1">
      <c r="A1346" s="2">
        <v>45677.0</v>
      </c>
      <c r="B1346" s="3" t="s">
        <v>57</v>
      </c>
      <c r="C1346" s="3" t="s">
        <v>85</v>
      </c>
      <c r="D1346" s="3" t="s">
        <v>68</v>
      </c>
      <c r="E1346" s="3" t="s">
        <v>59</v>
      </c>
      <c r="F1346" s="3" t="s">
        <v>2715</v>
      </c>
      <c r="G1346" s="3" t="s">
        <v>2716</v>
      </c>
      <c r="H1346" s="3"/>
    </row>
    <row r="1347" ht="15.75" customHeight="1">
      <c r="A1347" s="2">
        <v>45677.0</v>
      </c>
      <c r="B1347" s="3" t="s">
        <v>13</v>
      </c>
      <c r="C1347" s="3" t="s">
        <v>14</v>
      </c>
      <c r="D1347" s="3" t="s">
        <v>63</v>
      </c>
      <c r="E1347" s="3" t="s">
        <v>59</v>
      </c>
      <c r="F1347" s="3" t="s">
        <v>2717</v>
      </c>
      <c r="G1347" s="3" t="s">
        <v>2718</v>
      </c>
      <c r="H1347" s="3"/>
    </row>
    <row r="1348" ht="15.75" customHeight="1">
      <c r="A1348" s="2">
        <v>45677.0</v>
      </c>
      <c r="B1348" s="3" t="s">
        <v>13</v>
      </c>
      <c r="C1348" s="3" t="s">
        <v>14</v>
      </c>
      <c r="D1348" s="3" t="s">
        <v>34</v>
      </c>
      <c r="E1348" s="3" t="s">
        <v>15</v>
      </c>
      <c r="F1348" s="3" t="s">
        <v>2719</v>
      </c>
      <c r="G1348" s="3" t="s">
        <v>2720</v>
      </c>
      <c r="H1348" s="3"/>
    </row>
    <row r="1349" ht="15.75" customHeight="1">
      <c r="A1349" s="2">
        <v>45677.0</v>
      </c>
      <c r="B1349" s="3" t="s">
        <v>13</v>
      </c>
      <c r="C1349" s="3" t="s">
        <v>169</v>
      </c>
      <c r="D1349" s="3" t="s">
        <v>63</v>
      </c>
      <c r="E1349" s="3" t="s">
        <v>101</v>
      </c>
      <c r="F1349" s="3" t="s">
        <v>2721</v>
      </c>
      <c r="G1349" s="3" t="s">
        <v>2722</v>
      </c>
      <c r="H1349" s="3"/>
    </row>
    <row r="1350" ht="15.75" customHeight="1">
      <c r="A1350" s="2">
        <v>45677.0</v>
      </c>
      <c r="B1350" s="3" t="s">
        <v>13</v>
      </c>
      <c r="C1350" s="3" t="s">
        <v>18</v>
      </c>
      <c r="D1350" s="3" t="s">
        <v>23</v>
      </c>
      <c r="E1350" s="3" t="s">
        <v>20</v>
      </c>
      <c r="F1350" s="3" t="s">
        <v>2723</v>
      </c>
      <c r="G1350" s="3" t="s">
        <v>2724</v>
      </c>
      <c r="H1350" s="3"/>
    </row>
    <row r="1351" ht="15.75" customHeight="1">
      <c r="A1351" s="2">
        <v>45677.0</v>
      </c>
      <c r="B1351" s="3" t="s">
        <v>13</v>
      </c>
      <c r="C1351" s="3" t="s">
        <v>169</v>
      </c>
      <c r="D1351" s="3" t="s">
        <v>38</v>
      </c>
      <c r="E1351" s="3" t="s">
        <v>15</v>
      </c>
      <c r="F1351" s="3" t="s">
        <v>2725</v>
      </c>
      <c r="G1351" s="3" t="s">
        <v>2726</v>
      </c>
      <c r="H1351" s="3"/>
    </row>
    <row r="1352" ht="15.75" customHeight="1">
      <c r="A1352" s="2">
        <v>45677.0</v>
      </c>
      <c r="B1352" s="3" t="s">
        <v>57</v>
      </c>
      <c r="C1352" s="4" t="s">
        <v>62</v>
      </c>
      <c r="D1352" s="3" t="s">
        <v>68</v>
      </c>
      <c r="E1352" s="3" t="s">
        <v>59</v>
      </c>
      <c r="F1352" s="3" t="s">
        <v>2727</v>
      </c>
      <c r="G1352" s="3" t="s">
        <v>2728</v>
      </c>
      <c r="H1352" s="3"/>
    </row>
    <row r="1353" ht="15.75" customHeight="1">
      <c r="A1353" s="2">
        <v>45677.0</v>
      </c>
      <c r="B1353" s="3" t="s">
        <v>57</v>
      </c>
      <c r="C1353" s="3" t="s">
        <v>58</v>
      </c>
      <c r="D1353" s="3" t="s">
        <v>23</v>
      </c>
      <c r="E1353" s="3" t="s">
        <v>59</v>
      </c>
      <c r="F1353" s="3" t="s">
        <v>2729</v>
      </c>
      <c r="G1353" s="3" t="s">
        <v>2730</v>
      </c>
      <c r="H1353" s="3"/>
    </row>
    <row r="1354" ht="15.75" customHeight="1">
      <c r="A1354" s="2">
        <v>45677.0</v>
      </c>
      <c r="B1354" s="3" t="s">
        <v>92</v>
      </c>
      <c r="C1354" s="3" t="s">
        <v>93</v>
      </c>
      <c r="D1354" s="3" t="s">
        <v>38</v>
      </c>
      <c r="E1354" s="3" t="s">
        <v>15</v>
      </c>
      <c r="F1354" s="3" t="s">
        <v>2731</v>
      </c>
      <c r="G1354" s="3" t="s">
        <v>2732</v>
      </c>
      <c r="H1354" s="3"/>
    </row>
    <row r="1355" ht="15.75" customHeight="1">
      <c r="A1355" s="2">
        <v>45677.0</v>
      </c>
      <c r="B1355" s="3" t="s">
        <v>57</v>
      </c>
      <c r="C1355" s="3" t="s">
        <v>85</v>
      </c>
      <c r="D1355" s="3" t="s">
        <v>9</v>
      </c>
      <c r="E1355" s="3" t="s">
        <v>15</v>
      </c>
      <c r="F1355" s="3" t="s">
        <v>2733</v>
      </c>
      <c r="G1355" s="3" t="s">
        <v>2734</v>
      </c>
      <c r="H1355" s="3"/>
    </row>
    <row r="1356" ht="15.75" customHeight="1">
      <c r="A1356" s="2">
        <v>45677.0</v>
      </c>
      <c r="B1356" s="3" t="s">
        <v>57</v>
      </c>
      <c r="C1356" s="3" t="s">
        <v>80</v>
      </c>
      <c r="D1356" s="3" t="s">
        <v>19</v>
      </c>
      <c r="E1356" s="3" t="s">
        <v>59</v>
      </c>
      <c r="F1356" s="3" t="s">
        <v>2735</v>
      </c>
      <c r="G1356" s="3" t="s">
        <v>2736</v>
      </c>
      <c r="H1356" s="3"/>
    </row>
    <row r="1357" ht="15.75" customHeight="1">
      <c r="A1357" s="2">
        <v>45677.0</v>
      </c>
      <c r="B1357" s="3" t="s">
        <v>57</v>
      </c>
      <c r="C1357" s="3" t="s">
        <v>80</v>
      </c>
      <c r="D1357" s="3" t="s">
        <v>68</v>
      </c>
      <c r="E1357" s="3" t="s">
        <v>59</v>
      </c>
      <c r="F1357" s="3" t="s">
        <v>2737</v>
      </c>
      <c r="G1357" s="3" t="s">
        <v>2738</v>
      </c>
      <c r="H1357" s="3"/>
    </row>
    <row r="1358" ht="15.75" customHeight="1">
      <c r="A1358" s="2">
        <v>45677.0</v>
      </c>
      <c r="B1358" s="3" t="s">
        <v>57</v>
      </c>
      <c r="C1358" s="3" t="s">
        <v>71</v>
      </c>
      <c r="D1358" s="3" t="s">
        <v>68</v>
      </c>
      <c r="E1358" s="3" t="s">
        <v>59</v>
      </c>
      <c r="F1358" s="3" t="s">
        <v>2739</v>
      </c>
      <c r="G1358" s="3" t="s">
        <v>2740</v>
      </c>
      <c r="H1358" s="3"/>
    </row>
    <row r="1359" ht="15.75" customHeight="1">
      <c r="A1359" s="2">
        <v>45677.0</v>
      </c>
      <c r="B1359" s="3" t="s">
        <v>57</v>
      </c>
      <c r="C1359" s="3" t="s">
        <v>71</v>
      </c>
      <c r="D1359" s="3" t="s">
        <v>34</v>
      </c>
      <c r="E1359" s="3" t="s">
        <v>20</v>
      </c>
      <c r="F1359" s="3" t="s">
        <v>2741</v>
      </c>
      <c r="G1359" s="3" t="s">
        <v>2742</v>
      </c>
      <c r="H1359" s="3"/>
    </row>
    <row r="1360" ht="15.75" customHeight="1">
      <c r="A1360" s="2">
        <v>45677.0</v>
      </c>
      <c r="B1360" s="3" t="s">
        <v>13</v>
      </c>
      <c r="C1360" s="3" t="s">
        <v>169</v>
      </c>
      <c r="D1360" s="3" t="s">
        <v>63</v>
      </c>
      <c r="E1360" s="3" t="s">
        <v>101</v>
      </c>
      <c r="F1360" s="3" t="s">
        <v>2743</v>
      </c>
      <c r="G1360" s="3" t="s">
        <v>2744</v>
      </c>
      <c r="H1360" s="3"/>
    </row>
    <row r="1361" ht="15.75" customHeight="1">
      <c r="A1361" s="2">
        <v>45677.0</v>
      </c>
      <c r="B1361" s="3" t="s">
        <v>57</v>
      </c>
      <c r="C1361" s="3" t="s">
        <v>71</v>
      </c>
      <c r="D1361" s="3" t="s">
        <v>38</v>
      </c>
      <c r="E1361" s="3" t="s">
        <v>20</v>
      </c>
      <c r="F1361" s="3" t="s">
        <v>2745</v>
      </c>
      <c r="G1361" s="3" t="s">
        <v>2746</v>
      </c>
      <c r="H1361" s="3"/>
    </row>
    <row r="1362" ht="15.75" customHeight="1">
      <c r="A1362" s="2">
        <v>45677.0</v>
      </c>
      <c r="B1362" s="3" t="s">
        <v>57</v>
      </c>
      <c r="C1362" s="4" t="s">
        <v>62</v>
      </c>
      <c r="D1362" s="3" t="s">
        <v>63</v>
      </c>
      <c r="E1362" s="3" t="s">
        <v>59</v>
      </c>
      <c r="F1362" s="3" t="s">
        <v>2747</v>
      </c>
      <c r="G1362" s="3" t="s">
        <v>2748</v>
      </c>
      <c r="H1362" s="3"/>
    </row>
    <row r="1363" ht="15.75" customHeight="1">
      <c r="A1363" s="2">
        <v>45677.0</v>
      </c>
      <c r="B1363" s="3" t="s">
        <v>57</v>
      </c>
      <c r="C1363" s="4" t="s">
        <v>62</v>
      </c>
      <c r="D1363" s="3" t="s">
        <v>68</v>
      </c>
      <c r="E1363" s="3" t="s">
        <v>59</v>
      </c>
      <c r="F1363" s="3" t="s">
        <v>2749</v>
      </c>
      <c r="G1363" s="3" t="s">
        <v>2750</v>
      </c>
      <c r="H1363" s="3"/>
    </row>
    <row r="1364" ht="15.75" customHeight="1">
      <c r="A1364" s="2">
        <v>45677.0</v>
      </c>
      <c r="B1364" s="3" t="s">
        <v>57</v>
      </c>
      <c r="C1364" s="4" t="s">
        <v>62</v>
      </c>
      <c r="D1364" s="3" t="s">
        <v>68</v>
      </c>
      <c r="E1364" s="3" t="s">
        <v>59</v>
      </c>
      <c r="F1364" s="3" t="s">
        <v>2751</v>
      </c>
      <c r="G1364" s="3" t="s">
        <v>2752</v>
      </c>
      <c r="H1364" s="3"/>
    </row>
    <row r="1365" ht="15.75" customHeight="1">
      <c r="A1365" s="2">
        <v>45677.0</v>
      </c>
      <c r="B1365" s="3" t="s">
        <v>57</v>
      </c>
      <c r="C1365" s="4" t="s">
        <v>62</v>
      </c>
      <c r="D1365" s="3" t="s">
        <v>9</v>
      </c>
      <c r="E1365" s="3" t="s">
        <v>20</v>
      </c>
      <c r="F1365" s="3" t="s">
        <v>2753</v>
      </c>
      <c r="G1365" s="3" t="s">
        <v>2754</v>
      </c>
      <c r="H1365" s="3"/>
    </row>
    <row r="1366" ht="15.75" customHeight="1">
      <c r="A1366" s="2">
        <v>45677.0</v>
      </c>
      <c r="B1366" s="3" t="s">
        <v>57</v>
      </c>
      <c r="C1366" s="3" t="s">
        <v>58</v>
      </c>
      <c r="D1366" s="3" t="s">
        <v>68</v>
      </c>
      <c r="E1366" s="3" t="s">
        <v>59</v>
      </c>
      <c r="F1366" s="3" t="s">
        <v>2755</v>
      </c>
      <c r="G1366" s="3" t="s">
        <v>2756</v>
      </c>
      <c r="H1366" s="3"/>
    </row>
    <row r="1367" ht="15.75" customHeight="1">
      <c r="A1367" s="2">
        <v>45677.0</v>
      </c>
      <c r="B1367" s="3" t="s">
        <v>57</v>
      </c>
      <c r="C1367" s="3" t="s">
        <v>58</v>
      </c>
      <c r="D1367" s="3" t="s">
        <v>9</v>
      </c>
      <c r="E1367" s="3" t="s">
        <v>20</v>
      </c>
      <c r="F1367" s="3" t="s">
        <v>2757</v>
      </c>
      <c r="G1367" s="3" t="s">
        <v>2758</v>
      </c>
      <c r="H1367" s="3"/>
    </row>
    <row r="1368" ht="15.75" customHeight="1">
      <c r="A1368" s="2">
        <v>45677.0</v>
      </c>
      <c r="B1368" s="3" t="s">
        <v>57</v>
      </c>
      <c r="C1368" s="3" t="s">
        <v>71</v>
      </c>
      <c r="D1368" s="3" t="s">
        <v>68</v>
      </c>
      <c r="E1368" s="3" t="s">
        <v>59</v>
      </c>
      <c r="F1368" s="3" t="s">
        <v>2759</v>
      </c>
      <c r="G1368" s="3" t="s">
        <v>2760</v>
      </c>
      <c r="H1368" s="3"/>
    </row>
    <row r="1369" ht="15.75" customHeight="1">
      <c r="A1369" s="2">
        <v>45677.0</v>
      </c>
      <c r="B1369" s="3" t="s">
        <v>92</v>
      </c>
      <c r="C1369" s="3" t="s">
        <v>93</v>
      </c>
      <c r="D1369" s="3" t="s">
        <v>68</v>
      </c>
      <c r="E1369" s="3" t="s">
        <v>15</v>
      </c>
      <c r="F1369" s="3" t="s">
        <v>2761</v>
      </c>
      <c r="G1369" s="3" t="s">
        <v>2762</v>
      </c>
      <c r="H1369" s="3"/>
    </row>
    <row r="1370" ht="15.75" customHeight="1">
      <c r="A1370" s="2">
        <v>45677.0</v>
      </c>
      <c r="B1370" s="3" t="s">
        <v>92</v>
      </c>
      <c r="C1370" s="3" t="s">
        <v>98</v>
      </c>
      <c r="D1370" s="3" t="s">
        <v>23</v>
      </c>
      <c r="E1370" s="3" t="s">
        <v>15</v>
      </c>
      <c r="F1370" s="3" t="s">
        <v>2763</v>
      </c>
      <c r="G1370" s="3" t="s">
        <v>2764</v>
      </c>
      <c r="H1370" s="3"/>
    </row>
    <row r="1371" ht="15.75" customHeight="1">
      <c r="A1371" s="2">
        <v>45677.0</v>
      </c>
      <c r="B1371" s="3" t="s">
        <v>92</v>
      </c>
      <c r="C1371" s="3" t="s">
        <v>98</v>
      </c>
      <c r="D1371" s="3" t="s">
        <v>19</v>
      </c>
      <c r="E1371" s="3" t="s">
        <v>15</v>
      </c>
      <c r="F1371" s="3" t="s">
        <v>2765</v>
      </c>
      <c r="G1371" s="3" t="s">
        <v>2766</v>
      </c>
      <c r="H1371" s="3"/>
    </row>
    <row r="1372" ht="15.75" customHeight="1">
      <c r="A1372" s="2">
        <v>45677.0</v>
      </c>
      <c r="B1372" s="3" t="s">
        <v>92</v>
      </c>
      <c r="C1372" s="3" t="s">
        <v>93</v>
      </c>
      <c r="D1372" s="3" t="s">
        <v>38</v>
      </c>
      <c r="E1372" s="3" t="s">
        <v>101</v>
      </c>
      <c r="F1372" s="3" t="s">
        <v>2767</v>
      </c>
      <c r="G1372" s="3" t="s">
        <v>2768</v>
      </c>
      <c r="H1372" s="3"/>
    </row>
    <row r="1373" ht="15.75" customHeight="1">
      <c r="A1373" s="2">
        <v>45677.0</v>
      </c>
      <c r="B1373" s="3" t="s">
        <v>7</v>
      </c>
      <c r="C1373" s="3" t="s">
        <v>8</v>
      </c>
      <c r="D1373" s="3" t="s">
        <v>19</v>
      </c>
      <c r="E1373" s="3" t="s">
        <v>15</v>
      </c>
      <c r="F1373" s="3" t="s">
        <v>2769</v>
      </c>
      <c r="G1373" s="3" t="s">
        <v>2770</v>
      </c>
      <c r="H1373" s="3"/>
    </row>
    <row r="1374" ht="15.75" customHeight="1">
      <c r="A1374" s="2">
        <v>45677.0</v>
      </c>
      <c r="B1374" s="3" t="s">
        <v>7</v>
      </c>
      <c r="C1374" s="3" t="s">
        <v>8</v>
      </c>
      <c r="D1374" s="3" t="s">
        <v>34</v>
      </c>
      <c r="E1374" s="3" t="s">
        <v>10</v>
      </c>
      <c r="F1374" s="3" t="s">
        <v>2771</v>
      </c>
      <c r="G1374" s="3" t="s">
        <v>2772</v>
      </c>
      <c r="H1374" s="3"/>
    </row>
    <row r="1375" ht="15.75" customHeight="1">
      <c r="A1375" s="2">
        <v>45677.0</v>
      </c>
      <c r="B1375" s="3" t="s">
        <v>7</v>
      </c>
      <c r="C1375" s="3" t="s">
        <v>8</v>
      </c>
      <c r="D1375" s="3" t="s">
        <v>26</v>
      </c>
      <c r="E1375" s="3" t="s">
        <v>119</v>
      </c>
      <c r="F1375" s="3" t="s">
        <v>2773</v>
      </c>
      <c r="G1375" s="3" t="s">
        <v>2774</v>
      </c>
      <c r="H1375" s="3"/>
    </row>
    <row r="1376" ht="15.75" customHeight="1">
      <c r="A1376" s="2">
        <v>45677.0</v>
      </c>
      <c r="B1376" s="3" t="s">
        <v>7</v>
      </c>
      <c r="C1376" s="3" t="s">
        <v>106</v>
      </c>
      <c r="D1376" s="3" t="s">
        <v>23</v>
      </c>
      <c r="E1376" s="3" t="s">
        <v>15</v>
      </c>
      <c r="F1376" s="3" t="s">
        <v>2775</v>
      </c>
      <c r="G1376" s="3" t="s">
        <v>2776</v>
      </c>
      <c r="H1376" s="3"/>
    </row>
    <row r="1377" ht="15.75" customHeight="1">
      <c r="A1377" s="2">
        <v>45677.0</v>
      </c>
      <c r="B1377" s="3" t="s">
        <v>7</v>
      </c>
      <c r="C1377" s="3" t="s">
        <v>106</v>
      </c>
      <c r="D1377" s="3" t="s">
        <v>34</v>
      </c>
      <c r="E1377" s="3" t="s">
        <v>109</v>
      </c>
      <c r="F1377" s="3" t="s">
        <v>2777</v>
      </c>
      <c r="G1377" s="3" t="s">
        <v>2778</v>
      </c>
      <c r="H1377" s="3"/>
    </row>
    <row r="1378" ht="15.75" customHeight="1">
      <c r="A1378" s="2">
        <v>45677.0</v>
      </c>
      <c r="B1378" s="3" t="s">
        <v>7</v>
      </c>
      <c r="C1378" s="3" t="s">
        <v>118</v>
      </c>
      <c r="D1378" s="3" t="s">
        <v>23</v>
      </c>
      <c r="E1378" s="3" t="s">
        <v>15</v>
      </c>
      <c r="F1378" s="3" t="s">
        <v>2779</v>
      </c>
      <c r="G1378" s="3" t="s">
        <v>2780</v>
      </c>
      <c r="H1378" s="3"/>
    </row>
    <row r="1379" ht="15.75" customHeight="1">
      <c r="A1379" s="2">
        <v>45677.0</v>
      </c>
      <c r="B1379" s="3" t="s">
        <v>7</v>
      </c>
      <c r="C1379" s="3" t="s">
        <v>118</v>
      </c>
      <c r="D1379" s="3" t="s">
        <v>23</v>
      </c>
      <c r="E1379" s="3" t="s">
        <v>15</v>
      </c>
      <c r="F1379" s="3" t="s">
        <v>2781</v>
      </c>
      <c r="G1379" s="3" t="s">
        <v>2782</v>
      </c>
      <c r="H1379" s="3"/>
    </row>
    <row r="1380" ht="15.75" customHeight="1">
      <c r="A1380" s="2">
        <v>45677.0</v>
      </c>
      <c r="B1380" s="3" t="s">
        <v>7</v>
      </c>
      <c r="C1380" s="3" t="s">
        <v>126</v>
      </c>
      <c r="D1380" s="3" t="s">
        <v>34</v>
      </c>
      <c r="E1380" s="3" t="s">
        <v>10</v>
      </c>
      <c r="F1380" s="3" t="s">
        <v>2783</v>
      </c>
      <c r="G1380" s="3" t="s">
        <v>2784</v>
      </c>
      <c r="H1380" s="3"/>
    </row>
    <row r="1381" ht="15.75" customHeight="1">
      <c r="A1381" s="2">
        <v>45677.0</v>
      </c>
      <c r="B1381" s="3" t="s">
        <v>7</v>
      </c>
      <c r="C1381" s="3" t="s">
        <v>126</v>
      </c>
      <c r="D1381" s="3" t="s">
        <v>34</v>
      </c>
      <c r="E1381" s="3" t="s">
        <v>10</v>
      </c>
      <c r="F1381" s="3" t="s">
        <v>2785</v>
      </c>
      <c r="G1381" s="3" t="s">
        <v>2786</v>
      </c>
      <c r="H1381" s="3"/>
    </row>
    <row r="1382" ht="15.75" customHeight="1">
      <c r="A1382" s="2">
        <v>45677.0</v>
      </c>
      <c r="B1382" s="3" t="s">
        <v>7</v>
      </c>
      <c r="C1382" s="3" t="s">
        <v>126</v>
      </c>
      <c r="D1382" s="3" t="s">
        <v>26</v>
      </c>
      <c r="E1382" s="3" t="s">
        <v>660</v>
      </c>
      <c r="F1382" s="3" t="s">
        <v>2787</v>
      </c>
      <c r="G1382" s="3" t="s">
        <v>2788</v>
      </c>
      <c r="H1382" s="3"/>
    </row>
    <row r="1383" ht="15.75" customHeight="1">
      <c r="A1383" s="2">
        <v>45677.0</v>
      </c>
      <c r="B1383" s="3" t="s">
        <v>7</v>
      </c>
      <c r="C1383" s="3" t="s">
        <v>126</v>
      </c>
      <c r="D1383" s="3" t="s">
        <v>9</v>
      </c>
      <c r="E1383" s="3" t="s">
        <v>10</v>
      </c>
      <c r="F1383" s="3" t="s">
        <v>2789</v>
      </c>
      <c r="G1383" s="3" t="s">
        <v>2790</v>
      </c>
      <c r="H1383" s="3"/>
    </row>
    <row r="1384" ht="15.75" customHeight="1">
      <c r="A1384" s="2">
        <v>45677.0</v>
      </c>
      <c r="B1384" s="3" t="s">
        <v>7</v>
      </c>
      <c r="C1384" s="3" t="s">
        <v>131</v>
      </c>
      <c r="D1384" s="3" t="s">
        <v>19</v>
      </c>
      <c r="E1384" s="3" t="s">
        <v>15</v>
      </c>
      <c r="F1384" s="3" t="s">
        <v>166</v>
      </c>
      <c r="G1384" s="3" t="s">
        <v>2791</v>
      </c>
      <c r="H1384" s="3"/>
    </row>
    <row r="1385" ht="15.75" customHeight="1">
      <c r="A1385" s="2">
        <v>45677.0</v>
      </c>
      <c r="B1385" s="3" t="s">
        <v>7</v>
      </c>
      <c r="C1385" s="3" t="s">
        <v>131</v>
      </c>
      <c r="D1385" s="3" t="s">
        <v>19</v>
      </c>
      <c r="E1385" s="3" t="s">
        <v>101</v>
      </c>
      <c r="F1385" s="3" t="s">
        <v>2792</v>
      </c>
      <c r="G1385" s="3" t="s">
        <v>2793</v>
      </c>
      <c r="H1385" s="3"/>
    </row>
    <row r="1386" ht="15.75" customHeight="1">
      <c r="A1386" s="2">
        <v>45677.0</v>
      </c>
      <c r="B1386" s="3" t="s">
        <v>7</v>
      </c>
      <c r="C1386" s="3" t="s">
        <v>131</v>
      </c>
      <c r="D1386" s="3" t="s">
        <v>63</v>
      </c>
      <c r="E1386" s="3" t="s">
        <v>20</v>
      </c>
      <c r="F1386" s="3" t="s">
        <v>2794</v>
      </c>
      <c r="G1386" s="3" t="s">
        <v>2795</v>
      </c>
      <c r="H1386" s="3"/>
    </row>
    <row r="1387" ht="15.75" customHeight="1">
      <c r="A1387" s="2">
        <v>45677.0</v>
      </c>
      <c r="B1387" s="3" t="s">
        <v>7</v>
      </c>
      <c r="C1387" s="3" t="s">
        <v>126</v>
      </c>
      <c r="D1387" s="3" t="s">
        <v>23</v>
      </c>
      <c r="E1387" s="3" t="s">
        <v>20</v>
      </c>
      <c r="F1387" s="3" t="s">
        <v>2796</v>
      </c>
      <c r="G1387" s="3" t="s">
        <v>2797</v>
      </c>
      <c r="H1387" s="3"/>
    </row>
    <row r="1388" ht="15.75" customHeight="1">
      <c r="A1388" s="2">
        <v>45677.0</v>
      </c>
      <c r="B1388" s="3" t="s">
        <v>92</v>
      </c>
      <c r="C1388" s="3" t="s">
        <v>158</v>
      </c>
      <c r="D1388" s="3" t="s">
        <v>68</v>
      </c>
      <c r="E1388" s="3" t="s">
        <v>20</v>
      </c>
      <c r="F1388" s="3" t="s">
        <v>2798</v>
      </c>
      <c r="G1388" s="3" t="s">
        <v>2799</v>
      </c>
      <c r="H1388" s="3"/>
    </row>
    <row r="1389" ht="15.75" customHeight="1">
      <c r="A1389" s="2">
        <v>45677.0</v>
      </c>
      <c r="B1389" s="3" t="s">
        <v>92</v>
      </c>
      <c r="C1389" s="3" t="s">
        <v>98</v>
      </c>
      <c r="D1389" s="3" t="s">
        <v>63</v>
      </c>
      <c r="E1389" s="3" t="s">
        <v>109</v>
      </c>
      <c r="F1389" s="3" t="s">
        <v>2800</v>
      </c>
      <c r="G1389" s="3" t="s">
        <v>2801</v>
      </c>
      <c r="H1389" s="3"/>
    </row>
    <row r="1390" ht="15.75" customHeight="1">
      <c r="A1390" s="2">
        <v>45677.0</v>
      </c>
      <c r="B1390" s="3" t="s">
        <v>7</v>
      </c>
      <c r="C1390" s="3" t="s">
        <v>131</v>
      </c>
      <c r="D1390" s="3" t="s">
        <v>68</v>
      </c>
      <c r="E1390" s="3" t="s">
        <v>15</v>
      </c>
      <c r="F1390" s="3" t="s">
        <v>2802</v>
      </c>
      <c r="G1390" s="3" t="s">
        <v>2803</v>
      </c>
      <c r="H1390" s="3"/>
    </row>
    <row r="1391" ht="15.75" customHeight="1">
      <c r="A1391" s="2">
        <v>45677.0</v>
      </c>
      <c r="B1391" s="3" t="s">
        <v>92</v>
      </c>
      <c r="C1391" s="3" t="s">
        <v>98</v>
      </c>
      <c r="D1391" s="3" t="s">
        <v>23</v>
      </c>
      <c r="E1391" s="3" t="s">
        <v>15</v>
      </c>
      <c r="F1391" s="3" t="s">
        <v>2804</v>
      </c>
      <c r="G1391" s="3" t="s">
        <v>2805</v>
      </c>
      <c r="H1391" s="3"/>
    </row>
    <row r="1392" ht="15.75" customHeight="1">
      <c r="A1392" s="2">
        <v>45677.0</v>
      </c>
      <c r="B1392" s="3" t="s">
        <v>92</v>
      </c>
      <c r="C1392" s="3" t="s">
        <v>98</v>
      </c>
      <c r="D1392" s="3" t="s">
        <v>38</v>
      </c>
      <c r="E1392" s="3" t="s">
        <v>101</v>
      </c>
      <c r="F1392" s="3" t="s">
        <v>2806</v>
      </c>
      <c r="G1392" s="3" t="s">
        <v>2807</v>
      </c>
      <c r="H1392" s="3"/>
    </row>
    <row r="1393" ht="15.75" customHeight="1">
      <c r="A1393" s="2">
        <v>45677.0</v>
      </c>
      <c r="B1393" s="3" t="s">
        <v>92</v>
      </c>
      <c r="C1393" s="3" t="s">
        <v>144</v>
      </c>
      <c r="D1393" s="3" t="s">
        <v>38</v>
      </c>
      <c r="E1393" s="3" t="s">
        <v>101</v>
      </c>
      <c r="F1393" s="3" t="s">
        <v>2808</v>
      </c>
      <c r="G1393" s="3" t="s">
        <v>2809</v>
      </c>
      <c r="H1393" s="3"/>
    </row>
    <row r="1394" ht="15.75" customHeight="1">
      <c r="A1394" s="2">
        <v>45677.0</v>
      </c>
      <c r="B1394" s="3" t="s">
        <v>92</v>
      </c>
      <c r="C1394" s="3" t="s">
        <v>144</v>
      </c>
      <c r="D1394" s="3" t="s">
        <v>26</v>
      </c>
      <c r="E1394" s="3" t="s">
        <v>101</v>
      </c>
      <c r="F1394" s="3" t="s">
        <v>2810</v>
      </c>
      <c r="G1394" s="3" t="s">
        <v>2811</v>
      </c>
      <c r="H1394" s="3"/>
    </row>
    <row r="1395" ht="15.75" customHeight="1">
      <c r="A1395" s="2">
        <v>45677.0</v>
      </c>
      <c r="B1395" s="3" t="s">
        <v>92</v>
      </c>
      <c r="C1395" s="3" t="s">
        <v>144</v>
      </c>
      <c r="D1395" s="3" t="s">
        <v>63</v>
      </c>
      <c r="E1395" s="3" t="s">
        <v>59</v>
      </c>
      <c r="F1395" s="3" t="s">
        <v>2812</v>
      </c>
      <c r="G1395" s="3" t="s">
        <v>2813</v>
      </c>
      <c r="H1395" s="3"/>
    </row>
    <row r="1396" ht="15.75" customHeight="1">
      <c r="A1396" s="2">
        <v>45677.0</v>
      </c>
      <c r="B1396" s="3" t="s">
        <v>92</v>
      </c>
      <c r="C1396" s="3" t="s">
        <v>144</v>
      </c>
      <c r="D1396" s="3" t="s">
        <v>9</v>
      </c>
      <c r="E1396" s="3" t="s">
        <v>101</v>
      </c>
      <c r="F1396" s="3" t="s">
        <v>2814</v>
      </c>
      <c r="G1396" s="3" t="s">
        <v>2815</v>
      </c>
      <c r="H1396" s="3"/>
    </row>
    <row r="1397" ht="15.75" customHeight="1">
      <c r="A1397" s="2">
        <v>45677.0</v>
      </c>
      <c r="B1397" s="3" t="s">
        <v>92</v>
      </c>
      <c r="C1397" s="4" t="s">
        <v>149</v>
      </c>
      <c r="D1397" s="3" t="s">
        <v>23</v>
      </c>
      <c r="E1397" s="3" t="s">
        <v>20</v>
      </c>
      <c r="F1397" s="3" t="s">
        <v>2816</v>
      </c>
      <c r="G1397" s="3" t="s">
        <v>2817</v>
      </c>
      <c r="H1397" s="3"/>
    </row>
    <row r="1398" ht="15.75" customHeight="1">
      <c r="A1398" s="2">
        <v>45677.0</v>
      </c>
      <c r="B1398" s="3" t="s">
        <v>92</v>
      </c>
      <c r="C1398" s="4" t="s">
        <v>149</v>
      </c>
      <c r="D1398" s="3" t="s">
        <v>26</v>
      </c>
      <c r="E1398" s="3" t="s">
        <v>101</v>
      </c>
      <c r="F1398" s="3" t="s">
        <v>2818</v>
      </c>
      <c r="G1398" s="3" t="s">
        <v>2819</v>
      </c>
      <c r="H1398" s="3"/>
    </row>
    <row r="1399" ht="15.75" customHeight="1">
      <c r="A1399" s="2">
        <v>45677.0</v>
      </c>
      <c r="B1399" s="3" t="s">
        <v>92</v>
      </c>
      <c r="C1399" s="3" t="s">
        <v>158</v>
      </c>
      <c r="D1399" s="3" t="s">
        <v>19</v>
      </c>
      <c r="E1399" s="3" t="s">
        <v>20</v>
      </c>
      <c r="F1399" s="3" t="s">
        <v>2820</v>
      </c>
      <c r="G1399" s="3" t="s">
        <v>2821</v>
      </c>
      <c r="H1399" s="3"/>
    </row>
    <row r="1400" ht="15.75" customHeight="1">
      <c r="A1400" s="2">
        <v>45677.0</v>
      </c>
      <c r="B1400" s="3" t="s">
        <v>92</v>
      </c>
      <c r="C1400" s="3" t="s">
        <v>158</v>
      </c>
      <c r="D1400" s="3" t="s">
        <v>19</v>
      </c>
      <c r="E1400" s="3" t="s">
        <v>20</v>
      </c>
      <c r="F1400" s="3" t="s">
        <v>2822</v>
      </c>
      <c r="G1400" s="3" t="s">
        <v>2823</v>
      </c>
      <c r="H1400" s="3"/>
    </row>
    <row r="1401" ht="15.75" customHeight="1">
      <c r="A1401" s="2">
        <v>45677.0</v>
      </c>
      <c r="B1401" s="3" t="s">
        <v>92</v>
      </c>
      <c r="C1401" s="3" t="s">
        <v>158</v>
      </c>
      <c r="D1401" s="3" t="s">
        <v>63</v>
      </c>
      <c r="E1401" s="3" t="s">
        <v>101</v>
      </c>
      <c r="F1401" s="3" t="s">
        <v>2824</v>
      </c>
      <c r="G1401" s="3" t="s">
        <v>2825</v>
      </c>
      <c r="H1401" s="3"/>
    </row>
    <row r="1402" ht="15.75" customHeight="1">
      <c r="A1402" s="2">
        <v>45677.0</v>
      </c>
      <c r="B1402" s="3" t="s">
        <v>92</v>
      </c>
      <c r="C1402" s="3" t="s">
        <v>158</v>
      </c>
      <c r="D1402" s="3" t="s">
        <v>68</v>
      </c>
      <c r="E1402" s="3" t="s">
        <v>20</v>
      </c>
      <c r="F1402" s="3" t="s">
        <v>2826</v>
      </c>
      <c r="G1402" s="3" t="s">
        <v>2827</v>
      </c>
      <c r="H1402" s="3"/>
    </row>
    <row r="1403" ht="15.75" customHeight="1">
      <c r="A1403" s="2">
        <v>45677.0</v>
      </c>
      <c r="B1403" s="3" t="s">
        <v>92</v>
      </c>
      <c r="C1403" s="4" t="s">
        <v>149</v>
      </c>
      <c r="D1403" s="3" t="s">
        <v>9</v>
      </c>
      <c r="E1403" s="3" t="s">
        <v>109</v>
      </c>
      <c r="F1403" s="3" t="s">
        <v>2828</v>
      </c>
      <c r="G1403" s="3" t="s">
        <v>2829</v>
      </c>
      <c r="H1403" s="3"/>
    </row>
    <row r="1404" ht="15.75" customHeight="1">
      <c r="A1404" s="2">
        <v>45678.0</v>
      </c>
      <c r="B1404" s="3" t="s">
        <v>13</v>
      </c>
      <c r="C1404" s="3" t="s">
        <v>29</v>
      </c>
      <c r="D1404" s="3" t="s">
        <v>26</v>
      </c>
      <c r="E1404" s="3" t="s">
        <v>15</v>
      </c>
      <c r="F1404" s="3" t="s">
        <v>2830</v>
      </c>
      <c r="G1404" s="3" t="s">
        <v>2831</v>
      </c>
      <c r="H1404" s="3"/>
    </row>
    <row r="1405" ht="15.75" customHeight="1">
      <c r="A1405" s="2">
        <v>45678.0</v>
      </c>
      <c r="B1405" s="3" t="s">
        <v>13</v>
      </c>
      <c r="C1405" s="3" t="s">
        <v>18</v>
      </c>
      <c r="D1405" s="3" t="s">
        <v>23</v>
      </c>
      <c r="E1405" s="3" t="s">
        <v>59</v>
      </c>
      <c r="F1405" s="3" t="s">
        <v>2832</v>
      </c>
      <c r="G1405" s="3" t="s">
        <v>2833</v>
      </c>
      <c r="H1405" s="3"/>
    </row>
    <row r="1406" ht="15.75" customHeight="1">
      <c r="A1406" s="2">
        <v>45678.0</v>
      </c>
      <c r="B1406" s="3" t="s">
        <v>13</v>
      </c>
      <c r="C1406" s="3" t="s">
        <v>29</v>
      </c>
      <c r="D1406" s="3" t="s">
        <v>19</v>
      </c>
      <c r="E1406" s="3" t="s">
        <v>20</v>
      </c>
      <c r="F1406" s="3" t="s">
        <v>2834</v>
      </c>
      <c r="G1406" s="3" t="s">
        <v>2835</v>
      </c>
      <c r="H1406" s="3"/>
    </row>
    <row r="1407" ht="15.75" customHeight="1">
      <c r="A1407" s="2">
        <v>45678.0</v>
      </c>
      <c r="B1407" s="3" t="s">
        <v>13</v>
      </c>
      <c r="C1407" s="3" t="s">
        <v>29</v>
      </c>
      <c r="D1407" s="3" t="s">
        <v>34</v>
      </c>
      <c r="E1407" s="3" t="s">
        <v>15</v>
      </c>
      <c r="F1407" s="3" t="s">
        <v>2836</v>
      </c>
      <c r="G1407" s="3" t="s">
        <v>2837</v>
      </c>
      <c r="H1407" s="3"/>
    </row>
    <row r="1408" ht="15.75" customHeight="1">
      <c r="A1408" s="2">
        <v>45678.0</v>
      </c>
      <c r="B1408" s="3" t="s">
        <v>13</v>
      </c>
      <c r="C1408" s="3" t="s">
        <v>18</v>
      </c>
      <c r="D1408" s="3" t="s">
        <v>38</v>
      </c>
      <c r="E1408" s="3" t="s">
        <v>20</v>
      </c>
      <c r="F1408" s="3" t="s">
        <v>2838</v>
      </c>
      <c r="G1408" s="3" t="s">
        <v>2839</v>
      </c>
      <c r="H1408" s="3"/>
    </row>
    <row r="1409" ht="15.75" customHeight="1">
      <c r="A1409" s="2">
        <v>45678.0</v>
      </c>
      <c r="B1409" s="3" t="s">
        <v>13</v>
      </c>
      <c r="C1409" s="3" t="s">
        <v>18</v>
      </c>
      <c r="D1409" s="3" t="s">
        <v>26</v>
      </c>
      <c r="E1409" s="3" t="s">
        <v>20</v>
      </c>
      <c r="F1409" s="3" t="s">
        <v>2840</v>
      </c>
      <c r="G1409" s="3" t="s">
        <v>2841</v>
      </c>
      <c r="H1409" s="3"/>
    </row>
    <row r="1410" ht="15.75" customHeight="1">
      <c r="A1410" s="2">
        <v>45678.0</v>
      </c>
      <c r="B1410" s="3" t="s">
        <v>13</v>
      </c>
      <c r="C1410" s="3" t="s">
        <v>18</v>
      </c>
      <c r="D1410" s="3" t="s">
        <v>68</v>
      </c>
      <c r="E1410" s="3" t="s">
        <v>59</v>
      </c>
      <c r="F1410" s="3" t="s">
        <v>2842</v>
      </c>
      <c r="G1410" s="3" t="s">
        <v>2843</v>
      </c>
      <c r="H1410" s="3"/>
    </row>
    <row r="1411" ht="15.75" customHeight="1">
      <c r="A1411" s="2">
        <v>45678.0</v>
      </c>
      <c r="B1411" s="3" t="s">
        <v>92</v>
      </c>
      <c r="C1411" s="3" t="s">
        <v>93</v>
      </c>
      <c r="D1411" s="3" t="s">
        <v>63</v>
      </c>
      <c r="E1411" s="3" t="s">
        <v>59</v>
      </c>
      <c r="F1411" s="3" t="s">
        <v>2844</v>
      </c>
      <c r="G1411" s="3" t="s">
        <v>2845</v>
      </c>
      <c r="H1411" s="3"/>
    </row>
    <row r="1412" ht="15.75" customHeight="1">
      <c r="A1412" s="2">
        <v>45678.0</v>
      </c>
      <c r="B1412" s="3" t="s">
        <v>13</v>
      </c>
      <c r="C1412" s="3" t="s">
        <v>14</v>
      </c>
      <c r="D1412" s="3" t="s">
        <v>63</v>
      </c>
      <c r="E1412" s="3" t="s">
        <v>15</v>
      </c>
      <c r="F1412" s="3" t="s">
        <v>2846</v>
      </c>
      <c r="G1412" s="3" t="s">
        <v>2847</v>
      </c>
      <c r="H1412" s="3"/>
    </row>
    <row r="1413" ht="15.75" customHeight="1">
      <c r="A1413" s="2">
        <v>45678.0</v>
      </c>
      <c r="B1413" s="3" t="s">
        <v>13</v>
      </c>
      <c r="C1413" s="3" t="s">
        <v>14</v>
      </c>
      <c r="D1413" s="3" t="s">
        <v>26</v>
      </c>
      <c r="E1413" s="3" t="s">
        <v>20</v>
      </c>
      <c r="F1413" s="3" t="s">
        <v>2848</v>
      </c>
      <c r="G1413" s="3" t="s">
        <v>2849</v>
      </c>
      <c r="H1413" s="3"/>
    </row>
    <row r="1414" ht="15.75" customHeight="1">
      <c r="A1414" s="2">
        <v>45678.0</v>
      </c>
      <c r="B1414" s="3" t="s">
        <v>13</v>
      </c>
      <c r="C1414" s="3" t="s">
        <v>14</v>
      </c>
      <c r="D1414" s="3" t="s">
        <v>63</v>
      </c>
      <c r="E1414" s="3" t="s">
        <v>59</v>
      </c>
      <c r="F1414" s="3" t="s">
        <v>2850</v>
      </c>
      <c r="G1414" s="3" t="s">
        <v>2851</v>
      </c>
      <c r="H1414" s="3"/>
    </row>
    <row r="1415" ht="15.75" customHeight="1">
      <c r="A1415" s="2">
        <v>45678.0</v>
      </c>
      <c r="B1415" s="3" t="s">
        <v>13</v>
      </c>
      <c r="C1415" s="3" t="s">
        <v>14</v>
      </c>
      <c r="D1415" s="3" t="s">
        <v>34</v>
      </c>
      <c r="E1415" s="3" t="s">
        <v>15</v>
      </c>
      <c r="F1415" s="3" t="s">
        <v>2852</v>
      </c>
      <c r="G1415" s="3" t="s">
        <v>2853</v>
      </c>
      <c r="H1415" s="3"/>
    </row>
    <row r="1416" ht="15.75" customHeight="1">
      <c r="A1416" s="2">
        <v>45678.0</v>
      </c>
      <c r="B1416" s="3" t="s">
        <v>92</v>
      </c>
      <c r="C1416" s="3" t="s">
        <v>93</v>
      </c>
      <c r="D1416" s="3" t="s">
        <v>34</v>
      </c>
      <c r="E1416" s="3" t="s">
        <v>109</v>
      </c>
      <c r="F1416" s="3" t="s">
        <v>2854</v>
      </c>
      <c r="G1416" s="3" t="s">
        <v>2855</v>
      </c>
      <c r="H1416" s="3"/>
    </row>
    <row r="1417" ht="15.75" customHeight="1">
      <c r="A1417" s="2">
        <v>45678.0</v>
      </c>
      <c r="B1417" s="3" t="s">
        <v>92</v>
      </c>
      <c r="C1417" s="3" t="s">
        <v>93</v>
      </c>
      <c r="D1417" s="3" t="s">
        <v>34</v>
      </c>
      <c r="E1417" s="3" t="s">
        <v>109</v>
      </c>
      <c r="F1417" s="3" t="s">
        <v>2856</v>
      </c>
      <c r="G1417" s="3" t="s">
        <v>2857</v>
      </c>
      <c r="H1417" s="3"/>
    </row>
    <row r="1418" ht="15.75" customHeight="1">
      <c r="A1418" s="2">
        <v>45678.0</v>
      </c>
      <c r="B1418" s="3" t="s">
        <v>13</v>
      </c>
      <c r="C1418" s="3" t="s">
        <v>37</v>
      </c>
      <c r="D1418" s="3" t="s">
        <v>38</v>
      </c>
      <c r="E1418" s="3" t="s">
        <v>20</v>
      </c>
      <c r="F1418" s="3" t="s">
        <v>2858</v>
      </c>
      <c r="G1418" s="3" t="s">
        <v>2859</v>
      </c>
      <c r="H1418" s="3"/>
    </row>
    <row r="1419" ht="15.75" customHeight="1">
      <c r="A1419" s="2">
        <v>45678.0</v>
      </c>
      <c r="B1419" s="3" t="s">
        <v>13</v>
      </c>
      <c r="C1419" s="3" t="s">
        <v>18</v>
      </c>
      <c r="D1419" s="3" t="s">
        <v>38</v>
      </c>
      <c r="E1419" s="3" t="s">
        <v>15</v>
      </c>
      <c r="F1419" s="3" t="s">
        <v>2860</v>
      </c>
      <c r="G1419" s="3" t="s">
        <v>2861</v>
      </c>
      <c r="H1419" s="3"/>
    </row>
    <row r="1420" ht="15.75" customHeight="1">
      <c r="A1420" s="2">
        <v>45678.0</v>
      </c>
      <c r="B1420" s="3" t="s">
        <v>13</v>
      </c>
      <c r="C1420" s="3" t="s">
        <v>37</v>
      </c>
      <c r="D1420" s="3" t="s">
        <v>68</v>
      </c>
      <c r="E1420" s="3" t="s">
        <v>59</v>
      </c>
      <c r="F1420" s="3" t="s">
        <v>2862</v>
      </c>
      <c r="G1420" s="3" t="s">
        <v>2863</v>
      </c>
      <c r="H1420" s="3"/>
    </row>
    <row r="1421" ht="15.75" customHeight="1">
      <c r="A1421" s="2">
        <v>45678.0</v>
      </c>
      <c r="B1421" s="3" t="s">
        <v>57</v>
      </c>
      <c r="C1421" s="3" t="s">
        <v>85</v>
      </c>
      <c r="D1421" s="3" t="s">
        <v>19</v>
      </c>
      <c r="E1421" s="3" t="s">
        <v>59</v>
      </c>
      <c r="F1421" s="3" t="s">
        <v>2864</v>
      </c>
      <c r="G1421" s="3" t="s">
        <v>2865</v>
      </c>
      <c r="H1421" s="3"/>
    </row>
    <row r="1422" ht="15.75" customHeight="1">
      <c r="A1422" s="2">
        <v>45678.0</v>
      </c>
      <c r="B1422" s="3" t="s">
        <v>13</v>
      </c>
      <c r="C1422" s="3" t="s">
        <v>37</v>
      </c>
      <c r="D1422" s="3" t="s">
        <v>23</v>
      </c>
      <c r="E1422" s="3" t="s">
        <v>20</v>
      </c>
      <c r="F1422" s="3" t="s">
        <v>2866</v>
      </c>
      <c r="G1422" s="3" t="s">
        <v>2867</v>
      </c>
      <c r="H1422" s="3"/>
    </row>
    <row r="1423" ht="15.75" customHeight="1">
      <c r="A1423" s="2">
        <v>45678.0</v>
      </c>
      <c r="B1423" s="3" t="s">
        <v>57</v>
      </c>
      <c r="C1423" s="3" t="s">
        <v>85</v>
      </c>
      <c r="D1423" s="3" t="s">
        <v>26</v>
      </c>
      <c r="E1423" s="3" t="s">
        <v>59</v>
      </c>
      <c r="F1423" s="3" t="s">
        <v>2868</v>
      </c>
      <c r="G1423" s="3" t="s">
        <v>2869</v>
      </c>
      <c r="H1423" s="3"/>
    </row>
    <row r="1424" ht="15.75" customHeight="1">
      <c r="A1424" s="2">
        <v>45678.0</v>
      </c>
      <c r="B1424" s="3" t="s">
        <v>57</v>
      </c>
      <c r="C1424" s="3" t="s">
        <v>85</v>
      </c>
      <c r="D1424" s="3" t="s">
        <v>23</v>
      </c>
      <c r="E1424" s="3" t="s">
        <v>59</v>
      </c>
      <c r="F1424" s="3" t="s">
        <v>2870</v>
      </c>
      <c r="G1424" s="3" t="s">
        <v>2871</v>
      </c>
      <c r="H1424" s="3"/>
    </row>
    <row r="1425" ht="15.75" customHeight="1">
      <c r="A1425" s="2">
        <v>45678.0</v>
      </c>
      <c r="B1425" s="3" t="s">
        <v>92</v>
      </c>
      <c r="C1425" s="3" t="s">
        <v>93</v>
      </c>
      <c r="D1425" s="3" t="s">
        <v>26</v>
      </c>
      <c r="E1425" s="3" t="s">
        <v>101</v>
      </c>
      <c r="F1425" s="3" t="s">
        <v>2872</v>
      </c>
      <c r="G1425" s="3" t="s">
        <v>2873</v>
      </c>
      <c r="H1425" s="3"/>
    </row>
    <row r="1426" ht="15.75" customHeight="1">
      <c r="A1426" s="2">
        <v>45678.0</v>
      </c>
      <c r="B1426" s="3" t="s">
        <v>57</v>
      </c>
      <c r="C1426" s="3" t="s">
        <v>80</v>
      </c>
      <c r="D1426" s="3" t="s">
        <v>34</v>
      </c>
      <c r="E1426" s="3" t="s">
        <v>20</v>
      </c>
      <c r="F1426" s="3" t="s">
        <v>2874</v>
      </c>
      <c r="G1426" s="3" t="s">
        <v>2875</v>
      </c>
      <c r="H1426" s="3"/>
    </row>
    <row r="1427" ht="15.75" customHeight="1">
      <c r="A1427" s="2">
        <v>45678.0</v>
      </c>
      <c r="B1427" s="3" t="s">
        <v>57</v>
      </c>
      <c r="C1427" s="3" t="s">
        <v>80</v>
      </c>
      <c r="D1427" s="3" t="s">
        <v>63</v>
      </c>
      <c r="E1427" s="3" t="s">
        <v>59</v>
      </c>
      <c r="F1427" s="3" t="s">
        <v>2876</v>
      </c>
      <c r="G1427" s="3" t="s">
        <v>2877</v>
      </c>
      <c r="H1427" s="3"/>
    </row>
    <row r="1428" ht="15.75" customHeight="1">
      <c r="A1428" s="2">
        <v>45678.0</v>
      </c>
      <c r="B1428" s="3" t="s">
        <v>57</v>
      </c>
      <c r="C1428" s="3" t="s">
        <v>80</v>
      </c>
      <c r="D1428" s="3" t="s">
        <v>26</v>
      </c>
      <c r="E1428" s="3" t="s">
        <v>20</v>
      </c>
      <c r="F1428" s="3" t="s">
        <v>2878</v>
      </c>
      <c r="G1428" s="3" t="s">
        <v>2879</v>
      </c>
      <c r="H1428" s="3"/>
    </row>
    <row r="1429" ht="15.75" customHeight="1">
      <c r="A1429" s="2">
        <v>45678.0</v>
      </c>
      <c r="B1429" s="3" t="s">
        <v>57</v>
      </c>
      <c r="C1429" s="3" t="s">
        <v>80</v>
      </c>
      <c r="D1429" s="3" t="s">
        <v>38</v>
      </c>
      <c r="E1429" s="3" t="s">
        <v>20</v>
      </c>
      <c r="F1429" s="3" t="s">
        <v>2880</v>
      </c>
      <c r="G1429" s="3" t="s">
        <v>2881</v>
      </c>
      <c r="H1429" s="3"/>
    </row>
    <row r="1430" ht="15.75" customHeight="1">
      <c r="A1430" s="2">
        <v>45678.0</v>
      </c>
      <c r="B1430" s="3" t="s">
        <v>13</v>
      </c>
      <c r="C1430" s="3" t="s">
        <v>37</v>
      </c>
      <c r="D1430" s="3" t="s">
        <v>34</v>
      </c>
      <c r="E1430" s="3" t="s">
        <v>15</v>
      </c>
      <c r="F1430" s="3" t="s">
        <v>2882</v>
      </c>
      <c r="G1430" s="3" t="s">
        <v>2883</v>
      </c>
      <c r="H1430" s="3"/>
    </row>
    <row r="1431" ht="15.75" customHeight="1">
      <c r="A1431" s="2">
        <v>45678.0</v>
      </c>
      <c r="B1431" s="3" t="s">
        <v>57</v>
      </c>
      <c r="C1431" s="3" t="s">
        <v>71</v>
      </c>
      <c r="D1431" s="3" t="s">
        <v>19</v>
      </c>
      <c r="E1431" s="3" t="s">
        <v>59</v>
      </c>
      <c r="F1431" s="3" t="s">
        <v>2884</v>
      </c>
      <c r="G1431" s="3" t="s">
        <v>2885</v>
      </c>
      <c r="H1431" s="3"/>
    </row>
    <row r="1432" ht="15.75" customHeight="1">
      <c r="A1432" s="2">
        <v>45678.0</v>
      </c>
      <c r="B1432" s="3" t="s">
        <v>57</v>
      </c>
      <c r="C1432" s="4" t="s">
        <v>62</v>
      </c>
      <c r="D1432" s="3" t="s">
        <v>23</v>
      </c>
      <c r="E1432" s="3" t="s">
        <v>59</v>
      </c>
      <c r="F1432" s="3" t="s">
        <v>2886</v>
      </c>
      <c r="G1432" s="3" t="s">
        <v>2887</v>
      </c>
      <c r="H1432" s="3"/>
    </row>
    <row r="1433" ht="15.75" customHeight="1">
      <c r="A1433" s="2">
        <v>45678.0</v>
      </c>
      <c r="B1433" s="3" t="s">
        <v>57</v>
      </c>
      <c r="C1433" s="4" t="s">
        <v>62</v>
      </c>
      <c r="D1433" s="3" t="s">
        <v>38</v>
      </c>
      <c r="E1433" s="3" t="s">
        <v>59</v>
      </c>
      <c r="F1433" s="3" t="s">
        <v>2888</v>
      </c>
      <c r="G1433" s="3" t="s">
        <v>2889</v>
      </c>
      <c r="H1433" s="3"/>
    </row>
    <row r="1434" ht="15.75" customHeight="1">
      <c r="A1434" s="2">
        <v>45678.0</v>
      </c>
      <c r="B1434" s="3" t="s">
        <v>57</v>
      </c>
      <c r="C1434" s="3" t="s">
        <v>58</v>
      </c>
      <c r="D1434" s="3" t="s">
        <v>19</v>
      </c>
      <c r="E1434" s="3" t="s">
        <v>59</v>
      </c>
      <c r="F1434" s="3" t="s">
        <v>2890</v>
      </c>
      <c r="G1434" s="3" t="s">
        <v>2891</v>
      </c>
      <c r="H1434" s="3"/>
    </row>
    <row r="1435" ht="15.75" customHeight="1">
      <c r="A1435" s="2">
        <v>45678.0</v>
      </c>
      <c r="B1435" s="3" t="s">
        <v>57</v>
      </c>
      <c r="C1435" s="3" t="s">
        <v>58</v>
      </c>
      <c r="D1435" s="3" t="s">
        <v>19</v>
      </c>
      <c r="E1435" s="3" t="s">
        <v>59</v>
      </c>
      <c r="F1435" s="3" t="s">
        <v>2892</v>
      </c>
      <c r="G1435" s="3" t="s">
        <v>2893</v>
      </c>
      <c r="H1435" s="3"/>
    </row>
    <row r="1436" ht="15.75" customHeight="1">
      <c r="A1436" s="2">
        <v>45678.0</v>
      </c>
      <c r="B1436" s="3" t="s">
        <v>13</v>
      </c>
      <c r="C1436" s="3" t="s">
        <v>169</v>
      </c>
      <c r="D1436" s="3" t="s">
        <v>34</v>
      </c>
      <c r="E1436" s="3" t="s">
        <v>15</v>
      </c>
      <c r="F1436" s="3" t="s">
        <v>2894</v>
      </c>
      <c r="G1436" s="3" t="s">
        <v>2895</v>
      </c>
      <c r="H1436" s="3"/>
    </row>
    <row r="1437" ht="15.75" customHeight="1">
      <c r="A1437" s="2">
        <v>45678.0</v>
      </c>
      <c r="B1437" s="3" t="s">
        <v>13</v>
      </c>
      <c r="C1437" s="3" t="s">
        <v>169</v>
      </c>
      <c r="D1437" s="3" t="s">
        <v>68</v>
      </c>
      <c r="E1437" s="3" t="s">
        <v>59</v>
      </c>
      <c r="F1437" s="3" t="s">
        <v>2896</v>
      </c>
      <c r="G1437" s="3" t="s">
        <v>2897</v>
      </c>
      <c r="H1437" s="3"/>
    </row>
    <row r="1438" ht="15.75" customHeight="1">
      <c r="A1438" s="2">
        <v>45678.0</v>
      </c>
      <c r="B1438" s="3" t="s">
        <v>13</v>
      </c>
      <c r="C1438" s="3" t="s">
        <v>37</v>
      </c>
      <c r="D1438" s="3" t="s">
        <v>63</v>
      </c>
      <c r="E1438" s="3" t="s">
        <v>15</v>
      </c>
      <c r="F1438" s="3" t="s">
        <v>619</v>
      </c>
      <c r="G1438" s="3" t="s">
        <v>2898</v>
      </c>
      <c r="H1438" s="3"/>
    </row>
    <row r="1439" ht="15.75" customHeight="1">
      <c r="A1439" s="2">
        <v>45678.0</v>
      </c>
      <c r="B1439" s="3" t="s">
        <v>57</v>
      </c>
      <c r="C1439" s="3" t="s">
        <v>71</v>
      </c>
      <c r="D1439" s="3" t="s">
        <v>38</v>
      </c>
      <c r="E1439" s="3" t="s">
        <v>20</v>
      </c>
      <c r="F1439" s="3" t="s">
        <v>2899</v>
      </c>
      <c r="G1439" s="3" t="s">
        <v>2900</v>
      </c>
      <c r="H1439" s="3"/>
    </row>
    <row r="1440" ht="15.75" customHeight="1">
      <c r="A1440" s="2">
        <v>45678.0</v>
      </c>
      <c r="B1440" s="3" t="s">
        <v>92</v>
      </c>
      <c r="C1440" s="3" t="s">
        <v>98</v>
      </c>
      <c r="D1440" s="3" t="s">
        <v>26</v>
      </c>
      <c r="E1440" s="3" t="s">
        <v>15</v>
      </c>
      <c r="F1440" s="3" t="s">
        <v>2901</v>
      </c>
      <c r="G1440" s="3" t="s">
        <v>2902</v>
      </c>
      <c r="H1440" s="3"/>
    </row>
    <row r="1441" ht="15.75" customHeight="1">
      <c r="A1441" s="2">
        <v>45678.0</v>
      </c>
      <c r="B1441" s="3" t="s">
        <v>57</v>
      </c>
      <c r="C1441" s="3" t="s">
        <v>80</v>
      </c>
      <c r="D1441" s="3" t="s">
        <v>63</v>
      </c>
      <c r="E1441" s="3" t="s">
        <v>59</v>
      </c>
      <c r="F1441" s="3" t="s">
        <v>2903</v>
      </c>
      <c r="G1441" s="3" t="s">
        <v>2904</v>
      </c>
      <c r="H1441" s="3"/>
    </row>
    <row r="1442" ht="15.75" customHeight="1">
      <c r="A1442" s="2">
        <v>45678.0</v>
      </c>
      <c r="B1442" s="3" t="s">
        <v>92</v>
      </c>
      <c r="C1442" s="3" t="s">
        <v>98</v>
      </c>
      <c r="D1442" s="3" t="s">
        <v>26</v>
      </c>
      <c r="E1442" s="3" t="s">
        <v>15</v>
      </c>
      <c r="F1442" s="3" t="s">
        <v>2905</v>
      </c>
      <c r="G1442" s="3" t="s">
        <v>2906</v>
      </c>
      <c r="H1442" s="3"/>
    </row>
    <row r="1443" ht="15.75" customHeight="1">
      <c r="A1443" s="2">
        <v>45678.0</v>
      </c>
      <c r="B1443" s="3" t="s">
        <v>7</v>
      </c>
      <c r="C1443" s="3" t="s">
        <v>126</v>
      </c>
      <c r="D1443" s="3" t="s">
        <v>38</v>
      </c>
      <c r="E1443" s="3" t="s">
        <v>15</v>
      </c>
      <c r="F1443" s="3" t="s">
        <v>2907</v>
      </c>
      <c r="G1443" s="3" t="s">
        <v>2908</v>
      </c>
      <c r="H1443" s="3"/>
    </row>
    <row r="1444" ht="15.75" customHeight="1">
      <c r="A1444" s="2">
        <v>45678.0</v>
      </c>
      <c r="B1444" s="3" t="s">
        <v>7</v>
      </c>
      <c r="C1444" s="3" t="s">
        <v>126</v>
      </c>
      <c r="D1444" s="3" t="s">
        <v>34</v>
      </c>
      <c r="E1444" s="3" t="s">
        <v>101</v>
      </c>
      <c r="F1444" s="3" t="s">
        <v>2909</v>
      </c>
      <c r="G1444" s="3" t="s">
        <v>2910</v>
      </c>
      <c r="H1444" s="3"/>
    </row>
    <row r="1445" ht="15.75" customHeight="1">
      <c r="A1445" s="2">
        <v>45678.0</v>
      </c>
      <c r="B1445" s="3" t="s">
        <v>7</v>
      </c>
      <c r="C1445" s="3" t="s">
        <v>118</v>
      </c>
      <c r="D1445" s="3" t="s">
        <v>68</v>
      </c>
      <c r="E1445" s="3" t="s">
        <v>20</v>
      </c>
      <c r="F1445" s="3" t="s">
        <v>2911</v>
      </c>
      <c r="G1445" s="3" t="s">
        <v>2912</v>
      </c>
      <c r="H1445" s="3"/>
    </row>
    <row r="1446" ht="15.75" customHeight="1">
      <c r="A1446" s="2">
        <v>45678.0</v>
      </c>
      <c r="B1446" s="3" t="s">
        <v>7</v>
      </c>
      <c r="C1446" s="3" t="s">
        <v>118</v>
      </c>
      <c r="D1446" s="3" t="s">
        <v>63</v>
      </c>
      <c r="E1446" s="3" t="s">
        <v>20</v>
      </c>
      <c r="F1446" s="3" t="s">
        <v>2913</v>
      </c>
      <c r="G1446" s="3" t="s">
        <v>2914</v>
      </c>
      <c r="H1446" s="3"/>
    </row>
    <row r="1447" ht="15.75" customHeight="1">
      <c r="A1447" s="2">
        <v>45678.0</v>
      </c>
      <c r="B1447" s="3" t="s">
        <v>7</v>
      </c>
      <c r="C1447" s="3" t="s">
        <v>118</v>
      </c>
      <c r="D1447" s="3" t="s">
        <v>34</v>
      </c>
      <c r="E1447" s="3" t="s">
        <v>101</v>
      </c>
      <c r="F1447" s="3" t="s">
        <v>2915</v>
      </c>
      <c r="G1447" s="3" t="s">
        <v>2916</v>
      </c>
      <c r="H1447" s="3"/>
    </row>
    <row r="1448" ht="15.75" customHeight="1">
      <c r="A1448" s="2">
        <v>45678.0</v>
      </c>
      <c r="B1448" s="3" t="s">
        <v>7</v>
      </c>
      <c r="C1448" s="3" t="s">
        <v>118</v>
      </c>
      <c r="D1448" s="3" t="s">
        <v>19</v>
      </c>
      <c r="E1448" s="3" t="s">
        <v>15</v>
      </c>
      <c r="F1448" s="3" t="s">
        <v>2917</v>
      </c>
      <c r="G1448" s="3" t="s">
        <v>2918</v>
      </c>
      <c r="H1448" s="3"/>
    </row>
    <row r="1449" ht="15.75" customHeight="1">
      <c r="A1449" s="2">
        <v>45678.0</v>
      </c>
      <c r="B1449" s="3" t="s">
        <v>7</v>
      </c>
      <c r="C1449" s="3" t="s">
        <v>118</v>
      </c>
      <c r="D1449" s="3" t="s">
        <v>34</v>
      </c>
      <c r="E1449" s="3" t="s">
        <v>101</v>
      </c>
      <c r="F1449" s="3" t="s">
        <v>2919</v>
      </c>
      <c r="G1449" s="3" t="s">
        <v>2920</v>
      </c>
      <c r="H1449" s="3"/>
    </row>
    <row r="1450" ht="15.75" customHeight="1">
      <c r="A1450" s="2">
        <v>45678.0</v>
      </c>
      <c r="B1450" s="3" t="s">
        <v>7</v>
      </c>
      <c r="C1450" s="3" t="s">
        <v>106</v>
      </c>
      <c r="D1450" s="3" t="s">
        <v>23</v>
      </c>
      <c r="E1450" s="3" t="s">
        <v>15</v>
      </c>
      <c r="F1450" s="3" t="s">
        <v>2921</v>
      </c>
      <c r="G1450" s="3" t="s">
        <v>828</v>
      </c>
      <c r="H1450" s="3"/>
    </row>
    <row r="1451" ht="15.75" customHeight="1">
      <c r="A1451" s="2">
        <v>45678.0</v>
      </c>
      <c r="B1451" s="3" t="s">
        <v>7</v>
      </c>
      <c r="C1451" s="3" t="s">
        <v>106</v>
      </c>
      <c r="D1451" s="3" t="s">
        <v>23</v>
      </c>
      <c r="E1451" s="3" t="s">
        <v>20</v>
      </c>
      <c r="F1451" s="3" t="s">
        <v>2922</v>
      </c>
      <c r="G1451" s="3" t="s">
        <v>1119</v>
      </c>
      <c r="H1451" s="3"/>
    </row>
    <row r="1452" ht="15.75" customHeight="1">
      <c r="A1452" s="2">
        <v>45678.0</v>
      </c>
      <c r="B1452" s="3" t="s">
        <v>7</v>
      </c>
      <c r="C1452" s="3" t="s">
        <v>106</v>
      </c>
      <c r="D1452" s="3" t="s">
        <v>19</v>
      </c>
      <c r="E1452" s="3" t="s">
        <v>15</v>
      </c>
      <c r="F1452" s="3" t="s">
        <v>2923</v>
      </c>
      <c r="G1452" s="3" t="s">
        <v>2924</v>
      </c>
      <c r="H1452" s="3"/>
    </row>
    <row r="1453" ht="15.75" customHeight="1">
      <c r="A1453" s="2">
        <v>45678.0</v>
      </c>
      <c r="B1453" s="3" t="s">
        <v>7</v>
      </c>
      <c r="C1453" s="3" t="s">
        <v>106</v>
      </c>
      <c r="D1453" s="3" t="s">
        <v>38</v>
      </c>
      <c r="E1453" s="3" t="s">
        <v>101</v>
      </c>
      <c r="F1453" s="3" t="s">
        <v>2925</v>
      </c>
      <c r="G1453" s="3" t="s">
        <v>2926</v>
      </c>
      <c r="H1453" s="3"/>
    </row>
    <row r="1454" ht="15.75" customHeight="1">
      <c r="A1454" s="2">
        <v>45678.0</v>
      </c>
      <c r="B1454" s="3" t="s">
        <v>7</v>
      </c>
      <c r="C1454" s="3" t="s">
        <v>8</v>
      </c>
      <c r="D1454" s="3" t="s">
        <v>19</v>
      </c>
      <c r="E1454" s="3" t="s">
        <v>15</v>
      </c>
      <c r="F1454" s="3" t="s">
        <v>2927</v>
      </c>
      <c r="G1454" s="3" t="s">
        <v>2928</v>
      </c>
      <c r="H1454" s="3"/>
    </row>
    <row r="1455" ht="15.75" customHeight="1">
      <c r="A1455" s="2">
        <v>45678.0</v>
      </c>
      <c r="B1455" s="3" t="s">
        <v>7</v>
      </c>
      <c r="C1455" s="3" t="s">
        <v>8</v>
      </c>
      <c r="D1455" s="3" t="s">
        <v>23</v>
      </c>
      <c r="E1455" s="3" t="s">
        <v>15</v>
      </c>
      <c r="F1455" s="3" t="s">
        <v>2929</v>
      </c>
      <c r="G1455" s="3" t="s">
        <v>2930</v>
      </c>
      <c r="H1455" s="3"/>
    </row>
    <row r="1456" ht="15.75" customHeight="1">
      <c r="A1456" s="2">
        <v>45678.0</v>
      </c>
      <c r="B1456" s="3" t="s">
        <v>7</v>
      </c>
      <c r="C1456" s="3" t="s">
        <v>8</v>
      </c>
      <c r="D1456" s="3" t="s">
        <v>38</v>
      </c>
      <c r="E1456" s="3" t="s">
        <v>101</v>
      </c>
      <c r="F1456" s="3" t="s">
        <v>2931</v>
      </c>
      <c r="G1456" s="3" t="s">
        <v>2932</v>
      </c>
      <c r="H1456" s="3"/>
    </row>
    <row r="1457" ht="15.75" customHeight="1">
      <c r="A1457" s="2">
        <v>45678.0</v>
      </c>
      <c r="B1457" s="3" t="s">
        <v>7</v>
      </c>
      <c r="C1457" s="3" t="s">
        <v>8</v>
      </c>
      <c r="D1457" s="3" t="s">
        <v>23</v>
      </c>
      <c r="E1457" s="3" t="s">
        <v>15</v>
      </c>
      <c r="F1457" s="3" t="s">
        <v>2933</v>
      </c>
      <c r="G1457" s="3" t="s">
        <v>2934</v>
      </c>
      <c r="H1457" s="3"/>
    </row>
    <row r="1458" ht="15.75" customHeight="1">
      <c r="A1458" s="2">
        <v>45678.0</v>
      </c>
      <c r="B1458" s="3" t="s">
        <v>7</v>
      </c>
      <c r="C1458" s="3" t="s">
        <v>126</v>
      </c>
      <c r="D1458" s="3" t="s">
        <v>68</v>
      </c>
      <c r="E1458" s="3" t="s">
        <v>15</v>
      </c>
      <c r="F1458" s="3" t="s">
        <v>2935</v>
      </c>
      <c r="G1458" s="3" t="s">
        <v>2936</v>
      </c>
      <c r="H1458" s="3"/>
    </row>
    <row r="1459" ht="15.75" customHeight="1">
      <c r="A1459" s="2">
        <v>45678.0</v>
      </c>
      <c r="B1459" s="3" t="s">
        <v>7</v>
      </c>
      <c r="C1459" s="3" t="s">
        <v>126</v>
      </c>
      <c r="D1459" s="3" t="s">
        <v>38</v>
      </c>
      <c r="E1459" s="3" t="s">
        <v>15</v>
      </c>
      <c r="F1459" s="3" t="s">
        <v>2937</v>
      </c>
      <c r="G1459" s="3" t="s">
        <v>2938</v>
      </c>
      <c r="H1459" s="3"/>
    </row>
    <row r="1460" ht="15.75" customHeight="1">
      <c r="A1460" s="2">
        <v>45678.0</v>
      </c>
      <c r="B1460" s="3" t="s">
        <v>7</v>
      </c>
      <c r="C1460" s="3" t="s">
        <v>8</v>
      </c>
      <c r="D1460" s="3" t="s">
        <v>26</v>
      </c>
      <c r="E1460" s="3" t="s">
        <v>660</v>
      </c>
      <c r="F1460" s="3" t="s">
        <v>2939</v>
      </c>
      <c r="G1460" s="3" t="s">
        <v>2940</v>
      </c>
      <c r="H1460" s="3"/>
    </row>
    <row r="1461" ht="15.75" customHeight="1">
      <c r="A1461" s="2">
        <v>45678.0</v>
      </c>
      <c r="B1461" s="3" t="s">
        <v>7</v>
      </c>
      <c r="C1461" s="3" t="s">
        <v>131</v>
      </c>
      <c r="D1461" s="3" t="s">
        <v>68</v>
      </c>
      <c r="E1461" s="3" t="s">
        <v>20</v>
      </c>
      <c r="F1461" s="3" t="s">
        <v>2941</v>
      </c>
      <c r="G1461" s="3" t="s">
        <v>2942</v>
      </c>
      <c r="H1461" s="3"/>
    </row>
    <row r="1462" ht="15.75" customHeight="1">
      <c r="A1462" s="2">
        <v>45678.0</v>
      </c>
      <c r="B1462" s="3" t="s">
        <v>7</v>
      </c>
      <c r="C1462" s="3" t="s">
        <v>126</v>
      </c>
      <c r="D1462" s="3" t="s">
        <v>68</v>
      </c>
      <c r="E1462" s="3" t="s">
        <v>15</v>
      </c>
      <c r="F1462" s="3" t="s">
        <v>2943</v>
      </c>
      <c r="G1462" s="3" t="s">
        <v>2944</v>
      </c>
      <c r="H1462" s="3"/>
    </row>
    <row r="1463" ht="15.75" customHeight="1">
      <c r="A1463" s="2">
        <v>45678.0</v>
      </c>
      <c r="B1463" s="3" t="s">
        <v>92</v>
      </c>
      <c r="C1463" s="3" t="s">
        <v>98</v>
      </c>
      <c r="D1463" s="3" t="s">
        <v>34</v>
      </c>
      <c r="E1463" s="3" t="s">
        <v>109</v>
      </c>
      <c r="F1463" s="3" t="s">
        <v>2945</v>
      </c>
      <c r="G1463" s="3" t="s">
        <v>2946</v>
      </c>
      <c r="H1463" s="3"/>
    </row>
    <row r="1464" ht="15.75" customHeight="1">
      <c r="A1464" s="2">
        <v>45678.0</v>
      </c>
      <c r="B1464" s="3" t="s">
        <v>92</v>
      </c>
      <c r="C1464" s="3" t="s">
        <v>98</v>
      </c>
      <c r="D1464" s="3" t="s">
        <v>38</v>
      </c>
      <c r="E1464" s="3" t="s">
        <v>15</v>
      </c>
      <c r="F1464" s="3" t="s">
        <v>2947</v>
      </c>
      <c r="G1464" s="3" t="s">
        <v>2948</v>
      </c>
      <c r="H1464" s="3"/>
    </row>
    <row r="1465" ht="15.75" customHeight="1">
      <c r="A1465" s="2">
        <v>45678.0</v>
      </c>
      <c r="B1465" s="3" t="s">
        <v>92</v>
      </c>
      <c r="C1465" s="3" t="s">
        <v>144</v>
      </c>
      <c r="D1465" s="3" t="s">
        <v>23</v>
      </c>
      <c r="E1465" s="3" t="s">
        <v>20</v>
      </c>
      <c r="F1465" s="3" t="s">
        <v>2949</v>
      </c>
      <c r="G1465" s="3" t="s">
        <v>2950</v>
      </c>
      <c r="H1465" s="3"/>
    </row>
    <row r="1466" ht="15.75" customHeight="1">
      <c r="A1466" s="2">
        <v>45678.0</v>
      </c>
      <c r="B1466" s="3" t="s">
        <v>92</v>
      </c>
      <c r="C1466" s="3" t="s">
        <v>144</v>
      </c>
      <c r="D1466" s="3" t="s">
        <v>34</v>
      </c>
      <c r="E1466" s="3" t="s">
        <v>109</v>
      </c>
      <c r="F1466" s="3" t="s">
        <v>2951</v>
      </c>
      <c r="G1466" s="3" t="s">
        <v>2952</v>
      </c>
      <c r="H1466" s="3"/>
    </row>
    <row r="1467" ht="15.75" customHeight="1">
      <c r="A1467" s="2">
        <v>45678.0</v>
      </c>
      <c r="B1467" s="3" t="s">
        <v>92</v>
      </c>
      <c r="C1467" s="3" t="s">
        <v>144</v>
      </c>
      <c r="D1467" s="3" t="s">
        <v>63</v>
      </c>
      <c r="E1467" s="3" t="s">
        <v>101</v>
      </c>
      <c r="F1467" s="3" t="s">
        <v>2953</v>
      </c>
      <c r="G1467" s="3" t="s">
        <v>2954</v>
      </c>
      <c r="H1467" s="3"/>
    </row>
    <row r="1468" ht="15.75" customHeight="1">
      <c r="A1468" s="2">
        <v>45678.0</v>
      </c>
      <c r="B1468" s="3" t="s">
        <v>92</v>
      </c>
      <c r="C1468" s="4" t="s">
        <v>149</v>
      </c>
      <c r="D1468" s="3" t="s">
        <v>63</v>
      </c>
      <c r="E1468" s="3" t="s">
        <v>59</v>
      </c>
      <c r="F1468" s="3" t="s">
        <v>2955</v>
      </c>
      <c r="G1468" s="3" t="s">
        <v>2956</v>
      </c>
      <c r="H1468" s="3"/>
    </row>
    <row r="1469" ht="15.75" customHeight="1">
      <c r="A1469" s="2">
        <v>45678.0</v>
      </c>
      <c r="B1469" s="3" t="s">
        <v>92</v>
      </c>
      <c r="C1469" s="4" t="s">
        <v>149</v>
      </c>
      <c r="D1469" s="3" t="s">
        <v>19</v>
      </c>
      <c r="E1469" s="3" t="s">
        <v>20</v>
      </c>
      <c r="F1469" s="3" t="s">
        <v>2957</v>
      </c>
      <c r="G1469" s="3" t="s">
        <v>2958</v>
      </c>
      <c r="H1469" s="3"/>
    </row>
    <row r="1470" ht="15.75" customHeight="1">
      <c r="A1470" s="2">
        <v>45678.0</v>
      </c>
      <c r="B1470" s="3" t="s">
        <v>92</v>
      </c>
      <c r="C1470" s="3" t="s">
        <v>98</v>
      </c>
      <c r="D1470" s="3" t="s">
        <v>63</v>
      </c>
      <c r="E1470" s="3" t="s">
        <v>101</v>
      </c>
      <c r="F1470" s="3" t="s">
        <v>2959</v>
      </c>
      <c r="G1470" s="3" t="s">
        <v>2960</v>
      </c>
      <c r="H1470" s="3"/>
    </row>
    <row r="1471" ht="15.75" customHeight="1">
      <c r="A1471" s="2">
        <v>45678.0</v>
      </c>
      <c r="B1471" s="3" t="s">
        <v>92</v>
      </c>
      <c r="C1471" s="4" t="s">
        <v>149</v>
      </c>
      <c r="D1471" s="3" t="s">
        <v>63</v>
      </c>
      <c r="E1471" s="3" t="s">
        <v>101</v>
      </c>
      <c r="F1471" s="3" t="s">
        <v>2961</v>
      </c>
      <c r="G1471" s="3" t="s">
        <v>2962</v>
      </c>
      <c r="H1471" s="3"/>
    </row>
    <row r="1472" ht="15.75" customHeight="1">
      <c r="A1472" s="2">
        <v>45678.0</v>
      </c>
      <c r="B1472" s="3" t="s">
        <v>92</v>
      </c>
      <c r="C1472" s="4" t="s">
        <v>149</v>
      </c>
      <c r="D1472" s="3" t="s">
        <v>19</v>
      </c>
      <c r="E1472" s="3" t="s">
        <v>15</v>
      </c>
      <c r="F1472" s="3" t="s">
        <v>2963</v>
      </c>
      <c r="G1472" s="3" t="s">
        <v>2964</v>
      </c>
      <c r="H1472" s="3"/>
    </row>
    <row r="1473" ht="15.75" customHeight="1">
      <c r="A1473" s="2">
        <v>45678.0</v>
      </c>
      <c r="B1473" s="3" t="s">
        <v>92</v>
      </c>
      <c r="C1473" s="3" t="s">
        <v>158</v>
      </c>
      <c r="D1473" s="3" t="s">
        <v>63</v>
      </c>
      <c r="E1473" s="3" t="s">
        <v>59</v>
      </c>
      <c r="F1473" s="3" t="s">
        <v>2965</v>
      </c>
      <c r="G1473" s="3" t="s">
        <v>2966</v>
      </c>
      <c r="H1473" s="3"/>
    </row>
    <row r="1474" ht="15.75" customHeight="1">
      <c r="A1474" s="2">
        <v>45678.0</v>
      </c>
      <c r="B1474" s="3" t="s">
        <v>92</v>
      </c>
      <c r="C1474" s="3" t="s">
        <v>158</v>
      </c>
      <c r="D1474" s="3" t="s">
        <v>23</v>
      </c>
      <c r="E1474" s="3" t="s">
        <v>20</v>
      </c>
      <c r="F1474" s="3" t="s">
        <v>2967</v>
      </c>
      <c r="G1474" s="3" t="s">
        <v>2968</v>
      </c>
      <c r="H1474" s="3"/>
    </row>
    <row r="1475" ht="15.75" customHeight="1">
      <c r="A1475" s="2">
        <v>45678.0</v>
      </c>
      <c r="B1475" s="3" t="s">
        <v>92</v>
      </c>
      <c r="C1475" s="3" t="s">
        <v>158</v>
      </c>
      <c r="D1475" s="3" t="s">
        <v>23</v>
      </c>
      <c r="E1475" s="3" t="s">
        <v>20</v>
      </c>
      <c r="F1475" s="3" t="s">
        <v>2969</v>
      </c>
      <c r="G1475" s="3" t="s">
        <v>2970</v>
      </c>
      <c r="H1475" s="3"/>
    </row>
    <row r="1476" ht="15.75" customHeight="1">
      <c r="A1476" s="2">
        <v>45678.0</v>
      </c>
      <c r="B1476" s="3" t="s">
        <v>7</v>
      </c>
      <c r="C1476" s="3" t="s">
        <v>131</v>
      </c>
      <c r="D1476" s="3" t="s">
        <v>23</v>
      </c>
      <c r="E1476" s="3" t="s">
        <v>20</v>
      </c>
      <c r="F1476" s="3" t="s">
        <v>2971</v>
      </c>
      <c r="G1476" s="3" t="s">
        <v>2972</v>
      </c>
      <c r="H1476" s="3"/>
    </row>
    <row r="1477" ht="15.75" customHeight="1">
      <c r="A1477" s="2">
        <v>45678.0</v>
      </c>
      <c r="B1477" s="3" t="s">
        <v>92</v>
      </c>
      <c r="C1477" s="4" t="s">
        <v>149</v>
      </c>
      <c r="D1477" s="3" t="s">
        <v>38</v>
      </c>
      <c r="E1477" s="3" t="s">
        <v>15</v>
      </c>
      <c r="F1477" s="3" t="s">
        <v>2973</v>
      </c>
      <c r="G1477" s="3" t="s">
        <v>2974</v>
      </c>
      <c r="H1477" s="3"/>
    </row>
    <row r="1478" ht="15.75" customHeight="1">
      <c r="A1478" s="2">
        <v>45678.0</v>
      </c>
      <c r="B1478" s="3" t="s">
        <v>7</v>
      </c>
      <c r="C1478" s="3" t="s">
        <v>131</v>
      </c>
      <c r="D1478" s="3" t="s">
        <v>68</v>
      </c>
      <c r="E1478" s="3" t="s">
        <v>15</v>
      </c>
      <c r="F1478" s="3" t="s">
        <v>2975</v>
      </c>
      <c r="G1478" s="3" t="s">
        <v>2976</v>
      </c>
      <c r="H1478" s="3"/>
    </row>
    <row r="1479" ht="15.75" customHeight="1">
      <c r="A1479" s="2">
        <v>45679.0</v>
      </c>
      <c r="B1479" s="3" t="s">
        <v>13</v>
      </c>
      <c r="C1479" s="3" t="s">
        <v>37</v>
      </c>
      <c r="D1479" s="3" t="s">
        <v>38</v>
      </c>
      <c r="E1479" s="3" t="s">
        <v>20</v>
      </c>
      <c r="F1479" s="3" t="s">
        <v>2977</v>
      </c>
      <c r="G1479" s="3" t="s">
        <v>2978</v>
      </c>
      <c r="H1479" s="3"/>
    </row>
    <row r="1480" ht="15.75" customHeight="1">
      <c r="A1480" s="2">
        <v>45679.0</v>
      </c>
      <c r="B1480" s="3" t="s">
        <v>13</v>
      </c>
      <c r="C1480" s="3" t="s">
        <v>37</v>
      </c>
      <c r="D1480" s="3" t="s">
        <v>26</v>
      </c>
      <c r="E1480" s="3" t="s">
        <v>15</v>
      </c>
      <c r="F1480" s="3" t="s">
        <v>1828</v>
      </c>
      <c r="G1480" s="3" t="s">
        <v>2979</v>
      </c>
      <c r="H1480" s="3"/>
    </row>
    <row r="1481" ht="15.75" customHeight="1">
      <c r="A1481" s="2">
        <v>45679.0</v>
      </c>
      <c r="B1481" s="3" t="s">
        <v>13</v>
      </c>
      <c r="C1481" s="3" t="s">
        <v>37</v>
      </c>
      <c r="D1481" s="3" t="s">
        <v>9</v>
      </c>
      <c r="E1481" s="3" t="s">
        <v>15</v>
      </c>
      <c r="F1481" s="3" t="s">
        <v>2980</v>
      </c>
      <c r="G1481" s="3" t="s">
        <v>2981</v>
      </c>
      <c r="H1481" s="3"/>
    </row>
    <row r="1482" ht="15.75" customHeight="1">
      <c r="A1482" s="2">
        <v>45679.0</v>
      </c>
      <c r="B1482" s="3" t="s">
        <v>13</v>
      </c>
      <c r="C1482" s="3" t="s">
        <v>29</v>
      </c>
      <c r="D1482" s="3" t="s">
        <v>38</v>
      </c>
      <c r="E1482" s="3" t="s">
        <v>20</v>
      </c>
      <c r="F1482" s="3" t="s">
        <v>2982</v>
      </c>
      <c r="G1482" s="3" t="s">
        <v>2983</v>
      </c>
      <c r="H1482" s="3"/>
    </row>
    <row r="1483" ht="15.75" customHeight="1">
      <c r="A1483" s="2">
        <v>45679.0</v>
      </c>
      <c r="B1483" s="3" t="s">
        <v>13</v>
      </c>
      <c r="C1483" s="3" t="s">
        <v>29</v>
      </c>
      <c r="D1483" s="3" t="s">
        <v>9</v>
      </c>
      <c r="E1483" s="3" t="s">
        <v>15</v>
      </c>
      <c r="F1483" s="3" t="s">
        <v>2984</v>
      </c>
      <c r="G1483" s="3" t="s">
        <v>2985</v>
      </c>
      <c r="H1483" s="3"/>
    </row>
    <row r="1484" ht="15.75" customHeight="1">
      <c r="A1484" s="2">
        <v>45679.0</v>
      </c>
      <c r="B1484" s="3" t="s">
        <v>13</v>
      </c>
      <c r="C1484" s="3" t="s">
        <v>29</v>
      </c>
      <c r="D1484" s="3" t="s">
        <v>38</v>
      </c>
      <c r="E1484" s="3" t="s">
        <v>15</v>
      </c>
      <c r="F1484" s="3" t="s">
        <v>2986</v>
      </c>
      <c r="G1484" s="3" t="s">
        <v>2449</v>
      </c>
      <c r="H1484" s="3"/>
    </row>
    <row r="1485" ht="15.75" customHeight="1">
      <c r="A1485" s="2">
        <v>45679.0</v>
      </c>
      <c r="B1485" s="3" t="s">
        <v>13</v>
      </c>
      <c r="C1485" s="3" t="s">
        <v>29</v>
      </c>
      <c r="D1485" s="3" t="s">
        <v>26</v>
      </c>
      <c r="E1485" s="3" t="s">
        <v>15</v>
      </c>
      <c r="F1485" s="3" t="s">
        <v>2987</v>
      </c>
      <c r="G1485" s="3" t="s">
        <v>2988</v>
      </c>
      <c r="H1485" s="3"/>
    </row>
    <row r="1486" ht="15.75" customHeight="1">
      <c r="A1486" s="2">
        <v>45679.0</v>
      </c>
      <c r="B1486" s="3" t="s">
        <v>13</v>
      </c>
      <c r="C1486" s="3" t="s">
        <v>37</v>
      </c>
      <c r="D1486" s="3" t="s">
        <v>38</v>
      </c>
      <c r="E1486" s="3" t="s">
        <v>15</v>
      </c>
      <c r="F1486" s="3" t="s">
        <v>2989</v>
      </c>
      <c r="G1486" s="3" t="s">
        <v>2990</v>
      </c>
      <c r="H1486" s="3"/>
    </row>
    <row r="1487" ht="15.75" customHeight="1">
      <c r="A1487" s="2">
        <v>45679.0</v>
      </c>
      <c r="B1487" s="3" t="s">
        <v>13</v>
      </c>
      <c r="C1487" s="3" t="s">
        <v>18</v>
      </c>
      <c r="D1487" s="3" t="s">
        <v>68</v>
      </c>
      <c r="E1487" s="3" t="s">
        <v>20</v>
      </c>
      <c r="F1487" s="3" t="s">
        <v>2991</v>
      </c>
      <c r="G1487" s="3" t="s">
        <v>2992</v>
      </c>
      <c r="H1487" s="3"/>
    </row>
    <row r="1488" ht="15.75" customHeight="1">
      <c r="A1488" s="2">
        <v>45679.0</v>
      </c>
      <c r="B1488" s="3" t="s">
        <v>13</v>
      </c>
      <c r="C1488" s="3" t="s">
        <v>18</v>
      </c>
      <c r="D1488" s="3" t="s">
        <v>23</v>
      </c>
      <c r="E1488" s="3" t="s">
        <v>20</v>
      </c>
      <c r="F1488" s="3" t="s">
        <v>2993</v>
      </c>
      <c r="G1488" s="3" t="s">
        <v>2994</v>
      </c>
      <c r="H1488" s="3"/>
    </row>
    <row r="1489" ht="15.75" customHeight="1">
      <c r="A1489" s="2">
        <v>45679.0</v>
      </c>
      <c r="B1489" s="3" t="s">
        <v>13</v>
      </c>
      <c r="C1489" s="3" t="s">
        <v>18</v>
      </c>
      <c r="D1489" s="3" t="s">
        <v>9</v>
      </c>
      <c r="E1489" s="3" t="s">
        <v>15</v>
      </c>
      <c r="F1489" s="3" t="s">
        <v>2995</v>
      </c>
      <c r="G1489" s="3" t="s">
        <v>2996</v>
      </c>
      <c r="H1489" s="3"/>
    </row>
    <row r="1490" ht="15.75" customHeight="1">
      <c r="A1490" s="2">
        <v>45679.0</v>
      </c>
      <c r="B1490" s="3" t="s">
        <v>13</v>
      </c>
      <c r="C1490" s="3" t="s">
        <v>18</v>
      </c>
      <c r="D1490" s="3" t="s">
        <v>68</v>
      </c>
      <c r="E1490" s="3" t="s">
        <v>59</v>
      </c>
      <c r="F1490" s="3" t="s">
        <v>2997</v>
      </c>
      <c r="G1490" s="3" t="s">
        <v>2998</v>
      </c>
      <c r="H1490" s="3"/>
    </row>
    <row r="1491" ht="15.75" customHeight="1">
      <c r="A1491" s="2">
        <v>45679.0</v>
      </c>
      <c r="B1491" s="3" t="s">
        <v>13</v>
      </c>
      <c r="C1491" s="3" t="s">
        <v>14</v>
      </c>
      <c r="D1491" s="3" t="s">
        <v>26</v>
      </c>
      <c r="E1491" s="3" t="s">
        <v>20</v>
      </c>
      <c r="F1491" s="3" t="s">
        <v>2999</v>
      </c>
      <c r="G1491" s="3" t="s">
        <v>317</v>
      </c>
      <c r="H1491" s="3"/>
    </row>
    <row r="1492" ht="15.75" customHeight="1">
      <c r="A1492" s="2">
        <v>45679.0</v>
      </c>
      <c r="B1492" s="3" t="s">
        <v>13</v>
      </c>
      <c r="C1492" s="3" t="s">
        <v>29</v>
      </c>
      <c r="D1492" s="3" t="s">
        <v>19</v>
      </c>
      <c r="E1492" s="3" t="s">
        <v>20</v>
      </c>
      <c r="F1492" s="3" t="s">
        <v>3000</v>
      </c>
      <c r="G1492" s="3" t="s">
        <v>3001</v>
      </c>
      <c r="H1492" s="3"/>
    </row>
    <row r="1493" ht="15.75" customHeight="1">
      <c r="A1493" s="2">
        <v>45679.0</v>
      </c>
      <c r="B1493" s="3" t="s">
        <v>13</v>
      </c>
      <c r="C1493" s="3" t="s">
        <v>169</v>
      </c>
      <c r="D1493" s="3" t="s">
        <v>68</v>
      </c>
      <c r="E1493" s="3" t="s">
        <v>20</v>
      </c>
      <c r="F1493" s="3" t="s">
        <v>3002</v>
      </c>
      <c r="G1493" s="3" t="s">
        <v>3003</v>
      </c>
      <c r="H1493" s="3"/>
    </row>
    <row r="1494" ht="15.75" customHeight="1">
      <c r="A1494" s="2">
        <v>45679.0</v>
      </c>
      <c r="B1494" s="3" t="s">
        <v>57</v>
      </c>
      <c r="C1494" s="3" t="s">
        <v>58</v>
      </c>
      <c r="D1494" s="3" t="s">
        <v>63</v>
      </c>
      <c r="E1494" s="3" t="s">
        <v>59</v>
      </c>
      <c r="F1494" s="3" t="s">
        <v>3004</v>
      </c>
      <c r="G1494" s="3" t="s">
        <v>3005</v>
      </c>
      <c r="H1494" s="3"/>
    </row>
    <row r="1495" ht="15.75" customHeight="1">
      <c r="A1495" s="2">
        <v>45679.0</v>
      </c>
      <c r="B1495" s="3" t="s">
        <v>57</v>
      </c>
      <c r="C1495" s="3" t="s">
        <v>58</v>
      </c>
      <c r="D1495" s="3" t="s">
        <v>23</v>
      </c>
      <c r="E1495" s="3" t="s">
        <v>59</v>
      </c>
      <c r="F1495" s="3" t="s">
        <v>3006</v>
      </c>
      <c r="G1495" s="3" t="s">
        <v>3007</v>
      </c>
      <c r="H1495" s="3"/>
    </row>
    <row r="1496" ht="15.75" customHeight="1">
      <c r="A1496" s="2">
        <v>45679.0</v>
      </c>
      <c r="B1496" s="3" t="s">
        <v>57</v>
      </c>
      <c r="C1496" s="3" t="s">
        <v>58</v>
      </c>
      <c r="D1496" s="3" t="s">
        <v>34</v>
      </c>
      <c r="E1496" s="3" t="s">
        <v>15</v>
      </c>
      <c r="F1496" s="3" t="s">
        <v>3008</v>
      </c>
      <c r="G1496" s="3" t="s">
        <v>3009</v>
      </c>
      <c r="H1496" s="3"/>
    </row>
    <row r="1497" ht="15.75" customHeight="1">
      <c r="A1497" s="2">
        <v>45679.0</v>
      </c>
      <c r="B1497" s="3" t="s">
        <v>57</v>
      </c>
      <c r="C1497" s="3" t="s">
        <v>58</v>
      </c>
      <c r="D1497" s="3" t="s">
        <v>26</v>
      </c>
      <c r="E1497" s="3" t="s">
        <v>20</v>
      </c>
      <c r="F1497" s="3" t="s">
        <v>3010</v>
      </c>
      <c r="G1497" s="3" t="s">
        <v>3011</v>
      </c>
      <c r="H1497" s="3"/>
    </row>
    <row r="1498" ht="15.75" customHeight="1">
      <c r="A1498" s="2">
        <v>45679.0</v>
      </c>
      <c r="B1498" s="3" t="s">
        <v>57</v>
      </c>
      <c r="C1498" s="3" t="s">
        <v>58</v>
      </c>
      <c r="D1498" s="3" t="s">
        <v>26</v>
      </c>
      <c r="E1498" s="3" t="s">
        <v>20</v>
      </c>
      <c r="F1498" s="3" t="s">
        <v>3012</v>
      </c>
      <c r="G1498" s="3" t="s">
        <v>3013</v>
      </c>
      <c r="H1498" s="3"/>
    </row>
    <row r="1499" ht="15.75" customHeight="1">
      <c r="A1499" s="2">
        <v>45679.0</v>
      </c>
      <c r="B1499" s="3" t="s">
        <v>57</v>
      </c>
      <c r="C1499" s="4" t="s">
        <v>62</v>
      </c>
      <c r="D1499" s="3" t="s">
        <v>19</v>
      </c>
      <c r="E1499" s="3" t="s">
        <v>20</v>
      </c>
      <c r="F1499" s="3" t="s">
        <v>3014</v>
      </c>
      <c r="G1499" s="3" t="s">
        <v>3015</v>
      </c>
      <c r="H1499" s="3"/>
    </row>
    <row r="1500" ht="15.75" customHeight="1">
      <c r="A1500" s="2">
        <v>45679.0</v>
      </c>
      <c r="B1500" s="3" t="s">
        <v>57</v>
      </c>
      <c r="C1500" s="4" t="s">
        <v>62</v>
      </c>
      <c r="D1500" s="3" t="s">
        <v>19</v>
      </c>
      <c r="E1500" s="3" t="s">
        <v>20</v>
      </c>
      <c r="F1500" s="3" t="s">
        <v>3016</v>
      </c>
      <c r="G1500" s="3" t="s">
        <v>3017</v>
      </c>
      <c r="H1500" s="3"/>
    </row>
    <row r="1501" ht="15.75" customHeight="1">
      <c r="A1501" s="2">
        <v>45679.0</v>
      </c>
      <c r="B1501" s="3" t="s">
        <v>57</v>
      </c>
      <c r="C1501" s="3" t="s">
        <v>71</v>
      </c>
      <c r="D1501" s="3" t="s">
        <v>9</v>
      </c>
      <c r="E1501" s="3" t="s">
        <v>15</v>
      </c>
      <c r="F1501" s="3" t="s">
        <v>3018</v>
      </c>
      <c r="G1501" s="3" t="s">
        <v>3019</v>
      </c>
      <c r="H1501" s="3"/>
    </row>
    <row r="1502" ht="15.75" customHeight="1">
      <c r="A1502" s="2">
        <v>45679.0</v>
      </c>
      <c r="B1502" s="3" t="s">
        <v>57</v>
      </c>
      <c r="C1502" s="3" t="s">
        <v>71</v>
      </c>
      <c r="D1502" s="3" t="s">
        <v>26</v>
      </c>
      <c r="E1502" s="3" t="s">
        <v>20</v>
      </c>
      <c r="F1502" s="3" t="s">
        <v>3020</v>
      </c>
      <c r="G1502" s="3" t="s">
        <v>3021</v>
      </c>
      <c r="H1502" s="3"/>
    </row>
    <row r="1503" ht="15.75" customHeight="1">
      <c r="A1503" s="2">
        <v>45679.0</v>
      </c>
      <c r="B1503" s="3" t="s">
        <v>57</v>
      </c>
      <c r="C1503" s="3" t="s">
        <v>80</v>
      </c>
      <c r="D1503" s="3" t="s">
        <v>68</v>
      </c>
      <c r="E1503" s="3" t="s">
        <v>59</v>
      </c>
      <c r="F1503" s="3" t="s">
        <v>3022</v>
      </c>
      <c r="G1503" s="3" t="s">
        <v>3023</v>
      </c>
      <c r="H1503" s="3"/>
    </row>
    <row r="1504" ht="15.75" customHeight="1">
      <c r="A1504" s="2">
        <v>45679.0</v>
      </c>
      <c r="B1504" s="3" t="s">
        <v>57</v>
      </c>
      <c r="C1504" s="3" t="s">
        <v>80</v>
      </c>
      <c r="D1504" s="3" t="s">
        <v>26</v>
      </c>
      <c r="E1504" s="3" t="s">
        <v>20</v>
      </c>
      <c r="F1504" s="3" t="s">
        <v>3024</v>
      </c>
      <c r="G1504" s="3" t="s">
        <v>3025</v>
      </c>
      <c r="H1504" s="3"/>
    </row>
    <row r="1505" ht="15.75" customHeight="1">
      <c r="A1505" s="2">
        <v>45679.0</v>
      </c>
      <c r="B1505" s="3" t="s">
        <v>57</v>
      </c>
      <c r="C1505" s="3" t="s">
        <v>85</v>
      </c>
      <c r="D1505" s="3" t="s">
        <v>19</v>
      </c>
      <c r="E1505" s="3" t="s">
        <v>20</v>
      </c>
      <c r="F1505" s="3" t="s">
        <v>3026</v>
      </c>
      <c r="G1505" s="3" t="s">
        <v>3027</v>
      </c>
      <c r="H1505" s="3"/>
    </row>
    <row r="1506" ht="15.75" customHeight="1">
      <c r="A1506" s="2">
        <v>45679.0</v>
      </c>
      <c r="B1506" s="3" t="s">
        <v>57</v>
      </c>
      <c r="C1506" s="3" t="s">
        <v>85</v>
      </c>
      <c r="D1506" s="3" t="s">
        <v>26</v>
      </c>
      <c r="E1506" s="3" t="s">
        <v>20</v>
      </c>
      <c r="F1506" s="3" t="s">
        <v>3028</v>
      </c>
      <c r="G1506" s="3" t="s">
        <v>3029</v>
      </c>
      <c r="H1506" s="3"/>
    </row>
    <row r="1507" ht="15.75" customHeight="1">
      <c r="A1507" s="2">
        <v>45679.0</v>
      </c>
      <c r="B1507" s="3" t="s">
        <v>57</v>
      </c>
      <c r="C1507" s="3" t="s">
        <v>85</v>
      </c>
      <c r="D1507" s="3" t="s">
        <v>9</v>
      </c>
      <c r="E1507" s="3" t="s">
        <v>15</v>
      </c>
      <c r="F1507" s="3" t="s">
        <v>3030</v>
      </c>
      <c r="G1507" s="3" t="s">
        <v>3031</v>
      </c>
      <c r="H1507" s="3"/>
    </row>
    <row r="1508" ht="15.75" customHeight="1">
      <c r="A1508" s="2">
        <v>45679.0</v>
      </c>
      <c r="B1508" s="3" t="s">
        <v>13</v>
      </c>
      <c r="C1508" s="3" t="s">
        <v>14</v>
      </c>
      <c r="D1508" s="3" t="s">
        <v>26</v>
      </c>
      <c r="E1508" s="3" t="s">
        <v>20</v>
      </c>
      <c r="F1508" s="3" t="s">
        <v>3032</v>
      </c>
      <c r="G1508" s="3" t="s">
        <v>3033</v>
      </c>
      <c r="H1508" s="3"/>
    </row>
    <row r="1509" ht="15.75" customHeight="1">
      <c r="A1509" s="2">
        <v>45679.0</v>
      </c>
      <c r="B1509" s="3" t="s">
        <v>13</v>
      </c>
      <c r="C1509" s="3" t="s">
        <v>169</v>
      </c>
      <c r="D1509" s="3" t="s">
        <v>23</v>
      </c>
      <c r="E1509" s="3" t="s">
        <v>20</v>
      </c>
      <c r="F1509" s="3" t="s">
        <v>3034</v>
      </c>
      <c r="G1509" s="3" t="s">
        <v>3035</v>
      </c>
      <c r="H1509" s="3"/>
    </row>
    <row r="1510" ht="15.75" customHeight="1">
      <c r="A1510" s="2">
        <v>45679.0</v>
      </c>
      <c r="B1510" s="3" t="s">
        <v>57</v>
      </c>
      <c r="C1510" s="3" t="s">
        <v>71</v>
      </c>
      <c r="D1510" s="3" t="s">
        <v>23</v>
      </c>
      <c r="E1510" s="3" t="s">
        <v>59</v>
      </c>
      <c r="F1510" s="3" t="s">
        <v>1354</v>
      </c>
      <c r="G1510" s="3" t="s">
        <v>3036</v>
      </c>
      <c r="H1510" s="3"/>
    </row>
    <row r="1511" ht="15.75" customHeight="1">
      <c r="A1511" s="2">
        <v>45679.0</v>
      </c>
      <c r="B1511" s="3" t="s">
        <v>92</v>
      </c>
      <c r="C1511" s="3" t="s">
        <v>93</v>
      </c>
      <c r="D1511" s="3" t="s">
        <v>34</v>
      </c>
      <c r="E1511" s="3" t="s">
        <v>101</v>
      </c>
      <c r="F1511" s="3" t="s">
        <v>3037</v>
      </c>
      <c r="G1511" s="3" t="s">
        <v>3038</v>
      </c>
      <c r="H1511" s="3"/>
    </row>
    <row r="1512" ht="15.75" customHeight="1">
      <c r="A1512" s="2">
        <v>45679.0</v>
      </c>
      <c r="B1512" s="3" t="s">
        <v>92</v>
      </c>
      <c r="C1512" s="3" t="s">
        <v>93</v>
      </c>
      <c r="D1512" s="3" t="s">
        <v>9</v>
      </c>
      <c r="E1512" s="3" t="s">
        <v>10</v>
      </c>
      <c r="F1512" s="3" t="s">
        <v>3039</v>
      </c>
      <c r="G1512" s="3" t="s">
        <v>3040</v>
      </c>
      <c r="H1512" s="3"/>
    </row>
    <row r="1513" ht="15.75" customHeight="1">
      <c r="A1513" s="2">
        <v>45679.0</v>
      </c>
      <c r="B1513" s="3" t="s">
        <v>92</v>
      </c>
      <c r="C1513" s="3" t="s">
        <v>93</v>
      </c>
      <c r="D1513" s="3" t="s">
        <v>9</v>
      </c>
      <c r="E1513" s="3" t="s">
        <v>10</v>
      </c>
      <c r="F1513" s="3" t="s">
        <v>3041</v>
      </c>
      <c r="G1513" s="3" t="s">
        <v>3042</v>
      </c>
      <c r="H1513" s="3"/>
    </row>
    <row r="1514" ht="15.75" customHeight="1">
      <c r="A1514" s="2">
        <v>45679.0</v>
      </c>
      <c r="B1514" s="3" t="s">
        <v>7</v>
      </c>
      <c r="C1514" s="3" t="s">
        <v>8</v>
      </c>
      <c r="D1514" s="3" t="s">
        <v>19</v>
      </c>
      <c r="E1514" s="3" t="s">
        <v>101</v>
      </c>
      <c r="F1514" s="3" t="s">
        <v>3043</v>
      </c>
      <c r="G1514" s="3" t="s">
        <v>3044</v>
      </c>
      <c r="H1514" s="3"/>
    </row>
    <row r="1515" ht="15.75" customHeight="1">
      <c r="A1515" s="2">
        <v>45679.0</v>
      </c>
      <c r="B1515" s="3" t="s">
        <v>7</v>
      </c>
      <c r="C1515" s="3" t="s">
        <v>8</v>
      </c>
      <c r="D1515" s="3" t="s">
        <v>68</v>
      </c>
      <c r="E1515" s="3" t="s">
        <v>15</v>
      </c>
      <c r="F1515" s="3" t="s">
        <v>3045</v>
      </c>
      <c r="G1515" s="3" t="s">
        <v>3046</v>
      </c>
      <c r="H1515" s="3"/>
    </row>
    <row r="1516" ht="15.75" customHeight="1">
      <c r="A1516" s="2">
        <v>45679.0</v>
      </c>
      <c r="B1516" s="3" t="s">
        <v>7</v>
      </c>
      <c r="C1516" s="3" t="s">
        <v>8</v>
      </c>
      <c r="D1516" s="3" t="s">
        <v>26</v>
      </c>
      <c r="E1516" s="3" t="s">
        <v>660</v>
      </c>
      <c r="F1516" s="3" t="s">
        <v>3047</v>
      </c>
      <c r="G1516" s="3" t="s">
        <v>3048</v>
      </c>
      <c r="H1516" s="3"/>
    </row>
    <row r="1517" ht="15.75" customHeight="1">
      <c r="A1517" s="2">
        <v>45679.0</v>
      </c>
      <c r="B1517" s="3" t="s">
        <v>7</v>
      </c>
      <c r="C1517" s="3" t="s">
        <v>8</v>
      </c>
      <c r="D1517" s="3" t="s">
        <v>26</v>
      </c>
      <c r="E1517" s="3" t="s">
        <v>119</v>
      </c>
      <c r="F1517" s="3" t="s">
        <v>3049</v>
      </c>
      <c r="G1517" s="3" t="s">
        <v>3050</v>
      </c>
      <c r="H1517" s="3"/>
    </row>
    <row r="1518" ht="15.75" customHeight="1">
      <c r="A1518" s="2">
        <v>45679.0</v>
      </c>
      <c r="B1518" s="3" t="s">
        <v>7</v>
      </c>
      <c r="C1518" s="3" t="s">
        <v>8</v>
      </c>
      <c r="D1518" s="3" t="s">
        <v>19</v>
      </c>
      <c r="E1518" s="3" t="s">
        <v>15</v>
      </c>
      <c r="F1518" s="3" t="s">
        <v>3051</v>
      </c>
      <c r="G1518" s="3" t="s">
        <v>3052</v>
      </c>
      <c r="H1518" s="3"/>
    </row>
    <row r="1519" ht="15.75" customHeight="1">
      <c r="A1519" s="2">
        <v>45679.0</v>
      </c>
      <c r="B1519" s="3" t="s">
        <v>7</v>
      </c>
      <c r="C1519" s="3" t="s">
        <v>106</v>
      </c>
      <c r="D1519" s="3" t="s">
        <v>23</v>
      </c>
      <c r="E1519" s="3" t="s">
        <v>15</v>
      </c>
      <c r="F1519" s="3" t="s">
        <v>3053</v>
      </c>
      <c r="G1519" s="3" t="s">
        <v>3054</v>
      </c>
      <c r="H1519" s="3"/>
    </row>
    <row r="1520" ht="15.75" customHeight="1">
      <c r="A1520" s="2">
        <v>45679.0</v>
      </c>
      <c r="B1520" s="3" t="s">
        <v>7</v>
      </c>
      <c r="C1520" s="3" t="s">
        <v>106</v>
      </c>
      <c r="D1520" s="3" t="s">
        <v>63</v>
      </c>
      <c r="E1520" s="3" t="s">
        <v>20</v>
      </c>
      <c r="F1520" s="3" t="s">
        <v>3055</v>
      </c>
      <c r="G1520" s="3" t="s">
        <v>3056</v>
      </c>
      <c r="H1520" s="3"/>
    </row>
    <row r="1521" ht="15.75" customHeight="1">
      <c r="A1521" s="2">
        <v>45679.0</v>
      </c>
      <c r="B1521" s="3" t="s">
        <v>7</v>
      </c>
      <c r="C1521" s="3" t="s">
        <v>106</v>
      </c>
      <c r="D1521" s="3" t="s">
        <v>26</v>
      </c>
      <c r="E1521" s="3" t="s">
        <v>527</v>
      </c>
      <c r="F1521" s="3" t="s">
        <v>3057</v>
      </c>
      <c r="G1521" s="3" t="s">
        <v>3058</v>
      </c>
      <c r="H1521" s="3"/>
    </row>
    <row r="1522" ht="15.75" customHeight="1">
      <c r="A1522" s="2">
        <v>45679.0</v>
      </c>
      <c r="B1522" s="3" t="s">
        <v>7</v>
      </c>
      <c r="C1522" s="3" t="s">
        <v>118</v>
      </c>
      <c r="D1522" s="3" t="s">
        <v>34</v>
      </c>
      <c r="E1522" s="3" t="s">
        <v>258</v>
      </c>
      <c r="F1522" s="3" t="s">
        <v>3059</v>
      </c>
      <c r="G1522" s="3" t="s">
        <v>3060</v>
      </c>
      <c r="H1522" s="3"/>
    </row>
    <row r="1523" ht="15.75" customHeight="1">
      <c r="A1523" s="2">
        <v>45679.0</v>
      </c>
      <c r="B1523" s="3" t="s">
        <v>7</v>
      </c>
      <c r="C1523" s="3" t="s">
        <v>118</v>
      </c>
      <c r="D1523" s="3" t="s">
        <v>19</v>
      </c>
      <c r="E1523" s="3" t="s">
        <v>15</v>
      </c>
      <c r="F1523" s="3" t="s">
        <v>3061</v>
      </c>
      <c r="G1523" s="3" t="s">
        <v>3062</v>
      </c>
      <c r="H1523" s="3"/>
    </row>
    <row r="1524" ht="15.75" customHeight="1">
      <c r="A1524" s="2">
        <v>45679.0</v>
      </c>
      <c r="B1524" s="3" t="s">
        <v>7</v>
      </c>
      <c r="C1524" s="3" t="s">
        <v>118</v>
      </c>
      <c r="D1524" s="3" t="s">
        <v>34</v>
      </c>
      <c r="E1524" s="3" t="s">
        <v>109</v>
      </c>
      <c r="F1524" s="3" t="s">
        <v>3063</v>
      </c>
      <c r="G1524" s="3" t="s">
        <v>3064</v>
      </c>
      <c r="H1524" s="3"/>
    </row>
    <row r="1525" ht="15.75" customHeight="1">
      <c r="A1525" s="2">
        <v>45679.0</v>
      </c>
      <c r="B1525" s="3" t="s">
        <v>7</v>
      </c>
      <c r="C1525" s="3" t="s">
        <v>118</v>
      </c>
      <c r="D1525" s="3" t="s">
        <v>9</v>
      </c>
      <c r="E1525" s="3" t="s">
        <v>258</v>
      </c>
      <c r="F1525" s="3" t="s">
        <v>3065</v>
      </c>
      <c r="G1525" s="3" t="s">
        <v>3066</v>
      </c>
      <c r="H1525" s="3"/>
    </row>
    <row r="1526" ht="15.75" customHeight="1">
      <c r="A1526" s="2">
        <v>45679.0</v>
      </c>
      <c r="B1526" s="3" t="s">
        <v>7</v>
      </c>
      <c r="C1526" s="3" t="s">
        <v>126</v>
      </c>
      <c r="D1526" s="3" t="s">
        <v>9</v>
      </c>
      <c r="E1526" s="3" t="s">
        <v>109</v>
      </c>
      <c r="F1526" s="3" t="s">
        <v>3067</v>
      </c>
      <c r="G1526" s="3" t="s">
        <v>3068</v>
      </c>
      <c r="H1526" s="3"/>
    </row>
    <row r="1527" ht="15.75" customHeight="1">
      <c r="A1527" s="2">
        <v>45679.0</v>
      </c>
      <c r="B1527" s="3" t="s">
        <v>7</v>
      </c>
      <c r="C1527" s="3" t="s">
        <v>126</v>
      </c>
      <c r="D1527" s="3" t="s">
        <v>19</v>
      </c>
      <c r="E1527" s="3" t="s">
        <v>15</v>
      </c>
      <c r="F1527" s="3" t="s">
        <v>3069</v>
      </c>
      <c r="G1527" s="3" t="s">
        <v>3070</v>
      </c>
      <c r="H1527" s="3"/>
    </row>
    <row r="1528" ht="15.75" customHeight="1">
      <c r="A1528" s="2">
        <v>45679.0</v>
      </c>
      <c r="B1528" s="3" t="s">
        <v>7</v>
      </c>
      <c r="C1528" s="3" t="s">
        <v>106</v>
      </c>
      <c r="D1528" s="3" t="s">
        <v>23</v>
      </c>
      <c r="E1528" s="3" t="s">
        <v>101</v>
      </c>
      <c r="F1528" s="3" t="s">
        <v>3071</v>
      </c>
      <c r="G1528" s="3" t="s">
        <v>3072</v>
      </c>
      <c r="H1528" s="3"/>
    </row>
    <row r="1529" ht="15.75" customHeight="1">
      <c r="A1529" s="2">
        <v>45679.0</v>
      </c>
      <c r="B1529" s="3" t="s">
        <v>7</v>
      </c>
      <c r="C1529" s="3" t="s">
        <v>131</v>
      </c>
      <c r="D1529" s="3" t="s">
        <v>38</v>
      </c>
      <c r="E1529" s="3" t="s">
        <v>101</v>
      </c>
      <c r="F1529" s="3" t="s">
        <v>3073</v>
      </c>
      <c r="G1529" s="3" t="s">
        <v>3074</v>
      </c>
      <c r="H1529" s="3"/>
    </row>
    <row r="1530" ht="15.75" customHeight="1">
      <c r="A1530" s="2">
        <v>45679.0</v>
      </c>
      <c r="B1530" s="3" t="s">
        <v>92</v>
      </c>
      <c r="C1530" s="3" t="s">
        <v>93</v>
      </c>
      <c r="D1530" s="3" t="s">
        <v>68</v>
      </c>
      <c r="E1530" s="3" t="s">
        <v>20</v>
      </c>
      <c r="F1530" s="3" t="s">
        <v>3075</v>
      </c>
      <c r="G1530" s="3" t="s">
        <v>3076</v>
      </c>
      <c r="H1530" s="3"/>
    </row>
    <row r="1531" ht="15.75" customHeight="1">
      <c r="A1531" s="2">
        <v>45679.0</v>
      </c>
      <c r="B1531" s="3" t="s">
        <v>7</v>
      </c>
      <c r="C1531" s="3" t="s">
        <v>131</v>
      </c>
      <c r="D1531" s="3" t="s">
        <v>68</v>
      </c>
      <c r="E1531" s="3" t="s">
        <v>15</v>
      </c>
      <c r="F1531" s="3" t="s">
        <v>3077</v>
      </c>
      <c r="G1531" s="3" t="s">
        <v>3078</v>
      </c>
      <c r="H1531" s="3"/>
    </row>
    <row r="1532" ht="15.75" customHeight="1">
      <c r="A1532" s="2">
        <v>45679.0</v>
      </c>
      <c r="B1532" s="3" t="s">
        <v>92</v>
      </c>
      <c r="C1532" s="3" t="s">
        <v>93</v>
      </c>
      <c r="D1532" s="3" t="s">
        <v>26</v>
      </c>
      <c r="E1532" s="3" t="s">
        <v>15</v>
      </c>
      <c r="F1532" s="3" t="s">
        <v>3079</v>
      </c>
      <c r="G1532" s="3" t="s">
        <v>3080</v>
      </c>
      <c r="H1532" s="3"/>
    </row>
    <row r="1533" ht="15.75" customHeight="1">
      <c r="A1533" s="2">
        <v>45679.0</v>
      </c>
      <c r="B1533" s="3" t="s">
        <v>92</v>
      </c>
      <c r="C1533" s="3" t="s">
        <v>98</v>
      </c>
      <c r="D1533" s="3" t="s">
        <v>38</v>
      </c>
      <c r="E1533" s="3" t="s">
        <v>101</v>
      </c>
      <c r="F1533" s="3" t="s">
        <v>3081</v>
      </c>
      <c r="G1533" s="3" t="s">
        <v>3082</v>
      </c>
      <c r="H1533" s="3"/>
    </row>
    <row r="1534" ht="15.75" customHeight="1">
      <c r="A1534" s="2">
        <v>45679.0</v>
      </c>
      <c r="B1534" s="3" t="s">
        <v>92</v>
      </c>
      <c r="C1534" s="3" t="s">
        <v>98</v>
      </c>
      <c r="D1534" s="3" t="s">
        <v>19</v>
      </c>
      <c r="E1534" s="3" t="s">
        <v>20</v>
      </c>
      <c r="F1534" s="3" t="s">
        <v>3083</v>
      </c>
      <c r="G1534" s="3" t="s">
        <v>3084</v>
      </c>
      <c r="H1534" s="3"/>
    </row>
    <row r="1535" ht="15.75" customHeight="1">
      <c r="A1535" s="2">
        <v>45679.0</v>
      </c>
      <c r="B1535" s="3" t="s">
        <v>92</v>
      </c>
      <c r="C1535" s="3" t="s">
        <v>144</v>
      </c>
      <c r="D1535" s="3" t="s">
        <v>26</v>
      </c>
      <c r="E1535" s="3" t="s">
        <v>101</v>
      </c>
      <c r="F1535" s="3" t="s">
        <v>3085</v>
      </c>
      <c r="G1535" s="3" t="s">
        <v>3086</v>
      </c>
      <c r="H1535" s="3"/>
    </row>
    <row r="1536" ht="15.75" customHeight="1">
      <c r="A1536" s="2">
        <v>45679.0</v>
      </c>
      <c r="B1536" s="3" t="s">
        <v>92</v>
      </c>
      <c r="C1536" s="3" t="s">
        <v>144</v>
      </c>
      <c r="D1536" s="3" t="s">
        <v>26</v>
      </c>
      <c r="E1536" s="3" t="s">
        <v>15</v>
      </c>
      <c r="F1536" s="3" t="s">
        <v>3087</v>
      </c>
      <c r="G1536" s="3" t="s">
        <v>3088</v>
      </c>
      <c r="H1536" s="3"/>
    </row>
    <row r="1537" ht="15.75" customHeight="1">
      <c r="A1537" s="2">
        <v>45679.0</v>
      </c>
      <c r="B1537" s="3" t="s">
        <v>92</v>
      </c>
      <c r="C1537" s="3" t="s">
        <v>98</v>
      </c>
      <c r="D1537" s="3" t="s">
        <v>68</v>
      </c>
      <c r="E1537" s="3" t="s">
        <v>20</v>
      </c>
      <c r="F1537" s="3" t="s">
        <v>3089</v>
      </c>
      <c r="G1537" s="3" t="s">
        <v>3090</v>
      </c>
      <c r="H1537" s="3"/>
    </row>
    <row r="1538" ht="15.75" customHeight="1">
      <c r="A1538" s="2">
        <v>45679.0</v>
      </c>
      <c r="B1538" s="3" t="s">
        <v>92</v>
      </c>
      <c r="C1538" s="3" t="s">
        <v>144</v>
      </c>
      <c r="D1538" s="3" t="s">
        <v>68</v>
      </c>
      <c r="E1538" s="3" t="s">
        <v>15</v>
      </c>
      <c r="F1538" s="3" t="s">
        <v>3091</v>
      </c>
      <c r="G1538" s="3" t="s">
        <v>3092</v>
      </c>
      <c r="H1538" s="3"/>
    </row>
    <row r="1539" ht="15.75" customHeight="1">
      <c r="A1539" s="2">
        <v>45679.0</v>
      </c>
      <c r="B1539" s="3" t="s">
        <v>92</v>
      </c>
      <c r="C1539" s="3" t="s">
        <v>144</v>
      </c>
      <c r="D1539" s="3" t="s">
        <v>26</v>
      </c>
      <c r="E1539" s="3" t="s">
        <v>15</v>
      </c>
      <c r="F1539" s="3" t="s">
        <v>3093</v>
      </c>
      <c r="G1539" s="3" t="s">
        <v>3094</v>
      </c>
      <c r="H1539" s="3"/>
    </row>
    <row r="1540" ht="15.75" customHeight="1">
      <c r="A1540" s="2">
        <v>45679.0</v>
      </c>
      <c r="B1540" s="3" t="s">
        <v>92</v>
      </c>
      <c r="C1540" s="4" t="s">
        <v>149</v>
      </c>
      <c r="D1540" s="3" t="s">
        <v>63</v>
      </c>
      <c r="E1540" s="3" t="s">
        <v>109</v>
      </c>
      <c r="F1540" s="3" t="s">
        <v>3095</v>
      </c>
      <c r="G1540" s="3" t="s">
        <v>3096</v>
      </c>
      <c r="H1540" s="3"/>
    </row>
    <row r="1541" ht="15.75" customHeight="1">
      <c r="A1541" s="2">
        <v>45679.0</v>
      </c>
      <c r="B1541" s="3" t="s">
        <v>92</v>
      </c>
      <c r="C1541" s="4" t="s">
        <v>149</v>
      </c>
      <c r="D1541" s="3" t="s">
        <v>38</v>
      </c>
      <c r="E1541" s="3" t="s">
        <v>15</v>
      </c>
      <c r="F1541" s="3" t="s">
        <v>3097</v>
      </c>
      <c r="G1541" s="3" t="s">
        <v>3098</v>
      </c>
      <c r="H1541" s="3"/>
    </row>
    <row r="1542" ht="15.75" customHeight="1">
      <c r="A1542" s="2">
        <v>45679.0</v>
      </c>
      <c r="B1542" s="3" t="s">
        <v>92</v>
      </c>
      <c r="C1542" s="3" t="s">
        <v>158</v>
      </c>
      <c r="D1542" s="3" t="s">
        <v>26</v>
      </c>
      <c r="E1542" s="3" t="s">
        <v>101</v>
      </c>
      <c r="F1542" s="3" t="s">
        <v>3099</v>
      </c>
      <c r="G1542" s="3" t="s">
        <v>3100</v>
      </c>
      <c r="H1542" s="3"/>
    </row>
    <row r="1543" ht="15.75" customHeight="1">
      <c r="A1543" s="2">
        <v>45679.0</v>
      </c>
      <c r="B1543" s="3" t="s">
        <v>92</v>
      </c>
      <c r="C1543" s="3" t="s">
        <v>158</v>
      </c>
      <c r="D1543" s="3" t="s">
        <v>19</v>
      </c>
      <c r="E1543" s="3" t="s">
        <v>20</v>
      </c>
      <c r="F1543" s="3" t="s">
        <v>3101</v>
      </c>
      <c r="G1543" s="3" t="s">
        <v>3102</v>
      </c>
      <c r="H1543" s="3"/>
    </row>
    <row r="1544" ht="15.75" customHeight="1">
      <c r="A1544" s="2">
        <v>45680.0</v>
      </c>
      <c r="B1544" s="3" t="s">
        <v>13</v>
      </c>
      <c r="C1544" s="3" t="s">
        <v>37</v>
      </c>
      <c r="D1544" s="3" t="s">
        <v>19</v>
      </c>
      <c r="E1544" s="3" t="s">
        <v>20</v>
      </c>
      <c r="F1544" s="3" t="s">
        <v>3103</v>
      </c>
      <c r="G1544" s="3" t="s">
        <v>3104</v>
      </c>
      <c r="H1544" s="3"/>
    </row>
    <row r="1545" ht="15.75" customHeight="1">
      <c r="A1545" s="2">
        <v>45680.0</v>
      </c>
      <c r="B1545" s="3" t="s">
        <v>13</v>
      </c>
      <c r="C1545" s="3" t="s">
        <v>169</v>
      </c>
      <c r="D1545" s="3" t="s">
        <v>23</v>
      </c>
      <c r="E1545" s="3" t="s">
        <v>20</v>
      </c>
      <c r="F1545" s="3" t="s">
        <v>3105</v>
      </c>
      <c r="G1545" s="3" t="s">
        <v>3106</v>
      </c>
      <c r="H1545" s="3"/>
    </row>
    <row r="1546" ht="15.75" customHeight="1">
      <c r="A1546" s="2">
        <v>45680.0</v>
      </c>
      <c r="B1546" s="3" t="s">
        <v>13</v>
      </c>
      <c r="C1546" s="3" t="s">
        <v>37</v>
      </c>
      <c r="D1546" s="3" t="s">
        <v>38</v>
      </c>
      <c r="E1546" s="3" t="s">
        <v>20</v>
      </c>
      <c r="F1546" s="3" t="s">
        <v>3107</v>
      </c>
      <c r="G1546" s="3" t="s">
        <v>3108</v>
      </c>
      <c r="H1546" s="3"/>
    </row>
    <row r="1547" ht="15.75" customHeight="1">
      <c r="A1547" s="2">
        <v>45680.0</v>
      </c>
      <c r="B1547" s="3" t="s">
        <v>13</v>
      </c>
      <c r="C1547" s="3" t="s">
        <v>37</v>
      </c>
      <c r="D1547" s="3" t="s">
        <v>34</v>
      </c>
      <c r="E1547" s="3" t="s">
        <v>101</v>
      </c>
      <c r="F1547" s="3" t="s">
        <v>3109</v>
      </c>
      <c r="G1547" s="3" t="s">
        <v>3110</v>
      </c>
      <c r="H1547" s="3"/>
    </row>
    <row r="1548" ht="15.75" customHeight="1">
      <c r="A1548" s="2">
        <v>45680.0</v>
      </c>
      <c r="B1548" s="3" t="s">
        <v>13</v>
      </c>
      <c r="C1548" s="3" t="s">
        <v>37</v>
      </c>
      <c r="D1548" s="3" t="s">
        <v>19</v>
      </c>
      <c r="E1548" s="3" t="s">
        <v>20</v>
      </c>
      <c r="F1548" s="3" t="s">
        <v>3111</v>
      </c>
      <c r="G1548" s="3" t="s">
        <v>3112</v>
      </c>
      <c r="H1548" s="3"/>
    </row>
    <row r="1549" ht="15.75" customHeight="1">
      <c r="A1549" s="2">
        <v>45680.0</v>
      </c>
      <c r="B1549" s="3" t="s">
        <v>13</v>
      </c>
      <c r="C1549" s="3" t="s">
        <v>169</v>
      </c>
      <c r="D1549" s="3" t="s">
        <v>26</v>
      </c>
      <c r="E1549" s="3" t="s">
        <v>20</v>
      </c>
      <c r="F1549" s="3" t="s">
        <v>3113</v>
      </c>
      <c r="G1549" s="3" t="s">
        <v>3114</v>
      </c>
      <c r="H1549" s="3"/>
    </row>
    <row r="1550" ht="15.75" customHeight="1">
      <c r="A1550" s="2">
        <v>45680.0</v>
      </c>
      <c r="B1550" s="3" t="s">
        <v>13</v>
      </c>
      <c r="C1550" s="3" t="s">
        <v>29</v>
      </c>
      <c r="D1550" s="3" t="s">
        <v>38</v>
      </c>
      <c r="E1550" s="3" t="s">
        <v>15</v>
      </c>
      <c r="F1550" s="3" t="s">
        <v>3115</v>
      </c>
      <c r="G1550" s="3" t="s">
        <v>3116</v>
      </c>
      <c r="H1550" s="3"/>
    </row>
    <row r="1551" ht="15.75" customHeight="1">
      <c r="A1551" s="2">
        <v>45680.0</v>
      </c>
      <c r="B1551" s="3" t="s">
        <v>13</v>
      </c>
      <c r="C1551" s="3" t="s">
        <v>14</v>
      </c>
      <c r="D1551" s="3" t="s">
        <v>68</v>
      </c>
      <c r="E1551" s="3" t="s">
        <v>59</v>
      </c>
      <c r="F1551" s="3" t="s">
        <v>3117</v>
      </c>
      <c r="G1551" s="3" t="s">
        <v>3118</v>
      </c>
      <c r="H1551" s="3"/>
    </row>
    <row r="1552" ht="15.75" customHeight="1">
      <c r="A1552" s="2">
        <v>45680.0</v>
      </c>
      <c r="B1552" s="3" t="s">
        <v>13</v>
      </c>
      <c r="C1552" s="3" t="s">
        <v>29</v>
      </c>
      <c r="D1552" s="3" t="s">
        <v>38</v>
      </c>
      <c r="E1552" s="3" t="s">
        <v>15</v>
      </c>
      <c r="F1552" s="3" t="s">
        <v>3119</v>
      </c>
      <c r="G1552" s="3" t="s">
        <v>3120</v>
      </c>
      <c r="H1552" s="3"/>
    </row>
    <row r="1553" ht="15.75" customHeight="1">
      <c r="A1553" s="2">
        <v>45680.0</v>
      </c>
      <c r="B1553" s="3" t="s">
        <v>13</v>
      </c>
      <c r="C1553" s="3" t="s">
        <v>29</v>
      </c>
      <c r="D1553" s="3" t="s">
        <v>19</v>
      </c>
      <c r="E1553" s="3" t="s">
        <v>20</v>
      </c>
      <c r="F1553" s="3" t="s">
        <v>3121</v>
      </c>
      <c r="G1553" s="3" t="s">
        <v>3122</v>
      </c>
      <c r="H1553" s="3"/>
    </row>
    <row r="1554" ht="15.75" customHeight="1">
      <c r="A1554" s="2">
        <v>45680.0</v>
      </c>
      <c r="B1554" s="3" t="s">
        <v>13</v>
      </c>
      <c r="C1554" s="3" t="s">
        <v>18</v>
      </c>
      <c r="D1554" s="3" t="s">
        <v>9</v>
      </c>
      <c r="E1554" s="3" t="s">
        <v>15</v>
      </c>
      <c r="F1554" s="3" t="s">
        <v>3123</v>
      </c>
      <c r="G1554" s="3" t="s">
        <v>3124</v>
      </c>
      <c r="H1554" s="3"/>
    </row>
    <row r="1555" ht="15.75" customHeight="1">
      <c r="A1555" s="2">
        <v>45680.0</v>
      </c>
      <c r="B1555" s="3" t="s">
        <v>13</v>
      </c>
      <c r="C1555" s="3" t="s">
        <v>18</v>
      </c>
      <c r="D1555" s="3" t="s">
        <v>19</v>
      </c>
      <c r="E1555" s="3" t="s">
        <v>20</v>
      </c>
      <c r="F1555" s="3" t="s">
        <v>3125</v>
      </c>
      <c r="G1555" s="3" t="s">
        <v>3126</v>
      </c>
      <c r="H1555" s="3"/>
    </row>
    <row r="1556" ht="15.75" customHeight="1">
      <c r="A1556" s="2">
        <v>45680.0</v>
      </c>
      <c r="B1556" s="3" t="s">
        <v>13</v>
      </c>
      <c r="C1556" s="3" t="s">
        <v>14</v>
      </c>
      <c r="D1556" s="3" t="s">
        <v>26</v>
      </c>
      <c r="E1556" s="3" t="s">
        <v>15</v>
      </c>
      <c r="F1556" s="3" t="s">
        <v>3127</v>
      </c>
      <c r="G1556" s="3" t="s">
        <v>3128</v>
      </c>
      <c r="H1556" s="3"/>
    </row>
    <row r="1557" ht="15.75" customHeight="1">
      <c r="A1557" s="2">
        <v>45680.0</v>
      </c>
      <c r="B1557" s="3" t="s">
        <v>13</v>
      </c>
      <c r="C1557" s="3" t="s">
        <v>14</v>
      </c>
      <c r="D1557" s="3" t="s">
        <v>38</v>
      </c>
      <c r="E1557" s="3" t="s">
        <v>15</v>
      </c>
      <c r="F1557" s="3" t="s">
        <v>3129</v>
      </c>
      <c r="G1557" s="3" t="s">
        <v>3130</v>
      </c>
      <c r="H1557" s="3"/>
    </row>
    <row r="1558" ht="15.75" customHeight="1">
      <c r="A1558" s="2">
        <v>45680.0</v>
      </c>
      <c r="B1558" s="3" t="s">
        <v>13</v>
      </c>
      <c r="C1558" s="3" t="s">
        <v>169</v>
      </c>
      <c r="D1558" s="3" t="s">
        <v>34</v>
      </c>
      <c r="E1558" s="3" t="s">
        <v>101</v>
      </c>
      <c r="F1558" s="3" t="s">
        <v>3131</v>
      </c>
      <c r="G1558" s="3" t="s">
        <v>3132</v>
      </c>
      <c r="H1558" s="3"/>
    </row>
    <row r="1559" ht="15.75" customHeight="1">
      <c r="A1559" s="2">
        <v>45680.0</v>
      </c>
      <c r="B1559" s="3" t="s">
        <v>13</v>
      </c>
      <c r="C1559" s="3" t="s">
        <v>29</v>
      </c>
      <c r="D1559" s="3" t="s">
        <v>23</v>
      </c>
      <c r="E1559" s="3" t="s">
        <v>20</v>
      </c>
      <c r="F1559" s="3" t="s">
        <v>3133</v>
      </c>
      <c r="G1559" s="3" t="s">
        <v>3134</v>
      </c>
      <c r="H1559" s="3"/>
    </row>
    <row r="1560" ht="15.75" customHeight="1">
      <c r="A1560" s="2">
        <v>45680.0</v>
      </c>
      <c r="B1560" s="3" t="s">
        <v>13</v>
      </c>
      <c r="C1560" s="3" t="s">
        <v>169</v>
      </c>
      <c r="D1560" s="3" t="s">
        <v>68</v>
      </c>
      <c r="E1560" s="3" t="s">
        <v>59</v>
      </c>
      <c r="F1560" s="3" t="s">
        <v>3135</v>
      </c>
      <c r="G1560" s="3" t="s">
        <v>3136</v>
      </c>
      <c r="H1560" s="3"/>
    </row>
    <row r="1561" ht="15.75" customHeight="1">
      <c r="A1561" s="2">
        <v>45680.0</v>
      </c>
      <c r="B1561" s="3" t="s">
        <v>57</v>
      </c>
      <c r="C1561" s="3" t="s">
        <v>85</v>
      </c>
      <c r="D1561" s="3" t="s">
        <v>23</v>
      </c>
      <c r="E1561" s="3" t="s">
        <v>20</v>
      </c>
      <c r="F1561" s="3" t="s">
        <v>3137</v>
      </c>
      <c r="G1561" s="3" t="s">
        <v>3138</v>
      </c>
      <c r="H1561" s="3"/>
    </row>
    <row r="1562" ht="15.75" customHeight="1">
      <c r="A1562" s="2">
        <v>45680.0</v>
      </c>
      <c r="B1562" s="3" t="s">
        <v>57</v>
      </c>
      <c r="C1562" s="3" t="s">
        <v>58</v>
      </c>
      <c r="D1562" s="3" t="s">
        <v>19</v>
      </c>
      <c r="E1562" s="3" t="s">
        <v>20</v>
      </c>
      <c r="F1562" s="3" t="s">
        <v>3139</v>
      </c>
      <c r="G1562" s="3" t="s">
        <v>3140</v>
      </c>
      <c r="H1562" s="3"/>
    </row>
    <row r="1563" ht="15.75" customHeight="1">
      <c r="A1563" s="2">
        <v>45680.0</v>
      </c>
      <c r="B1563" s="3" t="s">
        <v>92</v>
      </c>
      <c r="C1563" s="3" t="s">
        <v>93</v>
      </c>
      <c r="D1563" s="3" t="s">
        <v>68</v>
      </c>
      <c r="E1563" s="3" t="s">
        <v>20</v>
      </c>
      <c r="F1563" s="3" t="s">
        <v>3141</v>
      </c>
      <c r="G1563" s="3" t="s">
        <v>1193</v>
      </c>
      <c r="H1563" s="3"/>
    </row>
    <row r="1564" ht="15.75" customHeight="1">
      <c r="A1564" s="2">
        <v>45680.0</v>
      </c>
      <c r="B1564" s="3" t="s">
        <v>57</v>
      </c>
      <c r="C1564" s="3" t="s">
        <v>85</v>
      </c>
      <c r="D1564" s="3" t="s">
        <v>68</v>
      </c>
      <c r="E1564" s="3" t="s">
        <v>59</v>
      </c>
      <c r="F1564" s="3" t="s">
        <v>3142</v>
      </c>
      <c r="G1564" s="3" t="s">
        <v>3143</v>
      </c>
      <c r="H1564" s="3"/>
    </row>
    <row r="1565" ht="15.75" customHeight="1">
      <c r="A1565" s="2">
        <v>45680.0</v>
      </c>
      <c r="B1565" s="3" t="s">
        <v>57</v>
      </c>
      <c r="C1565" s="3" t="s">
        <v>85</v>
      </c>
      <c r="D1565" s="3" t="s">
        <v>63</v>
      </c>
      <c r="E1565" s="3" t="s">
        <v>59</v>
      </c>
      <c r="F1565" s="3" t="s">
        <v>3144</v>
      </c>
      <c r="G1565" s="3" t="s">
        <v>3145</v>
      </c>
      <c r="H1565" s="3"/>
    </row>
    <row r="1566" ht="15.75" customHeight="1">
      <c r="A1566" s="2">
        <v>45680.0</v>
      </c>
      <c r="B1566" s="3" t="s">
        <v>57</v>
      </c>
      <c r="C1566" s="3" t="s">
        <v>85</v>
      </c>
      <c r="D1566" s="3" t="s">
        <v>68</v>
      </c>
      <c r="E1566" s="3" t="s">
        <v>59</v>
      </c>
      <c r="F1566" s="3" t="s">
        <v>3146</v>
      </c>
      <c r="G1566" s="3" t="s">
        <v>3147</v>
      </c>
      <c r="H1566" s="3"/>
    </row>
    <row r="1567" ht="15.75" customHeight="1">
      <c r="A1567" s="2">
        <v>45680.0</v>
      </c>
      <c r="B1567" s="3" t="s">
        <v>57</v>
      </c>
      <c r="C1567" s="3" t="s">
        <v>85</v>
      </c>
      <c r="D1567" s="3" t="s">
        <v>9</v>
      </c>
      <c r="E1567" s="3" t="s">
        <v>15</v>
      </c>
      <c r="F1567" s="3" t="s">
        <v>3148</v>
      </c>
      <c r="G1567" s="3" t="s">
        <v>3149</v>
      </c>
      <c r="H1567" s="3"/>
    </row>
    <row r="1568" ht="15.75" customHeight="1">
      <c r="A1568" s="2">
        <v>45680.0</v>
      </c>
      <c r="B1568" s="3" t="s">
        <v>57</v>
      </c>
      <c r="C1568" s="3" t="s">
        <v>80</v>
      </c>
      <c r="D1568" s="3" t="s">
        <v>63</v>
      </c>
      <c r="E1568" s="3" t="s">
        <v>59</v>
      </c>
      <c r="F1568" s="3" t="s">
        <v>3150</v>
      </c>
      <c r="G1568" s="3" t="s">
        <v>3151</v>
      </c>
      <c r="H1568" s="3"/>
    </row>
    <row r="1569" ht="15.75" customHeight="1">
      <c r="A1569" s="2">
        <v>45680.0</v>
      </c>
      <c r="B1569" s="3" t="s">
        <v>57</v>
      </c>
      <c r="C1569" s="3" t="s">
        <v>80</v>
      </c>
      <c r="D1569" s="3" t="s">
        <v>38</v>
      </c>
      <c r="E1569" s="3" t="s">
        <v>20</v>
      </c>
      <c r="F1569" s="3" t="s">
        <v>723</v>
      </c>
      <c r="G1569" s="3" t="s">
        <v>3152</v>
      </c>
      <c r="H1569" s="3"/>
    </row>
    <row r="1570" ht="15.75" customHeight="1">
      <c r="A1570" s="2">
        <v>45680.0</v>
      </c>
      <c r="B1570" s="3" t="s">
        <v>57</v>
      </c>
      <c r="C1570" s="3" t="s">
        <v>71</v>
      </c>
      <c r="D1570" s="3" t="s">
        <v>19</v>
      </c>
      <c r="E1570" s="3" t="s">
        <v>59</v>
      </c>
      <c r="F1570" s="3" t="s">
        <v>3153</v>
      </c>
      <c r="G1570" s="3" t="s">
        <v>3154</v>
      </c>
      <c r="H1570" s="3"/>
    </row>
    <row r="1571" ht="15.75" customHeight="1">
      <c r="A1571" s="2">
        <v>45680.0</v>
      </c>
      <c r="B1571" s="3" t="s">
        <v>57</v>
      </c>
      <c r="C1571" s="3" t="s">
        <v>71</v>
      </c>
      <c r="D1571" s="3" t="s">
        <v>63</v>
      </c>
      <c r="E1571" s="3" t="s">
        <v>59</v>
      </c>
      <c r="F1571" s="3" t="s">
        <v>3155</v>
      </c>
      <c r="G1571" s="3" t="s">
        <v>3156</v>
      </c>
      <c r="H1571" s="3"/>
    </row>
    <row r="1572" ht="15.75" customHeight="1">
      <c r="A1572" s="2">
        <v>45680.0</v>
      </c>
      <c r="B1572" s="3" t="s">
        <v>57</v>
      </c>
      <c r="C1572" s="3" t="s">
        <v>71</v>
      </c>
      <c r="D1572" s="3" t="s">
        <v>23</v>
      </c>
      <c r="E1572" s="3" t="s">
        <v>59</v>
      </c>
      <c r="F1572" s="3" t="s">
        <v>3157</v>
      </c>
      <c r="G1572" s="3" t="s">
        <v>3158</v>
      </c>
      <c r="H1572" s="3"/>
    </row>
    <row r="1573" ht="15.75" customHeight="1">
      <c r="A1573" s="2">
        <v>45680.0</v>
      </c>
      <c r="B1573" s="3" t="s">
        <v>57</v>
      </c>
      <c r="C1573" s="3" t="s">
        <v>71</v>
      </c>
      <c r="D1573" s="3" t="s">
        <v>19</v>
      </c>
      <c r="E1573" s="3" t="s">
        <v>59</v>
      </c>
      <c r="F1573" s="3" t="s">
        <v>3159</v>
      </c>
      <c r="G1573" s="3" t="s">
        <v>3160</v>
      </c>
      <c r="H1573" s="3"/>
    </row>
    <row r="1574" ht="15.75" customHeight="1">
      <c r="A1574" s="2">
        <v>45680.0</v>
      </c>
      <c r="B1574" s="3" t="s">
        <v>57</v>
      </c>
      <c r="C1574" s="4" t="s">
        <v>62</v>
      </c>
      <c r="D1574" s="3" t="s">
        <v>9</v>
      </c>
      <c r="E1574" s="3" t="s">
        <v>15</v>
      </c>
      <c r="F1574" s="3" t="s">
        <v>3161</v>
      </c>
      <c r="G1574" s="3" t="s">
        <v>3162</v>
      </c>
      <c r="H1574" s="3"/>
    </row>
    <row r="1575" ht="15.75" customHeight="1">
      <c r="A1575" s="2">
        <v>45680.0</v>
      </c>
      <c r="B1575" s="3" t="s">
        <v>57</v>
      </c>
      <c r="C1575" s="4" t="s">
        <v>62</v>
      </c>
      <c r="D1575" s="3" t="s">
        <v>34</v>
      </c>
      <c r="E1575" s="3" t="s">
        <v>20</v>
      </c>
      <c r="F1575" s="3" t="s">
        <v>3163</v>
      </c>
      <c r="G1575" s="3" t="s">
        <v>3164</v>
      </c>
      <c r="H1575" s="3"/>
    </row>
    <row r="1576" ht="15.75" customHeight="1">
      <c r="A1576" s="2">
        <v>45680.0</v>
      </c>
      <c r="B1576" s="3" t="s">
        <v>57</v>
      </c>
      <c r="C1576" s="4" t="s">
        <v>62</v>
      </c>
      <c r="D1576" s="3" t="s">
        <v>68</v>
      </c>
      <c r="E1576" s="3" t="s">
        <v>59</v>
      </c>
      <c r="F1576" s="3" t="s">
        <v>3165</v>
      </c>
      <c r="G1576" s="3" t="s">
        <v>3166</v>
      </c>
      <c r="H1576" s="3"/>
    </row>
    <row r="1577" ht="15.75" customHeight="1">
      <c r="A1577" s="2">
        <v>45680.0</v>
      </c>
      <c r="B1577" s="3" t="s">
        <v>57</v>
      </c>
      <c r="C1577" s="4" t="s">
        <v>62</v>
      </c>
      <c r="D1577" s="3" t="s">
        <v>19</v>
      </c>
      <c r="E1577" s="3" t="s">
        <v>20</v>
      </c>
      <c r="F1577" s="3" t="s">
        <v>3167</v>
      </c>
      <c r="G1577" s="3" t="s">
        <v>3168</v>
      </c>
      <c r="H1577" s="3"/>
    </row>
    <row r="1578" ht="15.75" customHeight="1">
      <c r="A1578" s="2">
        <v>45680.0</v>
      </c>
      <c r="B1578" s="3" t="s">
        <v>57</v>
      </c>
      <c r="C1578" s="3" t="s">
        <v>58</v>
      </c>
      <c r="D1578" s="3" t="s">
        <v>68</v>
      </c>
      <c r="E1578" s="3" t="s">
        <v>59</v>
      </c>
      <c r="F1578" s="3" t="s">
        <v>3169</v>
      </c>
      <c r="G1578" s="3" t="s">
        <v>3170</v>
      </c>
      <c r="H1578" s="3"/>
    </row>
    <row r="1579" ht="15.75" customHeight="1">
      <c r="A1579" s="2">
        <v>45680.0</v>
      </c>
      <c r="B1579" s="3" t="s">
        <v>92</v>
      </c>
      <c r="C1579" s="3" t="s">
        <v>93</v>
      </c>
      <c r="D1579" s="3" t="s">
        <v>63</v>
      </c>
      <c r="E1579" s="3" t="s">
        <v>109</v>
      </c>
      <c r="F1579" s="3" t="s">
        <v>3171</v>
      </c>
      <c r="G1579" s="3" t="s">
        <v>3172</v>
      </c>
      <c r="H1579" s="3"/>
    </row>
    <row r="1580" ht="15.75" customHeight="1">
      <c r="A1580" s="2">
        <v>45680.0</v>
      </c>
      <c r="B1580" s="3" t="s">
        <v>92</v>
      </c>
      <c r="C1580" s="3" t="s">
        <v>98</v>
      </c>
      <c r="D1580" s="3" t="s">
        <v>26</v>
      </c>
      <c r="E1580" s="3" t="s">
        <v>101</v>
      </c>
      <c r="F1580" s="3" t="s">
        <v>3173</v>
      </c>
      <c r="G1580" s="3" t="s">
        <v>3174</v>
      </c>
      <c r="H1580" s="3"/>
    </row>
    <row r="1581" ht="15.75" customHeight="1">
      <c r="A1581" s="2">
        <v>45680.0</v>
      </c>
      <c r="B1581" s="3" t="s">
        <v>92</v>
      </c>
      <c r="C1581" s="3" t="s">
        <v>93</v>
      </c>
      <c r="D1581" s="3" t="s">
        <v>68</v>
      </c>
      <c r="E1581" s="3" t="s">
        <v>20</v>
      </c>
      <c r="F1581" s="3" t="s">
        <v>3175</v>
      </c>
      <c r="G1581" s="3" t="s">
        <v>2668</v>
      </c>
      <c r="H1581" s="3"/>
    </row>
    <row r="1582" ht="15.75" customHeight="1">
      <c r="A1582" s="2">
        <v>45680.0</v>
      </c>
      <c r="B1582" s="3" t="s">
        <v>7</v>
      </c>
      <c r="C1582" s="3" t="s">
        <v>126</v>
      </c>
      <c r="D1582" s="3" t="s">
        <v>9</v>
      </c>
      <c r="E1582" s="3" t="s">
        <v>109</v>
      </c>
      <c r="F1582" s="3" t="s">
        <v>3176</v>
      </c>
      <c r="G1582" s="3" t="s">
        <v>3177</v>
      </c>
      <c r="H1582" s="3"/>
    </row>
    <row r="1583" ht="15.75" customHeight="1">
      <c r="A1583" s="2">
        <v>45680.0</v>
      </c>
      <c r="B1583" s="3" t="s">
        <v>7</v>
      </c>
      <c r="C1583" s="3" t="s">
        <v>126</v>
      </c>
      <c r="D1583" s="3" t="s">
        <v>68</v>
      </c>
      <c r="E1583" s="3" t="s">
        <v>20</v>
      </c>
      <c r="F1583" s="3" t="s">
        <v>3178</v>
      </c>
      <c r="G1583" s="3" t="s">
        <v>3179</v>
      </c>
      <c r="H1583" s="3"/>
    </row>
    <row r="1584" ht="15.75" customHeight="1">
      <c r="A1584" s="2">
        <v>45680.0</v>
      </c>
      <c r="B1584" s="3" t="s">
        <v>7</v>
      </c>
      <c r="C1584" s="3" t="s">
        <v>126</v>
      </c>
      <c r="D1584" s="3" t="s">
        <v>34</v>
      </c>
      <c r="E1584" s="3" t="s">
        <v>258</v>
      </c>
      <c r="F1584" s="3" t="s">
        <v>3180</v>
      </c>
      <c r="G1584" s="3" t="s">
        <v>3181</v>
      </c>
      <c r="H1584" s="3"/>
    </row>
    <row r="1585" ht="15.75" customHeight="1">
      <c r="A1585" s="2">
        <v>45680.0</v>
      </c>
      <c r="B1585" s="3" t="s">
        <v>7</v>
      </c>
      <c r="C1585" s="3" t="s">
        <v>126</v>
      </c>
      <c r="D1585" s="3" t="s">
        <v>9</v>
      </c>
      <c r="E1585" s="3" t="s">
        <v>258</v>
      </c>
      <c r="F1585" s="3" t="s">
        <v>3182</v>
      </c>
      <c r="G1585" s="3" t="s">
        <v>3183</v>
      </c>
      <c r="H1585" s="3"/>
    </row>
    <row r="1586" ht="15.75" customHeight="1">
      <c r="A1586" s="2">
        <v>45680.0</v>
      </c>
      <c r="B1586" s="3" t="s">
        <v>7</v>
      </c>
      <c r="C1586" s="3" t="s">
        <v>118</v>
      </c>
      <c r="D1586" s="3" t="s">
        <v>68</v>
      </c>
      <c r="E1586" s="3" t="s">
        <v>15</v>
      </c>
      <c r="F1586" s="3" t="s">
        <v>3184</v>
      </c>
      <c r="G1586" s="3" t="s">
        <v>3185</v>
      </c>
      <c r="H1586" s="3"/>
    </row>
    <row r="1587" ht="15.75" customHeight="1">
      <c r="A1587" s="2">
        <v>45680.0</v>
      </c>
      <c r="B1587" s="3" t="s">
        <v>7</v>
      </c>
      <c r="C1587" s="3" t="s">
        <v>118</v>
      </c>
      <c r="D1587" s="3" t="s">
        <v>68</v>
      </c>
      <c r="E1587" s="3" t="s">
        <v>15</v>
      </c>
      <c r="F1587" s="3" t="s">
        <v>3186</v>
      </c>
      <c r="G1587" s="3" t="s">
        <v>3187</v>
      </c>
      <c r="H1587" s="3"/>
    </row>
    <row r="1588" ht="15.75" customHeight="1">
      <c r="A1588" s="2">
        <v>45680.0</v>
      </c>
      <c r="B1588" s="3" t="s">
        <v>7</v>
      </c>
      <c r="C1588" s="3" t="s">
        <v>126</v>
      </c>
      <c r="D1588" s="3" t="s">
        <v>26</v>
      </c>
      <c r="E1588" s="3" t="s">
        <v>660</v>
      </c>
      <c r="F1588" s="3" t="s">
        <v>3188</v>
      </c>
      <c r="G1588" s="3" t="s">
        <v>3189</v>
      </c>
      <c r="H1588" s="3"/>
    </row>
    <row r="1589" ht="15.75" customHeight="1">
      <c r="A1589" s="2">
        <v>45680.0</v>
      </c>
      <c r="B1589" s="3" t="s">
        <v>7</v>
      </c>
      <c r="C1589" s="3" t="s">
        <v>118</v>
      </c>
      <c r="D1589" s="3" t="s">
        <v>63</v>
      </c>
      <c r="E1589" s="3" t="s">
        <v>20</v>
      </c>
      <c r="F1589" s="3" t="s">
        <v>3190</v>
      </c>
      <c r="G1589" s="3" t="s">
        <v>3191</v>
      </c>
      <c r="H1589" s="3"/>
    </row>
    <row r="1590" ht="15.75" customHeight="1">
      <c r="A1590" s="2">
        <v>45680.0</v>
      </c>
      <c r="B1590" s="3" t="s">
        <v>7</v>
      </c>
      <c r="C1590" s="3" t="s">
        <v>118</v>
      </c>
      <c r="D1590" s="3" t="s">
        <v>63</v>
      </c>
      <c r="E1590" s="3" t="s">
        <v>20</v>
      </c>
      <c r="F1590" s="3" t="s">
        <v>3192</v>
      </c>
      <c r="G1590" s="3" t="s">
        <v>3193</v>
      </c>
      <c r="H1590" s="3"/>
    </row>
    <row r="1591" ht="15.75" customHeight="1">
      <c r="A1591" s="2">
        <v>45680.0</v>
      </c>
      <c r="B1591" s="3" t="s">
        <v>7</v>
      </c>
      <c r="C1591" s="3" t="s">
        <v>106</v>
      </c>
      <c r="D1591" s="3" t="s">
        <v>26</v>
      </c>
      <c r="E1591" s="3" t="s">
        <v>660</v>
      </c>
      <c r="F1591" s="3" t="s">
        <v>3194</v>
      </c>
      <c r="G1591" s="3" t="s">
        <v>3195</v>
      </c>
      <c r="H1591" s="3"/>
    </row>
    <row r="1592" ht="15.75" customHeight="1">
      <c r="A1592" s="2">
        <v>45680.0</v>
      </c>
      <c r="B1592" s="3" t="s">
        <v>7</v>
      </c>
      <c r="C1592" s="3" t="s">
        <v>106</v>
      </c>
      <c r="D1592" s="3" t="s">
        <v>9</v>
      </c>
      <c r="E1592" s="3" t="s">
        <v>10</v>
      </c>
      <c r="F1592" s="3" t="s">
        <v>3196</v>
      </c>
      <c r="G1592" s="3" t="s">
        <v>3197</v>
      </c>
      <c r="H1592" s="3"/>
    </row>
    <row r="1593" ht="15.75" customHeight="1">
      <c r="A1593" s="2">
        <v>45680.0</v>
      </c>
      <c r="B1593" s="3" t="s">
        <v>7</v>
      </c>
      <c r="C1593" s="3" t="s">
        <v>106</v>
      </c>
      <c r="D1593" s="3" t="s">
        <v>9</v>
      </c>
      <c r="E1593" s="3" t="s">
        <v>258</v>
      </c>
      <c r="F1593" s="3" t="s">
        <v>3198</v>
      </c>
      <c r="G1593" s="3" t="s">
        <v>3199</v>
      </c>
      <c r="H1593" s="3"/>
    </row>
    <row r="1594" ht="15.75" customHeight="1">
      <c r="A1594" s="2">
        <v>45680.0</v>
      </c>
      <c r="B1594" s="3" t="s">
        <v>7</v>
      </c>
      <c r="C1594" s="3" t="s">
        <v>106</v>
      </c>
      <c r="D1594" s="3" t="s">
        <v>38</v>
      </c>
      <c r="E1594" s="3" t="s">
        <v>101</v>
      </c>
      <c r="F1594" s="3" t="s">
        <v>3200</v>
      </c>
      <c r="G1594" s="3" t="s">
        <v>3201</v>
      </c>
      <c r="H1594" s="3"/>
    </row>
    <row r="1595" ht="15.75" customHeight="1">
      <c r="A1595" s="2">
        <v>45680.0</v>
      </c>
      <c r="B1595" s="3" t="s">
        <v>7</v>
      </c>
      <c r="C1595" s="3" t="s">
        <v>8</v>
      </c>
      <c r="D1595" s="3" t="s">
        <v>63</v>
      </c>
      <c r="E1595" s="3" t="s">
        <v>15</v>
      </c>
      <c r="F1595" s="3" t="s">
        <v>3202</v>
      </c>
      <c r="G1595" s="3" t="s">
        <v>3203</v>
      </c>
      <c r="H1595" s="3"/>
    </row>
    <row r="1596" ht="15.75" customHeight="1">
      <c r="A1596" s="2">
        <v>45680.0</v>
      </c>
      <c r="B1596" s="3" t="s">
        <v>7</v>
      </c>
      <c r="C1596" s="3" t="s">
        <v>118</v>
      </c>
      <c r="D1596" s="3" t="s">
        <v>34</v>
      </c>
      <c r="E1596" s="3" t="s">
        <v>10</v>
      </c>
      <c r="F1596" s="3" t="s">
        <v>3204</v>
      </c>
      <c r="G1596" s="3" t="s">
        <v>3205</v>
      </c>
      <c r="H1596" s="3"/>
    </row>
    <row r="1597" ht="15.75" customHeight="1">
      <c r="A1597" s="2">
        <v>45680.0</v>
      </c>
      <c r="B1597" s="3" t="s">
        <v>7</v>
      </c>
      <c r="C1597" s="3" t="s">
        <v>131</v>
      </c>
      <c r="D1597" s="3" t="s">
        <v>26</v>
      </c>
      <c r="E1597" s="3" t="s">
        <v>527</v>
      </c>
      <c r="F1597" s="3" t="s">
        <v>3206</v>
      </c>
      <c r="G1597" s="3" t="s">
        <v>3207</v>
      </c>
      <c r="H1597" s="3"/>
    </row>
    <row r="1598" ht="15.75" customHeight="1">
      <c r="A1598" s="2">
        <v>45680.0</v>
      </c>
      <c r="B1598" s="3" t="s">
        <v>7</v>
      </c>
      <c r="C1598" s="3" t="s">
        <v>8</v>
      </c>
      <c r="D1598" s="3" t="s">
        <v>9</v>
      </c>
      <c r="E1598" s="3" t="s">
        <v>109</v>
      </c>
      <c r="F1598" s="3" t="s">
        <v>3208</v>
      </c>
      <c r="G1598" s="3" t="s">
        <v>3209</v>
      </c>
      <c r="H1598" s="3"/>
    </row>
    <row r="1599" ht="15.75" customHeight="1">
      <c r="A1599" s="2">
        <v>45680.0</v>
      </c>
      <c r="B1599" s="3" t="s">
        <v>92</v>
      </c>
      <c r="C1599" s="3" t="s">
        <v>158</v>
      </c>
      <c r="D1599" s="3" t="s">
        <v>19</v>
      </c>
      <c r="E1599" s="3" t="s">
        <v>15</v>
      </c>
      <c r="F1599" s="3" t="s">
        <v>3210</v>
      </c>
      <c r="G1599" s="3" t="s">
        <v>3211</v>
      </c>
      <c r="H1599" s="3"/>
    </row>
    <row r="1600" ht="15.75" customHeight="1">
      <c r="A1600" s="2">
        <v>45680.0</v>
      </c>
      <c r="B1600" s="3" t="s">
        <v>92</v>
      </c>
      <c r="C1600" s="3" t="s">
        <v>98</v>
      </c>
      <c r="D1600" s="3" t="s">
        <v>38</v>
      </c>
      <c r="E1600" s="3" t="s">
        <v>15</v>
      </c>
      <c r="F1600" s="3" t="s">
        <v>3212</v>
      </c>
      <c r="G1600" s="3" t="s">
        <v>3213</v>
      </c>
      <c r="H1600" s="3"/>
    </row>
    <row r="1601" ht="15.75" customHeight="1">
      <c r="A1601" s="2">
        <v>45680.0</v>
      </c>
      <c r="B1601" s="3" t="s">
        <v>92</v>
      </c>
      <c r="C1601" s="3" t="s">
        <v>98</v>
      </c>
      <c r="D1601" s="3" t="s">
        <v>26</v>
      </c>
      <c r="E1601" s="3" t="s">
        <v>101</v>
      </c>
      <c r="F1601" s="3" t="s">
        <v>3214</v>
      </c>
      <c r="G1601" s="3" t="s">
        <v>3215</v>
      </c>
      <c r="H1601" s="3"/>
    </row>
    <row r="1602" ht="15.75" customHeight="1">
      <c r="A1602" s="2">
        <v>45680.0</v>
      </c>
      <c r="B1602" s="3" t="s">
        <v>92</v>
      </c>
      <c r="C1602" s="3" t="s">
        <v>98</v>
      </c>
      <c r="D1602" s="3" t="s">
        <v>34</v>
      </c>
      <c r="E1602" s="3" t="s">
        <v>109</v>
      </c>
      <c r="F1602" s="3" t="s">
        <v>3216</v>
      </c>
      <c r="G1602" s="3" t="s">
        <v>3217</v>
      </c>
      <c r="H1602" s="3"/>
    </row>
    <row r="1603" ht="15.75" customHeight="1">
      <c r="A1603" s="2">
        <v>45680.0</v>
      </c>
      <c r="B1603" s="3" t="s">
        <v>92</v>
      </c>
      <c r="C1603" s="3" t="s">
        <v>93</v>
      </c>
      <c r="D1603" s="3" t="s">
        <v>38</v>
      </c>
      <c r="E1603" s="3" t="s">
        <v>101</v>
      </c>
      <c r="F1603" s="3" t="s">
        <v>3218</v>
      </c>
      <c r="G1603" s="3" t="s">
        <v>3219</v>
      </c>
      <c r="H1603" s="3"/>
    </row>
    <row r="1604" ht="15.75" customHeight="1">
      <c r="A1604" s="2">
        <v>45680.0</v>
      </c>
      <c r="B1604" s="3" t="s">
        <v>7</v>
      </c>
      <c r="C1604" s="3" t="s">
        <v>131</v>
      </c>
      <c r="D1604" s="3" t="s">
        <v>26</v>
      </c>
      <c r="E1604" s="3" t="s">
        <v>660</v>
      </c>
      <c r="F1604" s="3" t="s">
        <v>3220</v>
      </c>
      <c r="G1604" s="3" t="s">
        <v>3221</v>
      </c>
      <c r="H1604" s="3"/>
    </row>
    <row r="1605" ht="15.75" customHeight="1">
      <c r="A1605" s="2">
        <v>45680.0</v>
      </c>
      <c r="B1605" s="3" t="s">
        <v>92</v>
      </c>
      <c r="C1605" s="3" t="s">
        <v>144</v>
      </c>
      <c r="D1605" s="3" t="s">
        <v>68</v>
      </c>
      <c r="E1605" s="3" t="s">
        <v>20</v>
      </c>
      <c r="F1605" s="3" t="s">
        <v>3222</v>
      </c>
      <c r="G1605" s="3" t="s">
        <v>3223</v>
      </c>
      <c r="H1605" s="3"/>
    </row>
    <row r="1606" ht="15.75" customHeight="1">
      <c r="A1606" s="2">
        <v>45680.0</v>
      </c>
      <c r="B1606" s="3" t="s">
        <v>92</v>
      </c>
      <c r="C1606" s="3" t="s">
        <v>144</v>
      </c>
      <c r="D1606" s="3" t="s">
        <v>26</v>
      </c>
      <c r="E1606" s="3" t="s">
        <v>15</v>
      </c>
      <c r="F1606" s="3" t="s">
        <v>3224</v>
      </c>
      <c r="G1606" s="3" t="s">
        <v>3225</v>
      </c>
      <c r="H1606" s="3"/>
    </row>
    <row r="1607" ht="15.75" customHeight="1">
      <c r="A1607" s="2">
        <v>45680.0</v>
      </c>
      <c r="B1607" s="3" t="s">
        <v>92</v>
      </c>
      <c r="C1607" s="3" t="s">
        <v>98</v>
      </c>
      <c r="D1607" s="3" t="s">
        <v>9</v>
      </c>
      <c r="E1607" s="3" t="s">
        <v>10</v>
      </c>
      <c r="F1607" s="3" t="s">
        <v>3226</v>
      </c>
      <c r="G1607" s="3" t="s">
        <v>3227</v>
      </c>
      <c r="H1607" s="3"/>
    </row>
    <row r="1608" ht="15.75" customHeight="1">
      <c r="A1608" s="2">
        <v>45680.0</v>
      </c>
      <c r="B1608" s="3" t="s">
        <v>92</v>
      </c>
      <c r="C1608" s="4" t="s">
        <v>149</v>
      </c>
      <c r="D1608" s="3" t="s">
        <v>68</v>
      </c>
      <c r="E1608" s="3" t="s">
        <v>20</v>
      </c>
      <c r="F1608" s="3" t="s">
        <v>3228</v>
      </c>
      <c r="G1608" s="3" t="s">
        <v>3229</v>
      </c>
      <c r="H1608" s="3"/>
    </row>
    <row r="1609" ht="15.75" customHeight="1">
      <c r="A1609" s="2">
        <v>45680.0</v>
      </c>
      <c r="B1609" s="3" t="s">
        <v>92</v>
      </c>
      <c r="C1609" s="4" t="s">
        <v>149</v>
      </c>
      <c r="D1609" s="3" t="s">
        <v>34</v>
      </c>
      <c r="E1609" s="3" t="s">
        <v>101</v>
      </c>
      <c r="F1609" s="3" t="s">
        <v>3230</v>
      </c>
      <c r="G1609" s="3" t="s">
        <v>3231</v>
      </c>
      <c r="H1609" s="3"/>
    </row>
    <row r="1610" ht="15.75" customHeight="1">
      <c r="A1610" s="2">
        <v>45680.0</v>
      </c>
      <c r="B1610" s="3" t="s">
        <v>92</v>
      </c>
      <c r="C1610" s="4" t="s">
        <v>149</v>
      </c>
      <c r="D1610" s="3" t="s">
        <v>9</v>
      </c>
      <c r="E1610" s="3" t="s">
        <v>109</v>
      </c>
      <c r="F1610" s="3" t="s">
        <v>3232</v>
      </c>
      <c r="G1610" s="3" t="s">
        <v>3233</v>
      </c>
      <c r="H1610" s="3"/>
    </row>
    <row r="1611" ht="15.75" customHeight="1">
      <c r="A1611" s="2">
        <v>45680.0</v>
      </c>
      <c r="B1611" s="3" t="s">
        <v>92</v>
      </c>
      <c r="C1611" s="3" t="s">
        <v>158</v>
      </c>
      <c r="D1611" s="3" t="s">
        <v>9</v>
      </c>
      <c r="E1611" s="3" t="s">
        <v>101</v>
      </c>
      <c r="F1611" s="3" t="s">
        <v>3234</v>
      </c>
      <c r="G1611" s="3" t="s">
        <v>3235</v>
      </c>
      <c r="H1611" s="3"/>
    </row>
    <row r="1612" ht="15.75" customHeight="1">
      <c r="A1612" s="2">
        <v>45680.0</v>
      </c>
      <c r="B1612" s="3" t="s">
        <v>92</v>
      </c>
      <c r="C1612" s="3" t="s">
        <v>158</v>
      </c>
      <c r="D1612" s="3" t="s">
        <v>9</v>
      </c>
      <c r="E1612" s="3" t="s">
        <v>10</v>
      </c>
      <c r="F1612" s="3" t="s">
        <v>3236</v>
      </c>
      <c r="G1612" s="3" t="s">
        <v>3237</v>
      </c>
      <c r="H1612" s="3"/>
    </row>
    <row r="1613" ht="15.75" customHeight="1">
      <c r="A1613" s="2">
        <v>45680.0</v>
      </c>
      <c r="B1613" s="3" t="s">
        <v>92</v>
      </c>
      <c r="C1613" s="3" t="s">
        <v>158</v>
      </c>
      <c r="D1613" s="3" t="s">
        <v>63</v>
      </c>
      <c r="E1613" s="3" t="s">
        <v>59</v>
      </c>
      <c r="F1613" s="3" t="s">
        <v>3238</v>
      </c>
      <c r="G1613" s="3" t="s">
        <v>3239</v>
      </c>
      <c r="H1613" s="3"/>
    </row>
    <row r="1614" ht="15.75" customHeight="1">
      <c r="A1614" s="2">
        <v>45680.0</v>
      </c>
      <c r="B1614" s="3" t="s">
        <v>92</v>
      </c>
      <c r="C1614" s="3" t="s">
        <v>158</v>
      </c>
      <c r="D1614" s="3" t="s">
        <v>26</v>
      </c>
      <c r="E1614" s="3" t="s">
        <v>15</v>
      </c>
      <c r="F1614" s="3" t="s">
        <v>3240</v>
      </c>
      <c r="G1614" s="3" t="s">
        <v>3241</v>
      </c>
      <c r="H1614" s="3"/>
    </row>
    <row r="1615" ht="15.75" customHeight="1">
      <c r="A1615" s="2">
        <v>45680.0</v>
      </c>
      <c r="B1615" s="3" t="s">
        <v>92</v>
      </c>
      <c r="C1615" s="3" t="s">
        <v>144</v>
      </c>
      <c r="D1615" s="3" t="s">
        <v>9</v>
      </c>
      <c r="E1615" s="3" t="s">
        <v>10</v>
      </c>
      <c r="F1615" s="3" t="s">
        <v>3242</v>
      </c>
      <c r="G1615" s="3" t="s">
        <v>3243</v>
      </c>
      <c r="H1615" s="3"/>
    </row>
    <row r="1616" ht="15.75" customHeight="1">
      <c r="A1616" s="2">
        <v>45681.0</v>
      </c>
      <c r="B1616" s="3" t="s">
        <v>57</v>
      </c>
      <c r="C1616" s="3" t="s">
        <v>58</v>
      </c>
      <c r="D1616" s="3" t="s">
        <v>63</v>
      </c>
      <c r="E1616" s="3" t="s">
        <v>59</v>
      </c>
      <c r="F1616" s="3" t="s">
        <v>3244</v>
      </c>
      <c r="G1616" s="3" t="s">
        <v>3245</v>
      </c>
      <c r="H1616" s="3"/>
    </row>
    <row r="1617" ht="15.75" customHeight="1">
      <c r="A1617" s="2">
        <v>45681.0</v>
      </c>
      <c r="B1617" s="3" t="s">
        <v>13</v>
      </c>
      <c r="C1617" s="3" t="s">
        <v>169</v>
      </c>
      <c r="D1617" s="3" t="s">
        <v>34</v>
      </c>
      <c r="E1617" s="3" t="s">
        <v>15</v>
      </c>
      <c r="F1617" s="3" t="s">
        <v>3246</v>
      </c>
      <c r="G1617" s="3" t="s">
        <v>3247</v>
      </c>
      <c r="H1617" s="3"/>
    </row>
    <row r="1618" ht="15.75" customHeight="1">
      <c r="A1618" s="2">
        <v>45681.0</v>
      </c>
      <c r="B1618" s="3" t="s">
        <v>13</v>
      </c>
      <c r="C1618" s="3" t="s">
        <v>169</v>
      </c>
      <c r="D1618" s="3" t="s">
        <v>9</v>
      </c>
      <c r="E1618" s="3" t="s">
        <v>15</v>
      </c>
      <c r="F1618" s="3" t="s">
        <v>3248</v>
      </c>
      <c r="G1618" s="3" t="s">
        <v>3249</v>
      </c>
      <c r="H1618" s="3"/>
    </row>
    <row r="1619" ht="15.75" customHeight="1">
      <c r="A1619" s="2">
        <v>45681.0</v>
      </c>
      <c r="B1619" s="3" t="s">
        <v>13</v>
      </c>
      <c r="C1619" s="3" t="s">
        <v>169</v>
      </c>
      <c r="D1619" s="3" t="s">
        <v>68</v>
      </c>
      <c r="E1619" s="3" t="s">
        <v>59</v>
      </c>
      <c r="F1619" s="3" t="s">
        <v>3250</v>
      </c>
      <c r="G1619" s="3" t="s">
        <v>3251</v>
      </c>
      <c r="H1619" s="3"/>
    </row>
    <row r="1620" ht="15.75" customHeight="1">
      <c r="A1620" s="2">
        <v>45681.0</v>
      </c>
      <c r="B1620" s="3" t="s">
        <v>13</v>
      </c>
      <c r="C1620" s="3" t="s">
        <v>169</v>
      </c>
      <c r="D1620" s="3" t="s">
        <v>26</v>
      </c>
      <c r="E1620" s="3" t="s">
        <v>20</v>
      </c>
      <c r="F1620" s="3" t="s">
        <v>3252</v>
      </c>
      <c r="G1620" s="3" t="s">
        <v>3253</v>
      </c>
      <c r="H1620" s="3"/>
    </row>
    <row r="1621" ht="15.75" customHeight="1">
      <c r="A1621" s="2">
        <v>45681.0</v>
      </c>
      <c r="B1621" s="3" t="s">
        <v>13</v>
      </c>
      <c r="C1621" s="3" t="s">
        <v>169</v>
      </c>
      <c r="D1621" s="3" t="s">
        <v>34</v>
      </c>
      <c r="E1621" s="3" t="s">
        <v>101</v>
      </c>
      <c r="F1621" s="3" t="s">
        <v>3254</v>
      </c>
      <c r="G1621" s="3" t="s">
        <v>3255</v>
      </c>
      <c r="H1621" s="3"/>
    </row>
    <row r="1622" ht="15.75" customHeight="1">
      <c r="A1622" s="2">
        <v>45681.0</v>
      </c>
      <c r="B1622" s="3" t="s">
        <v>13</v>
      </c>
      <c r="C1622" s="3" t="s">
        <v>18</v>
      </c>
      <c r="D1622" s="3" t="s">
        <v>68</v>
      </c>
      <c r="E1622" s="3" t="s">
        <v>59</v>
      </c>
      <c r="F1622" s="3" t="s">
        <v>3256</v>
      </c>
      <c r="G1622" s="3" t="s">
        <v>3257</v>
      </c>
      <c r="H1622" s="3"/>
    </row>
    <row r="1623" ht="15.75" customHeight="1">
      <c r="A1623" s="2">
        <v>45681.0</v>
      </c>
      <c r="B1623" s="3" t="s">
        <v>13</v>
      </c>
      <c r="C1623" s="3" t="s">
        <v>37</v>
      </c>
      <c r="D1623" s="3" t="s">
        <v>23</v>
      </c>
      <c r="E1623" s="3" t="s">
        <v>20</v>
      </c>
      <c r="F1623" s="3" t="s">
        <v>3258</v>
      </c>
      <c r="G1623" s="3" t="s">
        <v>3259</v>
      </c>
      <c r="H1623" s="3"/>
    </row>
    <row r="1624" ht="15.75" customHeight="1">
      <c r="A1624" s="2">
        <v>45681.0</v>
      </c>
      <c r="B1624" s="3" t="s">
        <v>13</v>
      </c>
      <c r="C1624" s="3" t="s">
        <v>29</v>
      </c>
      <c r="D1624" s="3" t="s">
        <v>9</v>
      </c>
      <c r="E1624" s="3" t="s">
        <v>101</v>
      </c>
      <c r="F1624" s="3" t="s">
        <v>3260</v>
      </c>
      <c r="G1624" s="3" t="s">
        <v>3261</v>
      </c>
      <c r="H1624" s="3"/>
    </row>
    <row r="1625" ht="15.75" customHeight="1">
      <c r="A1625" s="2">
        <v>45681.0</v>
      </c>
      <c r="B1625" s="3" t="s">
        <v>13</v>
      </c>
      <c r="C1625" s="3" t="s">
        <v>29</v>
      </c>
      <c r="D1625" s="3" t="s">
        <v>26</v>
      </c>
      <c r="E1625" s="3" t="s">
        <v>15</v>
      </c>
      <c r="F1625" s="3" t="s">
        <v>3262</v>
      </c>
      <c r="G1625" s="3" t="s">
        <v>3263</v>
      </c>
      <c r="H1625" s="3"/>
    </row>
    <row r="1626" ht="15.75" customHeight="1">
      <c r="A1626" s="2">
        <v>45681.0</v>
      </c>
      <c r="B1626" s="3" t="s">
        <v>13</v>
      </c>
      <c r="C1626" s="3" t="s">
        <v>18</v>
      </c>
      <c r="D1626" s="3" t="s">
        <v>9</v>
      </c>
      <c r="E1626" s="3" t="s">
        <v>101</v>
      </c>
      <c r="F1626" s="3" t="s">
        <v>3264</v>
      </c>
      <c r="G1626" s="3" t="s">
        <v>3265</v>
      </c>
      <c r="H1626" s="3"/>
    </row>
    <row r="1627" ht="15.75" customHeight="1">
      <c r="A1627" s="2">
        <v>45681.0</v>
      </c>
      <c r="B1627" s="3" t="s">
        <v>13</v>
      </c>
      <c r="C1627" s="3" t="s">
        <v>18</v>
      </c>
      <c r="D1627" s="3" t="s">
        <v>19</v>
      </c>
      <c r="E1627" s="3" t="s">
        <v>20</v>
      </c>
      <c r="F1627" s="3" t="s">
        <v>3266</v>
      </c>
      <c r="G1627" s="3" t="s">
        <v>3267</v>
      </c>
      <c r="H1627" s="3"/>
    </row>
    <row r="1628" ht="15.75" customHeight="1">
      <c r="A1628" s="2">
        <v>45681.0</v>
      </c>
      <c r="B1628" s="3" t="s">
        <v>57</v>
      </c>
      <c r="C1628" s="3" t="s">
        <v>58</v>
      </c>
      <c r="D1628" s="3" t="s">
        <v>26</v>
      </c>
      <c r="E1628" s="3" t="s">
        <v>20</v>
      </c>
      <c r="F1628" s="3" t="s">
        <v>3268</v>
      </c>
      <c r="G1628" s="3" t="s">
        <v>3269</v>
      </c>
      <c r="H1628" s="3"/>
    </row>
    <row r="1629" ht="15.75" customHeight="1">
      <c r="A1629" s="2">
        <v>45681.0</v>
      </c>
      <c r="B1629" s="3" t="s">
        <v>13</v>
      </c>
      <c r="C1629" s="3" t="s">
        <v>37</v>
      </c>
      <c r="D1629" s="3" t="s">
        <v>63</v>
      </c>
      <c r="E1629" s="3" t="s">
        <v>101</v>
      </c>
      <c r="F1629" s="3" t="s">
        <v>3270</v>
      </c>
      <c r="G1629" s="3" t="s">
        <v>3271</v>
      </c>
      <c r="H1629" s="3"/>
    </row>
    <row r="1630" ht="15.75" customHeight="1">
      <c r="A1630" s="2">
        <v>45681.0</v>
      </c>
      <c r="B1630" s="3" t="s">
        <v>57</v>
      </c>
      <c r="C1630" s="3" t="s">
        <v>58</v>
      </c>
      <c r="D1630" s="3" t="s">
        <v>19</v>
      </c>
      <c r="E1630" s="3" t="s">
        <v>59</v>
      </c>
      <c r="F1630" s="3" t="s">
        <v>3272</v>
      </c>
      <c r="G1630" s="3" t="s">
        <v>3273</v>
      </c>
      <c r="H1630" s="3"/>
    </row>
    <row r="1631" ht="15.75" customHeight="1">
      <c r="A1631" s="2">
        <v>45681.0</v>
      </c>
      <c r="B1631" s="3" t="s">
        <v>57</v>
      </c>
      <c r="C1631" s="3" t="s">
        <v>80</v>
      </c>
      <c r="D1631" s="3" t="s">
        <v>34</v>
      </c>
      <c r="E1631" s="3" t="s">
        <v>15</v>
      </c>
      <c r="F1631" s="3" t="s">
        <v>3274</v>
      </c>
      <c r="G1631" s="3" t="s">
        <v>3275</v>
      </c>
      <c r="H1631" s="3"/>
    </row>
    <row r="1632" ht="15.75" customHeight="1">
      <c r="A1632" s="2">
        <v>45681.0</v>
      </c>
      <c r="B1632" s="3" t="s">
        <v>57</v>
      </c>
      <c r="C1632" s="4" t="s">
        <v>62</v>
      </c>
      <c r="D1632" s="3" t="s">
        <v>19</v>
      </c>
      <c r="E1632" s="3" t="s">
        <v>20</v>
      </c>
      <c r="F1632" s="3" t="s">
        <v>3276</v>
      </c>
      <c r="G1632" s="3" t="s">
        <v>3277</v>
      </c>
      <c r="H1632" s="3"/>
    </row>
    <row r="1633" ht="15.75" customHeight="1">
      <c r="A1633" s="2">
        <v>45681.0</v>
      </c>
      <c r="B1633" s="3" t="s">
        <v>13</v>
      </c>
      <c r="C1633" s="3" t="s">
        <v>18</v>
      </c>
      <c r="D1633" s="3" t="s">
        <v>63</v>
      </c>
      <c r="E1633" s="3" t="s">
        <v>59</v>
      </c>
      <c r="F1633" s="3" t="s">
        <v>3278</v>
      </c>
      <c r="G1633" s="3" t="s">
        <v>3279</v>
      </c>
      <c r="H1633" s="3"/>
    </row>
    <row r="1634" ht="15.75" customHeight="1">
      <c r="A1634" s="2">
        <v>45681.0</v>
      </c>
      <c r="B1634" s="3" t="s">
        <v>57</v>
      </c>
      <c r="C1634" s="3" t="s">
        <v>85</v>
      </c>
      <c r="D1634" s="3" t="s">
        <v>34</v>
      </c>
      <c r="E1634" s="3" t="s">
        <v>15</v>
      </c>
      <c r="F1634" s="3" t="s">
        <v>3280</v>
      </c>
      <c r="G1634" s="3" t="s">
        <v>3281</v>
      </c>
      <c r="H1634" s="3"/>
    </row>
    <row r="1635" ht="15.75" customHeight="1">
      <c r="A1635" s="2">
        <v>45681.0</v>
      </c>
      <c r="B1635" s="3" t="s">
        <v>57</v>
      </c>
      <c r="C1635" s="3" t="s">
        <v>85</v>
      </c>
      <c r="D1635" s="3" t="s">
        <v>26</v>
      </c>
      <c r="E1635" s="3" t="s">
        <v>20</v>
      </c>
      <c r="F1635" s="3" t="s">
        <v>3282</v>
      </c>
      <c r="G1635" s="3" t="s">
        <v>3283</v>
      </c>
      <c r="H1635" s="3"/>
    </row>
    <row r="1636" ht="15.75" customHeight="1">
      <c r="A1636" s="2">
        <v>45681.0</v>
      </c>
      <c r="B1636" s="3" t="s">
        <v>57</v>
      </c>
      <c r="C1636" s="3" t="s">
        <v>85</v>
      </c>
      <c r="D1636" s="3" t="s">
        <v>68</v>
      </c>
      <c r="E1636" s="3" t="s">
        <v>59</v>
      </c>
      <c r="F1636" s="3" t="s">
        <v>3284</v>
      </c>
      <c r="G1636" s="3" t="s">
        <v>3285</v>
      </c>
      <c r="H1636" s="3"/>
    </row>
    <row r="1637" ht="15.75" customHeight="1">
      <c r="A1637" s="2">
        <v>45681.0</v>
      </c>
      <c r="B1637" s="3" t="s">
        <v>57</v>
      </c>
      <c r="C1637" s="3" t="s">
        <v>85</v>
      </c>
      <c r="D1637" s="3" t="s">
        <v>23</v>
      </c>
      <c r="E1637" s="3" t="s">
        <v>59</v>
      </c>
      <c r="F1637" s="3" t="s">
        <v>3286</v>
      </c>
      <c r="G1637" s="3" t="s">
        <v>3287</v>
      </c>
      <c r="H1637" s="3"/>
    </row>
    <row r="1638" ht="15.75" customHeight="1">
      <c r="A1638" s="2">
        <v>45681.0</v>
      </c>
      <c r="B1638" s="3" t="s">
        <v>57</v>
      </c>
      <c r="C1638" s="3" t="s">
        <v>80</v>
      </c>
      <c r="D1638" s="3" t="s">
        <v>68</v>
      </c>
      <c r="E1638" s="3" t="s">
        <v>59</v>
      </c>
      <c r="F1638" s="3" t="s">
        <v>222</v>
      </c>
      <c r="G1638" s="3" t="s">
        <v>3136</v>
      </c>
      <c r="H1638" s="3"/>
    </row>
    <row r="1639" ht="15.75" customHeight="1">
      <c r="A1639" s="2">
        <v>45681.0</v>
      </c>
      <c r="B1639" s="3" t="s">
        <v>57</v>
      </c>
      <c r="C1639" s="3" t="s">
        <v>58</v>
      </c>
      <c r="D1639" s="3" t="s">
        <v>23</v>
      </c>
      <c r="E1639" s="3" t="s">
        <v>59</v>
      </c>
      <c r="F1639" s="3" t="s">
        <v>3288</v>
      </c>
      <c r="G1639" s="3" t="s">
        <v>3289</v>
      </c>
      <c r="H1639" s="3"/>
    </row>
    <row r="1640" ht="15.75" customHeight="1">
      <c r="A1640" s="2">
        <v>45681.0</v>
      </c>
      <c r="B1640" s="3" t="s">
        <v>57</v>
      </c>
      <c r="C1640" s="3" t="s">
        <v>80</v>
      </c>
      <c r="D1640" s="3" t="s">
        <v>9</v>
      </c>
      <c r="E1640" s="3" t="s">
        <v>20</v>
      </c>
      <c r="F1640" s="3" t="s">
        <v>3290</v>
      </c>
      <c r="G1640" s="3" t="s">
        <v>3291</v>
      </c>
      <c r="H1640" s="3"/>
    </row>
    <row r="1641" ht="15.75" customHeight="1">
      <c r="A1641" s="2">
        <v>45681.0</v>
      </c>
      <c r="B1641" s="3" t="s">
        <v>57</v>
      </c>
      <c r="C1641" s="3" t="s">
        <v>71</v>
      </c>
      <c r="D1641" s="3" t="s">
        <v>63</v>
      </c>
      <c r="E1641" s="3" t="s">
        <v>59</v>
      </c>
      <c r="F1641" s="3" t="s">
        <v>3292</v>
      </c>
      <c r="G1641" s="3" t="s">
        <v>3293</v>
      </c>
      <c r="H1641" s="3"/>
    </row>
    <row r="1642" ht="15.75" customHeight="1">
      <c r="A1642" s="2">
        <v>45681.0</v>
      </c>
      <c r="B1642" s="3" t="s">
        <v>57</v>
      </c>
      <c r="C1642" s="3" t="s">
        <v>71</v>
      </c>
      <c r="D1642" s="3" t="s">
        <v>19</v>
      </c>
      <c r="E1642" s="3" t="s">
        <v>20</v>
      </c>
      <c r="F1642" s="3" t="s">
        <v>751</v>
      </c>
      <c r="G1642" s="3" t="s">
        <v>3294</v>
      </c>
      <c r="H1642" s="3"/>
    </row>
    <row r="1643" ht="15.75" customHeight="1">
      <c r="A1643" s="2">
        <v>45681.0</v>
      </c>
      <c r="B1643" s="3" t="s">
        <v>57</v>
      </c>
      <c r="C1643" s="4" t="s">
        <v>62</v>
      </c>
      <c r="D1643" s="3" t="s">
        <v>9</v>
      </c>
      <c r="E1643" s="3" t="s">
        <v>15</v>
      </c>
      <c r="F1643" s="3" t="s">
        <v>3295</v>
      </c>
      <c r="G1643" s="3" t="s">
        <v>3296</v>
      </c>
      <c r="H1643" s="3"/>
    </row>
    <row r="1644" ht="15.75" customHeight="1">
      <c r="A1644" s="2">
        <v>45681.0</v>
      </c>
      <c r="B1644" s="3" t="s">
        <v>57</v>
      </c>
      <c r="C1644" s="4" t="s">
        <v>62</v>
      </c>
      <c r="D1644" s="3" t="s">
        <v>23</v>
      </c>
      <c r="E1644" s="3" t="s">
        <v>59</v>
      </c>
      <c r="F1644" s="3" t="s">
        <v>3297</v>
      </c>
      <c r="G1644" s="3" t="s">
        <v>3298</v>
      </c>
      <c r="H1644" s="3"/>
    </row>
    <row r="1645" ht="15.75" customHeight="1">
      <c r="A1645" s="2">
        <v>45681.0</v>
      </c>
      <c r="B1645" s="3" t="s">
        <v>57</v>
      </c>
      <c r="C1645" s="4" t="s">
        <v>62</v>
      </c>
      <c r="D1645" s="3" t="s">
        <v>68</v>
      </c>
      <c r="E1645" s="3" t="s">
        <v>59</v>
      </c>
      <c r="F1645" s="3" t="s">
        <v>3299</v>
      </c>
      <c r="G1645" s="3" t="s">
        <v>3300</v>
      </c>
      <c r="H1645" s="3"/>
    </row>
    <row r="1646" ht="15.75" customHeight="1">
      <c r="A1646" s="2">
        <v>45681.0</v>
      </c>
      <c r="B1646" s="3" t="s">
        <v>57</v>
      </c>
      <c r="C1646" s="4" t="s">
        <v>62</v>
      </c>
      <c r="D1646" s="3" t="s">
        <v>34</v>
      </c>
      <c r="E1646" s="3" t="s">
        <v>15</v>
      </c>
      <c r="F1646" s="3" t="s">
        <v>3301</v>
      </c>
      <c r="G1646" s="3" t="s">
        <v>3302</v>
      </c>
      <c r="H1646" s="3"/>
    </row>
    <row r="1647" ht="15.75" customHeight="1">
      <c r="A1647" s="2">
        <v>45681.0</v>
      </c>
      <c r="B1647" s="3" t="s">
        <v>57</v>
      </c>
      <c r="C1647" s="3" t="s">
        <v>80</v>
      </c>
      <c r="D1647" s="3" t="s">
        <v>63</v>
      </c>
      <c r="E1647" s="3" t="s">
        <v>59</v>
      </c>
      <c r="F1647" s="3" t="s">
        <v>3303</v>
      </c>
      <c r="G1647" s="3" t="s">
        <v>3304</v>
      </c>
      <c r="H1647" s="3"/>
    </row>
    <row r="1648" ht="15.75" customHeight="1">
      <c r="A1648" s="2">
        <v>45681.0</v>
      </c>
      <c r="B1648" s="3" t="s">
        <v>13</v>
      </c>
      <c r="C1648" s="3" t="s">
        <v>14</v>
      </c>
      <c r="D1648" s="3" t="s">
        <v>34</v>
      </c>
      <c r="E1648" s="3" t="s">
        <v>101</v>
      </c>
      <c r="F1648" s="3" t="s">
        <v>3305</v>
      </c>
      <c r="G1648" s="3" t="s">
        <v>3306</v>
      </c>
      <c r="H1648" s="3"/>
    </row>
    <row r="1649" ht="15.75" customHeight="1">
      <c r="A1649" s="2">
        <v>45681.0</v>
      </c>
      <c r="B1649" s="3" t="s">
        <v>13</v>
      </c>
      <c r="C1649" s="3" t="s">
        <v>14</v>
      </c>
      <c r="D1649" s="3" t="s">
        <v>26</v>
      </c>
      <c r="E1649" s="3" t="s">
        <v>15</v>
      </c>
      <c r="F1649" s="3" t="s">
        <v>3307</v>
      </c>
      <c r="G1649" s="3" t="s">
        <v>3308</v>
      </c>
      <c r="H1649" s="3"/>
    </row>
    <row r="1650" ht="15.75" customHeight="1">
      <c r="A1650" s="2">
        <v>45681.0</v>
      </c>
      <c r="B1650" s="3" t="s">
        <v>7</v>
      </c>
      <c r="C1650" s="3" t="s">
        <v>126</v>
      </c>
      <c r="D1650" s="3" t="s">
        <v>68</v>
      </c>
      <c r="E1650" s="3" t="s">
        <v>15</v>
      </c>
      <c r="F1650" s="3" t="s">
        <v>3309</v>
      </c>
      <c r="G1650" s="3" t="s">
        <v>3310</v>
      </c>
      <c r="H1650" s="3"/>
    </row>
    <row r="1651" ht="15.75" customHeight="1">
      <c r="A1651" s="2">
        <v>45681.0</v>
      </c>
      <c r="B1651" s="3" t="s">
        <v>7</v>
      </c>
      <c r="C1651" s="3" t="s">
        <v>131</v>
      </c>
      <c r="D1651" s="3" t="s">
        <v>63</v>
      </c>
      <c r="E1651" s="3" t="s">
        <v>15</v>
      </c>
      <c r="F1651" s="3" t="s">
        <v>3311</v>
      </c>
      <c r="G1651" s="3" t="s">
        <v>3312</v>
      </c>
      <c r="H1651" s="3"/>
    </row>
    <row r="1652" ht="15.75" customHeight="1">
      <c r="A1652" s="2">
        <v>45681.0</v>
      </c>
      <c r="B1652" s="3" t="s">
        <v>7</v>
      </c>
      <c r="C1652" s="3" t="s">
        <v>131</v>
      </c>
      <c r="D1652" s="3" t="s">
        <v>63</v>
      </c>
      <c r="E1652" s="3" t="s">
        <v>20</v>
      </c>
      <c r="F1652" s="3" t="s">
        <v>3313</v>
      </c>
      <c r="G1652" s="3" t="s">
        <v>3314</v>
      </c>
      <c r="H1652" s="3"/>
    </row>
    <row r="1653" ht="15.75" customHeight="1">
      <c r="A1653" s="2">
        <v>45681.0</v>
      </c>
      <c r="B1653" s="3" t="s">
        <v>7</v>
      </c>
      <c r="C1653" s="3" t="s">
        <v>126</v>
      </c>
      <c r="D1653" s="3" t="s">
        <v>23</v>
      </c>
      <c r="E1653" s="3" t="s">
        <v>101</v>
      </c>
      <c r="F1653" s="3" t="s">
        <v>3315</v>
      </c>
      <c r="G1653" s="3" t="s">
        <v>3316</v>
      </c>
      <c r="H1653" s="3"/>
    </row>
    <row r="1654" ht="15.75" customHeight="1">
      <c r="A1654" s="2">
        <v>45681.0</v>
      </c>
      <c r="B1654" s="3" t="s">
        <v>7</v>
      </c>
      <c r="C1654" s="3" t="s">
        <v>126</v>
      </c>
      <c r="D1654" s="3" t="s">
        <v>34</v>
      </c>
      <c r="E1654" s="3" t="s">
        <v>109</v>
      </c>
      <c r="F1654" s="3" t="s">
        <v>3317</v>
      </c>
      <c r="G1654" s="3" t="s">
        <v>3318</v>
      </c>
      <c r="H1654" s="3"/>
    </row>
    <row r="1655" ht="15.75" customHeight="1">
      <c r="A1655" s="2">
        <v>45681.0</v>
      </c>
      <c r="B1655" s="3" t="s">
        <v>7</v>
      </c>
      <c r="C1655" s="3" t="s">
        <v>126</v>
      </c>
      <c r="D1655" s="3" t="s">
        <v>23</v>
      </c>
      <c r="E1655" s="3" t="s">
        <v>101</v>
      </c>
      <c r="F1655" s="3" t="s">
        <v>3319</v>
      </c>
      <c r="G1655" s="3" t="s">
        <v>3320</v>
      </c>
      <c r="H1655" s="3"/>
    </row>
    <row r="1656" ht="15.75" customHeight="1">
      <c r="A1656" s="2">
        <v>45681.0</v>
      </c>
      <c r="B1656" s="3" t="s">
        <v>7</v>
      </c>
      <c r="C1656" s="3" t="s">
        <v>118</v>
      </c>
      <c r="D1656" s="3" t="s">
        <v>9</v>
      </c>
      <c r="E1656" s="3" t="s">
        <v>258</v>
      </c>
      <c r="F1656" s="3" t="s">
        <v>3321</v>
      </c>
      <c r="G1656" s="3" t="s">
        <v>3322</v>
      </c>
      <c r="H1656" s="3"/>
    </row>
    <row r="1657" ht="15.75" customHeight="1">
      <c r="A1657" s="2">
        <v>45681.0</v>
      </c>
      <c r="B1657" s="3" t="s">
        <v>7</v>
      </c>
      <c r="C1657" s="3" t="s">
        <v>131</v>
      </c>
      <c r="D1657" s="3" t="s">
        <v>63</v>
      </c>
      <c r="E1657" s="3" t="s">
        <v>20</v>
      </c>
      <c r="F1657" s="3" t="s">
        <v>3323</v>
      </c>
      <c r="G1657" s="3" t="s">
        <v>3324</v>
      </c>
      <c r="H1657" s="3"/>
    </row>
    <row r="1658" ht="15.75" customHeight="1">
      <c r="A1658" s="2">
        <v>45681.0</v>
      </c>
      <c r="B1658" s="3" t="s">
        <v>7</v>
      </c>
      <c r="C1658" s="3" t="s">
        <v>118</v>
      </c>
      <c r="D1658" s="3" t="s">
        <v>23</v>
      </c>
      <c r="E1658" s="3" t="s">
        <v>15</v>
      </c>
      <c r="F1658" s="3" t="s">
        <v>3325</v>
      </c>
      <c r="G1658" s="3" t="s">
        <v>3326</v>
      </c>
      <c r="H1658" s="3"/>
    </row>
    <row r="1659" ht="15.75" customHeight="1">
      <c r="A1659" s="2">
        <v>45681.0</v>
      </c>
      <c r="B1659" s="3" t="s">
        <v>7</v>
      </c>
      <c r="C1659" s="3" t="s">
        <v>106</v>
      </c>
      <c r="D1659" s="3" t="s">
        <v>68</v>
      </c>
      <c r="E1659" s="3" t="s">
        <v>15</v>
      </c>
      <c r="F1659" s="3" t="s">
        <v>3327</v>
      </c>
      <c r="G1659" s="3" t="s">
        <v>3328</v>
      </c>
      <c r="H1659" s="3"/>
    </row>
    <row r="1660" ht="15.75" customHeight="1">
      <c r="A1660" s="2">
        <v>45681.0</v>
      </c>
      <c r="B1660" s="3" t="s">
        <v>7</v>
      </c>
      <c r="C1660" s="3" t="s">
        <v>106</v>
      </c>
      <c r="D1660" s="3" t="s">
        <v>26</v>
      </c>
      <c r="E1660" s="3" t="s">
        <v>527</v>
      </c>
      <c r="F1660" s="3" t="s">
        <v>3329</v>
      </c>
      <c r="G1660" s="3" t="s">
        <v>3330</v>
      </c>
      <c r="H1660" s="3"/>
    </row>
    <row r="1661" ht="15.75" customHeight="1">
      <c r="A1661" s="2">
        <v>45681.0</v>
      </c>
      <c r="B1661" s="3" t="s">
        <v>7</v>
      </c>
      <c r="C1661" s="3" t="s">
        <v>8</v>
      </c>
      <c r="D1661" s="3" t="s">
        <v>9</v>
      </c>
      <c r="E1661" s="3" t="s">
        <v>10</v>
      </c>
      <c r="F1661" s="3" t="s">
        <v>3331</v>
      </c>
      <c r="G1661" s="3" t="s">
        <v>3332</v>
      </c>
      <c r="H1661" s="3"/>
    </row>
    <row r="1662" ht="15.75" customHeight="1">
      <c r="A1662" s="2">
        <v>45681.0</v>
      </c>
      <c r="B1662" s="3" t="s">
        <v>7</v>
      </c>
      <c r="C1662" s="3" t="s">
        <v>8</v>
      </c>
      <c r="D1662" s="3" t="s">
        <v>63</v>
      </c>
      <c r="E1662" s="3" t="s">
        <v>15</v>
      </c>
      <c r="F1662" s="3" t="s">
        <v>3333</v>
      </c>
      <c r="G1662" s="3" t="s">
        <v>3334</v>
      </c>
      <c r="H1662" s="3"/>
    </row>
    <row r="1663" ht="15.75" customHeight="1">
      <c r="A1663" s="2">
        <v>45681.0</v>
      </c>
      <c r="B1663" s="3" t="s">
        <v>7</v>
      </c>
      <c r="C1663" s="3" t="s">
        <v>8</v>
      </c>
      <c r="D1663" s="3" t="s">
        <v>19</v>
      </c>
      <c r="E1663" s="3" t="s">
        <v>15</v>
      </c>
      <c r="F1663" s="3" t="s">
        <v>3335</v>
      </c>
      <c r="G1663" s="3" t="s">
        <v>3336</v>
      </c>
      <c r="H1663" s="3"/>
    </row>
    <row r="1664" ht="15.75" customHeight="1">
      <c r="A1664" s="2">
        <v>45681.0</v>
      </c>
      <c r="B1664" s="3" t="s">
        <v>13</v>
      </c>
      <c r="C1664" s="3" t="s">
        <v>14</v>
      </c>
      <c r="D1664" s="3" t="s">
        <v>34</v>
      </c>
      <c r="E1664" s="3" t="s">
        <v>101</v>
      </c>
      <c r="F1664" s="3" t="s">
        <v>3337</v>
      </c>
      <c r="G1664" s="3" t="s">
        <v>3338</v>
      </c>
      <c r="H1664" s="3"/>
    </row>
    <row r="1665" ht="15.75" customHeight="1">
      <c r="A1665" s="2">
        <v>45681.0</v>
      </c>
      <c r="B1665" s="3" t="s">
        <v>7</v>
      </c>
      <c r="C1665" s="3" t="s">
        <v>118</v>
      </c>
      <c r="D1665" s="3" t="s">
        <v>19</v>
      </c>
      <c r="E1665" s="3" t="s">
        <v>101</v>
      </c>
      <c r="F1665" s="3" t="s">
        <v>3339</v>
      </c>
      <c r="G1665" s="3" t="s">
        <v>3340</v>
      </c>
      <c r="H1665" s="3"/>
    </row>
    <row r="1666" ht="15.75" customHeight="1">
      <c r="A1666" s="2">
        <v>45681.0</v>
      </c>
      <c r="B1666" s="3" t="s">
        <v>92</v>
      </c>
      <c r="C1666" s="3" t="s">
        <v>158</v>
      </c>
      <c r="D1666" s="3" t="s">
        <v>23</v>
      </c>
      <c r="E1666" s="3" t="s">
        <v>15</v>
      </c>
      <c r="F1666" s="3" t="s">
        <v>3341</v>
      </c>
      <c r="G1666" s="3" t="s">
        <v>3342</v>
      </c>
      <c r="H1666" s="3"/>
    </row>
    <row r="1667" ht="15.75" customHeight="1">
      <c r="A1667" s="2">
        <v>45681.0</v>
      </c>
      <c r="B1667" s="3" t="s">
        <v>7</v>
      </c>
      <c r="C1667" s="3" t="s">
        <v>131</v>
      </c>
      <c r="D1667" s="3" t="s">
        <v>26</v>
      </c>
      <c r="E1667" s="3" t="s">
        <v>660</v>
      </c>
      <c r="F1667" s="3" t="s">
        <v>3343</v>
      </c>
      <c r="G1667" s="3" t="s">
        <v>3344</v>
      </c>
      <c r="H1667" s="3"/>
    </row>
    <row r="1668" ht="15.75" customHeight="1">
      <c r="A1668" s="2">
        <v>45681.0</v>
      </c>
      <c r="B1668" s="3" t="s">
        <v>92</v>
      </c>
      <c r="C1668" s="4" t="s">
        <v>149</v>
      </c>
      <c r="D1668" s="3" t="s">
        <v>19</v>
      </c>
      <c r="E1668" s="3" t="s">
        <v>15</v>
      </c>
      <c r="F1668" s="3" t="s">
        <v>1588</v>
      </c>
      <c r="G1668" s="3" t="s">
        <v>3345</v>
      </c>
      <c r="H1668" s="3"/>
    </row>
    <row r="1669" ht="15.75" customHeight="1">
      <c r="A1669" s="2">
        <v>45681.0</v>
      </c>
      <c r="B1669" s="3" t="s">
        <v>13</v>
      </c>
      <c r="C1669" s="3" t="s">
        <v>14</v>
      </c>
      <c r="D1669" s="3" t="s">
        <v>38</v>
      </c>
      <c r="E1669" s="3" t="s">
        <v>20</v>
      </c>
      <c r="F1669" s="3" t="s">
        <v>3346</v>
      </c>
      <c r="G1669" s="3" t="s">
        <v>3347</v>
      </c>
      <c r="H1669" s="3"/>
    </row>
    <row r="1670" ht="15.75" customHeight="1">
      <c r="A1670" s="2">
        <v>45681.0</v>
      </c>
      <c r="B1670" s="3" t="s">
        <v>13</v>
      </c>
      <c r="C1670" s="3" t="s">
        <v>14</v>
      </c>
      <c r="D1670" s="3" t="s">
        <v>26</v>
      </c>
      <c r="E1670" s="3" t="s">
        <v>15</v>
      </c>
      <c r="F1670" s="3" t="s">
        <v>3348</v>
      </c>
      <c r="G1670" s="3" t="s">
        <v>3349</v>
      </c>
      <c r="H1670" s="3"/>
    </row>
    <row r="1671" ht="15.75" customHeight="1">
      <c r="A1671" s="2">
        <v>45681.0</v>
      </c>
      <c r="B1671" s="3" t="s">
        <v>92</v>
      </c>
      <c r="C1671" s="3" t="s">
        <v>93</v>
      </c>
      <c r="D1671" s="3" t="s">
        <v>26</v>
      </c>
      <c r="E1671" s="3" t="s">
        <v>101</v>
      </c>
      <c r="F1671" s="3" t="s">
        <v>3350</v>
      </c>
      <c r="G1671" s="3" t="s">
        <v>3351</v>
      </c>
      <c r="H1671" s="3"/>
    </row>
    <row r="1672" ht="15.75" customHeight="1">
      <c r="A1672" s="2">
        <v>45681.0</v>
      </c>
      <c r="B1672" s="3" t="s">
        <v>92</v>
      </c>
      <c r="C1672" s="3" t="s">
        <v>93</v>
      </c>
      <c r="D1672" s="3" t="s">
        <v>63</v>
      </c>
      <c r="E1672" s="3" t="s">
        <v>109</v>
      </c>
      <c r="F1672" s="3" t="s">
        <v>3352</v>
      </c>
      <c r="G1672" s="3" t="s">
        <v>3353</v>
      </c>
      <c r="H1672" s="3"/>
    </row>
    <row r="1673" ht="15.75" customHeight="1">
      <c r="A1673" s="2">
        <v>45681.0</v>
      </c>
      <c r="B1673" s="3" t="s">
        <v>92</v>
      </c>
      <c r="C1673" s="3" t="s">
        <v>93</v>
      </c>
      <c r="D1673" s="3" t="s">
        <v>34</v>
      </c>
      <c r="E1673" s="3" t="s">
        <v>101</v>
      </c>
      <c r="F1673" s="3" t="s">
        <v>3354</v>
      </c>
      <c r="G1673" s="3" t="s">
        <v>3355</v>
      </c>
      <c r="H1673" s="3"/>
    </row>
    <row r="1674" ht="15.75" customHeight="1">
      <c r="A1674" s="2">
        <v>45681.0</v>
      </c>
      <c r="B1674" s="3" t="s">
        <v>92</v>
      </c>
      <c r="C1674" s="3" t="s">
        <v>158</v>
      </c>
      <c r="D1674" s="3" t="s">
        <v>23</v>
      </c>
      <c r="E1674" s="3" t="s">
        <v>20</v>
      </c>
      <c r="F1674" s="3" t="s">
        <v>3356</v>
      </c>
      <c r="G1674" s="3" t="s">
        <v>3357</v>
      </c>
      <c r="H1674" s="3"/>
    </row>
    <row r="1675" ht="15.75" customHeight="1">
      <c r="A1675" s="2">
        <v>45681.0</v>
      </c>
      <c r="B1675" s="3" t="s">
        <v>92</v>
      </c>
      <c r="C1675" s="3" t="s">
        <v>98</v>
      </c>
      <c r="D1675" s="3" t="s">
        <v>23</v>
      </c>
      <c r="E1675" s="3" t="s">
        <v>15</v>
      </c>
      <c r="F1675" s="3" t="s">
        <v>3358</v>
      </c>
      <c r="G1675" s="3" t="s">
        <v>3359</v>
      </c>
      <c r="H1675" s="3"/>
    </row>
    <row r="1676" ht="15.75" customHeight="1">
      <c r="A1676" s="2">
        <v>45681.0</v>
      </c>
      <c r="B1676" s="3" t="s">
        <v>92</v>
      </c>
      <c r="C1676" s="3" t="s">
        <v>98</v>
      </c>
      <c r="D1676" s="3" t="s">
        <v>26</v>
      </c>
      <c r="E1676" s="3" t="s">
        <v>101</v>
      </c>
      <c r="F1676" s="3" t="s">
        <v>3360</v>
      </c>
      <c r="G1676" s="3" t="s">
        <v>3361</v>
      </c>
      <c r="H1676" s="3"/>
    </row>
    <row r="1677" ht="15.75" customHeight="1">
      <c r="A1677" s="2">
        <v>45681.0</v>
      </c>
      <c r="B1677" s="3" t="s">
        <v>92</v>
      </c>
      <c r="C1677" s="3" t="s">
        <v>93</v>
      </c>
      <c r="D1677" s="3" t="s">
        <v>38</v>
      </c>
      <c r="E1677" s="3" t="s">
        <v>15</v>
      </c>
      <c r="F1677" s="3" t="s">
        <v>3362</v>
      </c>
      <c r="G1677" s="3" t="s">
        <v>2025</v>
      </c>
      <c r="H1677" s="3"/>
    </row>
    <row r="1678" ht="15.75" customHeight="1">
      <c r="A1678" s="2">
        <v>45681.0</v>
      </c>
      <c r="B1678" s="3" t="s">
        <v>92</v>
      </c>
      <c r="C1678" s="3" t="s">
        <v>144</v>
      </c>
      <c r="D1678" s="3" t="s">
        <v>19</v>
      </c>
      <c r="E1678" s="3" t="s">
        <v>15</v>
      </c>
      <c r="F1678" s="3" t="s">
        <v>3363</v>
      </c>
      <c r="G1678" s="3" t="s">
        <v>3364</v>
      </c>
      <c r="H1678" s="3"/>
    </row>
    <row r="1679" ht="15.75" customHeight="1">
      <c r="A1679" s="2">
        <v>45681.0</v>
      </c>
      <c r="B1679" s="3" t="s">
        <v>92</v>
      </c>
      <c r="C1679" s="3" t="s">
        <v>144</v>
      </c>
      <c r="D1679" s="3" t="s">
        <v>34</v>
      </c>
      <c r="E1679" s="3" t="s">
        <v>101</v>
      </c>
      <c r="F1679" s="3" t="s">
        <v>3365</v>
      </c>
      <c r="G1679" s="3" t="s">
        <v>3366</v>
      </c>
      <c r="H1679" s="3"/>
    </row>
    <row r="1680" ht="15.75" customHeight="1">
      <c r="A1680" s="2">
        <v>45681.0</v>
      </c>
      <c r="B1680" s="3" t="s">
        <v>92</v>
      </c>
      <c r="C1680" s="3" t="s">
        <v>144</v>
      </c>
      <c r="D1680" s="3" t="s">
        <v>38</v>
      </c>
      <c r="E1680" s="3" t="s">
        <v>15</v>
      </c>
      <c r="F1680" s="3" t="s">
        <v>3367</v>
      </c>
      <c r="G1680" s="3" t="s">
        <v>3368</v>
      </c>
      <c r="H1680" s="3"/>
    </row>
    <row r="1681" ht="15.75" customHeight="1">
      <c r="A1681" s="2">
        <v>45681.0</v>
      </c>
      <c r="B1681" s="3" t="s">
        <v>92</v>
      </c>
      <c r="C1681" s="3" t="s">
        <v>144</v>
      </c>
      <c r="D1681" s="3" t="s">
        <v>38</v>
      </c>
      <c r="E1681" s="3" t="s">
        <v>15</v>
      </c>
      <c r="F1681" s="3" t="s">
        <v>3369</v>
      </c>
      <c r="G1681" s="3" t="s">
        <v>3370</v>
      </c>
      <c r="H1681" s="3"/>
    </row>
    <row r="1682" ht="15.75" customHeight="1">
      <c r="A1682" s="2">
        <v>45681.0</v>
      </c>
      <c r="B1682" s="3" t="s">
        <v>92</v>
      </c>
      <c r="C1682" s="4" t="s">
        <v>149</v>
      </c>
      <c r="D1682" s="3" t="s">
        <v>19</v>
      </c>
      <c r="E1682" s="3" t="s">
        <v>15</v>
      </c>
      <c r="F1682" s="3" t="s">
        <v>3371</v>
      </c>
      <c r="G1682" s="3" t="s">
        <v>3372</v>
      </c>
      <c r="H1682" s="3"/>
    </row>
    <row r="1683" ht="15.75" customHeight="1">
      <c r="A1683" s="2">
        <v>45681.0</v>
      </c>
      <c r="B1683" s="3" t="s">
        <v>92</v>
      </c>
      <c r="C1683" s="3" t="s">
        <v>98</v>
      </c>
      <c r="D1683" s="3" t="s">
        <v>9</v>
      </c>
      <c r="E1683" s="3" t="s">
        <v>101</v>
      </c>
      <c r="F1683" s="3" t="s">
        <v>3373</v>
      </c>
      <c r="G1683" s="3" t="s">
        <v>3374</v>
      </c>
      <c r="H1683" s="3"/>
    </row>
    <row r="1684" ht="15.75" customHeight="1">
      <c r="A1684" s="2">
        <v>45682.0</v>
      </c>
      <c r="B1684" s="3" t="s">
        <v>13</v>
      </c>
      <c r="C1684" s="3" t="s">
        <v>169</v>
      </c>
      <c r="D1684" s="3" t="s">
        <v>26</v>
      </c>
      <c r="E1684" s="3" t="s">
        <v>15</v>
      </c>
      <c r="F1684" s="3" t="s">
        <v>3375</v>
      </c>
      <c r="G1684" s="3" t="s">
        <v>3376</v>
      </c>
      <c r="H1684" s="3"/>
    </row>
    <row r="1685" ht="15.75" customHeight="1">
      <c r="A1685" s="2">
        <v>45682.0</v>
      </c>
      <c r="B1685" s="3" t="s">
        <v>13</v>
      </c>
      <c r="C1685" s="3" t="s">
        <v>37</v>
      </c>
      <c r="D1685" s="3" t="s">
        <v>26</v>
      </c>
      <c r="E1685" s="3" t="s">
        <v>15</v>
      </c>
      <c r="F1685" s="3" t="s">
        <v>3377</v>
      </c>
      <c r="G1685" s="3" t="s">
        <v>3378</v>
      </c>
      <c r="H1685" s="3"/>
    </row>
    <row r="1686" ht="15.75" customHeight="1">
      <c r="A1686" s="2">
        <v>45682.0</v>
      </c>
      <c r="B1686" s="3" t="s">
        <v>13</v>
      </c>
      <c r="C1686" s="3" t="s">
        <v>169</v>
      </c>
      <c r="D1686" s="3" t="s">
        <v>34</v>
      </c>
      <c r="E1686" s="3" t="s">
        <v>101</v>
      </c>
      <c r="F1686" s="3" t="s">
        <v>3379</v>
      </c>
      <c r="G1686" s="3" t="s">
        <v>3380</v>
      </c>
      <c r="H1686" s="3"/>
    </row>
    <row r="1687" ht="15.75" customHeight="1">
      <c r="A1687" s="2">
        <v>45682.0</v>
      </c>
      <c r="B1687" s="3" t="s">
        <v>13</v>
      </c>
      <c r="C1687" s="3" t="s">
        <v>37</v>
      </c>
      <c r="D1687" s="3" t="s">
        <v>19</v>
      </c>
      <c r="E1687" s="3" t="s">
        <v>20</v>
      </c>
      <c r="F1687" s="3" t="s">
        <v>3381</v>
      </c>
      <c r="G1687" s="3" t="s">
        <v>3382</v>
      </c>
      <c r="H1687" s="3"/>
    </row>
    <row r="1688" ht="15.75" customHeight="1">
      <c r="A1688" s="2">
        <v>45682.0</v>
      </c>
      <c r="B1688" s="3" t="s">
        <v>13</v>
      </c>
      <c r="C1688" s="3" t="s">
        <v>37</v>
      </c>
      <c r="D1688" s="3" t="s">
        <v>38</v>
      </c>
      <c r="E1688" s="3" t="s">
        <v>15</v>
      </c>
      <c r="F1688" s="3" t="s">
        <v>3383</v>
      </c>
      <c r="G1688" s="3" t="s">
        <v>3384</v>
      </c>
      <c r="H1688" s="3"/>
    </row>
    <row r="1689" ht="15.75" customHeight="1">
      <c r="A1689" s="2">
        <v>45682.0</v>
      </c>
      <c r="B1689" s="3" t="s">
        <v>13</v>
      </c>
      <c r="C1689" s="3" t="s">
        <v>37</v>
      </c>
      <c r="D1689" s="3" t="s">
        <v>68</v>
      </c>
      <c r="E1689" s="3" t="s">
        <v>20</v>
      </c>
      <c r="F1689" s="3" t="s">
        <v>3385</v>
      </c>
      <c r="G1689" s="3" t="s">
        <v>3386</v>
      </c>
      <c r="H1689" s="3"/>
    </row>
    <row r="1690" ht="15.75" customHeight="1">
      <c r="A1690" s="2">
        <v>45682.0</v>
      </c>
      <c r="B1690" s="3" t="s">
        <v>13</v>
      </c>
      <c r="C1690" s="3" t="s">
        <v>37</v>
      </c>
      <c r="D1690" s="3" t="s">
        <v>19</v>
      </c>
      <c r="E1690" s="3" t="s">
        <v>20</v>
      </c>
      <c r="F1690" s="3" t="s">
        <v>3387</v>
      </c>
      <c r="G1690" s="3" t="s">
        <v>3388</v>
      </c>
      <c r="H1690" s="3"/>
    </row>
    <row r="1691" ht="15.75" customHeight="1">
      <c r="A1691" s="2">
        <v>45682.0</v>
      </c>
      <c r="B1691" s="3" t="s">
        <v>13</v>
      </c>
      <c r="C1691" s="3" t="s">
        <v>18</v>
      </c>
      <c r="D1691" s="3" t="s">
        <v>26</v>
      </c>
      <c r="E1691" s="3" t="s">
        <v>20</v>
      </c>
      <c r="F1691" s="3" t="s">
        <v>3389</v>
      </c>
      <c r="G1691" s="3" t="s">
        <v>3390</v>
      </c>
      <c r="H1691" s="3"/>
    </row>
    <row r="1692" ht="15.75" customHeight="1">
      <c r="A1692" s="2">
        <v>45682.0</v>
      </c>
      <c r="B1692" s="3" t="s">
        <v>13</v>
      </c>
      <c r="C1692" s="3" t="s">
        <v>29</v>
      </c>
      <c r="D1692" s="3" t="s">
        <v>34</v>
      </c>
      <c r="E1692" s="3" t="s">
        <v>15</v>
      </c>
      <c r="F1692" s="3" t="s">
        <v>3391</v>
      </c>
      <c r="G1692" s="3" t="s">
        <v>3392</v>
      </c>
      <c r="H1692" s="3"/>
    </row>
    <row r="1693" ht="15.75" customHeight="1">
      <c r="A1693" s="2">
        <v>45682.0</v>
      </c>
      <c r="B1693" s="3" t="s">
        <v>13</v>
      </c>
      <c r="C1693" s="3" t="s">
        <v>29</v>
      </c>
      <c r="D1693" s="3" t="s">
        <v>38</v>
      </c>
      <c r="E1693" s="3" t="s">
        <v>20</v>
      </c>
      <c r="F1693" s="3" t="s">
        <v>441</v>
      </c>
      <c r="G1693" s="3" t="s">
        <v>3393</v>
      </c>
      <c r="H1693" s="3"/>
    </row>
    <row r="1694" ht="15.75" customHeight="1">
      <c r="A1694" s="2">
        <v>45682.0</v>
      </c>
      <c r="B1694" s="3" t="s">
        <v>13</v>
      </c>
      <c r="C1694" s="3" t="s">
        <v>29</v>
      </c>
      <c r="D1694" s="3" t="s">
        <v>26</v>
      </c>
      <c r="E1694" s="3" t="s">
        <v>15</v>
      </c>
      <c r="F1694" s="3" t="s">
        <v>3394</v>
      </c>
      <c r="G1694" s="3" t="s">
        <v>3395</v>
      </c>
      <c r="H1694" s="3"/>
    </row>
    <row r="1695" ht="15.75" customHeight="1">
      <c r="A1695" s="2">
        <v>45682.0</v>
      </c>
      <c r="B1695" s="3" t="s">
        <v>13</v>
      </c>
      <c r="C1695" s="3" t="s">
        <v>18</v>
      </c>
      <c r="D1695" s="3" t="s">
        <v>34</v>
      </c>
      <c r="E1695" s="3" t="s">
        <v>15</v>
      </c>
      <c r="F1695" s="3" t="s">
        <v>3396</v>
      </c>
      <c r="G1695" s="3" t="s">
        <v>3397</v>
      </c>
      <c r="H1695" s="3"/>
    </row>
    <row r="1696" ht="15.75" customHeight="1">
      <c r="A1696" s="2">
        <v>45682.0</v>
      </c>
      <c r="B1696" s="3" t="s">
        <v>13</v>
      </c>
      <c r="C1696" s="3" t="s">
        <v>18</v>
      </c>
      <c r="D1696" s="3" t="s">
        <v>38</v>
      </c>
      <c r="E1696" s="3" t="s">
        <v>20</v>
      </c>
      <c r="F1696" s="3" t="s">
        <v>1149</v>
      </c>
      <c r="G1696" s="3" t="s">
        <v>3398</v>
      </c>
      <c r="H1696" s="3"/>
    </row>
    <row r="1697" ht="15.75" customHeight="1">
      <c r="A1697" s="2">
        <v>45682.0</v>
      </c>
      <c r="B1697" s="3" t="s">
        <v>13</v>
      </c>
      <c r="C1697" s="3" t="s">
        <v>18</v>
      </c>
      <c r="D1697" s="3" t="s">
        <v>23</v>
      </c>
      <c r="E1697" s="3" t="s">
        <v>20</v>
      </c>
      <c r="F1697" s="3" t="s">
        <v>3399</v>
      </c>
      <c r="G1697" s="3" t="s">
        <v>3400</v>
      </c>
      <c r="H1697" s="3"/>
    </row>
    <row r="1698" ht="15.75" customHeight="1">
      <c r="A1698" s="2">
        <v>45682.0</v>
      </c>
      <c r="B1698" s="3" t="s">
        <v>13</v>
      </c>
      <c r="C1698" s="3" t="s">
        <v>169</v>
      </c>
      <c r="D1698" s="3" t="s">
        <v>34</v>
      </c>
      <c r="E1698" s="3" t="s">
        <v>15</v>
      </c>
      <c r="F1698" s="3" t="s">
        <v>3401</v>
      </c>
      <c r="G1698" s="3" t="s">
        <v>3402</v>
      </c>
      <c r="H1698" s="3"/>
    </row>
    <row r="1699" ht="15.75" customHeight="1">
      <c r="A1699" s="2">
        <v>45682.0</v>
      </c>
      <c r="B1699" s="3" t="s">
        <v>13</v>
      </c>
      <c r="C1699" s="3" t="s">
        <v>29</v>
      </c>
      <c r="D1699" s="3" t="s">
        <v>23</v>
      </c>
      <c r="E1699" s="3" t="s">
        <v>20</v>
      </c>
      <c r="F1699" s="3" t="s">
        <v>3403</v>
      </c>
      <c r="G1699" s="3" t="s">
        <v>3404</v>
      </c>
      <c r="H1699" s="3"/>
    </row>
    <row r="1700" ht="15.75" customHeight="1">
      <c r="A1700" s="2">
        <v>45682.0</v>
      </c>
      <c r="B1700" s="3" t="s">
        <v>13</v>
      </c>
      <c r="C1700" s="3" t="s">
        <v>169</v>
      </c>
      <c r="D1700" s="3" t="s">
        <v>38</v>
      </c>
      <c r="E1700" s="3" t="s">
        <v>15</v>
      </c>
      <c r="F1700" s="3" t="s">
        <v>3405</v>
      </c>
      <c r="G1700" s="3" t="s">
        <v>3406</v>
      </c>
      <c r="H1700" s="3"/>
    </row>
    <row r="1701" ht="15.75" customHeight="1">
      <c r="A1701" s="2">
        <v>45682.0</v>
      </c>
      <c r="B1701" s="3" t="s">
        <v>57</v>
      </c>
      <c r="C1701" s="3" t="s">
        <v>85</v>
      </c>
      <c r="D1701" s="3" t="s">
        <v>19</v>
      </c>
      <c r="E1701" s="3" t="s">
        <v>20</v>
      </c>
      <c r="F1701" s="3" t="s">
        <v>3407</v>
      </c>
      <c r="G1701" s="3" t="s">
        <v>3408</v>
      </c>
      <c r="H1701" s="3"/>
    </row>
    <row r="1702" ht="15.75" customHeight="1">
      <c r="A1702" s="2">
        <v>45682.0</v>
      </c>
      <c r="B1702" s="3" t="s">
        <v>57</v>
      </c>
      <c r="C1702" s="3" t="s">
        <v>58</v>
      </c>
      <c r="D1702" s="3" t="s">
        <v>26</v>
      </c>
      <c r="E1702" s="3" t="s">
        <v>20</v>
      </c>
      <c r="F1702" s="3" t="s">
        <v>588</v>
      </c>
      <c r="G1702" s="3" t="s">
        <v>3409</v>
      </c>
      <c r="H1702" s="3"/>
    </row>
    <row r="1703" ht="15.75" customHeight="1">
      <c r="A1703" s="2">
        <v>45682.0</v>
      </c>
      <c r="B1703" s="3" t="s">
        <v>57</v>
      </c>
      <c r="C1703" s="3" t="s">
        <v>85</v>
      </c>
      <c r="D1703" s="3" t="s">
        <v>9</v>
      </c>
      <c r="E1703" s="3" t="s">
        <v>15</v>
      </c>
      <c r="F1703" s="3" t="s">
        <v>3410</v>
      </c>
      <c r="G1703" s="3" t="s">
        <v>3411</v>
      </c>
      <c r="H1703" s="3"/>
    </row>
    <row r="1704" ht="15.75" customHeight="1">
      <c r="A1704" s="2">
        <v>45682.0</v>
      </c>
      <c r="B1704" s="3" t="s">
        <v>57</v>
      </c>
      <c r="C1704" s="3" t="s">
        <v>85</v>
      </c>
      <c r="D1704" s="3" t="s">
        <v>68</v>
      </c>
      <c r="E1704" s="3" t="s">
        <v>59</v>
      </c>
      <c r="F1704" s="3" t="s">
        <v>3412</v>
      </c>
      <c r="G1704" s="3" t="s">
        <v>3413</v>
      </c>
      <c r="H1704" s="3"/>
    </row>
    <row r="1705" ht="15.75" customHeight="1">
      <c r="A1705" s="2">
        <v>45682.0</v>
      </c>
      <c r="B1705" s="3" t="s">
        <v>57</v>
      </c>
      <c r="C1705" s="3" t="s">
        <v>85</v>
      </c>
      <c r="D1705" s="3" t="s">
        <v>19</v>
      </c>
      <c r="E1705" s="3" t="s">
        <v>20</v>
      </c>
      <c r="F1705" s="3" t="s">
        <v>3414</v>
      </c>
      <c r="G1705" s="3" t="s">
        <v>3415</v>
      </c>
      <c r="H1705" s="3"/>
    </row>
    <row r="1706" ht="15.75" customHeight="1">
      <c r="A1706" s="2">
        <v>45682.0</v>
      </c>
      <c r="B1706" s="3" t="s">
        <v>57</v>
      </c>
      <c r="C1706" s="3" t="s">
        <v>80</v>
      </c>
      <c r="D1706" s="3" t="s">
        <v>26</v>
      </c>
      <c r="E1706" s="3" t="s">
        <v>20</v>
      </c>
      <c r="F1706" s="3" t="s">
        <v>3416</v>
      </c>
      <c r="G1706" s="3" t="s">
        <v>3417</v>
      </c>
      <c r="H1706" s="3"/>
    </row>
    <row r="1707" ht="15.75" customHeight="1">
      <c r="A1707" s="2">
        <v>45682.0</v>
      </c>
      <c r="B1707" s="3" t="s">
        <v>57</v>
      </c>
      <c r="C1707" s="3" t="s">
        <v>80</v>
      </c>
      <c r="D1707" s="3" t="s">
        <v>26</v>
      </c>
      <c r="E1707" s="3" t="s">
        <v>20</v>
      </c>
      <c r="F1707" s="3" t="s">
        <v>3418</v>
      </c>
      <c r="G1707" s="3" t="s">
        <v>3419</v>
      </c>
      <c r="H1707" s="3"/>
    </row>
    <row r="1708" ht="15.75" customHeight="1">
      <c r="A1708" s="2">
        <v>45682.0</v>
      </c>
      <c r="B1708" s="3" t="s">
        <v>57</v>
      </c>
      <c r="C1708" s="3" t="s">
        <v>80</v>
      </c>
      <c r="D1708" s="3" t="s">
        <v>63</v>
      </c>
      <c r="E1708" s="3" t="s">
        <v>59</v>
      </c>
      <c r="F1708" s="3" t="s">
        <v>3420</v>
      </c>
      <c r="G1708" s="3" t="s">
        <v>3421</v>
      </c>
      <c r="H1708" s="3"/>
    </row>
    <row r="1709" ht="15.75" customHeight="1">
      <c r="A1709" s="2">
        <v>45682.0</v>
      </c>
      <c r="B1709" s="3" t="s">
        <v>57</v>
      </c>
      <c r="C1709" s="3" t="s">
        <v>80</v>
      </c>
      <c r="D1709" s="3" t="s">
        <v>19</v>
      </c>
      <c r="E1709" s="3" t="s">
        <v>20</v>
      </c>
      <c r="F1709" s="3" t="s">
        <v>3422</v>
      </c>
      <c r="G1709" s="3" t="s">
        <v>3423</v>
      </c>
      <c r="H1709" s="3"/>
    </row>
    <row r="1710" ht="15.75" customHeight="1">
      <c r="A1710" s="2">
        <v>45682.0</v>
      </c>
      <c r="B1710" s="3" t="s">
        <v>57</v>
      </c>
      <c r="C1710" s="3" t="s">
        <v>80</v>
      </c>
      <c r="D1710" s="3" t="s">
        <v>63</v>
      </c>
      <c r="E1710" s="3" t="s">
        <v>59</v>
      </c>
      <c r="F1710" s="3" t="s">
        <v>3424</v>
      </c>
      <c r="G1710" s="3" t="s">
        <v>3425</v>
      </c>
      <c r="H1710" s="3"/>
    </row>
    <row r="1711" ht="15.75" customHeight="1">
      <c r="A1711" s="2">
        <v>45682.0</v>
      </c>
      <c r="B1711" s="3" t="s">
        <v>57</v>
      </c>
      <c r="C1711" s="3" t="s">
        <v>71</v>
      </c>
      <c r="D1711" s="3" t="s">
        <v>9</v>
      </c>
      <c r="E1711" s="3" t="s">
        <v>15</v>
      </c>
      <c r="F1711" s="3" t="s">
        <v>3426</v>
      </c>
      <c r="G1711" s="3" t="s">
        <v>3427</v>
      </c>
      <c r="H1711" s="3"/>
    </row>
    <row r="1712" ht="15.75" customHeight="1">
      <c r="A1712" s="2">
        <v>45682.0</v>
      </c>
      <c r="B1712" s="3" t="s">
        <v>57</v>
      </c>
      <c r="C1712" s="3" t="s">
        <v>71</v>
      </c>
      <c r="D1712" s="3" t="s">
        <v>23</v>
      </c>
      <c r="E1712" s="3" t="s">
        <v>59</v>
      </c>
      <c r="F1712" s="3" t="s">
        <v>3428</v>
      </c>
      <c r="G1712" s="3" t="s">
        <v>3429</v>
      </c>
      <c r="H1712" s="3"/>
    </row>
    <row r="1713" ht="15.75" customHeight="1">
      <c r="A1713" s="2">
        <v>45682.0</v>
      </c>
      <c r="B1713" s="3" t="s">
        <v>57</v>
      </c>
      <c r="C1713" s="3" t="s">
        <v>71</v>
      </c>
      <c r="D1713" s="3" t="s">
        <v>63</v>
      </c>
      <c r="E1713" s="3" t="s">
        <v>59</v>
      </c>
      <c r="F1713" s="3" t="s">
        <v>3430</v>
      </c>
      <c r="G1713" s="3" t="s">
        <v>3431</v>
      </c>
      <c r="H1713" s="3"/>
    </row>
    <row r="1714" ht="15.75" customHeight="1">
      <c r="A1714" s="2">
        <v>45682.0</v>
      </c>
      <c r="B1714" s="3" t="s">
        <v>57</v>
      </c>
      <c r="C1714" s="4" t="s">
        <v>62</v>
      </c>
      <c r="D1714" s="3" t="s">
        <v>9</v>
      </c>
      <c r="E1714" s="3" t="s">
        <v>15</v>
      </c>
      <c r="F1714" s="3" t="s">
        <v>3432</v>
      </c>
      <c r="G1714" s="3" t="s">
        <v>3433</v>
      </c>
      <c r="H1714" s="3"/>
    </row>
    <row r="1715" ht="15.75" customHeight="1">
      <c r="A1715" s="2">
        <v>45682.0</v>
      </c>
      <c r="B1715" s="3" t="s">
        <v>57</v>
      </c>
      <c r="C1715" s="4" t="s">
        <v>62</v>
      </c>
      <c r="D1715" s="3" t="s">
        <v>23</v>
      </c>
      <c r="E1715" s="3" t="s">
        <v>20</v>
      </c>
      <c r="F1715" s="3" t="s">
        <v>3434</v>
      </c>
      <c r="G1715" s="3" t="s">
        <v>1736</v>
      </c>
      <c r="H1715" s="3"/>
    </row>
    <row r="1716" ht="15.75" customHeight="1">
      <c r="A1716" s="2">
        <v>45682.0</v>
      </c>
      <c r="B1716" s="3" t="s">
        <v>57</v>
      </c>
      <c r="C1716" s="3" t="s">
        <v>58</v>
      </c>
      <c r="D1716" s="3" t="s">
        <v>63</v>
      </c>
      <c r="E1716" s="3" t="s">
        <v>59</v>
      </c>
      <c r="F1716" s="3" t="s">
        <v>3435</v>
      </c>
      <c r="G1716" s="3" t="s">
        <v>3436</v>
      </c>
      <c r="H1716" s="3"/>
    </row>
    <row r="1717" ht="15.75" customHeight="1">
      <c r="A1717" s="2">
        <v>45682.0</v>
      </c>
      <c r="B1717" s="3" t="s">
        <v>57</v>
      </c>
      <c r="C1717" s="3" t="s">
        <v>58</v>
      </c>
      <c r="D1717" s="3" t="s">
        <v>68</v>
      </c>
      <c r="E1717" s="3" t="s">
        <v>59</v>
      </c>
      <c r="F1717" s="3" t="s">
        <v>3437</v>
      </c>
      <c r="G1717" s="3" t="s">
        <v>3438</v>
      </c>
      <c r="H1717" s="3"/>
    </row>
    <row r="1718" ht="15.75" customHeight="1">
      <c r="A1718" s="2">
        <v>45682.0</v>
      </c>
      <c r="B1718" s="3" t="s">
        <v>13</v>
      </c>
      <c r="C1718" s="3" t="s">
        <v>169</v>
      </c>
      <c r="D1718" s="3" t="s">
        <v>23</v>
      </c>
      <c r="E1718" s="3" t="s">
        <v>20</v>
      </c>
      <c r="F1718" s="3" t="s">
        <v>3439</v>
      </c>
      <c r="G1718" s="3" t="s">
        <v>3440</v>
      </c>
      <c r="H1718" s="3"/>
    </row>
    <row r="1719" ht="15.75" customHeight="1">
      <c r="A1719" s="2">
        <v>45682.0</v>
      </c>
      <c r="B1719" s="3" t="s">
        <v>13</v>
      </c>
      <c r="C1719" s="3" t="s">
        <v>14</v>
      </c>
      <c r="D1719" s="3" t="s">
        <v>38</v>
      </c>
      <c r="E1719" s="3" t="s">
        <v>20</v>
      </c>
      <c r="F1719" s="3" t="s">
        <v>3441</v>
      </c>
      <c r="G1719" s="3" t="s">
        <v>3442</v>
      </c>
      <c r="H1719" s="3"/>
    </row>
    <row r="1720" ht="15.75" customHeight="1">
      <c r="A1720" s="2">
        <v>45682.0</v>
      </c>
      <c r="B1720" s="3" t="s">
        <v>7</v>
      </c>
      <c r="C1720" s="3" t="s">
        <v>8</v>
      </c>
      <c r="D1720" s="3" t="s">
        <v>38</v>
      </c>
      <c r="E1720" s="3" t="s">
        <v>109</v>
      </c>
      <c r="F1720" s="3" t="s">
        <v>3443</v>
      </c>
      <c r="G1720" s="3" t="s">
        <v>3444</v>
      </c>
      <c r="H1720" s="3"/>
    </row>
    <row r="1721" ht="15.75" customHeight="1">
      <c r="A1721" s="2">
        <v>45682.0</v>
      </c>
      <c r="B1721" s="3" t="s">
        <v>13</v>
      </c>
      <c r="C1721" s="3" t="s">
        <v>14</v>
      </c>
      <c r="D1721" s="3" t="s">
        <v>63</v>
      </c>
      <c r="E1721" s="3" t="s">
        <v>59</v>
      </c>
      <c r="F1721" s="3" t="s">
        <v>3445</v>
      </c>
      <c r="G1721" s="3" t="s">
        <v>3446</v>
      </c>
      <c r="H1721" s="3"/>
    </row>
    <row r="1722" ht="15.75" customHeight="1">
      <c r="A1722" s="2">
        <v>45682.0</v>
      </c>
      <c r="B1722" s="3" t="s">
        <v>7</v>
      </c>
      <c r="C1722" s="3" t="s">
        <v>131</v>
      </c>
      <c r="D1722" s="3" t="s">
        <v>9</v>
      </c>
      <c r="E1722" s="3" t="s">
        <v>258</v>
      </c>
      <c r="F1722" s="3" t="s">
        <v>3447</v>
      </c>
      <c r="G1722" s="3" t="s">
        <v>3448</v>
      </c>
      <c r="H1722" s="3"/>
    </row>
    <row r="1723" ht="15.75" customHeight="1">
      <c r="A1723" s="2">
        <v>45682.0</v>
      </c>
      <c r="B1723" s="3" t="s">
        <v>7</v>
      </c>
      <c r="C1723" s="3" t="s">
        <v>131</v>
      </c>
      <c r="D1723" s="3" t="s">
        <v>26</v>
      </c>
      <c r="E1723" s="3" t="s">
        <v>119</v>
      </c>
      <c r="F1723" s="3" t="s">
        <v>3449</v>
      </c>
      <c r="G1723" s="3" t="s">
        <v>3450</v>
      </c>
      <c r="H1723" s="3"/>
    </row>
    <row r="1724" ht="15.75" customHeight="1">
      <c r="A1724" s="2">
        <v>45682.0</v>
      </c>
      <c r="B1724" s="3" t="s">
        <v>7</v>
      </c>
      <c r="C1724" s="3" t="s">
        <v>131</v>
      </c>
      <c r="D1724" s="3" t="s">
        <v>63</v>
      </c>
      <c r="E1724" s="3" t="s">
        <v>15</v>
      </c>
      <c r="F1724" s="3" t="s">
        <v>3451</v>
      </c>
      <c r="G1724" s="3" t="s">
        <v>3452</v>
      </c>
      <c r="H1724" s="3"/>
    </row>
    <row r="1725" ht="15.75" customHeight="1">
      <c r="A1725" s="2">
        <v>45682.0</v>
      </c>
      <c r="B1725" s="3" t="s">
        <v>7</v>
      </c>
      <c r="C1725" s="3" t="s">
        <v>126</v>
      </c>
      <c r="D1725" s="3" t="s">
        <v>38</v>
      </c>
      <c r="E1725" s="3" t="s">
        <v>109</v>
      </c>
      <c r="F1725" s="3" t="s">
        <v>3453</v>
      </c>
      <c r="G1725" s="3" t="s">
        <v>3454</v>
      </c>
      <c r="H1725" s="3"/>
    </row>
    <row r="1726" ht="15.75" customHeight="1">
      <c r="A1726" s="2">
        <v>45682.0</v>
      </c>
      <c r="B1726" s="3" t="s">
        <v>7</v>
      </c>
      <c r="C1726" s="3" t="s">
        <v>126</v>
      </c>
      <c r="D1726" s="3" t="s">
        <v>68</v>
      </c>
      <c r="E1726" s="3" t="s">
        <v>15</v>
      </c>
      <c r="F1726" s="3" t="s">
        <v>3455</v>
      </c>
      <c r="G1726" s="3" t="s">
        <v>3456</v>
      </c>
      <c r="H1726" s="3"/>
    </row>
    <row r="1727" ht="15.75" customHeight="1">
      <c r="A1727" s="2">
        <v>45682.0</v>
      </c>
      <c r="B1727" s="3" t="s">
        <v>7</v>
      </c>
      <c r="C1727" s="3" t="s">
        <v>118</v>
      </c>
      <c r="D1727" s="3" t="s">
        <v>23</v>
      </c>
      <c r="E1727" s="3" t="s">
        <v>15</v>
      </c>
      <c r="F1727" s="3" t="s">
        <v>3457</v>
      </c>
      <c r="G1727" s="3" t="s">
        <v>3458</v>
      </c>
      <c r="H1727" s="3"/>
    </row>
    <row r="1728" ht="15.75" customHeight="1">
      <c r="A1728" s="2">
        <v>45682.0</v>
      </c>
      <c r="B1728" s="3" t="s">
        <v>7</v>
      </c>
      <c r="C1728" s="3" t="s">
        <v>131</v>
      </c>
      <c r="D1728" s="3" t="s">
        <v>38</v>
      </c>
      <c r="E1728" s="3" t="s">
        <v>109</v>
      </c>
      <c r="F1728" s="3" t="s">
        <v>3459</v>
      </c>
      <c r="G1728" s="3" t="s">
        <v>3460</v>
      </c>
      <c r="H1728" s="3"/>
    </row>
    <row r="1729" ht="15.75" customHeight="1">
      <c r="A1729" s="2">
        <v>45682.0</v>
      </c>
      <c r="B1729" s="3" t="s">
        <v>7</v>
      </c>
      <c r="C1729" s="3" t="s">
        <v>118</v>
      </c>
      <c r="D1729" s="3" t="s">
        <v>68</v>
      </c>
      <c r="E1729" s="3" t="s">
        <v>15</v>
      </c>
      <c r="F1729" s="3" t="s">
        <v>3461</v>
      </c>
      <c r="G1729" s="3" t="s">
        <v>3462</v>
      </c>
      <c r="H1729" s="3"/>
    </row>
    <row r="1730" ht="15.75" customHeight="1">
      <c r="A1730" s="2">
        <v>45682.0</v>
      </c>
      <c r="B1730" s="3" t="s">
        <v>7</v>
      </c>
      <c r="C1730" s="3" t="s">
        <v>106</v>
      </c>
      <c r="D1730" s="3" t="s">
        <v>23</v>
      </c>
      <c r="E1730" s="3" t="s">
        <v>15</v>
      </c>
      <c r="F1730" s="3" t="s">
        <v>2029</v>
      </c>
      <c r="G1730" s="3" t="s">
        <v>3463</v>
      </c>
      <c r="H1730" s="3"/>
    </row>
    <row r="1731" ht="15.75" customHeight="1">
      <c r="A1731" s="2">
        <v>45682.0</v>
      </c>
      <c r="B1731" s="3" t="s">
        <v>7</v>
      </c>
      <c r="C1731" s="3" t="s">
        <v>106</v>
      </c>
      <c r="D1731" s="3" t="s">
        <v>9</v>
      </c>
      <c r="E1731" s="3" t="s">
        <v>258</v>
      </c>
      <c r="F1731" s="3" t="s">
        <v>3464</v>
      </c>
      <c r="G1731" s="3" t="s">
        <v>3465</v>
      </c>
      <c r="H1731" s="3"/>
    </row>
    <row r="1732" ht="15.75" customHeight="1">
      <c r="A1732" s="2">
        <v>45682.0</v>
      </c>
      <c r="B1732" s="3" t="s">
        <v>7</v>
      </c>
      <c r="C1732" s="3" t="s">
        <v>8</v>
      </c>
      <c r="D1732" s="3" t="s">
        <v>19</v>
      </c>
      <c r="E1732" s="3" t="s">
        <v>101</v>
      </c>
      <c r="F1732" s="3" t="s">
        <v>3466</v>
      </c>
      <c r="G1732" s="3" t="s">
        <v>3467</v>
      </c>
      <c r="H1732" s="3"/>
    </row>
    <row r="1733" ht="15.75" customHeight="1">
      <c r="A1733" s="2">
        <v>45682.0</v>
      </c>
      <c r="B1733" s="3" t="s">
        <v>7</v>
      </c>
      <c r="C1733" s="3" t="s">
        <v>8</v>
      </c>
      <c r="D1733" s="3" t="s">
        <v>9</v>
      </c>
      <c r="E1733" s="3" t="s">
        <v>10</v>
      </c>
      <c r="F1733" s="3" t="s">
        <v>3468</v>
      </c>
      <c r="G1733" s="3" t="s">
        <v>3469</v>
      </c>
      <c r="H1733" s="3"/>
    </row>
    <row r="1734" ht="15.75" customHeight="1">
      <c r="A1734" s="2">
        <v>45682.0</v>
      </c>
      <c r="B1734" s="3" t="s">
        <v>7</v>
      </c>
      <c r="C1734" s="3" t="s">
        <v>8</v>
      </c>
      <c r="D1734" s="3" t="s">
        <v>68</v>
      </c>
      <c r="E1734" s="3" t="s">
        <v>15</v>
      </c>
      <c r="F1734" s="3" t="s">
        <v>3470</v>
      </c>
      <c r="G1734" s="3" t="s">
        <v>3471</v>
      </c>
      <c r="H1734" s="3"/>
    </row>
    <row r="1735" ht="15.75" customHeight="1">
      <c r="A1735" s="2">
        <v>45682.0</v>
      </c>
      <c r="B1735" s="3" t="s">
        <v>13</v>
      </c>
      <c r="C1735" s="3" t="s">
        <v>14</v>
      </c>
      <c r="D1735" s="3" t="s">
        <v>23</v>
      </c>
      <c r="E1735" s="3" t="s">
        <v>20</v>
      </c>
      <c r="F1735" s="3" t="s">
        <v>3472</v>
      </c>
      <c r="G1735" s="3" t="s">
        <v>3473</v>
      </c>
      <c r="H1735" s="3"/>
    </row>
    <row r="1736" ht="15.75" customHeight="1">
      <c r="A1736" s="2">
        <v>45682.0</v>
      </c>
      <c r="B1736" s="3" t="s">
        <v>7</v>
      </c>
      <c r="C1736" s="3" t="s">
        <v>118</v>
      </c>
      <c r="D1736" s="3" t="s">
        <v>38</v>
      </c>
      <c r="E1736" s="3" t="s">
        <v>101</v>
      </c>
      <c r="F1736" s="3" t="s">
        <v>3474</v>
      </c>
      <c r="G1736" s="3" t="s">
        <v>3475</v>
      </c>
      <c r="H1736" s="3"/>
    </row>
    <row r="1737" ht="15.75" customHeight="1">
      <c r="A1737" s="2">
        <v>45682.0</v>
      </c>
      <c r="B1737" s="3" t="s">
        <v>7</v>
      </c>
      <c r="C1737" s="3" t="s">
        <v>131</v>
      </c>
      <c r="D1737" s="3" t="s">
        <v>34</v>
      </c>
      <c r="E1737" s="3" t="s">
        <v>258</v>
      </c>
      <c r="F1737" s="3" t="s">
        <v>3476</v>
      </c>
      <c r="G1737" s="3" t="s">
        <v>3477</v>
      </c>
      <c r="H1737" s="3"/>
    </row>
    <row r="1738" ht="15.75" customHeight="1">
      <c r="A1738" s="2">
        <v>45682.0</v>
      </c>
      <c r="B1738" s="3" t="s">
        <v>7</v>
      </c>
      <c r="C1738" s="3" t="s">
        <v>118</v>
      </c>
      <c r="D1738" s="3" t="s">
        <v>23</v>
      </c>
      <c r="E1738" s="3" t="s">
        <v>15</v>
      </c>
      <c r="F1738" s="3" t="s">
        <v>3478</v>
      </c>
      <c r="G1738" s="3" t="s">
        <v>3479</v>
      </c>
      <c r="H1738" s="3"/>
    </row>
    <row r="1739" ht="15.75" customHeight="1">
      <c r="A1739" s="2">
        <v>45682.0</v>
      </c>
      <c r="B1739" s="3" t="s">
        <v>92</v>
      </c>
      <c r="C1739" s="3" t="s">
        <v>158</v>
      </c>
      <c r="D1739" s="3" t="s">
        <v>9</v>
      </c>
      <c r="E1739" s="3" t="s">
        <v>10</v>
      </c>
      <c r="F1739" s="3" t="s">
        <v>3480</v>
      </c>
      <c r="G1739" s="3" t="s">
        <v>3481</v>
      </c>
      <c r="H1739" s="3"/>
    </row>
    <row r="1740" ht="15.75" customHeight="1">
      <c r="A1740" s="2">
        <v>45682.0</v>
      </c>
      <c r="B1740" s="3" t="s">
        <v>13</v>
      </c>
      <c r="C1740" s="3" t="s">
        <v>14</v>
      </c>
      <c r="D1740" s="3" t="s">
        <v>38</v>
      </c>
      <c r="E1740" s="3" t="s">
        <v>15</v>
      </c>
      <c r="F1740" s="3" t="s">
        <v>2499</v>
      </c>
      <c r="G1740" s="3" t="s">
        <v>3482</v>
      </c>
      <c r="H1740" s="3"/>
    </row>
    <row r="1741" ht="15.75" customHeight="1">
      <c r="A1741" s="2">
        <v>45682.0</v>
      </c>
      <c r="B1741" s="3" t="s">
        <v>92</v>
      </c>
      <c r="C1741" s="3" t="s">
        <v>158</v>
      </c>
      <c r="D1741" s="3" t="s">
        <v>23</v>
      </c>
      <c r="E1741" s="3" t="s">
        <v>20</v>
      </c>
      <c r="F1741" s="3" t="s">
        <v>3483</v>
      </c>
      <c r="G1741" s="3" t="s">
        <v>3484</v>
      </c>
      <c r="H1741" s="3"/>
    </row>
    <row r="1742" ht="15.75" customHeight="1">
      <c r="A1742" s="2">
        <v>45682.0</v>
      </c>
      <c r="B1742" s="3" t="s">
        <v>13</v>
      </c>
      <c r="C1742" s="3" t="s">
        <v>14</v>
      </c>
      <c r="D1742" s="3" t="s">
        <v>68</v>
      </c>
      <c r="E1742" s="3" t="s">
        <v>59</v>
      </c>
      <c r="F1742" s="3" t="s">
        <v>3485</v>
      </c>
      <c r="G1742" s="3" t="s">
        <v>3486</v>
      </c>
      <c r="H1742" s="3"/>
    </row>
    <row r="1743" ht="15.75" customHeight="1">
      <c r="A1743" s="2">
        <v>45682.0</v>
      </c>
      <c r="B1743" s="3" t="s">
        <v>92</v>
      </c>
      <c r="C1743" s="3" t="s">
        <v>93</v>
      </c>
      <c r="D1743" s="3" t="s">
        <v>68</v>
      </c>
      <c r="E1743" s="3" t="s">
        <v>20</v>
      </c>
      <c r="F1743" s="3" t="s">
        <v>3487</v>
      </c>
      <c r="G1743" s="3" t="s">
        <v>3488</v>
      </c>
      <c r="H1743" s="3"/>
    </row>
    <row r="1744" ht="15.75" customHeight="1">
      <c r="A1744" s="2">
        <v>45682.0</v>
      </c>
      <c r="B1744" s="3" t="s">
        <v>92</v>
      </c>
      <c r="C1744" s="3" t="s">
        <v>93</v>
      </c>
      <c r="D1744" s="3" t="s">
        <v>68</v>
      </c>
      <c r="E1744" s="3" t="s">
        <v>15</v>
      </c>
      <c r="F1744" s="3" t="s">
        <v>3489</v>
      </c>
      <c r="G1744" s="3" t="s">
        <v>3490</v>
      </c>
      <c r="H1744" s="3"/>
    </row>
    <row r="1745" ht="15.75" customHeight="1">
      <c r="A1745" s="2">
        <v>45682.0</v>
      </c>
      <c r="B1745" s="3" t="s">
        <v>92</v>
      </c>
      <c r="C1745" s="3" t="s">
        <v>93</v>
      </c>
      <c r="D1745" s="3" t="s">
        <v>19</v>
      </c>
      <c r="E1745" s="3" t="s">
        <v>15</v>
      </c>
      <c r="F1745" s="3" t="s">
        <v>3491</v>
      </c>
      <c r="G1745" s="3" t="s">
        <v>3492</v>
      </c>
      <c r="H1745" s="3"/>
    </row>
    <row r="1746" ht="15.75" customHeight="1">
      <c r="A1746" s="2">
        <v>45682.0</v>
      </c>
      <c r="B1746" s="3" t="s">
        <v>92</v>
      </c>
      <c r="C1746" s="3" t="s">
        <v>98</v>
      </c>
      <c r="D1746" s="3" t="s">
        <v>38</v>
      </c>
      <c r="E1746" s="3" t="s">
        <v>101</v>
      </c>
      <c r="F1746" s="3" t="s">
        <v>3493</v>
      </c>
      <c r="G1746" s="3" t="s">
        <v>2800</v>
      </c>
      <c r="H1746" s="3"/>
    </row>
    <row r="1747" ht="15.75" customHeight="1">
      <c r="A1747" s="2">
        <v>45682.0</v>
      </c>
      <c r="B1747" s="3" t="s">
        <v>92</v>
      </c>
      <c r="C1747" s="3" t="s">
        <v>98</v>
      </c>
      <c r="D1747" s="3" t="s">
        <v>23</v>
      </c>
      <c r="E1747" s="3" t="s">
        <v>20</v>
      </c>
      <c r="F1747" s="3" t="s">
        <v>3494</v>
      </c>
      <c r="G1747" s="3" t="s">
        <v>3495</v>
      </c>
      <c r="H1747" s="3"/>
    </row>
    <row r="1748" ht="15.75" customHeight="1">
      <c r="A1748" s="2">
        <v>45682.0</v>
      </c>
      <c r="B1748" s="3" t="s">
        <v>92</v>
      </c>
      <c r="C1748" s="3" t="s">
        <v>93</v>
      </c>
      <c r="D1748" s="3" t="s">
        <v>68</v>
      </c>
      <c r="E1748" s="3" t="s">
        <v>15</v>
      </c>
      <c r="F1748" s="3" t="s">
        <v>3496</v>
      </c>
      <c r="G1748" s="3" t="s">
        <v>2669</v>
      </c>
      <c r="H1748" s="3"/>
    </row>
    <row r="1749" ht="15.75" customHeight="1">
      <c r="A1749" s="2">
        <v>45682.0</v>
      </c>
      <c r="B1749" s="3" t="s">
        <v>92</v>
      </c>
      <c r="C1749" s="3" t="s">
        <v>98</v>
      </c>
      <c r="D1749" s="3" t="s">
        <v>19</v>
      </c>
      <c r="E1749" s="3" t="s">
        <v>15</v>
      </c>
      <c r="F1749" s="3" t="s">
        <v>3497</v>
      </c>
      <c r="G1749" s="3" t="s">
        <v>3498</v>
      </c>
      <c r="H1749" s="3"/>
    </row>
    <row r="1750" ht="15.75" customHeight="1">
      <c r="A1750" s="2">
        <v>45682.0</v>
      </c>
      <c r="B1750" s="3" t="s">
        <v>92</v>
      </c>
      <c r="C1750" s="3" t="s">
        <v>144</v>
      </c>
      <c r="D1750" s="3" t="s">
        <v>23</v>
      </c>
      <c r="E1750" s="3" t="s">
        <v>20</v>
      </c>
      <c r="F1750" s="3" t="s">
        <v>3499</v>
      </c>
      <c r="G1750" s="3" t="s">
        <v>3500</v>
      </c>
      <c r="H1750" s="3"/>
    </row>
    <row r="1751" ht="15.75" customHeight="1">
      <c r="A1751" s="2">
        <v>45682.0</v>
      </c>
      <c r="B1751" s="3" t="s">
        <v>92</v>
      </c>
      <c r="C1751" s="3" t="s">
        <v>144</v>
      </c>
      <c r="D1751" s="3" t="s">
        <v>9</v>
      </c>
      <c r="E1751" s="3" t="s">
        <v>10</v>
      </c>
      <c r="F1751" s="3" t="s">
        <v>3501</v>
      </c>
      <c r="G1751" s="3" t="s">
        <v>3502</v>
      </c>
      <c r="H1751" s="3"/>
    </row>
    <row r="1752" ht="15.75" customHeight="1">
      <c r="A1752" s="2">
        <v>45682.0</v>
      </c>
      <c r="B1752" s="3" t="s">
        <v>92</v>
      </c>
      <c r="C1752" s="3" t="s">
        <v>144</v>
      </c>
      <c r="D1752" s="3" t="s">
        <v>34</v>
      </c>
      <c r="E1752" s="3" t="s">
        <v>101</v>
      </c>
      <c r="F1752" s="3" t="s">
        <v>3503</v>
      </c>
      <c r="G1752" s="3" t="s">
        <v>3504</v>
      </c>
      <c r="H1752" s="3"/>
    </row>
    <row r="1753" ht="15.75" customHeight="1">
      <c r="A1753" s="2">
        <v>45682.0</v>
      </c>
      <c r="B1753" s="3" t="s">
        <v>92</v>
      </c>
      <c r="C1753" s="4" t="s">
        <v>149</v>
      </c>
      <c r="D1753" s="3" t="s">
        <v>26</v>
      </c>
      <c r="E1753" s="3" t="s">
        <v>15</v>
      </c>
      <c r="F1753" s="3" t="s">
        <v>3505</v>
      </c>
      <c r="G1753" s="3" t="s">
        <v>3506</v>
      </c>
      <c r="H1753" s="3"/>
    </row>
    <row r="1754" ht="15.75" customHeight="1">
      <c r="A1754" s="2">
        <v>45682.0</v>
      </c>
      <c r="B1754" s="3" t="s">
        <v>92</v>
      </c>
      <c r="C1754" s="4" t="s">
        <v>149</v>
      </c>
      <c r="D1754" s="3" t="s">
        <v>63</v>
      </c>
      <c r="E1754" s="3" t="s">
        <v>59</v>
      </c>
      <c r="F1754" s="3" t="s">
        <v>3507</v>
      </c>
      <c r="G1754" s="3" t="s">
        <v>3508</v>
      </c>
      <c r="H1754" s="3"/>
    </row>
    <row r="1755" ht="15.75" customHeight="1">
      <c r="A1755" s="2">
        <v>45682.0</v>
      </c>
      <c r="B1755" s="3" t="s">
        <v>92</v>
      </c>
      <c r="C1755" s="3" t="s">
        <v>158</v>
      </c>
      <c r="D1755" s="3" t="s">
        <v>63</v>
      </c>
      <c r="E1755" s="3" t="s">
        <v>59</v>
      </c>
      <c r="F1755" s="3" t="s">
        <v>3509</v>
      </c>
      <c r="G1755" s="3" t="s">
        <v>3510</v>
      </c>
      <c r="H1755" s="3"/>
    </row>
    <row r="1756" ht="15.75" customHeight="1">
      <c r="A1756" s="2">
        <v>45683.0</v>
      </c>
      <c r="B1756" s="3" t="s">
        <v>13</v>
      </c>
      <c r="C1756" s="3" t="s">
        <v>29</v>
      </c>
      <c r="D1756" s="3" t="s">
        <v>63</v>
      </c>
      <c r="E1756" s="3" t="s">
        <v>101</v>
      </c>
      <c r="F1756" s="3" t="s">
        <v>3511</v>
      </c>
      <c r="G1756" s="3" t="s">
        <v>3512</v>
      </c>
      <c r="H1756" s="3"/>
    </row>
    <row r="1757" ht="15.75" customHeight="1">
      <c r="A1757" s="2">
        <v>45683.0</v>
      </c>
      <c r="B1757" s="3" t="s">
        <v>13</v>
      </c>
      <c r="C1757" s="3" t="s">
        <v>37</v>
      </c>
      <c r="D1757" s="3" t="s">
        <v>26</v>
      </c>
      <c r="E1757" s="3" t="s">
        <v>20</v>
      </c>
      <c r="F1757" s="3" t="s">
        <v>3513</v>
      </c>
      <c r="G1757" s="3" t="s">
        <v>3514</v>
      </c>
      <c r="H1757" s="3"/>
    </row>
    <row r="1758" ht="15.75" customHeight="1">
      <c r="A1758" s="2">
        <v>45683.0</v>
      </c>
      <c r="B1758" s="3" t="s">
        <v>13</v>
      </c>
      <c r="C1758" s="3" t="s">
        <v>37</v>
      </c>
      <c r="D1758" s="3" t="s">
        <v>23</v>
      </c>
      <c r="E1758" s="3" t="s">
        <v>20</v>
      </c>
      <c r="F1758" s="3" t="s">
        <v>3515</v>
      </c>
      <c r="G1758" s="3" t="s">
        <v>3516</v>
      </c>
      <c r="H1758" s="3"/>
    </row>
    <row r="1759" ht="15.75" customHeight="1">
      <c r="A1759" s="2">
        <v>45683.0</v>
      </c>
      <c r="B1759" s="3" t="s">
        <v>13</v>
      </c>
      <c r="C1759" s="3" t="s">
        <v>37</v>
      </c>
      <c r="D1759" s="3" t="s">
        <v>34</v>
      </c>
      <c r="E1759" s="3" t="s">
        <v>101</v>
      </c>
      <c r="F1759" s="3" t="s">
        <v>3517</v>
      </c>
      <c r="G1759" s="3" t="s">
        <v>3518</v>
      </c>
      <c r="H1759" s="3"/>
    </row>
    <row r="1760" ht="15.75" customHeight="1">
      <c r="A1760" s="2">
        <v>45683.0</v>
      </c>
      <c r="B1760" s="3" t="s">
        <v>13</v>
      </c>
      <c r="C1760" s="3" t="s">
        <v>37</v>
      </c>
      <c r="D1760" s="3" t="s">
        <v>38</v>
      </c>
      <c r="E1760" s="3" t="s">
        <v>20</v>
      </c>
      <c r="F1760" s="3" t="s">
        <v>3519</v>
      </c>
      <c r="G1760" s="3" t="s">
        <v>3520</v>
      </c>
      <c r="H1760" s="3"/>
    </row>
    <row r="1761" ht="15.75" customHeight="1">
      <c r="A1761" s="2">
        <v>45683.0</v>
      </c>
      <c r="B1761" s="3" t="s">
        <v>13</v>
      </c>
      <c r="C1761" s="3" t="s">
        <v>29</v>
      </c>
      <c r="D1761" s="3" t="s">
        <v>63</v>
      </c>
      <c r="E1761" s="3" t="s">
        <v>59</v>
      </c>
      <c r="F1761" s="3" t="s">
        <v>3521</v>
      </c>
      <c r="G1761" s="3" t="s">
        <v>3522</v>
      </c>
      <c r="H1761" s="3"/>
    </row>
    <row r="1762" ht="15.75" customHeight="1">
      <c r="A1762" s="2">
        <v>45683.0</v>
      </c>
      <c r="B1762" s="3" t="s">
        <v>13</v>
      </c>
      <c r="C1762" s="3" t="s">
        <v>169</v>
      </c>
      <c r="D1762" s="3" t="s">
        <v>68</v>
      </c>
      <c r="E1762" s="3" t="s">
        <v>20</v>
      </c>
      <c r="F1762" s="3" t="s">
        <v>3523</v>
      </c>
      <c r="G1762" s="3" t="s">
        <v>3524</v>
      </c>
      <c r="H1762" s="3"/>
    </row>
    <row r="1763" ht="15.75" customHeight="1">
      <c r="A1763" s="2">
        <v>45683.0</v>
      </c>
      <c r="B1763" s="3" t="s">
        <v>13</v>
      </c>
      <c r="C1763" s="3" t="s">
        <v>29</v>
      </c>
      <c r="D1763" s="3" t="s">
        <v>38</v>
      </c>
      <c r="E1763" s="3" t="s">
        <v>20</v>
      </c>
      <c r="F1763" s="3" t="s">
        <v>3525</v>
      </c>
      <c r="G1763" s="3" t="s">
        <v>3526</v>
      </c>
      <c r="H1763" s="3"/>
    </row>
    <row r="1764" ht="15.75" customHeight="1">
      <c r="A1764" s="2">
        <v>45683.0</v>
      </c>
      <c r="B1764" s="3" t="s">
        <v>13</v>
      </c>
      <c r="C1764" s="3" t="s">
        <v>14</v>
      </c>
      <c r="D1764" s="3" t="s">
        <v>9</v>
      </c>
      <c r="E1764" s="3" t="s">
        <v>101</v>
      </c>
      <c r="F1764" s="3" t="s">
        <v>3527</v>
      </c>
      <c r="G1764" s="3" t="s">
        <v>3528</v>
      </c>
      <c r="H1764" s="3"/>
    </row>
    <row r="1765" ht="15.75" customHeight="1">
      <c r="A1765" s="2">
        <v>45683.0</v>
      </c>
      <c r="B1765" s="3" t="s">
        <v>13</v>
      </c>
      <c r="C1765" s="3" t="s">
        <v>18</v>
      </c>
      <c r="D1765" s="3" t="s">
        <v>23</v>
      </c>
      <c r="E1765" s="3" t="s">
        <v>20</v>
      </c>
      <c r="F1765" s="3" t="s">
        <v>3529</v>
      </c>
      <c r="G1765" s="3" t="s">
        <v>3530</v>
      </c>
      <c r="H1765" s="3"/>
    </row>
    <row r="1766" ht="15.75" customHeight="1">
      <c r="A1766" s="2">
        <v>45683.0</v>
      </c>
      <c r="B1766" s="3" t="s">
        <v>13</v>
      </c>
      <c r="C1766" s="3" t="s">
        <v>18</v>
      </c>
      <c r="D1766" s="3" t="s">
        <v>34</v>
      </c>
      <c r="E1766" s="3" t="s">
        <v>15</v>
      </c>
      <c r="F1766" s="3" t="s">
        <v>3531</v>
      </c>
      <c r="G1766" s="3" t="s">
        <v>3532</v>
      </c>
      <c r="H1766" s="3"/>
    </row>
    <row r="1767" ht="15.75" customHeight="1">
      <c r="A1767" s="2">
        <v>45683.0</v>
      </c>
      <c r="B1767" s="3" t="s">
        <v>13</v>
      </c>
      <c r="C1767" s="3" t="s">
        <v>18</v>
      </c>
      <c r="D1767" s="3" t="s">
        <v>26</v>
      </c>
      <c r="E1767" s="3" t="s">
        <v>15</v>
      </c>
      <c r="F1767" s="3" t="s">
        <v>3533</v>
      </c>
      <c r="G1767" s="3" t="s">
        <v>3534</v>
      </c>
      <c r="H1767" s="3"/>
    </row>
    <row r="1768" ht="15.75" customHeight="1">
      <c r="A1768" s="2">
        <v>45683.0</v>
      </c>
      <c r="B1768" s="3" t="s">
        <v>13</v>
      </c>
      <c r="C1768" s="3" t="s">
        <v>18</v>
      </c>
      <c r="D1768" s="3" t="s">
        <v>9</v>
      </c>
      <c r="E1768" s="3" t="s">
        <v>101</v>
      </c>
      <c r="F1768" s="3" t="s">
        <v>3535</v>
      </c>
      <c r="G1768" s="3" t="s">
        <v>3536</v>
      </c>
      <c r="H1768" s="3"/>
    </row>
    <row r="1769" ht="15.75" customHeight="1">
      <c r="A1769" s="2">
        <v>45683.0</v>
      </c>
      <c r="B1769" s="3" t="s">
        <v>13</v>
      </c>
      <c r="C1769" s="3" t="s">
        <v>18</v>
      </c>
      <c r="D1769" s="3" t="s">
        <v>68</v>
      </c>
      <c r="E1769" s="3" t="s">
        <v>20</v>
      </c>
      <c r="F1769" s="3" t="s">
        <v>3537</v>
      </c>
      <c r="G1769" s="3" t="s">
        <v>3538</v>
      </c>
      <c r="H1769" s="3"/>
    </row>
    <row r="1770" ht="15.75" customHeight="1">
      <c r="A1770" s="2">
        <v>45683.0</v>
      </c>
      <c r="B1770" s="3" t="s">
        <v>13</v>
      </c>
      <c r="C1770" s="3" t="s">
        <v>14</v>
      </c>
      <c r="D1770" s="3" t="s">
        <v>63</v>
      </c>
      <c r="E1770" s="3" t="s">
        <v>101</v>
      </c>
      <c r="F1770" s="3" t="s">
        <v>3539</v>
      </c>
      <c r="G1770" s="3" t="s">
        <v>3540</v>
      </c>
      <c r="H1770" s="3"/>
    </row>
    <row r="1771" ht="15.75" customHeight="1">
      <c r="A1771" s="2">
        <v>45683.0</v>
      </c>
      <c r="B1771" s="3" t="s">
        <v>13</v>
      </c>
      <c r="C1771" s="3" t="s">
        <v>169</v>
      </c>
      <c r="D1771" s="3" t="s">
        <v>38</v>
      </c>
      <c r="E1771" s="3" t="s">
        <v>20</v>
      </c>
      <c r="F1771" s="3" t="s">
        <v>3541</v>
      </c>
      <c r="G1771" s="3" t="s">
        <v>3542</v>
      </c>
      <c r="H1771" s="3"/>
    </row>
    <row r="1772" ht="15.75" customHeight="1">
      <c r="A1772" s="2">
        <v>45683.0</v>
      </c>
      <c r="B1772" s="3" t="s">
        <v>13</v>
      </c>
      <c r="C1772" s="3" t="s">
        <v>29</v>
      </c>
      <c r="D1772" s="3" t="s">
        <v>26</v>
      </c>
      <c r="E1772" s="3" t="s">
        <v>15</v>
      </c>
      <c r="F1772" s="3" t="s">
        <v>3543</v>
      </c>
      <c r="G1772" s="3" t="s">
        <v>3544</v>
      </c>
      <c r="H1772" s="3"/>
    </row>
    <row r="1773" ht="15.75" customHeight="1">
      <c r="A1773" s="2">
        <v>45683.0</v>
      </c>
      <c r="B1773" s="3" t="s">
        <v>57</v>
      </c>
      <c r="C1773" s="3" t="s">
        <v>58</v>
      </c>
      <c r="D1773" s="3" t="s">
        <v>68</v>
      </c>
      <c r="E1773" s="3" t="s">
        <v>59</v>
      </c>
      <c r="F1773" s="3" t="s">
        <v>3545</v>
      </c>
      <c r="G1773" s="3" t="s">
        <v>3546</v>
      </c>
      <c r="H1773" s="3"/>
    </row>
    <row r="1774" ht="15.75" customHeight="1">
      <c r="A1774" s="2">
        <v>45683.0</v>
      </c>
      <c r="B1774" s="3" t="s">
        <v>57</v>
      </c>
      <c r="C1774" s="3" t="s">
        <v>85</v>
      </c>
      <c r="D1774" s="3" t="s">
        <v>9</v>
      </c>
      <c r="E1774" s="3" t="s">
        <v>15</v>
      </c>
      <c r="F1774" s="3" t="s">
        <v>3547</v>
      </c>
      <c r="G1774" s="3" t="s">
        <v>3548</v>
      </c>
      <c r="H1774" s="3"/>
    </row>
    <row r="1775" ht="15.75" customHeight="1">
      <c r="A1775" s="2">
        <v>45683.0</v>
      </c>
      <c r="B1775" s="3" t="s">
        <v>57</v>
      </c>
      <c r="C1775" s="3" t="s">
        <v>58</v>
      </c>
      <c r="D1775" s="3" t="s">
        <v>38</v>
      </c>
      <c r="E1775" s="3" t="s">
        <v>20</v>
      </c>
      <c r="F1775" s="3" t="s">
        <v>3549</v>
      </c>
      <c r="G1775" s="3" t="s">
        <v>3550</v>
      </c>
      <c r="H1775" s="3"/>
    </row>
    <row r="1776" ht="15.75" customHeight="1">
      <c r="A1776" s="2">
        <v>45683.0</v>
      </c>
      <c r="B1776" s="3" t="s">
        <v>13</v>
      </c>
      <c r="C1776" s="3" t="s">
        <v>14</v>
      </c>
      <c r="D1776" s="3" t="s">
        <v>38</v>
      </c>
      <c r="E1776" s="3" t="s">
        <v>20</v>
      </c>
      <c r="F1776" s="3" t="s">
        <v>3551</v>
      </c>
      <c r="G1776" s="3" t="s">
        <v>3552</v>
      </c>
      <c r="H1776" s="3"/>
    </row>
    <row r="1777" ht="15.75" customHeight="1">
      <c r="A1777" s="2">
        <v>45683.0</v>
      </c>
      <c r="B1777" s="3" t="s">
        <v>57</v>
      </c>
      <c r="C1777" s="3" t="s">
        <v>85</v>
      </c>
      <c r="D1777" s="3" t="s">
        <v>9</v>
      </c>
      <c r="E1777" s="3" t="s">
        <v>15</v>
      </c>
      <c r="F1777" s="3" t="s">
        <v>3553</v>
      </c>
      <c r="G1777" s="3" t="s">
        <v>3554</v>
      </c>
      <c r="H1777" s="3"/>
    </row>
    <row r="1778" ht="15.75" customHeight="1">
      <c r="A1778" s="2">
        <v>45683.0</v>
      </c>
      <c r="B1778" s="3" t="s">
        <v>57</v>
      </c>
      <c r="C1778" s="3" t="s">
        <v>85</v>
      </c>
      <c r="D1778" s="3" t="s">
        <v>9</v>
      </c>
      <c r="E1778" s="3" t="s">
        <v>20</v>
      </c>
      <c r="F1778" s="3" t="s">
        <v>3555</v>
      </c>
      <c r="G1778" s="3" t="s">
        <v>3556</v>
      </c>
      <c r="H1778" s="3"/>
    </row>
    <row r="1779" ht="15.75" customHeight="1">
      <c r="A1779" s="2">
        <v>45683.0</v>
      </c>
      <c r="B1779" s="3" t="s">
        <v>57</v>
      </c>
      <c r="C1779" s="3" t="s">
        <v>80</v>
      </c>
      <c r="D1779" s="3" t="s">
        <v>63</v>
      </c>
      <c r="E1779" s="3" t="s">
        <v>59</v>
      </c>
      <c r="F1779" s="3" t="s">
        <v>3557</v>
      </c>
      <c r="G1779" s="3" t="s">
        <v>3558</v>
      </c>
      <c r="H1779" s="3"/>
    </row>
    <row r="1780" ht="15.75" customHeight="1">
      <c r="A1780" s="2">
        <v>45683.0</v>
      </c>
      <c r="B1780" s="3" t="s">
        <v>57</v>
      </c>
      <c r="C1780" s="3" t="s">
        <v>80</v>
      </c>
      <c r="D1780" s="3" t="s">
        <v>23</v>
      </c>
      <c r="E1780" s="3" t="s">
        <v>59</v>
      </c>
      <c r="F1780" s="3" t="s">
        <v>3559</v>
      </c>
      <c r="G1780" s="3" t="s">
        <v>3560</v>
      </c>
      <c r="H1780" s="3"/>
    </row>
    <row r="1781" ht="15.75" customHeight="1">
      <c r="A1781" s="2">
        <v>45683.0</v>
      </c>
      <c r="B1781" s="3" t="s">
        <v>57</v>
      </c>
      <c r="C1781" s="3" t="s">
        <v>80</v>
      </c>
      <c r="D1781" s="3" t="s">
        <v>34</v>
      </c>
      <c r="E1781" s="3" t="s">
        <v>15</v>
      </c>
      <c r="F1781" s="3" t="s">
        <v>3561</v>
      </c>
      <c r="G1781" s="3" t="s">
        <v>3562</v>
      </c>
      <c r="H1781" s="3"/>
    </row>
    <row r="1782" ht="15.75" customHeight="1">
      <c r="A1782" s="2">
        <v>45683.0</v>
      </c>
      <c r="B1782" s="3" t="s">
        <v>57</v>
      </c>
      <c r="C1782" s="3" t="s">
        <v>80</v>
      </c>
      <c r="D1782" s="3" t="s">
        <v>68</v>
      </c>
      <c r="E1782" s="3" t="s">
        <v>59</v>
      </c>
      <c r="F1782" s="3" t="s">
        <v>3563</v>
      </c>
      <c r="G1782" s="3" t="s">
        <v>3564</v>
      </c>
      <c r="H1782" s="3"/>
    </row>
    <row r="1783" ht="15.75" customHeight="1">
      <c r="A1783" s="2">
        <v>45683.0</v>
      </c>
      <c r="B1783" s="3" t="s">
        <v>57</v>
      </c>
      <c r="C1783" s="3" t="s">
        <v>58</v>
      </c>
      <c r="D1783" s="3" t="s">
        <v>38</v>
      </c>
      <c r="E1783" s="3" t="s">
        <v>20</v>
      </c>
      <c r="F1783" s="3" t="s">
        <v>3565</v>
      </c>
      <c r="G1783" s="3" t="s">
        <v>3566</v>
      </c>
      <c r="H1783" s="3"/>
    </row>
    <row r="1784" ht="15.75" customHeight="1">
      <c r="A1784" s="2">
        <v>45683.0</v>
      </c>
      <c r="B1784" s="3" t="s">
        <v>57</v>
      </c>
      <c r="C1784" s="3" t="s">
        <v>71</v>
      </c>
      <c r="D1784" s="3" t="s">
        <v>9</v>
      </c>
      <c r="E1784" s="3" t="s">
        <v>15</v>
      </c>
      <c r="F1784" s="3" t="s">
        <v>3567</v>
      </c>
      <c r="G1784" s="3" t="s">
        <v>3568</v>
      </c>
      <c r="H1784" s="3"/>
    </row>
    <row r="1785" ht="15.75" customHeight="1">
      <c r="A1785" s="2">
        <v>45683.0</v>
      </c>
      <c r="B1785" s="3" t="s">
        <v>57</v>
      </c>
      <c r="C1785" s="3" t="s">
        <v>71</v>
      </c>
      <c r="D1785" s="3" t="s">
        <v>68</v>
      </c>
      <c r="E1785" s="3" t="s">
        <v>59</v>
      </c>
      <c r="F1785" s="3" t="s">
        <v>3569</v>
      </c>
      <c r="G1785" s="3" t="s">
        <v>3570</v>
      </c>
      <c r="H1785" s="3"/>
    </row>
    <row r="1786" ht="15.75" customHeight="1">
      <c r="A1786" s="2">
        <v>45683.0</v>
      </c>
      <c r="B1786" s="3" t="s">
        <v>57</v>
      </c>
      <c r="C1786" s="3" t="s">
        <v>71</v>
      </c>
      <c r="D1786" s="3" t="s">
        <v>68</v>
      </c>
      <c r="E1786" s="3" t="s">
        <v>59</v>
      </c>
      <c r="F1786" s="3" t="s">
        <v>3571</v>
      </c>
      <c r="G1786" s="3" t="s">
        <v>3572</v>
      </c>
      <c r="H1786" s="3"/>
    </row>
    <row r="1787" ht="15.75" customHeight="1">
      <c r="A1787" s="2">
        <v>45683.0</v>
      </c>
      <c r="B1787" s="3" t="s">
        <v>57</v>
      </c>
      <c r="C1787" s="4" t="s">
        <v>62</v>
      </c>
      <c r="D1787" s="3" t="s">
        <v>19</v>
      </c>
      <c r="E1787" s="3" t="s">
        <v>59</v>
      </c>
      <c r="F1787" s="3" t="s">
        <v>3573</v>
      </c>
      <c r="G1787" s="3" t="s">
        <v>3574</v>
      </c>
      <c r="H1787" s="3"/>
    </row>
    <row r="1788" ht="15.75" customHeight="1">
      <c r="A1788" s="2">
        <v>45683.0</v>
      </c>
      <c r="B1788" s="3" t="s">
        <v>57</v>
      </c>
      <c r="C1788" s="4" t="s">
        <v>62</v>
      </c>
      <c r="D1788" s="3" t="s">
        <v>23</v>
      </c>
      <c r="E1788" s="3" t="s">
        <v>20</v>
      </c>
      <c r="F1788" s="3" t="s">
        <v>3575</v>
      </c>
      <c r="G1788" s="3" t="s">
        <v>3576</v>
      </c>
      <c r="H1788" s="3"/>
    </row>
    <row r="1789" ht="15.75" customHeight="1">
      <c r="A1789" s="2">
        <v>45683.0</v>
      </c>
      <c r="B1789" s="3" t="s">
        <v>57</v>
      </c>
      <c r="C1789" s="4" t="s">
        <v>62</v>
      </c>
      <c r="D1789" s="3" t="s">
        <v>68</v>
      </c>
      <c r="E1789" s="3" t="s">
        <v>59</v>
      </c>
      <c r="F1789" s="3" t="s">
        <v>3577</v>
      </c>
      <c r="G1789" s="3" t="s">
        <v>3578</v>
      </c>
      <c r="H1789" s="3"/>
    </row>
    <row r="1790" ht="15.75" customHeight="1">
      <c r="A1790" s="2">
        <v>45683.0</v>
      </c>
      <c r="B1790" s="3" t="s">
        <v>57</v>
      </c>
      <c r="C1790" s="4" t="s">
        <v>62</v>
      </c>
      <c r="D1790" s="3" t="s">
        <v>34</v>
      </c>
      <c r="E1790" s="3" t="s">
        <v>15</v>
      </c>
      <c r="F1790" s="3" t="s">
        <v>3579</v>
      </c>
      <c r="G1790" s="3" t="s">
        <v>3580</v>
      </c>
      <c r="H1790" s="3"/>
    </row>
    <row r="1791" ht="15.75" customHeight="1">
      <c r="A1791" s="2">
        <v>45683.0</v>
      </c>
      <c r="B1791" s="3" t="s">
        <v>57</v>
      </c>
      <c r="C1791" s="3" t="s">
        <v>58</v>
      </c>
      <c r="D1791" s="3" t="s">
        <v>34</v>
      </c>
      <c r="E1791" s="3" t="s">
        <v>15</v>
      </c>
      <c r="F1791" s="3" t="s">
        <v>3581</v>
      </c>
      <c r="G1791" s="3" t="s">
        <v>3582</v>
      </c>
      <c r="H1791" s="3"/>
    </row>
    <row r="1792" ht="15.75" customHeight="1">
      <c r="A1792" s="2">
        <v>45683.0</v>
      </c>
      <c r="B1792" s="3" t="s">
        <v>57</v>
      </c>
      <c r="C1792" s="3" t="s">
        <v>71</v>
      </c>
      <c r="D1792" s="3" t="s">
        <v>63</v>
      </c>
      <c r="E1792" s="3" t="s">
        <v>59</v>
      </c>
      <c r="F1792" s="3" t="s">
        <v>3583</v>
      </c>
      <c r="G1792" s="3" t="s">
        <v>3584</v>
      </c>
      <c r="H1792" s="3"/>
    </row>
    <row r="1793" ht="15.75" customHeight="1">
      <c r="A1793" s="2">
        <v>45683.0</v>
      </c>
      <c r="B1793" s="3" t="s">
        <v>13</v>
      </c>
      <c r="C1793" s="3" t="s">
        <v>14</v>
      </c>
      <c r="D1793" s="3" t="s">
        <v>63</v>
      </c>
      <c r="E1793" s="3" t="s">
        <v>59</v>
      </c>
      <c r="F1793" s="3" t="s">
        <v>3585</v>
      </c>
      <c r="G1793" s="3" t="s">
        <v>3586</v>
      </c>
      <c r="H1793" s="3"/>
    </row>
    <row r="1794" ht="15.75" customHeight="1">
      <c r="A1794" s="2">
        <v>45683.0</v>
      </c>
      <c r="B1794" s="3" t="s">
        <v>7</v>
      </c>
      <c r="C1794" s="3" t="s">
        <v>106</v>
      </c>
      <c r="D1794" s="3" t="s">
        <v>26</v>
      </c>
      <c r="E1794" s="3" t="s">
        <v>1097</v>
      </c>
      <c r="F1794" s="3" t="s">
        <v>3587</v>
      </c>
      <c r="G1794" s="3" t="s">
        <v>3588</v>
      </c>
      <c r="H1794" s="3"/>
    </row>
    <row r="1795" ht="15.75" customHeight="1">
      <c r="A1795" s="2">
        <v>45683.0</v>
      </c>
      <c r="B1795" s="3" t="s">
        <v>92</v>
      </c>
      <c r="C1795" s="3" t="s">
        <v>93</v>
      </c>
      <c r="D1795" s="3" t="s">
        <v>26</v>
      </c>
      <c r="E1795" s="3" t="s">
        <v>15</v>
      </c>
      <c r="F1795" s="3" t="s">
        <v>3589</v>
      </c>
      <c r="G1795" s="3" t="s">
        <v>3590</v>
      </c>
      <c r="H1795" s="3"/>
    </row>
    <row r="1796" ht="15.75" customHeight="1">
      <c r="A1796" s="2">
        <v>45683.0</v>
      </c>
      <c r="B1796" s="3" t="s">
        <v>7</v>
      </c>
      <c r="C1796" s="3" t="s">
        <v>131</v>
      </c>
      <c r="D1796" s="3" t="s">
        <v>38</v>
      </c>
      <c r="E1796" s="3" t="s">
        <v>109</v>
      </c>
      <c r="F1796" s="3" t="s">
        <v>3591</v>
      </c>
      <c r="G1796" s="3" t="s">
        <v>3592</v>
      </c>
      <c r="H1796" s="3"/>
    </row>
    <row r="1797" ht="15.75" customHeight="1">
      <c r="A1797" s="2">
        <v>45683.0</v>
      </c>
      <c r="B1797" s="3" t="s">
        <v>7</v>
      </c>
      <c r="C1797" s="3" t="s">
        <v>131</v>
      </c>
      <c r="D1797" s="3" t="s">
        <v>26</v>
      </c>
      <c r="E1797" s="3" t="s">
        <v>660</v>
      </c>
      <c r="F1797" s="3" t="s">
        <v>3593</v>
      </c>
      <c r="G1797" s="3" t="s">
        <v>3594</v>
      </c>
      <c r="H1797" s="3"/>
    </row>
    <row r="1798" ht="15.75" customHeight="1">
      <c r="A1798" s="2">
        <v>45683.0</v>
      </c>
      <c r="B1798" s="3" t="s">
        <v>7</v>
      </c>
      <c r="C1798" s="3" t="s">
        <v>131</v>
      </c>
      <c r="D1798" s="3" t="s">
        <v>68</v>
      </c>
      <c r="E1798" s="3" t="s">
        <v>20</v>
      </c>
      <c r="F1798" s="3" t="s">
        <v>3595</v>
      </c>
      <c r="G1798" s="3" t="s">
        <v>3596</v>
      </c>
      <c r="H1798" s="3"/>
    </row>
    <row r="1799" ht="15.75" customHeight="1">
      <c r="A1799" s="2">
        <v>45683.0</v>
      </c>
      <c r="B1799" s="3" t="s">
        <v>7</v>
      </c>
      <c r="C1799" s="3" t="s">
        <v>126</v>
      </c>
      <c r="D1799" s="3" t="s">
        <v>23</v>
      </c>
      <c r="E1799" s="3" t="s">
        <v>15</v>
      </c>
      <c r="F1799" s="3" t="s">
        <v>3597</v>
      </c>
      <c r="G1799" s="3" t="s">
        <v>3598</v>
      </c>
      <c r="H1799" s="3"/>
    </row>
    <row r="1800" ht="15.75" customHeight="1">
      <c r="A1800" s="2">
        <v>45683.0</v>
      </c>
      <c r="B1800" s="3" t="s">
        <v>7</v>
      </c>
      <c r="C1800" s="3" t="s">
        <v>126</v>
      </c>
      <c r="D1800" s="3" t="s">
        <v>38</v>
      </c>
      <c r="E1800" s="3" t="s">
        <v>101</v>
      </c>
      <c r="F1800" s="3" t="s">
        <v>3599</v>
      </c>
      <c r="G1800" s="3" t="s">
        <v>3600</v>
      </c>
      <c r="H1800" s="3"/>
    </row>
    <row r="1801" ht="15.75" customHeight="1">
      <c r="A1801" s="2">
        <v>45683.0</v>
      </c>
      <c r="B1801" s="3" t="s">
        <v>7</v>
      </c>
      <c r="C1801" s="3" t="s">
        <v>126</v>
      </c>
      <c r="D1801" s="3" t="s">
        <v>19</v>
      </c>
      <c r="E1801" s="3" t="s">
        <v>101</v>
      </c>
      <c r="F1801" s="3" t="s">
        <v>3601</v>
      </c>
      <c r="G1801" s="3" t="s">
        <v>3602</v>
      </c>
      <c r="H1801" s="3"/>
    </row>
    <row r="1802" ht="15.75" customHeight="1">
      <c r="A1802" s="2">
        <v>45683.0</v>
      </c>
      <c r="B1802" s="3" t="s">
        <v>7</v>
      </c>
      <c r="C1802" s="3" t="s">
        <v>126</v>
      </c>
      <c r="D1802" s="3" t="s">
        <v>23</v>
      </c>
      <c r="E1802" s="3" t="s">
        <v>15</v>
      </c>
      <c r="F1802" s="3" t="s">
        <v>3603</v>
      </c>
      <c r="G1802" s="3" t="s">
        <v>3604</v>
      </c>
      <c r="H1802" s="3"/>
    </row>
    <row r="1803" ht="15.75" customHeight="1">
      <c r="A1803" s="2">
        <v>45683.0</v>
      </c>
      <c r="B1803" s="3" t="s">
        <v>7</v>
      </c>
      <c r="C1803" s="3" t="s">
        <v>118</v>
      </c>
      <c r="D1803" s="3" t="s">
        <v>38</v>
      </c>
      <c r="E1803" s="3" t="s">
        <v>15</v>
      </c>
      <c r="F1803" s="3" t="s">
        <v>3605</v>
      </c>
      <c r="G1803" s="3" t="s">
        <v>3606</v>
      </c>
      <c r="H1803" s="3"/>
    </row>
    <row r="1804" ht="15.75" customHeight="1">
      <c r="A1804" s="2">
        <v>45683.0</v>
      </c>
      <c r="B1804" s="3" t="s">
        <v>7</v>
      </c>
      <c r="C1804" s="3" t="s">
        <v>118</v>
      </c>
      <c r="D1804" s="3" t="s">
        <v>68</v>
      </c>
      <c r="E1804" s="3" t="s">
        <v>15</v>
      </c>
      <c r="F1804" s="3" t="s">
        <v>3607</v>
      </c>
      <c r="G1804" s="3" t="s">
        <v>3608</v>
      </c>
      <c r="H1804" s="3"/>
    </row>
    <row r="1805" ht="15.75" customHeight="1">
      <c r="A1805" s="2">
        <v>45683.0</v>
      </c>
      <c r="B1805" s="3" t="s">
        <v>7</v>
      </c>
      <c r="C1805" s="3" t="s">
        <v>118</v>
      </c>
      <c r="D1805" s="3" t="s">
        <v>38</v>
      </c>
      <c r="E1805" s="3" t="s">
        <v>101</v>
      </c>
      <c r="F1805" s="3" t="s">
        <v>3609</v>
      </c>
      <c r="G1805" s="3" t="s">
        <v>3610</v>
      </c>
      <c r="H1805" s="3"/>
    </row>
    <row r="1806" ht="15.75" customHeight="1">
      <c r="A1806" s="2">
        <v>45683.0</v>
      </c>
      <c r="B1806" s="3" t="s">
        <v>7</v>
      </c>
      <c r="C1806" s="3" t="s">
        <v>106</v>
      </c>
      <c r="D1806" s="3" t="s">
        <v>23</v>
      </c>
      <c r="E1806" s="3" t="s">
        <v>15</v>
      </c>
      <c r="F1806" s="3" t="s">
        <v>3611</v>
      </c>
      <c r="G1806" s="3" t="s">
        <v>75</v>
      </c>
      <c r="H1806" s="3"/>
    </row>
    <row r="1807" ht="15.75" customHeight="1">
      <c r="A1807" s="2">
        <v>45683.0</v>
      </c>
      <c r="B1807" s="3" t="s">
        <v>7</v>
      </c>
      <c r="C1807" s="3" t="s">
        <v>106</v>
      </c>
      <c r="D1807" s="3" t="s">
        <v>68</v>
      </c>
      <c r="E1807" s="3" t="s">
        <v>15</v>
      </c>
      <c r="F1807" s="3" t="s">
        <v>3612</v>
      </c>
      <c r="G1807" s="3" t="s">
        <v>3613</v>
      </c>
      <c r="H1807" s="3"/>
    </row>
    <row r="1808" ht="15.75" customHeight="1">
      <c r="A1808" s="2">
        <v>45683.0</v>
      </c>
      <c r="B1808" s="3" t="s">
        <v>7</v>
      </c>
      <c r="C1808" s="3" t="s">
        <v>106</v>
      </c>
      <c r="D1808" s="3" t="s">
        <v>23</v>
      </c>
      <c r="E1808" s="3" t="s">
        <v>101</v>
      </c>
      <c r="F1808" s="3" t="s">
        <v>3614</v>
      </c>
      <c r="G1808" s="3" t="s">
        <v>3615</v>
      </c>
      <c r="H1808" s="3"/>
    </row>
    <row r="1809" ht="15.75" customHeight="1">
      <c r="A1809" s="2">
        <v>45683.0</v>
      </c>
      <c r="B1809" s="3" t="s">
        <v>7</v>
      </c>
      <c r="C1809" s="3" t="s">
        <v>8</v>
      </c>
      <c r="D1809" s="3" t="s">
        <v>19</v>
      </c>
      <c r="E1809" s="3" t="s">
        <v>15</v>
      </c>
      <c r="F1809" s="3" t="s">
        <v>3616</v>
      </c>
      <c r="G1809" s="3" t="s">
        <v>3617</v>
      </c>
      <c r="H1809" s="3"/>
    </row>
    <row r="1810" ht="15.75" customHeight="1">
      <c r="A1810" s="2">
        <v>45683.0</v>
      </c>
      <c r="B1810" s="3" t="s">
        <v>7</v>
      </c>
      <c r="C1810" s="3" t="s">
        <v>8</v>
      </c>
      <c r="D1810" s="3" t="s">
        <v>68</v>
      </c>
      <c r="E1810" s="3" t="s">
        <v>20</v>
      </c>
      <c r="F1810" s="3" t="s">
        <v>3618</v>
      </c>
      <c r="G1810" s="3" t="s">
        <v>3619</v>
      </c>
      <c r="H1810" s="3"/>
    </row>
    <row r="1811" ht="15.75" customHeight="1">
      <c r="A1811" s="2">
        <v>45683.0</v>
      </c>
      <c r="B1811" s="3" t="s">
        <v>7</v>
      </c>
      <c r="C1811" s="3" t="s">
        <v>131</v>
      </c>
      <c r="D1811" s="3" t="s">
        <v>23</v>
      </c>
      <c r="E1811" s="3" t="s">
        <v>15</v>
      </c>
      <c r="F1811" s="3" t="s">
        <v>3620</v>
      </c>
      <c r="G1811" s="3" t="s">
        <v>3621</v>
      </c>
      <c r="H1811" s="3"/>
    </row>
    <row r="1812" ht="15.75" customHeight="1">
      <c r="A1812" s="2">
        <v>45683.0</v>
      </c>
      <c r="B1812" s="3" t="s">
        <v>7</v>
      </c>
      <c r="C1812" s="3" t="s">
        <v>131</v>
      </c>
      <c r="D1812" s="3" t="s">
        <v>38</v>
      </c>
      <c r="E1812" s="3" t="s">
        <v>101</v>
      </c>
      <c r="F1812" s="3" t="s">
        <v>3622</v>
      </c>
      <c r="G1812" s="3" t="s">
        <v>3623</v>
      </c>
      <c r="H1812" s="3"/>
    </row>
    <row r="1813" ht="15.75" customHeight="1">
      <c r="A1813" s="2">
        <v>45683.0</v>
      </c>
      <c r="B1813" s="3" t="s">
        <v>7</v>
      </c>
      <c r="C1813" s="3" t="s">
        <v>8</v>
      </c>
      <c r="D1813" s="3" t="s">
        <v>26</v>
      </c>
      <c r="E1813" s="3" t="s">
        <v>1097</v>
      </c>
      <c r="F1813" s="3" t="s">
        <v>3624</v>
      </c>
      <c r="G1813" s="3" t="s">
        <v>3625</v>
      </c>
      <c r="H1813" s="3"/>
    </row>
    <row r="1814" ht="15.75" customHeight="1">
      <c r="A1814" s="2">
        <v>45683.0</v>
      </c>
      <c r="B1814" s="3" t="s">
        <v>92</v>
      </c>
      <c r="C1814" s="3" t="s">
        <v>158</v>
      </c>
      <c r="D1814" s="3" t="s">
        <v>23</v>
      </c>
      <c r="E1814" s="3" t="s">
        <v>15</v>
      </c>
      <c r="F1814" s="3" t="s">
        <v>3626</v>
      </c>
      <c r="G1814" s="3" t="s">
        <v>826</v>
      </c>
      <c r="H1814" s="3"/>
    </row>
    <row r="1815" ht="15.75" customHeight="1">
      <c r="A1815" s="2">
        <v>45683.0</v>
      </c>
      <c r="B1815" s="3" t="s">
        <v>92</v>
      </c>
      <c r="C1815" s="3" t="s">
        <v>158</v>
      </c>
      <c r="D1815" s="3" t="s">
        <v>23</v>
      </c>
      <c r="E1815" s="3" t="s">
        <v>20</v>
      </c>
      <c r="F1815" s="3" t="s">
        <v>3627</v>
      </c>
      <c r="G1815" s="3" t="s">
        <v>3628</v>
      </c>
      <c r="H1815" s="3"/>
    </row>
    <row r="1816" ht="15.75" customHeight="1">
      <c r="A1816" s="2">
        <v>45683.0</v>
      </c>
      <c r="B1816" s="3" t="s">
        <v>92</v>
      </c>
      <c r="C1816" s="3" t="s">
        <v>93</v>
      </c>
      <c r="D1816" s="3" t="s">
        <v>63</v>
      </c>
      <c r="E1816" s="3" t="s">
        <v>59</v>
      </c>
      <c r="F1816" s="3" t="s">
        <v>3629</v>
      </c>
      <c r="G1816" s="3" t="s">
        <v>3630</v>
      </c>
      <c r="H1816" s="3"/>
    </row>
    <row r="1817" ht="15.75" customHeight="1">
      <c r="A1817" s="2">
        <v>45683.0</v>
      </c>
      <c r="B1817" s="3" t="s">
        <v>92</v>
      </c>
      <c r="C1817" s="3" t="s">
        <v>93</v>
      </c>
      <c r="D1817" s="3" t="s">
        <v>9</v>
      </c>
      <c r="E1817" s="3" t="s">
        <v>10</v>
      </c>
      <c r="F1817" s="3" t="s">
        <v>3631</v>
      </c>
      <c r="G1817" s="3" t="s">
        <v>3632</v>
      </c>
      <c r="H1817" s="3"/>
    </row>
    <row r="1818" ht="15.75" customHeight="1">
      <c r="A1818" s="2">
        <v>45683.0</v>
      </c>
      <c r="B1818" s="3" t="s">
        <v>92</v>
      </c>
      <c r="C1818" s="3" t="s">
        <v>98</v>
      </c>
      <c r="D1818" s="3" t="s">
        <v>26</v>
      </c>
      <c r="E1818" s="3" t="s">
        <v>15</v>
      </c>
      <c r="F1818" s="3" t="s">
        <v>3633</v>
      </c>
      <c r="G1818" s="3" t="s">
        <v>3634</v>
      </c>
      <c r="H1818" s="3"/>
    </row>
    <row r="1819" ht="15.75" customHeight="1">
      <c r="A1819" s="2">
        <v>45683.0</v>
      </c>
      <c r="B1819" s="3" t="s">
        <v>92</v>
      </c>
      <c r="C1819" s="3" t="s">
        <v>98</v>
      </c>
      <c r="D1819" s="3" t="s">
        <v>34</v>
      </c>
      <c r="E1819" s="3" t="s">
        <v>10</v>
      </c>
      <c r="F1819" s="3" t="s">
        <v>3635</v>
      </c>
      <c r="G1819" s="3" t="s">
        <v>3636</v>
      </c>
      <c r="H1819" s="3"/>
    </row>
    <row r="1820" ht="15.75" customHeight="1">
      <c r="A1820" s="2">
        <v>45683.0</v>
      </c>
      <c r="B1820" s="3" t="s">
        <v>92</v>
      </c>
      <c r="C1820" s="3" t="s">
        <v>144</v>
      </c>
      <c r="D1820" s="3" t="s">
        <v>68</v>
      </c>
      <c r="E1820" s="3" t="s">
        <v>20</v>
      </c>
      <c r="F1820" s="3" t="s">
        <v>3637</v>
      </c>
      <c r="G1820" s="3" t="s">
        <v>3638</v>
      </c>
      <c r="H1820" s="3"/>
    </row>
    <row r="1821" ht="15.75" customHeight="1">
      <c r="A1821" s="2">
        <v>45683.0</v>
      </c>
      <c r="B1821" s="3" t="s">
        <v>92</v>
      </c>
      <c r="C1821" s="3" t="s">
        <v>144</v>
      </c>
      <c r="D1821" s="3" t="s">
        <v>68</v>
      </c>
      <c r="E1821" s="3" t="s">
        <v>20</v>
      </c>
      <c r="F1821" s="3" t="s">
        <v>3639</v>
      </c>
      <c r="G1821" s="3" t="s">
        <v>3640</v>
      </c>
      <c r="H1821" s="3"/>
    </row>
    <row r="1822" ht="15.75" customHeight="1">
      <c r="A1822" s="2">
        <v>45683.0</v>
      </c>
      <c r="B1822" s="3" t="s">
        <v>92</v>
      </c>
      <c r="C1822" s="3" t="s">
        <v>144</v>
      </c>
      <c r="D1822" s="3" t="s">
        <v>63</v>
      </c>
      <c r="E1822" s="3" t="s">
        <v>109</v>
      </c>
      <c r="F1822" s="3" t="s">
        <v>3641</v>
      </c>
      <c r="G1822" s="3" t="s">
        <v>3642</v>
      </c>
      <c r="H1822" s="3"/>
    </row>
    <row r="1823" ht="15.75" customHeight="1">
      <c r="A1823" s="2">
        <v>45683.0</v>
      </c>
      <c r="B1823" s="3" t="s">
        <v>13</v>
      </c>
      <c r="C1823" s="3" t="s">
        <v>14</v>
      </c>
      <c r="D1823" s="3" t="s">
        <v>26</v>
      </c>
      <c r="E1823" s="3" t="s">
        <v>15</v>
      </c>
      <c r="F1823" s="3" t="s">
        <v>3643</v>
      </c>
      <c r="G1823" s="3" t="s">
        <v>3644</v>
      </c>
      <c r="H1823" s="3"/>
    </row>
    <row r="1824" ht="15.75" customHeight="1">
      <c r="A1824" s="2">
        <v>45683.0</v>
      </c>
      <c r="B1824" s="3" t="s">
        <v>92</v>
      </c>
      <c r="C1824" s="3" t="s">
        <v>144</v>
      </c>
      <c r="D1824" s="3" t="s">
        <v>26</v>
      </c>
      <c r="E1824" s="3" t="s">
        <v>101</v>
      </c>
      <c r="F1824" s="3" t="s">
        <v>3645</v>
      </c>
      <c r="G1824" s="3" t="s">
        <v>3646</v>
      </c>
      <c r="H1824" s="3"/>
    </row>
    <row r="1825" ht="15.75" customHeight="1">
      <c r="A1825" s="2">
        <v>45683.0</v>
      </c>
      <c r="B1825" s="3" t="s">
        <v>92</v>
      </c>
      <c r="C1825" s="4" t="s">
        <v>149</v>
      </c>
      <c r="D1825" s="3" t="s">
        <v>26</v>
      </c>
      <c r="E1825" s="3" t="s">
        <v>101</v>
      </c>
      <c r="F1825" s="3" t="s">
        <v>3647</v>
      </c>
      <c r="G1825" s="3" t="s">
        <v>3648</v>
      </c>
      <c r="H1825" s="3"/>
    </row>
    <row r="1826" ht="15.75" customHeight="1">
      <c r="A1826" s="2">
        <v>45683.0</v>
      </c>
      <c r="B1826" s="3" t="s">
        <v>92</v>
      </c>
      <c r="C1826" s="4" t="s">
        <v>149</v>
      </c>
      <c r="D1826" s="3" t="s">
        <v>34</v>
      </c>
      <c r="E1826" s="3" t="s">
        <v>101</v>
      </c>
      <c r="F1826" s="3" t="s">
        <v>3649</v>
      </c>
      <c r="G1826" s="3" t="s">
        <v>3650</v>
      </c>
      <c r="H1826" s="3"/>
    </row>
    <row r="1827" ht="15.75" customHeight="1">
      <c r="A1827" s="2">
        <v>45683.0</v>
      </c>
      <c r="B1827" s="3" t="s">
        <v>92</v>
      </c>
      <c r="C1827" s="4" t="s">
        <v>149</v>
      </c>
      <c r="D1827" s="3" t="s">
        <v>9</v>
      </c>
      <c r="E1827" s="3" t="s">
        <v>101</v>
      </c>
      <c r="F1827" s="3" t="s">
        <v>3651</v>
      </c>
      <c r="G1827" s="3" t="s">
        <v>3652</v>
      </c>
      <c r="H1827" s="3"/>
    </row>
    <row r="1828" ht="15.75" customHeight="1">
      <c r="A1828" s="2">
        <v>45683.0</v>
      </c>
      <c r="B1828" s="3" t="s">
        <v>92</v>
      </c>
      <c r="C1828" s="3" t="s">
        <v>144</v>
      </c>
      <c r="D1828" s="3" t="s">
        <v>23</v>
      </c>
      <c r="E1828" s="3" t="s">
        <v>20</v>
      </c>
      <c r="F1828" s="3" t="s">
        <v>3653</v>
      </c>
      <c r="G1828" s="3" t="s">
        <v>3654</v>
      </c>
      <c r="H1828" s="3"/>
    </row>
    <row r="1829" ht="15.75" customHeight="1">
      <c r="A1829" s="2">
        <v>45683.0</v>
      </c>
      <c r="B1829" s="3" t="s">
        <v>92</v>
      </c>
      <c r="C1829" s="4" t="s">
        <v>149</v>
      </c>
      <c r="D1829" s="3" t="s">
        <v>63</v>
      </c>
      <c r="E1829" s="3" t="s">
        <v>59</v>
      </c>
      <c r="F1829" s="3" t="s">
        <v>3655</v>
      </c>
      <c r="G1829" s="3" t="s">
        <v>3656</v>
      </c>
      <c r="H1829" s="3"/>
    </row>
    <row r="1830" ht="15.75" customHeight="1">
      <c r="A1830" s="2">
        <v>45683.0</v>
      </c>
      <c r="B1830" s="3" t="s">
        <v>92</v>
      </c>
      <c r="C1830" s="3" t="s">
        <v>158</v>
      </c>
      <c r="D1830" s="3" t="s">
        <v>23</v>
      </c>
      <c r="E1830" s="3" t="s">
        <v>15</v>
      </c>
      <c r="F1830" s="3" t="s">
        <v>3657</v>
      </c>
      <c r="G1830" s="3" t="s">
        <v>3658</v>
      </c>
      <c r="H1830" s="3"/>
    </row>
    <row r="1831" ht="15.75" customHeight="1">
      <c r="A1831" s="2">
        <v>45683.0</v>
      </c>
      <c r="B1831" s="3" t="s">
        <v>92</v>
      </c>
      <c r="C1831" s="3" t="s">
        <v>158</v>
      </c>
      <c r="D1831" s="3" t="s">
        <v>19</v>
      </c>
      <c r="E1831" s="3" t="s">
        <v>15</v>
      </c>
      <c r="F1831" s="3" t="s">
        <v>3659</v>
      </c>
      <c r="G1831" s="3" t="s">
        <v>3660</v>
      </c>
      <c r="H1831" s="3"/>
    </row>
    <row r="1832" ht="15.75" customHeight="1">
      <c r="A1832" s="2">
        <v>45684.0</v>
      </c>
      <c r="B1832" s="3" t="s">
        <v>13</v>
      </c>
      <c r="C1832" s="3" t="s">
        <v>169</v>
      </c>
      <c r="D1832" s="3" t="s">
        <v>38</v>
      </c>
      <c r="E1832" s="3" t="s">
        <v>15</v>
      </c>
      <c r="F1832" s="3" t="s">
        <v>3661</v>
      </c>
      <c r="G1832" s="3" t="s">
        <v>3662</v>
      </c>
      <c r="H1832" s="3"/>
    </row>
    <row r="1833" ht="15.75" customHeight="1">
      <c r="A1833" s="2">
        <v>45684.0</v>
      </c>
      <c r="B1833" s="3" t="s">
        <v>13</v>
      </c>
      <c r="C1833" s="3" t="s">
        <v>169</v>
      </c>
      <c r="D1833" s="3" t="s">
        <v>38</v>
      </c>
      <c r="E1833" s="3" t="s">
        <v>20</v>
      </c>
      <c r="F1833" s="3" t="s">
        <v>3663</v>
      </c>
      <c r="G1833" s="3" t="s">
        <v>3664</v>
      </c>
      <c r="H1833" s="3"/>
    </row>
    <row r="1834" ht="15.75" customHeight="1">
      <c r="A1834" s="2">
        <v>45684.0</v>
      </c>
      <c r="B1834" s="3" t="s">
        <v>13</v>
      </c>
      <c r="C1834" s="3" t="s">
        <v>37</v>
      </c>
      <c r="D1834" s="3" t="s">
        <v>19</v>
      </c>
      <c r="E1834" s="3" t="s">
        <v>20</v>
      </c>
      <c r="F1834" s="3" t="s">
        <v>2861</v>
      </c>
      <c r="G1834" s="3" t="s">
        <v>3665</v>
      </c>
      <c r="H1834" s="3"/>
    </row>
    <row r="1835" ht="15.75" customHeight="1">
      <c r="A1835" s="2">
        <v>45684.0</v>
      </c>
      <c r="B1835" s="3" t="s">
        <v>13</v>
      </c>
      <c r="C1835" s="3" t="s">
        <v>37</v>
      </c>
      <c r="D1835" s="3" t="s">
        <v>38</v>
      </c>
      <c r="E1835" s="3" t="s">
        <v>20</v>
      </c>
      <c r="F1835" s="3" t="s">
        <v>3666</v>
      </c>
      <c r="G1835" s="3" t="s">
        <v>3667</v>
      </c>
      <c r="H1835" s="3"/>
    </row>
    <row r="1836" ht="15.75" customHeight="1">
      <c r="A1836" s="2">
        <v>45684.0</v>
      </c>
      <c r="B1836" s="3" t="s">
        <v>13</v>
      </c>
      <c r="C1836" s="3" t="s">
        <v>29</v>
      </c>
      <c r="D1836" s="3" t="s">
        <v>26</v>
      </c>
      <c r="E1836" s="3" t="s">
        <v>15</v>
      </c>
      <c r="F1836" s="3" t="s">
        <v>3668</v>
      </c>
      <c r="G1836" s="3" t="s">
        <v>3669</v>
      </c>
      <c r="H1836" s="3"/>
    </row>
    <row r="1837" ht="15.75" customHeight="1">
      <c r="A1837" s="2">
        <v>45684.0</v>
      </c>
      <c r="B1837" s="3" t="s">
        <v>13</v>
      </c>
      <c r="C1837" s="3" t="s">
        <v>29</v>
      </c>
      <c r="D1837" s="3" t="s">
        <v>34</v>
      </c>
      <c r="E1837" s="3" t="s">
        <v>15</v>
      </c>
      <c r="F1837" s="3" t="s">
        <v>3670</v>
      </c>
      <c r="G1837" s="3" t="s">
        <v>3671</v>
      </c>
      <c r="H1837" s="3"/>
    </row>
    <row r="1838" ht="15.75" customHeight="1">
      <c r="A1838" s="2">
        <v>45684.0</v>
      </c>
      <c r="B1838" s="3" t="s">
        <v>13</v>
      </c>
      <c r="C1838" s="3" t="s">
        <v>18</v>
      </c>
      <c r="D1838" s="3" t="s">
        <v>34</v>
      </c>
      <c r="E1838" s="3" t="s">
        <v>15</v>
      </c>
      <c r="F1838" s="3" t="s">
        <v>3672</v>
      </c>
      <c r="G1838" s="3" t="s">
        <v>3673</v>
      </c>
      <c r="H1838" s="3"/>
    </row>
    <row r="1839" ht="15.75" customHeight="1">
      <c r="A1839" s="2">
        <v>45684.0</v>
      </c>
      <c r="B1839" s="3" t="s">
        <v>13</v>
      </c>
      <c r="C1839" s="3" t="s">
        <v>18</v>
      </c>
      <c r="D1839" s="3" t="s">
        <v>9</v>
      </c>
      <c r="E1839" s="3" t="s">
        <v>101</v>
      </c>
      <c r="F1839" s="3" t="s">
        <v>3674</v>
      </c>
      <c r="G1839" s="3" t="s">
        <v>3675</v>
      </c>
      <c r="H1839" s="3"/>
    </row>
    <row r="1840" ht="15.75" customHeight="1">
      <c r="A1840" s="2">
        <v>45684.0</v>
      </c>
      <c r="B1840" s="3" t="s">
        <v>57</v>
      </c>
      <c r="C1840" s="3" t="s">
        <v>58</v>
      </c>
      <c r="D1840" s="3" t="s">
        <v>26</v>
      </c>
      <c r="E1840" s="3" t="s">
        <v>20</v>
      </c>
      <c r="F1840" s="3" t="s">
        <v>3676</v>
      </c>
      <c r="G1840" s="3" t="s">
        <v>3677</v>
      </c>
      <c r="H1840" s="3"/>
    </row>
    <row r="1841" ht="15.75" customHeight="1">
      <c r="A1841" s="2">
        <v>45684.0</v>
      </c>
      <c r="B1841" s="3" t="s">
        <v>13</v>
      </c>
      <c r="C1841" s="3" t="s">
        <v>18</v>
      </c>
      <c r="D1841" s="3" t="s">
        <v>68</v>
      </c>
      <c r="E1841" s="3" t="s">
        <v>59</v>
      </c>
      <c r="F1841" s="3" t="s">
        <v>3678</v>
      </c>
      <c r="G1841" s="3" t="s">
        <v>3679</v>
      </c>
      <c r="H1841" s="3"/>
    </row>
    <row r="1842" ht="15.75" customHeight="1">
      <c r="A1842" s="2">
        <v>45684.0</v>
      </c>
      <c r="B1842" s="3" t="s">
        <v>13</v>
      </c>
      <c r="C1842" s="3" t="s">
        <v>14</v>
      </c>
      <c r="D1842" s="3" t="s">
        <v>19</v>
      </c>
      <c r="E1842" s="3" t="s">
        <v>20</v>
      </c>
      <c r="F1842" s="3" t="s">
        <v>3680</v>
      </c>
      <c r="G1842" s="3" t="s">
        <v>3681</v>
      </c>
      <c r="H1842" s="3"/>
    </row>
    <row r="1843" ht="15.75" customHeight="1">
      <c r="A1843" s="2">
        <v>45684.0</v>
      </c>
      <c r="B1843" s="3" t="s">
        <v>13</v>
      </c>
      <c r="C1843" s="3" t="s">
        <v>14</v>
      </c>
      <c r="D1843" s="3" t="s">
        <v>38</v>
      </c>
      <c r="E1843" s="3" t="s">
        <v>15</v>
      </c>
      <c r="F1843" s="3" t="s">
        <v>3682</v>
      </c>
      <c r="G1843" s="3" t="s">
        <v>3683</v>
      </c>
      <c r="H1843" s="3"/>
    </row>
    <row r="1844" ht="15.75" customHeight="1">
      <c r="A1844" s="2">
        <v>45684.0</v>
      </c>
      <c r="B1844" s="3" t="s">
        <v>13</v>
      </c>
      <c r="C1844" s="3" t="s">
        <v>14</v>
      </c>
      <c r="D1844" s="3" t="s">
        <v>63</v>
      </c>
      <c r="E1844" s="3" t="s">
        <v>15</v>
      </c>
      <c r="F1844" s="3" t="s">
        <v>3684</v>
      </c>
      <c r="G1844" s="3" t="s">
        <v>3685</v>
      </c>
      <c r="H1844" s="3"/>
    </row>
    <row r="1845" ht="15.75" customHeight="1">
      <c r="A1845" s="2">
        <v>45684.0</v>
      </c>
      <c r="B1845" s="3" t="s">
        <v>92</v>
      </c>
      <c r="C1845" s="3" t="s">
        <v>93</v>
      </c>
      <c r="D1845" s="3" t="s">
        <v>68</v>
      </c>
      <c r="E1845" s="3" t="s">
        <v>20</v>
      </c>
      <c r="F1845" s="3" t="s">
        <v>3686</v>
      </c>
      <c r="G1845" s="3" t="s">
        <v>3687</v>
      </c>
      <c r="H1845" s="3"/>
    </row>
    <row r="1846" ht="15.75" customHeight="1">
      <c r="A1846" s="2">
        <v>45684.0</v>
      </c>
      <c r="B1846" s="3" t="s">
        <v>13</v>
      </c>
      <c r="C1846" s="3" t="s">
        <v>29</v>
      </c>
      <c r="D1846" s="3" t="s">
        <v>63</v>
      </c>
      <c r="E1846" s="3" t="s">
        <v>101</v>
      </c>
      <c r="F1846" s="3" t="s">
        <v>3688</v>
      </c>
      <c r="G1846" s="3" t="s">
        <v>1525</v>
      </c>
      <c r="H1846" s="3"/>
    </row>
    <row r="1847" ht="15.75" customHeight="1">
      <c r="A1847" s="2">
        <v>45684.0</v>
      </c>
      <c r="B1847" s="3" t="s">
        <v>57</v>
      </c>
      <c r="C1847" s="3" t="s">
        <v>58</v>
      </c>
      <c r="D1847" s="3" t="s">
        <v>19</v>
      </c>
      <c r="E1847" s="3" t="s">
        <v>20</v>
      </c>
      <c r="F1847" s="3" t="s">
        <v>3689</v>
      </c>
      <c r="G1847" s="3" t="s">
        <v>3690</v>
      </c>
      <c r="H1847" s="3"/>
    </row>
    <row r="1848" ht="15.75" customHeight="1">
      <c r="A1848" s="2">
        <v>45684.0</v>
      </c>
      <c r="B1848" s="3" t="s">
        <v>57</v>
      </c>
      <c r="C1848" s="4" t="s">
        <v>62</v>
      </c>
      <c r="D1848" s="3" t="s">
        <v>19</v>
      </c>
      <c r="E1848" s="3" t="s">
        <v>59</v>
      </c>
      <c r="F1848" s="3" t="s">
        <v>3691</v>
      </c>
      <c r="G1848" s="3" t="s">
        <v>3692</v>
      </c>
      <c r="H1848" s="3"/>
    </row>
    <row r="1849" ht="15.75" customHeight="1">
      <c r="A1849" s="2">
        <v>45684.0</v>
      </c>
      <c r="B1849" s="3" t="s">
        <v>57</v>
      </c>
      <c r="C1849" s="4" t="s">
        <v>62</v>
      </c>
      <c r="D1849" s="3" t="s">
        <v>26</v>
      </c>
      <c r="E1849" s="3" t="s">
        <v>20</v>
      </c>
      <c r="F1849" s="3" t="s">
        <v>3693</v>
      </c>
      <c r="G1849" s="3" t="s">
        <v>3694</v>
      </c>
      <c r="H1849" s="3"/>
    </row>
    <row r="1850" ht="15.75" customHeight="1">
      <c r="A1850" s="2">
        <v>45684.0</v>
      </c>
      <c r="B1850" s="3" t="s">
        <v>57</v>
      </c>
      <c r="C1850" s="3" t="s">
        <v>85</v>
      </c>
      <c r="D1850" s="3" t="s">
        <v>23</v>
      </c>
      <c r="E1850" s="3" t="s">
        <v>59</v>
      </c>
      <c r="F1850" s="3" t="s">
        <v>3695</v>
      </c>
      <c r="G1850" s="3" t="s">
        <v>3696</v>
      </c>
      <c r="H1850" s="3"/>
    </row>
    <row r="1851" ht="15.75" customHeight="1">
      <c r="A1851" s="2">
        <v>45684.0</v>
      </c>
      <c r="B1851" s="3" t="s">
        <v>92</v>
      </c>
      <c r="C1851" s="3" t="s">
        <v>93</v>
      </c>
      <c r="D1851" s="3" t="s">
        <v>38</v>
      </c>
      <c r="E1851" s="3" t="s">
        <v>101</v>
      </c>
      <c r="F1851" s="3" t="s">
        <v>3697</v>
      </c>
      <c r="G1851" s="3" t="s">
        <v>3698</v>
      </c>
      <c r="H1851" s="3"/>
    </row>
    <row r="1852" ht="15.75" customHeight="1">
      <c r="A1852" s="2">
        <v>45684.0</v>
      </c>
      <c r="B1852" s="3" t="s">
        <v>57</v>
      </c>
      <c r="C1852" s="3" t="s">
        <v>85</v>
      </c>
      <c r="D1852" s="3" t="s">
        <v>23</v>
      </c>
      <c r="E1852" s="3" t="s">
        <v>59</v>
      </c>
      <c r="F1852" s="3" t="s">
        <v>3699</v>
      </c>
      <c r="G1852" s="3" t="s">
        <v>3700</v>
      </c>
      <c r="H1852" s="3"/>
    </row>
    <row r="1853" ht="15.75" customHeight="1">
      <c r="A1853" s="2">
        <v>45684.0</v>
      </c>
      <c r="B1853" s="3" t="s">
        <v>57</v>
      </c>
      <c r="C1853" s="3" t="s">
        <v>85</v>
      </c>
      <c r="D1853" s="3" t="s">
        <v>9</v>
      </c>
      <c r="E1853" s="3" t="s">
        <v>15</v>
      </c>
      <c r="F1853" s="3" t="s">
        <v>3701</v>
      </c>
      <c r="G1853" s="3" t="s">
        <v>3702</v>
      </c>
      <c r="H1853" s="3"/>
    </row>
    <row r="1854" ht="15.75" customHeight="1">
      <c r="A1854" s="2">
        <v>45684.0</v>
      </c>
      <c r="B1854" s="3" t="s">
        <v>57</v>
      </c>
      <c r="C1854" s="3" t="s">
        <v>85</v>
      </c>
      <c r="D1854" s="3" t="s">
        <v>38</v>
      </c>
      <c r="E1854" s="3" t="s">
        <v>20</v>
      </c>
      <c r="F1854" s="3" t="s">
        <v>3703</v>
      </c>
      <c r="G1854" s="3" t="s">
        <v>3704</v>
      </c>
      <c r="H1854" s="3"/>
    </row>
    <row r="1855" ht="15.75" customHeight="1">
      <c r="A1855" s="2">
        <v>45684.0</v>
      </c>
      <c r="B1855" s="3" t="s">
        <v>57</v>
      </c>
      <c r="C1855" s="3" t="s">
        <v>80</v>
      </c>
      <c r="D1855" s="3" t="s">
        <v>34</v>
      </c>
      <c r="E1855" s="3" t="s">
        <v>15</v>
      </c>
      <c r="F1855" s="3" t="s">
        <v>3705</v>
      </c>
      <c r="G1855" s="3" t="s">
        <v>3706</v>
      </c>
      <c r="H1855" s="3"/>
    </row>
    <row r="1856" ht="15.75" customHeight="1">
      <c r="A1856" s="2">
        <v>45684.0</v>
      </c>
      <c r="B1856" s="3" t="s">
        <v>57</v>
      </c>
      <c r="C1856" s="3" t="s">
        <v>80</v>
      </c>
      <c r="D1856" s="3" t="s">
        <v>68</v>
      </c>
      <c r="E1856" s="3" t="s">
        <v>59</v>
      </c>
      <c r="F1856" s="3" t="s">
        <v>3707</v>
      </c>
      <c r="G1856" s="3" t="s">
        <v>3708</v>
      </c>
      <c r="H1856" s="3"/>
    </row>
    <row r="1857" ht="15.75" customHeight="1">
      <c r="A1857" s="2">
        <v>45684.0</v>
      </c>
      <c r="B1857" s="3" t="s">
        <v>57</v>
      </c>
      <c r="C1857" s="3" t="s">
        <v>80</v>
      </c>
      <c r="D1857" s="3" t="s">
        <v>9</v>
      </c>
      <c r="E1857" s="3" t="s">
        <v>15</v>
      </c>
      <c r="F1857" s="3" t="s">
        <v>3709</v>
      </c>
      <c r="G1857" s="3" t="s">
        <v>3710</v>
      </c>
      <c r="H1857" s="3"/>
    </row>
    <row r="1858" ht="15.75" customHeight="1">
      <c r="A1858" s="2">
        <v>45684.0</v>
      </c>
      <c r="B1858" s="3" t="s">
        <v>57</v>
      </c>
      <c r="C1858" s="3" t="s">
        <v>80</v>
      </c>
      <c r="D1858" s="3" t="s">
        <v>38</v>
      </c>
      <c r="E1858" s="3" t="s">
        <v>20</v>
      </c>
      <c r="F1858" s="3" t="s">
        <v>3711</v>
      </c>
      <c r="G1858" s="3" t="s">
        <v>3712</v>
      </c>
      <c r="H1858" s="3"/>
    </row>
    <row r="1859" ht="15.75" customHeight="1">
      <c r="A1859" s="2">
        <v>45684.0</v>
      </c>
      <c r="B1859" s="3" t="s">
        <v>57</v>
      </c>
      <c r="C1859" s="3" t="s">
        <v>71</v>
      </c>
      <c r="D1859" s="3" t="s">
        <v>38</v>
      </c>
      <c r="E1859" s="3" t="s">
        <v>20</v>
      </c>
      <c r="F1859" s="3" t="s">
        <v>3713</v>
      </c>
      <c r="G1859" s="3" t="s">
        <v>3714</v>
      </c>
      <c r="H1859" s="3"/>
    </row>
    <row r="1860" ht="15.75" customHeight="1">
      <c r="A1860" s="2">
        <v>45684.0</v>
      </c>
      <c r="B1860" s="3" t="s">
        <v>57</v>
      </c>
      <c r="C1860" s="3" t="s">
        <v>71</v>
      </c>
      <c r="D1860" s="3" t="s">
        <v>9</v>
      </c>
      <c r="E1860" s="3" t="s">
        <v>15</v>
      </c>
      <c r="F1860" s="3" t="s">
        <v>3715</v>
      </c>
      <c r="G1860" s="3" t="s">
        <v>3716</v>
      </c>
      <c r="H1860" s="3"/>
    </row>
    <row r="1861" ht="15.75" customHeight="1">
      <c r="A1861" s="2">
        <v>45684.0</v>
      </c>
      <c r="B1861" s="3" t="s">
        <v>57</v>
      </c>
      <c r="C1861" s="3" t="s">
        <v>71</v>
      </c>
      <c r="D1861" s="3" t="s">
        <v>19</v>
      </c>
      <c r="E1861" s="3" t="s">
        <v>59</v>
      </c>
      <c r="F1861" s="3" t="s">
        <v>3717</v>
      </c>
      <c r="G1861" s="3" t="s">
        <v>3718</v>
      </c>
      <c r="H1861" s="3"/>
    </row>
    <row r="1862" ht="15.75" customHeight="1">
      <c r="A1862" s="2">
        <v>45684.0</v>
      </c>
      <c r="B1862" s="3" t="s">
        <v>57</v>
      </c>
      <c r="C1862" s="3" t="s">
        <v>71</v>
      </c>
      <c r="D1862" s="3" t="s">
        <v>34</v>
      </c>
      <c r="E1862" s="3" t="s">
        <v>20</v>
      </c>
      <c r="F1862" s="3" t="s">
        <v>3719</v>
      </c>
      <c r="G1862" s="3" t="s">
        <v>3720</v>
      </c>
      <c r="H1862" s="3"/>
    </row>
    <row r="1863" ht="15.75" customHeight="1">
      <c r="A1863" s="2">
        <v>45684.0</v>
      </c>
      <c r="B1863" s="3" t="s">
        <v>57</v>
      </c>
      <c r="C1863" s="4" t="s">
        <v>62</v>
      </c>
      <c r="D1863" s="3" t="s">
        <v>23</v>
      </c>
      <c r="E1863" s="3" t="s">
        <v>59</v>
      </c>
      <c r="F1863" s="3" t="s">
        <v>1485</v>
      </c>
      <c r="G1863" s="3" t="s">
        <v>3577</v>
      </c>
      <c r="H1863" s="3"/>
    </row>
    <row r="1864" ht="15.75" customHeight="1">
      <c r="A1864" s="2">
        <v>45684.0</v>
      </c>
      <c r="B1864" s="3" t="s">
        <v>57</v>
      </c>
      <c r="C1864" s="4" t="s">
        <v>62</v>
      </c>
      <c r="D1864" s="3" t="s">
        <v>38</v>
      </c>
      <c r="E1864" s="3" t="s">
        <v>20</v>
      </c>
      <c r="F1864" s="3" t="s">
        <v>3721</v>
      </c>
      <c r="G1864" s="3" t="s">
        <v>3722</v>
      </c>
      <c r="H1864" s="3"/>
    </row>
    <row r="1865" ht="15.75" customHeight="1">
      <c r="A1865" s="2">
        <v>45684.0</v>
      </c>
      <c r="B1865" s="3" t="s">
        <v>57</v>
      </c>
      <c r="C1865" s="3" t="s">
        <v>58</v>
      </c>
      <c r="D1865" s="3" t="s">
        <v>34</v>
      </c>
      <c r="E1865" s="3" t="s">
        <v>15</v>
      </c>
      <c r="F1865" s="3" t="s">
        <v>3723</v>
      </c>
      <c r="G1865" s="3" t="s">
        <v>3724</v>
      </c>
      <c r="H1865" s="3"/>
    </row>
    <row r="1866" ht="15.75" customHeight="1">
      <c r="A1866" s="2">
        <v>45684.0</v>
      </c>
      <c r="B1866" s="3" t="s">
        <v>57</v>
      </c>
      <c r="C1866" s="3" t="s">
        <v>71</v>
      </c>
      <c r="D1866" s="3" t="s">
        <v>19</v>
      </c>
      <c r="E1866" s="3" t="s">
        <v>20</v>
      </c>
      <c r="F1866" s="3" t="s">
        <v>3725</v>
      </c>
      <c r="G1866" s="3" t="s">
        <v>3726</v>
      </c>
      <c r="H1866" s="3"/>
    </row>
    <row r="1867" ht="15.75" customHeight="1">
      <c r="A1867" s="2">
        <v>45684.0</v>
      </c>
      <c r="B1867" s="3" t="s">
        <v>92</v>
      </c>
      <c r="C1867" s="3" t="s">
        <v>93</v>
      </c>
      <c r="D1867" s="3" t="s">
        <v>63</v>
      </c>
      <c r="E1867" s="3" t="s">
        <v>109</v>
      </c>
      <c r="F1867" s="3" t="s">
        <v>3727</v>
      </c>
      <c r="G1867" s="3" t="s">
        <v>3728</v>
      </c>
      <c r="H1867" s="3"/>
    </row>
    <row r="1868" ht="15.75" customHeight="1">
      <c r="A1868" s="2">
        <v>45684.0</v>
      </c>
      <c r="B1868" s="3" t="s">
        <v>92</v>
      </c>
      <c r="C1868" s="3" t="s">
        <v>98</v>
      </c>
      <c r="D1868" s="3" t="s">
        <v>34</v>
      </c>
      <c r="E1868" s="3" t="s">
        <v>109</v>
      </c>
      <c r="F1868" s="3" t="s">
        <v>3729</v>
      </c>
      <c r="G1868" s="3" t="s">
        <v>3730</v>
      </c>
      <c r="H1868" s="3"/>
    </row>
    <row r="1869" ht="15.75" customHeight="1">
      <c r="A1869" s="2">
        <v>45684.0</v>
      </c>
      <c r="B1869" s="3" t="s">
        <v>7</v>
      </c>
      <c r="C1869" s="3" t="s">
        <v>126</v>
      </c>
      <c r="D1869" s="3" t="s">
        <v>34</v>
      </c>
      <c r="E1869" s="3" t="s">
        <v>258</v>
      </c>
      <c r="F1869" s="3" t="s">
        <v>3731</v>
      </c>
      <c r="G1869" s="3" t="s">
        <v>3732</v>
      </c>
      <c r="H1869" s="3"/>
    </row>
    <row r="1870" ht="15.75" customHeight="1">
      <c r="A1870" s="2">
        <v>45684.0</v>
      </c>
      <c r="B1870" s="3" t="s">
        <v>7</v>
      </c>
      <c r="C1870" s="3" t="s">
        <v>126</v>
      </c>
      <c r="D1870" s="3" t="s">
        <v>26</v>
      </c>
      <c r="E1870" s="3" t="s">
        <v>660</v>
      </c>
      <c r="F1870" s="3" t="s">
        <v>3733</v>
      </c>
      <c r="G1870" s="3" t="s">
        <v>3734</v>
      </c>
      <c r="H1870" s="3"/>
    </row>
    <row r="1871" ht="15.75" customHeight="1">
      <c r="A1871" s="2">
        <v>45684.0</v>
      </c>
      <c r="B1871" s="3" t="s">
        <v>7</v>
      </c>
      <c r="C1871" s="3" t="s">
        <v>118</v>
      </c>
      <c r="D1871" s="3" t="s">
        <v>26</v>
      </c>
      <c r="E1871" s="3" t="s">
        <v>527</v>
      </c>
      <c r="F1871" s="3" t="s">
        <v>3735</v>
      </c>
      <c r="G1871" s="3" t="s">
        <v>3736</v>
      </c>
      <c r="H1871" s="3"/>
    </row>
    <row r="1872" ht="15.75" customHeight="1">
      <c r="A1872" s="2">
        <v>45684.0</v>
      </c>
      <c r="B1872" s="3" t="s">
        <v>7</v>
      </c>
      <c r="C1872" s="3" t="s">
        <v>118</v>
      </c>
      <c r="D1872" s="3" t="s">
        <v>23</v>
      </c>
      <c r="E1872" s="3" t="s">
        <v>15</v>
      </c>
      <c r="F1872" s="3" t="s">
        <v>3737</v>
      </c>
      <c r="G1872" s="3" t="s">
        <v>3738</v>
      </c>
      <c r="H1872" s="3"/>
    </row>
    <row r="1873" ht="15.75" customHeight="1">
      <c r="A1873" s="2">
        <v>45684.0</v>
      </c>
      <c r="B1873" s="3" t="s">
        <v>7</v>
      </c>
      <c r="C1873" s="3" t="s">
        <v>118</v>
      </c>
      <c r="D1873" s="3" t="s">
        <v>23</v>
      </c>
      <c r="E1873" s="3" t="s">
        <v>15</v>
      </c>
      <c r="F1873" s="3" t="s">
        <v>3739</v>
      </c>
      <c r="G1873" s="3" t="s">
        <v>2969</v>
      </c>
      <c r="H1873" s="3"/>
    </row>
    <row r="1874" ht="15.75" customHeight="1">
      <c r="A1874" s="2">
        <v>45684.0</v>
      </c>
      <c r="B1874" s="3" t="s">
        <v>7</v>
      </c>
      <c r="C1874" s="3" t="s">
        <v>118</v>
      </c>
      <c r="D1874" s="3" t="s">
        <v>19</v>
      </c>
      <c r="E1874" s="3" t="s">
        <v>101</v>
      </c>
      <c r="F1874" s="3" t="s">
        <v>3740</v>
      </c>
      <c r="G1874" s="3" t="s">
        <v>3741</v>
      </c>
      <c r="H1874" s="3"/>
    </row>
    <row r="1875" ht="15.75" customHeight="1">
      <c r="A1875" s="2">
        <v>45684.0</v>
      </c>
      <c r="B1875" s="3" t="s">
        <v>7</v>
      </c>
      <c r="C1875" s="3" t="s">
        <v>126</v>
      </c>
      <c r="D1875" s="3" t="s">
        <v>26</v>
      </c>
      <c r="E1875" s="3" t="s">
        <v>1097</v>
      </c>
      <c r="F1875" s="3" t="s">
        <v>3742</v>
      </c>
      <c r="G1875" s="3" t="s">
        <v>3743</v>
      </c>
      <c r="H1875" s="3"/>
    </row>
    <row r="1876" ht="15.75" customHeight="1">
      <c r="A1876" s="2">
        <v>45684.0</v>
      </c>
      <c r="B1876" s="3" t="s">
        <v>7</v>
      </c>
      <c r="C1876" s="3" t="s">
        <v>106</v>
      </c>
      <c r="D1876" s="3" t="s">
        <v>23</v>
      </c>
      <c r="E1876" s="3" t="s">
        <v>15</v>
      </c>
      <c r="F1876" s="3" t="s">
        <v>3744</v>
      </c>
      <c r="G1876" s="3" t="s">
        <v>3745</v>
      </c>
      <c r="H1876" s="3"/>
    </row>
    <row r="1877" ht="15.75" customHeight="1">
      <c r="A1877" s="2">
        <v>45684.0</v>
      </c>
      <c r="B1877" s="3" t="s">
        <v>7</v>
      </c>
      <c r="C1877" s="3" t="s">
        <v>8</v>
      </c>
      <c r="D1877" s="3" t="s">
        <v>26</v>
      </c>
      <c r="E1877" s="3" t="s">
        <v>1097</v>
      </c>
      <c r="F1877" s="3" t="s">
        <v>3746</v>
      </c>
      <c r="G1877" s="3" t="s">
        <v>3747</v>
      </c>
      <c r="H1877" s="3"/>
    </row>
    <row r="1878" ht="15.75" customHeight="1">
      <c r="A1878" s="2">
        <v>45684.0</v>
      </c>
      <c r="B1878" s="3" t="s">
        <v>7</v>
      </c>
      <c r="C1878" s="3" t="s">
        <v>8</v>
      </c>
      <c r="D1878" s="3" t="s">
        <v>26</v>
      </c>
      <c r="E1878" s="3" t="s">
        <v>660</v>
      </c>
      <c r="F1878" s="3" t="s">
        <v>3748</v>
      </c>
      <c r="G1878" s="3" t="s">
        <v>3749</v>
      </c>
      <c r="H1878" s="3"/>
    </row>
    <row r="1879" ht="15.75" customHeight="1">
      <c r="A1879" s="2">
        <v>45684.0</v>
      </c>
      <c r="B1879" s="3" t="s">
        <v>7</v>
      </c>
      <c r="C1879" s="3" t="s">
        <v>8</v>
      </c>
      <c r="D1879" s="3" t="s">
        <v>68</v>
      </c>
      <c r="E1879" s="3" t="s">
        <v>15</v>
      </c>
      <c r="F1879" s="3" t="s">
        <v>3750</v>
      </c>
      <c r="G1879" s="3" t="s">
        <v>3751</v>
      </c>
      <c r="H1879" s="3"/>
    </row>
    <row r="1880" ht="15.75" customHeight="1">
      <c r="A1880" s="2">
        <v>45684.0</v>
      </c>
      <c r="B1880" s="3" t="s">
        <v>7</v>
      </c>
      <c r="C1880" s="3" t="s">
        <v>8</v>
      </c>
      <c r="D1880" s="3" t="s">
        <v>26</v>
      </c>
      <c r="E1880" s="3" t="s">
        <v>1097</v>
      </c>
      <c r="F1880" s="3" t="s">
        <v>3752</v>
      </c>
      <c r="G1880" s="3" t="s">
        <v>3753</v>
      </c>
      <c r="H1880" s="3"/>
    </row>
    <row r="1881" ht="15.75" customHeight="1">
      <c r="A1881" s="2">
        <v>45684.0</v>
      </c>
      <c r="B1881" s="3" t="s">
        <v>7</v>
      </c>
      <c r="C1881" s="3" t="s">
        <v>8</v>
      </c>
      <c r="D1881" s="3" t="s">
        <v>9</v>
      </c>
      <c r="E1881" s="3" t="s">
        <v>258</v>
      </c>
      <c r="F1881" s="3" t="s">
        <v>3754</v>
      </c>
      <c r="G1881" s="3" t="s">
        <v>3755</v>
      </c>
      <c r="H1881" s="3"/>
    </row>
    <row r="1882" ht="15.75" customHeight="1">
      <c r="A1882" s="2">
        <v>45684.0</v>
      </c>
      <c r="B1882" s="3" t="s">
        <v>92</v>
      </c>
      <c r="C1882" s="3" t="s">
        <v>93</v>
      </c>
      <c r="D1882" s="3" t="s">
        <v>38</v>
      </c>
      <c r="E1882" s="3" t="s">
        <v>101</v>
      </c>
      <c r="F1882" s="3" t="s">
        <v>3756</v>
      </c>
      <c r="G1882" s="3" t="s">
        <v>3757</v>
      </c>
      <c r="H1882" s="3"/>
    </row>
    <row r="1883" ht="15.75" customHeight="1">
      <c r="A1883" s="2">
        <v>45684.0</v>
      </c>
      <c r="B1883" s="3" t="s">
        <v>7</v>
      </c>
      <c r="C1883" s="3" t="s">
        <v>106</v>
      </c>
      <c r="D1883" s="3" t="s">
        <v>38</v>
      </c>
      <c r="E1883" s="3" t="s">
        <v>101</v>
      </c>
      <c r="F1883" s="3" t="s">
        <v>3758</v>
      </c>
      <c r="G1883" s="3" t="s">
        <v>3759</v>
      </c>
      <c r="H1883" s="3"/>
    </row>
    <row r="1884" ht="15.75" customHeight="1">
      <c r="A1884" s="2">
        <v>45684.0</v>
      </c>
      <c r="B1884" s="3" t="s">
        <v>7</v>
      </c>
      <c r="C1884" s="3" t="s">
        <v>126</v>
      </c>
      <c r="D1884" s="3" t="s">
        <v>63</v>
      </c>
      <c r="E1884" s="3" t="s">
        <v>15</v>
      </c>
      <c r="F1884" s="3" t="s">
        <v>3760</v>
      </c>
      <c r="G1884" s="3" t="s">
        <v>3761</v>
      </c>
      <c r="H1884" s="3"/>
    </row>
    <row r="1885" ht="15.75" customHeight="1">
      <c r="A1885" s="2">
        <v>45684.0</v>
      </c>
      <c r="B1885" s="3" t="s">
        <v>7</v>
      </c>
      <c r="C1885" s="3" t="s">
        <v>118</v>
      </c>
      <c r="D1885" s="3" t="s">
        <v>9</v>
      </c>
      <c r="E1885" s="3" t="s">
        <v>109</v>
      </c>
      <c r="F1885" s="3" t="s">
        <v>3762</v>
      </c>
      <c r="G1885" s="3" t="s">
        <v>3763</v>
      </c>
      <c r="H1885" s="3"/>
    </row>
    <row r="1886" ht="15.75" customHeight="1">
      <c r="A1886" s="2">
        <v>45684.0</v>
      </c>
      <c r="B1886" s="3" t="s">
        <v>7</v>
      </c>
      <c r="C1886" s="3" t="s">
        <v>131</v>
      </c>
      <c r="D1886" s="3" t="s">
        <v>38</v>
      </c>
      <c r="E1886" s="3" t="s">
        <v>101</v>
      </c>
      <c r="F1886" s="3" t="s">
        <v>3764</v>
      </c>
      <c r="G1886" s="3" t="s">
        <v>3765</v>
      </c>
      <c r="H1886" s="3"/>
    </row>
    <row r="1887" ht="15.75" customHeight="1">
      <c r="A1887" s="2">
        <v>45684.0</v>
      </c>
      <c r="B1887" s="3" t="s">
        <v>92</v>
      </c>
      <c r="C1887" s="3" t="s">
        <v>98</v>
      </c>
      <c r="D1887" s="3" t="s">
        <v>19</v>
      </c>
      <c r="E1887" s="3" t="s">
        <v>20</v>
      </c>
      <c r="F1887" s="3" t="s">
        <v>3766</v>
      </c>
      <c r="G1887" s="3" t="s">
        <v>3767</v>
      </c>
      <c r="H1887" s="3"/>
    </row>
    <row r="1888" ht="15.75" customHeight="1">
      <c r="A1888" s="2">
        <v>45684.0</v>
      </c>
      <c r="B1888" s="3" t="s">
        <v>7</v>
      </c>
      <c r="C1888" s="3" t="s">
        <v>131</v>
      </c>
      <c r="D1888" s="3" t="s">
        <v>23</v>
      </c>
      <c r="E1888" s="3" t="s">
        <v>15</v>
      </c>
      <c r="F1888" s="3" t="s">
        <v>3768</v>
      </c>
      <c r="G1888" s="3" t="s">
        <v>3769</v>
      </c>
      <c r="H1888" s="3"/>
    </row>
    <row r="1889" ht="15.75" customHeight="1">
      <c r="A1889" s="2">
        <v>45684.0</v>
      </c>
      <c r="B1889" s="3" t="s">
        <v>92</v>
      </c>
      <c r="C1889" s="3" t="s">
        <v>98</v>
      </c>
      <c r="D1889" s="3" t="s">
        <v>26</v>
      </c>
      <c r="E1889" s="3" t="s">
        <v>15</v>
      </c>
      <c r="F1889" s="3" t="s">
        <v>3770</v>
      </c>
      <c r="G1889" s="3" t="s">
        <v>3771</v>
      </c>
      <c r="H1889" s="3"/>
    </row>
    <row r="1890" ht="15.75" customHeight="1">
      <c r="A1890" s="2">
        <v>45684.0</v>
      </c>
      <c r="B1890" s="3" t="s">
        <v>92</v>
      </c>
      <c r="C1890" s="3" t="s">
        <v>98</v>
      </c>
      <c r="D1890" s="3" t="s">
        <v>23</v>
      </c>
      <c r="E1890" s="3" t="s">
        <v>20</v>
      </c>
      <c r="F1890" s="3" t="s">
        <v>3772</v>
      </c>
      <c r="G1890" s="3" t="s">
        <v>3773</v>
      </c>
      <c r="H1890" s="3"/>
    </row>
    <row r="1891" ht="15.75" customHeight="1">
      <c r="A1891" s="2">
        <v>45684.0</v>
      </c>
      <c r="B1891" s="3" t="s">
        <v>92</v>
      </c>
      <c r="C1891" s="3" t="s">
        <v>144</v>
      </c>
      <c r="D1891" s="3" t="s">
        <v>68</v>
      </c>
      <c r="E1891" s="3" t="s">
        <v>20</v>
      </c>
      <c r="F1891" s="3" t="s">
        <v>3774</v>
      </c>
      <c r="G1891" s="3" t="s">
        <v>3775</v>
      </c>
      <c r="H1891" s="3"/>
    </row>
    <row r="1892" ht="15.75" customHeight="1">
      <c r="A1892" s="2">
        <v>45684.0</v>
      </c>
      <c r="B1892" s="3" t="s">
        <v>92</v>
      </c>
      <c r="C1892" s="3" t="s">
        <v>144</v>
      </c>
      <c r="D1892" s="3" t="s">
        <v>68</v>
      </c>
      <c r="E1892" s="3" t="s">
        <v>15</v>
      </c>
      <c r="F1892" s="3" t="s">
        <v>3776</v>
      </c>
      <c r="G1892" s="3" t="s">
        <v>3777</v>
      </c>
      <c r="H1892" s="3"/>
    </row>
    <row r="1893" ht="15.75" customHeight="1">
      <c r="A1893" s="2">
        <v>45684.0</v>
      </c>
      <c r="B1893" s="3" t="s">
        <v>92</v>
      </c>
      <c r="C1893" s="4" t="s">
        <v>149</v>
      </c>
      <c r="D1893" s="3" t="s">
        <v>38</v>
      </c>
      <c r="E1893" s="3" t="s">
        <v>101</v>
      </c>
      <c r="F1893" s="3" t="s">
        <v>3778</v>
      </c>
      <c r="G1893" s="3" t="s">
        <v>3779</v>
      </c>
      <c r="H1893" s="3"/>
    </row>
    <row r="1894" ht="15.75" customHeight="1">
      <c r="A1894" s="2">
        <v>45684.0</v>
      </c>
      <c r="B1894" s="3" t="s">
        <v>92</v>
      </c>
      <c r="C1894" s="4" t="s">
        <v>149</v>
      </c>
      <c r="D1894" s="3" t="s">
        <v>38</v>
      </c>
      <c r="E1894" s="3" t="s">
        <v>101</v>
      </c>
      <c r="F1894" s="3" t="s">
        <v>3780</v>
      </c>
      <c r="G1894" s="3" t="s">
        <v>3781</v>
      </c>
      <c r="H1894" s="3"/>
    </row>
    <row r="1895" ht="15.75" customHeight="1">
      <c r="A1895" s="2">
        <v>45684.0</v>
      </c>
      <c r="B1895" s="3" t="s">
        <v>92</v>
      </c>
      <c r="C1895" s="3" t="s">
        <v>144</v>
      </c>
      <c r="D1895" s="3" t="s">
        <v>23</v>
      </c>
      <c r="E1895" s="3" t="s">
        <v>20</v>
      </c>
      <c r="F1895" s="3" t="s">
        <v>3782</v>
      </c>
      <c r="G1895" s="3" t="s">
        <v>3783</v>
      </c>
      <c r="H1895" s="3"/>
    </row>
    <row r="1896" ht="15.75" customHeight="1">
      <c r="A1896" s="2">
        <v>45684.0</v>
      </c>
      <c r="B1896" s="3" t="s">
        <v>92</v>
      </c>
      <c r="C1896" s="4" t="s">
        <v>149</v>
      </c>
      <c r="D1896" s="3" t="s">
        <v>38</v>
      </c>
      <c r="E1896" s="3" t="s">
        <v>15</v>
      </c>
      <c r="F1896" s="3" t="s">
        <v>3784</v>
      </c>
      <c r="G1896" s="3" t="s">
        <v>3785</v>
      </c>
      <c r="H1896" s="3"/>
    </row>
    <row r="1897" ht="15.75" customHeight="1">
      <c r="A1897" s="2">
        <v>45684.0</v>
      </c>
      <c r="B1897" s="3" t="s">
        <v>92</v>
      </c>
      <c r="C1897" s="4" t="s">
        <v>149</v>
      </c>
      <c r="D1897" s="3" t="s">
        <v>19</v>
      </c>
      <c r="E1897" s="3" t="s">
        <v>15</v>
      </c>
      <c r="F1897" s="3" t="s">
        <v>2251</v>
      </c>
      <c r="G1897" s="3" t="s">
        <v>3786</v>
      </c>
      <c r="H1897" s="3"/>
    </row>
    <row r="1898" ht="15.75" customHeight="1">
      <c r="A1898" s="2">
        <v>45684.0</v>
      </c>
      <c r="B1898" s="3" t="s">
        <v>92</v>
      </c>
      <c r="C1898" s="3" t="s">
        <v>158</v>
      </c>
      <c r="D1898" s="3" t="s">
        <v>26</v>
      </c>
      <c r="E1898" s="3" t="s">
        <v>15</v>
      </c>
      <c r="F1898" s="3" t="s">
        <v>3787</v>
      </c>
      <c r="G1898" s="3" t="s">
        <v>3788</v>
      </c>
      <c r="H1898" s="3"/>
    </row>
    <row r="1899" ht="15.75" customHeight="1">
      <c r="A1899" s="2">
        <v>45684.0</v>
      </c>
      <c r="B1899" s="3" t="s">
        <v>92</v>
      </c>
      <c r="C1899" s="3" t="s">
        <v>158</v>
      </c>
      <c r="D1899" s="3" t="s">
        <v>38</v>
      </c>
      <c r="E1899" s="3" t="s">
        <v>101</v>
      </c>
      <c r="F1899" s="3" t="s">
        <v>3789</v>
      </c>
      <c r="G1899" s="3" t="s">
        <v>3790</v>
      </c>
      <c r="H1899" s="3"/>
    </row>
    <row r="1900" ht="15.75" customHeight="1">
      <c r="A1900" s="2">
        <v>45684.0</v>
      </c>
      <c r="B1900" s="3" t="s">
        <v>92</v>
      </c>
      <c r="C1900" s="3" t="s">
        <v>158</v>
      </c>
      <c r="D1900" s="3" t="s">
        <v>26</v>
      </c>
      <c r="E1900" s="3" t="s">
        <v>101</v>
      </c>
      <c r="F1900" s="3" t="s">
        <v>3791</v>
      </c>
      <c r="G1900" s="3" t="s">
        <v>3792</v>
      </c>
      <c r="H1900" s="3"/>
    </row>
    <row r="1901" ht="15.75" customHeight="1">
      <c r="A1901" s="2">
        <v>45684.0</v>
      </c>
      <c r="B1901" s="3" t="s">
        <v>92</v>
      </c>
      <c r="C1901" s="3" t="s">
        <v>158</v>
      </c>
      <c r="D1901" s="3" t="s">
        <v>63</v>
      </c>
      <c r="E1901" s="3" t="s">
        <v>59</v>
      </c>
      <c r="F1901" s="3" t="s">
        <v>3793</v>
      </c>
      <c r="G1901" s="3" t="s">
        <v>3794</v>
      </c>
      <c r="H1901" s="3"/>
    </row>
    <row r="1902" ht="15.75" customHeight="1">
      <c r="A1902" s="2">
        <v>45684.0</v>
      </c>
      <c r="B1902" s="3" t="s">
        <v>92</v>
      </c>
      <c r="C1902" s="4" t="s">
        <v>149</v>
      </c>
      <c r="D1902" s="3" t="s">
        <v>34</v>
      </c>
      <c r="E1902" s="3" t="s">
        <v>101</v>
      </c>
      <c r="F1902" s="3" t="s">
        <v>3795</v>
      </c>
      <c r="G1902" s="3" t="s">
        <v>3796</v>
      </c>
      <c r="H1902" s="3"/>
    </row>
    <row r="1903" ht="15.75" customHeight="1">
      <c r="A1903" s="2">
        <v>45685.0</v>
      </c>
      <c r="B1903" s="3" t="s">
        <v>13</v>
      </c>
      <c r="C1903" s="3" t="s">
        <v>169</v>
      </c>
      <c r="D1903" s="3" t="s">
        <v>23</v>
      </c>
      <c r="E1903" s="3" t="s">
        <v>20</v>
      </c>
      <c r="F1903" s="3" t="s">
        <v>3797</v>
      </c>
      <c r="G1903" s="3" t="s">
        <v>3798</v>
      </c>
      <c r="H1903" s="3"/>
    </row>
    <row r="1904" ht="15.75" customHeight="1">
      <c r="A1904" s="2">
        <v>45685.0</v>
      </c>
      <c r="B1904" s="3" t="s">
        <v>13</v>
      </c>
      <c r="C1904" s="3" t="s">
        <v>37</v>
      </c>
      <c r="D1904" s="3" t="s">
        <v>9</v>
      </c>
      <c r="E1904" s="3" t="s">
        <v>15</v>
      </c>
      <c r="F1904" s="3" t="s">
        <v>3799</v>
      </c>
      <c r="G1904" s="3" t="s">
        <v>3800</v>
      </c>
      <c r="H1904" s="3"/>
    </row>
    <row r="1905" ht="15.75" customHeight="1">
      <c r="A1905" s="2">
        <v>45685.0</v>
      </c>
      <c r="B1905" s="3" t="s">
        <v>13</v>
      </c>
      <c r="C1905" s="3" t="s">
        <v>37</v>
      </c>
      <c r="D1905" s="3" t="s">
        <v>19</v>
      </c>
      <c r="E1905" s="3" t="s">
        <v>20</v>
      </c>
      <c r="F1905" s="3" t="s">
        <v>3801</v>
      </c>
      <c r="G1905" s="3" t="s">
        <v>1616</v>
      </c>
      <c r="H1905" s="3"/>
    </row>
    <row r="1906" ht="15.75" customHeight="1">
      <c r="A1906" s="2">
        <v>45685.0</v>
      </c>
      <c r="B1906" s="3" t="s">
        <v>13</v>
      </c>
      <c r="C1906" s="3" t="s">
        <v>37</v>
      </c>
      <c r="D1906" s="3" t="s">
        <v>68</v>
      </c>
      <c r="E1906" s="3" t="s">
        <v>20</v>
      </c>
      <c r="F1906" s="3" t="s">
        <v>3802</v>
      </c>
      <c r="G1906" s="3" t="s">
        <v>3803</v>
      </c>
      <c r="H1906" s="3"/>
    </row>
    <row r="1907" ht="15.75" customHeight="1">
      <c r="A1907" s="2">
        <v>45685.0</v>
      </c>
      <c r="B1907" s="3" t="s">
        <v>13</v>
      </c>
      <c r="C1907" s="3" t="s">
        <v>37</v>
      </c>
      <c r="D1907" s="3" t="s">
        <v>38</v>
      </c>
      <c r="E1907" s="3" t="s">
        <v>20</v>
      </c>
      <c r="F1907" s="3" t="s">
        <v>3804</v>
      </c>
      <c r="G1907" s="3" t="s">
        <v>3805</v>
      </c>
      <c r="H1907" s="3"/>
    </row>
    <row r="1908" ht="15.75" customHeight="1">
      <c r="A1908" s="2">
        <v>45685.0</v>
      </c>
      <c r="B1908" s="3" t="s">
        <v>13</v>
      </c>
      <c r="C1908" s="3" t="s">
        <v>37</v>
      </c>
      <c r="D1908" s="3" t="s">
        <v>26</v>
      </c>
      <c r="E1908" s="3" t="s">
        <v>20</v>
      </c>
      <c r="F1908" s="3" t="s">
        <v>3806</v>
      </c>
      <c r="G1908" s="3" t="s">
        <v>3807</v>
      </c>
      <c r="H1908" s="3"/>
    </row>
    <row r="1909" ht="15.75" customHeight="1">
      <c r="A1909" s="2">
        <v>45685.0</v>
      </c>
      <c r="B1909" s="3" t="s">
        <v>13</v>
      </c>
      <c r="C1909" s="3" t="s">
        <v>29</v>
      </c>
      <c r="D1909" s="3" t="s">
        <v>9</v>
      </c>
      <c r="E1909" s="3" t="s">
        <v>15</v>
      </c>
      <c r="F1909" s="3" t="s">
        <v>3808</v>
      </c>
      <c r="G1909" s="3" t="s">
        <v>3809</v>
      </c>
      <c r="H1909" s="3"/>
    </row>
    <row r="1910" ht="15.75" customHeight="1">
      <c r="A1910" s="2">
        <v>45685.0</v>
      </c>
      <c r="B1910" s="3" t="s">
        <v>13</v>
      </c>
      <c r="C1910" s="3" t="s">
        <v>14</v>
      </c>
      <c r="D1910" s="3" t="s">
        <v>9</v>
      </c>
      <c r="E1910" s="3" t="s">
        <v>101</v>
      </c>
      <c r="F1910" s="3" t="s">
        <v>3810</v>
      </c>
      <c r="G1910" s="3" t="s">
        <v>3811</v>
      </c>
      <c r="H1910" s="3"/>
    </row>
    <row r="1911" ht="15.75" customHeight="1">
      <c r="A1911" s="2">
        <v>45685.0</v>
      </c>
      <c r="B1911" s="3" t="s">
        <v>13</v>
      </c>
      <c r="C1911" s="3" t="s">
        <v>29</v>
      </c>
      <c r="D1911" s="3" t="s">
        <v>9</v>
      </c>
      <c r="E1911" s="3" t="s">
        <v>15</v>
      </c>
      <c r="F1911" s="3" t="s">
        <v>3812</v>
      </c>
      <c r="G1911" s="3" t="s">
        <v>3813</v>
      </c>
      <c r="H1911" s="3"/>
    </row>
    <row r="1912" ht="15.75" customHeight="1">
      <c r="A1912" s="2">
        <v>45685.0</v>
      </c>
      <c r="B1912" s="3" t="s">
        <v>13</v>
      </c>
      <c r="C1912" s="3" t="s">
        <v>18</v>
      </c>
      <c r="D1912" s="3" t="s">
        <v>68</v>
      </c>
      <c r="E1912" s="3" t="s">
        <v>20</v>
      </c>
      <c r="F1912" s="3" t="s">
        <v>3814</v>
      </c>
      <c r="G1912" s="3" t="s">
        <v>3815</v>
      </c>
      <c r="H1912" s="3"/>
    </row>
    <row r="1913" ht="15.75" customHeight="1">
      <c r="A1913" s="2">
        <v>45685.0</v>
      </c>
      <c r="B1913" s="3" t="s">
        <v>13</v>
      </c>
      <c r="C1913" s="3" t="s">
        <v>18</v>
      </c>
      <c r="D1913" s="3" t="s">
        <v>38</v>
      </c>
      <c r="E1913" s="3" t="s">
        <v>20</v>
      </c>
      <c r="F1913" s="3" t="s">
        <v>3816</v>
      </c>
      <c r="G1913" s="3" t="s">
        <v>3817</v>
      </c>
      <c r="H1913" s="3"/>
    </row>
    <row r="1914" ht="15.75" customHeight="1">
      <c r="A1914" s="2">
        <v>45685.0</v>
      </c>
      <c r="B1914" s="3" t="s">
        <v>13</v>
      </c>
      <c r="C1914" s="3" t="s">
        <v>18</v>
      </c>
      <c r="D1914" s="3" t="s">
        <v>63</v>
      </c>
      <c r="E1914" s="3" t="s">
        <v>59</v>
      </c>
      <c r="F1914" s="3" t="s">
        <v>3818</v>
      </c>
      <c r="G1914" s="3" t="s">
        <v>3819</v>
      </c>
      <c r="H1914" s="3"/>
    </row>
    <row r="1915" ht="15.75" customHeight="1">
      <c r="A1915" s="2">
        <v>45685.0</v>
      </c>
      <c r="B1915" s="3" t="s">
        <v>13</v>
      </c>
      <c r="C1915" s="3" t="s">
        <v>14</v>
      </c>
      <c r="D1915" s="3" t="s">
        <v>34</v>
      </c>
      <c r="E1915" s="3" t="s">
        <v>20</v>
      </c>
      <c r="F1915" s="3" t="s">
        <v>3820</v>
      </c>
      <c r="G1915" s="3" t="s">
        <v>3821</v>
      </c>
      <c r="H1915" s="3"/>
    </row>
    <row r="1916" ht="15.75" customHeight="1">
      <c r="A1916" s="2">
        <v>45685.0</v>
      </c>
      <c r="B1916" s="3" t="s">
        <v>13</v>
      </c>
      <c r="C1916" s="3" t="s">
        <v>14</v>
      </c>
      <c r="D1916" s="3" t="s">
        <v>9</v>
      </c>
      <c r="E1916" s="3" t="s">
        <v>15</v>
      </c>
      <c r="F1916" s="3" t="s">
        <v>3822</v>
      </c>
      <c r="G1916" s="3" t="s">
        <v>3823</v>
      </c>
      <c r="H1916" s="3"/>
    </row>
    <row r="1917" ht="15.75" customHeight="1">
      <c r="A1917" s="2">
        <v>45685.0</v>
      </c>
      <c r="B1917" s="3" t="s">
        <v>13</v>
      </c>
      <c r="C1917" s="3" t="s">
        <v>169</v>
      </c>
      <c r="D1917" s="3" t="s">
        <v>26</v>
      </c>
      <c r="E1917" s="3" t="s">
        <v>15</v>
      </c>
      <c r="F1917" s="3" t="s">
        <v>3824</v>
      </c>
      <c r="G1917" s="3" t="s">
        <v>3825</v>
      </c>
      <c r="H1917" s="3"/>
    </row>
    <row r="1918" ht="15.75" customHeight="1">
      <c r="A1918" s="2">
        <v>45685.0</v>
      </c>
      <c r="B1918" s="3" t="s">
        <v>13</v>
      </c>
      <c r="C1918" s="3" t="s">
        <v>29</v>
      </c>
      <c r="D1918" s="3" t="s">
        <v>34</v>
      </c>
      <c r="E1918" s="3" t="s">
        <v>15</v>
      </c>
      <c r="F1918" s="3" t="s">
        <v>3826</v>
      </c>
      <c r="G1918" s="3" t="s">
        <v>3827</v>
      </c>
      <c r="H1918" s="3"/>
    </row>
    <row r="1919" ht="15.75" customHeight="1">
      <c r="A1919" s="2">
        <v>45685.0</v>
      </c>
      <c r="B1919" s="3" t="s">
        <v>13</v>
      </c>
      <c r="C1919" s="3" t="s">
        <v>169</v>
      </c>
      <c r="D1919" s="3" t="s">
        <v>9</v>
      </c>
      <c r="E1919" s="3" t="s">
        <v>15</v>
      </c>
      <c r="F1919" s="3" t="s">
        <v>3379</v>
      </c>
      <c r="G1919" s="3" t="s">
        <v>3828</v>
      </c>
      <c r="H1919" s="3"/>
    </row>
    <row r="1920" ht="15.75" customHeight="1">
      <c r="A1920" s="2">
        <v>45685.0</v>
      </c>
      <c r="B1920" s="3" t="s">
        <v>57</v>
      </c>
      <c r="C1920" s="3" t="s">
        <v>85</v>
      </c>
      <c r="D1920" s="3" t="s">
        <v>9</v>
      </c>
      <c r="E1920" s="3" t="s">
        <v>15</v>
      </c>
      <c r="F1920" s="3" t="s">
        <v>3829</v>
      </c>
      <c r="G1920" s="3" t="s">
        <v>3830</v>
      </c>
      <c r="H1920" s="3"/>
    </row>
    <row r="1921" ht="15.75" customHeight="1">
      <c r="A1921" s="2">
        <v>45685.0</v>
      </c>
      <c r="B1921" s="3" t="s">
        <v>57</v>
      </c>
      <c r="C1921" s="3" t="s">
        <v>58</v>
      </c>
      <c r="D1921" s="3" t="s">
        <v>34</v>
      </c>
      <c r="E1921" s="3" t="s">
        <v>20</v>
      </c>
      <c r="F1921" s="3" t="s">
        <v>3831</v>
      </c>
      <c r="G1921" s="3" t="s">
        <v>3832</v>
      </c>
      <c r="H1921" s="3"/>
    </row>
    <row r="1922" ht="15.75" customHeight="1">
      <c r="A1922" s="2">
        <v>45685.0</v>
      </c>
      <c r="B1922" s="3" t="s">
        <v>13</v>
      </c>
      <c r="C1922" s="3" t="s">
        <v>14</v>
      </c>
      <c r="D1922" s="3" t="s">
        <v>23</v>
      </c>
      <c r="E1922" s="3" t="s">
        <v>59</v>
      </c>
      <c r="F1922" s="3" t="s">
        <v>3833</v>
      </c>
      <c r="G1922" s="3" t="s">
        <v>3834</v>
      </c>
      <c r="H1922" s="3"/>
    </row>
    <row r="1923" ht="15.75" customHeight="1">
      <c r="A1923" s="2">
        <v>45685.0</v>
      </c>
      <c r="B1923" s="3" t="s">
        <v>57</v>
      </c>
      <c r="C1923" s="3" t="s">
        <v>85</v>
      </c>
      <c r="D1923" s="3" t="s">
        <v>38</v>
      </c>
      <c r="E1923" s="3" t="s">
        <v>20</v>
      </c>
      <c r="F1923" s="3" t="s">
        <v>3835</v>
      </c>
      <c r="G1923" s="3" t="s">
        <v>1880</v>
      </c>
      <c r="H1923" s="3"/>
    </row>
    <row r="1924" ht="15.75" customHeight="1">
      <c r="A1924" s="2">
        <v>45685.0</v>
      </c>
      <c r="B1924" s="3" t="s">
        <v>57</v>
      </c>
      <c r="C1924" s="3" t="s">
        <v>85</v>
      </c>
      <c r="D1924" s="3" t="s">
        <v>26</v>
      </c>
      <c r="E1924" s="3" t="s">
        <v>20</v>
      </c>
      <c r="F1924" s="3" t="s">
        <v>3836</v>
      </c>
      <c r="G1924" s="3" t="s">
        <v>3837</v>
      </c>
      <c r="H1924" s="3"/>
    </row>
    <row r="1925" ht="15.75" customHeight="1">
      <c r="A1925" s="2">
        <v>45685.0</v>
      </c>
      <c r="B1925" s="3" t="s">
        <v>57</v>
      </c>
      <c r="C1925" s="3" t="s">
        <v>85</v>
      </c>
      <c r="D1925" s="3" t="s">
        <v>34</v>
      </c>
      <c r="E1925" s="3" t="s">
        <v>20</v>
      </c>
      <c r="F1925" s="3" t="s">
        <v>3838</v>
      </c>
      <c r="G1925" s="3" t="s">
        <v>2052</v>
      </c>
      <c r="H1925" s="3"/>
    </row>
    <row r="1926" ht="15.75" customHeight="1">
      <c r="A1926" s="2">
        <v>45685.0</v>
      </c>
      <c r="B1926" s="3" t="s">
        <v>57</v>
      </c>
      <c r="C1926" s="3" t="s">
        <v>85</v>
      </c>
      <c r="D1926" s="3" t="s">
        <v>38</v>
      </c>
      <c r="E1926" s="3" t="s">
        <v>59</v>
      </c>
      <c r="F1926" s="3" t="s">
        <v>3839</v>
      </c>
      <c r="G1926" s="3" t="s">
        <v>1800</v>
      </c>
      <c r="H1926" s="3"/>
    </row>
    <row r="1927" ht="15.75" customHeight="1">
      <c r="A1927" s="2">
        <v>45685.0</v>
      </c>
      <c r="B1927" s="3" t="s">
        <v>57</v>
      </c>
      <c r="C1927" s="3" t="s">
        <v>80</v>
      </c>
      <c r="D1927" s="3" t="s">
        <v>23</v>
      </c>
      <c r="E1927" s="3" t="s">
        <v>59</v>
      </c>
      <c r="F1927" s="3" t="s">
        <v>3840</v>
      </c>
      <c r="G1927" s="3" t="s">
        <v>3841</v>
      </c>
      <c r="H1927" s="3"/>
    </row>
    <row r="1928" ht="15.75" customHeight="1">
      <c r="A1928" s="2">
        <v>45685.0</v>
      </c>
      <c r="B1928" s="3" t="s">
        <v>57</v>
      </c>
      <c r="C1928" s="3" t="s">
        <v>80</v>
      </c>
      <c r="D1928" s="3" t="s">
        <v>19</v>
      </c>
      <c r="E1928" s="3" t="s">
        <v>20</v>
      </c>
      <c r="F1928" s="3" t="s">
        <v>3842</v>
      </c>
      <c r="G1928" s="3" t="s">
        <v>3843</v>
      </c>
      <c r="H1928" s="3"/>
    </row>
    <row r="1929" ht="15.75" customHeight="1">
      <c r="A1929" s="2">
        <v>45685.0</v>
      </c>
      <c r="B1929" s="3" t="s">
        <v>57</v>
      </c>
      <c r="C1929" s="3" t="s">
        <v>80</v>
      </c>
      <c r="D1929" s="3" t="s">
        <v>38</v>
      </c>
      <c r="E1929" s="3" t="s">
        <v>59</v>
      </c>
      <c r="F1929" s="3" t="s">
        <v>3844</v>
      </c>
      <c r="G1929" s="3" t="s">
        <v>3845</v>
      </c>
      <c r="H1929" s="3"/>
    </row>
    <row r="1930" ht="15.75" customHeight="1">
      <c r="A1930" s="2">
        <v>45685.0</v>
      </c>
      <c r="B1930" s="3" t="s">
        <v>57</v>
      </c>
      <c r="C1930" s="3" t="s">
        <v>71</v>
      </c>
      <c r="D1930" s="3" t="s">
        <v>34</v>
      </c>
      <c r="E1930" s="3" t="s">
        <v>20</v>
      </c>
      <c r="F1930" s="3" t="s">
        <v>3846</v>
      </c>
      <c r="G1930" s="3" t="s">
        <v>3847</v>
      </c>
      <c r="H1930" s="3"/>
    </row>
    <row r="1931" ht="15.75" customHeight="1">
      <c r="A1931" s="2">
        <v>45685.0</v>
      </c>
      <c r="B1931" s="3" t="s">
        <v>57</v>
      </c>
      <c r="C1931" s="3" t="s">
        <v>71</v>
      </c>
      <c r="D1931" s="3" t="s">
        <v>63</v>
      </c>
      <c r="E1931" s="3" t="s">
        <v>59</v>
      </c>
      <c r="F1931" s="3" t="s">
        <v>3848</v>
      </c>
      <c r="G1931" s="3" t="s">
        <v>3849</v>
      </c>
      <c r="H1931" s="3"/>
    </row>
    <row r="1932" ht="15.75" customHeight="1">
      <c r="A1932" s="2">
        <v>45685.0</v>
      </c>
      <c r="B1932" s="3" t="s">
        <v>57</v>
      </c>
      <c r="C1932" s="4" t="s">
        <v>62</v>
      </c>
      <c r="D1932" s="3" t="s">
        <v>9</v>
      </c>
      <c r="E1932" s="3" t="s">
        <v>20</v>
      </c>
      <c r="F1932" s="3" t="s">
        <v>3850</v>
      </c>
      <c r="G1932" s="3" t="s">
        <v>3851</v>
      </c>
      <c r="H1932" s="3"/>
    </row>
    <row r="1933" ht="15.75" customHeight="1">
      <c r="A1933" s="2">
        <v>45685.0</v>
      </c>
      <c r="B1933" s="3" t="s">
        <v>57</v>
      </c>
      <c r="C1933" s="4" t="s">
        <v>62</v>
      </c>
      <c r="D1933" s="3" t="s">
        <v>68</v>
      </c>
      <c r="E1933" s="3" t="s">
        <v>59</v>
      </c>
      <c r="F1933" s="3" t="s">
        <v>1607</v>
      </c>
      <c r="G1933" s="3" t="s">
        <v>3852</v>
      </c>
      <c r="H1933" s="3"/>
    </row>
    <row r="1934" ht="15.75" customHeight="1">
      <c r="A1934" s="2">
        <v>45685.0</v>
      </c>
      <c r="B1934" s="3" t="s">
        <v>57</v>
      </c>
      <c r="C1934" s="3" t="s">
        <v>58</v>
      </c>
      <c r="D1934" s="3" t="s">
        <v>23</v>
      </c>
      <c r="E1934" s="3" t="s">
        <v>59</v>
      </c>
      <c r="F1934" s="3" t="s">
        <v>3853</v>
      </c>
      <c r="G1934" s="3" t="s">
        <v>3854</v>
      </c>
      <c r="H1934" s="3"/>
    </row>
    <row r="1935" ht="15.75" customHeight="1">
      <c r="A1935" s="2">
        <v>45685.0</v>
      </c>
      <c r="B1935" s="3" t="s">
        <v>57</v>
      </c>
      <c r="C1935" s="3" t="s">
        <v>58</v>
      </c>
      <c r="D1935" s="3" t="s">
        <v>9</v>
      </c>
      <c r="E1935" s="3" t="s">
        <v>20</v>
      </c>
      <c r="F1935" s="3" t="s">
        <v>3855</v>
      </c>
      <c r="G1935" s="3" t="s">
        <v>3856</v>
      </c>
      <c r="H1935" s="3"/>
    </row>
    <row r="1936" ht="15.75" customHeight="1">
      <c r="A1936" s="2">
        <v>45685.0</v>
      </c>
      <c r="B1936" s="3" t="s">
        <v>57</v>
      </c>
      <c r="C1936" s="3" t="s">
        <v>58</v>
      </c>
      <c r="D1936" s="3" t="s">
        <v>63</v>
      </c>
      <c r="E1936" s="3" t="s">
        <v>59</v>
      </c>
      <c r="F1936" s="3" t="s">
        <v>1048</v>
      </c>
      <c r="G1936" s="3" t="s">
        <v>3857</v>
      </c>
      <c r="H1936" s="3"/>
    </row>
    <row r="1937" ht="15.75" customHeight="1">
      <c r="A1937" s="2">
        <v>45685.0</v>
      </c>
      <c r="B1937" s="3" t="s">
        <v>57</v>
      </c>
      <c r="C1937" s="3" t="s">
        <v>58</v>
      </c>
      <c r="D1937" s="3" t="s">
        <v>68</v>
      </c>
      <c r="E1937" s="3" t="s">
        <v>59</v>
      </c>
      <c r="F1937" s="3" t="s">
        <v>3858</v>
      </c>
      <c r="G1937" s="3" t="s">
        <v>3859</v>
      </c>
      <c r="H1937" s="3"/>
    </row>
    <row r="1938" ht="15.75" customHeight="1">
      <c r="A1938" s="2">
        <v>45685.0</v>
      </c>
      <c r="B1938" s="3" t="s">
        <v>13</v>
      </c>
      <c r="C1938" s="3" t="s">
        <v>14</v>
      </c>
      <c r="D1938" s="3" t="s">
        <v>26</v>
      </c>
      <c r="E1938" s="3" t="s">
        <v>20</v>
      </c>
      <c r="F1938" s="3" t="s">
        <v>3860</v>
      </c>
      <c r="G1938" s="3" t="s">
        <v>3861</v>
      </c>
      <c r="H1938" s="3"/>
    </row>
    <row r="1939" ht="15.75" customHeight="1">
      <c r="A1939" s="2">
        <v>45685.0</v>
      </c>
      <c r="B1939" s="3" t="s">
        <v>57</v>
      </c>
      <c r="C1939" s="4" t="s">
        <v>62</v>
      </c>
      <c r="D1939" s="3" t="s">
        <v>38</v>
      </c>
      <c r="E1939" s="3" t="s">
        <v>59</v>
      </c>
      <c r="F1939" s="3" t="s">
        <v>3862</v>
      </c>
      <c r="G1939" s="3" t="s">
        <v>1555</v>
      </c>
      <c r="H1939" s="3"/>
    </row>
    <row r="1940" ht="15.75" customHeight="1">
      <c r="A1940" s="2">
        <v>45685.0</v>
      </c>
      <c r="B1940" s="3" t="s">
        <v>92</v>
      </c>
      <c r="C1940" s="3" t="s">
        <v>93</v>
      </c>
      <c r="D1940" s="3" t="s">
        <v>68</v>
      </c>
      <c r="E1940" s="3" t="s">
        <v>20</v>
      </c>
      <c r="F1940" s="3" t="s">
        <v>3863</v>
      </c>
      <c r="G1940" s="3" t="s">
        <v>3864</v>
      </c>
      <c r="H1940" s="3"/>
    </row>
    <row r="1941" ht="15.75" customHeight="1">
      <c r="A1941" s="2">
        <v>45685.0</v>
      </c>
      <c r="B1941" s="3" t="s">
        <v>7</v>
      </c>
      <c r="C1941" s="3" t="s">
        <v>126</v>
      </c>
      <c r="D1941" s="3" t="s">
        <v>38</v>
      </c>
      <c r="E1941" s="3" t="s">
        <v>101</v>
      </c>
      <c r="F1941" s="3" t="s">
        <v>3865</v>
      </c>
      <c r="G1941" s="3" t="s">
        <v>3866</v>
      </c>
      <c r="H1941" s="3"/>
    </row>
    <row r="1942" ht="15.75" customHeight="1">
      <c r="A1942" s="2">
        <v>45685.0</v>
      </c>
      <c r="B1942" s="3" t="s">
        <v>7</v>
      </c>
      <c r="C1942" s="3" t="s">
        <v>126</v>
      </c>
      <c r="D1942" s="3" t="s">
        <v>9</v>
      </c>
      <c r="E1942" s="3" t="s">
        <v>109</v>
      </c>
      <c r="F1942" s="3" t="s">
        <v>3867</v>
      </c>
      <c r="G1942" s="3" t="s">
        <v>3868</v>
      </c>
      <c r="H1942" s="3"/>
    </row>
    <row r="1943" ht="15.75" customHeight="1">
      <c r="A1943" s="2">
        <v>45685.0</v>
      </c>
      <c r="B1943" s="3" t="s">
        <v>7</v>
      </c>
      <c r="C1943" s="3" t="s">
        <v>126</v>
      </c>
      <c r="D1943" s="3" t="s">
        <v>23</v>
      </c>
      <c r="E1943" s="3" t="s">
        <v>15</v>
      </c>
      <c r="F1943" s="3" t="s">
        <v>3869</v>
      </c>
      <c r="G1943" s="3" t="s">
        <v>675</v>
      </c>
      <c r="H1943" s="3"/>
    </row>
    <row r="1944" ht="15.75" customHeight="1">
      <c r="A1944" s="2">
        <v>45685.0</v>
      </c>
      <c r="B1944" s="3" t="s">
        <v>7</v>
      </c>
      <c r="C1944" s="3" t="s">
        <v>126</v>
      </c>
      <c r="D1944" s="3" t="s">
        <v>23</v>
      </c>
      <c r="E1944" s="3" t="s">
        <v>15</v>
      </c>
      <c r="F1944" s="3" t="s">
        <v>3870</v>
      </c>
      <c r="G1944" s="3" t="s">
        <v>3871</v>
      </c>
      <c r="H1944" s="3"/>
    </row>
    <row r="1945" ht="15.75" customHeight="1">
      <c r="A1945" s="2">
        <v>45685.0</v>
      </c>
      <c r="B1945" s="3" t="s">
        <v>7</v>
      </c>
      <c r="C1945" s="3" t="s">
        <v>118</v>
      </c>
      <c r="D1945" s="3" t="s">
        <v>26</v>
      </c>
      <c r="E1945" s="3" t="s">
        <v>660</v>
      </c>
      <c r="F1945" s="3" t="s">
        <v>3872</v>
      </c>
      <c r="G1945" s="3" t="s">
        <v>3873</v>
      </c>
      <c r="H1945" s="3"/>
    </row>
    <row r="1946" ht="15.75" customHeight="1">
      <c r="A1946" s="2">
        <v>45685.0</v>
      </c>
      <c r="B1946" s="3" t="s">
        <v>92</v>
      </c>
      <c r="C1946" s="3" t="s">
        <v>93</v>
      </c>
      <c r="D1946" s="3" t="s">
        <v>23</v>
      </c>
      <c r="E1946" s="3" t="s">
        <v>20</v>
      </c>
      <c r="F1946" s="3" t="s">
        <v>3874</v>
      </c>
      <c r="G1946" s="3" t="s">
        <v>3875</v>
      </c>
      <c r="H1946" s="3"/>
    </row>
    <row r="1947" ht="15.75" customHeight="1">
      <c r="A1947" s="2">
        <v>45685.0</v>
      </c>
      <c r="B1947" s="3" t="s">
        <v>7</v>
      </c>
      <c r="C1947" s="3" t="s">
        <v>118</v>
      </c>
      <c r="D1947" s="3" t="s">
        <v>68</v>
      </c>
      <c r="E1947" s="3" t="s">
        <v>20</v>
      </c>
      <c r="F1947" s="3" t="s">
        <v>3876</v>
      </c>
      <c r="G1947" s="3" t="s">
        <v>3877</v>
      </c>
      <c r="H1947" s="3"/>
    </row>
    <row r="1948" ht="15.75" customHeight="1">
      <c r="A1948" s="2">
        <v>45685.0</v>
      </c>
      <c r="B1948" s="3" t="s">
        <v>7</v>
      </c>
      <c r="C1948" s="3" t="s">
        <v>118</v>
      </c>
      <c r="D1948" s="3" t="s">
        <v>38</v>
      </c>
      <c r="E1948" s="3" t="s">
        <v>101</v>
      </c>
      <c r="F1948" s="3" t="s">
        <v>3878</v>
      </c>
      <c r="G1948" s="3" t="s">
        <v>3879</v>
      </c>
      <c r="H1948" s="3"/>
    </row>
    <row r="1949" ht="15.75" customHeight="1">
      <c r="A1949" s="2">
        <v>45685.0</v>
      </c>
      <c r="B1949" s="3" t="s">
        <v>7</v>
      </c>
      <c r="C1949" s="3" t="s">
        <v>106</v>
      </c>
      <c r="D1949" s="3" t="s">
        <v>19</v>
      </c>
      <c r="E1949" s="3" t="s">
        <v>15</v>
      </c>
      <c r="F1949" s="3" t="s">
        <v>3880</v>
      </c>
      <c r="G1949" s="3" t="s">
        <v>3881</v>
      </c>
      <c r="H1949" s="3"/>
    </row>
    <row r="1950" ht="15.75" customHeight="1">
      <c r="A1950" s="2">
        <v>45685.0</v>
      </c>
      <c r="B1950" s="3" t="s">
        <v>7</v>
      </c>
      <c r="C1950" s="3" t="s">
        <v>106</v>
      </c>
      <c r="D1950" s="3" t="s">
        <v>34</v>
      </c>
      <c r="E1950" s="3" t="s">
        <v>101</v>
      </c>
      <c r="F1950" s="3" t="s">
        <v>3882</v>
      </c>
      <c r="G1950" s="3" t="s">
        <v>3883</v>
      </c>
      <c r="H1950" s="3"/>
    </row>
    <row r="1951" ht="15.75" customHeight="1">
      <c r="A1951" s="2">
        <v>45685.0</v>
      </c>
      <c r="B1951" s="3" t="s">
        <v>7</v>
      </c>
      <c r="C1951" s="3" t="s">
        <v>106</v>
      </c>
      <c r="D1951" s="3" t="s">
        <v>63</v>
      </c>
      <c r="E1951" s="3" t="s">
        <v>20</v>
      </c>
      <c r="F1951" s="3" t="s">
        <v>3884</v>
      </c>
      <c r="G1951" s="3" t="s">
        <v>3885</v>
      </c>
      <c r="H1951" s="3"/>
    </row>
    <row r="1952" ht="15.75" customHeight="1">
      <c r="A1952" s="2">
        <v>45685.0</v>
      </c>
      <c r="B1952" s="3" t="s">
        <v>7</v>
      </c>
      <c r="C1952" s="3" t="s">
        <v>106</v>
      </c>
      <c r="D1952" s="3" t="s">
        <v>38</v>
      </c>
      <c r="E1952" s="3" t="s">
        <v>15</v>
      </c>
      <c r="F1952" s="3" t="s">
        <v>3886</v>
      </c>
      <c r="G1952" s="3" t="s">
        <v>3887</v>
      </c>
      <c r="H1952" s="3"/>
    </row>
    <row r="1953" ht="15.75" customHeight="1">
      <c r="A1953" s="2">
        <v>45685.0</v>
      </c>
      <c r="B1953" s="3" t="s">
        <v>7</v>
      </c>
      <c r="C1953" s="3" t="s">
        <v>8</v>
      </c>
      <c r="D1953" s="3" t="s">
        <v>38</v>
      </c>
      <c r="E1953" s="3" t="s">
        <v>101</v>
      </c>
      <c r="F1953" s="3" t="s">
        <v>3888</v>
      </c>
      <c r="G1953" s="3" t="s">
        <v>3889</v>
      </c>
      <c r="H1953" s="3"/>
    </row>
    <row r="1954" ht="15.75" customHeight="1">
      <c r="A1954" s="2">
        <v>45685.0</v>
      </c>
      <c r="B1954" s="3" t="s">
        <v>7</v>
      </c>
      <c r="C1954" s="3" t="s">
        <v>8</v>
      </c>
      <c r="D1954" s="3" t="s">
        <v>38</v>
      </c>
      <c r="E1954" s="3" t="s">
        <v>101</v>
      </c>
      <c r="F1954" s="3" t="s">
        <v>3890</v>
      </c>
      <c r="G1954" s="3" t="s">
        <v>3891</v>
      </c>
      <c r="H1954" s="3"/>
    </row>
    <row r="1955" ht="15.75" customHeight="1">
      <c r="A1955" s="2">
        <v>45685.0</v>
      </c>
      <c r="B1955" s="3" t="s">
        <v>7</v>
      </c>
      <c r="C1955" s="3" t="s">
        <v>8</v>
      </c>
      <c r="D1955" s="3" t="s">
        <v>19</v>
      </c>
      <c r="E1955" s="3" t="s">
        <v>15</v>
      </c>
      <c r="F1955" s="3" t="s">
        <v>3892</v>
      </c>
      <c r="G1955" s="3" t="s">
        <v>850</v>
      </c>
      <c r="H1955" s="3"/>
    </row>
    <row r="1956" ht="15.75" customHeight="1">
      <c r="A1956" s="2">
        <v>45685.0</v>
      </c>
      <c r="B1956" s="3" t="s">
        <v>7</v>
      </c>
      <c r="C1956" s="3" t="s">
        <v>131</v>
      </c>
      <c r="D1956" s="3" t="s">
        <v>26</v>
      </c>
      <c r="E1956" s="3" t="s">
        <v>258</v>
      </c>
      <c r="F1956" s="3" t="s">
        <v>3893</v>
      </c>
      <c r="G1956" s="3" t="s">
        <v>3894</v>
      </c>
      <c r="H1956" s="3"/>
    </row>
    <row r="1957" ht="15.75" customHeight="1">
      <c r="A1957" s="2">
        <v>45685.0</v>
      </c>
      <c r="B1957" s="3" t="s">
        <v>7</v>
      </c>
      <c r="C1957" s="3" t="s">
        <v>131</v>
      </c>
      <c r="D1957" s="3" t="s">
        <v>68</v>
      </c>
      <c r="E1957" s="3" t="s">
        <v>15</v>
      </c>
      <c r="F1957" s="3" t="s">
        <v>3895</v>
      </c>
      <c r="G1957" s="3" t="s">
        <v>3896</v>
      </c>
      <c r="H1957" s="3"/>
    </row>
    <row r="1958" ht="15.75" customHeight="1">
      <c r="A1958" s="2">
        <v>45685.0</v>
      </c>
      <c r="B1958" s="3" t="s">
        <v>7</v>
      </c>
      <c r="C1958" s="3" t="s">
        <v>106</v>
      </c>
      <c r="D1958" s="3" t="s">
        <v>19</v>
      </c>
      <c r="E1958" s="3" t="s">
        <v>15</v>
      </c>
      <c r="F1958" s="3" t="s">
        <v>3897</v>
      </c>
      <c r="G1958" s="3" t="s">
        <v>3898</v>
      </c>
      <c r="H1958" s="3"/>
    </row>
    <row r="1959" ht="15.75" customHeight="1">
      <c r="A1959" s="2">
        <v>45685.0</v>
      </c>
      <c r="B1959" s="3" t="s">
        <v>7</v>
      </c>
      <c r="C1959" s="3" t="s">
        <v>131</v>
      </c>
      <c r="D1959" s="3" t="s">
        <v>34</v>
      </c>
      <c r="E1959" s="3" t="s">
        <v>109</v>
      </c>
      <c r="F1959" s="3" t="s">
        <v>3899</v>
      </c>
      <c r="G1959" s="3" t="s">
        <v>3900</v>
      </c>
      <c r="H1959" s="3"/>
    </row>
    <row r="1960" ht="15.75" customHeight="1">
      <c r="A1960" s="2">
        <v>45685.0</v>
      </c>
      <c r="B1960" s="3" t="s">
        <v>7</v>
      </c>
      <c r="C1960" s="3" t="s">
        <v>131</v>
      </c>
      <c r="D1960" s="3" t="s">
        <v>68</v>
      </c>
      <c r="E1960" s="3" t="s">
        <v>20</v>
      </c>
      <c r="F1960" s="3" t="s">
        <v>3901</v>
      </c>
      <c r="G1960" s="3" t="s">
        <v>3902</v>
      </c>
      <c r="H1960" s="3"/>
    </row>
    <row r="1961" ht="15.75" customHeight="1">
      <c r="A1961" s="2">
        <v>45685.0</v>
      </c>
      <c r="B1961" s="3" t="s">
        <v>92</v>
      </c>
      <c r="C1961" s="3" t="s">
        <v>98</v>
      </c>
      <c r="D1961" s="3" t="s">
        <v>68</v>
      </c>
      <c r="E1961" s="3" t="s">
        <v>20</v>
      </c>
      <c r="F1961" s="3" t="s">
        <v>3903</v>
      </c>
      <c r="G1961" s="3" t="s">
        <v>3904</v>
      </c>
      <c r="H1961" s="3"/>
    </row>
    <row r="1962" ht="15.75" customHeight="1">
      <c r="A1962" s="2">
        <v>45685.0</v>
      </c>
      <c r="B1962" s="3" t="s">
        <v>92</v>
      </c>
      <c r="C1962" s="3" t="s">
        <v>98</v>
      </c>
      <c r="D1962" s="3" t="s">
        <v>34</v>
      </c>
      <c r="E1962" s="3" t="s">
        <v>101</v>
      </c>
      <c r="F1962" s="3" t="s">
        <v>3905</v>
      </c>
      <c r="G1962" s="3" t="s">
        <v>3906</v>
      </c>
      <c r="H1962" s="3"/>
    </row>
    <row r="1963" ht="15.75" customHeight="1">
      <c r="A1963" s="2">
        <v>45685.0</v>
      </c>
      <c r="B1963" s="3" t="s">
        <v>92</v>
      </c>
      <c r="C1963" s="3" t="s">
        <v>98</v>
      </c>
      <c r="D1963" s="3" t="s">
        <v>34</v>
      </c>
      <c r="E1963" s="3" t="s">
        <v>101</v>
      </c>
      <c r="F1963" s="3" t="s">
        <v>3907</v>
      </c>
      <c r="G1963" s="3" t="s">
        <v>3908</v>
      </c>
      <c r="H1963" s="3"/>
    </row>
    <row r="1964" ht="15.75" customHeight="1">
      <c r="A1964" s="2">
        <v>45685.0</v>
      </c>
      <c r="B1964" s="3" t="s">
        <v>92</v>
      </c>
      <c r="C1964" s="3" t="s">
        <v>144</v>
      </c>
      <c r="D1964" s="3" t="s">
        <v>19</v>
      </c>
      <c r="E1964" s="3" t="s">
        <v>20</v>
      </c>
      <c r="F1964" s="3" t="s">
        <v>3909</v>
      </c>
      <c r="G1964" s="3" t="s">
        <v>3910</v>
      </c>
      <c r="H1964" s="3"/>
    </row>
    <row r="1965" ht="15.75" customHeight="1">
      <c r="A1965" s="2">
        <v>45685.0</v>
      </c>
      <c r="B1965" s="3" t="s">
        <v>92</v>
      </c>
      <c r="C1965" s="3" t="s">
        <v>144</v>
      </c>
      <c r="D1965" s="3" t="s">
        <v>9</v>
      </c>
      <c r="E1965" s="3" t="s">
        <v>101</v>
      </c>
      <c r="F1965" s="3" t="s">
        <v>3911</v>
      </c>
      <c r="G1965" s="3" t="s">
        <v>3912</v>
      </c>
      <c r="H1965" s="3"/>
    </row>
    <row r="1966" ht="15.75" customHeight="1">
      <c r="A1966" s="2">
        <v>45685.0</v>
      </c>
      <c r="B1966" s="3" t="s">
        <v>92</v>
      </c>
      <c r="C1966" s="3" t="s">
        <v>144</v>
      </c>
      <c r="D1966" s="3" t="s">
        <v>68</v>
      </c>
      <c r="E1966" s="3" t="s">
        <v>20</v>
      </c>
      <c r="F1966" s="3" t="s">
        <v>3913</v>
      </c>
      <c r="G1966" s="3" t="s">
        <v>3914</v>
      </c>
      <c r="H1966" s="3"/>
    </row>
    <row r="1967" ht="15.75" customHeight="1">
      <c r="A1967" s="2">
        <v>45685.0</v>
      </c>
      <c r="B1967" s="3" t="s">
        <v>92</v>
      </c>
      <c r="C1967" s="3" t="s">
        <v>144</v>
      </c>
      <c r="D1967" s="3" t="s">
        <v>63</v>
      </c>
      <c r="E1967" s="3" t="s">
        <v>59</v>
      </c>
      <c r="F1967" s="3" t="s">
        <v>3915</v>
      </c>
      <c r="G1967" s="3" t="s">
        <v>3916</v>
      </c>
      <c r="H1967" s="3"/>
    </row>
    <row r="1968" ht="15.75" customHeight="1">
      <c r="A1968" s="2">
        <v>45685.0</v>
      </c>
      <c r="B1968" s="3" t="s">
        <v>92</v>
      </c>
      <c r="C1968" s="3" t="s">
        <v>98</v>
      </c>
      <c r="D1968" s="3" t="s">
        <v>63</v>
      </c>
      <c r="E1968" s="3" t="s">
        <v>15</v>
      </c>
      <c r="F1968" s="3" t="s">
        <v>3917</v>
      </c>
      <c r="G1968" s="3" t="s">
        <v>3918</v>
      </c>
      <c r="H1968" s="3"/>
    </row>
    <row r="1969" ht="15.75" customHeight="1">
      <c r="A1969" s="2">
        <v>45685.0</v>
      </c>
      <c r="B1969" s="3" t="s">
        <v>92</v>
      </c>
      <c r="C1969" s="4" t="s">
        <v>149</v>
      </c>
      <c r="D1969" s="3" t="s">
        <v>34</v>
      </c>
      <c r="E1969" s="3" t="s">
        <v>101</v>
      </c>
      <c r="F1969" s="3" t="s">
        <v>3919</v>
      </c>
      <c r="G1969" s="3" t="s">
        <v>3920</v>
      </c>
      <c r="H1969" s="3"/>
    </row>
    <row r="1970" ht="15.75" customHeight="1">
      <c r="A1970" s="2">
        <v>45685.0</v>
      </c>
      <c r="B1970" s="3" t="s">
        <v>92</v>
      </c>
      <c r="C1970" s="3" t="s">
        <v>158</v>
      </c>
      <c r="D1970" s="3" t="s">
        <v>19</v>
      </c>
      <c r="E1970" s="3" t="s">
        <v>15</v>
      </c>
      <c r="F1970" s="3" t="s">
        <v>3009</v>
      </c>
      <c r="G1970" s="3" t="s">
        <v>3921</v>
      </c>
      <c r="H1970" s="3"/>
    </row>
    <row r="1971" ht="15.75" customHeight="1">
      <c r="A1971" s="2">
        <v>45685.0</v>
      </c>
      <c r="B1971" s="3" t="s">
        <v>92</v>
      </c>
      <c r="C1971" s="3" t="s">
        <v>158</v>
      </c>
      <c r="D1971" s="3" t="s">
        <v>9</v>
      </c>
      <c r="E1971" s="3" t="s">
        <v>109</v>
      </c>
      <c r="F1971" s="3" t="s">
        <v>3922</v>
      </c>
      <c r="G1971" s="3" t="s">
        <v>3923</v>
      </c>
      <c r="H1971" s="3"/>
    </row>
    <row r="1972" ht="15.75" customHeight="1">
      <c r="A1972" s="2">
        <v>45685.0</v>
      </c>
      <c r="B1972" s="3" t="s">
        <v>92</v>
      </c>
      <c r="C1972" s="3" t="s">
        <v>158</v>
      </c>
      <c r="D1972" s="3" t="s">
        <v>19</v>
      </c>
      <c r="E1972" s="3" t="s">
        <v>20</v>
      </c>
      <c r="F1972" s="3" t="s">
        <v>3924</v>
      </c>
      <c r="G1972" s="3" t="s">
        <v>3925</v>
      </c>
      <c r="H1972" s="3"/>
    </row>
    <row r="1973" ht="15.75" customHeight="1">
      <c r="A1973" s="2">
        <v>45685.0</v>
      </c>
      <c r="B1973" s="3" t="s">
        <v>92</v>
      </c>
      <c r="C1973" s="3" t="s">
        <v>158</v>
      </c>
      <c r="D1973" s="3" t="s">
        <v>9</v>
      </c>
      <c r="E1973" s="3" t="s">
        <v>101</v>
      </c>
      <c r="F1973" s="3" t="s">
        <v>3926</v>
      </c>
      <c r="G1973" s="3" t="s">
        <v>3927</v>
      </c>
      <c r="H1973" s="3"/>
    </row>
    <row r="1974" ht="15.75" customHeight="1">
      <c r="A1974" s="2">
        <v>45685.0</v>
      </c>
      <c r="B1974" s="3" t="s">
        <v>92</v>
      </c>
      <c r="C1974" s="3" t="s">
        <v>158</v>
      </c>
      <c r="D1974" s="3" t="s">
        <v>68</v>
      </c>
      <c r="E1974" s="3" t="s">
        <v>20</v>
      </c>
      <c r="F1974" s="3" t="s">
        <v>3928</v>
      </c>
      <c r="G1974" s="3" t="s">
        <v>3929</v>
      </c>
      <c r="H1974" s="3"/>
    </row>
    <row r="1975" ht="15.75" customHeight="1">
      <c r="A1975" s="2">
        <v>45685.0</v>
      </c>
      <c r="B1975" s="3" t="s">
        <v>92</v>
      </c>
      <c r="C1975" s="4" t="s">
        <v>149</v>
      </c>
      <c r="D1975" s="3" t="s">
        <v>38</v>
      </c>
      <c r="E1975" s="3" t="s">
        <v>15</v>
      </c>
      <c r="F1975" s="3" t="s">
        <v>3930</v>
      </c>
      <c r="G1975" s="3" t="s">
        <v>3931</v>
      </c>
      <c r="H1975" s="3"/>
    </row>
    <row r="1976" ht="15.75" customHeight="1">
      <c r="A1976" s="2">
        <v>45685.0</v>
      </c>
      <c r="B1976" s="3" t="s">
        <v>7</v>
      </c>
      <c r="C1976" s="3" t="s">
        <v>131</v>
      </c>
      <c r="D1976" s="3" t="s">
        <v>34</v>
      </c>
      <c r="E1976" s="3" t="s">
        <v>10</v>
      </c>
      <c r="F1976" s="3" t="s">
        <v>3932</v>
      </c>
      <c r="G1976" s="3" t="s">
        <v>3933</v>
      </c>
      <c r="H1976" s="3"/>
    </row>
    <row r="1977" ht="15.75" customHeight="1">
      <c r="A1977" s="2">
        <v>45686.0</v>
      </c>
      <c r="B1977" s="3" t="s">
        <v>57</v>
      </c>
      <c r="C1977" s="3" t="s">
        <v>58</v>
      </c>
      <c r="D1977" s="3" t="s">
        <v>19</v>
      </c>
      <c r="E1977" s="3" t="s">
        <v>20</v>
      </c>
      <c r="F1977" s="3" t="s">
        <v>3934</v>
      </c>
      <c r="G1977" s="3" t="s">
        <v>3935</v>
      </c>
      <c r="H1977" s="3"/>
    </row>
    <row r="1978" ht="15.75" customHeight="1">
      <c r="A1978" s="2">
        <v>45686.0</v>
      </c>
      <c r="B1978" s="3" t="s">
        <v>13</v>
      </c>
      <c r="C1978" s="3" t="s">
        <v>169</v>
      </c>
      <c r="D1978" s="3" t="s">
        <v>23</v>
      </c>
      <c r="E1978" s="3" t="s">
        <v>20</v>
      </c>
      <c r="F1978" s="3" t="s">
        <v>3936</v>
      </c>
      <c r="G1978" s="3" t="s">
        <v>3937</v>
      </c>
      <c r="H1978" s="3"/>
    </row>
    <row r="1979" ht="15.75" customHeight="1">
      <c r="A1979" s="2">
        <v>45686.0</v>
      </c>
      <c r="B1979" s="3" t="s">
        <v>13</v>
      </c>
      <c r="C1979" s="3" t="s">
        <v>169</v>
      </c>
      <c r="D1979" s="3" t="s">
        <v>63</v>
      </c>
      <c r="E1979" s="3" t="s">
        <v>59</v>
      </c>
      <c r="F1979" s="3" t="s">
        <v>3938</v>
      </c>
      <c r="G1979" s="3" t="s">
        <v>3939</v>
      </c>
      <c r="H1979" s="3"/>
    </row>
    <row r="1980" ht="15.75" customHeight="1">
      <c r="A1980" s="2">
        <v>45686.0</v>
      </c>
      <c r="B1980" s="3" t="s">
        <v>13</v>
      </c>
      <c r="C1980" s="3" t="s">
        <v>37</v>
      </c>
      <c r="D1980" s="3" t="s">
        <v>19</v>
      </c>
      <c r="E1980" s="3" t="s">
        <v>20</v>
      </c>
      <c r="F1980" s="3" t="s">
        <v>3940</v>
      </c>
      <c r="G1980" s="3" t="s">
        <v>3941</v>
      </c>
      <c r="H1980" s="3"/>
    </row>
    <row r="1981" ht="15.75" customHeight="1">
      <c r="A1981" s="2">
        <v>45686.0</v>
      </c>
      <c r="B1981" s="3" t="s">
        <v>13</v>
      </c>
      <c r="C1981" s="3" t="s">
        <v>37</v>
      </c>
      <c r="D1981" s="3" t="s">
        <v>63</v>
      </c>
      <c r="E1981" s="3" t="s">
        <v>101</v>
      </c>
      <c r="F1981" s="3" t="s">
        <v>3942</v>
      </c>
      <c r="G1981" s="3" t="s">
        <v>3943</v>
      </c>
      <c r="H1981" s="3"/>
    </row>
    <row r="1982" ht="15.75" customHeight="1">
      <c r="A1982" s="2">
        <v>45686.0</v>
      </c>
      <c r="B1982" s="3" t="s">
        <v>13</v>
      </c>
      <c r="C1982" s="3" t="s">
        <v>29</v>
      </c>
      <c r="D1982" s="3" t="s">
        <v>38</v>
      </c>
      <c r="E1982" s="3" t="s">
        <v>20</v>
      </c>
      <c r="F1982" s="3" t="s">
        <v>3944</v>
      </c>
      <c r="G1982" s="3" t="s">
        <v>3945</v>
      </c>
      <c r="H1982" s="3"/>
    </row>
    <row r="1983" ht="15.75" customHeight="1">
      <c r="A1983" s="2">
        <v>45686.0</v>
      </c>
      <c r="B1983" s="3" t="s">
        <v>13</v>
      </c>
      <c r="C1983" s="3" t="s">
        <v>29</v>
      </c>
      <c r="D1983" s="3" t="s">
        <v>68</v>
      </c>
      <c r="E1983" s="3" t="s">
        <v>59</v>
      </c>
      <c r="F1983" s="3" t="s">
        <v>3946</v>
      </c>
      <c r="G1983" s="3" t="s">
        <v>3947</v>
      </c>
      <c r="H1983" s="3"/>
    </row>
    <row r="1984" ht="15.75" customHeight="1">
      <c r="A1984" s="2">
        <v>45686.0</v>
      </c>
      <c r="B1984" s="3" t="s">
        <v>13</v>
      </c>
      <c r="C1984" s="3" t="s">
        <v>29</v>
      </c>
      <c r="D1984" s="3" t="s">
        <v>34</v>
      </c>
      <c r="E1984" s="3" t="s">
        <v>15</v>
      </c>
      <c r="F1984" s="3" t="s">
        <v>3948</v>
      </c>
      <c r="G1984" s="3" t="s">
        <v>3949</v>
      </c>
      <c r="H1984" s="3"/>
    </row>
    <row r="1985" ht="15.75" customHeight="1">
      <c r="A1985" s="2">
        <v>45686.0</v>
      </c>
      <c r="B1985" s="3" t="s">
        <v>13</v>
      </c>
      <c r="C1985" s="3" t="s">
        <v>29</v>
      </c>
      <c r="D1985" s="3" t="s">
        <v>63</v>
      </c>
      <c r="E1985" s="3" t="s">
        <v>59</v>
      </c>
      <c r="F1985" s="3" t="s">
        <v>3950</v>
      </c>
      <c r="G1985" s="3" t="s">
        <v>3951</v>
      </c>
      <c r="H1985" s="3"/>
    </row>
    <row r="1986" ht="15.75" customHeight="1">
      <c r="A1986" s="2">
        <v>45686.0</v>
      </c>
      <c r="B1986" s="3" t="s">
        <v>13</v>
      </c>
      <c r="C1986" s="3" t="s">
        <v>18</v>
      </c>
      <c r="D1986" s="3" t="s">
        <v>34</v>
      </c>
      <c r="E1986" s="3" t="s">
        <v>101</v>
      </c>
      <c r="F1986" s="3" t="s">
        <v>3952</v>
      </c>
      <c r="G1986" s="3" t="s">
        <v>3953</v>
      </c>
      <c r="H1986" s="3"/>
    </row>
    <row r="1987" ht="15.75" customHeight="1">
      <c r="A1987" s="2">
        <v>45686.0</v>
      </c>
      <c r="B1987" s="3" t="s">
        <v>57</v>
      </c>
      <c r="C1987" s="3" t="s">
        <v>58</v>
      </c>
      <c r="D1987" s="3" t="s">
        <v>63</v>
      </c>
      <c r="E1987" s="3" t="s">
        <v>59</v>
      </c>
      <c r="F1987" s="3" t="s">
        <v>3954</v>
      </c>
      <c r="G1987" s="3" t="s">
        <v>3955</v>
      </c>
      <c r="H1987" s="3"/>
    </row>
    <row r="1988" ht="15.75" customHeight="1">
      <c r="A1988" s="2">
        <v>45686.0</v>
      </c>
      <c r="B1988" s="3" t="s">
        <v>13</v>
      </c>
      <c r="C1988" s="3" t="s">
        <v>18</v>
      </c>
      <c r="D1988" s="3" t="s">
        <v>23</v>
      </c>
      <c r="E1988" s="3" t="s">
        <v>20</v>
      </c>
      <c r="F1988" s="3" t="s">
        <v>3956</v>
      </c>
      <c r="G1988" s="3" t="s">
        <v>3957</v>
      </c>
      <c r="H1988" s="3"/>
    </row>
    <row r="1989" ht="15.75" customHeight="1">
      <c r="A1989" s="2">
        <v>45686.0</v>
      </c>
      <c r="B1989" s="3" t="s">
        <v>13</v>
      </c>
      <c r="C1989" s="3" t="s">
        <v>29</v>
      </c>
      <c r="D1989" s="3" t="s">
        <v>38</v>
      </c>
      <c r="E1989" s="3" t="s">
        <v>20</v>
      </c>
      <c r="F1989" s="3" t="s">
        <v>698</v>
      </c>
      <c r="G1989" s="3" t="s">
        <v>3958</v>
      </c>
      <c r="H1989" s="3"/>
    </row>
    <row r="1990" ht="15.75" customHeight="1">
      <c r="A1990" s="2">
        <v>45686.0</v>
      </c>
      <c r="B1990" s="3" t="s">
        <v>57</v>
      </c>
      <c r="C1990" s="3" t="s">
        <v>58</v>
      </c>
      <c r="D1990" s="3" t="s">
        <v>68</v>
      </c>
      <c r="E1990" s="3" t="s">
        <v>59</v>
      </c>
      <c r="F1990" s="3" t="s">
        <v>3959</v>
      </c>
      <c r="G1990" s="3" t="s">
        <v>3960</v>
      </c>
      <c r="H1990" s="3"/>
    </row>
    <row r="1991" ht="15.75" customHeight="1">
      <c r="A1991" s="2">
        <v>45686.0</v>
      </c>
      <c r="B1991" s="3" t="s">
        <v>57</v>
      </c>
      <c r="C1991" s="3" t="s">
        <v>80</v>
      </c>
      <c r="D1991" s="3" t="s">
        <v>19</v>
      </c>
      <c r="E1991" s="3" t="s">
        <v>59</v>
      </c>
      <c r="F1991" s="3" t="s">
        <v>3961</v>
      </c>
      <c r="G1991" s="3" t="s">
        <v>3962</v>
      </c>
      <c r="H1991" s="3"/>
    </row>
    <row r="1992" ht="15.75" customHeight="1">
      <c r="A1992" s="2">
        <v>45686.0</v>
      </c>
      <c r="B1992" s="3" t="s">
        <v>57</v>
      </c>
      <c r="C1992" s="4" t="s">
        <v>62</v>
      </c>
      <c r="D1992" s="3" t="s">
        <v>26</v>
      </c>
      <c r="E1992" s="3" t="s">
        <v>20</v>
      </c>
      <c r="F1992" s="3" t="s">
        <v>3963</v>
      </c>
      <c r="G1992" s="3" t="s">
        <v>3964</v>
      </c>
      <c r="H1992" s="3"/>
    </row>
    <row r="1993" ht="15.75" customHeight="1">
      <c r="A1993" s="2">
        <v>45686.0</v>
      </c>
      <c r="B1993" s="3" t="s">
        <v>57</v>
      </c>
      <c r="C1993" s="4" t="s">
        <v>62</v>
      </c>
      <c r="D1993" s="3" t="s">
        <v>63</v>
      </c>
      <c r="E1993" s="3" t="s">
        <v>59</v>
      </c>
      <c r="F1993" s="3" t="s">
        <v>3965</v>
      </c>
      <c r="G1993" s="3" t="s">
        <v>3966</v>
      </c>
      <c r="H1993" s="3"/>
    </row>
    <row r="1994" ht="15.75" customHeight="1">
      <c r="A1994" s="2">
        <v>45686.0</v>
      </c>
      <c r="B1994" s="3" t="s">
        <v>57</v>
      </c>
      <c r="C1994" s="3" t="s">
        <v>71</v>
      </c>
      <c r="D1994" s="3" t="s">
        <v>9</v>
      </c>
      <c r="E1994" s="3" t="s">
        <v>15</v>
      </c>
      <c r="F1994" s="3" t="s">
        <v>3967</v>
      </c>
      <c r="G1994" s="3" t="s">
        <v>3968</v>
      </c>
      <c r="H1994" s="3"/>
    </row>
    <row r="1995" ht="15.75" customHeight="1">
      <c r="A1995" s="2">
        <v>45686.0</v>
      </c>
      <c r="B1995" s="3" t="s">
        <v>57</v>
      </c>
      <c r="C1995" s="3" t="s">
        <v>71</v>
      </c>
      <c r="D1995" s="3" t="s">
        <v>63</v>
      </c>
      <c r="E1995" s="3" t="s">
        <v>59</v>
      </c>
      <c r="F1995" s="3" t="s">
        <v>3969</v>
      </c>
      <c r="G1995" s="3" t="s">
        <v>3970</v>
      </c>
      <c r="H1995" s="3"/>
    </row>
    <row r="1996" ht="15.75" customHeight="1">
      <c r="A1996" s="2">
        <v>45686.0</v>
      </c>
      <c r="B1996" s="3" t="s">
        <v>57</v>
      </c>
      <c r="C1996" s="3" t="s">
        <v>80</v>
      </c>
      <c r="D1996" s="3" t="s">
        <v>9</v>
      </c>
      <c r="E1996" s="3" t="s">
        <v>20</v>
      </c>
      <c r="F1996" s="3" t="s">
        <v>3971</v>
      </c>
      <c r="G1996" s="3" t="s">
        <v>3972</v>
      </c>
      <c r="H1996" s="3"/>
    </row>
    <row r="1997" ht="15.75" customHeight="1">
      <c r="A1997" s="2">
        <v>45686.0</v>
      </c>
      <c r="B1997" s="3" t="s">
        <v>57</v>
      </c>
      <c r="C1997" s="3" t="s">
        <v>80</v>
      </c>
      <c r="D1997" s="3" t="s">
        <v>19</v>
      </c>
      <c r="E1997" s="3" t="s">
        <v>59</v>
      </c>
      <c r="F1997" s="3" t="s">
        <v>3973</v>
      </c>
      <c r="G1997" s="3" t="s">
        <v>3974</v>
      </c>
      <c r="H1997" s="3"/>
    </row>
    <row r="1998" ht="15.75" customHeight="1">
      <c r="A1998" s="2">
        <v>45686.0</v>
      </c>
      <c r="B1998" s="3" t="s">
        <v>57</v>
      </c>
      <c r="C1998" s="3" t="s">
        <v>80</v>
      </c>
      <c r="D1998" s="3" t="s">
        <v>68</v>
      </c>
      <c r="E1998" s="3" t="s">
        <v>59</v>
      </c>
      <c r="F1998" s="3" t="s">
        <v>3975</v>
      </c>
      <c r="G1998" s="3" t="s">
        <v>3976</v>
      </c>
      <c r="H1998" s="3"/>
    </row>
    <row r="1999" ht="15.75" customHeight="1">
      <c r="A1999" s="2">
        <v>45686.0</v>
      </c>
      <c r="B1999" s="3" t="s">
        <v>57</v>
      </c>
      <c r="C1999" s="3" t="s">
        <v>80</v>
      </c>
      <c r="D1999" s="3" t="s">
        <v>19</v>
      </c>
      <c r="E1999" s="3" t="s">
        <v>59</v>
      </c>
      <c r="F1999" s="3" t="s">
        <v>3977</v>
      </c>
      <c r="G1999" s="3" t="s">
        <v>3978</v>
      </c>
      <c r="H1999" s="3"/>
    </row>
    <row r="2000" ht="15.75" customHeight="1">
      <c r="A2000" s="2">
        <v>45686.0</v>
      </c>
      <c r="B2000" s="3" t="s">
        <v>57</v>
      </c>
      <c r="C2000" s="3" t="s">
        <v>85</v>
      </c>
      <c r="D2000" s="3" t="s">
        <v>26</v>
      </c>
      <c r="E2000" s="3" t="s">
        <v>20</v>
      </c>
      <c r="F2000" s="3" t="s">
        <v>3979</v>
      </c>
      <c r="G2000" s="3" t="s">
        <v>3980</v>
      </c>
      <c r="H2000" s="3"/>
    </row>
    <row r="2001" ht="15.75" customHeight="1">
      <c r="A2001" s="2">
        <v>45686.0</v>
      </c>
      <c r="B2001" s="3" t="s">
        <v>57</v>
      </c>
      <c r="C2001" s="3" t="s">
        <v>85</v>
      </c>
      <c r="D2001" s="3" t="s">
        <v>63</v>
      </c>
      <c r="E2001" s="3" t="s">
        <v>59</v>
      </c>
      <c r="F2001" s="3" t="s">
        <v>3981</v>
      </c>
      <c r="G2001" s="3" t="s">
        <v>3982</v>
      </c>
      <c r="H2001" s="3"/>
    </row>
    <row r="2002" ht="15.75" customHeight="1">
      <c r="A2002" s="2">
        <v>45686.0</v>
      </c>
      <c r="B2002" s="3" t="s">
        <v>57</v>
      </c>
      <c r="C2002" s="3" t="s">
        <v>85</v>
      </c>
      <c r="D2002" s="3" t="s">
        <v>19</v>
      </c>
      <c r="E2002" s="3" t="s">
        <v>20</v>
      </c>
      <c r="F2002" s="3" t="s">
        <v>3983</v>
      </c>
      <c r="G2002" s="3" t="s">
        <v>3984</v>
      </c>
      <c r="H2002" s="3"/>
    </row>
    <row r="2003" ht="15.75" customHeight="1">
      <c r="A2003" s="2">
        <v>45686.0</v>
      </c>
      <c r="B2003" s="3" t="s">
        <v>57</v>
      </c>
      <c r="C2003" s="3" t="s">
        <v>85</v>
      </c>
      <c r="D2003" s="3" t="s">
        <v>68</v>
      </c>
      <c r="E2003" s="3" t="s">
        <v>59</v>
      </c>
      <c r="F2003" s="3" t="s">
        <v>3985</v>
      </c>
      <c r="G2003" s="3" t="s">
        <v>3986</v>
      </c>
      <c r="H2003" s="3"/>
    </row>
    <row r="2004" ht="15.75" customHeight="1">
      <c r="A2004" s="2">
        <v>45686.0</v>
      </c>
      <c r="B2004" s="3" t="s">
        <v>13</v>
      </c>
      <c r="C2004" s="3" t="s">
        <v>18</v>
      </c>
      <c r="D2004" s="3" t="s">
        <v>34</v>
      </c>
      <c r="E2004" s="3" t="s">
        <v>15</v>
      </c>
      <c r="F2004" s="3" t="s">
        <v>3987</v>
      </c>
      <c r="G2004" s="3" t="s">
        <v>3988</v>
      </c>
      <c r="H2004" s="3"/>
    </row>
    <row r="2005" ht="15.75" customHeight="1">
      <c r="A2005" s="2">
        <v>45686.0</v>
      </c>
      <c r="B2005" s="3" t="s">
        <v>57</v>
      </c>
      <c r="C2005" s="4" t="s">
        <v>62</v>
      </c>
      <c r="D2005" s="3" t="s">
        <v>34</v>
      </c>
      <c r="E2005" s="3" t="s">
        <v>15</v>
      </c>
      <c r="F2005" s="3" t="s">
        <v>3989</v>
      </c>
      <c r="G2005" s="3" t="s">
        <v>3990</v>
      </c>
      <c r="H2005" s="3"/>
    </row>
    <row r="2006" ht="15.75" customHeight="1">
      <c r="A2006" s="2">
        <v>45686.0</v>
      </c>
      <c r="B2006" s="3" t="s">
        <v>13</v>
      </c>
      <c r="C2006" s="3" t="s">
        <v>18</v>
      </c>
      <c r="D2006" s="3" t="s">
        <v>34</v>
      </c>
      <c r="E2006" s="3" t="s">
        <v>15</v>
      </c>
      <c r="F2006" s="3" t="s">
        <v>3991</v>
      </c>
      <c r="G2006" s="3" t="s">
        <v>3992</v>
      </c>
      <c r="H2006" s="3"/>
    </row>
    <row r="2007" ht="15.75" customHeight="1">
      <c r="A2007" s="2">
        <v>45686.0</v>
      </c>
      <c r="B2007" s="3" t="s">
        <v>13</v>
      </c>
      <c r="C2007" s="3" t="s">
        <v>14</v>
      </c>
      <c r="D2007" s="3" t="s">
        <v>63</v>
      </c>
      <c r="E2007" s="3" t="s">
        <v>15</v>
      </c>
      <c r="F2007" s="3" t="s">
        <v>3993</v>
      </c>
      <c r="G2007" s="3" t="s">
        <v>3994</v>
      </c>
      <c r="H2007" s="3"/>
    </row>
    <row r="2008" ht="15.75" customHeight="1">
      <c r="A2008" s="2">
        <v>45686.0</v>
      </c>
      <c r="B2008" s="3" t="s">
        <v>7</v>
      </c>
      <c r="C2008" s="3" t="s">
        <v>118</v>
      </c>
      <c r="D2008" s="3" t="s">
        <v>23</v>
      </c>
      <c r="E2008" s="3" t="s">
        <v>101</v>
      </c>
      <c r="F2008" s="3" t="s">
        <v>3995</v>
      </c>
      <c r="G2008" s="3" t="s">
        <v>3996</v>
      </c>
      <c r="H2008" s="3"/>
    </row>
    <row r="2009" ht="15.75" customHeight="1">
      <c r="A2009" s="2">
        <v>45686.0</v>
      </c>
      <c r="B2009" s="3" t="s">
        <v>13</v>
      </c>
      <c r="C2009" s="3" t="s">
        <v>18</v>
      </c>
      <c r="D2009" s="3" t="s">
        <v>26</v>
      </c>
      <c r="E2009" s="3" t="s">
        <v>20</v>
      </c>
      <c r="F2009" s="3" t="s">
        <v>3997</v>
      </c>
      <c r="G2009" s="3" t="s">
        <v>3998</v>
      </c>
      <c r="H2009" s="3"/>
    </row>
    <row r="2010" ht="15.75" customHeight="1">
      <c r="A2010" s="2">
        <v>45686.0</v>
      </c>
      <c r="B2010" s="3" t="s">
        <v>7</v>
      </c>
      <c r="C2010" s="3" t="s">
        <v>8</v>
      </c>
      <c r="D2010" s="3" t="s">
        <v>19</v>
      </c>
      <c r="E2010" s="3" t="s">
        <v>15</v>
      </c>
      <c r="F2010" s="3" t="s">
        <v>3999</v>
      </c>
      <c r="G2010" s="3" t="s">
        <v>4000</v>
      </c>
      <c r="H2010" s="3"/>
    </row>
    <row r="2011" ht="15.75" customHeight="1">
      <c r="A2011" s="2">
        <v>45686.0</v>
      </c>
      <c r="B2011" s="3" t="s">
        <v>7</v>
      </c>
      <c r="C2011" s="3" t="s">
        <v>8</v>
      </c>
      <c r="D2011" s="3" t="s">
        <v>34</v>
      </c>
      <c r="E2011" s="3" t="s">
        <v>10</v>
      </c>
      <c r="F2011" s="3" t="s">
        <v>4001</v>
      </c>
      <c r="G2011" s="3" t="s">
        <v>4002</v>
      </c>
      <c r="H2011" s="3"/>
    </row>
    <row r="2012" ht="15.75" customHeight="1">
      <c r="A2012" s="2">
        <v>45686.0</v>
      </c>
      <c r="B2012" s="3" t="s">
        <v>7</v>
      </c>
      <c r="C2012" s="3" t="s">
        <v>8</v>
      </c>
      <c r="D2012" s="3" t="s">
        <v>9</v>
      </c>
      <c r="E2012" s="3" t="s">
        <v>109</v>
      </c>
      <c r="F2012" s="3" t="s">
        <v>4003</v>
      </c>
      <c r="G2012" s="3" t="s">
        <v>4004</v>
      </c>
      <c r="H2012" s="3"/>
    </row>
    <row r="2013" ht="15.75" customHeight="1">
      <c r="A2013" s="2">
        <v>45686.0</v>
      </c>
      <c r="B2013" s="3" t="s">
        <v>7</v>
      </c>
      <c r="C2013" s="3" t="s">
        <v>8</v>
      </c>
      <c r="D2013" s="3" t="s">
        <v>9</v>
      </c>
      <c r="E2013" s="3" t="s">
        <v>109</v>
      </c>
      <c r="F2013" s="3" t="s">
        <v>4005</v>
      </c>
      <c r="G2013" s="3" t="s">
        <v>4006</v>
      </c>
      <c r="H2013" s="3"/>
    </row>
    <row r="2014" ht="15.75" customHeight="1">
      <c r="A2014" s="2">
        <v>45686.0</v>
      </c>
      <c r="B2014" s="3" t="s">
        <v>7</v>
      </c>
      <c r="C2014" s="3" t="s">
        <v>106</v>
      </c>
      <c r="D2014" s="3" t="s">
        <v>23</v>
      </c>
      <c r="E2014" s="3" t="s">
        <v>15</v>
      </c>
      <c r="F2014" s="3" t="s">
        <v>4007</v>
      </c>
      <c r="G2014" s="3" t="s">
        <v>4008</v>
      </c>
      <c r="H2014" s="3"/>
    </row>
    <row r="2015" ht="15.75" customHeight="1">
      <c r="A2015" s="2">
        <v>45686.0</v>
      </c>
      <c r="B2015" s="3" t="s">
        <v>7</v>
      </c>
      <c r="C2015" s="3" t="s">
        <v>106</v>
      </c>
      <c r="D2015" s="3" t="s">
        <v>63</v>
      </c>
      <c r="E2015" s="3" t="s">
        <v>20</v>
      </c>
      <c r="F2015" s="3" t="s">
        <v>4009</v>
      </c>
      <c r="G2015" s="3" t="s">
        <v>4010</v>
      </c>
      <c r="H2015" s="3"/>
    </row>
    <row r="2016" ht="15.75" customHeight="1">
      <c r="A2016" s="2">
        <v>45686.0</v>
      </c>
      <c r="B2016" s="3" t="s">
        <v>7</v>
      </c>
      <c r="C2016" s="3" t="s">
        <v>118</v>
      </c>
      <c r="D2016" s="3" t="s">
        <v>34</v>
      </c>
      <c r="E2016" s="3" t="s">
        <v>258</v>
      </c>
      <c r="F2016" s="3" t="s">
        <v>4011</v>
      </c>
      <c r="G2016" s="3" t="s">
        <v>4012</v>
      </c>
      <c r="H2016" s="3"/>
    </row>
    <row r="2017" ht="15.75" customHeight="1">
      <c r="A2017" s="2">
        <v>45686.0</v>
      </c>
      <c r="B2017" s="3" t="s">
        <v>7</v>
      </c>
      <c r="C2017" s="3" t="s">
        <v>118</v>
      </c>
      <c r="D2017" s="3" t="s">
        <v>63</v>
      </c>
      <c r="E2017" s="3" t="s">
        <v>20</v>
      </c>
      <c r="F2017" s="3" t="s">
        <v>4013</v>
      </c>
      <c r="G2017" s="3" t="s">
        <v>4014</v>
      </c>
      <c r="H2017" s="3"/>
    </row>
    <row r="2018" ht="15.75" customHeight="1">
      <c r="A2018" s="2">
        <v>45686.0</v>
      </c>
      <c r="B2018" s="3" t="s">
        <v>7</v>
      </c>
      <c r="C2018" s="3" t="s">
        <v>126</v>
      </c>
      <c r="D2018" s="3" t="s">
        <v>26</v>
      </c>
      <c r="E2018" s="3" t="s">
        <v>119</v>
      </c>
      <c r="F2018" s="3" t="s">
        <v>4015</v>
      </c>
      <c r="G2018" s="3" t="s">
        <v>4016</v>
      </c>
      <c r="H2018" s="3"/>
    </row>
    <row r="2019" ht="15.75" customHeight="1">
      <c r="A2019" s="2">
        <v>45686.0</v>
      </c>
      <c r="B2019" s="3" t="s">
        <v>7</v>
      </c>
      <c r="C2019" s="3" t="s">
        <v>126</v>
      </c>
      <c r="D2019" s="3" t="s">
        <v>38</v>
      </c>
      <c r="E2019" s="3" t="s">
        <v>109</v>
      </c>
      <c r="F2019" s="3" t="s">
        <v>4017</v>
      </c>
      <c r="G2019" s="3" t="s">
        <v>4018</v>
      </c>
      <c r="H2019" s="3"/>
    </row>
    <row r="2020" ht="15.75" customHeight="1">
      <c r="A2020" s="2">
        <v>45686.0</v>
      </c>
      <c r="B2020" s="3" t="s">
        <v>7</v>
      </c>
      <c r="C2020" s="3" t="s">
        <v>131</v>
      </c>
      <c r="D2020" s="3" t="s">
        <v>38</v>
      </c>
      <c r="E2020" s="3" t="s">
        <v>101</v>
      </c>
      <c r="F2020" s="3" t="s">
        <v>4019</v>
      </c>
      <c r="G2020" s="3" t="s">
        <v>4020</v>
      </c>
      <c r="H2020" s="3"/>
    </row>
    <row r="2021" ht="15.75" customHeight="1">
      <c r="A2021" s="2">
        <v>45686.0</v>
      </c>
      <c r="B2021" s="3" t="s">
        <v>7</v>
      </c>
      <c r="C2021" s="3" t="s">
        <v>131</v>
      </c>
      <c r="D2021" s="3" t="s">
        <v>68</v>
      </c>
      <c r="E2021" s="3" t="s">
        <v>15</v>
      </c>
      <c r="F2021" s="3" t="s">
        <v>4021</v>
      </c>
      <c r="G2021" s="3" t="s">
        <v>4022</v>
      </c>
      <c r="H2021" s="3"/>
    </row>
    <row r="2022" ht="15.75" customHeight="1">
      <c r="A2022" s="2">
        <v>45686.0</v>
      </c>
      <c r="B2022" s="3" t="s">
        <v>92</v>
      </c>
      <c r="C2022" s="3" t="s">
        <v>158</v>
      </c>
      <c r="D2022" s="3" t="s">
        <v>23</v>
      </c>
      <c r="E2022" s="3" t="s">
        <v>20</v>
      </c>
      <c r="F2022" s="3" t="s">
        <v>4023</v>
      </c>
      <c r="G2022" s="3" t="s">
        <v>4024</v>
      </c>
      <c r="H2022" s="3"/>
    </row>
    <row r="2023" ht="15.75" customHeight="1">
      <c r="A2023" s="2">
        <v>45686.0</v>
      </c>
      <c r="B2023" s="3" t="s">
        <v>7</v>
      </c>
      <c r="C2023" s="3" t="s">
        <v>131</v>
      </c>
      <c r="D2023" s="3" t="s">
        <v>23</v>
      </c>
      <c r="E2023" s="3" t="s">
        <v>15</v>
      </c>
      <c r="F2023" s="3" t="s">
        <v>4025</v>
      </c>
      <c r="G2023" s="3" t="s">
        <v>4026</v>
      </c>
      <c r="H2023" s="3"/>
    </row>
    <row r="2024" ht="15.75" customHeight="1">
      <c r="A2024" s="2">
        <v>45686.0</v>
      </c>
      <c r="B2024" s="3" t="s">
        <v>92</v>
      </c>
      <c r="C2024" s="4" t="s">
        <v>149</v>
      </c>
      <c r="D2024" s="3" t="s">
        <v>34</v>
      </c>
      <c r="E2024" s="3" t="s">
        <v>109</v>
      </c>
      <c r="F2024" s="3" t="s">
        <v>4027</v>
      </c>
      <c r="G2024" s="3" t="s">
        <v>4028</v>
      </c>
      <c r="H2024" s="3"/>
    </row>
    <row r="2025" ht="15.75" customHeight="1">
      <c r="A2025" s="2">
        <v>45686.0</v>
      </c>
      <c r="B2025" s="3" t="s">
        <v>13</v>
      </c>
      <c r="C2025" s="3" t="s">
        <v>14</v>
      </c>
      <c r="D2025" s="3" t="s">
        <v>19</v>
      </c>
      <c r="E2025" s="3" t="s">
        <v>20</v>
      </c>
      <c r="F2025" s="3" t="s">
        <v>4029</v>
      </c>
      <c r="G2025" s="3" t="s">
        <v>4030</v>
      </c>
      <c r="H2025" s="3"/>
    </row>
    <row r="2026" ht="15.75" customHeight="1">
      <c r="A2026" s="2">
        <v>45686.0</v>
      </c>
      <c r="B2026" s="3" t="s">
        <v>13</v>
      </c>
      <c r="C2026" s="3" t="s">
        <v>14</v>
      </c>
      <c r="D2026" s="3" t="s">
        <v>26</v>
      </c>
      <c r="E2026" s="3" t="s">
        <v>20</v>
      </c>
      <c r="F2026" s="3" t="s">
        <v>4031</v>
      </c>
      <c r="G2026" s="3" t="s">
        <v>4032</v>
      </c>
      <c r="H2026" s="3"/>
    </row>
    <row r="2027" ht="15.75" customHeight="1">
      <c r="A2027" s="2">
        <v>45686.0</v>
      </c>
      <c r="B2027" s="3" t="s">
        <v>13</v>
      </c>
      <c r="C2027" s="3" t="s">
        <v>14</v>
      </c>
      <c r="D2027" s="3" t="s">
        <v>34</v>
      </c>
      <c r="E2027" s="3" t="s">
        <v>15</v>
      </c>
      <c r="F2027" s="3" t="s">
        <v>4033</v>
      </c>
      <c r="G2027" s="3" t="s">
        <v>4034</v>
      </c>
      <c r="H2027" s="3"/>
    </row>
    <row r="2028" ht="15.75" customHeight="1">
      <c r="A2028" s="2">
        <v>45686.0</v>
      </c>
      <c r="B2028" s="3" t="s">
        <v>92</v>
      </c>
      <c r="C2028" s="3" t="s">
        <v>93</v>
      </c>
      <c r="D2028" s="3" t="s">
        <v>26</v>
      </c>
      <c r="E2028" s="3" t="s">
        <v>15</v>
      </c>
      <c r="F2028" s="3" t="s">
        <v>4035</v>
      </c>
      <c r="G2028" s="3" t="s">
        <v>4036</v>
      </c>
      <c r="H2028" s="3"/>
    </row>
    <row r="2029" ht="15.75" customHeight="1">
      <c r="A2029" s="2">
        <v>45686.0</v>
      </c>
      <c r="B2029" s="3" t="s">
        <v>92</v>
      </c>
      <c r="C2029" s="3" t="s">
        <v>158</v>
      </c>
      <c r="D2029" s="3" t="s">
        <v>63</v>
      </c>
      <c r="E2029" s="3" t="s">
        <v>59</v>
      </c>
      <c r="F2029" s="3" t="s">
        <v>4037</v>
      </c>
      <c r="G2029" s="3" t="s">
        <v>4038</v>
      </c>
      <c r="H2029" s="3"/>
    </row>
    <row r="2030" ht="15.75" customHeight="1">
      <c r="A2030" s="2">
        <v>45686.0</v>
      </c>
      <c r="B2030" s="3" t="s">
        <v>92</v>
      </c>
      <c r="C2030" s="3" t="s">
        <v>98</v>
      </c>
      <c r="D2030" s="3" t="s">
        <v>63</v>
      </c>
      <c r="E2030" s="3" t="s">
        <v>109</v>
      </c>
      <c r="F2030" s="3" t="s">
        <v>4039</v>
      </c>
      <c r="G2030" s="3" t="s">
        <v>4040</v>
      </c>
      <c r="H2030" s="3"/>
    </row>
    <row r="2031" ht="15.75" customHeight="1">
      <c r="A2031" s="2">
        <v>45686.0</v>
      </c>
      <c r="B2031" s="3" t="s">
        <v>92</v>
      </c>
      <c r="C2031" s="3" t="s">
        <v>98</v>
      </c>
      <c r="D2031" s="3" t="s">
        <v>23</v>
      </c>
      <c r="E2031" s="3" t="s">
        <v>15</v>
      </c>
      <c r="F2031" s="3" t="s">
        <v>4041</v>
      </c>
      <c r="G2031" s="3" t="s">
        <v>4042</v>
      </c>
      <c r="H2031" s="3"/>
    </row>
    <row r="2032" ht="15.75" customHeight="1">
      <c r="A2032" s="2">
        <v>45686.0</v>
      </c>
      <c r="B2032" s="3" t="s">
        <v>92</v>
      </c>
      <c r="C2032" s="3" t="s">
        <v>93</v>
      </c>
      <c r="D2032" s="3" t="s">
        <v>38</v>
      </c>
      <c r="E2032" s="3" t="s">
        <v>101</v>
      </c>
      <c r="F2032" s="3" t="s">
        <v>4043</v>
      </c>
      <c r="G2032" s="3" t="s">
        <v>4044</v>
      </c>
      <c r="H2032" s="3"/>
    </row>
    <row r="2033" ht="15.75" customHeight="1">
      <c r="A2033" s="2">
        <v>45686.0</v>
      </c>
      <c r="B2033" s="3" t="s">
        <v>92</v>
      </c>
      <c r="C2033" s="3" t="s">
        <v>144</v>
      </c>
      <c r="D2033" s="3" t="s">
        <v>38</v>
      </c>
      <c r="E2033" s="3" t="s">
        <v>101</v>
      </c>
      <c r="F2033" s="3" t="s">
        <v>4045</v>
      </c>
      <c r="G2033" s="3" t="s">
        <v>4046</v>
      </c>
      <c r="H2033" s="3"/>
    </row>
    <row r="2034" ht="15.75" customHeight="1">
      <c r="A2034" s="2">
        <v>45686.0</v>
      </c>
      <c r="B2034" s="3" t="s">
        <v>92</v>
      </c>
      <c r="C2034" s="3" t="s">
        <v>144</v>
      </c>
      <c r="D2034" s="3" t="s">
        <v>63</v>
      </c>
      <c r="E2034" s="3" t="s">
        <v>59</v>
      </c>
      <c r="F2034" s="3" t="s">
        <v>4047</v>
      </c>
      <c r="G2034" s="3" t="s">
        <v>4048</v>
      </c>
      <c r="H2034" s="3"/>
    </row>
    <row r="2035" ht="15.75" customHeight="1">
      <c r="A2035" s="2">
        <v>45686.0</v>
      </c>
      <c r="B2035" s="3" t="s">
        <v>92</v>
      </c>
      <c r="C2035" s="4" t="s">
        <v>149</v>
      </c>
      <c r="D2035" s="3" t="s">
        <v>63</v>
      </c>
      <c r="E2035" s="3" t="s">
        <v>109</v>
      </c>
      <c r="F2035" s="3" t="s">
        <v>4049</v>
      </c>
      <c r="G2035" s="3" t="s">
        <v>4050</v>
      </c>
      <c r="H2035" s="3"/>
    </row>
    <row r="2036" ht="15.75" customHeight="1">
      <c r="A2036" s="2">
        <v>45686.0</v>
      </c>
      <c r="B2036" s="3" t="s">
        <v>92</v>
      </c>
      <c r="C2036" s="4" t="s">
        <v>149</v>
      </c>
      <c r="D2036" s="3" t="s">
        <v>26</v>
      </c>
      <c r="E2036" s="3" t="s">
        <v>15</v>
      </c>
      <c r="F2036" s="3" t="s">
        <v>4051</v>
      </c>
      <c r="G2036" s="3" t="s">
        <v>4052</v>
      </c>
      <c r="H2036" s="3"/>
    </row>
    <row r="2037" ht="15.75" customHeight="1">
      <c r="A2037" s="2">
        <v>45686.0</v>
      </c>
      <c r="B2037" s="3" t="s">
        <v>92</v>
      </c>
      <c r="C2037" s="4" t="s">
        <v>149</v>
      </c>
      <c r="D2037" s="3" t="s">
        <v>34</v>
      </c>
      <c r="E2037" s="3" t="s">
        <v>109</v>
      </c>
      <c r="F2037" s="3" t="s">
        <v>4053</v>
      </c>
      <c r="G2037" s="3" t="s">
        <v>4054</v>
      </c>
      <c r="H2037" s="3"/>
    </row>
    <row r="2038" ht="15.75" customHeight="1">
      <c r="A2038" s="2">
        <v>45687.0</v>
      </c>
      <c r="B2038" s="3" t="s">
        <v>13</v>
      </c>
      <c r="C2038" s="3" t="s">
        <v>29</v>
      </c>
      <c r="D2038" s="3" t="s">
        <v>38</v>
      </c>
      <c r="E2038" s="3" t="s">
        <v>15</v>
      </c>
      <c r="F2038" s="3" t="s">
        <v>4055</v>
      </c>
      <c r="G2038" s="3" t="s">
        <v>4056</v>
      </c>
      <c r="H2038" s="3"/>
    </row>
    <row r="2039" ht="15.75" customHeight="1">
      <c r="A2039" s="2">
        <v>45687.0</v>
      </c>
      <c r="B2039" s="3" t="s">
        <v>13</v>
      </c>
      <c r="C2039" s="3" t="s">
        <v>37</v>
      </c>
      <c r="D2039" s="3" t="s">
        <v>9</v>
      </c>
      <c r="E2039" s="3" t="s">
        <v>101</v>
      </c>
      <c r="F2039" s="3" t="s">
        <v>4057</v>
      </c>
      <c r="G2039" s="3" t="s">
        <v>4058</v>
      </c>
      <c r="H2039" s="3"/>
    </row>
    <row r="2040" ht="15.75" customHeight="1">
      <c r="A2040" s="2">
        <v>45687.0</v>
      </c>
      <c r="B2040" s="3" t="s">
        <v>13</v>
      </c>
      <c r="C2040" s="3" t="s">
        <v>37</v>
      </c>
      <c r="D2040" s="3" t="s">
        <v>19</v>
      </c>
      <c r="E2040" s="3" t="s">
        <v>20</v>
      </c>
      <c r="F2040" s="3" t="s">
        <v>4059</v>
      </c>
      <c r="G2040" s="3" t="s">
        <v>4060</v>
      </c>
      <c r="H2040" s="3"/>
    </row>
    <row r="2041" ht="15.75" customHeight="1">
      <c r="A2041" s="2">
        <v>45687.0</v>
      </c>
      <c r="B2041" s="3" t="s">
        <v>13</v>
      </c>
      <c r="C2041" s="3" t="s">
        <v>37</v>
      </c>
      <c r="D2041" s="3" t="s">
        <v>23</v>
      </c>
      <c r="E2041" s="3" t="s">
        <v>20</v>
      </c>
      <c r="F2041" s="3" t="s">
        <v>4061</v>
      </c>
      <c r="G2041" s="3" t="s">
        <v>4062</v>
      </c>
      <c r="H2041" s="3"/>
    </row>
    <row r="2042" ht="15.75" customHeight="1">
      <c r="A2042" s="2">
        <v>45687.0</v>
      </c>
      <c r="B2042" s="3" t="s">
        <v>13</v>
      </c>
      <c r="C2042" s="3" t="s">
        <v>29</v>
      </c>
      <c r="D2042" s="3" t="s">
        <v>23</v>
      </c>
      <c r="E2042" s="3" t="s">
        <v>20</v>
      </c>
      <c r="F2042" s="3" t="s">
        <v>4063</v>
      </c>
      <c r="G2042" s="3" t="s">
        <v>3980</v>
      </c>
      <c r="H2042" s="3"/>
    </row>
    <row r="2043" ht="15.75" customHeight="1">
      <c r="A2043" s="2">
        <v>45687.0</v>
      </c>
      <c r="B2043" s="3" t="s">
        <v>13</v>
      </c>
      <c r="C2043" s="3" t="s">
        <v>37</v>
      </c>
      <c r="D2043" s="3" t="s">
        <v>34</v>
      </c>
      <c r="E2043" s="3" t="s">
        <v>15</v>
      </c>
      <c r="F2043" s="3" t="s">
        <v>4064</v>
      </c>
      <c r="G2043" s="3" t="s">
        <v>2333</v>
      </c>
      <c r="H2043" s="3"/>
    </row>
    <row r="2044" ht="15.75" customHeight="1">
      <c r="A2044" s="2">
        <v>45687.0</v>
      </c>
      <c r="B2044" s="3" t="s">
        <v>13</v>
      </c>
      <c r="C2044" s="3" t="s">
        <v>29</v>
      </c>
      <c r="D2044" s="3" t="s">
        <v>63</v>
      </c>
      <c r="E2044" s="3" t="s">
        <v>15</v>
      </c>
      <c r="F2044" s="3" t="s">
        <v>4065</v>
      </c>
      <c r="G2044" s="3" t="s">
        <v>4066</v>
      </c>
      <c r="H2044" s="3"/>
    </row>
    <row r="2045" ht="15.75" customHeight="1">
      <c r="A2045" s="2">
        <v>45687.0</v>
      </c>
      <c r="B2045" s="3" t="s">
        <v>13</v>
      </c>
      <c r="C2045" s="3" t="s">
        <v>14</v>
      </c>
      <c r="D2045" s="3" t="s">
        <v>68</v>
      </c>
      <c r="E2045" s="3" t="s">
        <v>59</v>
      </c>
      <c r="F2045" s="3" t="s">
        <v>4067</v>
      </c>
      <c r="G2045" s="3" t="s">
        <v>4068</v>
      </c>
      <c r="H2045" s="3"/>
    </row>
    <row r="2046" ht="15.75" customHeight="1">
      <c r="A2046" s="2">
        <v>45687.0</v>
      </c>
      <c r="B2046" s="3" t="s">
        <v>13</v>
      </c>
      <c r="C2046" s="3" t="s">
        <v>18</v>
      </c>
      <c r="D2046" s="3" t="s">
        <v>26</v>
      </c>
      <c r="E2046" s="3" t="s">
        <v>20</v>
      </c>
      <c r="F2046" s="3" t="s">
        <v>4069</v>
      </c>
      <c r="G2046" s="3" t="s">
        <v>3514</v>
      </c>
      <c r="H2046" s="3"/>
    </row>
    <row r="2047" ht="15.75" customHeight="1">
      <c r="A2047" s="2">
        <v>45687.0</v>
      </c>
      <c r="B2047" s="3" t="s">
        <v>13</v>
      </c>
      <c r="C2047" s="3" t="s">
        <v>18</v>
      </c>
      <c r="D2047" s="3" t="s">
        <v>19</v>
      </c>
      <c r="E2047" s="3" t="s">
        <v>20</v>
      </c>
      <c r="F2047" s="3" t="s">
        <v>4070</v>
      </c>
      <c r="G2047" s="3" t="s">
        <v>4071</v>
      </c>
      <c r="H2047" s="3"/>
    </row>
    <row r="2048" ht="15.75" customHeight="1">
      <c r="A2048" s="2">
        <v>45687.0</v>
      </c>
      <c r="B2048" s="3" t="s">
        <v>13</v>
      </c>
      <c r="C2048" s="3" t="s">
        <v>18</v>
      </c>
      <c r="D2048" s="3" t="s">
        <v>68</v>
      </c>
      <c r="E2048" s="3" t="s">
        <v>59</v>
      </c>
      <c r="F2048" s="3" t="s">
        <v>4072</v>
      </c>
      <c r="G2048" s="3" t="s">
        <v>4073</v>
      </c>
      <c r="H2048" s="3"/>
    </row>
    <row r="2049" ht="15.75" customHeight="1">
      <c r="A2049" s="2">
        <v>45687.0</v>
      </c>
      <c r="B2049" s="3" t="s">
        <v>13</v>
      </c>
      <c r="C2049" s="3" t="s">
        <v>18</v>
      </c>
      <c r="D2049" s="3" t="s">
        <v>23</v>
      </c>
      <c r="E2049" s="3" t="s">
        <v>20</v>
      </c>
      <c r="F2049" s="3" t="s">
        <v>4074</v>
      </c>
      <c r="G2049" s="3" t="s">
        <v>4075</v>
      </c>
      <c r="H2049" s="3"/>
    </row>
    <row r="2050" ht="15.75" customHeight="1">
      <c r="A2050" s="2">
        <v>45687.0</v>
      </c>
      <c r="B2050" s="3" t="s">
        <v>13</v>
      </c>
      <c r="C2050" s="3" t="s">
        <v>14</v>
      </c>
      <c r="D2050" s="3" t="s">
        <v>9</v>
      </c>
      <c r="E2050" s="3" t="s">
        <v>15</v>
      </c>
      <c r="F2050" s="3" t="s">
        <v>4076</v>
      </c>
      <c r="G2050" s="3" t="s">
        <v>4077</v>
      </c>
      <c r="H2050" s="3"/>
    </row>
    <row r="2051" ht="15.75" customHeight="1">
      <c r="A2051" s="2">
        <v>45687.0</v>
      </c>
      <c r="B2051" s="3" t="s">
        <v>13</v>
      </c>
      <c r="C2051" s="3" t="s">
        <v>14</v>
      </c>
      <c r="D2051" s="3" t="s">
        <v>19</v>
      </c>
      <c r="E2051" s="3" t="s">
        <v>20</v>
      </c>
      <c r="F2051" s="3" t="s">
        <v>4078</v>
      </c>
      <c r="G2051" s="3" t="s">
        <v>4079</v>
      </c>
      <c r="H2051" s="3"/>
    </row>
    <row r="2052" ht="15.75" customHeight="1">
      <c r="A2052" s="2">
        <v>45687.0</v>
      </c>
      <c r="B2052" s="3" t="s">
        <v>13</v>
      </c>
      <c r="C2052" s="3" t="s">
        <v>37</v>
      </c>
      <c r="D2052" s="3" t="s">
        <v>19</v>
      </c>
      <c r="E2052" s="3" t="s">
        <v>20</v>
      </c>
      <c r="F2052" s="3" t="s">
        <v>4080</v>
      </c>
      <c r="G2052" s="3" t="s">
        <v>4081</v>
      </c>
      <c r="H2052" s="3"/>
    </row>
    <row r="2053" ht="15.75" customHeight="1">
      <c r="A2053" s="2">
        <v>45687.0</v>
      </c>
      <c r="B2053" s="3" t="s">
        <v>13</v>
      </c>
      <c r="C2053" s="3" t="s">
        <v>18</v>
      </c>
      <c r="D2053" s="3" t="s">
        <v>38</v>
      </c>
      <c r="E2053" s="3" t="s">
        <v>20</v>
      </c>
      <c r="F2053" s="3" t="s">
        <v>4082</v>
      </c>
      <c r="G2053" s="3" t="s">
        <v>4083</v>
      </c>
      <c r="H2053" s="3"/>
    </row>
    <row r="2054" ht="15.75" customHeight="1">
      <c r="A2054" s="2">
        <v>45687.0</v>
      </c>
      <c r="B2054" s="3" t="s">
        <v>13</v>
      </c>
      <c r="C2054" s="3" t="s">
        <v>169</v>
      </c>
      <c r="D2054" s="3" t="s">
        <v>26</v>
      </c>
      <c r="E2054" s="3" t="s">
        <v>20</v>
      </c>
      <c r="F2054" s="3" t="s">
        <v>4084</v>
      </c>
      <c r="G2054" s="3" t="s">
        <v>4085</v>
      </c>
      <c r="H2054" s="3"/>
    </row>
    <row r="2055" ht="15.75" customHeight="1">
      <c r="A2055" s="2">
        <v>45687.0</v>
      </c>
      <c r="B2055" s="3" t="s">
        <v>57</v>
      </c>
      <c r="C2055" s="3" t="s">
        <v>80</v>
      </c>
      <c r="D2055" s="3" t="s">
        <v>34</v>
      </c>
      <c r="E2055" s="3" t="s">
        <v>15</v>
      </c>
      <c r="F2055" s="3" t="s">
        <v>4086</v>
      </c>
      <c r="G2055" s="3" t="s">
        <v>4087</v>
      </c>
      <c r="H2055" s="3"/>
    </row>
    <row r="2056" ht="15.75" customHeight="1">
      <c r="A2056" s="2">
        <v>45687.0</v>
      </c>
      <c r="B2056" s="3" t="s">
        <v>13</v>
      </c>
      <c r="C2056" s="3" t="s">
        <v>169</v>
      </c>
      <c r="D2056" s="3" t="s">
        <v>38</v>
      </c>
      <c r="E2056" s="3" t="s">
        <v>15</v>
      </c>
      <c r="F2056" s="3" t="s">
        <v>4088</v>
      </c>
      <c r="G2056" s="3" t="s">
        <v>4089</v>
      </c>
      <c r="H2056" s="3"/>
    </row>
    <row r="2057" ht="15.75" customHeight="1">
      <c r="A2057" s="2">
        <v>45687.0</v>
      </c>
      <c r="B2057" s="3" t="s">
        <v>57</v>
      </c>
      <c r="C2057" s="3" t="s">
        <v>85</v>
      </c>
      <c r="D2057" s="3" t="s">
        <v>38</v>
      </c>
      <c r="E2057" s="3" t="s">
        <v>20</v>
      </c>
      <c r="F2057" s="3" t="s">
        <v>4090</v>
      </c>
      <c r="G2057" s="3" t="s">
        <v>4091</v>
      </c>
      <c r="H2057" s="3"/>
    </row>
    <row r="2058" ht="15.75" customHeight="1">
      <c r="A2058" s="2">
        <v>45687.0</v>
      </c>
      <c r="B2058" s="3" t="s">
        <v>57</v>
      </c>
      <c r="C2058" s="3" t="s">
        <v>85</v>
      </c>
      <c r="D2058" s="3" t="s">
        <v>23</v>
      </c>
      <c r="E2058" s="3" t="s">
        <v>59</v>
      </c>
      <c r="F2058" s="3" t="s">
        <v>4092</v>
      </c>
      <c r="G2058" s="3" t="s">
        <v>4093</v>
      </c>
      <c r="H2058" s="3"/>
    </row>
    <row r="2059" ht="15.75" customHeight="1">
      <c r="A2059" s="2">
        <v>45687.0</v>
      </c>
      <c r="B2059" s="3" t="s">
        <v>57</v>
      </c>
      <c r="C2059" s="3" t="s">
        <v>80</v>
      </c>
      <c r="D2059" s="3" t="s">
        <v>34</v>
      </c>
      <c r="E2059" s="3" t="s">
        <v>20</v>
      </c>
      <c r="F2059" s="3" t="s">
        <v>4094</v>
      </c>
      <c r="G2059" s="3" t="s">
        <v>4095</v>
      </c>
      <c r="H2059" s="3"/>
    </row>
    <row r="2060" ht="15.75" customHeight="1">
      <c r="A2060" s="2">
        <v>45687.0</v>
      </c>
      <c r="B2060" s="3" t="s">
        <v>57</v>
      </c>
      <c r="C2060" s="3" t="s">
        <v>80</v>
      </c>
      <c r="D2060" s="3" t="s">
        <v>26</v>
      </c>
      <c r="E2060" s="3" t="s">
        <v>20</v>
      </c>
      <c r="F2060" s="3" t="s">
        <v>4096</v>
      </c>
      <c r="G2060" s="3" t="s">
        <v>4097</v>
      </c>
      <c r="H2060" s="3"/>
    </row>
    <row r="2061" ht="15.75" customHeight="1">
      <c r="A2061" s="2">
        <v>45687.0</v>
      </c>
      <c r="B2061" s="3" t="s">
        <v>57</v>
      </c>
      <c r="C2061" s="3" t="s">
        <v>80</v>
      </c>
      <c r="D2061" s="3" t="s">
        <v>26</v>
      </c>
      <c r="E2061" s="3" t="s">
        <v>20</v>
      </c>
      <c r="F2061" s="3" t="s">
        <v>4098</v>
      </c>
      <c r="G2061" s="3" t="s">
        <v>4099</v>
      </c>
      <c r="H2061" s="3"/>
    </row>
    <row r="2062" ht="15.75" customHeight="1">
      <c r="A2062" s="2">
        <v>45687.0</v>
      </c>
      <c r="B2062" s="3" t="s">
        <v>57</v>
      </c>
      <c r="C2062" s="3" t="s">
        <v>71</v>
      </c>
      <c r="D2062" s="3" t="s">
        <v>9</v>
      </c>
      <c r="E2062" s="3" t="s">
        <v>15</v>
      </c>
      <c r="F2062" s="3" t="s">
        <v>1809</v>
      </c>
      <c r="G2062" s="3" t="s">
        <v>4100</v>
      </c>
      <c r="H2062" s="3"/>
    </row>
    <row r="2063" ht="15.75" customHeight="1">
      <c r="A2063" s="2">
        <v>45687.0</v>
      </c>
      <c r="B2063" s="3" t="s">
        <v>13</v>
      </c>
      <c r="C2063" s="3" t="s">
        <v>169</v>
      </c>
      <c r="D2063" s="3" t="s">
        <v>34</v>
      </c>
      <c r="E2063" s="3" t="s">
        <v>101</v>
      </c>
      <c r="F2063" s="3" t="s">
        <v>4101</v>
      </c>
      <c r="G2063" s="3" t="s">
        <v>4102</v>
      </c>
      <c r="H2063" s="3"/>
    </row>
    <row r="2064" ht="15.75" customHeight="1">
      <c r="A2064" s="2">
        <v>45687.0</v>
      </c>
      <c r="B2064" s="3" t="s">
        <v>57</v>
      </c>
      <c r="C2064" s="3" t="s">
        <v>71</v>
      </c>
      <c r="D2064" s="3" t="s">
        <v>9</v>
      </c>
      <c r="E2064" s="3" t="s">
        <v>15</v>
      </c>
      <c r="F2064" s="3" t="s">
        <v>4103</v>
      </c>
      <c r="G2064" s="3" t="s">
        <v>4104</v>
      </c>
      <c r="H2064" s="3"/>
    </row>
    <row r="2065" ht="15.75" customHeight="1">
      <c r="A2065" s="2">
        <v>45687.0</v>
      </c>
      <c r="B2065" s="3" t="s">
        <v>57</v>
      </c>
      <c r="C2065" s="4" t="s">
        <v>62</v>
      </c>
      <c r="D2065" s="3" t="s">
        <v>9</v>
      </c>
      <c r="E2065" s="3" t="s">
        <v>15</v>
      </c>
      <c r="F2065" s="3" t="s">
        <v>4105</v>
      </c>
      <c r="G2065" s="3" t="s">
        <v>4106</v>
      </c>
      <c r="H2065" s="3"/>
    </row>
    <row r="2066" ht="15.75" customHeight="1">
      <c r="A2066" s="2">
        <v>45687.0</v>
      </c>
      <c r="B2066" s="3" t="s">
        <v>57</v>
      </c>
      <c r="C2066" s="3" t="s">
        <v>58</v>
      </c>
      <c r="D2066" s="3" t="s">
        <v>26</v>
      </c>
      <c r="E2066" s="3" t="s">
        <v>20</v>
      </c>
      <c r="F2066" s="3" t="s">
        <v>4107</v>
      </c>
      <c r="G2066" s="3" t="s">
        <v>4108</v>
      </c>
      <c r="H2066" s="3"/>
    </row>
    <row r="2067" ht="15.75" customHeight="1">
      <c r="A2067" s="2">
        <v>45687.0</v>
      </c>
      <c r="B2067" s="3" t="s">
        <v>57</v>
      </c>
      <c r="C2067" s="3" t="s">
        <v>58</v>
      </c>
      <c r="D2067" s="3" t="s">
        <v>34</v>
      </c>
      <c r="E2067" s="3" t="s">
        <v>15</v>
      </c>
      <c r="F2067" s="3" t="s">
        <v>4109</v>
      </c>
      <c r="G2067" s="3" t="s">
        <v>4110</v>
      </c>
      <c r="H2067" s="3"/>
    </row>
    <row r="2068" ht="15.75" customHeight="1">
      <c r="A2068" s="2">
        <v>45687.0</v>
      </c>
      <c r="B2068" s="3" t="s">
        <v>57</v>
      </c>
      <c r="C2068" s="3" t="s">
        <v>58</v>
      </c>
      <c r="D2068" s="3" t="s">
        <v>26</v>
      </c>
      <c r="E2068" s="3" t="s">
        <v>20</v>
      </c>
      <c r="F2068" s="3" t="s">
        <v>4111</v>
      </c>
      <c r="G2068" s="3" t="s">
        <v>4112</v>
      </c>
      <c r="H2068" s="3"/>
    </row>
    <row r="2069" ht="15.75" customHeight="1">
      <c r="A2069" s="2">
        <v>45687.0</v>
      </c>
      <c r="B2069" s="3" t="s">
        <v>57</v>
      </c>
      <c r="C2069" s="3" t="s">
        <v>58</v>
      </c>
      <c r="D2069" s="3" t="s">
        <v>26</v>
      </c>
      <c r="E2069" s="3" t="s">
        <v>20</v>
      </c>
      <c r="F2069" s="3" t="s">
        <v>4113</v>
      </c>
      <c r="G2069" s="3" t="s">
        <v>4114</v>
      </c>
      <c r="H2069" s="3"/>
    </row>
    <row r="2070" ht="15.75" customHeight="1">
      <c r="A2070" s="2">
        <v>45687.0</v>
      </c>
      <c r="B2070" s="3" t="s">
        <v>57</v>
      </c>
      <c r="C2070" s="3" t="s">
        <v>58</v>
      </c>
      <c r="D2070" s="3" t="s">
        <v>26</v>
      </c>
      <c r="E2070" s="3" t="s">
        <v>20</v>
      </c>
      <c r="F2070" s="3" t="s">
        <v>4115</v>
      </c>
      <c r="G2070" s="3" t="s">
        <v>4116</v>
      </c>
      <c r="H2070" s="3"/>
    </row>
    <row r="2071" ht="15.75" customHeight="1">
      <c r="A2071" s="2">
        <v>45687.0</v>
      </c>
      <c r="B2071" s="3" t="s">
        <v>57</v>
      </c>
      <c r="C2071" s="4" t="s">
        <v>62</v>
      </c>
      <c r="D2071" s="3" t="s">
        <v>34</v>
      </c>
      <c r="E2071" s="3" t="s">
        <v>20</v>
      </c>
      <c r="F2071" s="3" t="s">
        <v>4117</v>
      </c>
      <c r="G2071" s="3" t="s">
        <v>4118</v>
      </c>
      <c r="H2071" s="3"/>
    </row>
    <row r="2072" ht="15.75" customHeight="1">
      <c r="A2072" s="2">
        <v>45687.0</v>
      </c>
      <c r="B2072" s="3" t="s">
        <v>13</v>
      </c>
      <c r="C2072" s="3" t="s">
        <v>14</v>
      </c>
      <c r="D2072" s="3" t="s">
        <v>26</v>
      </c>
      <c r="E2072" s="3" t="s">
        <v>15</v>
      </c>
      <c r="F2072" s="3" t="s">
        <v>4119</v>
      </c>
      <c r="G2072" s="3" t="s">
        <v>4120</v>
      </c>
      <c r="H2072" s="3"/>
    </row>
    <row r="2073" ht="15.75" customHeight="1">
      <c r="A2073" s="2">
        <v>45687.0</v>
      </c>
      <c r="B2073" s="3" t="s">
        <v>7</v>
      </c>
      <c r="C2073" s="3" t="s">
        <v>106</v>
      </c>
      <c r="D2073" s="3" t="s">
        <v>68</v>
      </c>
      <c r="E2073" s="3" t="s">
        <v>15</v>
      </c>
      <c r="F2073" s="3" t="s">
        <v>4121</v>
      </c>
      <c r="G2073" s="3" t="s">
        <v>4122</v>
      </c>
      <c r="H2073" s="3"/>
    </row>
    <row r="2074" ht="15.75" customHeight="1">
      <c r="A2074" s="2">
        <v>45687.0</v>
      </c>
      <c r="B2074" s="3" t="s">
        <v>92</v>
      </c>
      <c r="C2074" s="3" t="s">
        <v>93</v>
      </c>
      <c r="D2074" s="3" t="s">
        <v>23</v>
      </c>
      <c r="E2074" s="3" t="s">
        <v>15</v>
      </c>
      <c r="F2074" s="3" t="s">
        <v>4123</v>
      </c>
      <c r="G2074" s="3" t="s">
        <v>4124</v>
      </c>
      <c r="H2074" s="3"/>
    </row>
    <row r="2075" ht="15.75" customHeight="1">
      <c r="A2075" s="2">
        <v>45687.0</v>
      </c>
      <c r="B2075" s="3" t="s">
        <v>7</v>
      </c>
      <c r="C2075" s="3" t="s">
        <v>131</v>
      </c>
      <c r="D2075" s="3" t="s">
        <v>19</v>
      </c>
      <c r="E2075" s="3" t="s">
        <v>15</v>
      </c>
      <c r="F2075" s="3" t="s">
        <v>4125</v>
      </c>
      <c r="G2075" s="3" t="s">
        <v>4126</v>
      </c>
      <c r="H2075" s="3"/>
    </row>
    <row r="2076" ht="15.75" customHeight="1">
      <c r="A2076" s="2">
        <v>45687.0</v>
      </c>
      <c r="B2076" s="3" t="s">
        <v>7</v>
      </c>
      <c r="C2076" s="3" t="s">
        <v>131</v>
      </c>
      <c r="D2076" s="3" t="s">
        <v>68</v>
      </c>
      <c r="E2076" s="3" t="s">
        <v>15</v>
      </c>
      <c r="F2076" s="3" t="s">
        <v>4127</v>
      </c>
      <c r="G2076" s="3" t="s">
        <v>4128</v>
      </c>
      <c r="H2076" s="3"/>
    </row>
    <row r="2077" ht="15.75" customHeight="1">
      <c r="A2077" s="2">
        <v>45687.0</v>
      </c>
      <c r="B2077" s="3" t="s">
        <v>7</v>
      </c>
      <c r="C2077" s="3" t="s">
        <v>126</v>
      </c>
      <c r="D2077" s="3" t="s">
        <v>34</v>
      </c>
      <c r="E2077" s="3" t="s">
        <v>10</v>
      </c>
      <c r="F2077" s="3" t="s">
        <v>4129</v>
      </c>
      <c r="G2077" s="3" t="s">
        <v>4130</v>
      </c>
      <c r="H2077" s="3"/>
    </row>
    <row r="2078" ht="15.75" customHeight="1">
      <c r="A2078" s="2">
        <v>45687.0</v>
      </c>
      <c r="B2078" s="3" t="s">
        <v>7</v>
      </c>
      <c r="C2078" s="3" t="s">
        <v>126</v>
      </c>
      <c r="D2078" s="3" t="s">
        <v>19</v>
      </c>
      <c r="E2078" s="3" t="s">
        <v>15</v>
      </c>
      <c r="F2078" s="3" t="s">
        <v>4131</v>
      </c>
      <c r="G2078" s="3" t="s">
        <v>4132</v>
      </c>
      <c r="H2078" s="3"/>
    </row>
    <row r="2079" ht="15.75" customHeight="1">
      <c r="A2079" s="2">
        <v>45687.0</v>
      </c>
      <c r="B2079" s="3" t="s">
        <v>7</v>
      </c>
      <c r="C2079" s="3" t="s">
        <v>126</v>
      </c>
      <c r="D2079" s="3" t="s">
        <v>9</v>
      </c>
      <c r="E2079" s="3" t="s">
        <v>258</v>
      </c>
      <c r="F2079" s="3" t="s">
        <v>4133</v>
      </c>
      <c r="G2079" s="3" t="s">
        <v>4134</v>
      </c>
      <c r="H2079" s="3"/>
    </row>
    <row r="2080" ht="15.75" customHeight="1">
      <c r="A2080" s="2">
        <v>45687.0</v>
      </c>
      <c r="B2080" s="3" t="s">
        <v>7</v>
      </c>
      <c r="C2080" s="3" t="s">
        <v>118</v>
      </c>
      <c r="D2080" s="3" t="s">
        <v>68</v>
      </c>
      <c r="E2080" s="3" t="s">
        <v>15</v>
      </c>
      <c r="F2080" s="3" t="s">
        <v>4135</v>
      </c>
      <c r="G2080" s="3" t="s">
        <v>4136</v>
      </c>
      <c r="H2080" s="3"/>
    </row>
    <row r="2081" ht="15.75" customHeight="1">
      <c r="A2081" s="2">
        <v>45687.0</v>
      </c>
      <c r="B2081" s="3" t="s">
        <v>7</v>
      </c>
      <c r="C2081" s="3" t="s">
        <v>131</v>
      </c>
      <c r="D2081" s="3" t="s">
        <v>9</v>
      </c>
      <c r="E2081" s="3" t="s">
        <v>109</v>
      </c>
      <c r="F2081" s="3" t="s">
        <v>4137</v>
      </c>
      <c r="G2081" s="3" t="s">
        <v>4138</v>
      </c>
      <c r="H2081" s="3"/>
    </row>
    <row r="2082" ht="15.75" customHeight="1">
      <c r="A2082" s="2">
        <v>45687.0</v>
      </c>
      <c r="B2082" s="3" t="s">
        <v>7</v>
      </c>
      <c r="C2082" s="3" t="s">
        <v>118</v>
      </c>
      <c r="D2082" s="3" t="s">
        <v>26</v>
      </c>
      <c r="E2082" s="3" t="s">
        <v>1097</v>
      </c>
      <c r="F2082" s="3" t="s">
        <v>4139</v>
      </c>
      <c r="G2082" s="3" t="s">
        <v>4140</v>
      </c>
      <c r="H2082" s="3"/>
    </row>
    <row r="2083" ht="15.75" customHeight="1">
      <c r="A2083" s="2">
        <v>45687.0</v>
      </c>
      <c r="B2083" s="3" t="s">
        <v>7</v>
      </c>
      <c r="C2083" s="3" t="s">
        <v>118</v>
      </c>
      <c r="D2083" s="3" t="s">
        <v>34</v>
      </c>
      <c r="E2083" s="3" t="s">
        <v>109</v>
      </c>
      <c r="F2083" s="3" t="s">
        <v>4141</v>
      </c>
      <c r="G2083" s="3" t="s">
        <v>4142</v>
      </c>
      <c r="H2083" s="3"/>
    </row>
    <row r="2084" ht="15.75" customHeight="1">
      <c r="A2084" s="2">
        <v>45687.0</v>
      </c>
      <c r="B2084" s="3" t="s">
        <v>7</v>
      </c>
      <c r="C2084" s="3" t="s">
        <v>106</v>
      </c>
      <c r="D2084" s="3" t="s">
        <v>63</v>
      </c>
      <c r="E2084" s="3" t="s">
        <v>15</v>
      </c>
      <c r="F2084" s="3" t="s">
        <v>4143</v>
      </c>
      <c r="G2084" s="3" t="s">
        <v>4144</v>
      </c>
      <c r="H2084" s="3"/>
    </row>
    <row r="2085" ht="15.75" customHeight="1">
      <c r="A2085" s="2">
        <v>45687.0</v>
      </c>
      <c r="B2085" s="3" t="s">
        <v>7</v>
      </c>
      <c r="C2085" s="3" t="s">
        <v>106</v>
      </c>
      <c r="D2085" s="3" t="s">
        <v>23</v>
      </c>
      <c r="E2085" s="3" t="s">
        <v>101</v>
      </c>
      <c r="F2085" s="3" t="s">
        <v>4145</v>
      </c>
      <c r="G2085" s="3" t="s">
        <v>4146</v>
      </c>
      <c r="H2085" s="3"/>
    </row>
    <row r="2086" ht="15.75" customHeight="1">
      <c r="A2086" s="2">
        <v>45687.0</v>
      </c>
      <c r="B2086" s="3" t="s">
        <v>7</v>
      </c>
      <c r="C2086" s="3" t="s">
        <v>106</v>
      </c>
      <c r="D2086" s="3" t="s">
        <v>23</v>
      </c>
      <c r="E2086" s="3" t="s">
        <v>15</v>
      </c>
      <c r="F2086" s="3" t="s">
        <v>4147</v>
      </c>
      <c r="G2086" s="3" t="s">
        <v>4148</v>
      </c>
      <c r="H2086" s="3"/>
    </row>
    <row r="2087" ht="15.75" customHeight="1">
      <c r="A2087" s="2">
        <v>45687.0</v>
      </c>
      <c r="B2087" s="3" t="s">
        <v>7</v>
      </c>
      <c r="C2087" s="3" t="s">
        <v>8</v>
      </c>
      <c r="D2087" s="3" t="s">
        <v>68</v>
      </c>
      <c r="E2087" s="3" t="s">
        <v>15</v>
      </c>
      <c r="F2087" s="3" t="s">
        <v>4149</v>
      </c>
      <c r="G2087" s="3" t="s">
        <v>4150</v>
      </c>
      <c r="H2087" s="3"/>
    </row>
    <row r="2088" ht="15.75" customHeight="1">
      <c r="A2088" s="2">
        <v>45687.0</v>
      </c>
      <c r="B2088" s="3" t="s">
        <v>13</v>
      </c>
      <c r="C2088" s="3" t="s">
        <v>14</v>
      </c>
      <c r="D2088" s="3" t="s">
        <v>19</v>
      </c>
      <c r="E2088" s="3" t="s">
        <v>20</v>
      </c>
      <c r="F2088" s="3" t="s">
        <v>4151</v>
      </c>
      <c r="G2088" s="3" t="s">
        <v>4152</v>
      </c>
      <c r="H2088" s="3"/>
    </row>
    <row r="2089" ht="15.75" customHeight="1">
      <c r="A2089" s="2">
        <v>45687.0</v>
      </c>
      <c r="B2089" s="3" t="s">
        <v>7</v>
      </c>
      <c r="C2089" s="3" t="s">
        <v>118</v>
      </c>
      <c r="D2089" s="3" t="s">
        <v>38</v>
      </c>
      <c r="E2089" s="3" t="s">
        <v>101</v>
      </c>
      <c r="F2089" s="3" t="s">
        <v>4153</v>
      </c>
      <c r="G2089" s="3" t="s">
        <v>4154</v>
      </c>
      <c r="H2089" s="3"/>
    </row>
    <row r="2090" ht="15.75" customHeight="1">
      <c r="A2090" s="2">
        <v>45687.0</v>
      </c>
      <c r="B2090" s="3" t="s">
        <v>7</v>
      </c>
      <c r="C2090" s="3" t="s">
        <v>131</v>
      </c>
      <c r="D2090" s="3" t="s">
        <v>19</v>
      </c>
      <c r="E2090" s="3" t="s">
        <v>101</v>
      </c>
      <c r="F2090" s="3" t="s">
        <v>4155</v>
      </c>
      <c r="G2090" s="3" t="s">
        <v>4156</v>
      </c>
      <c r="H2090" s="3"/>
    </row>
    <row r="2091" ht="15.75" customHeight="1">
      <c r="A2091" s="2">
        <v>45687.0</v>
      </c>
      <c r="B2091" s="3" t="s">
        <v>7</v>
      </c>
      <c r="C2091" s="3" t="s">
        <v>8</v>
      </c>
      <c r="D2091" s="3" t="s">
        <v>68</v>
      </c>
      <c r="E2091" s="3" t="s">
        <v>15</v>
      </c>
      <c r="F2091" s="3" t="s">
        <v>4157</v>
      </c>
      <c r="G2091" s="3" t="s">
        <v>4158</v>
      </c>
      <c r="H2091" s="3"/>
    </row>
    <row r="2092" ht="15.75" customHeight="1">
      <c r="A2092" s="2">
        <v>45687.0</v>
      </c>
      <c r="B2092" s="3" t="s">
        <v>92</v>
      </c>
      <c r="C2092" s="3" t="s">
        <v>158</v>
      </c>
      <c r="D2092" s="3" t="s">
        <v>38</v>
      </c>
      <c r="E2092" s="3" t="s">
        <v>15</v>
      </c>
      <c r="F2092" s="3" t="s">
        <v>4159</v>
      </c>
      <c r="G2092" s="3" t="s">
        <v>4160</v>
      </c>
      <c r="H2092" s="3"/>
    </row>
    <row r="2093" ht="15.75" customHeight="1">
      <c r="A2093" s="2">
        <v>45687.0</v>
      </c>
      <c r="B2093" s="3" t="s">
        <v>7</v>
      </c>
      <c r="C2093" s="3" t="s">
        <v>131</v>
      </c>
      <c r="D2093" s="3" t="s">
        <v>23</v>
      </c>
      <c r="E2093" s="3" t="s">
        <v>101</v>
      </c>
      <c r="F2093" s="3" t="s">
        <v>4161</v>
      </c>
      <c r="G2093" s="3" t="s">
        <v>4162</v>
      </c>
      <c r="H2093" s="3"/>
    </row>
    <row r="2094" ht="15.75" customHeight="1">
      <c r="A2094" s="2">
        <v>45687.0</v>
      </c>
      <c r="B2094" s="3" t="s">
        <v>92</v>
      </c>
      <c r="C2094" s="3" t="s">
        <v>98</v>
      </c>
      <c r="D2094" s="3" t="s">
        <v>38</v>
      </c>
      <c r="E2094" s="3" t="s">
        <v>15</v>
      </c>
      <c r="F2094" s="3" t="s">
        <v>4163</v>
      </c>
      <c r="G2094" s="3" t="s">
        <v>4164</v>
      </c>
      <c r="H2094" s="3"/>
    </row>
    <row r="2095" ht="15.75" customHeight="1">
      <c r="A2095" s="2">
        <v>45687.0</v>
      </c>
      <c r="B2095" s="3" t="s">
        <v>92</v>
      </c>
      <c r="C2095" s="3" t="s">
        <v>98</v>
      </c>
      <c r="D2095" s="3" t="s">
        <v>23</v>
      </c>
      <c r="E2095" s="3" t="s">
        <v>15</v>
      </c>
      <c r="F2095" s="3" t="s">
        <v>4165</v>
      </c>
      <c r="G2095" s="3" t="s">
        <v>4166</v>
      </c>
      <c r="H2095" s="3"/>
    </row>
    <row r="2096" ht="15.75" customHeight="1">
      <c r="A2096" s="2">
        <v>45687.0</v>
      </c>
      <c r="B2096" s="3" t="s">
        <v>92</v>
      </c>
      <c r="C2096" s="3" t="s">
        <v>98</v>
      </c>
      <c r="D2096" s="3" t="s">
        <v>63</v>
      </c>
      <c r="E2096" s="3" t="s">
        <v>59</v>
      </c>
      <c r="F2096" s="3" t="s">
        <v>4167</v>
      </c>
      <c r="G2096" s="3" t="s">
        <v>4168</v>
      </c>
      <c r="H2096" s="3"/>
    </row>
    <row r="2097" ht="15.75" customHeight="1">
      <c r="A2097" s="2">
        <v>45687.0</v>
      </c>
      <c r="B2097" s="3" t="s">
        <v>92</v>
      </c>
      <c r="C2097" s="3" t="s">
        <v>98</v>
      </c>
      <c r="D2097" s="3" t="s">
        <v>68</v>
      </c>
      <c r="E2097" s="3" t="s">
        <v>20</v>
      </c>
      <c r="F2097" s="3" t="s">
        <v>4169</v>
      </c>
      <c r="G2097" s="3" t="s">
        <v>4170</v>
      </c>
      <c r="H2097" s="3"/>
    </row>
    <row r="2098" ht="15.75" customHeight="1">
      <c r="A2098" s="2">
        <v>45687.0</v>
      </c>
      <c r="B2098" s="3" t="s">
        <v>92</v>
      </c>
      <c r="C2098" s="3" t="s">
        <v>144</v>
      </c>
      <c r="D2098" s="3" t="s">
        <v>63</v>
      </c>
      <c r="E2098" s="3" t="s">
        <v>59</v>
      </c>
      <c r="F2098" s="3" t="s">
        <v>4171</v>
      </c>
      <c r="G2098" s="3" t="s">
        <v>4172</v>
      </c>
      <c r="H2098" s="3"/>
    </row>
    <row r="2099" ht="15.75" customHeight="1">
      <c r="A2099" s="2">
        <v>45687.0</v>
      </c>
      <c r="B2099" s="3" t="s">
        <v>92</v>
      </c>
      <c r="C2099" s="3" t="s">
        <v>144</v>
      </c>
      <c r="D2099" s="3" t="s">
        <v>26</v>
      </c>
      <c r="E2099" s="3" t="s">
        <v>101</v>
      </c>
      <c r="F2099" s="3" t="s">
        <v>4173</v>
      </c>
      <c r="G2099" s="3" t="s">
        <v>4174</v>
      </c>
      <c r="H2099" s="3"/>
    </row>
    <row r="2100" ht="15.75" customHeight="1">
      <c r="A2100" s="2">
        <v>45687.0</v>
      </c>
      <c r="B2100" s="3" t="s">
        <v>92</v>
      </c>
      <c r="C2100" s="3" t="s">
        <v>93</v>
      </c>
      <c r="D2100" s="3" t="s">
        <v>26</v>
      </c>
      <c r="E2100" s="3" t="s">
        <v>15</v>
      </c>
      <c r="F2100" s="3" t="s">
        <v>4175</v>
      </c>
      <c r="G2100" s="3" t="s">
        <v>4176</v>
      </c>
      <c r="H2100" s="3"/>
    </row>
    <row r="2101" ht="15.75" customHeight="1">
      <c r="A2101" s="2">
        <v>45687.0</v>
      </c>
      <c r="B2101" s="3" t="s">
        <v>92</v>
      </c>
      <c r="C2101" s="4" t="s">
        <v>149</v>
      </c>
      <c r="D2101" s="3" t="s">
        <v>9</v>
      </c>
      <c r="E2101" s="3" t="s">
        <v>109</v>
      </c>
      <c r="F2101" s="3" t="s">
        <v>4177</v>
      </c>
      <c r="G2101" s="3" t="s">
        <v>4178</v>
      </c>
      <c r="H2101" s="3"/>
    </row>
    <row r="2102" ht="15.75" customHeight="1">
      <c r="A2102" s="2">
        <v>45687.0</v>
      </c>
      <c r="B2102" s="3" t="s">
        <v>92</v>
      </c>
      <c r="C2102" s="4" t="s">
        <v>149</v>
      </c>
      <c r="D2102" s="3" t="s">
        <v>23</v>
      </c>
      <c r="E2102" s="3" t="s">
        <v>20</v>
      </c>
      <c r="F2102" s="3" t="s">
        <v>4179</v>
      </c>
      <c r="G2102" s="3" t="s">
        <v>4180</v>
      </c>
      <c r="H2102" s="3"/>
    </row>
    <row r="2103" ht="15.75" customHeight="1">
      <c r="A2103" s="2">
        <v>45687.0</v>
      </c>
      <c r="B2103" s="3" t="s">
        <v>92</v>
      </c>
      <c r="C2103" s="4" t="s">
        <v>149</v>
      </c>
      <c r="D2103" s="3" t="s">
        <v>19</v>
      </c>
      <c r="E2103" s="3" t="s">
        <v>20</v>
      </c>
      <c r="F2103" s="3" t="s">
        <v>4181</v>
      </c>
      <c r="G2103" s="3" t="s">
        <v>4182</v>
      </c>
      <c r="H2103" s="3"/>
    </row>
    <row r="2104" ht="15.75" customHeight="1">
      <c r="A2104" s="2">
        <v>45687.0</v>
      </c>
      <c r="B2104" s="3" t="s">
        <v>92</v>
      </c>
      <c r="C2104" s="3" t="s">
        <v>158</v>
      </c>
      <c r="D2104" s="3" t="s">
        <v>38</v>
      </c>
      <c r="E2104" s="3" t="s">
        <v>15</v>
      </c>
      <c r="F2104" s="3" t="s">
        <v>4183</v>
      </c>
      <c r="G2104" s="3" t="s">
        <v>4184</v>
      </c>
      <c r="H2104" s="3"/>
    </row>
    <row r="2105" ht="15.75" customHeight="1">
      <c r="A2105" s="2">
        <v>45687.0</v>
      </c>
      <c r="B2105" s="3" t="s">
        <v>92</v>
      </c>
      <c r="C2105" s="3" t="s">
        <v>158</v>
      </c>
      <c r="D2105" s="3" t="s">
        <v>63</v>
      </c>
      <c r="E2105" s="3" t="s">
        <v>109</v>
      </c>
      <c r="F2105" s="3" t="s">
        <v>4185</v>
      </c>
      <c r="G2105" s="3" t="s">
        <v>4186</v>
      </c>
      <c r="H2105" s="3"/>
    </row>
    <row r="2106" ht="15.75" customHeight="1">
      <c r="A2106" s="2">
        <v>45687.0</v>
      </c>
      <c r="B2106" s="3" t="s">
        <v>92</v>
      </c>
      <c r="C2106" s="3" t="s">
        <v>158</v>
      </c>
      <c r="D2106" s="3" t="s">
        <v>9</v>
      </c>
      <c r="E2106" s="3" t="s">
        <v>101</v>
      </c>
      <c r="F2106" s="3" t="s">
        <v>4187</v>
      </c>
      <c r="G2106" s="3" t="s">
        <v>4188</v>
      </c>
      <c r="H2106" s="3"/>
    </row>
    <row r="2107" ht="15.75" customHeight="1">
      <c r="A2107" s="2">
        <v>45687.0</v>
      </c>
      <c r="B2107" s="3" t="s">
        <v>92</v>
      </c>
      <c r="C2107" s="4" t="s">
        <v>149</v>
      </c>
      <c r="D2107" s="3" t="s">
        <v>19</v>
      </c>
      <c r="E2107" s="3" t="s">
        <v>15</v>
      </c>
      <c r="F2107" s="3" t="s">
        <v>4189</v>
      </c>
      <c r="G2107" s="3" t="s">
        <v>4190</v>
      </c>
      <c r="H2107" s="3"/>
    </row>
    <row r="2108" ht="15.75" customHeight="1">
      <c r="A2108" s="2">
        <v>45688.0</v>
      </c>
      <c r="B2108" s="3" t="s">
        <v>13</v>
      </c>
      <c r="C2108" s="3" t="s">
        <v>37</v>
      </c>
      <c r="D2108" s="3" t="s">
        <v>63</v>
      </c>
      <c r="E2108" s="3" t="s">
        <v>15</v>
      </c>
      <c r="F2108" s="3" t="s">
        <v>4191</v>
      </c>
      <c r="G2108" s="3" t="s">
        <v>4192</v>
      </c>
      <c r="H2108" s="3"/>
    </row>
    <row r="2109" ht="15.75" customHeight="1">
      <c r="A2109" s="2">
        <v>45688.0</v>
      </c>
      <c r="B2109" s="3" t="s">
        <v>13</v>
      </c>
      <c r="C2109" s="3" t="s">
        <v>37</v>
      </c>
      <c r="D2109" s="3" t="s">
        <v>34</v>
      </c>
      <c r="E2109" s="3" t="s">
        <v>15</v>
      </c>
      <c r="F2109" s="3" t="s">
        <v>4193</v>
      </c>
      <c r="G2109" s="3" t="s">
        <v>4194</v>
      </c>
      <c r="H2109" s="3"/>
    </row>
    <row r="2110" ht="15.75" customHeight="1">
      <c r="A2110" s="2">
        <v>45688.0</v>
      </c>
      <c r="B2110" s="3" t="s">
        <v>13</v>
      </c>
      <c r="C2110" s="3" t="s">
        <v>37</v>
      </c>
      <c r="D2110" s="3" t="s">
        <v>9</v>
      </c>
      <c r="E2110" s="3" t="s">
        <v>15</v>
      </c>
      <c r="F2110" s="3" t="s">
        <v>4195</v>
      </c>
      <c r="G2110" s="3" t="s">
        <v>4196</v>
      </c>
      <c r="H2110" s="3"/>
    </row>
    <row r="2111" ht="15.75" customHeight="1">
      <c r="A2111" s="2">
        <v>45688.0</v>
      </c>
      <c r="B2111" s="3" t="s">
        <v>13</v>
      </c>
      <c r="C2111" s="3" t="s">
        <v>29</v>
      </c>
      <c r="D2111" s="3" t="s">
        <v>26</v>
      </c>
      <c r="E2111" s="3" t="s">
        <v>20</v>
      </c>
      <c r="F2111" s="3" t="s">
        <v>4197</v>
      </c>
      <c r="G2111" s="3" t="s">
        <v>4198</v>
      </c>
      <c r="H2111" s="3"/>
    </row>
    <row r="2112" ht="15.75" customHeight="1">
      <c r="A2112" s="2">
        <v>45688.0</v>
      </c>
      <c r="B2112" s="3" t="s">
        <v>13</v>
      </c>
      <c r="C2112" s="3" t="s">
        <v>29</v>
      </c>
      <c r="D2112" s="3" t="s">
        <v>38</v>
      </c>
      <c r="E2112" s="3" t="s">
        <v>20</v>
      </c>
      <c r="F2112" s="3" t="s">
        <v>4199</v>
      </c>
      <c r="G2112" s="3" t="s">
        <v>4200</v>
      </c>
      <c r="H2112" s="3"/>
    </row>
    <row r="2113" ht="15.75" customHeight="1">
      <c r="A2113" s="2">
        <v>45688.0</v>
      </c>
      <c r="B2113" s="3" t="s">
        <v>13</v>
      </c>
      <c r="C2113" s="3" t="s">
        <v>29</v>
      </c>
      <c r="D2113" s="3" t="s">
        <v>26</v>
      </c>
      <c r="E2113" s="3" t="s">
        <v>20</v>
      </c>
      <c r="F2113" s="3" t="s">
        <v>4201</v>
      </c>
      <c r="G2113" s="3" t="s">
        <v>4202</v>
      </c>
      <c r="H2113" s="3"/>
    </row>
    <row r="2114" ht="15.75" customHeight="1">
      <c r="A2114" s="2">
        <v>45688.0</v>
      </c>
      <c r="B2114" s="3" t="s">
        <v>13</v>
      </c>
      <c r="C2114" s="3" t="s">
        <v>18</v>
      </c>
      <c r="D2114" s="3" t="s">
        <v>68</v>
      </c>
      <c r="E2114" s="3" t="s">
        <v>59</v>
      </c>
      <c r="F2114" s="3" t="s">
        <v>4203</v>
      </c>
      <c r="G2114" s="3" t="s">
        <v>4204</v>
      </c>
      <c r="H2114" s="3"/>
    </row>
    <row r="2115" ht="15.75" customHeight="1">
      <c r="A2115" s="2">
        <v>45688.0</v>
      </c>
      <c r="B2115" s="3" t="s">
        <v>13</v>
      </c>
      <c r="C2115" s="3" t="s">
        <v>18</v>
      </c>
      <c r="D2115" s="3" t="s">
        <v>19</v>
      </c>
      <c r="E2115" s="3" t="s">
        <v>20</v>
      </c>
      <c r="F2115" s="3" t="s">
        <v>4205</v>
      </c>
      <c r="G2115" s="3" t="s">
        <v>4206</v>
      </c>
      <c r="H2115" s="3"/>
    </row>
    <row r="2116" ht="15.75" customHeight="1">
      <c r="A2116" s="2">
        <v>45688.0</v>
      </c>
      <c r="B2116" s="3" t="s">
        <v>13</v>
      </c>
      <c r="C2116" s="3" t="s">
        <v>14</v>
      </c>
      <c r="D2116" s="3" t="s">
        <v>38</v>
      </c>
      <c r="E2116" s="3" t="s">
        <v>20</v>
      </c>
      <c r="F2116" s="3" t="s">
        <v>4207</v>
      </c>
      <c r="G2116" s="3" t="s">
        <v>4208</v>
      </c>
      <c r="H2116" s="3"/>
    </row>
    <row r="2117" ht="15.75" customHeight="1">
      <c r="A2117" s="2">
        <v>45688.0</v>
      </c>
      <c r="B2117" s="3" t="s">
        <v>57</v>
      </c>
      <c r="C2117" s="3" t="s">
        <v>85</v>
      </c>
      <c r="D2117" s="3" t="s">
        <v>19</v>
      </c>
      <c r="E2117" s="3" t="s">
        <v>20</v>
      </c>
      <c r="F2117" s="3" t="s">
        <v>4209</v>
      </c>
      <c r="G2117" s="3" t="s">
        <v>4210</v>
      </c>
      <c r="H2117" s="3"/>
    </row>
    <row r="2118" ht="15.75" customHeight="1">
      <c r="A2118" s="2">
        <v>45688.0</v>
      </c>
      <c r="B2118" s="3" t="s">
        <v>13</v>
      </c>
      <c r="C2118" s="3" t="s">
        <v>14</v>
      </c>
      <c r="D2118" s="3" t="s">
        <v>23</v>
      </c>
      <c r="E2118" s="3" t="s">
        <v>20</v>
      </c>
      <c r="F2118" s="3" t="s">
        <v>4211</v>
      </c>
      <c r="G2118" s="3" t="s">
        <v>4212</v>
      </c>
      <c r="H2118" s="3"/>
    </row>
    <row r="2119" ht="15.75" customHeight="1">
      <c r="A2119" s="2">
        <v>45688.0</v>
      </c>
      <c r="B2119" s="3" t="s">
        <v>13</v>
      </c>
      <c r="C2119" s="3" t="s">
        <v>169</v>
      </c>
      <c r="D2119" s="3" t="s">
        <v>34</v>
      </c>
      <c r="E2119" s="3" t="s">
        <v>101</v>
      </c>
      <c r="F2119" s="3" t="s">
        <v>4213</v>
      </c>
      <c r="G2119" s="3" t="s">
        <v>4214</v>
      </c>
      <c r="H2119" s="3"/>
    </row>
    <row r="2120" ht="15.75" customHeight="1">
      <c r="A2120" s="2">
        <v>45688.0</v>
      </c>
      <c r="B2120" s="3" t="s">
        <v>92</v>
      </c>
      <c r="C2120" s="3" t="s">
        <v>93</v>
      </c>
      <c r="D2120" s="3" t="s">
        <v>34</v>
      </c>
      <c r="E2120" s="3" t="s">
        <v>101</v>
      </c>
      <c r="F2120" s="3" t="s">
        <v>4215</v>
      </c>
      <c r="G2120" s="3" t="s">
        <v>4216</v>
      </c>
      <c r="H2120" s="3"/>
    </row>
    <row r="2121" ht="15.75" customHeight="1">
      <c r="A2121" s="2">
        <v>45688.0</v>
      </c>
      <c r="B2121" s="3" t="s">
        <v>13</v>
      </c>
      <c r="C2121" s="3" t="s">
        <v>18</v>
      </c>
      <c r="D2121" s="3" t="s">
        <v>34</v>
      </c>
      <c r="E2121" s="3" t="s">
        <v>101</v>
      </c>
      <c r="F2121" s="3" t="s">
        <v>4217</v>
      </c>
      <c r="G2121" s="3" t="s">
        <v>4218</v>
      </c>
      <c r="H2121" s="3"/>
    </row>
    <row r="2122" ht="15.75" customHeight="1">
      <c r="A2122" s="2">
        <v>45688.0</v>
      </c>
      <c r="B2122" s="3" t="s">
        <v>13</v>
      </c>
      <c r="C2122" s="3" t="s">
        <v>169</v>
      </c>
      <c r="D2122" s="3" t="s">
        <v>63</v>
      </c>
      <c r="E2122" s="3" t="s">
        <v>59</v>
      </c>
      <c r="F2122" s="3" t="s">
        <v>4219</v>
      </c>
      <c r="G2122" s="3" t="s">
        <v>4220</v>
      </c>
      <c r="H2122" s="3"/>
    </row>
    <row r="2123" ht="15.75" customHeight="1">
      <c r="A2123" s="2">
        <v>45688.0</v>
      </c>
      <c r="B2123" s="3" t="s">
        <v>57</v>
      </c>
      <c r="C2123" s="4" t="s">
        <v>62</v>
      </c>
      <c r="D2123" s="3" t="s">
        <v>23</v>
      </c>
      <c r="E2123" s="3" t="s">
        <v>59</v>
      </c>
      <c r="F2123" s="3" t="s">
        <v>4221</v>
      </c>
      <c r="G2123" s="3" t="s">
        <v>4222</v>
      </c>
      <c r="H2123" s="3"/>
    </row>
    <row r="2124" ht="15.75" customHeight="1">
      <c r="A2124" s="2">
        <v>45688.0</v>
      </c>
      <c r="B2124" s="3" t="s">
        <v>13</v>
      </c>
      <c r="C2124" s="3" t="s">
        <v>169</v>
      </c>
      <c r="D2124" s="3" t="s">
        <v>9</v>
      </c>
      <c r="E2124" s="3" t="s">
        <v>101</v>
      </c>
      <c r="F2124" s="3" t="s">
        <v>4223</v>
      </c>
      <c r="G2124" s="3" t="s">
        <v>4224</v>
      </c>
      <c r="H2124" s="3"/>
    </row>
    <row r="2125" ht="15.75" customHeight="1">
      <c r="A2125" s="2">
        <v>45688.0</v>
      </c>
      <c r="B2125" s="3" t="s">
        <v>92</v>
      </c>
      <c r="C2125" s="3" t="s">
        <v>93</v>
      </c>
      <c r="D2125" s="3" t="s">
        <v>19</v>
      </c>
      <c r="E2125" s="3" t="s">
        <v>20</v>
      </c>
      <c r="F2125" s="3" t="s">
        <v>1193</v>
      </c>
      <c r="G2125" s="3" t="s">
        <v>4225</v>
      </c>
      <c r="H2125" s="3"/>
    </row>
    <row r="2126" ht="15.75" customHeight="1">
      <c r="A2126" s="2">
        <v>45688.0</v>
      </c>
      <c r="B2126" s="3" t="s">
        <v>57</v>
      </c>
      <c r="C2126" s="3" t="s">
        <v>85</v>
      </c>
      <c r="D2126" s="3" t="s">
        <v>63</v>
      </c>
      <c r="E2126" s="3" t="s">
        <v>59</v>
      </c>
      <c r="F2126" s="3" t="s">
        <v>4226</v>
      </c>
      <c r="G2126" s="3" t="s">
        <v>4227</v>
      </c>
      <c r="H2126" s="3"/>
    </row>
    <row r="2127" ht="15.75" customHeight="1">
      <c r="A2127" s="2">
        <v>45688.0</v>
      </c>
      <c r="B2127" s="3" t="s">
        <v>57</v>
      </c>
      <c r="C2127" s="3" t="s">
        <v>80</v>
      </c>
      <c r="D2127" s="3" t="s">
        <v>19</v>
      </c>
      <c r="E2127" s="3" t="s">
        <v>20</v>
      </c>
      <c r="F2127" s="3" t="s">
        <v>4228</v>
      </c>
      <c r="G2127" s="3" t="s">
        <v>4229</v>
      </c>
      <c r="H2127" s="3"/>
    </row>
    <row r="2128" ht="15.75" customHeight="1">
      <c r="A2128" s="2">
        <v>45688.0</v>
      </c>
      <c r="B2128" s="3" t="s">
        <v>57</v>
      </c>
      <c r="C2128" s="3" t="s">
        <v>80</v>
      </c>
      <c r="D2128" s="3" t="s">
        <v>34</v>
      </c>
      <c r="E2128" s="3" t="s">
        <v>20</v>
      </c>
      <c r="F2128" s="3" t="s">
        <v>4230</v>
      </c>
      <c r="G2128" s="3" t="s">
        <v>4231</v>
      </c>
      <c r="H2128" s="3"/>
    </row>
    <row r="2129" ht="15.75" customHeight="1">
      <c r="A2129" s="2">
        <v>45688.0</v>
      </c>
      <c r="B2129" s="3" t="s">
        <v>57</v>
      </c>
      <c r="C2129" s="3" t="s">
        <v>80</v>
      </c>
      <c r="D2129" s="3" t="s">
        <v>9</v>
      </c>
      <c r="E2129" s="3" t="s">
        <v>15</v>
      </c>
      <c r="F2129" s="3" t="s">
        <v>4232</v>
      </c>
      <c r="G2129" s="3" t="s">
        <v>4233</v>
      </c>
      <c r="H2129" s="3"/>
    </row>
    <row r="2130" ht="15.75" customHeight="1">
      <c r="A2130" s="2">
        <v>45688.0</v>
      </c>
      <c r="B2130" s="3" t="s">
        <v>57</v>
      </c>
      <c r="C2130" s="3" t="s">
        <v>80</v>
      </c>
      <c r="D2130" s="3" t="s">
        <v>63</v>
      </c>
      <c r="E2130" s="3" t="s">
        <v>59</v>
      </c>
      <c r="F2130" s="3" t="s">
        <v>4234</v>
      </c>
      <c r="G2130" s="3" t="s">
        <v>4235</v>
      </c>
      <c r="H2130" s="3"/>
    </row>
    <row r="2131" ht="15.75" customHeight="1">
      <c r="A2131" s="2">
        <v>45688.0</v>
      </c>
      <c r="B2131" s="3" t="s">
        <v>13</v>
      </c>
      <c r="C2131" s="3" t="s">
        <v>169</v>
      </c>
      <c r="D2131" s="3" t="s">
        <v>38</v>
      </c>
      <c r="E2131" s="3" t="s">
        <v>15</v>
      </c>
      <c r="F2131" s="3" t="s">
        <v>4236</v>
      </c>
      <c r="G2131" s="3" t="s">
        <v>4237</v>
      </c>
      <c r="H2131" s="3"/>
    </row>
    <row r="2132" ht="15.75" customHeight="1">
      <c r="A2132" s="2">
        <v>45688.0</v>
      </c>
      <c r="B2132" s="3" t="s">
        <v>57</v>
      </c>
      <c r="C2132" s="3" t="s">
        <v>80</v>
      </c>
      <c r="D2132" s="3" t="s">
        <v>38</v>
      </c>
      <c r="E2132" s="3" t="s">
        <v>20</v>
      </c>
      <c r="F2132" s="3" t="s">
        <v>4238</v>
      </c>
      <c r="G2132" s="3" t="s">
        <v>4239</v>
      </c>
      <c r="H2132" s="3"/>
    </row>
    <row r="2133" ht="15.75" customHeight="1">
      <c r="A2133" s="2">
        <v>45688.0</v>
      </c>
      <c r="B2133" s="3" t="s">
        <v>57</v>
      </c>
      <c r="C2133" s="3" t="s">
        <v>71</v>
      </c>
      <c r="D2133" s="3" t="s">
        <v>34</v>
      </c>
      <c r="E2133" s="3" t="s">
        <v>15</v>
      </c>
      <c r="F2133" s="3" t="s">
        <v>4240</v>
      </c>
      <c r="G2133" s="3" t="s">
        <v>4241</v>
      </c>
      <c r="H2133" s="3"/>
    </row>
    <row r="2134" ht="15.75" customHeight="1">
      <c r="A2134" s="2">
        <v>45688.0</v>
      </c>
      <c r="B2134" s="3" t="s">
        <v>57</v>
      </c>
      <c r="C2134" s="4" t="s">
        <v>62</v>
      </c>
      <c r="D2134" s="3" t="s">
        <v>68</v>
      </c>
      <c r="E2134" s="3" t="s">
        <v>59</v>
      </c>
      <c r="F2134" s="3" t="s">
        <v>4242</v>
      </c>
      <c r="G2134" s="3" t="s">
        <v>2441</v>
      </c>
      <c r="H2134" s="3"/>
    </row>
    <row r="2135" ht="15.75" customHeight="1">
      <c r="A2135" s="2">
        <v>45688.0</v>
      </c>
      <c r="B2135" s="3" t="s">
        <v>57</v>
      </c>
      <c r="C2135" s="4" t="s">
        <v>62</v>
      </c>
      <c r="D2135" s="3" t="s">
        <v>26</v>
      </c>
      <c r="E2135" s="3" t="s">
        <v>20</v>
      </c>
      <c r="F2135" s="3" t="s">
        <v>4243</v>
      </c>
      <c r="G2135" s="3" t="s">
        <v>4244</v>
      </c>
      <c r="H2135" s="3"/>
    </row>
    <row r="2136" ht="15.75" customHeight="1">
      <c r="A2136" s="2">
        <v>45688.0</v>
      </c>
      <c r="B2136" s="3" t="s">
        <v>57</v>
      </c>
      <c r="C2136" s="3" t="s">
        <v>58</v>
      </c>
      <c r="D2136" s="3" t="s">
        <v>38</v>
      </c>
      <c r="E2136" s="3" t="s">
        <v>20</v>
      </c>
      <c r="F2136" s="3" t="s">
        <v>4245</v>
      </c>
      <c r="G2136" s="3" t="s">
        <v>4246</v>
      </c>
      <c r="H2136" s="3"/>
    </row>
    <row r="2137" ht="15.75" customHeight="1">
      <c r="A2137" s="2">
        <v>45688.0</v>
      </c>
      <c r="B2137" s="3" t="s">
        <v>57</v>
      </c>
      <c r="C2137" s="3" t="s">
        <v>58</v>
      </c>
      <c r="D2137" s="3" t="s">
        <v>34</v>
      </c>
      <c r="E2137" s="3" t="s">
        <v>20</v>
      </c>
      <c r="F2137" s="3" t="s">
        <v>4247</v>
      </c>
      <c r="G2137" s="3" t="s">
        <v>4248</v>
      </c>
      <c r="H2137" s="3"/>
    </row>
    <row r="2138" ht="15.75" customHeight="1">
      <c r="A2138" s="2">
        <v>45688.0</v>
      </c>
      <c r="B2138" s="3" t="s">
        <v>57</v>
      </c>
      <c r="C2138" s="3" t="s">
        <v>58</v>
      </c>
      <c r="D2138" s="3" t="s">
        <v>26</v>
      </c>
      <c r="E2138" s="3" t="s">
        <v>20</v>
      </c>
      <c r="F2138" s="3" t="s">
        <v>4249</v>
      </c>
      <c r="G2138" s="3" t="s">
        <v>4250</v>
      </c>
      <c r="H2138" s="3"/>
    </row>
    <row r="2139" ht="15.75" customHeight="1">
      <c r="A2139" s="2">
        <v>45688.0</v>
      </c>
      <c r="B2139" s="3" t="s">
        <v>57</v>
      </c>
      <c r="C2139" s="3" t="s">
        <v>71</v>
      </c>
      <c r="D2139" s="3" t="s">
        <v>26</v>
      </c>
      <c r="E2139" s="3" t="s">
        <v>20</v>
      </c>
      <c r="F2139" s="3" t="s">
        <v>4251</v>
      </c>
      <c r="G2139" s="3" t="s">
        <v>4252</v>
      </c>
      <c r="H2139" s="3"/>
    </row>
    <row r="2140" ht="15.75" customHeight="1">
      <c r="A2140" s="2">
        <v>45688.0</v>
      </c>
      <c r="B2140" s="3" t="s">
        <v>92</v>
      </c>
      <c r="C2140" s="3" t="s">
        <v>93</v>
      </c>
      <c r="D2140" s="3" t="s">
        <v>19</v>
      </c>
      <c r="E2140" s="3" t="s">
        <v>15</v>
      </c>
      <c r="F2140" s="3" t="s">
        <v>4253</v>
      </c>
      <c r="G2140" s="3" t="s">
        <v>4254</v>
      </c>
      <c r="H2140" s="3"/>
    </row>
    <row r="2141" ht="15.75" customHeight="1">
      <c r="A2141" s="2">
        <v>45688.0</v>
      </c>
      <c r="B2141" s="3" t="s">
        <v>13</v>
      </c>
      <c r="C2141" s="3" t="s">
        <v>14</v>
      </c>
      <c r="D2141" s="3" t="s">
        <v>19</v>
      </c>
      <c r="E2141" s="3" t="s">
        <v>20</v>
      </c>
      <c r="F2141" s="3" t="s">
        <v>4255</v>
      </c>
      <c r="G2141" s="3" t="s">
        <v>4256</v>
      </c>
      <c r="H2141" s="3"/>
    </row>
    <row r="2142" ht="15.75" customHeight="1">
      <c r="A2142" s="2">
        <v>45688.0</v>
      </c>
      <c r="B2142" s="3" t="s">
        <v>92</v>
      </c>
      <c r="C2142" s="3" t="s">
        <v>93</v>
      </c>
      <c r="D2142" s="3" t="s">
        <v>34</v>
      </c>
      <c r="E2142" s="3" t="s">
        <v>101</v>
      </c>
      <c r="F2142" s="3" t="s">
        <v>4257</v>
      </c>
      <c r="G2142" s="3" t="s">
        <v>4258</v>
      </c>
      <c r="H2142" s="3"/>
    </row>
    <row r="2143" ht="15.75" customHeight="1">
      <c r="A2143" s="2">
        <v>45688.0</v>
      </c>
      <c r="B2143" s="3" t="s">
        <v>92</v>
      </c>
      <c r="C2143" s="3" t="s">
        <v>93</v>
      </c>
      <c r="D2143" s="3" t="s">
        <v>9</v>
      </c>
      <c r="E2143" s="3" t="s">
        <v>109</v>
      </c>
      <c r="F2143" s="3" t="s">
        <v>4259</v>
      </c>
      <c r="G2143" s="3" t="s">
        <v>4260</v>
      </c>
      <c r="H2143" s="3"/>
    </row>
    <row r="2144" ht="15.75" customHeight="1">
      <c r="A2144" s="2">
        <v>45688.0</v>
      </c>
      <c r="B2144" s="3" t="s">
        <v>7</v>
      </c>
      <c r="C2144" s="3" t="s">
        <v>8</v>
      </c>
      <c r="D2144" s="3" t="s">
        <v>26</v>
      </c>
      <c r="E2144" s="3" t="s">
        <v>660</v>
      </c>
      <c r="F2144" s="3" t="s">
        <v>4261</v>
      </c>
      <c r="G2144" s="3" t="s">
        <v>4262</v>
      </c>
      <c r="H2144" s="3"/>
    </row>
    <row r="2145" ht="15.75" customHeight="1">
      <c r="A2145" s="2">
        <v>45688.0</v>
      </c>
      <c r="B2145" s="3" t="s">
        <v>7</v>
      </c>
      <c r="C2145" s="3" t="s">
        <v>8</v>
      </c>
      <c r="D2145" s="3" t="s">
        <v>63</v>
      </c>
      <c r="E2145" s="3" t="s">
        <v>20</v>
      </c>
      <c r="F2145" s="3" t="s">
        <v>4263</v>
      </c>
      <c r="G2145" s="3" t="s">
        <v>4264</v>
      </c>
      <c r="H2145" s="3"/>
    </row>
    <row r="2146" ht="15.75" customHeight="1">
      <c r="A2146" s="2">
        <v>45688.0</v>
      </c>
      <c r="B2146" s="3" t="s">
        <v>7</v>
      </c>
      <c r="C2146" s="3" t="s">
        <v>106</v>
      </c>
      <c r="D2146" s="3" t="s">
        <v>19</v>
      </c>
      <c r="E2146" s="3" t="s">
        <v>15</v>
      </c>
      <c r="F2146" s="3" t="s">
        <v>4265</v>
      </c>
      <c r="G2146" s="3" t="s">
        <v>4266</v>
      </c>
      <c r="H2146" s="3"/>
    </row>
    <row r="2147" ht="15.75" customHeight="1">
      <c r="A2147" s="2">
        <v>45688.0</v>
      </c>
      <c r="B2147" s="3" t="s">
        <v>7</v>
      </c>
      <c r="C2147" s="3" t="s">
        <v>106</v>
      </c>
      <c r="D2147" s="3" t="s">
        <v>9</v>
      </c>
      <c r="E2147" s="3" t="s">
        <v>258</v>
      </c>
      <c r="F2147" s="3" t="s">
        <v>4267</v>
      </c>
      <c r="G2147" s="3" t="s">
        <v>4268</v>
      </c>
      <c r="H2147" s="3"/>
    </row>
    <row r="2148" ht="15.75" customHeight="1">
      <c r="A2148" s="2">
        <v>45688.0</v>
      </c>
      <c r="B2148" s="3" t="s">
        <v>7</v>
      </c>
      <c r="C2148" s="3" t="s">
        <v>106</v>
      </c>
      <c r="D2148" s="3" t="s">
        <v>26</v>
      </c>
      <c r="E2148" s="3" t="s">
        <v>258</v>
      </c>
      <c r="F2148" s="3" t="s">
        <v>4269</v>
      </c>
      <c r="G2148" s="3" t="s">
        <v>4270</v>
      </c>
      <c r="H2148" s="3"/>
    </row>
    <row r="2149" ht="15.75" customHeight="1">
      <c r="A2149" s="2">
        <v>45688.0</v>
      </c>
      <c r="B2149" s="3" t="s">
        <v>7</v>
      </c>
      <c r="C2149" s="3" t="s">
        <v>118</v>
      </c>
      <c r="D2149" s="3" t="s">
        <v>9</v>
      </c>
      <c r="E2149" s="3" t="s">
        <v>258</v>
      </c>
      <c r="F2149" s="3" t="s">
        <v>4271</v>
      </c>
      <c r="G2149" s="3" t="s">
        <v>4272</v>
      </c>
      <c r="H2149" s="3"/>
    </row>
    <row r="2150" ht="15.75" customHeight="1">
      <c r="A2150" s="2">
        <v>45688.0</v>
      </c>
      <c r="B2150" s="3" t="s">
        <v>7</v>
      </c>
      <c r="C2150" s="3" t="s">
        <v>118</v>
      </c>
      <c r="D2150" s="3" t="s">
        <v>23</v>
      </c>
      <c r="E2150" s="3" t="s">
        <v>101</v>
      </c>
      <c r="F2150" s="3" t="s">
        <v>4273</v>
      </c>
      <c r="G2150" s="3" t="s">
        <v>4274</v>
      </c>
      <c r="H2150" s="3"/>
    </row>
    <row r="2151" ht="15.75" customHeight="1">
      <c r="A2151" s="2">
        <v>45688.0</v>
      </c>
      <c r="B2151" s="3" t="s">
        <v>7</v>
      </c>
      <c r="C2151" s="3" t="s">
        <v>126</v>
      </c>
      <c r="D2151" s="3" t="s">
        <v>68</v>
      </c>
      <c r="E2151" s="3" t="s">
        <v>15</v>
      </c>
      <c r="F2151" s="3" t="s">
        <v>4275</v>
      </c>
      <c r="G2151" s="3" t="s">
        <v>4276</v>
      </c>
      <c r="H2151" s="3"/>
    </row>
    <row r="2152" ht="15.75" customHeight="1">
      <c r="A2152" s="2">
        <v>45688.0</v>
      </c>
      <c r="B2152" s="3" t="s">
        <v>7</v>
      </c>
      <c r="C2152" s="3" t="s">
        <v>126</v>
      </c>
      <c r="D2152" s="3" t="s">
        <v>26</v>
      </c>
      <c r="E2152" s="3" t="s">
        <v>258</v>
      </c>
      <c r="F2152" s="3" t="s">
        <v>4277</v>
      </c>
      <c r="G2152" s="3" t="s">
        <v>4278</v>
      </c>
      <c r="H2152" s="3"/>
    </row>
    <row r="2153" ht="15.75" customHeight="1">
      <c r="A2153" s="2">
        <v>45688.0</v>
      </c>
      <c r="B2153" s="3" t="s">
        <v>7</v>
      </c>
      <c r="C2153" s="3" t="s">
        <v>126</v>
      </c>
      <c r="D2153" s="3" t="s">
        <v>38</v>
      </c>
      <c r="E2153" s="3" t="s">
        <v>101</v>
      </c>
      <c r="F2153" s="3" t="s">
        <v>4279</v>
      </c>
      <c r="G2153" s="3" t="s">
        <v>4280</v>
      </c>
      <c r="H2153" s="3"/>
    </row>
    <row r="2154" ht="15.75" customHeight="1">
      <c r="A2154" s="2">
        <v>45688.0</v>
      </c>
      <c r="B2154" s="3" t="s">
        <v>7</v>
      </c>
      <c r="C2154" s="3" t="s">
        <v>126</v>
      </c>
      <c r="D2154" s="3" t="s">
        <v>19</v>
      </c>
      <c r="E2154" s="3" t="s">
        <v>15</v>
      </c>
      <c r="F2154" s="3" t="s">
        <v>4281</v>
      </c>
      <c r="G2154" s="3" t="s">
        <v>4282</v>
      </c>
      <c r="H2154" s="3"/>
    </row>
    <row r="2155" ht="15.75" customHeight="1">
      <c r="A2155" s="2">
        <v>45688.0</v>
      </c>
      <c r="B2155" s="3" t="s">
        <v>7</v>
      </c>
      <c r="C2155" s="3" t="s">
        <v>126</v>
      </c>
      <c r="D2155" s="3" t="s">
        <v>68</v>
      </c>
      <c r="E2155" s="3" t="s">
        <v>20</v>
      </c>
      <c r="F2155" s="3" t="s">
        <v>4283</v>
      </c>
      <c r="G2155" s="3" t="s">
        <v>4284</v>
      </c>
      <c r="H2155" s="3"/>
    </row>
    <row r="2156" ht="15.75" customHeight="1">
      <c r="A2156" s="2">
        <v>45688.0</v>
      </c>
      <c r="B2156" s="3" t="s">
        <v>7</v>
      </c>
      <c r="C2156" s="3" t="s">
        <v>131</v>
      </c>
      <c r="D2156" s="3" t="s">
        <v>26</v>
      </c>
      <c r="E2156" s="3" t="s">
        <v>1097</v>
      </c>
      <c r="F2156" s="3" t="s">
        <v>4285</v>
      </c>
      <c r="G2156" s="3" t="s">
        <v>4286</v>
      </c>
      <c r="H2156" s="3"/>
    </row>
    <row r="2157" ht="15.75" customHeight="1">
      <c r="A2157" s="2">
        <v>45688.0</v>
      </c>
      <c r="B2157" s="3" t="s">
        <v>7</v>
      </c>
      <c r="C2157" s="3" t="s">
        <v>131</v>
      </c>
      <c r="D2157" s="3" t="s">
        <v>26</v>
      </c>
      <c r="E2157" s="3" t="s">
        <v>660</v>
      </c>
      <c r="F2157" s="3" t="s">
        <v>4287</v>
      </c>
      <c r="G2157" s="3" t="s">
        <v>4288</v>
      </c>
      <c r="H2157" s="3"/>
    </row>
    <row r="2158" ht="15.75" customHeight="1">
      <c r="A2158" s="2">
        <v>45688.0</v>
      </c>
      <c r="B2158" s="3" t="s">
        <v>7</v>
      </c>
      <c r="C2158" s="3" t="s">
        <v>118</v>
      </c>
      <c r="D2158" s="3" t="s">
        <v>9</v>
      </c>
      <c r="E2158" s="3" t="s">
        <v>10</v>
      </c>
      <c r="F2158" s="3" t="s">
        <v>4289</v>
      </c>
      <c r="G2158" s="3" t="s">
        <v>4290</v>
      </c>
      <c r="H2158" s="3"/>
    </row>
    <row r="2159" ht="15.75" customHeight="1">
      <c r="A2159" s="2">
        <v>45688.0</v>
      </c>
      <c r="B2159" s="3" t="s">
        <v>92</v>
      </c>
      <c r="C2159" s="3" t="s">
        <v>158</v>
      </c>
      <c r="D2159" s="3" t="s">
        <v>38</v>
      </c>
      <c r="E2159" s="3" t="s">
        <v>15</v>
      </c>
      <c r="F2159" s="3" t="s">
        <v>4291</v>
      </c>
      <c r="G2159" s="3" t="s">
        <v>4292</v>
      </c>
      <c r="H2159" s="3"/>
    </row>
    <row r="2160" ht="15.75" customHeight="1">
      <c r="A2160" s="2">
        <v>45688.0</v>
      </c>
      <c r="B2160" s="3" t="s">
        <v>92</v>
      </c>
      <c r="C2160" s="3" t="s">
        <v>98</v>
      </c>
      <c r="D2160" s="3" t="s">
        <v>63</v>
      </c>
      <c r="E2160" s="3" t="s">
        <v>101</v>
      </c>
      <c r="F2160" s="3" t="s">
        <v>4293</v>
      </c>
      <c r="G2160" s="3" t="s">
        <v>4294</v>
      </c>
      <c r="H2160" s="3"/>
    </row>
    <row r="2161" ht="15.75" customHeight="1">
      <c r="A2161" s="2">
        <v>45688.0</v>
      </c>
      <c r="B2161" s="3" t="s">
        <v>92</v>
      </c>
      <c r="C2161" s="3" t="s">
        <v>158</v>
      </c>
      <c r="D2161" s="3" t="s">
        <v>34</v>
      </c>
      <c r="E2161" s="3" t="s">
        <v>101</v>
      </c>
      <c r="F2161" s="3" t="s">
        <v>4295</v>
      </c>
      <c r="G2161" s="3" t="s">
        <v>4296</v>
      </c>
      <c r="H2161" s="3"/>
    </row>
    <row r="2162" ht="15.75" customHeight="1">
      <c r="A2162" s="2">
        <v>45688.0</v>
      </c>
      <c r="B2162" s="3" t="s">
        <v>92</v>
      </c>
      <c r="C2162" s="3" t="s">
        <v>98</v>
      </c>
      <c r="D2162" s="3" t="s">
        <v>9</v>
      </c>
      <c r="E2162" s="3" t="s">
        <v>109</v>
      </c>
      <c r="F2162" s="3" t="s">
        <v>4297</v>
      </c>
      <c r="G2162" s="3" t="s">
        <v>4298</v>
      </c>
      <c r="H2162" s="3"/>
    </row>
    <row r="2163" ht="15.75" customHeight="1">
      <c r="A2163" s="2">
        <v>45688.0</v>
      </c>
      <c r="B2163" s="3" t="s">
        <v>92</v>
      </c>
      <c r="C2163" s="3" t="s">
        <v>98</v>
      </c>
      <c r="D2163" s="3" t="s">
        <v>9</v>
      </c>
      <c r="E2163" s="3" t="s">
        <v>101</v>
      </c>
      <c r="F2163" s="3" t="s">
        <v>4299</v>
      </c>
      <c r="G2163" s="3" t="s">
        <v>4300</v>
      </c>
      <c r="H2163" s="3"/>
    </row>
    <row r="2164" ht="15.75" customHeight="1">
      <c r="A2164" s="2">
        <v>45688.0</v>
      </c>
      <c r="B2164" s="3" t="s">
        <v>92</v>
      </c>
      <c r="C2164" s="3" t="s">
        <v>98</v>
      </c>
      <c r="D2164" s="3" t="s">
        <v>63</v>
      </c>
      <c r="E2164" s="3" t="s">
        <v>59</v>
      </c>
      <c r="F2164" s="3" t="s">
        <v>4301</v>
      </c>
      <c r="G2164" s="3" t="s">
        <v>4302</v>
      </c>
      <c r="H2164" s="3"/>
    </row>
    <row r="2165" ht="15.75" customHeight="1">
      <c r="A2165" s="2">
        <v>45688.0</v>
      </c>
      <c r="B2165" s="3" t="s">
        <v>92</v>
      </c>
      <c r="C2165" s="3" t="s">
        <v>144</v>
      </c>
      <c r="D2165" s="3" t="s">
        <v>63</v>
      </c>
      <c r="E2165" s="3" t="s">
        <v>59</v>
      </c>
      <c r="F2165" s="3" t="s">
        <v>4303</v>
      </c>
      <c r="G2165" s="3" t="s">
        <v>4304</v>
      </c>
      <c r="H2165" s="3"/>
    </row>
    <row r="2166" ht="15.75" customHeight="1">
      <c r="A2166" s="2">
        <v>45688.0</v>
      </c>
      <c r="B2166" s="3" t="s">
        <v>92</v>
      </c>
      <c r="C2166" s="3" t="s">
        <v>144</v>
      </c>
      <c r="D2166" s="3" t="s">
        <v>34</v>
      </c>
      <c r="E2166" s="3" t="s">
        <v>109</v>
      </c>
      <c r="F2166" s="3" t="s">
        <v>4305</v>
      </c>
      <c r="G2166" s="3" t="s">
        <v>4306</v>
      </c>
      <c r="H2166" s="3"/>
    </row>
    <row r="2167" ht="15.75" customHeight="1">
      <c r="A2167" s="2">
        <v>45688.0</v>
      </c>
      <c r="B2167" s="3" t="s">
        <v>92</v>
      </c>
      <c r="C2167" s="3" t="s">
        <v>144</v>
      </c>
      <c r="D2167" s="3" t="s">
        <v>23</v>
      </c>
      <c r="E2167" s="3" t="s">
        <v>20</v>
      </c>
      <c r="F2167" s="3" t="s">
        <v>4307</v>
      </c>
      <c r="G2167" s="3" t="s">
        <v>4308</v>
      </c>
      <c r="H2167" s="3"/>
    </row>
    <row r="2168" ht="15.75" customHeight="1">
      <c r="A2168" s="2">
        <v>45688.0</v>
      </c>
      <c r="B2168" s="3" t="s">
        <v>92</v>
      </c>
      <c r="C2168" s="4" t="s">
        <v>149</v>
      </c>
      <c r="D2168" s="3" t="s">
        <v>26</v>
      </c>
      <c r="E2168" s="3" t="s">
        <v>101</v>
      </c>
      <c r="F2168" s="3" t="s">
        <v>4309</v>
      </c>
      <c r="G2168" s="3" t="s">
        <v>4310</v>
      </c>
      <c r="H2168" s="3"/>
    </row>
    <row r="2169" ht="15.75" customHeight="1">
      <c r="A2169" s="2">
        <v>45688.0</v>
      </c>
      <c r="B2169" s="3" t="s">
        <v>92</v>
      </c>
      <c r="C2169" s="4" t="s">
        <v>149</v>
      </c>
      <c r="D2169" s="3" t="s">
        <v>68</v>
      </c>
      <c r="E2169" s="3" t="s">
        <v>20</v>
      </c>
      <c r="F2169" s="3" t="s">
        <v>4311</v>
      </c>
      <c r="G2169" s="3" t="s">
        <v>4312</v>
      </c>
      <c r="H2169" s="3"/>
    </row>
    <row r="2170" ht="15.75" customHeight="1">
      <c r="A2170" s="2">
        <v>45688.0</v>
      </c>
      <c r="B2170" s="3" t="s">
        <v>92</v>
      </c>
      <c r="C2170" s="4" t="s">
        <v>149</v>
      </c>
      <c r="D2170" s="3" t="s">
        <v>38</v>
      </c>
      <c r="E2170" s="3" t="s">
        <v>15</v>
      </c>
      <c r="F2170" s="3" t="s">
        <v>4313</v>
      </c>
      <c r="G2170" s="3" t="s">
        <v>4314</v>
      </c>
      <c r="H2170" s="3"/>
    </row>
    <row r="2171" ht="15.75" customHeight="1">
      <c r="A2171" s="2">
        <v>45688.0</v>
      </c>
      <c r="B2171" s="3" t="s">
        <v>92</v>
      </c>
      <c r="C2171" s="4" t="s">
        <v>149</v>
      </c>
      <c r="D2171" s="3" t="s">
        <v>26</v>
      </c>
      <c r="E2171" s="3" t="s">
        <v>101</v>
      </c>
      <c r="F2171" s="3" t="s">
        <v>4315</v>
      </c>
      <c r="G2171" s="3" t="s">
        <v>4316</v>
      </c>
      <c r="H2171" s="3"/>
    </row>
    <row r="2172" ht="15.75" customHeight="1">
      <c r="A2172" s="2">
        <v>45688.0</v>
      </c>
      <c r="B2172" s="3" t="s">
        <v>92</v>
      </c>
      <c r="C2172" s="3" t="s">
        <v>158</v>
      </c>
      <c r="D2172" s="3" t="s">
        <v>19</v>
      </c>
      <c r="E2172" s="3" t="s">
        <v>20</v>
      </c>
      <c r="F2172" s="3" t="s">
        <v>4317</v>
      </c>
      <c r="G2172" s="3" t="s">
        <v>4318</v>
      </c>
      <c r="H2172" s="3"/>
    </row>
    <row r="2173" ht="15.75" customHeight="1">
      <c r="A2173" s="2">
        <v>45688.0</v>
      </c>
      <c r="B2173" s="3" t="s">
        <v>92</v>
      </c>
      <c r="C2173" s="3" t="s">
        <v>158</v>
      </c>
      <c r="D2173" s="3" t="s">
        <v>26</v>
      </c>
      <c r="E2173" s="3" t="s">
        <v>15</v>
      </c>
      <c r="F2173" s="3" t="s">
        <v>4319</v>
      </c>
      <c r="G2173" s="3" t="s">
        <v>4320</v>
      </c>
      <c r="H2173" s="3"/>
    </row>
    <row r="2174" ht="15.75" customHeight="1">
      <c r="A2174" s="2">
        <v>45688.0</v>
      </c>
      <c r="B2174" s="3" t="s">
        <v>92</v>
      </c>
      <c r="C2174" s="3" t="s">
        <v>144</v>
      </c>
      <c r="D2174" s="3" t="s">
        <v>26</v>
      </c>
      <c r="E2174" s="3" t="s">
        <v>101</v>
      </c>
      <c r="F2174" s="3" t="s">
        <v>4321</v>
      </c>
      <c r="G2174" s="3" t="s">
        <v>4322</v>
      </c>
      <c r="H2174" s="3"/>
    </row>
    <row r="2175" ht="15.75" customHeight="1">
      <c r="A2175" s="2">
        <v>45689.0</v>
      </c>
      <c r="B2175" s="3" t="s">
        <v>13</v>
      </c>
      <c r="C2175" s="3" t="s">
        <v>169</v>
      </c>
      <c r="D2175" s="3" t="s">
        <v>19</v>
      </c>
      <c r="E2175" s="3" t="s">
        <v>20</v>
      </c>
      <c r="F2175" s="3" t="s">
        <v>4323</v>
      </c>
      <c r="G2175" s="3" t="s">
        <v>4324</v>
      </c>
      <c r="H2175" s="3"/>
    </row>
    <row r="2176" ht="15.75" customHeight="1">
      <c r="A2176" s="2">
        <v>45689.0</v>
      </c>
      <c r="B2176" s="3" t="s">
        <v>13</v>
      </c>
      <c r="C2176" s="3" t="s">
        <v>37</v>
      </c>
      <c r="D2176" s="3" t="s">
        <v>68</v>
      </c>
      <c r="E2176" s="3" t="s">
        <v>20</v>
      </c>
      <c r="F2176" s="3" t="s">
        <v>4325</v>
      </c>
      <c r="G2176" s="3" t="s">
        <v>4326</v>
      </c>
      <c r="H2176" s="3"/>
    </row>
    <row r="2177" ht="15.75" customHeight="1">
      <c r="A2177" s="2">
        <v>45689.0</v>
      </c>
      <c r="B2177" s="3" t="s">
        <v>13</v>
      </c>
      <c r="C2177" s="3" t="s">
        <v>169</v>
      </c>
      <c r="D2177" s="3" t="s">
        <v>26</v>
      </c>
      <c r="E2177" s="3" t="s">
        <v>15</v>
      </c>
      <c r="F2177" s="3" t="s">
        <v>4327</v>
      </c>
      <c r="G2177" s="3" t="s">
        <v>4328</v>
      </c>
      <c r="H2177" s="3"/>
    </row>
    <row r="2178" ht="15.75" customHeight="1">
      <c r="A2178" s="2">
        <v>45689.0</v>
      </c>
      <c r="B2178" s="3" t="s">
        <v>13</v>
      </c>
      <c r="C2178" s="3" t="s">
        <v>37</v>
      </c>
      <c r="D2178" s="3" t="s">
        <v>63</v>
      </c>
      <c r="E2178" s="3" t="s">
        <v>101</v>
      </c>
      <c r="F2178" s="3" t="s">
        <v>4329</v>
      </c>
      <c r="G2178" s="3" t="s">
        <v>4330</v>
      </c>
      <c r="H2178" s="3"/>
    </row>
    <row r="2179" ht="15.75" customHeight="1">
      <c r="A2179" s="2">
        <v>45689.0</v>
      </c>
      <c r="B2179" s="3" t="s">
        <v>13</v>
      </c>
      <c r="C2179" s="3" t="s">
        <v>37</v>
      </c>
      <c r="D2179" s="3" t="s">
        <v>26</v>
      </c>
      <c r="E2179" s="3" t="s">
        <v>15</v>
      </c>
      <c r="F2179" s="3" t="s">
        <v>4331</v>
      </c>
      <c r="G2179" s="3" t="s">
        <v>4332</v>
      </c>
      <c r="H2179" s="3"/>
    </row>
    <row r="2180" ht="15.75" customHeight="1">
      <c r="A2180" s="2">
        <v>45689.0</v>
      </c>
      <c r="B2180" s="3" t="s">
        <v>13</v>
      </c>
      <c r="C2180" s="3" t="s">
        <v>37</v>
      </c>
      <c r="D2180" s="3" t="s">
        <v>68</v>
      </c>
      <c r="E2180" s="3" t="s">
        <v>20</v>
      </c>
      <c r="F2180" s="3" t="s">
        <v>4333</v>
      </c>
      <c r="G2180" s="3" t="s">
        <v>4334</v>
      </c>
      <c r="H2180" s="3"/>
    </row>
    <row r="2181" ht="15.75" customHeight="1">
      <c r="A2181" s="2">
        <v>45689.0</v>
      </c>
      <c r="B2181" s="3" t="s">
        <v>13</v>
      </c>
      <c r="C2181" s="3" t="s">
        <v>29</v>
      </c>
      <c r="D2181" s="3" t="s">
        <v>26</v>
      </c>
      <c r="E2181" s="3" t="s">
        <v>15</v>
      </c>
      <c r="F2181" s="3" t="s">
        <v>3924</v>
      </c>
      <c r="G2181" s="3" t="s">
        <v>4335</v>
      </c>
      <c r="H2181" s="3"/>
    </row>
    <row r="2182" ht="15.75" customHeight="1">
      <c r="A2182" s="2">
        <v>45689.0</v>
      </c>
      <c r="B2182" s="3" t="s">
        <v>13</v>
      </c>
      <c r="C2182" s="3" t="s">
        <v>14</v>
      </c>
      <c r="D2182" s="3" t="s">
        <v>68</v>
      </c>
      <c r="E2182" s="3" t="s">
        <v>59</v>
      </c>
      <c r="F2182" s="3" t="s">
        <v>4336</v>
      </c>
      <c r="G2182" s="3" t="s">
        <v>4337</v>
      </c>
      <c r="H2182" s="3"/>
    </row>
    <row r="2183" ht="15.75" customHeight="1">
      <c r="A2183" s="2">
        <v>45689.0</v>
      </c>
      <c r="B2183" s="3" t="s">
        <v>13</v>
      </c>
      <c r="C2183" s="3" t="s">
        <v>29</v>
      </c>
      <c r="D2183" s="3" t="s">
        <v>68</v>
      </c>
      <c r="E2183" s="3" t="s">
        <v>59</v>
      </c>
      <c r="F2183" s="3" t="s">
        <v>4338</v>
      </c>
      <c r="G2183" s="3" t="s">
        <v>4339</v>
      </c>
      <c r="H2183" s="3"/>
    </row>
    <row r="2184" ht="15.75" customHeight="1">
      <c r="A2184" s="2">
        <v>45689.0</v>
      </c>
      <c r="B2184" s="3" t="s">
        <v>13</v>
      </c>
      <c r="C2184" s="3" t="s">
        <v>18</v>
      </c>
      <c r="D2184" s="3" t="s">
        <v>23</v>
      </c>
      <c r="E2184" s="3" t="s">
        <v>20</v>
      </c>
      <c r="F2184" s="3" t="s">
        <v>4340</v>
      </c>
      <c r="G2184" s="3" t="s">
        <v>4341</v>
      </c>
      <c r="H2184" s="3"/>
    </row>
    <row r="2185" ht="15.75" customHeight="1">
      <c r="A2185" s="2">
        <v>45689.0</v>
      </c>
      <c r="B2185" s="3" t="s">
        <v>13</v>
      </c>
      <c r="C2185" s="3" t="s">
        <v>18</v>
      </c>
      <c r="D2185" s="3" t="s">
        <v>26</v>
      </c>
      <c r="E2185" s="3" t="s">
        <v>15</v>
      </c>
      <c r="F2185" s="3" t="s">
        <v>4342</v>
      </c>
      <c r="G2185" s="3" t="s">
        <v>4343</v>
      </c>
      <c r="H2185" s="3"/>
    </row>
    <row r="2186" ht="15.75" customHeight="1">
      <c r="A2186" s="2">
        <v>45689.0</v>
      </c>
      <c r="B2186" s="3" t="s">
        <v>13</v>
      </c>
      <c r="C2186" s="3" t="s">
        <v>18</v>
      </c>
      <c r="D2186" s="3" t="s">
        <v>68</v>
      </c>
      <c r="E2186" s="3" t="s">
        <v>20</v>
      </c>
      <c r="F2186" s="3" t="s">
        <v>4344</v>
      </c>
      <c r="G2186" s="3" t="s">
        <v>4345</v>
      </c>
      <c r="H2186" s="3"/>
    </row>
    <row r="2187" ht="15.75" customHeight="1">
      <c r="A2187" s="2">
        <v>45689.0</v>
      </c>
      <c r="B2187" s="3" t="s">
        <v>13</v>
      </c>
      <c r="C2187" s="3" t="s">
        <v>18</v>
      </c>
      <c r="D2187" s="3" t="s">
        <v>68</v>
      </c>
      <c r="E2187" s="3" t="s">
        <v>20</v>
      </c>
      <c r="F2187" s="3" t="s">
        <v>4346</v>
      </c>
      <c r="G2187" s="3" t="s">
        <v>4347</v>
      </c>
      <c r="H2187" s="3"/>
    </row>
    <row r="2188" ht="15.75" customHeight="1">
      <c r="A2188" s="2">
        <v>45689.0</v>
      </c>
      <c r="B2188" s="3" t="s">
        <v>13</v>
      </c>
      <c r="C2188" s="3" t="s">
        <v>14</v>
      </c>
      <c r="D2188" s="3" t="s">
        <v>19</v>
      </c>
      <c r="E2188" s="3" t="s">
        <v>20</v>
      </c>
      <c r="F2188" s="3" t="s">
        <v>4348</v>
      </c>
      <c r="G2188" s="3" t="s">
        <v>4349</v>
      </c>
      <c r="H2188" s="3"/>
    </row>
    <row r="2189" ht="15.75" customHeight="1">
      <c r="A2189" s="2">
        <v>45689.0</v>
      </c>
      <c r="B2189" s="3" t="s">
        <v>13</v>
      </c>
      <c r="C2189" s="3" t="s">
        <v>169</v>
      </c>
      <c r="D2189" s="3" t="s">
        <v>68</v>
      </c>
      <c r="E2189" s="3" t="s">
        <v>20</v>
      </c>
      <c r="F2189" s="3" t="s">
        <v>4350</v>
      </c>
      <c r="G2189" s="3" t="s">
        <v>4351</v>
      </c>
      <c r="H2189" s="3"/>
    </row>
    <row r="2190" ht="15.75" customHeight="1">
      <c r="A2190" s="2">
        <v>45689.0</v>
      </c>
      <c r="B2190" s="3" t="s">
        <v>13</v>
      </c>
      <c r="C2190" s="3" t="s">
        <v>29</v>
      </c>
      <c r="D2190" s="3" t="s">
        <v>26</v>
      </c>
      <c r="E2190" s="3" t="s">
        <v>15</v>
      </c>
      <c r="F2190" s="3" t="s">
        <v>4352</v>
      </c>
      <c r="G2190" s="3" t="s">
        <v>3457</v>
      </c>
      <c r="H2190" s="3"/>
    </row>
    <row r="2191" ht="15.75" customHeight="1">
      <c r="A2191" s="2">
        <v>45689.0</v>
      </c>
      <c r="B2191" s="3" t="s">
        <v>57</v>
      </c>
      <c r="C2191" s="3" t="s">
        <v>58</v>
      </c>
      <c r="D2191" s="3" t="s">
        <v>19</v>
      </c>
      <c r="E2191" s="3" t="s">
        <v>20</v>
      </c>
      <c r="F2191" s="3" t="s">
        <v>4353</v>
      </c>
      <c r="G2191" s="3" t="s">
        <v>4354</v>
      </c>
      <c r="H2191" s="3"/>
    </row>
    <row r="2192" ht="15.75" customHeight="1">
      <c r="A2192" s="2">
        <v>45689.0</v>
      </c>
      <c r="B2192" s="3" t="s">
        <v>57</v>
      </c>
      <c r="C2192" s="3" t="s">
        <v>85</v>
      </c>
      <c r="D2192" s="3" t="s">
        <v>34</v>
      </c>
      <c r="E2192" s="3" t="s">
        <v>15</v>
      </c>
      <c r="F2192" s="3" t="s">
        <v>4355</v>
      </c>
      <c r="G2192" s="3" t="s">
        <v>4356</v>
      </c>
      <c r="H2192" s="3"/>
    </row>
    <row r="2193" ht="15.75" customHeight="1">
      <c r="A2193" s="2">
        <v>45689.0</v>
      </c>
      <c r="B2193" s="3" t="s">
        <v>57</v>
      </c>
      <c r="C2193" s="3" t="s">
        <v>58</v>
      </c>
      <c r="D2193" s="3" t="s">
        <v>38</v>
      </c>
      <c r="E2193" s="3" t="s">
        <v>20</v>
      </c>
      <c r="F2193" s="3" t="s">
        <v>987</v>
      </c>
      <c r="G2193" s="3" t="s">
        <v>4357</v>
      </c>
      <c r="H2193" s="3"/>
    </row>
    <row r="2194" ht="15.75" customHeight="1">
      <c r="A2194" s="2">
        <v>45689.0</v>
      </c>
      <c r="B2194" s="3" t="s">
        <v>57</v>
      </c>
      <c r="C2194" s="3" t="s">
        <v>85</v>
      </c>
      <c r="D2194" s="3" t="s">
        <v>23</v>
      </c>
      <c r="E2194" s="3" t="s">
        <v>59</v>
      </c>
      <c r="F2194" s="3" t="s">
        <v>4358</v>
      </c>
      <c r="G2194" s="3" t="s">
        <v>4359</v>
      </c>
      <c r="H2194" s="3"/>
    </row>
    <row r="2195" ht="15.75" customHeight="1">
      <c r="A2195" s="2">
        <v>45689.0</v>
      </c>
      <c r="B2195" s="3" t="s">
        <v>57</v>
      </c>
      <c r="C2195" s="3" t="s">
        <v>85</v>
      </c>
      <c r="D2195" s="3" t="s">
        <v>26</v>
      </c>
      <c r="E2195" s="3" t="s">
        <v>20</v>
      </c>
      <c r="F2195" s="3" t="s">
        <v>4360</v>
      </c>
      <c r="G2195" s="3" t="s">
        <v>4361</v>
      </c>
      <c r="H2195" s="3"/>
    </row>
    <row r="2196" ht="15.75" customHeight="1">
      <c r="A2196" s="2">
        <v>45689.0</v>
      </c>
      <c r="B2196" s="3" t="s">
        <v>92</v>
      </c>
      <c r="C2196" s="3" t="s">
        <v>93</v>
      </c>
      <c r="D2196" s="3" t="s">
        <v>23</v>
      </c>
      <c r="E2196" s="3" t="s">
        <v>20</v>
      </c>
      <c r="F2196" s="3" t="s">
        <v>4362</v>
      </c>
      <c r="G2196" s="3" t="s">
        <v>4363</v>
      </c>
      <c r="H2196" s="3"/>
    </row>
    <row r="2197" ht="15.75" customHeight="1">
      <c r="A2197" s="2">
        <v>45689.0</v>
      </c>
      <c r="B2197" s="3" t="s">
        <v>57</v>
      </c>
      <c r="C2197" s="3" t="s">
        <v>85</v>
      </c>
      <c r="D2197" s="3" t="s">
        <v>38</v>
      </c>
      <c r="E2197" s="3" t="s">
        <v>20</v>
      </c>
      <c r="F2197" s="3" t="s">
        <v>4364</v>
      </c>
      <c r="G2197" s="3" t="s">
        <v>4365</v>
      </c>
      <c r="H2197" s="3"/>
    </row>
    <row r="2198" ht="15.75" customHeight="1">
      <c r="A2198" s="2">
        <v>45689.0</v>
      </c>
      <c r="B2198" s="3" t="s">
        <v>57</v>
      </c>
      <c r="C2198" s="3" t="s">
        <v>80</v>
      </c>
      <c r="D2198" s="3" t="s">
        <v>63</v>
      </c>
      <c r="E2198" s="3" t="s">
        <v>59</v>
      </c>
      <c r="F2198" s="3" t="s">
        <v>3146</v>
      </c>
      <c r="G2198" s="3" t="s">
        <v>4366</v>
      </c>
      <c r="H2198" s="3"/>
    </row>
    <row r="2199" ht="15.75" customHeight="1">
      <c r="A2199" s="2">
        <v>45689.0</v>
      </c>
      <c r="B2199" s="3" t="s">
        <v>57</v>
      </c>
      <c r="C2199" s="3" t="s">
        <v>80</v>
      </c>
      <c r="D2199" s="3" t="s">
        <v>34</v>
      </c>
      <c r="E2199" s="3" t="s">
        <v>20</v>
      </c>
      <c r="F2199" s="3" t="s">
        <v>4367</v>
      </c>
      <c r="G2199" s="3" t="s">
        <v>4368</v>
      </c>
      <c r="H2199" s="3"/>
    </row>
    <row r="2200" ht="15.75" customHeight="1">
      <c r="A2200" s="2">
        <v>45689.0</v>
      </c>
      <c r="B2200" s="3" t="s">
        <v>57</v>
      </c>
      <c r="C2200" s="3" t="s">
        <v>80</v>
      </c>
      <c r="D2200" s="3" t="s">
        <v>63</v>
      </c>
      <c r="E2200" s="3" t="s">
        <v>59</v>
      </c>
      <c r="F2200" s="3" t="s">
        <v>4369</v>
      </c>
      <c r="G2200" s="3" t="s">
        <v>4370</v>
      </c>
      <c r="H2200" s="3"/>
    </row>
    <row r="2201" ht="15.75" customHeight="1">
      <c r="A2201" s="2">
        <v>45689.0</v>
      </c>
      <c r="B2201" s="3" t="s">
        <v>57</v>
      </c>
      <c r="C2201" s="3" t="s">
        <v>58</v>
      </c>
      <c r="D2201" s="3" t="s">
        <v>9</v>
      </c>
      <c r="E2201" s="3" t="s">
        <v>15</v>
      </c>
      <c r="F2201" s="3" t="s">
        <v>4371</v>
      </c>
      <c r="G2201" s="3" t="s">
        <v>4372</v>
      </c>
      <c r="H2201" s="3"/>
    </row>
    <row r="2202" ht="15.75" customHeight="1">
      <c r="A2202" s="2">
        <v>45689.0</v>
      </c>
      <c r="B2202" s="3" t="s">
        <v>57</v>
      </c>
      <c r="C2202" s="3" t="s">
        <v>80</v>
      </c>
      <c r="D2202" s="3" t="s">
        <v>34</v>
      </c>
      <c r="E2202" s="3" t="s">
        <v>20</v>
      </c>
      <c r="F2202" s="3" t="s">
        <v>4373</v>
      </c>
      <c r="G2202" s="3" t="s">
        <v>4374</v>
      </c>
      <c r="H2202" s="3"/>
    </row>
    <row r="2203" ht="15.75" customHeight="1">
      <c r="A2203" s="2">
        <v>45689.0</v>
      </c>
      <c r="B2203" s="3" t="s">
        <v>57</v>
      </c>
      <c r="C2203" s="3" t="s">
        <v>71</v>
      </c>
      <c r="D2203" s="3" t="s">
        <v>9</v>
      </c>
      <c r="E2203" s="3" t="s">
        <v>15</v>
      </c>
      <c r="F2203" s="3" t="s">
        <v>4375</v>
      </c>
      <c r="G2203" s="3" t="s">
        <v>4376</v>
      </c>
      <c r="H2203" s="3"/>
    </row>
    <row r="2204" ht="15.75" customHeight="1">
      <c r="A2204" s="2">
        <v>45689.0</v>
      </c>
      <c r="B2204" s="3" t="s">
        <v>57</v>
      </c>
      <c r="C2204" s="3" t="s">
        <v>71</v>
      </c>
      <c r="D2204" s="3" t="s">
        <v>19</v>
      </c>
      <c r="E2204" s="3" t="s">
        <v>20</v>
      </c>
      <c r="F2204" s="3" t="s">
        <v>4377</v>
      </c>
      <c r="G2204" s="3" t="s">
        <v>4378</v>
      </c>
      <c r="H2204" s="3"/>
    </row>
    <row r="2205" ht="15.75" customHeight="1">
      <c r="A2205" s="2">
        <v>45689.0</v>
      </c>
      <c r="B2205" s="3" t="s">
        <v>57</v>
      </c>
      <c r="C2205" s="3" t="s">
        <v>71</v>
      </c>
      <c r="D2205" s="3" t="s">
        <v>34</v>
      </c>
      <c r="E2205" s="3" t="s">
        <v>15</v>
      </c>
      <c r="F2205" s="3" t="s">
        <v>4379</v>
      </c>
      <c r="G2205" s="3" t="s">
        <v>4380</v>
      </c>
      <c r="H2205" s="3"/>
    </row>
    <row r="2206" ht="15.75" customHeight="1">
      <c r="A2206" s="2">
        <v>45689.0</v>
      </c>
      <c r="B2206" s="3" t="s">
        <v>57</v>
      </c>
      <c r="C2206" s="3" t="s">
        <v>71</v>
      </c>
      <c r="D2206" s="3" t="s">
        <v>63</v>
      </c>
      <c r="E2206" s="3" t="s">
        <v>59</v>
      </c>
      <c r="F2206" s="3" t="s">
        <v>4381</v>
      </c>
      <c r="G2206" s="3" t="s">
        <v>4382</v>
      </c>
      <c r="H2206" s="3"/>
    </row>
    <row r="2207" ht="15.75" customHeight="1">
      <c r="A2207" s="2">
        <v>45689.0</v>
      </c>
      <c r="B2207" s="3" t="s">
        <v>57</v>
      </c>
      <c r="C2207" s="3" t="s">
        <v>71</v>
      </c>
      <c r="D2207" s="3" t="s">
        <v>9</v>
      </c>
      <c r="E2207" s="3" t="s">
        <v>15</v>
      </c>
      <c r="F2207" s="3" t="s">
        <v>4383</v>
      </c>
      <c r="G2207" s="3" t="s">
        <v>4384</v>
      </c>
      <c r="H2207" s="3"/>
    </row>
    <row r="2208" ht="15.75" customHeight="1">
      <c r="A2208" s="2">
        <v>45689.0</v>
      </c>
      <c r="B2208" s="3" t="s">
        <v>57</v>
      </c>
      <c r="C2208" s="4" t="s">
        <v>62</v>
      </c>
      <c r="D2208" s="3" t="s">
        <v>19</v>
      </c>
      <c r="E2208" s="3" t="s">
        <v>20</v>
      </c>
      <c r="F2208" s="3" t="s">
        <v>4385</v>
      </c>
      <c r="G2208" s="3" t="s">
        <v>4386</v>
      </c>
      <c r="H2208" s="3"/>
    </row>
    <row r="2209" ht="15.75" customHeight="1">
      <c r="A2209" s="2">
        <v>45689.0</v>
      </c>
      <c r="B2209" s="3" t="s">
        <v>57</v>
      </c>
      <c r="C2209" s="4" t="s">
        <v>62</v>
      </c>
      <c r="D2209" s="3" t="s">
        <v>9</v>
      </c>
      <c r="E2209" s="3" t="s">
        <v>15</v>
      </c>
      <c r="F2209" s="3" t="s">
        <v>4387</v>
      </c>
      <c r="G2209" s="3" t="s">
        <v>4388</v>
      </c>
      <c r="H2209" s="3"/>
    </row>
    <row r="2210" ht="15.75" customHeight="1">
      <c r="A2210" s="2">
        <v>45689.0</v>
      </c>
      <c r="B2210" s="3" t="s">
        <v>57</v>
      </c>
      <c r="C2210" s="3" t="s">
        <v>80</v>
      </c>
      <c r="D2210" s="3" t="s">
        <v>23</v>
      </c>
      <c r="E2210" s="3" t="s">
        <v>59</v>
      </c>
      <c r="F2210" s="3" t="s">
        <v>4389</v>
      </c>
      <c r="G2210" s="3" t="s">
        <v>4390</v>
      </c>
      <c r="H2210" s="3"/>
    </row>
    <row r="2211" ht="15.75" customHeight="1">
      <c r="A2211" s="2">
        <v>45689.0</v>
      </c>
      <c r="B2211" s="3" t="s">
        <v>92</v>
      </c>
      <c r="C2211" s="3" t="s">
        <v>93</v>
      </c>
      <c r="D2211" s="3" t="s">
        <v>68</v>
      </c>
      <c r="E2211" s="3" t="s">
        <v>15</v>
      </c>
      <c r="F2211" s="3" t="s">
        <v>4391</v>
      </c>
      <c r="G2211" s="3" t="s">
        <v>4392</v>
      </c>
      <c r="H2211" s="3"/>
    </row>
    <row r="2212" ht="15.75" customHeight="1">
      <c r="A2212" s="2">
        <v>45689.0</v>
      </c>
      <c r="B2212" s="3" t="s">
        <v>57</v>
      </c>
      <c r="C2212" s="3" t="s">
        <v>85</v>
      </c>
      <c r="D2212" s="3" t="s">
        <v>26</v>
      </c>
      <c r="E2212" s="3" t="s">
        <v>20</v>
      </c>
      <c r="F2212" s="3" t="s">
        <v>4393</v>
      </c>
      <c r="G2212" s="3" t="s">
        <v>4394</v>
      </c>
      <c r="H2212" s="3"/>
    </row>
    <row r="2213" ht="15.75" customHeight="1">
      <c r="A2213" s="2">
        <v>45689.0</v>
      </c>
      <c r="B2213" s="3" t="s">
        <v>92</v>
      </c>
      <c r="C2213" s="3" t="s">
        <v>93</v>
      </c>
      <c r="D2213" s="3" t="s">
        <v>68</v>
      </c>
      <c r="E2213" s="3" t="s">
        <v>20</v>
      </c>
      <c r="F2213" s="3" t="s">
        <v>4395</v>
      </c>
      <c r="G2213" s="3" t="s">
        <v>4396</v>
      </c>
      <c r="H2213" s="3"/>
    </row>
    <row r="2214" ht="15.75" customHeight="1">
      <c r="A2214" s="2">
        <v>45689.0</v>
      </c>
      <c r="B2214" s="3" t="s">
        <v>7</v>
      </c>
      <c r="C2214" s="3" t="s">
        <v>126</v>
      </c>
      <c r="D2214" s="3" t="s">
        <v>23</v>
      </c>
      <c r="E2214" s="3" t="s">
        <v>101</v>
      </c>
      <c r="F2214" s="3" t="s">
        <v>4397</v>
      </c>
      <c r="G2214" s="3" t="s">
        <v>4398</v>
      </c>
      <c r="H2214" s="3"/>
    </row>
    <row r="2215" ht="15.75" customHeight="1">
      <c r="A2215" s="2">
        <v>45689.0</v>
      </c>
      <c r="B2215" s="3" t="s">
        <v>7</v>
      </c>
      <c r="C2215" s="3" t="s">
        <v>126</v>
      </c>
      <c r="D2215" s="3" t="s">
        <v>34</v>
      </c>
      <c r="E2215" s="3" t="s">
        <v>109</v>
      </c>
      <c r="F2215" s="3" t="s">
        <v>4399</v>
      </c>
      <c r="G2215" s="3" t="s">
        <v>4400</v>
      </c>
      <c r="H2215" s="3"/>
    </row>
    <row r="2216" ht="15.75" customHeight="1">
      <c r="A2216" s="2">
        <v>45689.0</v>
      </c>
      <c r="B2216" s="3" t="s">
        <v>7</v>
      </c>
      <c r="C2216" s="3" t="s">
        <v>126</v>
      </c>
      <c r="D2216" s="3" t="s">
        <v>34</v>
      </c>
      <c r="E2216" s="3" t="s">
        <v>258</v>
      </c>
      <c r="F2216" s="3" t="s">
        <v>4401</v>
      </c>
      <c r="G2216" s="3" t="s">
        <v>4402</v>
      </c>
      <c r="H2216" s="3"/>
    </row>
    <row r="2217" ht="15.75" customHeight="1">
      <c r="A2217" s="2">
        <v>45689.0</v>
      </c>
      <c r="B2217" s="3" t="s">
        <v>7</v>
      </c>
      <c r="C2217" s="3" t="s">
        <v>118</v>
      </c>
      <c r="D2217" s="3" t="s">
        <v>9</v>
      </c>
      <c r="E2217" s="3" t="s">
        <v>258</v>
      </c>
      <c r="F2217" s="3" t="s">
        <v>4403</v>
      </c>
      <c r="G2217" s="3" t="s">
        <v>4404</v>
      </c>
      <c r="H2217" s="3"/>
    </row>
    <row r="2218" ht="15.75" customHeight="1">
      <c r="A2218" s="2">
        <v>45689.0</v>
      </c>
      <c r="B2218" s="3" t="s">
        <v>7</v>
      </c>
      <c r="C2218" s="3" t="s">
        <v>118</v>
      </c>
      <c r="D2218" s="3" t="s">
        <v>26</v>
      </c>
      <c r="E2218" s="3" t="s">
        <v>1097</v>
      </c>
      <c r="F2218" s="3" t="s">
        <v>4405</v>
      </c>
      <c r="G2218" s="3" t="s">
        <v>4406</v>
      </c>
      <c r="H2218" s="3"/>
    </row>
    <row r="2219" ht="15.75" customHeight="1">
      <c r="A2219" s="2">
        <v>45689.0</v>
      </c>
      <c r="B2219" s="3" t="s">
        <v>7</v>
      </c>
      <c r="C2219" s="3" t="s">
        <v>118</v>
      </c>
      <c r="D2219" s="3" t="s">
        <v>38</v>
      </c>
      <c r="E2219" s="3" t="s">
        <v>109</v>
      </c>
      <c r="F2219" s="3" t="s">
        <v>4407</v>
      </c>
      <c r="G2219" s="3" t="s">
        <v>4408</v>
      </c>
      <c r="H2219" s="3"/>
    </row>
    <row r="2220" ht="15.75" customHeight="1">
      <c r="A2220" s="2">
        <v>45689.0</v>
      </c>
      <c r="B2220" s="3" t="s">
        <v>7</v>
      </c>
      <c r="C2220" s="3" t="s">
        <v>118</v>
      </c>
      <c r="D2220" s="3" t="s">
        <v>34</v>
      </c>
      <c r="E2220" s="3" t="s">
        <v>258</v>
      </c>
      <c r="F2220" s="3" t="s">
        <v>4409</v>
      </c>
      <c r="G2220" s="3" t="s">
        <v>4410</v>
      </c>
      <c r="H2220" s="3"/>
    </row>
    <row r="2221" ht="15.75" customHeight="1">
      <c r="A2221" s="2">
        <v>45689.0</v>
      </c>
      <c r="B2221" s="3" t="s">
        <v>7</v>
      </c>
      <c r="C2221" s="3" t="s">
        <v>106</v>
      </c>
      <c r="D2221" s="3" t="s">
        <v>63</v>
      </c>
      <c r="E2221" s="3" t="s">
        <v>20</v>
      </c>
      <c r="F2221" s="3" t="s">
        <v>4411</v>
      </c>
      <c r="G2221" s="3" t="s">
        <v>4412</v>
      </c>
      <c r="H2221" s="3"/>
    </row>
    <row r="2222" ht="15.75" customHeight="1">
      <c r="A2222" s="2">
        <v>45689.0</v>
      </c>
      <c r="B2222" s="3" t="s">
        <v>7</v>
      </c>
      <c r="C2222" s="3" t="s">
        <v>106</v>
      </c>
      <c r="D2222" s="3" t="s">
        <v>63</v>
      </c>
      <c r="E2222" s="3" t="s">
        <v>15</v>
      </c>
      <c r="F2222" s="3" t="s">
        <v>4413</v>
      </c>
      <c r="G2222" s="3" t="s">
        <v>4414</v>
      </c>
      <c r="H2222" s="3"/>
    </row>
    <row r="2223" ht="15.75" customHeight="1">
      <c r="A2223" s="2">
        <v>45689.0</v>
      </c>
      <c r="B2223" s="3" t="s">
        <v>7</v>
      </c>
      <c r="C2223" s="3" t="s">
        <v>106</v>
      </c>
      <c r="D2223" s="3" t="s">
        <v>34</v>
      </c>
      <c r="E2223" s="3" t="s">
        <v>109</v>
      </c>
      <c r="F2223" s="3" t="s">
        <v>4415</v>
      </c>
      <c r="G2223" s="3" t="s">
        <v>4416</v>
      </c>
      <c r="H2223" s="3"/>
    </row>
    <row r="2224" ht="15.75" customHeight="1">
      <c r="A2224" s="2">
        <v>45689.0</v>
      </c>
      <c r="B2224" s="3" t="s">
        <v>7</v>
      </c>
      <c r="C2224" s="3" t="s">
        <v>106</v>
      </c>
      <c r="D2224" s="3" t="s">
        <v>34</v>
      </c>
      <c r="E2224" s="3" t="s">
        <v>258</v>
      </c>
      <c r="F2224" s="3" t="s">
        <v>4417</v>
      </c>
      <c r="G2224" s="3" t="s">
        <v>4418</v>
      </c>
      <c r="H2224" s="3"/>
    </row>
    <row r="2225" ht="15.75" customHeight="1">
      <c r="A2225" s="2">
        <v>45689.0</v>
      </c>
      <c r="B2225" s="3" t="s">
        <v>7</v>
      </c>
      <c r="C2225" s="3" t="s">
        <v>106</v>
      </c>
      <c r="D2225" s="3" t="s">
        <v>26</v>
      </c>
      <c r="E2225" s="3" t="s">
        <v>1097</v>
      </c>
      <c r="F2225" s="3" t="s">
        <v>4419</v>
      </c>
      <c r="G2225" s="3" t="s">
        <v>4420</v>
      </c>
      <c r="H2225" s="3"/>
    </row>
    <row r="2226" ht="15.75" customHeight="1">
      <c r="A2226" s="2">
        <v>45689.0</v>
      </c>
      <c r="B2226" s="3" t="s">
        <v>7</v>
      </c>
      <c r="C2226" s="3" t="s">
        <v>8</v>
      </c>
      <c r="D2226" s="3" t="s">
        <v>68</v>
      </c>
      <c r="E2226" s="3" t="s">
        <v>15</v>
      </c>
      <c r="F2226" s="3" t="s">
        <v>4421</v>
      </c>
      <c r="G2226" s="3" t="s">
        <v>4422</v>
      </c>
      <c r="H2226" s="3"/>
    </row>
    <row r="2227" ht="15.75" customHeight="1">
      <c r="A2227" s="2">
        <v>45689.0</v>
      </c>
      <c r="B2227" s="3" t="s">
        <v>7</v>
      </c>
      <c r="C2227" s="3" t="s">
        <v>8</v>
      </c>
      <c r="D2227" s="3" t="s">
        <v>63</v>
      </c>
      <c r="E2227" s="3" t="s">
        <v>20</v>
      </c>
      <c r="F2227" s="3" t="s">
        <v>4423</v>
      </c>
      <c r="G2227" s="3" t="s">
        <v>4424</v>
      </c>
      <c r="H2227" s="3"/>
    </row>
    <row r="2228" ht="15.75" customHeight="1">
      <c r="A2228" s="2">
        <v>45689.0</v>
      </c>
      <c r="B2228" s="3" t="s">
        <v>7</v>
      </c>
      <c r="C2228" s="3" t="s">
        <v>8</v>
      </c>
      <c r="D2228" s="3" t="s">
        <v>26</v>
      </c>
      <c r="E2228" s="3" t="s">
        <v>119</v>
      </c>
      <c r="F2228" s="3" t="s">
        <v>4425</v>
      </c>
      <c r="G2228" s="3" t="s">
        <v>4426</v>
      </c>
      <c r="H2228" s="3"/>
    </row>
    <row r="2229" ht="15.75" customHeight="1">
      <c r="A2229" s="2">
        <v>45689.0</v>
      </c>
      <c r="B2229" s="3" t="s">
        <v>7</v>
      </c>
      <c r="C2229" s="3" t="s">
        <v>126</v>
      </c>
      <c r="D2229" s="3" t="s">
        <v>26</v>
      </c>
      <c r="E2229" s="3" t="s">
        <v>527</v>
      </c>
      <c r="F2229" s="3" t="s">
        <v>4427</v>
      </c>
      <c r="G2229" s="3" t="s">
        <v>4428</v>
      </c>
      <c r="H2229" s="3"/>
    </row>
    <row r="2230" ht="15.75" customHeight="1">
      <c r="A2230" s="2">
        <v>45689.0</v>
      </c>
      <c r="B2230" s="3" t="s">
        <v>7</v>
      </c>
      <c r="C2230" s="3" t="s">
        <v>131</v>
      </c>
      <c r="D2230" s="3" t="s">
        <v>63</v>
      </c>
      <c r="E2230" s="3" t="s">
        <v>15</v>
      </c>
      <c r="F2230" s="3" t="s">
        <v>4429</v>
      </c>
      <c r="G2230" s="3" t="s">
        <v>4430</v>
      </c>
      <c r="H2230" s="3"/>
    </row>
    <row r="2231" ht="15.75" customHeight="1">
      <c r="A2231" s="2">
        <v>45689.0</v>
      </c>
      <c r="B2231" s="3" t="s">
        <v>7</v>
      </c>
      <c r="C2231" s="3" t="s">
        <v>8</v>
      </c>
      <c r="D2231" s="3" t="s">
        <v>23</v>
      </c>
      <c r="E2231" s="3" t="s">
        <v>101</v>
      </c>
      <c r="F2231" s="3" t="s">
        <v>4431</v>
      </c>
      <c r="G2231" s="3" t="s">
        <v>4432</v>
      </c>
      <c r="H2231" s="3"/>
    </row>
    <row r="2232" ht="15.75" customHeight="1">
      <c r="A2232" s="2">
        <v>45689.0</v>
      </c>
      <c r="B2232" s="3" t="s">
        <v>7</v>
      </c>
      <c r="C2232" s="3" t="s">
        <v>131</v>
      </c>
      <c r="D2232" s="3" t="s">
        <v>26</v>
      </c>
      <c r="E2232" s="3" t="s">
        <v>119</v>
      </c>
      <c r="F2232" s="3" t="s">
        <v>4433</v>
      </c>
      <c r="G2232" s="3" t="s">
        <v>4434</v>
      </c>
      <c r="H2232" s="3"/>
    </row>
    <row r="2233" ht="15.75" customHeight="1">
      <c r="A2233" s="2">
        <v>45689.0</v>
      </c>
      <c r="B2233" s="3" t="s">
        <v>7</v>
      </c>
      <c r="C2233" s="3" t="s">
        <v>131</v>
      </c>
      <c r="D2233" s="3" t="s">
        <v>23</v>
      </c>
      <c r="E2233" s="3" t="s">
        <v>15</v>
      </c>
      <c r="F2233" s="3" t="s">
        <v>4435</v>
      </c>
      <c r="G2233" s="3" t="s">
        <v>666</v>
      </c>
      <c r="H2233" s="3"/>
    </row>
    <row r="2234" ht="15.75" customHeight="1">
      <c r="A2234" s="2">
        <v>45689.0</v>
      </c>
      <c r="B2234" s="3" t="s">
        <v>92</v>
      </c>
      <c r="C2234" s="3" t="s">
        <v>98</v>
      </c>
      <c r="D2234" s="3" t="s">
        <v>9</v>
      </c>
      <c r="E2234" s="3" t="s">
        <v>10</v>
      </c>
      <c r="F2234" s="3" t="s">
        <v>4436</v>
      </c>
      <c r="G2234" s="3" t="s">
        <v>4437</v>
      </c>
      <c r="H2234" s="3"/>
    </row>
    <row r="2235" ht="15.75" customHeight="1">
      <c r="A2235" s="2">
        <v>45689.0</v>
      </c>
      <c r="B2235" s="3" t="s">
        <v>92</v>
      </c>
      <c r="C2235" s="3" t="s">
        <v>98</v>
      </c>
      <c r="D2235" s="3" t="s">
        <v>26</v>
      </c>
      <c r="E2235" s="3" t="s">
        <v>101</v>
      </c>
      <c r="F2235" s="3" t="s">
        <v>4438</v>
      </c>
      <c r="G2235" s="3" t="s">
        <v>4439</v>
      </c>
      <c r="H2235" s="3"/>
    </row>
    <row r="2236" ht="15.75" customHeight="1">
      <c r="A2236" s="2">
        <v>45689.0</v>
      </c>
      <c r="B2236" s="3" t="s">
        <v>92</v>
      </c>
      <c r="C2236" s="3" t="s">
        <v>144</v>
      </c>
      <c r="D2236" s="3" t="s">
        <v>9</v>
      </c>
      <c r="E2236" s="3" t="s">
        <v>109</v>
      </c>
      <c r="F2236" s="3" t="s">
        <v>4440</v>
      </c>
      <c r="G2236" s="3" t="s">
        <v>4441</v>
      </c>
      <c r="H2236" s="3"/>
    </row>
    <row r="2237" ht="15.75" customHeight="1">
      <c r="A2237" s="2">
        <v>45689.0</v>
      </c>
      <c r="B2237" s="3" t="s">
        <v>92</v>
      </c>
      <c r="C2237" s="3" t="s">
        <v>144</v>
      </c>
      <c r="D2237" s="3" t="s">
        <v>23</v>
      </c>
      <c r="E2237" s="3" t="s">
        <v>15</v>
      </c>
      <c r="F2237" s="3" t="s">
        <v>3682</v>
      </c>
      <c r="G2237" s="3" t="s">
        <v>4442</v>
      </c>
      <c r="H2237" s="3"/>
    </row>
    <row r="2238" ht="15.75" customHeight="1">
      <c r="A2238" s="2">
        <v>45689.0</v>
      </c>
      <c r="B2238" s="3" t="s">
        <v>92</v>
      </c>
      <c r="C2238" s="3" t="s">
        <v>144</v>
      </c>
      <c r="D2238" s="3" t="s">
        <v>19</v>
      </c>
      <c r="E2238" s="3" t="s">
        <v>15</v>
      </c>
      <c r="F2238" s="3" t="s">
        <v>4443</v>
      </c>
      <c r="G2238" s="3" t="s">
        <v>4444</v>
      </c>
      <c r="H2238" s="3"/>
    </row>
    <row r="2239" ht="15.75" customHeight="1">
      <c r="A2239" s="2">
        <v>45689.0</v>
      </c>
      <c r="B2239" s="3" t="s">
        <v>92</v>
      </c>
      <c r="C2239" s="4" t="s">
        <v>149</v>
      </c>
      <c r="D2239" s="3" t="s">
        <v>23</v>
      </c>
      <c r="E2239" s="3" t="s">
        <v>15</v>
      </c>
      <c r="F2239" s="3" t="s">
        <v>4445</v>
      </c>
      <c r="G2239" s="3" t="s">
        <v>4446</v>
      </c>
      <c r="H2239" s="3"/>
    </row>
    <row r="2240" ht="15.75" customHeight="1">
      <c r="A2240" s="2">
        <v>45689.0</v>
      </c>
      <c r="B2240" s="3" t="s">
        <v>92</v>
      </c>
      <c r="C2240" s="4" t="s">
        <v>149</v>
      </c>
      <c r="D2240" s="3" t="s">
        <v>9</v>
      </c>
      <c r="E2240" s="3" t="s">
        <v>109</v>
      </c>
      <c r="F2240" s="3" t="s">
        <v>4447</v>
      </c>
      <c r="G2240" s="3" t="s">
        <v>4448</v>
      </c>
      <c r="H2240" s="3"/>
    </row>
    <row r="2241" ht="15.75" customHeight="1">
      <c r="A2241" s="2">
        <v>45689.0</v>
      </c>
      <c r="B2241" s="3" t="s">
        <v>92</v>
      </c>
      <c r="C2241" s="3" t="s">
        <v>93</v>
      </c>
      <c r="D2241" s="3" t="s">
        <v>26</v>
      </c>
      <c r="E2241" s="3" t="s">
        <v>15</v>
      </c>
      <c r="F2241" s="3" t="s">
        <v>4449</v>
      </c>
      <c r="G2241" s="3" t="s">
        <v>4450</v>
      </c>
      <c r="H2241" s="3"/>
    </row>
    <row r="2242" ht="15.75" customHeight="1">
      <c r="A2242" s="2">
        <v>45689.0</v>
      </c>
      <c r="B2242" s="3" t="s">
        <v>92</v>
      </c>
      <c r="C2242" s="4" t="s">
        <v>149</v>
      </c>
      <c r="D2242" s="3" t="s">
        <v>38</v>
      </c>
      <c r="E2242" s="3" t="s">
        <v>15</v>
      </c>
      <c r="F2242" s="3" t="s">
        <v>4451</v>
      </c>
      <c r="G2242" s="3" t="s">
        <v>4452</v>
      </c>
      <c r="H2242" s="3"/>
    </row>
    <row r="2243" ht="15.75" customHeight="1">
      <c r="A2243" s="2">
        <v>45689.0</v>
      </c>
      <c r="B2243" s="3" t="s">
        <v>92</v>
      </c>
      <c r="C2243" s="4" t="s">
        <v>149</v>
      </c>
      <c r="D2243" s="3" t="s">
        <v>19</v>
      </c>
      <c r="E2243" s="3" t="s">
        <v>15</v>
      </c>
      <c r="F2243" s="3" t="s">
        <v>4453</v>
      </c>
      <c r="G2243" s="3" t="s">
        <v>4454</v>
      </c>
      <c r="H2243" s="3"/>
    </row>
    <row r="2244" ht="15.75" customHeight="1">
      <c r="A2244" s="2">
        <v>45689.0</v>
      </c>
      <c r="B2244" s="3" t="s">
        <v>92</v>
      </c>
      <c r="C2244" s="3" t="s">
        <v>158</v>
      </c>
      <c r="D2244" s="3" t="s">
        <v>9</v>
      </c>
      <c r="E2244" s="3" t="s">
        <v>101</v>
      </c>
      <c r="F2244" s="3" t="s">
        <v>4455</v>
      </c>
      <c r="G2244" s="3" t="s">
        <v>4456</v>
      </c>
      <c r="H2244" s="3"/>
    </row>
    <row r="2245" ht="15.75" customHeight="1">
      <c r="A2245" s="2">
        <v>45689.0</v>
      </c>
      <c r="B2245" s="3" t="s">
        <v>92</v>
      </c>
      <c r="C2245" s="3" t="s">
        <v>158</v>
      </c>
      <c r="D2245" s="3" t="s">
        <v>63</v>
      </c>
      <c r="E2245" s="3" t="s">
        <v>10</v>
      </c>
      <c r="F2245" s="3" t="s">
        <v>4457</v>
      </c>
      <c r="G2245" s="3" t="s">
        <v>4458</v>
      </c>
      <c r="H2245" s="3"/>
    </row>
    <row r="2246" ht="15.75" customHeight="1">
      <c r="A2246" s="2">
        <v>45689.0</v>
      </c>
      <c r="B2246" s="3" t="s">
        <v>92</v>
      </c>
      <c r="C2246" s="3" t="s">
        <v>158</v>
      </c>
      <c r="D2246" s="3" t="s">
        <v>68</v>
      </c>
      <c r="E2246" s="3" t="s">
        <v>20</v>
      </c>
      <c r="F2246" s="3" t="s">
        <v>4459</v>
      </c>
      <c r="G2246" s="3" t="s">
        <v>4460</v>
      </c>
      <c r="H2246" s="3"/>
    </row>
    <row r="2247" ht="15.75" customHeight="1">
      <c r="A2247" s="2">
        <v>45689.0</v>
      </c>
      <c r="B2247" s="3" t="s">
        <v>92</v>
      </c>
      <c r="C2247" s="3" t="s">
        <v>158</v>
      </c>
      <c r="D2247" s="3" t="s">
        <v>63</v>
      </c>
      <c r="E2247" s="3" t="s">
        <v>10</v>
      </c>
      <c r="F2247" s="3" t="s">
        <v>4461</v>
      </c>
      <c r="G2247" s="3" t="s">
        <v>4462</v>
      </c>
      <c r="H2247" s="3"/>
    </row>
    <row r="2248" ht="15.75" customHeight="1">
      <c r="A2248" s="2">
        <v>45689.0</v>
      </c>
      <c r="B2248" s="3" t="s">
        <v>92</v>
      </c>
      <c r="C2248" s="4" t="s">
        <v>149</v>
      </c>
      <c r="D2248" s="3" t="s">
        <v>19</v>
      </c>
      <c r="E2248" s="3" t="s">
        <v>15</v>
      </c>
      <c r="F2248" s="3" t="s">
        <v>4463</v>
      </c>
      <c r="G2248" s="3" t="s">
        <v>4464</v>
      </c>
      <c r="H2248" s="3"/>
    </row>
    <row r="2249" ht="15.75" customHeight="1">
      <c r="A2249" s="2">
        <v>45689.0</v>
      </c>
      <c r="B2249" s="3" t="s">
        <v>92</v>
      </c>
      <c r="C2249" s="3" t="s">
        <v>158</v>
      </c>
      <c r="D2249" s="3" t="s">
        <v>68</v>
      </c>
      <c r="E2249" s="3" t="s">
        <v>20</v>
      </c>
      <c r="F2249" s="3" t="s">
        <v>4465</v>
      </c>
      <c r="G2249" s="3" t="s">
        <v>4466</v>
      </c>
      <c r="H2249" s="3"/>
    </row>
    <row r="2250" ht="15.75" customHeight="1">
      <c r="A2250" s="2">
        <v>45690.0</v>
      </c>
      <c r="B2250" s="3" t="s">
        <v>13</v>
      </c>
      <c r="C2250" s="3" t="s">
        <v>29</v>
      </c>
      <c r="D2250" s="3" t="s">
        <v>63</v>
      </c>
      <c r="E2250" s="3" t="s">
        <v>101</v>
      </c>
      <c r="F2250" s="3" t="s">
        <v>4467</v>
      </c>
      <c r="G2250" s="3" t="s">
        <v>4468</v>
      </c>
      <c r="H2250" s="3"/>
    </row>
    <row r="2251" ht="15.75" customHeight="1">
      <c r="A2251" s="2">
        <v>45690.0</v>
      </c>
      <c r="B2251" s="3" t="s">
        <v>13</v>
      </c>
      <c r="C2251" s="3" t="s">
        <v>29</v>
      </c>
      <c r="D2251" s="3" t="s">
        <v>63</v>
      </c>
      <c r="E2251" s="3" t="s">
        <v>59</v>
      </c>
      <c r="F2251" s="3" t="s">
        <v>4469</v>
      </c>
      <c r="G2251" s="3" t="s">
        <v>4470</v>
      </c>
      <c r="H2251" s="3"/>
    </row>
    <row r="2252" ht="15.75" customHeight="1">
      <c r="A2252" s="2">
        <v>45690.0</v>
      </c>
      <c r="B2252" s="3" t="s">
        <v>13</v>
      </c>
      <c r="C2252" s="3" t="s">
        <v>29</v>
      </c>
      <c r="D2252" s="3" t="s">
        <v>68</v>
      </c>
      <c r="E2252" s="3" t="s">
        <v>20</v>
      </c>
      <c r="F2252" s="3" t="s">
        <v>4471</v>
      </c>
      <c r="G2252" s="3" t="s">
        <v>4472</v>
      </c>
      <c r="H2252" s="3"/>
    </row>
    <row r="2253" ht="15.75" customHeight="1">
      <c r="A2253" s="2">
        <v>45690.0</v>
      </c>
      <c r="B2253" s="3" t="s">
        <v>13</v>
      </c>
      <c r="C2253" s="3" t="s">
        <v>29</v>
      </c>
      <c r="D2253" s="3" t="s">
        <v>63</v>
      </c>
      <c r="E2253" s="3" t="s">
        <v>15</v>
      </c>
      <c r="F2253" s="3" t="s">
        <v>4473</v>
      </c>
      <c r="G2253" s="3" t="s">
        <v>4474</v>
      </c>
      <c r="H2253" s="3"/>
    </row>
    <row r="2254" ht="15.75" customHeight="1">
      <c r="A2254" s="2">
        <v>45690.0</v>
      </c>
      <c r="B2254" s="3" t="s">
        <v>13</v>
      </c>
      <c r="C2254" s="3" t="s">
        <v>29</v>
      </c>
      <c r="D2254" s="3" t="s">
        <v>9</v>
      </c>
      <c r="E2254" s="3" t="s">
        <v>15</v>
      </c>
      <c r="F2254" s="3" t="s">
        <v>4475</v>
      </c>
      <c r="G2254" s="3" t="s">
        <v>4476</v>
      </c>
      <c r="H2254" s="3"/>
    </row>
    <row r="2255" ht="15.75" customHeight="1">
      <c r="A2255" s="2">
        <v>45690.0</v>
      </c>
      <c r="B2255" s="3" t="s">
        <v>13</v>
      </c>
      <c r="C2255" s="3" t="s">
        <v>14</v>
      </c>
      <c r="D2255" s="3" t="s">
        <v>63</v>
      </c>
      <c r="E2255" s="3" t="s">
        <v>59</v>
      </c>
      <c r="F2255" s="3" t="s">
        <v>4477</v>
      </c>
      <c r="G2255" s="3" t="s">
        <v>4478</v>
      </c>
      <c r="H2255" s="3"/>
    </row>
    <row r="2256" ht="15.75" customHeight="1">
      <c r="A2256" s="2">
        <v>45690.0</v>
      </c>
      <c r="B2256" s="3" t="s">
        <v>13</v>
      </c>
      <c r="C2256" s="3" t="s">
        <v>18</v>
      </c>
      <c r="D2256" s="3" t="s">
        <v>63</v>
      </c>
      <c r="E2256" s="3" t="s">
        <v>101</v>
      </c>
      <c r="F2256" s="3" t="s">
        <v>4479</v>
      </c>
      <c r="G2256" s="3" t="s">
        <v>4480</v>
      </c>
      <c r="H2256" s="3"/>
    </row>
    <row r="2257" ht="15.75" customHeight="1">
      <c r="A2257" s="2">
        <v>45690.0</v>
      </c>
      <c r="B2257" s="3" t="s">
        <v>13</v>
      </c>
      <c r="C2257" s="3" t="s">
        <v>37</v>
      </c>
      <c r="D2257" s="3" t="s">
        <v>38</v>
      </c>
      <c r="E2257" s="3" t="s">
        <v>15</v>
      </c>
      <c r="F2257" s="3" t="s">
        <v>4481</v>
      </c>
      <c r="G2257" s="3" t="s">
        <v>4482</v>
      </c>
      <c r="H2257" s="3"/>
    </row>
    <row r="2258" ht="15.75" customHeight="1">
      <c r="A2258" s="2">
        <v>45690.0</v>
      </c>
      <c r="B2258" s="3" t="s">
        <v>13</v>
      </c>
      <c r="C2258" s="3" t="s">
        <v>14</v>
      </c>
      <c r="D2258" s="3" t="s">
        <v>34</v>
      </c>
      <c r="E2258" s="3" t="s">
        <v>101</v>
      </c>
      <c r="F2258" s="3" t="s">
        <v>4483</v>
      </c>
      <c r="G2258" s="3" t="s">
        <v>4484</v>
      </c>
      <c r="H2258" s="3"/>
    </row>
    <row r="2259" ht="15.75" customHeight="1">
      <c r="A2259" s="2">
        <v>45690.0</v>
      </c>
      <c r="B2259" s="3" t="s">
        <v>13</v>
      </c>
      <c r="C2259" s="3" t="s">
        <v>14</v>
      </c>
      <c r="D2259" s="3" t="s">
        <v>9</v>
      </c>
      <c r="E2259" s="3" t="s">
        <v>101</v>
      </c>
      <c r="F2259" s="3" t="s">
        <v>4485</v>
      </c>
      <c r="G2259" s="3" t="s">
        <v>4486</v>
      </c>
      <c r="H2259" s="3"/>
    </row>
    <row r="2260" ht="15.75" customHeight="1">
      <c r="A2260" s="2">
        <v>45690.0</v>
      </c>
      <c r="B2260" s="3" t="s">
        <v>92</v>
      </c>
      <c r="C2260" s="3" t="s">
        <v>93</v>
      </c>
      <c r="D2260" s="3" t="s">
        <v>38</v>
      </c>
      <c r="E2260" s="3" t="s">
        <v>15</v>
      </c>
      <c r="F2260" s="3" t="s">
        <v>4487</v>
      </c>
      <c r="G2260" s="3" t="s">
        <v>4488</v>
      </c>
      <c r="H2260" s="3"/>
    </row>
    <row r="2261" ht="15.75" customHeight="1">
      <c r="A2261" s="2">
        <v>45690.0</v>
      </c>
      <c r="B2261" s="3" t="s">
        <v>92</v>
      </c>
      <c r="C2261" s="3" t="s">
        <v>93</v>
      </c>
      <c r="D2261" s="3" t="s">
        <v>38</v>
      </c>
      <c r="E2261" s="3" t="s">
        <v>15</v>
      </c>
      <c r="F2261" s="3" t="s">
        <v>4489</v>
      </c>
      <c r="G2261" s="3" t="s">
        <v>2546</v>
      </c>
      <c r="H2261" s="3"/>
    </row>
    <row r="2262" ht="15.75" customHeight="1">
      <c r="A2262" s="2">
        <v>45690.0</v>
      </c>
      <c r="B2262" s="3" t="s">
        <v>92</v>
      </c>
      <c r="C2262" s="3" t="s">
        <v>93</v>
      </c>
      <c r="D2262" s="3" t="s">
        <v>68</v>
      </c>
      <c r="E2262" s="3" t="s">
        <v>20</v>
      </c>
      <c r="F2262" s="3" t="s">
        <v>4490</v>
      </c>
      <c r="G2262" s="3" t="s">
        <v>4491</v>
      </c>
      <c r="H2262" s="3"/>
    </row>
    <row r="2263" ht="15.75" customHeight="1">
      <c r="A2263" s="2">
        <v>45690.0</v>
      </c>
      <c r="B2263" s="3" t="s">
        <v>13</v>
      </c>
      <c r="C2263" s="3" t="s">
        <v>18</v>
      </c>
      <c r="D2263" s="3" t="s">
        <v>38</v>
      </c>
      <c r="E2263" s="3" t="s">
        <v>20</v>
      </c>
      <c r="F2263" s="3" t="s">
        <v>4492</v>
      </c>
      <c r="G2263" s="3" t="s">
        <v>4493</v>
      </c>
      <c r="H2263" s="3"/>
    </row>
    <row r="2264" ht="15.75" customHeight="1">
      <c r="A2264" s="2">
        <v>45690.0</v>
      </c>
      <c r="B2264" s="3" t="s">
        <v>13</v>
      </c>
      <c r="C2264" s="3" t="s">
        <v>37</v>
      </c>
      <c r="D2264" s="3" t="s">
        <v>9</v>
      </c>
      <c r="E2264" s="3" t="s">
        <v>101</v>
      </c>
      <c r="F2264" s="3" t="s">
        <v>4494</v>
      </c>
      <c r="G2264" s="3" t="s">
        <v>4495</v>
      </c>
      <c r="H2264" s="3"/>
    </row>
    <row r="2265" ht="15.75" customHeight="1">
      <c r="A2265" s="2">
        <v>45690.0</v>
      </c>
      <c r="B2265" s="3" t="s">
        <v>57</v>
      </c>
      <c r="C2265" s="3" t="s">
        <v>58</v>
      </c>
      <c r="D2265" s="3" t="s">
        <v>19</v>
      </c>
      <c r="E2265" s="3" t="s">
        <v>20</v>
      </c>
      <c r="F2265" s="3" t="s">
        <v>4496</v>
      </c>
      <c r="G2265" s="3" t="s">
        <v>4497</v>
      </c>
      <c r="H2265" s="3"/>
    </row>
    <row r="2266" ht="15.75" customHeight="1">
      <c r="A2266" s="2">
        <v>45690.0</v>
      </c>
      <c r="B2266" s="3" t="s">
        <v>13</v>
      </c>
      <c r="C2266" s="3" t="s">
        <v>169</v>
      </c>
      <c r="D2266" s="3" t="s">
        <v>63</v>
      </c>
      <c r="E2266" s="3" t="s">
        <v>59</v>
      </c>
      <c r="F2266" s="3" t="s">
        <v>4498</v>
      </c>
      <c r="G2266" s="3" t="s">
        <v>4499</v>
      </c>
      <c r="H2266" s="3"/>
    </row>
    <row r="2267" ht="15.75" customHeight="1">
      <c r="A2267" s="2">
        <v>45690.0</v>
      </c>
      <c r="B2267" s="3" t="s">
        <v>57</v>
      </c>
      <c r="C2267" s="3" t="s">
        <v>58</v>
      </c>
      <c r="D2267" s="3" t="s">
        <v>68</v>
      </c>
      <c r="E2267" s="3" t="s">
        <v>59</v>
      </c>
      <c r="F2267" s="3" t="s">
        <v>4500</v>
      </c>
      <c r="G2267" s="3" t="s">
        <v>4501</v>
      </c>
      <c r="H2267" s="3"/>
    </row>
    <row r="2268" ht="15.75" customHeight="1">
      <c r="A2268" s="2">
        <v>45690.0</v>
      </c>
      <c r="B2268" s="3" t="s">
        <v>57</v>
      </c>
      <c r="C2268" s="4" t="s">
        <v>62</v>
      </c>
      <c r="D2268" s="3" t="s">
        <v>34</v>
      </c>
      <c r="E2268" s="3" t="s">
        <v>20</v>
      </c>
      <c r="F2268" s="3" t="s">
        <v>4502</v>
      </c>
      <c r="G2268" s="3" t="s">
        <v>3713</v>
      </c>
      <c r="H2268" s="3"/>
    </row>
    <row r="2269" ht="15.75" customHeight="1">
      <c r="A2269" s="2">
        <v>45690.0</v>
      </c>
      <c r="B2269" s="3" t="s">
        <v>57</v>
      </c>
      <c r="C2269" s="4" t="s">
        <v>62</v>
      </c>
      <c r="D2269" s="3" t="s">
        <v>63</v>
      </c>
      <c r="E2269" s="3" t="s">
        <v>59</v>
      </c>
      <c r="F2269" s="3" t="s">
        <v>4503</v>
      </c>
      <c r="G2269" s="3" t="s">
        <v>4504</v>
      </c>
      <c r="H2269" s="3"/>
    </row>
    <row r="2270" ht="15.75" customHeight="1">
      <c r="A2270" s="2">
        <v>45690.0</v>
      </c>
      <c r="B2270" s="3" t="s">
        <v>57</v>
      </c>
      <c r="C2270" s="4" t="s">
        <v>62</v>
      </c>
      <c r="D2270" s="3" t="s">
        <v>19</v>
      </c>
      <c r="E2270" s="3" t="s">
        <v>20</v>
      </c>
      <c r="F2270" s="3" t="s">
        <v>4505</v>
      </c>
      <c r="G2270" s="3" t="s">
        <v>4506</v>
      </c>
      <c r="H2270" s="3"/>
    </row>
    <row r="2271" ht="15.75" customHeight="1">
      <c r="A2271" s="2">
        <v>45690.0</v>
      </c>
      <c r="B2271" s="3" t="s">
        <v>57</v>
      </c>
      <c r="C2271" s="4" t="s">
        <v>62</v>
      </c>
      <c r="D2271" s="3" t="s">
        <v>38</v>
      </c>
      <c r="E2271" s="3" t="s">
        <v>20</v>
      </c>
      <c r="F2271" s="3" t="s">
        <v>4507</v>
      </c>
      <c r="G2271" s="3" t="s">
        <v>4508</v>
      </c>
      <c r="H2271" s="3"/>
    </row>
    <row r="2272" ht="15.75" customHeight="1">
      <c r="A2272" s="2">
        <v>45690.0</v>
      </c>
      <c r="B2272" s="3" t="s">
        <v>57</v>
      </c>
      <c r="C2272" s="3" t="s">
        <v>71</v>
      </c>
      <c r="D2272" s="3" t="s">
        <v>9</v>
      </c>
      <c r="E2272" s="3" t="s">
        <v>15</v>
      </c>
      <c r="F2272" s="3" t="s">
        <v>4509</v>
      </c>
      <c r="G2272" s="3" t="s">
        <v>4510</v>
      </c>
      <c r="H2272" s="3"/>
    </row>
    <row r="2273" ht="15.75" customHeight="1">
      <c r="A2273" s="2">
        <v>45690.0</v>
      </c>
      <c r="B2273" s="3" t="s">
        <v>57</v>
      </c>
      <c r="C2273" s="3" t="s">
        <v>71</v>
      </c>
      <c r="D2273" s="3" t="s">
        <v>19</v>
      </c>
      <c r="E2273" s="3" t="s">
        <v>20</v>
      </c>
      <c r="F2273" s="3" t="s">
        <v>4511</v>
      </c>
      <c r="G2273" s="3" t="s">
        <v>4512</v>
      </c>
      <c r="H2273" s="3"/>
    </row>
    <row r="2274" ht="15.75" customHeight="1">
      <c r="A2274" s="2">
        <v>45690.0</v>
      </c>
      <c r="B2274" s="3" t="s">
        <v>57</v>
      </c>
      <c r="C2274" s="3" t="s">
        <v>80</v>
      </c>
      <c r="D2274" s="3" t="s">
        <v>63</v>
      </c>
      <c r="E2274" s="3" t="s">
        <v>59</v>
      </c>
      <c r="F2274" s="3" t="s">
        <v>4513</v>
      </c>
      <c r="G2274" s="3" t="s">
        <v>4514</v>
      </c>
      <c r="H2274" s="3"/>
    </row>
    <row r="2275" ht="15.75" customHeight="1">
      <c r="A2275" s="2">
        <v>45690.0</v>
      </c>
      <c r="B2275" s="3" t="s">
        <v>57</v>
      </c>
      <c r="C2275" s="3" t="s">
        <v>80</v>
      </c>
      <c r="D2275" s="3" t="s">
        <v>23</v>
      </c>
      <c r="E2275" s="3" t="s">
        <v>59</v>
      </c>
      <c r="F2275" s="3" t="s">
        <v>4515</v>
      </c>
      <c r="G2275" s="3" t="s">
        <v>4516</v>
      </c>
      <c r="H2275" s="3"/>
    </row>
    <row r="2276" ht="15.75" customHeight="1">
      <c r="A2276" s="2">
        <v>45690.0</v>
      </c>
      <c r="B2276" s="3" t="s">
        <v>57</v>
      </c>
      <c r="C2276" s="3" t="s">
        <v>80</v>
      </c>
      <c r="D2276" s="3" t="s">
        <v>19</v>
      </c>
      <c r="E2276" s="3" t="s">
        <v>20</v>
      </c>
      <c r="F2276" s="3" t="s">
        <v>4517</v>
      </c>
      <c r="G2276" s="3" t="s">
        <v>4518</v>
      </c>
      <c r="H2276" s="3"/>
    </row>
    <row r="2277" ht="15.75" customHeight="1">
      <c r="A2277" s="2">
        <v>45690.0</v>
      </c>
      <c r="B2277" s="3" t="s">
        <v>57</v>
      </c>
      <c r="C2277" s="3" t="s">
        <v>85</v>
      </c>
      <c r="D2277" s="3" t="s">
        <v>38</v>
      </c>
      <c r="E2277" s="3" t="s">
        <v>20</v>
      </c>
      <c r="F2277" s="3" t="s">
        <v>4519</v>
      </c>
      <c r="G2277" s="3" t="s">
        <v>4520</v>
      </c>
      <c r="H2277" s="3"/>
    </row>
    <row r="2278" ht="15.75" customHeight="1">
      <c r="A2278" s="2">
        <v>45690.0</v>
      </c>
      <c r="B2278" s="3" t="s">
        <v>57</v>
      </c>
      <c r="C2278" s="3" t="s">
        <v>85</v>
      </c>
      <c r="D2278" s="3" t="s">
        <v>9</v>
      </c>
      <c r="E2278" s="3" t="s">
        <v>20</v>
      </c>
      <c r="F2278" s="3" t="s">
        <v>4521</v>
      </c>
      <c r="G2278" s="3" t="s">
        <v>4522</v>
      </c>
      <c r="H2278" s="3"/>
    </row>
    <row r="2279" ht="15.75" customHeight="1">
      <c r="A2279" s="2">
        <v>45690.0</v>
      </c>
      <c r="B2279" s="3" t="s">
        <v>92</v>
      </c>
      <c r="C2279" s="3" t="s">
        <v>93</v>
      </c>
      <c r="D2279" s="3" t="s">
        <v>38</v>
      </c>
      <c r="E2279" s="3" t="s">
        <v>15</v>
      </c>
      <c r="F2279" s="3" t="s">
        <v>4523</v>
      </c>
      <c r="G2279" s="3" t="s">
        <v>4524</v>
      </c>
      <c r="H2279" s="3"/>
    </row>
    <row r="2280" ht="15.75" customHeight="1">
      <c r="A2280" s="2">
        <v>45690.0</v>
      </c>
      <c r="B2280" s="3" t="s">
        <v>13</v>
      </c>
      <c r="C2280" s="3" t="s">
        <v>169</v>
      </c>
      <c r="D2280" s="3" t="s">
        <v>63</v>
      </c>
      <c r="E2280" s="3" t="s">
        <v>59</v>
      </c>
      <c r="F2280" s="3" t="s">
        <v>4525</v>
      </c>
      <c r="G2280" s="3" t="s">
        <v>4526</v>
      </c>
      <c r="H2280" s="3"/>
    </row>
    <row r="2281" ht="15.75" customHeight="1">
      <c r="A2281" s="2">
        <v>45690.0</v>
      </c>
      <c r="B2281" s="3" t="s">
        <v>57</v>
      </c>
      <c r="C2281" s="3" t="s">
        <v>71</v>
      </c>
      <c r="D2281" s="3" t="s">
        <v>38</v>
      </c>
      <c r="E2281" s="3" t="s">
        <v>20</v>
      </c>
      <c r="F2281" s="3" t="s">
        <v>4527</v>
      </c>
      <c r="G2281" s="3" t="s">
        <v>4528</v>
      </c>
      <c r="H2281" s="3"/>
    </row>
    <row r="2282" ht="15.75" customHeight="1">
      <c r="A2282" s="2">
        <v>45690.0</v>
      </c>
      <c r="B2282" s="3" t="s">
        <v>92</v>
      </c>
      <c r="C2282" s="3" t="s">
        <v>93</v>
      </c>
      <c r="D2282" s="3" t="s">
        <v>68</v>
      </c>
      <c r="E2282" s="3" t="s">
        <v>20</v>
      </c>
      <c r="F2282" s="3" t="s">
        <v>4529</v>
      </c>
      <c r="G2282" s="3" t="s">
        <v>4530</v>
      </c>
      <c r="H2282" s="3"/>
    </row>
    <row r="2283" ht="15.75" customHeight="1">
      <c r="A2283" s="2">
        <v>45690.0</v>
      </c>
      <c r="B2283" s="3" t="s">
        <v>92</v>
      </c>
      <c r="C2283" s="3" t="s">
        <v>98</v>
      </c>
      <c r="D2283" s="3" t="s">
        <v>23</v>
      </c>
      <c r="E2283" s="3" t="s">
        <v>15</v>
      </c>
      <c r="F2283" s="3" t="s">
        <v>4531</v>
      </c>
      <c r="G2283" s="3" t="s">
        <v>4532</v>
      </c>
      <c r="H2283" s="3"/>
    </row>
    <row r="2284" ht="15.75" customHeight="1">
      <c r="A2284" s="2">
        <v>45690.0</v>
      </c>
      <c r="B2284" s="3" t="s">
        <v>92</v>
      </c>
      <c r="C2284" s="3" t="s">
        <v>98</v>
      </c>
      <c r="D2284" s="3" t="s">
        <v>26</v>
      </c>
      <c r="E2284" s="3" t="s">
        <v>101</v>
      </c>
      <c r="F2284" s="3" t="s">
        <v>4533</v>
      </c>
      <c r="G2284" s="3" t="s">
        <v>4534</v>
      </c>
      <c r="H2284" s="3"/>
    </row>
    <row r="2285" ht="15.75" customHeight="1">
      <c r="A2285" s="2">
        <v>45690.0</v>
      </c>
      <c r="B2285" s="3" t="s">
        <v>7</v>
      </c>
      <c r="C2285" s="3" t="s">
        <v>8</v>
      </c>
      <c r="D2285" s="3" t="s">
        <v>23</v>
      </c>
      <c r="E2285" s="3" t="s">
        <v>15</v>
      </c>
      <c r="F2285" s="3" t="s">
        <v>3897</v>
      </c>
      <c r="G2285" s="3" t="s">
        <v>4535</v>
      </c>
      <c r="H2285" s="3"/>
    </row>
    <row r="2286" ht="15.75" customHeight="1">
      <c r="A2286" s="2">
        <v>45690.0</v>
      </c>
      <c r="B2286" s="3" t="s">
        <v>7</v>
      </c>
      <c r="C2286" s="3" t="s">
        <v>8</v>
      </c>
      <c r="D2286" s="3" t="s">
        <v>38</v>
      </c>
      <c r="E2286" s="3" t="s">
        <v>101</v>
      </c>
      <c r="F2286" s="3" t="s">
        <v>4536</v>
      </c>
      <c r="G2286" s="3" t="s">
        <v>4537</v>
      </c>
      <c r="H2286" s="3"/>
    </row>
    <row r="2287" ht="15.75" customHeight="1">
      <c r="A2287" s="2">
        <v>45690.0</v>
      </c>
      <c r="B2287" s="3" t="s">
        <v>7</v>
      </c>
      <c r="C2287" s="3" t="s">
        <v>106</v>
      </c>
      <c r="D2287" s="3" t="s">
        <v>19</v>
      </c>
      <c r="E2287" s="3" t="s">
        <v>101</v>
      </c>
      <c r="F2287" s="3" t="s">
        <v>4538</v>
      </c>
      <c r="G2287" s="3" t="s">
        <v>4539</v>
      </c>
      <c r="H2287" s="3"/>
    </row>
    <row r="2288" ht="15.75" customHeight="1">
      <c r="A2288" s="2">
        <v>45690.0</v>
      </c>
      <c r="B2288" s="3" t="s">
        <v>7</v>
      </c>
      <c r="C2288" s="3" t="s">
        <v>106</v>
      </c>
      <c r="D2288" s="3" t="s">
        <v>63</v>
      </c>
      <c r="E2288" s="3" t="s">
        <v>20</v>
      </c>
      <c r="F2288" s="3" t="s">
        <v>4540</v>
      </c>
      <c r="G2288" s="3" t="s">
        <v>4541</v>
      </c>
      <c r="H2288" s="3"/>
    </row>
    <row r="2289" ht="15.75" customHeight="1">
      <c r="A2289" s="2">
        <v>45690.0</v>
      </c>
      <c r="B2289" s="3" t="s">
        <v>7</v>
      </c>
      <c r="C2289" s="3" t="s">
        <v>106</v>
      </c>
      <c r="D2289" s="3" t="s">
        <v>34</v>
      </c>
      <c r="E2289" s="3" t="s">
        <v>258</v>
      </c>
      <c r="F2289" s="3" t="s">
        <v>4542</v>
      </c>
      <c r="G2289" s="3" t="s">
        <v>4543</v>
      </c>
      <c r="H2289" s="3"/>
    </row>
    <row r="2290" ht="15.75" customHeight="1">
      <c r="A2290" s="2">
        <v>45690.0</v>
      </c>
      <c r="B2290" s="3" t="s">
        <v>7</v>
      </c>
      <c r="C2290" s="3" t="s">
        <v>106</v>
      </c>
      <c r="D2290" s="3" t="s">
        <v>68</v>
      </c>
      <c r="E2290" s="3" t="s">
        <v>20</v>
      </c>
      <c r="F2290" s="3" t="s">
        <v>4544</v>
      </c>
      <c r="G2290" s="3" t="s">
        <v>4545</v>
      </c>
      <c r="H2290" s="3"/>
    </row>
    <row r="2291" ht="15.75" customHeight="1">
      <c r="A2291" s="2">
        <v>45690.0</v>
      </c>
      <c r="B2291" s="3" t="s">
        <v>7</v>
      </c>
      <c r="C2291" s="3" t="s">
        <v>118</v>
      </c>
      <c r="D2291" s="3" t="s">
        <v>68</v>
      </c>
      <c r="E2291" s="3" t="s">
        <v>15</v>
      </c>
      <c r="F2291" s="3" t="s">
        <v>4546</v>
      </c>
      <c r="G2291" s="3" t="s">
        <v>4547</v>
      </c>
      <c r="H2291" s="3"/>
    </row>
    <row r="2292" ht="15.75" customHeight="1">
      <c r="A2292" s="2">
        <v>45690.0</v>
      </c>
      <c r="B2292" s="3" t="s">
        <v>7</v>
      </c>
      <c r="C2292" s="3" t="s">
        <v>118</v>
      </c>
      <c r="D2292" s="3" t="s">
        <v>9</v>
      </c>
      <c r="E2292" s="3" t="s">
        <v>109</v>
      </c>
      <c r="F2292" s="3" t="s">
        <v>4548</v>
      </c>
      <c r="G2292" s="3" t="s">
        <v>4549</v>
      </c>
      <c r="H2292" s="3"/>
    </row>
    <row r="2293" ht="15.75" customHeight="1">
      <c r="A2293" s="2">
        <v>45690.0</v>
      </c>
      <c r="B2293" s="3" t="s">
        <v>7</v>
      </c>
      <c r="C2293" s="3" t="s">
        <v>118</v>
      </c>
      <c r="D2293" s="3" t="s">
        <v>9</v>
      </c>
      <c r="E2293" s="3" t="s">
        <v>258</v>
      </c>
      <c r="F2293" s="3" t="s">
        <v>4550</v>
      </c>
      <c r="G2293" s="3" t="s">
        <v>4551</v>
      </c>
      <c r="H2293" s="3"/>
    </row>
    <row r="2294" ht="15.75" customHeight="1">
      <c r="A2294" s="2">
        <v>45690.0</v>
      </c>
      <c r="B2294" s="3" t="s">
        <v>7</v>
      </c>
      <c r="C2294" s="3" t="s">
        <v>126</v>
      </c>
      <c r="D2294" s="3" t="s">
        <v>68</v>
      </c>
      <c r="E2294" s="3" t="s">
        <v>15</v>
      </c>
      <c r="F2294" s="3" t="s">
        <v>4552</v>
      </c>
      <c r="G2294" s="3" t="s">
        <v>4553</v>
      </c>
      <c r="H2294" s="3"/>
    </row>
    <row r="2295" ht="15.75" customHeight="1">
      <c r="A2295" s="2">
        <v>45690.0</v>
      </c>
      <c r="B2295" s="3" t="s">
        <v>7</v>
      </c>
      <c r="C2295" s="3" t="s">
        <v>126</v>
      </c>
      <c r="D2295" s="3" t="s">
        <v>63</v>
      </c>
      <c r="E2295" s="3" t="s">
        <v>20</v>
      </c>
      <c r="F2295" s="3" t="s">
        <v>4554</v>
      </c>
      <c r="G2295" s="3" t="s">
        <v>4555</v>
      </c>
      <c r="H2295" s="3"/>
    </row>
    <row r="2296" ht="15.75" customHeight="1">
      <c r="A2296" s="2">
        <v>45690.0</v>
      </c>
      <c r="B2296" s="3" t="s">
        <v>7</v>
      </c>
      <c r="C2296" s="3" t="s">
        <v>126</v>
      </c>
      <c r="D2296" s="3" t="s">
        <v>63</v>
      </c>
      <c r="E2296" s="3" t="s">
        <v>20</v>
      </c>
      <c r="F2296" s="3" t="s">
        <v>4556</v>
      </c>
      <c r="G2296" s="3" t="s">
        <v>4557</v>
      </c>
      <c r="H2296" s="3"/>
    </row>
    <row r="2297" ht="15.75" customHeight="1">
      <c r="A2297" s="2">
        <v>45690.0</v>
      </c>
      <c r="B2297" s="3" t="s">
        <v>7</v>
      </c>
      <c r="C2297" s="3" t="s">
        <v>126</v>
      </c>
      <c r="D2297" s="3" t="s">
        <v>19</v>
      </c>
      <c r="E2297" s="3" t="s">
        <v>15</v>
      </c>
      <c r="F2297" s="3" t="s">
        <v>4558</v>
      </c>
      <c r="G2297" s="3" t="s">
        <v>4559</v>
      </c>
      <c r="H2297" s="3"/>
    </row>
    <row r="2298" ht="15.75" customHeight="1">
      <c r="A2298" s="2">
        <v>45690.0</v>
      </c>
      <c r="B2298" s="3" t="s">
        <v>7</v>
      </c>
      <c r="C2298" s="3" t="s">
        <v>126</v>
      </c>
      <c r="D2298" s="3" t="s">
        <v>9</v>
      </c>
      <c r="E2298" s="3" t="s">
        <v>109</v>
      </c>
      <c r="F2298" s="3" t="s">
        <v>4560</v>
      </c>
      <c r="G2298" s="3" t="s">
        <v>4561</v>
      </c>
      <c r="H2298" s="3"/>
    </row>
    <row r="2299" ht="15.75" customHeight="1">
      <c r="A2299" s="2">
        <v>45690.0</v>
      </c>
      <c r="B2299" s="3" t="s">
        <v>7</v>
      </c>
      <c r="C2299" s="3" t="s">
        <v>106</v>
      </c>
      <c r="D2299" s="3" t="s">
        <v>38</v>
      </c>
      <c r="E2299" s="3" t="s">
        <v>101</v>
      </c>
      <c r="F2299" s="3" t="s">
        <v>4562</v>
      </c>
      <c r="G2299" s="3" t="s">
        <v>4563</v>
      </c>
      <c r="H2299" s="3"/>
    </row>
    <row r="2300" ht="15.75" customHeight="1">
      <c r="A2300" s="2">
        <v>45690.0</v>
      </c>
      <c r="B2300" s="3" t="s">
        <v>7</v>
      </c>
      <c r="C2300" s="3" t="s">
        <v>131</v>
      </c>
      <c r="D2300" s="3" t="s">
        <v>19</v>
      </c>
      <c r="E2300" s="3" t="s">
        <v>101</v>
      </c>
      <c r="F2300" s="3" t="s">
        <v>4564</v>
      </c>
      <c r="G2300" s="3" t="s">
        <v>4565</v>
      </c>
      <c r="H2300" s="3"/>
    </row>
    <row r="2301" ht="15.75" customHeight="1">
      <c r="A2301" s="2">
        <v>45690.0</v>
      </c>
      <c r="B2301" s="3" t="s">
        <v>92</v>
      </c>
      <c r="C2301" s="3" t="s">
        <v>144</v>
      </c>
      <c r="D2301" s="3" t="s">
        <v>9</v>
      </c>
      <c r="E2301" s="3" t="s">
        <v>101</v>
      </c>
      <c r="F2301" s="3" t="s">
        <v>4566</v>
      </c>
      <c r="G2301" s="3" t="s">
        <v>4567</v>
      </c>
      <c r="H2301" s="3"/>
    </row>
    <row r="2302" ht="15.75" customHeight="1">
      <c r="A2302" s="2">
        <v>45690.0</v>
      </c>
      <c r="B2302" s="3" t="s">
        <v>7</v>
      </c>
      <c r="C2302" s="3" t="s">
        <v>131</v>
      </c>
      <c r="D2302" s="3" t="s">
        <v>26</v>
      </c>
      <c r="E2302" s="3" t="s">
        <v>258</v>
      </c>
      <c r="F2302" s="3" t="s">
        <v>4568</v>
      </c>
      <c r="G2302" s="3" t="s">
        <v>4569</v>
      </c>
      <c r="H2302" s="3"/>
    </row>
    <row r="2303" ht="15.75" customHeight="1">
      <c r="A2303" s="2">
        <v>45690.0</v>
      </c>
      <c r="B2303" s="3" t="s">
        <v>92</v>
      </c>
      <c r="C2303" s="3" t="s">
        <v>144</v>
      </c>
      <c r="D2303" s="3" t="s">
        <v>26</v>
      </c>
      <c r="E2303" s="3" t="s">
        <v>15</v>
      </c>
      <c r="F2303" s="3" t="s">
        <v>3800</v>
      </c>
      <c r="G2303" s="3" t="s">
        <v>4570</v>
      </c>
      <c r="H2303" s="3"/>
    </row>
    <row r="2304" ht="15.75" customHeight="1">
      <c r="A2304" s="2">
        <v>45690.0</v>
      </c>
      <c r="B2304" s="3" t="s">
        <v>92</v>
      </c>
      <c r="C2304" s="4" t="s">
        <v>149</v>
      </c>
      <c r="D2304" s="3" t="s">
        <v>34</v>
      </c>
      <c r="E2304" s="3" t="s">
        <v>101</v>
      </c>
      <c r="F2304" s="3" t="s">
        <v>4571</v>
      </c>
      <c r="G2304" s="3" t="s">
        <v>4572</v>
      </c>
      <c r="H2304" s="3"/>
    </row>
    <row r="2305" ht="15.75" customHeight="1">
      <c r="A2305" s="2">
        <v>45690.0</v>
      </c>
      <c r="B2305" s="3" t="s">
        <v>92</v>
      </c>
      <c r="C2305" s="4" t="s">
        <v>149</v>
      </c>
      <c r="D2305" s="3" t="s">
        <v>34</v>
      </c>
      <c r="E2305" s="3" t="s">
        <v>109</v>
      </c>
      <c r="F2305" s="3" t="s">
        <v>4573</v>
      </c>
      <c r="G2305" s="3" t="s">
        <v>4574</v>
      </c>
      <c r="H2305" s="3"/>
    </row>
    <row r="2306" ht="15.75" customHeight="1">
      <c r="A2306" s="2">
        <v>45690.0</v>
      </c>
      <c r="B2306" s="3" t="s">
        <v>92</v>
      </c>
      <c r="C2306" s="4" t="s">
        <v>149</v>
      </c>
      <c r="D2306" s="3" t="s">
        <v>26</v>
      </c>
      <c r="E2306" s="3" t="s">
        <v>101</v>
      </c>
      <c r="F2306" s="3" t="s">
        <v>4575</v>
      </c>
      <c r="G2306" s="3" t="s">
        <v>4576</v>
      </c>
      <c r="H2306" s="3"/>
    </row>
    <row r="2307" ht="15.75" customHeight="1">
      <c r="A2307" s="2">
        <v>45690.0</v>
      </c>
      <c r="B2307" s="3" t="s">
        <v>92</v>
      </c>
      <c r="C2307" s="3" t="s">
        <v>158</v>
      </c>
      <c r="D2307" s="3" t="s">
        <v>9</v>
      </c>
      <c r="E2307" s="3" t="s">
        <v>101</v>
      </c>
      <c r="F2307" s="3" t="s">
        <v>4577</v>
      </c>
      <c r="G2307" s="3" t="s">
        <v>4578</v>
      </c>
      <c r="H2307" s="3"/>
    </row>
    <row r="2308" ht="15.75" customHeight="1">
      <c r="A2308" s="2">
        <v>45690.0</v>
      </c>
      <c r="B2308" s="3" t="s">
        <v>92</v>
      </c>
      <c r="C2308" s="4" t="s">
        <v>149</v>
      </c>
      <c r="D2308" s="3" t="s">
        <v>19</v>
      </c>
      <c r="E2308" s="3" t="s">
        <v>15</v>
      </c>
      <c r="F2308" s="3" t="s">
        <v>4579</v>
      </c>
      <c r="G2308" s="3" t="s">
        <v>4580</v>
      </c>
      <c r="H2308" s="3"/>
    </row>
    <row r="2309" ht="15.75" customHeight="1">
      <c r="A2309" s="2">
        <v>45690.0</v>
      </c>
      <c r="B2309" s="3" t="s">
        <v>92</v>
      </c>
      <c r="C2309" s="3" t="s">
        <v>158</v>
      </c>
      <c r="D2309" s="3" t="s">
        <v>63</v>
      </c>
      <c r="E2309" s="3" t="s">
        <v>59</v>
      </c>
      <c r="F2309" s="3" t="s">
        <v>4581</v>
      </c>
      <c r="G2309" s="3" t="s">
        <v>4582</v>
      </c>
      <c r="H2309" s="3"/>
    </row>
    <row r="2310" ht="15.75" customHeight="1">
      <c r="A2310" s="2">
        <v>45690.0</v>
      </c>
      <c r="B2310" s="3" t="s">
        <v>92</v>
      </c>
      <c r="C2310" s="3" t="s">
        <v>158</v>
      </c>
      <c r="D2310" s="3" t="s">
        <v>34</v>
      </c>
      <c r="E2310" s="3" t="s">
        <v>109</v>
      </c>
      <c r="F2310" s="3" t="s">
        <v>4583</v>
      </c>
      <c r="G2310" s="3" t="s">
        <v>4584</v>
      </c>
      <c r="H2310" s="3"/>
    </row>
    <row r="2311" ht="15.75" customHeight="1">
      <c r="A2311" s="2">
        <v>45690.0</v>
      </c>
      <c r="B2311" s="3" t="s">
        <v>92</v>
      </c>
      <c r="C2311" s="3" t="s">
        <v>158</v>
      </c>
      <c r="D2311" s="3" t="s">
        <v>68</v>
      </c>
      <c r="E2311" s="3" t="s">
        <v>20</v>
      </c>
      <c r="F2311" s="3" t="s">
        <v>4585</v>
      </c>
      <c r="G2311" s="3" t="s">
        <v>4586</v>
      </c>
      <c r="H2311" s="3"/>
    </row>
    <row r="2312" ht="15.75" customHeight="1">
      <c r="A2312" s="2">
        <v>45690.0</v>
      </c>
      <c r="B2312" s="3" t="s">
        <v>7</v>
      </c>
      <c r="C2312" s="3" t="s">
        <v>131</v>
      </c>
      <c r="D2312" s="3" t="s">
        <v>26</v>
      </c>
      <c r="E2312" s="3" t="s">
        <v>660</v>
      </c>
      <c r="F2312" s="3" t="s">
        <v>4587</v>
      </c>
      <c r="G2312" s="3" t="s">
        <v>4588</v>
      </c>
      <c r="H2312" s="3"/>
    </row>
    <row r="2313" ht="15.75" customHeight="1">
      <c r="A2313" s="2">
        <v>45690.0</v>
      </c>
      <c r="B2313" s="3" t="s">
        <v>7</v>
      </c>
      <c r="C2313" s="3" t="s">
        <v>131</v>
      </c>
      <c r="D2313" s="3" t="s">
        <v>26</v>
      </c>
      <c r="E2313" s="3" t="s">
        <v>660</v>
      </c>
      <c r="F2313" s="3" t="s">
        <v>4589</v>
      </c>
      <c r="G2313" s="3" t="s">
        <v>4590</v>
      </c>
      <c r="H2313" s="3"/>
    </row>
    <row r="2314" ht="15.75" customHeight="1">
      <c r="A2314" s="2">
        <v>45690.0</v>
      </c>
      <c r="B2314" s="3" t="s">
        <v>7</v>
      </c>
      <c r="C2314" s="3" t="s">
        <v>131</v>
      </c>
      <c r="D2314" s="3" t="s">
        <v>63</v>
      </c>
      <c r="E2314" s="3" t="s">
        <v>15</v>
      </c>
      <c r="F2314" s="3" t="s">
        <v>2347</v>
      </c>
      <c r="G2314" s="3" t="s">
        <v>4591</v>
      </c>
      <c r="H2314" s="3"/>
    </row>
    <row r="2315" ht="15.75" customHeight="1">
      <c r="A2315" s="2">
        <v>45691.0</v>
      </c>
      <c r="B2315" s="3" t="s">
        <v>13</v>
      </c>
      <c r="C2315" s="3" t="s">
        <v>29</v>
      </c>
      <c r="D2315" s="3" t="s">
        <v>19</v>
      </c>
      <c r="E2315" s="3" t="s">
        <v>20</v>
      </c>
      <c r="F2315" s="3" t="s">
        <v>1576</v>
      </c>
      <c r="G2315" s="3" t="s">
        <v>3595</v>
      </c>
      <c r="H2315" s="3"/>
    </row>
    <row r="2316" ht="15.75" customHeight="1">
      <c r="A2316" s="2">
        <v>45691.0</v>
      </c>
      <c r="B2316" s="3" t="s">
        <v>13</v>
      </c>
      <c r="C2316" s="3" t="s">
        <v>169</v>
      </c>
      <c r="D2316" s="3" t="s">
        <v>9</v>
      </c>
      <c r="E2316" s="3" t="s">
        <v>15</v>
      </c>
      <c r="F2316" s="3" t="s">
        <v>4592</v>
      </c>
      <c r="G2316" s="3" t="s">
        <v>846</v>
      </c>
      <c r="H2316" s="3"/>
    </row>
    <row r="2317" ht="15.75" customHeight="1">
      <c r="A2317" s="2">
        <v>45691.0</v>
      </c>
      <c r="B2317" s="3" t="s">
        <v>13</v>
      </c>
      <c r="C2317" s="3" t="s">
        <v>169</v>
      </c>
      <c r="D2317" s="3" t="s">
        <v>23</v>
      </c>
      <c r="E2317" s="3" t="s">
        <v>20</v>
      </c>
      <c r="F2317" s="3" t="s">
        <v>4593</v>
      </c>
      <c r="G2317" s="3" t="s">
        <v>4594</v>
      </c>
      <c r="H2317" s="3"/>
    </row>
    <row r="2318" ht="15.75" customHeight="1">
      <c r="A2318" s="2">
        <v>45691.0</v>
      </c>
      <c r="B2318" s="3" t="s">
        <v>13</v>
      </c>
      <c r="C2318" s="3" t="s">
        <v>37</v>
      </c>
      <c r="D2318" s="3" t="s">
        <v>19</v>
      </c>
      <c r="E2318" s="3" t="s">
        <v>20</v>
      </c>
      <c r="F2318" s="3" t="s">
        <v>4595</v>
      </c>
      <c r="G2318" s="3" t="s">
        <v>4596</v>
      </c>
      <c r="H2318" s="3"/>
    </row>
    <row r="2319" ht="15.75" customHeight="1">
      <c r="A2319" s="2">
        <v>45691.0</v>
      </c>
      <c r="B2319" s="3" t="s">
        <v>57</v>
      </c>
      <c r="C2319" s="3" t="s">
        <v>85</v>
      </c>
      <c r="D2319" s="3" t="s">
        <v>23</v>
      </c>
      <c r="E2319" s="3" t="s">
        <v>20</v>
      </c>
      <c r="F2319" s="3" t="s">
        <v>468</v>
      </c>
      <c r="G2319" s="3" t="s">
        <v>4597</v>
      </c>
      <c r="H2319" s="3"/>
    </row>
    <row r="2320" ht="15.75" customHeight="1">
      <c r="A2320" s="2">
        <v>45691.0</v>
      </c>
      <c r="B2320" s="3" t="s">
        <v>13</v>
      </c>
      <c r="C2320" s="3" t="s">
        <v>169</v>
      </c>
      <c r="D2320" s="3" t="s">
        <v>26</v>
      </c>
      <c r="E2320" s="3" t="s">
        <v>15</v>
      </c>
      <c r="F2320" s="3" t="s">
        <v>4598</v>
      </c>
      <c r="G2320" s="3" t="s">
        <v>4599</v>
      </c>
      <c r="H2320" s="3"/>
    </row>
    <row r="2321" ht="15.75" customHeight="1">
      <c r="A2321" s="2">
        <v>45691.0</v>
      </c>
      <c r="B2321" s="3" t="s">
        <v>13</v>
      </c>
      <c r="C2321" s="3" t="s">
        <v>29</v>
      </c>
      <c r="D2321" s="3" t="s">
        <v>9</v>
      </c>
      <c r="E2321" s="3" t="s">
        <v>15</v>
      </c>
      <c r="F2321" s="3" t="s">
        <v>4600</v>
      </c>
      <c r="G2321" s="3" t="s">
        <v>4601</v>
      </c>
      <c r="H2321" s="3"/>
    </row>
    <row r="2322" ht="15.75" customHeight="1">
      <c r="A2322" s="2">
        <v>45691.0</v>
      </c>
      <c r="B2322" s="3" t="s">
        <v>92</v>
      </c>
      <c r="C2322" s="3" t="s">
        <v>93</v>
      </c>
      <c r="D2322" s="3" t="s">
        <v>34</v>
      </c>
      <c r="E2322" s="3" t="s">
        <v>109</v>
      </c>
      <c r="F2322" s="3" t="s">
        <v>4602</v>
      </c>
      <c r="G2322" s="3" t="s">
        <v>4603</v>
      </c>
      <c r="H2322" s="3"/>
    </row>
    <row r="2323" ht="15.75" customHeight="1">
      <c r="A2323" s="2">
        <v>45691.0</v>
      </c>
      <c r="B2323" s="3" t="s">
        <v>13</v>
      </c>
      <c r="C2323" s="3" t="s">
        <v>18</v>
      </c>
      <c r="D2323" s="3" t="s">
        <v>19</v>
      </c>
      <c r="E2323" s="3" t="s">
        <v>20</v>
      </c>
      <c r="F2323" s="3" t="s">
        <v>4604</v>
      </c>
      <c r="G2323" s="3" t="s">
        <v>4605</v>
      </c>
      <c r="H2323" s="3"/>
    </row>
    <row r="2324" ht="15.75" customHeight="1">
      <c r="A2324" s="2">
        <v>45691.0</v>
      </c>
      <c r="B2324" s="3" t="s">
        <v>13</v>
      </c>
      <c r="C2324" s="3" t="s">
        <v>18</v>
      </c>
      <c r="D2324" s="3" t="s">
        <v>9</v>
      </c>
      <c r="E2324" s="3" t="s">
        <v>101</v>
      </c>
      <c r="F2324" s="3" t="s">
        <v>4606</v>
      </c>
      <c r="G2324" s="3" t="s">
        <v>4607</v>
      </c>
      <c r="H2324" s="3"/>
    </row>
    <row r="2325" ht="15.75" customHeight="1">
      <c r="A2325" s="2">
        <v>45691.0</v>
      </c>
      <c r="B2325" s="3" t="s">
        <v>13</v>
      </c>
      <c r="C2325" s="3" t="s">
        <v>14</v>
      </c>
      <c r="D2325" s="3" t="s">
        <v>9</v>
      </c>
      <c r="E2325" s="3" t="s">
        <v>109</v>
      </c>
      <c r="F2325" s="3" t="s">
        <v>4608</v>
      </c>
      <c r="G2325" s="3" t="s">
        <v>4609</v>
      </c>
      <c r="H2325" s="3"/>
    </row>
    <row r="2326" ht="15.75" customHeight="1">
      <c r="A2326" s="2">
        <v>45691.0</v>
      </c>
      <c r="B2326" s="3" t="s">
        <v>13</v>
      </c>
      <c r="C2326" s="3" t="s">
        <v>14</v>
      </c>
      <c r="D2326" s="3" t="s">
        <v>68</v>
      </c>
      <c r="E2326" s="3" t="s">
        <v>20</v>
      </c>
      <c r="F2326" s="3" t="s">
        <v>224</v>
      </c>
      <c r="G2326" s="3" t="s">
        <v>4610</v>
      </c>
      <c r="H2326" s="3"/>
    </row>
    <row r="2327" ht="15.75" customHeight="1">
      <c r="A2327" s="2">
        <v>45691.0</v>
      </c>
      <c r="B2327" s="3" t="s">
        <v>92</v>
      </c>
      <c r="C2327" s="3" t="s">
        <v>93</v>
      </c>
      <c r="D2327" s="3" t="s">
        <v>23</v>
      </c>
      <c r="E2327" s="3" t="s">
        <v>15</v>
      </c>
      <c r="F2327" s="3" t="s">
        <v>4611</v>
      </c>
      <c r="G2327" s="3" t="s">
        <v>4612</v>
      </c>
      <c r="H2327" s="3"/>
    </row>
    <row r="2328" ht="15.75" customHeight="1">
      <c r="A2328" s="2">
        <v>45691.0</v>
      </c>
      <c r="B2328" s="3" t="s">
        <v>92</v>
      </c>
      <c r="C2328" s="3" t="s">
        <v>93</v>
      </c>
      <c r="D2328" s="3" t="s">
        <v>63</v>
      </c>
      <c r="E2328" s="3" t="s">
        <v>59</v>
      </c>
      <c r="F2328" s="3" t="s">
        <v>4613</v>
      </c>
      <c r="G2328" s="3" t="s">
        <v>4614</v>
      </c>
      <c r="H2328" s="3"/>
    </row>
    <row r="2329" ht="15.75" customHeight="1">
      <c r="A2329" s="2">
        <v>45691.0</v>
      </c>
      <c r="B2329" s="3" t="s">
        <v>13</v>
      </c>
      <c r="C2329" s="3" t="s">
        <v>169</v>
      </c>
      <c r="D2329" s="3" t="s">
        <v>19</v>
      </c>
      <c r="E2329" s="3" t="s">
        <v>15</v>
      </c>
      <c r="F2329" s="3" t="s">
        <v>4615</v>
      </c>
      <c r="G2329" s="3" t="s">
        <v>4616</v>
      </c>
      <c r="H2329" s="3"/>
    </row>
    <row r="2330" ht="15.75" customHeight="1">
      <c r="A2330" s="2">
        <v>45691.0</v>
      </c>
      <c r="B2330" s="3" t="s">
        <v>13</v>
      </c>
      <c r="C2330" s="3" t="s">
        <v>18</v>
      </c>
      <c r="D2330" s="3" t="s">
        <v>9</v>
      </c>
      <c r="E2330" s="3" t="s">
        <v>101</v>
      </c>
      <c r="F2330" s="3" t="s">
        <v>4617</v>
      </c>
      <c r="G2330" s="3" t="s">
        <v>4618</v>
      </c>
      <c r="H2330" s="3"/>
    </row>
    <row r="2331" ht="15.75" customHeight="1">
      <c r="A2331" s="2">
        <v>45691.0</v>
      </c>
      <c r="B2331" s="3" t="s">
        <v>57</v>
      </c>
      <c r="C2331" s="3" t="s">
        <v>58</v>
      </c>
      <c r="D2331" s="3" t="s">
        <v>9</v>
      </c>
      <c r="E2331" s="3" t="s">
        <v>20</v>
      </c>
      <c r="F2331" s="3" t="s">
        <v>4619</v>
      </c>
      <c r="G2331" s="3" t="s">
        <v>4620</v>
      </c>
      <c r="H2331" s="3"/>
    </row>
    <row r="2332" ht="15.75" customHeight="1">
      <c r="A2332" s="2">
        <v>45691.0</v>
      </c>
      <c r="B2332" s="3" t="s">
        <v>57</v>
      </c>
      <c r="C2332" s="3" t="s">
        <v>85</v>
      </c>
      <c r="D2332" s="3" t="s">
        <v>63</v>
      </c>
      <c r="E2332" s="3" t="s">
        <v>59</v>
      </c>
      <c r="F2332" s="3" t="s">
        <v>4621</v>
      </c>
      <c r="G2332" s="3" t="s">
        <v>4622</v>
      </c>
      <c r="H2332" s="3"/>
    </row>
    <row r="2333" ht="15.75" customHeight="1">
      <c r="A2333" s="2">
        <v>45691.0</v>
      </c>
      <c r="B2333" s="3" t="s">
        <v>57</v>
      </c>
      <c r="C2333" s="3" t="s">
        <v>58</v>
      </c>
      <c r="D2333" s="3" t="s">
        <v>63</v>
      </c>
      <c r="E2333" s="3" t="s">
        <v>59</v>
      </c>
      <c r="F2333" s="3" t="s">
        <v>4623</v>
      </c>
      <c r="G2333" s="3" t="s">
        <v>4624</v>
      </c>
      <c r="H2333" s="3"/>
    </row>
    <row r="2334" ht="15.75" customHeight="1">
      <c r="A2334" s="2">
        <v>45691.0</v>
      </c>
      <c r="B2334" s="3" t="s">
        <v>92</v>
      </c>
      <c r="C2334" s="3" t="s">
        <v>93</v>
      </c>
      <c r="D2334" s="3" t="s">
        <v>38</v>
      </c>
      <c r="E2334" s="3" t="s">
        <v>15</v>
      </c>
      <c r="F2334" s="3" t="s">
        <v>4625</v>
      </c>
      <c r="G2334" s="3" t="s">
        <v>4626</v>
      </c>
      <c r="H2334" s="3"/>
    </row>
    <row r="2335" ht="15.75" customHeight="1">
      <c r="A2335" s="2">
        <v>45691.0</v>
      </c>
      <c r="B2335" s="3" t="s">
        <v>57</v>
      </c>
      <c r="C2335" s="3" t="s">
        <v>85</v>
      </c>
      <c r="D2335" s="3" t="s">
        <v>63</v>
      </c>
      <c r="E2335" s="3" t="s">
        <v>59</v>
      </c>
      <c r="F2335" s="3" t="s">
        <v>4627</v>
      </c>
      <c r="G2335" s="3" t="s">
        <v>4628</v>
      </c>
      <c r="H2335" s="3"/>
    </row>
    <row r="2336" ht="15.75" customHeight="1">
      <c r="A2336" s="2">
        <v>45691.0</v>
      </c>
      <c r="B2336" s="3" t="s">
        <v>57</v>
      </c>
      <c r="C2336" s="3" t="s">
        <v>85</v>
      </c>
      <c r="D2336" s="3" t="s">
        <v>26</v>
      </c>
      <c r="E2336" s="3" t="s">
        <v>20</v>
      </c>
      <c r="F2336" s="3" t="s">
        <v>4629</v>
      </c>
      <c r="G2336" s="3" t="s">
        <v>4630</v>
      </c>
      <c r="H2336" s="3"/>
    </row>
    <row r="2337" ht="15.75" customHeight="1">
      <c r="A2337" s="2">
        <v>45691.0</v>
      </c>
      <c r="B2337" s="3" t="s">
        <v>57</v>
      </c>
      <c r="C2337" s="3" t="s">
        <v>85</v>
      </c>
      <c r="D2337" s="3" t="s">
        <v>63</v>
      </c>
      <c r="E2337" s="3" t="s">
        <v>59</v>
      </c>
      <c r="F2337" s="3" t="s">
        <v>4631</v>
      </c>
      <c r="G2337" s="3" t="s">
        <v>4632</v>
      </c>
      <c r="H2337" s="3"/>
    </row>
    <row r="2338" ht="15.75" customHeight="1">
      <c r="A2338" s="2">
        <v>45691.0</v>
      </c>
      <c r="B2338" s="3" t="s">
        <v>57</v>
      </c>
      <c r="C2338" s="3" t="s">
        <v>80</v>
      </c>
      <c r="D2338" s="3" t="s">
        <v>68</v>
      </c>
      <c r="E2338" s="3" t="s">
        <v>59</v>
      </c>
      <c r="F2338" s="3" t="s">
        <v>4633</v>
      </c>
      <c r="G2338" s="3" t="s">
        <v>4634</v>
      </c>
      <c r="H2338" s="3"/>
    </row>
    <row r="2339" ht="15.75" customHeight="1">
      <c r="A2339" s="2">
        <v>45691.0</v>
      </c>
      <c r="B2339" s="3" t="s">
        <v>57</v>
      </c>
      <c r="C2339" s="3" t="s">
        <v>80</v>
      </c>
      <c r="D2339" s="3" t="s">
        <v>23</v>
      </c>
      <c r="E2339" s="3" t="s">
        <v>59</v>
      </c>
      <c r="F2339" s="3" t="s">
        <v>4635</v>
      </c>
      <c r="G2339" s="3" t="s">
        <v>4636</v>
      </c>
      <c r="H2339" s="3"/>
    </row>
    <row r="2340" ht="15.75" customHeight="1">
      <c r="A2340" s="2">
        <v>45691.0</v>
      </c>
      <c r="B2340" s="3" t="s">
        <v>57</v>
      </c>
      <c r="C2340" s="3" t="s">
        <v>71</v>
      </c>
      <c r="D2340" s="3" t="s">
        <v>26</v>
      </c>
      <c r="E2340" s="3" t="s">
        <v>15</v>
      </c>
      <c r="F2340" s="3" t="s">
        <v>4637</v>
      </c>
      <c r="G2340" s="3" t="s">
        <v>4638</v>
      </c>
      <c r="H2340" s="3"/>
    </row>
    <row r="2341" ht="15.75" customHeight="1">
      <c r="A2341" s="2">
        <v>45691.0</v>
      </c>
      <c r="B2341" s="3" t="s">
        <v>57</v>
      </c>
      <c r="C2341" s="3" t="s">
        <v>58</v>
      </c>
      <c r="D2341" s="3" t="s">
        <v>34</v>
      </c>
      <c r="E2341" s="3" t="s">
        <v>20</v>
      </c>
      <c r="F2341" s="3" t="s">
        <v>4639</v>
      </c>
      <c r="G2341" s="3" t="s">
        <v>4640</v>
      </c>
      <c r="H2341" s="3"/>
    </row>
    <row r="2342" ht="15.75" customHeight="1">
      <c r="A2342" s="2">
        <v>45691.0</v>
      </c>
      <c r="B2342" s="3" t="s">
        <v>57</v>
      </c>
      <c r="C2342" s="3" t="s">
        <v>71</v>
      </c>
      <c r="D2342" s="3" t="s">
        <v>68</v>
      </c>
      <c r="E2342" s="3" t="s">
        <v>59</v>
      </c>
      <c r="F2342" s="3" t="s">
        <v>4641</v>
      </c>
      <c r="G2342" s="3" t="s">
        <v>4642</v>
      </c>
      <c r="H2342" s="3"/>
    </row>
    <row r="2343" ht="15.75" customHeight="1">
      <c r="A2343" s="2">
        <v>45691.0</v>
      </c>
      <c r="B2343" s="3" t="s">
        <v>57</v>
      </c>
      <c r="C2343" s="4" t="s">
        <v>62</v>
      </c>
      <c r="D2343" s="3" t="s">
        <v>68</v>
      </c>
      <c r="E2343" s="3" t="s">
        <v>20</v>
      </c>
      <c r="F2343" s="3" t="s">
        <v>4643</v>
      </c>
      <c r="G2343" s="3" t="s">
        <v>4644</v>
      </c>
      <c r="H2343" s="3"/>
    </row>
    <row r="2344" ht="15.75" customHeight="1">
      <c r="A2344" s="2">
        <v>45691.0</v>
      </c>
      <c r="B2344" s="3" t="s">
        <v>57</v>
      </c>
      <c r="C2344" s="4" t="s">
        <v>62</v>
      </c>
      <c r="D2344" s="3" t="s">
        <v>9</v>
      </c>
      <c r="E2344" s="3" t="s">
        <v>15</v>
      </c>
      <c r="F2344" s="3" t="s">
        <v>3869</v>
      </c>
      <c r="G2344" s="3" t="s">
        <v>4645</v>
      </c>
      <c r="H2344" s="3"/>
    </row>
    <row r="2345" ht="15.75" customHeight="1">
      <c r="A2345" s="2">
        <v>45691.0</v>
      </c>
      <c r="B2345" s="3" t="s">
        <v>57</v>
      </c>
      <c r="C2345" s="4" t="s">
        <v>62</v>
      </c>
      <c r="D2345" s="3" t="s">
        <v>38</v>
      </c>
      <c r="E2345" s="3" t="s">
        <v>20</v>
      </c>
      <c r="F2345" s="3" t="s">
        <v>4646</v>
      </c>
      <c r="G2345" s="3" t="s">
        <v>4647</v>
      </c>
      <c r="H2345" s="3"/>
    </row>
    <row r="2346" ht="15.75" customHeight="1">
      <c r="A2346" s="2">
        <v>45691.0</v>
      </c>
      <c r="B2346" s="3" t="s">
        <v>57</v>
      </c>
      <c r="C2346" s="4" t="s">
        <v>62</v>
      </c>
      <c r="D2346" s="3" t="s">
        <v>26</v>
      </c>
      <c r="E2346" s="3" t="s">
        <v>20</v>
      </c>
      <c r="F2346" s="3" t="s">
        <v>4648</v>
      </c>
      <c r="G2346" s="3" t="s">
        <v>4649</v>
      </c>
      <c r="H2346" s="3"/>
    </row>
    <row r="2347" ht="15.75" customHeight="1">
      <c r="A2347" s="2">
        <v>45691.0</v>
      </c>
      <c r="B2347" s="3" t="s">
        <v>57</v>
      </c>
      <c r="C2347" s="4" t="s">
        <v>62</v>
      </c>
      <c r="D2347" s="3" t="s">
        <v>23</v>
      </c>
      <c r="E2347" s="3" t="s">
        <v>20</v>
      </c>
      <c r="F2347" s="3" t="s">
        <v>4650</v>
      </c>
      <c r="G2347" s="3" t="s">
        <v>4651</v>
      </c>
      <c r="H2347" s="3"/>
    </row>
    <row r="2348" ht="15.75" customHeight="1">
      <c r="A2348" s="2">
        <v>45691.0</v>
      </c>
      <c r="B2348" s="3" t="s">
        <v>57</v>
      </c>
      <c r="C2348" s="3" t="s">
        <v>58</v>
      </c>
      <c r="D2348" s="3" t="s">
        <v>9</v>
      </c>
      <c r="E2348" s="3" t="s">
        <v>15</v>
      </c>
      <c r="F2348" s="3" t="s">
        <v>4652</v>
      </c>
      <c r="G2348" s="3" t="s">
        <v>4653</v>
      </c>
      <c r="H2348" s="3"/>
    </row>
    <row r="2349" ht="15.75" customHeight="1">
      <c r="A2349" s="2">
        <v>45691.0</v>
      </c>
      <c r="B2349" s="3" t="s">
        <v>57</v>
      </c>
      <c r="C2349" s="3" t="s">
        <v>58</v>
      </c>
      <c r="D2349" s="3" t="s">
        <v>63</v>
      </c>
      <c r="E2349" s="3" t="s">
        <v>59</v>
      </c>
      <c r="F2349" s="3" t="s">
        <v>4654</v>
      </c>
      <c r="G2349" s="3" t="s">
        <v>4655</v>
      </c>
      <c r="H2349" s="3"/>
    </row>
    <row r="2350" ht="15.75" customHeight="1">
      <c r="A2350" s="2">
        <v>45691.0</v>
      </c>
      <c r="B2350" s="3" t="s">
        <v>57</v>
      </c>
      <c r="C2350" s="3" t="s">
        <v>71</v>
      </c>
      <c r="D2350" s="3" t="s">
        <v>63</v>
      </c>
      <c r="E2350" s="3" t="s">
        <v>59</v>
      </c>
      <c r="F2350" s="3" t="s">
        <v>4656</v>
      </c>
      <c r="G2350" s="3" t="s">
        <v>4657</v>
      </c>
      <c r="H2350" s="3"/>
    </row>
    <row r="2351" ht="15.75" customHeight="1">
      <c r="A2351" s="2">
        <v>45691.0</v>
      </c>
      <c r="B2351" s="3" t="s">
        <v>92</v>
      </c>
      <c r="C2351" s="3" t="s">
        <v>93</v>
      </c>
      <c r="D2351" s="3" t="s">
        <v>63</v>
      </c>
      <c r="E2351" s="3" t="s">
        <v>10</v>
      </c>
      <c r="F2351" s="3" t="s">
        <v>4658</v>
      </c>
      <c r="G2351" s="3" t="s">
        <v>4659</v>
      </c>
      <c r="H2351" s="3"/>
    </row>
    <row r="2352" ht="15.75" customHeight="1">
      <c r="A2352" s="2">
        <v>45691.0</v>
      </c>
      <c r="B2352" s="3" t="s">
        <v>13</v>
      </c>
      <c r="C2352" s="3" t="s">
        <v>37</v>
      </c>
      <c r="D2352" s="3" t="s">
        <v>26</v>
      </c>
      <c r="E2352" s="3" t="s">
        <v>20</v>
      </c>
      <c r="F2352" s="3" t="s">
        <v>4660</v>
      </c>
      <c r="G2352" s="3" t="s">
        <v>4661</v>
      </c>
      <c r="H2352" s="3"/>
    </row>
    <row r="2353" ht="15.75" customHeight="1">
      <c r="A2353" s="2">
        <v>45691.0</v>
      </c>
      <c r="B2353" s="3" t="s">
        <v>92</v>
      </c>
      <c r="C2353" s="3" t="s">
        <v>98</v>
      </c>
      <c r="D2353" s="3" t="s">
        <v>26</v>
      </c>
      <c r="E2353" s="3" t="s">
        <v>109</v>
      </c>
      <c r="F2353" s="3" t="s">
        <v>4662</v>
      </c>
      <c r="G2353" s="3" t="s">
        <v>4663</v>
      </c>
      <c r="H2353" s="3"/>
    </row>
    <row r="2354" ht="15.75" customHeight="1">
      <c r="A2354" s="2">
        <v>45691.0</v>
      </c>
      <c r="B2354" s="3" t="s">
        <v>7</v>
      </c>
      <c r="C2354" s="3" t="s">
        <v>126</v>
      </c>
      <c r="D2354" s="3" t="s">
        <v>19</v>
      </c>
      <c r="E2354" s="3" t="s">
        <v>101</v>
      </c>
      <c r="F2354" s="3" t="s">
        <v>4664</v>
      </c>
      <c r="G2354" s="3" t="s">
        <v>4665</v>
      </c>
      <c r="H2354" s="3"/>
    </row>
    <row r="2355" ht="15.75" customHeight="1">
      <c r="A2355" s="2">
        <v>45691.0</v>
      </c>
      <c r="B2355" s="3" t="s">
        <v>7</v>
      </c>
      <c r="C2355" s="3" t="s">
        <v>118</v>
      </c>
      <c r="D2355" s="3" t="s">
        <v>63</v>
      </c>
      <c r="E2355" s="3" t="s">
        <v>20</v>
      </c>
      <c r="F2355" s="3" t="s">
        <v>3301</v>
      </c>
      <c r="G2355" s="3" t="s">
        <v>4666</v>
      </c>
      <c r="H2355" s="3"/>
    </row>
    <row r="2356" ht="15.75" customHeight="1">
      <c r="A2356" s="2">
        <v>45691.0</v>
      </c>
      <c r="B2356" s="3" t="s">
        <v>7</v>
      </c>
      <c r="C2356" s="3" t="s">
        <v>118</v>
      </c>
      <c r="D2356" s="3" t="s">
        <v>23</v>
      </c>
      <c r="E2356" s="3" t="s">
        <v>15</v>
      </c>
      <c r="F2356" s="3" t="s">
        <v>4667</v>
      </c>
      <c r="G2356" s="3" t="s">
        <v>4668</v>
      </c>
      <c r="H2356" s="3"/>
    </row>
    <row r="2357" ht="15.75" customHeight="1">
      <c r="A2357" s="2">
        <v>45691.0</v>
      </c>
      <c r="B2357" s="3" t="s">
        <v>7</v>
      </c>
      <c r="C2357" s="3" t="s">
        <v>118</v>
      </c>
      <c r="D2357" s="3" t="s">
        <v>68</v>
      </c>
      <c r="E2357" s="3" t="s">
        <v>15</v>
      </c>
      <c r="F2357" s="3" t="s">
        <v>4669</v>
      </c>
      <c r="G2357" s="3" t="s">
        <v>4670</v>
      </c>
      <c r="H2357" s="3"/>
    </row>
    <row r="2358" ht="15.75" customHeight="1">
      <c r="A2358" s="2">
        <v>45691.0</v>
      </c>
      <c r="B2358" s="3" t="s">
        <v>7</v>
      </c>
      <c r="C2358" s="3" t="s">
        <v>118</v>
      </c>
      <c r="D2358" s="3" t="s">
        <v>23</v>
      </c>
      <c r="E2358" s="3" t="s">
        <v>15</v>
      </c>
      <c r="F2358" s="3" t="s">
        <v>4671</v>
      </c>
      <c r="G2358" s="3" t="s">
        <v>4672</v>
      </c>
      <c r="H2358" s="3"/>
    </row>
    <row r="2359" ht="15.75" customHeight="1">
      <c r="A2359" s="2">
        <v>45691.0</v>
      </c>
      <c r="B2359" s="3" t="s">
        <v>7</v>
      </c>
      <c r="C2359" s="3" t="s">
        <v>118</v>
      </c>
      <c r="D2359" s="3" t="s">
        <v>34</v>
      </c>
      <c r="E2359" s="3" t="s">
        <v>10</v>
      </c>
      <c r="F2359" s="3" t="s">
        <v>4673</v>
      </c>
      <c r="G2359" s="3" t="s">
        <v>4674</v>
      </c>
      <c r="H2359" s="3"/>
    </row>
    <row r="2360" ht="15.75" customHeight="1">
      <c r="A2360" s="2">
        <v>45691.0</v>
      </c>
      <c r="B2360" s="3" t="s">
        <v>7</v>
      </c>
      <c r="C2360" s="3" t="s">
        <v>106</v>
      </c>
      <c r="D2360" s="3" t="s">
        <v>9</v>
      </c>
      <c r="E2360" s="3" t="s">
        <v>10</v>
      </c>
      <c r="F2360" s="3" t="s">
        <v>4675</v>
      </c>
      <c r="G2360" s="3" t="s">
        <v>4676</v>
      </c>
      <c r="H2360" s="3"/>
    </row>
    <row r="2361" ht="15.75" customHeight="1">
      <c r="A2361" s="2">
        <v>45691.0</v>
      </c>
      <c r="B2361" s="3" t="s">
        <v>7</v>
      </c>
      <c r="C2361" s="3" t="s">
        <v>106</v>
      </c>
      <c r="D2361" s="3" t="s">
        <v>68</v>
      </c>
      <c r="E2361" s="3" t="s">
        <v>15</v>
      </c>
      <c r="F2361" s="3" t="s">
        <v>4677</v>
      </c>
      <c r="G2361" s="3" t="s">
        <v>4678</v>
      </c>
      <c r="H2361" s="3"/>
    </row>
    <row r="2362" ht="15.75" customHeight="1">
      <c r="A2362" s="2">
        <v>45691.0</v>
      </c>
      <c r="B2362" s="3" t="s">
        <v>7</v>
      </c>
      <c r="C2362" s="3" t="s">
        <v>106</v>
      </c>
      <c r="D2362" s="3" t="s">
        <v>34</v>
      </c>
      <c r="E2362" s="3" t="s">
        <v>10</v>
      </c>
      <c r="F2362" s="3" t="s">
        <v>4679</v>
      </c>
      <c r="G2362" s="3" t="s">
        <v>4680</v>
      </c>
      <c r="H2362" s="3"/>
    </row>
    <row r="2363" ht="15.75" customHeight="1">
      <c r="A2363" s="2">
        <v>45691.0</v>
      </c>
      <c r="B2363" s="3" t="s">
        <v>7</v>
      </c>
      <c r="C2363" s="3" t="s">
        <v>106</v>
      </c>
      <c r="D2363" s="3" t="s">
        <v>9</v>
      </c>
      <c r="E2363" s="3" t="s">
        <v>258</v>
      </c>
      <c r="F2363" s="3" t="s">
        <v>4681</v>
      </c>
      <c r="G2363" s="3" t="s">
        <v>4682</v>
      </c>
      <c r="H2363" s="3"/>
    </row>
    <row r="2364" ht="15.75" customHeight="1">
      <c r="A2364" s="2">
        <v>45691.0</v>
      </c>
      <c r="B2364" s="3" t="s">
        <v>7</v>
      </c>
      <c r="C2364" s="3" t="s">
        <v>106</v>
      </c>
      <c r="D2364" s="3" t="s">
        <v>19</v>
      </c>
      <c r="E2364" s="3" t="s">
        <v>101</v>
      </c>
      <c r="F2364" s="3" t="s">
        <v>4683</v>
      </c>
      <c r="G2364" s="3" t="s">
        <v>4684</v>
      </c>
      <c r="H2364" s="3"/>
    </row>
    <row r="2365" ht="15.75" customHeight="1">
      <c r="A2365" s="2">
        <v>45691.0</v>
      </c>
      <c r="B2365" s="3" t="s">
        <v>7</v>
      </c>
      <c r="C2365" s="3" t="s">
        <v>8</v>
      </c>
      <c r="D2365" s="3" t="s">
        <v>26</v>
      </c>
      <c r="E2365" s="3" t="s">
        <v>1097</v>
      </c>
      <c r="F2365" s="3" t="s">
        <v>4685</v>
      </c>
      <c r="G2365" s="3" t="s">
        <v>4686</v>
      </c>
      <c r="H2365" s="3"/>
    </row>
    <row r="2366" ht="15.75" customHeight="1">
      <c r="A2366" s="2">
        <v>45691.0</v>
      </c>
      <c r="B2366" s="3" t="s">
        <v>7</v>
      </c>
      <c r="C2366" s="3" t="s">
        <v>8</v>
      </c>
      <c r="D2366" s="3" t="s">
        <v>19</v>
      </c>
      <c r="E2366" s="3" t="s">
        <v>101</v>
      </c>
      <c r="F2366" s="3" t="s">
        <v>4687</v>
      </c>
      <c r="G2366" s="3" t="s">
        <v>4688</v>
      </c>
      <c r="H2366" s="3"/>
    </row>
    <row r="2367" ht="15.75" customHeight="1">
      <c r="A2367" s="2">
        <v>45691.0</v>
      </c>
      <c r="B2367" s="3" t="s">
        <v>7</v>
      </c>
      <c r="C2367" s="3" t="s">
        <v>8</v>
      </c>
      <c r="D2367" s="3" t="s">
        <v>38</v>
      </c>
      <c r="E2367" s="3" t="s">
        <v>101</v>
      </c>
      <c r="F2367" s="3" t="s">
        <v>4689</v>
      </c>
      <c r="G2367" s="3" t="s">
        <v>4690</v>
      </c>
      <c r="H2367" s="3"/>
    </row>
    <row r="2368" ht="15.75" customHeight="1">
      <c r="A2368" s="2">
        <v>45691.0</v>
      </c>
      <c r="B2368" s="3" t="s">
        <v>7</v>
      </c>
      <c r="C2368" s="3" t="s">
        <v>8</v>
      </c>
      <c r="D2368" s="3" t="s">
        <v>38</v>
      </c>
      <c r="E2368" s="3" t="s">
        <v>109</v>
      </c>
      <c r="F2368" s="3" t="s">
        <v>4691</v>
      </c>
      <c r="G2368" s="3" t="s">
        <v>4692</v>
      </c>
      <c r="H2368" s="3"/>
    </row>
    <row r="2369" ht="15.75" customHeight="1">
      <c r="A2369" s="2">
        <v>45691.0</v>
      </c>
      <c r="B2369" s="3" t="s">
        <v>7</v>
      </c>
      <c r="C2369" s="3" t="s">
        <v>126</v>
      </c>
      <c r="D2369" s="3" t="s">
        <v>63</v>
      </c>
      <c r="E2369" s="3" t="s">
        <v>15</v>
      </c>
      <c r="F2369" s="3" t="s">
        <v>4693</v>
      </c>
      <c r="G2369" s="3" t="s">
        <v>4694</v>
      </c>
      <c r="H2369" s="3"/>
    </row>
    <row r="2370" ht="15.75" customHeight="1">
      <c r="A2370" s="2">
        <v>45691.0</v>
      </c>
      <c r="B2370" s="3" t="s">
        <v>7</v>
      </c>
      <c r="C2370" s="3" t="s">
        <v>126</v>
      </c>
      <c r="D2370" s="3" t="s">
        <v>23</v>
      </c>
      <c r="E2370" s="3" t="s">
        <v>15</v>
      </c>
      <c r="F2370" s="3" t="s">
        <v>4695</v>
      </c>
      <c r="G2370" s="3" t="s">
        <v>4696</v>
      </c>
      <c r="H2370" s="3"/>
    </row>
    <row r="2371" ht="15.75" customHeight="1">
      <c r="A2371" s="2">
        <v>45691.0</v>
      </c>
      <c r="B2371" s="3" t="s">
        <v>92</v>
      </c>
      <c r="C2371" s="3" t="s">
        <v>98</v>
      </c>
      <c r="D2371" s="3" t="s">
        <v>26</v>
      </c>
      <c r="E2371" s="3" t="s">
        <v>101</v>
      </c>
      <c r="F2371" s="3" t="s">
        <v>4697</v>
      </c>
      <c r="G2371" s="3" t="s">
        <v>4698</v>
      </c>
      <c r="H2371" s="3"/>
    </row>
    <row r="2372" ht="15.75" customHeight="1">
      <c r="A2372" s="2">
        <v>45691.0</v>
      </c>
      <c r="B2372" s="3" t="s">
        <v>7</v>
      </c>
      <c r="C2372" s="3" t="s">
        <v>131</v>
      </c>
      <c r="D2372" s="3" t="s">
        <v>19</v>
      </c>
      <c r="E2372" s="3" t="s">
        <v>101</v>
      </c>
      <c r="F2372" s="3" t="s">
        <v>4699</v>
      </c>
      <c r="G2372" s="3" t="s">
        <v>4700</v>
      </c>
      <c r="H2372" s="3"/>
    </row>
    <row r="2373" ht="15.75" customHeight="1">
      <c r="A2373" s="2">
        <v>45691.0</v>
      </c>
      <c r="B2373" s="3" t="s">
        <v>92</v>
      </c>
      <c r="C2373" s="3" t="s">
        <v>98</v>
      </c>
      <c r="D2373" s="3" t="s">
        <v>23</v>
      </c>
      <c r="E2373" s="3" t="s">
        <v>20</v>
      </c>
      <c r="F2373" s="3" t="s">
        <v>4701</v>
      </c>
      <c r="G2373" s="3" t="s">
        <v>4702</v>
      </c>
      <c r="H2373" s="3"/>
    </row>
    <row r="2374" ht="15.75" customHeight="1">
      <c r="A2374" s="2">
        <v>45691.0</v>
      </c>
      <c r="B2374" s="3" t="s">
        <v>92</v>
      </c>
      <c r="C2374" s="3" t="s">
        <v>98</v>
      </c>
      <c r="D2374" s="3" t="s">
        <v>38</v>
      </c>
      <c r="E2374" s="3" t="s">
        <v>101</v>
      </c>
      <c r="F2374" s="3" t="s">
        <v>4703</v>
      </c>
      <c r="G2374" s="3" t="s">
        <v>4704</v>
      </c>
      <c r="H2374" s="3"/>
    </row>
    <row r="2375" ht="15.75" customHeight="1">
      <c r="A2375" s="2">
        <v>45691.0</v>
      </c>
      <c r="B2375" s="3" t="s">
        <v>92</v>
      </c>
      <c r="C2375" s="3" t="s">
        <v>144</v>
      </c>
      <c r="D2375" s="3" t="s">
        <v>63</v>
      </c>
      <c r="E2375" s="3" t="s">
        <v>59</v>
      </c>
      <c r="F2375" s="3" t="s">
        <v>4705</v>
      </c>
      <c r="G2375" s="3" t="s">
        <v>4706</v>
      </c>
      <c r="H2375" s="3"/>
    </row>
    <row r="2376" ht="15.75" customHeight="1">
      <c r="A2376" s="2">
        <v>45691.0</v>
      </c>
      <c r="B2376" s="3" t="s">
        <v>92</v>
      </c>
      <c r="C2376" s="3" t="s">
        <v>144</v>
      </c>
      <c r="D2376" s="3" t="s">
        <v>9</v>
      </c>
      <c r="E2376" s="3" t="s">
        <v>109</v>
      </c>
      <c r="F2376" s="3" t="s">
        <v>4707</v>
      </c>
      <c r="G2376" s="3" t="s">
        <v>4708</v>
      </c>
      <c r="H2376" s="3"/>
    </row>
    <row r="2377" ht="15.75" customHeight="1">
      <c r="A2377" s="2">
        <v>45691.0</v>
      </c>
      <c r="B2377" s="3" t="s">
        <v>7</v>
      </c>
      <c r="C2377" s="3" t="s">
        <v>126</v>
      </c>
      <c r="D2377" s="3" t="s">
        <v>34</v>
      </c>
      <c r="E2377" s="3" t="s">
        <v>10</v>
      </c>
      <c r="F2377" s="3" t="s">
        <v>4709</v>
      </c>
      <c r="G2377" s="3" t="s">
        <v>4710</v>
      </c>
      <c r="H2377" s="3"/>
    </row>
    <row r="2378" ht="15.75" customHeight="1">
      <c r="A2378" s="2">
        <v>45691.0</v>
      </c>
      <c r="B2378" s="3" t="s">
        <v>92</v>
      </c>
      <c r="C2378" s="4" t="s">
        <v>149</v>
      </c>
      <c r="D2378" s="3" t="s">
        <v>34</v>
      </c>
      <c r="E2378" s="3" t="s">
        <v>10</v>
      </c>
      <c r="F2378" s="3" t="s">
        <v>4711</v>
      </c>
      <c r="G2378" s="3" t="s">
        <v>4712</v>
      </c>
      <c r="H2378" s="3"/>
    </row>
    <row r="2379" ht="15.75" customHeight="1">
      <c r="A2379" s="2">
        <v>45691.0</v>
      </c>
      <c r="B2379" s="3" t="s">
        <v>92</v>
      </c>
      <c r="C2379" s="4" t="s">
        <v>149</v>
      </c>
      <c r="D2379" s="3" t="s">
        <v>68</v>
      </c>
      <c r="E2379" s="3" t="s">
        <v>20</v>
      </c>
      <c r="F2379" s="3" t="s">
        <v>4713</v>
      </c>
      <c r="G2379" s="3" t="s">
        <v>4714</v>
      </c>
      <c r="H2379" s="3"/>
    </row>
    <row r="2380" ht="15.75" customHeight="1">
      <c r="A2380" s="2">
        <v>45691.0</v>
      </c>
      <c r="B2380" s="3" t="s">
        <v>92</v>
      </c>
      <c r="C2380" s="4" t="s">
        <v>149</v>
      </c>
      <c r="D2380" s="3" t="s">
        <v>19</v>
      </c>
      <c r="E2380" s="3" t="s">
        <v>15</v>
      </c>
      <c r="F2380" s="3" t="s">
        <v>4715</v>
      </c>
      <c r="G2380" s="3" t="s">
        <v>4716</v>
      </c>
      <c r="H2380" s="3"/>
    </row>
    <row r="2381" ht="15.75" customHeight="1">
      <c r="A2381" s="2">
        <v>45691.0</v>
      </c>
      <c r="B2381" s="3" t="s">
        <v>92</v>
      </c>
      <c r="C2381" s="4" t="s">
        <v>149</v>
      </c>
      <c r="D2381" s="3" t="s">
        <v>68</v>
      </c>
      <c r="E2381" s="3" t="s">
        <v>20</v>
      </c>
      <c r="F2381" s="3" t="s">
        <v>4717</v>
      </c>
      <c r="G2381" s="3" t="s">
        <v>4718</v>
      </c>
      <c r="H2381" s="3"/>
    </row>
    <row r="2382" ht="15.75" customHeight="1">
      <c r="A2382" s="2">
        <v>45691.0</v>
      </c>
      <c r="B2382" s="3" t="s">
        <v>92</v>
      </c>
      <c r="C2382" s="3" t="s">
        <v>158</v>
      </c>
      <c r="D2382" s="3" t="s">
        <v>19</v>
      </c>
      <c r="E2382" s="3" t="s">
        <v>15</v>
      </c>
      <c r="F2382" s="3" t="s">
        <v>4719</v>
      </c>
      <c r="G2382" s="3" t="s">
        <v>4720</v>
      </c>
      <c r="H2382" s="3"/>
    </row>
    <row r="2383" ht="15.75" customHeight="1">
      <c r="A2383" s="2">
        <v>45691.0</v>
      </c>
      <c r="B2383" s="3" t="s">
        <v>92</v>
      </c>
      <c r="C2383" s="3" t="s">
        <v>158</v>
      </c>
      <c r="D2383" s="3" t="s">
        <v>34</v>
      </c>
      <c r="E2383" s="3" t="s">
        <v>109</v>
      </c>
      <c r="F2383" s="3" t="s">
        <v>4721</v>
      </c>
      <c r="G2383" s="3" t="s">
        <v>4722</v>
      </c>
      <c r="H2383" s="3"/>
    </row>
    <row r="2384" ht="15.75" customHeight="1">
      <c r="A2384" s="2">
        <v>45691.0</v>
      </c>
      <c r="B2384" s="3" t="s">
        <v>92</v>
      </c>
      <c r="C2384" s="3" t="s">
        <v>158</v>
      </c>
      <c r="D2384" s="3" t="s">
        <v>34</v>
      </c>
      <c r="E2384" s="3" t="s">
        <v>10</v>
      </c>
      <c r="F2384" s="3" t="s">
        <v>4723</v>
      </c>
      <c r="G2384" s="3" t="s">
        <v>4724</v>
      </c>
      <c r="H2384" s="3"/>
    </row>
    <row r="2385" ht="15.75" customHeight="1">
      <c r="A2385" s="2">
        <v>45691.0</v>
      </c>
      <c r="B2385" s="3" t="s">
        <v>92</v>
      </c>
      <c r="C2385" s="3" t="s">
        <v>158</v>
      </c>
      <c r="D2385" s="3" t="s">
        <v>68</v>
      </c>
      <c r="E2385" s="3" t="s">
        <v>15</v>
      </c>
      <c r="F2385" s="3" t="s">
        <v>4725</v>
      </c>
      <c r="G2385" s="3" t="s">
        <v>4726</v>
      </c>
      <c r="H2385" s="3"/>
    </row>
    <row r="2386" ht="15.75" customHeight="1">
      <c r="A2386" s="2">
        <v>45691.0</v>
      </c>
      <c r="B2386" s="3" t="s">
        <v>92</v>
      </c>
      <c r="C2386" s="3" t="s">
        <v>158</v>
      </c>
      <c r="D2386" s="3" t="s">
        <v>38</v>
      </c>
      <c r="E2386" s="3" t="s">
        <v>101</v>
      </c>
      <c r="F2386" s="3" t="s">
        <v>4727</v>
      </c>
      <c r="G2386" s="3" t="s">
        <v>2043</v>
      </c>
      <c r="H2386" s="3"/>
    </row>
    <row r="2387" ht="15.75" customHeight="1">
      <c r="A2387" s="2">
        <v>45691.0</v>
      </c>
      <c r="B2387" s="3" t="s">
        <v>7</v>
      </c>
      <c r="C2387" s="3" t="s">
        <v>131</v>
      </c>
      <c r="D2387" s="3" t="s">
        <v>23</v>
      </c>
      <c r="E2387" s="3" t="s">
        <v>101</v>
      </c>
      <c r="F2387" s="3" t="s">
        <v>4696</v>
      </c>
      <c r="G2387" s="3" t="s">
        <v>4728</v>
      </c>
      <c r="H2387" s="3"/>
    </row>
    <row r="2388" ht="15.75" customHeight="1">
      <c r="A2388" s="2">
        <v>45691.0</v>
      </c>
      <c r="B2388" s="3" t="s">
        <v>7</v>
      </c>
      <c r="C2388" s="3" t="s">
        <v>131</v>
      </c>
      <c r="D2388" s="3" t="s">
        <v>63</v>
      </c>
      <c r="E2388" s="3" t="s">
        <v>15</v>
      </c>
      <c r="F2388" s="3" t="s">
        <v>4729</v>
      </c>
      <c r="G2388" s="3" t="s">
        <v>4730</v>
      </c>
      <c r="H2388" s="3"/>
    </row>
    <row r="2389" ht="15.75" customHeight="1">
      <c r="A2389" s="2">
        <v>45691.0</v>
      </c>
      <c r="B2389" s="3" t="s">
        <v>92</v>
      </c>
      <c r="C2389" s="4" t="s">
        <v>149</v>
      </c>
      <c r="D2389" s="3" t="s">
        <v>19</v>
      </c>
      <c r="E2389" s="3" t="s">
        <v>15</v>
      </c>
      <c r="F2389" s="3" t="s">
        <v>4731</v>
      </c>
      <c r="G2389" s="3" t="s">
        <v>4732</v>
      </c>
      <c r="H2389" s="3"/>
    </row>
    <row r="2390" ht="15.75" customHeight="1">
      <c r="A2390" s="2">
        <v>45692.0</v>
      </c>
      <c r="B2390" s="3" t="s">
        <v>13</v>
      </c>
      <c r="C2390" s="3" t="s">
        <v>169</v>
      </c>
      <c r="D2390" s="3" t="s">
        <v>19</v>
      </c>
      <c r="E2390" s="3" t="s">
        <v>59</v>
      </c>
      <c r="F2390" s="3" t="s">
        <v>4733</v>
      </c>
      <c r="G2390" s="3" t="s">
        <v>4734</v>
      </c>
      <c r="H2390" s="3"/>
    </row>
    <row r="2391" ht="15.75" customHeight="1">
      <c r="A2391" s="2">
        <v>45692.0</v>
      </c>
      <c r="B2391" s="3" t="s">
        <v>13</v>
      </c>
      <c r="C2391" s="3" t="s">
        <v>37</v>
      </c>
      <c r="D2391" s="3" t="s">
        <v>68</v>
      </c>
      <c r="E2391" s="3" t="s">
        <v>59</v>
      </c>
      <c r="F2391" s="3" t="s">
        <v>4735</v>
      </c>
      <c r="G2391" s="3" t="s">
        <v>4736</v>
      </c>
      <c r="H2391" s="3"/>
    </row>
    <row r="2392" ht="15.75" customHeight="1">
      <c r="A2392" s="2">
        <v>45692.0</v>
      </c>
      <c r="B2392" s="3" t="s">
        <v>13</v>
      </c>
      <c r="C2392" s="3" t="s">
        <v>37</v>
      </c>
      <c r="D2392" s="3" t="s">
        <v>23</v>
      </c>
      <c r="E2392" s="3" t="s">
        <v>20</v>
      </c>
      <c r="F2392" s="3" t="s">
        <v>4737</v>
      </c>
      <c r="G2392" s="3" t="s">
        <v>4738</v>
      </c>
      <c r="H2392" s="3"/>
    </row>
    <row r="2393" ht="15.75" customHeight="1">
      <c r="A2393" s="2">
        <v>45692.0</v>
      </c>
      <c r="B2393" s="3" t="s">
        <v>13</v>
      </c>
      <c r="C2393" s="3" t="s">
        <v>37</v>
      </c>
      <c r="D2393" s="3" t="s">
        <v>26</v>
      </c>
      <c r="E2393" s="3" t="s">
        <v>20</v>
      </c>
      <c r="F2393" s="3" t="s">
        <v>4739</v>
      </c>
      <c r="G2393" s="3" t="s">
        <v>4740</v>
      </c>
      <c r="H2393" s="3"/>
    </row>
    <row r="2394" ht="15.75" customHeight="1">
      <c r="A2394" s="2">
        <v>45692.0</v>
      </c>
      <c r="B2394" s="3" t="s">
        <v>13</v>
      </c>
      <c r="C2394" s="3" t="s">
        <v>37</v>
      </c>
      <c r="D2394" s="3" t="s">
        <v>23</v>
      </c>
      <c r="E2394" s="3" t="s">
        <v>20</v>
      </c>
      <c r="F2394" s="3" t="s">
        <v>4741</v>
      </c>
      <c r="G2394" s="3" t="s">
        <v>4725</v>
      </c>
      <c r="H2394" s="3"/>
    </row>
    <row r="2395" ht="15.75" customHeight="1">
      <c r="A2395" s="2">
        <v>45692.0</v>
      </c>
      <c r="B2395" s="3" t="s">
        <v>13</v>
      </c>
      <c r="C2395" s="3" t="s">
        <v>37</v>
      </c>
      <c r="D2395" s="3" t="s">
        <v>19</v>
      </c>
      <c r="E2395" s="3" t="s">
        <v>59</v>
      </c>
      <c r="F2395" s="3" t="s">
        <v>4742</v>
      </c>
      <c r="G2395" s="3" t="s">
        <v>4743</v>
      </c>
      <c r="H2395" s="3"/>
    </row>
    <row r="2396" ht="15.75" customHeight="1">
      <c r="A2396" s="2">
        <v>45692.0</v>
      </c>
      <c r="B2396" s="3" t="s">
        <v>13</v>
      </c>
      <c r="C2396" s="3" t="s">
        <v>29</v>
      </c>
      <c r="D2396" s="3" t="s">
        <v>9</v>
      </c>
      <c r="E2396" s="3" t="s">
        <v>15</v>
      </c>
      <c r="F2396" s="3" t="s">
        <v>4744</v>
      </c>
      <c r="G2396" s="3" t="s">
        <v>4745</v>
      </c>
      <c r="H2396" s="3"/>
    </row>
    <row r="2397" ht="15.75" customHeight="1">
      <c r="A2397" s="2">
        <v>45692.0</v>
      </c>
      <c r="B2397" s="3" t="s">
        <v>13</v>
      </c>
      <c r="C2397" s="3" t="s">
        <v>18</v>
      </c>
      <c r="D2397" s="3" t="s">
        <v>34</v>
      </c>
      <c r="E2397" s="3" t="s">
        <v>15</v>
      </c>
      <c r="F2397" s="3" t="s">
        <v>1914</v>
      </c>
      <c r="G2397" s="3" t="s">
        <v>4746</v>
      </c>
      <c r="H2397" s="3"/>
    </row>
    <row r="2398" ht="15.75" customHeight="1">
      <c r="A2398" s="2">
        <v>45692.0</v>
      </c>
      <c r="B2398" s="3" t="s">
        <v>13</v>
      </c>
      <c r="C2398" s="3" t="s">
        <v>29</v>
      </c>
      <c r="D2398" s="3" t="s">
        <v>63</v>
      </c>
      <c r="E2398" s="3" t="s">
        <v>59</v>
      </c>
      <c r="F2398" s="3" t="s">
        <v>4747</v>
      </c>
      <c r="G2398" s="3" t="s">
        <v>4748</v>
      </c>
      <c r="H2398" s="3"/>
    </row>
    <row r="2399" ht="15.75" customHeight="1">
      <c r="A2399" s="2">
        <v>45692.0</v>
      </c>
      <c r="B2399" s="3" t="s">
        <v>13</v>
      </c>
      <c r="C2399" s="3" t="s">
        <v>29</v>
      </c>
      <c r="D2399" s="3" t="s">
        <v>63</v>
      </c>
      <c r="E2399" s="3" t="s">
        <v>59</v>
      </c>
      <c r="F2399" s="3" t="s">
        <v>4749</v>
      </c>
      <c r="G2399" s="3" t="s">
        <v>4750</v>
      </c>
      <c r="H2399" s="3"/>
    </row>
    <row r="2400" ht="15.75" customHeight="1">
      <c r="A2400" s="2">
        <v>45692.0</v>
      </c>
      <c r="B2400" s="3" t="s">
        <v>13</v>
      </c>
      <c r="C2400" s="3" t="s">
        <v>29</v>
      </c>
      <c r="D2400" s="3" t="s">
        <v>19</v>
      </c>
      <c r="E2400" s="3" t="s">
        <v>20</v>
      </c>
      <c r="F2400" s="3" t="s">
        <v>4751</v>
      </c>
      <c r="G2400" s="3" t="s">
        <v>4752</v>
      </c>
      <c r="H2400" s="3"/>
    </row>
    <row r="2401" ht="15.75" customHeight="1">
      <c r="A2401" s="2">
        <v>45692.0</v>
      </c>
      <c r="B2401" s="3" t="s">
        <v>13</v>
      </c>
      <c r="C2401" s="3" t="s">
        <v>18</v>
      </c>
      <c r="D2401" s="3" t="s">
        <v>9</v>
      </c>
      <c r="E2401" s="3" t="s">
        <v>15</v>
      </c>
      <c r="F2401" s="3" t="s">
        <v>4753</v>
      </c>
      <c r="G2401" s="3" t="s">
        <v>4754</v>
      </c>
      <c r="H2401" s="3"/>
    </row>
    <row r="2402" ht="15.75" customHeight="1">
      <c r="A2402" s="2">
        <v>45692.0</v>
      </c>
      <c r="B2402" s="3" t="s">
        <v>13</v>
      </c>
      <c r="C2402" s="3" t="s">
        <v>18</v>
      </c>
      <c r="D2402" s="3" t="s">
        <v>26</v>
      </c>
      <c r="E2402" s="3" t="s">
        <v>20</v>
      </c>
      <c r="F2402" s="3" t="s">
        <v>4755</v>
      </c>
      <c r="G2402" s="3" t="s">
        <v>4756</v>
      </c>
      <c r="H2402" s="3"/>
    </row>
    <row r="2403" ht="15.75" customHeight="1">
      <c r="A2403" s="2">
        <v>45692.0</v>
      </c>
      <c r="B2403" s="3" t="s">
        <v>13</v>
      </c>
      <c r="C2403" s="3" t="s">
        <v>18</v>
      </c>
      <c r="D2403" s="3" t="s">
        <v>63</v>
      </c>
      <c r="E2403" s="3" t="s">
        <v>15</v>
      </c>
      <c r="F2403" s="3" t="s">
        <v>4757</v>
      </c>
      <c r="G2403" s="3" t="s">
        <v>4758</v>
      </c>
      <c r="H2403" s="3"/>
    </row>
    <row r="2404" ht="15.75" customHeight="1">
      <c r="A2404" s="2">
        <v>45692.0</v>
      </c>
      <c r="B2404" s="3" t="s">
        <v>13</v>
      </c>
      <c r="C2404" s="3" t="s">
        <v>169</v>
      </c>
      <c r="D2404" s="3" t="s">
        <v>38</v>
      </c>
      <c r="E2404" s="3" t="s">
        <v>20</v>
      </c>
      <c r="F2404" s="3" t="s">
        <v>4759</v>
      </c>
      <c r="G2404" s="3" t="s">
        <v>4760</v>
      </c>
      <c r="H2404" s="3"/>
    </row>
    <row r="2405" ht="15.75" customHeight="1">
      <c r="A2405" s="2">
        <v>45692.0</v>
      </c>
      <c r="B2405" s="3" t="s">
        <v>13</v>
      </c>
      <c r="C2405" s="3" t="s">
        <v>29</v>
      </c>
      <c r="D2405" s="3" t="s">
        <v>19</v>
      </c>
      <c r="E2405" s="3" t="s">
        <v>59</v>
      </c>
      <c r="F2405" s="3" t="s">
        <v>4761</v>
      </c>
      <c r="G2405" s="3" t="s">
        <v>4762</v>
      </c>
      <c r="H2405" s="3"/>
    </row>
    <row r="2406" ht="15.75" customHeight="1">
      <c r="A2406" s="2">
        <v>45692.0</v>
      </c>
      <c r="B2406" s="3" t="s">
        <v>57</v>
      </c>
      <c r="C2406" s="3" t="s">
        <v>58</v>
      </c>
      <c r="D2406" s="3" t="s">
        <v>34</v>
      </c>
      <c r="E2406" s="3" t="s">
        <v>20</v>
      </c>
      <c r="F2406" s="3" t="s">
        <v>4763</v>
      </c>
      <c r="G2406" s="3" t="s">
        <v>4764</v>
      </c>
      <c r="H2406" s="3"/>
    </row>
    <row r="2407" ht="15.75" customHeight="1">
      <c r="A2407" s="2">
        <v>45692.0</v>
      </c>
      <c r="B2407" s="3" t="s">
        <v>57</v>
      </c>
      <c r="C2407" s="4" t="s">
        <v>62</v>
      </c>
      <c r="D2407" s="3" t="s">
        <v>23</v>
      </c>
      <c r="E2407" s="3" t="s">
        <v>59</v>
      </c>
      <c r="F2407" s="3" t="s">
        <v>2596</v>
      </c>
      <c r="G2407" s="3" t="s">
        <v>4765</v>
      </c>
      <c r="H2407" s="3"/>
    </row>
    <row r="2408" ht="15.75" customHeight="1">
      <c r="A2408" s="2">
        <v>45692.0</v>
      </c>
      <c r="B2408" s="3" t="s">
        <v>57</v>
      </c>
      <c r="C2408" s="3" t="s">
        <v>58</v>
      </c>
      <c r="D2408" s="3" t="s">
        <v>19</v>
      </c>
      <c r="E2408" s="3" t="s">
        <v>59</v>
      </c>
      <c r="F2408" s="3" t="s">
        <v>4766</v>
      </c>
      <c r="G2408" s="3" t="s">
        <v>4767</v>
      </c>
      <c r="H2408" s="3"/>
    </row>
    <row r="2409" ht="15.75" customHeight="1">
      <c r="A2409" s="2">
        <v>45692.0</v>
      </c>
      <c r="B2409" s="3" t="s">
        <v>13</v>
      </c>
      <c r="C2409" s="3" t="s">
        <v>18</v>
      </c>
      <c r="D2409" s="3" t="s">
        <v>38</v>
      </c>
      <c r="E2409" s="3" t="s">
        <v>15</v>
      </c>
      <c r="F2409" s="3" t="s">
        <v>4768</v>
      </c>
      <c r="G2409" s="3" t="s">
        <v>4769</v>
      </c>
      <c r="H2409" s="3"/>
    </row>
    <row r="2410" ht="15.75" customHeight="1">
      <c r="A2410" s="2">
        <v>45692.0</v>
      </c>
      <c r="B2410" s="3" t="s">
        <v>57</v>
      </c>
      <c r="C2410" s="3" t="s">
        <v>85</v>
      </c>
      <c r="D2410" s="3" t="s">
        <v>23</v>
      </c>
      <c r="E2410" s="3" t="s">
        <v>59</v>
      </c>
      <c r="F2410" s="3" t="s">
        <v>4770</v>
      </c>
      <c r="G2410" s="3" t="s">
        <v>4771</v>
      </c>
      <c r="H2410" s="3"/>
    </row>
    <row r="2411" ht="15.75" customHeight="1">
      <c r="A2411" s="2">
        <v>45692.0</v>
      </c>
      <c r="B2411" s="3" t="s">
        <v>57</v>
      </c>
      <c r="C2411" s="3" t="s">
        <v>85</v>
      </c>
      <c r="D2411" s="3" t="s">
        <v>63</v>
      </c>
      <c r="E2411" s="3" t="s">
        <v>59</v>
      </c>
      <c r="F2411" s="3" t="s">
        <v>2326</v>
      </c>
      <c r="G2411" s="3" t="s">
        <v>4772</v>
      </c>
      <c r="H2411" s="3"/>
    </row>
    <row r="2412" ht="15.75" customHeight="1">
      <c r="A2412" s="2">
        <v>45692.0</v>
      </c>
      <c r="B2412" s="3" t="s">
        <v>57</v>
      </c>
      <c r="C2412" s="3" t="s">
        <v>80</v>
      </c>
      <c r="D2412" s="3" t="s">
        <v>63</v>
      </c>
      <c r="E2412" s="3" t="s">
        <v>59</v>
      </c>
      <c r="F2412" s="3" t="s">
        <v>4773</v>
      </c>
      <c r="G2412" s="3" t="s">
        <v>4774</v>
      </c>
      <c r="H2412" s="3"/>
    </row>
    <row r="2413" ht="15.75" customHeight="1">
      <c r="A2413" s="2">
        <v>45692.0</v>
      </c>
      <c r="B2413" s="3" t="s">
        <v>57</v>
      </c>
      <c r="C2413" s="3" t="s">
        <v>80</v>
      </c>
      <c r="D2413" s="3" t="s">
        <v>38</v>
      </c>
      <c r="E2413" s="3" t="s">
        <v>20</v>
      </c>
      <c r="F2413" s="3" t="s">
        <v>4775</v>
      </c>
      <c r="G2413" s="3" t="s">
        <v>4776</v>
      </c>
      <c r="H2413" s="3"/>
    </row>
    <row r="2414" ht="15.75" customHeight="1">
      <c r="A2414" s="2">
        <v>45692.0</v>
      </c>
      <c r="B2414" s="3" t="s">
        <v>57</v>
      </c>
      <c r="C2414" s="3" t="s">
        <v>80</v>
      </c>
      <c r="D2414" s="3" t="s">
        <v>26</v>
      </c>
      <c r="E2414" s="3" t="s">
        <v>20</v>
      </c>
      <c r="F2414" s="3" t="s">
        <v>4777</v>
      </c>
      <c r="G2414" s="3" t="s">
        <v>4778</v>
      </c>
      <c r="H2414" s="3"/>
    </row>
    <row r="2415" ht="15.75" customHeight="1">
      <c r="A2415" s="2">
        <v>45692.0</v>
      </c>
      <c r="B2415" s="3" t="s">
        <v>57</v>
      </c>
      <c r="C2415" s="3" t="s">
        <v>80</v>
      </c>
      <c r="D2415" s="3" t="s">
        <v>23</v>
      </c>
      <c r="E2415" s="3" t="s">
        <v>59</v>
      </c>
      <c r="F2415" s="3" t="s">
        <v>4779</v>
      </c>
      <c r="G2415" s="3" t="s">
        <v>4780</v>
      </c>
      <c r="H2415" s="3"/>
    </row>
    <row r="2416" ht="15.75" customHeight="1">
      <c r="A2416" s="2">
        <v>45692.0</v>
      </c>
      <c r="B2416" s="3" t="s">
        <v>57</v>
      </c>
      <c r="C2416" s="3" t="s">
        <v>71</v>
      </c>
      <c r="D2416" s="3" t="s">
        <v>34</v>
      </c>
      <c r="E2416" s="3" t="s">
        <v>15</v>
      </c>
      <c r="F2416" s="3" t="s">
        <v>4781</v>
      </c>
      <c r="G2416" s="3" t="s">
        <v>4782</v>
      </c>
      <c r="H2416" s="3"/>
    </row>
    <row r="2417" ht="15.75" customHeight="1">
      <c r="A2417" s="2">
        <v>45692.0</v>
      </c>
      <c r="B2417" s="3" t="s">
        <v>57</v>
      </c>
      <c r="C2417" s="3" t="s">
        <v>71</v>
      </c>
      <c r="D2417" s="3" t="s">
        <v>9</v>
      </c>
      <c r="E2417" s="3" t="s">
        <v>20</v>
      </c>
      <c r="F2417" s="3" t="s">
        <v>4783</v>
      </c>
      <c r="G2417" s="3" t="s">
        <v>4784</v>
      </c>
      <c r="H2417" s="3"/>
    </row>
    <row r="2418" ht="15.75" customHeight="1">
      <c r="A2418" s="2">
        <v>45692.0</v>
      </c>
      <c r="B2418" s="3" t="s">
        <v>57</v>
      </c>
      <c r="C2418" s="4" t="s">
        <v>62</v>
      </c>
      <c r="D2418" s="3" t="s">
        <v>9</v>
      </c>
      <c r="E2418" s="3" t="s">
        <v>20</v>
      </c>
      <c r="F2418" s="3" t="s">
        <v>4785</v>
      </c>
      <c r="G2418" s="3" t="s">
        <v>4786</v>
      </c>
      <c r="H2418" s="3"/>
    </row>
    <row r="2419" ht="15.75" customHeight="1">
      <c r="A2419" s="2">
        <v>45692.0</v>
      </c>
      <c r="B2419" s="3" t="s">
        <v>57</v>
      </c>
      <c r="C2419" s="4" t="s">
        <v>62</v>
      </c>
      <c r="D2419" s="3" t="s">
        <v>19</v>
      </c>
      <c r="E2419" s="3" t="s">
        <v>59</v>
      </c>
      <c r="F2419" s="3" t="s">
        <v>4787</v>
      </c>
      <c r="G2419" s="3" t="s">
        <v>4788</v>
      </c>
      <c r="H2419" s="3"/>
    </row>
    <row r="2420" ht="15.75" customHeight="1">
      <c r="A2420" s="2">
        <v>45692.0</v>
      </c>
      <c r="B2420" s="3" t="s">
        <v>57</v>
      </c>
      <c r="C2420" s="4" t="s">
        <v>62</v>
      </c>
      <c r="D2420" s="3" t="s">
        <v>19</v>
      </c>
      <c r="E2420" s="3" t="s">
        <v>59</v>
      </c>
      <c r="F2420" s="3" t="s">
        <v>4789</v>
      </c>
      <c r="G2420" s="3" t="s">
        <v>4790</v>
      </c>
      <c r="H2420" s="3"/>
    </row>
    <row r="2421" ht="15.75" customHeight="1">
      <c r="A2421" s="2">
        <v>45692.0</v>
      </c>
      <c r="B2421" s="3" t="s">
        <v>57</v>
      </c>
      <c r="C2421" s="4" t="s">
        <v>62</v>
      </c>
      <c r="D2421" s="3" t="s">
        <v>63</v>
      </c>
      <c r="E2421" s="3" t="s">
        <v>59</v>
      </c>
      <c r="F2421" s="3" t="s">
        <v>4791</v>
      </c>
      <c r="G2421" s="3" t="s">
        <v>4792</v>
      </c>
      <c r="H2421" s="3"/>
    </row>
    <row r="2422" ht="15.75" customHeight="1">
      <c r="A2422" s="2">
        <v>45692.0</v>
      </c>
      <c r="B2422" s="3" t="s">
        <v>57</v>
      </c>
      <c r="C2422" s="3" t="s">
        <v>58</v>
      </c>
      <c r="D2422" s="3" t="s">
        <v>34</v>
      </c>
      <c r="E2422" s="3" t="s">
        <v>20</v>
      </c>
      <c r="F2422" s="3" t="s">
        <v>4793</v>
      </c>
      <c r="G2422" s="3" t="s">
        <v>4238</v>
      </c>
      <c r="H2422" s="3"/>
    </row>
    <row r="2423" ht="15.75" customHeight="1">
      <c r="A2423" s="2">
        <v>45692.0</v>
      </c>
      <c r="B2423" s="3" t="s">
        <v>57</v>
      </c>
      <c r="C2423" s="3" t="s">
        <v>58</v>
      </c>
      <c r="D2423" s="3" t="s">
        <v>38</v>
      </c>
      <c r="E2423" s="3" t="s">
        <v>20</v>
      </c>
      <c r="F2423" s="3" t="s">
        <v>3582</v>
      </c>
      <c r="G2423" s="3" t="s">
        <v>4794</v>
      </c>
      <c r="H2423" s="3"/>
    </row>
    <row r="2424" ht="15.75" customHeight="1">
      <c r="A2424" s="2">
        <v>45692.0</v>
      </c>
      <c r="B2424" s="3" t="s">
        <v>57</v>
      </c>
      <c r="C2424" s="3" t="s">
        <v>58</v>
      </c>
      <c r="D2424" s="3" t="s">
        <v>63</v>
      </c>
      <c r="E2424" s="3" t="s">
        <v>59</v>
      </c>
      <c r="F2424" s="3" t="s">
        <v>4795</v>
      </c>
      <c r="G2424" s="3" t="s">
        <v>4796</v>
      </c>
      <c r="H2424" s="3"/>
    </row>
    <row r="2425" ht="15.75" customHeight="1">
      <c r="A2425" s="2">
        <v>45692.0</v>
      </c>
      <c r="B2425" s="3" t="s">
        <v>13</v>
      </c>
      <c r="C2425" s="3" t="s">
        <v>14</v>
      </c>
      <c r="D2425" s="3" t="s">
        <v>63</v>
      </c>
      <c r="E2425" s="3" t="s">
        <v>59</v>
      </c>
      <c r="F2425" s="3" t="s">
        <v>4797</v>
      </c>
      <c r="G2425" s="3" t="s">
        <v>4798</v>
      </c>
      <c r="H2425" s="3"/>
    </row>
    <row r="2426" ht="15.75" customHeight="1">
      <c r="A2426" s="2">
        <v>45692.0</v>
      </c>
      <c r="B2426" s="3" t="s">
        <v>57</v>
      </c>
      <c r="C2426" s="3" t="s">
        <v>85</v>
      </c>
      <c r="D2426" s="3" t="s">
        <v>68</v>
      </c>
      <c r="E2426" s="3" t="s">
        <v>59</v>
      </c>
      <c r="F2426" s="3" t="s">
        <v>4799</v>
      </c>
      <c r="G2426" s="3" t="s">
        <v>4800</v>
      </c>
      <c r="H2426" s="3"/>
    </row>
    <row r="2427" ht="15.75" customHeight="1">
      <c r="A2427" s="2">
        <v>45692.0</v>
      </c>
      <c r="B2427" s="3" t="s">
        <v>13</v>
      </c>
      <c r="C2427" s="3" t="s">
        <v>14</v>
      </c>
      <c r="D2427" s="3" t="s">
        <v>38</v>
      </c>
      <c r="E2427" s="3" t="s">
        <v>20</v>
      </c>
      <c r="F2427" s="3" t="s">
        <v>4801</v>
      </c>
      <c r="G2427" s="3" t="s">
        <v>4182</v>
      </c>
      <c r="H2427" s="3"/>
    </row>
    <row r="2428" ht="15.75" customHeight="1">
      <c r="A2428" s="2">
        <v>45692.0</v>
      </c>
      <c r="B2428" s="3" t="s">
        <v>7</v>
      </c>
      <c r="C2428" s="3" t="s">
        <v>126</v>
      </c>
      <c r="D2428" s="3" t="s">
        <v>68</v>
      </c>
      <c r="E2428" s="3" t="s">
        <v>15</v>
      </c>
      <c r="F2428" s="3" t="s">
        <v>4802</v>
      </c>
      <c r="G2428" s="3" t="s">
        <v>4803</v>
      </c>
      <c r="H2428" s="3"/>
    </row>
    <row r="2429" ht="15.75" customHeight="1">
      <c r="A2429" s="2">
        <v>45692.0</v>
      </c>
      <c r="B2429" s="3" t="s">
        <v>7</v>
      </c>
      <c r="C2429" s="3" t="s">
        <v>126</v>
      </c>
      <c r="D2429" s="3" t="s">
        <v>26</v>
      </c>
      <c r="E2429" s="3" t="s">
        <v>258</v>
      </c>
      <c r="F2429" s="3" t="s">
        <v>4804</v>
      </c>
      <c r="G2429" s="3" t="s">
        <v>4805</v>
      </c>
      <c r="H2429" s="3"/>
    </row>
    <row r="2430" ht="15.75" customHeight="1">
      <c r="A2430" s="2">
        <v>45692.0</v>
      </c>
      <c r="B2430" s="3" t="s">
        <v>7</v>
      </c>
      <c r="C2430" s="3" t="s">
        <v>126</v>
      </c>
      <c r="D2430" s="3" t="s">
        <v>23</v>
      </c>
      <c r="E2430" s="3" t="s">
        <v>15</v>
      </c>
      <c r="F2430" s="3" t="s">
        <v>4806</v>
      </c>
      <c r="G2430" s="3" t="s">
        <v>4807</v>
      </c>
      <c r="H2430" s="3"/>
    </row>
    <row r="2431" ht="15.75" customHeight="1">
      <c r="A2431" s="2">
        <v>45692.0</v>
      </c>
      <c r="B2431" s="3" t="s">
        <v>7</v>
      </c>
      <c r="C2431" s="3" t="s">
        <v>126</v>
      </c>
      <c r="D2431" s="3" t="s">
        <v>26</v>
      </c>
      <c r="E2431" s="3" t="s">
        <v>258</v>
      </c>
      <c r="F2431" s="3" t="s">
        <v>4808</v>
      </c>
      <c r="G2431" s="3" t="s">
        <v>4809</v>
      </c>
      <c r="H2431" s="3"/>
    </row>
    <row r="2432" ht="15.75" customHeight="1">
      <c r="A2432" s="2">
        <v>45692.0</v>
      </c>
      <c r="B2432" s="3" t="s">
        <v>7</v>
      </c>
      <c r="C2432" s="3" t="s">
        <v>126</v>
      </c>
      <c r="D2432" s="3" t="s">
        <v>34</v>
      </c>
      <c r="E2432" s="3" t="s">
        <v>10</v>
      </c>
      <c r="F2432" s="3" t="s">
        <v>4810</v>
      </c>
      <c r="G2432" s="3" t="s">
        <v>4811</v>
      </c>
      <c r="H2432" s="3"/>
    </row>
    <row r="2433" ht="15.75" customHeight="1">
      <c r="A2433" s="2">
        <v>45692.0</v>
      </c>
      <c r="B2433" s="3" t="s">
        <v>7</v>
      </c>
      <c r="C2433" s="3" t="s">
        <v>118</v>
      </c>
      <c r="D2433" s="3" t="s">
        <v>34</v>
      </c>
      <c r="E2433" s="3" t="s">
        <v>109</v>
      </c>
      <c r="F2433" s="3" t="s">
        <v>4812</v>
      </c>
      <c r="G2433" s="3" t="s">
        <v>4813</v>
      </c>
      <c r="H2433" s="3"/>
    </row>
    <row r="2434" ht="15.75" customHeight="1">
      <c r="A2434" s="2">
        <v>45692.0</v>
      </c>
      <c r="B2434" s="3" t="s">
        <v>7</v>
      </c>
      <c r="C2434" s="3" t="s">
        <v>131</v>
      </c>
      <c r="D2434" s="3" t="s">
        <v>19</v>
      </c>
      <c r="E2434" s="3" t="s">
        <v>15</v>
      </c>
      <c r="F2434" s="3" t="s">
        <v>4814</v>
      </c>
      <c r="G2434" s="3" t="s">
        <v>982</v>
      </c>
      <c r="H2434" s="3"/>
    </row>
    <row r="2435" ht="15.75" customHeight="1">
      <c r="A2435" s="2">
        <v>45692.0</v>
      </c>
      <c r="B2435" s="3" t="s">
        <v>7</v>
      </c>
      <c r="C2435" s="3" t="s">
        <v>118</v>
      </c>
      <c r="D2435" s="3" t="s">
        <v>26</v>
      </c>
      <c r="E2435" s="3" t="s">
        <v>258</v>
      </c>
      <c r="F2435" s="3" t="s">
        <v>4815</v>
      </c>
      <c r="G2435" s="3" t="s">
        <v>4816</v>
      </c>
      <c r="H2435" s="3"/>
    </row>
    <row r="2436" ht="15.75" customHeight="1">
      <c r="A2436" s="2">
        <v>45692.0</v>
      </c>
      <c r="B2436" s="3" t="s">
        <v>7</v>
      </c>
      <c r="C2436" s="3" t="s">
        <v>106</v>
      </c>
      <c r="D2436" s="3" t="s">
        <v>23</v>
      </c>
      <c r="E2436" s="3" t="s">
        <v>15</v>
      </c>
      <c r="F2436" s="3" t="s">
        <v>619</v>
      </c>
      <c r="G2436" s="3" t="s">
        <v>2989</v>
      </c>
      <c r="H2436" s="3"/>
    </row>
    <row r="2437" ht="15.75" customHeight="1">
      <c r="A2437" s="2">
        <v>45692.0</v>
      </c>
      <c r="B2437" s="3" t="s">
        <v>7</v>
      </c>
      <c r="C2437" s="3" t="s">
        <v>106</v>
      </c>
      <c r="D2437" s="3" t="s">
        <v>68</v>
      </c>
      <c r="E2437" s="3" t="s">
        <v>15</v>
      </c>
      <c r="F2437" s="3" t="s">
        <v>4817</v>
      </c>
      <c r="G2437" s="3" t="s">
        <v>4818</v>
      </c>
      <c r="H2437" s="3"/>
    </row>
    <row r="2438" ht="15.75" customHeight="1">
      <c r="A2438" s="2">
        <v>45692.0</v>
      </c>
      <c r="B2438" s="3" t="s">
        <v>7</v>
      </c>
      <c r="C2438" s="3" t="s">
        <v>106</v>
      </c>
      <c r="D2438" s="3" t="s">
        <v>38</v>
      </c>
      <c r="E2438" s="3" t="s">
        <v>15</v>
      </c>
      <c r="F2438" s="3" t="s">
        <v>4819</v>
      </c>
      <c r="G2438" s="3" t="s">
        <v>4820</v>
      </c>
      <c r="H2438" s="3"/>
    </row>
    <row r="2439" ht="15.75" customHeight="1">
      <c r="A2439" s="2">
        <v>45692.0</v>
      </c>
      <c r="B2439" s="3" t="s">
        <v>7</v>
      </c>
      <c r="C2439" s="3" t="s">
        <v>106</v>
      </c>
      <c r="D2439" s="3" t="s">
        <v>63</v>
      </c>
      <c r="E2439" s="3" t="s">
        <v>20</v>
      </c>
      <c r="F2439" s="3" t="s">
        <v>4821</v>
      </c>
      <c r="G2439" s="3" t="s">
        <v>4822</v>
      </c>
      <c r="H2439" s="3"/>
    </row>
    <row r="2440" ht="15.75" customHeight="1">
      <c r="A2440" s="2">
        <v>45692.0</v>
      </c>
      <c r="B2440" s="3" t="s">
        <v>7</v>
      </c>
      <c r="C2440" s="3" t="s">
        <v>106</v>
      </c>
      <c r="D2440" s="3" t="s">
        <v>68</v>
      </c>
      <c r="E2440" s="3" t="s">
        <v>15</v>
      </c>
      <c r="F2440" s="3" t="s">
        <v>2202</v>
      </c>
      <c r="G2440" s="3" t="s">
        <v>4061</v>
      </c>
      <c r="H2440" s="3"/>
    </row>
    <row r="2441" ht="15.75" customHeight="1">
      <c r="A2441" s="2">
        <v>45692.0</v>
      </c>
      <c r="B2441" s="3" t="s">
        <v>7</v>
      </c>
      <c r="C2441" s="3" t="s">
        <v>8</v>
      </c>
      <c r="D2441" s="3" t="s">
        <v>9</v>
      </c>
      <c r="E2441" s="3" t="s">
        <v>258</v>
      </c>
      <c r="F2441" s="3" t="s">
        <v>4823</v>
      </c>
      <c r="G2441" s="3" t="s">
        <v>4824</v>
      </c>
      <c r="H2441" s="3"/>
    </row>
    <row r="2442" ht="15.75" customHeight="1">
      <c r="A2442" s="2">
        <v>45692.0</v>
      </c>
      <c r="B2442" s="3" t="s">
        <v>7</v>
      </c>
      <c r="C2442" s="3" t="s">
        <v>118</v>
      </c>
      <c r="D2442" s="3" t="s">
        <v>38</v>
      </c>
      <c r="E2442" s="3" t="s">
        <v>15</v>
      </c>
      <c r="F2442" s="3" t="s">
        <v>4825</v>
      </c>
      <c r="G2442" s="3" t="s">
        <v>4826</v>
      </c>
      <c r="H2442" s="3"/>
    </row>
    <row r="2443" ht="15.75" customHeight="1">
      <c r="A2443" s="2">
        <v>45692.0</v>
      </c>
      <c r="B2443" s="3" t="s">
        <v>7</v>
      </c>
      <c r="C2443" s="3" t="s">
        <v>131</v>
      </c>
      <c r="D2443" s="3" t="s">
        <v>63</v>
      </c>
      <c r="E2443" s="3" t="s">
        <v>15</v>
      </c>
      <c r="F2443" s="3" t="s">
        <v>4827</v>
      </c>
      <c r="G2443" s="3" t="s">
        <v>4828</v>
      </c>
      <c r="H2443" s="3"/>
    </row>
    <row r="2444" ht="15.75" customHeight="1">
      <c r="A2444" s="2">
        <v>45692.0</v>
      </c>
      <c r="B2444" s="3" t="s">
        <v>7</v>
      </c>
      <c r="C2444" s="3" t="s">
        <v>8</v>
      </c>
      <c r="D2444" s="3" t="s">
        <v>34</v>
      </c>
      <c r="E2444" s="3" t="s">
        <v>109</v>
      </c>
      <c r="F2444" s="3" t="s">
        <v>4829</v>
      </c>
      <c r="G2444" s="3" t="s">
        <v>4830</v>
      </c>
      <c r="H2444" s="3"/>
    </row>
    <row r="2445" ht="15.75" customHeight="1">
      <c r="A2445" s="2">
        <v>45692.0</v>
      </c>
      <c r="B2445" s="3" t="s">
        <v>7</v>
      </c>
      <c r="C2445" s="3" t="s">
        <v>131</v>
      </c>
      <c r="D2445" s="3" t="s">
        <v>19</v>
      </c>
      <c r="E2445" s="3" t="s">
        <v>101</v>
      </c>
      <c r="F2445" s="3" t="s">
        <v>4831</v>
      </c>
      <c r="G2445" s="3" t="s">
        <v>4832</v>
      </c>
      <c r="H2445" s="3"/>
    </row>
    <row r="2446" ht="15.75" customHeight="1">
      <c r="A2446" s="2">
        <v>45692.0</v>
      </c>
      <c r="B2446" s="3" t="s">
        <v>7</v>
      </c>
      <c r="C2446" s="3" t="s">
        <v>131</v>
      </c>
      <c r="D2446" s="3" t="s">
        <v>34</v>
      </c>
      <c r="E2446" s="3" t="s">
        <v>109</v>
      </c>
      <c r="F2446" s="3" t="s">
        <v>4833</v>
      </c>
      <c r="G2446" s="3" t="s">
        <v>4834</v>
      </c>
      <c r="H2446" s="3"/>
    </row>
    <row r="2447" ht="15.75" customHeight="1">
      <c r="A2447" s="2">
        <v>45692.0</v>
      </c>
      <c r="B2447" s="3" t="s">
        <v>13</v>
      </c>
      <c r="C2447" s="3" t="s">
        <v>14</v>
      </c>
      <c r="D2447" s="3" t="s">
        <v>19</v>
      </c>
      <c r="E2447" s="3" t="s">
        <v>20</v>
      </c>
      <c r="F2447" s="3" t="s">
        <v>4835</v>
      </c>
      <c r="G2447" s="3" t="s">
        <v>4836</v>
      </c>
      <c r="H2447" s="3"/>
    </row>
    <row r="2448" ht="15.75" customHeight="1">
      <c r="A2448" s="2">
        <v>45692.0</v>
      </c>
      <c r="B2448" s="3" t="s">
        <v>92</v>
      </c>
      <c r="C2448" s="3" t="s">
        <v>93</v>
      </c>
      <c r="D2448" s="3" t="s">
        <v>23</v>
      </c>
      <c r="E2448" s="3" t="s">
        <v>20</v>
      </c>
      <c r="F2448" s="3" t="s">
        <v>4837</v>
      </c>
      <c r="G2448" s="3" t="s">
        <v>4838</v>
      </c>
      <c r="H2448" s="3"/>
    </row>
    <row r="2449" ht="15.75" customHeight="1">
      <c r="A2449" s="2">
        <v>45692.0</v>
      </c>
      <c r="B2449" s="3" t="s">
        <v>92</v>
      </c>
      <c r="C2449" s="3" t="s">
        <v>93</v>
      </c>
      <c r="D2449" s="3" t="s">
        <v>68</v>
      </c>
      <c r="E2449" s="3" t="s">
        <v>20</v>
      </c>
      <c r="F2449" s="3" t="s">
        <v>4839</v>
      </c>
      <c r="G2449" s="3" t="s">
        <v>4840</v>
      </c>
      <c r="H2449" s="3"/>
    </row>
    <row r="2450" ht="15.75" customHeight="1">
      <c r="A2450" s="2">
        <v>45692.0</v>
      </c>
      <c r="B2450" s="3" t="s">
        <v>92</v>
      </c>
      <c r="C2450" s="3" t="s">
        <v>93</v>
      </c>
      <c r="D2450" s="3" t="s">
        <v>19</v>
      </c>
      <c r="E2450" s="3" t="s">
        <v>20</v>
      </c>
      <c r="F2450" s="3" t="s">
        <v>4841</v>
      </c>
      <c r="G2450" s="3" t="s">
        <v>4842</v>
      </c>
      <c r="H2450" s="3"/>
    </row>
    <row r="2451" ht="15.75" customHeight="1">
      <c r="A2451" s="2">
        <v>45692.0</v>
      </c>
      <c r="B2451" s="3" t="s">
        <v>92</v>
      </c>
      <c r="C2451" s="3" t="s">
        <v>93</v>
      </c>
      <c r="D2451" s="3" t="s">
        <v>38</v>
      </c>
      <c r="E2451" s="3" t="s">
        <v>15</v>
      </c>
      <c r="F2451" s="3" t="s">
        <v>4843</v>
      </c>
      <c r="G2451" s="3" t="s">
        <v>4844</v>
      </c>
      <c r="H2451" s="3"/>
    </row>
    <row r="2452" ht="15.75" customHeight="1">
      <c r="A2452" s="2">
        <v>45692.0</v>
      </c>
      <c r="B2452" s="3" t="s">
        <v>92</v>
      </c>
      <c r="C2452" s="3" t="s">
        <v>98</v>
      </c>
      <c r="D2452" s="3" t="s">
        <v>9</v>
      </c>
      <c r="E2452" s="3" t="s">
        <v>101</v>
      </c>
      <c r="F2452" s="3" t="s">
        <v>4845</v>
      </c>
      <c r="G2452" s="3" t="s">
        <v>4846</v>
      </c>
      <c r="H2452" s="3"/>
    </row>
    <row r="2453" ht="15.75" customHeight="1">
      <c r="A2453" s="2">
        <v>45692.0</v>
      </c>
      <c r="B2453" s="3" t="s">
        <v>92</v>
      </c>
      <c r="C2453" s="3" t="s">
        <v>98</v>
      </c>
      <c r="D2453" s="3" t="s">
        <v>26</v>
      </c>
      <c r="E2453" s="3" t="s">
        <v>15</v>
      </c>
      <c r="F2453" s="3" t="s">
        <v>4847</v>
      </c>
      <c r="G2453" s="3" t="s">
        <v>4848</v>
      </c>
      <c r="H2453" s="3"/>
    </row>
    <row r="2454" ht="15.75" customHeight="1">
      <c r="A2454" s="2">
        <v>45692.0</v>
      </c>
      <c r="B2454" s="3" t="s">
        <v>13</v>
      </c>
      <c r="C2454" s="3" t="s">
        <v>14</v>
      </c>
      <c r="D2454" s="3" t="s">
        <v>34</v>
      </c>
      <c r="E2454" s="3" t="s">
        <v>15</v>
      </c>
      <c r="F2454" s="3" t="s">
        <v>4849</v>
      </c>
      <c r="G2454" s="3" t="s">
        <v>4850</v>
      </c>
      <c r="H2454" s="3"/>
    </row>
    <row r="2455" ht="15.75" customHeight="1">
      <c r="A2455" s="2">
        <v>45692.0</v>
      </c>
      <c r="B2455" s="3" t="s">
        <v>92</v>
      </c>
      <c r="C2455" s="3" t="s">
        <v>144</v>
      </c>
      <c r="D2455" s="3" t="s">
        <v>23</v>
      </c>
      <c r="E2455" s="3" t="s">
        <v>20</v>
      </c>
      <c r="F2455" s="3" t="s">
        <v>4851</v>
      </c>
      <c r="G2455" s="3" t="s">
        <v>4852</v>
      </c>
      <c r="H2455" s="3"/>
    </row>
    <row r="2456" ht="15.75" customHeight="1">
      <c r="A2456" s="2">
        <v>45692.0</v>
      </c>
      <c r="B2456" s="3" t="s">
        <v>92</v>
      </c>
      <c r="C2456" s="4" t="s">
        <v>149</v>
      </c>
      <c r="D2456" s="3" t="s">
        <v>23</v>
      </c>
      <c r="E2456" s="3" t="s">
        <v>20</v>
      </c>
      <c r="F2456" s="3" t="s">
        <v>4853</v>
      </c>
      <c r="G2456" s="3" t="s">
        <v>4854</v>
      </c>
      <c r="H2456" s="3"/>
    </row>
    <row r="2457" ht="15.75" customHeight="1">
      <c r="A2457" s="2">
        <v>45692.0</v>
      </c>
      <c r="B2457" s="3" t="s">
        <v>92</v>
      </c>
      <c r="C2457" s="4" t="s">
        <v>149</v>
      </c>
      <c r="D2457" s="3" t="s">
        <v>9</v>
      </c>
      <c r="E2457" s="3" t="s">
        <v>109</v>
      </c>
      <c r="F2457" s="3" t="s">
        <v>4855</v>
      </c>
      <c r="G2457" s="3" t="s">
        <v>4856</v>
      </c>
      <c r="H2457" s="3"/>
    </row>
    <row r="2458" ht="15.75" customHeight="1">
      <c r="A2458" s="2">
        <v>45692.0</v>
      </c>
      <c r="B2458" s="3" t="s">
        <v>92</v>
      </c>
      <c r="C2458" s="4" t="s">
        <v>149</v>
      </c>
      <c r="D2458" s="3" t="s">
        <v>34</v>
      </c>
      <c r="E2458" s="3" t="s">
        <v>101</v>
      </c>
      <c r="F2458" s="3" t="s">
        <v>4857</v>
      </c>
      <c r="G2458" s="3" t="s">
        <v>4858</v>
      </c>
      <c r="H2458" s="3"/>
    </row>
    <row r="2459" ht="15.75" customHeight="1">
      <c r="A2459" s="2">
        <v>45692.0</v>
      </c>
      <c r="B2459" s="3" t="s">
        <v>92</v>
      </c>
      <c r="C2459" s="3" t="s">
        <v>158</v>
      </c>
      <c r="D2459" s="3" t="s">
        <v>23</v>
      </c>
      <c r="E2459" s="3" t="s">
        <v>20</v>
      </c>
      <c r="F2459" s="3" t="s">
        <v>4859</v>
      </c>
      <c r="G2459" s="3" t="s">
        <v>4860</v>
      </c>
      <c r="H2459" s="3"/>
    </row>
    <row r="2460" ht="15.75" customHeight="1">
      <c r="A2460" s="2">
        <v>45692.0</v>
      </c>
      <c r="B2460" s="3" t="s">
        <v>92</v>
      </c>
      <c r="C2460" s="3" t="s">
        <v>158</v>
      </c>
      <c r="D2460" s="3" t="s">
        <v>68</v>
      </c>
      <c r="E2460" s="3" t="s">
        <v>20</v>
      </c>
      <c r="F2460" s="3" t="s">
        <v>4861</v>
      </c>
      <c r="G2460" s="3" t="s">
        <v>4862</v>
      </c>
      <c r="H2460" s="3"/>
    </row>
    <row r="2461" ht="15.75" customHeight="1">
      <c r="A2461" s="2">
        <v>45692.0</v>
      </c>
      <c r="B2461" s="3" t="s">
        <v>92</v>
      </c>
      <c r="C2461" s="3" t="s">
        <v>144</v>
      </c>
      <c r="D2461" s="3" t="s">
        <v>19</v>
      </c>
      <c r="E2461" s="3" t="s">
        <v>20</v>
      </c>
      <c r="F2461" s="3" t="s">
        <v>4863</v>
      </c>
      <c r="G2461" s="3" t="s">
        <v>4864</v>
      </c>
      <c r="H2461" s="3"/>
    </row>
    <row r="2462" ht="15.75" customHeight="1">
      <c r="A2462" s="2">
        <v>45692.0</v>
      </c>
      <c r="B2462" s="3" t="s">
        <v>7</v>
      </c>
      <c r="C2462" s="3" t="s">
        <v>131</v>
      </c>
      <c r="D2462" s="3" t="s">
        <v>38</v>
      </c>
      <c r="E2462" s="3" t="s">
        <v>101</v>
      </c>
      <c r="F2462" s="3" t="s">
        <v>4865</v>
      </c>
      <c r="G2462" s="3" t="s">
        <v>4866</v>
      </c>
      <c r="H2462" s="3"/>
    </row>
    <row r="2463" ht="15.75" customHeight="1">
      <c r="A2463" s="2">
        <v>45693.0</v>
      </c>
      <c r="B2463" s="3" t="s">
        <v>13</v>
      </c>
      <c r="C2463" s="3" t="s">
        <v>169</v>
      </c>
      <c r="D2463" s="3" t="s">
        <v>9</v>
      </c>
      <c r="E2463" s="3" t="s">
        <v>15</v>
      </c>
      <c r="F2463" s="3" t="s">
        <v>4867</v>
      </c>
      <c r="G2463" s="3" t="s">
        <v>4868</v>
      </c>
      <c r="H2463" s="3"/>
    </row>
    <row r="2464" ht="15.75" customHeight="1">
      <c r="A2464" s="2">
        <v>45693.0</v>
      </c>
      <c r="B2464" s="3" t="s">
        <v>13</v>
      </c>
      <c r="C2464" s="3" t="s">
        <v>37</v>
      </c>
      <c r="D2464" s="3" t="s">
        <v>9</v>
      </c>
      <c r="E2464" s="3" t="s">
        <v>101</v>
      </c>
      <c r="F2464" s="3" t="s">
        <v>4869</v>
      </c>
      <c r="G2464" s="3" t="s">
        <v>4870</v>
      </c>
      <c r="H2464" s="3"/>
    </row>
    <row r="2465" ht="15.75" customHeight="1">
      <c r="A2465" s="2">
        <v>45693.0</v>
      </c>
      <c r="B2465" s="3" t="s">
        <v>13</v>
      </c>
      <c r="C2465" s="3" t="s">
        <v>37</v>
      </c>
      <c r="D2465" s="3" t="s">
        <v>9</v>
      </c>
      <c r="E2465" s="3" t="s">
        <v>101</v>
      </c>
      <c r="F2465" s="3" t="s">
        <v>510</v>
      </c>
      <c r="G2465" s="3" t="s">
        <v>4871</v>
      </c>
      <c r="H2465" s="3"/>
    </row>
    <row r="2466" ht="15.75" customHeight="1">
      <c r="A2466" s="2">
        <v>45693.0</v>
      </c>
      <c r="B2466" s="3" t="s">
        <v>13</v>
      </c>
      <c r="C2466" s="3" t="s">
        <v>37</v>
      </c>
      <c r="D2466" s="3" t="s">
        <v>63</v>
      </c>
      <c r="E2466" s="3" t="s">
        <v>15</v>
      </c>
      <c r="F2466" s="3" t="s">
        <v>4872</v>
      </c>
      <c r="G2466" s="3" t="s">
        <v>4873</v>
      </c>
      <c r="H2466" s="3"/>
    </row>
    <row r="2467" ht="15.75" customHeight="1">
      <c r="A2467" s="2">
        <v>45693.0</v>
      </c>
      <c r="B2467" s="3" t="s">
        <v>13</v>
      </c>
      <c r="C2467" s="3" t="s">
        <v>37</v>
      </c>
      <c r="D2467" s="3" t="s">
        <v>9</v>
      </c>
      <c r="E2467" s="3" t="s">
        <v>15</v>
      </c>
      <c r="F2467" s="3" t="s">
        <v>4874</v>
      </c>
      <c r="G2467" s="3" t="s">
        <v>4875</v>
      </c>
      <c r="H2467" s="3"/>
    </row>
    <row r="2468" ht="15.75" customHeight="1">
      <c r="A2468" s="2">
        <v>45693.0</v>
      </c>
      <c r="B2468" s="3" t="s">
        <v>13</v>
      </c>
      <c r="C2468" s="3" t="s">
        <v>29</v>
      </c>
      <c r="D2468" s="3" t="s">
        <v>9</v>
      </c>
      <c r="E2468" s="3" t="s">
        <v>101</v>
      </c>
      <c r="F2468" s="3" t="s">
        <v>4876</v>
      </c>
      <c r="G2468" s="3" t="s">
        <v>4877</v>
      </c>
      <c r="H2468" s="3"/>
    </row>
    <row r="2469" ht="15.75" customHeight="1">
      <c r="A2469" s="2">
        <v>45693.0</v>
      </c>
      <c r="B2469" s="3" t="s">
        <v>13</v>
      </c>
      <c r="C2469" s="3" t="s">
        <v>29</v>
      </c>
      <c r="D2469" s="3" t="s">
        <v>34</v>
      </c>
      <c r="E2469" s="3" t="s">
        <v>101</v>
      </c>
      <c r="F2469" s="3" t="s">
        <v>4878</v>
      </c>
      <c r="G2469" s="3" t="s">
        <v>4879</v>
      </c>
      <c r="H2469" s="3"/>
    </row>
    <row r="2470" ht="15.75" customHeight="1">
      <c r="A2470" s="2">
        <v>45693.0</v>
      </c>
      <c r="B2470" s="3" t="s">
        <v>13</v>
      </c>
      <c r="C2470" s="3" t="s">
        <v>29</v>
      </c>
      <c r="D2470" s="3" t="s">
        <v>23</v>
      </c>
      <c r="E2470" s="3" t="s">
        <v>59</v>
      </c>
      <c r="F2470" s="3" t="s">
        <v>4880</v>
      </c>
      <c r="G2470" s="3" t="s">
        <v>4881</v>
      </c>
      <c r="H2470" s="3"/>
    </row>
    <row r="2471" ht="15.75" customHeight="1">
      <c r="A2471" s="2">
        <v>45693.0</v>
      </c>
      <c r="B2471" s="3" t="s">
        <v>13</v>
      </c>
      <c r="C2471" s="3" t="s">
        <v>169</v>
      </c>
      <c r="D2471" s="3" t="s">
        <v>23</v>
      </c>
      <c r="E2471" s="3" t="s">
        <v>20</v>
      </c>
      <c r="F2471" s="3" t="s">
        <v>4882</v>
      </c>
      <c r="G2471" s="3" t="s">
        <v>4883</v>
      </c>
      <c r="H2471" s="3"/>
    </row>
    <row r="2472" ht="15.75" customHeight="1">
      <c r="A2472" s="2">
        <v>45693.0</v>
      </c>
      <c r="B2472" s="3" t="s">
        <v>13</v>
      </c>
      <c r="C2472" s="3" t="s">
        <v>29</v>
      </c>
      <c r="D2472" s="3" t="s">
        <v>9</v>
      </c>
      <c r="E2472" s="3" t="s">
        <v>15</v>
      </c>
      <c r="F2472" s="3" t="s">
        <v>4884</v>
      </c>
      <c r="G2472" s="3" t="s">
        <v>4885</v>
      </c>
      <c r="H2472" s="3"/>
    </row>
    <row r="2473" ht="15.75" customHeight="1">
      <c r="A2473" s="2">
        <v>45693.0</v>
      </c>
      <c r="B2473" s="3" t="s">
        <v>13</v>
      </c>
      <c r="C2473" s="3" t="s">
        <v>18</v>
      </c>
      <c r="D2473" s="3" t="s">
        <v>9</v>
      </c>
      <c r="E2473" s="3" t="s">
        <v>101</v>
      </c>
      <c r="F2473" s="3" t="s">
        <v>4886</v>
      </c>
      <c r="G2473" s="3" t="s">
        <v>4887</v>
      </c>
      <c r="H2473" s="3"/>
    </row>
    <row r="2474" ht="15.75" customHeight="1">
      <c r="A2474" s="2">
        <v>45693.0</v>
      </c>
      <c r="B2474" s="3" t="s">
        <v>13</v>
      </c>
      <c r="C2474" s="3" t="s">
        <v>18</v>
      </c>
      <c r="D2474" s="3" t="s">
        <v>26</v>
      </c>
      <c r="E2474" s="3" t="s">
        <v>15</v>
      </c>
      <c r="F2474" s="3" t="s">
        <v>4888</v>
      </c>
      <c r="G2474" s="3" t="s">
        <v>4889</v>
      </c>
      <c r="H2474" s="3"/>
    </row>
    <row r="2475" ht="15.75" customHeight="1">
      <c r="A2475" s="2">
        <v>45693.0</v>
      </c>
      <c r="B2475" s="3" t="s">
        <v>13</v>
      </c>
      <c r="C2475" s="3" t="s">
        <v>18</v>
      </c>
      <c r="D2475" s="3" t="s">
        <v>38</v>
      </c>
      <c r="E2475" s="3" t="s">
        <v>20</v>
      </c>
      <c r="F2475" s="3" t="s">
        <v>4890</v>
      </c>
      <c r="G2475" s="3" t="s">
        <v>4891</v>
      </c>
      <c r="H2475" s="3"/>
    </row>
    <row r="2476" ht="15.75" customHeight="1">
      <c r="A2476" s="2">
        <v>45693.0</v>
      </c>
      <c r="B2476" s="3" t="s">
        <v>13</v>
      </c>
      <c r="C2476" s="3" t="s">
        <v>18</v>
      </c>
      <c r="D2476" s="3" t="s">
        <v>9</v>
      </c>
      <c r="E2476" s="3" t="s">
        <v>15</v>
      </c>
      <c r="F2476" s="3" t="s">
        <v>4892</v>
      </c>
      <c r="G2476" s="3" t="s">
        <v>4893</v>
      </c>
      <c r="H2476" s="3"/>
    </row>
    <row r="2477" ht="15.75" customHeight="1">
      <c r="A2477" s="2">
        <v>45693.0</v>
      </c>
      <c r="B2477" s="3" t="s">
        <v>13</v>
      </c>
      <c r="C2477" s="3" t="s">
        <v>18</v>
      </c>
      <c r="D2477" s="3" t="s">
        <v>63</v>
      </c>
      <c r="E2477" s="3" t="s">
        <v>59</v>
      </c>
      <c r="F2477" s="3" t="s">
        <v>4894</v>
      </c>
      <c r="G2477" s="3" t="s">
        <v>4895</v>
      </c>
      <c r="H2477" s="3"/>
    </row>
    <row r="2478" ht="15.75" customHeight="1">
      <c r="A2478" s="2">
        <v>45693.0</v>
      </c>
      <c r="B2478" s="3" t="s">
        <v>13</v>
      </c>
      <c r="C2478" s="3" t="s">
        <v>29</v>
      </c>
      <c r="D2478" s="3" t="s">
        <v>23</v>
      </c>
      <c r="E2478" s="3" t="s">
        <v>20</v>
      </c>
      <c r="F2478" s="3" t="s">
        <v>4896</v>
      </c>
      <c r="G2478" s="3" t="s">
        <v>4897</v>
      </c>
      <c r="H2478" s="3"/>
    </row>
    <row r="2479" ht="15.75" customHeight="1">
      <c r="A2479" s="2">
        <v>45693.0</v>
      </c>
      <c r="B2479" s="3" t="s">
        <v>13</v>
      </c>
      <c r="C2479" s="3" t="s">
        <v>169</v>
      </c>
      <c r="D2479" s="3" t="s">
        <v>26</v>
      </c>
      <c r="E2479" s="3" t="s">
        <v>20</v>
      </c>
      <c r="F2479" s="3" t="s">
        <v>4898</v>
      </c>
      <c r="G2479" s="3" t="s">
        <v>4899</v>
      </c>
      <c r="H2479" s="3"/>
    </row>
    <row r="2480" ht="15.75" customHeight="1">
      <c r="A2480" s="2">
        <v>45693.0</v>
      </c>
      <c r="B2480" s="3" t="s">
        <v>57</v>
      </c>
      <c r="C2480" s="3" t="s">
        <v>58</v>
      </c>
      <c r="D2480" s="3" t="s">
        <v>26</v>
      </c>
      <c r="E2480" s="3" t="s">
        <v>20</v>
      </c>
      <c r="F2480" s="3" t="s">
        <v>4900</v>
      </c>
      <c r="G2480" s="3" t="s">
        <v>4901</v>
      </c>
      <c r="H2480" s="3"/>
    </row>
    <row r="2481" ht="15.75" customHeight="1">
      <c r="A2481" s="2">
        <v>45693.0</v>
      </c>
      <c r="B2481" s="3" t="s">
        <v>13</v>
      </c>
      <c r="C2481" s="3" t="s">
        <v>169</v>
      </c>
      <c r="D2481" s="3" t="s">
        <v>26</v>
      </c>
      <c r="E2481" s="3" t="s">
        <v>15</v>
      </c>
      <c r="F2481" s="3" t="s">
        <v>4902</v>
      </c>
      <c r="G2481" s="3" t="s">
        <v>4903</v>
      </c>
      <c r="H2481" s="3"/>
    </row>
    <row r="2482" ht="15.75" customHeight="1">
      <c r="A2482" s="2">
        <v>45693.0</v>
      </c>
      <c r="B2482" s="3" t="s">
        <v>57</v>
      </c>
      <c r="C2482" s="3" t="s">
        <v>85</v>
      </c>
      <c r="D2482" s="3" t="s">
        <v>68</v>
      </c>
      <c r="E2482" s="3" t="s">
        <v>59</v>
      </c>
      <c r="F2482" s="3" t="s">
        <v>4904</v>
      </c>
      <c r="G2482" s="3" t="s">
        <v>4905</v>
      </c>
      <c r="H2482" s="3"/>
    </row>
    <row r="2483" ht="15.75" customHeight="1">
      <c r="A2483" s="2">
        <v>45693.0</v>
      </c>
      <c r="B2483" s="3" t="s">
        <v>13</v>
      </c>
      <c r="C2483" s="3" t="s">
        <v>14</v>
      </c>
      <c r="D2483" s="3" t="s">
        <v>68</v>
      </c>
      <c r="E2483" s="3" t="s">
        <v>59</v>
      </c>
      <c r="F2483" s="3" t="s">
        <v>4906</v>
      </c>
      <c r="G2483" s="3" t="s">
        <v>4907</v>
      </c>
      <c r="H2483" s="3"/>
    </row>
    <row r="2484" ht="15.75" customHeight="1">
      <c r="A2484" s="2">
        <v>45693.0</v>
      </c>
      <c r="B2484" s="3" t="s">
        <v>57</v>
      </c>
      <c r="C2484" s="3" t="s">
        <v>85</v>
      </c>
      <c r="D2484" s="3" t="s">
        <v>26</v>
      </c>
      <c r="E2484" s="3" t="s">
        <v>20</v>
      </c>
      <c r="F2484" s="3" t="s">
        <v>4908</v>
      </c>
      <c r="G2484" s="3" t="s">
        <v>4909</v>
      </c>
      <c r="H2484" s="3"/>
    </row>
    <row r="2485" ht="15.75" customHeight="1">
      <c r="A2485" s="2">
        <v>45693.0</v>
      </c>
      <c r="B2485" s="3" t="s">
        <v>57</v>
      </c>
      <c r="C2485" s="3" t="s">
        <v>85</v>
      </c>
      <c r="D2485" s="3" t="s">
        <v>26</v>
      </c>
      <c r="E2485" s="3" t="s">
        <v>59</v>
      </c>
      <c r="F2485" s="3" t="s">
        <v>4910</v>
      </c>
      <c r="G2485" s="3" t="s">
        <v>4911</v>
      </c>
      <c r="H2485" s="3"/>
    </row>
    <row r="2486" ht="15.75" customHeight="1">
      <c r="A2486" s="2">
        <v>45693.0</v>
      </c>
      <c r="B2486" s="3" t="s">
        <v>57</v>
      </c>
      <c r="C2486" s="3" t="s">
        <v>85</v>
      </c>
      <c r="D2486" s="3" t="s">
        <v>19</v>
      </c>
      <c r="E2486" s="3" t="s">
        <v>59</v>
      </c>
      <c r="F2486" s="3" t="s">
        <v>4912</v>
      </c>
      <c r="G2486" s="3" t="s">
        <v>4913</v>
      </c>
      <c r="H2486" s="3"/>
    </row>
    <row r="2487" ht="15.75" customHeight="1">
      <c r="A2487" s="2">
        <v>45693.0</v>
      </c>
      <c r="B2487" s="3" t="s">
        <v>57</v>
      </c>
      <c r="C2487" s="3" t="s">
        <v>80</v>
      </c>
      <c r="D2487" s="3" t="s">
        <v>19</v>
      </c>
      <c r="E2487" s="3" t="s">
        <v>59</v>
      </c>
      <c r="F2487" s="3" t="s">
        <v>4914</v>
      </c>
      <c r="G2487" s="3" t="s">
        <v>4915</v>
      </c>
      <c r="H2487" s="3"/>
    </row>
    <row r="2488" ht="15.75" customHeight="1">
      <c r="A2488" s="2">
        <v>45693.0</v>
      </c>
      <c r="B2488" s="3" t="s">
        <v>57</v>
      </c>
      <c r="C2488" s="3" t="s">
        <v>80</v>
      </c>
      <c r="D2488" s="3" t="s">
        <v>38</v>
      </c>
      <c r="E2488" s="3" t="s">
        <v>20</v>
      </c>
      <c r="F2488" s="3" t="s">
        <v>4916</v>
      </c>
      <c r="G2488" s="3" t="s">
        <v>4917</v>
      </c>
      <c r="H2488" s="3"/>
    </row>
    <row r="2489" ht="15.75" customHeight="1">
      <c r="A2489" s="2">
        <v>45693.0</v>
      </c>
      <c r="B2489" s="3" t="s">
        <v>57</v>
      </c>
      <c r="C2489" s="3" t="s">
        <v>80</v>
      </c>
      <c r="D2489" s="3" t="s">
        <v>68</v>
      </c>
      <c r="E2489" s="3" t="s">
        <v>59</v>
      </c>
      <c r="F2489" s="3" t="s">
        <v>4918</v>
      </c>
      <c r="G2489" s="3" t="s">
        <v>4919</v>
      </c>
      <c r="H2489" s="3"/>
    </row>
    <row r="2490" ht="15.75" customHeight="1">
      <c r="A2490" s="2">
        <v>45693.0</v>
      </c>
      <c r="B2490" s="3" t="s">
        <v>57</v>
      </c>
      <c r="C2490" s="3" t="s">
        <v>71</v>
      </c>
      <c r="D2490" s="3" t="s">
        <v>26</v>
      </c>
      <c r="E2490" s="3" t="s">
        <v>20</v>
      </c>
      <c r="F2490" s="3" t="s">
        <v>4920</v>
      </c>
      <c r="G2490" s="3" t="s">
        <v>4921</v>
      </c>
      <c r="H2490" s="3"/>
    </row>
    <row r="2491" ht="15.75" customHeight="1">
      <c r="A2491" s="2">
        <v>45693.0</v>
      </c>
      <c r="B2491" s="3" t="s">
        <v>57</v>
      </c>
      <c r="C2491" s="3" t="s">
        <v>71</v>
      </c>
      <c r="D2491" s="3" t="s">
        <v>63</v>
      </c>
      <c r="E2491" s="3" t="s">
        <v>59</v>
      </c>
      <c r="F2491" s="3" t="s">
        <v>4922</v>
      </c>
      <c r="G2491" s="3" t="s">
        <v>4923</v>
      </c>
      <c r="H2491" s="3"/>
    </row>
    <row r="2492" ht="15.75" customHeight="1">
      <c r="A2492" s="2">
        <v>45693.0</v>
      </c>
      <c r="B2492" s="3" t="s">
        <v>57</v>
      </c>
      <c r="C2492" s="3" t="s">
        <v>71</v>
      </c>
      <c r="D2492" s="3" t="s">
        <v>68</v>
      </c>
      <c r="E2492" s="3" t="s">
        <v>59</v>
      </c>
      <c r="F2492" s="3" t="s">
        <v>4924</v>
      </c>
      <c r="G2492" s="3" t="s">
        <v>4925</v>
      </c>
      <c r="H2492" s="3"/>
    </row>
    <row r="2493" ht="15.75" customHeight="1">
      <c r="A2493" s="2">
        <v>45693.0</v>
      </c>
      <c r="B2493" s="3" t="s">
        <v>57</v>
      </c>
      <c r="C2493" s="4" t="s">
        <v>62</v>
      </c>
      <c r="D2493" s="3" t="s">
        <v>63</v>
      </c>
      <c r="E2493" s="3" t="s">
        <v>59</v>
      </c>
      <c r="F2493" s="3" t="s">
        <v>4926</v>
      </c>
      <c r="G2493" s="3" t="s">
        <v>4927</v>
      </c>
      <c r="H2493" s="3"/>
    </row>
    <row r="2494" ht="15.75" customHeight="1">
      <c r="A2494" s="2">
        <v>45693.0</v>
      </c>
      <c r="B2494" s="3" t="s">
        <v>57</v>
      </c>
      <c r="C2494" s="4" t="s">
        <v>62</v>
      </c>
      <c r="D2494" s="3" t="s">
        <v>34</v>
      </c>
      <c r="E2494" s="3" t="s">
        <v>20</v>
      </c>
      <c r="F2494" s="3" t="s">
        <v>4928</v>
      </c>
      <c r="G2494" s="3" t="s">
        <v>4929</v>
      </c>
      <c r="H2494" s="3"/>
    </row>
    <row r="2495" ht="15.75" customHeight="1">
      <c r="A2495" s="2">
        <v>45693.0</v>
      </c>
      <c r="B2495" s="3" t="s">
        <v>57</v>
      </c>
      <c r="C2495" s="3" t="s">
        <v>58</v>
      </c>
      <c r="D2495" s="3" t="s">
        <v>9</v>
      </c>
      <c r="E2495" s="3" t="s">
        <v>15</v>
      </c>
      <c r="F2495" s="3" t="s">
        <v>4930</v>
      </c>
      <c r="G2495" s="3" t="s">
        <v>4931</v>
      </c>
      <c r="H2495" s="3"/>
    </row>
    <row r="2496" ht="15.75" customHeight="1">
      <c r="A2496" s="2">
        <v>45693.0</v>
      </c>
      <c r="B2496" s="3" t="s">
        <v>57</v>
      </c>
      <c r="C2496" s="3" t="s">
        <v>58</v>
      </c>
      <c r="D2496" s="3" t="s">
        <v>26</v>
      </c>
      <c r="E2496" s="3" t="s">
        <v>20</v>
      </c>
      <c r="F2496" s="3" t="s">
        <v>4932</v>
      </c>
      <c r="G2496" s="3" t="s">
        <v>1406</v>
      </c>
      <c r="H2496" s="3"/>
    </row>
    <row r="2497" ht="15.75" customHeight="1">
      <c r="A2497" s="2">
        <v>45693.0</v>
      </c>
      <c r="B2497" s="3" t="s">
        <v>13</v>
      </c>
      <c r="C2497" s="3" t="s">
        <v>169</v>
      </c>
      <c r="D2497" s="3" t="s">
        <v>9</v>
      </c>
      <c r="E2497" s="3" t="s">
        <v>15</v>
      </c>
      <c r="F2497" s="3" t="s">
        <v>4933</v>
      </c>
      <c r="G2497" s="3" t="s">
        <v>4934</v>
      </c>
      <c r="H2497" s="3"/>
    </row>
    <row r="2498" ht="15.75" customHeight="1">
      <c r="A2498" s="2">
        <v>45693.0</v>
      </c>
      <c r="B2498" s="3" t="s">
        <v>57</v>
      </c>
      <c r="C2498" s="3" t="s">
        <v>71</v>
      </c>
      <c r="D2498" s="3" t="s">
        <v>23</v>
      </c>
      <c r="E2498" s="3" t="s">
        <v>59</v>
      </c>
      <c r="F2498" s="3" t="s">
        <v>4935</v>
      </c>
      <c r="G2498" s="3" t="s">
        <v>4936</v>
      </c>
      <c r="H2498" s="3"/>
    </row>
    <row r="2499" ht="15.75" customHeight="1">
      <c r="A2499" s="2">
        <v>45693.0</v>
      </c>
      <c r="B2499" s="3" t="s">
        <v>13</v>
      </c>
      <c r="C2499" s="3" t="s">
        <v>14</v>
      </c>
      <c r="D2499" s="3" t="s">
        <v>63</v>
      </c>
      <c r="E2499" s="3" t="s">
        <v>59</v>
      </c>
      <c r="F2499" s="3" t="s">
        <v>4937</v>
      </c>
      <c r="G2499" s="3" t="s">
        <v>4938</v>
      </c>
      <c r="H2499" s="3"/>
    </row>
    <row r="2500" ht="15.75" customHeight="1">
      <c r="A2500" s="2">
        <v>45693.0</v>
      </c>
      <c r="B2500" s="3" t="s">
        <v>92</v>
      </c>
      <c r="C2500" s="3" t="s">
        <v>93</v>
      </c>
      <c r="D2500" s="3" t="s">
        <v>26</v>
      </c>
      <c r="E2500" s="3" t="s">
        <v>101</v>
      </c>
      <c r="F2500" s="3" t="s">
        <v>4939</v>
      </c>
      <c r="G2500" s="3" t="s">
        <v>4940</v>
      </c>
      <c r="H2500" s="3"/>
    </row>
    <row r="2501" ht="15.75" customHeight="1">
      <c r="A2501" s="2">
        <v>45693.0</v>
      </c>
      <c r="B2501" s="3" t="s">
        <v>7</v>
      </c>
      <c r="C2501" s="3" t="s">
        <v>131</v>
      </c>
      <c r="D2501" s="3" t="s">
        <v>9</v>
      </c>
      <c r="E2501" s="3" t="s">
        <v>258</v>
      </c>
      <c r="F2501" s="3" t="s">
        <v>4941</v>
      </c>
      <c r="G2501" s="3" t="s">
        <v>4942</v>
      </c>
      <c r="H2501" s="3"/>
    </row>
    <row r="2502" ht="15.75" customHeight="1">
      <c r="A2502" s="2">
        <v>45693.0</v>
      </c>
      <c r="B2502" s="3" t="s">
        <v>7</v>
      </c>
      <c r="C2502" s="3" t="s">
        <v>131</v>
      </c>
      <c r="D2502" s="3" t="s">
        <v>19</v>
      </c>
      <c r="E2502" s="3" t="s">
        <v>101</v>
      </c>
      <c r="F2502" s="3" t="s">
        <v>4943</v>
      </c>
      <c r="G2502" s="3" t="s">
        <v>3880</v>
      </c>
      <c r="H2502" s="3"/>
    </row>
    <row r="2503" ht="15.75" customHeight="1">
      <c r="A2503" s="2">
        <v>45693.0</v>
      </c>
      <c r="B2503" s="3" t="s">
        <v>7</v>
      </c>
      <c r="C2503" s="3" t="s">
        <v>131</v>
      </c>
      <c r="D2503" s="3" t="s">
        <v>23</v>
      </c>
      <c r="E2503" s="3" t="s">
        <v>15</v>
      </c>
      <c r="F2503" s="3" t="s">
        <v>961</v>
      </c>
      <c r="G2503" s="3" t="s">
        <v>4944</v>
      </c>
      <c r="H2503" s="3"/>
    </row>
    <row r="2504" ht="15.75" customHeight="1">
      <c r="A2504" s="2">
        <v>45693.0</v>
      </c>
      <c r="B2504" s="3" t="s">
        <v>7</v>
      </c>
      <c r="C2504" s="3" t="s">
        <v>126</v>
      </c>
      <c r="D2504" s="3" t="s">
        <v>9</v>
      </c>
      <c r="E2504" s="3" t="s">
        <v>109</v>
      </c>
      <c r="F2504" s="3" t="s">
        <v>4945</v>
      </c>
      <c r="G2504" s="3" t="s">
        <v>4946</v>
      </c>
      <c r="H2504" s="3"/>
    </row>
    <row r="2505" ht="15.75" customHeight="1">
      <c r="A2505" s="2">
        <v>45693.0</v>
      </c>
      <c r="B2505" s="3" t="s">
        <v>7</v>
      </c>
      <c r="C2505" s="3" t="s">
        <v>126</v>
      </c>
      <c r="D2505" s="3" t="s">
        <v>23</v>
      </c>
      <c r="E2505" s="3" t="s">
        <v>20</v>
      </c>
      <c r="F2505" s="3" t="s">
        <v>4947</v>
      </c>
      <c r="G2505" s="3" t="s">
        <v>4948</v>
      </c>
      <c r="H2505" s="3"/>
    </row>
    <row r="2506" ht="15.75" customHeight="1">
      <c r="A2506" s="2">
        <v>45693.0</v>
      </c>
      <c r="B2506" s="3" t="s">
        <v>7</v>
      </c>
      <c r="C2506" s="3" t="s">
        <v>118</v>
      </c>
      <c r="D2506" s="3" t="s">
        <v>9</v>
      </c>
      <c r="E2506" s="3" t="s">
        <v>109</v>
      </c>
      <c r="F2506" s="3" t="s">
        <v>4949</v>
      </c>
      <c r="G2506" s="3" t="s">
        <v>4950</v>
      </c>
      <c r="H2506" s="3"/>
    </row>
    <row r="2507" ht="15.75" customHeight="1">
      <c r="A2507" s="2">
        <v>45693.0</v>
      </c>
      <c r="B2507" s="3" t="s">
        <v>7</v>
      </c>
      <c r="C2507" s="3" t="s">
        <v>131</v>
      </c>
      <c r="D2507" s="3" t="s">
        <v>19</v>
      </c>
      <c r="E2507" s="3" t="s">
        <v>15</v>
      </c>
      <c r="F2507" s="3" t="s">
        <v>4951</v>
      </c>
      <c r="G2507" s="3" t="s">
        <v>4952</v>
      </c>
      <c r="H2507" s="3"/>
    </row>
    <row r="2508" ht="15.75" customHeight="1">
      <c r="A2508" s="2">
        <v>45693.0</v>
      </c>
      <c r="B2508" s="3" t="s">
        <v>7</v>
      </c>
      <c r="C2508" s="3" t="s">
        <v>106</v>
      </c>
      <c r="D2508" s="3" t="s">
        <v>26</v>
      </c>
      <c r="E2508" s="3" t="s">
        <v>1097</v>
      </c>
      <c r="F2508" s="3" t="s">
        <v>4953</v>
      </c>
      <c r="G2508" s="3" t="s">
        <v>4954</v>
      </c>
      <c r="H2508" s="3"/>
    </row>
    <row r="2509" ht="15.75" customHeight="1">
      <c r="A2509" s="2">
        <v>45693.0</v>
      </c>
      <c r="B2509" s="3" t="s">
        <v>7</v>
      </c>
      <c r="C2509" s="3" t="s">
        <v>8</v>
      </c>
      <c r="D2509" s="3" t="s">
        <v>26</v>
      </c>
      <c r="E2509" s="3" t="s">
        <v>119</v>
      </c>
      <c r="F2509" s="3" t="s">
        <v>4955</v>
      </c>
      <c r="G2509" s="3" t="s">
        <v>4956</v>
      </c>
      <c r="H2509" s="3"/>
    </row>
    <row r="2510" ht="15.75" customHeight="1">
      <c r="A2510" s="2">
        <v>45693.0</v>
      </c>
      <c r="B2510" s="3" t="s">
        <v>7</v>
      </c>
      <c r="C2510" s="3" t="s">
        <v>8</v>
      </c>
      <c r="D2510" s="3" t="s">
        <v>38</v>
      </c>
      <c r="E2510" s="3" t="s">
        <v>101</v>
      </c>
      <c r="F2510" s="3" t="s">
        <v>4957</v>
      </c>
      <c r="G2510" s="3" t="s">
        <v>4958</v>
      </c>
      <c r="H2510" s="3"/>
    </row>
    <row r="2511" ht="15.75" customHeight="1">
      <c r="A2511" s="2">
        <v>45693.0</v>
      </c>
      <c r="B2511" s="3" t="s">
        <v>7</v>
      </c>
      <c r="C2511" s="3" t="s">
        <v>8</v>
      </c>
      <c r="D2511" s="3" t="s">
        <v>26</v>
      </c>
      <c r="E2511" s="3" t="s">
        <v>119</v>
      </c>
      <c r="F2511" s="3" t="s">
        <v>4959</v>
      </c>
      <c r="G2511" s="3" t="s">
        <v>4960</v>
      </c>
      <c r="H2511" s="3"/>
    </row>
    <row r="2512" ht="15.75" customHeight="1">
      <c r="A2512" s="2">
        <v>45693.0</v>
      </c>
      <c r="B2512" s="3" t="s">
        <v>7</v>
      </c>
      <c r="C2512" s="3" t="s">
        <v>8</v>
      </c>
      <c r="D2512" s="3" t="s">
        <v>38</v>
      </c>
      <c r="E2512" s="3" t="s">
        <v>15</v>
      </c>
      <c r="F2512" s="3" t="s">
        <v>4961</v>
      </c>
      <c r="G2512" s="3" t="s">
        <v>4962</v>
      </c>
      <c r="H2512" s="3"/>
    </row>
    <row r="2513" ht="15.75" customHeight="1">
      <c r="A2513" s="2">
        <v>45693.0</v>
      </c>
      <c r="B2513" s="3" t="s">
        <v>7</v>
      </c>
      <c r="C2513" s="3" t="s">
        <v>8</v>
      </c>
      <c r="D2513" s="3" t="s">
        <v>68</v>
      </c>
      <c r="E2513" s="3" t="s">
        <v>15</v>
      </c>
      <c r="F2513" s="3" t="s">
        <v>4963</v>
      </c>
      <c r="G2513" s="3" t="s">
        <v>4964</v>
      </c>
      <c r="H2513" s="3"/>
    </row>
    <row r="2514" ht="15.75" customHeight="1">
      <c r="A2514" s="2">
        <v>45693.0</v>
      </c>
      <c r="B2514" s="3" t="s">
        <v>92</v>
      </c>
      <c r="C2514" s="3" t="s">
        <v>93</v>
      </c>
      <c r="D2514" s="3" t="s">
        <v>34</v>
      </c>
      <c r="E2514" s="3" t="s">
        <v>101</v>
      </c>
      <c r="F2514" s="3" t="s">
        <v>4965</v>
      </c>
      <c r="G2514" s="3" t="s">
        <v>4966</v>
      </c>
      <c r="H2514" s="3"/>
    </row>
    <row r="2515" ht="15.75" customHeight="1">
      <c r="A2515" s="2">
        <v>45693.0</v>
      </c>
      <c r="B2515" s="3" t="s">
        <v>7</v>
      </c>
      <c r="C2515" s="3" t="s">
        <v>106</v>
      </c>
      <c r="D2515" s="3" t="s">
        <v>19</v>
      </c>
      <c r="E2515" s="3" t="s">
        <v>15</v>
      </c>
      <c r="F2515" s="3" t="s">
        <v>4967</v>
      </c>
      <c r="G2515" s="3" t="s">
        <v>4968</v>
      </c>
      <c r="H2515" s="3"/>
    </row>
    <row r="2516" ht="15.75" customHeight="1">
      <c r="A2516" s="2">
        <v>45693.0</v>
      </c>
      <c r="B2516" s="3" t="s">
        <v>7</v>
      </c>
      <c r="C2516" s="3" t="s">
        <v>131</v>
      </c>
      <c r="D2516" s="3" t="s">
        <v>23</v>
      </c>
      <c r="E2516" s="3" t="s">
        <v>20</v>
      </c>
      <c r="F2516" s="3" t="s">
        <v>4969</v>
      </c>
      <c r="G2516" s="3" t="s">
        <v>4970</v>
      </c>
      <c r="H2516" s="3"/>
    </row>
    <row r="2517" ht="15.75" customHeight="1">
      <c r="A2517" s="2">
        <v>45693.0</v>
      </c>
      <c r="B2517" s="3" t="s">
        <v>7</v>
      </c>
      <c r="C2517" s="3" t="s">
        <v>118</v>
      </c>
      <c r="D2517" s="3" t="s">
        <v>26</v>
      </c>
      <c r="E2517" s="3" t="s">
        <v>258</v>
      </c>
      <c r="F2517" s="3" t="s">
        <v>4971</v>
      </c>
      <c r="G2517" s="3" t="s">
        <v>4972</v>
      </c>
      <c r="H2517" s="3"/>
    </row>
    <row r="2518" ht="15.75" customHeight="1">
      <c r="A2518" s="2">
        <v>45693.0</v>
      </c>
      <c r="B2518" s="3" t="s">
        <v>92</v>
      </c>
      <c r="C2518" s="3" t="s">
        <v>158</v>
      </c>
      <c r="D2518" s="3" t="s">
        <v>34</v>
      </c>
      <c r="E2518" s="3" t="s">
        <v>109</v>
      </c>
      <c r="F2518" s="3" t="s">
        <v>4973</v>
      </c>
      <c r="G2518" s="3" t="s">
        <v>4974</v>
      </c>
      <c r="H2518" s="3"/>
    </row>
    <row r="2519" ht="15.75" customHeight="1">
      <c r="A2519" s="2">
        <v>45693.0</v>
      </c>
      <c r="B2519" s="3" t="s">
        <v>92</v>
      </c>
      <c r="C2519" s="3" t="s">
        <v>93</v>
      </c>
      <c r="D2519" s="3" t="s">
        <v>34</v>
      </c>
      <c r="E2519" s="3" t="s">
        <v>109</v>
      </c>
      <c r="F2519" s="3" t="s">
        <v>4975</v>
      </c>
      <c r="G2519" s="3" t="s">
        <v>4976</v>
      </c>
      <c r="H2519" s="3"/>
    </row>
    <row r="2520" ht="15.75" customHeight="1">
      <c r="A2520" s="2">
        <v>45693.0</v>
      </c>
      <c r="B2520" s="3" t="s">
        <v>92</v>
      </c>
      <c r="C2520" s="3" t="s">
        <v>158</v>
      </c>
      <c r="D2520" s="3" t="s">
        <v>26</v>
      </c>
      <c r="E2520" s="3" t="s">
        <v>101</v>
      </c>
      <c r="F2520" s="3" t="s">
        <v>4977</v>
      </c>
      <c r="G2520" s="3" t="s">
        <v>4978</v>
      </c>
      <c r="H2520" s="3"/>
    </row>
    <row r="2521" ht="15.75" customHeight="1">
      <c r="A2521" s="2">
        <v>45693.0</v>
      </c>
      <c r="B2521" s="3" t="s">
        <v>92</v>
      </c>
      <c r="C2521" s="3" t="s">
        <v>93</v>
      </c>
      <c r="D2521" s="3" t="s">
        <v>19</v>
      </c>
      <c r="E2521" s="3" t="s">
        <v>15</v>
      </c>
      <c r="F2521" s="3" t="s">
        <v>4979</v>
      </c>
      <c r="G2521" s="3" t="s">
        <v>4980</v>
      </c>
      <c r="H2521" s="3"/>
    </row>
    <row r="2522" ht="15.75" customHeight="1">
      <c r="A2522" s="2">
        <v>45693.0</v>
      </c>
      <c r="B2522" s="3" t="s">
        <v>92</v>
      </c>
      <c r="C2522" s="3" t="s">
        <v>93</v>
      </c>
      <c r="D2522" s="3" t="s">
        <v>26</v>
      </c>
      <c r="E2522" s="3" t="s">
        <v>15</v>
      </c>
      <c r="F2522" s="3" t="s">
        <v>4981</v>
      </c>
      <c r="G2522" s="3" t="s">
        <v>4982</v>
      </c>
      <c r="H2522" s="3"/>
    </row>
    <row r="2523" ht="15.75" customHeight="1">
      <c r="A2523" s="2">
        <v>45693.0</v>
      </c>
      <c r="B2523" s="3" t="s">
        <v>92</v>
      </c>
      <c r="C2523" s="3" t="s">
        <v>98</v>
      </c>
      <c r="D2523" s="3" t="s">
        <v>26</v>
      </c>
      <c r="E2523" s="3" t="s">
        <v>15</v>
      </c>
      <c r="F2523" s="3" t="s">
        <v>4983</v>
      </c>
      <c r="G2523" s="3" t="s">
        <v>4984</v>
      </c>
      <c r="H2523" s="3"/>
    </row>
    <row r="2524" ht="15.75" customHeight="1">
      <c r="A2524" s="2">
        <v>45693.0</v>
      </c>
      <c r="B2524" s="3" t="s">
        <v>92</v>
      </c>
      <c r="C2524" s="3" t="s">
        <v>98</v>
      </c>
      <c r="D2524" s="3" t="s">
        <v>9</v>
      </c>
      <c r="E2524" s="3" t="s">
        <v>109</v>
      </c>
      <c r="F2524" s="3" t="s">
        <v>4985</v>
      </c>
      <c r="G2524" s="3" t="s">
        <v>4986</v>
      </c>
      <c r="H2524" s="3"/>
    </row>
    <row r="2525" ht="15.75" customHeight="1">
      <c r="A2525" s="2">
        <v>45693.0</v>
      </c>
      <c r="B2525" s="3" t="s">
        <v>92</v>
      </c>
      <c r="C2525" s="3" t="s">
        <v>144</v>
      </c>
      <c r="D2525" s="3" t="s">
        <v>23</v>
      </c>
      <c r="E2525" s="3" t="s">
        <v>20</v>
      </c>
      <c r="F2525" s="3" t="s">
        <v>4987</v>
      </c>
      <c r="G2525" s="3" t="s">
        <v>4988</v>
      </c>
      <c r="H2525" s="3"/>
    </row>
    <row r="2526" ht="15.75" customHeight="1">
      <c r="A2526" s="2">
        <v>45693.0</v>
      </c>
      <c r="B2526" s="3" t="s">
        <v>92</v>
      </c>
      <c r="C2526" s="3" t="s">
        <v>144</v>
      </c>
      <c r="D2526" s="3" t="s">
        <v>26</v>
      </c>
      <c r="E2526" s="3" t="s">
        <v>101</v>
      </c>
      <c r="F2526" s="3" t="s">
        <v>4989</v>
      </c>
      <c r="G2526" s="3" t="s">
        <v>4990</v>
      </c>
      <c r="H2526" s="3"/>
    </row>
    <row r="2527" ht="15.75" customHeight="1">
      <c r="A2527" s="2">
        <v>45693.0</v>
      </c>
      <c r="B2527" s="3" t="s">
        <v>92</v>
      </c>
      <c r="C2527" s="3" t="s">
        <v>144</v>
      </c>
      <c r="D2527" s="3" t="s">
        <v>68</v>
      </c>
      <c r="E2527" s="3" t="s">
        <v>20</v>
      </c>
      <c r="F2527" s="3" t="s">
        <v>2303</v>
      </c>
      <c r="G2527" s="3" t="s">
        <v>1074</v>
      </c>
      <c r="H2527" s="3"/>
    </row>
    <row r="2528" ht="15.75" customHeight="1">
      <c r="A2528" s="2">
        <v>45693.0</v>
      </c>
      <c r="B2528" s="3" t="s">
        <v>92</v>
      </c>
      <c r="C2528" s="4" t="s">
        <v>149</v>
      </c>
      <c r="D2528" s="3" t="s">
        <v>19</v>
      </c>
      <c r="E2528" s="3" t="s">
        <v>15</v>
      </c>
      <c r="F2528" s="3" t="s">
        <v>4991</v>
      </c>
      <c r="G2528" s="3" t="s">
        <v>4992</v>
      </c>
      <c r="H2528" s="3"/>
    </row>
    <row r="2529" ht="15.75" customHeight="1">
      <c r="A2529" s="2">
        <v>45693.0</v>
      </c>
      <c r="B2529" s="3" t="s">
        <v>92</v>
      </c>
      <c r="C2529" s="4" t="s">
        <v>149</v>
      </c>
      <c r="D2529" s="3" t="s">
        <v>26</v>
      </c>
      <c r="E2529" s="3" t="s">
        <v>101</v>
      </c>
      <c r="F2529" s="3" t="s">
        <v>4993</v>
      </c>
      <c r="G2529" s="3" t="s">
        <v>4994</v>
      </c>
      <c r="H2529" s="3"/>
    </row>
    <row r="2530" ht="15.75" customHeight="1">
      <c r="A2530" s="2">
        <v>45693.0</v>
      </c>
      <c r="B2530" s="3" t="s">
        <v>92</v>
      </c>
      <c r="C2530" s="4" t="s">
        <v>149</v>
      </c>
      <c r="D2530" s="3" t="s">
        <v>68</v>
      </c>
      <c r="E2530" s="3" t="s">
        <v>20</v>
      </c>
      <c r="F2530" s="3" t="s">
        <v>4995</v>
      </c>
      <c r="G2530" s="3" t="s">
        <v>4996</v>
      </c>
      <c r="H2530" s="3"/>
    </row>
    <row r="2531" ht="15.75" customHeight="1">
      <c r="A2531" s="2">
        <v>45693.0</v>
      </c>
      <c r="B2531" s="3" t="s">
        <v>92</v>
      </c>
      <c r="C2531" s="3" t="s">
        <v>158</v>
      </c>
      <c r="D2531" s="3" t="s">
        <v>19</v>
      </c>
      <c r="E2531" s="3" t="s">
        <v>15</v>
      </c>
      <c r="F2531" s="3" t="s">
        <v>4997</v>
      </c>
      <c r="G2531" s="3" t="s">
        <v>4998</v>
      </c>
      <c r="H2531" s="3"/>
    </row>
    <row r="2532" ht="15.75" customHeight="1">
      <c r="A2532" s="2">
        <v>45693.0</v>
      </c>
      <c r="B2532" s="3" t="s">
        <v>92</v>
      </c>
      <c r="C2532" s="3" t="s">
        <v>158</v>
      </c>
      <c r="D2532" s="3" t="s">
        <v>23</v>
      </c>
      <c r="E2532" s="3" t="s">
        <v>20</v>
      </c>
      <c r="F2532" s="3" t="s">
        <v>4999</v>
      </c>
      <c r="G2532" s="3" t="s">
        <v>5000</v>
      </c>
      <c r="H2532" s="3"/>
    </row>
    <row r="2533" ht="15.75" customHeight="1">
      <c r="A2533" s="2">
        <v>45693.0</v>
      </c>
      <c r="B2533" s="3" t="s">
        <v>92</v>
      </c>
      <c r="C2533" s="3" t="s">
        <v>158</v>
      </c>
      <c r="D2533" s="3" t="s">
        <v>38</v>
      </c>
      <c r="E2533" s="3" t="s">
        <v>15</v>
      </c>
      <c r="F2533" s="3" t="s">
        <v>5001</v>
      </c>
      <c r="G2533" s="3" t="s">
        <v>5002</v>
      </c>
      <c r="H2533" s="3"/>
    </row>
    <row r="2534" ht="15.75" customHeight="1">
      <c r="A2534" s="2">
        <v>45693.0</v>
      </c>
      <c r="B2534" s="3" t="s">
        <v>92</v>
      </c>
      <c r="C2534" s="4" t="s">
        <v>149</v>
      </c>
      <c r="D2534" s="3" t="s">
        <v>68</v>
      </c>
      <c r="E2534" s="3" t="s">
        <v>20</v>
      </c>
      <c r="F2534" s="3" t="s">
        <v>5003</v>
      </c>
      <c r="G2534" s="3" t="s">
        <v>5004</v>
      </c>
      <c r="H2534" s="3"/>
    </row>
    <row r="2535" ht="15.75" customHeight="1">
      <c r="A2535" s="2">
        <v>45694.0</v>
      </c>
      <c r="B2535" s="3" t="s">
        <v>13</v>
      </c>
      <c r="C2535" s="3" t="s">
        <v>37</v>
      </c>
      <c r="D2535" s="3" t="s">
        <v>9</v>
      </c>
      <c r="E2535" s="3" t="s">
        <v>15</v>
      </c>
      <c r="F2535" s="3" t="s">
        <v>5005</v>
      </c>
      <c r="G2535" s="3" t="s">
        <v>5006</v>
      </c>
      <c r="H2535" s="3"/>
    </row>
    <row r="2536" ht="15.75" customHeight="1">
      <c r="A2536" s="2">
        <v>45694.0</v>
      </c>
      <c r="B2536" s="3" t="s">
        <v>13</v>
      </c>
      <c r="C2536" s="3" t="s">
        <v>29</v>
      </c>
      <c r="D2536" s="3" t="s">
        <v>68</v>
      </c>
      <c r="E2536" s="3" t="s">
        <v>20</v>
      </c>
      <c r="F2536" s="3" t="s">
        <v>5007</v>
      </c>
      <c r="G2536" s="3" t="s">
        <v>5008</v>
      </c>
      <c r="H2536" s="3"/>
    </row>
    <row r="2537" ht="15.75" customHeight="1">
      <c r="A2537" s="2">
        <v>45694.0</v>
      </c>
      <c r="B2537" s="3" t="s">
        <v>13</v>
      </c>
      <c r="C2537" s="3" t="s">
        <v>37</v>
      </c>
      <c r="D2537" s="3" t="s">
        <v>9</v>
      </c>
      <c r="E2537" s="3" t="s">
        <v>101</v>
      </c>
      <c r="F2537" s="3" t="s">
        <v>5009</v>
      </c>
      <c r="G2537" s="3" t="s">
        <v>5010</v>
      </c>
      <c r="H2537" s="3"/>
    </row>
    <row r="2538" ht="15.75" customHeight="1">
      <c r="A2538" s="2">
        <v>45694.0</v>
      </c>
      <c r="B2538" s="3" t="s">
        <v>13</v>
      </c>
      <c r="C2538" s="3" t="s">
        <v>37</v>
      </c>
      <c r="D2538" s="3" t="s">
        <v>23</v>
      </c>
      <c r="E2538" s="3" t="s">
        <v>20</v>
      </c>
      <c r="F2538" s="3" t="s">
        <v>5011</v>
      </c>
      <c r="G2538" s="3" t="s">
        <v>5012</v>
      </c>
      <c r="H2538" s="3"/>
    </row>
    <row r="2539" ht="15.75" customHeight="1">
      <c r="A2539" s="2">
        <v>45694.0</v>
      </c>
      <c r="B2539" s="3" t="s">
        <v>13</v>
      </c>
      <c r="C2539" s="3" t="s">
        <v>37</v>
      </c>
      <c r="D2539" s="3" t="s">
        <v>19</v>
      </c>
      <c r="E2539" s="3" t="s">
        <v>20</v>
      </c>
      <c r="F2539" s="3" t="s">
        <v>5013</v>
      </c>
      <c r="G2539" s="3" t="s">
        <v>5014</v>
      </c>
      <c r="H2539" s="3"/>
    </row>
    <row r="2540" ht="15.75" customHeight="1">
      <c r="A2540" s="2">
        <v>45694.0</v>
      </c>
      <c r="B2540" s="3" t="s">
        <v>13</v>
      </c>
      <c r="C2540" s="3" t="s">
        <v>37</v>
      </c>
      <c r="D2540" s="3" t="s">
        <v>68</v>
      </c>
      <c r="E2540" s="3" t="s">
        <v>20</v>
      </c>
      <c r="F2540" s="3" t="s">
        <v>5015</v>
      </c>
      <c r="G2540" s="3" t="s">
        <v>5016</v>
      </c>
      <c r="H2540" s="3"/>
    </row>
    <row r="2541" ht="15.75" customHeight="1">
      <c r="A2541" s="2">
        <v>45694.0</v>
      </c>
      <c r="B2541" s="3" t="s">
        <v>13</v>
      </c>
      <c r="C2541" s="3" t="s">
        <v>29</v>
      </c>
      <c r="D2541" s="3" t="s">
        <v>34</v>
      </c>
      <c r="E2541" s="3" t="s">
        <v>101</v>
      </c>
      <c r="F2541" s="3" t="s">
        <v>5017</v>
      </c>
      <c r="G2541" s="3" t="s">
        <v>5018</v>
      </c>
      <c r="H2541" s="3"/>
    </row>
    <row r="2542" ht="15.75" customHeight="1">
      <c r="A2542" s="2">
        <v>45694.0</v>
      </c>
      <c r="B2542" s="3" t="s">
        <v>13</v>
      </c>
      <c r="C2542" s="3" t="s">
        <v>18</v>
      </c>
      <c r="D2542" s="3" t="s">
        <v>34</v>
      </c>
      <c r="E2542" s="3" t="s">
        <v>15</v>
      </c>
      <c r="F2542" s="3" t="s">
        <v>5019</v>
      </c>
      <c r="G2542" s="3" t="s">
        <v>5020</v>
      </c>
      <c r="H2542" s="3"/>
    </row>
    <row r="2543" ht="15.75" customHeight="1">
      <c r="A2543" s="2">
        <v>45694.0</v>
      </c>
      <c r="B2543" s="3" t="s">
        <v>13</v>
      </c>
      <c r="C2543" s="3" t="s">
        <v>29</v>
      </c>
      <c r="D2543" s="3" t="s">
        <v>38</v>
      </c>
      <c r="E2543" s="3" t="s">
        <v>15</v>
      </c>
      <c r="F2543" s="3" t="s">
        <v>5021</v>
      </c>
      <c r="G2543" s="3" t="s">
        <v>1939</v>
      </c>
      <c r="H2543" s="3"/>
    </row>
    <row r="2544" ht="15.75" customHeight="1">
      <c r="A2544" s="2">
        <v>45694.0</v>
      </c>
      <c r="B2544" s="3" t="s">
        <v>13</v>
      </c>
      <c r="C2544" s="3" t="s">
        <v>29</v>
      </c>
      <c r="D2544" s="3" t="s">
        <v>9</v>
      </c>
      <c r="E2544" s="3" t="s">
        <v>101</v>
      </c>
      <c r="F2544" s="3" t="s">
        <v>5022</v>
      </c>
      <c r="G2544" s="3" t="s">
        <v>5023</v>
      </c>
      <c r="H2544" s="3"/>
    </row>
    <row r="2545" ht="15.75" customHeight="1">
      <c r="A2545" s="2">
        <v>45694.0</v>
      </c>
      <c r="B2545" s="3" t="s">
        <v>13</v>
      </c>
      <c r="C2545" s="3" t="s">
        <v>18</v>
      </c>
      <c r="D2545" s="3" t="s">
        <v>34</v>
      </c>
      <c r="E2545" s="3" t="s">
        <v>15</v>
      </c>
      <c r="F2545" s="3" t="s">
        <v>5024</v>
      </c>
      <c r="G2545" s="3" t="s">
        <v>5025</v>
      </c>
      <c r="H2545" s="3"/>
    </row>
    <row r="2546" ht="15.75" customHeight="1">
      <c r="A2546" s="2">
        <v>45694.0</v>
      </c>
      <c r="B2546" s="3" t="s">
        <v>13</v>
      </c>
      <c r="C2546" s="3" t="s">
        <v>18</v>
      </c>
      <c r="D2546" s="3" t="s">
        <v>68</v>
      </c>
      <c r="E2546" s="3" t="s">
        <v>20</v>
      </c>
      <c r="F2546" s="3" t="s">
        <v>5026</v>
      </c>
      <c r="G2546" s="3" t="s">
        <v>5027</v>
      </c>
      <c r="H2546" s="3"/>
    </row>
    <row r="2547" ht="15.75" customHeight="1">
      <c r="A2547" s="2">
        <v>45694.0</v>
      </c>
      <c r="B2547" s="3" t="s">
        <v>13</v>
      </c>
      <c r="C2547" s="3" t="s">
        <v>18</v>
      </c>
      <c r="D2547" s="3" t="s">
        <v>63</v>
      </c>
      <c r="E2547" s="3" t="s">
        <v>59</v>
      </c>
      <c r="F2547" s="3" t="s">
        <v>5028</v>
      </c>
      <c r="G2547" s="3" t="s">
        <v>5029</v>
      </c>
      <c r="H2547" s="3"/>
    </row>
    <row r="2548" ht="15.75" customHeight="1">
      <c r="A2548" s="2">
        <v>45694.0</v>
      </c>
      <c r="B2548" s="3" t="s">
        <v>13</v>
      </c>
      <c r="C2548" s="3" t="s">
        <v>18</v>
      </c>
      <c r="D2548" s="3" t="s">
        <v>63</v>
      </c>
      <c r="E2548" s="3" t="s">
        <v>59</v>
      </c>
      <c r="F2548" s="3" t="s">
        <v>5030</v>
      </c>
      <c r="G2548" s="3" t="s">
        <v>5031</v>
      </c>
      <c r="H2548" s="3"/>
    </row>
    <row r="2549" ht="15.75" customHeight="1">
      <c r="A2549" s="2">
        <v>45694.0</v>
      </c>
      <c r="B2549" s="3" t="s">
        <v>13</v>
      </c>
      <c r="C2549" s="3" t="s">
        <v>169</v>
      </c>
      <c r="D2549" s="3" t="s">
        <v>34</v>
      </c>
      <c r="E2549" s="3" t="s">
        <v>101</v>
      </c>
      <c r="F2549" s="3" t="s">
        <v>5032</v>
      </c>
      <c r="G2549" s="3" t="s">
        <v>5033</v>
      </c>
      <c r="H2549" s="3"/>
    </row>
    <row r="2550" ht="15.75" customHeight="1">
      <c r="A2550" s="2">
        <v>45694.0</v>
      </c>
      <c r="B2550" s="3" t="s">
        <v>13</v>
      </c>
      <c r="C2550" s="3" t="s">
        <v>29</v>
      </c>
      <c r="D2550" s="3" t="s">
        <v>34</v>
      </c>
      <c r="E2550" s="3" t="s">
        <v>101</v>
      </c>
      <c r="F2550" s="3" t="s">
        <v>5034</v>
      </c>
      <c r="G2550" s="3" t="s">
        <v>5035</v>
      </c>
      <c r="H2550" s="3"/>
    </row>
    <row r="2551" ht="15.75" customHeight="1">
      <c r="A2551" s="2">
        <v>45694.0</v>
      </c>
      <c r="B2551" s="3" t="s">
        <v>13</v>
      </c>
      <c r="C2551" s="3" t="s">
        <v>169</v>
      </c>
      <c r="D2551" s="3" t="s">
        <v>26</v>
      </c>
      <c r="E2551" s="3" t="s">
        <v>15</v>
      </c>
      <c r="F2551" s="3" t="s">
        <v>5036</v>
      </c>
      <c r="G2551" s="3" t="s">
        <v>5037</v>
      </c>
      <c r="H2551" s="3"/>
    </row>
    <row r="2552" ht="15.75" customHeight="1">
      <c r="A2552" s="2">
        <v>45694.0</v>
      </c>
      <c r="B2552" s="3" t="s">
        <v>57</v>
      </c>
      <c r="C2552" s="3" t="s">
        <v>85</v>
      </c>
      <c r="D2552" s="3" t="s">
        <v>38</v>
      </c>
      <c r="E2552" s="3" t="s">
        <v>20</v>
      </c>
      <c r="F2552" s="3" t="s">
        <v>5038</v>
      </c>
      <c r="G2552" s="3" t="s">
        <v>5039</v>
      </c>
      <c r="H2552" s="3"/>
    </row>
    <row r="2553" ht="15.75" customHeight="1">
      <c r="A2553" s="2">
        <v>45694.0</v>
      </c>
      <c r="B2553" s="3" t="s">
        <v>57</v>
      </c>
      <c r="C2553" s="3" t="s">
        <v>58</v>
      </c>
      <c r="D2553" s="3" t="s">
        <v>9</v>
      </c>
      <c r="E2553" s="3" t="s">
        <v>15</v>
      </c>
      <c r="F2553" s="3" t="s">
        <v>5040</v>
      </c>
      <c r="G2553" s="3" t="s">
        <v>5041</v>
      </c>
      <c r="H2553" s="3"/>
    </row>
    <row r="2554" ht="15.75" customHeight="1">
      <c r="A2554" s="2">
        <v>45694.0</v>
      </c>
      <c r="B2554" s="3" t="s">
        <v>13</v>
      </c>
      <c r="C2554" s="3" t="s">
        <v>14</v>
      </c>
      <c r="D2554" s="3" t="s">
        <v>63</v>
      </c>
      <c r="E2554" s="3" t="s">
        <v>101</v>
      </c>
      <c r="F2554" s="3" t="s">
        <v>5042</v>
      </c>
      <c r="G2554" s="3" t="s">
        <v>5043</v>
      </c>
      <c r="H2554" s="3"/>
    </row>
    <row r="2555" ht="15.75" customHeight="1">
      <c r="A2555" s="2">
        <v>45694.0</v>
      </c>
      <c r="B2555" s="3" t="s">
        <v>57</v>
      </c>
      <c r="C2555" s="3" t="s">
        <v>85</v>
      </c>
      <c r="D2555" s="3" t="s">
        <v>26</v>
      </c>
      <c r="E2555" s="3" t="s">
        <v>20</v>
      </c>
      <c r="F2555" s="3" t="s">
        <v>5044</v>
      </c>
      <c r="G2555" s="3" t="s">
        <v>5045</v>
      </c>
      <c r="H2555" s="3"/>
    </row>
    <row r="2556" ht="15.75" customHeight="1">
      <c r="A2556" s="2">
        <v>45694.0</v>
      </c>
      <c r="B2556" s="3" t="s">
        <v>57</v>
      </c>
      <c r="C2556" s="3" t="s">
        <v>80</v>
      </c>
      <c r="D2556" s="3" t="s">
        <v>63</v>
      </c>
      <c r="E2556" s="3" t="s">
        <v>59</v>
      </c>
      <c r="F2556" s="3" t="s">
        <v>5046</v>
      </c>
      <c r="G2556" s="3" t="s">
        <v>5047</v>
      </c>
      <c r="H2556" s="3"/>
    </row>
    <row r="2557" ht="15.75" customHeight="1">
      <c r="A2557" s="2">
        <v>45694.0</v>
      </c>
      <c r="B2557" s="3" t="s">
        <v>57</v>
      </c>
      <c r="C2557" s="3" t="s">
        <v>80</v>
      </c>
      <c r="D2557" s="3" t="s">
        <v>23</v>
      </c>
      <c r="E2557" s="3" t="s">
        <v>20</v>
      </c>
      <c r="F2557" s="3" t="s">
        <v>5048</v>
      </c>
      <c r="G2557" s="3" t="s">
        <v>5049</v>
      </c>
      <c r="H2557" s="3"/>
    </row>
    <row r="2558" ht="15.75" customHeight="1">
      <c r="A2558" s="2">
        <v>45694.0</v>
      </c>
      <c r="B2558" s="3" t="s">
        <v>57</v>
      </c>
      <c r="C2558" s="3" t="s">
        <v>80</v>
      </c>
      <c r="D2558" s="3" t="s">
        <v>63</v>
      </c>
      <c r="E2558" s="3" t="s">
        <v>59</v>
      </c>
      <c r="F2558" s="3" t="s">
        <v>5050</v>
      </c>
      <c r="G2558" s="3" t="s">
        <v>5051</v>
      </c>
      <c r="H2558" s="3"/>
    </row>
    <row r="2559" ht="15.75" customHeight="1">
      <c r="A2559" s="2">
        <v>45694.0</v>
      </c>
      <c r="B2559" s="3" t="s">
        <v>57</v>
      </c>
      <c r="C2559" s="3" t="s">
        <v>71</v>
      </c>
      <c r="D2559" s="3" t="s">
        <v>63</v>
      </c>
      <c r="E2559" s="3" t="s">
        <v>59</v>
      </c>
      <c r="F2559" s="3" t="s">
        <v>5052</v>
      </c>
      <c r="G2559" s="3" t="s">
        <v>5053</v>
      </c>
      <c r="H2559" s="3"/>
    </row>
    <row r="2560" ht="15.75" customHeight="1">
      <c r="A2560" s="2">
        <v>45694.0</v>
      </c>
      <c r="B2560" s="3" t="s">
        <v>57</v>
      </c>
      <c r="C2560" s="3" t="s">
        <v>71</v>
      </c>
      <c r="D2560" s="3" t="s">
        <v>38</v>
      </c>
      <c r="E2560" s="3" t="s">
        <v>20</v>
      </c>
      <c r="F2560" s="3" t="s">
        <v>5054</v>
      </c>
      <c r="G2560" s="3" t="s">
        <v>5055</v>
      </c>
      <c r="H2560" s="3"/>
    </row>
    <row r="2561" ht="15.75" customHeight="1">
      <c r="A2561" s="2">
        <v>45694.0</v>
      </c>
      <c r="B2561" s="3" t="s">
        <v>57</v>
      </c>
      <c r="C2561" s="3" t="s">
        <v>71</v>
      </c>
      <c r="D2561" s="3" t="s">
        <v>34</v>
      </c>
      <c r="E2561" s="3" t="s">
        <v>20</v>
      </c>
      <c r="F2561" s="3" t="s">
        <v>5056</v>
      </c>
      <c r="G2561" s="3" t="s">
        <v>5057</v>
      </c>
      <c r="H2561" s="3"/>
    </row>
    <row r="2562" ht="15.75" customHeight="1">
      <c r="A2562" s="2">
        <v>45694.0</v>
      </c>
      <c r="B2562" s="3" t="s">
        <v>57</v>
      </c>
      <c r="C2562" s="3" t="s">
        <v>71</v>
      </c>
      <c r="D2562" s="3" t="s">
        <v>26</v>
      </c>
      <c r="E2562" s="3" t="s">
        <v>20</v>
      </c>
      <c r="F2562" s="3" t="s">
        <v>5058</v>
      </c>
      <c r="G2562" s="3" t="s">
        <v>5059</v>
      </c>
      <c r="H2562" s="3"/>
    </row>
    <row r="2563" ht="15.75" customHeight="1">
      <c r="A2563" s="2">
        <v>45694.0</v>
      </c>
      <c r="B2563" s="3" t="s">
        <v>57</v>
      </c>
      <c r="C2563" s="4" t="s">
        <v>62</v>
      </c>
      <c r="D2563" s="3" t="s">
        <v>34</v>
      </c>
      <c r="E2563" s="3" t="s">
        <v>15</v>
      </c>
      <c r="F2563" s="3" t="s">
        <v>5060</v>
      </c>
      <c r="G2563" s="3" t="s">
        <v>5061</v>
      </c>
      <c r="H2563" s="3"/>
    </row>
    <row r="2564" ht="15.75" customHeight="1">
      <c r="A2564" s="2">
        <v>45694.0</v>
      </c>
      <c r="B2564" s="3" t="s">
        <v>57</v>
      </c>
      <c r="C2564" s="4" t="s">
        <v>62</v>
      </c>
      <c r="D2564" s="3" t="s">
        <v>38</v>
      </c>
      <c r="E2564" s="3" t="s">
        <v>20</v>
      </c>
      <c r="F2564" s="3" t="s">
        <v>5062</v>
      </c>
      <c r="G2564" s="3" t="s">
        <v>5063</v>
      </c>
      <c r="H2564" s="3"/>
    </row>
    <row r="2565" ht="15.75" customHeight="1">
      <c r="A2565" s="2">
        <v>45694.0</v>
      </c>
      <c r="B2565" s="3" t="s">
        <v>57</v>
      </c>
      <c r="C2565" s="4" t="s">
        <v>62</v>
      </c>
      <c r="D2565" s="3" t="s">
        <v>34</v>
      </c>
      <c r="E2565" s="3" t="s">
        <v>15</v>
      </c>
      <c r="F2565" s="3" t="s">
        <v>5064</v>
      </c>
      <c r="G2565" s="3" t="s">
        <v>5065</v>
      </c>
      <c r="H2565" s="3"/>
    </row>
    <row r="2566" ht="15.75" customHeight="1">
      <c r="A2566" s="2">
        <v>45694.0</v>
      </c>
      <c r="B2566" s="3" t="s">
        <v>57</v>
      </c>
      <c r="C2566" s="3" t="s">
        <v>58</v>
      </c>
      <c r="D2566" s="3" t="s">
        <v>63</v>
      </c>
      <c r="E2566" s="3" t="s">
        <v>59</v>
      </c>
      <c r="F2566" s="3" t="s">
        <v>5066</v>
      </c>
      <c r="G2566" s="3" t="s">
        <v>5067</v>
      </c>
      <c r="H2566" s="3"/>
    </row>
    <row r="2567" ht="15.75" customHeight="1">
      <c r="A2567" s="2">
        <v>45694.0</v>
      </c>
      <c r="B2567" s="3" t="s">
        <v>57</v>
      </c>
      <c r="C2567" s="3" t="s">
        <v>58</v>
      </c>
      <c r="D2567" s="3" t="s">
        <v>23</v>
      </c>
      <c r="E2567" s="3" t="s">
        <v>20</v>
      </c>
      <c r="F2567" s="3" t="s">
        <v>5068</v>
      </c>
      <c r="G2567" s="3" t="s">
        <v>5069</v>
      </c>
      <c r="H2567" s="3"/>
    </row>
    <row r="2568" ht="15.75" customHeight="1">
      <c r="A2568" s="2">
        <v>45694.0</v>
      </c>
      <c r="B2568" s="3" t="s">
        <v>57</v>
      </c>
      <c r="C2568" s="3" t="s">
        <v>58</v>
      </c>
      <c r="D2568" s="3" t="s">
        <v>34</v>
      </c>
      <c r="E2568" s="3" t="s">
        <v>15</v>
      </c>
      <c r="F2568" s="3" t="s">
        <v>5070</v>
      </c>
      <c r="G2568" s="3" t="s">
        <v>1603</v>
      </c>
      <c r="H2568" s="3"/>
    </row>
    <row r="2569" ht="15.75" customHeight="1">
      <c r="A2569" s="2">
        <v>45694.0</v>
      </c>
      <c r="B2569" s="3" t="s">
        <v>13</v>
      </c>
      <c r="C2569" s="3" t="s">
        <v>169</v>
      </c>
      <c r="D2569" s="3" t="s">
        <v>34</v>
      </c>
      <c r="E2569" s="3" t="s">
        <v>101</v>
      </c>
      <c r="F2569" s="3" t="s">
        <v>5071</v>
      </c>
      <c r="G2569" s="3" t="s">
        <v>5072</v>
      </c>
      <c r="H2569" s="3"/>
    </row>
    <row r="2570" ht="15.75" customHeight="1">
      <c r="A2570" s="2">
        <v>45694.0</v>
      </c>
      <c r="B2570" s="3" t="s">
        <v>13</v>
      </c>
      <c r="C2570" s="3" t="s">
        <v>14</v>
      </c>
      <c r="D2570" s="3" t="s">
        <v>9</v>
      </c>
      <c r="E2570" s="3" t="s">
        <v>101</v>
      </c>
      <c r="F2570" s="3" t="s">
        <v>5073</v>
      </c>
      <c r="G2570" s="3" t="s">
        <v>5074</v>
      </c>
      <c r="H2570" s="3"/>
    </row>
    <row r="2571" ht="15.75" customHeight="1">
      <c r="A2571" s="2">
        <v>45694.0</v>
      </c>
      <c r="B2571" s="3" t="s">
        <v>92</v>
      </c>
      <c r="C2571" s="3" t="s">
        <v>93</v>
      </c>
      <c r="D2571" s="3" t="s">
        <v>34</v>
      </c>
      <c r="E2571" s="3" t="s">
        <v>109</v>
      </c>
      <c r="F2571" s="3" t="s">
        <v>5075</v>
      </c>
      <c r="G2571" s="3" t="s">
        <v>5076</v>
      </c>
      <c r="H2571" s="3"/>
    </row>
    <row r="2572" ht="15.75" customHeight="1">
      <c r="A2572" s="2">
        <v>45694.0</v>
      </c>
      <c r="B2572" s="3" t="s">
        <v>92</v>
      </c>
      <c r="C2572" s="3" t="s">
        <v>93</v>
      </c>
      <c r="D2572" s="3" t="s">
        <v>63</v>
      </c>
      <c r="E2572" s="3" t="s">
        <v>101</v>
      </c>
      <c r="F2572" s="3" t="s">
        <v>5077</v>
      </c>
      <c r="G2572" s="3" t="s">
        <v>5078</v>
      </c>
      <c r="H2572" s="3"/>
    </row>
    <row r="2573" ht="15.75" customHeight="1">
      <c r="A2573" s="2">
        <v>45694.0</v>
      </c>
      <c r="B2573" s="3" t="s">
        <v>7</v>
      </c>
      <c r="C2573" s="3" t="s">
        <v>131</v>
      </c>
      <c r="D2573" s="3" t="s">
        <v>19</v>
      </c>
      <c r="E2573" s="3" t="s">
        <v>101</v>
      </c>
      <c r="F2573" s="3" t="s">
        <v>5079</v>
      </c>
      <c r="G2573" s="3" t="s">
        <v>5080</v>
      </c>
      <c r="H2573" s="3"/>
    </row>
    <row r="2574" ht="15.75" customHeight="1">
      <c r="A2574" s="2">
        <v>45694.0</v>
      </c>
      <c r="B2574" s="3" t="s">
        <v>7</v>
      </c>
      <c r="C2574" s="3" t="s">
        <v>131</v>
      </c>
      <c r="D2574" s="3" t="s">
        <v>34</v>
      </c>
      <c r="E2574" s="3" t="s">
        <v>10</v>
      </c>
      <c r="F2574" s="3" t="s">
        <v>5081</v>
      </c>
      <c r="G2574" s="3" t="s">
        <v>5082</v>
      </c>
      <c r="H2574" s="3"/>
    </row>
    <row r="2575" ht="15.75" customHeight="1">
      <c r="A2575" s="2">
        <v>45694.0</v>
      </c>
      <c r="B2575" s="3" t="s">
        <v>7</v>
      </c>
      <c r="C2575" s="3" t="s">
        <v>131</v>
      </c>
      <c r="D2575" s="3" t="s">
        <v>26</v>
      </c>
      <c r="E2575" s="3" t="s">
        <v>527</v>
      </c>
      <c r="F2575" s="3" t="s">
        <v>5083</v>
      </c>
      <c r="G2575" s="3" t="s">
        <v>5084</v>
      </c>
      <c r="H2575" s="3"/>
    </row>
    <row r="2576" ht="15.75" customHeight="1">
      <c r="A2576" s="2">
        <v>45694.0</v>
      </c>
      <c r="B2576" s="3" t="s">
        <v>7</v>
      </c>
      <c r="C2576" s="3" t="s">
        <v>126</v>
      </c>
      <c r="D2576" s="3" t="s">
        <v>19</v>
      </c>
      <c r="E2576" s="3" t="s">
        <v>101</v>
      </c>
      <c r="F2576" s="3" t="s">
        <v>5085</v>
      </c>
      <c r="G2576" s="3" t="s">
        <v>5086</v>
      </c>
      <c r="H2576" s="3"/>
    </row>
    <row r="2577" ht="15.75" customHeight="1">
      <c r="A2577" s="2">
        <v>45694.0</v>
      </c>
      <c r="B2577" s="3" t="s">
        <v>7</v>
      </c>
      <c r="C2577" s="3" t="s">
        <v>126</v>
      </c>
      <c r="D2577" s="3" t="s">
        <v>26</v>
      </c>
      <c r="E2577" s="3" t="s">
        <v>527</v>
      </c>
      <c r="F2577" s="3" t="s">
        <v>5087</v>
      </c>
      <c r="G2577" s="3" t="s">
        <v>5088</v>
      </c>
      <c r="H2577" s="3"/>
    </row>
    <row r="2578" ht="15.75" customHeight="1">
      <c r="A2578" s="2">
        <v>45694.0</v>
      </c>
      <c r="B2578" s="3" t="s">
        <v>7</v>
      </c>
      <c r="C2578" s="3" t="s">
        <v>118</v>
      </c>
      <c r="D2578" s="3" t="s">
        <v>23</v>
      </c>
      <c r="E2578" s="3" t="s">
        <v>101</v>
      </c>
      <c r="F2578" s="3" t="s">
        <v>5089</v>
      </c>
      <c r="G2578" s="3" t="s">
        <v>5090</v>
      </c>
      <c r="H2578" s="3"/>
    </row>
    <row r="2579" ht="15.75" customHeight="1">
      <c r="A2579" s="2">
        <v>45694.0</v>
      </c>
      <c r="B2579" s="3" t="s">
        <v>7</v>
      </c>
      <c r="C2579" s="3" t="s">
        <v>118</v>
      </c>
      <c r="D2579" s="3" t="s">
        <v>68</v>
      </c>
      <c r="E2579" s="3" t="s">
        <v>15</v>
      </c>
      <c r="F2579" s="3" t="s">
        <v>5091</v>
      </c>
      <c r="G2579" s="3" t="s">
        <v>5092</v>
      </c>
      <c r="H2579" s="3"/>
    </row>
    <row r="2580" ht="15.75" customHeight="1">
      <c r="A2580" s="2">
        <v>45694.0</v>
      </c>
      <c r="B2580" s="3" t="s">
        <v>7</v>
      </c>
      <c r="C2580" s="3" t="s">
        <v>118</v>
      </c>
      <c r="D2580" s="3" t="s">
        <v>34</v>
      </c>
      <c r="E2580" s="3" t="s">
        <v>10</v>
      </c>
      <c r="F2580" s="3" t="s">
        <v>5093</v>
      </c>
      <c r="G2580" s="3" t="s">
        <v>5094</v>
      </c>
      <c r="H2580" s="3"/>
    </row>
    <row r="2581" ht="15.75" customHeight="1">
      <c r="A2581" s="2">
        <v>45694.0</v>
      </c>
      <c r="B2581" s="3" t="s">
        <v>7</v>
      </c>
      <c r="C2581" s="3" t="s">
        <v>118</v>
      </c>
      <c r="D2581" s="3" t="s">
        <v>19</v>
      </c>
      <c r="E2581" s="3" t="s">
        <v>15</v>
      </c>
      <c r="F2581" s="3" t="s">
        <v>5095</v>
      </c>
      <c r="G2581" s="3" t="s">
        <v>5096</v>
      </c>
      <c r="H2581" s="3"/>
    </row>
    <row r="2582" ht="15.75" customHeight="1">
      <c r="A2582" s="2">
        <v>45694.0</v>
      </c>
      <c r="B2582" s="3" t="s">
        <v>7</v>
      </c>
      <c r="C2582" s="3" t="s">
        <v>106</v>
      </c>
      <c r="D2582" s="3" t="s">
        <v>9</v>
      </c>
      <c r="E2582" s="3" t="s">
        <v>119</v>
      </c>
      <c r="F2582" s="3" t="s">
        <v>5097</v>
      </c>
      <c r="G2582" s="3" t="s">
        <v>5098</v>
      </c>
      <c r="H2582" s="3"/>
    </row>
    <row r="2583" ht="15.75" customHeight="1">
      <c r="A2583" s="2">
        <v>45694.0</v>
      </c>
      <c r="B2583" s="3" t="s">
        <v>7</v>
      </c>
      <c r="C2583" s="3" t="s">
        <v>106</v>
      </c>
      <c r="D2583" s="3" t="s">
        <v>19</v>
      </c>
      <c r="E2583" s="3" t="s">
        <v>101</v>
      </c>
      <c r="F2583" s="3" t="s">
        <v>5099</v>
      </c>
      <c r="G2583" s="3" t="s">
        <v>5100</v>
      </c>
      <c r="H2583" s="3"/>
    </row>
    <row r="2584" ht="15.75" customHeight="1">
      <c r="A2584" s="2">
        <v>45694.0</v>
      </c>
      <c r="B2584" s="3" t="s">
        <v>7</v>
      </c>
      <c r="C2584" s="3" t="s">
        <v>8</v>
      </c>
      <c r="D2584" s="3" t="s">
        <v>23</v>
      </c>
      <c r="E2584" s="3" t="s">
        <v>15</v>
      </c>
      <c r="F2584" s="3" t="s">
        <v>5101</v>
      </c>
      <c r="G2584" s="3" t="s">
        <v>5102</v>
      </c>
      <c r="H2584" s="3"/>
    </row>
    <row r="2585" ht="15.75" customHeight="1">
      <c r="A2585" s="2">
        <v>45694.0</v>
      </c>
      <c r="B2585" s="3" t="s">
        <v>7</v>
      </c>
      <c r="C2585" s="3" t="s">
        <v>8</v>
      </c>
      <c r="D2585" s="3" t="s">
        <v>26</v>
      </c>
      <c r="E2585" s="3" t="s">
        <v>1097</v>
      </c>
      <c r="F2585" s="3" t="s">
        <v>5103</v>
      </c>
      <c r="G2585" s="3" t="s">
        <v>5104</v>
      </c>
      <c r="H2585" s="3"/>
    </row>
    <row r="2586" ht="15.75" customHeight="1">
      <c r="A2586" s="2">
        <v>45694.0</v>
      </c>
      <c r="B2586" s="3" t="s">
        <v>7</v>
      </c>
      <c r="C2586" s="3" t="s">
        <v>8</v>
      </c>
      <c r="D2586" s="3" t="s">
        <v>9</v>
      </c>
      <c r="E2586" s="3" t="s">
        <v>10</v>
      </c>
      <c r="F2586" s="3" t="s">
        <v>5105</v>
      </c>
      <c r="G2586" s="3" t="s">
        <v>5106</v>
      </c>
      <c r="H2586" s="3"/>
    </row>
    <row r="2587" ht="15.75" customHeight="1">
      <c r="A2587" s="2">
        <v>45694.0</v>
      </c>
      <c r="B2587" s="3" t="s">
        <v>92</v>
      </c>
      <c r="C2587" s="3" t="s">
        <v>93</v>
      </c>
      <c r="D2587" s="3" t="s">
        <v>19</v>
      </c>
      <c r="E2587" s="3" t="s">
        <v>15</v>
      </c>
      <c r="F2587" s="3" t="s">
        <v>5107</v>
      </c>
      <c r="G2587" s="3" t="s">
        <v>5108</v>
      </c>
      <c r="H2587" s="3"/>
    </row>
    <row r="2588" ht="15.75" customHeight="1">
      <c r="A2588" s="2">
        <v>45694.0</v>
      </c>
      <c r="B2588" s="3" t="s">
        <v>7</v>
      </c>
      <c r="C2588" s="3" t="s">
        <v>131</v>
      </c>
      <c r="D2588" s="3" t="s">
        <v>68</v>
      </c>
      <c r="E2588" s="3" t="s">
        <v>15</v>
      </c>
      <c r="F2588" s="3" t="s">
        <v>5109</v>
      </c>
      <c r="G2588" s="3" t="s">
        <v>5110</v>
      </c>
      <c r="H2588" s="3"/>
    </row>
    <row r="2589" ht="15.75" customHeight="1">
      <c r="A2589" s="2">
        <v>45694.0</v>
      </c>
      <c r="B2589" s="3" t="s">
        <v>7</v>
      </c>
      <c r="C2589" s="3" t="s">
        <v>131</v>
      </c>
      <c r="D2589" s="3" t="s">
        <v>23</v>
      </c>
      <c r="E2589" s="3" t="s">
        <v>15</v>
      </c>
      <c r="F2589" s="3" t="s">
        <v>5111</v>
      </c>
      <c r="G2589" s="3" t="s">
        <v>5112</v>
      </c>
      <c r="H2589" s="3"/>
    </row>
    <row r="2590" ht="15.75" customHeight="1">
      <c r="A2590" s="2">
        <v>45694.0</v>
      </c>
      <c r="B2590" s="3" t="s">
        <v>7</v>
      </c>
      <c r="C2590" s="3" t="s">
        <v>118</v>
      </c>
      <c r="D2590" s="3" t="s">
        <v>68</v>
      </c>
      <c r="E2590" s="3" t="s">
        <v>20</v>
      </c>
      <c r="F2590" s="3" t="s">
        <v>5113</v>
      </c>
      <c r="G2590" s="3" t="s">
        <v>5114</v>
      </c>
      <c r="H2590" s="3"/>
    </row>
    <row r="2591" ht="15.75" customHeight="1">
      <c r="A2591" s="2">
        <v>45694.0</v>
      </c>
      <c r="B2591" s="3" t="s">
        <v>92</v>
      </c>
      <c r="C2591" s="3" t="s">
        <v>158</v>
      </c>
      <c r="D2591" s="3" t="s">
        <v>34</v>
      </c>
      <c r="E2591" s="3" t="s">
        <v>109</v>
      </c>
      <c r="F2591" s="3" t="s">
        <v>5115</v>
      </c>
      <c r="G2591" s="3" t="s">
        <v>5116</v>
      </c>
      <c r="H2591" s="3"/>
    </row>
    <row r="2592" ht="15.75" customHeight="1">
      <c r="A2592" s="2">
        <v>45694.0</v>
      </c>
      <c r="B2592" s="3" t="s">
        <v>92</v>
      </c>
      <c r="C2592" s="3" t="s">
        <v>158</v>
      </c>
      <c r="D2592" s="3" t="s">
        <v>38</v>
      </c>
      <c r="E2592" s="3" t="s">
        <v>15</v>
      </c>
      <c r="F2592" s="3" t="s">
        <v>5117</v>
      </c>
      <c r="G2592" s="3" t="s">
        <v>5118</v>
      </c>
      <c r="H2592" s="3"/>
    </row>
    <row r="2593" ht="15.75" customHeight="1">
      <c r="A2593" s="2">
        <v>45694.0</v>
      </c>
      <c r="B2593" s="3" t="s">
        <v>92</v>
      </c>
      <c r="C2593" s="3" t="s">
        <v>93</v>
      </c>
      <c r="D2593" s="3" t="s">
        <v>38</v>
      </c>
      <c r="E2593" s="3" t="s">
        <v>15</v>
      </c>
      <c r="F2593" s="3" t="s">
        <v>5119</v>
      </c>
      <c r="G2593" s="3" t="s">
        <v>5120</v>
      </c>
      <c r="H2593" s="3"/>
    </row>
    <row r="2594" ht="15.75" customHeight="1">
      <c r="A2594" s="2">
        <v>45694.0</v>
      </c>
      <c r="B2594" s="3" t="s">
        <v>92</v>
      </c>
      <c r="C2594" s="3" t="s">
        <v>93</v>
      </c>
      <c r="D2594" s="3" t="s">
        <v>9</v>
      </c>
      <c r="E2594" s="3" t="s">
        <v>109</v>
      </c>
      <c r="F2594" s="3" t="s">
        <v>5121</v>
      </c>
      <c r="G2594" s="3" t="s">
        <v>5122</v>
      </c>
      <c r="H2594" s="3"/>
    </row>
    <row r="2595" ht="15.75" customHeight="1">
      <c r="A2595" s="2">
        <v>45694.0</v>
      </c>
      <c r="B2595" s="3" t="s">
        <v>92</v>
      </c>
      <c r="C2595" s="3" t="s">
        <v>98</v>
      </c>
      <c r="D2595" s="3" t="s">
        <v>23</v>
      </c>
      <c r="E2595" s="3" t="s">
        <v>15</v>
      </c>
      <c r="F2595" s="3" t="s">
        <v>5123</v>
      </c>
      <c r="G2595" s="3" t="s">
        <v>5124</v>
      </c>
      <c r="H2595" s="3"/>
    </row>
    <row r="2596" ht="15.75" customHeight="1">
      <c r="A2596" s="2">
        <v>45694.0</v>
      </c>
      <c r="B2596" s="3" t="s">
        <v>92</v>
      </c>
      <c r="C2596" s="3" t="s">
        <v>98</v>
      </c>
      <c r="D2596" s="3" t="s">
        <v>68</v>
      </c>
      <c r="E2596" s="3" t="s">
        <v>20</v>
      </c>
      <c r="F2596" s="3" t="s">
        <v>5125</v>
      </c>
      <c r="G2596" s="3" t="s">
        <v>962</v>
      </c>
      <c r="H2596" s="3"/>
    </row>
    <row r="2597" ht="15.75" customHeight="1">
      <c r="A2597" s="2">
        <v>45694.0</v>
      </c>
      <c r="B2597" s="3" t="s">
        <v>92</v>
      </c>
      <c r="C2597" s="3" t="s">
        <v>98</v>
      </c>
      <c r="D2597" s="3" t="s">
        <v>23</v>
      </c>
      <c r="E2597" s="3" t="s">
        <v>15</v>
      </c>
      <c r="F2597" s="3" t="s">
        <v>5126</v>
      </c>
      <c r="G2597" s="3" t="s">
        <v>5127</v>
      </c>
      <c r="H2597" s="3"/>
    </row>
    <row r="2598" ht="15.75" customHeight="1">
      <c r="A2598" s="2">
        <v>45694.0</v>
      </c>
      <c r="B2598" s="3" t="s">
        <v>92</v>
      </c>
      <c r="C2598" s="3" t="s">
        <v>144</v>
      </c>
      <c r="D2598" s="3" t="s">
        <v>23</v>
      </c>
      <c r="E2598" s="3" t="s">
        <v>20</v>
      </c>
      <c r="F2598" s="3" t="s">
        <v>5128</v>
      </c>
      <c r="G2598" s="3" t="s">
        <v>5129</v>
      </c>
      <c r="H2598" s="3"/>
    </row>
    <row r="2599" ht="15.75" customHeight="1">
      <c r="A2599" s="2">
        <v>45694.0</v>
      </c>
      <c r="B2599" s="3" t="s">
        <v>92</v>
      </c>
      <c r="C2599" s="3" t="s">
        <v>98</v>
      </c>
      <c r="D2599" s="3" t="s">
        <v>26</v>
      </c>
      <c r="E2599" s="3" t="s">
        <v>101</v>
      </c>
      <c r="F2599" s="3" t="s">
        <v>5130</v>
      </c>
      <c r="G2599" s="3" t="s">
        <v>5131</v>
      </c>
      <c r="H2599" s="3"/>
    </row>
    <row r="2600" ht="15.75" customHeight="1">
      <c r="A2600" s="2">
        <v>45694.0</v>
      </c>
      <c r="B2600" s="3" t="s">
        <v>92</v>
      </c>
      <c r="C2600" s="3" t="s">
        <v>144</v>
      </c>
      <c r="D2600" s="3" t="s">
        <v>26</v>
      </c>
      <c r="E2600" s="3" t="s">
        <v>15</v>
      </c>
      <c r="F2600" s="3" t="s">
        <v>5132</v>
      </c>
      <c r="G2600" s="3" t="s">
        <v>5133</v>
      </c>
      <c r="H2600" s="3"/>
    </row>
    <row r="2601" ht="15.75" customHeight="1">
      <c r="A2601" s="2">
        <v>45694.0</v>
      </c>
      <c r="B2601" s="3" t="s">
        <v>92</v>
      </c>
      <c r="C2601" s="3" t="s">
        <v>144</v>
      </c>
      <c r="D2601" s="3" t="s">
        <v>26</v>
      </c>
      <c r="E2601" s="3" t="s">
        <v>101</v>
      </c>
      <c r="F2601" s="3" t="s">
        <v>3912</v>
      </c>
      <c r="G2601" s="3" t="s">
        <v>5134</v>
      </c>
      <c r="H2601" s="3"/>
    </row>
    <row r="2602" ht="15.75" customHeight="1">
      <c r="A2602" s="2">
        <v>45694.0</v>
      </c>
      <c r="B2602" s="3" t="s">
        <v>92</v>
      </c>
      <c r="C2602" s="3" t="s">
        <v>144</v>
      </c>
      <c r="D2602" s="3" t="s">
        <v>23</v>
      </c>
      <c r="E2602" s="3" t="s">
        <v>20</v>
      </c>
      <c r="F2602" s="3" t="s">
        <v>5135</v>
      </c>
      <c r="G2602" s="3" t="s">
        <v>5136</v>
      </c>
      <c r="H2602" s="3"/>
    </row>
    <row r="2603" ht="15.75" customHeight="1">
      <c r="A2603" s="2">
        <v>45694.0</v>
      </c>
      <c r="B2603" s="3" t="s">
        <v>92</v>
      </c>
      <c r="C2603" s="4" t="s">
        <v>149</v>
      </c>
      <c r="D2603" s="3" t="s">
        <v>63</v>
      </c>
      <c r="E2603" s="3" t="s">
        <v>59</v>
      </c>
      <c r="F2603" s="3" t="s">
        <v>5137</v>
      </c>
      <c r="G2603" s="3" t="s">
        <v>5138</v>
      </c>
      <c r="H2603" s="3"/>
    </row>
    <row r="2604" ht="15.75" customHeight="1">
      <c r="A2604" s="2">
        <v>45694.0</v>
      </c>
      <c r="B2604" s="3" t="s">
        <v>92</v>
      </c>
      <c r="C2604" s="4" t="s">
        <v>149</v>
      </c>
      <c r="D2604" s="3" t="s">
        <v>23</v>
      </c>
      <c r="E2604" s="3" t="s">
        <v>15</v>
      </c>
      <c r="F2604" s="3" t="s">
        <v>5139</v>
      </c>
      <c r="G2604" s="3" t="s">
        <v>5140</v>
      </c>
      <c r="H2604" s="3"/>
    </row>
    <row r="2605" ht="15.75" customHeight="1">
      <c r="A2605" s="2">
        <v>45694.0</v>
      </c>
      <c r="B2605" s="3" t="s">
        <v>92</v>
      </c>
      <c r="C2605" s="4" t="s">
        <v>149</v>
      </c>
      <c r="D2605" s="3" t="s">
        <v>19</v>
      </c>
      <c r="E2605" s="3" t="s">
        <v>20</v>
      </c>
      <c r="F2605" s="3" t="s">
        <v>5141</v>
      </c>
      <c r="G2605" s="3" t="s">
        <v>5142</v>
      </c>
      <c r="H2605" s="3"/>
    </row>
    <row r="2606" ht="15.75" customHeight="1">
      <c r="A2606" s="2">
        <v>45694.0</v>
      </c>
      <c r="B2606" s="3" t="s">
        <v>92</v>
      </c>
      <c r="C2606" s="3" t="s">
        <v>144</v>
      </c>
      <c r="D2606" s="3" t="s">
        <v>9</v>
      </c>
      <c r="E2606" s="3" t="s">
        <v>109</v>
      </c>
      <c r="F2606" s="3" t="s">
        <v>5143</v>
      </c>
      <c r="G2606" s="3" t="s">
        <v>5144</v>
      </c>
      <c r="H2606" s="3"/>
    </row>
    <row r="2607" ht="15.75" customHeight="1">
      <c r="A2607" s="2">
        <v>45695.0</v>
      </c>
      <c r="B2607" s="3" t="s">
        <v>13</v>
      </c>
      <c r="C2607" s="3" t="s">
        <v>169</v>
      </c>
      <c r="D2607" s="3" t="s">
        <v>34</v>
      </c>
      <c r="E2607" s="3" t="s">
        <v>15</v>
      </c>
      <c r="F2607" s="3" t="s">
        <v>5145</v>
      </c>
      <c r="G2607" s="3" t="s">
        <v>5146</v>
      </c>
      <c r="H2607" s="3"/>
    </row>
    <row r="2608" ht="15.75" customHeight="1">
      <c r="A2608" s="2">
        <v>45695.0</v>
      </c>
      <c r="B2608" s="3" t="s">
        <v>13</v>
      </c>
      <c r="C2608" s="3" t="s">
        <v>37</v>
      </c>
      <c r="D2608" s="3" t="s">
        <v>23</v>
      </c>
      <c r="E2608" s="3" t="s">
        <v>20</v>
      </c>
      <c r="F2608" s="3" t="s">
        <v>5147</v>
      </c>
      <c r="G2608" s="3" t="s">
        <v>5148</v>
      </c>
      <c r="H2608" s="3"/>
    </row>
    <row r="2609" ht="15.75" customHeight="1">
      <c r="A2609" s="2">
        <v>45695.0</v>
      </c>
      <c r="B2609" s="3" t="s">
        <v>13</v>
      </c>
      <c r="C2609" s="3" t="s">
        <v>169</v>
      </c>
      <c r="D2609" s="3" t="s">
        <v>63</v>
      </c>
      <c r="E2609" s="3" t="s">
        <v>59</v>
      </c>
      <c r="F2609" s="3" t="s">
        <v>5149</v>
      </c>
      <c r="G2609" s="3" t="s">
        <v>5150</v>
      </c>
      <c r="H2609" s="3"/>
    </row>
    <row r="2610" ht="15.75" customHeight="1">
      <c r="A2610" s="2">
        <v>45695.0</v>
      </c>
      <c r="B2610" s="3" t="s">
        <v>13</v>
      </c>
      <c r="C2610" s="3" t="s">
        <v>169</v>
      </c>
      <c r="D2610" s="3" t="s">
        <v>38</v>
      </c>
      <c r="E2610" s="3" t="s">
        <v>20</v>
      </c>
      <c r="F2610" s="3" t="s">
        <v>5151</v>
      </c>
      <c r="G2610" s="3" t="s">
        <v>820</v>
      </c>
      <c r="H2610" s="3"/>
    </row>
    <row r="2611" ht="15.75" customHeight="1">
      <c r="A2611" s="2">
        <v>45695.0</v>
      </c>
      <c r="B2611" s="3" t="s">
        <v>13</v>
      </c>
      <c r="C2611" s="3" t="s">
        <v>169</v>
      </c>
      <c r="D2611" s="3" t="s">
        <v>38</v>
      </c>
      <c r="E2611" s="3" t="s">
        <v>20</v>
      </c>
      <c r="F2611" s="3" t="s">
        <v>5152</v>
      </c>
      <c r="G2611" s="3" t="s">
        <v>5153</v>
      </c>
      <c r="H2611" s="3"/>
    </row>
    <row r="2612" ht="15.75" customHeight="1">
      <c r="A2612" s="2">
        <v>45695.0</v>
      </c>
      <c r="B2612" s="3" t="s">
        <v>13</v>
      </c>
      <c r="C2612" s="3" t="s">
        <v>37</v>
      </c>
      <c r="D2612" s="3" t="s">
        <v>68</v>
      </c>
      <c r="E2612" s="3" t="s">
        <v>59</v>
      </c>
      <c r="F2612" s="3" t="s">
        <v>5154</v>
      </c>
      <c r="G2612" s="3" t="s">
        <v>5155</v>
      </c>
      <c r="H2612" s="3"/>
    </row>
    <row r="2613" ht="15.75" customHeight="1">
      <c r="A2613" s="2">
        <v>45695.0</v>
      </c>
      <c r="B2613" s="3" t="s">
        <v>13</v>
      </c>
      <c r="C2613" s="3" t="s">
        <v>37</v>
      </c>
      <c r="D2613" s="3" t="s">
        <v>19</v>
      </c>
      <c r="E2613" s="3" t="s">
        <v>20</v>
      </c>
      <c r="F2613" s="3" t="s">
        <v>5156</v>
      </c>
      <c r="G2613" s="3" t="s">
        <v>5157</v>
      </c>
      <c r="H2613" s="3"/>
    </row>
    <row r="2614" ht="15.75" customHeight="1">
      <c r="A2614" s="2">
        <v>45695.0</v>
      </c>
      <c r="B2614" s="3" t="s">
        <v>13</v>
      </c>
      <c r="C2614" s="3" t="s">
        <v>18</v>
      </c>
      <c r="D2614" s="3" t="s">
        <v>68</v>
      </c>
      <c r="E2614" s="3" t="s">
        <v>59</v>
      </c>
      <c r="F2614" s="3" t="s">
        <v>5158</v>
      </c>
      <c r="G2614" s="3" t="s">
        <v>5159</v>
      </c>
      <c r="H2614" s="3"/>
    </row>
    <row r="2615" ht="15.75" customHeight="1">
      <c r="A2615" s="2">
        <v>45695.0</v>
      </c>
      <c r="B2615" s="3" t="s">
        <v>13</v>
      </c>
      <c r="C2615" s="3" t="s">
        <v>37</v>
      </c>
      <c r="D2615" s="3" t="s">
        <v>23</v>
      </c>
      <c r="E2615" s="3" t="s">
        <v>59</v>
      </c>
      <c r="F2615" s="3" t="s">
        <v>5160</v>
      </c>
      <c r="G2615" s="3" t="s">
        <v>5161</v>
      </c>
      <c r="H2615" s="3"/>
    </row>
    <row r="2616" ht="15.75" customHeight="1">
      <c r="A2616" s="2">
        <v>45695.0</v>
      </c>
      <c r="B2616" s="3" t="s">
        <v>13</v>
      </c>
      <c r="C2616" s="3" t="s">
        <v>29</v>
      </c>
      <c r="D2616" s="3" t="s">
        <v>34</v>
      </c>
      <c r="E2616" s="3" t="s">
        <v>101</v>
      </c>
      <c r="F2616" s="3" t="s">
        <v>5162</v>
      </c>
      <c r="G2616" s="3" t="s">
        <v>5163</v>
      </c>
      <c r="H2616" s="3"/>
    </row>
    <row r="2617" ht="15.75" customHeight="1">
      <c r="A2617" s="2">
        <v>45695.0</v>
      </c>
      <c r="B2617" s="3" t="s">
        <v>13</v>
      </c>
      <c r="C2617" s="3" t="s">
        <v>29</v>
      </c>
      <c r="D2617" s="3" t="s">
        <v>68</v>
      </c>
      <c r="E2617" s="3" t="s">
        <v>59</v>
      </c>
      <c r="F2617" s="3" t="s">
        <v>5164</v>
      </c>
      <c r="G2617" s="3" t="s">
        <v>5165</v>
      </c>
      <c r="H2617" s="3"/>
    </row>
    <row r="2618" ht="15.75" customHeight="1">
      <c r="A2618" s="2">
        <v>45695.0</v>
      </c>
      <c r="B2618" s="3" t="s">
        <v>13</v>
      </c>
      <c r="C2618" s="3" t="s">
        <v>18</v>
      </c>
      <c r="D2618" s="3" t="s">
        <v>9</v>
      </c>
      <c r="E2618" s="3" t="s">
        <v>101</v>
      </c>
      <c r="F2618" s="3" t="s">
        <v>5166</v>
      </c>
      <c r="G2618" s="3" t="s">
        <v>5167</v>
      </c>
      <c r="H2618" s="3"/>
    </row>
    <row r="2619" ht="15.75" customHeight="1">
      <c r="A2619" s="2">
        <v>45695.0</v>
      </c>
      <c r="B2619" s="3" t="s">
        <v>13</v>
      </c>
      <c r="C2619" s="3" t="s">
        <v>18</v>
      </c>
      <c r="D2619" s="3" t="s">
        <v>63</v>
      </c>
      <c r="E2619" s="3" t="s">
        <v>101</v>
      </c>
      <c r="F2619" s="3" t="s">
        <v>5168</v>
      </c>
      <c r="G2619" s="3" t="s">
        <v>5169</v>
      </c>
      <c r="H2619" s="3"/>
    </row>
    <row r="2620" ht="15.75" customHeight="1">
      <c r="A2620" s="2">
        <v>45695.0</v>
      </c>
      <c r="B2620" s="3" t="s">
        <v>13</v>
      </c>
      <c r="C2620" s="3" t="s">
        <v>18</v>
      </c>
      <c r="D2620" s="3" t="s">
        <v>68</v>
      </c>
      <c r="E2620" s="3" t="s">
        <v>20</v>
      </c>
      <c r="F2620" s="3" t="s">
        <v>5170</v>
      </c>
      <c r="G2620" s="3" t="s">
        <v>5171</v>
      </c>
      <c r="H2620" s="3"/>
    </row>
    <row r="2621" ht="15.75" customHeight="1">
      <c r="A2621" s="2">
        <v>45695.0</v>
      </c>
      <c r="B2621" s="3" t="s">
        <v>13</v>
      </c>
      <c r="C2621" s="3" t="s">
        <v>169</v>
      </c>
      <c r="D2621" s="3" t="s">
        <v>68</v>
      </c>
      <c r="E2621" s="3" t="s">
        <v>59</v>
      </c>
      <c r="F2621" s="3" t="s">
        <v>5172</v>
      </c>
      <c r="G2621" s="3" t="s">
        <v>5173</v>
      </c>
      <c r="H2621" s="3"/>
    </row>
    <row r="2622" ht="15.75" customHeight="1">
      <c r="A2622" s="2">
        <v>45695.0</v>
      </c>
      <c r="B2622" s="3" t="s">
        <v>13</v>
      </c>
      <c r="C2622" s="3" t="s">
        <v>37</v>
      </c>
      <c r="D2622" s="3" t="s">
        <v>23</v>
      </c>
      <c r="E2622" s="3" t="s">
        <v>20</v>
      </c>
      <c r="F2622" s="3" t="s">
        <v>5174</v>
      </c>
      <c r="G2622" s="3" t="s">
        <v>5175</v>
      </c>
      <c r="H2622" s="3"/>
    </row>
    <row r="2623" ht="15.75" customHeight="1">
      <c r="A2623" s="2">
        <v>45695.0</v>
      </c>
      <c r="B2623" s="3" t="s">
        <v>57</v>
      </c>
      <c r="C2623" s="3" t="s">
        <v>58</v>
      </c>
      <c r="D2623" s="3" t="s">
        <v>26</v>
      </c>
      <c r="E2623" s="3" t="s">
        <v>20</v>
      </c>
      <c r="F2623" s="3" t="s">
        <v>5176</v>
      </c>
      <c r="G2623" s="3" t="s">
        <v>5177</v>
      </c>
      <c r="H2623" s="3"/>
    </row>
    <row r="2624" ht="15.75" customHeight="1">
      <c r="A2624" s="2">
        <v>45695.0</v>
      </c>
      <c r="B2624" s="3" t="s">
        <v>57</v>
      </c>
      <c r="C2624" s="3" t="s">
        <v>85</v>
      </c>
      <c r="D2624" s="3" t="s">
        <v>68</v>
      </c>
      <c r="E2624" s="3" t="s">
        <v>59</v>
      </c>
      <c r="F2624" s="3" t="s">
        <v>5178</v>
      </c>
      <c r="G2624" s="3" t="s">
        <v>5179</v>
      </c>
      <c r="H2624" s="3"/>
    </row>
    <row r="2625" ht="15.75" customHeight="1">
      <c r="A2625" s="2">
        <v>45695.0</v>
      </c>
      <c r="B2625" s="3" t="s">
        <v>57</v>
      </c>
      <c r="C2625" s="3" t="s">
        <v>58</v>
      </c>
      <c r="D2625" s="3" t="s">
        <v>19</v>
      </c>
      <c r="E2625" s="3" t="s">
        <v>59</v>
      </c>
      <c r="F2625" s="3" t="s">
        <v>5180</v>
      </c>
      <c r="G2625" s="3" t="s">
        <v>5181</v>
      </c>
      <c r="H2625" s="3"/>
    </row>
    <row r="2626" ht="15.75" customHeight="1">
      <c r="A2626" s="2">
        <v>45695.0</v>
      </c>
      <c r="B2626" s="3" t="s">
        <v>57</v>
      </c>
      <c r="C2626" s="3" t="s">
        <v>85</v>
      </c>
      <c r="D2626" s="3" t="s">
        <v>23</v>
      </c>
      <c r="E2626" s="3" t="s">
        <v>59</v>
      </c>
      <c r="F2626" s="3" t="s">
        <v>5182</v>
      </c>
      <c r="G2626" s="3" t="s">
        <v>5183</v>
      </c>
      <c r="H2626" s="3"/>
    </row>
    <row r="2627" ht="15.75" customHeight="1">
      <c r="A2627" s="2">
        <v>45695.0</v>
      </c>
      <c r="B2627" s="3" t="s">
        <v>13</v>
      </c>
      <c r="C2627" s="3" t="s">
        <v>14</v>
      </c>
      <c r="D2627" s="3" t="s">
        <v>26</v>
      </c>
      <c r="E2627" s="3" t="s">
        <v>15</v>
      </c>
      <c r="F2627" s="3" t="s">
        <v>5184</v>
      </c>
      <c r="G2627" s="3" t="s">
        <v>5185</v>
      </c>
      <c r="H2627" s="3"/>
    </row>
    <row r="2628" ht="15.75" customHeight="1">
      <c r="A2628" s="2">
        <v>45695.0</v>
      </c>
      <c r="B2628" s="3" t="s">
        <v>57</v>
      </c>
      <c r="C2628" s="3" t="s">
        <v>85</v>
      </c>
      <c r="D2628" s="3" t="s">
        <v>68</v>
      </c>
      <c r="E2628" s="3" t="s">
        <v>59</v>
      </c>
      <c r="F2628" s="3" t="s">
        <v>5186</v>
      </c>
      <c r="G2628" s="3" t="s">
        <v>5187</v>
      </c>
      <c r="H2628" s="3"/>
    </row>
    <row r="2629" ht="15.75" customHeight="1">
      <c r="A2629" s="2">
        <v>45695.0</v>
      </c>
      <c r="B2629" s="3" t="s">
        <v>57</v>
      </c>
      <c r="C2629" s="3" t="s">
        <v>80</v>
      </c>
      <c r="D2629" s="3" t="s">
        <v>68</v>
      </c>
      <c r="E2629" s="3" t="s">
        <v>59</v>
      </c>
      <c r="F2629" s="3" t="s">
        <v>5188</v>
      </c>
      <c r="G2629" s="3" t="s">
        <v>5189</v>
      </c>
      <c r="H2629" s="3"/>
    </row>
    <row r="2630" ht="15.75" customHeight="1">
      <c r="A2630" s="2">
        <v>45695.0</v>
      </c>
      <c r="B2630" s="3" t="s">
        <v>57</v>
      </c>
      <c r="C2630" s="3" t="s">
        <v>80</v>
      </c>
      <c r="D2630" s="3" t="s">
        <v>23</v>
      </c>
      <c r="E2630" s="3" t="s">
        <v>59</v>
      </c>
      <c r="F2630" s="3" t="s">
        <v>5190</v>
      </c>
      <c r="G2630" s="3" t="s">
        <v>5191</v>
      </c>
      <c r="H2630" s="3"/>
    </row>
    <row r="2631" ht="15.75" customHeight="1">
      <c r="A2631" s="2">
        <v>45695.0</v>
      </c>
      <c r="B2631" s="3" t="s">
        <v>57</v>
      </c>
      <c r="C2631" s="3" t="s">
        <v>80</v>
      </c>
      <c r="D2631" s="3" t="s">
        <v>19</v>
      </c>
      <c r="E2631" s="3" t="s">
        <v>20</v>
      </c>
      <c r="F2631" s="3" t="s">
        <v>5192</v>
      </c>
      <c r="G2631" s="3" t="s">
        <v>5193</v>
      </c>
      <c r="H2631" s="3"/>
    </row>
    <row r="2632" ht="15.75" customHeight="1">
      <c r="A2632" s="2">
        <v>45695.0</v>
      </c>
      <c r="B2632" s="3" t="s">
        <v>57</v>
      </c>
      <c r="C2632" s="3" t="s">
        <v>80</v>
      </c>
      <c r="D2632" s="3" t="s">
        <v>9</v>
      </c>
      <c r="E2632" s="3" t="s">
        <v>15</v>
      </c>
      <c r="F2632" s="3" t="s">
        <v>5194</v>
      </c>
      <c r="G2632" s="3" t="s">
        <v>5195</v>
      </c>
      <c r="H2632" s="3"/>
    </row>
    <row r="2633" ht="15.75" customHeight="1">
      <c r="A2633" s="2">
        <v>45695.0</v>
      </c>
      <c r="B2633" s="3" t="s">
        <v>57</v>
      </c>
      <c r="C2633" s="3" t="s">
        <v>58</v>
      </c>
      <c r="D2633" s="3" t="s">
        <v>38</v>
      </c>
      <c r="E2633" s="3" t="s">
        <v>20</v>
      </c>
      <c r="F2633" s="3" t="s">
        <v>5196</v>
      </c>
      <c r="G2633" s="3" t="s">
        <v>5197</v>
      </c>
      <c r="H2633" s="3"/>
    </row>
    <row r="2634" ht="15.75" customHeight="1">
      <c r="A2634" s="2">
        <v>45695.0</v>
      </c>
      <c r="B2634" s="3" t="s">
        <v>57</v>
      </c>
      <c r="C2634" s="3" t="s">
        <v>71</v>
      </c>
      <c r="D2634" s="3" t="s">
        <v>19</v>
      </c>
      <c r="E2634" s="3" t="s">
        <v>59</v>
      </c>
      <c r="F2634" s="3" t="s">
        <v>5198</v>
      </c>
      <c r="G2634" s="3" t="s">
        <v>5199</v>
      </c>
      <c r="H2634" s="3"/>
    </row>
    <row r="2635" ht="15.75" customHeight="1">
      <c r="A2635" s="2">
        <v>45695.0</v>
      </c>
      <c r="B2635" s="3" t="s">
        <v>57</v>
      </c>
      <c r="C2635" s="3" t="s">
        <v>71</v>
      </c>
      <c r="D2635" s="3" t="s">
        <v>63</v>
      </c>
      <c r="E2635" s="3" t="s">
        <v>59</v>
      </c>
      <c r="F2635" s="3" t="s">
        <v>5200</v>
      </c>
      <c r="G2635" s="3" t="s">
        <v>5201</v>
      </c>
      <c r="H2635" s="3"/>
    </row>
    <row r="2636" ht="15.75" customHeight="1">
      <c r="A2636" s="2">
        <v>45695.0</v>
      </c>
      <c r="B2636" s="3" t="s">
        <v>57</v>
      </c>
      <c r="C2636" s="3" t="s">
        <v>71</v>
      </c>
      <c r="D2636" s="3" t="s">
        <v>63</v>
      </c>
      <c r="E2636" s="3" t="s">
        <v>59</v>
      </c>
      <c r="F2636" s="3" t="s">
        <v>5202</v>
      </c>
      <c r="G2636" s="3" t="s">
        <v>5203</v>
      </c>
      <c r="H2636" s="3"/>
    </row>
    <row r="2637" ht="15.75" customHeight="1">
      <c r="A2637" s="2">
        <v>45695.0</v>
      </c>
      <c r="B2637" s="3" t="s">
        <v>57</v>
      </c>
      <c r="C2637" s="4" t="s">
        <v>62</v>
      </c>
      <c r="D2637" s="3" t="s">
        <v>23</v>
      </c>
      <c r="E2637" s="3" t="s">
        <v>59</v>
      </c>
      <c r="F2637" s="3" t="s">
        <v>5204</v>
      </c>
      <c r="G2637" s="3" t="s">
        <v>5205</v>
      </c>
      <c r="H2637" s="3"/>
    </row>
    <row r="2638" ht="15.75" customHeight="1">
      <c r="A2638" s="2">
        <v>45695.0</v>
      </c>
      <c r="B2638" s="3" t="s">
        <v>57</v>
      </c>
      <c r="C2638" s="4" t="s">
        <v>62</v>
      </c>
      <c r="D2638" s="3" t="s">
        <v>63</v>
      </c>
      <c r="E2638" s="3" t="s">
        <v>59</v>
      </c>
      <c r="F2638" s="3" t="s">
        <v>5206</v>
      </c>
      <c r="G2638" s="3" t="s">
        <v>5207</v>
      </c>
      <c r="H2638" s="3"/>
    </row>
    <row r="2639" ht="15.75" customHeight="1">
      <c r="A2639" s="2">
        <v>45695.0</v>
      </c>
      <c r="B2639" s="3" t="s">
        <v>57</v>
      </c>
      <c r="C2639" s="4" t="s">
        <v>62</v>
      </c>
      <c r="D2639" s="3" t="s">
        <v>38</v>
      </c>
      <c r="E2639" s="3" t="s">
        <v>20</v>
      </c>
      <c r="F2639" s="3" t="s">
        <v>5208</v>
      </c>
      <c r="G2639" s="3" t="s">
        <v>5209</v>
      </c>
      <c r="H2639" s="3"/>
    </row>
    <row r="2640" ht="15.75" customHeight="1">
      <c r="A2640" s="2">
        <v>45695.0</v>
      </c>
      <c r="B2640" s="3" t="s">
        <v>57</v>
      </c>
      <c r="C2640" s="4" t="s">
        <v>62</v>
      </c>
      <c r="D2640" s="3" t="s">
        <v>19</v>
      </c>
      <c r="E2640" s="3" t="s">
        <v>59</v>
      </c>
      <c r="F2640" s="3" t="s">
        <v>5210</v>
      </c>
      <c r="G2640" s="3" t="s">
        <v>2596</v>
      </c>
      <c r="H2640" s="3"/>
    </row>
    <row r="2641" ht="15.75" customHeight="1">
      <c r="A2641" s="2">
        <v>45695.0</v>
      </c>
      <c r="B2641" s="3" t="s">
        <v>57</v>
      </c>
      <c r="C2641" s="4" t="s">
        <v>62</v>
      </c>
      <c r="D2641" s="3" t="s">
        <v>63</v>
      </c>
      <c r="E2641" s="3" t="s">
        <v>59</v>
      </c>
      <c r="F2641" s="3" t="s">
        <v>5211</v>
      </c>
      <c r="G2641" s="3" t="s">
        <v>5212</v>
      </c>
      <c r="H2641" s="3"/>
    </row>
    <row r="2642" ht="15.75" customHeight="1">
      <c r="A2642" s="2">
        <v>45695.0</v>
      </c>
      <c r="B2642" s="3" t="s">
        <v>57</v>
      </c>
      <c r="C2642" s="3" t="s">
        <v>71</v>
      </c>
      <c r="D2642" s="3" t="s">
        <v>38</v>
      </c>
      <c r="E2642" s="3" t="s">
        <v>20</v>
      </c>
      <c r="F2642" s="3" t="s">
        <v>5213</v>
      </c>
      <c r="G2642" s="3" t="s">
        <v>5214</v>
      </c>
      <c r="H2642" s="3"/>
    </row>
    <row r="2643" ht="15.75" customHeight="1">
      <c r="A2643" s="2">
        <v>45695.0</v>
      </c>
      <c r="B2643" s="3" t="s">
        <v>13</v>
      </c>
      <c r="C2643" s="3" t="s">
        <v>14</v>
      </c>
      <c r="D2643" s="3" t="s">
        <v>19</v>
      </c>
      <c r="E2643" s="3" t="s">
        <v>20</v>
      </c>
      <c r="F2643" s="3" t="s">
        <v>3111</v>
      </c>
      <c r="G2643" s="3" t="s">
        <v>5215</v>
      </c>
      <c r="H2643" s="3"/>
    </row>
    <row r="2644" ht="15.75" customHeight="1">
      <c r="A2644" s="2">
        <v>45695.0</v>
      </c>
      <c r="B2644" s="3" t="s">
        <v>57</v>
      </c>
      <c r="C2644" s="3" t="s">
        <v>80</v>
      </c>
      <c r="D2644" s="3" t="s">
        <v>63</v>
      </c>
      <c r="E2644" s="3" t="s">
        <v>59</v>
      </c>
      <c r="F2644" s="3" t="s">
        <v>5216</v>
      </c>
      <c r="G2644" s="3" t="s">
        <v>5217</v>
      </c>
      <c r="H2644" s="3"/>
    </row>
    <row r="2645" ht="15.75" customHeight="1">
      <c r="A2645" s="2">
        <v>45695.0</v>
      </c>
      <c r="B2645" s="3" t="s">
        <v>13</v>
      </c>
      <c r="C2645" s="3" t="s">
        <v>14</v>
      </c>
      <c r="D2645" s="3" t="s">
        <v>19</v>
      </c>
      <c r="E2645" s="3" t="s">
        <v>20</v>
      </c>
      <c r="F2645" s="3" t="s">
        <v>5218</v>
      </c>
      <c r="G2645" s="3" t="s">
        <v>5219</v>
      </c>
      <c r="H2645" s="3"/>
    </row>
    <row r="2646" ht="15.75" customHeight="1">
      <c r="A2646" s="2">
        <v>45695.0</v>
      </c>
      <c r="B2646" s="3" t="s">
        <v>7</v>
      </c>
      <c r="C2646" s="3" t="s">
        <v>131</v>
      </c>
      <c r="D2646" s="3" t="s">
        <v>9</v>
      </c>
      <c r="E2646" s="3" t="s">
        <v>10</v>
      </c>
      <c r="F2646" s="3" t="s">
        <v>5220</v>
      </c>
      <c r="G2646" s="3" t="s">
        <v>5221</v>
      </c>
      <c r="H2646" s="3"/>
    </row>
    <row r="2647" ht="15.75" customHeight="1">
      <c r="A2647" s="2">
        <v>45695.0</v>
      </c>
      <c r="B2647" s="3" t="s">
        <v>7</v>
      </c>
      <c r="C2647" s="3" t="s">
        <v>131</v>
      </c>
      <c r="D2647" s="3" t="s">
        <v>9</v>
      </c>
      <c r="E2647" s="3" t="s">
        <v>10</v>
      </c>
      <c r="F2647" s="3" t="s">
        <v>5222</v>
      </c>
      <c r="G2647" s="3" t="s">
        <v>5223</v>
      </c>
      <c r="H2647" s="3"/>
    </row>
    <row r="2648" ht="15.75" customHeight="1">
      <c r="A2648" s="2">
        <v>45695.0</v>
      </c>
      <c r="B2648" s="3" t="s">
        <v>7</v>
      </c>
      <c r="C2648" s="3" t="s">
        <v>131</v>
      </c>
      <c r="D2648" s="3" t="s">
        <v>68</v>
      </c>
      <c r="E2648" s="3" t="s">
        <v>20</v>
      </c>
      <c r="F2648" s="3" t="s">
        <v>1119</v>
      </c>
      <c r="G2648" s="3" t="s">
        <v>5224</v>
      </c>
      <c r="H2648" s="3"/>
    </row>
    <row r="2649" ht="15.75" customHeight="1">
      <c r="A2649" s="2">
        <v>45695.0</v>
      </c>
      <c r="B2649" s="3" t="s">
        <v>7</v>
      </c>
      <c r="C2649" s="3" t="s">
        <v>131</v>
      </c>
      <c r="D2649" s="3" t="s">
        <v>19</v>
      </c>
      <c r="E2649" s="3" t="s">
        <v>15</v>
      </c>
      <c r="F2649" s="3" t="s">
        <v>5225</v>
      </c>
      <c r="G2649" s="3" t="s">
        <v>5226</v>
      </c>
      <c r="H2649" s="3"/>
    </row>
    <row r="2650" ht="15.75" customHeight="1">
      <c r="A2650" s="2">
        <v>45695.0</v>
      </c>
      <c r="B2650" s="3" t="s">
        <v>7</v>
      </c>
      <c r="C2650" s="3" t="s">
        <v>126</v>
      </c>
      <c r="D2650" s="3" t="s">
        <v>9</v>
      </c>
      <c r="E2650" s="3" t="s">
        <v>258</v>
      </c>
      <c r="F2650" s="3" t="s">
        <v>5227</v>
      </c>
      <c r="G2650" s="3" t="s">
        <v>5228</v>
      </c>
      <c r="H2650" s="3"/>
    </row>
    <row r="2651" ht="15.75" customHeight="1">
      <c r="A2651" s="2">
        <v>45695.0</v>
      </c>
      <c r="B2651" s="3" t="s">
        <v>7</v>
      </c>
      <c r="C2651" s="3" t="s">
        <v>126</v>
      </c>
      <c r="D2651" s="3" t="s">
        <v>26</v>
      </c>
      <c r="E2651" s="3" t="s">
        <v>258</v>
      </c>
      <c r="F2651" s="3" t="s">
        <v>5229</v>
      </c>
      <c r="G2651" s="3" t="s">
        <v>5230</v>
      </c>
      <c r="H2651" s="3"/>
    </row>
    <row r="2652" ht="15.75" customHeight="1">
      <c r="A2652" s="2">
        <v>45695.0</v>
      </c>
      <c r="B2652" s="3" t="s">
        <v>7</v>
      </c>
      <c r="C2652" s="3" t="s">
        <v>126</v>
      </c>
      <c r="D2652" s="3" t="s">
        <v>9</v>
      </c>
      <c r="E2652" s="3" t="s">
        <v>109</v>
      </c>
      <c r="F2652" s="3" t="s">
        <v>5231</v>
      </c>
      <c r="G2652" s="3" t="s">
        <v>5232</v>
      </c>
      <c r="H2652" s="3"/>
    </row>
    <row r="2653" ht="15.75" customHeight="1">
      <c r="A2653" s="2">
        <v>45695.0</v>
      </c>
      <c r="B2653" s="3" t="s">
        <v>7</v>
      </c>
      <c r="C2653" s="3" t="s">
        <v>126</v>
      </c>
      <c r="D2653" s="3" t="s">
        <v>68</v>
      </c>
      <c r="E2653" s="3" t="s">
        <v>15</v>
      </c>
      <c r="F2653" s="3" t="s">
        <v>5233</v>
      </c>
      <c r="G2653" s="3" t="s">
        <v>5234</v>
      </c>
      <c r="H2653" s="3"/>
    </row>
    <row r="2654" ht="15.75" customHeight="1">
      <c r="A2654" s="2">
        <v>45695.0</v>
      </c>
      <c r="B2654" s="3" t="s">
        <v>7</v>
      </c>
      <c r="C2654" s="3" t="s">
        <v>118</v>
      </c>
      <c r="D2654" s="3" t="s">
        <v>26</v>
      </c>
      <c r="E2654" s="3" t="s">
        <v>119</v>
      </c>
      <c r="F2654" s="3" t="s">
        <v>5235</v>
      </c>
      <c r="G2654" s="3" t="s">
        <v>5236</v>
      </c>
      <c r="H2654" s="3"/>
    </row>
    <row r="2655" ht="15.75" customHeight="1">
      <c r="A2655" s="2">
        <v>45695.0</v>
      </c>
      <c r="B2655" s="3" t="s">
        <v>7</v>
      </c>
      <c r="C2655" s="3" t="s">
        <v>118</v>
      </c>
      <c r="D2655" s="3" t="s">
        <v>63</v>
      </c>
      <c r="E2655" s="3" t="s">
        <v>20</v>
      </c>
      <c r="F2655" s="3" t="s">
        <v>5237</v>
      </c>
      <c r="G2655" s="3" t="s">
        <v>5238</v>
      </c>
      <c r="H2655" s="3"/>
    </row>
    <row r="2656" ht="15.75" customHeight="1">
      <c r="A2656" s="2">
        <v>45695.0</v>
      </c>
      <c r="B2656" s="3" t="s">
        <v>7</v>
      </c>
      <c r="C2656" s="3" t="s">
        <v>106</v>
      </c>
      <c r="D2656" s="3" t="s">
        <v>19</v>
      </c>
      <c r="E2656" s="3" t="s">
        <v>15</v>
      </c>
      <c r="F2656" s="3" t="s">
        <v>5239</v>
      </c>
      <c r="G2656" s="3" t="s">
        <v>5240</v>
      </c>
      <c r="H2656" s="3"/>
    </row>
    <row r="2657" ht="15.75" customHeight="1">
      <c r="A2657" s="2">
        <v>45695.0</v>
      </c>
      <c r="B2657" s="3" t="s">
        <v>7</v>
      </c>
      <c r="C2657" s="3" t="s">
        <v>106</v>
      </c>
      <c r="D2657" s="3" t="s">
        <v>34</v>
      </c>
      <c r="E2657" s="3" t="s">
        <v>10</v>
      </c>
      <c r="F2657" s="3" t="s">
        <v>5241</v>
      </c>
      <c r="G2657" s="3" t="s">
        <v>5242</v>
      </c>
      <c r="H2657" s="3"/>
    </row>
    <row r="2658" ht="15.75" customHeight="1">
      <c r="A2658" s="2">
        <v>45695.0</v>
      </c>
      <c r="B2658" s="3" t="s">
        <v>7</v>
      </c>
      <c r="C2658" s="3" t="s">
        <v>8</v>
      </c>
      <c r="D2658" s="3" t="s">
        <v>26</v>
      </c>
      <c r="E2658" s="3" t="s">
        <v>258</v>
      </c>
      <c r="F2658" s="3" t="s">
        <v>5243</v>
      </c>
      <c r="G2658" s="3" t="s">
        <v>5244</v>
      </c>
      <c r="H2658" s="3"/>
    </row>
    <row r="2659" ht="15.75" customHeight="1">
      <c r="A2659" s="2">
        <v>45695.0</v>
      </c>
      <c r="B2659" s="3" t="s">
        <v>7</v>
      </c>
      <c r="C2659" s="3" t="s">
        <v>8</v>
      </c>
      <c r="D2659" s="3" t="s">
        <v>9</v>
      </c>
      <c r="E2659" s="3" t="s">
        <v>258</v>
      </c>
      <c r="F2659" s="3" t="s">
        <v>5245</v>
      </c>
      <c r="G2659" s="3" t="s">
        <v>5246</v>
      </c>
      <c r="H2659" s="3"/>
    </row>
    <row r="2660" ht="15.75" customHeight="1">
      <c r="A2660" s="2">
        <v>45695.0</v>
      </c>
      <c r="B2660" s="3" t="s">
        <v>13</v>
      </c>
      <c r="C2660" s="3" t="s">
        <v>14</v>
      </c>
      <c r="D2660" s="3" t="s">
        <v>63</v>
      </c>
      <c r="E2660" s="3" t="s">
        <v>15</v>
      </c>
      <c r="F2660" s="3" t="s">
        <v>5247</v>
      </c>
      <c r="G2660" s="3" t="s">
        <v>5248</v>
      </c>
      <c r="H2660" s="3"/>
    </row>
    <row r="2661" ht="15.75" customHeight="1">
      <c r="A2661" s="2">
        <v>45695.0</v>
      </c>
      <c r="B2661" s="3" t="s">
        <v>7</v>
      </c>
      <c r="C2661" s="3" t="s">
        <v>131</v>
      </c>
      <c r="D2661" s="3" t="s">
        <v>26</v>
      </c>
      <c r="E2661" s="3" t="s">
        <v>660</v>
      </c>
      <c r="F2661" s="3" t="s">
        <v>5249</v>
      </c>
      <c r="G2661" s="3" t="s">
        <v>5250</v>
      </c>
      <c r="H2661" s="3"/>
    </row>
    <row r="2662" ht="15.75" customHeight="1">
      <c r="A2662" s="2">
        <v>45695.0</v>
      </c>
      <c r="B2662" s="3" t="s">
        <v>92</v>
      </c>
      <c r="C2662" s="3" t="s">
        <v>158</v>
      </c>
      <c r="D2662" s="3" t="s">
        <v>38</v>
      </c>
      <c r="E2662" s="3" t="s">
        <v>15</v>
      </c>
      <c r="F2662" s="3" t="s">
        <v>240</v>
      </c>
      <c r="G2662" s="3" t="s">
        <v>5251</v>
      </c>
      <c r="H2662" s="3"/>
    </row>
    <row r="2663" ht="15.75" customHeight="1">
      <c r="A2663" s="2">
        <v>45695.0</v>
      </c>
      <c r="B2663" s="3" t="s">
        <v>7</v>
      </c>
      <c r="C2663" s="3" t="s">
        <v>8</v>
      </c>
      <c r="D2663" s="3" t="s">
        <v>23</v>
      </c>
      <c r="E2663" s="3" t="s">
        <v>15</v>
      </c>
      <c r="F2663" s="3" t="s">
        <v>5252</v>
      </c>
      <c r="G2663" s="3" t="s">
        <v>2934</v>
      </c>
      <c r="H2663" s="3"/>
    </row>
    <row r="2664" ht="15.75" customHeight="1">
      <c r="A2664" s="2">
        <v>45695.0</v>
      </c>
      <c r="B2664" s="3" t="s">
        <v>92</v>
      </c>
      <c r="C2664" s="3" t="s">
        <v>158</v>
      </c>
      <c r="D2664" s="3" t="s">
        <v>68</v>
      </c>
      <c r="E2664" s="3" t="s">
        <v>20</v>
      </c>
      <c r="F2664" s="3" t="s">
        <v>5253</v>
      </c>
      <c r="G2664" s="3" t="s">
        <v>1442</v>
      </c>
      <c r="H2664" s="3"/>
    </row>
    <row r="2665" ht="15.75" customHeight="1">
      <c r="A2665" s="2">
        <v>45695.0</v>
      </c>
      <c r="B2665" s="3" t="s">
        <v>92</v>
      </c>
      <c r="C2665" s="3" t="s">
        <v>158</v>
      </c>
      <c r="D2665" s="3" t="s">
        <v>63</v>
      </c>
      <c r="E2665" s="3" t="s">
        <v>59</v>
      </c>
      <c r="F2665" s="3" t="s">
        <v>5254</v>
      </c>
      <c r="G2665" s="3" t="s">
        <v>5255</v>
      </c>
      <c r="H2665" s="3"/>
    </row>
    <row r="2666" ht="15.75" customHeight="1">
      <c r="A2666" s="2">
        <v>45695.0</v>
      </c>
      <c r="B2666" s="3" t="s">
        <v>92</v>
      </c>
      <c r="C2666" s="3" t="s">
        <v>93</v>
      </c>
      <c r="D2666" s="3" t="s">
        <v>63</v>
      </c>
      <c r="E2666" s="3" t="s">
        <v>59</v>
      </c>
      <c r="F2666" s="3" t="s">
        <v>5256</v>
      </c>
      <c r="G2666" s="3" t="s">
        <v>5257</v>
      </c>
      <c r="H2666" s="3"/>
    </row>
    <row r="2667" ht="15.75" customHeight="1">
      <c r="A2667" s="2">
        <v>45695.0</v>
      </c>
      <c r="B2667" s="3" t="s">
        <v>92</v>
      </c>
      <c r="C2667" s="3" t="s">
        <v>93</v>
      </c>
      <c r="D2667" s="3" t="s">
        <v>34</v>
      </c>
      <c r="E2667" s="3" t="s">
        <v>101</v>
      </c>
      <c r="F2667" s="3" t="s">
        <v>1113</v>
      </c>
      <c r="G2667" s="3" t="s">
        <v>5258</v>
      </c>
      <c r="H2667" s="3"/>
    </row>
    <row r="2668" ht="15.75" customHeight="1">
      <c r="A2668" s="2">
        <v>45695.0</v>
      </c>
      <c r="B2668" s="3" t="s">
        <v>92</v>
      </c>
      <c r="C2668" s="3" t="s">
        <v>98</v>
      </c>
      <c r="D2668" s="3" t="s">
        <v>9</v>
      </c>
      <c r="E2668" s="3" t="s">
        <v>101</v>
      </c>
      <c r="F2668" s="3" t="s">
        <v>5259</v>
      </c>
      <c r="G2668" s="3" t="s">
        <v>5260</v>
      </c>
      <c r="H2668" s="3"/>
    </row>
    <row r="2669" ht="15.75" customHeight="1">
      <c r="A2669" s="2">
        <v>45695.0</v>
      </c>
      <c r="B2669" s="3" t="s">
        <v>92</v>
      </c>
      <c r="C2669" s="3" t="s">
        <v>98</v>
      </c>
      <c r="D2669" s="3" t="s">
        <v>19</v>
      </c>
      <c r="E2669" s="3" t="s">
        <v>20</v>
      </c>
      <c r="F2669" s="3" t="s">
        <v>5261</v>
      </c>
      <c r="G2669" s="3" t="s">
        <v>5262</v>
      </c>
      <c r="H2669" s="3"/>
    </row>
    <row r="2670" ht="15.75" customHeight="1">
      <c r="A2670" s="2">
        <v>45695.0</v>
      </c>
      <c r="B2670" s="3" t="s">
        <v>92</v>
      </c>
      <c r="C2670" s="3" t="s">
        <v>98</v>
      </c>
      <c r="D2670" s="3" t="s">
        <v>63</v>
      </c>
      <c r="E2670" s="3" t="s">
        <v>59</v>
      </c>
      <c r="F2670" s="3" t="s">
        <v>5263</v>
      </c>
      <c r="G2670" s="3" t="s">
        <v>5264</v>
      </c>
      <c r="H2670" s="3"/>
    </row>
    <row r="2671" ht="15.75" customHeight="1">
      <c r="A2671" s="2">
        <v>45695.0</v>
      </c>
      <c r="B2671" s="3" t="s">
        <v>92</v>
      </c>
      <c r="C2671" s="3" t="s">
        <v>98</v>
      </c>
      <c r="D2671" s="3" t="s">
        <v>26</v>
      </c>
      <c r="E2671" s="3" t="s">
        <v>101</v>
      </c>
      <c r="F2671" s="3" t="s">
        <v>5265</v>
      </c>
      <c r="G2671" s="3" t="s">
        <v>5266</v>
      </c>
      <c r="H2671" s="3"/>
    </row>
    <row r="2672" ht="15.75" customHeight="1">
      <c r="A2672" s="2">
        <v>45695.0</v>
      </c>
      <c r="B2672" s="3" t="s">
        <v>92</v>
      </c>
      <c r="C2672" s="3" t="s">
        <v>144</v>
      </c>
      <c r="D2672" s="3" t="s">
        <v>23</v>
      </c>
      <c r="E2672" s="3" t="s">
        <v>20</v>
      </c>
      <c r="F2672" s="3" t="s">
        <v>5267</v>
      </c>
      <c r="G2672" s="3" t="s">
        <v>5268</v>
      </c>
      <c r="H2672" s="3"/>
    </row>
    <row r="2673" ht="15.75" customHeight="1">
      <c r="A2673" s="2">
        <v>45695.0</v>
      </c>
      <c r="B2673" s="3" t="s">
        <v>92</v>
      </c>
      <c r="C2673" s="3" t="s">
        <v>93</v>
      </c>
      <c r="D2673" s="3" t="s">
        <v>19</v>
      </c>
      <c r="E2673" s="3" t="s">
        <v>20</v>
      </c>
      <c r="F2673" s="3" t="s">
        <v>5269</v>
      </c>
      <c r="G2673" s="3" t="s">
        <v>5270</v>
      </c>
      <c r="H2673" s="3"/>
    </row>
    <row r="2674" ht="15.75" customHeight="1">
      <c r="A2674" s="2">
        <v>45695.0</v>
      </c>
      <c r="B2674" s="3" t="s">
        <v>92</v>
      </c>
      <c r="C2674" s="3" t="s">
        <v>144</v>
      </c>
      <c r="D2674" s="3" t="s">
        <v>68</v>
      </c>
      <c r="E2674" s="3" t="s">
        <v>20</v>
      </c>
      <c r="F2674" s="3" t="s">
        <v>5271</v>
      </c>
      <c r="G2674" s="3" t="s">
        <v>5272</v>
      </c>
      <c r="H2674" s="3"/>
    </row>
    <row r="2675" ht="15.75" customHeight="1">
      <c r="A2675" s="2">
        <v>45695.0</v>
      </c>
      <c r="B2675" s="3" t="s">
        <v>92</v>
      </c>
      <c r="C2675" s="3" t="s">
        <v>144</v>
      </c>
      <c r="D2675" s="3" t="s">
        <v>19</v>
      </c>
      <c r="E2675" s="3" t="s">
        <v>20</v>
      </c>
      <c r="F2675" s="3" t="s">
        <v>5273</v>
      </c>
      <c r="G2675" s="3" t="s">
        <v>5274</v>
      </c>
      <c r="H2675" s="3"/>
    </row>
    <row r="2676" ht="15.75" customHeight="1">
      <c r="A2676" s="2">
        <v>45695.0</v>
      </c>
      <c r="B2676" s="3" t="s">
        <v>92</v>
      </c>
      <c r="C2676" s="4" t="s">
        <v>149</v>
      </c>
      <c r="D2676" s="3" t="s">
        <v>19</v>
      </c>
      <c r="E2676" s="3" t="s">
        <v>20</v>
      </c>
      <c r="F2676" s="3" t="s">
        <v>5275</v>
      </c>
      <c r="G2676" s="3" t="s">
        <v>5276</v>
      </c>
      <c r="H2676" s="3"/>
    </row>
    <row r="2677" ht="15.75" customHeight="1">
      <c r="A2677" s="2">
        <v>45695.0</v>
      </c>
      <c r="B2677" s="3" t="s">
        <v>92</v>
      </c>
      <c r="C2677" s="4" t="s">
        <v>149</v>
      </c>
      <c r="D2677" s="3" t="s">
        <v>34</v>
      </c>
      <c r="E2677" s="3" t="s">
        <v>109</v>
      </c>
      <c r="F2677" s="3" t="s">
        <v>5277</v>
      </c>
      <c r="G2677" s="3" t="s">
        <v>5278</v>
      </c>
      <c r="H2677" s="3"/>
    </row>
    <row r="2678" ht="15.75" customHeight="1">
      <c r="A2678" s="2">
        <v>45695.0</v>
      </c>
      <c r="B2678" s="3" t="s">
        <v>92</v>
      </c>
      <c r="C2678" s="4" t="s">
        <v>149</v>
      </c>
      <c r="D2678" s="3" t="s">
        <v>38</v>
      </c>
      <c r="E2678" s="3" t="s">
        <v>15</v>
      </c>
      <c r="F2678" s="3" t="s">
        <v>5279</v>
      </c>
      <c r="G2678" s="3" t="s">
        <v>5280</v>
      </c>
      <c r="H2678" s="3"/>
    </row>
    <row r="2679" ht="15.75" customHeight="1">
      <c r="A2679" s="2">
        <v>45695.0</v>
      </c>
      <c r="B2679" s="3" t="s">
        <v>92</v>
      </c>
      <c r="C2679" s="3" t="s">
        <v>158</v>
      </c>
      <c r="D2679" s="3" t="s">
        <v>68</v>
      </c>
      <c r="E2679" s="3" t="s">
        <v>20</v>
      </c>
      <c r="F2679" s="3" t="s">
        <v>5281</v>
      </c>
      <c r="G2679" s="3" t="s">
        <v>5282</v>
      </c>
      <c r="H2679" s="3"/>
    </row>
    <row r="2680" ht="15.75" customHeight="1">
      <c r="A2680" s="2">
        <v>45695.0</v>
      </c>
      <c r="B2680" s="3" t="s">
        <v>92</v>
      </c>
      <c r="C2680" s="3" t="s">
        <v>144</v>
      </c>
      <c r="D2680" s="3" t="s">
        <v>23</v>
      </c>
      <c r="E2680" s="3" t="s">
        <v>20</v>
      </c>
      <c r="F2680" s="3" t="s">
        <v>5283</v>
      </c>
      <c r="G2680" s="3" t="s">
        <v>4024</v>
      </c>
      <c r="H2680" s="3"/>
    </row>
    <row r="2681" ht="15.75" customHeight="1">
      <c r="A2681" s="2">
        <v>45695.0</v>
      </c>
      <c r="B2681" s="3" t="s">
        <v>92</v>
      </c>
      <c r="C2681" s="3" t="s">
        <v>158</v>
      </c>
      <c r="D2681" s="3" t="s">
        <v>68</v>
      </c>
      <c r="E2681" s="3" t="s">
        <v>20</v>
      </c>
      <c r="F2681" s="3" t="s">
        <v>2136</v>
      </c>
      <c r="G2681" s="3" t="s">
        <v>5284</v>
      </c>
      <c r="H2681" s="3"/>
    </row>
    <row r="2682" ht="15.75" customHeight="1">
      <c r="A2682" s="2">
        <v>45696.0</v>
      </c>
      <c r="B2682" s="3" t="s">
        <v>13</v>
      </c>
      <c r="C2682" s="3" t="s">
        <v>169</v>
      </c>
      <c r="D2682" s="3" t="s">
        <v>9</v>
      </c>
      <c r="E2682" s="3" t="s">
        <v>15</v>
      </c>
      <c r="F2682" s="3" t="s">
        <v>5285</v>
      </c>
      <c r="G2682" s="3" t="s">
        <v>5286</v>
      </c>
      <c r="H2682" s="3"/>
    </row>
    <row r="2683" ht="15.75" customHeight="1">
      <c r="A2683" s="2">
        <v>45696.0</v>
      </c>
      <c r="B2683" s="3" t="s">
        <v>13</v>
      </c>
      <c r="C2683" s="3" t="s">
        <v>37</v>
      </c>
      <c r="D2683" s="3" t="s">
        <v>38</v>
      </c>
      <c r="E2683" s="3" t="s">
        <v>20</v>
      </c>
      <c r="F2683" s="3" t="s">
        <v>5287</v>
      </c>
      <c r="G2683" s="3" t="s">
        <v>1295</v>
      </c>
      <c r="H2683" s="3"/>
    </row>
    <row r="2684" ht="15.75" customHeight="1">
      <c r="A2684" s="2">
        <v>45696.0</v>
      </c>
      <c r="B2684" s="3" t="s">
        <v>13</v>
      </c>
      <c r="C2684" s="3" t="s">
        <v>37</v>
      </c>
      <c r="D2684" s="3" t="s">
        <v>19</v>
      </c>
      <c r="E2684" s="3" t="s">
        <v>20</v>
      </c>
      <c r="F2684" s="3" t="s">
        <v>5288</v>
      </c>
      <c r="G2684" s="3" t="s">
        <v>5289</v>
      </c>
      <c r="H2684" s="3"/>
    </row>
    <row r="2685" ht="15.75" customHeight="1">
      <c r="A2685" s="2">
        <v>45696.0</v>
      </c>
      <c r="B2685" s="3" t="s">
        <v>13</v>
      </c>
      <c r="C2685" s="3" t="s">
        <v>29</v>
      </c>
      <c r="D2685" s="3" t="s">
        <v>68</v>
      </c>
      <c r="E2685" s="3" t="s">
        <v>59</v>
      </c>
      <c r="F2685" s="3" t="s">
        <v>5290</v>
      </c>
      <c r="G2685" s="3" t="s">
        <v>3910</v>
      </c>
      <c r="H2685" s="3"/>
    </row>
    <row r="2686" ht="15.75" customHeight="1">
      <c r="A2686" s="2">
        <v>45696.0</v>
      </c>
      <c r="B2686" s="3" t="s">
        <v>13</v>
      </c>
      <c r="C2686" s="3" t="s">
        <v>29</v>
      </c>
      <c r="D2686" s="3" t="s">
        <v>9</v>
      </c>
      <c r="E2686" s="3" t="s">
        <v>101</v>
      </c>
      <c r="F2686" s="3" t="s">
        <v>5291</v>
      </c>
      <c r="G2686" s="3" t="s">
        <v>5292</v>
      </c>
      <c r="H2686" s="3"/>
    </row>
    <row r="2687" ht="15.75" customHeight="1">
      <c r="A2687" s="2">
        <v>45696.0</v>
      </c>
      <c r="B2687" s="3" t="s">
        <v>13</v>
      </c>
      <c r="C2687" s="3" t="s">
        <v>29</v>
      </c>
      <c r="D2687" s="3" t="s">
        <v>34</v>
      </c>
      <c r="E2687" s="3" t="s">
        <v>15</v>
      </c>
      <c r="F2687" s="3" t="s">
        <v>5293</v>
      </c>
      <c r="G2687" s="3" t="s">
        <v>5294</v>
      </c>
      <c r="H2687" s="3"/>
    </row>
    <row r="2688" ht="15.75" customHeight="1">
      <c r="A2688" s="2">
        <v>45696.0</v>
      </c>
      <c r="B2688" s="3" t="s">
        <v>13</v>
      </c>
      <c r="C2688" s="3" t="s">
        <v>18</v>
      </c>
      <c r="D2688" s="3" t="s">
        <v>68</v>
      </c>
      <c r="E2688" s="3" t="s">
        <v>59</v>
      </c>
      <c r="F2688" s="3" t="s">
        <v>5295</v>
      </c>
      <c r="G2688" s="3" t="s">
        <v>5296</v>
      </c>
      <c r="H2688" s="3"/>
    </row>
    <row r="2689" ht="15.75" customHeight="1">
      <c r="A2689" s="2">
        <v>45696.0</v>
      </c>
      <c r="B2689" s="3" t="s">
        <v>13</v>
      </c>
      <c r="C2689" s="3" t="s">
        <v>18</v>
      </c>
      <c r="D2689" s="3" t="s">
        <v>34</v>
      </c>
      <c r="E2689" s="3" t="s">
        <v>15</v>
      </c>
      <c r="F2689" s="3" t="s">
        <v>5297</v>
      </c>
      <c r="G2689" s="3" t="s">
        <v>5298</v>
      </c>
      <c r="H2689" s="3"/>
    </row>
    <row r="2690" ht="15.75" customHeight="1">
      <c r="A2690" s="2">
        <v>45696.0</v>
      </c>
      <c r="B2690" s="3" t="s">
        <v>13</v>
      </c>
      <c r="C2690" s="3" t="s">
        <v>18</v>
      </c>
      <c r="D2690" s="3" t="s">
        <v>68</v>
      </c>
      <c r="E2690" s="3" t="s">
        <v>20</v>
      </c>
      <c r="F2690" s="3" t="s">
        <v>5299</v>
      </c>
      <c r="G2690" s="3" t="s">
        <v>5300</v>
      </c>
      <c r="H2690" s="3"/>
    </row>
    <row r="2691" ht="15.75" customHeight="1">
      <c r="A2691" s="2">
        <v>45696.0</v>
      </c>
      <c r="B2691" s="3" t="s">
        <v>13</v>
      </c>
      <c r="C2691" s="3" t="s">
        <v>18</v>
      </c>
      <c r="D2691" s="3" t="s">
        <v>19</v>
      </c>
      <c r="E2691" s="3" t="s">
        <v>20</v>
      </c>
      <c r="F2691" s="3" t="s">
        <v>5301</v>
      </c>
      <c r="G2691" s="3" t="s">
        <v>5302</v>
      </c>
      <c r="H2691" s="3"/>
    </row>
    <row r="2692" ht="15.75" customHeight="1">
      <c r="A2692" s="2">
        <v>45696.0</v>
      </c>
      <c r="B2692" s="3" t="s">
        <v>13</v>
      </c>
      <c r="C2692" s="3" t="s">
        <v>18</v>
      </c>
      <c r="D2692" s="3" t="s">
        <v>23</v>
      </c>
      <c r="E2692" s="3" t="s">
        <v>59</v>
      </c>
      <c r="F2692" s="3" t="s">
        <v>5303</v>
      </c>
      <c r="G2692" s="3" t="s">
        <v>5304</v>
      </c>
      <c r="H2692" s="3"/>
    </row>
    <row r="2693" ht="15.75" customHeight="1">
      <c r="A2693" s="2">
        <v>45696.0</v>
      </c>
      <c r="B2693" s="3" t="s">
        <v>13</v>
      </c>
      <c r="C2693" s="3" t="s">
        <v>14</v>
      </c>
      <c r="D2693" s="3" t="s">
        <v>68</v>
      </c>
      <c r="E2693" s="3" t="s">
        <v>20</v>
      </c>
      <c r="F2693" s="3" t="s">
        <v>5305</v>
      </c>
      <c r="G2693" s="3" t="s">
        <v>5306</v>
      </c>
      <c r="H2693" s="3"/>
    </row>
    <row r="2694" ht="15.75" customHeight="1">
      <c r="A2694" s="2">
        <v>45696.0</v>
      </c>
      <c r="B2694" s="3" t="s">
        <v>13</v>
      </c>
      <c r="C2694" s="3" t="s">
        <v>14</v>
      </c>
      <c r="D2694" s="3" t="s">
        <v>9</v>
      </c>
      <c r="E2694" s="3" t="s">
        <v>15</v>
      </c>
      <c r="F2694" s="3" t="s">
        <v>5307</v>
      </c>
      <c r="G2694" s="3" t="s">
        <v>5308</v>
      </c>
      <c r="H2694" s="3"/>
    </row>
    <row r="2695" ht="15.75" customHeight="1">
      <c r="A2695" s="2">
        <v>45696.0</v>
      </c>
      <c r="B2695" s="3" t="s">
        <v>13</v>
      </c>
      <c r="C2695" s="3" t="s">
        <v>169</v>
      </c>
      <c r="D2695" s="3" t="s">
        <v>63</v>
      </c>
      <c r="E2695" s="3" t="s">
        <v>15</v>
      </c>
      <c r="F2695" s="3" t="s">
        <v>5309</v>
      </c>
      <c r="G2695" s="3" t="s">
        <v>5310</v>
      </c>
      <c r="H2695" s="3"/>
    </row>
    <row r="2696" ht="15.75" customHeight="1">
      <c r="A2696" s="2">
        <v>45696.0</v>
      </c>
      <c r="B2696" s="3" t="s">
        <v>13</v>
      </c>
      <c r="C2696" s="3" t="s">
        <v>29</v>
      </c>
      <c r="D2696" s="3" t="s">
        <v>9</v>
      </c>
      <c r="E2696" s="3" t="s">
        <v>15</v>
      </c>
      <c r="F2696" s="3" t="s">
        <v>5311</v>
      </c>
      <c r="G2696" s="3" t="s">
        <v>5312</v>
      </c>
      <c r="H2696" s="3"/>
    </row>
    <row r="2697" ht="15.75" customHeight="1">
      <c r="A2697" s="2">
        <v>45696.0</v>
      </c>
      <c r="B2697" s="3" t="s">
        <v>13</v>
      </c>
      <c r="C2697" s="3" t="s">
        <v>169</v>
      </c>
      <c r="D2697" s="3" t="s">
        <v>34</v>
      </c>
      <c r="E2697" s="3" t="s">
        <v>15</v>
      </c>
      <c r="F2697" s="3" t="s">
        <v>5313</v>
      </c>
      <c r="G2697" s="3" t="s">
        <v>5314</v>
      </c>
      <c r="H2697" s="3"/>
    </row>
    <row r="2698" ht="15.75" customHeight="1">
      <c r="A2698" s="2">
        <v>45696.0</v>
      </c>
      <c r="B2698" s="3" t="s">
        <v>57</v>
      </c>
      <c r="C2698" s="3" t="s">
        <v>71</v>
      </c>
      <c r="D2698" s="3" t="s">
        <v>19</v>
      </c>
      <c r="E2698" s="3" t="s">
        <v>20</v>
      </c>
      <c r="F2698" s="3" t="s">
        <v>5315</v>
      </c>
      <c r="G2698" s="3" t="s">
        <v>5316</v>
      </c>
      <c r="H2698" s="3"/>
    </row>
    <row r="2699" ht="15.75" customHeight="1">
      <c r="A2699" s="2">
        <v>45696.0</v>
      </c>
      <c r="B2699" s="3" t="s">
        <v>57</v>
      </c>
      <c r="C2699" s="3" t="s">
        <v>58</v>
      </c>
      <c r="D2699" s="3" t="s">
        <v>34</v>
      </c>
      <c r="E2699" s="3" t="s">
        <v>20</v>
      </c>
      <c r="F2699" s="3" t="s">
        <v>5317</v>
      </c>
      <c r="G2699" s="3" t="s">
        <v>5318</v>
      </c>
      <c r="H2699" s="3"/>
    </row>
    <row r="2700" ht="15.75" customHeight="1">
      <c r="A2700" s="2">
        <v>45696.0</v>
      </c>
      <c r="B2700" s="3" t="s">
        <v>57</v>
      </c>
      <c r="C2700" s="3" t="s">
        <v>85</v>
      </c>
      <c r="D2700" s="3" t="s">
        <v>68</v>
      </c>
      <c r="E2700" s="3" t="s">
        <v>59</v>
      </c>
      <c r="F2700" s="3" t="s">
        <v>5319</v>
      </c>
      <c r="G2700" s="3" t="s">
        <v>5320</v>
      </c>
      <c r="H2700" s="3"/>
    </row>
    <row r="2701" ht="15.75" customHeight="1">
      <c r="A2701" s="2">
        <v>45696.0</v>
      </c>
      <c r="B2701" s="3" t="s">
        <v>57</v>
      </c>
      <c r="C2701" s="3" t="s">
        <v>85</v>
      </c>
      <c r="D2701" s="3" t="s">
        <v>9</v>
      </c>
      <c r="E2701" s="3" t="s">
        <v>15</v>
      </c>
      <c r="F2701" s="3" t="s">
        <v>5321</v>
      </c>
      <c r="G2701" s="3" t="s">
        <v>5322</v>
      </c>
      <c r="H2701" s="3"/>
    </row>
    <row r="2702" ht="15.75" customHeight="1">
      <c r="A2702" s="2">
        <v>45696.0</v>
      </c>
      <c r="B2702" s="3" t="s">
        <v>57</v>
      </c>
      <c r="C2702" s="3" t="s">
        <v>85</v>
      </c>
      <c r="D2702" s="3" t="s">
        <v>19</v>
      </c>
      <c r="E2702" s="3" t="s">
        <v>59</v>
      </c>
      <c r="F2702" s="3" t="s">
        <v>5323</v>
      </c>
      <c r="G2702" s="3" t="s">
        <v>5324</v>
      </c>
      <c r="H2702" s="3"/>
    </row>
    <row r="2703" ht="15.75" customHeight="1">
      <c r="A2703" s="2">
        <v>45696.0</v>
      </c>
      <c r="B2703" s="3" t="s">
        <v>57</v>
      </c>
      <c r="C2703" s="3" t="s">
        <v>85</v>
      </c>
      <c r="D2703" s="3" t="s">
        <v>63</v>
      </c>
      <c r="E2703" s="3" t="s">
        <v>59</v>
      </c>
      <c r="F2703" s="3" t="s">
        <v>5325</v>
      </c>
      <c r="G2703" s="3" t="s">
        <v>5326</v>
      </c>
      <c r="H2703" s="3"/>
    </row>
    <row r="2704" ht="15.75" customHeight="1">
      <c r="A2704" s="2">
        <v>45696.0</v>
      </c>
      <c r="B2704" s="3" t="s">
        <v>57</v>
      </c>
      <c r="C2704" s="3" t="s">
        <v>85</v>
      </c>
      <c r="D2704" s="3" t="s">
        <v>34</v>
      </c>
      <c r="E2704" s="3" t="s">
        <v>15</v>
      </c>
      <c r="F2704" s="3" t="s">
        <v>2591</v>
      </c>
      <c r="G2704" s="3" t="s">
        <v>5327</v>
      </c>
      <c r="H2704" s="3"/>
    </row>
    <row r="2705" ht="15.75" customHeight="1">
      <c r="A2705" s="2">
        <v>45696.0</v>
      </c>
      <c r="B2705" s="3" t="s">
        <v>57</v>
      </c>
      <c r="C2705" s="3" t="s">
        <v>80</v>
      </c>
      <c r="D2705" s="3" t="s">
        <v>63</v>
      </c>
      <c r="E2705" s="3" t="s">
        <v>59</v>
      </c>
      <c r="F2705" s="3" t="s">
        <v>5328</v>
      </c>
      <c r="G2705" s="3" t="s">
        <v>5329</v>
      </c>
      <c r="H2705" s="3"/>
    </row>
    <row r="2706" ht="15.75" customHeight="1">
      <c r="A2706" s="2">
        <v>45696.0</v>
      </c>
      <c r="B2706" s="3" t="s">
        <v>13</v>
      </c>
      <c r="C2706" s="3" t="s">
        <v>169</v>
      </c>
      <c r="D2706" s="3" t="s">
        <v>63</v>
      </c>
      <c r="E2706" s="3" t="s">
        <v>15</v>
      </c>
      <c r="F2706" s="3" t="s">
        <v>5330</v>
      </c>
      <c r="G2706" s="3" t="s">
        <v>5331</v>
      </c>
      <c r="H2706" s="3"/>
    </row>
    <row r="2707" ht="15.75" customHeight="1">
      <c r="A2707" s="2">
        <v>45696.0</v>
      </c>
      <c r="B2707" s="3" t="s">
        <v>57</v>
      </c>
      <c r="C2707" s="3" t="s">
        <v>80</v>
      </c>
      <c r="D2707" s="3" t="s">
        <v>38</v>
      </c>
      <c r="E2707" s="3" t="s">
        <v>20</v>
      </c>
      <c r="F2707" s="3" t="s">
        <v>5332</v>
      </c>
      <c r="G2707" s="3" t="s">
        <v>5333</v>
      </c>
      <c r="H2707" s="3"/>
    </row>
    <row r="2708" ht="15.75" customHeight="1">
      <c r="A2708" s="2">
        <v>45696.0</v>
      </c>
      <c r="B2708" s="3" t="s">
        <v>57</v>
      </c>
      <c r="C2708" s="3" t="s">
        <v>71</v>
      </c>
      <c r="D2708" s="3" t="s">
        <v>23</v>
      </c>
      <c r="E2708" s="3" t="s">
        <v>59</v>
      </c>
      <c r="F2708" s="3" t="s">
        <v>5334</v>
      </c>
      <c r="G2708" s="3" t="s">
        <v>5335</v>
      </c>
      <c r="H2708" s="3"/>
    </row>
    <row r="2709" ht="15.75" customHeight="1">
      <c r="A2709" s="2">
        <v>45696.0</v>
      </c>
      <c r="B2709" s="3" t="s">
        <v>57</v>
      </c>
      <c r="C2709" s="4" t="s">
        <v>62</v>
      </c>
      <c r="D2709" s="3" t="s">
        <v>38</v>
      </c>
      <c r="E2709" s="3" t="s">
        <v>59</v>
      </c>
      <c r="F2709" s="3" t="s">
        <v>5336</v>
      </c>
      <c r="G2709" s="3" t="s">
        <v>5337</v>
      </c>
      <c r="H2709" s="3"/>
    </row>
    <row r="2710" ht="15.75" customHeight="1">
      <c r="A2710" s="2">
        <v>45696.0</v>
      </c>
      <c r="B2710" s="3" t="s">
        <v>57</v>
      </c>
      <c r="C2710" s="4" t="s">
        <v>62</v>
      </c>
      <c r="D2710" s="3" t="s">
        <v>68</v>
      </c>
      <c r="E2710" s="3" t="s">
        <v>59</v>
      </c>
      <c r="F2710" s="3" t="s">
        <v>5338</v>
      </c>
      <c r="G2710" s="3" t="s">
        <v>5339</v>
      </c>
      <c r="H2710" s="3"/>
    </row>
    <row r="2711" ht="15.75" customHeight="1">
      <c r="A2711" s="2">
        <v>45696.0</v>
      </c>
      <c r="B2711" s="3" t="s">
        <v>57</v>
      </c>
      <c r="C2711" s="4" t="s">
        <v>62</v>
      </c>
      <c r="D2711" s="3" t="s">
        <v>23</v>
      </c>
      <c r="E2711" s="3" t="s">
        <v>59</v>
      </c>
      <c r="F2711" s="3" t="s">
        <v>5340</v>
      </c>
      <c r="G2711" s="3" t="s">
        <v>5341</v>
      </c>
      <c r="H2711" s="3"/>
    </row>
    <row r="2712" ht="15.75" customHeight="1">
      <c r="A2712" s="2">
        <v>45696.0</v>
      </c>
      <c r="B2712" s="3" t="s">
        <v>57</v>
      </c>
      <c r="C2712" s="4" t="s">
        <v>62</v>
      </c>
      <c r="D2712" s="3" t="s">
        <v>34</v>
      </c>
      <c r="E2712" s="3" t="s">
        <v>20</v>
      </c>
      <c r="F2712" s="3" t="s">
        <v>5342</v>
      </c>
      <c r="G2712" s="3" t="s">
        <v>5343</v>
      </c>
      <c r="H2712" s="3"/>
    </row>
    <row r="2713" ht="15.75" customHeight="1">
      <c r="A2713" s="2">
        <v>45696.0</v>
      </c>
      <c r="B2713" s="3" t="s">
        <v>57</v>
      </c>
      <c r="C2713" s="3" t="s">
        <v>58</v>
      </c>
      <c r="D2713" s="3" t="s">
        <v>38</v>
      </c>
      <c r="E2713" s="3" t="s">
        <v>20</v>
      </c>
      <c r="F2713" s="3" t="s">
        <v>5344</v>
      </c>
      <c r="G2713" s="3" t="s">
        <v>5345</v>
      </c>
      <c r="H2713" s="3"/>
    </row>
    <row r="2714" ht="15.75" customHeight="1">
      <c r="A2714" s="2">
        <v>45696.0</v>
      </c>
      <c r="B2714" s="3" t="s">
        <v>57</v>
      </c>
      <c r="C2714" s="3" t="s">
        <v>71</v>
      </c>
      <c r="D2714" s="3" t="s">
        <v>38</v>
      </c>
      <c r="E2714" s="3" t="s">
        <v>20</v>
      </c>
      <c r="F2714" s="3" t="s">
        <v>5346</v>
      </c>
      <c r="G2714" s="3" t="s">
        <v>5347</v>
      </c>
      <c r="H2714" s="3"/>
    </row>
    <row r="2715" ht="15.75" customHeight="1">
      <c r="A2715" s="2">
        <v>45696.0</v>
      </c>
      <c r="B2715" s="3" t="s">
        <v>13</v>
      </c>
      <c r="C2715" s="3" t="s">
        <v>14</v>
      </c>
      <c r="D2715" s="3" t="s">
        <v>34</v>
      </c>
      <c r="E2715" s="3" t="s">
        <v>15</v>
      </c>
      <c r="F2715" s="3" t="s">
        <v>5348</v>
      </c>
      <c r="G2715" s="3" t="s">
        <v>5349</v>
      </c>
      <c r="H2715" s="3"/>
    </row>
    <row r="2716" ht="15.75" customHeight="1">
      <c r="A2716" s="2">
        <v>45696.0</v>
      </c>
      <c r="B2716" s="3" t="s">
        <v>92</v>
      </c>
      <c r="C2716" s="3" t="s">
        <v>93</v>
      </c>
      <c r="D2716" s="3" t="s">
        <v>26</v>
      </c>
      <c r="E2716" s="3" t="s">
        <v>101</v>
      </c>
      <c r="F2716" s="3" t="s">
        <v>5350</v>
      </c>
      <c r="G2716" s="3" t="s">
        <v>5351</v>
      </c>
      <c r="H2716" s="3"/>
    </row>
    <row r="2717" ht="15.75" customHeight="1">
      <c r="A2717" s="2">
        <v>45696.0</v>
      </c>
      <c r="B2717" s="3" t="s">
        <v>92</v>
      </c>
      <c r="C2717" s="3" t="s">
        <v>93</v>
      </c>
      <c r="D2717" s="3" t="s">
        <v>63</v>
      </c>
      <c r="E2717" s="3" t="s">
        <v>59</v>
      </c>
      <c r="F2717" s="3" t="s">
        <v>5352</v>
      </c>
      <c r="G2717" s="3" t="s">
        <v>5353</v>
      </c>
      <c r="H2717" s="3"/>
    </row>
    <row r="2718" ht="15.75" customHeight="1">
      <c r="A2718" s="2">
        <v>45696.0</v>
      </c>
      <c r="B2718" s="3" t="s">
        <v>92</v>
      </c>
      <c r="C2718" s="3" t="s">
        <v>93</v>
      </c>
      <c r="D2718" s="3" t="s">
        <v>68</v>
      </c>
      <c r="E2718" s="3" t="s">
        <v>20</v>
      </c>
      <c r="F2718" s="3" t="s">
        <v>5354</v>
      </c>
      <c r="G2718" s="3" t="s">
        <v>5355</v>
      </c>
      <c r="H2718" s="3"/>
    </row>
    <row r="2719" ht="15.75" customHeight="1">
      <c r="A2719" s="2">
        <v>45696.0</v>
      </c>
      <c r="B2719" s="3" t="s">
        <v>7</v>
      </c>
      <c r="C2719" s="3" t="s">
        <v>8</v>
      </c>
      <c r="D2719" s="3" t="s">
        <v>23</v>
      </c>
      <c r="E2719" s="3" t="s">
        <v>15</v>
      </c>
      <c r="F2719" s="3" t="s">
        <v>4888</v>
      </c>
      <c r="G2719" s="3" t="s">
        <v>5276</v>
      </c>
      <c r="H2719" s="3"/>
    </row>
    <row r="2720" ht="15.75" customHeight="1">
      <c r="A2720" s="2">
        <v>45696.0</v>
      </c>
      <c r="B2720" s="3" t="s">
        <v>7</v>
      </c>
      <c r="C2720" s="3" t="s">
        <v>8</v>
      </c>
      <c r="D2720" s="3" t="s">
        <v>9</v>
      </c>
      <c r="E2720" s="3" t="s">
        <v>258</v>
      </c>
      <c r="F2720" s="3" t="s">
        <v>5356</v>
      </c>
      <c r="G2720" s="3" t="s">
        <v>5357</v>
      </c>
      <c r="H2720" s="3"/>
    </row>
    <row r="2721" ht="15.75" customHeight="1">
      <c r="A2721" s="2">
        <v>45696.0</v>
      </c>
      <c r="B2721" s="3" t="s">
        <v>7</v>
      </c>
      <c r="C2721" s="3" t="s">
        <v>8</v>
      </c>
      <c r="D2721" s="3" t="s">
        <v>38</v>
      </c>
      <c r="E2721" s="3" t="s">
        <v>101</v>
      </c>
      <c r="F2721" s="3" t="s">
        <v>5358</v>
      </c>
      <c r="G2721" s="3" t="s">
        <v>5359</v>
      </c>
      <c r="H2721" s="3"/>
    </row>
    <row r="2722" ht="15.75" customHeight="1">
      <c r="A2722" s="2">
        <v>45696.0</v>
      </c>
      <c r="B2722" s="3" t="s">
        <v>7</v>
      </c>
      <c r="C2722" s="3" t="s">
        <v>106</v>
      </c>
      <c r="D2722" s="3" t="s">
        <v>63</v>
      </c>
      <c r="E2722" s="3" t="s">
        <v>20</v>
      </c>
      <c r="F2722" s="3" t="s">
        <v>4080</v>
      </c>
      <c r="G2722" s="3" t="s">
        <v>5360</v>
      </c>
      <c r="H2722" s="3"/>
    </row>
    <row r="2723" ht="15.75" customHeight="1">
      <c r="A2723" s="2">
        <v>45696.0</v>
      </c>
      <c r="B2723" s="3" t="s">
        <v>7</v>
      </c>
      <c r="C2723" s="3" t="s">
        <v>106</v>
      </c>
      <c r="D2723" s="3" t="s">
        <v>63</v>
      </c>
      <c r="E2723" s="3" t="s">
        <v>20</v>
      </c>
      <c r="F2723" s="3" t="s">
        <v>5361</v>
      </c>
      <c r="G2723" s="3" t="s">
        <v>5362</v>
      </c>
      <c r="H2723" s="3"/>
    </row>
    <row r="2724" ht="15.75" customHeight="1">
      <c r="A2724" s="2">
        <v>45696.0</v>
      </c>
      <c r="B2724" s="3" t="s">
        <v>7</v>
      </c>
      <c r="C2724" s="3" t="s">
        <v>106</v>
      </c>
      <c r="D2724" s="3" t="s">
        <v>19</v>
      </c>
      <c r="E2724" s="3" t="s">
        <v>101</v>
      </c>
      <c r="F2724" s="3" t="s">
        <v>5363</v>
      </c>
      <c r="G2724" s="3" t="s">
        <v>5364</v>
      </c>
      <c r="H2724" s="3"/>
    </row>
    <row r="2725" ht="15.75" customHeight="1">
      <c r="A2725" s="2">
        <v>45696.0</v>
      </c>
      <c r="B2725" s="3" t="s">
        <v>7</v>
      </c>
      <c r="C2725" s="3" t="s">
        <v>106</v>
      </c>
      <c r="D2725" s="3" t="s">
        <v>68</v>
      </c>
      <c r="E2725" s="3" t="s">
        <v>15</v>
      </c>
      <c r="F2725" s="3" t="s">
        <v>5365</v>
      </c>
      <c r="G2725" s="3" t="s">
        <v>5366</v>
      </c>
      <c r="H2725" s="3"/>
    </row>
    <row r="2726" ht="15.75" customHeight="1">
      <c r="A2726" s="2">
        <v>45696.0</v>
      </c>
      <c r="B2726" s="3" t="s">
        <v>7</v>
      </c>
      <c r="C2726" s="3" t="s">
        <v>118</v>
      </c>
      <c r="D2726" s="3" t="s">
        <v>38</v>
      </c>
      <c r="E2726" s="3" t="s">
        <v>101</v>
      </c>
      <c r="F2726" s="3" t="s">
        <v>5367</v>
      </c>
      <c r="G2726" s="3" t="s">
        <v>5368</v>
      </c>
      <c r="H2726" s="3"/>
    </row>
    <row r="2727" ht="15.75" customHeight="1">
      <c r="A2727" s="2">
        <v>45696.0</v>
      </c>
      <c r="B2727" s="3" t="s">
        <v>7</v>
      </c>
      <c r="C2727" s="3" t="s">
        <v>118</v>
      </c>
      <c r="D2727" s="3" t="s">
        <v>68</v>
      </c>
      <c r="E2727" s="3" t="s">
        <v>15</v>
      </c>
      <c r="F2727" s="3" t="s">
        <v>5369</v>
      </c>
      <c r="G2727" s="3" t="s">
        <v>5370</v>
      </c>
      <c r="H2727" s="3"/>
    </row>
    <row r="2728" ht="15.75" customHeight="1">
      <c r="A2728" s="2">
        <v>45696.0</v>
      </c>
      <c r="B2728" s="3" t="s">
        <v>7</v>
      </c>
      <c r="C2728" s="3" t="s">
        <v>126</v>
      </c>
      <c r="D2728" s="3" t="s">
        <v>19</v>
      </c>
      <c r="E2728" s="3" t="s">
        <v>15</v>
      </c>
      <c r="F2728" s="3" t="s">
        <v>5371</v>
      </c>
      <c r="G2728" s="3" t="s">
        <v>5372</v>
      </c>
      <c r="H2728" s="3"/>
    </row>
    <row r="2729" ht="15.75" customHeight="1">
      <c r="A2729" s="2">
        <v>45696.0</v>
      </c>
      <c r="B2729" s="3" t="s">
        <v>7</v>
      </c>
      <c r="C2729" s="3" t="s">
        <v>126</v>
      </c>
      <c r="D2729" s="3" t="s">
        <v>68</v>
      </c>
      <c r="E2729" s="3" t="s">
        <v>15</v>
      </c>
      <c r="F2729" s="3" t="s">
        <v>5373</v>
      </c>
      <c r="G2729" s="3" t="s">
        <v>5374</v>
      </c>
      <c r="H2729" s="3"/>
    </row>
    <row r="2730" ht="15.75" customHeight="1">
      <c r="A2730" s="2">
        <v>45696.0</v>
      </c>
      <c r="B2730" s="3" t="s">
        <v>7</v>
      </c>
      <c r="C2730" s="3" t="s">
        <v>126</v>
      </c>
      <c r="D2730" s="3" t="s">
        <v>34</v>
      </c>
      <c r="E2730" s="3" t="s">
        <v>109</v>
      </c>
      <c r="F2730" s="3" t="s">
        <v>5375</v>
      </c>
      <c r="G2730" s="3" t="s">
        <v>5376</v>
      </c>
      <c r="H2730" s="3"/>
    </row>
    <row r="2731" ht="15.75" customHeight="1">
      <c r="A2731" s="2">
        <v>45696.0</v>
      </c>
      <c r="B2731" s="3" t="s">
        <v>7</v>
      </c>
      <c r="C2731" s="3" t="s">
        <v>126</v>
      </c>
      <c r="D2731" s="3" t="s">
        <v>26</v>
      </c>
      <c r="E2731" s="3" t="s">
        <v>1097</v>
      </c>
      <c r="F2731" s="3" t="s">
        <v>5377</v>
      </c>
      <c r="G2731" s="3" t="s">
        <v>5378</v>
      </c>
      <c r="H2731" s="3"/>
    </row>
    <row r="2732" ht="15.75" customHeight="1">
      <c r="A2732" s="2">
        <v>45696.0</v>
      </c>
      <c r="B2732" s="3" t="s">
        <v>7</v>
      </c>
      <c r="C2732" s="3" t="s">
        <v>126</v>
      </c>
      <c r="D2732" s="3" t="s">
        <v>34</v>
      </c>
      <c r="E2732" s="3" t="s">
        <v>10</v>
      </c>
      <c r="F2732" s="3" t="s">
        <v>5379</v>
      </c>
      <c r="G2732" s="3" t="s">
        <v>5380</v>
      </c>
      <c r="H2732" s="3"/>
    </row>
    <row r="2733" ht="15.75" customHeight="1">
      <c r="A2733" s="2">
        <v>45696.0</v>
      </c>
      <c r="B2733" s="3" t="s">
        <v>7</v>
      </c>
      <c r="C2733" s="3" t="s">
        <v>106</v>
      </c>
      <c r="D2733" s="3" t="s">
        <v>63</v>
      </c>
      <c r="E2733" s="3" t="s">
        <v>20</v>
      </c>
      <c r="F2733" s="3" t="s">
        <v>5381</v>
      </c>
      <c r="G2733" s="3" t="s">
        <v>5382</v>
      </c>
      <c r="H2733" s="3"/>
    </row>
    <row r="2734" ht="15.75" customHeight="1">
      <c r="A2734" s="2">
        <v>45696.0</v>
      </c>
      <c r="B2734" s="3" t="s">
        <v>7</v>
      </c>
      <c r="C2734" s="3" t="s">
        <v>131</v>
      </c>
      <c r="D2734" s="3" t="s">
        <v>19</v>
      </c>
      <c r="E2734" s="3" t="s">
        <v>101</v>
      </c>
      <c r="F2734" s="3" t="s">
        <v>5383</v>
      </c>
      <c r="G2734" s="3" t="s">
        <v>5384</v>
      </c>
      <c r="H2734" s="3"/>
    </row>
    <row r="2735" ht="15.75" customHeight="1">
      <c r="A2735" s="2">
        <v>45696.0</v>
      </c>
      <c r="B2735" s="3" t="s">
        <v>92</v>
      </c>
      <c r="C2735" s="3" t="s">
        <v>93</v>
      </c>
      <c r="D2735" s="3" t="s">
        <v>38</v>
      </c>
      <c r="E2735" s="3" t="s">
        <v>15</v>
      </c>
      <c r="F2735" s="3" t="s">
        <v>5385</v>
      </c>
      <c r="G2735" s="3" t="s">
        <v>5386</v>
      </c>
      <c r="H2735" s="3"/>
    </row>
    <row r="2736" ht="15.75" customHeight="1">
      <c r="A2736" s="2">
        <v>45696.0</v>
      </c>
      <c r="B2736" s="3" t="s">
        <v>7</v>
      </c>
      <c r="C2736" s="3" t="s">
        <v>131</v>
      </c>
      <c r="D2736" s="3" t="s">
        <v>63</v>
      </c>
      <c r="E2736" s="3" t="s">
        <v>20</v>
      </c>
      <c r="F2736" s="3" t="s">
        <v>5387</v>
      </c>
      <c r="G2736" s="3" t="s">
        <v>5388</v>
      </c>
      <c r="H2736" s="3"/>
    </row>
    <row r="2737" ht="15.75" customHeight="1">
      <c r="A2737" s="2">
        <v>45696.0</v>
      </c>
      <c r="B2737" s="3" t="s">
        <v>92</v>
      </c>
      <c r="C2737" s="3" t="s">
        <v>98</v>
      </c>
      <c r="D2737" s="3" t="s">
        <v>23</v>
      </c>
      <c r="E2737" s="3" t="s">
        <v>20</v>
      </c>
      <c r="F2737" s="3" t="s">
        <v>5389</v>
      </c>
      <c r="G2737" s="3" t="s">
        <v>5390</v>
      </c>
      <c r="H2737" s="3"/>
    </row>
    <row r="2738" ht="15.75" customHeight="1">
      <c r="A2738" s="2">
        <v>45696.0</v>
      </c>
      <c r="B2738" s="3" t="s">
        <v>92</v>
      </c>
      <c r="C2738" s="3" t="s">
        <v>98</v>
      </c>
      <c r="D2738" s="3" t="s">
        <v>23</v>
      </c>
      <c r="E2738" s="3" t="s">
        <v>15</v>
      </c>
      <c r="F2738" s="3" t="s">
        <v>5391</v>
      </c>
      <c r="G2738" s="3" t="s">
        <v>5392</v>
      </c>
      <c r="H2738" s="3"/>
    </row>
    <row r="2739" ht="15.75" customHeight="1">
      <c r="A2739" s="2">
        <v>45696.0</v>
      </c>
      <c r="B2739" s="3" t="s">
        <v>92</v>
      </c>
      <c r="C2739" s="3" t="s">
        <v>98</v>
      </c>
      <c r="D2739" s="3" t="s">
        <v>68</v>
      </c>
      <c r="E2739" s="3" t="s">
        <v>20</v>
      </c>
      <c r="F2739" s="3" t="s">
        <v>5393</v>
      </c>
      <c r="G2739" s="3" t="s">
        <v>5394</v>
      </c>
      <c r="H2739" s="3"/>
    </row>
    <row r="2740" ht="15.75" customHeight="1">
      <c r="A2740" s="2">
        <v>45696.0</v>
      </c>
      <c r="B2740" s="3" t="s">
        <v>92</v>
      </c>
      <c r="C2740" s="3" t="s">
        <v>98</v>
      </c>
      <c r="D2740" s="3" t="s">
        <v>38</v>
      </c>
      <c r="E2740" s="3" t="s">
        <v>15</v>
      </c>
      <c r="F2740" s="3" t="s">
        <v>5395</v>
      </c>
      <c r="G2740" s="3" t="s">
        <v>5396</v>
      </c>
      <c r="H2740" s="3"/>
    </row>
    <row r="2741" ht="15.75" customHeight="1">
      <c r="A2741" s="2">
        <v>45696.0</v>
      </c>
      <c r="B2741" s="3" t="s">
        <v>92</v>
      </c>
      <c r="C2741" s="3" t="s">
        <v>144</v>
      </c>
      <c r="D2741" s="3" t="s">
        <v>34</v>
      </c>
      <c r="E2741" s="3" t="s">
        <v>101</v>
      </c>
      <c r="F2741" s="3" t="s">
        <v>5397</v>
      </c>
      <c r="G2741" s="3" t="s">
        <v>5398</v>
      </c>
      <c r="H2741" s="3"/>
    </row>
    <row r="2742" ht="15.75" customHeight="1">
      <c r="A2742" s="2">
        <v>45696.0</v>
      </c>
      <c r="B2742" s="3" t="s">
        <v>92</v>
      </c>
      <c r="C2742" s="3" t="s">
        <v>98</v>
      </c>
      <c r="D2742" s="3" t="s">
        <v>9</v>
      </c>
      <c r="E2742" s="3" t="s">
        <v>101</v>
      </c>
      <c r="F2742" s="3" t="s">
        <v>5399</v>
      </c>
      <c r="G2742" s="3" t="s">
        <v>5400</v>
      </c>
      <c r="H2742" s="3"/>
    </row>
    <row r="2743" ht="15.75" customHeight="1">
      <c r="A2743" s="2">
        <v>45696.0</v>
      </c>
      <c r="B2743" s="3" t="s">
        <v>92</v>
      </c>
      <c r="C2743" s="4" t="s">
        <v>149</v>
      </c>
      <c r="D2743" s="3" t="s">
        <v>19</v>
      </c>
      <c r="E2743" s="3" t="s">
        <v>20</v>
      </c>
      <c r="F2743" s="3" t="s">
        <v>5401</v>
      </c>
      <c r="G2743" s="3" t="s">
        <v>5402</v>
      </c>
      <c r="H2743" s="3"/>
    </row>
    <row r="2744" ht="15.75" customHeight="1">
      <c r="A2744" s="2">
        <v>45696.0</v>
      </c>
      <c r="B2744" s="3" t="s">
        <v>92</v>
      </c>
      <c r="C2744" s="4" t="s">
        <v>149</v>
      </c>
      <c r="D2744" s="3" t="s">
        <v>19</v>
      </c>
      <c r="E2744" s="3" t="s">
        <v>20</v>
      </c>
      <c r="F2744" s="3" t="s">
        <v>5403</v>
      </c>
      <c r="G2744" s="3" t="s">
        <v>5404</v>
      </c>
      <c r="H2744" s="3"/>
    </row>
    <row r="2745" ht="15.75" customHeight="1">
      <c r="A2745" s="2">
        <v>45696.0</v>
      </c>
      <c r="B2745" s="3" t="s">
        <v>92</v>
      </c>
      <c r="C2745" s="4" t="s">
        <v>149</v>
      </c>
      <c r="D2745" s="3" t="s">
        <v>34</v>
      </c>
      <c r="E2745" s="3" t="s">
        <v>101</v>
      </c>
      <c r="F2745" s="3" t="s">
        <v>5405</v>
      </c>
      <c r="G2745" s="3" t="s">
        <v>5406</v>
      </c>
      <c r="H2745" s="3"/>
    </row>
    <row r="2746" ht="15.75" customHeight="1">
      <c r="A2746" s="2">
        <v>45696.0</v>
      </c>
      <c r="B2746" s="3" t="s">
        <v>92</v>
      </c>
      <c r="C2746" s="3" t="s">
        <v>158</v>
      </c>
      <c r="D2746" s="3" t="s">
        <v>34</v>
      </c>
      <c r="E2746" s="3" t="s">
        <v>109</v>
      </c>
      <c r="F2746" s="3" t="s">
        <v>5407</v>
      </c>
      <c r="G2746" s="3" t="s">
        <v>5408</v>
      </c>
      <c r="H2746" s="3"/>
    </row>
    <row r="2747" ht="15.75" customHeight="1">
      <c r="A2747" s="2">
        <v>45696.0</v>
      </c>
      <c r="B2747" s="3" t="s">
        <v>92</v>
      </c>
      <c r="C2747" s="3" t="s">
        <v>158</v>
      </c>
      <c r="D2747" s="3" t="s">
        <v>34</v>
      </c>
      <c r="E2747" s="3" t="s">
        <v>109</v>
      </c>
      <c r="F2747" s="3" t="s">
        <v>5409</v>
      </c>
      <c r="G2747" s="3" t="s">
        <v>5410</v>
      </c>
      <c r="H2747" s="3"/>
    </row>
    <row r="2748" ht="15.75" customHeight="1">
      <c r="A2748" s="2">
        <v>45696.0</v>
      </c>
      <c r="B2748" s="3" t="s">
        <v>7</v>
      </c>
      <c r="C2748" s="3" t="s">
        <v>131</v>
      </c>
      <c r="D2748" s="3" t="s">
        <v>68</v>
      </c>
      <c r="E2748" s="3" t="s">
        <v>15</v>
      </c>
      <c r="F2748" s="3" t="s">
        <v>5411</v>
      </c>
      <c r="G2748" s="3" t="s">
        <v>5412</v>
      </c>
      <c r="H2748" s="3"/>
    </row>
    <row r="2749" ht="15.75" customHeight="1">
      <c r="A2749" s="2">
        <v>45696.0</v>
      </c>
      <c r="B2749" s="3" t="s">
        <v>92</v>
      </c>
      <c r="C2749" s="3" t="s">
        <v>144</v>
      </c>
      <c r="D2749" s="3" t="s">
        <v>19</v>
      </c>
      <c r="E2749" s="3" t="s">
        <v>15</v>
      </c>
      <c r="F2749" s="3" t="s">
        <v>3898</v>
      </c>
      <c r="G2749" s="3" t="s">
        <v>5413</v>
      </c>
      <c r="H2749" s="3"/>
    </row>
    <row r="2750" ht="15.75" customHeight="1">
      <c r="A2750" s="2">
        <v>45697.0</v>
      </c>
      <c r="B2750" s="3" t="s">
        <v>13</v>
      </c>
      <c r="C2750" s="3" t="s">
        <v>169</v>
      </c>
      <c r="D2750" s="3" t="s">
        <v>68</v>
      </c>
      <c r="E2750" s="3" t="s">
        <v>59</v>
      </c>
      <c r="F2750" s="3" t="s">
        <v>5414</v>
      </c>
      <c r="G2750" s="3" t="s">
        <v>5415</v>
      </c>
      <c r="H2750" s="3"/>
    </row>
    <row r="2751" ht="15.75" customHeight="1">
      <c r="A2751" s="2">
        <v>45697.0</v>
      </c>
      <c r="B2751" s="3" t="s">
        <v>13</v>
      </c>
      <c r="C2751" s="3" t="s">
        <v>37</v>
      </c>
      <c r="D2751" s="3" t="s">
        <v>9</v>
      </c>
      <c r="E2751" s="3" t="s">
        <v>101</v>
      </c>
      <c r="F2751" s="3" t="s">
        <v>5416</v>
      </c>
      <c r="G2751" s="3" t="s">
        <v>5417</v>
      </c>
      <c r="H2751" s="3"/>
    </row>
    <row r="2752" ht="15.75" customHeight="1">
      <c r="A2752" s="2">
        <v>45697.0</v>
      </c>
      <c r="B2752" s="3" t="s">
        <v>13</v>
      </c>
      <c r="C2752" s="3" t="s">
        <v>169</v>
      </c>
      <c r="D2752" s="3" t="s">
        <v>23</v>
      </c>
      <c r="E2752" s="3" t="s">
        <v>20</v>
      </c>
      <c r="F2752" s="3" t="s">
        <v>5418</v>
      </c>
      <c r="G2752" s="3" t="s">
        <v>5419</v>
      </c>
      <c r="H2752" s="3"/>
    </row>
    <row r="2753" ht="15.75" customHeight="1">
      <c r="A2753" s="2">
        <v>45697.0</v>
      </c>
      <c r="B2753" s="3" t="s">
        <v>13</v>
      </c>
      <c r="C2753" s="3" t="s">
        <v>37</v>
      </c>
      <c r="D2753" s="3" t="s">
        <v>9</v>
      </c>
      <c r="E2753" s="3" t="s">
        <v>101</v>
      </c>
      <c r="F2753" s="3" t="s">
        <v>5420</v>
      </c>
      <c r="G2753" s="3" t="s">
        <v>5421</v>
      </c>
      <c r="H2753" s="3"/>
    </row>
    <row r="2754" ht="15.75" customHeight="1">
      <c r="A2754" s="2">
        <v>45697.0</v>
      </c>
      <c r="B2754" s="3" t="s">
        <v>13</v>
      </c>
      <c r="C2754" s="3" t="s">
        <v>37</v>
      </c>
      <c r="D2754" s="3" t="s">
        <v>23</v>
      </c>
      <c r="E2754" s="3" t="s">
        <v>20</v>
      </c>
      <c r="F2754" s="3" t="s">
        <v>5422</v>
      </c>
      <c r="G2754" s="3" t="s">
        <v>5423</v>
      </c>
      <c r="H2754" s="3"/>
    </row>
    <row r="2755" ht="15.75" customHeight="1">
      <c r="A2755" s="2">
        <v>45697.0</v>
      </c>
      <c r="B2755" s="3" t="s">
        <v>13</v>
      </c>
      <c r="C2755" s="3" t="s">
        <v>37</v>
      </c>
      <c r="D2755" s="3" t="s">
        <v>23</v>
      </c>
      <c r="E2755" s="3" t="s">
        <v>20</v>
      </c>
      <c r="F2755" s="3" t="s">
        <v>5424</v>
      </c>
      <c r="G2755" s="3" t="s">
        <v>5425</v>
      </c>
      <c r="H2755" s="3"/>
    </row>
    <row r="2756" ht="15.75" customHeight="1">
      <c r="A2756" s="2">
        <v>45697.0</v>
      </c>
      <c r="B2756" s="3" t="s">
        <v>13</v>
      </c>
      <c r="C2756" s="3" t="s">
        <v>37</v>
      </c>
      <c r="D2756" s="3" t="s">
        <v>9</v>
      </c>
      <c r="E2756" s="3" t="s">
        <v>101</v>
      </c>
      <c r="F2756" s="3" t="s">
        <v>5426</v>
      </c>
      <c r="G2756" s="3" t="s">
        <v>5427</v>
      </c>
      <c r="H2756" s="3"/>
    </row>
    <row r="2757" ht="15.75" customHeight="1">
      <c r="A2757" s="2">
        <v>45697.0</v>
      </c>
      <c r="B2757" s="3" t="s">
        <v>13</v>
      </c>
      <c r="C2757" s="3" t="s">
        <v>14</v>
      </c>
      <c r="D2757" s="3" t="s">
        <v>19</v>
      </c>
      <c r="E2757" s="3" t="s">
        <v>20</v>
      </c>
      <c r="F2757" s="3" t="s">
        <v>5428</v>
      </c>
      <c r="G2757" s="3" t="s">
        <v>3572</v>
      </c>
      <c r="H2757" s="3"/>
    </row>
    <row r="2758" ht="15.75" customHeight="1">
      <c r="A2758" s="2">
        <v>45697.0</v>
      </c>
      <c r="B2758" s="3" t="s">
        <v>13</v>
      </c>
      <c r="C2758" s="3" t="s">
        <v>29</v>
      </c>
      <c r="D2758" s="3" t="s">
        <v>9</v>
      </c>
      <c r="E2758" s="3" t="s">
        <v>15</v>
      </c>
      <c r="F2758" s="3" t="s">
        <v>5429</v>
      </c>
      <c r="G2758" s="3" t="s">
        <v>5430</v>
      </c>
      <c r="H2758" s="3"/>
    </row>
    <row r="2759" ht="15.75" customHeight="1">
      <c r="A2759" s="2">
        <v>45697.0</v>
      </c>
      <c r="B2759" s="3" t="s">
        <v>13</v>
      </c>
      <c r="C2759" s="3" t="s">
        <v>29</v>
      </c>
      <c r="D2759" s="3" t="s">
        <v>38</v>
      </c>
      <c r="E2759" s="3" t="s">
        <v>15</v>
      </c>
      <c r="F2759" s="3" t="s">
        <v>5431</v>
      </c>
      <c r="G2759" s="3" t="s">
        <v>5432</v>
      </c>
      <c r="H2759" s="3"/>
    </row>
    <row r="2760" ht="15.75" customHeight="1">
      <c r="A2760" s="2">
        <v>45697.0</v>
      </c>
      <c r="B2760" s="3" t="s">
        <v>13</v>
      </c>
      <c r="C2760" s="3" t="s">
        <v>29</v>
      </c>
      <c r="D2760" s="3" t="s">
        <v>19</v>
      </c>
      <c r="E2760" s="3" t="s">
        <v>20</v>
      </c>
      <c r="F2760" s="3" t="s">
        <v>5433</v>
      </c>
      <c r="G2760" s="3" t="s">
        <v>5434</v>
      </c>
      <c r="H2760" s="3"/>
    </row>
    <row r="2761" ht="15.75" customHeight="1">
      <c r="A2761" s="2">
        <v>45697.0</v>
      </c>
      <c r="B2761" s="3" t="s">
        <v>13</v>
      </c>
      <c r="C2761" s="3" t="s">
        <v>18</v>
      </c>
      <c r="D2761" s="3" t="s">
        <v>23</v>
      </c>
      <c r="E2761" s="3" t="s">
        <v>20</v>
      </c>
      <c r="F2761" s="3" t="s">
        <v>5435</v>
      </c>
      <c r="G2761" s="3" t="s">
        <v>5436</v>
      </c>
      <c r="H2761" s="3"/>
    </row>
    <row r="2762" ht="15.75" customHeight="1">
      <c r="A2762" s="2">
        <v>45697.0</v>
      </c>
      <c r="B2762" s="3" t="s">
        <v>13</v>
      </c>
      <c r="C2762" s="3" t="s">
        <v>18</v>
      </c>
      <c r="D2762" s="3" t="s">
        <v>23</v>
      </c>
      <c r="E2762" s="3" t="s">
        <v>20</v>
      </c>
      <c r="F2762" s="3" t="s">
        <v>5437</v>
      </c>
      <c r="G2762" s="3" t="s">
        <v>5438</v>
      </c>
      <c r="H2762" s="3"/>
    </row>
    <row r="2763" ht="15.75" customHeight="1">
      <c r="A2763" s="2">
        <v>45697.0</v>
      </c>
      <c r="B2763" s="3" t="s">
        <v>13</v>
      </c>
      <c r="C2763" s="3" t="s">
        <v>169</v>
      </c>
      <c r="D2763" s="3" t="s">
        <v>63</v>
      </c>
      <c r="E2763" s="3" t="s">
        <v>59</v>
      </c>
      <c r="F2763" s="3" t="s">
        <v>5439</v>
      </c>
      <c r="G2763" s="3" t="s">
        <v>5440</v>
      </c>
      <c r="H2763" s="3"/>
    </row>
    <row r="2764" ht="15.75" customHeight="1">
      <c r="A2764" s="2">
        <v>45697.0</v>
      </c>
      <c r="B2764" s="3" t="s">
        <v>13</v>
      </c>
      <c r="C2764" s="3" t="s">
        <v>29</v>
      </c>
      <c r="D2764" s="3" t="s">
        <v>34</v>
      </c>
      <c r="E2764" s="3" t="s">
        <v>15</v>
      </c>
      <c r="F2764" s="3" t="s">
        <v>5441</v>
      </c>
      <c r="G2764" s="3" t="s">
        <v>5442</v>
      </c>
      <c r="H2764" s="3"/>
    </row>
    <row r="2765" ht="15.75" customHeight="1">
      <c r="A2765" s="2">
        <v>45697.0</v>
      </c>
      <c r="B2765" s="3" t="s">
        <v>13</v>
      </c>
      <c r="C2765" s="3" t="s">
        <v>169</v>
      </c>
      <c r="D2765" s="3" t="s">
        <v>34</v>
      </c>
      <c r="E2765" s="3" t="s">
        <v>101</v>
      </c>
      <c r="F2765" s="3" t="s">
        <v>5443</v>
      </c>
      <c r="G2765" s="3" t="s">
        <v>5444</v>
      </c>
      <c r="H2765" s="3"/>
    </row>
    <row r="2766" ht="15.75" customHeight="1">
      <c r="A2766" s="2">
        <v>45697.0</v>
      </c>
      <c r="B2766" s="3" t="s">
        <v>57</v>
      </c>
      <c r="C2766" s="3" t="s">
        <v>85</v>
      </c>
      <c r="D2766" s="3" t="s">
        <v>26</v>
      </c>
      <c r="E2766" s="3" t="s">
        <v>20</v>
      </c>
      <c r="F2766" s="3" t="s">
        <v>5445</v>
      </c>
      <c r="G2766" s="3" t="s">
        <v>5446</v>
      </c>
      <c r="H2766" s="3"/>
    </row>
    <row r="2767" ht="15.75" customHeight="1">
      <c r="A2767" s="2">
        <v>45697.0</v>
      </c>
      <c r="B2767" s="3" t="s">
        <v>57</v>
      </c>
      <c r="C2767" s="3" t="s">
        <v>58</v>
      </c>
      <c r="D2767" s="3" t="s">
        <v>23</v>
      </c>
      <c r="E2767" s="3" t="s">
        <v>20</v>
      </c>
      <c r="F2767" s="3" t="s">
        <v>5447</v>
      </c>
      <c r="G2767" s="3" t="s">
        <v>5448</v>
      </c>
      <c r="H2767" s="3"/>
    </row>
    <row r="2768" ht="15.75" customHeight="1">
      <c r="A2768" s="2">
        <v>45697.0</v>
      </c>
      <c r="B2768" s="3" t="s">
        <v>13</v>
      </c>
      <c r="C2768" s="3" t="s">
        <v>14</v>
      </c>
      <c r="D2768" s="3" t="s">
        <v>19</v>
      </c>
      <c r="E2768" s="3" t="s">
        <v>20</v>
      </c>
      <c r="F2768" s="3" t="s">
        <v>5449</v>
      </c>
      <c r="G2768" s="3" t="s">
        <v>5450</v>
      </c>
      <c r="H2768" s="3"/>
    </row>
    <row r="2769" ht="15.75" customHeight="1">
      <c r="A2769" s="2">
        <v>45697.0</v>
      </c>
      <c r="B2769" s="3" t="s">
        <v>57</v>
      </c>
      <c r="C2769" s="3" t="s">
        <v>85</v>
      </c>
      <c r="D2769" s="3" t="s">
        <v>19</v>
      </c>
      <c r="E2769" s="3" t="s">
        <v>59</v>
      </c>
      <c r="F2769" s="3" t="s">
        <v>5451</v>
      </c>
      <c r="G2769" s="3" t="s">
        <v>5452</v>
      </c>
      <c r="H2769" s="3"/>
    </row>
    <row r="2770" ht="15.75" customHeight="1">
      <c r="A2770" s="2">
        <v>45697.0</v>
      </c>
      <c r="B2770" s="3" t="s">
        <v>57</v>
      </c>
      <c r="C2770" s="3" t="s">
        <v>85</v>
      </c>
      <c r="D2770" s="3" t="s">
        <v>9</v>
      </c>
      <c r="E2770" s="3" t="s">
        <v>15</v>
      </c>
      <c r="F2770" s="3" t="s">
        <v>5453</v>
      </c>
      <c r="G2770" s="3" t="s">
        <v>5454</v>
      </c>
      <c r="H2770" s="3"/>
    </row>
    <row r="2771" ht="15.75" customHeight="1">
      <c r="A2771" s="2">
        <v>45697.0</v>
      </c>
      <c r="B2771" s="3" t="s">
        <v>57</v>
      </c>
      <c r="C2771" s="3" t="s">
        <v>85</v>
      </c>
      <c r="D2771" s="3" t="s">
        <v>38</v>
      </c>
      <c r="E2771" s="3" t="s">
        <v>20</v>
      </c>
      <c r="F2771" s="3" t="s">
        <v>5455</v>
      </c>
      <c r="G2771" s="3" t="s">
        <v>5456</v>
      </c>
      <c r="H2771" s="3"/>
    </row>
    <row r="2772" ht="15.75" customHeight="1">
      <c r="A2772" s="2">
        <v>45697.0</v>
      </c>
      <c r="B2772" s="3" t="s">
        <v>57</v>
      </c>
      <c r="C2772" s="3" t="s">
        <v>85</v>
      </c>
      <c r="D2772" s="3" t="s">
        <v>34</v>
      </c>
      <c r="E2772" s="3" t="s">
        <v>20</v>
      </c>
      <c r="F2772" s="3" t="s">
        <v>5457</v>
      </c>
      <c r="G2772" s="3" t="s">
        <v>5458</v>
      </c>
      <c r="H2772" s="3"/>
    </row>
    <row r="2773" ht="15.75" customHeight="1">
      <c r="A2773" s="2">
        <v>45697.0</v>
      </c>
      <c r="B2773" s="3" t="s">
        <v>57</v>
      </c>
      <c r="C2773" s="3" t="s">
        <v>80</v>
      </c>
      <c r="D2773" s="3" t="s">
        <v>23</v>
      </c>
      <c r="E2773" s="3" t="s">
        <v>59</v>
      </c>
      <c r="F2773" s="3" t="s">
        <v>5459</v>
      </c>
      <c r="G2773" s="3" t="s">
        <v>5460</v>
      </c>
      <c r="H2773" s="3"/>
    </row>
    <row r="2774" ht="15.75" customHeight="1">
      <c r="A2774" s="2">
        <v>45697.0</v>
      </c>
      <c r="B2774" s="3" t="s">
        <v>57</v>
      </c>
      <c r="C2774" s="3" t="s">
        <v>80</v>
      </c>
      <c r="D2774" s="3" t="s">
        <v>23</v>
      </c>
      <c r="E2774" s="3" t="s">
        <v>20</v>
      </c>
      <c r="F2774" s="3" t="s">
        <v>5461</v>
      </c>
      <c r="G2774" s="3" t="s">
        <v>5462</v>
      </c>
      <c r="H2774" s="3"/>
    </row>
    <row r="2775" ht="15.75" customHeight="1">
      <c r="A2775" s="2">
        <v>45697.0</v>
      </c>
      <c r="B2775" s="3" t="s">
        <v>57</v>
      </c>
      <c r="C2775" s="3" t="s">
        <v>80</v>
      </c>
      <c r="D2775" s="3" t="s">
        <v>23</v>
      </c>
      <c r="E2775" s="3" t="s">
        <v>59</v>
      </c>
      <c r="F2775" s="3" t="s">
        <v>5463</v>
      </c>
      <c r="G2775" s="3" t="s">
        <v>5464</v>
      </c>
      <c r="H2775" s="3"/>
    </row>
    <row r="2776" ht="15.75" customHeight="1">
      <c r="A2776" s="2">
        <v>45697.0</v>
      </c>
      <c r="B2776" s="3" t="s">
        <v>57</v>
      </c>
      <c r="C2776" s="3" t="s">
        <v>80</v>
      </c>
      <c r="D2776" s="3" t="s">
        <v>9</v>
      </c>
      <c r="E2776" s="3" t="s">
        <v>15</v>
      </c>
      <c r="F2776" s="3" t="s">
        <v>5465</v>
      </c>
      <c r="G2776" s="3" t="s">
        <v>5466</v>
      </c>
      <c r="H2776" s="3"/>
    </row>
    <row r="2777" ht="15.75" customHeight="1">
      <c r="A2777" s="2">
        <v>45697.0</v>
      </c>
      <c r="B2777" s="3" t="s">
        <v>57</v>
      </c>
      <c r="C2777" s="3" t="s">
        <v>71</v>
      </c>
      <c r="D2777" s="3" t="s">
        <v>19</v>
      </c>
      <c r="E2777" s="3" t="s">
        <v>59</v>
      </c>
      <c r="F2777" s="3" t="s">
        <v>5467</v>
      </c>
      <c r="G2777" s="3" t="s">
        <v>5468</v>
      </c>
      <c r="H2777" s="3"/>
    </row>
    <row r="2778" ht="15.75" customHeight="1">
      <c r="A2778" s="2">
        <v>45697.0</v>
      </c>
      <c r="B2778" s="3" t="s">
        <v>57</v>
      </c>
      <c r="C2778" s="3" t="s">
        <v>71</v>
      </c>
      <c r="D2778" s="3" t="s">
        <v>9</v>
      </c>
      <c r="E2778" s="3" t="s">
        <v>15</v>
      </c>
      <c r="F2778" s="3" t="s">
        <v>5469</v>
      </c>
      <c r="G2778" s="3" t="s">
        <v>5470</v>
      </c>
      <c r="H2778" s="3"/>
    </row>
    <row r="2779" ht="15.75" customHeight="1">
      <c r="A2779" s="2">
        <v>45697.0</v>
      </c>
      <c r="B2779" s="3" t="s">
        <v>57</v>
      </c>
      <c r="C2779" s="4" t="s">
        <v>62</v>
      </c>
      <c r="D2779" s="3" t="s">
        <v>68</v>
      </c>
      <c r="E2779" s="3" t="s">
        <v>59</v>
      </c>
      <c r="F2779" s="3" t="s">
        <v>5471</v>
      </c>
      <c r="G2779" s="3" t="s">
        <v>1889</v>
      </c>
      <c r="H2779" s="3"/>
    </row>
    <row r="2780" ht="15.75" customHeight="1">
      <c r="A2780" s="2">
        <v>45697.0</v>
      </c>
      <c r="B2780" s="3" t="s">
        <v>57</v>
      </c>
      <c r="C2780" s="4" t="s">
        <v>62</v>
      </c>
      <c r="D2780" s="3" t="s">
        <v>19</v>
      </c>
      <c r="E2780" s="3" t="s">
        <v>20</v>
      </c>
      <c r="F2780" s="3" t="s">
        <v>5472</v>
      </c>
      <c r="G2780" s="3" t="s">
        <v>5473</v>
      </c>
      <c r="H2780" s="3"/>
    </row>
    <row r="2781" ht="15.75" customHeight="1">
      <c r="A2781" s="2">
        <v>45697.0</v>
      </c>
      <c r="B2781" s="3" t="s">
        <v>57</v>
      </c>
      <c r="C2781" s="4" t="s">
        <v>62</v>
      </c>
      <c r="D2781" s="3" t="s">
        <v>23</v>
      </c>
      <c r="E2781" s="3" t="s">
        <v>59</v>
      </c>
      <c r="F2781" s="3" t="s">
        <v>5474</v>
      </c>
      <c r="G2781" s="3" t="s">
        <v>5475</v>
      </c>
      <c r="H2781" s="3"/>
    </row>
    <row r="2782" ht="15.75" customHeight="1">
      <c r="A2782" s="2">
        <v>45697.0</v>
      </c>
      <c r="B2782" s="3" t="s">
        <v>57</v>
      </c>
      <c r="C2782" s="3" t="s">
        <v>58</v>
      </c>
      <c r="D2782" s="3" t="s">
        <v>34</v>
      </c>
      <c r="E2782" s="3" t="s">
        <v>20</v>
      </c>
      <c r="F2782" s="3" t="s">
        <v>5476</v>
      </c>
      <c r="G2782" s="3" t="s">
        <v>5477</v>
      </c>
      <c r="H2782" s="3"/>
    </row>
    <row r="2783" ht="15.75" customHeight="1">
      <c r="A2783" s="2">
        <v>45697.0</v>
      </c>
      <c r="B2783" s="3" t="s">
        <v>57</v>
      </c>
      <c r="C2783" s="3" t="s">
        <v>58</v>
      </c>
      <c r="D2783" s="3" t="s">
        <v>68</v>
      </c>
      <c r="E2783" s="3" t="s">
        <v>59</v>
      </c>
      <c r="F2783" s="3" t="s">
        <v>5478</v>
      </c>
      <c r="G2783" s="3" t="s">
        <v>5479</v>
      </c>
      <c r="H2783" s="3"/>
    </row>
    <row r="2784" ht="15.75" customHeight="1">
      <c r="A2784" s="2">
        <v>45697.0</v>
      </c>
      <c r="B2784" s="3" t="s">
        <v>13</v>
      </c>
      <c r="C2784" s="3" t="s">
        <v>14</v>
      </c>
      <c r="D2784" s="3" t="s">
        <v>68</v>
      </c>
      <c r="E2784" s="3" t="s">
        <v>20</v>
      </c>
      <c r="F2784" s="3" t="s">
        <v>5480</v>
      </c>
      <c r="G2784" s="3" t="s">
        <v>5481</v>
      </c>
      <c r="H2784" s="3"/>
    </row>
    <row r="2785" ht="15.75" customHeight="1">
      <c r="A2785" s="2">
        <v>45697.0</v>
      </c>
      <c r="B2785" s="3" t="s">
        <v>7</v>
      </c>
      <c r="C2785" s="3" t="s">
        <v>8</v>
      </c>
      <c r="D2785" s="3" t="s">
        <v>68</v>
      </c>
      <c r="E2785" s="3" t="s">
        <v>20</v>
      </c>
      <c r="F2785" s="3" t="s">
        <v>5482</v>
      </c>
      <c r="G2785" s="3" t="s">
        <v>5483</v>
      </c>
      <c r="H2785" s="3"/>
    </row>
    <row r="2786" ht="15.75" customHeight="1">
      <c r="A2786" s="2">
        <v>45697.0</v>
      </c>
      <c r="B2786" s="3" t="s">
        <v>13</v>
      </c>
      <c r="C2786" s="3" t="s">
        <v>14</v>
      </c>
      <c r="D2786" s="3" t="s">
        <v>38</v>
      </c>
      <c r="E2786" s="3" t="s">
        <v>20</v>
      </c>
      <c r="F2786" s="3" t="s">
        <v>5484</v>
      </c>
      <c r="G2786" s="3" t="s">
        <v>5485</v>
      </c>
      <c r="H2786" s="3"/>
    </row>
    <row r="2787" ht="15.75" customHeight="1">
      <c r="A2787" s="2">
        <v>45697.0</v>
      </c>
      <c r="B2787" s="3" t="s">
        <v>7</v>
      </c>
      <c r="C2787" s="3" t="s">
        <v>131</v>
      </c>
      <c r="D2787" s="3" t="s">
        <v>23</v>
      </c>
      <c r="E2787" s="3" t="s">
        <v>15</v>
      </c>
      <c r="F2787" s="3" t="s">
        <v>5486</v>
      </c>
      <c r="G2787" s="3" t="s">
        <v>5487</v>
      </c>
      <c r="H2787" s="3"/>
    </row>
    <row r="2788" ht="15.75" customHeight="1">
      <c r="A2788" s="2">
        <v>45697.0</v>
      </c>
      <c r="B2788" s="3" t="s">
        <v>7</v>
      </c>
      <c r="C2788" s="3" t="s">
        <v>126</v>
      </c>
      <c r="D2788" s="3" t="s">
        <v>9</v>
      </c>
      <c r="E2788" s="3" t="s">
        <v>258</v>
      </c>
      <c r="F2788" s="3" t="s">
        <v>5488</v>
      </c>
      <c r="G2788" s="3" t="s">
        <v>5489</v>
      </c>
      <c r="H2788" s="3"/>
    </row>
    <row r="2789" ht="15.75" customHeight="1">
      <c r="A2789" s="2">
        <v>45697.0</v>
      </c>
      <c r="B2789" s="3" t="s">
        <v>7</v>
      </c>
      <c r="C2789" s="3" t="s">
        <v>126</v>
      </c>
      <c r="D2789" s="3" t="s">
        <v>68</v>
      </c>
      <c r="E2789" s="3" t="s">
        <v>15</v>
      </c>
      <c r="F2789" s="3" t="s">
        <v>5490</v>
      </c>
      <c r="G2789" s="3" t="s">
        <v>5491</v>
      </c>
      <c r="H2789" s="3"/>
    </row>
    <row r="2790" ht="15.75" customHeight="1">
      <c r="A2790" s="2">
        <v>45697.0</v>
      </c>
      <c r="B2790" s="3" t="s">
        <v>7</v>
      </c>
      <c r="C2790" s="3" t="s">
        <v>126</v>
      </c>
      <c r="D2790" s="3" t="s">
        <v>34</v>
      </c>
      <c r="E2790" s="3" t="s">
        <v>10</v>
      </c>
      <c r="F2790" s="3" t="s">
        <v>5492</v>
      </c>
      <c r="G2790" s="3" t="s">
        <v>5493</v>
      </c>
      <c r="H2790" s="3"/>
    </row>
    <row r="2791" ht="15.75" customHeight="1">
      <c r="A2791" s="2">
        <v>45697.0</v>
      </c>
      <c r="B2791" s="3" t="s">
        <v>7</v>
      </c>
      <c r="C2791" s="3" t="s">
        <v>126</v>
      </c>
      <c r="D2791" s="3" t="s">
        <v>23</v>
      </c>
      <c r="E2791" s="3" t="s">
        <v>15</v>
      </c>
      <c r="F2791" s="3" t="s">
        <v>5494</v>
      </c>
      <c r="G2791" s="3" t="s">
        <v>5495</v>
      </c>
      <c r="H2791" s="3"/>
    </row>
    <row r="2792" ht="15.75" customHeight="1">
      <c r="A2792" s="2">
        <v>45697.0</v>
      </c>
      <c r="B2792" s="3" t="s">
        <v>7</v>
      </c>
      <c r="C2792" s="3" t="s">
        <v>118</v>
      </c>
      <c r="D2792" s="3" t="s">
        <v>19</v>
      </c>
      <c r="E2792" s="3" t="s">
        <v>15</v>
      </c>
      <c r="F2792" s="3" t="s">
        <v>5496</v>
      </c>
      <c r="G2792" s="3" t="s">
        <v>5497</v>
      </c>
      <c r="H2792" s="3"/>
    </row>
    <row r="2793" ht="15.75" customHeight="1">
      <c r="A2793" s="2">
        <v>45697.0</v>
      </c>
      <c r="B2793" s="3" t="s">
        <v>7</v>
      </c>
      <c r="C2793" s="3" t="s">
        <v>131</v>
      </c>
      <c r="D2793" s="3" t="s">
        <v>19</v>
      </c>
      <c r="E2793" s="3" t="s">
        <v>15</v>
      </c>
      <c r="F2793" s="3" t="s">
        <v>5498</v>
      </c>
      <c r="G2793" s="3" t="s">
        <v>5499</v>
      </c>
      <c r="H2793" s="3"/>
    </row>
    <row r="2794" ht="15.75" customHeight="1">
      <c r="A2794" s="2">
        <v>45697.0</v>
      </c>
      <c r="B2794" s="3" t="s">
        <v>7</v>
      </c>
      <c r="C2794" s="3" t="s">
        <v>118</v>
      </c>
      <c r="D2794" s="3" t="s">
        <v>68</v>
      </c>
      <c r="E2794" s="3" t="s">
        <v>15</v>
      </c>
      <c r="F2794" s="3" t="s">
        <v>5500</v>
      </c>
      <c r="G2794" s="3" t="s">
        <v>5501</v>
      </c>
      <c r="H2794" s="3"/>
    </row>
    <row r="2795" ht="15.75" customHeight="1">
      <c r="A2795" s="2">
        <v>45697.0</v>
      </c>
      <c r="B2795" s="3" t="s">
        <v>7</v>
      </c>
      <c r="C2795" s="3" t="s">
        <v>106</v>
      </c>
      <c r="D2795" s="3" t="s">
        <v>34</v>
      </c>
      <c r="E2795" s="3" t="s">
        <v>258</v>
      </c>
      <c r="F2795" s="3" t="s">
        <v>5502</v>
      </c>
      <c r="G2795" s="3" t="s">
        <v>5503</v>
      </c>
      <c r="H2795" s="3"/>
    </row>
    <row r="2796" ht="15.75" customHeight="1">
      <c r="A2796" s="2">
        <v>45697.0</v>
      </c>
      <c r="B2796" s="3" t="s">
        <v>7</v>
      </c>
      <c r="C2796" s="3" t="s">
        <v>106</v>
      </c>
      <c r="D2796" s="3" t="s">
        <v>26</v>
      </c>
      <c r="E2796" s="3" t="s">
        <v>660</v>
      </c>
      <c r="F2796" s="3" t="s">
        <v>5504</v>
      </c>
      <c r="G2796" s="3" t="s">
        <v>5505</v>
      </c>
      <c r="H2796" s="3"/>
    </row>
    <row r="2797" ht="15.75" customHeight="1">
      <c r="A2797" s="2">
        <v>45697.0</v>
      </c>
      <c r="B2797" s="3" t="s">
        <v>7</v>
      </c>
      <c r="C2797" s="3" t="s">
        <v>106</v>
      </c>
      <c r="D2797" s="3" t="s">
        <v>19</v>
      </c>
      <c r="E2797" s="3" t="s">
        <v>101</v>
      </c>
      <c r="F2797" s="3" t="s">
        <v>5506</v>
      </c>
      <c r="G2797" s="3" t="s">
        <v>5507</v>
      </c>
      <c r="H2797" s="3"/>
    </row>
    <row r="2798" ht="15.75" customHeight="1">
      <c r="A2798" s="2">
        <v>45697.0</v>
      </c>
      <c r="B2798" s="3" t="s">
        <v>7</v>
      </c>
      <c r="C2798" s="3" t="s">
        <v>8</v>
      </c>
      <c r="D2798" s="3" t="s">
        <v>68</v>
      </c>
      <c r="E2798" s="3" t="s">
        <v>15</v>
      </c>
      <c r="F2798" s="3" t="s">
        <v>5508</v>
      </c>
      <c r="G2798" s="3" t="s">
        <v>5509</v>
      </c>
      <c r="H2798" s="3"/>
    </row>
    <row r="2799" ht="15.75" customHeight="1">
      <c r="A2799" s="2">
        <v>45697.0</v>
      </c>
      <c r="B2799" s="3" t="s">
        <v>7</v>
      </c>
      <c r="C2799" s="3" t="s">
        <v>8</v>
      </c>
      <c r="D2799" s="3" t="s">
        <v>34</v>
      </c>
      <c r="E2799" s="3" t="s">
        <v>258</v>
      </c>
      <c r="F2799" s="3" t="s">
        <v>5510</v>
      </c>
      <c r="G2799" s="3" t="s">
        <v>5511</v>
      </c>
      <c r="H2799" s="3"/>
    </row>
    <row r="2800" ht="15.75" customHeight="1">
      <c r="A2800" s="2">
        <v>45697.0</v>
      </c>
      <c r="B2800" s="3" t="s">
        <v>7</v>
      </c>
      <c r="C2800" s="3" t="s">
        <v>8</v>
      </c>
      <c r="D2800" s="3" t="s">
        <v>9</v>
      </c>
      <c r="E2800" s="3" t="s">
        <v>10</v>
      </c>
      <c r="F2800" s="3" t="s">
        <v>5512</v>
      </c>
      <c r="G2800" s="3" t="s">
        <v>5513</v>
      </c>
      <c r="H2800" s="3"/>
    </row>
    <row r="2801" ht="15.75" customHeight="1">
      <c r="A2801" s="2">
        <v>45697.0</v>
      </c>
      <c r="B2801" s="3" t="s">
        <v>7</v>
      </c>
      <c r="C2801" s="3" t="s">
        <v>106</v>
      </c>
      <c r="D2801" s="3" t="s">
        <v>26</v>
      </c>
      <c r="E2801" s="3" t="s">
        <v>1097</v>
      </c>
      <c r="F2801" s="3" t="s">
        <v>5514</v>
      </c>
      <c r="G2801" s="3" t="s">
        <v>5515</v>
      </c>
      <c r="H2801" s="3"/>
    </row>
    <row r="2802" ht="15.75" customHeight="1">
      <c r="A2802" s="2">
        <v>45697.0</v>
      </c>
      <c r="B2802" s="3" t="s">
        <v>7</v>
      </c>
      <c r="C2802" s="3" t="s">
        <v>131</v>
      </c>
      <c r="D2802" s="3" t="s">
        <v>9</v>
      </c>
      <c r="E2802" s="3" t="s">
        <v>10</v>
      </c>
      <c r="F2802" s="3" t="s">
        <v>5516</v>
      </c>
      <c r="G2802" s="3" t="s">
        <v>5517</v>
      </c>
      <c r="H2802" s="3"/>
    </row>
    <row r="2803" ht="15.75" customHeight="1">
      <c r="A2803" s="2">
        <v>45697.0</v>
      </c>
      <c r="B2803" s="3" t="s">
        <v>13</v>
      </c>
      <c r="C2803" s="3" t="s">
        <v>14</v>
      </c>
      <c r="D2803" s="3" t="s">
        <v>34</v>
      </c>
      <c r="E2803" s="3" t="s">
        <v>15</v>
      </c>
      <c r="F2803" s="3" t="s">
        <v>5518</v>
      </c>
      <c r="G2803" s="3" t="s">
        <v>5519</v>
      </c>
      <c r="H2803" s="3"/>
    </row>
    <row r="2804" ht="15.75" customHeight="1">
      <c r="A2804" s="2">
        <v>45697.0</v>
      </c>
      <c r="B2804" s="3" t="s">
        <v>92</v>
      </c>
      <c r="C2804" s="3" t="s">
        <v>158</v>
      </c>
      <c r="D2804" s="3" t="s">
        <v>34</v>
      </c>
      <c r="E2804" s="3" t="s">
        <v>101</v>
      </c>
      <c r="F2804" s="3" t="s">
        <v>5520</v>
      </c>
      <c r="G2804" s="3" t="s">
        <v>5521</v>
      </c>
      <c r="H2804" s="3"/>
    </row>
    <row r="2805" ht="15.75" customHeight="1">
      <c r="A2805" s="2">
        <v>45697.0</v>
      </c>
      <c r="B2805" s="3" t="s">
        <v>92</v>
      </c>
      <c r="C2805" s="3" t="s">
        <v>93</v>
      </c>
      <c r="D2805" s="3" t="s">
        <v>19</v>
      </c>
      <c r="E2805" s="3" t="s">
        <v>15</v>
      </c>
      <c r="F2805" s="3" t="s">
        <v>5522</v>
      </c>
      <c r="G2805" s="3" t="s">
        <v>5523</v>
      </c>
      <c r="H2805" s="3"/>
    </row>
    <row r="2806" ht="15.75" customHeight="1">
      <c r="A2806" s="2">
        <v>45697.0</v>
      </c>
      <c r="B2806" s="3" t="s">
        <v>92</v>
      </c>
      <c r="C2806" s="3" t="s">
        <v>93</v>
      </c>
      <c r="D2806" s="3" t="s">
        <v>63</v>
      </c>
      <c r="E2806" s="3" t="s">
        <v>109</v>
      </c>
      <c r="F2806" s="3" t="s">
        <v>5524</v>
      </c>
      <c r="G2806" s="3" t="s">
        <v>5525</v>
      </c>
      <c r="H2806" s="3"/>
    </row>
    <row r="2807" ht="15.75" customHeight="1">
      <c r="A2807" s="2">
        <v>45697.0</v>
      </c>
      <c r="B2807" s="3" t="s">
        <v>92</v>
      </c>
      <c r="C2807" s="3" t="s">
        <v>93</v>
      </c>
      <c r="D2807" s="3" t="s">
        <v>23</v>
      </c>
      <c r="E2807" s="3" t="s">
        <v>20</v>
      </c>
      <c r="F2807" s="3" t="s">
        <v>5526</v>
      </c>
      <c r="G2807" s="3" t="s">
        <v>5527</v>
      </c>
      <c r="H2807" s="3"/>
    </row>
    <row r="2808" ht="15.75" customHeight="1">
      <c r="A2808" s="2">
        <v>45697.0</v>
      </c>
      <c r="B2808" s="3" t="s">
        <v>92</v>
      </c>
      <c r="C2808" s="3" t="s">
        <v>98</v>
      </c>
      <c r="D2808" s="3" t="s">
        <v>26</v>
      </c>
      <c r="E2808" s="3" t="s">
        <v>101</v>
      </c>
      <c r="F2808" s="3" t="s">
        <v>5528</v>
      </c>
      <c r="G2808" s="3" t="s">
        <v>5529</v>
      </c>
      <c r="H2808" s="3"/>
    </row>
    <row r="2809" ht="15.75" customHeight="1">
      <c r="A2809" s="2">
        <v>45697.0</v>
      </c>
      <c r="B2809" s="3" t="s">
        <v>7</v>
      </c>
      <c r="C2809" s="3" t="s">
        <v>131</v>
      </c>
      <c r="D2809" s="3" t="s">
        <v>19</v>
      </c>
      <c r="E2809" s="3" t="s">
        <v>101</v>
      </c>
      <c r="F2809" s="3" t="s">
        <v>5530</v>
      </c>
      <c r="G2809" s="3" t="s">
        <v>5531</v>
      </c>
      <c r="H2809" s="3"/>
    </row>
    <row r="2810" ht="15.75" customHeight="1">
      <c r="A2810" s="2">
        <v>45697.0</v>
      </c>
      <c r="B2810" s="3" t="s">
        <v>92</v>
      </c>
      <c r="C2810" s="3" t="s">
        <v>98</v>
      </c>
      <c r="D2810" s="3" t="s">
        <v>63</v>
      </c>
      <c r="E2810" s="3" t="s">
        <v>101</v>
      </c>
      <c r="F2810" s="3" t="s">
        <v>5532</v>
      </c>
      <c r="G2810" s="3" t="s">
        <v>5533</v>
      </c>
      <c r="H2810" s="3"/>
    </row>
    <row r="2811" ht="15.75" customHeight="1">
      <c r="A2811" s="2">
        <v>45697.0</v>
      </c>
      <c r="B2811" s="3" t="s">
        <v>92</v>
      </c>
      <c r="C2811" s="3" t="s">
        <v>144</v>
      </c>
      <c r="D2811" s="3" t="s">
        <v>63</v>
      </c>
      <c r="E2811" s="3" t="s">
        <v>109</v>
      </c>
      <c r="F2811" s="3" t="s">
        <v>5534</v>
      </c>
      <c r="G2811" s="3" t="s">
        <v>5535</v>
      </c>
      <c r="H2811" s="3"/>
    </row>
    <row r="2812" ht="15.75" customHeight="1">
      <c r="A2812" s="2">
        <v>45697.0</v>
      </c>
      <c r="B2812" s="3" t="s">
        <v>92</v>
      </c>
      <c r="C2812" s="3" t="s">
        <v>98</v>
      </c>
      <c r="D2812" s="3" t="s">
        <v>26</v>
      </c>
      <c r="E2812" s="3" t="s">
        <v>15</v>
      </c>
      <c r="F2812" s="3" t="s">
        <v>5536</v>
      </c>
      <c r="G2812" s="3" t="s">
        <v>5537</v>
      </c>
      <c r="H2812" s="3"/>
    </row>
    <row r="2813" ht="15.75" customHeight="1">
      <c r="A2813" s="2">
        <v>45697.0</v>
      </c>
      <c r="B2813" s="3" t="s">
        <v>92</v>
      </c>
      <c r="C2813" s="4" t="s">
        <v>149</v>
      </c>
      <c r="D2813" s="3" t="s">
        <v>9</v>
      </c>
      <c r="E2813" s="3" t="s">
        <v>10</v>
      </c>
      <c r="F2813" s="3" t="s">
        <v>5538</v>
      </c>
      <c r="G2813" s="3" t="s">
        <v>5539</v>
      </c>
      <c r="H2813" s="3"/>
    </row>
    <row r="2814" ht="15.75" customHeight="1">
      <c r="A2814" s="2">
        <v>45697.0</v>
      </c>
      <c r="B2814" s="3" t="s">
        <v>92</v>
      </c>
      <c r="C2814" s="4" t="s">
        <v>149</v>
      </c>
      <c r="D2814" s="3" t="s">
        <v>9</v>
      </c>
      <c r="E2814" s="3" t="s">
        <v>109</v>
      </c>
      <c r="F2814" s="3" t="s">
        <v>5540</v>
      </c>
      <c r="G2814" s="3" t="s">
        <v>5541</v>
      </c>
      <c r="H2814" s="3"/>
    </row>
    <row r="2815" ht="15.75" customHeight="1">
      <c r="A2815" s="2">
        <v>45697.0</v>
      </c>
      <c r="B2815" s="3" t="s">
        <v>92</v>
      </c>
      <c r="C2815" s="4" t="s">
        <v>149</v>
      </c>
      <c r="D2815" s="3" t="s">
        <v>9</v>
      </c>
      <c r="E2815" s="3" t="s">
        <v>10</v>
      </c>
      <c r="F2815" s="3" t="s">
        <v>1728</v>
      </c>
      <c r="G2815" s="3" t="s">
        <v>5542</v>
      </c>
      <c r="H2815" s="3"/>
    </row>
    <row r="2816" ht="15.75" customHeight="1">
      <c r="A2816" s="2">
        <v>45697.0</v>
      </c>
      <c r="B2816" s="3" t="s">
        <v>92</v>
      </c>
      <c r="C2816" s="3" t="s">
        <v>158</v>
      </c>
      <c r="D2816" s="3" t="s">
        <v>23</v>
      </c>
      <c r="E2816" s="3" t="s">
        <v>15</v>
      </c>
      <c r="F2816" s="3" t="s">
        <v>5543</v>
      </c>
      <c r="G2816" s="3" t="s">
        <v>1642</v>
      </c>
      <c r="H2816" s="3"/>
    </row>
    <row r="2817" ht="15.75" customHeight="1">
      <c r="A2817" s="2">
        <v>45697.0</v>
      </c>
      <c r="B2817" s="3" t="s">
        <v>92</v>
      </c>
      <c r="C2817" s="3" t="s">
        <v>158</v>
      </c>
      <c r="D2817" s="3" t="s">
        <v>19</v>
      </c>
      <c r="E2817" s="3" t="s">
        <v>20</v>
      </c>
      <c r="F2817" s="3" t="s">
        <v>5544</v>
      </c>
      <c r="G2817" s="3" t="s">
        <v>5545</v>
      </c>
      <c r="H2817" s="3"/>
    </row>
    <row r="2818" ht="15.75" customHeight="1">
      <c r="A2818" s="2">
        <v>45697.0</v>
      </c>
      <c r="B2818" s="3" t="s">
        <v>92</v>
      </c>
      <c r="C2818" s="3" t="s">
        <v>158</v>
      </c>
      <c r="D2818" s="3" t="s">
        <v>34</v>
      </c>
      <c r="E2818" s="3" t="s">
        <v>101</v>
      </c>
      <c r="F2818" s="3" t="s">
        <v>5546</v>
      </c>
      <c r="G2818" s="3" t="s">
        <v>5547</v>
      </c>
      <c r="H2818" s="3"/>
    </row>
    <row r="2819" ht="15.75" customHeight="1">
      <c r="A2819" s="2">
        <v>45697.0</v>
      </c>
      <c r="B2819" s="3" t="s">
        <v>92</v>
      </c>
      <c r="C2819" s="3" t="s">
        <v>158</v>
      </c>
      <c r="D2819" s="3" t="s">
        <v>19</v>
      </c>
      <c r="E2819" s="3" t="s">
        <v>15</v>
      </c>
      <c r="F2819" s="3" t="s">
        <v>5523</v>
      </c>
      <c r="G2819" s="3" t="s">
        <v>5548</v>
      </c>
      <c r="H2819" s="3"/>
    </row>
    <row r="2820" ht="15.75" customHeight="1">
      <c r="A2820" s="2">
        <v>45697.0</v>
      </c>
      <c r="B2820" s="3" t="s">
        <v>92</v>
      </c>
      <c r="C2820" s="3" t="s">
        <v>144</v>
      </c>
      <c r="D2820" s="3" t="s">
        <v>34</v>
      </c>
      <c r="E2820" s="3" t="s">
        <v>101</v>
      </c>
      <c r="F2820" s="3" t="s">
        <v>5549</v>
      </c>
      <c r="G2820" s="3" t="s">
        <v>5550</v>
      </c>
      <c r="H2820" s="3"/>
    </row>
    <row r="2821" ht="15.75" customHeight="1">
      <c r="A2821" s="2">
        <v>45698.0</v>
      </c>
      <c r="B2821" s="3" t="s">
        <v>13</v>
      </c>
      <c r="C2821" s="3" t="s">
        <v>169</v>
      </c>
      <c r="D2821" s="3" t="s">
        <v>68</v>
      </c>
      <c r="E2821" s="3" t="s">
        <v>59</v>
      </c>
      <c r="F2821" s="3" t="s">
        <v>5551</v>
      </c>
      <c r="G2821" s="3" t="s">
        <v>5552</v>
      </c>
      <c r="H2821" s="3"/>
    </row>
    <row r="2822" ht="15.75" customHeight="1">
      <c r="A2822" s="2">
        <v>45698.0</v>
      </c>
      <c r="B2822" s="3" t="s">
        <v>13</v>
      </c>
      <c r="C2822" s="3" t="s">
        <v>169</v>
      </c>
      <c r="D2822" s="3" t="s">
        <v>63</v>
      </c>
      <c r="E2822" s="3" t="s">
        <v>59</v>
      </c>
      <c r="F2822" s="3" t="s">
        <v>5553</v>
      </c>
      <c r="G2822" s="3" t="s">
        <v>5554</v>
      </c>
      <c r="H2822" s="3"/>
    </row>
    <row r="2823" ht="15.75" customHeight="1">
      <c r="A2823" s="2">
        <v>45698.0</v>
      </c>
      <c r="B2823" s="3" t="s">
        <v>13</v>
      </c>
      <c r="C2823" s="3" t="s">
        <v>37</v>
      </c>
      <c r="D2823" s="3" t="s">
        <v>34</v>
      </c>
      <c r="E2823" s="3" t="s">
        <v>101</v>
      </c>
      <c r="F2823" s="3" t="s">
        <v>5555</v>
      </c>
      <c r="G2823" s="3" t="s">
        <v>5556</v>
      </c>
      <c r="H2823" s="3"/>
    </row>
    <row r="2824" ht="15.75" customHeight="1">
      <c r="A2824" s="2">
        <v>45698.0</v>
      </c>
      <c r="B2824" s="3" t="s">
        <v>13</v>
      </c>
      <c r="C2824" s="3" t="s">
        <v>37</v>
      </c>
      <c r="D2824" s="3" t="s">
        <v>19</v>
      </c>
      <c r="E2824" s="3" t="s">
        <v>20</v>
      </c>
      <c r="F2824" s="3" t="s">
        <v>451</v>
      </c>
      <c r="G2824" s="3" t="s">
        <v>5557</v>
      </c>
      <c r="H2824" s="3"/>
    </row>
    <row r="2825" ht="15.75" customHeight="1">
      <c r="A2825" s="2">
        <v>45698.0</v>
      </c>
      <c r="B2825" s="3" t="s">
        <v>13</v>
      </c>
      <c r="C2825" s="3" t="s">
        <v>37</v>
      </c>
      <c r="D2825" s="3" t="s">
        <v>19</v>
      </c>
      <c r="E2825" s="3" t="s">
        <v>20</v>
      </c>
      <c r="F2825" s="3" t="s">
        <v>5558</v>
      </c>
      <c r="G2825" s="3" t="s">
        <v>5559</v>
      </c>
      <c r="H2825" s="3"/>
    </row>
    <row r="2826" ht="15.75" customHeight="1">
      <c r="A2826" s="2">
        <v>45698.0</v>
      </c>
      <c r="B2826" s="3" t="s">
        <v>13</v>
      </c>
      <c r="C2826" s="3" t="s">
        <v>29</v>
      </c>
      <c r="D2826" s="3" t="s">
        <v>63</v>
      </c>
      <c r="E2826" s="3" t="s">
        <v>59</v>
      </c>
      <c r="F2826" s="3" t="s">
        <v>5560</v>
      </c>
      <c r="G2826" s="3" t="s">
        <v>5561</v>
      </c>
      <c r="H2826" s="3"/>
    </row>
    <row r="2827" ht="15.75" customHeight="1">
      <c r="A2827" s="2">
        <v>45698.0</v>
      </c>
      <c r="B2827" s="3" t="s">
        <v>13</v>
      </c>
      <c r="C2827" s="3" t="s">
        <v>14</v>
      </c>
      <c r="D2827" s="3" t="s">
        <v>26</v>
      </c>
      <c r="E2827" s="3" t="s">
        <v>20</v>
      </c>
      <c r="F2827" s="3" t="s">
        <v>5562</v>
      </c>
      <c r="G2827" s="3" t="s">
        <v>5563</v>
      </c>
      <c r="H2827" s="3"/>
    </row>
    <row r="2828" ht="15.75" customHeight="1">
      <c r="A2828" s="2">
        <v>45698.0</v>
      </c>
      <c r="B2828" s="3" t="s">
        <v>13</v>
      </c>
      <c r="C2828" s="3" t="s">
        <v>29</v>
      </c>
      <c r="D2828" s="3" t="s">
        <v>68</v>
      </c>
      <c r="E2828" s="3" t="s">
        <v>59</v>
      </c>
      <c r="F2828" s="3" t="s">
        <v>5564</v>
      </c>
      <c r="G2828" s="3" t="s">
        <v>5565</v>
      </c>
      <c r="H2828" s="3"/>
    </row>
    <row r="2829" ht="15.75" customHeight="1">
      <c r="A2829" s="2">
        <v>45698.0</v>
      </c>
      <c r="B2829" s="3" t="s">
        <v>13</v>
      </c>
      <c r="C2829" s="3" t="s">
        <v>29</v>
      </c>
      <c r="D2829" s="3" t="s">
        <v>19</v>
      </c>
      <c r="E2829" s="3" t="s">
        <v>20</v>
      </c>
      <c r="F2829" s="3" t="s">
        <v>5566</v>
      </c>
      <c r="G2829" s="3" t="s">
        <v>5567</v>
      </c>
      <c r="H2829" s="3"/>
    </row>
    <row r="2830" ht="15.75" customHeight="1">
      <c r="A2830" s="2">
        <v>45698.0</v>
      </c>
      <c r="B2830" s="3" t="s">
        <v>13</v>
      </c>
      <c r="C2830" s="3" t="s">
        <v>18</v>
      </c>
      <c r="D2830" s="3" t="s">
        <v>68</v>
      </c>
      <c r="E2830" s="3" t="s">
        <v>59</v>
      </c>
      <c r="F2830" s="3" t="s">
        <v>4113</v>
      </c>
      <c r="G2830" s="3" t="s">
        <v>1361</v>
      </c>
      <c r="H2830" s="3"/>
    </row>
    <row r="2831" ht="15.75" customHeight="1">
      <c r="A2831" s="2">
        <v>45698.0</v>
      </c>
      <c r="B2831" s="3" t="s">
        <v>13</v>
      </c>
      <c r="C2831" s="3" t="s">
        <v>18</v>
      </c>
      <c r="D2831" s="3" t="s">
        <v>34</v>
      </c>
      <c r="E2831" s="3" t="s">
        <v>15</v>
      </c>
      <c r="F2831" s="3" t="s">
        <v>5568</v>
      </c>
      <c r="G2831" s="3" t="s">
        <v>5569</v>
      </c>
      <c r="H2831" s="3"/>
    </row>
    <row r="2832" ht="15.75" customHeight="1">
      <c r="A2832" s="2">
        <v>45698.0</v>
      </c>
      <c r="B2832" s="3" t="s">
        <v>13</v>
      </c>
      <c r="C2832" s="3" t="s">
        <v>18</v>
      </c>
      <c r="D2832" s="3" t="s">
        <v>38</v>
      </c>
      <c r="E2832" s="3" t="s">
        <v>20</v>
      </c>
      <c r="F2832" s="3" t="s">
        <v>5570</v>
      </c>
      <c r="G2832" s="3" t="s">
        <v>5571</v>
      </c>
      <c r="H2832" s="3"/>
    </row>
    <row r="2833" ht="15.75" customHeight="1">
      <c r="A2833" s="2">
        <v>45698.0</v>
      </c>
      <c r="B2833" s="3" t="s">
        <v>13</v>
      </c>
      <c r="C2833" s="3" t="s">
        <v>14</v>
      </c>
      <c r="D2833" s="3" t="s">
        <v>9</v>
      </c>
      <c r="E2833" s="3" t="s">
        <v>101</v>
      </c>
      <c r="F2833" s="3" t="s">
        <v>4290</v>
      </c>
      <c r="G2833" s="3" t="s">
        <v>5572</v>
      </c>
      <c r="H2833" s="3"/>
    </row>
    <row r="2834" ht="15.75" customHeight="1">
      <c r="A2834" s="2">
        <v>45698.0</v>
      </c>
      <c r="B2834" s="3" t="s">
        <v>13</v>
      </c>
      <c r="C2834" s="3" t="s">
        <v>169</v>
      </c>
      <c r="D2834" s="3" t="s">
        <v>9</v>
      </c>
      <c r="E2834" s="3" t="s">
        <v>101</v>
      </c>
      <c r="F2834" s="3" t="s">
        <v>5573</v>
      </c>
      <c r="G2834" s="3" t="s">
        <v>5574</v>
      </c>
      <c r="H2834" s="3"/>
    </row>
    <row r="2835" ht="15.75" customHeight="1">
      <c r="A2835" s="2">
        <v>45698.0</v>
      </c>
      <c r="B2835" s="3" t="s">
        <v>13</v>
      </c>
      <c r="C2835" s="3" t="s">
        <v>29</v>
      </c>
      <c r="D2835" s="3" t="s">
        <v>63</v>
      </c>
      <c r="E2835" s="3" t="s">
        <v>15</v>
      </c>
      <c r="F2835" s="3" t="s">
        <v>5575</v>
      </c>
      <c r="G2835" s="3" t="s">
        <v>5576</v>
      </c>
      <c r="H2835" s="3"/>
    </row>
    <row r="2836" ht="15.75" customHeight="1">
      <c r="A2836" s="2">
        <v>45698.0</v>
      </c>
      <c r="B2836" s="3" t="s">
        <v>57</v>
      </c>
      <c r="C2836" s="3" t="s">
        <v>58</v>
      </c>
      <c r="D2836" s="3" t="s">
        <v>23</v>
      </c>
      <c r="E2836" s="3" t="s">
        <v>59</v>
      </c>
      <c r="F2836" s="3" t="s">
        <v>5577</v>
      </c>
      <c r="G2836" s="3" t="s">
        <v>5578</v>
      </c>
      <c r="H2836" s="3"/>
    </row>
    <row r="2837" ht="15.75" customHeight="1">
      <c r="A2837" s="2">
        <v>45698.0</v>
      </c>
      <c r="B2837" s="3" t="s">
        <v>57</v>
      </c>
      <c r="C2837" s="3" t="s">
        <v>71</v>
      </c>
      <c r="D2837" s="3" t="s">
        <v>34</v>
      </c>
      <c r="E2837" s="3" t="s">
        <v>20</v>
      </c>
      <c r="F2837" s="3" t="s">
        <v>5579</v>
      </c>
      <c r="G2837" s="3" t="s">
        <v>5580</v>
      </c>
      <c r="H2837" s="3"/>
    </row>
    <row r="2838" ht="15.75" customHeight="1">
      <c r="A2838" s="2">
        <v>45698.0</v>
      </c>
      <c r="B2838" s="3" t="s">
        <v>57</v>
      </c>
      <c r="C2838" s="3" t="s">
        <v>58</v>
      </c>
      <c r="D2838" s="3" t="s">
        <v>26</v>
      </c>
      <c r="E2838" s="3" t="s">
        <v>20</v>
      </c>
      <c r="F2838" s="3" t="s">
        <v>5581</v>
      </c>
      <c r="G2838" s="3" t="s">
        <v>5582</v>
      </c>
      <c r="H2838" s="3"/>
    </row>
    <row r="2839" ht="15.75" customHeight="1">
      <c r="A2839" s="2">
        <v>45698.0</v>
      </c>
      <c r="B2839" s="3" t="s">
        <v>13</v>
      </c>
      <c r="C2839" s="3" t="s">
        <v>14</v>
      </c>
      <c r="D2839" s="3" t="s">
        <v>34</v>
      </c>
      <c r="E2839" s="3" t="s">
        <v>101</v>
      </c>
      <c r="F2839" s="3" t="s">
        <v>5583</v>
      </c>
      <c r="G2839" s="3" t="s">
        <v>4080</v>
      </c>
      <c r="H2839" s="3"/>
    </row>
    <row r="2840" ht="15.75" customHeight="1">
      <c r="A2840" s="2">
        <v>45698.0</v>
      </c>
      <c r="B2840" s="3" t="s">
        <v>57</v>
      </c>
      <c r="C2840" s="3" t="s">
        <v>85</v>
      </c>
      <c r="D2840" s="3" t="s">
        <v>23</v>
      </c>
      <c r="E2840" s="3" t="s">
        <v>59</v>
      </c>
      <c r="F2840" s="3" t="s">
        <v>5584</v>
      </c>
      <c r="G2840" s="3" t="s">
        <v>5585</v>
      </c>
      <c r="H2840" s="3"/>
    </row>
    <row r="2841" ht="15.75" customHeight="1">
      <c r="A2841" s="2">
        <v>45698.0</v>
      </c>
      <c r="B2841" s="3" t="s">
        <v>57</v>
      </c>
      <c r="C2841" s="3" t="s">
        <v>85</v>
      </c>
      <c r="D2841" s="3" t="s">
        <v>19</v>
      </c>
      <c r="E2841" s="3" t="s">
        <v>59</v>
      </c>
      <c r="F2841" s="3" t="s">
        <v>5586</v>
      </c>
      <c r="G2841" s="3" t="s">
        <v>5587</v>
      </c>
      <c r="H2841" s="3"/>
    </row>
    <row r="2842" ht="15.75" customHeight="1">
      <c r="A2842" s="2">
        <v>45698.0</v>
      </c>
      <c r="B2842" s="3" t="s">
        <v>57</v>
      </c>
      <c r="C2842" s="3" t="s">
        <v>85</v>
      </c>
      <c r="D2842" s="3" t="s">
        <v>9</v>
      </c>
      <c r="E2842" s="3" t="s">
        <v>15</v>
      </c>
      <c r="F2842" s="3" t="s">
        <v>5588</v>
      </c>
      <c r="G2842" s="3" t="s">
        <v>5589</v>
      </c>
      <c r="H2842" s="3"/>
    </row>
    <row r="2843" ht="15.75" customHeight="1">
      <c r="A2843" s="2">
        <v>45698.0</v>
      </c>
      <c r="B2843" s="3" t="s">
        <v>57</v>
      </c>
      <c r="C2843" s="3" t="s">
        <v>85</v>
      </c>
      <c r="D2843" s="3" t="s">
        <v>68</v>
      </c>
      <c r="E2843" s="3" t="s">
        <v>59</v>
      </c>
      <c r="F2843" s="3" t="s">
        <v>5590</v>
      </c>
      <c r="G2843" s="3" t="s">
        <v>657</v>
      </c>
      <c r="H2843" s="3"/>
    </row>
    <row r="2844" ht="15.75" customHeight="1">
      <c r="A2844" s="2">
        <v>45698.0</v>
      </c>
      <c r="B2844" s="3" t="s">
        <v>57</v>
      </c>
      <c r="C2844" s="3" t="s">
        <v>85</v>
      </c>
      <c r="D2844" s="3" t="s">
        <v>63</v>
      </c>
      <c r="E2844" s="3" t="s">
        <v>59</v>
      </c>
      <c r="F2844" s="3" t="s">
        <v>5591</v>
      </c>
      <c r="G2844" s="3" t="s">
        <v>5592</v>
      </c>
      <c r="H2844" s="3"/>
    </row>
    <row r="2845" ht="15.75" customHeight="1">
      <c r="A2845" s="2">
        <v>45698.0</v>
      </c>
      <c r="B2845" s="3" t="s">
        <v>57</v>
      </c>
      <c r="C2845" s="3" t="s">
        <v>80</v>
      </c>
      <c r="D2845" s="3" t="s">
        <v>9</v>
      </c>
      <c r="E2845" s="3" t="s">
        <v>15</v>
      </c>
      <c r="F2845" s="3" t="s">
        <v>5593</v>
      </c>
      <c r="G2845" s="3" t="s">
        <v>1687</v>
      </c>
      <c r="H2845" s="3"/>
    </row>
    <row r="2846" ht="15.75" customHeight="1">
      <c r="A2846" s="2">
        <v>45698.0</v>
      </c>
      <c r="B2846" s="3" t="s">
        <v>57</v>
      </c>
      <c r="C2846" s="3" t="s">
        <v>80</v>
      </c>
      <c r="D2846" s="3" t="s">
        <v>34</v>
      </c>
      <c r="E2846" s="3" t="s">
        <v>15</v>
      </c>
      <c r="F2846" s="3" t="s">
        <v>5594</v>
      </c>
      <c r="G2846" s="3" t="s">
        <v>5595</v>
      </c>
      <c r="H2846" s="3"/>
    </row>
    <row r="2847" ht="15.75" customHeight="1">
      <c r="A2847" s="2">
        <v>45698.0</v>
      </c>
      <c r="B2847" s="3" t="s">
        <v>57</v>
      </c>
      <c r="C2847" s="3" t="s">
        <v>80</v>
      </c>
      <c r="D2847" s="3" t="s">
        <v>34</v>
      </c>
      <c r="E2847" s="3" t="s">
        <v>20</v>
      </c>
      <c r="F2847" s="3" t="s">
        <v>5596</v>
      </c>
      <c r="G2847" s="3" t="s">
        <v>2593</v>
      </c>
      <c r="H2847" s="3"/>
    </row>
    <row r="2848" ht="15.75" customHeight="1">
      <c r="A2848" s="2">
        <v>45698.0</v>
      </c>
      <c r="B2848" s="3" t="s">
        <v>57</v>
      </c>
      <c r="C2848" s="3" t="s">
        <v>71</v>
      </c>
      <c r="D2848" s="3" t="s">
        <v>23</v>
      </c>
      <c r="E2848" s="3" t="s">
        <v>20</v>
      </c>
      <c r="F2848" s="3" t="s">
        <v>5597</v>
      </c>
      <c r="G2848" s="3" t="s">
        <v>5598</v>
      </c>
      <c r="H2848" s="3"/>
    </row>
    <row r="2849" ht="15.75" customHeight="1">
      <c r="A2849" s="2">
        <v>45698.0</v>
      </c>
      <c r="B2849" s="3" t="s">
        <v>57</v>
      </c>
      <c r="C2849" s="3" t="s">
        <v>71</v>
      </c>
      <c r="D2849" s="3" t="s">
        <v>23</v>
      </c>
      <c r="E2849" s="3" t="s">
        <v>20</v>
      </c>
      <c r="F2849" s="3" t="s">
        <v>5599</v>
      </c>
      <c r="G2849" s="3" t="s">
        <v>5600</v>
      </c>
      <c r="H2849" s="3"/>
    </row>
    <row r="2850" ht="15.75" customHeight="1">
      <c r="A2850" s="2">
        <v>45698.0</v>
      </c>
      <c r="B2850" s="3" t="s">
        <v>57</v>
      </c>
      <c r="C2850" s="3" t="s">
        <v>71</v>
      </c>
      <c r="D2850" s="3" t="s">
        <v>38</v>
      </c>
      <c r="E2850" s="3" t="s">
        <v>20</v>
      </c>
      <c r="F2850" s="3" t="s">
        <v>4910</v>
      </c>
      <c r="G2850" s="3" t="s">
        <v>5601</v>
      </c>
      <c r="H2850" s="3"/>
    </row>
    <row r="2851" ht="15.75" customHeight="1">
      <c r="A2851" s="2">
        <v>45698.0</v>
      </c>
      <c r="B2851" s="3" t="s">
        <v>57</v>
      </c>
      <c r="C2851" s="4" t="s">
        <v>62</v>
      </c>
      <c r="D2851" s="3" t="s">
        <v>9</v>
      </c>
      <c r="E2851" s="3" t="s">
        <v>15</v>
      </c>
      <c r="F2851" s="3" t="s">
        <v>5602</v>
      </c>
      <c r="G2851" s="3" t="s">
        <v>5603</v>
      </c>
      <c r="H2851" s="3"/>
    </row>
    <row r="2852" ht="15.75" customHeight="1">
      <c r="A2852" s="2">
        <v>45698.0</v>
      </c>
      <c r="B2852" s="3" t="s">
        <v>57</v>
      </c>
      <c r="C2852" s="4" t="s">
        <v>62</v>
      </c>
      <c r="D2852" s="3" t="s">
        <v>19</v>
      </c>
      <c r="E2852" s="3" t="s">
        <v>59</v>
      </c>
      <c r="F2852" s="3" t="s">
        <v>5604</v>
      </c>
      <c r="G2852" s="3" t="s">
        <v>5605</v>
      </c>
      <c r="H2852" s="3"/>
    </row>
    <row r="2853" ht="15.75" customHeight="1">
      <c r="A2853" s="2">
        <v>45698.0</v>
      </c>
      <c r="B2853" s="3" t="s">
        <v>57</v>
      </c>
      <c r="C2853" s="3" t="s">
        <v>58</v>
      </c>
      <c r="D2853" s="3" t="s">
        <v>38</v>
      </c>
      <c r="E2853" s="3" t="s">
        <v>20</v>
      </c>
      <c r="F2853" s="3" t="s">
        <v>5606</v>
      </c>
      <c r="G2853" s="3" t="s">
        <v>5607</v>
      </c>
      <c r="H2853" s="3"/>
    </row>
    <row r="2854" ht="15.75" customHeight="1">
      <c r="A2854" s="2">
        <v>45698.0</v>
      </c>
      <c r="B2854" s="3" t="s">
        <v>57</v>
      </c>
      <c r="C2854" s="3" t="s">
        <v>58</v>
      </c>
      <c r="D2854" s="3" t="s">
        <v>34</v>
      </c>
      <c r="E2854" s="3" t="s">
        <v>20</v>
      </c>
      <c r="F2854" s="3" t="s">
        <v>5608</v>
      </c>
      <c r="G2854" s="3" t="s">
        <v>5609</v>
      </c>
      <c r="H2854" s="3"/>
    </row>
    <row r="2855" ht="15.75" customHeight="1">
      <c r="A2855" s="2">
        <v>45698.0</v>
      </c>
      <c r="B2855" s="3" t="s">
        <v>13</v>
      </c>
      <c r="C2855" s="3" t="s">
        <v>14</v>
      </c>
      <c r="D2855" s="3" t="s">
        <v>9</v>
      </c>
      <c r="E2855" s="3" t="s">
        <v>15</v>
      </c>
      <c r="F2855" s="3" t="s">
        <v>5610</v>
      </c>
      <c r="G2855" s="3" t="s">
        <v>2769</v>
      </c>
      <c r="H2855" s="3"/>
    </row>
    <row r="2856" ht="15.75" customHeight="1">
      <c r="A2856" s="2">
        <v>45698.0</v>
      </c>
      <c r="B2856" s="3" t="s">
        <v>13</v>
      </c>
      <c r="C2856" s="3" t="s">
        <v>14</v>
      </c>
      <c r="D2856" s="3" t="s">
        <v>23</v>
      </c>
      <c r="E2856" s="3" t="s">
        <v>20</v>
      </c>
      <c r="F2856" s="3" t="s">
        <v>5611</v>
      </c>
      <c r="G2856" s="3" t="s">
        <v>5612</v>
      </c>
      <c r="H2856" s="3"/>
    </row>
    <row r="2857" ht="15.75" customHeight="1">
      <c r="A2857" s="2">
        <v>45698.0</v>
      </c>
      <c r="B2857" s="3" t="s">
        <v>7</v>
      </c>
      <c r="C2857" s="3" t="s">
        <v>118</v>
      </c>
      <c r="D2857" s="3" t="s">
        <v>19</v>
      </c>
      <c r="E2857" s="3" t="s">
        <v>15</v>
      </c>
      <c r="F2857" s="3" t="s">
        <v>5613</v>
      </c>
      <c r="G2857" s="3" t="s">
        <v>5614</v>
      </c>
      <c r="H2857" s="3"/>
    </row>
    <row r="2858" ht="15.75" customHeight="1">
      <c r="A2858" s="2">
        <v>45698.0</v>
      </c>
      <c r="B2858" s="3" t="s">
        <v>7</v>
      </c>
      <c r="C2858" s="3" t="s">
        <v>131</v>
      </c>
      <c r="D2858" s="3" t="s">
        <v>9</v>
      </c>
      <c r="E2858" s="3" t="s">
        <v>109</v>
      </c>
      <c r="F2858" s="3" t="s">
        <v>5615</v>
      </c>
      <c r="G2858" s="3" t="s">
        <v>5616</v>
      </c>
      <c r="H2858" s="3"/>
    </row>
    <row r="2859" ht="15.75" customHeight="1">
      <c r="A2859" s="2">
        <v>45698.0</v>
      </c>
      <c r="B2859" s="3" t="s">
        <v>7</v>
      </c>
      <c r="C2859" s="3" t="s">
        <v>126</v>
      </c>
      <c r="D2859" s="3" t="s">
        <v>63</v>
      </c>
      <c r="E2859" s="3" t="s">
        <v>15</v>
      </c>
      <c r="F2859" s="3" t="s">
        <v>5617</v>
      </c>
      <c r="G2859" s="3" t="s">
        <v>5618</v>
      </c>
      <c r="H2859" s="3"/>
    </row>
    <row r="2860" ht="15.75" customHeight="1">
      <c r="A2860" s="2">
        <v>45698.0</v>
      </c>
      <c r="B2860" s="3" t="s">
        <v>7</v>
      </c>
      <c r="C2860" s="3" t="s">
        <v>126</v>
      </c>
      <c r="D2860" s="3" t="s">
        <v>38</v>
      </c>
      <c r="E2860" s="3" t="s">
        <v>101</v>
      </c>
      <c r="F2860" s="3" t="s">
        <v>5619</v>
      </c>
      <c r="G2860" s="3" t="s">
        <v>5620</v>
      </c>
      <c r="H2860" s="3"/>
    </row>
    <row r="2861" ht="15.75" customHeight="1">
      <c r="A2861" s="2">
        <v>45698.0</v>
      </c>
      <c r="B2861" s="3" t="s">
        <v>7</v>
      </c>
      <c r="C2861" s="3" t="s">
        <v>126</v>
      </c>
      <c r="D2861" s="3" t="s">
        <v>38</v>
      </c>
      <c r="E2861" s="3" t="s">
        <v>101</v>
      </c>
      <c r="F2861" s="3" t="s">
        <v>5621</v>
      </c>
      <c r="G2861" s="3" t="s">
        <v>5622</v>
      </c>
      <c r="H2861" s="3"/>
    </row>
    <row r="2862" ht="15.75" customHeight="1">
      <c r="A2862" s="2">
        <v>45698.0</v>
      </c>
      <c r="B2862" s="3" t="s">
        <v>7</v>
      </c>
      <c r="C2862" s="3" t="s">
        <v>126</v>
      </c>
      <c r="D2862" s="3" t="s">
        <v>23</v>
      </c>
      <c r="E2862" s="3" t="s">
        <v>15</v>
      </c>
      <c r="F2862" s="3" t="s">
        <v>5623</v>
      </c>
      <c r="G2862" s="3" t="s">
        <v>5624</v>
      </c>
      <c r="H2862" s="3"/>
    </row>
    <row r="2863" ht="15.75" customHeight="1">
      <c r="A2863" s="2">
        <v>45698.0</v>
      </c>
      <c r="B2863" s="3" t="s">
        <v>7</v>
      </c>
      <c r="C2863" s="3" t="s">
        <v>118</v>
      </c>
      <c r="D2863" s="3" t="s">
        <v>23</v>
      </c>
      <c r="E2863" s="3" t="s">
        <v>101</v>
      </c>
      <c r="F2863" s="3" t="s">
        <v>5625</v>
      </c>
      <c r="G2863" s="3" t="s">
        <v>5626</v>
      </c>
      <c r="H2863" s="3"/>
    </row>
    <row r="2864" ht="15.75" customHeight="1">
      <c r="A2864" s="2">
        <v>45698.0</v>
      </c>
      <c r="B2864" s="3" t="s">
        <v>7</v>
      </c>
      <c r="C2864" s="3" t="s">
        <v>106</v>
      </c>
      <c r="D2864" s="3" t="s">
        <v>23</v>
      </c>
      <c r="E2864" s="3" t="s">
        <v>15</v>
      </c>
      <c r="F2864" s="3" t="s">
        <v>5627</v>
      </c>
      <c r="G2864" s="3" t="s">
        <v>5628</v>
      </c>
      <c r="H2864" s="3"/>
    </row>
    <row r="2865" ht="15.75" customHeight="1">
      <c r="A2865" s="2">
        <v>45698.0</v>
      </c>
      <c r="B2865" s="3" t="s">
        <v>7</v>
      </c>
      <c r="C2865" s="3" t="s">
        <v>106</v>
      </c>
      <c r="D2865" s="3" t="s">
        <v>63</v>
      </c>
      <c r="E2865" s="3" t="s">
        <v>20</v>
      </c>
      <c r="F2865" s="3" t="s">
        <v>5629</v>
      </c>
      <c r="G2865" s="3" t="s">
        <v>5630</v>
      </c>
      <c r="H2865" s="3"/>
    </row>
    <row r="2866" ht="15.75" customHeight="1">
      <c r="A2866" s="2">
        <v>45698.0</v>
      </c>
      <c r="B2866" s="3" t="s">
        <v>7</v>
      </c>
      <c r="C2866" s="3" t="s">
        <v>106</v>
      </c>
      <c r="D2866" s="3" t="s">
        <v>26</v>
      </c>
      <c r="E2866" s="3" t="s">
        <v>119</v>
      </c>
      <c r="F2866" s="3" t="s">
        <v>5631</v>
      </c>
      <c r="G2866" s="3" t="s">
        <v>5632</v>
      </c>
      <c r="H2866" s="3"/>
    </row>
    <row r="2867" ht="15.75" customHeight="1">
      <c r="A2867" s="2">
        <v>45698.0</v>
      </c>
      <c r="B2867" s="3" t="s">
        <v>7</v>
      </c>
      <c r="C2867" s="3" t="s">
        <v>106</v>
      </c>
      <c r="D2867" s="3" t="s">
        <v>19</v>
      </c>
      <c r="E2867" s="3" t="s">
        <v>101</v>
      </c>
      <c r="F2867" s="3" t="s">
        <v>5633</v>
      </c>
      <c r="G2867" s="3" t="s">
        <v>5634</v>
      </c>
      <c r="H2867" s="3"/>
    </row>
    <row r="2868" ht="15.75" customHeight="1">
      <c r="A2868" s="2">
        <v>45698.0</v>
      </c>
      <c r="B2868" s="3" t="s">
        <v>7</v>
      </c>
      <c r="C2868" s="3" t="s">
        <v>8</v>
      </c>
      <c r="D2868" s="3" t="s">
        <v>38</v>
      </c>
      <c r="E2868" s="3" t="s">
        <v>101</v>
      </c>
      <c r="F2868" s="3" t="s">
        <v>5635</v>
      </c>
      <c r="G2868" s="3" t="s">
        <v>5636</v>
      </c>
      <c r="H2868" s="3"/>
    </row>
    <row r="2869" ht="15.75" customHeight="1">
      <c r="A2869" s="2">
        <v>45698.0</v>
      </c>
      <c r="B2869" s="3" t="s">
        <v>7</v>
      </c>
      <c r="C2869" s="3" t="s">
        <v>8</v>
      </c>
      <c r="D2869" s="3" t="s">
        <v>63</v>
      </c>
      <c r="E2869" s="3" t="s">
        <v>20</v>
      </c>
      <c r="F2869" s="3" t="s">
        <v>5637</v>
      </c>
      <c r="G2869" s="3" t="s">
        <v>5638</v>
      </c>
      <c r="H2869" s="3"/>
    </row>
    <row r="2870" ht="15.75" customHeight="1">
      <c r="A2870" s="2">
        <v>45698.0</v>
      </c>
      <c r="B2870" s="3" t="s">
        <v>7</v>
      </c>
      <c r="C2870" s="3" t="s">
        <v>8</v>
      </c>
      <c r="D2870" s="3" t="s">
        <v>68</v>
      </c>
      <c r="E2870" s="3" t="s">
        <v>20</v>
      </c>
      <c r="F2870" s="3" t="s">
        <v>1944</v>
      </c>
      <c r="G2870" s="3" t="s">
        <v>5639</v>
      </c>
      <c r="H2870" s="3"/>
    </row>
    <row r="2871" ht="15.75" customHeight="1">
      <c r="A2871" s="2">
        <v>45698.0</v>
      </c>
      <c r="B2871" s="3" t="s">
        <v>7</v>
      </c>
      <c r="C2871" s="3" t="s">
        <v>8</v>
      </c>
      <c r="D2871" s="3" t="s">
        <v>38</v>
      </c>
      <c r="E2871" s="3" t="s">
        <v>15</v>
      </c>
      <c r="F2871" s="3" t="s">
        <v>5640</v>
      </c>
      <c r="G2871" s="3" t="s">
        <v>5641</v>
      </c>
      <c r="H2871" s="3"/>
    </row>
    <row r="2872" ht="15.75" customHeight="1">
      <c r="A2872" s="2">
        <v>45698.0</v>
      </c>
      <c r="B2872" s="3" t="s">
        <v>92</v>
      </c>
      <c r="C2872" s="3" t="s">
        <v>93</v>
      </c>
      <c r="D2872" s="3" t="s">
        <v>63</v>
      </c>
      <c r="E2872" s="3" t="s">
        <v>10</v>
      </c>
      <c r="F2872" s="3" t="s">
        <v>5642</v>
      </c>
      <c r="G2872" s="3" t="s">
        <v>5643</v>
      </c>
      <c r="H2872" s="3"/>
    </row>
    <row r="2873" ht="15.75" customHeight="1">
      <c r="A2873" s="2">
        <v>45698.0</v>
      </c>
      <c r="B2873" s="3" t="s">
        <v>7</v>
      </c>
      <c r="C2873" s="3" t="s">
        <v>131</v>
      </c>
      <c r="D2873" s="3" t="s">
        <v>63</v>
      </c>
      <c r="E2873" s="3" t="s">
        <v>15</v>
      </c>
      <c r="F2873" s="3" t="s">
        <v>5644</v>
      </c>
      <c r="G2873" s="3" t="s">
        <v>5645</v>
      </c>
      <c r="H2873" s="3"/>
    </row>
    <row r="2874" ht="15.75" customHeight="1">
      <c r="A2874" s="2">
        <v>45698.0</v>
      </c>
      <c r="B2874" s="3" t="s">
        <v>7</v>
      </c>
      <c r="C2874" s="3" t="s">
        <v>131</v>
      </c>
      <c r="D2874" s="3" t="s">
        <v>34</v>
      </c>
      <c r="E2874" s="3" t="s">
        <v>258</v>
      </c>
      <c r="F2874" s="3" t="s">
        <v>5646</v>
      </c>
      <c r="G2874" s="3" t="s">
        <v>5647</v>
      </c>
      <c r="H2874" s="3"/>
    </row>
    <row r="2875" ht="15.75" customHeight="1">
      <c r="A2875" s="2">
        <v>45698.0</v>
      </c>
      <c r="B2875" s="3" t="s">
        <v>7</v>
      </c>
      <c r="C2875" s="3" t="s">
        <v>131</v>
      </c>
      <c r="D2875" s="3" t="s">
        <v>38</v>
      </c>
      <c r="E2875" s="3" t="s">
        <v>101</v>
      </c>
      <c r="F2875" s="3" t="s">
        <v>5648</v>
      </c>
      <c r="G2875" s="3" t="s">
        <v>5649</v>
      </c>
      <c r="H2875" s="3"/>
    </row>
    <row r="2876" ht="15.75" customHeight="1">
      <c r="A2876" s="2">
        <v>45698.0</v>
      </c>
      <c r="B2876" s="3" t="s">
        <v>92</v>
      </c>
      <c r="C2876" s="3" t="s">
        <v>158</v>
      </c>
      <c r="D2876" s="3" t="s">
        <v>19</v>
      </c>
      <c r="E2876" s="3" t="s">
        <v>20</v>
      </c>
      <c r="F2876" s="3" t="s">
        <v>1004</v>
      </c>
      <c r="G2876" s="3" t="s">
        <v>5650</v>
      </c>
      <c r="H2876" s="3"/>
    </row>
    <row r="2877" ht="15.75" customHeight="1">
      <c r="A2877" s="2">
        <v>45698.0</v>
      </c>
      <c r="B2877" s="3" t="s">
        <v>92</v>
      </c>
      <c r="C2877" s="3" t="s">
        <v>93</v>
      </c>
      <c r="D2877" s="3" t="s">
        <v>23</v>
      </c>
      <c r="E2877" s="3" t="s">
        <v>20</v>
      </c>
      <c r="F2877" s="3" t="s">
        <v>5651</v>
      </c>
      <c r="G2877" s="3" t="s">
        <v>5652</v>
      </c>
      <c r="H2877" s="3"/>
    </row>
    <row r="2878" ht="15.75" customHeight="1">
      <c r="A2878" s="2">
        <v>45698.0</v>
      </c>
      <c r="B2878" s="3" t="s">
        <v>92</v>
      </c>
      <c r="C2878" s="3" t="s">
        <v>93</v>
      </c>
      <c r="D2878" s="3" t="s">
        <v>9</v>
      </c>
      <c r="E2878" s="3" t="s">
        <v>10</v>
      </c>
      <c r="F2878" s="3" t="s">
        <v>5653</v>
      </c>
      <c r="G2878" s="3" t="s">
        <v>5654</v>
      </c>
      <c r="H2878" s="3"/>
    </row>
    <row r="2879" ht="15.75" customHeight="1">
      <c r="A2879" s="2">
        <v>45698.0</v>
      </c>
      <c r="B2879" s="3" t="s">
        <v>92</v>
      </c>
      <c r="C2879" s="3" t="s">
        <v>93</v>
      </c>
      <c r="D2879" s="3" t="s">
        <v>9</v>
      </c>
      <c r="E2879" s="3" t="s">
        <v>101</v>
      </c>
      <c r="F2879" s="3" t="s">
        <v>5655</v>
      </c>
      <c r="G2879" s="3" t="s">
        <v>5656</v>
      </c>
      <c r="H2879" s="3"/>
    </row>
    <row r="2880" ht="15.75" customHeight="1">
      <c r="A2880" s="2">
        <v>45698.0</v>
      </c>
      <c r="B2880" s="3" t="s">
        <v>92</v>
      </c>
      <c r="C2880" s="3" t="s">
        <v>98</v>
      </c>
      <c r="D2880" s="3" t="s">
        <v>26</v>
      </c>
      <c r="E2880" s="3" t="s">
        <v>15</v>
      </c>
      <c r="F2880" s="3" t="s">
        <v>5657</v>
      </c>
      <c r="G2880" s="3" t="s">
        <v>5658</v>
      </c>
      <c r="H2880" s="3"/>
    </row>
    <row r="2881" ht="15.75" customHeight="1">
      <c r="A2881" s="2">
        <v>45698.0</v>
      </c>
      <c r="B2881" s="3" t="s">
        <v>92</v>
      </c>
      <c r="C2881" s="3" t="s">
        <v>98</v>
      </c>
      <c r="D2881" s="3" t="s">
        <v>34</v>
      </c>
      <c r="E2881" s="3" t="s">
        <v>101</v>
      </c>
      <c r="F2881" s="3" t="s">
        <v>5659</v>
      </c>
      <c r="G2881" s="3" t="s">
        <v>5660</v>
      </c>
      <c r="H2881" s="3"/>
    </row>
    <row r="2882" ht="15.75" customHeight="1">
      <c r="A2882" s="2">
        <v>45698.0</v>
      </c>
      <c r="B2882" s="3" t="s">
        <v>92</v>
      </c>
      <c r="C2882" s="3" t="s">
        <v>158</v>
      </c>
      <c r="D2882" s="3" t="s">
        <v>9</v>
      </c>
      <c r="E2882" s="3" t="s">
        <v>109</v>
      </c>
      <c r="F2882" s="3" t="s">
        <v>5661</v>
      </c>
      <c r="G2882" s="3" t="s">
        <v>5662</v>
      </c>
      <c r="H2882" s="3"/>
    </row>
    <row r="2883" ht="15.75" customHeight="1">
      <c r="A2883" s="2">
        <v>45698.0</v>
      </c>
      <c r="B2883" s="3" t="s">
        <v>92</v>
      </c>
      <c r="C2883" s="3" t="s">
        <v>98</v>
      </c>
      <c r="D2883" s="3" t="s">
        <v>26</v>
      </c>
      <c r="E2883" s="3" t="s">
        <v>15</v>
      </c>
      <c r="F2883" s="3" t="s">
        <v>5663</v>
      </c>
      <c r="G2883" s="3" t="s">
        <v>5664</v>
      </c>
      <c r="H2883" s="3"/>
    </row>
    <row r="2884" ht="15.75" customHeight="1">
      <c r="A2884" s="2">
        <v>45698.0</v>
      </c>
      <c r="B2884" s="3" t="s">
        <v>92</v>
      </c>
      <c r="C2884" s="3" t="s">
        <v>144</v>
      </c>
      <c r="D2884" s="3" t="s">
        <v>68</v>
      </c>
      <c r="E2884" s="3" t="s">
        <v>20</v>
      </c>
      <c r="F2884" s="3" t="s">
        <v>5665</v>
      </c>
      <c r="G2884" s="3" t="s">
        <v>5666</v>
      </c>
      <c r="H2884" s="3"/>
    </row>
    <row r="2885" ht="15.75" customHeight="1">
      <c r="A2885" s="2">
        <v>45698.0</v>
      </c>
      <c r="B2885" s="3" t="s">
        <v>92</v>
      </c>
      <c r="C2885" s="3" t="s">
        <v>98</v>
      </c>
      <c r="D2885" s="3" t="s">
        <v>19</v>
      </c>
      <c r="E2885" s="3" t="s">
        <v>20</v>
      </c>
      <c r="F2885" s="3" t="s">
        <v>5667</v>
      </c>
      <c r="G2885" s="3" t="s">
        <v>5668</v>
      </c>
      <c r="H2885" s="3"/>
    </row>
    <row r="2886" ht="15.75" customHeight="1">
      <c r="A2886" s="2">
        <v>45698.0</v>
      </c>
      <c r="B2886" s="3" t="s">
        <v>92</v>
      </c>
      <c r="C2886" s="3" t="s">
        <v>144</v>
      </c>
      <c r="D2886" s="3" t="s">
        <v>19</v>
      </c>
      <c r="E2886" s="3" t="s">
        <v>15</v>
      </c>
      <c r="F2886" s="3" t="s">
        <v>5669</v>
      </c>
      <c r="G2886" s="3" t="s">
        <v>5670</v>
      </c>
      <c r="H2886" s="3"/>
    </row>
    <row r="2887" ht="15.75" customHeight="1">
      <c r="A2887" s="2">
        <v>45698.0</v>
      </c>
      <c r="B2887" s="3" t="s">
        <v>92</v>
      </c>
      <c r="C2887" s="3" t="s">
        <v>144</v>
      </c>
      <c r="D2887" s="3" t="s">
        <v>23</v>
      </c>
      <c r="E2887" s="3" t="s">
        <v>20</v>
      </c>
      <c r="F2887" s="3" t="s">
        <v>5671</v>
      </c>
      <c r="G2887" s="3" t="s">
        <v>5672</v>
      </c>
      <c r="H2887" s="3"/>
    </row>
    <row r="2888" ht="15.75" customHeight="1">
      <c r="A2888" s="2">
        <v>45698.0</v>
      </c>
      <c r="B2888" s="3" t="s">
        <v>92</v>
      </c>
      <c r="C2888" s="4" t="s">
        <v>149</v>
      </c>
      <c r="D2888" s="3" t="s">
        <v>38</v>
      </c>
      <c r="E2888" s="3" t="s">
        <v>101</v>
      </c>
      <c r="F2888" s="3" t="s">
        <v>5673</v>
      </c>
      <c r="G2888" s="3" t="s">
        <v>5674</v>
      </c>
      <c r="H2888" s="3"/>
    </row>
    <row r="2889" ht="15.75" customHeight="1">
      <c r="A2889" s="2">
        <v>45698.0</v>
      </c>
      <c r="B2889" s="3" t="s">
        <v>92</v>
      </c>
      <c r="C2889" s="4" t="s">
        <v>149</v>
      </c>
      <c r="D2889" s="3" t="s">
        <v>19</v>
      </c>
      <c r="E2889" s="3" t="s">
        <v>15</v>
      </c>
      <c r="F2889" s="3" t="s">
        <v>5675</v>
      </c>
      <c r="G2889" s="3" t="s">
        <v>5676</v>
      </c>
      <c r="H2889" s="3"/>
    </row>
    <row r="2890" ht="15.75" customHeight="1">
      <c r="A2890" s="2">
        <v>45698.0</v>
      </c>
      <c r="B2890" s="3" t="s">
        <v>92</v>
      </c>
      <c r="C2890" s="4" t="s">
        <v>149</v>
      </c>
      <c r="D2890" s="3" t="s">
        <v>9</v>
      </c>
      <c r="E2890" s="3" t="s">
        <v>109</v>
      </c>
      <c r="F2890" s="3" t="s">
        <v>5677</v>
      </c>
      <c r="G2890" s="3" t="s">
        <v>5678</v>
      </c>
      <c r="H2890" s="3"/>
    </row>
    <row r="2891" ht="15.75" customHeight="1">
      <c r="A2891" s="2">
        <v>45698.0</v>
      </c>
      <c r="B2891" s="3" t="s">
        <v>92</v>
      </c>
      <c r="C2891" s="3" t="s">
        <v>158</v>
      </c>
      <c r="D2891" s="3" t="s">
        <v>26</v>
      </c>
      <c r="E2891" s="3" t="s">
        <v>15</v>
      </c>
      <c r="F2891" s="3" t="s">
        <v>5679</v>
      </c>
      <c r="G2891" s="3" t="s">
        <v>5680</v>
      </c>
      <c r="H2891" s="3"/>
    </row>
    <row r="2892" ht="15.75" customHeight="1">
      <c r="A2892" s="2">
        <v>45698.0</v>
      </c>
      <c r="B2892" s="3" t="s">
        <v>92</v>
      </c>
      <c r="C2892" s="3" t="s">
        <v>144</v>
      </c>
      <c r="D2892" s="3" t="s">
        <v>23</v>
      </c>
      <c r="E2892" s="3" t="s">
        <v>20</v>
      </c>
      <c r="F2892" s="3" t="s">
        <v>5681</v>
      </c>
      <c r="G2892" s="3" t="s">
        <v>5682</v>
      </c>
      <c r="H2892" s="3"/>
    </row>
    <row r="2893" ht="15.75" customHeight="1">
      <c r="A2893" s="2">
        <v>45699.0</v>
      </c>
      <c r="B2893" s="3" t="s">
        <v>13</v>
      </c>
      <c r="C2893" s="3" t="s">
        <v>37</v>
      </c>
      <c r="D2893" s="3" t="s">
        <v>19</v>
      </c>
      <c r="E2893" s="3" t="s">
        <v>20</v>
      </c>
      <c r="F2893" s="3" t="s">
        <v>5683</v>
      </c>
      <c r="G2893" s="3" t="s">
        <v>5684</v>
      </c>
      <c r="H2893" s="3"/>
    </row>
    <row r="2894" ht="15.75" customHeight="1">
      <c r="A2894" s="2">
        <v>45699.0</v>
      </c>
      <c r="B2894" s="3" t="s">
        <v>13</v>
      </c>
      <c r="C2894" s="3" t="s">
        <v>18</v>
      </c>
      <c r="D2894" s="3" t="s">
        <v>34</v>
      </c>
      <c r="E2894" s="3" t="s">
        <v>15</v>
      </c>
      <c r="F2894" s="3" t="s">
        <v>5685</v>
      </c>
      <c r="G2894" s="3" t="s">
        <v>5686</v>
      </c>
      <c r="H2894" s="3"/>
    </row>
    <row r="2895" ht="15.75" customHeight="1">
      <c r="A2895" s="2">
        <v>45699.0</v>
      </c>
      <c r="B2895" s="3" t="s">
        <v>13</v>
      </c>
      <c r="C2895" s="3" t="s">
        <v>37</v>
      </c>
      <c r="D2895" s="3" t="s">
        <v>34</v>
      </c>
      <c r="E2895" s="3" t="s">
        <v>15</v>
      </c>
      <c r="F2895" s="3" t="s">
        <v>5687</v>
      </c>
      <c r="G2895" s="3" t="s">
        <v>5688</v>
      </c>
      <c r="H2895" s="3"/>
    </row>
    <row r="2896" ht="15.75" customHeight="1">
      <c r="A2896" s="2">
        <v>45699.0</v>
      </c>
      <c r="B2896" s="3" t="s">
        <v>13</v>
      </c>
      <c r="C2896" s="3" t="s">
        <v>37</v>
      </c>
      <c r="D2896" s="3" t="s">
        <v>68</v>
      </c>
      <c r="E2896" s="3" t="s">
        <v>59</v>
      </c>
      <c r="F2896" s="3" t="s">
        <v>5689</v>
      </c>
      <c r="G2896" s="3" t="s">
        <v>5690</v>
      </c>
      <c r="H2896" s="3"/>
    </row>
    <row r="2897" ht="15.75" customHeight="1">
      <c r="A2897" s="2">
        <v>45699.0</v>
      </c>
      <c r="B2897" s="3" t="s">
        <v>13</v>
      </c>
      <c r="C2897" s="3" t="s">
        <v>29</v>
      </c>
      <c r="D2897" s="3" t="s">
        <v>23</v>
      </c>
      <c r="E2897" s="3" t="s">
        <v>20</v>
      </c>
      <c r="F2897" s="3" t="s">
        <v>5691</v>
      </c>
      <c r="G2897" s="3" t="s">
        <v>5692</v>
      </c>
      <c r="H2897" s="3"/>
    </row>
    <row r="2898" ht="15.75" customHeight="1">
      <c r="A2898" s="2">
        <v>45699.0</v>
      </c>
      <c r="B2898" s="3" t="s">
        <v>13</v>
      </c>
      <c r="C2898" s="3" t="s">
        <v>29</v>
      </c>
      <c r="D2898" s="3" t="s">
        <v>23</v>
      </c>
      <c r="E2898" s="3" t="s">
        <v>20</v>
      </c>
      <c r="F2898" s="3" t="s">
        <v>5693</v>
      </c>
      <c r="G2898" s="3" t="s">
        <v>3500</v>
      </c>
      <c r="H2898" s="3"/>
    </row>
    <row r="2899" ht="15.75" customHeight="1">
      <c r="A2899" s="2">
        <v>45699.0</v>
      </c>
      <c r="B2899" s="3" t="s">
        <v>13</v>
      </c>
      <c r="C2899" s="3" t="s">
        <v>18</v>
      </c>
      <c r="D2899" s="3" t="s">
        <v>68</v>
      </c>
      <c r="E2899" s="3" t="s">
        <v>20</v>
      </c>
      <c r="F2899" s="3" t="s">
        <v>5694</v>
      </c>
      <c r="G2899" s="3" t="s">
        <v>5695</v>
      </c>
      <c r="H2899" s="3"/>
    </row>
    <row r="2900" ht="15.75" customHeight="1">
      <c r="A2900" s="2">
        <v>45699.0</v>
      </c>
      <c r="B2900" s="3" t="s">
        <v>13</v>
      </c>
      <c r="C2900" s="3" t="s">
        <v>18</v>
      </c>
      <c r="D2900" s="3" t="s">
        <v>9</v>
      </c>
      <c r="E2900" s="3" t="s">
        <v>15</v>
      </c>
      <c r="F2900" s="3" t="s">
        <v>5696</v>
      </c>
      <c r="G2900" s="3" t="s">
        <v>5697</v>
      </c>
      <c r="H2900" s="3"/>
    </row>
    <row r="2901" ht="15.75" customHeight="1">
      <c r="A2901" s="2">
        <v>45699.0</v>
      </c>
      <c r="B2901" s="3" t="s">
        <v>92</v>
      </c>
      <c r="C2901" s="3" t="s">
        <v>93</v>
      </c>
      <c r="D2901" s="3" t="s">
        <v>23</v>
      </c>
      <c r="E2901" s="3" t="s">
        <v>15</v>
      </c>
      <c r="F2901" s="3" t="s">
        <v>5698</v>
      </c>
      <c r="G2901" s="3" t="s">
        <v>5699</v>
      </c>
      <c r="H2901" s="3"/>
    </row>
    <row r="2902" ht="15.75" customHeight="1">
      <c r="A2902" s="2">
        <v>45699.0</v>
      </c>
      <c r="B2902" s="3" t="s">
        <v>13</v>
      </c>
      <c r="C2902" s="3" t="s">
        <v>14</v>
      </c>
      <c r="D2902" s="3" t="s">
        <v>38</v>
      </c>
      <c r="E2902" s="3" t="s">
        <v>20</v>
      </c>
      <c r="F2902" s="3" t="s">
        <v>5700</v>
      </c>
      <c r="G2902" s="3" t="s">
        <v>5701</v>
      </c>
      <c r="H2902" s="3"/>
    </row>
    <row r="2903" ht="15.75" customHeight="1">
      <c r="A2903" s="2">
        <v>45699.0</v>
      </c>
      <c r="B2903" s="3" t="s">
        <v>13</v>
      </c>
      <c r="C2903" s="3" t="s">
        <v>14</v>
      </c>
      <c r="D2903" s="3" t="s">
        <v>63</v>
      </c>
      <c r="E2903" s="3" t="s">
        <v>59</v>
      </c>
      <c r="F2903" s="3" t="s">
        <v>5702</v>
      </c>
      <c r="G2903" s="3" t="s">
        <v>5703</v>
      </c>
      <c r="H2903" s="3"/>
    </row>
    <row r="2904" ht="15.75" customHeight="1">
      <c r="A2904" s="2">
        <v>45699.0</v>
      </c>
      <c r="B2904" s="3" t="s">
        <v>13</v>
      </c>
      <c r="C2904" s="3" t="s">
        <v>14</v>
      </c>
      <c r="D2904" s="3" t="s">
        <v>63</v>
      </c>
      <c r="E2904" s="3" t="s">
        <v>59</v>
      </c>
      <c r="F2904" s="3" t="s">
        <v>5704</v>
      </c>
      <c r="G2904" s="3" t="s">
        <v>5705</v>
      </c>
      <c r="H2904" s="3"/>
    </row>
    <row r="2905" ht="15.75" customHeight="1">
      <c r="A2905" s="2">
        <v>45699.0</v>
      </c>
      <c r="B2905" s="3" t="s">
        <v>13</v>
      </c>
      <c r="C2905" s="3" t="s">
        <v>14</v>
      </c>
      <c r="D2905" s="3" t="s">
        <v>34</v>
      </c>
      <c r="E2905" s="3" t="s">
        <v>15</v>
      </c>
      <c r="F2905" s="3" t="s">
        <v>5706</v>
      </c>
      <c r="G2905" s="3" t="s">
        <v>5707</v>
      </c>
      <c r="H2905" s="3"/>
    </row>
    <row r="2906" ht="15.75" customHeight="1">
      <c r="A2906" s="2">
        <v>45699.0</v>
      </c>
      <c r="B2906" s="3" t="s">
        <v>92</v>
      </c>
      <c r="C2906" s="3" t="s">
        <v>93</v>
      </c>
      <c r="D2906" s="3" t="s">
        <v>68</v>
      </c>
      <c r="E2906" s="3" t="s">
        <v>20</v>
      </c>
      <c r="F2906" s="3" t="s">
        <v>5708</v>
      </c>
      <c r="G2906" s="3" t="s">
        <v>5709</v>
      </c>
      <c r="H2906" s="3"/>
    </row>
    <row r="2907" ht="15.75" customHeight="1">
      <c r="A2907" s="2">
        <v>45699.0</v>
      </c>
      <c r="B2907" s="3" t="s">
        <v>92</v>
      </c>
      <c r="C2907" s="3" t="s">
        <v>93</v>
      </c>
      <c r="D2907" s="3" t="s">
        <v>34</v>
      </c>
      <c r="E2907" s="3" t="s">
        <v>101</v>
      </c>
      <c r="F2907" s="3" t="s">
        <v>5710</v>
      </c>
      <c r="G2907" s="3" t="s">
        <v>5711</v>
      </c>
      <c r="H2907" s="3"/>
    </row>
    <row r="2908" ht="15.75" customHeight="1">
      <c r="A2908" s="2">
        <v>45699.0</v>
      </c>
      <c r="B2908" s="3" t="s">
        <v>13</v>
      </c>
      <c r="C2908" s="3" t="s">
        <v>37</v>
      </c>
      <c r="D2908" s="3" t="s">
        <v>34</v>
      </c>
      <c r="E2908" s="3" t="s">
        <v>15</v>
      </c>
      <c r="F2908" s="3" t="s">
        <v>5712</v>
      </c>
      <c r="G2908" s="3" t="s">
        <v>5713</v>
      </c>
      <c r="H2908" s="3"/>
    </row>
    <row r="2909" ht="15.75" customHeight="1">
      <c r="A2909" s="2">
        <v>45699.0</v>
      </c>
      <c r="B2909" s="3" t="s">
        <v>13</v>
      </c>
      <c r="C2909" s="3" t="s">
        <v>14</v>
      </c>
      <c r="D2909" s="3" t="s">
        <v>34</v>
      </c>
      <c r="E2909" s="3" t="s">
        <v>15</v>
      </c>
      <c r="F2909" s="3" t="s">
        <v>5714</v>
      </c>
      <c r="G2909" s="3" t="s">
        <v>5715</v>
      </c>
      <c r="H2909" s="3"/>
    </row>
    <row r="2910" ht="15.75" customHeight="1">
      <c r="A2910" s="2">
        <v>45699.0</v>
      </c>
      <c r="B2910" s="3" t="s">
        <v>13</v>
      </c>
      <c r="C2910" s="3" t="s">
        <v>37</v>
      </c>
      <c r="D2910" s="3" t="s">
        <v>9</v>
      </c>
      <c r="E2910" s="3" t="s">
        <v>15</v>
      </c>
      <c r="F2910" s="3" t="s">
        <v>5716</v>
      </c>
      <c r="G2910" s="3" t="s">
        <v>5717</v>
      </c>
      <c r="H2910" s="3"/>
    </row>
    <row r="2911" ht="15.75" customHeight="1">
      <c r="A2911" s="2">
        <v>45699.0</v>
      </c>
      <c r="B2911" s="3" t="s">
        <v>57</v>
      </c>
      <c r="C2911" s="3" t="s">
        <v>85</v>
      </c>
      <c r="D2911" s="3" t="s">
        <v>9</v>
      </c>
      <c r="E2911" s="3" t="s">
        <v>20</v>
      </c>
      <c r="F2911" s="3" t="s">
        <v>5718</v>
      </c>
      <c r="G2911" s="3" t="s">
        <v>5719</v>
      </c>
      <c r="H2911" s="3"/>
    </row>
    <row r="2912" ht="15.75" customHeight="1">
      <c r="A2912" s="2">
        <v>45699.0</v>
      </c>
      <c r="B2912" s="3" t="s">
        <v>13</v>
      </c>
      <c r="C2912" s="3" t="s">
        <v>169</v>
      </c>
      <c r="D2912" s="3" t="s">
        <v>34</v>
      </c>
      <c r="E2912" s="3" t="s">
        <v>101</v>
      </c>
      <c r="F2912" s="3" t="s">
        <v>5720</v>
      </c>
      <c r="G2912" s="3" t="s">
        <v>5721</v>
      </c>
      <c r="H2912" s="3"/>
    </row>
    <row r="2913" ht="15.75" customHeight="1">
      <c r="A2913" s="2">
        <v>45699.0</v>
      </c>
      <c r="B2913" s="3" t="s">
        <v>57</v>
      </c>
      <c r="C2913" s="3" t="s">
        <v>85</v>
      </c>
      <c r="D2913" s="3" t="s">
        <v>68</v>
      </c>
      <c r="E2913" s="3" t="s">
        <v>59</v>
      </c>
      <c r="F2913" s="3" t="s">
        <v>5722</v>
      </c>
      <c r="G2913" s="3" t="s">
        <v>5723</v>
      </c>
      <c r="H2913" s="3"/>
    </row>
    <row r="2914" ht="15.75" customHeight="1">
      <c r="A2914" s="2">
        <v>45699.0</v>
      </c>
      <c r="B2914" s="3" t="s">
        <v>57</v>
      </c>
      <c r="C2914" s="3" t="s">
        <v>80</v>
      </c>
      <c r="D2914" s="3" t="s">
        <v>23</v>
      </c>
      <c r="E2914" s="3" t="s">
        <v>59</v>
      </c>
      <c r="F2914" s="3" t="s">
        <v>5724</v>
      </c>
      <c r="G2914" s="3" t="s">
        <v>5725</v>
      </c>
      <c r="H2914" s="3"/>
    </row>
    <row r="2915" ht="15.75" customHeight="1">
      <c r="A2915" s="2">
        <v>45699.0</v>
      </c>
      <c r="B2915" s="3" t="s">
        <v>57</v>
      </c>
      <c r="C2915" s="3" t="s">
        <v>80</v>
      </c>
      <c r="D2915" s="3" t="s">
        <v>34</v>
      </c>
      <c r="E2915" s="3" t="s">
        <v>20</v>
      </c>
      <c r="F2915" s="3" t="s">
        <v>5726</v>
      </c>
      <c r="G2915" s="3" t="s">
        <v>5727</v>
      </c>
      <c r="H2915" s="3"/>
    </row>
    <row r="2916" ht="15.75" customHeight="1">
      <c r="A2916" s="2">
        <v>45699.0</v>
      </c>
      <c r="B2916" s="3" t="s">
        <v>57</v>
      </c>
      <c r="C2916" s="3" t="s">
        <v>80</v>
      </c>
      <c r="D2916" s="3" t="s">
        <v>9</v>
      </c>
      <c r="E2916" s="3" t="s">
        <v>15</v>
      </c>
      <c r="F2916" s="3" t="s">
        <v>5728</v>
      </c>
      <c r="G2916" s="3" t="s">
        <v>5729</v>
      </c>
      <c r="H2916" s="3"/>
    </row>
    <row r="2917" ht="15.75" customHeight="1">
      <c r="A2917" s="2">
        <v>45699.0</v>
      </c>
      <c r="B2917" s="3" t="s">
        <v>57</v>
      </c>
      <c r="C2917" s="3" t="s">
        <v>71</v>
      </c>
      <c r="D2917" s="3" t="s">
        <v>19</v>
      </c>
      <c r="E2917" s="3" t="s">
        <v>59</v>
      </c>
      <c r="F2917" s="3" t="s">
        <v>5730</v>
      </c>
      <c r="G2917" s="3" t="s">
        <v>5731</v>
      </c>
      <c r="H2917" s="3"/>
    </row>
    <row r="2918" ht="15.75" customHeight="1">
      <c r="A2918" s="2">
        <v>45699.0</v>
      </c>
      <c r="B2918" s="3" t="s">
        <v>57</v>
      </c>
      <c r="C2918" s="3" t="s">
        <v>71</v>
      </c>
      <c r="D2918" s="3" t="s">
        <v>19</v>
      </c>
      <c r="E2918" s="3" t="s">
        <v>59</v>
      </c>
      <c r="F2918" s="3" t="s">
        <v>5732</v>
      </c>
      <c r="G2918" s="3" t="s">
        <v>5733</v>
      </c>
      <c r="H2918" s="3"/>
    </row>
    <row r="2919" ht="15.75" customHeight="1">
      <c r="A2919" s="2">
        <v>45699.0</v>
      </c>
      <c r="B2919" s="3" t="s">
        <v>57</v>
      </c>
      <c r="C2919" s="3" t="s">
        <v>71</v>
      </c>
      <c r="D2919" s="3" t="s">
        <v>68</v>
      </c>
      <c r="E2919" s="3" t="s">
        <v>59</v>
      </c>
      <c r="F2919" s="3" t="s">
        <v>5734</v>
      </c>
      <c r="G2919" s="3" t="s">
        <v>5735</v>
      </c>
      <c r="H2919" s="3"/>
    </row>
    <row r="2920" ht="15.75" customHeight="1">
      <c r="A2920" s="2">
        <v>45699.0</v>
      </c>
      <c r="B2920" s="3" t="s">
        <v>57</v>
      </c>
      <c r="C2920" s="3" t="s">
        <v>71</v>
      </c>
      <c r="D2920" s="3" t="s">
        <v>34</v>
      </c>
      <c r="E2920" s="3" t="s">
        <v>20</v>
      </c>
      <c r="F2920" s="3" t="s">
        <v>3262</v>
      </c>
      <c r="G2920" s="3" t="s">
        <v>5736</v>
      </c>
      <c r="H2920" s="3"/>
    </row>
    <row r="2921" ht="15.75" customHeight="1">
      <c r="A2921" s="2">
        <v>45699.0</v>
      </c>
      <c r="B2921" s="3" t="s">
        <v>57</v>
      </c>
      <c r="C2921" s="4" t="s">
        <v>62</v>
      </c>
      <c r="D2921" s="3" t="s">
        <v>38</v>
      </c>
      <c r="E2921" s="3" t="s">
        <v>20</v>
      </c>
      <c r="F2921" s="3" t="s">
        <v>5737</v>
      </c>
      <c r="G2921" s="3" t="s">
        <v>5738</v>
      </c>
      <c r="H2921" s="3"/>
    </row>
    <row r="2922" ht="15.75" customHeight="1">
      <c r="A2922" s="2">
        <v>45699.0</v>
      </c>
      <c r="B2922" s="3" t="s">
        <v>57</v>
      </c>
      <c r="C2922" s="4" t="s">
        <v>62</v>
      </c>
      <c r="D2922" s="3" t="s">
        <v>26</v>
      </c>
      <c r="E2922" s="3" t="s">
        <v>20</v>
      </c>
      <c r="F2922" s="3" t="s">
        <v>5739</v>
      </c>
      <c r="G2922" s="3" t="s">
        <v>5740</v>
      </c>
      <c r="H2922" s="3"/>
    </row>
    <row r="2923" ht="15.75" customHeight="1">
      <c r="A2923" s="2">
        <v>45699.0</v>
      </c>
      <c r="B2923" s="3" t="s">
        <v>57</v>
      </c>
      <c r="C2923" s="3" t="s">
        <v>58</v>
      </c>
      <c r="D2923" s="3" t="s">
        <v>19</v>
      </c>
      <c r="E2923" s="3" t="s">
        <v>59</v>
      </c>
      <c r="F2923" s="3" t="s">
        <v>5741</v>
      </c>
      <c r="G2923" s="3" t="s">
        <v>5742</v>
      </c>
      <c r="H2923" s="3"/>
    </row>
    <row r="2924" ht="15.75" customHeight="1">
      <c r="A2924" s="2">
        <v>45699.0</v>
      </c>
      <c r="B2924" s="3" t="s">
        <v>57</v>
      </c>
      <c r="C2924" s="3" t="s">
        <v>58</v>
      </c>
      <c r="D2924" s="3" t="s">
        <v>23</v>
      </c>
      <c r="E2924" s="3" t="s">
        <v>59</v>
      </c>
      <c r="F2924" s="3" t="s">
        <v>5743</v>
      </c>
      <c r="G2924" s="3" t="s">
        <v>5744</v>
      </c>
      <c r="H2924" s="3"/>
    </row>
    <row r="2925" ht="15.75" customHeight="1">
      <c r="A2925" s="2">
        <v>45699.0</v>
      </c>
      <c r="B2925" s="3" t="s">
        <v>57</v>
      </c>
      <c r="C2925" s="3" t="s">
        <v>58</v>
      </c>
      <c r="D2925" s="3" t="s">
        <v>38</v>
      </c>
      <c r="E2925" s="3" t="s">
        <v>59</v>
      </c>
      <c r="F2925" s="3" t="s">
        <v>5745</v>
      </c>
      <c r="G2925" s="3" t="s">
        <v>5746</v>
      </c>
      <c r="H2925" s="3"/>
    </row>
    <row r="2926" ht="15.75" customHeight="1">
      <c r="A2926" s="2">
        <v>45699.0</v>
      </c>
      <c r="B2926" s="3" t="s">
        <v>57</v>
      </c>
      <c r="C2926" s="3" t="s">
        <v>58</v>
      </c>
      <c r="D2926" s="3" t="s">
        <v>34</v>
      </c>
      <c r="E2926" s="3" t="s">
        <v>20</v>
      </c>
      <c r="F2926" s="3" t="s">
        <v>5747</v>
      </c>
      <c r="G2926" s="3" t="s">
        <v>5748</v>
      </c>
      <c r="H2926" s="3"/>
    </row>
    <row r="2927" ht="15.75" customHeight="1">
      <c r="A2927" s="2">
        <v>45699.0</v>
      </c>
      <c r="B2927" s="3" t="s">
        <v>13</v>
      </c>
      <c r="C2927" s="3" t="s">
        <v>169</v>
      </c>
      <c r="D2927" s="3" t="s">
        <v>26</v>
      </c>
      <c r="E2927" s="3" t="s">
        <v>20</v>
      </c>
      <c r="F2927" s="3" t="s">
        <v>5749</v>
      </c>
      <c r="G2927" s="3" t="s">
        <v>5750</v>
      </c>
      <c r="H2927" s="3"/>
    </row>
    <row r="2928" ht="15.75" customHeight="1">
      <c r="A2928" s="2">
        <v>45699.0</v>
      </c>
      <c r="B2928" s="3" t="s">
        <v>13</v>
      </c>
      <c r="C2928" s="3" t="s">
        <v>169</v>
      </c>
      <c r="D2928" s="3" t="s">
        <v>34</v>
      </c>
      <c r="E2928" s="3" t="s">
        <v>15</v>
      </c>
      <c r="F2928" s="3" t="s">
        <v>5751</v>
      </c>
      <c r="G2928" s="3" t="s">
        <v>5752</v>
      </c>
      <c r="H2928" s="3"/>
    </row>
    <row r="2929" ht="15.75" customHeight="1">
      <c r="A2929" s="2">
        <v>45699.0</v>
      </c>
      <c r="B2929" s="3" t="s">
        <v>92</v>
      </c>
      <c r="C2929" s="3" t="s">
        <v>93</v>
      </c>
      <c r="D2929" s="3" t="s">
        <v>38</v>
      </c>
      <c r="E2929" s="3" t="s">
        <v>15</v>
      </c>
      <c r="F2929" s="3" t="s">
        <v>5753</v>
      </c>
      <c r="G2929" s="3" t="s">
        <v>5754</v>
      </c>
      <c r="H2929" s="3"/>
    </row>
    <row r="2930" ht="15.75" customHeight="1">
      <c r="A2930" s="2">
        <v>45699.0</v>
      </c>
      <c r="B2930" s="3" t="s">
        <v>57</v>
      </c>
      <c r="C2930" s="3" t="s">
        <v>85</v>
      </c>
      <c r="D2930" s="3" t="s">
        <v>63</v>
      </c>
      <c r="E2930" s="3" t="s">
        <v>59</v>
      </c>
      <c r="F2930" s="3" t="s">
        <v>5755</v>
      </c>
      <c r="G2930" s="3" t="s">
        <v>5756</v>
      </c>
      <c r="H2930" s="3"/>
    </row>
    <row r="2931" ht="15.75" customHeight="1">
      <c r="A2931" s="2">
        <v>45699.0</v>
      </c>
      <c r="B2931" s="3" t="s">
        <v>92</v>
      </c>
      <c r="C2931" s="3" t="s">
        <v>98</v>
      </c>
      <c r="D2931" s="3" t="s">
        <v>23</v>
      </c>
      <c r="E2931" s="3" t="s">
        <v>20</v>
      </c>
      <c r="F2931" s="3" t="s">
        <v>5757</v>
      </c>
      <c r="G2931" s="3" t="s">
        <v>5758</v>
      </c>
      <c r="H2931" s="3"/>
    </row>
    <row r="2932" ht="15.75" customHeight="1">
      <c r="A2932" s="2">
        <v>45699.0</v>
      </c>
      <c r="B2932" s="3" t="s">
        <v>7</v>
      </c>
      <c r="C2932" s="3" t="s">
        <v>126</v>
      </c>
      <c r="D2932" s="3" t="s">
        <v>26</v>
      </c>
      <c r="E2932" s="3" t="s">
        <v>119</v>
      </c>
      <c r="F2932" s="3" t="s">
        <v>5759</v>
      </c>
      <c r="G2932" s="3" t="s">
        <v>5760</v>
      </c>
      <c r="H2932" s="3"/>
    </row>
    <row r="2933" ht="15.75" customHeight="1">
      <c r="A2933" s="2">
        <v>45699.0</v>
      </c>
      <c r="B2933" s="3" t="s">
        <v>7</v>
      </c>
      <c r="C2933" s="3" t="s">
        <v>126</v>
      </c>
      <c r="D2933" s="3" t="s">
        <v>9</v>
      </c>
      <c r="E2933" s="3" t="s">
        <v>258</v>
      </c>
      <c r="F2933" s="3" t="s">
        <v>5761</v>
      </c>
      <c r="G2933" s="3" t="s">
        <v>5762</v>
      </c>
      <c r="H2933" s="3"/>
    </row>
    <row r="2934" ht="15.75" customHeight="1">
      <c r="A2934" s="2">
        <v>45699.0</v>
      </c>
      <c r="B2934" s="3" t="s">
        <v>7</v>
      </c>
      <c r="C2934" s="3" t="s">
        <v>126</v>
      </c>
      <c r="D2934" s="3" t="s">
        <v>9</v>
      </c>
      <c r="E2934" s="3" t="s">
        <v>258</v>
      </c>
      <c r="F2934" s="3" t="s">
        <v>5763</v>
      </c>
      <c r="G2934" s="3" t="s">
        <v>5764</v>
      </c>
      <c r="H2934" s="3"/>
    </row>
    <row r="2935" ht="15.75" customHeight="1">
      <c r="A2935" s="2">
        <v>45699.0</v>
      </c>
      <c r="B2935" s="3" t="s">
        <v>7</v>
      </c>
      <c r="C2935" s="3" t="s">
        <v>126</v>
      </c>
      <c r="D2935" s="3" t="s">
        <v>23</v>
      </c>
      <c r="E2935" s="3" t="s">
        <v>15</v>
      </c>
      <c r="F2935" s="3" t="s">
        <v>5765</v>
      </c>
      <c r="G2935" s="3" t="s">
        <v>5766</v>
      </c>
      <c r="H2935" s="3"/>
    </row>
    <row r="2936" ht="15.75" customHeight="1">
      <c r="A2936" s="2">
        <v>45699.0</v>
      </c>
      <c r="B2936" s="3" t="s">
        <v>7</v>
      </c>
      <c r="C2936" s="3" t="s">
        <v>118</v>
      </c>
      <c r="D2936" s="3" t="s">
        <v>38</v>
      </c>
      <c r="E2936" s="3" t="s">
        <v>15</v>
      </c>
      <c r="F2936" s="3" t="s">
        <v>5767</v>
      </c>
      <c r="G2936" s="3" t="s">
        <v>5768</v>
      </c>
      <c r="H2936" s="3"/>
    </row>
    <row r="2937" ht="15.75" customHeight="1">
      <c r="A2937" s="2">
        <v>45699.0</v>
      </c>
      <c r="B2937" s="3" t="s">
        <v>7</v>
      </c>
      <c r="C2937" s="3" t="s">
        <v>118</v>
      </c>
      <c r="D2937" s="3" t="s">
        <v>19</v>
      </c>
      <c r="E2937" s="3" t="s">
        <v>101</v>
      </c>
      <c r="F2937" s="3" t="s">
        <v>5769</v>
      </c>
      <c r="G2937" s="3" t="s">
        <v>5770</v>
      </c>
      <c r="H2937" s="3"/>
    </row>
    <row r="2938" ht="15.75" customHeight="1">
      <c r="A2938" s="2">
        <v>45699.0</v>
      </c>
      <c r="B2938" s="3" t="s">
        <v>7</v>
      </c>
      <c r="C2938" s="3" t="s">
        <v>118</v>
      </c>
      <c r="D2938" s="3" t="s">
        <v>68</v>
      </c>
      <c r="E2938" s="3" t="s">
        <v>15</v>
      </c>
      <c r="F2938" s="3" t="s">
        <v>5771</v>
      </c>
      <c r="G2938" s="3" t="s">
        <v>5772</v>
      </c>
      <c r="H2938" s="3"/>
    </row>
    <row r="2939" ht="15.75" customHeight="1">
      <c r="A2939" s="2">
        <v>45699.0</v>
      </c>
      <c r="B2939" s="3" t="s">
        <v>7</v>
      </c>
      <c r="C2939" s="3" t="s">
        <v>118</v>
      </c>
      <c r="D2939" s="3" t="s">
        <v>23</v>
      </c>
      <c r="E2939" s="3" t="s">
        <v>15</v>
      </c>
      <c r="F2939" s="3" t="s">
        <v>5773</v>
      </c>
      <c r="G2939" s="3" t="s">
        <v>5774</v>
      </c>
      <c r="H2939" s="3"/>
    </row>
    <row r="2940" ht="15.75" customHeight="1">
      <c r="A2940" s="2">
        <v>45699.0</v>
      </c>
      <c r="B2940" s="3" t="s">
        <v>7</v>
      </c>
      <c r="C2940" s="3" t="s">
        <v>106</v>
      </c>
      <c r="D2940" s="3" t="s">
        <v>63</v>
      </c>
      <c r="E2940" s="3" t="s">
        <v>20</v>
      </c>
      <c r="F2940" s="3" t="s">
        <v>5775</v>
      </c>
      <c r="G2940" s="3" t="s">
        <v>1299</v>
      </c>
      <c r="H2940" s="3"/>
    </row>
    <row r="2941" ht="15.75" customHeight="1">
      <c r="A2941" s="2">
        <v>45699.0</v>
      </c>
      <c r="B2941" s="3" t="s">
        <v>7</v>
      </c>
      <c r="C2941" s="3" t="s">
        <v>106</v>
      </c>
      <c r="D2941" s="3" t="s">
        <v>9</v>
      </c>
      <c r="E2941" s="3" t="s">
        <v>258</v>
      </c>
      <c r="F2941" s="3" t="s">
        <v>5776</v>
      </c>
      <c r="G2941" s="3" t="s">
        <v>5777</v>
      </c>
      <c r="H2941" s="3"/>
    </row>
    <row r="2942" ht="15.75" customHeight="1">
      <c r="A2942" s="2">
        <v>45699.0</v>
      </c>
      <c r="B2942" s="3" t="s">
        <v>7</v>
      </c>
      <c r="C2942" s="3" t="s">
        <v>106</v>
      </c>
      <c r="D2942" s="3" t="s">
        <v>38</v>
      </c>
      <c r="E2942" s="3" t="s">
        <v>101</v>
      </c>
      <c r="F2942" s="3" t="s">
        <v>5778</v>
      </c>
      <c r="G2942" s="3" t="s">
        <v>3768</v>
      </c>
      <c r="H2942" s="3"/>
    </row>
    <row r="2943" ht="15.75" customHeight="1">
      <c r="A2943" s="2">
        <v>45699.0</v>
      </c>
      <c r="B2943" s="3" t="s">
        <v>7</v>
      </c>
      <c r="C2943" s="3" t="s">
        <v>106</v>
      </c>
      <c r="D2943" s="3" t="s">
        <v>68</v>
      </c>
      <c r="E2943" s="3" t="s">
        <v>20</v>
      </c>
      <c r="F2943" s="3" t="s">
        <v>5779</v>
      </c>
      <c r="G2943" s="3" t="s">
        <v>5780</v>
      </c>
      <c r="H2943" s="3"/>
    </row>
    <row r="2944" ht="15.75" customHeight="1">
      <c r="A2944" s="2">
        <v>45699.0</v>
      </c>
      <c r="B2944" s="3" t="s">
        <v>7</v>
      </c>
      <c r="C2944" s="3" t="s">
        <v>106</v>
      </c>
      <c r="D2944" s="3" t="s">
        <v>23</v>
      </c>
      <c r="E2944" s="3" t="s">
        <v>15</v>
      </c>
      <c r="F2944" s="3" t="s">
        <v>5781</v>
      </c>
      <c r="G2944" s="3" t="s">
        <v>5782</v>
      </c>
      <c r="H2944" s="3"/>
    </row>
    <row r="2945" ht="15.75" customHeight="1">
      <c r="A2945" s="2">
        <v>45699.0</v>
      </c>
      <c r="B2945" s="3" t="s">
        <v>7</v>
      </c>
      <c r="C2945" s="3" t="s">
        <v>8</v>
      </c>
      <c r="D2945" s="3" t="s">
        <v>9</v>
      </c>
      <c r="E2945" s="3" t="s">
        <v>10</v>
      </c>
      <c r="F2945" s="3" t="s">
        <v>5783</v>
      </c>
      <c r="G2945" s="3" t="s">
        <v>5784</v>
      </c>
      <c r="H2945" s="3"/>
    </row>
    <row r="2946" ht="15.75" customHeight="1">
      <c r="A2946" s="2">
        <v>45699.0</v>
      </c>
      <c r="B2946" s="3" t="s">
        <v>92</v>
      </c>
      <c r="C2946" s="3" t="s">
        <v>93</v>
      </c>
      <c r="D2946" s="3" t="s">
        <v>26</v>
      </c>
      <c r="E2946" s="3" t="s">
        <v>101</v>
      </c>
      <c r="F2946" s="3" t="s">
        <v>5785</v>
      </c>
      <c r="G2946" s="3" t="s">
        <v>5786</v>
      </c>
      <c r="H2946" s="3"/>
    </row>
    <row r="2947" ht="15.75" customHeight="1">
      <c r="A2947" s="2">
        <v>45699.0</v>
      </c>
      <c r="B2947" s="3" t="s">
        <v>7</v>
      </c>
      <c r="C2947" s="3" t="s">
        <v>131</v>
      </c>
      <c r="D2947" s="3" t="s">
        <v>23</v>
      </c>
      <c r="E2947" s="3" t="s">
        <v>20</v>
      </c>
      <c r="F2947" s="3" t="s">
        <v>5787</v>
      </c>
      <c r="G2947" s="3" t="s">
        <v>5788</v>
      </c>
      <c r="H2947" s="3"/>
    </row>
    <row r="2948" ht="15.75" customHeight="1">
      <c r="A2948" s="2">
        <v>45699.0</v>
      </c>
      <c r="B2948" s="3" t="s">
        <v>7</v>
      </c>
      <c r="C2948" s="3" t="s">
        <v>131</v>
      </c>
      <c r="D2948" s="3" t="s">
        <v>19</v>
      </c>
      <c r="E2948" s="3" t="s">
        <v>15</v>
      </c>
      <c r="F2948" s="3" t="s">
        <v>5789</v>
      </c>
      <c r="G2948" s="3" t="s">
        <v>302</v>
      </c>
      <c r="H2948" s="3"/>
    </row>
    <row r="2949" ht="15.75" customHeight="1">
      <c r="A2949" s="2">
        <v>45699.0</v>
      </c>
      <c r="B2949" s="3" t="s">
        <v>7</v>
      </c>
      <c r="C2949" s="3" t="s">
        <v>8</v>
      </c>
      <c r="D2949" s="3" t="s">
        <v>9</v>
      </c>
      <c r="E2949" s="3" t="s">
        <v>109</v>
      </c>
      <c r="F2949" s="3" t="s">
        <v>5790</v>
      </c>
      <c r="G2949" s="3" t="s">
        <v>5791</v>
      </c>
      <c r="H2949" s="3"/>
    </row>
    <row r="2950" ht="15.75" customHeight="1">
      <c r="A2950" s="2">
        <v>45699.0</v>
      </c>
      <c r="B2950" s="3" t="s">
        <v>7</v>
      </c>
      <c r="C2950" s="3" t="s">
        <v>131</v>
      </c>
      <c r="D2950" s="3" t="s">
        <v>19</v>
      </c>
      <c r="E2950" s="3" t="s">
        <v>15</v>
      </c>
      <c r="F2950" s="3" t="s">
        <v>5792</v>
      </c>
      <c r="G2950" s="3" t="s">
        <v>5793</v>
      </c>
      <c r="H2950" s="3"/>
    </row>
    <row r="2951" ht="15.75" customHeight="1">
      <c r="A2951" s="2">
        <v>45699.0</v>
      </c>
      <c r="B2951" s="3" t="s">
        <v>92</v>
      </c>
      <c r="C2951" s="3" t="s">
        <v>98</v>
      </c>
      <c r="D2951" s="3" t="s">
        <v>38</v>
      </c>
      <c r="E2951" s="3" t="s">
        <v>101</v>
      </c>
      <c r="F2951" s="3" t="s">
        <v>5794</v>
      </c>
      <c r="G2951" s="3" t="s">
        <v>5795</v>
      </c>
      <c r="H2951" s="3"/>
    </row>
    <row r="2952" ht="15.75" customHeight="1">
      <c r="A2952" s="2">
        <v>45699.0</v>
      </c>
      <c r="B2952" s="3" t="s">
        <v>92</v>
      </c>
      <c r="C2952" s="3" t="s">
        <v>98</v>
      </c>
      <c r="D2952" s="3" t="s">
        <v>68</v>
      </c>
      <c r="E2952" s="3" t="s">
        <v>20</v>
      </c>
      <c r="F2952" s="3" t="s">
        <v>5796</v>
      </c>
      <c r="G2952" s="3" t="s">
        <v>5797</v>
      </c>
      <c r="H2952" s="3"/>
    </row>
    <row r="2953" ht="15.75" customHeight="1">
      <c r="A2953" s="2">
        <v>45699.0</v>
      </c>
      <c r="B2953" s="3" t="s">
        <v>92</v>
      </c>
      <c r="C2953" s="3" t="s">
        <v>98</v>
      </c>
      <c r="D2953" s="3" t="s">
        <v>68</v>
      </c>
      <c r="E2953" s="3" t="s">
        <v>20</v>
      </c>
      <c r="F2953" s="3" t="s">
        <v>5798</v>
      </c>
      <c r="G2953" s="3" t="s">
        <v>5799</v>
      </c>
      <c r="H2953" s="3"/>
    </row>
    <row r="2954" ht="15.75" customHeight="1">
      <c r="A2954" s="2">
        <v>45699.0</v>
      </c>
      <c r="B2954" s="3" t="s">
        <v>92</v>
      </c>
      <c r="C2954" s="3" t="s">
        <v>98</v>
      </c>
      <c r="D2954" s="3" t="s">
        <v>63</v>
      </c>
      <c r="E2954" s="3" t="s">
        <v>101</v>
      </c>
      <c r="F2954" s="3" t="s">
        <v>5800</v>
      </c>
      <c r="G2954" s="3" t="s">
        <v>5801</v>
      </c>
      <c r="H2954" s="3"/>
    </row>
    <row r="2955" ht="15.75" customHeight="1">
      <c r="A2955" s="2">
        <v>45699.0</v>
      </c>
      <c r="B2955" s="3" t="s">
        <v>92</v>
      </c>
      <c r="C2955" s="3" t="s">
        <v>144</v>
      </c>
      <c r="D2955" s="3" t="s">
        <v>38</v>
      </c>
      <c r="E2955" s="3" t="s">
        <v>15</v>
      </c>
      <c r="F2955" s="3" t="s">
        <v>5802</v>
      </c>
      <c r="G2955" s="3" t="s">
        <v>5803</v>
      </c>
      <c r="H2955" s="3"/>
    </row>
    <row r="2956" ht="15.75" customHeight="1">
      <c r="A2956" s="2">
        <v>45699.0</v>
      </c>
      <c r="B2956" s="3" t="s">
        <v>7</v>
      </c>
      <c r="C2956" s="3" t="s">
        <v>131</v>
      </c>
      <c r="D2956" s="3" t="s">
        <v>26</v>
      </c>
      <c r="E2956" s="3" t="s">
        <v>660</v>
      </c>
      <c r="F2956" s="3" t="s">
        <v>5804</v>
      </c>
      <c r="G2956" s="3" t="s">
        <v>5805</v>
      </c>
      <c r="H2956" s="3"/>
    </row>
    <row r="2957" ht="15.75" customHeight="1">
      <c r="A2957" s="2">
        <v>45699.0</v>
      </c>
      <c r="B2957" s="3" t="s">
        <v>92</v>
      </c>
      <c r="C2957" s="3" t="s">
        <v>144</v>
      </c>
      <c r="D2957" s="3" t="s">
        <v>19</v>
      </c>
      <c r="E2957" s="3" t="s">
        <v>15</v>
      </c>
      <c r="F2957" s="3" t="s">
        <v>5806</v>
      </c>
      <c r="G2957" s="3" t="s">
        <v>5807</v>
      </c>
      <c r="H2957" s="3"/>
    </row>
    <row r="2958" ht="15.75" customHeight="1">
      <c r="A2958" s="2">
        <v>45699.0</v>
      </c>
      <c r="B2958" s="3" t="s">
        <v>92</v>
      </c>
      <c r="C2958" s="3" t="s">
        <v>144</v>
      </c>
      <c r="D2958" s="3" t="s">
        <v>68</v>
      </c>
      <c r="E2958" s="3" t="s">
        <v>20</v>
      </c>
      <c r="F2958" s="3" t="s">
        <v>5808</v>
      </c>
      <c r="G2958" s="3" t="s">
        <v>5809</v>
      </c>
      <c r="H2958" s="3"/>
    </row>
    <row r="2959" ht="15.75" customHeight="1">
      <c r="A2959" s="2">
        <v>45699.0</v>
      </c>
      <c r="B2959" s="3" t="s">
        <v>92</v>
      </c>
      <c r="C2959" s="3" t="s">
        <v>144</v>
      </c>
      <c r="D2959" s="3" t="s">
        <v>38</v>
      </c>
      <c r="E2959" s="3" t="s">
        <v>101</v>
      </c>
      <c r="F2959" s="3" t="s">
        <v>5810</v>
      </c>
      <c r="G2959" s="3" t="s">
        <v>5811</v>
      </c>
      <c r="H2959" s="3"/>
    </row>
    <row r="2960" ht="15.75" customHeight="1">
      <c r="A2960" s="2">
        <v>45699.0</v>
      </c>
      <c r="B2960" s="3" t="s">
        <v>92</v>
      </c>
      <c r="C2960" s="4" t="s">
        <v>149</v>
      </c>
      <c r="D2960" s="3" t="s">
        <v>23</v>
      </c>
      <c r="E2960" s="3" t="s">
        <v>15</v>
      </c>
      <c r="F2960" s="3" t="s">
        <v>5812</v>
      </c>
      <c r="G2960" s="3" t="s">
        <v>5813</v>
      </c>
      <c r="H2960" s="3"/>
    </row>
    <row r="2961" ht="15.75" customHeight="1">
      <c r="A2961" s="2">
        <v>45699.0</v>
      </c>
      <c r="B2961" s="3" t="s">
        <v>92</v>
      </c>
      <c r="C2961" s="4" t="s">
        <v>149</v>
      </c>
      <c r="D2961" s="3" t="s">
        <v>63</v>
      </c>
      <c r="E2961" s="3" t="s">
        <v>109</v>
      </c>
      <c r="F2961" s="3" t="s">
        <v>5814</v>
      </c>
      <c r="G2961" s="3" t="s">
        <v>5815</v>
      </c>
      <c r="H2961" s="3"/>
    </row>
    <row r="2962" ht="15.75" customHeight="1">
      <c r="A2962" s="2">
        <v>45699.0</v>
      </c>
      <c r="B2962" s="3" t="s">
        <v>92</v>
      </c>
      <c r="C2962" s="3" t="s">
        <v>158</v>
      </c>
      <c r="D2962" s="3" t="s">
        <v>9</v>
      </c>
      <c r="E2962" s="3" t="s">
        <v>101</v>
      </c>
      <c r="F2962" s="3" t="s">
        <v>5816</v>
      </c>
      <c r="G2962" s="3" t="s">
        <v>5817</v>
      </c>
      <c r="H2962" s="3"/>
    </row>
    <row r="2963" ht="15.75" customHeight="1">
      <c r="A2963" s="2">
        <v>45699.0</v>
      </c>
      <c r="B2963" s="3" t="s">
        <v>92</v>
      </c>
      <c r="C2963" s="3" t="s">
        <v>158</v>
      </c>
      <c r="D2963" s="3" t="s">
        <v>23</v>
      </c>
      <c r="E2963" s="3" t="s">
        <v>20</v>
      </c>
      <c r="F2963" s="3" t="s">
        <v>5818</v>
      </c>
      <c r="G2963" s="3" t="s">
        <v>5819</v>
      </c>
      <c r="H2963" s="3"/>
    </row>
    <row r="2964" ht="15.75" customHeight="1">
      <c r="A2964" s="2">
        <v>45699.0</v>
      </c>
      <c r="B2964" s="3" t="s">
        <v>92</v>
      </c>
      <c r="C2964" s="3" t="s">
        <v>158</v>
      </c>
      <c r="D2964" s="3" t="s">
        <v>38</v>
      </c>
      <c r="E2964" s="3" t="s">
        <v>15</v>
      </c>
      <c r="F2964" s="3" t="s">
        <v>5820</v>
      </c>
      <c r="G2964" s="3" t="s">
        <v>5821</v>
      </c>
      <c r="H2964" s="3"/>
    </row>
    <row r="2965" ht="15.75" customHeight="1">
      <c r="A2965" s="2">
        <v>45699.0</v>
      </c>
      <c r="B2965" s="3" t="s">
        <v>92</v>
      </c>
      <c r="C2965" s="3" t="s">
        <v>158</v>
      </c>
      <c r="D2965" s="3" t="s">
        <v>38</v>
      </c>
      <c r="E2965" s="3" t="s">
        <v>15</v>
      </c>
      <c r="F2965" s="3" t="s">
        <v>5822</v>
      </c>
      <c r="G2965" s="3" t="s">
        <v>5823</v>
      </c>
      <c r="H2965" s="3"/>
    </row>
    <row r="2966" ht="15.75" customHeight="1">
      <c r="A2966" s="2">
        <v>45699.0</v>
      </c>
      <c r="B2966" s="3" t="s">
        <v>7</v>
      </c>
      <c r="C2966" s="3" t="s">
        <v>131</v>
      </c>
      <c r="D2966" s="3" t="s">
        <v>38</v>
      </c>
      <c r="E2966" s="3" t="s">
        <v>101</v>
      </c>
      <c r="F2966" s="3" t="s">
        <v>5824</v>
      </c>
      <c r="G2966" s="3" t="s">
        <v>5825</v>
      </c>
      <c r="H2966" s="3"/>
    </row>
    <row r="2967" ht="15.75" customHeight="1">
      <c r="A2967" s="2">
        <v>45699.0</v>
      </c>
      <c r="B2967" s="3" t="s">
        <v>92</v>
      </c>
      <c r="C2967" s="4" t="s">
        <v>149</v>
      </c>
      <c r="D2967" s="3" t="s">
        <v>63</v>
      </c>
      <c r="E2967" s="3" t="s">
        <v>109</v>
      </c>
      <c r="F2967" s="3" t="s">
        <v>5826</v>
      </c>
      <c r="G2967" s="3" t="s">
        <v>5827</v>
      </c>
      <c r="H2967" s="3"/>
    </row>
    <row r="2968" ht="15.75" customHeight="1">
      <c r="A2968" s="2">
        <v>45700.0</v>
      </c>
      <c r="B2968" s="3" t="s">
        <v>13</v>
      </c>
      <c r="C2968" s="3" t="s">
        <v>37</v>
      </c>
      <c r="D2968" s="3" t="s">
        <v>19</v>
      </c>
      <c r="E2968" s="3" t="s">
        <v>20</v>
      </c>
      <c r="F2968" s="3" t="s">
        <v>5828</v>
      </c>
      <c r="G2968" s="3" t="s">
        <v>1400</v>
      </c>
      <c r="H2968" s="3"/>
    </row>
    <row r="2969" ht="15.75" customHeight="1">
      <c r="A2969" s="2">
        <v>45700.0</v>
      </c>
      <c r="B2969" s="3" t="s">
        <v>13</v>
      </c>
      <c r="C2969" s="3" t="s">
        <v>37</v>
      </c>
      <c r="D2969" s="3" t="s">
        <v>9</v>
      </c>
      <c r="E2969" s="3" t="s">
        <v>15</v>
      </c>
      <c r="F2969" s="3" t="s">
        <v>5829</v>
      </c>
      <c r="G2969" s="3" t="s">
        <v>5830</v>
      </c>
      <c r="H2969" s="3"/>
    </row>
    <row r="2970" ht="15.75" customHeight="1">
      <c r="A2970" s="2">
        <v>45700.0</v>
      </c>
      <c r="B2970" s="3" t="s">
        <v>13</v>
      </c>
      <c r="C2970" s="3" t="s">
        <v>37</v>
      </c>
      <c r="D2970" s="3" t="s">
        <v>68</v>
      </c>
      <c r="E2970" s="3" t="s">
        <v>20</v>
      </c>
      <c r="F2970" s="3" t="s">
        <v>5831</v>
      </c>
      <c r="G2970" s="3" t="s">
        <v>5832</v>
      </c>
      <c r="H2970" s="3"/>
    </row>
    <row r="2971" ht="15.75" customHeight="1">
      <c r="A2971" s="2">
        <v>45700.0</v>
      </c>
      <c r="B2971" s="3" t="s">
        <v>13</v>
      </c>
      <c r="C2971" s="3" t="s">
        <v>37</v>
      </c>
      <c r="D2971" s="3" t="s">
        <v>68</v>
      </c>
      <c r="E2971" s="3" t="s">
        <v>20</v>
      </c>
      <c r="F2971" s="3" t="s">
        <v>5833</v>
      </c>
      <c r="G2971" s="3" t="s">
        <v>5834</v>
      </c>
      <c r="H2971" s="3"/>
    </row>
    <row r="2972" ht="15.75" customHeight="1">
      <c r="A2972" s="2">
        <v>45700.0</v>
      </c>
      <c r="B2972" s="3" t="s">
        <v>13</v>
      </c>
      <c r="C2972" s="3" t="s">
        <v>29</v>
      </c>
      <c r="D2972" s="3" t="s">
        <v>9</v>
      </c>
      <c r="E2972" s="3" t="s">
        <v>15</v>
      </c>
      <c r="F2972" s="3" t="s">
        <v>5835</v>
      </c>
      <c r="G2972" s="3" t="s">
        <v>5836</v>
      </c>
      <c r="H2972" s="3"/>
    </row>
    <row r="2973" ht="15.75" customHeight="1">
      <c r="A2973" s="2">
        <v>45700.0</v>
      </c>
      <c r="B2973" s="3" t="s">
        <v>13</v>
      </c>
      <c r="C2973" s="3" t="s">
        <v>29</v>
      </c>
      <c r="D2973" s="3" t="s">
        <v>68</v>
      </c>
      <c r="E2973" s="3" t="s">
        <v>20</v>
      </c>
      <c r="F2973" s="3" t="s">
        <v>5837</v>
      </c>
      <c r="G2973" s="3" t="s">
        <v>5838</v>
      </c>
      <c r="H2973" s="3"/>
    </row>
    <row r="2974" ht="15.75" customHeight="1">
      <c r="A2974" s="2">
        <v>45700.0</v>
      </c>
      <c r="B2974" s="3" t="s">
        <v>13</v>
      </c>
      <c r="C2974" s="3" t="s">
        <v>14</v>
      </c>
      <c r="D2974" s="3" t="s">
        <v>23</v>
      </c>
      <c r="E2974" s="3" t="s">
        <v>20</v>
      </c>
      <c r="F2974" s="3" t="s">
        <v>5839</v>
      </c>
      <c r="G2974" s="3" t="s">
        <v>5840</v>
      </c>
      <c r="H2974" s="3"/>
    </row>
    <row r="2975" ht="15.75" customHeight="1">
      <c r="A2975" s="2">
        <v>45700.0</v>
      </c>
      <c r="B2975" s="3" t="s">
        <v>13</v>
      </c>
      <c r="C2975" s="3" t="s">
        <v>29</v>
      </c>
      <c r="D2975" s="3" t="s">
        <v>34</v>
      </c>
      <c r="E2975" s="3" t="s">
        <v>15</v>
      </c>
      <c r="F2975" s="3" t="s">
        <v>5841</v>
      </c>
      <c r="G2975" s="3" t="s">
        <v>5842</v>
      </c>
      <c r="H2975" s="3"/>
    </row>
    <row r="2976" ht="15.75" customHeight="1">
      <c r="A2976" s="2">
        <v>45700.0</v>
      </c>
      <c r="B2976" s="3" t="s">
        <v>13</v>
      </c>
      <c r="C2976" s="3" t="s">
        <v>29</v>
      </c>
      <c r="D2976" s="3" t="s">
        <v>34</v>
      </c>
      <c r="E2976" s="3" t="s">
        <v>15</v>
      </c>
      <c r="F2976" s="3" t="s">
        <v>549</v>
      </c>
      <c r="G2976" s="3" t="s">
        <v>5843</v>
      </c>
      <c r="H2976" s="3"/>
    </row>
    <row r="2977" ht="15.75" customHeight="1">
      <c r="A2977" s="2">
        <v>45700.0</v>
      </c>
      <c r="B2977" s="3" t="s">
        <v>13</v>
      </c>
      <c r="C2977" s="3" t="s">
        <v>18</v>
      </c>
      <c r="D2977" s="3" t="s">
        <v>68</v>
      </c>
      <c r="E2977" s="3" t="s">
        <v>20</v>
      </c>
      <c r="F2977" s="3" t="s">
        <v>5844</v>
      </c>
      <c r="G2977" s="3" t="s">
        <v>5845</v>
      </c>
      <c r="H2977" s="3"/>
    </row>
    <row r="2978" ht="15.75" customHeight="1">
      <c r="A2978" s="2">
        <v>45700.0</v>
      </c>
      <c r="B2978" s="3" t="s">
        <v>13</v>
      </c>
      <c r="C2978" s="3" t="s">
        <v>18</v>
      </c>
      <c r="D2978" s="3" t="s">
        <v>68</v>
      </c>
      <c r="E2978" s="3" t="s">
        <v>20</v>
      </c>
      <c r="F2978" s="3" t="s">
        <v>5846</v>
      </c>
      <c r="G2978" s="3" t="s">
        <v>5847</v>
      </c>
      <c r="H2978" s="3"/>
    </row>
    <row r="2979" ht="15.75" customHeight="1">
      <c r="A2979" s="2">
        <v>45700.0</v>
      </c>
      <c r="B2979" s="3" t="s">
        <v>13</v>
      </c>
      <c r="C2979" s="3" t="s">
        <v>18</v>
      </c>
      <c r="D2979" s="3" t="s">
        <v>38</v>
      </c>
      <c r="E2979" s="3" t="s">
        <v>20</v>
      </c>
      <c r="F2979" s="3" t="s">
        <v>5848</v>
      </c>
      <c r="G2979" s="3" t="s">
        <v>5849</v>
      </c>
      <c r="H2979" s="3"/>
    </row>
    <row r="2980" ht="15.75" customHeight="1">
      <c r="A2980" s="2">
        <v>45700.0</v>
      </c>
      <c r="B2980" s="3" t="s">
        <v>13</v>
      </c>
      <c r="C2980" s="3" t="s">
        <v>18</v>
      </c>
      <c r="D2980" s="3" t="s">
        <v>34</v>
      </c>
      <c r="E2980" s="3" t="s">
        <v>15</v>
      </c>
      <c r="F2980" s="3" t="s">
        <v>4983</v>
      </c>
      <c r="G2980" s="3" t="s">
        <v>5850</v>
      </c>
      <c r="H2980" s="3"/>
    </row>
    <row r="2981" ht="15.75" customHeight="1">
      <c r="A2981" s="2">
        <v>45700.0</v>
      </c>
      <c r="B2981" s="3" t="s">
        <v>13</v>
      </c>
      <c r="C2981" s="3" t="s">
        <v>169</v>
      </c>
      <c r="D2981" s="3" t="s">
        <v>19</v>
      </c>
      <c r="E2981" s="3" t="s">
        <v>20</v>
      </c>
      <c r="F2981" s="3" t="s">
        <v>5851</v>
      </c>
      <c r="G2981" s="3" t="s">
        <v>5852</v>
      </c>
      <c r="H2981" s="3"/>
    </row>
    <row r="2982" ht="15.75" customHeight="1">
      <c r="A2982" s="2">
        <v>45700.0</v>
      </c>
      <c r="B2982" s="3" t="s">
        <v>13</v>
      </c>
      <c r="C2982" s="3" t="s">
        <v>29</v>
      </c>
      <c r="D2982" s="3" t="s">
        <v>38</v>
      </c>
      <c r="E2982" s="3" t="s">
        <v>20</v>
      </c>
      <c r="F2982" s="3" t="s">
        <v>5853</v>
      </c>
      <c r="G2982" s="3" t="s">
        <v>5854</v>
      </c>
      <c r="H2982" s="3"/>
    </row>
    <row r="2983" ht="15.75" customHeight="1">
      <c r="A2983" s="2">
        <v>45700.0</v>
      </c>
      <c r="B2983" s="3" t="s">
        <v>13</v>
      </c>
      <c r="C2983" s="3" t="s">
        <v>169</v>
      </c>
      <c r="D2983" s="3" t="s">
        <v>38</v>
      </c>
      <c r="E2983" s="3" t="s">
        <v>20</v>
      </c>
      <c r="F2983" s="3" t="s">
        <v>5855</v>
      </c>
      <c r="G2983" s="3" t="s">
        <v>5856</v>
      </c>
      <c r="H2983" s="3"/>
    </row>
    <row r="2984" ht="15.75" customHeight="1">
      <c r="A2984" s="2">
        <v>45700.0</v>
      </c>
      <c r="B2984" s="3" t="s">
        <v>57</v>
      </c>
      <c r="C2984" s="3" t="s">
        <v>71</v>
      </c>
      <c r="D2984" s="3" t="s">
        <v>19</v>
      </c>
      <c r="E2984" s="3" t="s">
        <v>59</v>
      </c>
      <c r="F2984" s="3" t="s">
        <v>3407</v>
      </c>
      <c r="G2984" s="3" t="s">
        <v>5857</v>
      </c>
      <c r="H2984" s="3"/>
    </row>
    <row r="2985" ht="15.75" customHeight="1">
      <c r="A2985" s="2">
        <v>45700.0</v>
      </c>
      <c r="B2985" s="3" t="s">
        <v>57</v>
      </c>
      <c r="C2985" s="3" t="s">
        <v>58</v>
      </c>
      <c r="D2985" s="3" t="s">
        <v>26</v>
      </c>
      <c r="E2985" s="3" t="s">
        <v>20</v>
      </c>
      <c r="F2985" s="3" t="s">
        <v>5858</v>
      </c>
      <c r="G2985" s="3" t="s">
        <v>5859</v>
      </c>
      <c r="H2985" s="3"/>
    </row>
    <row r="2986" ht="15.75" customHeight="1">
      <c r="A2986" s="2">
        <v>45700.0</v>
      </c>
      <c r="B2986" s="3" t="s">
        <v>13</v>
      </c>
      <c r="C2986" s="3" t="s">
        <v>14</v>
      </c>
      <c r="D2986" s="3" t="s">
        <v>68</v>
      </c>
      <c r="E2986" s="3" t="s">
        <v>20</v>
      </c>
      <c r="F2986" s="3" t="s">
        <v>5860</v>
      </c>
      <c r="G2986" s="3" t="s">
        <v>5861</v>
      </c>
      <c r="H2986" s="3"/>
    </row>
    <row r="2987" ht="15.75" customHeight="1">
      <c r="A2987" s="2">
        <v>45700.0</v>
      </c>
      <c r="B2987" s="3" t="s">
        <v>57</v>
      </c>
      <c r="C2987" s="3" t="s">
        <v>85</v>
      </c>
      <c r="D2987" s="3" t="s">
        <v>19</v>
      </c>
      <c r="E2987" s="3" t="s">
        <v>20</v>
      </c>
      <c r="F2987" s="3" t="s">
        <v>5862</v>
      </c>
      <c r="G2987" s="3" t="s">
        <v>5863</v>
      </c>
      <c r="H2987" s="3"/>
    </row>
    <row r="2988" ht="15.75" customHeight="1">
      <c r="A2988" s="2">
        <v>45700.0</v>
      </c>
      <c r="B2988" s="3" t="s">
        <v>57</v>
      </c>
      <c r="C2988" s="3" t="s">
        <v>85</v>
      </c>
      <c r="D2988" s="3" t="s">
        <v>26</v>
      </c>
      <c r="E2988" s="3" t="s">
        <v>20</v>
      </c>
      <c r="F2988" s="3" t="s">
        <v>5864</v>
      </c>
      <c r="G2988" s="3" t="s">
        <v>5865</v>
      </c>
      <c r="H2988" s="3"/>
    </row>
    <row r="2989" ht="15.75" customHeight="1">
      <c r="A2989" s="2">
        <v>45700.0</v>
      </c>
      <c r="B2989" s="3" t="s">
        <v>57</v>
      </c>
      <c r="C2989" s="3" t="s">
        <v>85</v>
      </c>
      <c r="D2989" s="3" t="s">
        <v>63</v>
      </c>
      <c r="E2989" s="3" t="s">
        <v>59</v>
      </c>
      <c r="F2989" s="3" t="s">
        <v>61</v>
      </c>
      <c r="G2989" s="3" t="s">
        <v>5866</v>
      </c>
      <c r="H2989" s="3"/>
    </row>
    <row r="2990" ht="15.75" customHeight="1">
      <c r="A2990" s="2">
        <v>45700.0</v>
      </c>
      <c r="B2990" s="3" t="s">
        <v>57</v>
      </c>
      <c r="C2990" s="3" t="s">
        <v>85</v>
      </c>
      <c r="D2990" s="3" t="s">
        <v>26</v>
      </c>
      <c r="E2990" s="3" t="s">
        <v>20</v>
      </c>
      <c r="F2990" s="3" t="s">
        <v>5867</v>
      </c>
      <c r="G2990" s="3" t="s">
        <v>5868</v>
      </c>
      <c r="H2990" s="3"/>
    </row>
    <row r="2991" ht="15.75" customHeight="1">
      <c r="A2991" s="2">
        <v>45700.0</v>
      </c>
      <c r="B2991" s="3" t="s">
        <v>57</v>
      </c>
      <c r="C2991" s="3" t="s">
        <v>80</v>
      </c>
      <c r="D2991" s="3" t="s">
        <v>34</v>
      </c>
      <c r="E2991" s="3" t="s">
        <v>20</v>
      </c>
      <c r="F2991" s="3" t="s">
        <v>5869</v>
      </c>
      <c r="G2991" s="3" t="s">
        <v>5870</v>
      </c>
      <c r="H2991" s="3"/>
    </row>
    <row r="2992" ht="15.75" customHeight="1">
      <c r="A2992" s="2">
        <v>45700.0</v>
      </c>
      <c r="B2992" s="3" t="s">
        <v>57</v>
      </c>
      <c r="C2992" s="3" t="s">
        <v>80</v>
      </c>
      <c r="D2992" s="3" t="s">
        <v>9</v>
      </c>
      <c r="E2992" s="3" t="s">
        <v>15</v>
      </c>
      <c r="F2992" s="3" t="s">
        <v>5871</v>
      </c>
      <c r="G2992" s="3" t="s">
        <v>5872</v>
      </c>
      <c r="H2992" s="3"/>
    </row>
    <row r="2993" ht="15.75" customHeight="1">
      <c r="A2993" s="2">
        <v>45700.0</v>
      </c>
      <c r="B2993" s="3" t="s">
        <v>57</v>
      </c>
      <c r="C2993" s="3" t="s">
        <v>71</v>
      </c>
      <c r="D2993" s="3" t="s">
        <v>68</v>
      </c>
      <c r="E2993" s="3" t="s">
        <v>59</v>
      </c>
      <c r="F2993" s="3" t="s">
        <v>5873</v>
      </c>
      <c r="G2993" s="3" t="s">
        <v>5874</v>
      </c>
      <c r="H2993" s="3"/>
    </row>
    <row r="2994" ht="15.75" customHeight="1">
      <c r="A2994" s="2">
        <v>45700.0</v>
      </c>
      <c r="B2994" s="3" t="s">
        <v>57</v>
      </c>
      <c r="C2994" s="3" t="s">
        <v>71</v>
      </c>
      <c r="D2994" s="3" t="s">
        <v>68</v>
      </c>
      <c r="E2994" s="3" t="s">
        <v>59</v>
      </c>
      <c r="F2994" s="3" t="s">
        <v>5875</v>
      </c>
      <c r="G2994" s="3" t="s">
        <v>5876</v>
      </c>
      <c r="H2994" s="3"/>
    </row>
    <row r="2995" ht="15.75" customHeight="1">
      <c r="A2995" s="2">
        <v>45700.0</v>
      </c>
      <c r="B2995" s="3" t="s">
        <v>57</v>
      </c>
      <c r="C2995" s="3" t="s">
        <v>71</v>
      </c>
      <c r="D2995" s="3" t="s">
        <v>68</v>
      </c>
      <c r="E2995" s="3" t="s">
        <v>59</v>
      </c>
      <c r="F2995" s="3" t="s">
        <v>5877</v>
      </c>
      <c r="G2995" s="3" t="s">
        <v>5878</v>
      </c>
      <c r="H2995" s="3"/>
    </row>
    <row r="2996" ht="15.75" customHeight="1">
      <c r="A2996" s="2">
        <v>45700.0</v>
      </c>
      <c r="B2996" s="3" t="s">
        <v>57</v>
      </c>
      <c r="C2996" s="3" t="s">
        <v>71</v>
      </c>
      <c r="D2996" s="3" t="s">
        <v>23</v>
      </c>
      <c r="E2996" s="3" t="s">
        <v>59</v>
      </c>
      <c r="F2996" s="3" t="s">
        <v>5879</v>
      </c>
      <c r="G2996" s="3" t="s">
        <v>5880</v>
      </c>
      <c r="H2996" s="3"/>
    </row>
    <row r="2997" ht="15.75" customHeight="1">
      <c r="A2997" s="2">
        <v>45700.0</v>
      </c>
      <c r="B2997" s="3" t="s">
        <v>57</v>
      </c>
      <c r="C2997" s="4" t="s">
        <v>62</v>
      </c>
      <c r="D2997" s="3" t="s">
        <v>26</v>
      </c>
      <c r="E2997" s="3" t="s">
        <v>20</v>
      </c>
      <c r="F2997" s="3" t="s">
        <v>5881</v>
      </c>
      <c r="G2997" s="3" t="s">
        <v>5882</v>
      </c>
      <c r="H2997" s="3"/>
    </row>
    <row r="2998" ht="15.75" customHeight="1">
      <c r="A2998" s="2">
        <v>45700.0</v>
      </c>
      <c r="B2998" s="3" t="s">
        <v>57</v>
      </c>
      <c r="C2998" s="4" t="s">
        <v>62</v>
      </c>
      <c r="D2998" s="3" t="s">
        <v>19</v>
      </c>
      <c r="E2998" s="3" t="s">
        <v>20</v>
      </c>
      <c r="F2998" s="3" t="s">
        <v>5883</v>
      </c>
      <c r="G2998" s="3" t="s">
        <v>5884</v>
      </c>
      <c r="H2998" s="3"/>
    </row>
    <row r="2999" ht="15.75" customHeight="1">
      <c r="A2999" s="2">
        <v>45700.0</v>
      </c>
      <c r="B2999" s="3" t="s">
        <v>57</v>
      </c>
      <c r="C2999" s="3" t="s">
        <v>58</v>
      </c>
      <c r="D2999" s="3" t="s">
        <v>26</v>
      </c>
      <c r="E2999" s="3" t="s">
        <v>20</v>
      </c>
      <c r="F2999" s="3" t="s">
        <v>5885</v>
      </c>
      <c r="G2999" s="3" t="s">
        <v>5886</v>
      </c>
      <c r="H2999" s="3"/>
    </row>
    <row r="3000" ht="15.75" customHeight="1">
      <c r="A3000" s="2">
        <v>45700.0</v>
      </c>
      <c r="B3000" s="3" t="s">
        <v>57</v>
      </c>
      <c r="C3000" s="3" t="s">
        <v>58</v>
      </c>
      <c r="D3000" s="3" t="s">
        <v>23</v>
      </c>
      <c r="E3000" s="3" t="s">
        <v>59</v>
      </c>
      <c r="F3000" s="3" t="s">
        <v>5887</v>
      </c>
      <c r="G3000" s="3" t="s">
        <v>5888</v>
      </c>
      <c r="H3000" s="3"/>
    </row>
    <row r="3001" ht="15.75" customHeight="1">
      <c r="A3001" s="2">
        <v>45700.0</v>
      </c>
      <c r="B3001" s="3" t="s">
        <v>57</v>
      </c>
      <c r="C3001" s="3" t="s">
        <v>58</v>
      </c>
      <c r="D3001" s="3" t="s">
        <v>34</v>
      </c>
      <c r="E3001" s="3" t="s">
        <v>15</v>
      </c>
      <c r="F3001" s="3" t="s">
        <v>5889</v>
      </c>
      <c r="G3001" s="3" t="s">
        <v>5890</v>
      </c>
      <c r="H3001" s="3"/>
    </row>
    <row r="3002" ht="15.75" customHeight="1">
      <c r="A3002" s="2">
        <v>45700.0</v>
      </c>
      <c r="B3002" s="3" t="s">
        <v>92</v>
      </c>
      <c r="C3002" s="3" t="s">
        <v>93</v>
      </c>
      <c r="D3002" s="3" t="s">
        <v>38</v>
      </c>
      <c r="E3002" s="3" t="s">
        <v>15</v>
      </c>
      <c r="F3002" s="3" t="s">
        <v>5891</v>
      </c>
      <c r="G3002" s="3" t="s">
        <v>3907</v>
      </c>
      <c r="H3002" s="3"/>
    </row>
    <row r="3003" ht="15.75" customHeight="1">
      <c r="A3003" s="2">
        <v>45700.0</v>
      </c>
      <c r="B3003" s="3" t="s">
        <v>57</v>
      </c>
      <c r="C3003" s="3" t="s">
        <v>85</v>
      </c>
      <c r="D3003" s="3" t="s">
        <v>23</v>
      </c>
      <c r="E3003" s="3" t="s">
        <v>59</v>
      </c>
      <c r="F3003" s="3" t="s">
        <v>5892</v>
      </c>
      <c r="G3003" s="3" t="s">
        <v>5893</v>
      </c>
      <c r="H3003" s="3"/>
    </row>
    <row r="3004" ht="15.75" customHeight="1">
      <c r="A3004" s="2">
        <v>45700.0</v>
      </c>
      <c r="B3004" s="3" t="s">
        <v>92</v>
      </c>
      <c r="C3004" s="3" t="s">
        <v>93</v>
      </c>
      <c r="D3004" s="3" t="s">
        <v>34</v>
      </c>
      <c r="E3004" s="3" t="s">
        <v>109</v>
      </c>
      <c r="F3004" s="3" t="s">
        <v>5894</v>
      </c>
      <c r="G3004" s="3" t="s">
        <v>5895</v>
      </c>
      <c r="H3004" s="3"/>
    </row>
    <row r="3005" ht="15.75" customHeight="1">
      <c r="A3005" s="2">
        <v>45700.0</v>
      </c>
      <c r="B3005" s="3" t="s">
        <v>7</v>
      </c>
      <c r="C3005" s="3" t="s">
        <v>126</v>
      </c>
      <c r="D3005" s="3" t="s">
        <v>63</v>
      </c>
      <c r="E3005" s="3" t="s">
        <v>15</v>
      </c>
      <c r="F3005" s="3" t="s">
        <v>5896</v>
      </c>
      <c r="G3005" s="3" t="s">
        <v>5624</v>
      </c>
      <c r="H3005" s="3"/>
    </row>
    <row r="3006" ht="15.75" customHeight="1">
      <c r="A3006" s="2">
        <v>45700.0</v>
      </c>
      <c r="B3006" s="3" t="s">
        <v>7</v>
      </c>
      <c r="C3006" s="3" t="s">
        <v>126</v>
      </c>
      <c r="D3006" s="3" t="s">
        <v>9</v>
      </c>
      <c r="E3006" s="3" t="s">
        <v>258</v>
      </c>
      <c r="F3006" s="3" t="s">
        <v>5897</v>
      </c>
      <c r="G3006" s="3" t="s">
        <v>5898</v>
      </c>
      <c r="H3006" s="3"/>
    </row>
    <row r="3007" ht="15.75" customHeight="1">
      <c r="A3007" s="2">
        <v>45700.0</v>
      </c>
      <c r="B3007" s="3" t="s">
        <v>7</v>
      </c>
      <c r="C3007" s="3" t="s">
        <v>126</v>
      </c>
      <c r="D3007" s="3" t="s">
        <v>34</v>
      </c>
      <c r="E3007" s="3" t="s">
        <v>258</v>
      </c>
      <c r="F3007" s="3" t="s">
        <v>5899</v>
      </c>
      <c r="G3007" s="3" t="s">
        <v>5900</v>
      </c>
      <c r="H3007" s="3"/>
    </row>
    <row r="3008" ht="15.75" customHeight="1">
      <c r="A3008" s="2">
        <v>45700.0</v>
      </c>
      <c r="B3008" s="3" t="s">
        <v>7</v>
      </c>
      <c r="C3008" s="3" t="s">
        <v>118</v>
      </c>
      <c r="D3008" s="3" t="s">
        <v>9</v>
      </c>
      <c r="E3008" s="3" t="s">
        <v>258</v>
      </c>
      <c r="F3008" s="3" t="s">
        <v>5901</v>
      </c>
      <c r="G3008" s="3" t="s">
        <v>5902</v>
      </c>
      <c r="H3008" s="3"/>
    </row>
    <row r="3009" ht="15.75" customHeight="1">
      <c r="A3009" s="2">
        <v>45700.0</v>
      </c>
      <c r="B3009" s="3" t="s">
        <v>7</v>
      </c>
      <c r="C3009" s="3" t="s">
        <v>118</v>
      </c>
      <c r="D3009" s="3" t="s">
        <v>68</v>
      </c>
      <c r="E3009" s="3" t="s">
        <v>15</v>
      </c>
      <c r="F3009" s="3" t="s">
        <v>5669</v>
      </c>
      <c r="G3009" s="3" t="s">
        <v>5903</v>
      </c>
      <c r="H3009" s="3"/>
    </row>
    <row r="3010" ht="15.75" customHeight="1">
      <c r="A3010" s="2">
        <v>45700.0</v>
      </c>
      <c r="B3010" s="3" t="s">
        <v>7</v>
      </c>
      <c r="C3010" s="3" t="s">
        <v>106</v>
      </c>
      <c r="D3010" s="3" t="s">
        <v>9</v>
      </c>
      <c r="E3010" s="3" t="s">
        <v>258</v>
      </c>
      <c r="F3010" s="3" t="s">
        <v>5904</v>
      </c>
      <c r="G3010" s="3" t="s">
        <v>5905</v>
      </c>
      <c r="H3010" s="3"/>
    </row>
    <row r="3011" ht="15.75" customHeight="1">
      <c r="A3011" s="2">
        <v>45700.0</v>
      </c>
      <c r="B3011" s="3" t="s">
        <v>7</v>
      </c>
      <c r="C3011" s="3" t="s">
        <v>106</v>
      </c>
      <c r="D3011" s="3" t="s">
        <v>9</v>
      </c>
      <c r="E3011" s="3" t="s">
        <v>258</v>
      </c>
      <c r="F3011" s="3" t="s">
        <v>5906</v>
      </c>
      <c r="G3011" s="3" t="s">
        <v>5907</v>
      </c>
      <c r="H3011" s="3"/>
    </row>
    <row r="3012" ht="15.75" customHeight="1">
      <c r="A3012" s="2">
        <v>45700.0</v>
      </c>
      <c r="B3012" s="3" t="s">
        <v>7</v>
      </c>
      <c r="C3012" s="3" t="s">
        <v>106</v>
      </c>
      <c r="D3012" s="3" t="s">
        <v>26</v>
      </c>
      <c r="E3012" s="3" t="s">
        <v>1097</v>
      </c>
      <c r="F3012" s="3" t="s">
        <v>5908</v>
      </c>
      <c r="G3012" s="3" t="s">
        <v>5909</v>
      </c>
      <c r="H3012" s="3"/>
    </row>
    <row r="3013" ht="15.75" customHeight="1">
      <c r="A3013" s="2">
        <v>45700.0</v>
      </c>
      <c r="B3013" s="3" t="s">
        <v>7</v>
      </c>
      <c r="C3013" s="3" t="s">
        <v>106</v>
      </c>
      <c r="D3013" s="3" t="s">
        <v>19</v>
      </c>
      <c r="E3013" s="3" t="s">
        <v>15</v>
      </c>
      <c r="F3013" s="3" t="s">
        <v>5910</v>
      </c>
      <c r="G3013" s="3" t="s">
        <v>5911</v>
      </c>
      <c r="H3013" s="3"/>
    </row>
    <row r="3014" ht="15.75" customHeight="1">
      <c r="A3014" s="2">
        <v>45700.0</v>
      </c>
      <c r="B3014" s="3" t="s">
        <v>7</v>
      </c>
      <c r="C3014" s="3" t="s">
        <v>8</v>
      </c>
      <c r="D3014" s="3" t="s">
        <v>38</v>
      </c>
      <c r="E3014" s="3" t="s">
        <v>101</v>
      </c>
      <c r="F3014" s="3" t="s">
        <v>5912</v>
      </c>
      <c r="G3014" s="3" t="s">
        <v>5913</v>
      </c>
      <c r="H3014" s="3"/>
    </row>
    <row r="3015" ht="15.75" customHeight="1">
      <c r="A3015" s="2">
        <v>45700.0</v>
      </c>
      <c r="B3015" s="3" t="s">
        <v>7</v>
      </c>
      <c r="C3015" s="3" t="s">
        <v>8</v>
      </c>
      <c r="D3015" s="3" t="s">
        <v>38</v>
      </c>
      <c r="E3015" s="3" t="s">
        <v>101</v>
      </c>
      <c r="F3015" s="3" t="s">
        <v>5914</v>
      </c>
      <c r="G3015" s="3" t="s">
        <v>5915</v>
      </c>
      <c r="H3015" s="3"/>
    </row>
    <row r="3016" ht="15.75" customHeight="1">
      <c r="A3016" s="2">
        <v>45700.0</v>
      </c>
      <c r="B3016" s="3" t="s">
        <v>7</v>
      </c>
      <c r="C3016" s="3" t="s">
        <v>8</v>
      </c>
      <c r="D3016" s="3" t="s">
        <v>38</v>
      </c>
      <c r="E3016" s="3" t="s">
        <v>109</v>
      </c>
      <c r="F3016" s="3" t="s">
        <v>5916</v>
      </c>
      <c r="G3016" s="3" t="s">
        <v>5917</v>
      </c>
      <c r="H3016" s="3"/>
    </row>
    <row r="3017" ht="15.75" customHeight="1">
      <c r="A3017" s="2">
        <v>45700.0</v>
      </c>
      <c r="B3017" s="3" t="s">
        <v>7</v>
      </c>
      <c r="C3017" s="3" t="s">
        <v>8</v>
      </c>
      <c r="D3017" s="3" t="s">
        <v>34</v>
      </c>
      <c r="E3017" s="3" t="s">
        <v>109</v>
      </c>
      <c r="F3017" s="3" t="s">
        <v>5918</v>
      </c>
      <c r="G3017" s="3" t="s">
        <v>5919</v>
      </c>
      <c r="H3017" s="3"/>
    </row>
    <row r="3018" ht="15.75" customHeight="1">
      <c r="A3018" s="2">
        <v>45700.0</v>
      </c>
      <c r="B3018" s="3" t="s">
        <v>7</v>
      </c>
      <c r="C3018" s="3" t="s">
        <v>8</v>
      </c>
      <c r="D3018" s="3" t="s">
        <v>23</v>
      </c>
      <c r="E3018" s="3" t="s">
        <v>101</v>
      </c>
      <c r="F3018" s="3" t="s">
        <v>5920</v>
      </c>
      <c r="G3018" s="3" t="s">
        <v>404</v>
      </c>
      <c r="H3018" s="3"/>
    </row>
    <row r="3019" ht="15.75" customHeight="1">
      <c r="A3019" s="2">
        <v>45700.0</v>
      </c>
      <c r="B3019" s="3" t="s">
        <v>92</v>
      </c>
      <c r="C3019" s="3" t="s">
        <v>93</v>
      </c>
      <c r="D3019" s="3" t="s">
        <v>38</v>
      </c>
      <c r="E3019" s="3" t="s">
        <v>15</v>
      </c>
      <c r="F3019" s="3" t="s">
        <v>5921</v>
      </c>
      <c r="G3019" s="3" t="s">
        <v>5922</v>
      </c>
      <c r="H3019" s="3"/>
    </row>
    <row r="3020" ht="15.75" customHeight="1">
      <c r="A3020" s="2">
        <v>45700.0</v>
      </c>
      <c r="B3020" s="3" t="s">
        <v>7</v>
      </c>
      <c r="C3020" s="3" t="s">
        <v>131</v>
      </c>
      <c r="D3020" s="3" t="s">
        <v>68</v>
      </c>
      <c r="E3020" s="3" t="s">
        <v>20</v>
      </c>
      <c r="F3020" s="3" t="s">
        <v>4445</v>
      </c>
      <c r="G3020" s="3" t="s">
        <v>5923</v>
      </c>
      <c r="H3020" s="3"/>
    </row>
    <row r="3021" ht="15.75" customHeight="1">
      <c r="A3021" s="2">
        <v>45700.0</v>
      </c>
      <c r="B3021" s="3" t="s">
        <v>7</v>
      </c>
      <c r="C3021" s="3" t="s">
        <v>131</v>
      </c>
      <c r="D3021" s="3" t="s">
        <v>26</v>
      </c>
      <c r="E3021" s="3" t="s">
        <v>660</v>
      </c>
      <c r="F3021" s="3" t="s">
        <v>5924</v>
      </c>
      <c r="G3021" s="3" t="s">
        <v>5925</v>
      </c>
      <c r="H3021" s="3"/>
    </row>
    <row r="3022" ht="15.75" customHeight="1">
      <c r="A3022" s="2">
        <v>45700.0</v>
      </c>
      <c r="B3022" s="3" t="s">
        <v>7</v>
      </c>
      <c r="C3022" s="3" t="s">
        <v>106</v>
      </c>
      <c r="D3022" s="3" t="s">
        <v>19</v>
      </c>
      <c r="E3022" s="3" t="s">
        <v>15</v>
      </c>
      <c r="F3022" s="3" t="s">
        <v>5926</v>
      </c>
      <c r="G3022" s="3" t="s">
        <v>5927</v>
      </c>
      <c r="H3022" s="3"/>
    </row>
    <row r="3023" ht="15.75" customHeight="1">
      <c r="A3023" s="2">
        <v>45700.0</v>
      </c>
      <c r="B3023" s="3" t="s">
        <v>7</v>
      </c>
      <c r="C3023" s="3" t="s">
        <v>131</v>
      </c>
      <c r="D3023" s="3" t="s">
        <v>9</v>
      </c>
      <c r="E3023" s="3" t="s">
        <v>258</v>
      </c>
      <c r="F3023" s="3" t="s">
        <v>5928</v>
      </c>
      <c r="G3023" s="3" t="s">
        <v>5929</v>
      </c>
      <c r="H3023" s="3"/>
    </row>
    <row r="3024" ht="15.75" customHeight="1">
      <c r="A3024" s="2">
        <v>45700.0</v>
      </c>
      <c r="B3024" s="3" t="s">
        <v>92</v>
      </c>
      <c r="C3024" s="3" t="s">
        <v>93</v>
      </c>
      <c r="D3024" s="3" t="s">
        <v>9</v>
      </c>
      <c r="E3024" s="3" t="s">
        <v>109</v>
      </c>
      <c r="F3024" s="3" t="s">
        <v>5930</v>
      </c>
      <c r="G3024" s="3" t="s">
        <v>5931</v>
      </c>
      <c r="H3024" s="3"/>
    </row>
    <row r="3025" ht="15.75" customHeight="1">
      <c r="A3025" s="2">
        <v>45700.0</v>
      </c>
      <c r="B3025" s="3" t="s">
        <v>7</v>
      </c>
      <c r="C3025" s="3" t="s">
        <v>131</v>
      </c>
      <c r="D3025" s="3" t="s">
        <v>63</v>
      </c>
      <c r="E3025" s="3" t="s">
        <v>15</v>
      </c>
      <c r="F3025" s="3" t="s">
        <v>5932</v>
      </c>
      <c r="G3025" s="3" t="s">
        <v>5933</v>
      </c>
      <c r="H3025" s="3"/>
    </row>
    <row r="3026" ht="15.75" customHeight="1">
      <c r="A3026" s="2">
        <v>45700.0</v>
      </c>
      <c r="B3026" s="3" t="s">
        <v>92</v>
      </c>
      <c r="C3026" s="3" t="s">
        <v>98</v>
      </c>
      <c r="D3026" s="3" t="s">
        <v>68</v>
      </c>
      <c r="E3026" s="3" t="s">
        <v>15</v>
      </c>
      <c r="F3026" s="3" t="s">
        <v>5934</v>
      </c>
      <c r="G3026" s="3" t="s">
        <v>5935</v>
      </c>
      <c r="H3026" s="3"/>
    </row>
    <row r="3027" ht="15.75" customHeight="1">
      <c r="A3027" s="2">
        <v>45700.0</v>
      </c>
      <c r="B3027" s="3" t="s">
        <v>92</v>
      </c>
      <c r="C3027" s="3" t="s">
        <v>98</v>
      </c>
      <c r="D3027" s="3" t="s">
        <v>68</v>
      </c>
      <c r="E3027" s="3" t="s">
        <v>15</v>
      </c>
      <c r="F3027" s="3" t="s">
        <v>5936</v>
      </c>
      <c r="G3027" s="3" t="s">
        <v>5937</v>
      </c>
      <c r="H3027" s="3"/>
    </row>
    <row r="3028" ht="15.75" customHeight="1">
      <c r="A3028" s="2">
        <v>45700.0</v>
      </c>
      <c r="B3028" s="3" t="s">
        <v>92</v>
      </c>
      <c r="C3028" s="3" t="s">
        <v>98</v>
      </c>
      <c r="D3028" s="3" t="s">
        <v>26</v>
      </c>
      <c r="E3028" s="3" t="s">
        <v>15</v>
      </c>
      <c r="F3028" s="3" t="s">
        <v>5938</v>
      </c>
      <c r="G3028" s="3" t="s">
        <v>5939</v>
      </c>
      <c r="H3028" s="3"/>
    </row>
    <row r="3029" ht="15.75" customHeight="1">
      <c r="A3029" s="2">
        <v>45700.0</v>
      </c>
      <c r="B3029" s="3" t="s">
        <v>92</v>
      </c>
      <c r="C3029" s="3" t="s">
        <v>98</v>
      </c>
      <c r="D3029" s="3" t="s">
        <v>9</v>
      </c>
      <c r="E3029" s="3" t="s">
        <v>109</v>
      </c>
      <c r="F3029" s="3" t="s">
        <v>5940</v>
      </c>
      <c r="G3029" s="3" t="s">
        <v>5941</v>
      </c>
      <c r="H3029" s="3"/>
    </row>
    <row r="3030" ht="15.75" customHeight="1">
      <c r="A3030" s="2">
        <v>45700.0</v>
      </c>
      <c r="B3030" s="3" t="s">
        <v>92</v>
      </c>
      <c r="C3030" s="3" t="s">
        <v>144</v>
      </c>
      <c r="D3030" s="3" t="s">
        <v>34</v>
      </c>
      <c r="E3030" s="3" t="s">
        <v>109</v>
      </c>
      <c r="F3030" s="3" t="s">
        <v>5942</v>
      </c>
      <c r="G3030" s="3" t="s">
        <v>5943</v>
      </c>
      <c r="H3030" s="3"/>
    </row>
    <row r="3031" ht="15.75" customHeight="1">
      <c r="A3031" s="2">
        <v>45700.0</v>
      </c>
      <c r="B3031" s="3" t="s">
        <v>92</v>
      </c>
      <c r="C3031" s="3" t="s">
        <v>144</v>
      </c>
      <c r="D3031" s="3" t="s">
        <v>63</v>
      </c>
      <c r="E3031" s="3" t="s">
        <v>59</v>
      </c>
      <c r="F3031" s="3" t="s">
        <v>5944</v>
      </c>
      <c r="G3031" s="3" t="s">
        <v>5945</v>
      </c>
      <c r="H3031" s="3"/>
    </row>
    <row r="3032" ht="15.75" customHeight="1">
      <c r="A3032" s="2">
        <v>45700.0</v>
      </c>
      <c r="B3032" s="3" t="s">
        <v>92</v>
      </c>
      <c r="C3032" s="3" t="s">
        <v>144</v>
      </c>
      <c r="D3032" s="3" t="s">
        <v>68</v>
      </c>
      <c r="E3032" s="3" t="s">
        <v>20</v>
      </c>
      <c r="F3032" s="3" t="s">
        <v>5946</v>
      </c>
      <c r="G3032" s="3" t="s">
        <v>5947</v>
      </c>
      <c r="H3032" s="3"/>
    </row>
    <row r="3033" ht="15.75" customHeight="1">
      <c r="A3033" s="2">
        <v>45700.0</v>
      </c>
      <c r="B3033" s="3" t="s">
        <v>92</v>
      </c>
      <c r="C3033" s="4" t="s">
        <v>149</v>
      </c>
      <c r="D3033" s="3" t="s">
        <v>19</v>
      </c>
      <c r="E3033" s="3" t="s">
        <v>15</v>
      </c>
      <c r="F3033" s="3" t="s">
        <v>1499</v>
      </c>
      <c r="G3033" s="3" t="s">
        <v>2264</v>
      </c>
      <c r="H3033" s="3"/>
    </row>
    <row r="3034" ht="15.75" customHeight="1">
      <c r="A3034" s="2">
        <v>45700.0</v>
      </c>
      <c r="B3034" s="3" t="s">
        <v>92</v>
      </c>
      <c r="C3034" s="4" t="s">
        <v>149</v>
      </c>
      <c r="D3034" s="3" t="s">
        <v>68</v>
      </c>
      <c r="E3034" s="3" t="s">
        <v>20</v>
      </c>
      <c r="F3034" s="3" t="s">
        <v>5948</v>
      </c>
      <c r="G3034" s="3" t="s">
        <v>5949</v>
      </c>
      <c r="H3034" s="3"/>
    </row>
    <row r="3035" ht="15.75" customHeight="1">
      <c r="A3035" s="2">
        <v>45700.0</v>
      </c>
      <c r="B3035" s="3" t="s">
        <v>92</v>
      </c>
      <c r="C3035" s="3" t="s">
        <v>158</v>
      </c>
      <c r="D3035" s="3" t="s">
        <v>9</v>
      </c>
      <c r="E3035" s="3" t="s">
        <v>10</v>
      </c>
      <c r="F3035" s="3" t="s">
        <v>5950</v>
      </c>
      <c r="G3035" s="3" t="s">
        <v>5951</v>
      </c>
      <c r="H3035" s="3"/>
    </row>
    <row r="3036" ht="15.75" customHeight="1">
      <c r="A3036" s="2">
        <v>45700.0</v>
      </c>
      <c r="B3036" s="3" t="s">
        <v>92</v>
      </c>
      <c r="C3036" s="3" t="s">
        <v>158</v>
      </c>
      <c r="D3036" s="3" t="s">
        <v>63</v>
      </c>
      <c r="E3036" s="3" t="s">
        <v>101</v>
      </c>
      <c r="F3036" s="3" t="s">
        <v>5952</v>
      </c>
      <c r="G3036" s="3" t="s">
        <v>5953</v>
      </c>
      <c r="H3036" s="3"/>
    </row>
    <row r="3037" ht="15.75" customHeight="1">
      <c r="A3037" s="2">
        <v>45700.0</v>
      </c>
      <c r="B3037" s="3" t="s">
        <v>92</v>
      </c>
      <c r="C3037" s="3" t="s">
        <v>158</v>
      </c>
      <c r="D3037" s="3" t="s">
        <v>23</v>
      </c>
      <c r="E3037" s="3" t="s">
        <v>15</v>
      </c>
      <c r="F3037" s="3" t="s">
        <v>5954</v>
      </c>
      <c r="G3037" s="3" t="s">
        <v>5955</v>
      </c>
      <c r="H3037" s="3"/>
    </row>
    <row r="3038" ht="15.75" customHeight="1">
      <c r="A3038" s="2">
        <v>45700.0</v>
      </c>
      <c r="B3038" s="3" t="s">
        <v>92</v>
      </c>
      <c r="C3038" s="3" t="s">
        <v>158</v>
      </c>
      <c r="D3038" s="3" t="s">
        <v>34</v>
      </c>
      <c r="E3038" s="3" t="s">
        <v>109</v>
      </c>
      <c r="F3038" s="3" t="s">
        <v>5956</v>
      </c>
      <c r="G3038" s="3" t="s">
        <v>5957</v>
      </c>
      <c r="H3038" s="3"/>
    </row>
    <row r="3039" ht="15.75" customHeight="1">
      <c r="A3039" s="2">
        <v>45700.0</v>
      </c>
      <c r="B3039" s="3" t="s">
        <v>92</v>
      </c>
      <c r="C3039" s="4" t="s">
        <v>149</v>
      </c>
      <c r="D3039" s="3" t="s">
        <v>23</v>
      </c>
      <c r="E3039" s="3" t="s">
        <v>20</v>
      </c>
      <c r="F3039" s="3" t="s">
        <v>2114</v>
      </c>
      <c r="G3039" s="3" t="s">
        <v>5958</v>
      </c>
      <c r="H3039" s="3"/>
    </row>
    <row r="3040" ht="15.75" customHeight="1">
      <c r="A3040" s="2">
        <v>45701.0</v>
      </c>
      <c r="B3040" s="3" t="s">
        <v>13</v>
      </c>
      <c r="C3040" s="3" t="s">
        <v>37</v>
      </c>
      <c r="D3040" s="3" t="s">
        <v>38</v>
      </c>
      <c r="E3040" s="3" t="s">
        <v>20</v>
      </c>
      <c r="F3040" s="3" t="s">
        <v>5959</v>
      </c>
      <c r="G3040" s="3" t="s">
        <v>5960</v>
      </c>
      <c r="H3040" s="3"/>
    </row>
    <row r="3041" ht="15.75" customHeight="1">
      <c r="A3041" s="2">
        <v>45701.0</v>
      </c>
      <c r="B3041" s="3" t="s">
        <v>13</v>
      </c>
      <c r="C3041" s="3" t="s">
        <v>18</v>
      </c>
      <c r="D3041" s="3" t="s">
        <v>68</v>
      </c>
      <c r="E3041" s="3" t="s">
        <v>59</v>
      </c>
      <c r="F3041" s="3" t="s">
        <v>5961</v>
      </c>
      <c r="G3041" s="3" t="s">
        <v>5962</v>
      </c>
      <c r="H3041" s="3"/>
    </row>
    <row r="3042" ht="15.75" customHeight="1">
      <c r="A3042" s="2">
        <v>45701.0</v>
      </c>
      <c r="B3042" s="3" t="s">
        <v>13</v>
      </c>
      <c r="C3042" s="3" t="s">
        <v>37</v>
      </c>
      <c r="D3042" s="3" t="s">
        <v>68</v>
      </c>
      <c r="E3042" s="3" t="s">
        <v>20</v>
      </c>
      <c r="F3042" s="3" t="s">
        <v>5963</v>
      </c>
      <c r="G3042" s="3" t="s">
        <v>5964</v>
      </c>
      <c r="H3042" s="3"/>
    </row>
    <row r="3043" ht="15.75" customHeight="1">
      <c r="A3043" s="2">
        <v>45701.0</v>
      </c>
      <c r="B3043" s="3" t="s">
        <v>13</v>
      </c>
      <c r="C3043" s="3" t="s">
        <v>29</v>
      </c>
      <c r="D3043" s="3" t="s">
        <v>19</v>
      </c>
      <c r="E3043" s="3" t="s">
        <v>20</v>
      </c>
      <c r="F3043" s="3" t="s">
        <v>5965</v>
      </c>
      <c r="G3043" s="3" t="s">
        <v>5966</v>
      </c>
      <c r="H3043" s="3"/>
    </row>
    <row r="3044" ht="15.75" customHeight="1">
      <c r="A3044" s="2">
        <v>45701.0</v>
      </c>
      <c r="B3044" s="3" t="s">
        <v>13</v>
      </c>
      <c r="C3044" s="3" t="s">
        <v>29</v>
      </c>
      <c r="D3044" s="3" t="s">
        <v>9</v>
      </c>
      <c r="E3044" s="3" t="s">
        <v>15</v>
      </c>
      <c r="F3044" s="3" t="s">
        <v>5967</v>
      </c>
      <c r="G3044" s="3" t="s">
        <v>5968</v>
      </c>
      <c r="H3044" s="3"/>
    </row>
    <row r="3045" ht="15.75" customHeight="1">
      <c r="A3045" s="2">
        <v>45701.0</v>
      </c>
      <c r="B3045" s="3" t="s">
        <v>13</v>
      </c>
      <c r="C3045" s="3" t="s">
        <v>29</v>
      </c>
      <c r="D3045" s="3" t="s">
        <v>63</v>
      </c>
      <c r="E3045" s="3" t="s">
        <v>59</v>
      </c>
      <c r="F3045" s="3" t="s">
        <v>5969</v>
      </c>
      <c r="G3045" s="3" t="s">
        <v>5970</v>
      </c>
      <c r="H3045" s="3"/>
    </row>
    <row r="3046" ht="15.75" customHeight="1">
      <c r="A3046" s="2">
        <v>45701.0</v>
      </c>
      <c r="B3046" s="3" t="s">
        <v>13</v>
      </c>
      <c r="C3046" s="3" t="s">
        <v>18</v>
      </c>
      <c r="D3046" s="3" t="s">
        <v>23</v>
      </c>
      <c r="E3046" s="3" t="s">
        <v>20</v>
      </c>
      <c r="F3046" s="3" t="s">
        <v>5971</v>
      </c>
      <c r="G3046" s="3" t="s">
        <v>5972</v>
      </c>
      <c r="H3046" s="3"/>
    </row>
    <row r="3047" ht="15.75" customHeight="1">
      <c r="A3047" s="2">
        <v>45701.0</v>
      </c>
      <c r="B3047" s="3" t="s">
        <v>92</v>
      </c>
      <c r="C3047" s="3" t="s">
        <v>93</v>
      </c>
      <c r="D3047" s="3" t="s">
        <v>38</v>
      </c>
      <c r="E3047" s="3" t="s">
        <v>15</v>
      </c>
      <c r="F3047" s="3" t="s">
        <v>5973</v>
      </c>
      <c r="G3047" s="3" t="s">
        <v>5974</v>
      </c>
      <c r="H3047" s="3"/>
    </row>
    <row r="3048" ht="15.75" customHeight="1">
      <c r="A3048" s="2">
        <v>45701.0</v>
      </c>
      <c r="B3048" s="3" t="s">
        <v>13</v>
      </c>
      <c r="C3048" s="3" t="s">
        <v>18</v>
      </c>
      <c r="D3048" s="3" t="s">
        <v>68</v>
      </c>
      <c r="E3048" s="3" t="s">
        <v>20</v>
      </c>
      <c r="F3048" s="3" t="s">
        <v>5975</v>
      </c>
      <c r="G3048" s="3" t="s">
        <v>5976</v>
      </c>
      <c r="H3048" s="3"/>
    </row>
    <row r="3049" ht="15.75" customHeight="1">
      <c r="A3049" s="2">
        <v>45701.0</v>
      </c>
      <c r="B3049" s="3" t="s">
        <v>13</v>
      </c>
      <c r="C3049" s="3" t="s">
        <v>14</v>
      </c>
      <c r="D3049" s="3" t="s">
        <v>26</v>
      </c>
      <c r="E3049" s="3" t="s">
        <v>15</v>
      </c>
      <c r="F3049" s="3" t="s">
        <v>5977</v>
      </c>
      <c r="G3049" s="3" t="s">
        <v>5978</v>
      </c>
      <c r="H3049" s="3"/>
    </row>
    <row r="3050" ht="15.75" customHeight="1">
      <c r="A3050" s="2">
        <v>45701.0</v>
      </c>
      <c r="B3050" s="3" t="s">
        <v>13</v>
      </c>
      <c r="C3050" s="3" t="s">
        <v>14</v>
      </c>
      <c r="D3050" s="3" t="s">
        <v>26</v>
      </c>
      <c r="E3050" s="3" t="s">
        <v>20</v>
      </c>
      <c r="F3050" s="3" t="s">
        <v>5979</v>
      </c>
      <c r="G3050" s="3" t="s">
        <v>5980</v>
      </c>
      <c r="H3050" s="3"/>
    </row>
    <row r="3051" ht="15.75" customHeight="1">
      <c r="A3051" s="2">
        <v>45701.0</v>
      </c>
      <c r="B3051" s="3" t="s">
        <v>13</v>
      </c>
      <c r="C3051" s="3" t="s">
        <v>14</v>
      </c>
      <c r="D3051" s="3" t="s">
        <v>68</v>
      </c>
      <c r="E3051" s="3" t="s">
        <v>20</v>
      </c>
      <c r="F3051" s="3" t="s">
        <v>5981</v>
      </c>
      <c r="G3051" s="3" t="s">
        <v>5982</v>
      </c>
      <c r="H3051" s="3"/>
    </row>
    <row r="3052" ht="15.75" customHeight="1">
      <c r="A3052" s="2">
        <v>45701.0</v>
      </c>
      <c r="B3052" s="3" t="s">
        <v>13</v>
      </c>
      <c r="C3052" s="3" t="s">
        <v>14</v>
      </c>
      <c r="D3052" s="3" t="s">
        <v>9</v>
      </c>
      <c r="E3052" s="3" t="s">
        <v>15</v>
      </c>
      <c r="F3052" s="3" t="s">
        <v>5983</v>
      </c>
      <c r="G3052" s="3" t="s">
        <v>5984</v>
      </c>
      <c r="H3052" s="3"/>
    </row>
    <row r="3053" ht="15.75" customHeight="1">
      <c r="A3053" s="2">
        <v>45701.0</v>
      </c>
      <c r="B3053" s="3" t="s">
        <v>92</v>
      </c>
      <c r="C3053" s="3" t="s">
        <v>93</v>
      </c>
      <c r="D3053" s="3" t="s">
        <v>19</v>
      </c>
      <c r="E3053" s="3" t="s">
        <v>20</v>
      </c>
      <c r="F3053" s="3" t="s">
        <v>5985</v>
      </c>
      <c r="G3053" s="3" t="s">
        <v>5986</v>
      </c>
      <c r="H3053" s="3"/>
    </row>
    <row r="3054" ht="15.75" customHeight="1">
      <c r="A3054" s="2">
        <v>45701.0</v>
      </c>
      <c r="B3054" s="3" t="s">
        <v>13</v>
      </c>
      <c r="C3054" s="3" t="s">
        <v>37</v>
      </c>
      <c r="D3054" s="3" t="s">
        <v>26</v>
      </c>
      <c r="E3054" s="3" t="s">
        <v>20</v>
      </c>
      <c r="F3054" s="3" t="s">
        <v>5987</v>
      </c>
      <c r="G3054" s="3" t="s">
        <v>5988</v>
      </c>
      <c r="H3054" s="3"/>
    </row>
    <row r="3055" ht="15.75" customHeight="1">
      <c r="A3055" s="2">
        <v>45701.0</v>
      </c>
      <c r="B3055" s="3" t="s">
        <v>13</v>
      </c>
      <c r="C3055" s="3" t="s">
        <v>18</v>
      </c>
      <c r="D3055" s="3" t="s">
        <v>63</v>
      </c>
      <c r="E3055" s="3" t="s">
        <v>15</v>
      </c>
      <c r="F3055" s="3" t="s">
        <v>2256</v>
      </c>
      <c r="G3055" s="3" t="s">
        <v>5989</v>
      </c>
      <c r="H3055" s="3"/>
    </row>
    <row r="3056" ht="15.75" customHeight="1">
      <c r="A3056" s="2">
        <v>45701.0</v>
      </c>
      <c r="B3056" s="3" t="s">
        <v>13</v>
      </c>
      <c r="C3056" s="3" t="s">
        <v>37</v>
      </c>
      <c r="D3056" s="3" t="s">
        <v>26</v>
      </c>
      <c r="E3056" s="3" t="s">
        <v>20</v>
      </c>
      <c r="F3056" s="3" t="s">
        <v>5990</v>
      </c>
      <c r="G3056" s="3" t="s">
        <v>5991</v>
      </c>
      <c r="H3056" s="3"/>
    </row>
    <row r="3057" ht="15.75" customHeight="1">
      <c r="A3057" s="2">
        <v>45701.0</v>
      </c>
      <c r="B3057" s="3" t="s">
        <v>57</v>
      </c>
      <c r="C3057" s="3" t="s">
        <v>85</v>
      </c>
      <c r="D3057" s="3" t="s">
        <v>63</v>
      </c>
      <c r="E3057" s="3" t="s">
        <v>59</v>
      </c>
      <c r="F3057" s="3" t="s">
        <v>5992</v>
      </c>
      <c r="G3057" s="3" t="s">
        <v>5993</v>
      </c>
      <c r="H3057" s="3"/>
    </row>
    <row r="3058" ht="15.75" customHeight="1">
      <c r="A3058" s="2">
        <v>45701.0</v>
      </c>
      <c r="B3058" s="3" t="s">
        <v>13</v>
      </c>
      <c r="C3058" s="3" t="s">
        <v>169</v>
      </c>
      <c r="D3058" s="3" t="s">
        <v>19</v>
      </c>
      <c r="E3058" s="3" t="s">
        <v>20</v>
      </c>
      <c r="F3058" s="3" t="s">
        <v>5994</v>
      </c>
      <c r="G3058" s="3" t="s">
        <v>5995</v>
      </c>
      <c r="H3058" s="3"/>
    </row>
    <row r="3059" ht="15.75" customHeight="1">
      <c r="A3059" s="2">
        <v>45701.0</v>
      </c>
      <c r="B3059" s="3" t="s">
        <v>57</v>
      </c>
      <c r="C3059" s="3" t="s">
        <v>85</v>
      </c>
      <c r="D3059" s="3" t="s">
        <v>68</v>
      </c>
      <c r="E3059" s="3" t="s">
        <v>59</v>
      </c>
      <c r="F3059" s="3" t="s">
        <v>5996</v>
      </c>
      <c r="G3059" s="3" t="s">
        <v>5997</v>
      </c>
      <c r="H3059" s="3"/>
    </row>
    <row r="3060" ht="15.75" customHeight="1">
      <c r="A3060" s="2">
        <v>45701.0</v>
      </c>
      <c r="B3060" s="3" t="s">
        <v>57</v>
      </c>
      <c r="C3060" s="3" t="s">
        <v>80</v>
      </c>
      <c r="D3060" s="3" t="s">
        <v>23</v>
      </c>
      <c r="E3060" s="3" t="s">
        <v>59</v>
      </c>
      <c r="F3060" s="3" t="s">
        <v>5998</v>
      </c>
      <c r="G3060" s="3" t="s">
        <v>1870</v>
      </c>
      <c r="H3060" s="3"/>
    </row>
    <row r="3061" ht="15.75" customHeight="1">
      <c r="A3061" s="2">
        <v>45701.0</v>
      </c>
      <c r="B3061" s="3" t="s">
        <v>57</v>
      </c>
      <c r="C3061" s="3" t="s">
        <v>80</v>
      </c>
      <c r="D3061" s="3" t="s">
        <v>23</v>
      </c>
      <c r="E3061" s="3" t="s">
        <v>59</v>
      </c>
      <c r="F3061" s="3" t="s">
        <v>5999</v>
      </c>
      <c r="G3061" s="3" t="s">
        <v>6000</v>
      </c>
      <c r="H3061" s="3"/>
    </row>
    <row r="3062" ht="15.75" customHeight="1">
      <c r="A3062" s="2">
        <v>45701.0</v>
      </c>
      <c r="B3062" s="3" t="s">
        <v>57</v>
      </c>
      <c r="C3062" s="3" t="s">
        <v>80</v>
      </c>
      <c r="D3062" s="3" t="s">
        <v>26</v>
      </c>
      <c r="E3062" s="3" t="s">
        <v>20</v>
      </c>
      <c r="F3062" s="3" t="s">
        <v>6001</v>
      </c>
      <c r="G3062" s="3" t="s">
        <v>963</v>
      </c>
      <c r="H3062" s="3"/>
    </row>
    <row r="3063" ht="15.75" customHeight="1">
      <c r="A3063" s="2">
        <v>45701.0</v>
      </c>
      <c r="B3063" s="3" t="s">
        <v>57</v>
      </c>
      <c r="C3063" s="3" t="s">
        <v>71</v>
      </c>
      <c r="D3063" s="3" t="s">
        <v>9</v>
      </c>
      <c r="E3063" s="3" t="s">
        <v>20</v>
      </c>
      <c r="F3063" s="3" t="s">
        <v>6002</v>
      </c>
      <c r="G3063" s="3" t="s">
        <v>6003</v>
      </c>
      <c r="H3063" s="3"/>
    </row>
    <row r="3064" ht="15.75" customHeight="1">
      <c r="A3064" s="2">
        <v>45701.0</v>
      </c>
      <c r="B3064" s="3" t="s">
        <v>57</v>
      </c>
      <c r="C3064" s="3" t="s">
        <v>71</v>
      </c>
      <c r="D3064" s="3" t="s">
        <v>68</v>
      </c>
      <c r="E3064" s="3" t="s">
        <v>59</v>
      </c>
      <c r="F3064" s="3" t="s">
        <v>6004</v>
      </c>
      <c r="G3064" s="3" t="s">
        <v>6005</v>
      </c>
      <c r="H3064" s="3"/>
    </row>
    <row r="3065" ht="15.75" customHeight="1">
      <c r="A3065" s="2">
        <v>45701.0</v>
      </c>
      <c r="B3065" s="3" t="s">
        <v>57</v>
      </c>
      <c r="C3065" s="3" t="s">
        <v>71</v>
      </c>
      <c r="D3065" s="3" t="s">
        <v>26</v>
      </c>
      <c r="E3065" s="3" t="s">
        <v>20</v>
      </c>
      <c r="F3065" s="3" t="s">
        <v>6006</v>
      </c>
      <c r="G3065" s="3" t="s">
        <v>6007</v>
      </c>
      <c r="H3065" s="3"/>
    </row>
    <row r="3066" ht="15.75" customHeight="1">
      <c r="A3066" s="2">
        <v>45701.0</v>
      </c>
      <c r="B3066" s="3" t="s">
        <v>13</v>
      </c>
      <c r="C3066" s="3" t="s">
        <v>169</v>
      </c>
      <c r="D3066" s="3" t="s">
        <v>26</v>
      </c>
      <c r="E3066" s="3" t="s">
        <v>15</v>
      </c>
      <c r="F3066" s="3" t="s">
        <v>6008</v>
      </c>
      <c r="G3066" s="3" t="s">
        <v>6009</v>
      </c>
      <c r="H3066" s="3"/>
    </row>
    <row r="3067" ht="15.75" customHeight="1">
      <c r="A3067" s="2">
        <v>45701.0</v>
      </c>
      <c r="B3067" s="3" t="s">
        <v>57</v>
      </c>
      <c r="C3067" s="3" t="s">
        <v>71</v>
      </c>
      <c r="D3067" s="3" t="s">
        <v>9</v>
      </c>
      <c r="E3067" s="3" t="s">
        <v>20</v>
      </c>
      <c r="F3067" s="3" t="s">
        <v>6010</v>
      </c>
      <c r="G3067" s="3" t="s">
        <v>6008</v>
      </c>
      <c r="H3067" s="3"/>
    </row>
    <row r="3068" ht="15.75" customHeight="1">
      <c r="A3068" s="2">
        <v>45701.0</v>
      </c>
      <c r="B3068" s="3" t="s">
        <v>57</v>
      </c>
      <c r="C3068" s="4" t="s">
        <v>62</v>
      </c>
      <c r="D3068" s="3" t="s">
        <v>23</v>
      </c>
      <c r="E3068" s="3" t="s">
        <v>59</v>
      </c>
      <c r="F3068" s="3" t="s">
        <v>6011</v>
      </c>
      <c r="G3068" s="3" t="s">
        <v>6012</v>
      </c>
      <c r="H3068" s="3"/>
    </row>
    <row r="3069" ht="15.75" customHeight="1">
      <c r="A3069" s="2">
        <v>45701.0</v>
      </c>
      <c r="B3069" s="3" t="s">
        <v>57</v>
      </c>
      <c r="C3069" s="4" t="s">
        <v>62</v>
      </c>
      <c r="D3069" s="3" t="s">
        <v>38</v>
      </c>
      <c r="E3069" s="3" t="s">
        <v>20</v>
      </c>
      <c r="F3069" s="3" t="s">
        <v>6013</v>
      </c>
      <c r="G3069" s="3" t="s">
        <v>6014</v>
      </c>
      <c r="H3069" s="3"/>
    </row>
    <row r="3070" ht="15.75" customHeight="1">
      <c r="A3070" s="2">
        <v>45701.0</v>
      </c>
      <c r="B3070" s="3" t="s">
        <v>57</v>
      </c>
      <c r="C3070" s="4" t="s">
        <v>62</v>
      </c>
      <c r="D3070" s="3" t="s">
        <v>63</v>
      </c>
      <c r="E3070" s="3" t="s">
        <v>59</v>
      </c>
      <c r="F3070" s="3" t="s">
        <v>6015</v>
      </c>
      <c r="G3070" s="3" t="s">
        <v>6016</v>
      </c>
      <c r="H3070" s="3"/>
    </row>
    <row r="3071" ht="15.75" customHeight="1">
      <c r="A3071" s="2">
        <v>45701.0</v>
      </c>
      <c r="B3071" s="3" t="s">
        <v>57</v>
      </c>
      <c r="C3071" s="3" t="s">
        <v>58</v>
      </c>
      <c r="D3071" s="3" t="s">
        <v>63</v>
      </c>
      <c r="E3071" s="3" t="s">
        <v>59</v>
      </c>
      <c r="F3071" s="3" t="s">
        <v>6017</v>
      </c>
      <c r="G3071" s="3" t="s">
        <v>6018</v>
      </c>
      <c r="H3071" s="3"/>
    </row>
    <row r="3072" ht="15.75" customHeight="1">
      <c r="A3072" s="2">
        <v>45701.0</v>
      </c>
      <c r="B3072" s="3" t="s">
        <v>57</v>
      </c>
      <c r="C3072" s="3" t="s">
        <v>58</v>
      </c>
      <c r="D3072" s="3" t="s">
        <v>38</v>
      </c>
      <c r="E3072" s="3" t="s">
        <v>59</v>
      </c>
      <c r="F3072" s="3" t="s">
        <v>6019</v>
      </c>
      <c r="G3072" s="3" t="s">
        <v>6020</v>
      </c>
      <c r="H3072" s="3"/>
    </row>
    <row r="3073" ht="15.75" customHeight="1">
      <c r="A3073" s="2">
        <v>45701.0</v>
      </c>
      <c r="B3073" s="3" t="s">
        <v>57</v>
      </c>
      <c r="C3073" s="3" t="s">
        <v>58</v>
      </c>
      <c r="D3073" s="3" t="s">
        <v>63</v>
      </c>
      <c r="E3073" s="3" t="s">
        <v>59</v>
      </c>
      <c r="F3073" s="3" t="s">
        <v>6021</v>
      </c>
      <c r="G3073" s="3" t="s">
        <v>6022</v>
      </c>
      <c r="H3073" s="3"/>
    </row>
    <row r="3074" ht="15.75" customHeight="1">
      <c r="A3074" s="2">
        <v>45701.0</v>
      </c>
      <c r="B3074" s="3" t="s">
        <v>57</v>
      </c>
      <c r="C3074" s="3" t="s">
        <v>58</v>
      </c>
      <c r="D3074" s="3" t="s">
        <v>26</v>
      </c>
      <c r="E3074" s="3" t="s">
        <v>20</v>
      </c>
      <c r="F3074" s="3" t="s">
        <v>6023</v>
      </c>
      <c r="G3074" s="3" t="s">
        <v>6024</v>
      </c>
      <c r="H3074" s="3"/>
    </row>
    <row r="3075" ht="15.75" customHeight="1">
      <c r="A3075" s="2">
        <v>45701.0</v>
      </c>
      <c r="B3075" s="3" t="s">
        <v>57</v>
      </c>
      <c r="C3075" s="3" t="s">
        <v>71</v>
      </c>
      <c r="D3075" s="3" t="s">
        <v>26</v>
      </c>
      <c r="E3075" s="3" t="s">
        <v>20</v>
      </c>
      <c r="F3075" s="3" t="s">
        <v>6025</v>
      </c>
      <c r="G3075" s="3" t="s">
        <v>4889</v>
      </c>
      <c r="H3075" s="3"/>
    </row>
    <row r="3076" ht="15.75" customHeight="1">
      <c r="A3076" s="2">
        <v>45701.0</v>
      </c>
      <c r="B3076" s="3" t="s">
        <v>92</v>
      </c>
      <c r="C3076" s="3" t="s">
        <v>93</v>
      </c>
      <c r="D3076" s="3" t="s">
        <v>23</v>
      </c>
      <c r="E3076" s="3" t="s">
        <v>20</v>
      </c>
      <c r="F3076" s="3" t="s">
        <v>6026</v>
      </c>
      <c r="G3076" s="3" t="s">
        <v>5700</v>
      </c>
      <c r="H3076" s="3"/>
    </row>
    <row r="3077" ht="15.75" customHeight="1">
      <c r="A3077" s="2">
        <v>45701.0</v>
      </c>
      <c r="B3077" s="3" t="s">
        <v>92</v>
      </c>
      <c r="C3077" s="3" t="s">
        <v>98</v>
      </c>
      <c r="D3077" s="3" t="s">
        <v>23</v>
      </c>
      <c r="E3077" s="3" t="s">
        <v>20</v>
      </c>
      <c r="F3077" s="3" t="s">
        <v>2163</v>
      </c>
      <c r="G3077" s="3" t="s">
        <v>6027</v>
      </c>
      <c r="H3077" s="3"/>
    </row>
    <row r="3078" ht="15.75" customHeight="1">
      <c r="A3078" s="2">
        <v>45701.0</v>
      </c>
      <c r="B3078" s="3" t="s">
        <v>92</v>
      </c>
      <c r="C3078" s="3" t="s">
        <v>144</v>
      </c>
      <c r="D3078" s="3" t="s">
        <v>63</v>
      </c>
      <c r="E3078" s="3" t="s">
        <v>101</v>
      </c>
      <c r="F3078" s="3" t="s">
        <v>6028</v>
      </c>
      <c r="G3078" s="3" t="s">
        <v>6029</v>
      </c>
      <c r="H3078" s="3"/>
    </row>
    <row r="3079" ht="15.75" customHeight="1">
      <c r="A3079" s="2">
        <v>45701.0</v>
      </c>
      <c r="B3079" s="3" t="s">
        <v>7</v>
      </c>
      <c r="C3079" s="3" t="s">
        <v>126</v>
      </c>
      <c r="D3079" s="3" t="s">
        <v>63</v>
      </c>
      <c r="E3079" s="3" t="s">
        <v>20</v>
      </c>
      <c r="F3079" s="3" t="s">
        <v>6030</v>
      </c>
      <c r="G3079" s="3" t="s">
        <v>6031</v>
      </c>
      <c r="H3079" s="3"/>
    </row>
    <row r="3080" ht="15.75" customHeight="1">
      <c r="A3080" s="2">
        <v>45701.0</v>
      </c>
      <c r="B3080" s="3" t="s">
        <v>7</v>
      </c>
      <c r="C3080" s="3" t="s">
        <v>126</v>
      </c>
      <c r="D3080" s="3" t="s">
        <v>26</v>
      </c>
      <c r="E3080" s="3" t="s">
        <v>1097</v>
      </c>
      <c r="F3080" s="3" t="s">
        <v>6032</v>
      </c>
      <c r="G3080" s="3" t="s">
        <v>6033</v>
      </c>
      <c r="H3080" s="3"/>
    </row>
    <row r="3081" ht="15.75" customHeight="1">
      <c r="A3081" s="2">
        <v>45701.0</v>
      </c>
      <c r="B3081" s="3" t="s">
        <v>7</v>
      </c>
      <c r="C3081" s="3" t="s">
        <v>118</v>
      </c>
      <c r="D3081" s="3" t="s">
        <v>26</v>
      </c>
      <c r="E3081" s="3" t="s">
        <v>660</v>
      </c>
      <c r="F3081" s="3" t="s">
        <v>6034</v>
      </c>
      <c r="G3081" s="3" t="s">
        <v>6035</v>
      </c>
      <c r="H3081" s="3"/>
    </row>
    <row r="3082" ht="15.75" customHeight="1">
      <c r="A3082" s="2">
        <v>45701.0</v>
      </c>
      <c r="B3082" s="3" t="s">
        <v>7</v>
      </c>
      <c r="C3082" s="3" t="s">
        <v>118</v>
      </c>
      <c r="D3082" s="3" t="s">
        <v>9</v>
      </c>
      <c r="E3082" s="3" t="s">
        <v>10</v>
      </c>
      <c r="F3082" s="3" t="s">
        <v>6036</v>
      </c>
      <c r="G3082" s="3" t="s">
        <v>6037</v>
      </c>
      <c r="H3082" s="3"/>
    </row>
    <row r="3083" ht="15.75" customHeight="1">
      <c r="A3083" s="2">
        <v>45701.0</v>
      </c>
      <c r="B3083" s="3" t="s">
        <v>7</v>
      </c>
      <c r="C3083" s="3" t="s">
        <v>118</v>
      </c>
      <c r="D3083" s="3" t="s">
        <v>38</v>
      </c>
      <c r="E3083" s="3" t="s">
        <v>15</v>
      </c>
      <c r="F3083" s="3" t="s">
        <v>6038</v>
      </c>
      <c r="G3083" s="3" t="s">
        <v>6039</v>
      </c>
      <c r="H3083" s="3"/>
    </row>
    <row r="3084" ht="15.75" customHeight="1">
      <c r="A3084" s="2">
        <v>45701.0</v>
      </c>
      <c r="B3084" s="3" t="s">
        <v>7</v>
      </c>
      <c r="C3084" s="3" t="s">
        <v>118</v>
      </c>
      <c r="D3084" s="3" t="s">
        <v>19</v>
      </c>
      <c r="E3084" s="3" t="s">
        <v>15</v>
      </c>
      <c r="F3084" s="3" t="s">
        <v>6040</v>
      </c>
      <c r="G3084" s="3" t="s">
        <v>6041</v>
      </c>
      <c r="H3084" s="3"/>
    </row>
    <row r="3085" ht="15.75" customHeight="1">
      <c r="A3085" s="2">
        <v>45701.0</v>
      </c>
      <c r="B3085" s="3" t="s">
        <v>7</v>
      </c>
      <c r="C3085" s="3" t="s">
        <v>118</v>
      </c>
      <c r="D3085" s="3" t="s">
        <v>26</v>
      </c>
      <c r="E3085" s="3" t="s">
        <v>119</v>
      </c>
      <c r="F3085" s="3" t="s">
        <v>6042</v>
      </c>
      <c r="G3085" s="3" t="s">
        <v>6043</v>
      </c>
      <c r="H3085" s="3"/>
    </row>
    <row r="3086" ht="15.75" customHeight="1">
      <c r="A3086" s="2">
        <v>45701.0</v>
      </c>
      <c r="B3086" s="3" t="s">
        <v>7</v>
      </c>
      <c r="C3086" s="3" t="s">
        <v>106</v>
      </c>
      <c r="D3086" s="3" t="s">
        <v>63</v>
      </c>
      <c r="E3086" s="3" t="s">
        <v>15</v>
      </c>
      <c r="F3086" s="3" t="s">
        <v>6044</v>
      </c>
      <c r="G3086" s="3" t="s">
        <v>6045</v>
      </c>
      <c r="H3086" s="3"/>
    </row>
    <row r="3087" ht="15.75" customHeight="1">
      <c r="A3087" s="2">
        <v>45701.0</v>
      </c>
      <c r="B3087" s="3" t="s">
        <v>7</v>
      </c>
      <c r="C3087" s="3" t="s">
        <v>106</v>
      </c>
      <c r="D3087" s="3" t="s">
        <v>19</v>
      </c>
      <c r="E3087" s="3" t="s">
        <v>15</v>
      </c>
      <c r="F3087" s="3" t="s">
        <v>6046</v>
      </c>
      <c r="G3087" s="3" t="s">
        <v>6047</v>
      </c>
      <c r="H3087" s="3"/>
    </row>
    <row r="3088" ht="15.75" customHeight="1">
      <c r="A3088" s="2">
        <v>45701.0</v>
      </c>
      <c r="B3088" s="3" t="s">
        <v>7</v>
      </c>
      <c r="C3088" s="3" t="s">
        <v>106</v>
      </c>
      <c r="D3088" s="3" t="s">
        <v>38</v>
      </c>
      <c r="E3088" s="3" t="s">
        <v>101</v>
      </c>
      <c r="F3088" s="3" t="s">
        <v>6048</v>
      </c>
      <c r="G3088" s="3" t="s">
        <v>6049</v>
      </c>
      <c r="H3088" s="3"/>
    </row>
    <row r="3089" ht="15.75" customHeight="1">
      <c r="A3089" s="2">
        <v>45701.0</v>
      </c>
      <c r="B3089" s="3" t="s">
        <v>7</v>
      </c>
      <c r="C3089" s="3" t="s">
        <v>106</v>
      </c>
      <c r="D3089" s="3" t="s">
        <v>34</v>
      </c>
      <c r="E3089" s="3" t="s">
        <v>10</v>
      </c>
      <c r="F3089" s="3" t="s">
        <v>6050</v>
      </c>
      <c r="G3089" s="3" t="s">
        <v>6051</v>
      </c>
      <c r="H3089" s="3"/>
    </row>
    <row r="3090" ht="15.75" customHeight="1">
      <c r="A3090" s="2">
        <v>45701.0</v>
      </c>
      <c r="B3090" s="3" t="s">
        <v>7</v>
      </c>
      <c r="C3090" s="3" t="s">
        <v>8</v>
      </c>
      <c r="D3090" s="3" t="s">
        <v>26</v>
      </c>
      <c r="E3090" s="3" t="s">
        <v>258</v>
      </c>
      <c r="F3090" s="3" t="s">
        <v>6052</v>
      </c>
      <c r="G3090" s="3" t="s">
        <v>6053</v>
      </c>
      <c r="H3090" s="3"/>
    </row>
    <row r="3091" ht="15.75" customHeight="1">
      <c r="A3091" s="2">
        <v>45701.0</v>
      </c>
      <c r="B3091" s="3" t="s">
        <v>7</v>
      </c>
      <c r="C3091" s="3" t="s">
        <v>8</v>
      </c>
      <c r="D3091" s="3" t="s">
        <v>63</v>
      </c>
      <c r="E3091" s="3" t="s">
        <v>20</v>
      </c>
      <c r="F3091" s="3" t="s">
        <v>6054</v>
      </c>
      <c r="G3091" s="3" t="s">
        <v>6055</v>
      </c>
      <c r="H3091" s="3"/>
    </row>
    <row r="3092" ht="15.75" customHeight="1">
      <c r="A3092" s="2">
        <v>45701.0</v>
      </c>
      <c r="B3092" s="3" t="s">
        <v>7</v>
      </c>
      <c r="C3092" s="3" t="s">
        <v>8</v>
      </c>
      <c r="D3092" s="3" t="s">
        <v>68</v>
      </c>
      <c r="E3092" s="3" t="s">
        <v>15</v>
      </c>
      <c r="F3092" s="3" t="s">
        <v>6056</v>
      </c>
      <c r="G3092" s="3" t="s">
        <v>6057</v>
      </c>
      <c r="H3092" s="3"/>
    </row>
    <row r="3093" ht="15.75" customHeight="1">
      <c r="A3093" s="2">
        <v>45701.0</v>
      </c>
      <c r="B3093" s="3" t="s">
        <v>92</v>
      </c>
      <c r="C3093" s="3" t="s">
        <v>98</v>
      </c>
      <c r="D3093" s="3" t="s">
        <v>23</v>
      </c>
      <c r="E3093" s="3" t="s">
        <v>20</v>
      </c>
      <c r="F3093" s="3" t="s">
        <v>6058</v>
      </c>
      <c r="G3093" s="3" t="s">
        <v>6059</v>
      </c>
      <c r="H3093" s="3"/>
    </row>
    <row r="3094" ht="15.75" customHeight="1">
      <c r="A3094" s="2">
        <v>45701.0</v>
      </c>
      <c r="B3094" s="3" t="s">
        <v>7</v>
      </c>
      <c r="C3094" s="3" t="s">
        <v>126</v>
      </c>
      <c r="D3094" s="3" t="s">
        <v>34</v>
      </c>
      <c r="E3094" s="3" t="s">
        <v>109</v>
      </c>
      <c r="F3094" s="3" t="s">
        <v>6060</v>
      </c>
      <c r="G3094" s="3" t="s">
        <v>6061</v>
      </c>
      <c r="H3094" s="3"/>
    </row>
    <row r="3095" ht="15.75" customHeight="1">
      <c r="A3095" s="2">
        <v>45701.0</v>
      </c>
      <c r="B3095" s="3" t="s">
        <v>7</v>
      </c>
      <c r="C3095" s="3" t="s">
        <v>126</v>
      </c>
      <c r="D3095" s="3" t="s">
        <v>9</v>
      </c>
      <c r="E3095" s="3" t="s">
        <v>10</v>
      </c>
      <c r="F3095" s="3" t="s">
        <v>6062</v>
      </c>
      <c r="G3095" s="3" t="s">
        <v>6063</v>
      </c>
      <c r="H3095" s="3"/>
    </row>
    <row r="3096" ht="15.75" customHeight="1">
      <c r="A3096" s="2">
        <v>45701.0</v>
      </c>
      <c r="B3096" s="3" t="s">
        <v>7</v>
      </c>
      <c r="C3096" s="3" t="s">
        <v>8</v>
      </c>
      <c r="D3096" s="3" t="s">
        <v>23</v>
      </c>
      <c r="E3096" s="3" t="s">
        <v>15</v>
      </c>
      <c r="F3096" s="3" t="s">
        <v>6064</v>
      </c>
      <c r="G3096" s="3" t="s">
        <v>6065</v>
      </c>
      <c r="H3096" s="3"/>
    </row>
    <row r="3097" ht="15.75" customHeight="1">
      <c r="A3097" s="2">
        <v>45701.0</v>
      </c>
      <c r="B3097" s="3" t="s">
        <v>7</v>
      </c>
      <c r="C3097" s="3" t="s">
        <v>131</v>
      </c>
      <c r="D3097" s="3" t="s">
        <v>26</v>
      </c>
      <c r="E3097" s="3" t="s">
        <v>119</v>
      </c>
      <c r="F3097" s="3" t="s">
        <v>6066</v>
      </c>
      <c r="G3097" s="3" t="s">
        <v>6067</v>
      </c>
      <c r="H3097" s="3"/>
    </row>
    <row r="3098" ht="15.75" customHeight="1">
      <c r="A3098" s="2">
        <v>45701.0</v>
      </c>
      <c r="B3098" s="3" t="s">
        <v>92</v>
      </c>
      <c r="C3098" s="3" t="s">
        <v>144</v>
      </c>
      <c r="D3098" s="3" t="s">
        <v>63</v>
      </c>
      <c r="E3098" s="3" t="s">
        <v>101</v>
      </c>
      <c r="F3098" s="3" t="s">
        <v>6068</v>
      </c>
      <c r="G3098" s="3" t="s">
        <v>6069</v>
      </c>
      <c r="H3098" s="3"/>
    </row>
    <row r="3099" ht="15.75" customHeight="1">
      <c r="A3099" s="2">
        <v>45701.0</v>
      </c>
      <c r="B3099" s="3" t="s">
        <v>92</v>
      </c>
      <c r="C3099" s="3" t="s">
        <v>144</v>
      </c>
      <c r="D3099" s="3" t="s">
        <v>68</v>
      </c>
      <c r="E3099" s="3" t="s">
        <v>20</v>
      </c>
      <c r="F3099" s="3" t="s">
        <v>6070</v>
      </c>
      <c r="G3099" s="3" t="s">
        <v>6071</v>
      </c>
      <c r="H3099" s="3"/>
    </row>
    <row r="3100" ht="15.75" customHeight="1">
      <c r="A3100" s="2">
        <v>45701.0</v>
      </c>
      <c r="B3100" s="3" t="s">
        <v>92</v>
      </c>
      <c r="C3100" s="3" t="s">
        <v>144</v>
      </c>
      <c r="D3100" s="3" t="s">
        <v>38</v>
      </c>
      <c r="E3100" s="3" t="s">
        <v>20</v>
      </c>
      <c r="F3100" s="3" t="s">
        <v>6072</v>
      </c>
      <c r="G3100" s="3" t="s">
        <v>6073</v>
      </c>
      <c r="H3100" s="3"/>
    </row>
    <row r="3101" ht="15.75" customHeight="1">
      <c r="A3101" s="2">
        <v>45701.0</v>
      </c>
      <c r="B3101" s="3" t="s">
        <v>92</v>
      </c>
      <c r="C3101" s="4" t="s">
        <v>149</v>
      </c>
      <c r="D3101" s="3" t="s">
        <v>23</v>
      </c>
      <c r="E3101" s="3" t="s">
        <v>20</v>
      </c>
      <c r="F3101" s="3" t="s">
        <v>6074</v>
      </c>
      <c r="G3101" s="3" t="s">
        <v>6075</v>
      </c>
      <c r="H3101" s="3"/>
    </row>
    <row r="3102" ht="15.75" customHeight="1">
      <c r="A3102" s="2">
        <v>45701.0</v>
      </c>
      <c r="B3102" s="3" t="s">
        <v>7</v>
      </c>
      <c r="C3102" s="3" t="s">
        <v>126</v>
      </c>
      <c r="D3102" s="3" t="s">
        <v>34</v>
      </c>
      <c r="E3102" s="3" t="s">
        <v>10</v>
      </c>
      <c r="F3102" s="3" t="s">
        <v>6076</v>
      </c>
      <c r="G3102" s="3" t="s">
        <v>6077</v>
      </c>
      <c r="H3102" s="3"/>
    </row>
    <row r="3103" ht="15.75" customHeight="1">
      <c r="A3103" s="2">
        <v>45701.0</v>
      </c>
      <c r="B3103" s="3" t="s">
        <v>92</v>
      </c>
      <c r="C3103" s="4" t="s">
        <v>149</v>
      </c>
      <c r="D3103" s="3" t="s">
        <v>19</v>
      </c>
      <c r="E3103" s="3" t="s">
        <v>20</v>
      </c>
      <c r="F3103" s="3" t="s">
        <v>6078</v>
      </c>
      <c r="G3103" s="3" t="s">
        <v>6079</v>
      </c>
      <c r="H3103" s="3"/>
    </row>
    <row r="3104" ht="15.75" customHeight="1">
      <c r="A3104" s="2">
        <v>45701.0</v>
      </c>
      <c r="B3104" s="3" t="s">
        <v>92</v>
      </c>
      <c r="C3104" s="4" t="s">
        <v>149</v>
      </c>
      <c r="D3104" s="3" t="s">
        <v>68</v>
      </c>
      <c r="E3104" s="3" t="s">
        <v>20</v>
      </c>
      <c r="F3104" s="3" t="s">
        <v>6080</v>
      </c>
      <c r="G3104" s="3" t="s">
        <v>1471</v>
      </c>
      <c r="H3104" s="3"/>
    </row>
    <row r="3105" ht="15.75" customHeight="1">
      <c r="A3105" s="2">
        <v>45701.0</v>
      </c>
      <c r="B3105" s="3" t="s">
        <v>92</v>
      </c>
      <c r="C3105" s="4" t="s">
        <v>149</v>
      </c>
      <c r="D3105" s="3" t="s">
        <v>26</v>
      </c>
      <c r="E3105" s="3" t="s">
        <v>15</v>
      </c>
      <c r="F3105" s="3" t="s">
        <v>6081</v>
      </c>
      <c r="G3105" s="3" t="s">
        <v>6082</v>
      </c>
      <c r="H3105" s="3"/>
    </row>
    <row r="3106" ht="15.75" customHeight="1">
      <c r="A3106" s="2">
        <v>45701.0</v>
      </c>
      <c r="B3106" s="3" t="s">
        <v>92</v>
      </c>
      <c r="C3106" s="3" t="s">
        <v>158</v>
      </c>
      <c r="D3106" s="3" t="s">
        <v>63</v>
      </c>
      <c r="E3106" s="3" t="s">
        <v>59</v>
      </c>
      <c r="F3106" s="3" t="s">
        <v>6083</v>
      </c>
      <c r="G3106" s="3" t="s">
        <v>5212</v>
      </c>
      <c r="H3106" s="3"/>
    </row>
    <row r="3107" ht="15.75" customHeight="1">
      <c r="A3107" s="2">
        <v>45701.0</v>
      </c>
      <c r="B3107" s="3" t="s">
        <v>92</v>
      </c>
      <c r="C3107" s="3" t="s">
        <v>158</v>
      </c>
      <c r="D3107" s="3" t="s">
        <v>9</v>
      </c>
      <c r="E3107" s="3" t="s">
        <v>101</v>
      </c>
      <c r="F3107" s="3" t="s">
        <v>6084</v>
      </c>
      <c r="G3107" s="3" t="s">
        <v>6085</v>
      </c>
      <c r="H3107" s="3"/>
    </row>
    <row r="3108" ht="15.75" customHeight="1">
      <c r="A3108" s="2">
        <v>45701.0</v>
      </c>
      <c r="B3108" s="3" t="s">
        <v>92</v>
      </c>
      <c r="C3108" s="3" t="s">
        <v>158</v>
      </c>
      <c r="D3108" s="3" t="s">
        <v>9</v>
      </c>
      <c r="E3108" s="3" t="s">
        <v>109</v>
      </c>
      <c r="F3108" s="3" t="s">
        <v>6086</v>
      </c>
      <c r="G3108" s="3" t="s">
        <v>6087</v>
      </c>
      <c r="H3108" s="3"/>
    </row>
    <row r="3109" ht="15.75" customHeight="1">
      <c r="A3109" s="2">
        <v>45701.0</v>
      </c>
      <c r="B3109" s="3" t="s">
        <v>92</v>
      </c>
      <c r="C3109" s="3" t="s">
        <v>158</v>
      </c>
      <c r="D3109" s="3" t="s">
        <v>68</v>
      </c>
      <c r="E3109" s="3" t="s">
        <v>20</v>
      </c>
      <c r="F3109" s="3" t="s">
        <v>6088</v>
      </c>
      <c r="G3109" s="3" t="s">
        <v>6089</v>
      </c>
      <c r="H3109" s="3"/>
    </row>
    <row r="3110" ht="15.75" customHeight="1">
      <c r="A3110" s="2">
        <v>45701.0</v>
      </c>
      <c r="B3110" s="3" t="s">
        <v>7</v>
      </c>
      <c r="C3110" s="3" t="s">
        <v>131</v>
      </c>
      <c r="D3110" s="3" t="s">
        <v>68</v>
      </c>
      <c r="E3110" s="3" t="s">
        <v>20</v>
      </c>
      <c r="F3110" s="3" t="s">
        <v>6090</v>
      </c>
      <c r="G3110" s="3" t="s">
        <v>6091</v>
      </c>
      <c r="H3110" s="3"/>
    </row>
    <row r="3111" ht="15.75" customHeight="1">
      <c r="A3111" s="2">
        <v>45701.0</v>
      </c>
      <c r="B3111" s="3" t="s">
        <v>7</v>
      </c>
      <c r="C3111" s="3" t="s">
        <v>131</v>
      </c>
      <c r="D3111" s="3" t="s">
        <v>34</v>
      </c>
      <c r="E3111" s="3" t="s">
        <v>10</v>
      </c>
      <c r="F3111" s="3" t="s">
        <v>6092</v>
      </c>
      <c r="G3111" s="3" t="s">
        <v>6093</v>
      </c>
      <c r="H3111" s="3"/>
    </row>
    <row r="3112" ht="15.75" customHeight="1">
      <c r="A3112" s="2">
        <v>45701.0</v>
      </c>
      <c r="B3112" s="3" t="s">
        <v>7</v>
      </c>
      <c r="C3112" s="3" t="s">
        <v>131</v>
      </c>
      <c r="D3112" s="3" t="s">
        <v>38</v>
      </c>
      <c r="E3112" s="3" t="s">
        <v>101</v>
      </c>
      <c r="F3112" s="3" t="s">
        <v>6094</v>
      </c>
      <c r="G3112" s="3" t="s">
        <v>6095</v>
      </c>
      <c r="H3112" s="3"/>
    </row>
    <row r="3113" ht="15.75" customHeight="1">
      <c r="A3113" s="2">
        <v>45701.0</v>
      </c>
      <c r="B3113" s="3" t="s">
        <v>92</v>
      </c>
      <c r="C3113" s="4" t="s">
        <v>149</v>
      </c>
      <c r="D3113" s="3" t="s">
        <v>63</v>
      </c>
      <c r="E3113" s="3" t="s">
        <v>59</v>
      </c>
      <c r="F3113" s="3" t="s">
        <v>6096</v>
      </c>
      <c r="G3113" s="3" t="s">
        <v>6097</v>
      </c>
      <c r="H3113" s="3"/>
    </row>
    <row r="3114" ht="15.75" customHeight="1">
      <c r="A3114" s="2">
        <v>45702.0</v>
      </c>
      <c r="B3114" s="3" t="s">
        <v>13</v>
      </c>
      <c r="C3114" s="3" t="s">
        <v>169</v>
      </c>
      <c r="D3114" s="3" t="s">
        <v>63</v>
      </c>
      <c r="E3114" s="3" t="s">
        <v>15</v>
      </c>
      <c r="F3114" s="3" t="s">
        <v>6098</v>
      </c>
      <c r="G3114" s="3" t="s">
        <v>6099</v>
      </c>
      <c r="H3114" s="3"/>
    </row>
    <row r="3115" ht="15.75" customHeight="1">
      <c r="A3115" s="2">
        <v>45702.0</v>
      </c>
      <c r="B3115" s="3" t="s">
        <v>13</v>
      </c>
      <c r="C3115" s="3" t="s">
        <v>169</v>
      </c>
      <c r="D3115" s="3" t="s">
        <v>68</v>
      </c>
      <c r="E3115" s="3" t="s">
        <v>20</v>
      </c>
      <c r="F3115" s="3" t="s">
        <v>6100</v>
      </c>
      <c r="G3115" s="3" t="s">
        <v>6101</v>
      </c>
      <c r="H3115" s="3"/>
    </row>
    <row r="3116" ht="15.75" customHeight="1">
      <c r="A3116" s="2">
        <v>45702.0</v>
      </c>
      <c r="B3116" s="3" t="s">
        <v>13</v>
      </c>
      <c r="C3116" s="3" t="s">
        <v>169</v>
      </c>
      <c r="D3116" s="3" t="s">
        <v>63</v>
      </c>
      <c r="E3116" s="3" t="s">
        <v>59</v>
      </c>
      <c r="F3116" s="3" t="s">
        <v>6102</v>
      </c>
      <c r="G3116" s="3" t="s">
        <v>6103</v>
      </c>
      <c r="H3116" s="3"/>
    </row>
    <row r="3117" ht="15.75" customHeight="1">
      <c r="A3117" s="2">
        <v>45702.0</v>
      </c>
      <c r="B3117" s="3" t="s">
        <v>13</v>
      </c>
      <c r="C3117" s="3" t="s">
        <v>37</v>
      </c>
      <c r="D3117" s="3" t="s">
        <v>38</v>
      </c>
      <c r="E3117" s="3" t="s">
        <v>20</v>
      </c>
      <c r="F3117" s="3" t="s">
        <v>6104</v>
      </c>
      <c r="G3117" s="3" t="s">
        <v>6105</v>
      </c>
      <c r="H3117" s="3"/>
    </row>
    <row r="3118" ht="15.75" customHeight="1">
      <c r="A3118" s="2">
        <v>45702.0</v>
      </c>
      <c r="B3118" s="3" t="s">
        <v>13</v>
      </c>
      <c r="C3118" s="3" t="s">
        <v>37</v>
      </c>
      <c r="D3118" s="3" t="s">
        <v>9</v>
      </c>
      <c r="E3118" s="3" t="s">
        <v>101</v>
      </c>
      <c r="F3118" s="3" t="s">
        <v>6106</v>
      </c>
      <c r="G3118" s="3" t="s">
        <v>6107</v>
      </c>
      <c r="H3118" s="3"/>
    </row>
    <row r="3119" ht="15.75" customHeight="1">
      <c r="A3119" s="2">
        <v>45702.0</v>
      </c>
      <c r="B3119" s="3" t="s">
        <v>13</v>
      </c>
      <c r="C3119" s="3" t="s">
        <v>29</v>
      </c>
      <c r="D3119" s="3" t="s">
        <v>26</v>
      </c>
      <c r="E3119" s="3" t="s">
        <v>15</v>
      </c>
      <c r="F3119" s="3" t="s">
        <v>6108</v>
      </c>
      <c r="G3119" s="3" t="s">
        <v>6109</v>
      </c>
      <c r="H3119" s="3"/>
    </row>
    <row r="3120" ht="15.75" customHeight="1">
      <c r="A3120" s="2">
        <v>45702.0</v>
      </c>
      <c r="B3120" s="3" t="s">
        <v>92</v>
      </c>
      <c r="C3120" s="3" t="s">
        <v>93</v>
      </c>
      <c r="D3120" s="3" t="s">
        <v>19</v>
      </c>
      <c r="E3120" s="3" t="s">
        <v>15</v>
      </c>
      <c r="F3120" s="3" t="s">
        <v>6110</v>
      </c>
      <c r="G3120" s="3" t="s">
        <v>3770</v>
      </c>
      <c r="H3120" s="3"/>
    </row>
    <row r="3121" ht="15.75" customHeight="1">
      <c r="A3121" s="2">
        <v>45702.0</v>
      </c>
      <c r="B3121" s="3" t="s">
        <v>13</v>
      </c>
      <c r="C3121" s="3" t="s">
        <v>18</v>
      </c>
      <c r="D3121" s="3" t="s">
        <v>26</v>
      </c>
      <c r="E3121" s="3" t="s">
        <v>15</v>
      </c>
      <c r="F3121" s="3" t="s">
        <v>6111</v>
      </c>
      <c r="G3121" s="3" t="s">
        <v>6112</v>
      </c>
      <c r="H3121" s="3"/>
    </row>
    <row r="3122" ht="15.75" customHeight="1">
      <c r="A3122" s="2">
        <v>45702.0</v>
      </c>
      <c r="B3122" s="3" t="s">
        <v>13</v>
      </c>
      <c r="C3122" s="3" t="s">
        <v>18</v>
      </c>
      <c r="D3122" s="3" t="s">
        <v>19</v>
      </c>
      <c r="E3122" s="3" t="s">
        <v>20</v>
      </c>
      <c r="F3122" s="3" t="s">
        <v>6113</v>
      </c>
      <c r="G3122" s="3" t="s">
        <v>6114</v>
      </c>
      <c r="H3122" s="3"/>
    </row>
    <row r="3123" ht="15.75" customHeight="1">
      <c r="A3123" s="2">
        <v>45702.0</v>
      </c>
      <c r="B3123" s="3" t="s">
        <v>13</v>
      </c>
      <c r="C3123" s="3" t="s">
        <v>18</v>
      </c>
      <c r="D3123" s="3" t="s">
        <v>26</v>
      </c>
      <c r="E3123" s="3" t="s">
        <v>15</v>
      </c>
      <c r="F3123" s="3" t="s">
        <v>6115</v>
      </c>
      <c r="G3123" s="3" t="s">
        <v>6116</v>
      </c>
      <c r="H3123" s="3"/>
    </row>
    <row r="3124" ht="15.75" customHeight="1">
      <c r="A3124" s="2">
        <v>45702.0</v>
      </c>
      <c r="B3124" s="3" t="s">
        <v>13</v>
      </c>
      <c r="C3124" s="3" t="s">
        <v>14</v>
      </c>
      <c r="D3124" s="3" t="s">
        <v>9</v>
      </c>
      <c r="E3124" s="3" t="s">
        <v>15</v>
      </c>
      <c r="F3124" s="3" t="s">
        <v>6117</v>
      </c>
      <c r="G3124" s="3" t="s">
        <v>6118</v>
      </c>
      <c r="H3124" s="3"/>
    </row>
    <row r="3125" ht="15.75" customHeight="1">
      <c r="A3125" s="2">
        <v>45702.0</v>
      </c>
      <c r="B3125" s="3" t="s">
        <v>13</v>
      </c>
      <c r="C3125" s="3" t="s">
        <v>14</v>
      </c>
      <c r="D3125" s="3" t="s">
        <v>38</v>
      </c>
      <c r="E3125" s="3" t="s">
        <v>20</v>
      </c>
      <c r="F3125" s="3" t="s">
        <v>6119</v>
      </c>
      <c r="G3125" s="3" t="s">
        <v>6120</v>
      </c>
      <c r="H3125" s="3"/>
    </row>
    <row r="3126" ht="15.75" customHeight="1">
      <c r="A3126" s="2">
        <v>45702.0</v>
      </c>
      <c r="B3126" s="3" t="s">
        <v>92</v>
      </c>
      <c r="C3126" s="3" t="s">
        <v>93</v>
      </c>
      <c r="D3126" s="3" t="s">
        <v>34</v>
      </c>
      <c r="E3126" s="3" t="s">
        <v>101</v>
      </c>
      <c r="F3126" s="3" t="s">
        <v>6121</v>
      </c>
      <c r="G3126" s="3" t="s">
        <v>6122</v>
      </c>
      <c r="H3126" s="3"/>
    </row>
    <row r="3127" ht="15.75" customHeight="1">
      <c r="A3127" s="2">
        <v>45702.0</v>
      </c>
      <c r="B3127" s="3" t="s">
        <v>13</v>
      </c>
      <c r="C3127" s="3" t="s">
        <v>169</v>
      </c>
      <c r="D3127" s="3" t="s">
        <v>63</v>
      </c>
      <c r="E3127" s="3" t="s">
        <v>101</v>
      </c>
      <c r="F3127" s="3" t="s">
        <v>6123</v>
      </c>
      <c r="G3127" s="3" t="s">
        <v>6124</v>
      </c>
      <c r="H3127" s="3"/>
    </row>
    <row r="3128" ht="15.75" customHeight="1">
      <c r="A3128" s="2">
        <v>45702.0</v>
      </c>
      <c r="B3128" s="3" t="s">
        <v>13</v>
      </c>
      <c r="C3128" s="3" t="s">
        <v>29</v>
      </c>
      <c r="D3128" s="3" t="s">
        <v>63</v>
      </c>
      <c r="E3128" s="3" t="s">
        <v>59</v>
      </c>
      <c r="F3128" s="3" t="s">
        <v>6125</v>
      </c>
      <c r="G3128" s="3" t="s">
        <v>6126</v>
      </c>
      <c r="H3128" s="3"/>
    </row>
    <row r="3129" ht="15.75" customHeight="1">
      <c r="A3129" s="2">
        <v>45702.0</v>
      </c>
      <c r="B3129" s="3" t="s">
        <v>13</v>
      </c>
      <c r="C3129" s="3" t="s">
        <v>169</v>
      </c>
      <c r="D3129" s="3" t="s">
        <v>23</v>
      </c>
      <c r="E3129" s="3" t="s">
        <v>20</v>
      </c>
      <c r="F3129" s="3" t="s">
        <v>6127</v>
      </c>
      <c r="G3129" s="3" t="s">
        <v>6128</v>
      </c>
      <c r="H3129" s="3"/>
    </row>
    <row r="3130" ht="15.75" customHeight="1">
      <c r="A3130" s="2">
        <v>45702.0</v>
      </c>
      <c r="B3130" s="3" t="s">
        <v>57</v>
      </c>
      <c r="C3130" s="3" t="s">
        <v>71</v>
      </c>
      <c r="D3130" s="3" t="s">
        <v>34</v>
      </c>
      <c r="E3130" s="3" t="s">
        <v>20</v>
      </c>
      <c r="F3130" s="3" t="s">
        <v>6129</v>
      </c>
      <c r="G3130" s="3" t="s">
        <v>6130</v>
      </c>
      <c r="H3130" s="3"/>
    </row>
    <row r="3131" ht="15.75" customHeight="1">
      <c r="A3131" s="2">
        <v>45702.0</v>
      </c>
      <c r="B3131" s="3" t="s">
        <v>57</v>
      </c>
      <c r="C3131" s="3" t="s">
        <v>58</v>
      </c>
      <c r="D3131" s="3" t="s">
        <v>9</v>
      </c>
      <c r="E3131" s="3" t="s">
        <v>20</v>
      </c>
      <c r="F3131" s="3" t="s">
        <v>6131</v>
      </c>
      <c r="G3131" s="3" t="s">
        <v>6132</v>
      </c>
      <c r="H3131" s="3"/>
    </row>
    <row r="3132" ht="15.75" customHeight="1">
      <c r="A3132" s="2">
        <v>45702.0</v>
      </c>
      <c r="B3132" s="3" t="s">
        <v>92</v>
      </c>
      <c r="C3132" s="3" t="s">
        <v>93</v>
      </c>
      <c r="D3132" s="3" t="s">
        <v>23</v>
      </c>
      <c r="E3132" s="3" t="s">
        <v>20</v>
      </c>
      <c r="F3132" s="3" t="s">
        <v>6133</v>
      </c>
      <c r="G3132" s="3" t="s">
        <v>6134</v>
      </c>
      <c r="H3132" s="3"/>
    </row>
    <row r="3133" ht="15.75" customHeight="1">
      <c r="A3133" s="2">
        <v>45702.0</v>
      </c>
      <c r="B3133" s="3" t="s">
        <v>57</v>
      </c>
      <c r="C3133" s="3" t="s">
        <v>85</v>
      </c>
      <c r="D3133" s="3" t="s">
        <v>23</v>
      </c>
      <c r="E3133" s="3" t="s">
        <v>59</v>
      </c>
      <c r="F3133" s="3" t="s">
        <v>6135</v>
      </c>
      <c r="G3133" s="3" t="s">
        <v>6136</v>
      </c>
      <c r="H3133" s="3"/>
    </row>
    <row r="3134" ht="15.75" customHeight="1">
      <c r="A3134" s="2">
        <v>45702.0</v>
      </c>
      <c r="B3134" s="3" t="s">
        <v>57</v>
      </c>
      <c r="C3134" s="3" t="s">
        <v>85</v>
      </c>
      <c r="D3134" s="3" t="s">
        <v>68</v>
      </c>
      <c r="E3134" s="3" t="s">
        <v>59</v>
      </c>
      <c r="F3134" s="3" t="s">
        <v>6137</v>
      </c>
      <c r="G3134" s="3" t="s">
        <v>6138</v>
      </c>
      <c r="H3134" s="3"/>
    </row>
    <row r="3135" ht="15.75" customHeight="1">
      <c r="A3135" s="2">
        <v>45702.0</v>
      </c>
      <c r="B3135" s="3" t="s">
        <v>57</v>
      </c>
      <c r="C3135" s="3" t="s">
        <v>85</v>
      </c>
      <c r="D3135" s="3" t="s">
        <v>9</v>
      </c>
      <c r="E3135" s="3" t="s">
        <v>15</v>
      </c>
      <c r="F3135" s="3" t="s">
        <v>6139</v>
      </c>
      <c r="G3135" s="3" t="s">
        <v>6140</v>
      </c>
      <c r="H3135" s="3"/>
    </row>
    <row r="3136" ht="15.75" customHeight="1">
      <c r="A3136" s="2">
        <v>45702.0</v>
      </c>
      <c r="B3136" s="3" t="s">
        <v>57</v>
      </c>
      <c r="C3136" s="3" t="s">
        <v>80</v>
      </c>
      <c r="D3136" s="3" t="s">
        <v>34</v>
      </c>
      <c r="E3136" s="3" t="s">
        <v>20</v>
      </c>
      <c r="F3136" s="3" t="s">
        <v>6141</v>
      </c>
      <c r="G3136" s="3" t="s">
        <v>6142</v>
      </c>
      <c r="H3136" s="3"/>
    </row>
    <row r="3137" ht="15.75" customHeight="1">
      <c r="A3137" s="2">
        <v>45702.0</v>
      </c>
      <c r="B3137" s="3" t="s">
        <v>57</v>
      </c>
      <c r="C3137" s="3" t="s">
        <v>80</v>
      </c>
      <c r="D3137" s="3" t="s">
        <v>23</v>
      </c>
      <c r="E3137" s="3" t="s">
        <v>59</v>
      </c>
      <c r="F3137" s="3" t="s">
        <v>6143</v>
      </c>
      <c r="G3137" s="3" t="s">
        <v>6144</v>
      </c>
      <c r="H3137" s="3"/>
    </row>
    <row r="3138" ht="15.75" customHeight="1">
      <c r="A3138" s="2">
        <v>45702.0</v>
      </c>
      <c r="B3138" s="3" t="s">
        <v>57</v>
      </c>
      <c r="C3138" s="3" t="s">
        <v>58</v>
      </c>
      <c r="D3138" s="3" t="s">
        <v>38</v>
      </c>
      <c r="E3138" s="3" t="s">
        <v>20</v>
      </c>
      <c r="F3138" s="3" t="s">
        <v>6145</v>
      </c>
      <c r="G3138" s="3" t="s">
        <v>6146</v>
      </c>
      <c r="H3138" s="3"/>
    </row>
    <row r="3139" ht="15.75" customHeight="1">
      <c r="A3139" s="2">
        <v>45702.0</v>
      </c>
      <c r="B3139" s="3" t="s">
        <v>57</v>
      </c>
      <c r="C3139" s="3" t="s">
        <v>71</v>
      </c>
      <c r="D3139" s="3" t="s">
        <v>38</v>
      </c>
      <c r="E3139" s="3" t="s">
        <v>20</v>
      </c>
      <c r="F3139" s="3" t="s">
        <v>6147</v>
      </c>
      <c r="G3139" s="3" t="s">
        <v>6148</v>
      </c>
      <c r="H3139" s="3"/>
    </row>
    <row r="3140" ht="15.75" customHeight="1">
      <c r="A3140" s="2">
        <v>45702.0</v>
      </c>
      <c r="B3140" s="3" t="s">
        <v>57</v>
      </c>
      <c r="C3140" s="3" t="s">
        <v>71</v>
      </c>
      <c r="D3140" s="3" t="s">
        <v>19</v>
      </c>
      <c r="E3140" s="3" t="s">
        <v>59</v>
      </c>
      <c r="F3140" s="3" t="s">
        <v>6149</v>
      </c>
      <c r="G3140" s="3" t="s">
        <v>6150</v>
      </c>
      <c r="H3140" s="3"/>
    </row>
    <row r="3141" ht="15.75" customHeight="1">
      <c r="A3141" s="2">
        <v>45702.0</v>
      </c>
      <c r="B3141" s="3" t="s">
        <v>57</v>
      </c>
      <c r="C3141" s="4" t="s">
        <v>62</v>
      </c>
      <c r="D3141" s="3" t="s">
        <v>68</v>
      </c>
      <c r="E3141" s="3" t="s">
        <v>59</v>
      </c>
      <c r="F3141" s="3" t="s">
        <v>1717</v>
      </c>
      <c r="G3141" s="3" t="s">
        <v>6151</v>
      </c>
      <c r="H3141" s="3"/>
    </row>
    <row r="3142" ht="15.75" customHeight="1">
      <c r="A3142" s="2">
        <v>45702.0</v>
      </c>
      <c r="B3142" s="3" t="s">
        <v>57</v>
      </c>
      <c r="C3142" s="4" t="s">
        <v>62</v>
      </c>
      <c r="D3142" s="3" t="s">
        <v>23</v>
      </c>
      <c r="E3142" s="3" t="s">
        <v>20</v>
      </c>
      <c r="F3142" s="3" t="s">
        <v>6152</v>
      </c>
      <c r="G3142" s="3" t="s">
        <v>6153</v>
      </c>
      <c r="H3142" s="3"/>
    </row>
    <row r="3143" ht="15.75" customHeight="1">
      <c r="A3143" s="2">
        <v>45702.0</v>
      </c>
      <c r="B3143" s="3" t="s">
        <v>57</v>
      </c>
      <c r="C3143" s="4" t="s">
        <v>62</v>
      </c>
      <c r="D3143" s="3" t="s">
        <v>9</v>
      </c>
      <c r="E3143" s="3" t="s">
        <v>15</v>
      </c>
      <c r="F3143" s="3" t="s">
        <v>6154</v>
      </c>
      <c r="G3143" s="3" t="s">
        <v>6155</v>
      </c>
      <c r="H3143" s="3"/>
    </row>
    <row r="3144" ht="15.75" customHeight="1">
      <c r="A3144" s="2">
        <v>45702.0</v>
      </c>
      <c r="B3144" s="3" t="s">
        <v>57</v>
      </c>
      <c r="C3144" s="3" t="s">
        <v>58</v>
      </c>
      <c r="D3144" s="3" t="s">
        <v>23</v>
      </c>
      <c r="E3144" s="3" t="s">
        <v>59</v>
      </c>
      <c r="F3144" s="3" t="s">
        <v>6156</v>
      </c>
      <c r="G3144" s="3" t="s">
        <v>6157</v>
      </c>
      <c r="H3144" s="3"/>
    </row>
    <row r="3145" ht="15.75" customHeight="1">
      <c r="A3145" s="2">
        <v>45702.0</v>
      </c>
      <c r="B3145" s="3" t="s">
        <v>57</v>
      </c>
      <c r="C3145" s="3" t="s">
        <v>58</v>
      </c>
      <c r="D3145" s="3" t="s">
        <v>38</v>
      </c>
      <c r="E3145" s="3" t="s">
        <v>20</v>
      </c>
      <c r="F3145" s="3" t="s">
        <v>6158</v>
      </c>
      <c r="G3145" s="3" t="s">
        <v>6159</v>
      </c>
      <c r="H3145" s="3"/>
    </row>
    <row r="3146" ht="15.75" customHeight="1">
      <c r="A3146" s="2">
        <v>45702.0</v>
      </c>
      <c r="B3146" s="3" t="s">
        <v>57</v>
      </c>
      <c r="C3146" s="3" t="s">
        <v>71</v>
      </c>
      <c r="D3146" s="3" t="s">
        <v>26</v>
      </c>
      <c r="E3146" s="3" t="s">
        <v>20</v>
      </c>
      <c r="F3146" s="3" t="s">
        <v>6160</v>
      </c>
      <c r="G3146" s="3" t="s">
        <v>6161</v>
      </c>
      <c r="H3146" s="3"/>
    </row>
    <row r="3147" ht="15.75" customHeight="1">
      <c r="A3147" s="2">
        <v>45702.0</v>
      </c>
      <c r="B3147" s="3" t="s">
        <v>92</v>
      </c>
      <c r="C3147" s="3" t="s">
        <v>98</v>
      </c>
      <c r="D3147" s="3" t="s">
        <v>9</v>
      </c>
      <c r="E3147" s="3" t="s">
        <v>10</v>
      </c>
      <c r="F3147" s="3" t="s">
        <v>6162</v>
      </c>
      <c r="G3147" s="3" t="s">
        <v>6163</v>
      </c>
      <c r="H3147" s="3"/>
    </row>
    <row r="3148" ht="15.75" customHeight="1">
      <c r="A3148" s="2">
        <v>45702.0</v>
      </c>
      <c r="B3148" s="3" t="s">
        <v>92</v>
      </c>
      <c r="C3148" s="3" t="s">
        <v>144</v>
      </c>
      <c r="D3148" s="3" t="s">
        <v>38</v>
      </c>
      <c r="E3148" s="3" t="s">
        <v>15</v>
      </c>
      <c r="F3148" s="3" t="s">
        <v>6164</v>
      </c>
      <c r="G3148" s="3" t="s">
        <v>6165</v>
      </c>
      <c r="H3148" s="3"/>
    </row>
    <row r="3149" ht="15.75" customHeight="1">
      <c r="A3149" s="2">
        <v>45702.0</v>
      </c>
      <c r="B3149" s="3" t="s">
        <v>92</v>
      </c>
      <c r="C3149" s="3" t="s">
        <v>98</v>
      </c>
      <c r="D3149" s="3" t="s">
        <v>34</v>
      </c>
      <c r="E3149" s="3" t="s">
        <v>101</v>
      </c>
      <c r="F3149" s="3" t="s">
        <v>6166</v>
      </c>
      <c r="G3149" s="3" t="s">
        <v>6167</v>
      </c>
      <c r="H3149" s="3"/>
    </row>
    <row r="3150" ht="15.75" customHeight="1">
      <c r="A3150" s="2">
        <v>45702.0</v>
      </c>
      <c r="B3150" s="3" t="s">
        <v>7</v>
      </c>
      <c r="C3150" s="3" t="s">
        <v>8</v>
      </c>
      <c r="D3150" s="3" t="s">
        <v>68</v>
      </c>
      <c r="E3150" s="3" t="s">
        <v>15</v>
      </c>
      <c r="F3150" s="3" t="s">
        <v>6168</v>
      </c>
      <c r="G3150" s="3" t="s">
        <v>6169</v>
      </c>
      <c r="H3150" s="3"/>
    </row>
    <row r="3151" ht="15.75" customHeight="1">
      <c r="A3151" s="2">
        <v>45702.0</v>
      </c>
      <c r="B3151" s="3" t="s">
        <v>7</v>
      </c>
      <c r="C3151" s="3" t="s">
        <v>8</v>
      </c>
      <c r="D3151" s="3" t="s">
        <v>9</v>
      </c>
      <c r="E3151" s="3" t="s">
        <v>258</v>
      </c>
      <c r="F3151" s="3" t="s">
        <v>6170</v>
      </c>
      <c r="G3151" s="3" t="s">
        <v>6171</v>
      </c>
      <c r="H3151" s="3"/>
    </row>
    <row r="3152" ht="15.75" customHeight="1">
      <c r="A3152" s="2">
        <v>45702.0</v>
      </c>
      <c r="B3152" s="3" t="s">
        <v>7</v>
      </c>
      <c r="C3152" s="3" t="s">
        <v>8</v>
      </c>
      <c r="D3152" s="3" t="s">
        <v>9</v>
      </c>
      <c r="E3152" s="3" t="s">
        <v>258</v>
      </c>
      <c r="F3152" s="3" t="s">
        <v>6172</v>
      </c>
      <c r="G3152" s="3" t="s">
        <v>6173</v>
      </c>
      <c r="H3152" s="3"/>
    </row>
    <row r="3153" ht="15.75" customHeight="1">
      <c r="A3153" s="2">
        <v>45702.0</v>
      </c>
      <c r="B3153" s="3" t="s">
        <v>7</v>
      </c>
      <c r="C3153" s="3" t="s">
        <v>8</v>
      </c>
      <c r="D3153" s="3" t="s">
        <v>26</v>
      </c>
      <c r="E3153" s="3" t="s">
        <v>119</v>
      </c>
      <c r="F3153" s="3" t="s">
        <v>6174</v>
      </c>
      <c r="G3153" s="3" t="s">
        <v>6175</v>
      </c>
      <c r="H3153" s="3"/>
    </row>
    <row r="3154" ht="15.75" customHeight="1">
      <c r="A3154" s="2">
        <v>45702.0</v>
      </c>
      <c r="B3154" s="3" t="s">
        <v>7</v>
      </c>
      <c r="C3154" s="3" t="s">
        <v>106</v>
      </c>
      <c r="D3154" s="3" t="s">
        <v>23</v>
      </c>
      <c r="E3154" s="3" t="s">
        <v>15</v>
      </c>
      <c r="F3154" s="3" t="s">
        <v>6176</v>
      </c>
      <c r="G3154" s="3" t="s">
        <v>6177</v>
      </c>
      <c r="H3154" s="3"/>
    </row>
    <row r="3155" ht="15.75" customHeight="1">
      <c r="A3155" s="2">
        <v>45702.0</v>
      </c>
      <c r="B3155" s="3" t="s">
        <v>7</v>
      </c>
      <c r="C3155" s="3" t="s">
        <v>106</v>
      </c>
      <c r="D3155" s="3" t="s">
        <v>63</v>
      </c>
      <c r="E3155" s="3" t="s">
        <v>20</v>
      </c>
      <c r="F3155" s="3" t="s">
        <v>6178</v>
      </c>
      <c r="G3155" s="3" t="s">
        <v>6179</v>
      </c>
      <c r="H3155" s="3"/>
    </row>
    <row r="3156" ht="15.75" customHeight="1">
      <c r="A3156" s="2">
        <v>45702.0</v>
      </c>
      <c r="B3156" s="3" t="s">
        <v>7</v>
      </c>
      <c r="C3156" s="3" t="s">
        <v>106</v>
      </c>
      <c r="D3156" s="3" t="s">
        <v>63</v>
      </c>
      <c r="E3156" s="3" t="s">
        <v>20</v>
      </c>
      <c r="F3156" s="3" t="s">
        <v>6180</v>
      </c>
      <c r="G3156" s="3" t="s">
        <v>6181</v>
      </c>
      <c r="H3156" s="3"/>
    </row>
    <row r="3157" ht="15.75" customHeight="1">
      <c r="A3157" s="2">
        <v>45702.0</v>
      </c>
      <c r="B3157" s="3" t="s">
        <v>7</v>
      </c>
      <c r="C3157" s="3" t="s">
        <v>106</v>
      </c>
      <c r="D3157" s="3" t="s">
        <v>38</v>
      </c>
      <c r="E3157" s="3" t="s">
        <v>101</v>
      </c>
      <c r="F3157" s="3" t="s">
        <v>6182</v>
      </c>
      <c r="G3157" s="3" t="s">
        <v>6183</v>
      </c>
      <c r="H3157" s="3"/>
    </row>
    <row r="3158" ht="15.75" customHeight="1">
      <c r="A3158" s="2">
        <v>45702.0</v>
      </c>
      <c r="B3158" s="3" t="s">
        <v>7</v>
      </c>
      <c r="C3158" s="3" t="s">
        <v>118</v>
      </c>
      <c r="D3158" s="3" t="s">
        <v>9</v>
      </c>
      <c r="E3158" s="3" t="s">
        <v>10</v>
      </c>
      <c r="F3158" s="3" t="s">
        <v>6184</v>
      </c>
      <c r="G3158" s="3" t="s">
        <v>6185</v>
      </c>
      <c r="H3158" s="3"/>
    </row>
    <row r="3159" ht="15.75" customHeight="1">
      <c r="A3159" s="2">
        <v>45702.0</v>
      </c>
      <c r="B3159" s="3" t="s">
        <v>7</v>
      </c>
      <c r="C3159" s="3" t="s">
        <v>118</v>
      </c>
      <c r="D3159" s="3" t="s">
        <v>38</v>
      </c>
      <c r="E3159" s="3" t="s">
        <v>101</v>
      </c>
      <c r="F3159" s="3" t="s">
        <v>6186</v>
      </c>
      <c r="G3159" s="3" t="s">
        <v>3953</v>
      </c>
      <c r="H3159" s="3"/>
    </row>
    <row r="3160" ht="15.75" customHeight="1">
      <c r="A3160" s="2">
        <v>45702.0</v>
      </c>
      <c r="B3160" s="3" t="s">
        <v>7</v>
      </c>
      <c r="C3160" s="3" t="s">
        <v>126</v>
      </c>
      <c r="D3160" s="3" t="s">
        <v>63</v>
      </c>
      <c r="E3160" s="3" t="s">
        <v>15</v>
      </c>
      <c r="F3160" s="3" t="s">
        <v>6187</v>
      </c>
      <c r="G3160" s="3" t="s">
        <v>6188</v>
      </c>
      <c r="H3160" s="3"/>
    </row>
    <row r="3161" ht="15.75" customHeight="1">
      <c r="A3161" s="2">
        <v>45702.0</v>
      </c>
      <c r="B3161" s="3" t="s">
        <v>7</v>
      </c>
      <c r="C3161" s="3" t="s">
        <v>126</v>
      </c>
      <c r="D3161" s="3" t="s">
        <v>19</v>
      </c>
      <c r="E3161" s="3" t="s">
        <v>101</v>
      </c>
      <c r="F3161" s="3" t="s">
        <v>6189</v>
      </c>
      <c r="G3161" s="3" t="s">
        <v>6190</v>
      </c>
      <c r="H3161" s="3"/>
    </row>
    <row r="3162" ht="15.75" customHeight="1">
      <c r="A3162" s="2">
        <v>45702.0</v>
      </c>
      <c r="B3162" s="3" t="s">
        <v>7</v>
      </c>
      <c r="C3162" s="3" t="s">
        <v>126</v>
      </c>
      <c r="D3162" s="3" t="s">
        <v>26</v>
      </c>
      <c r="E3162" s="3" t="s">
        <v>660</v>
      </c>
      <c r="F3162" s="3" t="s">
        <v>6191</v>
      </c>
      <c r="G3162" s="3" t="s">
        <v>6192</v>
      </c>
      <c r="H3162" s="3"/>
    </row>
    <row r="3163" ht="15.75" customHeight="1">
      <c r="A3163" s="2">
        <v>45702.0</v>
      </c>
      <c r="B3163" s="3" t="s">
        <v>7</v>
      </c>
      <c r="C3163" s="3" t="s">
        <v>126</v>
      </c>
      <c r="D3163" s="3" t="s">
        <v>34</v>
      </c>
      <c r="E3163" s="3" t="s">
        <v>10</v>
      </c>
      <c r="F3163" s="3" t="s">
        <v>6193</v>
      </c>
      <c r="G3163" s="3" t="s">
        <v>6194</v>
      </c>
      <c r="H3163" s="3"/>
    </row>
    <row r="3164" ht="15.75" customHeight="1">
      <c r="A3164" s="2">
        <v>45702.0</v>
      </c>
      <c r="B3164" s="3" t="s">
        <v>7</v>
      </c>
      <c r="C3164" s="3" t="s">
        <v>126</v>
      </c>
      <c r="D3164" s="3" t="s">
        <v>19</v>
      </c>
      <c r="E3164" s="3" t="s">
        <v>101</v>
      </c>
      <c r="F3164" s="3" t="s">
        <v>6195</v>
      </c>
      <c r="G3164" s="3" t="s">
        <v>6196</v>
      </c>
      <c r="H3164" s="3"/>
    </row>
    <row r="3165" ht="15.75" customHeight="1">
      <c r="A3165" s="2">
        <v>45702.0</v>
      </c>
      <c r="B3165" s="3" t="s">
        <v>7</v>
      </c>
      <c r="C3165" s="3" t="s">
        <v>8</v>
      </c>
      <c r="D3165" s="3" t="s">
        <v>19</v>
      </c>
      <c r="E3165" s="3" t="s">
        <v>101</v>
      </c>
      <c r="F3165" s="3" t="s">
        <v>6197</v>
      </c>
      <c r="G3165" s="3" t="s">
        <v>6198</v>
      </c>
      <c r="H3165" s="3"/>
    </row>
    <row r="3166" ht="15.75" customHeight="1">
      <c r="A3166" s="2">
        <v>45702.0</v>
      </c>
      <c r="B3166" s="3" t="s">
        <v>7</v>
      </c>
      <c r="C3166" s="3" t="s">
        <v>131</v>
      </c>
      <c r="D3166" s="3" t="s">
        <v>9</v>
      </c>
      <c r="E3166" s="3" t="s">
        <v>258</v>
      </c>
      <c r="F3166" s="3" t="s">
        <v>6199</v>
      </c>
      <c r="G3166" s="3" t="s">
        <v>6200</v>
      </c>
      <c r="H3166" s="3"/>
    </row>
    <row r="3167" ht="15.75" customHeight="1">
      <c r="A3167" s="2">
        <v>45702.0</v>
      </c>
      <c r="B3167" s="3" t="s">
        <v>92</v>
      </c>
      <c r="C3167" s="3" t="s">
        <v>98</v>
      </c>
      <c r="D3167" s="3" t="s">
        <v>19</v>
      </c>
      <c r="E3167" s="3" t="s">
        <v>15</v>
      </c>
      <c r="F3167" s="3" t="s">
        <v>6201</v>
      </c>
      <c r="G3167" s="3" t="s">
        <v>6202</v>
      </c>
      <c r="H3167" s="3"/>
    </row>
    <row r="3168" ht="15.75" customHeight="1">
      <c r="A3168" s="2">
        <v>45702.0</v>
      </c>
      <c r="B3168" s="3" t="s">
        <v>92</v>
      </c>
      <c r="C3168" s="3" t="s">
        <v>98</v>
      </c>
      <c r="D3168" s="3" t="s">
        <v>34</v>
      </c>
      <c r="E3168" s="3" t="s">
        <v>101</v>
      </c>
      <c r="F3168" s="3" t="s">
        <v>6203</v>
      </c>
      <c r="G3168" s="3" t="s">
        <v>6204</v>
      </c>
      <c r="H3168" s="3"/>
    </row>
    <row r="3169" ht="15.75" customHeight="1">
      <c r="A3169" s="2">
        <v>45702.0</v>
      </c>
      <c r="B3169" s="3" t="s">
        <v>92</v>
      </c>
      <c r="C3169" s="3" t="s">
        <v>144</v>
      </c>
      <c r="D3169" s="3" t="s">
        <v>26</v>
      </c>
      <c r="E3169" s="3" t="s">
        <v>15</v>
      </c>
      <c r="F3169" s="3" t="s">
        <v>6205</v>
      </c>
      <c r="G3169" s="3" t="s">
        <v>6206</v>
      </c>
      <c r="H3169" s="3"/>
    </row>
    <row r="3170" ht="15.75" customHeight="1">
      <c r="A3170" s="2">
        <v>45702.0</v>
      </c>
      <c r="B3170" s="3" t="s">
        <v>92</v>
      </c>
      <c r="C3170" s="3" t="s">
        <v>144</v>
      </c>
      <c r="D3170" s="3" t="s">
        <v>34</v>
      </c>
      <c r="E3170" s="3" t="s">
        <v>109</v>
      </c>
      <c r="F3170" s="3" t="s">
        <v>6207</v>
      </c>
      <c r="G3170" s="3" t="s">
        <v>6208</v>
      </c>
      <c r="H3170" s="3"/>
    </row>
    <row r="3171" ht="15.75" customHeight="1">
      <c r="A3171" s="2">
        <v>45702.0</v>
      </c>
      <c r="B3171" s="3" t="s">
        <v>7</v>
      </c>
      <c r="C3171" s="3" t="s">
        <v>131</v>
      </c>
      <c r="D3171" s="3" t="s">
        <v>34</v>
      </c>
      <c r="E3171" s="3" t="s">
        <v>258</v>
      </c>
      <c r="F3171" s="3" t="s">
        <v>6209</v>
      </c>
      <c r="G3171" s="3" t="s">
        <v>6210</v>
      </c>
      <c r="H3171" s="3"/>
    </row>
    <row r="3172" ht="15.75" customHeight="1">
      <c r="A3172" s="2">
        <v>45702.0</v>
      </c>
      <c r="B3172" s="3" t="s">
        <v>92</v>
      </c>
      <c r="C3172" s="3" t="s">
        <v>144</v>
      </c>
      <c r="D3172" s="3" t="s">
        <v>63</v>
      </c>
      <c r="E3172" s="3" t="s">
        <v>59</v>
      </c>
      <c r="F3172" s="3" t="s">
        <v>6211</v>
      </c>
      <c r="G3172" s="3" t="s">
        <v>6212</v>
      </c>
      <c r="H3172" s="3"/>
    </row>
    <row r="3173" ht="15.75" customHeight="1">
      <c r="A3173" s="2">
        <v>45702.0</v>
      </c>
      <c r="B3173" s="3" t="s">
        <v>92</v>
      </c>
      <c r="C3173" s="4" t="s">
        <v>149</v>
      </c>
      <c r="D3173" s="3" t="s">
        <v>23</v>
      </c>
      <c r="E3173" s="3" t="s">
        <v>15</v>
      </c>
      <c r="F3173" s="3" t="s">
        <v>6213</v>
      </c>
      <c r="G3173" s="3" t="s">
        <v>4764</v>
      </c>
      <c r="H3173" s="3"/>
    </row>
    <row r="3174" ht="15.75" customHeight="1">
      <c r="A3174" s="2">
        <v>45702.0</v>
      </c>
      <c r="B3174" s="3" t="s">
        <v>92</v>
      </c>
      <c r="C3174" s="3" t="s">
        <v>144</v>
      </c>
      <c r="D3174" s="3" t="s">
        <v>38</v>
      </c>
      <c r="E3174" s="3" t="s">
        <v>15</v>
      </c>
      <c r="F3174" s="3" t="s">
        <v>6214</v>
      </c>
      <c r="G3174" s="3" t="s">
        <v>5373</v>
      </c>
      <c r="H3174" s="3"/>
    </row>
    <row r="3175" ht="15.75" customHeight="1">
      <c r="A3175" s="2">
        <v>45702.0</v>
      </c>
      <c r="B3175" s="3" t="s">
        <v>92</v>
      </c>
      <c r="C3175" s="3" t="s">
        <v>158</v>
      </c>
      <c r="D3175" s="3" t="s">
        <v>19</v>
      </c>
      <c r="E3175" s="3" t="s">
        <v>15</v>
      </c>
      <c r="F3175" s="3" t="s">
        <v>6215</v>
      </c>
      <c r="G3175" s="3" t="s">
        <v>6216</v>
      </c>
      <c r="H3175" s="3"/>
    </row>
    <row r="3176" ht="15.75" customHeight="1">
      <c r="A3176" s="2">
        <v>45702.0</v>
      </c>
      <c r="B3176" s="3" t="s">
        <v>92</v>
      </c>
      <c r="C3176" s="3" t="s">
        <v>158</v>
      </c>
      <c r="D3176" s="3" t="s">
        <v>19</v>
      </c>
      <c r="E3176" s="3" t="s">
        <v>15</v>
      </c>
      <c r="F3176" s="3" t="s">
        <v>6217</v>
      </c>
      <c r="G3176" s="3" t="s">
        <v>6218</v>
      </c>
      <c r="H3176" s="3"/>
    </row>
    <row r="3177" ht="15.75" customHeight="1">
      <c r="A3177" s="2">
        <v>45702.0</v>
      </c>
      <c r="B3177" s="3" t="s">
        <v>92</v>
      </c>
      <c r="C3177" s="3" t="s">
        <v>158</v>
      </c>
      <c r="D3177" s="3" t="s">
        <v>26</v>
      </c>
      <c r="E3177" s="3" t="s">
        <v>15</v>
      </c>
      <c r="F3177" s="3" t="s">
        <v>6219</v>
      </c>
      <c r="G3177" s="3" t="s">
        <v>6220</v>
      </c>
      <c r="H3177" s="3"/>
    </row>
    <row r="3178" ht="15.75" customHeight="1">
      <c r="A3178" s="2">
        <v>45702.0</v>
      </c>
      <c r="B3178" s="3" t="s">
        <v>92</v>
      </c>
      <c r="C3178" s="3" t="s">
        <v>158</v>
      </c>
      <c r="D3178" s="3" t="s">
        <v>68</v>
      </c>
      <c r="E3178" s="3" t="s">
        <v>20</v>
      </c>
      <c r="F3178" s="3" t="s">
        <v>6221</v>
      </c>
      <c r="G3178" s="3" t="s">
        <v>6222</v>
      </c>
      <c r="H3178" s="3"/>
    </row>
    <row r="3179" ht="15.75" customHeight="1">
      <c r="A3179" s="2">
        <v>45702.0</v>
      </c>
      <c r="B3179" s="3" t="s">
        <v>92</v>
      </c>
      <c r="C3179" s="3" t="s">
        <v>158</v>
      </c>
      <c r="D3179" s="3" t="s">
        <v>9</v>
      </c>
      <c r="E3179" s="3" t="s">
        <v>109</v>
      </c>
      <c r="F3179" s="3" t="s">
        <v>6223</v>
      </c>
      <c r="G3179" s="3" t="s">
        <v>6224</v>
      </c>
      <c r="H3179" s="3"/>
    </row>
    <row r="3180" ht="15.75" customHeight="1">
      <c r="A3180" s="2">
        <v>45702.0</v>
      </c>
      <c r="B3180" s="3" t="s">
        <v>7</v>
      </c>
      <c r="C3180" s="3" t="s">
        <v>131</v>
      </c>
      <c r="D3180" s="3" t="s">
        <v>19</v>
      </c>
      <c r="E3180" s="3" t="s">
        <v>15</v>
      </c>
      <c r="F3180" s="3" t="s">
        <v>6225</v>
      </c>
      <c r="G3180" s="3" t="s">
        <v>6226</v>
      </c>
      <c r="H3180" s="3"/>
    </row>
    <row r="3181" ht="15.75" customHeight="1">
      <c r="A3181" s="2">
        <v>45702.0</v>
      </c>
      <c r="B3181" s="3" t="s">
        <v>92</v>
      </c>
      <c r="C3181" s="4" t="s">
        <v>149</v>
      </c>
      <c r="D3181" s="3" t="s">
        <v>34</v>
      </c>
      <c r="E3181" s="3" t="s">
        <v>109</v>
      </c>
      <c r="F3181" s="3" t="s">
        <v>6227</v>
      </c>
      <c r="G3181" s="3" t="s">
        <v>6228</v>
      </c>
      <c r="H3181" s="3"/>
    </row>
    <row r="3182" ht="15.75" customHeight="1">
      <c r="A3182" s="2">
        <v>45703.0</v>
      </c>
      <c r="B3182" s="3" t="s">
        <v>13</v>
      </c>
      <c r="C3182" s="3" t="s">
        <v>37</v>
      </c>
      <c r="D3182" s="3" t="s">
        <v>63</v>
      </c>
      <c r="E3182" s="3" t="s">
        <v>59</v>
      </c>
      <c r="F3182" s="3" t="s">
        <v>6229</v>
      </c>
      <c r="G3182" s="3" t="s">
        <v>205</v>
      </c>
      <c r="H3182" s="3"/>
    </row>
    <row r="3183" ht="15.75" customHeight="1">
      <c r="A3183" s="2">
        <v>45703.0</v>
      </c>
      <c r="B3183" s="3" t="s">
        <v>13</v>
      </c>
      <c r="C3183" s="3" t="s">
        <v>37</v>
      </c>
      <c r="D3183" s="3" t="s">
        <v>68</v>
      </c>
      <c r="E3183" s="3" t="s">
        <v>59</v>
      </c>
      <c r="F3183" s="3" t="s">
        <v>6230</v>
      </c>
      <c r="G3183" s="3" t="s">
        <v>6231</v>
      </c>
      <c r="H3183" s="3"/>
    </row>
    <row r="3184" ht="15.75" customHeight="1">
      <c r="A3184" s="2">
        <v>45703.0</v>
      </c>
      <c r="B3184" s="3" t="s">
        <v>13</v>
      </c>
      <c r="C3184" s="3" t="s">
        <v>37</v>
      </c>
      <c r="D3184" s="3" t="s">
        <v>63</v>
      </c>
      <c r="E3184" s="3" t="s">
        <v>101</v>
      </c>
      <c r="F3184" s="3" t="s">
        <v>6232</v>
      </c>
      <c r="G3184" s="3" t="s">
        <v>6233</v>
      </c>
      <c r="H3184" s="3"/>
    </row>
    <row r="3185" ht="15.75" customHeight="1">
      <c r="A3185" s="2">
        <v>45703.0</v>
      </c>
      <c r="B3185" s="3" t="s">
        <v>13</v>
      </c>
      <c r="C3185" s="3" t="s">
        <v>37</v>
      </c>
      <c r="D3185" s="3" t="s">
        <v>34</v>
      </c>
      <c r="E3185" s="3" t="s">
        <v>101</v>
      </c>
      <c r="F3185" s="3" t="s">
        <v>6234</v>
      </c>
      <c r="G3185" s="3" t="s">
        <v>6235</v>
      </c>
      <c r="H3185" s="3"/>
    </row>
    <row r="3186" ht="15.75" customHeight="1">
      <c r="A3186" s="2">
        <v>45703.0</v>
      </c>
      <c r="B3186" s="3" t="s">
        <v>13</v>
      </c>
      <c r="C3186" s="3" t="s">
        <v>29</v>
      </c>
      <c r="D3186" s="3" t="s">
        <v>19</v>
      </c>
      <c r="E3186" s="3" t="s">
        <v>20</v>
      </c>
      <c r="F3186" s="3" t="s">
        <v>6236</v>
      </c>
      <c r="G3186" s="3" t="s">
        <v>6237</v>
      </c>
      <c r="H3186" s="3"/>
    </row>
    <row r="3187" ht="15.75" customHeight="1">
      <c r="A3187" s="2">
        <v>45703.0</v>
      </c>
      <c r="B3187" s="3" t="s">
        <v>13</v>
      </c>
      <c r="C3187" s="3" t="s">
        <v>14</v>
      </c>
      <c r="D3187" s="3" t="s">
        <v>38</v>
      </c>
      <c r="E3187" s="3" t="s">
        <v>15</v>
      </c>
      <c r="F3187" s="3" t="s">
        <v>6238</v>
      </c>
      <c r="G3187" s="3" t="s">
        <v>6239</v>
      </c>
      <c r="H3187" s="3"/>
    </row>
    <row r="3188" ht="15.75" customHeight="1">
      <c r="A3188" s="2">
        <v>45703.0</v>
      </c>
      <c r="B3188" s="3" t="s">
        <v>13</v>
      </c>
      <c r="C3188" s="3" t="s">
        <v>29</v>
      </c>
      <c r="D3188" s="3" t="s">
        <v>38</v>
      </c>
      <c r="E3188" s="3" t="s">
        <v>20</v>
      </c>
      <c r="F3188" s="3" t="s">
        <v>6240</v>
      </c>
      <c r="G3188" s="3" t="s">
        <v>6241</v>
      </c>
      <c r="H3188" s="3"/>
    </row>
    <row r="3189" ht="15.75" customHeight="1">
      <c r="A3189" s="2">
        <v>45703.0</v>
      </c>
      <c r="B3189" s="3" t="s">
        <v>13</v>
      </c>
      <c r="C3189" s="3" t="s">
        <v>18</v>
      </c>
      <c r="D3189" s="3" t="s">
        <v>9</v>
      </c>
      <c r="E3189" s="3" t="s">
        <v>15</v>
      </c>
      <c r="F3189" s="3" t="s">
        <v>6242</v>
      </c>
      <c r="G3189" s="3" t="s">
        <v>6243</v>
      </c>
      <c r="H3189" s="3"/>
    </row>
    <row r="3190" ht="15.75" customHeight="1">
      <c r="A3190" s="2">
        <v>45703.0</v>
      </c>
      <c r="B3190" s="3" t="s">
        <v>13</v>
      </c>
      <c r="C3190" s="3" t="s">
        <v>18</v>
      </c>
      <c r="D3190" s="3" t="s">
        <v>9</v>
      </c>
      <c r="E3190" s="3" t="s">
        <v>101</v>
      </c>
      <c r="F3190" s="3" t="s">
        <v>6244</v>
      </c>
      <c r="G3190" s="3" t="s">
        <v>6245</v>
      </c>
      <c r="H3190" s="3"/>
    </row>
    <row r="3191" ht="15.75" customHeight="1">
      <c r="A3191" s="2">
        <v>45703.0</v>
      </c>
      <c r="B3191" s="3" t="s">
        <v>13</v>
      </c>
      <c r="C3191" s="3" t="s">
        <v>18</v>
      </c>
      <c r="D3191" s="3" t="s">
        <v>9</v>
      </c>
      <c r="E3191" s="3" t="s">
        <v>15</v>
      </c>
      <c r="F3191" s="3" t="s">
        <v>6246</v>
      </c>
      <c r="G3191" s="3" t="s">
        <v>6247</v>
      </c>
      <c r="H3191" s="3"/>
    </row>
    <row r="3192" ht="15.75" customHeight="1">
      <c r="A3192" s="2">
        <v>45703.0</v>
      </c>
      <c r="B3192" s="3" t="s">
        <v>13</v>
      </c>
      <c r="C3192" s="3" t="s">
        <v>14</v>
      </c>
      <c r="D3192" s="3" t="s">
        <v>68</v>
      </c>
      <c r="E3192" s="3" t="s">
        <v>59</v>
      </c>
      <c r="F3192" s="3" t="s">
        <v>6248</v>
      </c>
      <c r="G3192" s="3" t="s">
        <v>889</v>
      </c>
      <c r="H3192" s="3"/>
    </row>
    <row r="3193" ht="15.75" customHeight="1">
      <c r="A3193" s="2">
        <v>45703.0</v>
      </c>
      <c r="B3193" s="3" t="s">
        <v>13</v>
      </c>
      <c r="C3193" s="3" t="s">
        <v>169</v>
      </c>
      <c r="D3193" s="3" t="s">
        <v>26</v>
      </c>
      <c r="E3193" s="3" t="s">
        <v>20</v>
      </c>
      <c r="F3193" s="3" t="s">
        <v>6249</v>
      </c>
      <c r="G3193" s="3" t="s">
        <v>6250</v>
      </c>
      <c r="H3193" s="3"/>
    </row>
    <row r="3194" ht="15.75" customHeight="1">
      <c r="A3194" s="2">
        <v>45703.0</v>
      </c>
      <c r="B3194" s="3" t="s">
        <v>13</v>
      </c>
      <c r="C3194" s="3" t="s">
        <v>29</v>
      </c>
      <c r="D3194" s="3" t="s">
        <v>19</v>
      </c>
      <c r="E3194" s="3" t="s">
        <v>20</v>
      </c>
      <c r="F3194" s="3" t="s">
        <v>6251</v>
      </c>
      <c r="G3194" s="3" t="s">
        <v>6252</v>
      </c>
      <c r="H3194" s="3"/>
    </row>
    <row r="3195" ht="15.75" customHeight="1">
      <c r="A3195" s="2">
        <v>45703.0</v>
      </c>
      <c r="B3195" s="3" t="s">
        <v>13</v>
      </c>
      <c r="C3195" s="3" t="s">
        <v>169</v>
      </c>
      <c r="D3195" s="3" t="s">
        <v>68</v>
      </c>
      <c r="E3195" s="3" t="s">
        <v>20</v>
      </c>
      <c r="F3195" s="3" t="s">
        <v>6253</v>
      </c>
      <c r="G3195" s="3" t="s">
        <v>6254</v>
      </c>
      <c r="H3195" s="3"/>
    </row>
    <row r="3196" ht="15.75" customHeight="1">
      <c r="A3196" s="2">
        <v>45703.0</v>
      </c>
      <c r="B3196" s="3" t="s">
        <v>57</v>
      </c>
      <c r="C3196" s="4" t="s">
        <v>62</v>
      </c>
      <c r="D3196" s="3" t="s">
        <v>38</v>
      </c>
      <c r="E3196" s="3" t="s">
        <v>20</v>
      </c>
      <c r="F3196" s="3" t="s">
        <v>6255</v>
      </c>
      <c r="G3196" s="3" t="s">
        <v>6256</v>
      </c>
      <c r="H3196" s="3"/>
    </row>
    <row r="3197" ht="15.75" customHeight="1">
      <c r="A3197" s="2">
        <v>45703.0</v>
      </c>
      <c r="B3197" s="3" t="s">
        <v>13</v>
      </c>
      <c r="C3197" s="3" t="s">
        <v>169</v>
      </c>
      <c r="D3197" s="3" t="s">
        <v>26</v>
      </c>
      <c r="E3197" s="3" t="s">
        <v>15</v>
      </c>
      <c r="F3197" s="3" t="s">
        <v>6257</v>
      </c>
      <c r="G3197" s="3" t="s">
        <v>6258</v>
      </c>
      <c r="H3197" s="3"/>
    </row>
    <row r="3198" ht="15.75" customHeight="1">
      <c r="A3198" s="2">
        <v>45703.0</v>
      </c>
      <c r="B3198" s="3" t="s">
        <v>13</v>
      </c>
      <c r="C3198" s="3" t="s">
        <v>169</v>
      </c>
      <c r="D3198" s="3" t="s">
        <v>23</v>
      </c>
      <c r="E3198" s="3" t="s">
        <v>20</v>
      </c>
      <c r="F3198" s="3" t="s">
        <v>5887</v>
      </c>
      <c r="G3198" s="3" t="s">
        <v>6259</v>
      </c>
      <c r="H3198" s="3"/>
    </row>
    <row r="3199" ht="15.75" customHeight="1">
      <c r="A3199" s="2">
        <v>45703.0</v>
      </c>
      <c r="B3199" s="3" t="s">
        <v>57</v>
      </c>
      <c r="C3199" s="3" t="s">
        <v>58</v>
      </c>
      <c r="D3199" s="3" t="s">
        <v>9</v>
      </c>
      <c r="E3199" s="3" t="s">
        <v>15</v>
      </c>
      <c r="F3199" s="3" t="s">
        <v>6260</v>
      </c>
      <c r="G3199" s="3" t="s">
        <v>6261</v>
      </c>
      <c r="H3199" s="3"/>
    </row>
    <row r="3200" ht="15.75" customHeight="1">
      <c r="A3200" s="2">
        <v>45703.0</v>
      </c>
      <c r="B3200" s="3" t="s">
        <v>57</v>
      </c>
      <c r="C3200" s="3" t="s">
        <v>58</v>
      </c>
      <c r="D3200" s="3" t="s">
        <v>9</v>
      </c>
      <c r="E3200" s="3" t="s">
        <v>15</v>
      </c>
      <c r="F3200" s="3" t="s">
        <v>6262</v>
      </c>
      <c r="G3200" s="3" t="s">
        <v>6263</v>
      </c>
      <c r="H3200" s="3"/>
    </row>
    <row r="3201" ht="15.75" customHeight="1">
      <c r="A3201" s="2">
        <v>45703.0</v>
      </c>
      <c r="B3201" s="3" t="s">
        <v>57</v>
      </c>
      <c r="C3201" s="3" t="s">
        <v>58</v>
      </c>
      <c r="D3201" s="3" t="s">
        <v>38</v>
      </c>
      <c r="E3201" s="3" t="s">
        <v>20</v>
      </c>
      <c r="F3201" s="3" t="s">
        <v>1441</v>
      </c>
      <c r="G3201" s="3" t="s">
        <v>6264</v>
      </c>
      <c r="H3201" s="3"/>
    </row>
    <row r="3202" ht="15.75" customHeight="1">
      <c r="A3202" s="2">
        <v>45703.0</v>
      </c>
      <c r="B3202" s="3" t="s">
        <v>57</v>
      </c>
      <c r="C3202" s="4" t="s">
        <v>62</v>
      </c>
      <c r="D3202" s="3" t="s">
        <v>26</v>
      </c>
      <c r="E3202" s="3" t="s">
        <v>20</v>
      </c>
      <c r="F3202" s="3" t="s">
        <v>6265</v>
      </c>
      <c r="G3202" s="3" t="s">
        <v>6266</v>
      </c>
      <c r="H3202" s="3"/>
    </row>
    <row r="3203" ht="15.75" customHeight="1">
      <c r="A3203" s="2">
        <v>45703.0</v>
      </c>
      <c r="B3203" s="3" t="s">
        <v>57</v>
      </c>
      <c r="C3203" s="3" t="s">
        <v>71</v>
      </c>
      <c r="D3203" s="3" t="s">
        <v>34</v>
      </c>
      <c r="E3203" s="3" t="s">
        <v>15</v>
      </c>
      <c r="F3203" s="3" t="s">
        <v>6267</v>
      </c>
      <c r="G3203" s="3" t="s">
        <v>6268</v>
      </c>
      <c r="H3203" s="3"/>
    </row>
    <row r="3204" ht="15.75" customHeight="1">
      <c r="A3204" s="2">
        <v>45703.0</v>
      </c>
      <c r="B3204" s="3" t="s">
        <v>57</v>
      </c>
      <c r="C3204" s="3" t="s">
        <v>71</v>
      </c>
      <c r="D3204" s="3" t="s">
        <v>38</v>
      </c>
      <c r="E3204" s="3" t="s">
        <v>20</v>
      </c>
      <c r="F3204" s="3" t="s">
        <v>6269</v>
      </c>
      <c r="G3204" s="3" t="s">
        <v>6270</v>
      </c>
      <c r="H3204" s="3"/>
    </row>
    <row r="3205" ht="15.75" customHeight="1">
      <c r="A3205" s="2">
        <v>45703.0</v>
      </c>
      <c r="B3205" s="3" t="s">
        <v>57</v>
      </c>
      <c r="C3205" s="3" t="s">
        <v>80</v>
      </c>
      <c r="D3205" s="3" t="s">
        <v>68</v>
      </c>
      <c r="E3205" s="3" t="s">
        <v>59</v>
      </c>
      <c r="F3205" s="3" t="s">
        <v>6271</v>
      </c>
      <c r="G3205" s="3" t="s">
        <v>6272</v>
      </c>
      <c r="H3205" s="3"/>
    </row>
    <row r="3206" ht="15.75" customHeight="1">
      <c r="A3206" s="2">
        <v>45703.0</v>
      </c>
      <c r="B3206" s="3" t="s">
        <v>57</v>
      </c>
      <c r="C3206" s="3" t="s">
        <v>80</v>
      </c>
      <c r="D3206" s="3" t="s">
        <v>26</v>
      </c>
      <c r="E3206" s="3" t="s">
        <v>20</v>
      </c>
      <c r="F3206" s="3" t="s">
        <v>6273</v>
      </c>
      <c r="G3206" s="3" t="s">
        <v>6274</v>
      </c>
      <c r="H3206" s="3"/>
    </row>
    <row r="3207" ht="15.75" customHeight="1">
      <c r="A3207" s="2">
        <v>45703.0</v>
      </c>
      <c r="B3207" s="3" t="s">
        <v>57</v>
      </c>
      <c r="C3207" s="3" t="s">
        <v>80</v>
      </c>
      <c r="D3207" s="3" t="s">
        <v>9</v>
      </c>
      <c r="E3207" s="3" t="s">
        <v>15</v>
      </c>
      <c r="F3207" s="3" t="s">
        <v>6275</v>
      </c>
      <c r="G3207" s="3" t="s">
        <v>6276</v>
      </c>
      <c r="H3207" s="3"/>
    </row>
    <row r="3208" ht="15.75" customHeight="1">
      <c r="A3208" s="2">
        <v>45703.0</v>
      </c>
      <c r="B3208" s="3" t="s">
        <v>57</v>
      </c>
      <c r="C3208" s="3" t="s">
        <v>85</v>
      </c>
      <c r="D3208" s="3" t="s">
        <v>63</v>
      </c>
      <c r="E3208" s="3" t="s">
        <v>59</v>
      </c>
      <c r="F3208" s="3" t="s">
        <v>6277</v>
      </c>
      <c r="G3208" s="3" t="s">
        <v>6278</v>
      </c>
      <c r="H3208" s="3"/>
    </row>
    <row r="3209" ht="15.75" customHeight="1">
      <c r="A3209" s="2">
        <v>45703.0</v>
      </c>
      <c r="B3209" s="3" t="s">
        <v>57</v>
      </c>
      <c r="C3209" s="3" t="s">
        <v>85</v>
      </c>
      <c r="D3209" s="3" t="s">
        <v>9</v>
      </c>
      <c r="E3209" s="3" t="s">
        <v>20</v>
      </c>
      <c r="F3209" s="3" t="s">
        <v>6279</v>
      </c>
      <c r="G3209" s="3" t="s">
        <v>6280</v>
      </c>
      <c r="H3209" s="3"/>
    </row>
    <row r="3210" ht="15.75" customHeight="1">
      <c r="A3210" s="2">
        <v>45703.0</v>
      </c>
      <c r="B3210" s="3" t="s">
        <v>92</v>
      </c>
      <c r="C3210" s="3" t="s">
        <v>93</v>
      </c>
      <c r="D3210" s="3" t="s">
        <v>19</v>
      </c>
      <c r="E3210" s="3" t="s">
        <v>15</v>
      </c>
      <c r="F3210" s="3" t="s">
        <v>5365</v>
      </c>
      <c r="G3210" s="3" t="s">
        <v>6281</v>
      </c>
      <c r="H3210" s="3"/>
    </row>
    <row r="3211" ht="15.75" customHeight="1">
      <c r="A3211" s="2">
        <v>45703.0</v>
      </c>
      <c r="B3211" s="3" t="s">
        <v>13</v>
      </c>
      <c r="C3211" s="3" t="s">
        <v>169</v>
      </c>
      <c r="D3211" s="3" t="s">
        <v>23</v>
      </c>
      <c r="E3211" s="3" t="s">
        <v>20</v>
      </c>
      <c r="F3211" s="3" t="s">
        <v>6282</v>
      </c>
      <c r="G3211" s="3" t="s">
        <v>6283</v>
      </c>
      <c r="H3211" s="3"/>
    </row>
    <row r="3212" ht="15.75" customHeight="1">
      <c r="A3212" s="2">
        <v>45703.0</v>
      </c>
      <c r="B3212" s="3" t="s">
        <v>92</v>
      </c>
      <c r="C3212" s="3" t="s">
        <v>93</v>
      </c>
      <c r="D3212" s="3" t="s">
        <v>63</v>
      </c>
      <c r="E3212" s="3" t="s">
        <v>109</v>
      </c>
      <c r="F3212" s="3" t="s">
        <v>6284</v>
      </c>
      <c r="G3212" s="3" t="s">
        <v>6285</v>
      </c>
      <c r="H3212" s="3"/>
    </row>
    <row r="3213" ht="15.75" customHeight="1">
      <c r="A3213" s="2">
        <v>45703.0</v>
      </c>
      <c r="B3213" s="3" t="s">
        <v>92</v>
      </c>
      <c r="C3213" s="3" t="s">
        <v>93</v>
      </c>
      <c r="D3213" s="3" t="s">
        <v>34</v>
      </c>
      <c r="E3213" s="3" t="s">
        <v>109</v>
      </c>
      <c r="F3213" s="3" t="s">
        <v>6286</v>
      </c>
      <c r="G3213" s="3" t="s">
        <v>6287</v>
      </c>
      <c r="H3213" s="3"/>
    </row>
    <row r="3214" ht="15.75" customHeight="1">
      <c r="A3214" s="2">
        <v>45703.0</v>
      </c>
      <c r="B3214" s="3" t="s">
        <v>7</v>
      </c>
      <c r="C3214" s="3" t="s">
        <v>118</v>
      </c>
      <c r="D3214" s="3" t="s">
        <v>34</v>
      </c>
      <c r="E3214" s="3" t="s">
        <v>109</v>
      </c>
      <c r="F3214" s="3" t="s">
        <v>6288</v>
      </c>
      <c r="G3214" s="3" t="s">
        <v>6289</v>
      </c>
      <c r="H3214" s="3"/>
    </row>
    <row r="3215" ht="15.75" customHeight="1">
      <c r="A3215" s="2">
        <v>45703.0</v>
      </c>
      <c r="B3215" s="3" t="s">
        <v>92</v>
      </c>
      <c r="C3215" s="3" t="s">
        <v>98</v>
      </c>
      <c r="D3215" s="3" t="s">
        <v>26</v>
      </c>
      <c r="E3215" s="3" t="s">
        <v>15</v>
      </c>
      <c r="F3215" s="3" t="s">
        <v>6290</v>
      </c>
      <c r="G3215" s="3" t="s">
        <v>6291</v>
      </c>
      <c r="H3215" s="3"/>
    </row>
    <row r="3216" ht="15.75" customHeight="1">
      <c r="A3216" s="2">
        <v>45703.0</v>
      </c>
      <c r="B3216" s="3" t="s">
        <v>7</v>
      </c>
      <c r="C3216" s="3" t="s">
        <v>8</v>
      </c>
      <c r="D3216" s="3" t="s">
        <v>34</v>
      </c>
      <c r="E3216" s="3" t="s">
        <v>10</v>
      </c>
      <c r="F3216" s="3" t="s">
        <v>6292</v>
      </c>
      <c r="G3216" s="3" t="s">
        <v>6293</v>
      </c>
      <c r="H3216" s="3"/>
    </row>
    <row r="3217" ht="15.75" customHeight="1">
      <c r="A3217" s="2">
        <v>45703.0</v>
      </c>
      <c r="B3217" s="3" t="s">
        <v>7</v>
      </c>
      <c r="C3217" s="3" t="s">
        <v>8</v>
      </c>
      <c r="D3217" s="3" t="s">
        <v>9</v>
      </c>
      <c r="E3217" s="3" t="s">
        <v>10</v>
      </c>
      <c r="F3217" s="3" t="s">
        <v>6294</v>
      </c>
      <c r="G3217" s="3" t="s">
        <v>6295</v>
      </c>
      <c r="H3217" s="3"/>
    </row>
    <row r="3218" ht="15.75" customHeight="1">
      <c r="A3218" s="2">
        <v>45703.0</v>
      </c>
      <c r="B3218" s="3" t="s">
        <v>7</v>
      </c>
      <c r="C3218" s="3" t="s">
        <v>8</v>
      </c>
      <c r="D3218" s="3" t="s">
        <v>63</v>
      </c>
      <c r="E3218" s="3" t="s">
        <v>20</v>
      </c>
      <c r="F3218" s="3" t="s">
        <v>6296</v>
      </c>
      <c r="G3218" s="3" t="s">
        <v>6297</v>
      </c>
      <c r="H3218" s="3"/>
    </row>
    <row r="3219" ht="15.75" customHeight="1">
      <c r="A3219" s="2">
        <v>45703.0</v>
      </c>
      <c r="B3219" s="3" t="s">
        <v>7</v>
      </c>
      <c r="C3219" s="3" t="s">
        <v>8</v>
      </c>
      <c r="D3219" s="3" t="s">
        <v>23</v>
      </c>
      <c r="E3219" s="3" t="s">
        <v>15</v>
      </c>
      <c r="F3219" s="3" t="s">
        <v>6298</v>
      </c>
      <c r="G3219" s="3" t="s">
        <v>6299</v>
      </c>
      <c r="H3219" s="3"/>
    </row>
    <row r="3220" ht="15.75" customHeight="1">
      <c r="A3220" s="2">
        <v>45703.0</v>
      </c>
      <c r="B3220" s="3" t="s">
        <v>7</v>
      </c>
      <c r="C3220" s="3" t="s">
        <v>106</v>
      </c>
      <c r="D3220" s="3" t="s">
        <v>19</v>
      </c>
      <c r="E3220" s="3" t="s">
        <v>15</v>
      </c>
      <c r="F3220" s="3" t="s">
        <v>6300</v>
      </c>
      <c r="G3220" s="3" t="s">
        <v>6301</v>
      </c>
      <c r="H3220" s="3"/>
    </row>
    <row r="3221" ht="15.75" customHeight="1">
      <c r="A3221" s="2">
        <v>45703.0</v>
      </c>
      <c r="B3221" s="3" t="s">
        <v>7</v>
      </c>
      <c r="C3221" s="3" t="s">
        <v>106</v>
      </c>
      <c r="D3221" s="3" t="s">
        <v>34</v>
      </c>
      <c r="E3221" s="3" t="s">
        <v>10</v>
      </c>
      <c r="F3221" s="3" t="s">
        <v>6302</v>
      </c>
      <c r="G3221" s="3" t="s">
        <v>6303</v>
      </c>
      <c r="H3221" s="3"/>
    </row>
    <row r="3222" ht="15.75" customHeight="1">
      <c r="A3222" s="2">
        <v>45703.0</v>
      </c>
      <c r="B3222" s="3" t="s">
        <v>7</v>
      </c>
      <c r="C3222" s="3" t="s">
        <v>106</v>
      </c>
      <c r="D3222" s="3" t="s">
        <v>68</v>
      </c>
      <c r="E3222" s="3" t="s">
        <v>15</v>
      </c>
      <c r="F3222" s="3" t="s">
        <v>2809</v>
      </c>
      <c r="G3222" s="3" t="s">
        <v>6304</v>
      </c>
      <c r="H3222" s="3"/>
    </row>
    <row r="3223" ht="15.75" customHeight="1">
      <c r="A3223" s="2">
        <v>45703.0</v>
      </c>
      <c r="B3223" s="3" t="s">
        <v>7</v>
      </c>
      <c r="C3223" s="3" t="s">
        <v>118</v>
      </c>
      <c r="D3223" s="3" t="s">
        <v>63</v>
      </c>
      <c r="E3223" s="3" t="s">
        <v>20</v>
      </c>
      <c r="F3223" s="3" t="s">
        <v>220</v>
      </c>
      <c r="G3223" s="3" t="s">
        <v>6305</v>
      </c>
      <c r="H3223" s="3"/>
    </row>
    <row r="3224" ht="15.75" customHeight="1">
      <c r="A3224" s="2">
        <v>45703.0</v>
      </c>
      <c r="B3224" s="3" t="s">
        <v>7</v>
      </c>
      <c r="C3224" s="3" t="s">
        <v>118</v>
      </c>
      <c r="D3224" s="3" t="s">
        <v>34</v>
      </c>
      <c r="E3224" s="3" t="s">
        <v>258</v>
      </c>
      <c r="F3224" s="3" t="s">
        <v>6306</v>
      </c>
      <c r="G3224" s="3" t="s">
        <v>6307</v>
      </c>
      <c r="H3224" s="3"/>
    </row>
    <row r="3225" ht="15.75" customHeight="1">
      <c r="A3225" s="2">
        <v>45703.0</v>
      </c>
      <c r="B3225" s="3" t="s">
        <v>7</v>
      </c>
      <c r="C3225" s="3" t="s">
        <v>126</v>
      </c>
      <c r="D3225" s="3" t="s">
        <v>26</v>
      </c>
      <c r="E3225" s="3" t="s">
        <v>119</v>
      </c>
      <c r="F3225" s="3" t="s">
        <v>6308</v>
      </c>
      <c r="G3225" s="3" t="s">
        <v>6309</v>
      </c>
      <c r="H3225" s="3"/>
    </row>
    <row r="3226" ht="15.75" customHeight="1">
      <c r="A3226" s="2">
        <v>45703.0</v>
      </c>
      <c r="B3226" s="3" t="s">
        <v>7</v>
      </c>
      <c r="C3226" s="3" t="s">
        <v>126</v>
      </c>
      <c r="D3226" s="3" t="s">
        <v>26</v>
      </c>
      <c r="E3226" s="3" t="s">
        <v>660</v>
      </c>
      <c r="F3226" s="3" t="s">
        <v>6310</v>
      </c>
      <c r="G3226" s="3" t="s">
        <v>6311</v>
      </c>
      <c r="H3226" s="3"/>
    </row>
    <row r="3227" ht="15.75" customHeight="1">
      <c r="A3227" s="2">
        <v>45703.0</v>
      </c>
      <c r="B3227" s="3" t="s">
        <v>7</v>
      </c>
      <c r="C3227" s="3" t="s">
        <v>126</v>
      </c>
      <c r="D3227" s="3" t="s">
        <v>19</v>
      </c>
      <c r="E3227" s="3" t="s">
        <v>101</v>
      </c>
      <c r="F3227" s="3" t="s">
        <v>6312</v>
      </c>
      <c r="G3227" s="3" t="s">
        <v>6313</v>
      </c>
      <c r="H3227" s="3"/>
    </row>
    <row r="3228" ht="15.75" customHeight="1">
      <c r="A3228" s="2">
        <v>45703.0</v>
      </c>
      <c r="B3228" s="3" t="s">
        <v>7</v>
      </c>
      <c r="C3228" s="3" t="s">
        <v>131</v>
      </c>
      <c r="D3228" s="3" t="s">
        <v>63</v>
      </c>
      <c r="E3228" s="3" t="s">
        <v>15</v>
      </c>
      <c r="F3228" s="3" t="s">
        <v>6314</v>
      </c>
      <c r="G3228" s="3" t="s">
        <v>6315</v>
      </c>
      <c r="H3228" s="3"/>
    </row>
    <row r="3229" ht="15.75" customHeight="1">
      <c r="A3229" s="2">
        <v>45703.0</v>
      </c>
      <c r="B3229" s="3" t="s">
        <v>7</v>
      </c>
      <c r="C3229" s="3" t="s">
        <v>131</v>
      </c>
      <c r="D3229" s="3" t="s">
        <v>9</v>
      </c>
      <c r="E3229" s="3" t="s">
        <v>10</v>
      </c>
      <c r="F3229" s="3" t="s">
        <v>6316</v>
      </c>
      <c r="G3229" s="3" t="s">
        <v>6317</v>
      </c>
      <c r="H3229" s="3"/>
    </row>
    <row r="3230" ht="15.75" customHeight="1">
      <c r="A3230" s="2">
        <v>45703.0</v>
      </c>
      <c r="B3230" s="3" t="s">
        <v>7</v>
      </c>
      <c r="C3230" s="3" t="s">
        <v>126</v>
      </c>
      <c r="D3230" s="3" t="s">
        <v>23</v>
      </c>
      <c r="E3230" s="3" t="s">
        <v>101</v>
      </c>
      <c r="F3230" s="3" t="s">
        <v>6318</v>
      </c>
      <c r="G3230" s="3" t="s">
        <v>851</v>
      </c>
      <c r="H3230" s="3"/>
    </row>
    <row r="3231" ht="15.75" customHeight="1">
      <c r="A3231" s="2">
        <v>45703.0</v>
      </c>
      <c r="B3231" s="3" t="s">
        <v>7</v>
      </c>
      <c r="C3231" s="3" t="s">
        <v>131</v>
      </c>
      <c r="D3231" s="3" t="s">
        <v>63</v>
      </c>
      <c r="E3231" s="3" t="s">
        <v>20</v>
      </c>
      <c r="F3231" s="3" t="s">
        <v>2645</v>
      </c>
      <c r="G3231" s="3" t="s">
        <v>6319</v>
      </c>
      <c r="H3231" s="3"/>
    </row>
    <row r="3232" ht="15.75" customHeight="1">
      <c r="A3232" s="2">
        <v>45703.0</v>
      </c>
      <c r="B3232" s="3" t="s">
        <v>92</v>
      </c>
      <c r="C3232" s="3" t="s">
        <v>98</v>
      </c>
      <c r="D3232" s="3" t="s">
        <v>63</v>
      </c>
      <c r="E3232" s="3" t="s">
        <v>109</v>
      </c>
      <c r="F3232" s="3" t="s">
        <v>6320</v>
      </c>
      <c r="G3232" s="3" t="s">
        <v>6321</v>
      </c>
      <c r="H3232" s="3"/>
    </row>
    <row r="3233" ht="15.75" customHeight="1">
      <c r="A3233" s="2">
        <v>45703.0</v>
      </c>
      <c r="B3233" s="3" t="s">
        <v>92</v>
      </c>
      <c r="C3233" s="3" t="s">
        <v>144</v>
      </c>
      <c r="D3233" s="3" t="s">
        <v>34</v>
      </c>
      <c r="E3233" s="3" t="s">
        <v>101</v>
      </c>
      <c r="F3233" s="3" t="s">
        <v>6322</v>
      </c>
      <c r="G3233" s="3" t="s">
        <v>6323</v>
      </c>
      <c r="H3233" s="3"/>
    </row>
    <row r="3234" ht="15.75" customHeight="1">
      <c r="A3234" s="2">
        <v>45703.0</v>
      </c>
      <c r="B3234" s="3" t="s">
        <v>92</v>
      </c>
      <c r="C3234" s="3" t="s">
        <v>144</v>
      </c>
      <c r="D3234" s="3" t="s">
        <v>68</v>
      </c>
      <c r="E3234" s="3" t="s">
        <v>20</v>
      </c>
      <c r="F3234" s="3" t="s">
        <v>6324</v>
      </c>
      <c r="G3234" s="3" t="s">
        <v>6325</v>
      </c>
      <c r="H3234" s="3"/>
    </row>
    <row r="3235" ht="15.75" customHeight="1">
      <c r="A3235" s="2">
        <v>45703.0</v>
      </c>
      <c r="B3235" s="3" t="s">
        <v>92</v>
      </c>
      <c r="C3235" s="3" t="s">
        <v>144</v>
      </c>
      <c r="D3235" s="3" t="s">
        <v>26</v>
      </c>
      <c r="E3235" s="3" t="s">
        <v>101</v>
      </c>
      <c r="F3235" s="3" t="s">
        <v>6326</v>
      </c>
      <c r="G3235" s="3" t="s">
        <v>6327</v>
      </c>
      <c r="H3235" s="3"/>
    </row>
    <row r="3236" ht="15.75" customHeight="1">
      <c r="A3236" s="2">
        <v>45703.0</v>
      </c>
      <c r="B3236" s="3" t="s">
        <v>92</v>
      </c>
      <c r="C3236" s="3" t="s">
        <v>144</v>
      </c>
      <c r="D3236" s="3" t="s">
        <v>23</v>
      </c>
      <c r="E3236" s="3" t="s">
        <v>20</v>
      </c>
      <c r="F3236" s="3" t="s">
        <v>6328</v>
      </c>
      <c r="G3236" s="3" t="s">
        <v>6329</v>
      </c>
      <c r="H3236" s="3"/>
    </row>
    <row r="3237" ht="15.75" customHeight="1">
      <c r="A3237" s="2">
        <v>45703.0</v>
      </c>
      <c r="B3237" s="3" t="s">
        <v>7</v>
      </c>
      <c r="C3237" s="3" t="s">
        <v>131</v>
      </c>
      <c r="D3237" s="3" t="s">
        <v>19</v>
      </c>
      <c r="E3237" s="3" t="s">
        <v>15</v>
      </c>
      <c r="F3237" s="3" t="s">
        <v>6330</v>
      </c>
      <c r="G3237" s="3" t="s">
        <v>6331</v>
      </c>
      <c r="H3237" s="3"/>
    </row>
    <row r="3238" ht="15.75" customHeight="1">
      <c r="A3238" s="2">
        <v>45703.0</v>
      </c>
      <c r="B3238" s="3" t="s">
        <v>92</v>
      </c>
      <c r="C3238" s="4" t="s">
        <v>149</v>
      </c>
      <c r="D3238" s="3" t="s">
        <v>26</v>
      </c>
      <c r="E3238" s="3" t="s">
        <v>101</v>
      </c>
      <c r="F3238" s="3" t="s">
        <v>6332</v>
      </c>
      <c r="G3238" s="3" t="s">
        <v>6333</v>
      </c>
      <c r="H3238" s="3"/>
    </row>
    <row r="3239" ht="15.75" customHeight="1">
      <c r="A3239" s="2">
        <v>45703.0</v>
      </c>
      <c r="B3239" s="3" t="s">
        <v>92</v>
      </c>
      <c r="C3239" s="3" t="s">
        <v>144</v>
      </c>
      <c r="D3239" s="3" t="s">
        <v>63</v>
      </c>
      <c r="E3239" s="3" t="s">
        <v>59</v>
      </c>
      <c r="F3239" s="3" t="s">
        <v>6334</v>
      </c>
      <c r="G3239" s="3" t="s">
        <v>6335</v>
      </c>
      <c r="H3239" s="3"/>
    </row>
    <row r="3240" ht="15.75" customHeight="1">
      <c r="A3240" s="2">
        <v>45703.0</v>
      </c>
      <c r="B3240" s="3" t="s">
        <v>92</v>
      </c>
      <c r="C3240" s="4" t="s">
        <v>149</v>
      </c>
      <c r="D3240" s="3" t="s">
        <v>9</v>
      </c>
      <c r="E3240" s="3" t="s">
        <v>10</v>
      </c>
      <c r="F3240" s="3" t="s">
        <v>6336</v>
      </c>
      <c r="G3240" s="3" t="s">
        <v>6337</v>
      </c>
      <c r="H3240" s="3"/>
    </row>
    <row r="3241" ht="15.75" customHeight="1">
      <c r="A3241" s="2">
        <v>45703.0</v>
      </c>
      <c r="B3241" s="3" t="s">
        <v>92</v>
      </c>
      <c r="C3241" s="3" t="s">
        <v>158</v>
      </c>
      <c r="D3241" s="3" t="s">
        <v>38</v>
      </c>
      <c r="E3241" s="3" t="s">
        <v>15</v>
      </c>
      <c r="F3241" s="3" t="s">
        <v>6338</v>
      </c>
      <c r="G3241" s="3" t="s">
        <v>6339</v>
      </c>
      <c r="H3241" s="3"/>
    </row>
    <row r="3242" ht="15.75" customHeight="1">
      <c r="A3242" s="2">
        <v>45703.0</v>
      </c>
      <c r="B3242" s="3" t="s">
        <v>92</v>
      </c>
      <c r="C3242" s="3" t="s">
        <v>158</v>
      </c>
      <c r="D3242" s="3" t="s">
        <v>68</v>
      </c>
      <c r="E3242" s="3" t="s">
        <v>20</v>
      </c>
      <c r="F3242" s="3" t="s">
        <v>6340</v>
      </c>
      <c r="G3242" s="3" t="s">
        <v>6341</v>
      </c>
      <c r="H3242" s="3"/>
    </row>
    <row r="3243" ht="15.75" customHeight="1">
      <c r="A3243" s="2">
        <v>45703.0</v>
      </c>
      <c r="B3243" s="3" t="s">
        <v>92</v>
      </c>
      <c r="C3243" s="3" t="s">
        <v>158</v>
      </c>
      <c r="D3243" s="3" t="s">
        <v>26</v>
      </c>
      <c r="E3243" s="3" t="s">
        <v>101</v>
      </c>
      <c r="F3243" s="3" t="s">
        <v>6342</v>
      </c>
      <c r="G3243" s="3" t="s">
        <v>6343</v>
      </c>
      <c r="H3243" s="3"/>
    </row>
    <row r="3244" ht="15.75" customHeight="1">
      <c r="A3244" s="2">
        <v>45703.0</v>
      </c>
      <c r="B3244" s="3" t="s">
        <v>7</v>
      </c>
      <c r="C3244" s="3" t="s">
        <v>131</v>
      </c>
      <c r="D3244" s="3" t="s">
        <v>26</v>
      </c>
      <c r="E3244" s="3" t="s">
        <v>119</v>
      </c>
      <c r="F3244" s="3" t="s">
        <v>6344</v>
      </c>
      <c r="G3244" s="3" t="s">
        <v>6345</v>
      </c>
      <c r="H3244" s="3"/>
    </row>
    <row r="3245" ht="15.75" customHeight="1">
      <c r="A3245" s="2">
        <v>45703.0</v>
      </c>
      <c r="B3245" s="3" t="s">
        <v>92</v>
      </c>
      <c r="C3245" s="4" t="s">
        <v>149</v>
      </c>
      <c r="D3245" s="3" t="s">
        <v>26</v>
      </c>
      <c r="E3245" s="3" t="s">
        <v>15</v>
      </c>
      <c r="F3245" s="3" t="s">
        <v>6346</v>
      </c>
      <c r="G3245" s="3" t="s">
        <v>6347</v>
      </c>
      <c r="H3245" s="3"/>
    </row>
    <row r="3246" ht="15.75" customHeight="1">
      <c r="A3246" s="2">
        <v>45704.0</v>
      </c>
      <c r="B3246" s="3" t="s">
        <v>13</v>
      </c>
      <c r="C3246" s="3" t="s">
        <v>169</v>
      </c>
      <c r="D3246" s="3" t="s">
        <v>38</v>
      </c>
      <c r="E3246" s="3" t="s">
        <v>20</v>
      </c>
      <c r="F3246" s="3" t="s">
        <v>6348</v>
      </c>
      <c r="G3246" s="3" t="s">
        <v>6349</v>
      </c>
      <c r="H3246" s="3"/>
    </row>
    <row r="3247" ht="15.75" customHeight="1">
      <c r="A3247" s="2">
        <v>45704.0</v>
      </c>
      <c r="B3247" s="3" t="s">
        <v>13</v>
      </c>
      <c r="C3247" s="3" t="s">
        <v>37</v>
      </c>
      <c r="D3247" s="3" t="s">
        <v>63</v>
      </c>
      <c r="E3247" s="3" t="s">
        <v>15</v>
      </c>
      <c r="F3247" s="3" t="s">
        <v>6350</v>
      </c>
      <c r="G3247" s="3" t="s">
        <v>6351</v>
      </c>
      <c r="H3247" s="3"/>
    </row>
    <row r="3248" ht="15.75" customHeight="1">
      <c r="A3248" s="2">
        <v>45704.0</v>
      </c>
      <c r="B3248" s="3" t="s">
        <v>13</v>
      </c>
      <c r="C3248" s="3" t="s">
        <v>169</v>
      </c>
      <c r="D3248" s="3" t="s">
        <v>23</v>
      </c>
      <c r="E3248" s="3" t="s">
        <v>20</v>
      </c>
      <c r="F3248" s="3" t="s">
        <v>6352</v>
      </c>
      <c r="G3248" s="3" t="s">
        <v>6353</v>
      </c>
      <c r="H3248" s="3"/>
    </row>
    <row r="3249" ht="15.75" customHeight="1">
      <c r="A3249" s="2">
        <v>45704.0</v>
      </c>
      <c r="B3249" s="3" t="s">
        <v>13</v>
      </c>
      <c r="C3249" s="3" t="s">
        <v>169</v>
      </c>
      <c r="D3249" s="3" t="s">
        <v>9</v>
      </c>
      <c r="E3249" s="3" t="s">
        <v>15</v>
      </c>
      <c r="F3249" s="3" t="s">
        <v>6354</v>
      </c>
      <c r="G3249" s="3" t="s">
        <v>2883</v>
      </c>
      <c r="H3249" s="3"/>
    </row>
    <row r="3250" ht="15.75" customHeight="1">
      <c r="A3250" s="2">
        <v>45704.0</v>
      </c>
      <c r="B3250" s="3" t="s">
        <v>13</v>
      </c>
      <c r="C3250" s="3" t="s">
        <v>37</v>
      </c>
      <c r="D3250" s="3" t="s">
        <v>68</v>
      </c>
      <c r="E3250" s="3" t="s">
        <v>59</v>
      </c>
      <c r="F3250" s="3" t="s">
        <v>6355</v>
      </c>
      <c r="G3250" s="3" t="s">
        <v>6356</v>
      </c>
      <c r="H3250" s="3"/>
    </row>
    <row r="3251" ht="15.75" customHeight="1">
      <c r="A3251" s="2">
        <v>45704.0</v>
      </c>
      <c r="B3251" s="3" t="s">
        <v>13</v>
      </c>
      <c r="C3251" s="3" t="s">
        <v>37</v>
      </c>
      <c r="D3251" s="3" t="s">
        <v>63</v>
      </c>
      <c r="E3251" s="3" t="s">
        <v>101</v>
      </c>
      <c r="F3251" s="3" t="s">
        <v>6357</v>
      </c>
      <c r="G3251" s="3" t="s">
        <v>6358</v>
      </c>
      <c r="H3251" s="3"/>
    </row>
    <row r="3252" ht="15.75" customHeight="1">
      <c r="A3252" s="2">
        <v>45704.0</v>
      </c>
      <c r="B3252" s="3" t="s">
        <v>13</v>
      </c>
      <c r="C3252" s="3" t="s">
        <v>37</v>
      </c>
      <c r="D3252" s="3" t="s">
        <v>63</v>
      </c>
      <c r="E3252" s="3" t="s">
        <v>59</v>
      </c>
      <c r="F3252" s="3" t="s">
        <v>6359</v>
      </c>
      <c r="G3252" s="3" t="s">
        <v>6360</v>
      </c>
      <c r="H3252" s="3"/>
    </row>
    <row r="3253" ht="15.75" customHeight="1">
      <c r="A3253" s="2">
        <v>45704.0</v>
      </c>
      <c r="B3253" s="3" t="s">
        <v>13</v>
      </c>
      <c r="C3253" s="3" t="s">
        <v>14</v>
      </c>
      <c r="D3253" s="3" t="s">
        <v>63</v>
      </c>
      <c r="E3253" s="3" t="s">
        <v>101</v>
      </c>
      <c r="F3253" s="3" t="s">
        <v>6361</v>
      </c>
      <c r="G3253" s="3" t="s">
        <v>6362</v>
      </c>
      <c r="H3253" s="3"/>
    </row>
    <row r="3254" ht="15.75" customHeight="1">
      <c r="A3254" s="2">
        <v>45704.0</v>
      </c>
      <c r="B3254" s="3" t="s">
        <v>13</v>
      </c>
      <c r="C3254" s="3" t="s">
        <v>29</v>
      </c>
      <c r="D3254" s="3" t="s">
        <v>63</v>
      </c>
      <c r="E3254" s="3" t="s">
        <v>101</v>
      </c>
      <c r="F3254" s="3" t="s">
        <v>6363</v>
      </c>
      <c r="G3254" s="3" t="s">
        <v>6364</v>
      </c>
      <c r="H3254" s="3"/>
    </row>
    <row r="3255" ht="15.75" customHeight="1">
      <c r="A3255" s="2">
        <v>45704.0</v>
      </c>
      <c r="B3255" s="3" t="s">
        <v>13</v>
      </c>
      <c r="C3255" s="3" t="s">
        <v>29</v>
      </c>
      <c r="D3255" s="3" t="s">
        <v>63</v>
      </c>
      <c r="E3255" s="3" t="s">
        <v>59</v>
      </c>
      <c r="F3255" s="3" t="s">
        <v>6365</v>
      </c>
      <c r="G3255" s="3" t="s">
        <v>6366</v>
      </c>
      <c r="H3255" s="3"/>
    </row>
    <row r="3256" ht="15.75" customHeight="1">
      <c r="A3256" s="2">
        <v>45704.0</v>
      </c>
      <c r="B3256" s="3" t="s">
        <v>13</v>
      </c>
      <c r="C3256" s="3" t="s">
        <v>18</v>
      </c>
      <c r="D3256" s="3" t="s">
        <v>38</v>
      </c>
      <c r="E3256" s="3" t="s">
        <v>20</v>
      </c>
      <c r="F3256" s="3" t="s">
        <v>6367</v>
      </c>
      <c r="G3256" s="3" t="s">
        <v>6368</v>
      </c>
      <c r="H3256" s="3"/>
    </row>
    <row r="3257" ht="15.75" customHeight="1">
      <c r="A3257" s="2">
        <v>45704.0</v>
      </c>
      <c r="B3257" s="3" t="s">
        <v>13</v>
      </c>
      <c r="C3257" s="3" t="s">
        <v>18</v>
      </c>
      <c r="D3257" s="3" t="s">
        <v>63</v>
      </c>
      <c r="E3257" s="3" t="s">
        <v>59</v>
      </c>
      <c r="F3257" s="3" t="s">
        <v>6369</v>
      </c>
      <c r="G3257" s="3" t="s">
        <v>6370</v>
      </c>
      <c r="H3257" s="3"/>
    </row>
    <row r="3258" ht="15.75" customHeight="1">
      <c r="A3258" s="2">
        <v>45704.0</v>
      </c>
      <c r="B3258" s="3" t="s">
        <v>13</v>
      </c>
      <c r="C3258" s="3" t="s">
        <v>18</v>
      </c>
      <c r="D3258" s="3" t="s">
        <v>68</v>
      </c>
      <c r="E3258" s="3" t="s">
        <v>20</v>
      </c>
      <c r="F3258" s="3" t="s">
        <v>6371</v>
      </c>
      <c r="G3258" s="3" t="s">
        <v>6372</v>
      </c>
      <c r="H3258" s="3"/>
    </row>
    <row r="3259" ht="15.75" customHeight="1">
      <c r="A3259" s="2">
        <v>45704.0</v>
      </c>
      <c r="B3259" s="3" t="s">
        <v>13</v>
      </c>
      <c r="C3259" s="3" t="s">
        <v>14</v>
      </c>
      <c r="D3259" s="3" t="s">
        <v>34</v>
      </c>
      <c r="E3259" s="3" t="s">
        <v>15</v>
      </c>
      <c r="F3259" s="3" t="s">
        <v>6373</v>
      </c>
      <c r="G3259" s="3" t="s">
        <v>6374</v>
      </c>
      <c r="H3259" s="3"/>
    </row>
    <row r="3260" ht="15.75" customHeight="1">
      <c r="A3260" s="2">
        <v>45704.0</v>
      </c>
      <c r="B3260" s="3" t="s">
        <v>13</v>
      </c>
      <c r="C3260" s="3" t="s">
        <v>169</v>
      </c>
      <c r="D3260" s="3" t="s">
        <v>9</v>
      </c>
      <c r="E3260" s="3" t="s">
        <v>15</v>
      </c>
      <c r="F3260" s="3" t="s">
        <v>6375</v>
      </c>
      <c r="G3260" s="3" t="s">
        <v>6376</v>
      </c>
      <c r="H3260" s="3"/>
    </row>
    <row r="3261" ht="15.75" customHeight="1">
      <c r="A3261" s="2">
        <v>45704.0</v>
      </c>
      <c r="B3261" s="3" t="s">
        <v>13</v>
      </c>
      <c r="C3261" s="3" t="s">
        <v>37</v>
      </c>
      <c r="D3261" s="3" t="s">
        <v>23</v>
      </c>
      <c r="E3261" s="3" t="s">
        <v>20</v>
      </c>
      <c r="F3261" s="3" t="s">
        <v>6377</v>
      </c>
      <c r="G3261" s="3" t="s">
        <v>6378</v>
      </c>
      <c r="H3261" s="3"/>
    </row>
    <row r="3262" ht="15.75" customHeight="1">
      <c r="A3262" s="2">
        <v>45704.0</v>
      </c>
      <c r="B3262" s="3" t="s">
        <v>13</v>
      </c>
      <c r="C3262" s="3" t="s">
        <v>169</v>
      </c>
      <c r="D3262" s="3" t="s">
        <v>23</v>
      </c>
      <c r="E3262" s="3" t="s">
        <v>20</v>
      </c>
      <c r="F3262" s="3" t="s">
        <v>6379</v>
      </c>
      <c r="G3262" s="3" t="s">
        <v>6380</v>
      </c>
      <c r="H3262" s="3"/>
    </row>
    <row r="3263" ht="15.75" customHeight="1">
      <c r="A3263" s="2">
        <v>45704.0</v>
      </c>
      <c r="B3263" s="3" t="s">
        <v>57</v>
      </c>
      <c r="C3263" s="3" t="s">
        <v>85</v>
      </c>
      <c r="D3263" s="3" t="s">
        <v>34</v>
      </c>
      <c r="E3263" s="3" t="s">
        <v>20</v>
      </c>
      <c r="F3263" s="3" t="s">
        <v>6381</v>
      </c>
      <c r="G3263" s="3" t="s">
        <v>6382</v>
      </c>
      <c r="H3263" s="3"/>
    </row>
    <row r="3264" ht="15.75" customHeight="1">
      <c r="A3264" s="2">
        <v>45704.0</v>
      </c>
      <c r="B3264" s="3" t="s">
        <v>57</v>
      </c>
      <c r="C3264" s="3" t="s">
        <v>58</v>
      </c>
      <c r="D3264" s="3" t="s">
        <v>26</v>
      </c>
      <c r="E3264" s="3" t="s">
        <v>20</v>
      </c>
      <c r="F3264" s="3" t="s">
        <v>6383</v>
      </c>
      <c r="G3264" s="3" t="s">
        <v>6384</v>
      </c>
      <c r="H3264" s="3"/>
    </row>
    <row r="3265" ht="15.75" customHeight="1">
      <c r="A3265" s="2">
        <v>45704.0</v>
      </c>
      <c r="B3265" s="3" t="s">
        <v>57</v>
      </c>
      <c r="C3265" s="3" t="s">
        <v>85</v>
      </c>
      <c r="D3265" s="3" t="s">
        <v>34</v>
      </c>
      <c r="E3265" s="3" t="s">
        <v>15</v>
      </c>
      <c r="F3265" s="3" t="s">
        <v>6385</v>
      </c>
      <c r="G3265" s="3" t="s">
        <v>6386</v>
      </c>
      <c r="H3265" s="3"/>
    </row>
    <row r="3266" ht="15.75" customHeight="1">
      <c r="A3266" s="2">
        <v>45704.0</v>
      </c>
      <c r="B3266" s="3" t="s">
        <v>57</v>
      </c>
      <c r="C3266" s="3" t="s">
        <v>85</v>
      </c>
      <c r="D3266" s="3" t="s">
        <v>34</v>
      </c>
      <c r="E3266" s="3" t="s">
        <v>20</v>
      </c>
      <c r="F3266" s="3" t="s">
        <v>6387</v>
      </c>
      <c r="G3266" s="3" t="s">
        <v>6388</v>
      </c>
      <c r="H3266" s="3"/>
    </row>
    <row r="3267" ht="15.75" customHeight="1">
      <c r="A3267" s="2">
        <v>45704.0</v>
      </c>
      <c r="B3267" s="3" t="s">
        <v>57</v>
      </c>
      <c r="C3267" s="3" t="s">
        <v>85</v>
      </c>
      <c r="D3267" s="3" t="s">
        <v>34</v>
      </c>
      <c r="E3267" s="3" t="s">
        <v>15</v>
      </c>
      <c r="F3267" s="3" t="s">
        <v>6389</v>
      </c>
      <c r="G3267" s="3" t="s">
        <v>6390</v>
      </c>
      <c r="H3267" s="3"/>
    </row>
    <row r="3268" ht="15.75" customHeight="1">
      <c r="A3268" s="2">
        <v>45704.0</v>
      </c>
      <c r="B3268" s="3" t="s">
        <v>57</v>
      </c>
      <c r="C3268" s="3" t="s">
        <v>80</v>
      </c>
      <c r="D3268" s="3" t="s">
        <v>9</v>
      </c>
      <c r="E3268" s="3" t="s">
        <v>15</v>
      </c>
      <c r="F3268" s="3" t="s">
        <v>6391</v>
      </c>
      <c r="G3268" s="3" t="s">
        <v>6392</v>
      </c>
      <c r="H3268" s="3"/>
    </row>
    <row r="3269" ht="15.75" customHeight="1">
      <c r="A3269" s="2">
        <v>45704.0</v>
      </c>
      <c r="B3269" s="3" t="s">
        <v>57</v>
      </c>
      <c r="C3269" s="3" t="s">
        <v>80</v>
      </c>
      <c r="D3269" s="3" t="s">
        <v>23</v>
      </c>
      <c r="E3269" s="3" t="s">
        <v>59</v>
      </c>
      <c r="F3269" s="3" t="s">
        <v>6393</v>
      </c>
      <c r="G3269" s="3" t="s">
        <v>6394</v>
      </c>
      <c r="H3269" s="3"/>
    </row>
    <row r="3270" ht="15.75" customHeight="1">
      <c r="A3270" s="2">
        <v>45704.0</v>
      </c>
      <c r="B3270" s="3" t="s">
        <v>57</v>
      </c>
      <c r="C3270" s="3" t="s">
        <v>71</v>
      </c>
      <c r="D3270" s="3" t="s">
        <v>23</v>
      </c>
      <c r="E3270" s="3" t="s">
        <v>59</v>
      </c>
      <c r="F3270" s="3" t="s">
        <v>6395</v>
      </c>
      <c r="G3270" s="3" t="s">
        <v>6396</v>
      </c>
      <c r="H3270" s="3"/>
    </row>
    <row r="3271" ht="15.75" customHeight="1">
      <c r="A3271" s="2">
        <v>45704.0</v>
      </c>
      <c r="B3271" s="3" t="s">
        <v>57</v>
      </c>
      <c r="C3271" s="3" t="s">
        <v>58</v>
      </c>
      <c r="D3271" s="3" t="s">
        <v>63</v>
      </c>
      <c r="E3271" s="3" t="s">
        <v>59</v>
      </c>
      <c r="F3271" s="3" t="s">
        <v>6397</v>
      </c>
      <c r="G3271" s="3" t="s">
        <v>6398</v>
      </c>
      <c r="H3271" s="3"/>
    </row>
    <row r="3272" ht="15.75" customHeight="1">
      <c r="A3272" s="2">
        <v>45704.0</v>
      </c>
      <c r="B3272" s="3" t="s">
        <v>57</v>
      </c>
      <c r="C3272" s="3" t="s">
        <v>71</v>
      </c>
      <c r="D3272" s="3" t="s">
        <v>68</v>
      </c>
      <c r="E3272" s="3" t="s">
        <v>59</v>
      </c>
      <c r="F3272" s="3" t="s">
        <v>6399</v>
      </c>
      <c r="G3272" s="3" t="s">
        <v>6400</v>
      </c>
      <c r="H3272" s="3"/>
    </row>
    <row r="3273" ht="15.75" customHeight="1">
      <c r="A3273" s="2">
        <v>45704.0</v>
      </c>
      <c r="B3273" s="3" t="s">
        <v>57</v>
      </c>
      <c r="C3273" s="4" t="s">
        <v>62</v>
      </c>
      <c r="D3273" s="3" t="s">
        <v>68</v>
      </c>
      <c r="E3273" s="3" t="s">
        <v>59</v>
      </c>
      <c r="F3273" s="3" t="s">
        <v>6401</v>
      </c>
      <c r="G3273" s="3" t="s">
        <v>6402</v>
      </c>
      <c r="H3273" s="3"/>
    </row>
    <row r="3274" ht="15.75" customHeight="1">
      <c r="A3274" s="2">
        <v>45704.0</v>
      </c>
      <c r="B3274" s="3" t="s">
        <v>57</v>
      </c>
      <c r="C3274" s="4" t="s">
        <v>62</v>
      </c>
      <c r="D3274" s="3" t="s">
        <v>38</v>
      </c>
      <c r="E3274" s="3" t="s">
        <v>20</v>
      </c>
      <c r="F3274" s="3" t="s">
        <v>6403</v>
      </c>
      <c r="G3274" s="3" t="s">
        <v>6404</v>
      </c>
      <c r="H3274" s="3"/>
    </row>
    <row r="3275" ht="15.75" customHeight="1">
      <c r="A3275" s="2">
        <v>45704.0</v>
      </c>
      <c r="B3275" s="3" t="s">
        <v>57</v>
      </c>
      <c r="C3275" s="4" t="s">
        <v>62</v>
      </c>
      <c r="D3275" s="3" t="s">
        <v>63</v>
      </c>
      <c r="E3275" s="3" t="s">
        <v>59</v>
      </c>
      <c r="F3275" s="3" t="s">
        <v>6405</v>
      </c>
      <c r="G3275" s="3" t="s">
        <v>6406</v>
      </c>
      <c r="H3275" s="3"/>
    </row>
    <row r="3276" ht="15.75" customHeight="1">
      <c r="A3276" s="2">
        <v>45704.0</v>
      </c>
      <c r="B3276" s="3" t="s">
        <v>57</v>
      </c>
      <c r="C3276" s="3" t="s">
        <v>58</v>
      </c>
      <c r="D3276" s="3" t="s">
        <v>9</v>
      </c>
      <c r="E3276" s="3" t="s">
        <v>15</v>
      </c>
      <c r="F3276" s="3" t="s">
        <v>6407</v>
      </c>
      <c r="G3276" s="3" t="s">
        <v>6408</v>
      </c>
      <c r="H3276" s="3"/>
    </row>
    <row r="3277" ht="15.75" customHeight="1">
      <c r="A3277" s="2">
        <v>45704.0</v>
      </c>
      <c r="B3277" s="3" t="s">
        <v>57</v>
      </c>
      <c r="C3277" s="3" t="s">
        <v>58</v>
      </c>
      <c r="D3277" s="3" t="s">
        <v>23</v>
      </c>
      <c r="E3277" s="3" t="s">
        <v>20</v>
      </c>
      <c r="F3277" s="3" t="s">
        <v>6409</v>
      </c>
      <c r="G3277" s="3" t="s">
        <v>6410</v>
      </c>
      <c r="H3277" s="3"/>
    </row>
    <row r="3278" ht="15.75" customHeight="1">
      <c r="A3278" s="2">
        <v>45704.0</v>
      </c>
      <c r="B3278" s="3" t="s">
        <v>57</v>
      </c>
      <c r="C3278" s="3" t="s">
        <v>58</v>
      </c>
      <c r="D3278" s="3" t="s">
        <v>38</v>
      </c>
      <c r="E3278" s="3" t="s">
        <v>20</v>
      </c>
      <c r="F3278" s="3" t="s">
        <v>6411</v>
      </c>
      <c r="G3278" s="3" t="s">
        <v>6412</v>
      </c>
      <c r="H3278" s="3"/>
    </row>
    <row r="3279" ht="15.75" customHeight="1">
      <c r="A3279" s="2">
        <v>45704.0</v>
      </c>
      <c r="B3279" s="3" t="s">
        <v>57</v>
      </c>
      <c r="C3279" s="3" t="s">
        <v>71</v>
      </c>
      <c r="D3279" s="3" t="s">
        <v>26</v>
      </c>
      <c r="E3279" s="3" t="s">
        <v>20</v>
      </c>
      <c r="F3279" s="3" t="s">
        <v>6413</v>
      </c>
      <c r="G3279" s="3" t="s">
        <v>6414</v>
      </c>
      <c r="H3279" s="3"/>
    </row>
    <row r="3280" ht="15.75" customHeight="1">
      <c r="A3280" s="2">
        <v>45704.0</v>
      </c>
      <c r="B3280" s="3" t="s">
        <v>13</v>
      </c>
      <c r="C3280" s="3" t="s">
        <v>14</v>
      </c>
      <c r="D3280" s="3" t="s">
        <v>19</v>
      </c>
      <c r="E3280" s="3" t="s">
        <v>20</v>
      </c>
      <c r="F3280" s="3" t="s">
        <v>6415</v>
      </c>
      <c r="G3280" s="3" t="s">
        <v>6416</v>
      </c>
      <c r="H3280" s="3"/>
    </row>
    <row r="3281" ht="15.75" customHeight="1">
      <c r="A3281" s="2">
        <v>45704.0</v>
      </c>
      <c r="B3281" s="3" t="s">
        <v>7</v>
      </c>
      <c r="C3281" s="3" t="s">
        <v>8</v>
      </c>
      <c r="D3281" s="3" t="s">
        <v>38</v>
      </c>
      <c r="E3281" s="3" t="s">
        <v>15</v>
      </c>
      <c r="F3281" s="3" t="s">
        <v>6417</v>
      </c>
      <c r="G3281" s="3" t="s">
        <v>6418</v>
      </c>
      <c r="H3281" s="3"/>
    </row>
    <row r="3282" ht="15.75" customHeight="1">
      <c r="A3282" s="2">
        <v>45704.0</v>
      </c>
      <c r="B3282" s="3" t="s">
        <v>13</v>
      </c>
      <c r="C3282" s="3" t="s">
        <v>14</v>
      </c>
      <c r="D3282" s="3" t="s">
        <v>26</v>
      </c>
      <c r="E3282" s="3" t="s">
        <v>15</v>
      </c>
      <c r="F3282" s="3" t="s">
        <v>6419</v>
      </c>
      <c r="G3282" s="3" t="s">
        <v>6420</v>
      </c>
      <c r="H3282" s="3"/>
    </row>
    <row r="3283" ht="15.75" customHeight="1">
      <c r="A3283" s="2">
        <v>45704.0</v>
      </c>
      <c r="B3283" s="3" t="s">
        <v>7</v>
      </c>
      <c r="C3283" s="3" t="s">
        <v>126</v>
      </c>
      <c r="D3283" s="3" t="s">
        <v>68</v>
      </c>
      <c r="E3283" s="3" t="s">
        <v>15</v>
      </c>
      <c r="F3283" s="3" t="s">
        <v>6421</v>
      </c>
      <c r="G3283" s="3" t="s">
        <v>6422</v>
      </c>
      <c r="H3283" s="3"/>
    </row>
    <row r="3284" ht="15.75" customHeight="1">
      <c r="A3284" s="2">
        <v>45704.0</v>
      </c>
      <c r="B3284" s="3" t="s">
        <v>7</v>
      </c>
      <c r="C3284" s="3" t="s">
        <v>126</v>
      </c>
      <c r="D3284" s="3" t="s">
        <v>26</v>
      </c>
      <c r="E3284" s="3" t="s">
        <v>527</v>
      </c>
      <c r="F3284" s="3" t="s">
        <v>6423</v>
      </c>
      <c r="G3284" s="3" t="s">
        <v>6424</v>
      </c>
      <c r="H3284" s="3"/>
    </row>
    <row r="3285" ht="15.75" customHeight="1">
      <c r="A3285" s="2">
        <v>45704.0</v>
      </c>
      <c r="B3285" s="3" t="s">
        <v>7</v>
      </c>
      <c r="C3285" s="3" t="s">
        <v>126</v>
      </c>
      <c r="D3285" s="3" t="s">
        <v>9</v>
      </c>
      <c r="E3285" s="3" t="s">
        <v>10</v>
      </c>
      <c r="F3285" s="3" t="s">
        <v>6425</v>
      </c>
      <c r="G3285" s="3" t="s">
        <v>6426</v>
      </c>
      <c r="H3285" s="3"/>
    </row>
    <row r="3286" ht="15.75" customHeight="1">
      <c r="A3286" s="2">
        <v>45704.0</v>
      </c>
      <c r="B3286" s="3" t="s">
        <v>7</v>
      </c>
      <c r="C3286" s="3" t="s">
        <v>118</v>
      </c>
      <c r="D3286" s="3" t="s">
        <v>9</v>
      </c>
      <c r="E3286" s="3" t="s">
        <v>258</v>
      </c>
      <c r="F3286" s="3" t="s">
        <v>6427</v>
      </c>
      <c r="G3286" s="3" t="s">
        <v>6428</v>
      </c>
      <c r="H3286" s="3"/>
    </row>
    <row r="3287" ht="15.75" customHeight="1">
      <c r="A3287" s="2">
        <v>45704.0</v>
      </c>
      <c r="B3287" s="3" t="s">
        <v>7</v>
      </c>
      <c r="C3287" s="3" t="s">
        <v>118</v>
      </c>
      <c r="D3287" s="3" t="s">
        <v>26</v>
      </c>
      <c r="E3287" s="3" t="s">
        <v>660</v>
      </c>
      <c r="F3287" s="3" t="s">
        <v>6429</v>
      </c>
      <c r="G3287" s="3" t="s">
        <v>6430</v>
      </c>
      <c r="H3287" s="3"/>
    </row>
    <row r="3288" ht="15.75" customHeight="1">
      <c r="A3288" s="2">
        <v>45704.0</v>
      </c>
      <c r="B3288" s="3" t="s">
        <v>7</v>
      </c>
      <c r="C3288" s="3" t="s">
        <v>118</v>
      </c>
      <c r="D3288" s="3" t="s">
        <v>19</v>
      </c>
      <c r="E3288" s="3" t="s">
        <v>101</v>
      </c>
      <c r="F3288" s="3" t="s">
        <v>6431</v>
      </c>
      <c r="G3288" s="3" t="s">
        <v>6432</v>
      </c>
      <c r="H3288" s="3"/>
    </row>
    <row r="3289" ht="15.75" customHeight="1">
      <c r="A3289" s="2">
        <v>45704.0</v>
      </c>
      <c r="B3289" s="3" t="s">
        <v>7</v>
      </c>
      <c r="C3289" s="3" t="s">
        <v>126</v>
      </c>
      <c r="D3289" s="3" t="s">
        <v>9</v>
      </c>
      <c r="E3289" s="3" t="s">
        <v>10</v>
      </c>
      <c r="F3289" s="3" t="s">
        <v>6433</v>
      </c>
      <c r="G3289" s="3" t="s">
        <v>6434</v>
      </c>
      <c r="H3289" s="3"/>
    </row>
    <row r="3290" ht="15.75" customHeight="1">
      <c r="A3290" s="2">
        <v>45704.0</v>
      </c>
      <c r="B3290" s="3" t="s">
        <v>7</v>
      </c>
      <c r="C3290" s="3" t="s">
        <v>118</v>
      </c>
      <c r="D3290" s="3" t="s">
        <v>63</v>
      </c>
      <c r="E3290" s="3" t="s">
        <v>20</v>
      </c>
      <c r="F3290" s="3" t="s">
        <v>6435</v>
      </c>
      <c r="G3290" s="3" t="s">
        <v>6272</v>
      </c>
      <c r="H3290" s="3"/>
    </row>
    <row r="3291" ht="15.75" customHeight="1">
      <c r="A3291" s="2">
        <v>45704.0</v>
      </c>
      <c r="B3291" s="3" t="s">
        <v>7</v>
      </c>
      <c r="C3291" s="3" t="s">
        <v>106</v>
      </c>
      <c r="D3291" s="3" t="s">
        <v>38</v>
      </c>
      <c r="E3291" s="3" t="s">
        <v>101</v>
      </c>
      <c r="F3291" s="3" t="s">
        <v>6436</v>
      </c>
      <c r="G3291" s="3" t="s">
        <v>6437</v>
      </c>
      <c r="H3291" s="3"/>
    </row>
    <row r="3292" ht="15.75" customHeight="1">
      <c r="A3292" s="2">
        <v>45704.0</v>
      </c>
      <c r="B3292" s="3" t="s">
        <v>7</v>
      </c>
      <c r="C3292" s="3" t="s">
        <v>106</v>
      </c>
      <c r="D3292" s="3" t="s">
        <v>63</v>
      </c>
      <c r="E3292" s="3" t="s">
        <v>20</v>
      </c>
      <c r="F3292" s="3" t="s">
        <v>6438</v>
      </c>
      <c r="G3292" s="3" t="s">
        <v>6439</v>
      </c>
      <c r="H3292" s="3"/>
    </row>
    <row r="3293" ht="15.75" customHeight="1">
      <c r="A3293" s="2">
        <v>45704.0</v>
      </c>
      <c r="B3293" s="3" t="s">
        <v>7</v>
      </c>
      <c r="C3293" s="3" t="s">
        <v>106</v>
      </c>
      <c r="D3293" s="3" t="s">
        <v>23</v>
      </c>
      <c r="E3293" s="3" t="s">
        <v>15</v>
      </c>
      <c r="F3293" s="3" t="s">
        <v>6440</v>
      </c>
      <c r="G3293" s="3" t="s">
        <v>6441</v>
      </c>
      <c r="H3293" s="3"/>
    </row>
    <row r="3294" ht="15.75" customHeight="1">
      <c r="A3294" s="2">
        <v>45704.0</v>
      </c>
      <c r="B3294" s="3" t="s">
        <v>7</v>
      </c>
      <c r="C3294" s="3" t="s">
        <v>106</v>
      </c>
      <c r="D3294" s="3" t="s">
        <v>19</v>
      </c>
      <c r="E3294" s="3" t="s">
        <v>101</v>
      </c>
      <c r="F3294" s="3" t="s">
        <v>6442</v>
      </c>
      <c r="G3294" s="3" t="s">
        <v>6443</v>
      </c>
      <c r="H3294" s="3"/>
    </row>
    <row r="3295" ht="15.75" customHeight="1">
      <c r="A3295" s="2">
        <v>45704.0</v>
      </c>
      <c r="B3295" s="3" t="s">
        <v>7</v>
      </c>
      <c r="C3295" s="3" t="s">
        <v>8</v>
      </c>
      <c r="D3295" s="3" t="s">
        <v>26</v>
      </c>
      <c r="E3295" s="3" t="s">
        <v>1097</v>
      </c>
      <c r="F3295" s="3" t="s">
        <v>6444</v>
      </c>
      <c r="G3295" s="3" t="s">
        <v>6445</v>
      </c>
      <c r="H3295" s="3"/>
    </row>
    <row r="3296" ht="15.75" customHeight="1">
      <c r="A3296" s="2">
        <v>45704.0</v>
      </c>
      <c r="B3296" s="3" t="s">
        <v>13</v>
      </c>
      <c r="C3296" s="3" t="s">
        <v>14</v>
      </c>
      <c r="D3296" s="3" t="s">
        <v>26</v>
      </c>
      <c r="E3296" s="3" t="s">
        <v>15</v>
      </c>
      <c r="F3296" s="3" t="s">
        <v>6446</v>
      </c>
      <c r="G3296" s="3" t="s">
        <v>6447</v>
      </c>
      <c r="H3296" s="3"/>
    </row>
    <row r="3297" ht="15.75" customHeight="1">
      <c r="A3297" s="2">
        <v>45704.0</v>
      </c>
      <c r="B3297" s="3" t="s">
        <v>7</v>
      </c>
      <c r="C3297" s="3" t="s">
        <v>118</v>
      </c>
      <c r="D3297" s="3" t="s">
        <v>38</v>
      </c>
      <c r="E3297" s="3" t="s">
        <v>101</v>
      </c>
      <c r="F3297" s="3" t="s">
        <v>6448</v>
      </c>
      <c r="G3297" s="3" t="s">
        <v>6449</v>
      </c>
      <c r="H3297" s="3"/>
    </row>
    <row r="3298" ht="15.75" customHeight="1">
      <c r="A3298" s="2">
        <v>45704.0</v>
      </c>
      <c r="B3298" s="3" t="s">
        <v>7</v>
      </c>
      <c r="C3298" s="3" t="s">
        <v>131</v>
      </c>
      <c r="D3298" s="3" t="s">
        <v>63</v>
      </c>
      <c r="E3298" s="3" t="s">
        <v>20</v>
      </c>
      <c r="F3298" s="3" t="s">
        <v>6450</v>
      </c>
      <c r="G3298" s="3" t="s">
        <v>6451</v>
      </c>
      <c r="H3298" s="3"/>
    </row>
    <row r="3299" ht="15.75" customHeight="1">
      <c r="A3299" s="2">
        <v>45704.0</v>
      </c>
      <c r="B3299" s="3" t="s">
        <v>7</v>
      </c>
      <c r="C3299" s="3" t="s">
        <v>8</v>
      </c>
      <c r="D3299" s="3" t="s">
        <v>26</v>
      </c>
      <c r="E3299" s="3" t="s">
        <v>1097</v>
      </c>
      <c r="F3299" s="3" t="s">
        <v>6452</v>
      </c>
      <c r="G3299" s="3" t="s">
        <v>6453</v>
      </c>
      <c r="H3299" s="3"/>
    </row>
    <row r="3300" ht="15.75" customHeight="1">
      <c r="A3300" s="2">
        <v>45704.0</v>
      </c>
      <c r="B3300" s="3" t="s">
        <v>92</v>
      </c>
      <c r="C3300" s="3" t="s">
        <v>158</v>
      </c>
      <c r="D3300" s="3" t="s">
        <v>9</v>
      </c>
      <c r="E3300" s="3" t="s">
        <v>109</v>
      </c>
      <c r="F3300" s="3" t="s">
        <v>6454</v>
      </c>
      <c r="G3300" s="3" t="s">
        <v>6455</v>
      </c>
      <c r="H3300" s="3"/>
    </row>
    <row r="3301" ht="15.75" customHeight="1">
      <c r="A3301" s="2">
        <v>45704.0</v>
      </c>
      <c r="B3301" s="3" t="s">
        <v>7</v>
      </c>
      <c r="C3301" s="3" t="s">
        <v>131</v>
      </c>
      <c r="D3301" s="3" t="s">
        <v>34</v>
      </c>
      <c r="E3301" s="3" t="s">
        <v>10</v>
      </c>
      <c r="F3301" s="3" t="s">
        <v>6456</v>
      </c>
      <c r="G3301" s="3" t="s">
        <v>6457</v>
      </c>
      <c r="H3301" s="3"/>
    </row>
    <row r="3302" ht="15.75" customHeight="1">
      <c r="A3302" s="2">
        <v>45704.0</v>
      </c>
      <c r="B3302" s="3" t="s">
        <v>92</v>
      </c>
      <c r="C3302" s="3" t="s">
        <v>93</v>
      </c>
      <c r="D3302" s="3" t="s">
        <v>26</v>
      </c>
      <c r="E3302" s="3" t="s">
        <v>15</v>
      </c>
      <c r="F3302" s="3" t="s">
        <v>6458</v>
      </c>
      <c r="G3302" s="3" t="s">
        <v>6459</v>
      </c>
      <c r="H3302" s="3"/>
    </row>
    <row r="3303" ht="15.75" customHeight="1">
      <c r="A3303" s="2">
        <v>45704.0</v>
      </c>
      <c r="B3303" s="3" t="s">
        <v>92</v>
      </c>
      <c r="C3303" s="3" t="s">
        <v>98</v>
      </c>
      <c r="D3303" s="3" t="s">
        <v>23</v>
      </c>
      <c r="E3303" s="3" t="s">
        <v>15</v>
      </c>
      <c r="F3303" s="3" t="s">
        <v>709</v>
      </c>
      <c r="G3303" s="3" t="s">
        <v>6460</v>
      </c>
      <c r="H3303" s="3"/>
    </row>
    <row r="3304" ht="15.75" customHeight="1">
      <c r="A3304" s="2">
        <v>45704.0</v>
      </c>
      <c r="B3304" s="3" t="s">
        <v>92</v>
      </c>
      <c r="C3304" s="3" t="s">
        <v>98</v>
      </c>
      <c r="D3304" s="3" t="s">
        <v>63</v>
      </c>
      <c r="E3304" s="3" t="s">
        <v>109</v>
      </c>
      <c r="F3304" s="3" t="s">
        <v>6461</v>
      </c>
      <c r="G3304" s="3" t="s">
        <v>6462</v>
      </c>
      <c r="H3304" s="3"/>
    </row>
    <row r="3305" ht="15.75" customHeight="1">
      <c r="A3305" s="2">
        <v>45704.0</v>
      </c>
      <c r="B3305" s="3" t="s">
        <v>92</v>
      </c>
      <c r="C3305" s="3" t="s">
        <v>98</v>
      </c>
      <c r="D3305" s="3" t="s">
        <v>9</v>
      </c>
      <c r="E3305" s="3" t="s">
        <v>101</v>
      </c>
      <c r="F3305" s="3" t="s">
        <v>6463</v>
      </c>
      <c r="G3305" s="3" t="s">
        <v>6464</v>
      </c>
      <c r="H3305" s="3"/>
    </row>
    <row r="3306" ht="15.75" customHeight="1">
      <c r="A3306" s="2">
        <v>45704.0</v>
      </c>
      <c r="B3306" s="3" t="s">
        <v>92</v>
      </c>
      <c r="C3306" s="3" t="s">
        <v>98</v>
      </c>
      <c r="D3306" s="3" t="s">
        <v>23</v>
      </c>
      <c r="E3306" s="3" t="s">
        <v>15</v>
      </c>
      <c r="F3306" s="3" t="s">
        <v>6465</v>
      </c>
      <c r="G3306" s="3" t="s">
        <v>6466</v>
      </c>
      <c r="H3306" s="3"/>
    </row>
    <row r="3307" ht="15.75" customHeight="1">
      <c r="A3307" s="2">
        <v>45704.0</v>
      </c>
      <c r="B3307" s="3" t="s">
        <v>92</v>
      </c>
      <c r="C3307" s="3" t="s">
        <v>98</v>
      </c>
      <c r="D3307" s="3" t="s">
        <v>23</v>
      </c>
      <c r="E3307" s="3" t="s">
        <v>20</v>
      </c>
      <c r="F3307" s="3" t="s">
        <v>6467</v>
      </c>
      <c r="G3307" s="3" t="s">
        <v>6468</v>
      </c>
      <c r="H3307" s="3"/>
    </row>
    <row r="3308" ht="15.75" customHeight="1">
      <c r="A3308" s="2">
        <v>45704.0</v>
      </c>
      <c r="B3308" s="3" t="s">
        <v>92</v>
      </c>
      <c r="C3308" s="3" t="s">
        <v>93</v>
      </c>
      <c r="D3308" s="3" t="s">
        <v>38</v>
      </c>
      <c r="E3308" s="3" t="s">
        <v>101</v>
      </c>
      <c r="F3308" s="3" t="s">
        <v>6469</v>
      </c>
      <c r="G3308" s="3" t="s">
        <v>6470</v>
      </c>
      <c r="H3308" s="3"/>
    </row>
    <row r="3309" ht="15.75" customHeight="1">
      <c r="A3309" s="2">
        <v>45704.0</v>
      </c>
      <c r="B3309" s="3" t="s">
        <v>92</v>
      </c>
      <c r="C3309" s="3" t="s">
        <v>144</v>
      </c>
      <c r="D3309" s="3" t="s">
        <v>63</v>
      </c>
      <c r="E3309" s="3" t="s">
        <v>109</v>
      </c>
      <c r="F3309" s="3" t="s">
        <v>6471</v>
      </c>
      <c r="G3309" s="3" t="s">
        <v>6472</v>
      </c>
      <c r="H3309" s="3"/>
    </row>
    <row r="3310" ht="15.75" customHeight="1">
      <c r="A3310" s="2">
        <v>45704.0</v>
      </c>
      <c r="B3310" s="3" t="s">
        <v>92</v>
      </c>
      <c r="C3310" s="4" t="s">
        <v>149</v>
      </c>
      <c r="D3310" s="3" t="s">
        <v>23</v>
      </c>
      <c r="E3310" s="3" t="s">
        <v>15</v>
      </c>
      <c r="F3310" s="3" t="s">
        <v>6473</v>
      </c>
      <c r="G3310" s="3" t="s">
        <v>6474</v>
      </c>
      <c r="H3310" s="3"/>
    </row>
    <row r="3311" ht="15.75" customHeight="1">
      <c r="A3311" s="2">
        <v>45704.0</v>
      </c>
      <c r="B3311" s="3" t="s">
        <v>92</v>
      </c>
      <c r="C3311" s="4" t="s">
        <v>149</v>
      </c>
      <c r="D3311" s="3" t="s">
        <v>63</v>
      </c>
      <c r="E3311" s="3" t="s">
        <v>59</v>
      </c>
      <c r="F3311" s="3" t="s">
        <v>6475</v>
      </c>
      <c r="G3311" s="3" t="s">
        <v>6476</v>
      </c>
      <c r="H3311" s="3"/>
    </row>
    <row r="3312" ht="15.75" customHeight="1">
      <c r="A3312" s="2">
        <v>45704.0</v>
      </c>
      <c r="B3312" s="3" t="s">
        <v>92</v>
      </c>
      <c r="C3312" s="3" t="s">
        <v>158</v>
      </c>
      <c r="D3312" s="3" t="s">
        <v>63</v>
      </c>
      <c r="E3312" s="3" t="s">
        <v>59</v>
      </c>
      <c r="F3312" s="3" t="s">
        <v>6477</v>
      </c>
      <c r="G3312" s="3" t="s">
        <v>6478</v>
      </c>
      <c r="H3312" s="3"/>
    </row>
    <row r="3313" ht="15.75" customHeight="1">
      <c r="A3313" s="2">
        <v>45704.0</v>
      </c>
      <c r="B3313" s="3" t="s">
        <v>92</v>
      </c>
      <c r="C3313" s="3" t="s">
        <v>158</v>
      </c>
      <c r="D3313" s="3" t="s">
        <v>68</v>
      </c>
      <c r="E3313" s="3" t="s">
        <v>20</v>
      </c>
      <c r="F3313" s="3" t="s">
        <v>4284</v>
      </c>
      <c r="G3313" s="3" t="s">
        <v>6479</v>
      </c>
      <c r="H3313" s="3"/>
    </row>
    <row r="3314" ht="15.75" customHeight="1">
      <c r="A3314" s="2">
        <v>45704.0</v>
      </c>
      <c r="B3314" s="3" t="s">
        <v>92</v>
      </c>
      <c r="C3314" s="3" t="s">
        <v>158</v>
      </c>
      <c r="D3314" s="3" t="s">
        <v>38</v>
      </c>
      <c r="E3314" s="3" t="s">
        <v>15</v>
      </c>
      <c r="F3314" s="3" t="s">
        <v>6480</v>
      </c>
      <c r="G3314" s="3" t="s">
        <v>6481</v>
      </c>
      <c r="H3314" s="3"/>
    </row>
    <row r="3315" ht="15.75" customHeight="1">
      <c r="A3315" s="2">
        <v>45704.0</v>
      </c>
      <c r="B3315" s="3" t="s">
        <v>92</v>
      </c>
      <c r="C3315" s="3" t="s">
        <v>144</v>
      </c>
      <c r="D3315" s="3" t="s">
        <v>23</v>
      </c>
      <c r="E3315" s="3" t="s">
        <v>15</v>
      </c>
      <c r="F3315" s="3" t="s">
        <v>6482</v>
      </c>
      <c r="G3315" s="3" t="s">
        <v>6483</v>
      </c>
      <c r="H3315" s="3"/>
    </row>
    <row r="3316" ht="15.75" customHeight="1">
      <c r="A3316" s="2">
        <v>45705.0</v>
      </c>
      <c r="B3316" s="3" t="s">
        <v>13</v>
      </c>
      <c r="C3316" s="3" t="s">
        <v>169</v>
      </c>
      <c r="D3316" s="3" t="s">
        <v>9</v>
      </c>
      <c r="E3316" s="3" t="s">
        <v>101</v>
      </c>
      <c r="F3316" s="3" t="s">
        <v>3669</v>
      </c>
      <c r="G3316" s="3" t="s">
        <v>6484</v>
      </c>
      <c r="H3316" s="3"/>
    </row>
    <row r="3317" ht="15.75" customHeight="1">
      <c r="A3317" s="2">
        <v>45705.0</v>
      </c>
      <c r="B3317" s="3" t="s">
        <v>13</v>
      </c>
      <c r="C3317" s="3" t="s">
        <v>169</v>
      </c>
      <c r="D3317" s="3" t="s">
        <v>19</v>
      </c>
      <c r="E3317" s="3" t="s">
        <v>20</v>
      </c>
      <c r="F3317" s="3" t="s">
        <v>6026</v>
      </c>
      <c r="G3317" s="3" t="s">
        <v>6485</v>
      </c>
      <c r="H3317" s="3"/>
    </row>
    <row r="3318" ht="15.75" customHeight="1">
      <c r="A3318" s="2">
        <v>45705.0</v>
      </c>
      <c r="B3318" s="3" t="s">
        <v>13</v>
      </c>
      <c r="C3318" s="3" t="s">
        <v>169</v>
      </c>
      <c r="D3318" s="3" t="s">
        <v>19</v>
      </c>
      <c r="E3318" s="3" t="s">
        <v>20</v>
      </c>
      <c r="F3318" s="3" t="s">
        <v>6486</v>
      </c>
      <c r="G3318" s="3" t="s">
        <v>6487</v>
      </c>
      <c r="H3318" s="3"/>
    </row>
    <row r="3319" ht="15.75" customHeight="1">
      <c r="A3319" s="2">
        <v>45705.0</v>
      </c>
      <c r="B3319" s="3" t="s">
        <v>13</v>
      </c>
      <c r="C3319" s="3" t="s">
        <v>37</v>
      </c>
      <c r="D3319" s="3" t="s">
        <v>34</v>
      </c>
      <c r="E3319" s="3" t="s">
        <v>15</v>
      </c>
      <c r="F3319" s="3" t="s">
        <v>6488</v>
      </c>
      <c r="G3319" s="3" t="s">
        <v>6489</v>
      </c>
      <c r="H3319" s="3"/>
    </row>
    <row r="3320" ht="15.75" customHeight="1">
      <c r="A3320" s="2">
        <v>45705.0</v>
      </c>
      <c r="B3320" s="3" t="s">
        <v>13</v>
      </c>
      <c r="C3320" s="3" t="s">
        <v>37</v>
      </c>
      <c r="D3320" s="3" t="s">
        <v>23</v>
      </c>
      <c r="E3320" s="3" t="s">
        <v>59</v>
      </c>
      <c r="F3320" s="3" t="s">
        <v>6490</v>
      </c>
      <c r="G3320" s="3" t="s">
        <v>6491</v>
      </c>
      <c r="H3320" s="3"/>
    </row>
    <row r="3321" ht="15.75" customHeight="1">
      <c r="A3321" s="2">
        <v>45705.0</v>
      </c>
      <c r="B3321" s="3" t="s">
        <v>13</v>
      </c>
      <c r="C3321" s="3" t="s">
        <v>37</v>
      </c>
      <c r="D3321" s="3" t="s">
        <v>34</v>
      </c>
      <c r="E3321" s="3" t="s">
        <v>15</v>
      </c>
      <c r="F3321" s="3" t="s">
        <v>2643</v>
      </c>
      <c r="G3321" s="3" t="s">
        <v>6492</v>
      </c>
      <c r="H3321" s="3"/>
    </row>
    <row r="3322" ht="15.75" customHeight="1">
      <c r="A3322" s="2">
        <v>45705.0</v>
      </c>
      <c r="B3322" s="3" t="s">
        <v>13</v>
      </c>
      <c r="C3322" s="3" t="s">
        <v>29</v>
      </c>
      <c r="D3322" s="3" t="s">
        <v>26</v>
      </c>
      <c r="E3322" s="3" t="s">
        <v>15</v>
      </c>
      <c r="F3322" s="3" t="s">
        <v>6493</v>
      </c>
      <c r="G3322" s="3" t="s">
        <v>1136</v>
      </c>
      <c r="H3322" s="3"/>
    </row>
    <row r="3323" ht="15.75" customHeight="1">
      <c r="A3323" s="2">
        <v>45705.0</v>
      </c>
      <c r="B3323" s="3" t="s">
        <v>13</v>
      </c>
      <c r="C3323" s="3" t="s">
        <v>29</v>
      </c>
      <c r="D3323" s="3" t="s">
        <v>68</v>
      </c>
      <c r="E3323" s="3" t="s">
        <v>59</v>
      </c>
      <c r="F3323" s="3" t="s">
        <v>1341</v>
      </c>
      <c r="G3323" s="3" t="s">
        <v>6494</v>
      </c>
      <c r="H3323" s="3"/>
    </row>
    <row r="3324" ht="15.75" customHeight="1">
      <c r="A3324" s="2">
        <v>45705.0</v>
      </c>
      <c r="B3324" s="3" t="s">
        <v>13</v>
      </c>
      <c r="C3324" s="3" t="s">
        <v>18</v>
      </c>
      <c r="D3324" s="3" t="s">
        <v>19</v>
      </c>
      <c r="E3324" s="3" t="s">
        <v>20</v>
      </c>
      <c r="F3324" s="3" t="s">
        <v>6495</v>
      </c>
      <c r="G3324" s="3" t="s">
        <v>6496</v>
      </c>
      <c r="H3324" s="3"/>
    </row>
    <row r="3325" ht="15.75" customHeight="1">
      <c r="A3325" s="2">
        <v>45705.0</v>
      </c>
      <c r="B3325" s="3" t="s">
        <v>13</v>
      </c>
      <c r="C3325" s="3" t="s">
        <v>18</v>
      </c>
      <c r="D3325" s="3" t="s">
        <v>23</v>
      </c>
      <c r="E3325" s="3" t="s">
        <v>20</v>
      </c>
      <c r="F3325" s="3" t="s">
        <v>5299</v>
      </c>
      <c r="G3325" s="3" t="s">
        <v>6497</v>
      </c>
      <c r="H3325" s="3"/>
    </row>
    <row r="3326" ht="15.75" customHeight="1">
      <c r="A3326" s="2">
        <v>45705.0</v>
      </c>
      <c r="B3326" s="3" t="s">
        <v>13</v>
      </c>
      <c r="C3326" s="3" t="s">
        <v>18</v>
      </c>
      <c r="D3326" s="3" t="s">
        <v>19</v>
      </c>
      <c r="E3326" s="3" t="s">
        <v>20</v>
      </c>
      <c r="F3326" s="3" t="s">
        <v>6498</v>
      </c>
      <c r="G3326" s="3" t="s">
        <v>6499</v>
      </c>
      <c r="H3326" s="3"/>
    </row>
    <row r="3327" ht="15.75" customHeight="1">
      <c r="A3327" s="2">
        <v>45705.0</v>
      </c>
      <c r="B3327" s="3" t="s">
        <v>13</v>
      </c>
      <c r="C3327" s="3" t="s">
        <v>169</v>
      </c>
      <c r="D3327" s="3" t="s">
        <v>34</v>
      </c>
      <c r="E3327" s="3" t="s">
        <v>101</v>
      </c>
      <c r="F3327" s="3" t="s">
        <v>6500</v>
      </c>
      <c r="G3327" s="3" t="s">
        <v>6501</v>
      </c>
      <c r="H3327" s="3"/>
    </row>
    <row r="3328" ht="15.75" customHeight="1">
      <c r="A3328" s="2">
        <v>45705.0</v>
      </c>
      <c r="B3328" s="3" t="s">
        <v>13</v>
      </c>
      <c r="C3328" s="3" t="s">
        <v>18</v>
      </c>
      <c r="D3328" s="3" t="s">
        <v>19</v>
      </c>
      <c r="E3328" s="3" t="s">
        <v>20</v>
      </c>
      <c r="F3328" s="3" t="s">
        <v>6502</v>
      </c>
      <c r="G3328" s="3" t="s">
        <v>6503</v>
      </c>
      <c r="H3328" s="3"/>
    </row>
    <row r="3329" ht="15.75" customHeight="1">
      <c r="A3329" s="2">
        <v>45705.0</v>
      </c>
      <c r="B3329" s="3" t="s">
        <v>13</v>
      </c>
      <c r="C3329" s="3" t="s">
        <v>29</v>
      </c>
      <c r="D3329" s="3" t="s">
        <v>38</v>
      </c>
      <c r="E3329" s="3" t="s">
        <v>15</v>
      </c>
      <c r="F3329" s="3" t="s">
        <v>6504</v>
      </c>
      <c r="G3329" s="3" t="s">
        <v>6505</v>
      </c>
      <c r="H3329" s="3"/>
    </row>
    <row r="3330" ht="15.75" customHeight="1">
      <c r="A3330" s="2">
        <v>45705.0</v>
      </c>
      <c r="B3330" s="3" t="s">
        <v>57</v>
      </c>
      <c r="C3330" s="3" t="s">
        <v>58</v>
      </c>
      <c r="D3330" s="3" t="s">
        <v>23</v>
      </c>
      <c r="E3330" s="3" t="s">
        <v>59</v>
      </c>
      <c r="F3330" s="3" t="s">
        <v>6506</v>
      </c>
      <c r="G3330" s="3" t="s">
        <v>6507</v>
      </c>
      <c r="H3330" s="3"/>
    </row>
    <row r="3331" ht="15.75" customHeight="1">
      <c r="A3331" s="2">
        <v>45705.0</v>
      </c>
      <c r="B3331" s="3" t="s">
        <v>57</v>
      </c>
      <c r="C3331" s="4" t="s">
        <v>62</v>
      </c>
      <c r="D3331" s="3" t="s">
        <v>26</v>
      </c>
      <c r="E3331" s="3" t="s">
        <v>20</v>
      </c>
      <c r="F3331" s="3" t="s">
        <v>6508</v>
      </c>
      <c r="G3331" s="3" t="s">
        <v>6509</v>
      </c>
      <c r="H3331" s="3"/>
    </row>
    <row r="3332" ht="15.75" customHeight="1">
      <c r="A3332" s="2">
        <v>45705.0</v>
      </c>
      <c r="B3332" s="3" t="s">
        <v>57</v>
      </c>
      <c r="C3332" s="3" t="s">
        <v>58</v>
      </c>
      <c r="D3332" s="3" t="s">
        <v>19</v>
      </c>
      <c r="E3332" s="3" t="s">
        <v>59</v>
      </c>
      <c r="F3332" s="3" t="s">
        <v>6510</v>
      </c>
      <c r="G3332" s="3" t="s">
        <v>6511</v>
      </c>
      <c r="H3332" s="3"/>
    </row>
    <row r="3333" ht="15.75" customHeight="1">
      <c r="A3333" s="2">
        <v>45705.0</v>
      </c>
      <c r="B3333" s="3" t="s">
        <v>13</v>
      </c>
      <c r="C3333" s="3" t="s">
        <v>18</v>
      </c>
      <c r="D3333" s="3" t="s">
        <v>68</v>
      </c>
      <c r="E3333" s="3" t="s">
        <v>59</v>
      </c>
      <c r="F3333" s="3" t="s">
        <v>6512</v>
      </c>
      <c r="G3333" s="3" t="s">
        <v>6513</v>
      </c>
      <c r="H3333" s="3"/>
    </row>
    <row r="3334" ht="15.75" customHeight="1">
      <c r="A3334" s="2">
        <v>45705.0</v>
      </c>
      <c r="B3334" s="3" t="s">
        <v>57</v>
      </c>
      <c r="C3334" s="3" t="s">
        <v>85</v>
      </c>
      <c r="D3334" s="3" t="s">
        <v>26</v>
      </c>
      <c r="E3334" s="3" t="s">
        <v>20</v>
      </c>
      <c r="F3334" s="3" t="s">
        <v>6514</v>
      </c>
      <c r="G3334" s="3" t="s">
        <v>6515</v>
      </c>
      <c r="H3334" s="3"/>
    </row>
    <row r="3335" ht="15.75" customHeight="1">
      <c r="A3335" s="2">
        <v>45705.0</v>
      </c>
      <c r="B3335" s="3" t="s">
        <v>57</v>
      </c>
      <c r="C3335" s="3" t="s">
        <v>85</v>
      </c>
      <c r="D3335" s="3" t="s">
        <v>23</v>
      </c>
      <c r="E3335" s="3" t="s">
        <v>59</v>
      </c>
      <c r="F3335" s="3" t="s">
        <v>6516</v>
      </c>
      <c r="G3335" s="3" t="s">
        <v>6517</v>
      </c>
      <c r="H3335" s="3"/>
    </row>
    <row r="3336" ht="15.75" customHeight="1">
      <c r="A3336" s="2">
        <v>45705.0</v>
      </c>
      <c r="B3336" s="3" t="s">
        <v>57</v>
      </c>
      <c r="C3336" s="3" t="s">
        <v>80</v>
      </c>
      <c r="D3336" s="3" t="s">
        <v>38</v>
      </c>
      <c r="E3336" s="3" t="s">
        <v>20</v>
      </c>
      <c r="F3336" s="3" t="s">
        <v>6518</v>
      </c>
      <c r="G3336" s="3" t="s">
        <v>6519</v>
      </c>
      <c r="H3336" s="3"/>
    </row>
    <row r="3337" ht="15.75" customHeight="1">
      <c r="A3337" s="2">
        <v>45705.0</v>
      </c>
      <c r="B3337" s="3" t="s">
        <v>57</v>
      </c>
      <c r="C3337" s="3" t="s">
        <v>80</v>
      </c>
      <c r="D3337" s="3" t="s">
        <v>38</v>
      </c>
      <c r="E3337" s="3" t="s">
        <v>20</v>
      </c>
      <c r="F3337" s="3" t="s">
        <v>6520</v>
      </c>
      <c r="G3337" s="3" t="s">
        <v>6521</v>
      </c>
      <c r="H3337" s="3"/>
    </row>
    <row r="3338" ht="15.75" customHeight="1">
      <c r="A3338" s="2">
        <v>45705.0</v>
      </c>
      <c r="B3338" s="3" t="s">
        <v>57</v>
      </c>
      <c r="C3338" s="3" t="s">
        <v>80</v>
      </c>
      <c r="D3338" s="3" t="s">
        <v>23</v>
      </c>
      <c r="E3338" s="3" t="s">
        <v>59</v>
      </c>
      <c r="F3338" s="3" t="s">
        <v>6522</v>
      </c>
      <c r="G3338" s="3" t="s">
        <v>6523</v>
      </c>
      <c r="H3338" s="3"/>
    </row>
    <row r="3339" ht="15.75" customHeight="1">
      <c r="A3339" s="2">
        <v>45705.0</v>
      </c>
      <c r="B3339" s="3" t="s">
        <v>57</v>
      </c>
      <c r="C3339" s="3" t="s">
        <v>58</v>
      </c>
      <c r="D3339" s="3" t="s">
        <v>23</v>
      </c>
      <c r="E3339" s="3" t="s">
        <v>59</v>
      </c>
      <c r="F3339" s="3" t="s">
        <v>6524</v>
      </c>
      <c r="G3339" s="3" t="s">
        <v>6525</v>
      </c>
      <c r="H3339" s="3"/>
    </row>
    <row r="3340" ht="15.75" customHeight="1">
      <c r="A3340" s="2">
        <v>45705.0</v>
      </c>
      <c r="B3340" s="3" t="s">
        <v>57</v>
      </c>
      <c r="C3340" s="3" t="s">
        <v>71</v>
      </c>
      <c r="D3340" s="3" t="s">
        <v>23</v>
      </c>
      <c r="E3340" s="3" t="s">
        <v>59</v>
      </c>
      <c r="F3340" s="3" t="s">
        <v>6526</v>
      </c>
      <c r="G3340" s="3" t="s">
        <v>6527</v>
      </c>
      <c r="H3340" s="3"/>
    </row>
    <row r="3341" ht="15.75" customHeight="1">
      <c r="A3341" s="2">
        <v>45705.0</v>
      </c>
      <c r="B3341" s="3" t="s">
        <v>57</v>
      </c>
      <c r="C3341" s="3" t="s">
        <v>71</v>
      </c>
      <c r="D3341" s="3" t="s">
        <v>23</v>
      </c>
      <c r="E3341" s="3" t="s">
        <v>59</v>
      </c>
      <c r="F3341" s="3" t="s">
        <v>6528</v>
      </c>
      <c r="G3341" s="3" t="s">
        <v>6529</v>
      </c>
      <c r="H3341" s="3"/>
    </row>
    <row r="3342" ht="15.75" customHeight="1">
      <c r="A3342" s="2">
        <v>45705.0</v>
      </c>
      <c r="B3342" s="3" t="s">
        <v>57</v>
      </c>
      <c r="C3342" s="4" t="s">
        <v>62</v>
      </c>
      <c r="D3342" s="3" t="s">
        <v>63</v>
      </c>
      <c r="E3342" s="3" t="s">
        <v>59</v>
      </c>
      <c r="F3342" s="3" t="s">
        <v>6530</v>
      </c>
      <c r="G3342" s="3" t="s">
        <v>6531</v>
      </c>
      <c r="H3342" s="3"/>
    </row>
    <row r="3343" ht="15.75" customHeight="1">
      <c r="A3343" s="2">
        <v>45705.0</v>
      </c>
      <c r="B3343" s="3" t="s">
        <v>57</v>
      </c>
      <c r="C3343" s="4" t="s">
        <v>62</v>
      </c>
      <c r="D3343" s="3" t="s">
        <v>63</v>
      </c>
      <c r="E3343" s="3" t="s">
        <v>59</v>
      </c>
      <c r="F3343" s="3" t="s">
        <v>6532</v>
      </c>
      <c r="G3343" s="3" t="s">
        <v>6533</v>
      </c>
      <c r="H3343" s="3"/>
    </row>
    <row r="3344" ht="15.75" customHeight="1">
      <c r="A3344" s="2">
        <v>45705.0</v>
      </c>
      <c r="B3344" s="3" t="s">
        <v>57</v>
      </c>
      <c r="C3344" s="4" t="s">
        <v>62</v>
      </c>
      <c r="D3344" s="3" t="s">
        <v>23</v>
      </c>
      <c r="E3344" s="3" t="s">
        <v>20</v>
      </c>
      <c r="F3344" s="3" t="s">
        <v>6534</v>
      </c>
      <c r="G3344" s="3" t="s">
        <v>6535</v>
      </c>
      <c r="H3344" s="3"/>
    </row>
    <row r="3345" ht="15.75" customHeight="1">
      <c r="A3345" s="2">
        <v>45705.0</v>
      </c>
      <c r="B3345" s="3" t="s">
        <v>57</v>
      </c>
      <c r="C3345" s="3" t="s">
        <v>58</v>
      </c>
      <c r="D3345" s="3" t="s">
        <v>19</v>
      </c>
      <c r="E3345" s="3" t="s">
        <v>20</v>
      </c>
      <c r="F3345" s="3" t="s">
        <v>6536</v>
      </c>
      <c r="G3345" s="3" t="s">
        <v>6537</v>
      </c>
      <c r="H3345" s="3"/>
    </row>
    <row r="3346" ht="15.75" customHeight="1">
      <c r="A3346" s="2">
        <v>45705.0</v>
      </c>
      <c r="B3346" s="3" t="s">
        <v>57</v>
      </c>
      <c r="C3346" s="3" t="s">
        <v>58</v>
      </c>
      <c r="D3346" s="3" t="s">
        <v>26</v>
      </c>
      <c r="E3346" s="3" t="s">
        <v>20</v>
      </c>
      <c r="F3346" s="3" t="s">
        <v>6538</v>
      </c>
      <c r="G3346" s="3" t="s">
        <v>6539</v>
      </c>
      <c r="H3346" s="3"/>
    </row>
    <row r="3347" ht="15.75" customHeight="1">
      <c r="A3347" s="2">
        <v>45705.0</v>
      </c>
      <c r="B3347" s="3" t="s">
        <v>57</v>
      </c>
      <c r="C3347" s="3" t="s">
        <v>71</v>
      </c>
      <c r="D3347" s="3" t="s">
        <v>26</v>
      </c>
      <c r="E3347" s="3" t="s">
        <v>20</v>
      </c>
      <c r="F3347" s="3" t="s">
        <v>1468</v>
      </c>
      <c r="G3347" s="3" t="s">
        <v>6540</v>
      </c>
      <c r="H3347" s="3"/>
    </row>
    <row r="3348" ht="15.75" customHeight="1">
      <c r="A3348" s="2">
        <v>45705.0</v>
      </c>
      <c r="B3348" s="3" t="s">
        <v>13</v>
      </c>
      <c r="C3348" s="3" t="s">
        <v>14</v>
      </c>
      <c r="D3348" s="3" t="s">
        <v>38</v>
      </c>
      <c r="E3348" s="3" t="s">
        <v>20</v>
      </c>
      <c r="F3348" s="3" t="s">
        <v>6541</v>
      </c>
      <c r="G3348" s="3" t="s">
        <v>6542</v>
      </c>
      <c r="H3348" s="3"/>
    </row>
    <row r="3349" ht="15.75" customHeight="1">
      <c r="A3349" s="2">
        <v>45705.0</v>
      </c>
      <c r="B3349" s="3" t="s">
        <v>13</v>
      </c>
      <c r="C3349" s="3" t="s">
        <v>14</v>
      </c>
      <c r="D3349" s="3" t="s">
        <v>26</v>
      </c>
      <c r="E3349" s="3" t="s">
        <v>20</v>
      </c>
      <c r="F3349" s="3" t="s">
        <v>6543</v>
      </c>
      <c r="G3349" s="3" t="s">
        <v>6544</v>
      </c>
      <c r="H3349" s="3"/>
    </row>
    <row r="3350" ht="15.75" customHeight="1">
      <c r="A3350" s="2">
        <v>45705.0</v>
      </c>
      <c r="B3350" s="3" t="s">
        <v>13</v>
      </c>
      <c r="C3350" s="3" t="s">
        <v>14</v>
      </c>
      <c r="D3350" s="3" t="s">
        <v>63</v>
      </c>
      <c r="E3350" s="3" t="s">
        <v>59</v>
      </c>
      <c r="F3350" s="3" t="s">
        <v>6545</v>
      </c>
      <c r="G3350" s="3" t="s">
        <v>6546</v>
      </c>
      <c r="H3350" s="3"/>
    </row>
    <row r="3351" ht="15.75" customHeight="1">
      <c r="A3351" s="2">
        <v>45705.0</v>
      </c>
      <c r="B3351" s="3" t="s">
        <v>7</v>
      </c>
      <c r="C3351" s="3" t="s">
        <v>8</v>
      </c>
      <c r="D3351" s="3" t="s">
        <v>34</v>
      </c>
      <c r="E3351" s="3" t="s">
        <v>258</v>
      </c>
      <c r="F3351" s="3" t="s">
        <v>6547</v>
      </c>
      <c r="G3351" s="3" t="s">
        <v>6548</v>
      </c>
      <c r="H3351" s="3"/>
    </row>
    <row r="3352" ht="15.75" customHeight="1">
      <c r="A3352" s="2">
        <v>45705.0</v>
      </c>
      <c r="B3352" s="3" t="s">
        <v>7</v>
      </c>
      <c r="C3352" s="3" t="s">
        <v>8</v>
      </c>
      <c r="D3352" s="3" t="s">
        <v>38</v>
      </c>
      <c r="E3352" s="3" t="s">
        <v>101</v>
      </c>
      <c r="F3352" s="3" t="s">
        <v>6549</v>
      </c>
      <c r="G3352" s="3" t="s">
        <v>6550</v>
      </c>
      <c r="H3352" s="3"/>
    </row>
    <row r="3353" ht="15.75" customHeight="1">
      <c r="A3353" s="2">
        <v>45705.0</v>
      </c>
      <c r="B3353" s="3" t="s">
        <v>7</v>
      </c>
      <c r="C3353" s="3" t="s">
        <v>8</v>
      </c>
      <c r="D3353" s="3" t="s">
        <v>9</v>
      </c>
      <c r="E3353" s="3" t="s">
        <v>258</v>
      </c>
      <c r="F3353" s="3" t="s">
        <v>6551</v>
      </c>
      <c r="G3353" s="3" t="s">
        <v>6552</v>
      </c>
      <c r="H3353" s="3"/>
    </row>
    <row r="3354" ht="15.75" customHeight="1">
      <c r="A3354" s="2">
        <v>45705.0</v>
      </c>
      <c r="B3354" s="3" t="s">
        <v>7</v>
      </c>
      <c r="C3354" s="3" t="s">
        <v>8</v>
      </c>
      <c r="D3354" s="3" t="s">
        <v>68</v>
      </c>
      <c r="E3354" s="3" t="s">
        <v>15</v>
      </c>
      <c r="F3354" s="3" t="s">
        <v>6553</v>
      </c>
      <c r="G3354" s="3" t="s">
        <v>6554</v>
      </c>
      <c r="H3354" s="3"/>
    </row>
    <row r="3355" ht="15.75" customHeight="1">
      <c r="A3355" s="2">
        <v>45705.0</v>
      </c>
      <c r="B3355" s="3" t="s">
        <v>7</v>
      </c>
      <c r="C3355" s="3" t="s">
        <v>106</v>
      </c>
      <c r="D3355" s="3" t="s">
        <v>68</v>
      </c>
      <c r="E3355" s="3" t="s">
        <v>20</v>
      </c>
      <c r="F3355" s="3" t="s">
        <v>1768</v>
      </c>
      <c r="G3355" s="3" t="s">
        <v>6555</v>
      </c>
      <c r="H3355" s="3"/>
    </row>
    <row r="3356" ht="15.75" customHeight="1">
      <c r="A3356" s="2">
        <v>45705.0</v>
      </c>
      <c r="B3356" s="3" t="s">
        <v>7</v>
      </c>
      <c r="C3356" s="3" t="s">
        <v>106</v>
      </c>
      <c r="D3356" s="3" t="s">
        <v>38</v>
      </c>
      <c r="E3356" s="3" t="s">
        <v>15</v>
      </c>
      <c r="F3356" s="3" t="s">
        <v>6556</v>
      </c>
      <c r="G3356" s="3" t="s">
        <v>6557</v>
      </c>
      <c r="H3356" s="3"/>
    </row>
    <row r="3357" ht="15.75" customHeight="1">
      <c r="A3357" s="2">
        <v>45705.0</v>
      </c>
      <c r="B3357" s="3" t="s">
        <v>7</v>
      </c>
      <c r="C3357" s="3" t="s">
        <v>106</v>
      </c>
      <c r="D3357" s="3" t="s">
        <v>23</v>
      </c>
      <c r="E3357" s="3" t="s">
        <v>15</v>
      </c>
      <c r="F3357" s="3" t="s">
        <v>6558</v>
      </c>
      <c r="G3357" s="3" t="s">
        <v>6559</v>
      </c>
      <c r="H3357" s="3"/>
    </row>
    <row r="3358" ht="15.75" customHeight="1">
      <c r="A3358" s="2">
        <v>45705.0</v>
      </c>
      <c r="B3358" s="3" t="s">
        <v>7</v>
      </c>
      <c r="C3358" s="3" t="s">
        <v>118</v>
      </c>
      <c r="D3358" s="3" t="s">
        <v>9</v>
      </c>
      <c r="E3358" s="3" t="s">
        <v>258</v>
      </c>
      <c r="F3358" s="3" t="s">
        <v>6560</v>
      </c>
      <c r="G3358" s="3" t="s">
        <v>6561</v>
      </c>
      <c r="H3358" s="3"/>
    </row>
    <row r="3359" ht="15.75" customHeight="1">
      <c r="A3359" s="2">
        <v>45705.0</v>
      </c>
      <c r="B3359" s="3" t="s">
        <v>7</v>
      </c>
      <c r="C3359" s="3" t="s">
        <v>118</v>
      </c>
      <c r="D3359" s="3" t="s">
        <v>23</v>
      </c>
      <c r="E3359" s="3" t="s">
        <v>15</v>
      </c>
      <c r="F3359" s="3" t="s">
        <v>6562</v>
      </c>
      <c r="G3359" s="3" t="s">
        <v>6563</v>
      </c>
      <c r="H3359" s="3"/>
    </row>
    <row r="3360" ht="15.75" customHeight="1">
      <c r="A3360" s="2">
        <v>45705.0</v>
      </c>
      <c r="B3360" s="3" t="s">
        <v>7</v>
      </c>
      <c r="C3360" s="3" t="s">
        <v>126</v>
      </c>
      <c r="D3360" s="3" t="s">
        <v>38</v>
      </c>
      <c r="E3360" s="3" t="s">
        <v>101</v>
      </c>
      <c r="F3360" s="3" t="s">
        <v>6564</v>
      </c>
      <c r="G3360" s="3" t="s">
        <v>6565</v>
      </c>
      <c r="H3360" s="3"/>
    </row>
    <row r="3361" ht="15.75" customHeight="1">
      <c r="A3361" s="2">
        <v>45705.0</v>
      </c>
      <c r="B3361" s="3" t="s">
        <v>7</v>
      </c>
      <c r="C3361" s="3" t="s">
        <v>126</v>
      </c>
      <c r="D3361" s="3" t="s">
        <v>63</v>
      </c>
      <c r="E3361" s="3" t="s">
        <v>20</v>
      </c>
      <c r="F3361" s="3" t="s">
        <v>6566</v>
      </c>
      <c r="G3361" s="3" t="s">
        <v>6567</v>
      </c>
      <c r="H3361" s="3"/>
    </row>
    <row r="3362" ht="15.75" customHeight="1">
      <c r="A3362" s="2">
        <v>45705.0</v>
      </c>
      <c r="B3362" s="3" t="s">
        <v>7</v>
      </c>
      <c r="C3362" s="3" t="s">
        <v>126</v>
      </c>
      <c r="D3362" s="3" t="s">
        <v>19</v>
      </c>
      <c r="E3362" s="3" t="s">
        <v>15</v>
      </c>
      <c r="F3362" s="3" t="s">
        <v>6568</v>
      </c>
      <c r="G3362" s="3" t="s">
        <v>6569</v>
      </c>
      <c r="H3362" s="3"/>
    </row>
    <row r="3363" ht="15.75" customHeight="1">
      <c r="A3363" s="2">
        <v>45705.0</v>
      </c>
      <c r="B3363" s="3" t="s">
        <v>7</v>
      </c>
      <c r="C3363" s="3" t="s">
        <v>131</v>
      </c>
      <c r="D3363" s="3" t="s">
        <v>34</v>
      </c>
      <c r="E3363" s="3" t="s">
        <v>258</v>
      </c>
      <c r="F3363" s="3" t="s">
        <v>6570</v>
      </c>
      <c r="G3363" s="3" t="s">
        <v>6571</v>
      </c>
      <c r="H3363" s="3"/>
    </row>
    <row r="3364" ht="15.75" customHeight="1">
      <c r="A3364" s="2">
        <v>45705.0</v>
      </c>
      <c r="B3364" s="3" t="s">
        <v>7</v>
      </c>
      <c r="C3364" s="3" t="s">
        <v>131</v>
      </c>
      <c r="D3364" s="3" t="s">
        <v>19</v>
      </c>
      <c r="E3364" s="3" t="s">
        <v>15</v>
      </c>
      <c r="F3364" s="3" t="s">
        <v>6572</v>
      </c>
      <c r="G3364" s="3" t="s">
        <v>6573</v>
      </c>
      <c r="H3364" s="3"/>
    </row>
    <row r="3365" ht="15.75" customHeight="1">
      <c r="A3365" s="2">
        <v>45705.0</v>
      </c>
      <c r="B3365" s="3" t="s">
        <v>92</v>
      </c>
      <c r="C3365" s="3" t="s">
        <v>158</v>
      </c>
      <c r="D3365" s="3" t="s">
        <v>63</v>
      </c>
      <c r="E3365" s="3" t="s">
        <v>59</v>
      </c>
      <c r="F3365" s="3" t="s">
        <v>6574</v>
      </c>
      <c r="G3365" s="3" t="s">
        <v>6575</v>
      </c>
      <c r="H3365" s="3"/>
    </row>
    <row r="3366" ht="15.75" customHeight="1">
      <c r="A3366" s="2">
        <v>45705.0</v>
      </c>
      <c r="B3366" s="3" t="s">
        <v>7</v>
      </c>
      <c r="C3366" s="3" t="s">
        <v>118</v>
      </c>
      <c r="D3366" s="3" t="s">
        <v>68</v>
      </c>
      <c r="E3366" s="3" t="s">
        <v>15</v>
      </c>
      <c r="F3366" s="3" t="s">
        <v>6576</v>
      </c>
      <c r="G3366" s="3" t="s">
        <v>6577</v>
      </c>
      <c r="H3366" s="3"/>
    </row>
    <row r="3367" ht="15.75" customHeight="1">
      <c r="A3367" s="2">
        <v>45705.0</v>
      </c>
      <c r="B3367" s="3" t="s">
        <v>92</v>
      </c>
      <c r="C3367" s="3" t="s">
        <v>158</v>
      </c>
      <c r="D3367" s="3" t="s">
        <v>19</v>
      </c>
      <c r="E3367" s="3" t="s">
        <v>20</v>
      </c>
      <c r="F3367" s="3" t="s">
        <v>6578</v>
      </c>
      <c r="G3367" s="3" t="s">
        <v>6579</v>
      </c>
      <c r="H3367" s="3"/>
    </row>
    <row r="3368" ht="15.75" customHeight="1">
      <c r="A3368" s="2">
        <v>45705.0</v>
      </c>
      <c r="B3368" s="3" t="s">
        <v>92</v>
      </c>
      <c r="C3368" s="3" t="s">
        <v>158</v>
      </c>
      <c r="D3368" s="3" t="s">
        <v>9</v>
      </c>
      <c r="E3368" s="3" t="s">
        <v>101</v>
      </c>
      <c r="F3368" s="3" t="s">
        <v>6580</v>
      </c>
      <c r="G3368" s="3" t="s">
        <v>6581</v>
      </c>
      <c r="H3368" s="3"/>
    </row>
    <row r="3369" ht="15.75" customHeight="1">
      <c r="A3369" s="2">
        <v>45705.0</v>
      </c>
      <c r="B3369" s="3" t="s">
        <v>13</v>
      </c>
      <c r="C3369" s="3" t="s">
        <v>14</v>
      </c>
      <c r="D3369" s="3" t="s">
        <v>26</v>
      </c>
      <c r="E3369" s="3" t="s">
        <v>20</v>
      </c>
      <c r="F3369" s="3" t="s">
        <v>6582</v>
      </c>
      <c r="G3369" s="3" t="s">
        <v>6583</v>
      </c>
      <c r="H3369" s="3"/>
    </row>
    <row r="3370" ht="15.75" customHeight="1">
      <c r="A3370" s="2">
        <v>45705.0</v>
      </c>
      <c r="B3370" s="3" t="s">
        <v>13</v>
      </c>
      <c r="C3370" s="3" t="s">
        <v>14</v>
      </c>
      <c r="D3370" s="3" t="s">
        <v>23</v>
      </c>
      <c r="E3370" s="3" t="s">
        <v>20</v>
      </c>
      <c r="F3370" s="3" t="s">
        <v>6584</v>
      </c>
      <c r="G3370" s="3" t="s">
        <v>6585</v>
      </c>
      <c r="H3370" s="3"/>
    </row>
    <row r="3371" ht="15.75" customHeight="1">
      <c r="A3371" s="2">
        <v>45705.0</v>
      </c>
      <c r="B3371" s="3" t="s">
        <v>92</v>
      </c>
      <c r="C3371" s="3" t="s">
        <v>93</v>
      </c>
      <c r="D3371" s="3" t="s">
        <v>9</v>
      </c>
      <c r="E3371" s="3" t="s">
        <v>109</v>
      </c>
      <c r="F3371" s="3" t="s">
        <v>6586</v>
      </c>
      <c r="G3371" s="3" t="s">
        <v>6587</v>
      </c>
      <c r="H3371" s="3"/>
    </row>
    <row r="3372" ht="15.75" customHeight="1">
      <c r="A3372" s="2">
        <v>45705.0</v>
      </c>
      <c r="B3372" s="3" t="s">
        <v>92</v>
      </c>
      <c r="C3372" s="3" t="s">
        <v>93</v>
      </c>
      <c r="D3372" s="3" t="s">
        <v>23</v>
      </c>
      <c r="E3372" s="3" t="s">
        <v>15</v>
      </c>
      <c r="F3372" s="3" t="s">
        <v>6588</v>
      </c>
      <c r="G3372" s="3" t="s">
        <v>6589</v>
      </c>
      <c r="H3372" s="3"/>
    </row>
    <row r="3373" ht="15.75" customHeight="1">
      <c r="A3373" s="2">
        <v>45705.0</v>
      </c>
      <c r="B3373" s="3" t="s">
        <v>92</v>
      </c>
      <c r="C3373" s="3" t="s">
        <v>98</v>
      </c>
      <c r="D3373" s="3" t="s">
        <v>38</v>
      </c>
      <c r="E3373" s="3" t="s">
        <v>101</v>
      </c>
      <c r="F3373" s="3" t="s">
        <v>6590</v>
      </c>
      <c r="G3373" s="3" t="s">
        <v>6591</v>
      </c>
      <c r="H3373" s="3"/>
    </row>
    <row r="3374" ht="15.75" customHeight="1">
      <c r="A3374" s="2">
        <v>45705.0</v>
      </c>
      <c r="B3374" s="3" t="s">
        <v>92</v>
      </c>
      <c r="C3374" s="3" t="s">
        <v>98</v>
      </c>
      <c r="D3374" s="3" t="s">
        <v>68</v>
      </c>
      <c r="E3374" s="3" t="s">
        <v>20</v>
      </c>
      <c r="F3374" s="3" t="s">
        <v>6592</v>
      </c>
      <c r="G3374" s="3" t="s">
        <v>6593</v>
      </c>
      <c r="H3374" s="3"/>
    </row>
    <row r="3375" ht="15.75" customHeight="1">
      <c r="A3375" s="2">
        <v>45705.0</v>
      </c>
      <c r="B3375" s="3" t="s">
        <v>92</v>
      </c>
      <c r="C3375" s="3" t="s">
        <v>93</v>
      </c>
      <c r="D3375" s="3" t="s">
        <v>23</v>
      </c>
      <c r="E3375" s="3" t="s">
        <v>20</v>
      </c>
      <c r="F3375" s="3" t="s">
        <v>6594</v>
      </c>
      <c r="G3375" s="3" t="s">
        <v>6595</v>
      </c>
      <c r="H3375" s="3"/>
    </row>
    <row r="3376" ht="15.75" customHeight="1">
      <c r="A3376" s="2">
        <v>45705.0</v>
      </c>
      <c r="B3376" s="3" t="s">
        <v>92</v>
      </c>
      <c r="C3376" s="3" t="s">
        <v>144</v>
      </c>
      <c r="D3376" s="3" t="s">
        <v>38</v>
      </c>
      <c r="E3376" s="3" t="s">
        <v>15</v>
      </c>
      <c r="F3376" s="3" t="s">
        <v>6596</v>
      </c>
      <c r="G3376" s="3" t="s">
        <v>6597</v>
      </c>
      <c r="H3376" s="3"/>
    </row>
    <row r="3377" ht="15.75" customHeight="1">
      <c r="A3377" s="2">
        <v>45705.0</v>
      </c>
      <c r="B3377" s="3" t="s">
        <v>92</v>
      </c>
      <c r="C3377" s="3" t="s">
        <v>144</v>
      </c>
      <c r="D3377" s="3" t="s">
        <v>34</v>
      </c>
      <c r="E3377" s="3" t="s">
        <v>109</v>
      </c>
      <c r="F3377" s="3" t="s">
        <v>6598</v>
      </c>
      <c r="G3377" s="3" t="s">
        <v>6599</v>
      </c>
      <c r="H3377" s="3"/>
    </row>
    <row r="3378" ht="15.75" customHeight="1">
      <c r="A3378" s="2">
        <v>45705.0</v>
      </c>
      <c r="B3378" s="3" t="s">
        <v>92</v>
      </c>
      <c r="C3378" s="3" t="s">
        <v>144</v>
      </c>
      <c r="D3378" s="3" t="s">
        <v>19</v>
      </c>
      <c r="E3378" s="3" t="s">
        <v>15</v>
      </c>
      <c r="F3378" s="3" t="s">
        <v>6600</v>
      </c>
      <c r="G3378" s="3" t="s">
        <v>6601</v>
      </c>
      <c r="H3378" s="3"/>
    </row>
    <row r="3379" ht="15.75" customHeight="1">
      <c r="A3379" s="2">
        <v>45705.0</v>
      </c>
      <c r="B3379" s="3" t="s">
        <v>92</v>
      </c>
      <c r="C3379" s="4" t="s">
        <v>149</v>
      </c>
      <c r="D3379" s="3" t="s">
        <v>23</v>
      </c>
      <c r="E3379" s="3" t="s">
        <v>20</v>
      </c>
      <c r="F3379" s="3" t="s">
        <v>6602</v>
      </c>
      <c r="G3379" s="3" t="s">
        <v>6603</v>
      </c>
      <c r="H3379" s="3"/>
    </row>
    <row r="3380" ht="15.75" customHeight="1">
      <c r="A3380" s="2">
        <v>45705.0</v>
      </c>
      <c r="B3380" s="3" t="s">
        <v>92</v>
      </c>
      <c r="C3380" s="4" t="s">
        <v>149</v>
      </c>
      <c r="D3380" s="3" t="s">
        <v>38</v>
      </c>
      <c r="E3380" s="3" t="s">
        <v>101</v>
      </c>
      <c r="F3380" s="3" t="s">
        <v>6604</v>
      </c>
      <c r="G3380" s="3" t="s">
        <v>6605</v>
      </c>
      <c r="H3380" s="3"/>
    </row>
    <row r="3381" ht="15.75" customHeight="1">
      <c r="A3381" s="2">
        <v>45705.0</v>
      </c>
      <c r="B3381" s="3" t="s">
        <v>92</v>
      </c>
      <c r="C3381" s="3" t="s">
        <v>98</v>
      </c>
      <c r="D3381" s="3" t="s">
        <v>68</v>
      </c>
      <c r="E3381" s="3" t="s">
        <v>20</v>
      </c>
      <c r="F3381" s="3" t="s">
        <v>6606</v>
      </c>
      <c r="G3381" s="3" t="s">
        <v>6607</v>
      </c>
      <c r="H3381" s="3"/>
    </row>
    <row r="3382" ht="15.75" customHeight="1">
      <c r="A3382" s="2">
        <v>45706.0</v>
      </c>
      <c r="B3382" s="3" t="s">
        <v>13</v>
      </c>
      <c r="C3382" s="3" t="s">
        <v>37</v>
      </c>
      <c r="D3382" s="3" t="s">
        <v>68</v>
      </c>
      <c r="E3382" s="3" t="s">
        <v>20</v>
      </c>
      <c r="F3382" s="3" t="s">
        <v>6608</v>
      </c>
      <c r="G3382" s="3" t="s">
        <v>6609</v>
      </c>
      <c r="H3382" s="3"/>
    </row>
    <row r="3383" ht="15.75" customHeight="1">
      <c r="A3383" s="2">
        <v>45706.0</v>
      </c>
      <c r="B3383" s="3" t="s">
        <v>13</v>
      </c>
      <c r="C3383" s="3" t="s">
        <v>18</v>
      </c>
      <c r="D3383" s="3" t="s">
        <v>68</v>
      </c>
      <c r="E3383" s="3" t="s">
        <v>59</v>
      </c>
      <c r="F3383" s="3" t="s">
        <v>6610</v>
      </c>
      <c r="G3383" s="3" t="s">
        <v>6611</v>
      </c>
      <c r="H3383" s="3"/>
    </row>
    <row r="3384" ht="15.75" customHeight="1">
      <c r="A3384" s="2">
        <v>45706.0</v>
      </c>
      <c r="B3384" s="3" t="s">
        <v>13</v>
      </c>
      <c r="C3384" s="3" t="s">
        <v>29</v>
      </c>
      <c r="D3384" s="3" t="s">
        <v>26</v>
      </c>
      <c r="E3384" s="3" t="s">
        <v>20</v>
      </c>
      <c r="F3384" s="3" t="s">
        <v>6612</v>
      </c>
      <c r="G3384" s="3" t="s">
        <v>6613</v>
      </c>
      <c r="H3384" s="3"/>
    </row>
    <row r="3385" ht="15.75" customHeight="1">
      <c r="A3385" s="2">
        <v>45706.0</v>
      </c>
      <c r="B3385" s="3" t="s">
        <v>13</v>
      </c>
      <c r="C3385" s="3" t="s">
        <v>29</v>
      </c>
      <c r="D3385" s="3" t="s">
        <v>34</v>
      </c>
      <c r="E3385" s="3" t="s">
        <v>101</v>
      </c>
      <c r="F3385" s="3" t="s">
        <v>523</v>
      </c>
      <c r="G3385" s="3" t="s">
        <v>6614</v>
      </c>
      <c r="H3385" s="3"/>
    </row>
    <row r="3386" ht="15.75" customHeight="1">
      <c r="A3386" s="2">
        <v>45706.0</v>
      </c>
      <c r="B3386" s="3" t="s">
        <v>13</v>
      </c>
      <c r="C3386" s="3" t="s">
        <v>29</v>
      </c>
      <c r="D3386" s="3" t="s">
        <v>34</v>
      </c>
      <c r="E3386" s="3" t="s">
        <v>101</v>
      </c>
      <c r="F3386" s="3" t="s">
        <v>6615</v>
      </c>
      <c r="G3386" s="3" t="s">
        <v>6616</v>
      </c>
      <c r="H3386" s="3"/>
    </row>
    <row r="3387" ht="15.75" customHeight="1">
      <c r="A3387" s="2">
        <v>45706.0</v>
      </c>
      <c r="B3387" s="3" t="s">
        <v>13</v>
      </c>
      <c r="C3387" s="3" t="s">
        <v>29</v>
      </c>
      <c r="D3387" s="3" t="s">
        <v>68</v>
      </c>
      <c r="E3387" s="3" t="s">
        <v>20</v>
      </c>
      <c r="F3387" s="3" t="s">
        <v>587</v>
      </c>
      <c r="G3387" s="3" t="s">
        <v>6617</v>
      </c>
      <c r="H3387" s="3"/>
    </row>
    <row r="3388" ht="15.75" customHeight="1">
      <c r="A3388" s="2">
        <v>45706.0</v>
      </c>
      <c r="B3388" s="3" t="s">
        <v>13</v>
      </c>
      <c r="C3388" s="3" t="s">
        <v>18</v>
      </c>
      <c r="D3388" s="3" t="s">
        <v>23</v>
      </c>
      <c r="E3388" s="3" t="s">
        <v>20</v>
      </c>
      <c r="F3388" s="3" t="s">
        <v>6618</v>
      </c>
      <c r="G3388" s="3" t="s">
        <v>6619</v>
      </c>
      <c r="H3388" s="3"/>
    </row>
    <row r="3389" ht="15.75" customHeight="1">
      <c r="A3389" s="2">
        <v>45706.0</v>
      </c>
      <c r="B3389" s="3" t="s">
        <v>13</v>
      </c>
      <c r="C3389" s="3" t="s">
        <v>14</v>
      </c>
      <c r="D3389" s="3" t="s">
        <v>38</v>
      </c>
      <c r="E3389" s="3" t="s">
        <v>15</v>
      </c>
      <c r="F3389" s="3" t="s">
        <v>6620</v>
      </c>
      <c r="G3389" s="3" t="s">
        <v>6621</v>
      </c>
      <c r="H3389" s="3"/>
    </row>
    <row r="3390" ht="15.75" customHeight="1">
      <c r="A3390" s="2">
        <v>45706.0</v>
      </c>
      <c r="B3390" s="3" t="s">
        <v>13</v>
      </c>
      <c r="C3390" s="3" t="s">
        <v>18</v>
      </c>
      <c r="D3390" s="3" t="s">
        <v>63</v>
      </c>
      <c r="E3390" s="3" t="s">
        <v>59</v>
      </c>
      <c r="F3390" s="3" t="s">
        <v>6622</v>
      </c>
      <c r="G3390" s="3" t="s">
        <v>6623</v>
      </c>
      <c r="H3390" s="3"/>
    </row>
    <row r="3391" ht="15.75" customHeight="1">
      <c r="A3391" s="2">
        <v>45706.0</v>
      </c>
      <c r="B3391" s="3" t="s">
        <v>13</v>
      </c>
      <c r="C3391" s="3" t="s">
        <v>18</v>
      </c>
      <c r="D3391" s="3" t="s">
        <v>68</v>
      </c>
      <c r="E3391" s="3" t="s">
        <v>20</v>
      </c>
      <c r="F3391" s="3" t="s">
        <v>6624</v>
      </c>
      <c r="G3391" s="3" t="s">
        <v>6625</v>
      </c>
      <c r="H3391" s="3"/>
    </row>
    <row r="3392" ht="15.75" customHeight="1">
      <c r="A3392" s="2">
        <v>45706.0</v>
      </c>
      <c r="B3392" s="3" t="s">
        <v>13</v>
      </c>
      <c r="C3392" s="3" t="s">
        <v>14</v>
      </c>
      <c r="D3392" s="3" t="s">
        <v>63</v>
      </c>
      <c r="E3392" s="3" t="s">
        <v>59</v>
      </c>
      <c r="F3392" s="3" t="s">
        <v>6626</v>
      </c>
      <c r="G3392" s="3" t="s">
        <v>6627</v>
      </c>
      <c r="H3392" s="3"/>
    </row>
    <row r="3393" ht="15.75" customHeight="1">
      <c r="A3393" s="2">
        <v>45706.0</v>
      </c>
      <c r="B3393" s="3" t="s">
        <v>13</v>
      </c>
      <c r="C3393" s="3" t="s">
        <v>14</v>
      </c>
      <c r="D3393" s="3" t="s">
        <v>19</v>
      </c>
      <c r="E3393" s="3" t="s">
        <v>20</v>
      </c>
      <c r="F3393" s="3" t="s">
        <v>6628</v>
      </c>
      <c r="G3393" s="3" t="s">
        <v>6629</v>
      </c>
      <c r="H3393" s="3"/>
    </row>
    <row r="3394" ht="15.75" customHeight="1">
      <c r="A3394" s="2">
        <v>45706.0</v>
      </c>
      <c r="B3394" s="3" t="s">
        <v>13</v>
      </c>
      <c r="C3394" s="3" t="s">
        <v>14</v>
      </c>
      <c r="D3394" s="3" t="s">
        <v>26</v>
      </c>
      <c r="E3394" s="3" t="s">
        <v>15</v>
      </c>
      <c r="F3394" s="3" t="s">
        <v>6630</v>
      </c>
      <c r="G3394" s="3" t="s">
        <v>6631</v>
      </c>
      <c r="H3394" s="3"/>
    </row>
    <row r="3395" ht="15.75" customHeight="1">
      <c r="A3395" s="2">
        <v>45706.0</v>
      </c>
      <c r="B3395" s="3" t="s">
        <v>13</v>
      </c>
      <c r="C3395" s="3" t="s">
        <v>37</v>
      </c>
      <c r="D3395" s="3" t="s">
        <v>23</v>
      </c>
      <c r="E3395" s="3" t="s">
        <v>20</v>
      </c>
      <c r="F3395" s="3" t="s">
        <v>6632</v>
      </c>
      <c r="G3395" s="3" t="s">
        <v>6633</v>
      </c>
      <c r="H3395" s="3"/>
    </row>
    <row r="3396" ht="15.75" customHeight="1">
      <c r="A3396" s="2">
        <v>45706.0</v>
      </c>
      <c r="B3396" s="3" t="s">
        <v>13</v>
      </c>
      <c r="C3396" s="3" t="s">
        <v>18</v>
      </c>
      <c r="D3396" s="3" t="s">
        <v>9</v>
      </c>
      <c r="E3396" s="3" t="s">
        <v>101</v>
      </c>
      <c r="F3396" s="3" t="s">
        <v>6634</v>
      </c>
      <c r="G3396" s="3" t="s">
        <v>6635</v>
      </c>
      <c r="H3396" s="3"/>
    </row>
    <row r="3397" ht="15.75" customHeight="1">
      <c r="A3397" s="2">
        <v>45706.0</v>
      </c>
      <c r="B3397" s="3" t="s">
        <v>13</v>
      </c>
      <c r="C3397" s="3" t="s">
        <v>169</v>
      </c>
      <c r="D3397" s="3" t="s">
        <v>63</v>
      </c>
      <c r="E3397" s="3" t="s">
        <v>101</v>
      </c>
      <c r="F3397" s="3" t="s">
        <v>6636</v>
      </c>
      <c r="G3397" s="3" t="s">
        <v>6637</v>
      </c>
      <c r="H3397" s="3"/>
    </row>
    <row r="3398" ht="15.75" customHeight="1">
      <c r="A3398" s="2">
        <v>45706.0</v>
      </c>
      <c r="B3398" s="3" t="s">
        <v>57</v>
      </c>
      <c r="C3398" s="3" t="s">
        <v>85</v>
      </c>
      <c r="D3398" s="3" t="s">
        <v>26</v>
      </c>
      <c r="E3398" s="3" t="s">
        <v>20</v>
      </c>
      <c r="F3398" s="3" t="s">
        <v>6638</v>
      </c>
      <c r="G3398" s="3" t="s">
        <v>6639</v>
      </c>
      <c r="H3398" s="3"/>
    </row>
    <row r="3399" ht="15.75" customHeight="1">
      <c r="A3399" s="2">
        <v>45706.0</v>
      </c>
      <c r="B3399" s="3" t="s">
        <v>57</v>
      </c>
      <c r="C3399" s="3" t="s">
        <v>58</v>
      </c>
      <c r="D3399" s="3" t="s">
        <v>34</v>
      </c>
      <c r="E3399" s="3" t="s">
        <v>15</v>
      </c>
      <c r="F3399" s="3" t="s">
        <v>6640</v>
      </c>
      <c r="G3399" s="3" t="s">
        <v>6641</v>
      </c>
      <c r="H3399" s="3"/>
    </row>
    <row r="3400" ht="15.75" customHeight="1">
      <c r="A3400" s="2">
        <v>45706.0</v>
      </c>
      <c r="B3400" s="3" t="s">
        <v>13</v>
      </c>
      <c r="C3400" s="3" t="s">
        <v>14</v>
      </c>
      <c r="D3400" s="3" t="s">
        <v>26</v>
      </c>
      <c r="E3400" s="3" t="s">
        <v>15</v>
      </c>
      <c r="F3400" s="3" t="s">
        <v>6642</v>
      </c>
      <c r="G3400" s="3" t="s">
        <v>6643</v>
      </c>
      <c r="H3400" s="3"/>
    </row>
    <row r="3401" ht="15.75" customHeight="1">
      <c r="A3401" s="2">
        <v>45706.0</v>
      </c>
      <c r="B3401" s="3" t="s">
        <v>57</v>
      </c>
      <c r="C3401" s="3" t="s">
        <v>85</v>
      </c>
      <c r="D3401" s="3" t="s">
        <v>19</v>
      </c>
      <c r="E3401" s="3" t="s">
        <v>59</v>
      </c>
      <c r="F3401" s="3" t="s">
        <v>5183</v>
      </c>
      <c r="G3401" s="3" t="s">
        <v>6644</v>
      </c>
      <c r="H3401" s="3"/>
    </row>
    <row r="3402" ht="15.75" customHeight="1">
      <c r="A3402" s="2">
        <v>45706.0</v>
      </c>
      <c r="B3402" s="3" t="s">
        <v>57</v>
      </c>
      <c r="C3402" s="3" t="s">
        <v>85</v>
      </c>
      <c r="D3402" s="3" t="s">
        <v>19</v>
      </c>
      <c r="E3402" s="3" t="s">
        <v>20</v>
      </c>
      <c r="F3402" s="3" t="s">
        <v>6645</v>
      </c>
      <c r="G3402" s="3" t="s">
        <v>6222</v>
      </c>
      <c r="H3402" s="3"/>
    </row>
    <row r="3403" ht="15.75" customHeight="1">
      <c r="A3403" s="2">
        <v>45706.0</v>
      </c>
      <c r="B3403" s="3" t="s">
        <v>57</v>
      </c>
      <c r="C3403" s="3" t="s">
        <v>85</v>
      </c>
      <c r="D3403" s="3" t="s">
        <v>26</v>
      </c>
      <c r="E3403" s="3" t="s">
        <v>20</v>
      </c>
      <c r="F3403" s="3" t="s">
        <v>6646</v>
      </c>
      <c r="G3403" s="3" t="s">
        <v>6647</v>
      </c>
      <c r="H3403" s="3"/>
    </row>
    <row r="3404" ht="15.75" customHeight="1">
      <c r="A3404" s="2">
        <v>45706.0</v>
      </c>
      <c r="B3404" s="3" t="s">
        <v>57</v>
      </c>
      <c r="C3404" s="3" t="s">
        <v>80</v>
      </c>
      <c r="D3404" s="3" t="s">
        <v>68</v>
      </c>
      <c r="E3404" s="3" t="s">
        <v>59</v>
      </c>
      <c r="F3404" s="3" t="s">
        <v>6648</v>
      </c>
      <c r="G3404" s="3" t="s">
        <v>6649</v>
      </c>
      <c r="H3404" s="3"/>
    </row>
    <row r="3405" ht="15.75" customHeight="1">
      <c r="A3405" s="2">
        <v>45706.0</v>
      </c>
      <c r="B3405" s="3" t="s">
        <v>57</v>
      </c>
      <c r="C3405" s="3" t="s">
        <v>80</v>
      </c>
      <c r="D3405" s="3" t="s">
        <v>9</v>
      </c>
      <c r="E3405" s="3" t="s">
        <v>15</v>
      </c>
      <c r="F3405" s="3" t="s">
        <v>6650</v>
      </c>
      <c r="G3405" s="3" t="s">
        <v>6651</v>
      </c>
      <c r="H3405" s="3"/>
    </row>
    <row r="3406" ht="15.75" customHeight="1">
      <c r="A3406" s="2">
        <v>45706.0</v>
      </c>
      <c r="B3406" s="3" t="s">
        <v>13</v>
      </c>
      <c r="C3406" s="3" t="s">
        <v>169</v>
      </c>
      <c r="D3406" s="3" t="s">
        <v>34</v>
      </c>
      <c r="E3406" s="3" t="s">
        <v>15</v>
      </c>
      <c r="F3406" s="3" t="s">
        <v>5872</v>
      </c>
      <c r="G3406" s="3" t="s">
        <v>6652</v>
      </c>
      <c r="H3406" s="3"/>
    </row>
    <row r="3407" ht="15.75" customHeight="1">
      <c r="A3407" s="2">
        <v>45706.0</v>
      </c>
      <c r="B3407" s="3" t="s">
        <v>57</v>
      </c>
      <c r="C3407" s="3" t="s">
        <v>71</v>
      </c>
      <c r="D3407" s="3" t="s">
        <v>63</v>
      </c>
      <c r="E3407" s="3" t="s">
        <v>59</v>
      </c>
      <c r="F3407" s="3" t="s">
        <v>6653</v>
      </c>
      <c r="G3407" s="3" t="s">
        <v>6654</v>
      </c>
      <c r="H3407" s="3"/>
    </row>
    <row r="3408" ht="15.75" customHeight="1">
      <c r="A3408" s="2">
        <v>45706.0</v>
      </c>
      <c r="B3408" s="3" t="s">
        <v>57</v>
      </c>
      <c r="C3408" s="4" t="s">
        <v>62</v>
      </c>
      <c r="D3408" s="3" t="s">
        <v>26</v>
      </c>
      <c r="E3408" s="3" t="s">
        <v>20</v>
      </c>
      <c r="F3408" s="3" t="s">
        <v>3013</v>
      </c>
      <c r="G3408" s="3" t="s">
        <v>6655</v>
      </c>
      <c r="H3408" s="3"/>
    </row>
    <row r="3409" ht="15.75" customHeight="1">
      <c r="A3409" s="2">
        <v>45706.0</v>
      </c>
      <c r="B3409" s="3" t="s">
        <v>57</v>
      </c>
      <c r="C3409" s="4" t="s">
        <v>62</v>
      </c>
      <c r="D3409" s="3" t="s">
        <v>23</v>
      </c>
      <c r="E3409" s="3" t="s">
        <v>20</v>
      </c>
      <c r="F3409" s="3" t="s">
        <v>6656</v>
      </c>
      <c r="G3409" s="3" t="s">
        <v>6657</v>
      </c>
      <c r="H3409" s="3"/>
    </row>
    <row r="3410" ht="15.75" customHeight="1">
      <c r="A3410" s="2">
        <v>45706.0</v>
      </c>
      <c r="B3410" s="3" t="s">
        <v>57</v>
      </c>
      <c r="C3410" s="4" t="s">
        <v>62</v>
      </c>
      <c r="D3410" s="3" t="s">
        <v>9</v>
      </c>
      <c r="E3410" s="3" t="s">
        <v>15</v>
      </c>
      <c r="F3410" s="3" t="s">
        <v>6607</v>
      </c>
      <c r="G3410" s="3" t="s">
        <v>6658</v>
      </c>
      <c r="H3410" s="3"/>
    </row>
    <row r="3411" ht="15.75" customHeight="1">
      <c r="A3411" s="2">
        <v>45706.0</v>
      </c>
      <c r="B3411" s="3" t="s">
        <v>57</v>
      </c>
      <c r="C3411" s="3" t="s">
        <v>58</v>
      </c>
      <c r="D3411" s="3" t="s">
        <v>19</v>
      </c>
      <c r="E3411" s="3" t="s">
        <v>20</v>
      </c>
      <c r="F3411" s="3" t="s">
        <v>6659</v>
      </c>
      <c r="G3411" s="3" t="s">
        <v>6660</v>
      </c>
      <c r="H3411" s="3"/>
    </row>
    <row r="3412" ht="15.75" customHeight="1">
      <c r="A3412" s="2">
        <v>45706.0</v>
      </c>
      <c r="B3412" s="3" t="s">
        <v>57</v>
      </c>
      <c r="C3412" s="3" t="s">
        <v>58</v>
      </c>
      <c r="D3412" s="3" t="s">
        <v>9</v>
      </c>
      <c r="E3412" s="3" t="s">
        <v>20</v>
      </c>
      <c r="F3412" s="3" t="s">
        <v>2562</v>
      </c>
      <c r="G3412" s="3" t="s">
        <v>6661</v>
      </c>
      <c r="H3412" s="3"/>
    </row>
    <row r="3413" ht="15.75" customHeight="1">
      <c r="A3413" s="2">
        <v>45706.0</v>
      </c>
      <c r="B3413" s="3" t="s">
        <v>57</v>
      </c>
      <c r="C3413" s="3" t="s">
        <v>58</v>
      </c>
      <c r="D3413" s="3" t="s">
        <v>68</v>
      </c>
      <c r="E3413" s="3" t="s">
        <v>59</v>
      </c>
      <c r="F3413" s="3" t="s">
        <v>6662</v>
      </c>
      <c r="G3413" s="3" t="s">
        <v>6663</v>
      </c>
      <c r="H3413" s="3"/>
    </row>
    <row r="3414" ht="15.75" customHeight="1">
      <c r="A3414" s="2">
        <v>45706.0</v>
      </c>
      <c r="B3414" s="3" t="s">
        <v>57</v>
      </c>
      <c r="C3414" s="3" t="s">
        <v>71</v>
      </c>
      <c r="D3414" s="3" t="s">
        <v>26</v>
      </c>
      <c r="E3414" s="3" t="s">
        <v>20</v>
      </c>
      <c r="F3414" s="3" t="s">
        <v>6664</v>
      </c>
      <c r="G3414" s="3" t="s">
        <v>6665</v>
      </c>
      <c r="H3414" s="3"/>
    </row>
    <row r="3415" ht="15.75" customHeight="1">
      <c r="A3415" s="2">
        <v>45706.0</v>
      </c>
      <c r="B3415" s="3" t="s">
        <v>92</v>
      </c>
      <c r="C3415" s="3" t="s">
        <v>93</v>
      </c>
      <c r="D3415" s="3" t="s">
        <v>34</v>
      </c>
      <c r="E3415" s="3" t="s">
        <v>109</v>
      </c>
      <c r="F3415" s="3" t="s">
        <v>6666</v>
      </c>
      <c r="G3415" s="3" t="s">
        <v>6667</v>
      </c>
      <c r="H3415" s="3"/>
    </row>
    <row r="3416" ht="15.75" customHeight="1">
      <c r="A3416" s="2">
        <v>45706.0</v>
      </c>
      <c r="B3416" s="3" t="s">
        <v>57</v>
      </c>
      <c r="C3416" s="3" t="s">
        <v>85</v>
      </c>
      <c r="D3416" s="3" t="s">
        <v>34</v>
      </c>
      <c r="E3416" s="3" t="s">
        <v>15</v>
      </c>
      <c r="F3416" s="3" t="s">
        <v>6668</v>
      </c>
      <c r="G3416" s="3" t="s">
        <v>5090</v>
      </c>
      <c r="H3416" s="3"/>
    </row>
    <row r="3417" ht="15.75" customHeight="1">
      <c r="A3417" s="2">
        <v>45706.0</v>
      </c>
      <c r="B3417" s="3" t="s">
        <v>92</v>
      </c>
      <c r="C3417" s="3" t="s">
        <v>93</v>
      </c>
      <c r="D3417" s="3" t="s">
        <v>23</v>
      </c>
      <c r="E3417" s="3" t="s">
        <v>15</v>
      </c>
      <c r="F3417" s="3" t="s">
        <v>6669</v>
      </c>
      <c r="G3417" s="3" t="s">
        <v>6670</v>
      </c>
      <c r="H3417" s="3"/>
    </row>
    <row r="3418" ht="15.75" customHeight="1">
      <c r="A3418" s="2">
        <v>45706.0</v>
      </c>
      <c r="B3418" s="3" t="s">
        <v>7</v>
      </c>
      <c r="C3418" s="3" t="s">
        <v>126</v>
      </c>
      <c r="D3418" s="3" t="s">
        <v>26</v>
      </c>
      <c r="E3418" s="3" t="s">
        <v>660</v>
      </c>
      <c r="F3418" s="3" t="s">
        <v>6671</v>
      </c>
      <c r="G3418" s="3" t="s">
        <v>6672</v>
      </c>
      <c r="H3418" s="3"/>
    </row>
    <row r="3419" ht="15.75" customHeight="1">
      <c r="A3419" s="2">
        <v>45706.0</v>
      </c>
      <c r="B3419" s="3" t="s">
        <v>7</v>
      </c>
      <c r="C3419" s="3" t="s">
        <v>126</v>
      </c>
      <c r="D3419" s="3" t="s">
        <v>26</v>
      </c>
      <c r="E3419" s="3" t="s">
        <v>1097</v>
      </c>
      <c r="F3419" s="3" t="s">
        <v>6673</v>
      </c>
      <c r="G3419" s="3" t="s">
        <v>6674</v>
      </c>
      <c r="H3419" s="3"/>
    </row>
    <row r="3420" ht="15.75" customHeight="1">
      <c r="A3420" s="2">
        <v>45706.0</v>
      </c>
      <c r="B3420" s="3" t="s">
        <v>7</v>
      </c>
      <c r="C3420" s="3" t="s">
        <v>118</v>
      </c>
      <c r="D3420" s="3" t="s">
        <v>63</v>
      </c>
      <c r="E3420" s="3" t="s">
        <v>15</v>
      </c>
      <c r="F3420" s="3" t="s">
        <v>6675</v>
      </c>
      <c r="G3420" s="3" t="s">
        <v>6676</v>
      </c>
      <c r="H3420" s="3"/>
    </row>
    <row r="3421" ht="15.75" customHeight="1">
      <c r="A3421" s="2">
        <v>45706.0</v>
      </c>
      <c r="B3421" s="3" t="s">
        <v>7</v>
      </c>
      <c r="C3421" s="3" t="s">
        <v>118</v>
      </c>
      <c r="D3421" s="3" t="s">
        <v>23</v>
      </c>
      <c r="E3421" s="3" t="s">
        <v>101</v>
      </c>
      <c r="F3421" s="3" t="s">
        <v>6677</v>
      </c>
      <c r="G3421" s="3" t="s">
        <v>6678</v>
      </c>
      <c r="H3421" s="3"/>
    </row>
    <row r="3422" ht="15.75" customHeight="1">
      <c r="A3422" s="2">
        <v>45706.0</v>
      </c>
      <c r="B3422" s="3" t="s">
        <v>7</v>
      </c>
      <c r="C3422" s="3" t="s">
        <v>106</v>
      </c>
      <c r="D3422" s="3" t="s">
        <v>23</v>
      </c>
      <c r="E3422" s="3" t="s">
        <v>15</v>
      </c>
      <c r="F3422" s="3" t="s">
        <v>6679</v>
      </c>
      <c r="G3422" s="3" t="s">
        <v>6680</v>
      </c>
      <c r="H3422" s="3"/>
    </row>
    <row r="3423" ht="15.75" customHeight="1">
      <c r="A3423" s="2">
        <v>45706.0</v>
      </c>
      <c r="B3423" s="3" t="s">
        <v>7</v>
      </c>
      <c r="C3423" s="3" t="s">
        <v>106</v>
      </c>
      <c r="D3423" s="3" t="s">
        <v>63</v>
      </c>
      <c r="E3423" s="3" t="s">
        <v>15</v>
      </c>
      <c r="F3423" s="3" t="s">
        <v>6681</v>
      </c>
      <c r="G3423" s="3" t="s">
        <v>6682</v>
      </c>
      <c r="H3423" s="3"/>
    </row>
    <row r="3424" ht="15.75" customHeight="1">
      <c r="A3424" s="2">
        <v>45706.0</v>
      </c>
      <c r="B3424" s="3" t="s">
        <v>7</v>
      </c>
      <c r="C3424" s="3" t="s">
        <v>126</v>
      </c>
      <c r="D3424" s="3" t="s">
        <v>38</v>
      </c>
      <c r="E3424" s="3" t="s">
        <v>101</v>
      </c>
      <c r="F3424" s="3" t="s">
        <v>6683</v>
      </c>
      <c r="G3424" s="3" t="s">
        <v>6684</v>
      </c>
      <c r="H3424" s="3"/>
    </row>
    <row r="3425" ht="15.75" customHeight="1">
      <c r="A3425" s="2">
        <v>45706.0</v>
      </c>
      <c r="B3425" s="3" t="s">
        <v>7</v>
      </c>
      <c r="C3425" s="3" t="s">
        <v>106</v>
      </c>
      <c r="D3425" s="3" t="s">
        <v>34</v>
      </c>
      <c r="E3425" s="3" t="s">
        <v>258</v>
      </c>
      <c r="F3425" s="3" t="s">
        <v>6685</v>
      </c>
      <c r="G3425" s="3" t="s">
        <v>6686</v>
      </c>
      <c r="H3425" s="3"/>
    </row>
    <row r="3426" ht="15.75" customHeight="1">
      <c r="A3426" s="2">
        <v>45706.0</v>
      </c>
      <c r="B3426" s="3" t="s">
        <v>7</v>
      </c>
      <c r="C3426" s="3" t="s">
        <v>106</v>
      </c>
      <c r="D3426" s="3" t="s">
        <v>26</v>
      </c>
      <c r="E3426" s="3" t="s">
        <v>527</v>
      </c>
      <c r="F3426" s="3" t="s">
        <v>6687</v>
      </c>
      <c r="G3426" s="3" t="s">
        <v>6688</v>
      </c>
      <c r="H3426" s="3"/>
    </row>
    <row r="3427" ht="15.75" customHeight="1">
      <c r="A3427" s="2">
        <v>45706.0</v>
      </c>
      <c r="B3427" s="3" t="s">
        <v>7</v>
      </c>
      <c r="C3427" s="3" t="s">
        <v>8</v>
      </c>
      <c r="D3427" s="3" t="s">
        <v>34</v>
      </c>
      <c r="E3427" s="3" t="s">
        <v>10</v>
      </c>
      <c r="F3427" s="3" t="s">
        <v>6689</v>
      </c>
      <c r="G3427" s="3" t="s">
        <v>6690</v>
      </c>
      <c r="H3427" s="3"/>
    </row>
    <row r="3428" ht="15.75" customHeight="1">
      <c r="A3428" s="2">
        <v>45706.0</v>
      </c>
      <c r="B3428" s="3" t="s">
        <v>7</v>
      </c>
      <c r="C3428" s="3" t="s">
        <v>8</v>
      </c>
      <c r="D3428" s="3" t="s">
        <v>23</v>
      </c>
      <c r="E3428" s="3" t="s">
        <v>101</v>
      </c>
      <c r="F3428" s="3" t="s">
        <v>6691</v>
      </c>
      <c r="G3428" s="3" t="s">
        <v>6692</v>
      </c>
      <c r="H3428" s="3"/>
    </row>
    <row r="3429" ht="15.75" customHeight="1">
      <c r="A3429" s="2">
        <v>45706.0</v>
      </c>
      <c r="B3429" s="3" t="s">
        <v>7</v>
      </c>
      <c r="C3429" s="3" t="s">
        <v>8</v>
      </c>
      <c r="D3429" s="3" t="s">
        <v>9</v>
      </c>
      <c r="E3429" s="3" t="s">
        <v>258</v>
      </c>
      <c r="F3429" s="3" t="s">
        <v>6693</v>
      </c>
      <c r="G3429" s="3" t="s">
        <v>6694</v>
      </c>
      <c r="H3429" s="3"/>
    </row>
    <row r="3430" ht="15.75" customHeight="1">
      <c r="A3430" s="2">
        <v>45706.0</v>
      </c>
      <c r="B3430" s="3" t="s">
        <v>92</v>
      </c>
      <c r="C3430" s="3" t="s">
        <v>93</v>
      </c>
      <c r="D3430" s="3" t="s">
        <v>68</v>
      </c>
      <c r="E3430" s="3" t="s">
        <v>15</v>
      </c>
      <c r="F3430" s="3" t="s">
        <v>6695</v>
      </c>
      <c r="G3430" s="3" t="s">
        <v>6696</v>
      </c>
      <c r="H3430" s="3"/>
    </row>
    <row r="3431" ht="15.75" customHeight="1">
      <c r="A3431" s="2">
        <v>45706.0</v>
      </c>
      <c r="B3431" s="3" t="s">
        <v>7</v>
      </c>
      <c r="C3431" s="3" t="s">
        <v>8</v>
      </c>
      <c r="D3431" s="3" t="s">
        <v>9</v>
      </c>
      <c r="E3431" s="3" t="s">
        <v>258</v>
      </c>
      <c r="F3431" s="3" t="s">
        <v>6697</v>
      </c>
      <c r="G3431" s="3" t="s">
        <v>6698</v>
      </c>
      <c r="H3431" s="3"/>
    </row>
    <row r="3432" ht="15.75" customHeight="1">
      <c r="A3432" s="2">
        <v>45706.0</v>
      </c>
      <c r="B3432" s="3" t="s">
        <v>7</v>
      </c>
      <c r="C3432" s="3" t="s">
        <v>106</v>
      </c>
      <c r="D3432" s="3" t="s">
        <v>63</v>
      </c>
      <c r="E3432" s="3" t="s">
        <v>15</v>
      </c>
      <c r="F3432" s="3" t="s">
        <v>6699</v>
      </c>
      <c r="G3432" s="3" t="s">
        <v>6700</v>
      </c>
      <c r="H3432" s="3"/>
    </row>
    <row r="3433" ht="15.75" customHeight="1">
      <c r="A3433" s="2">
        <v>45706.0</v>
      </c>
      <c r="B3433" s="3" t="s">
        <v>7</v>
      </c>
      <c r="C3433" s="3" t="s">
        <v>126</v>
      </c>
      <c r="D3433" s="3" t="s">
        <v>68</v>
      </c>
      <c r="E3433" s="3" t="s">
        <v>15</v>
      </c>
      <c r="F3433" s="3" t="s">
        <v>1662</v>
      </c>
      <c r="G3433" s="3" t="s">
        <v>6701</v>
      </c>
      <c r="H3433" s="3"/>
    </row>
    <row r="3434" ht="15.75" customHeight="1">
      <c r="A3434" s="2">
        <v>45706.0</v>
      </c>
      <c r="B3434" s="3" t="s">
        <v>7</v>
      </c>
      <c r="C3434" s="3" t="s">
        <v>8</v>
      </c>
      <c r="D3434" s="3" t="s">
        <v>26</v>
      </c>
      <c r="E3434" s="3" t="s">
        <v>527</v>
      </c>
      <c r="F3434" s="3" t="s">
        <v>6702</v>
      </c>
      <c r="G3434" s="3" t="s">
        <v>6703</v>
      </c>
      <c r="H3434" s="3"/>
    </row>
    <row r="3435" ht="15.75" customHeight="1">
      <c r="A3435" s="2">
        <v>45706.0</v>
      </c>
      <c r="B3435" s="3" t="s">
        <v>7</v>
      </c>
      <c r="C3435" s="3" t="s">
        <v>131</v>
      </c>
      <c r="D3435" s="3" t="s">
        <v>19</v>
      </c>
      <c r="E3435" s="3" t="s">
        <v>101</v>
      </c>
      <c r="F3435" s="3" t="s">
        <v>6704</v>
      </c>
      <c r="G3435" s="3" t="s">
        <v>6705</v>
      </c>
      <c r="H3435" s="3"/>
    </row>
    <row r="3436" ht="15.75" customHeight="1">
      <c r="A3436" s="2">
        <v>45706.0</v>
      </c>
      <c r="B3436" s="3" t="s">
        <v>7</v>
      </c>
      <c r="C3436" s="3" t="s">
        <v>131</v>
      </c>
      <c r="D3436" s="3" t="s">
        <v>19</v>
      </c>
      <c r="E3436" s="3" t="s">
        <v>15</v>
      </c>
      <c r="F3436" s="3" t="s">
        <v>6706</v>
      </c>
      <c r="G3436" s="3" t="s">
        <v>6707</v>
      </c>
      <c r="H3436" s="3"/>
    </row>
    <row r="3437" ht="15.75" customHeight="1">
      <c r="A3437" s="2">
        <v>45706.0</v>
      </c>
      <c r="B3437" s="3" t="s">
        <v>92</v>
      </c>
      <c r="C3437" s="3" t="s">
        <v>98</v>
      </c>
      <c r="D3437" s="3" t="s">
        <v>19</v>
      </c>
      <c r="E3437" s="3" t="s">
        <v>20</v>
      </c>
      <c r="F3437" s="3" t="s">
        <v>6708</v>
      </c>
      <c r="G3437" s="3" t="s">
        <v>2693</v>
      </c>
      <c r="H3437" s="3"/>
    </row>
    <row r="3438" ht="15.75" customHeight="1">
      <c r="A3438" s="2">
        <v>45706.0</v>
      </c>
      <c r="B3438" s="3" t="s">
        <v>92</v>
      </c>
      <c r="C3438" s="3" t="s">
        <v>98</v>
      </c>
      <c r="D3438" s="3" t="s">
        <v>23</v>
      </c>
      <c r="E3438" s="3" t="s">
        <v>20</v>
      </c>
      <c r="F3438" s="3" t="s">
        <v>6709</v>
      </c>
      <c r="G3438" s="3" t="s">
        <v>6710</v>
      </c>
      <c r="H3438" s="3"/>
    </row>
    <row r="3439" ht="15.75" customHeight="1">
      <c r="A3439" s="2">
        <v>45706.0</v>
      </c>
      <c r="B3439" s="3" t="s">
        <v>92</v>
      </c>
      <c r="C3439" s="3" t="s">
        <v>144</v>
      </c>
      <c r="D3439" s="3" t="s">
        <v>34</v>
      </c>
      <c r="E3439" s="3" t="s">
        <v>109</v>
      </c>
      <c r="F3439" s="3" t="s">
        <v>6711</v>
      </c>
      <c r="G3439" s="3" t="s">
        <v>6712</v>
      </c>
      <c r="H3439" s="3"/>
    </row>
    <row r="3440" ht="15.75" customHeight="1">
      <c r="A3440" s="2">
        <v>45706.0</v>
      </c>
      <c r="B3440" s="3" t="s">
        <v>92</v>
      </c>
      <c r="C3440" s="3" t="s">
        <v>144</v>
      </c>
      <c r="D3440" s="3" t="s">
        <v>19</v>
      </c>
      <c r="E3440" s="3" t="s">
        <v>15</v>
      </c>
      <c r="F3440" s="3" t="s">
        <v>6713</v>
      </c>
      <c r="G3440" s="3" t="s">
        <v>6714</v>
      </c>
      <c r="H3440" s="3"/>
    </row>
    <row r="3441" ht="15.75" customHeight="1">
      <c r="A3441" s="2">
        <v>45706.0</v>
      </c>
      <c r="B3441" s="3" t="s">
        <v>92</v>
      </c>
      <c r="C3441" s="3" t="s">
        <v>144</v>
      </c>
      <c r="D3441" s="3" t="s">
        <v>19</v>
      </c>
      <c r="E3441" s="3" t="s">
        <v>15</v>
      </c>
      <c r="F3441" s="3" t="s">
        <v>6715</v>
      </c>
      <c r="G3441" s="3" t="s">
        <v>6716</v>
      </c>
      <c r="H3441" s="3"/>
    </row>
    <row r="3442" ht="15.75" customHeight="1">
      <c r="A3442" s="2">
        <v>45706.0</v>
      </c>
      <c r="B3442" s="3" t="s">
        <v>92</v>
      </c>
      <c r="C3442" s="3" t="s">
        <v>144</v>
      </c>
      <c r="D3442" s="3" t="s">
        <v>19</v>
      </c>
      <c r="E3442" s="3" t="s">
        <v>15</v>
      </c>
      <c r="F3442" s="3" t="s">
        <v>6717</v>
      </c>
      <c r="G3442" s="3" t="s">
        <v>6718</v>
      </c>
      <c r="H3442" s="3"/>
    </row>
    <row r="3443" ht="15.75" customHeight="1">
      <c r="A3443" s="2">
        <v>45706.0</v>
      </c>
      <c r="B3443" s="3" t="s">
        <v>92</v>
      </c>
      <c r="C3443" s="3" t="s">
        <v>98</v>
      </c>
      <c r="D3443" s="3" t="s">
        <v>19</v>
      </c>
      <c r="E3443" s="3" t="s">
        <v>15</v>
      </c>
      <c r="F3443" s="3" t="s">
        <v>6719</v>
      </c>
      <c r="G3443" s="3" t="s">
        <v>6720</v>
      </c>
      <c r="H3443" s="3"/>
    </row>
    <row r="3444" ht="15.75" customHeight="1">
      <c r="A3444" s="2">
        <v>45706.0</v>
      </c>
      <c r="B3444" s="3" t="s">
        <v>92</v>
      </c>
      <c r="C3444" s="4" t="s">
        <v>149</v>
      </c>
      <c r="D3444" s="3" t="s">
        <v>38</v>
      </c>
      <c r="E3444" s="3" t="s">
        <v>101</v>
      </c>
      <c r="F3444" s="3" t="s">
        <v>6721</v>
      </c>
      <c r="G3444" s="3" t="s">
        <v>6722</v>
      </c>
      <c r="H3444" s="3"/>
    </row>
    <row r="3445" ht="15.75" customHeight="1">
      <c r="A3445" s="2">
        <v>45706.0</v>
      </c>
      <c r="B3445" s="3" t="s">
        <v>92</v>
      </c>
      <c r="C3445" s="4" t="s">
        <v>149</v>
      </c>
      <c r="D3445" s="3" t="s">
        <v>26</v>
      </c>
      <c r="E3445" s="3" t="s">
        <v>101</v>
      </c>
      <c r="F3445" s="3" t="s">
        <v>6723</v>
      </c>
      <c r="G3445" s="3" t="s">
        <v>6724</v>
      </c>
      <c r="H3445" s="3"/>
    </row>
    <row r="3446" ht="15.75" customHeight="1">
      <c r="A3446" s="2">
        <v>45706.0</v>
      </c>
      <c r="B3446" s="3" t="s">
        <v>92</v>
      </c>
      <c r="C3446" s="3" t="s">
        <v>158</v>
      </c>
      <c r="D3446" s="3" t="s">
        <v>68</v>
      </c>
      <c r="E3446" s="3" t="s">
        <v>20</v>
      </c>
      <c r="F3446" s="3" t="s">
        <v>6725</v>
      </c>
      <c r="G3446" s="3" t="s">
        <v>5174</v>
      </c>
      <c r="H3446" s="3"/>
    </row>
    <row r="3447" ht="15.75" customHeight="1">
      <c r="A3447" s="2">
        <v>45706.0</v>
      </c>
      <c r="B3447" s="3" t="s">
        <v>92</v>
      </c>
      <c r="C3447" s="3" t="s">
        <v>158</v>
      </c>
      <c r="D3447" s="3" t="s">
        <v>9</v>
      </c>
      <c r="E3447" s="3" t="s">
        <v>109</v>
      </c>
      <c r="F3447" s="3" t="s">
        <v>6726</v>
      </c>
      <c r="G3447" s="3" t="s">
        <v>6727</v>
      </c>
      <c r="H3447" s="3"/>
    </row>
    <row r="3448" ht="15.75" customHeight="1">
      <c r="A3448" s="2">
        <v>45706.0</v>
      </c>
      <c r="B3448" s="3" t="s">
        <v>92</v>
      </c>
      <c r="C3448" s="3" t="s">
        <v>158</v>
      </c>
      <c r="D3448" s="3" t="s">
        <v>34</v>
      </c>
      <c r="E3448" s="3" t="s">
        <v>10</v>
      </c>
      <c r="F3448" s="3" t="s">
        <v>6728</v>
      </c>
      <c r="G3448" s="3" t="s">
        <v>6729</v>
      </c>
      <c r="H3448" s="3"/>
    </row>
    <row r="3449" ht="15.75" customHeight="1">
      <c r="A3449" s="2">
        <v>45706.0</v>
      </c>
      <c r="B3449" s="3" t="s">
        <v>92</v>
      </c>
      <c r="C3449" s="3" t="s">
        <v>158</v>
      </c>
      <c r="D3449" s="3" t="s">
        <v>63</v>
      </c>
      <c r="E3449" s="3" t="s">
        <v>59</v>
      </c>
      <c r="F3449" s="3" t="s">
        <v>6730</v>
      </c>
      <c r="G3449" s="3" t="s">
        <v>6731</v>
      </c>
      <c r="H3449" s="3"/>
    </row>
    <row r="3450" ht="15.75" customHeight="1">
      <c r="A3450" s="2">
        <v>45706.0</v>
      </c>
      <c r="B3450" s="3" t="s">
        <v>92</v>
      </c>
      <c r="C3450" s="4" t="s">
        <v>149</v>
      </c>
      <c r="D3450" s="3" t="s">
        <v>19</v>
      </c>
      <c r="E3450" s="3" t="s">
        <v>20</v>
      </c>
      <c r="F3450" s="3" t="s">
        <v>6732</v>
      </c>
      <c r="G3450" s="3" t="s">
        <v>6733</v>
      </c>
      <c r="H3450" s="3"/>
    </row>
    <row r="3451" ht="15.75" customHeight="1">
      <c r="A3451" s="2">
        <v>45706.0</v>
      </c>
      <c r="B3451" s="3" t="s">
        <v>92</v>
      </c>
      <c r="C3451" s="3" t="s">
        <v>158</v>
      </c>
      <c r="D3451" s="3" t="s">
        <v>38</v>
      </c>
      <c r="E3451" s="3" t="s">
        <v>15</v>
      </c>
      <c r="F3451" s="3" t="s">
        <v>6734</v>
      </c>
      <c r="G3451" s="3" t="s">
        <v>6735</v>
      </c>
      <c r="H3451" s="3"/>
    </row>
    <row r="3452" ht="15.75" customHeight="1">
      <c r="A3452" s="2">
        <v>45707.0</v>
      </c>
      <c r="B3452" s="3" t="s">
        <v>13</v>
      </c>
      <c r="C3452" s="3" t="s">
        <v>169</v>
      </c>
      <c r="D3452" s="3" t="s">
        <v>26</v>
      </c>
      <c r="E3452" s="3" t="s">
        <v>15</v>
      </c>
      <c r="F3452" s="3" t="s">
        <v>6736</v>
      </c>
      <c r="G3452" s="3" t="s">
        <v>6737</v>
      </c>
      <c r="H3452" s="3"/>
    </row>
    <row r="3453" ht="15.75" customHeight="1">
      <c r="A3453" s="2">
        <v>45707.0</v>
      </c>
      <c r="B3453" s="3" t="s">
        <v>13</v>
      </c>
      <c r="C3453" s="3" t="s">
        <v>169</v>
      </c>
      <c r="D3453" s="3" t="s">
        <v>68</v>
      </c>
      <c r="E3453" s="3" t="s">
        <v>20</v>
      </c>
      <c r="F3453" s="3" t="s">
        <v>6738</v>
      </c>
      <c r="G3453" s="3" t="s">
        <v>6266</v>
      </c>
      <c r="H3453" s="3"/>
    </row>
    <row r="3454" ht="15.75" customHeight="1">
      <c r="A3454" s="2">
        <v>45707.0</v>
      </c>
      <c r="B3454" s="3" t="s">
        <v>13</v>
      </c>
      <c r="C3454" s="3" t="s">
        <v>169</v>
      </c>
      <c r="D3454" s="3" t="s">
        <v>23</v>
      </c>
      <c r="E3454" s="3" t="s">
        <v>20</v>
      </c>
      <c r="F3454" s="3" t="s">
        <v>1422</v>
      </c>
      <c r="G3454" s="3" t="s">
        <v>6739</v>
      </c>
      <c r="H3454" s="3"/>
    </row>
    <row r="3455" ht="15.75" customHeight="1">
      <c r="A3455" s="2">
        <v>45707.0</v>
      </c>
      <c r="B3455" s="3" t="s">
        <v>13</v>
      </c>
      <c r="C3455" s="3" t="s">
        <v>37</v>
      </c>
      <c r="D3455" s="3" t="s">
        <v>68</v>
      </c>
      <c r="E3455" s="3" t="s">
        <v>20</v>
      </c>
      <c r="F3455" s="3" t="s">
        <v>6740</v>
      </c>
      <c r="G3455" s="3" t="s">
        <v>6741</v>
      </c>
      <c r="H3455" s="3"/>
    </row>
    <row r="3456" ht="15.75" customHeight="1">
      <c r="A3456" s="2">
        <v>45707.0</v>
      </c>
      <c r="B3456" s="3" t="s">
        <v>13</v>
      </c>
      <c r="C3456" s="3" t="s">
        <v>37</v>
      </c>
      <c r="D3456" s="3" t="s">
        <v>23</v>
      </c>
      <c r="E3456" s="3" t="s">
        <v>20</v>
      </c>
      <c r="F3456" s="3" t="s">
        <v>6742</v>
      </c>
      <c r="G3456" s="3" t="s">
        <v>6743</v>
      </c>
      <c r="H3456" s="3"/>
    </row>
    <row r="3457" ht="15.75" customHeight="1">
      <c r="A3457" s="2">
        <v>45707.0</v>
      </c>
      <c r="B3457" s="3" t="s">
        <v>13</v>
      </c>
      <c r="C3457" s="3" t="s">
        <v>37</v>
      </c>
      <c r="D3457" s="3" t="s">
        <v>63</v>
      </c>
      <c r="E3457" s="3" t="s">
        <v>59</v>
      </c>
      <c r="F3457" s="3" t="s">
        <v>6744</v>
      </c>
      <c r="G3457" s="3" t="s">
        <v>6745</v>
      </c>
      <c r="H3457" s="3"/>
    </row>
    <row r="3458" ht="15.75" customHeight="1">
      <c r="A3458" s="2">
        <v>45707.0</v>
      </c>
      <c r="B3458" s="3" t="s">
        <v>13</v>
      </c>
      <c r="C3458" s="3" t="s">
        <v>29</v>
      </c>
      <c r="D3458" s="3" t="s">
        <v>68</v>
      </c>
      <c r="E3458" s="3" t="s">
        <v>20</v>
      </c>
      <c r="F3458" s="3" t="s">
        <v>6746</v>
      </c>
      <c r="G3458" s="3" t="s">
        <v>6747</v>
      </c>
      <c r="H3458" s="3"/>
    </row>
    <row r="3459" ht="15.75" customHeight="1">
      <c r="A3459" s="2">
        <v>45707.0</v>
      </c>
      <c r="B3459" s="3" t="s">
        <v>13</v>
      </c>
      <c r="C3459" s="3" t="s">
        <v>29</v>
      </c>
      <c r="D3459" s="3" t="s">
        <v>38</v>
      </c>
      <c r="E3459" s="3" t="s">
        <v>20</v>
      </c>
      <c r="F3459" s="3" t="s">
        <v>6748</v>
      </c>
      <c r="G3459" s="3" t="s">
        <v>6749</v>
      </c>
      <c r="H3459" s="3"/>
    </row>
    <row r="3460" ht="15.75" customHeight="1">
      <c r="A3460" s="2">
        <v>45707.0</v>
      </c>
      <c r="B3460" s="3" t="s">
        <v>13</v>
      </c>
      <c r="C3460" s="3" t="s">
        <v>18</v>
      </c>
      <c r="D3460" s="3" t="s">
        <v>26</v>
      </c>
      <c r="E3460" s="3" t="s">
        <v>15</v>
      </c>
      <c r="F3460" s="3" t="s">
        <v>6750</v>
      </c>
      <c r="G3460" s="3" t="s">
        <v>6751</v>
      </c>
      <c r="H3460" s="3"/>
    </row>
    <row r="3461" ht="15.75" customHeight="1">
      <c r="A3461" s="2">
        <v>45707.0</v>
      </c>
      <c r="B3461" s="3" t="s">
        <v>13</v>
      </c>
      <c r="C3461" s="3" t="s">
        <v>18</v>
      </c>
      <c r="D3461" s="3" t="s">
        <v>63</v>
      </c>
      <c r="E3461" s="3" t="s">
        <v>101</v>
      </c>
      <c r="F3461" s="3" t="s">
        <v>6752</v>
      </c>
      <c r="G3461" s="3" t="s">
        <v>6753</v>
      </c>
      <c r="H3461" s="3"/>
    </row>
    <row r="3462" ht="15.75" customHeight="1">
      <c r="A3462" s="2">
        <v>45707.0</v>
      </c>
      <c r="B3462" s="3" t="s">
        <v>13</v>
      </c>
      <c r="C3462" s="3" t="s">
        <v>18</v>
      </c>
      <c r="D3462" s="3" t="s">
        <v>26</v>
      </c>
      <c r="E3462" s="3" t="s">
        <v>15</v>
      </c>
      <c r="F3462" s="3" t="s">
        <v>6754</v>
      </c>
      <c r="G3462" s="3" t="s">
        <v>6755</v>
      </c>
      <c r="H3462" s="3"/>
    </row>
    <row r="3463" ht="15.75" customHeight="1">
      <c r="A3463" s="2">
        <v>45707.0</v>
      </c>
      <c r="B3463" s="3" t="s">
        <v>13</v>
      </c>
      <c r="C3463" s="3" t="s">
        <v>169</v>
      </c>
      <c r="D3463" s="3" t="s">
        <v>23</v>
      </c>
      <c r="E3463" s="3" t="s">
        <v>20</v>
      </c>
      <c r="F3463" s="3" t="s">
        <v>6756</v>
      </c>
      <c r="G3463" s="3" t="s">
        <v>6757</v>
      </c>
      <c r="H3463" s="3"/>
    </row>
    <row r="3464" ht="15.75" customHeight="1">
      <c r="A3464" s="2">
        <v>45707.0</v>
      </c>
      <c r="B3464" s="3" t="s">
        <v>13</v>
      </c>
      <c r="C3464" s="3" t="s">
        <v>14</v>
      </c>
      <c r="D3464" s="3" t="s">
        <v>19</v>
      </c>
      <c r="E3464" s="3" t="s">
        <v>20</v>
      </c>
      <c r="F3464" s="3" t="s">
        <v>6758</v>
      </c>
      <c r="G3464" s="3" t="s">
        <v>6759</v>
      </c>
      <c r="H3464" s="3"/>
    </row>
    <row r="3465" ht="15.75" customHeight="1">
      <c r="A3465" s="2">
        <v>45707.0</v>
      </c>
      <c r="B3465" s="3" t="s">
        <v>13</v>
      </c>
      <c r="C3465" s="3" t="s">
        <v>37</v>
      </c>
      <c r="D3465" s="3" t="s">
        <v>38</v>
      </c>
      <c r="E3465" s="3" t="s">
        <v>15</v>
      </c>
      <c r="F3465" s="3" t="s">
        <v>6760</v>
      </c>
      <c r="G3465" s="3" t="s">
        <v>6761</v>
      </c>
      <c r="H3465" s="3"/>
    </row>
    <row r="3466" ht="15.75" customHeight="1">
      <c r="A3466" s="2">
        <v>45707.0</v>
      </c>
      <c r="B3466" s="3" t="s">
        <v>13</v>
      </c>
      <c r="C3466" s="3" t="s">
        <v>169</v>
      </c>
      <c r="D3466" s="3" t="s">
        <v>26</v>
      </c>
      <c r="E3466" s="3" t="s">
        <v>15</v>
      </c>
      <c r="F3466" s="3" t="s">
        <v>6762</v>
      </c>
      <c r="G3466" s="3" t="s">
        <v>6763</v>
      </c>
      <c r="H3466" s="3"/>
    </row>
    <row r="3467" ht="15.75" customHeight="1">
      <c r="A3467" s="2">
        <v>45707.0</v>
      </c>
      <c r="B3467" s="3" t="s">
        <v>57</v>
      </c>
      <c r="C3467" s="4" t="s">
        <v>62</v>
      </c>
      <c r="D3467" s="3" t="s">
        <v>23</v>
      </c>
      <c r="E3467" s="3" t="s">
        <v>59</v>
      </c>
      <c r="F3467" s="3" t="s">
        <v>6764</v>
      </c>
      <c r="G3467" s="3" t="s">
        <v>6765</v>
      </c>
      <c r="H3467" s="3"/>
    </row>
    <row r="3468" ht="15.75" customHeight="1">
      <c r="A3468" s="2">
        <v>45707.0</v>
      </c>
      <c r="B3468" s="3" t="s">
        <v>57</v>
      </c>
      <c r="C3468" s="3" t="s">
        <v>58</v>
      </c>
      <c r="D3468" s="3" t="s">
        <v>23</v>
      </c>
      <c r="E3468" s="3" t="s">
        <v>59</v>
      </c>
      <c r="F3468" s="3" t="s">
        <v>6766</v>
      </c>
      <c r="G3468" s="3" t="s">
        <v>6767</v>
      </c>
      <c r="H3468" s="3"/>
    </row>
    <row r="3469" ht="15.75" customHeight="1">
      <c r="A3469" s="2">
        <v>45707.0</v>
      </c>
      <c r="B3469" s="3" t="s">
        <v>57</v>
      </c>
      <c r="C3469" s="3" t="s">
        <v>58</v>
      </c>
      <c r="D3469" s="3" t="s">
        <v>19</v>
      </c>
      <c r="E3469" s="3" t="s">
        <v>20</v>
      </c>
      <c r="F3469" s="3" t="s">
        <v>6768</v>
      </c>
      <c r="G3469" s="3" t="s">
        <v>6769</v>
      </c>
      <c r="H3469" s="3"/>
    </row>
    <row r="3470" ht="15.75" customHeight="1">
      <c r="A3470" s="2">
        <v>45707.0</v>
      </c>
      <c r="B3470" s="3" t="s">
        <v>57</v>
      </c>
      <c r="C3470" s="4" t="s">
        <v>62</v>
      </c>
      <c r="D3470" s="3" t="s">
        <v>26</v>
      </c>
      <c r="E3470" s="3" t="s">
        <v>20</v>
      </c>
      <c r="F3470" s="3" t="s">
        <v>6770</v>
      </c>
      <c r="G3470" s="3" t="s">
        <v>6771</v>
      </c>
      <c r="H3470" s="3"/>
    </row>
    <row r="3471" ht="15.75" customHeight="1">
      <c r="A3471" s="2">
        <v>45707.0</v>
      </c>
      <c r="B3471" s="3" t="s">
        <v>57</v>
      </c>
      <c r="C3471" s="4" t="s">
        <v>62</v>
      </c>
      <c r="D3471" s="3" t="s">
        <v>9</v>
      </c>
      <c r="E3471" s="3" t="s">
        <v>15</v>
      </c>
      <c r="F3471" s="3" t="s">
        <v>6772</v>
      </c>
      <c r="G3471" s="3" t="s">
        <v>6773</v>
      </c>
      <c r="H3471" s="3"/>
    </row>
    <row r="3472" ht="15.75" customHeight="1">
      <c r="A3472" s="2">
        <v>45707.0</v>
      </c>
      <c r="B3472" s="3" t="s">
        <v>57</v>
      </c>
      <c r="C3472" s="4" t="s">
        <v>62</v>
      </c>
      <c r="D3472" s="3" t="s">
        <v>19</v>
      </c>
      <c r="E3472" s="3" t="s">
        <v>20</v>
      </c>
      <c r="F3472" s="3" t="s">
        <v>6774</v>
      </c>
      <c r="G3472" s="3" t="s">
        <v>6775</v>
      </c>
      <c r="H3472" s="3"/>
    </row>
    <row r="3473" ht="15.75" customHeight="1">
      <c r="A3473" s="2">
        <v>45707.0</v>
      </c>
      <c r="B3473" s="3" t="s">
        <v>57</v>
      </c>
      <c r="C3473" s="4" t="s">
        <v>62</v>
      </c>
      <c r="D3473" s="3" t="s">
        <v>9</v>
      </c>
      <c r="E3473" s="3" t="s">
        <v>15</v>
      </c>
      <c r="F3473" s="3" t="s">
        <v>6776</v>
      </c>
      <c r="G3473" s="3" t="s">
        <v>6777</v>
      </c>
      <c r="H3473" s="3"/>
    </row>
    <row r="3474" ht="15.75" customHeight="1">
      <c r="A3474" s="2">
        <v>45707.0</v>
      </c>
      <c r="B3474" s="3" t="s">
        <v>57</v>
      </c>
      <c r="C3474" s="3" t="s">
        <v>71</v>
      </c>
      <c r="D3474" s="3" t="s">
        <v>38</v>
      </c>
      <c r="E3474" s="3" t="s">
        <v>20</v>
      </c>
      <c r="F3474" s="3" t="s">
        <v>6778</v>
      </c>
      <c r="G3474" s="3" t="s">
        <v>6779</v>
      </c>
      <c r="H3474" s="3"/>
    </row>
    <row r="3475" ht="15.75" customHeight="1">
      <c r="A3475" s="2">
        <v>45707.0</v>
      </c>
      <c r="B3475" s="3" t="s">
        <v>57</v>
      </c>
      <c r="C3475" s="3" t="s">
        <v>71</v>
      </c>
      <c r="D3475" s="3" t="s">
        <v>34</v>
      </c>
      <c r="E3475" s="3" t="s">
        <v>15</v>
      </c>
      <c r="F3475" s="3" t="s">
        <v>6780</v>
      </c>
      <c r="G3475" s="3" t="s">
        <v>6781</v>
      </c>
      <c r="H3475" s="3"/>
    </row>
    <row r="3476" ht="15.75" customHeight="1">
      <c r="A3476" s="2">
        <v>45707.0</v>
      </c>
      <c r="B3476" s="3" t="s">
        <v>57</v>
      </c>
      <c r="C3476" s="3" t="s">
        <v>71</v>
      </c>
      <c r="D3476" s="3" t="s">
        <v>26</v>
      </c>
      <c r="E3476" s="3" t="s">
        <v>20</v>
      </c>
      <c r="F3476" s="3" t="s">
        <v>6782</v>
      </c>
      <c r="G3476" s="3" t="s">
        <v>6783</v>
      </c>
      <c r="H3476" s="3"/>
    </row>
    <row r="3477" ht="15.75" customHeight="1">
      <c r="A3477" s="2">
        <v>45707.0</v>
      </c>
      <c r="B3477" s="3" t="s">
        <v>57</v>
      </c>
      <c r="C3477" s="3" t="s">
        <v>71</v>
      </c>
      <c r="D3477" s="3" t="s">
        <v>34</v>
      </c>
      <c r="E3477" s="3" t="s">
        <v>15</v>
      </c>
      <c r="F3477" s="3" t="s">
        <v>6784</v>
      </c>
      <c r="G3477" s="3" t="s">
        <v>6785</v>
      </c>
      <c r="H3477" s="3"/>
    </row>
    <row r="3478" ht="15.75" customHeight="1">
      <c r="A3478" s="2">
        <v>45707.0</v>
      </c>
      <c r="B3478" s="3" t="s">
        <v>57</v>
      </c>
      <c r="C3478" s="3" t="s">
        <v>80</v>
      </c>
      <c r="D3478" s="3" t="s">
        <v>23</v>
      </c>
      <c r="E3478" s="3" t="s">
        <v>20</v>
      </c>
      <c r="F3478" s="3" t="s">
        <v>6786</v>
      </c>
      <c r="G3478" s="3" t="s">
        <v>6787</v>
      </c>
      <c r="H3478" s="3"/>
    </row>
    <row r="3479" ht="15.75" customHeight="1">
      <c r="A3479" s="2">
        <v>45707.0</v>
      </c>
      <c r="B3479" s="3" t="s">
        <v>57</v>
      </c>
      <c r="C3479" s="3" t="s">
        <v>80</v>
      </c>
      <c r="D3479" s="3" t="s">
        <v>19</v>
      </c>
      <c r="E3479" s="3" t="s">
        <v>59</v>
      </c>
      <c r="F3479" s="3" t="s">
        <v>6788</v>
      </c>
      <c r="G3479" s="3" t="s">
        <v>6789</v>
      </c>
      <c r="H3479" s="3"/>
    </row>
    <row r="3480" ht="15.75" customHeight="1">
      <c r="A3480" s="2">
        <v>45707.0</v>
      </c>
      <c r="B3480" s="3" t="s">
        <v>57</v>
      </c>
      <c r="C3480" s="3" t="s">
        <v>85</v>
      </c>
      <c r="D3480" s="3" t="s">
        <v>26</v>
      </c>
      <c r="E3480" s="3" t="s">
        <v>20</v>
      </c>
      <c r="F3480" s="3" t="s">
        <v>6790</v>
      </c>
      <c r="G3480" s="3" t="s">
        <v>6791</v>
      </c>
      <c r="H3480" s="3"/>
    </row>
    <row r="3481" ht="15.75" customHeight="1">
      <c r="A3481" s="2">
        <v>45707.0</v>
      </c>
      <c r="B3481" s="3" t="s">
        <v>57</v>
      </c>
      <c r="C3481" s="3" t="s">
        <v>85</v>
      </c>
      <c r="D3481" s="3" t="s">
        <v>23</v>
      </c>
      <c r="E3481" s="3" t="s">
        <v>59</v>
      </c>
      <c r="F3481" s="3" t="s">
        <v>6792</v>
      </c>
      <c r="G3481" s="3" t="s">
        <v>6793</v>
      </c>
      <c r="H3481" s="3"/>
    </row>
    <row r="3482" ht="15.75" customHeight="1">
      <c r="A3482" s="2">
        <v>45707.0</v>
      </c>
      <c r="B3482" s="3" t="s">
        <v>57</v>
      </c>
      <c r="C3482" s="3" t="s">
        <v>58</v>
      </c>
      <c r="D3482" s="3" t="s">
        <v>34</v>
      </c>
      <c r="E3482" s="3" t="s">
        <v>15</v>
      </c>
      <c r="F3482" s="3" t="s">
        <v>6794</v>
      </c>
      <c r="G3482" s="3" t="s">
        <v>6795</v>
      </c>
      <c r="H3482" s="3"/>
    </row>
    <row r="3483" ht="15.75" customHeight="1">
      <c r="A3483" s="2">
        <v>45707.0</v>
      </c>
      <c r="B3483" s="3" t="s">
        <v>13</v>
      </c>
      <c r="C3483" s="3" t="s">
        <v>14</v>
      </c>
      <c r="D3483" s="3" t="s">
        <v>38</v>
      </c>
      <c r="E3483" s="3" t="s">
        <v>20</v>
      </c>
      <c r="F3483" s="3" t="s">
        <v>6796</v>
      </c>
      <c r="G3483" s="3" t="s">
        <v>6797</v>
      </c>
      <c r="H3483" s="3"/>
    </row>
    <row r="3484" ht="15.75" customHeight="1">
      <c r="A3484" s="2">
        <v>45707.0</v>
      </c>
      <c r="B3484" s="3" t="s">
        <v>92</v>
      </c>
      <c r="C3484" s="3" t="s">
        <v>93</v>
      </c>
      <c r="D3484" s="3" t="s">
        <v>63</v>
      </c>
      <c r="E3484" s="3" t="s">
        <v>59</v>
      </c>
      <c r="F3484" s="3" t="s">
        <v>6798</v>
      </c>
      <c r="G3484" s="3" t="s">
        <v>6799</v>
      </c>
      <c r="H3484" s="3"/>
    </row>
    <row r="3485" ht="15.75" customHeight="1">
      <c r="A3485" s="2">
        <v>45707.0</v>
      </c>
      <c r="B3485" s="3" t="s">
        <v>92</v>
      </c>
      <c r="C3485" s="3" t="s">
        <v>93</v>
      </c>
      <c r="D3485" s="3" t="s">
        <v>34</v>
      </c>
      <c r="E3485" s="3" t="s">
        <v>101</v>
      </c>
      <c r="F3485" s="3" t="s">
        <v>6800</v>
      </c>
      <c r="G3485" s="3" t="s">
        <v>6801</v>
      </c>
      <c r="H3485" s="3"/>
    </row>
    <row r="3486" ht="15.75" customHeight="1">
      <c r="A3486" s="2">
        <v>45707.0</v>
      </c>
      <c r="B3486" s="3" t="s">
        <v>92</v>
      </c>
      <c r="C3486" s="3" t="s">
        <v>93</v>
      </c>
      <c r="D3486" s="3" t="s">
        <v>68</v>
      </c>
      <c r="E3486" s="3" t="s">
        <v>20</v>
      </c>
      <c r="F3486" s="3" t="s">
        <v>6748</v>
      </c>
      <c r="G3486" s="3" t="s">
        <v>6802</v>
      </c>
      <c r="H3486" s="3"/>
    </row>
    <row r="3487" ht="15.75" customHeight="1">
      <c r="A3487" s="2">
        <v>45707.0</v>
      </c>
      <c r="B3487" s="3" t="s">
        <v>7</v>
      </c>
      <c r="C3487" s="3" t="s">
        <v>8</v>
      </c>
      <c r="D3487" s="3" t="s">
        <v>26</v>
      </c>
      <c r="E3487" s="3" t="s">
        <v>660</v>
      </c>
      <c r="F3487" s="3" t="s">
        <v>6803</v>
      </c>
      <c r="G3487" s="3" t="s">
        <v>6804</v>
      </c>
      <c r="H3487" s="3"/>
    </row>
    <row r="3488" ht="15.75" customHeight="1">
      <c r="A3488" s="2">
        <v>45707.0</v>
      </c>
      <c r="B3488" s="3" t="s">
        <v>7</v>
      </c>
      <c r="C3488" s="3" t="s">
        <v>8</v>
      </c>
      <c r="D3488" s="3" t="s">
        <v>38</v>
      </c>
      <c r="E3488" s="3" t="s">
        <v>101</v>
      </c>
      <c r="F3488" s="3" t="s">
        <v>6805</v>
      </c>
      <c r="G3488" s="3" t="s">
        <v>3174</v>
      </c>
      <c r="H3488" s="3"/>
    </row>
    <row r="3489" ht="15.75" customHeight="1">
      <c r="A3489" s="2">
        <v>45707.0</v>
      </c>
      <c r="B3489" s="3" t="s">
        <v>7</v>
      </c>
      <c r="C3489" s="3" t="s">
        <v>106</v>
      </c>
      <c r="D3489" s="3" t="s">
        <v>26</v>
      </c>
      <c r="E3489" s="3" t="s">
        <v>1097</v>
      </c>
      <c r="F3489" s="3" t="s">
        <v>6806</v>
      </c>
      <c r="G3489" s="3" t="s">
        <v>6807</v>
      </c>
      <c r="H3489" s="3"/>
    </row>
    <row r="3490" ht="15.75" customHeight="1">
      <c r="A3490" s="2">
        <v>45707.0</v>
      </c>
      <c r="B3490" s="3" t="s">
        <v>7</v>
      </c>
      <c r="C3490" s="3" t="s">
        <v>106</v>
      </c>
      <c r="D3490" s="3" t="s">
        <v>26</v>
      </c>
      <c r="E3490" s="3" t="s">
        <v>660</v>
      </c>
      <c r="F3490" s="3" t="s">
        <v>6808</v>
      </c>
      <c r="G3490" s="3" t="s">
        <v>6809</v>
      </c>
      <c r="H3490" s="3"/>
    </row>
    <row r="3491" ht="15.75" customHeight="1">
      <c r="A3491" s="2">
        <v>45707.0</v>
      </c>
      <c r="B3491" s="3" t="s">
        <v>7</v>
      </c>
      <c r="C3491" s="3" t="s">
        <v>106</v>
      </c>
      <c r="D3491" s="3" t="s">
        <v>9</v>
      </c>
      <c r="E3491" s="3" t="s">
        <v>119</v>
      </c>
      <c r="F3491" s="3" t="s">
        <v>6810</v>
      </c>
      <c r="G3491" s="3" t="s">
        <v>6811</v>
      </c>
      <c r="H3491" s="3"/>
    </row>
    <row r="3492" ht="15.75" customHeight="1">
      <c r="A3492" s="2">
        <v>45707.0</v>
      </c>
      <c r="B3492" s="3" t="s">
        <v>7</v>
      </c>
      <c r="C3492" s="3" t="s">
        <v>106</v>
      </c>
      <c r="D3492" s="3" t="s">
        <v>34</v>
      </c>
      <c r="E3492" s="3" t="s">
        <v>109</v>
      </c>
      <c r="F3492" s="3" t="s">
        <v>6812</v>
      </c>
      <c r="G3492" s="3" t="s">
        <v>6813</v>
      </c>
      <c r="H3492" s="3"/>
    </row>
    <row r="3493" ht="15.75" customHeight="1">
      <c r="A3493" s="2">
        <v>45707.0</v>
      </c>
      <c r="B3493" s="3" t="s">
        <v>7</v>
      </c>
      <c r="C3493" s="3" t="s">
        <v>106</v>
      </c>
      <c r="D3493" s="3" t="s">
        <v>38</v>
      </c>
      <c r="E3493" s="3" t="s">
        <v>109</v>
      </c>
      <c r="F3493" s="3" t="s">
        <v>6814</v>
      </c>
      <c r="G3493" s="3" t="s">
        <v>6815</v>
      </c>
      <c r="H3493" s="3"/>
    </row>
    <row r="3494" ht="15.75" customHeight="1">
      <c r="A3494" s="2">
        <v>45707.0</v>
      </c>
      <c r="B3494" s="3" t="s">
        <v>7</v>
      </c>
      <c r="C3494" s="3" t="s">
        <v>118</v>
      </c>
      <c r="D3494" s="3" t="s">
        <v>19</v>
      </c>
      <c r="E3494" s="3" t="s">
        <v>101</v>
      </c>
      <c r="F3494" s="3" t="s">
        <v>6816</v>
      </c>
      <c r="G3494" s="3" t="s">
        <v>6817</v>
      </c>
      <c r="H3494" s="3"/>
    </row>
    <row r="3495" ht="15.75" customHeight="1">
      <c r="A3495" s="2">
        <v>45707.0</v>
      </c>
      <c r="B3495" s="3" t="s">
        <v>7</v>
      </c>
      <c r="C3495" s="3" t="s">
        <v>118</v>
      </c>
      <c r="D3495" s="3" t="s">
        <v>34</v>
      </c>
      <c r="E3495" s="3" t="s">
        <v>10</v>
      </c>
      <c r="F3495" s="3" t="s">
        <v>6818</v>
      </c>
      <c r="G3495" s="3" t="s">
        <v>6819</v>
      </c>
      <c r="H3495" s="3"/>
    </row>
    <row r="3496" ht="15.75" customHeight="1">
      <c r="A3496" s="2">
        <v>45707.0</v>
      </c>
      <c r="B3496" s="3" t="s">
        <v>7</v>
      </c>
      <c r="C3496" s="3" t="s">
        <v>118</v>
      </c>
      <c r="D3496" s="3" t="s">
        <v>26</v>
      </c>
      <c r="E3496" s="3" t="s">
        <v>527</v>
      </c>
      <c r="F3496" s="3" t="s">
        <v>6820</v>
      </c>
      <c r="G3496" s="3" t="s">
        <v>6821</v>
      </c>
      <c r="H3496" s="3"/>
    </row>
    <row r="3497" ht="15.75" customHeight="1">
      <c r="A3497" s="2">
        <v>45707.0</v>
      </c>
      <c r="B3497" s="3" t="s">
        <v>7</v>
      </c>
      <c r="C3497" s="3" t="s">
        <v>126</v>
      </c>
      <c r="D3497" s="3" t="s">
        <v>9</v>
      </c>
      <c r="E3497" s="3" t="s">
        <v>10</v>
      </c>
      <c r="F3497" s="3" t="s">
        <v>6822</v>
      </c>
      <c r="G3497" s="3" t="s">
        <v>6823</v>
      </c>
      <c r="H3497" s="3"/>
    </row>
    <row r="3498" ht="15.75" customHeight="1">
      <c r="A3498" s="2">
        <v>45707.0</v>
      </c>
      <c r="B3498" s="3" t="s">
        <v>7</v>
      </c>
      <c r="C3498" s="3" t="s">
        <v>126</v>
      </c>
      <c r="D3498" s="3" t="s">
        <v>9</v>
      </c>
      <c r="E3498" s="3" t="s">
        <v>10</v>
      </c>
      <c r="F3498" s="3" t="s">
        <v>6824</v>
      </c>
      <c r="G3498" s="3" t="s">
        <v>6825</v>
      </c>
      <c r="H3498" s="3"/>
    </row>
    <row r="3499" ht="15.75" customHeight="1">
      <c r="A3499" s="2">
        <v>45707.0</v>
      </c>
      <c r="B3499" s="3" t="s">
        <v>7</v>
      </c>
      <c r="C3499" s="3" t="s">
        <v>126</v>
      </c>
      <c r="D3499" s="3" t="s">
        <v>23</v>
      </c>
      <c r="E3499" s="3" t="s">
        <v>15</v>
      </c>
      <c r="F3499" s="3" t="s">
        <v>6826</v>
      </c>
      <c r="G3499" s="3" t="s">
        <v>6827</v>
      </c>
      <c r="H3499" s="3"/>
    </row>
    <row r="3500" ht="15.75" customHeight="1">
      <c r="A3500" s="2">
        <v>45707.0</v>
      </c>
      <c r="B3500" s="3" t="s">
        <v>7</v>
      </c>
      <c r="C3500" s="3" t="s">
        <v>126</v>
      </c>
      <c r="D3500" s="3" t="s">
        <v>9</v>
      </c>
      <c r="E3500" s="3" t="s">
        <v>119</v>
      </c>
      <c r="F3500" s="3" t="s">
        <v>6828</v>
      </c>
      <c r="G3500" s="3" t="s">
        <v>6829</v>
      </c>
      <c r="H3500" s="3"/>
    </row>
    <row r="3501" ht="15.75" customHeight="1">
      <c r="A3501" s="2">
        <v>45707.0</v>
      </c>
      <c r="B3501" s="3" t="s">
        <v>7</v>
      </c>
      <c r="C3501" s="3" t="s">
        <v>118</v>
      </c>
      <c r="D3501" s="3" t="s">
        <v>23</v>
      </c>
      <c r="E3501" s="3" t="s">
        <v>101</v>
      </c>
      <c r="F3501" s="3" t="s">
        <v>6830</v>
      </c>
      <c r="G3501" s="3" t="s">
        <v>6831</v>
      </c>
      <c r="H3501" s="3"/>
    </row>
    <row r="3502" ht="15.75" customHeight="1">
      <c r="A3502" s="2">
        <v>45707.0</v>
      </c>
      <c r="B3502" s="3" t="s">
        <v>7</v>
      </c>
      <c r="C3502" s="3" t="s">
        <v>131</v>
      </c>
      <c r="D3502" s="3" t="s">
        <v>34</v>
      </c>
      <c r="E3502" s="3" t="s">
        <v>258</v>
      </c>
      <c r="F3502" s="3" t="s">
        <v>6832</v>
      </c>
      <c r="G3502" s="3" t="s">
        <v>6833</v>
      </c>
      <c r="H3502" s="3"/>
    </row>
    <row r="3503" ht="15.75" customHeight="1">
      <c r="A3503" s="2">
        <v>45707.0</v>
      </c>
      <c r="B3503" s="3" t="s">
        <v>7</v>
      </c>
      <c r="C3503" s="3" t="s">
        <v>131</v>
      </c>
      <c r="D3503" s="3" t="s">
        <v>19</v>
      </c>
      <c r="E3503" s="3" t="s">
        <v>15</v>
      </c>
      <c r="F3503" s="3" t="s">
        <v>6834</v>
      </c>
      <c r="G3503" s="3" t="s">
        <v>6835</v>
      </c>
      <c r="H3503" s="3"/>
    </row>
    <row r="3504" ht="15.75" customHeight="1">
      <c r="A3504" s="2">
        <v>45707.0</v>
      </c>
      <c r="B3504" s="3" t="s">
        <v>92</v>
      </c>
      <c r="C3504" s="3" t="s">
        <v>98</v>
      </c>
      <c r="D3504" s="3" t="s">
        <v>19</v>
      </c>
      <c r="E3504" s="3" t="s">
        <v>15</v>
      </c>
      <c r="F3504" s="3" t="s">
        <v>6836</v>
      </c>
      <c r="G3504" s="3" t="s">
        <v>6837</v>
      </c>
      <c r="H3504" s="3"/>
    </row>
    <row r="3505" ht="15.75" customHeight="1">
      <c r="A3505" s="2">
        <v>45707.0</v>
      </c>
      <c r="B3505" s="3" t="s">
        <v>92</v>
      </c>
      <c r="C3505" s="3" t="s">
        <v>98</v>
      </c>
      <c r="D3505" s="3" t="s">
        <v>63</v>
      </c>
      <c r="E3505" s="3" t="s">
        <v>10</v>
      </c>
      <c r="F3505" s="3" t="s">
        <v>6838</v>
      </c>
      <c r="G3505" s="3" t="s">
        <v>6839</v>
      </c>
      <c r="H3505" s="3"/>
    </row>
    <row r="3506" ht="15.75" customHeight="1">
      <c r="A3506" s="2">
        <v>45707.0</v>
      </c>
      <c r="B3506" s="3" t="s">
        <v>92</v>
      </c>
      <c r="C3506" s="3" t="s">
        <v>98</v>
      </c>
      <c r="D3506" s="3" t="s">
        <v>9</v>
      </c>
      <c r="E3506" s="3" t="s">
        <v>10</v>
      </c>
      <c r="F3506" s="3" t="s">
        <v>6840</v>
      </c>
      <c r="G3506" s="3" t="s">
        <v>6841</v>
      </c>
      <c r="H3506" s="3"/>
    </row>
    <row r="3507" ht="15.75" customHeight="1">
      <c r="A3507" s="2">
        <v>45707.0</v>
      </c>
      <c r="B3507" s="3" t="s">
        <v>92</v>
      </c>
      <c r="C3507" s="3" t="s">
        <v>144</v>
      </c>
      <c r="D3507" s="3" t="s">
        <v>19</v>
      </c>
      <c r="E3507" s="3" t="s">
        <v>20</v>
      </c>
      <c r="F3507" s="3" t="s">
        <v>6842</v>
      </c>
      <c r="G3507" s="3" t="s">
        <v>6843</v>
      </c>
      <c r="H3507" s="3"/>
    </row>
    <row r="3508" ht="15.75" customHeight="1">
      <c r="A3508" s="2">
        <v>45707.0</v>
      </c>
      <c r="B3508" s="3" t="s">
        <v>92</v>
      </c>
      <c r="C3508" s="3" t="s">
        <v>144</v>
      </c>
      <c r="D3508" s="3" t="s">
        <v>68</v>
      </c>
      <c r="E3508" s="3" t="s">
        <v>15</v>
      </c>
      <c r="F3508" s="3" t="s">
        <v>6844</v>
      </c>
      <c r="G3508" s="3" t="s">
        <v>6845</v>
      </c>
      <c r="H3508" s="3"/>
    </row>
    <row r="3509" ht="15.75" customHeight="1">
      <c r="A3509" s="2">
        <v>45707.0</v>
      </c>
      <c r="B3509" s="3" t="s">
        <v>92</v>
      </c>
      <c r="C3509" s="3" t="s">
        <v>144</v>
      </c>
      <c r="D3509" s="3" t="s">
        <v>68</v>
      </c>
      <c r="E3509" s="3" t="s">
        <v>20</v>
      </c>
      <c r="F3509" s="3" t="s">
        <v>6605</v>
      </c>
      <c r="G3509" s="3" t="s">
        <v>6846</v>
      </c>
      <c r="H3509" s="3"/>
    </row>
    <row r="3510" ht="15.75" customHeight="1">
      <c r="A3510" s="2">
        <v>45707.0</v>
      </c>
      <c r="B3510" s="3" t="s">
        <v>92</v>
      </c>
      <c r="C3510" s="3" t="s">
        <v>98</v>
      </c>
      <c r="D3510" s="3" t="s">
        <v>34</v>
      </c>
      <c r="E3510" s="3" t="s">
        <v>10</v>
      </c>
      <c r="F3510" s="3" t="s">
        <v>6847</v>
      </c>
      <c r="G3510" s="3" t="s">
        <v>6848</v>
      </c>
      <c r="H3510" s="3"/>
    </row>
    <row r="3511" ht="15.75" customHeight="1">
      <c r="A3511" s="2">
        <v>45707.0</v>
      </c>
      <c r="B3511" s="3" t="s">
        <v>92</v>
      </c>
      <c r="C3511" s="4" t="s">
        <v>149</v>
      </c>
      <c r="D3511" s="3" t="s">
        <v>38</v>
      </c>
      <c r="E3511" s="3" t="s">
        <v>15</v>
      </c>
      <c r="F3511" s="3" t="s">
        <v>6849</v>
      </c>
      <c r="G3511" s="3" t="s">
        <v>6850</v>
      </c>
      <c r="H3511" s="3"/>
    </row>
    <row r="3512" ht="15.75" customHeight="1">
      <c r="A3512" s="2">
        <v>45707.0</v>
      </c>
      <c r="B3512" s="3" t="s">
        <v>92</v>
      </c>
      <c r="C3512" s="4" t="s">
        <v>149</v>
      </c>
      <c r="D3512" s="3" t="s">
        <v>34</v>
      </c>
      <c r="E3512" s="3" t="s">
        <v>101</v>
      </c>
      <c r="F3512" s="3" t="s">
        <v>6851</v>
      </c>
      <c r="G3512" s="3" t="s">
        <v>6852</v>
      </c>
      <c r="H3512" s="3"/>
    </row>
    <row r="3513" ht="15.75" customHeight="1">
      <c r="A3513" s="2">
        <v>45707.0</v>
      </c>
      <c r="B3513" s="3" t="s">
        <v>92</v>
      </c>
      <c r="C3513" s="3" t="s">
        <v>158</v>
      </c>
      <c r="D3513" s="3" t="s">
        <v>68</v>
      </c>
      <c r="E3513" s="3" t="s">
        <v>20</v>
      </c>
      <c r="F3513" s="3" t="s">
        <v>6853</v>
      </c>
      <c r="G3513" s="3" t="s">
        <v>6854</v>
      </c>
      <c r="H3513" s="3"/>
    </row>
    <row r="3514" ht="15.75" customHeight="1">
      <c r="A3514" s="2">
        <v>45707.0</v>
      </c>
      <c r="B3514" s="3" t="s">
        <v>92</v>
      </c>
      <c r="C3514" s="3" t="s">
        <v>158</v>
      </c>
      <c r="D3514" s="3" t="s">
        <v>23</v>
      </c>
      <c r="E3514" s="3" t="s">
        <v>15</v>
      </c>
      <c r="F3514" s="3" t="s">
        <v>6855</v>
      </c>
      <c r="G3514" s="3" t="s">
        <v>6856</v>
      </c>
      <c r="H3514" s="3"/>
    </row>
    <row r="3515" ht="15.75" customHeight="1">
      <c r="A3515" s="2">
        <v>45707.0</v>
      </c>
      <c r="B3515" s="3" t="s">
        <v>92</v>
      </c>
      <c r="C3515" s="3" t="s">
        <v>158</v>
      </c>
      <c r="D3515" s="3" t="s">
        <v>38</v>
      </c>
      <c r="E3515" s="3" t="s">
        <v>15</v>
      </c>
      <c r="F3515" s="3" t="s">
        <v>6857</v>
      </c>
      <c r="G3515" s="3" t="s">
        <v>6858</v>
      </c>
      <c r="H3515" s="3"/>
    </row>
    <row r="3516" ht="15.75" customHeight="1">
      <c r="A3516" s="2">
        <v>45707.0</v>
      </c>
      <c r="B3516" s="3" t="s">
        <v>92</v>
      </c>
      <c r="C3516" s="3" t="s">
        <v>144</v>
      </c>
      <c r="D3516" s="3" t="s">
        <v>34</v>
      </c>
      <c r="E3516" s="3" t="s">
        <v>101</v>
      </c>
      <c r="F3516" s="3" t="s">
        <v>6859</v>
      </c>
      <c r="G3516" s="3" t="s">
        <v>6860</v>
      </c>
      <c r="H3516" s="3"/>
    </row>
    <row r="3517" ht="15.75" customHeight="1">
      <c r="A3517" s="2">
        <v>45708.0</v>
      </c>
      <c r="B3517" s="3" t="s">
        <v>13</v>
      </c>
      <c r="C3517" s="3" t="s">
        <v>169</v>
      </c>
      <c r="D3517" s="3" t="s">
        <v>23</v>
      </c>
      <c r="E3517" s="3" t="s">
        <v>20</v>
      </c>
      <c r="F3517" s="3" t="s">
        <v>6861</v>
      </c>
      <c r="G3517" s="3" t="s">
        <v>6862</v>
      </c>
      <c r="H3517" s="3"/>
    </row>
    <row r="3518" ht="15.75" customHeight="1">
      <c r="A3518" s="2">
        <v>45708.0</v>
      </c>
      <c r="B3518" s="3" t="s">
        <v>13</v>
      </c>
      <c r="C3518" s="3" t="s">
        <v>169</v>
      </c>
      <c r="D3518" s="3" t="s">
        <v>23</v>
      </c>
      <c r="E3518" s="3" t="s">
        <v>20</v>
      </c>
      <c r="F3518" s="3" t="s">
        <v>6863</v>
      </c>
      <c r="G3518" s="3" t="s">
        <v>6864</v>
      </c>
      <c r="H3518" s="3"/>
    </row>
    <row r="3519" ht="15.75" customHeight="1">
      <c r="A3519" s="2">
        <v>45708.0</v>
      </c>
      <c r="B3519" s="3" t="s">
        <v>13</v>
      </c>
      <c r="C3519" s="3" t="s">
        <v>37</v>
      </c>
      <c r="D3519" s="3" t="s">
        <v>68</v>
      </c>
      <c r="E3519" s="3" t="s">
        <v>59</v>
      </c>
      <c r="F3519" s="3" t="s">
        <v>3002</v>
      </c>
      <c r="G3519" s="3" t="s">
        <v>6865</v>
      </c>
      <c r="H3519" s="3"/>
    </row>
    <row r="3520" ht="15.75" customHeight="1">
      <c r="A3520" s="2">
        <v>45708.0</v>
      </c>
      <c r="B3520" s="3" t="s">
        <v>13</v>
      </c>
      <c r="C3520" s="3" t="s">
        <v>37</v>
      </c>
      <c r="D3520" s="3" t="s">
        <v>9</v>
      </c>
      <c r="E3520" s="3" t="s">
        <v>15</v>
      </c>
      <c r="F3520" s="3" t="s">
        <v>6866</v>
      </c>
      <c r="G3520" s="3" t="s">
        <v>6867</v>
      </c>
      <c r="H3520" s="3"/>
    </row>
    <row r="3521" ht="15.75" customHeight="1">
      <c r="A3521" s="2">
        <v>45708.0</v>
      </c>
      <c r="B3521" s="3" t="s">
        <v>13</v>
      </c>
      <c r="C3521" s="3" t="s">
        <v>37</v>
      </c>
      <c r="D3521" s="3" t="s">
        <v>34</v>
      </c>
      <c r="E3521" s="3" t="s">
        <v>15</v>
      </c>
      <c r="F3521" s="3" t="s">
        <v>6868</v>
      </c>
      <c r="G3521" s="3" t="s">
        <v>6869</v>
      </c>
      <c r="H3521" s="3"/>
    </row>
    <row r="3522" ht="15.75" customHeight="1">
      <c r="A3522" s="2">
        <v>45708.0</v>
      </c>
      <c r="B3522" s="3" t="s">
        <v>13</v>
      </c>
      <c r="C3522" s="3" t="s">
        <v>37</v>
      </c>
      <c r="D3522" s="3" t="s">
        <v>9</v>
      </c>
      <c r="E3522" s="3" t="s">
        <v>101</v>
      </c>
      <c r="F3522" s="3" t="s">
        <v>6870</v>
      </c>
      <c r="G3522" s="3" t="s">
        <v>6871</v>
      </c>
      <c r="H3522" s="3"/>
    </row>
    <row r="3523" ht="15.75" customHeight="1">
      <c r="A3523" s="2">
        <v>45708.0</v>
      </c>
      <c r="B3523" s="3" t="s">
        <v>13</v>
      </c>
      <c r="C3523" s="3" t="s">
        <v>29</v>
      </c>
      <c r="D3523" s="3" t="s">
        <v>9</v>
      </c>
      <c r="E3523" s="3" t="s">
        <v>15</v>
      </c>
      <c r="F3523" s="3" t="s">
        <v>6872</v>
      </c>
      <c r="G3523" s="3" t="s">
        <v>6873</v>
      </c>
      <c r="H3523" s="3"/>
    </row>
    <row r="3524" ht="15.75" customHeight="1">
      <c r="A3524" s="2">
        <v>45708.0</v>
      </c>
      <c r="B3524" s="3" t="s">
        <v>13</v>
      </c>
      <c r="C3524" s="3" t="s">
        <v>29</v>
      </c>
      <c r="D3524" s="3" t="s">
        <v>26</v>
      </c>
      <c r="E3524" s="3" t="s">
        <v>15</v>
      </c>
      <c r="F3524" s="3" t="s">
        <v>6874</v>
      </c>
      <c r="G3524" s="3" t="s">
        <v>6875</v>
      </c>
      <c r="H3524" s="3"/>
    </row>
    <row r="3525" ht="15.75" customHeight="1">
      <c r="A3525" s="2">
        <v>45708.0</v>
      </c>
      <c r="B3525" s="3" t="s">
        <v>13</v>
      </c>
      <c r="C3525" s="3" t="s">
        <v>29</v>
      </c>
      <c r="D3525" s="3" t="s">
        <v>68</v>
      </c>
      <c r="E3525" s="3" t="s">
        <v>59</v>
      </c>
      <c r="F3525" s="3" t="s">
        <v>6876</v>
      </c>
      <c r="G3525" s="3" t="s">
        <v>6877</v>
      </c>
      <c r="H3525" s="3"/>
    </row>
    <row r="3526" ht="15.75" customHeight="1">
      <c r="A3526" s="2">
        <v>45708.0</v>
      </c>
      <c r="B3526" s="3" t="s">
        <v>13</v>
      </c>
      <c r="C3526" s="3" t="s">
        <v>29</v>
      </c>
      <c r="D3526" s="3" t="s">
        <v>23</v>
      </c>
      <c r="E3526" s="3" t="s">
        <v>20</v>
      </c>
      <c r="F3526" s="3" t="s">
        <v>6878</v>
      </c>
      <c r="G3526" s="3" t="s">
        <v>6879</v>
      </c>
      <c r="H3526" s="3"/>
    </row>
    <row r="3527" ht="15.75" customHeight="1">
      <c r="A3527" s="2">
        <v>45708.0</v>
      </c>
      <c r="B3527" s="3" t="s">
        <v>13</v>
      </c>
      <c r="C3527" s="3" t="s">
        <v>18</v>
      </c>
      <c r="D3527" s="3" t="s">
        <v>19</v>
      </c>
      <c r="E3527" s="3" t="s">
        <v>20</v>
      </c>
      <c r="F3527" s="3" t="s">
        <v>6880</v>
      </c>
      <c r="G3527" s="3" t="s">
        <v>6881</v>
      </c>
      <c r="H3527" s="3"/>
    </row>
    <row r="3528" ht="15.75" customHeight="1">
      <c r="A3528" s="2">
        <v>45708.0</v>
      </c>
      <c r="B3528" s="3" t="s">
        <v>57</v>
      </c>
      <c r="C3528" s="3" t="s">
        <v>58</v>
      </c>
      <c r="D3528" s="3" t="s">
        <v>63</v>
      </c>
      <c r="E3528" s="3" t="s">
        <v>59</v>
      </c>
      <c r="F3528" s="3" t="s">
        <v>6882</v>
      </c>
      <c r="G3528" s="3" t="s">
        <v>6883</v>
      </c>
      <c r="H3528" s="3"/>
    </row>
    <row r="3529" ht="15.75" customHeight="1">
      <c r="A3529" s="2">
        <v>45708.0</v>
      </c>
      <c r="B3529" s="3" t="s">
        <v>13</v>
      </c>
      <c r="C3529" s="3" t="s">
        <v>29</v>
      </c>
      <c r="D3529" s="3" t="s">
        <v>23</v>
      </c>
      <c r="E3529" s="3" t="s">
        <v>20</v>
      </c>
      <c r="F3529" s="3" t="s">
        <v>6884</v>
      </c>
      <c r="G3529" s="3" t="s">
        <v>6885</v>
      </c>
      <c r="H3529" s="3"/>
    </row>
    <row r="3530" ht="15.75" customHeight="1">
      <c r="A3530" s="2">
        <v>45708.0</v>
      </c>
      <c r="B3530" s="3" t="s">
        <v>57</v>
      </c>
      <c r="C3530" s="3" t="s">
        <v>58</v>
      </c>
      <c r="D3530" s="3" t="s">
        <v>23</v>
      </c>
      <c r="E3530" s="3" t="s">
        <v>59</v>
      </c>
      <c r="F3530" s="3" t="s">
        <v>6886</v>
      </c>
      <c r="G3530" s="3" t="s">
        <v>6887</v>
      </c>
      <c r="H3530" s="3"/>
    </row>
    <row r="3531" ht="15.75" customHeight="1">
      <c r="A3531" s="2">
        <v>45708.0</v>
      </c>
      <c r="B3531" s="3" t="s">
        <v>13</v>
      </c>
      <c r="C3531" s="3" t="s">
        <v>18</v>
      </c>
      <c r="D3531" s="3" t="s">
        <v>63</v>
      </c>
      <c r="E3531" s="3" t="s">
        <v>15</v>
      </c>
      <c r="F3531" s="3" t="s">
        <v>6888</v>
      </c>
      <c r="G3531" s="3" t="s">
        <v>6889</v>
      </c>
      <c r="H3531" s="3"/>
    </row>
    <row r="3532" ht="15.75" customHeight="1">
      <c r="A3532" s="2">
        <v>45708.0</v>
      </c>
      <c r="B3532" s="3" t="s">
        <v>57</v>
      </c>
      <c r="C3532" s="4" t="s">
        <v>62</v>
      </c>
      <c r="D3532" s="3" t="s">
        <v>38</v>
      </c>
      <c r="E3532" s="3" t="s">
        <v>59</v>
      </c>
      <c r="F3532" s="3" t="s">
        <v>6159</v>
      </c>
      <c r="G3532" s="3" t="s">
        <v>6890</v>
      </c>
      <c r="H3532" s="3"/>
    </row>
    <row r="3533" ht="15.75" customHeight="1">
      <c r="A3533" s="2">
        <v>45708.0</v>
      </c>
      <c r="B3533" s="3" t="s">
        <v>57</v>
      </c>
      <c r="C3533" s="3" t="s">
        <v>71</v>
      </c>
      <c r="D3533" s="3" t="s">
        <v>26</v>
      </c>
      <c r="E3533" s="3" t="s">
        <v>20</v>
      </c>
      <c r="F3533" s="3" t="s">
        <v>6891</v>
      </c>
      <c r="G3533" s="3" t="s">
        <v>6892</v>
      </c>
      <c r="H3533" s="3"/>
    </row>
    <row r="3534" ht="15.75" customHeight="1">
      <c r="A3534" s="2">
        <v>45708.0</v>
      </c>
      <c r="B3534" s="3" t="s">
        <v>57</v>
      </c>
      <c r="C3534" s="3" t="s">
        <v>71</v>
      </c>
      <c r="D3534" s="3" t="s">
        <v>38</v>
      </c>
      <c r="E3534" s="3" t="s">
        <v>20</v>
      </c>
      <c r="F3534" s="3" t="s">
        <v>6893</v>
      </c>
      <c r="G3534" s="3" t="s">
        <v>6894</v>
      </c>
      <c r="H3534" s="3"/>
    </row>
    <row r="3535" ht="15.75" customHeight="1">
      <c r="A3535" s="2">
        <v>45708.0</v>
      </c>
      <c r="B3535" s="3" t="s">
        <v>57</v>
      </c>
      <c r="C3535" s="3" t="s">
        <v>71</v>
      </c>
      <c r="D3535" s="3" t="s">
        <v>9</v>
      </c>
      <c r="E3535" s="3" t="s">
        <v>20</v>
      </c>
      <c r="F3535" s="3" t="s">
        <v>2928</v>
      </c>
      <c r="G3535" s="3" t="s">
        <v>6895</v>
      </c>
      <c r="H3535" s="3"/>
    </row>
    <row r="3536" ht="15.75" customHeight="1">
      <c r="A3536" s="2">
        <v>45708.0</v>
      </c>
      <c r="B3536" s="3" t="s">
        <v>57</v>
      </c>
      <c r="C3536" s="3" t="s">
        <v>71</v>
      </c>
      <c r="D3536" s="3" t="s">
        <v>19</v>
      </c>
      <c r="E3536" s="3" t="s">
        <v>20</v>
      </c>
      <c r="F3536" s="3" t="s">
        <v>6896</v>
      </c>
      <c r="G3536" s="3" t="s">
        <v>6897</v>
      </c>
      <c r="H3536" s="3"/>
    </row>
    <row r="3537" ht="15.75" customHeight="1">
      <c r="A3537" s="2">
        <v>45708.0</v>
      </c>
      <c r="B3537" s="3" t="s">
        <v>57</v>
      </c>
      <c r="C3537" s="3" t="s">
        <v>80</v>
      </c>
      <c r="D3537" s="3" t="s">
        <v>63</v>
      </c>
      <c r="E3537" s="3" t="s">
        <v>59</v>
      </c>
      <c r="F3537" s="3" t="s">
        <v>6898</v>
      </c>
      <c r="G3537" s="3" t="s">
        <v>6899</v>
      </c>
      <c r="H3537" s="3"/>
    </row>
    <row r="3538" ht="15.75" customHeight="1">
      <c r="A3538" s="2">
        <v>45708.0</v>
      </c>
      <c r="B3538" s="3" t="s">
        <v>57</v>
      </c>
      <c r="C3538" s="3" t="s">
        <v>80</v>
      </c>
      <c r="D3538" s="3" t="s">
        <v>23</v>
      </c>
      <c r="E3538" s="3" t="s">
        <v>59</v>
      </c>
      <c r="F3538" s="3" t="s">
        <v>6900</v>
      </c>
      <c r="G3538" s="3" t="s">
        <v>6901</v>
      </c>
      <c r="H3538" s="3"/>
    </row>
    <row r="3539" ht="15.75" customHeight="1">
      <c r="A3539" s="2">
        <v>45708.0</v>
      </c>
      <c r="B3539" s="3" t="s">
        <v>57</v>
      </c>
      <c r="C3539" s="3" t="s">
        <v>80</v>
      </c>
      <c r="D3539" s="3" t="s">
        <v>19</v>
      </c>
      <c r="E3539" s="3" t="s">
        <v>59</v>
      </c>
      <c r="F3539" s="3" t="s">
        <v>6902</v>
      </c>
      <c r="G3539" s="3" t="s">
        <v>6903</v>
      </c>
      <c r="H3539" s="3"/>
    </row>
    <row r="3540" ht="15.75" customHeight="1">
      <c r="A3540" s="2">
        <v>45708.0</v>
      </c>
      <c r="B3540" s="3" t="s">
        <v>57</v>
      </c>
      <c r="C3540" s="3" t="s">
        <v>80</v>
      </c>
      <c r="D3540" s="3" t="s">
        <v>34</v>
      </c>
      <c r="E3540" s="3" t="s">
        <v>20</v>
      </c>
      <c r="F3540" s="3" t="s">
        <v>6904</v>
      </c>
      <c r="G3540" s="3" t="s">
        <v>6905</v>
      </c>
      <c r="H3540" s="3"/>
    </row>
    <row r="3541" ht="15.75" customHeight="1">
      <c r="A3541" s="2">
        <v>45708.0</v>
      </c>
      <c r="B3541" s="3" t="s">
        <v>57</v>
      </c>
      <c r="C3541" s="3" t="s">
        <v>85</v>
      </c>
      <c r="D3541" s="3" t="s">
        <v>9</v>
      </c>
      <c r="E3541" s="3" t="s">
        <v>20</v>
      </c>
      <c r="F3541" s="3" t="s">
        <v>6906</v>
      </c>
      <c r="G3541" s="3" t="s">
        <v>6907</v>
      </c>
      <c r="H3541" s="3"/>
    </row>
    <row r="3542" ht="15.75" customHeight="1">
      <c r="A3542" s="2">
        <v>45708.0</v>
      </c>
      <c r="B3542" s="3" t="s">
        <v>57</v>
      </c>
      <c r="C3542" s="3" t="s">
        <v>85</v>
      </c>
      <c r="D3542" s="3" t="s">
        <v>26</v>
      </c>
      <c r="E3542" s="3" t="s">
        <v>20</v>
      </c>
      <c r="F3542" s="3" t="s">
        <v>6908</v>
      </c>
      <c r="G3542" s="3" t="s">
        <v>1800</v>
      </c>
      <c r="H3542" s="3"/>
    </row>
    <row r="3543" ht="15.75" customHeight="1">
      <c r="A3543" s="2">
        <v>45708.0</v>
      </c>
      <c r="B3543" s="3" t="s">
        <v>57</v>
      </c>
      <c r="C3543" s="3" t="s">
        <v>85</v>
      </c>
      <c r="D3543" s="3" t="s">
        <v>19</v>
      </c>
      <c r="E3543" s="3" t="s">
        <v>20</v>
      </c>
      <c r="F3543" s="3" t="s">
        <v>6909</v>
      </c>
      <c r="G3543" s="3" t="s">
        <v>6910</v>
      </c>
      <c r="H3543" s="3"/>
    </row>
    <row r="3544" ht="15.75" customHeight="1">
      <c r="A3544" s="2">
        <v>45708.0</v>
      </c>
      <c r="B3544" s="3" t="s">
        <v>57</v>
      </c>
      <c r="C3544" s="3" t="s">
        <v>85</v>
      </c>
      <c r="D3544" s="3" t="s">
        <v>63</v>
      </c>
      <c r="E3544" s="3" t="s">
        <v>59</v>
      </c>
      <c r="F3544" s="3" t="s">
        <v>6911</v>
      </c>
      <c r="G3544" s="3" t="s">
        <v>2876</v>
      </c>
      <c r="H3544" s="3"/>
    </row>
    <row r="3545" ht="15.75" customHeight="1">
      <c r="A3545" s="2">
        <v>45708.0</v>
      </c>
      <c r="B3545" s="3" t="s">
        <v>57</v>
      </c>
      <c r="C3545" s="3" t="s">
        <v>85</v>
      </c>
      <c r="D3545" s="3" t="s">
        <v>34</v>
      </c>
      <c r="E3545" s="3" t="s">
        <v>15</v>
      </c>
      <c r="F3545" s="3" t="s">
        <v>6879</v>
      </c>
      <c r="G3545" s="3" t="s">
        <v>6912</v>
      </c>
      <c r="H3545" s="3"/>
    </row>
    <row r="3546" ht="15.75" customHeight="1">
      <c r="A3546" s="2">
        <v>45708.0</v>
      </c>
      <c r="B3546" s="3" t="s">
        <v>57</v>
      </c>
      <c r="C3546" s="4" t="s">
        <v>62</v>
      </c>
      <c r="D3546" s="3" t="s">
        <v>63</v>
      </c>
      <c r="E3546" s="3" t="s">
        <v>59</v>
      </c>
      <c r="F3546" s="3" t="s">
        <v>3509</v>
      </c>
      <c r="G3546" s="3" t="s">
        <v>6913</v>
      </c>
      <c r="H3546" s="3"/>
    </row>
    <row r="3547" ht="15.75" customHeight="1">
      <c r="A3547" s="2">
        <v>45708.0</v>
      </c>
      <c r="B3547" s="3" t="s">
        <v>13</v>
      </c>
      <c r="C3547" s="3" t="s">
        <v>18</v>
      </c>
      <c r="D3547" s="3" t="s">
        <v>34</v>
      </c>
      <c r="E3547" s="3" t="s">
        <v>15</v>
      </c>
      <c r="F3547" s="3" t="s">
        <v>6914</v>
      </c>
      <c r="G3547" s="3" t="s">
        <v>6915</v>
      </c>
      <c r="H3547" s="3"/>
    </row>
    <row r="3548" ht="15.75" customHeight="1">
      <c r="A3548" s="2">
        <v>45708.0</v>
      </c>
      <c r="B3548" s="3" t="s">
        <v>57</v>
      </c>
      <c r="C3548" s="4" t="s">
        <v>62</v>
      </c>
      <c r="D3548" s="3" t="s">
        <v>38</v>
      </c>
      <c r="E3548" s="3" t="s">
        <v>20</v>
      </c>
      <c r="F3548" s="3" t="s">
        <v>6916</v>
      </c>
      <c r="G3548" s="3" t="s">
        <v>5840</v>
      </c>
      <c r="H3548" s="3"/>
    </row>
    <row r="3549" ht="15.75" customHeight="1">
      <c r="A3549" s="2">
        <v>45708.0</v>
      </c>
      <c r="B3549" s="3" t="s">
        <v>13</v>
      </c>
      <c r="C3549" s="3" t="s">
        <v>14</v>
      </c>
      <c r="D3549" s="3" t="s">
        <v>9</v>
      </c>
      <c r="E3549" s="3" t="s">
        <v>101</v>
      </c>
      <c r="F3549" s="3" t="s">
        <v>6917</v>
      </c>
      <c r="G3549" s="3" t="s">
        <v>6918</v>
      </c>
      <c r="H3549" s="3"/>
    </row>
    <row r="3550" ht="15.75" customHeight="1">
      <c r="A3550" s="2">
        <v>45708.0</v>
      </c>
      <c r="B3550" s="3" t="s">
        <v>7</v>
      </c>
      <c r="C3550" s="3" t="s">
        <v>8</v>
      </c>
      <c r="D3550" s="3" t="s">
        <v>9</v>
      </c>
      <c r="E3550" s="3" t="s">
        <v>258</v>
      </c>
      <c r="F3550" s="3" t="s">
        <v>6919</v>
      </c>
      <c r="G3550" s="3" t="s">
        <v>6920</v>
      </c>
      <c r="H3550" s="3"/>
    </row>
    <row r="3551" ht="15.75" customHeight="1">
      <c r="A3551" s="2">
        <v>45708.0</v>
      </c>
      <c r="B3551" s="3" t="s">
        <v>7</v>
      </c>
      <c r="C3551" s="3" t="s">
        <v>8</v>
      </c>
      <c r="D3551" s="3" t="s">
        <v>34</v>
      </c>
      <c r="E3551" s="3" t="s">
        <v>10</v>
      </c>
      <c r="F3551" s="3" t="s">
        <v>6921</v>
      </c>
      <c r="G3551" s="3" t="s">
        <v>6922</v>
      </c>
      <c r="H3551" s="3"/>
    </row>
    <row r="3552" ht="15.75" customHeight="1">
      <c r="A3552" s="2">
        <v>45708.0</v>
      </c>
      <c r="B3552" s="3" t="s">
        <v>7</v>
      </c>
      <c r="C3552" s="3" t="s">
        <v>8</v>
      </c>
      <c r="D3552" s="3" t="s">
        <v>26</v>
      </c>
      <c r="E3552" s="3" t="s">
        <v>660</v>
      </c>
      <c r="F3552" s="3" t="s">
        <v>6923</v>
      </c>
      <c r="G3552" s="3" t="s">
        <v>6924</v>
      </c>
      <c r="H3552" s="3"/>
    </row>
    <row r="3553" ht="15.75" customHeight="1">
      <c r="A3553" s="2">
        <v>45708.0</v>
      </c>
      <c r="B3553" s="3" t="s">
        <v>7</v>
      </c>
      <c r="C3553" s="3" t="s">
        <v>106</v>
      </c>
      <c r="D3553" s="3" t="s">
        <v>34</v>
      </c>
      <c r="E3553" s="3" t="s">
        <v>10</v>
      </c>
      <c r="F3553" s="3" t="s">
        <v>6925</v>
      </c>
      <c r="G3553" s="3" t="s">
        <v>6926</v>
      </c>
      <c r="H3553" s="3"/>
    </row>
    <row r="3554" ht="15.75" customHeight="1">
      <c r="A3554" s="2">
        <v>45708.0</v>
      </c>
      <c r="B3554" s="3" t="s">
        <v>7</v>
      </c>
      <c r="C3554" s="3" t="s">
        <v>106</v>
      </c>
      <c r="D3554" s="3" t="s">
        <v>38</v>
      </c>
      <c r="E3554" s="3" t="s">
        <v>101</v>
      </c>
      <c r="F3554" s="3" t="s">
        <v>6927</v>
      </c>
      <c r="G3554" s="3" t="s">
        <v>6928</v>
      </c>
      <c r="H3554" s="3"/>
    </row>
    <row r="3555" ht="15.75" customHeight="1">
      <c r="A3555" s="2">
        <v>45708.0</v>
      </c>
      <c r="B3555" s="3" t="s">
        <v>7</v>
      </c>
      <c r="C3555" s="3" t="s">
        <v>118</v>
      </c>
      <c r="D3555" s="3" t="s">
        <v>19</v>
      </c>
      <c r="E3555" s="3" t="s">
        <v>15</v>
      </c>
      <c r="F3555" s="3" t="s">
        <v>6929</v>
      </c>
      <c r="G3555" s="3" t="s">
        <v>6930</v>
      </c>
      <c r="H3555" s="3"/>
    </row>
    <row r="3556" ht="15.75" customHeight="1">
      <c r="A3556" s="2">
        <v>45708.0</v>
      </c>
      <c r="B3556" s="3" t="s">
        <v>7</v>
      </c>
      <c r="C3556" s="3" t="s">
        <v>118</v>
      </c>
      <c r="D3556" s="3" t="s">
        <v>63</v>
      </c>
      <c r="E3556" s="3" t="s">
        <v>20</v>
      </c>
      <c r="F3556" s="3" t="s">
        <v>6931</v>
      </c>
      <c r="G3556" s="3" t="s">
        <v>6932</v>
      </c>
      <c r="H3556" s="3"/>
    </row>
    <row r="3557" ht="15.75" customHeight="1">
      <c r="A3557" s="2">
        <v>45708.0</v>
      </c>
      <c r="B3557" s="3" t="s">
        <v>7</v>
      </c>
      <c r="C3557" s="3" t="s">
        <v>118</v>
      </c>
      <c r="D3557" s="3" t="s">
        <v>68</v>
      </c>
      <c r="E3557" s="3" t="s">
        <v>15</v>
      </c>
      <c r="F3557" s="3" t="s">
        <v>2379</v>
      </c>
      <c r="G3557" s="3" t="s">
        <v>4078</v>
      </c>
      <c r="H3557" s="3"/>
    </row>
    <row r="3558" ht="15.75" customHeight="1">
      <c r="A3558" s="2">
        <v>45708.0</v>
      </c>
      <c r="B3558" s="3" t="s">
        <v>7</v>
      </c>
      <c r="C3558" s="3" t="s">
        <v>118</v>
      </c>
      <c r="D3558" s="3" t="s">
        <v>38</v>
      </c>
      <c r="E3558" s="3" t="s">
        <v>101</v>
      </c>
      <c r="F3558" s="3" t="s">
        <v>6933</v>
      </c>
      <c r="G3558" s="3" t="s">
        <v>6934</v>
      </c>
      <c r="H3558" s="3"/>
    </row>
    <row r="3559" ht="15.75" customHeight="1">
      <c r="A3559" s="2">
        <v>45708.0</v>
      </c>
      <c r="B3559" s="3" t="s">
        <v>7</v>
      </c>
      <c r="C3559" s="3" t="s">
        <v>126</v>
      </c>
      <c r="D3559" s="3" t="s">
        <v>26</v>
      </c>
      <c r="E3559" s="3" t="s">
        <v>119</v>
      </c>
      <c r="F3559" s="3" t="s">
        <v>6935</v>
      </c>
      <c r="G3559" s="3" t="s">
        <v>6936</v>
      </c>
      <c r="H3559" s="3"/>
    </row>
    <row r="3560" ht="15.75" customHeight="1">
      <c r="A3560" s="2">
        <v>45708.0</v>
      </c>
      <c r="B3560" s="3" t="s">
        <v>7</v>
      </c>
      <c r="C3560" s="3" t="s">
        <v>126</v>
      </c>
      <c r="D3560" s="3" t="s">
        <v>23</v>
      </c>
      <c r="E3560" s="3" t="s">
        <v>15</v>
      </c>
      <c r="F3560" s="3" t="s">
        <v>6937</v>
      </c>
      <c r="G3560" s="3" t="s">
        <v>6938</v>
      </c>
      <c r="H3560" s="3"/>
    </row>
    <row r="3561" ht="15.75" customHeight="1">
      <c r="A3561" s="2">
        <v>45708.0</v>
      </c>
      <c r="B3561" s="3" t="s">
        <v>7</v>
      </c>
      <c r="C3561" s="3" t="s">
        <v>131</v>
      </c>
      <c r="D3561" s="3" t="s">
        <v>19</v>
      </c>
      <c r="E3561" s="3" t="s">
        <v>101</v>
      </c>
      <c r="F3561" s="3" t="s">
        <v>6939</v>
      </c>
      <c r="G3561" s="3" t="s">
        <v>6940</v>
      </c>
      <c r="H3561" s="3"/>
    </row>
    <row r="3562" ht="15.75" customHeight="1">
      <c r="A3562" s="2">
        <v>45708.0</v>
      </c>
      <c r="B3562" s="3" t="s">
        <v>7</v>
      </c>
      <c r="C3562" s="3" t="s">
        <v>131</v>
      </c>
      <c r="D3562" s="3" t="s">
        <v>23</v>
      </c>
      <c r="E3562" s="3" t="s">
        <v>15</v>
      </c>
      <c r="F3562" s="3" t="s">
        <v>6941</v>
      </c>
      <c r="G3562" s="3" t="s">
        <v>6942</v>
      </c>
      <c r="H3562" s="3"/>
    </row>
    <row r="3563" ht="15.75" customHeight="1">
      <c r="A3563" s="2">
        <v>45708.0</v>
      </c>
      <c r="B3563" s="3" t="s">
        <v>13</v>
      </c>
      <c r="C3563" s="3" t="s">
        <v>14</v>
      </c>
      <c r="D3563" s="3" t="s">
        <v>19</v>
      </c>
      <c r="E3563" s="3" t="s">
        <v>20</v>
      </c>
      <c r="F3563" s="3" t="s">
        <v>6943</v>
      </c>
      <c r="G3563" s="3" t="s">
        <v>6944</v>
      </c>
      <c r="H3563" s="3"/>
    </row>
    <row r="3564" ht="15.75" customHeight="1">
      <c r="A3564" s="2">
        <v>45708.0</v>
      </c>
      <c r="B3564" s="3" t="s">
        <v>7</v>
      </c>
      <c r="C3564" s="3" t="s">
        <v>118</v>
      </c>
      <c r="D3564" s="3" t="s">
        <v>19</v>
      </c>
      <c r="E3564" s="3" t="s">
        <v>15</v>
      </c>
      <c r="F3564" s="3" t="s">
        <v>6945</v>
      </c>
      <c r="G3564" s="3" t="s">
        <v>6946</v>
      </c>
      <c r="H3564" s="3"/>
    </row>
    <row r="3565" ht="15.75" customHeight="1">
      <c r="A3565" s="2">
        <v>45708.0</v>
      </c>
      <c r="B3565" s="3" t="s">
        <v>92</v>
      </c>
      <c r="C3565" s="3" t="s">
        <v>158</v>
      </c>
      <c r="D3565" s="3" t="s">
        <v>38</v>
      </c>
      <c r="E3565" s="3" t="s">
        <v>15</v>
      </c>
      <c r="F3565" s="3" t="s">
        <v>6947</v>
      </c>
      <c r="G3565" s="3" t="s">
        <v>6948</v>
      </c>
      <c r="H3565" s="3"/>
    </row>
    <row r="3566" ht="15.75" customHeight="1">
      <c r="A3566" s="2">
        <v>45708.0</v>
      </c>
      <c r="B3566" s="3" t="s">
        <v>92</v>
      </c>
      <c r="C3566" s="3" t="s">
        <v>158</v>
      </c>
      <c r="D3566" s="3" t="s">
        <v>9</v>
      </c>
      <c r="E3566" s="3" t="s">
        <v>109</v>
      </c>
      <c r="F3566" s="3" t="s">
        <v>6949</v>
      </c>
      <c r="G3566" s="3" t="s">
        <v>6950</v>
      </c>
      <c r="H3566" s="3"/>
    </row>
    <row r="3567" ht="15.75" customHeight="1">
      <c r="A3567" s="2">
        <v>45708.0</v>
      </c>
      <c r="B3567" s="3" t="s">
        <v>13</v>
      </c>
      <c r="C3567" s="3" t="s">
        <v>14</v>
      </c>
      <c r="D3567" s="3" t="s">
        <v>9</v>
      </c>
      <c r="E3567" s="3" t="s">
        <v>15</v>
      </c>
      <c r="F3567" s="3" t="s">
        <v>3071</v>
      </c>
      <c r="G3567" s="3" t="s">
        <v>6951</v>
      </c>
      <c r="H3567" s="3"/>
    </row>
    <row r="3568" ht="15.75" customHeight="1">
      <c r="A3568" s="2">
        <v>45708.0</v>
      </c>
      <c r="B3568" s="3" t="s">
        <v>92</v>
      </c>
      <c r="C3568" s="3" t="s">
        <v>93</v>
      </c>
      <c r="D3568" s="3" t="s">
        <v>68</v>
      </c>
      <c r="E3568" s="3" t="s">
        <v>20</v>
      </c>
      <c r="F3568" s="3" t="s">
        <v>6952</v>
      </c>
      <c r="G3568" s="3" t="s">
        <v>6953</v>
      </c>
      <c r="H3568" s="3"/>
    </row>
    <row r="3569" ht="15.75" customHeight="1">
      <c r="A3569" s="2">
        <v>45708.0</v>
      </c>
      <c r="B3569" s="3" t="s">
        <v>92</v>
      </c>
      <c r="C3569" s="3" t="s">
        <v>93</v>
      </c>
      <c r="D3569" s="3" t="s">
        <v>23</v>
      </c>
      <c r="E3569" s="3" t="s">
        <v>20</v>
      </c>
      <c r="F3569" s="3" t="s">
        <v>6954</v>
      </c>
      <c r="G3569" s="3" t="s">
        <v>6955</v>
      </c>
      <c r="H3569" s="3"/>
    </row>
    <row r="3570" ht="15.75" customHeight="1">
      <c r="A3570" s="2">
        <v>45708.0</v>
      </c>
      <c r="B3570" s="3" t="s">
        <v>92</v>
      </c>
      <c r="C3570" s="3" t="s">
        <v>93</v>
      </c>
      <c r="D3570" s="3" t="s">
        <v>23</v>
      </c>
      <c r="E3570" s="3" t="s">
        <v>15</v>
      </c>
      <c r="F3570" s="3" t="s">
        <v>459</v>
      </c>
      <c r="G3570" s="3" t="s">
        <v>6956</v>
      </c>
      <c r="H3570" s="3"/>
    </row>
    <row r="3571" ht="15.75" customHeight="1">
      <c r="A3571" s="2">
        <v>45708.0</v>
      </c>
      <c r="B3571" s="3" t="s">
        <v>92</v>
      </c>
      <c r="C3571" s="3" t="s">
        <v>98</v>
      </c>
      <c r="D3571" s="3" t="s">
        <v>23</v>
      </c>
      <c r="E3571" s="3" t="s">
        <v>15</v>
      </c>
      <c r="F3571" s="3" t="s">
        <v>6957</v>
      </c>
      <c r="G3571" s="3" t="s">
        <v>6958</v>
      </c>
      <c r="H3571" s="3"/>
    </row>
    <row r="3572" ht="15.75" customHeight="1">
      <c r="A3572" s="2">
        <v>45708.0</v>
      </c>
      <c r="B3572" s="3" t="s">
        <v>92</v>
      </c>
      <c r="C3572" s="3" t="s">
        <v>144</v>
      </c>
      <c r="D3572" s="3" t="s">
        <v>23</v>
      </c>
      <c r="E3572" s="3" t="s">
        <v>15</v>
      </c>
      <c r="F3572" s="3" t="s">
        <v>6959</v>
      </c>
      <c r="G3572" s="3" t="s">
        <v>6960</v>
      </c>
      <c r="H3572" s="3"/>
    </row>
    <row r="3573" ht="15.75" customHeight="1">
      <c r="A3573" s="2">
        <v>45708.0</v>
      </c>
      <c r="B3573" s="3" t="s">
        <v>92</v>
      </c>
      <c r="C3573" s="3" t="s">
        <v>98</v>
      </c>
      <c r="D3573" s="3" t="s">
        <v>26</v>
      </c>
      <c r="E3573" s="3" t="s">
        <v>101</v>
      </c>
      <c r="F3573" s="3" t="s">
        <v>6961</v>
      </c>
      <c r="G3573" s="3" t="s">
        <v>6962</v>
      </c>
      <c r="H3573" s="3"/>
    </row>
    <row r="3574" ht="15.75" customHeight="1">
      <c r="A3574" s="2">
        <v>45708.0</v>
      </c>
      <c r="B3574" s="3" t="s">
        <v>92</v>
      </c>
      <c r="C3574" s="3" t="s">
        <v>144</v>
      </c>
      <c r="D3574" s="3" t="s">
        <v>23</v>
      </c>
      <c r="E3574" s="3" t="s">
        <v>20</v>
      </c>
      <c r="F3574" s="3" t="s">
        <v>6963</v>
      </c>
      <c r="G3574" s="3" t="s">
        <v>6964</v>
      </c>
      <c r="H3574" s="3"/>
    </row>
    <row r="3575" ht="15.75" customHeight="1">
      <c r="A3575" s="2">
        <v>45708.0</v>
      </c>
      <c r="B3575" s="3" t="s">
        <v>92</v>
      </c>
      <c r="C3575" s="3" t="s">
        <v>144</v>
      </c>
      <c r="D3575" s="3" t="s">
        <v>19</v>
      </c>
      <c r="E3575" s="3" t="s">
        <v>20</v>
      </c>
      <c r="F3575" s="3" t="s">
        <v>6965</v>
      </c>
      <c r="G3575" s="3" t="s">
        <v>6966</v>
      </c>
      <c r="H3575" s="3"/>
    </row>
    <row r="3576" ht="15.75" customHeight="1">
      <c r="A3576" s="2">
        <v>45708.0</v>
      </c>
      <c r="B3576" s="3" t="s">
        <v>92</v>
      </c>
      <c r="C3576" s="4" t="s">
        <v>149</v>
      </c>
      <c r="D3576" s="3" t="s">
        <v>63</v>
      </c>
      <c r="E3576" s="3" t="s">
        <v>101</v>
      </c>
      <c r="F3576" s="3" t="s">
        <v>6967</v>
      </c>
      <c r="G3576" s="3" t="s">
        <v>6968</v>
      </c>
      <c r="H3576" s="3"/>
    </row>
    <row r="3577" ht="15.75" customHeight="1">
      <c r="A3577" s="2">
        <v>45708.0</v>
      </c>
      <c r="B3577" s="3" t="s">
        <v>92</v>
      </c>
      <c r="C3577" s="4" t="s">
        <v>149</v>
      </c>
      <c r="D3577" s="3" t="s">
        <v>63</v>
      </c>
      <c r="E3577" s="3" t="s">
        <v>109</v>
      </c>
      <c r="F3577" s="3" t="s">
        <v>6969</v>
      </c>
      <c r="G3577" s="3" t="s">
        <v>6970</v>
      </c>
      <c r="H3577" s="3"/>
    </row>
    <row r="3578" ht="15.75" customHeight="1">
      <c r="A3578" s="2">
        <v>45708.0</v>
      </c>
      <c r="B3578" s="3" t="s">
        <v>92</v>
      </c>
      <c r="C3578" s="3" t="s">
        <v>158</v>
      </c>
      <c r="D3578" s="3" t="s">
        <v>34</v>
      </c>
      <c r="E3578" s="3" t="s">
        <v>101</v>
      </c>
      <c r="F3578" s="3" t="s">
        <v>6971</v>
      </c>
      <c r="G3578" s="3" t="s">
        <v>6972</v>
      </c>
      <c r="H3578" s="3"/>
    </row>
    <row r="3579" ht="15.75" customHeight="1">
      <c r="A3579" s="2">
        <v>45708.0</v>
      </c>
      <c r="B3579" s="3" t="s">
        <v>92</v>
      </c>
      <c r="C3579" s="3" t="s">
        <v>158</v>
      </c>
      <c r="D3579" s="3" t="s">
        <v>63</v>
      </c>
      <c r="E3579" s="3" t="s">
        <v>101</v>
      </c>
      <c r="F3579" s="3" t="s">
        <v>6973</v>
      </c>
      <c r="G3579" s="3" t="s">
        <v>6974</v>
      </c>
      <c r="H3579" s="3"/>
    </row>
    <row r="3580" ht="15.75" customHeight="1">
      <c r="A3580" s="2">
        <v>45709.0</v>
      </c>
      <c r="B3580" s="3" t="s">
        <v>13</v>
      </c>
      <c r="C3580" s="3" t="s">
        <v>37</v>
      </c>
      <c r="D3580" s="3" t="s">
        <v>26</v>
      </c>
      <c r="E3580" s="3" t="s">
        <v>15</v>
      </c>
      <c r="F3580" s="3" t="s">
        <v>6975</v>
      </c>
      <c r="G3580" s="3" t="s">
        <v>6976</v>
      </c>
      <c r="H3580" s="3"/>
    </row>
    <row r="3581" ht="15.75" customHeight="1">
      <c r="A3581" s="2">
        <v>45709.0</v>
      </c>
      <c r="B3581" s="3" t="s">
        <v>13</v>
      </c>
      <c r="C3581" s="3" t="s">
        <v>169</v>
      </c>
      <c r="D3581" s="3" t="s">
        <v>38</v>
      </c>
      <c r="E3581" s="3" t="s">
        <v>15</v>
      </c>
      <c r="F3581" s="3" t="s">
        <v>6977</v>
      </c>
      <c r="G3581" s="3" t="s">
        <v>6978</v>
      </c>
      <c r="H3581" s="3"/>
    </row>
    <row r="3582" ht="15.75" customHeight="1">
      <c r="A3582" s="2">
        <v>45709.0</v>
      </c>
      <c r="B3582" s="3" t="s">
        <v>13</v>
      </c>
      <c r="C3582" s="3" t="s">
        <v>169</v>
      </c>
      <c r="D3582" s="3" t="s">
        <v>38</v>
      </c>
      <c r="E3582" s="3" t="s">
        <v>20</v>
      </c>
      <c r="F3582" s="3" t="s">
        <v>6979</v>
      </c>
      <c r="G3582" s="3" t="s">
        <v>6980</v>
      </c>
      <c r="H3582" s="3"/>
    </row>
    <row r="3583" ht="15.75" customHeight="1">
      <c r="A3583" s="2">
        <v>45709.0</v>
      </c>
      <c r="B3583" s="3" t="s">
        <v>13</v>
      </c>
      <c r="C3583" s="3" t="s">
        <v>169</v>
      </c>
      <c r="D3583" s="3" t="s">
        <v>68</v>
      </c>
      <c r="E3583" s="3" t="s">
        <v>20</v>
      </c>
      <c r="F3583" s="3" t="s">
        <v>3437</v>
      </c>
      <c r="G3583" s="3" t="s">
        <v>6981</v>
      </c>
      <c r="H3583" s="3"/>
    </row>
    <row r="3584" ht="15.75" customHeight="1">
      <c r="A3584" s="2">
        <v>45709.0</v>
      </c>
      <c r="B3584" s="3" t="s">
        <v>13</v>
      </c>
      <c r="C3584" s="3" t="s">
        <v>37</v>
      </c>
      <c r="D3584" s="3" t="s">
        <v>26</v>
      </c>
      <c r="E3584" s="3" t="s">
        <v>15</v>
      </c>
      <c r="F3584" s="3" t="s">
        <v>6982</v>
      </c>
      <c r="G3584" s="3" t="s">
        <v>6983</v>
      </c>
      <c r="H3584" s="3"/>
    </row>
    <row r="3585" ht="15.75" customHeight="1">
      <c r="A3585" s="2">
        <v>45709.0</v>
      </c>
      <c r="B3585" s="3" t="s">
        <v>13</v>
      </c>
      <c r="C3585" s="3" t="s">
        <v>169</v>
      </c>
      <c r="D3585" s="3" t="s">
        <v>63</v>
      </c>
      <c r="E3585" s="3" t="s">
        <v>59</v>
      </c>
      <c r="F3585" s="3" t="s">
        <v>6984</v>
      </c>
      <c r="G3585" s="3" t="s">
        <v>6985</v>
      </c>
      <c r="H3585" s="3"/>
    </row>
    <row r="3586" ht="15.75" customHeight="1">
      <c r="A3586" s="2">
        <v>45709.0</v>
      </c>
      <c r="B3586" s="3" t="s">
        <v>13</v>
      </c>
      <c r="C3586" s="3" t="s">
        <v>29</v>
      </c>
      <c r="D3586" s="3" t="s">
        <v>23</v>
      </c>
      <c r="E3586" s="3" t="s">
        <v>20</v>
      </c>
      <c r="F3586" s="3" t="s">
        <v>6986</v>
      </c>
      <c r="G3586" s="3" t="s">
        <v>6987</v>
      </c>
      <c r="H3586" s="3"/>
    </row>
    <row r="3587" ht="15.75" customHeight="1">
      <c r="A3587" s="2">
        <v>45709.0</v>
      </c>
      <c r="B3587" s="3" t="s">
        <v>13</v>
      </c>
      <c r="C3587" s="3" t="s">
        <v>14</v>
      </c>
      <c r="D3587" s="3" t="s">
        <v>68</v>
      </c>
      <c r="E3587" s="3" t="s">
        <v>59</v>
      </c>
      <c r="F3587" s="3" t="s">
        <v>6988</v>
      </c>
      <c r="G3587" s="3" t="s">
        <v>6989</v>
      </c>
      <c r="H3587" s="3"/>
    </row>
    <row r="3588" ht="15.75" customHeight="1">
      <c r="A3588" s="2">
        <v>45709.0</v>
      </c>
      <c r="B3588" s="3" t="s">
        <v>13</v>
      </c>
      <c r="C3588" s="3" t="s">
        <v>18</v>
      </c>
      <c r="D3588" s="3" t="s">
        <v>23</v>
      </c>
      <c r="E3588" s="3" t="s">
        <v>20</v>
      </c>
      <c r="F3588" s="3" t="s">
        <v>6990</v>
      </c>
      <c r="G3588" s="3" t="s">
        <v>6991</v>
      </c>
      <c r="H3588" s="3"/>
    </row>
    <row r="3589" ht="15.75" customHeight="1">
      <c r="A3589" s="2">
        <v>45709.0</v>
      </c>
      <c r="B3589" s="3" t="s">
        <v>13</v>
      </c>
      <c r="C3589" s="3" t="s">
        <v>18</v>
      </c>
      <c r="D3589" s="3" t="s">
        <v>68</v>
      </c>
      <c r="E3589" s="3" t="s">
        <v>59</v>
      </c>
      <c r="F3589" s="3" t="s">
        <v>6992</v>
      </c>
      <c r="G3589" s="3" t="s">
        <v>5961</v>
      </c>
      <c r="H3589" s="3"/>
    </row>
    <row r="3590" ht="15.75" customHeight="1">
      <c r="A3590" s="2">
        <v>45709.0</v>
      </c>
      <c r="B3590" s="3" t="s">
        <v>13</v>
      </c>
      <c r="C3590" s="3" t="s">
        <v>18</v>
      </c>
      <c r="D3590" s="3" t="s">
        <v>19</v>
      </c>
      <c r="E3590" s="3" t="s">
        <v>20</v>
      </c>
      <c r="F3590" s="3" t="s">
        <v>6993</v>
      </c>
      <c r="G3590" s="3" t="s">
        <v>6994</v>
      </c>
      <c r="H3590" s="3"/>
    </row>
    <row r="3591" ht="15.75" customHeight="1">
      <c r="A3591" s="2">
        <v>45709.0</v>
      </c>
      <c r="B3591" s="3" t="s">
        <v>13</v>
      </c>
      <c r="C3591" s="3" t="s">
        <v>18</v>
      </c>
      <c r="D3591" s="3" t="s">
        <v>26</v>
      </c>
      <c r="E3591" s="3" t="s">
        <v>15</v>
      </c>
      <c r="F3591" s="3" t="s">
        <v>6995</v>
      </c>
      <c r="G3591" s="3" t="s">
        <v>6996</v>
      </c>
      <c r="H3591" s="3"/>
    </row>
    <row r="3592" ht="15.75" customHeight="1">
      <c r="A3592" s="2">
        <v>45709.0</v>
      </c>
      <c r="B3592" s="3" t="s">
        <v>13</v>
      </c>
      <c r="C3592" s="3" t="s">
        <v>18</v>
      </c>
      <c r="D3592" s="3" t="s">
        <v>19</v>
      </c>
      <c r="E3592" s="3" t="s">
        <v>20</v>
      </c>
      <c r="F3592" s="3" t="s">
        <v>6997</v>
      </c>
      <c r="G3592" s="3" t="s">
        <v>6998</v>
      </c>
      <c r="H3592" s="3"/>
    </row>
    <row r="3593" ht="15.75" customHeight="1">
      <c r="A3593" s="2">
        <v>45709.0</v>
      </c>
      <c r="B3593" s="3" t="s">
        <v>57</v>
      </c>
      <c r="C3593" s="3" t="s">
        <v>58</v>
      </c>
      <c r="D3593" s="3" t="s">
        <v>38</v>
      </c>
      <c r="E3593" s="3" t="s">
        <v>20</v>
      </c>
      <c r="F3593" s="3" t="s">
        <v>6999</v>
      </c>
      <c r="G3593" s="3" t="s">
        <v>7000</v>
      </c>
      <c r="H3593" s="3"/>
    </row>
    <row r="3594" ht="15.75" customHeight="1">
      <c r="A3594" s="2">
        <v>45709.0</v>
      </c>
      <c r="B3594" s="3" t="s">
        <v>13</v>
      </c>
      <c r="C3594" s="3" t="s">
        <v>29</v>
      </c>
      <c r="D3594" s="3" t="s">
        <v>38</v>
      </c>
      <c r="E3594" s="3" t="s">
        <v>20</v>
      </c>
      <c r="F3594" s="3" t="s">
        <v>7001</v>
      </c>
      <c r="G3594" s="3" t="s">
        <v>7002</v>
      </c>
      <c r="H3594" s="3"/>
    </row>
    <row r="3595" ht="15.75" customHeight="1">
      <c r="A3595" s="2">
        <v>45709.0</v>
      </c>
      <c r="B3595" s="3" t="s">
        <v>57</v>
      </c>
      <c r="C3595" s="3" t="s">
        <v>58</v>
      </c>
      <c r="D3595" s="3" t="s">
        <v>34</v>
      </c>
      <c r="E3595" s="3" t="s">
        <v>20</v>
      </c>
      <c r="F3595" s="3" t="s">
        <v>7003</v>
      </c>
      <c r="G3595" s="3" t="s">
        <v>7004</v>
      </c>
      <c r="H3595" s="3"/>
    </row>
    <row r="3596" ht="15.75" customHeight="1">
      <c r="A3596" s="2">
        <v>45709.0</v>
      </c>
      <c r="B3596" s="3" t="s">
        <v>57</v>
      </c>
      <c r="C3596" s="3" t="s">
        <v>85</v>
      </c>
      <c r="D3596" s="3" t="s">
        <v>68</v>
      </c>
      <c r="E3596" s="3" t="s">
        <v>59</v>
      </c>
      <c r="F3596" s="3" t="s">
        <v>2994</v>
      </c>
      <c r="G3596" s="3" t="s">
        <v>7005</v>
      </c>
      <c r="H3596" s="3"/>
    </row>
    <row r="3597" ht="15.75" customHeight="1">
      <c r="A3597" s="2">
        <v>45709.0</v>
      </c>
      <c r="B3597" s="3" t="s">
        <v>57</v>
      </c>
      <c r="C3597" s="4" t="s">
        <v>62</v>
      </c>
      <c r="D3597" s="3" t="s">
        <v>23</v>
      </c>
      <c r="E3597" s="3" t="s">
        <v>59</v>
      </c>
      <c r="F3597" s="3" t="s">
        <v>7006</v>
      </c>
      <c r="G3597" s="3" t="s">
        <v>7007</v>
      </c>
      <c r="H3597" s="3"/>
    </row>
    <row r="3598" ht="15.75" customHeight="1">
      <c r="A3598" s="2">
        <v>45709.0</v>
      </c>
      <c r="B3598" s="3" t="s">
        <v>57</v>
      </c>
      <c r="C3598" s="3" t="s">
        <v>85</v>
      </c>
      <c r="D3598" s="3" t="s">
        <v>23</v>
      </c>
      <c r="E3598" s="3" t="s">
        <v>59</v>
      </c>
      <c r="F3598" s="3" t="s">
        <v>7008</v>
      </c>
      <c r="G3598" s="3" t="s">
        <v>7009</v>
      </c>
      <c r="H3598" s="3"/>
    </row>
    <row r="3599" ht="15.75" customHeight="1">
      <c r="A3599" s="2">
        <v>45709.0</v>
      </c>
      <c r="B3599" s="3" t="s">
        <v>13</v>
      </c>
      <c r="C3599" s="3" t="s">
        <v>14</v>
      </c>
      <c r="D3599" s="3" t="s">
        <v>63</v>
      </c>
      <c r="E3599" s="3" t="s">
        <v>15</v>
      </c>
      <c r="F3599" s="3" t="s">
        <v>7010</v>
      </c>
      <c r="G3599" s="3" t="s">
        <v>5311</v>
      </c>
      <c r="H3599" s="3"/>
    </row>
    <row r="3600" ht="15.75" customHeight="1">
      <c r="A3600" s="2">
        <v>45709.0</v>
      </c>
      <c r="B3600" s="3" t="s">
        <v>57</v>
      </c>
      <c r="C3600" s="3" t="s">
        <v>85</v>
      </c>
      <c r="D3600" s="3" t="s">
        <v>9</v>
      </c>
      <c r="E3600" s="3" t="s">
        <v>15</v>
      </c>
      <c r="F3600" s="3" t="s">
        <v>7011</v>
      </c>
      <c r="G3600" s="3" t="s">
        <v>7012</v>
      </c>
      <c r="H3600" s="3"/>
    </row>
    <row r="3601" ht="15.75" customHeight="1">
      <c r="A3601" s="2">
        <v>45709.0</v>
      </c>
      <c r="B3601" s="3" t="s">
        <v>57</v>
      </c>
      <c r="C3601" s="3" t="s">
        <v>85</v>
      </c>
      <c r="D3601" s="3" t="s">
        <v>63</v>
      </c>
      <c r="E3601" s="3" t="s">
        <v>59</v>
      </c>
      <c r="F3601" s="3" t="s">
        <v>7013</v>
      </c>
      <c r="G3601" s="3" t="s">
        <v>7014</v>
      </c>
      <c r="H3601" s="3"/>
    </row>
    <row r="3602" ht="15.75" customHeight="1">
      <c r="A3602" s="2">
        <v>45709.0</v>
      </c>
      <c r="B3602" s="3" t="s">
        <v>57</v>
      </c>
      <c r="C3602" s="3" t="s">
        <v>80</v>
      </c>
      <c r="D3602" s="3" t="s">
        <v>23</v>
      </c>
      <c r="E3602" s="3" t="s">
        <v>59</v>
      </c>
      <c r="F3602" s="3" t="s">
        <v>7015</v>
      </c>
      <c r="G3602" s="3" t="s">
        <v>7016</v>
      </c>
      <c r="H3602" s="3"/>
    </row>
    <row r="3603" ht="15.75" customHeight="1">
      <c r="A3603" s="2">
        <v>45709.0</v>
      </c>
      <c r="B3603" s="3" t="s">
        <v>57</v>
      </c>
      <c r="C3603" s="3" t="s">
        <v>80</v>
      </c>
      <c r="D3603" s="3" t="s">
        <v>38</v>
      </c>
      <c r="E3603" s="3" t="s">
        <v>20</v>
      </c>
      <c r="F3603" s="3" t="s">
        <v>7017</v>
      </c>
      <c r="G3603" s="3" t="s">
        <v>7018</v>
      </c>
      <c r="H3603" s="3"/>
    </row>
    <row r="3604" ht="15.75" customHeight="1">
      <c r="A3604" s="2">
        <v>45709.0</v>
      </c>
      <c r="B3604" s="3" t="s">
        <v>57</v>
      </c>
      <c r="C3604" s="3" t="s">
        <v>58</v>
      </c>
      <c r="D3604" s="3" t="s">
        <v>63</v>
      </c>
      <c r="E3604" s="3" t="s">
        <v>59</v>
      </c>
      <c r="F3604" s="3" t="s">
        <v>7019</v>
      </c>
      <c r="G3604" s="3" t="s">
        <v>7020</v>
      </c>
      <c r="H3604" s="3"/>
    </row>
    <row r="3605" ht="15.75" customHeight="1">
      <c r="A3605" s="2">
        <v>45709.0</v>
      </c>
      <c r="B3605" s="3" t="s">
        <v>57</v>
      </c>
      <c r="C3605" s="3" t="s">
        <v>71</v>
      </c>
      <c r="D3605" s="3" t="s">
        <v>68</v>
      </c>
      <c r="E3605" s="3" t="s">
        <v>59</v>
      </c>
      <c r="F3605" s="3" t="s">
        <v>7021</v>
      </c>
      <c r="G3605" s="3" t="s">
        <v>7022</v>
      </c>
      <c r="H3605" s="3"/>
    </row>
    <row r="3606" ht="15.75" customHeight="1">
      <c r="A3606" s="2">
        <v>45709.0</v>
      </c>
      <c r="B3606" s="3" t="s">
        <v>57</v>
      </c>
      <c r="C3606" s="3" t="s">
        <v>71</v>
      </c>
      <c r="D3606" s="3" t="s">
        <v>34</v>
      </c>
      <c r="E3606" s="3" t="s">
        <v>15</v>
      </c>
      <c r="F3606" s="3" t="s">
        <v>7023</v>
      </c>
      <c r="G3606" s="3" t="s">
        <v>7024</v>
      </c>
      <c r="H3606" s="3"/>
    </row>
    <row r="3607" ht="15.75" customHeight="1">
      <c r="A3607" s="2">
        <v>45709.0</v>
      </c>
      <c r="B3607" s="3" t="s">
        <v>57</v>
      </c>
      <c r="C3607" s="3" t="s">
        <v>71</v>
      </c>
      <c r="D3607" s="3" t="s">
        <v>26</v>
      </c>
      <c r="E3607" s="3" t="s">
        <v>20</v>
      </c>
      <c r="F3607" s="3" t="s">
        <v>7025</v>
      </c>
      <c r="G3607" s="3" t="s">
        <v>7026</v>
      </c>
      <c r="H3607" s="3"/>
    </row>
    <row r="3608" ht="15.75" customHeight="1">
      <c r="A3608" s="2">
        <v>45709.0</v>
      </c>
      <c r="B3608" s="3" t="s">
        <v>57</v>
      </c>
      <c r="C3608" s="3" t="s">
        <v>71</v>
      </c>
      <c r="D3608" s="3" t="s">
        <v>38</v>
      </c>
      <c r="E3608" s="3" t="s">
        <v>20</v>
      </c>
      <c r="F3608" s="3" t="s">
        <v>7027</v>
      </c>
      <c r="G3608" s="3" t="s">
        <v>7028</v>
      </c>
      <c r="H3608" s="3"/>
    </row>
    <row r="3609" ht="15.75" customHeight="1">
      <c r="A3609" s="2">
        <v>45709.0</v>
      </c>
      <c r="B3609" s="3" t="s">
        <v>57</v>
      </c>
      <c r="C3609" s="4" t="s">
        <v>62</v>
      </c>
      <c r="D3609" s="3" t="s">
        <v>38</v>
      </c>
      <c r="E3609" s="3" t="s">
        <v>20</v>
      </c>
      <c r="F3609" s="3" t="s">
        <v>7029</v>
      </c>
      <c r="G3609" s="3" t="s">
        <v>6861</v>
      </c>
      <c r="H3609" s="3"/>
    </row>
    <row r="3610" ht="15.75" customHeight="1">
      <c r="A3610" s="2">
        <v>45709.0</v>
      </c>
      <c r="B3610" s="3" t="s">
        <v>57</v>
      </c>
      <c r="C3610" s="4" t="s">
        <v>62</v>
      </c>
      <c r="D3610" s="3" t="s">
        <v>34</v>
      </c>
      <c r="E3610" s="3" t="s">
        <v>20</v>
      </c>
      <c r="F3610" s="3" t="s">
        <v>5676</v>
      </c>
      <c r="G3610" s="3" t="s">
        <v>336</v>
      </c>
      <c r="H3610" s="3"/>
    </row>
    <row r="3611" ht="15.75" customHeight="1">
      <c r="A3611" s="2">
        <v>45709.0</v>
      </c>
      <c r="B3611" s="3" t="s">
        <v>57</v>
      </c>
      <c r="C3611" s="4" t="s">
        <v>62</v>
      </c>
      <c r="D3611" s="3" t="s">
        <v>9</v>
      </c>
      <c r="E3611" s="3" t="s">
        <v>15</v>
      </c>
      <c r="F3611" s="3" t="s">
        <v>7030</v>
      </c>
      <c r="G3611" s="3" t="s">
        <v>7031</v>
      </c>
      <c r="H3611" s="3"/>
    </row>
    <row r="3612" ht="15.75" customHeight="1">
      <c r="A3612" s="2">
        <v>45709.0</v>
      </c>
      <c r="B3612" s="3" t="s">
        <v>57</v>
      </c>
      <c r="C3612" s="3" t="s">
        <v>71</v>
      </c>
      <c r="D3612" s="3" t="s">
        <v>26</v>
      </c>
      <c r="E3612" s="3" t="s">
        <v>20</v>
      </c>
      <c r="F3612" s="3" t="s">
        <v>7032</v>
      </c>
      <c r="G3612" s="3" t="s">
        <v>7033</v>
      </c>
      <c r="H3612" s="3"/>
    </row>
    <row r="3613" ht="15.75" customHeight="1">
      <c r="A3613" s="2">
        <v>45709.0</v>
      </c>
      <c r="B3613" s="3" t="s">
        <v>13</v>
      </c>
      <c r="C3613" s="3" t="s">
        <v>14</v>
      </c>
      <c r="D3613" s="3" t="s">
        <v>38</v>
      </c>
      <c r="E3613" s="3" t="s">
        <v>20</v>
      </c>
      <c r="F3613" s="3" t="s">
        <v>7034</v>
      </c>
      <c r="G3613" s="3" t="s">
        <v>7035</v>
      </c>
      <c r="H3613" s="3"/>
    </row>
    <row r="3614" ht="15.75" customHeight="1">
      <c r="A3614" s="2">
        <v>45709.0</v>
      </c>
      <c r="B3614" s="3" t="s">
        <v>13</v>
      </c>
      <c r="C3614" s="3" t="s">
        <v>14</v>
      </c>
      <c r="D3614" s="3" t="s">
        <v>38</v>
      </c>
      <c r="E3614" s="3" t="s">
        <v>20</v>
      </c>
      <c r="F3614" s="3" t="s">
        <v>7036</v>
      </c>
      <c r="G3614" s="3" t="s">
        <v>7037</v>
      </c>
      <c r="H3614" s="3"/>
    </row>
    <row r="3615" ht="15.75" customHeight="1">
      <c r="A3615" s="2">
        <v>45709.0</v>
      </c>
      <c r="B3615" s="3" t="s">
        <v>92</v>
      </c>
      <c r="C3615" s="3" t="s">
        <v>93</v>
      </c>
      <c r="D3615" s="3" t="s">
        <v>68</v>
      </c>
      <c r="E3615" s="3" t="s">
        <v>15</v>
      </c>
      <c r="F3615" s="3" t="s">
        <v>7038</v>
      </c>
      <c r="G3615" s="3" t="s">
        <v>7039</v>
      </c>
      <c r="H3615" s="3"/>
    </row>
    <row r="3616" ht="15.75" customHeight="1">
      <c r="A3616" s="2">
        <v>45709.0</v>
      </c>
      <c r="B3616" s="3" t="s">
        <v>7</v>
      </c>
      <c r="C3616" s="3" t="s">
        <v>126</v>
      </c>
      <c r="D3616" s="3" t="s">
        <v>68</v>
      </c>
      <c r="E3616" s="3" t="s">
        <v>20</v>
      </c>
      <c r="F3616" s="3" t="s">
        <v>7040</v>
      </c>
      <c r="G3616" s="3" t="s">
        <v>7041</v>
      </c>
      <c r="H3616" s="3"/>
    </row>
    <row r="3617" ht="15.75" customHeight="1">
      <c r="A3617" s="2">
        <v>45709.0</v>
      </c>
      <c r="B3617" s="3" t="s">
        <v>7</v>
      </c>
      <c r="C3617" s="3" t="s">
        <v>126</v>
      </c>
      <c r="D3617" s="3" t="s">
        <v>34</v>
      </c>
      <c r="E3617" s="3" t="s">
        <v>10</v>
      </c>
      <c r="F3617" s="3" t="s">
        <v>7042</v>
      </c>
      <c r="G3617" s="3" t="s">
        <v>7043</v>
      </c>
      <c r="H3617" s="3"/>
    </row>
    <row r="3618" ht="15.75" customHeight="1">
      <c r="A3618" s="2">
        <v>45709.0</v>
      </c>
      <c r="B3618" s="3" t="s">
        <v>7</v>
      </c>
      <c r="C3618" s="3" t="s">
        <v>126</v>
      </c>
      <c r="D3618" s="3" t="s">
        <v>9</v>
      </c>
      <c r="E3618" s="3" t="s">
        <v>10</v>
      </c>
      <c r="F3618" s="3" t="s">
        <v>7044</v>
      </c>
      <c r="G3618" s="3" t="s">
        <v>7045</v>
      </c>
      <c r="H3618" s="3"/>
    </row>
    <row r="3619" ht="15.75" customHeight="1">
      <c r="A3619" s="2">
        <v>45709.0</v>
      </c>
      <c r="B3619" s="3" t="s">
        <v>7</v>
      </c>
      <c r="C3619" s="3" t="s">
        <v>118</v>
      </c>
      <c r="D3619" s="3" t="s">
        <v>19</v>
      </c>
      <c r="E3619" s="3" t="s">
        <v>15</v>
      </c>
      <c r="F3619" s="3" t="s">
        <v>7046</v>
      </c>
      <c r="G3619" s="3" t="s">
        <v>7047</v>
      </c>
      <c r="H3619" s="3"/>
    </row>
    <row r="3620" ht="15.75" customHeight="1">
      <c r="A3620" s="2">
        <v>45709.0</v>
      </c>
      <c r="B3620" s="3" t="s">
        <v>7</v>
      </c>
      <c r="C3620" s="3" t="s">
        <v>118</v>
      </c>
      <c r="D3620" s="3" t="s">
        <v>19</v>
      </c>
      <c r="E3620" s="3" t="s">
        <v>15</v>
      </c>
      <c r="F3620" s="3" t="s">
        <v>7048</v>
      </c>
      <c r="G3620" s="3" t="s">
        <v>7049</v>
      </c>
      <c r="H3620" s="3"/>
    </row>
    <row r="3621" ht="15.75" customHeight="1">
      <c r="A3621" s="2">
        <v>45709.0</v>
      </c>
      <c r="B3621" s="3" t="s">
        <v>7</v>
      </c>
      <c r="C3621" s="3" t="s">
        <v>118</v>
      </c>
      <c r="D3621" s="3" t="s">
        <v>26</v>
      </c>
      <c r="E3621" s="3" t="s">
        <v>660</v>
      </c>
      <c r="F3621" s="3" t="s">
        <v>7050</v>
      </c>
      <c r="G3621" s="3" t="s">
        <v>7051</v>
      </c>
      <c r="H3621" s="3"/>
    </row>
    <row r="3622" ht="15.75" customHeight="1">
      <c r="A3622" s="2">
        <v>45709.0</v>
      </c>
      <c r="B3622" s="3" t="s">
        <v>7</v>
      </c>
      <c r="C3622" s="3" t="s">
        <v>126</v>
      </c>
      <c r="D3622" s="3" t="s">
        <v>19</v>
      </c>
      <c r="E3622" s="3" t="s">
        <v>101</v>
      </c>
      <c r="F3622" s="3" t="s">
        <v>7052</v>
      </c>
      <c r="G3622" s="3" t="s">
        <v>7053</v>
      </c>
      <c r="H3622" s="3"/>
    </row>
    <row r="3623" ht="15.75" customHeight="1">
      <c r="A3623" s="2">
        <v>45709.0</v>
      </c>
      <c r="B3623" s="3" t="s">
        <v>7</v>
      </c>
      <c r="C3623" s="3" t="s">
        <v>118</v>
      </c>
      <c r="D3623" s="3" t="s">
        <v>63</v>
      </c>
      <c r="E3623" s="3" t="s">
        <v>20</v>
      </c>
      <c r="F3623" s="3" t="s">
        <v>7054</v>
      </c>
      <c r="G3623" s="3" t="s">
        <v>7055</v>
      </c>
      <c r="H3623" s="3"/>
    </row>
    <row r="3624" ht="15.75" customHeight="1">
      <c r="A3624" s="2">
        <v>45709.0</v>
      </c>
      <c r="B3624" s="3" t="s">
        <v>7</v>
      </c>
      <c r="C3624" s="3" t="s">
        <v>106</v>
      </c>
      <c r="D3624" s="3" t="s">
        <v>63</v>
      </c>
      <c r="E3624" s="3" t="s">
        <v>20</v>
      </c>
      <c r="F3624" s="3" t="s">
        <v>7056</v>
      </c>
      <c r="G3624" s="3" t="s">
        <v>7057</v>
      </c>
      <c r="H3624" s="3"/>
    </row>
    <row r="3625" ht="15.75" customHeight="1">
      <c r="A3625" s="2">
        <v>45709.0</v>
      </c>
      <c r="B3625" s="3" t="s">
        <v>7</v>
      </c>
      <c r="C3625" s="3" t="s">
        <v>8</v>
      </c>
      <c r="D3625" s="3" t="s">
        <v>34</v>
      </c>
      <c r="E3625" s="3" t="s">
        <v>109</v>
      </c>
      <c r="F3625" s="3" t="s">
        <v>7058</v>
      </c>
      <c r="G3625" s="3" t="s">
        <v>7059</v>
      </c>
      <c r="H3625" s="3"/>
    </row>
    <row r="3626" ht="15.75" customHeight="1">
      <c r="A3626" s="2">
        <v>45709.0</v>
      </c>
      <c r="B3626" s="3" t="s">
        <v>7</v>
      </c>
      <c r="C3626" s="3" t="s">
        <v>8</v>
      </c>
      <c r="D3626" s="3" t="s">
        <v>19</v>
      </c>
      <c r="E3626" s="3" t="s">
        <v>101</v>
      </c>
      <c r="F3626" s="3" t="s">
        <v>7060</v>
      </c>
      <c r="G3626" s="3" t="s">
        <v>7061</v>
      </c>
      <c r="H3626" s="3"/>
    </row>
    <row r="3627" ht="15.75" customHeight="1">
      <c r="A3627" s="2">
        <v>45709.0</v>
      </c>
      <c r="B3627" s="3" t="s">
        <v>7</v>
      </c>
      <c r="C3627" s="3" t="s">
        <v>8</v>
      </c>
      <c r="D3627" s="3" t="s">
        <v>34</v>
      </c>
      <c r="E3627" s="3" t="s">
        <v>109</v>
      </c>
      <c r="F3627" s="3" t="s">
        <v>7062</v>
      </c>
      <c r="G3627" s="3" t="s">
        <v>7063</v>
      </c>
      <c r="H3627" s="3"/>
    </row>
    <row r="3628" ht="15.75" customHeight="1">
      <c r="A3628" s="2">
        <v>45709.0</v>
      </c>
      <c r="B3628" s="3" t="s">
        <v>7</v>
      </c>
      <c r="C3628" s="3" t="s">
        <v>8</v>
      </c>
      <c r="D3628" s="3" t="s">
        <v>19</v>
      </c>
      <c r="E3628" s="3" t="s">
        <v>101</v>
      </c>
      <c r="F3628" s="3" t="s">
        <v>7064</v>
      </c>
      <c r="G3628" s="3" t="s">
        <v>7065</v>
      </c>
      <c r="H3628" s="3"/>
    </row>
    <row r="3629" ht="15.75" customHeight="1">
      <c r="A3629" s="2">
        <v>45709.0</v>
      </c>
      <c r="B3629" s="3" t="s">
        <v>92</v>
      </c>
      <c r="C3629" s="3" t="s">
        <v>93</v>
      </c>
      <c r="D3629" s="3" t="s">
        <v>26</v>
      </c>
      <c r="E3629" s="3" t="s">
        <v>15</v>
      </c>
      <c r="F3629" s="3" t="s">
        <v>7066</v>
      </c>
      <c r="G3629" s="3" t="s">
        <v>7067</v>
      </c>
      <c r="H3629" s="3"/>
    </row>
    <row r="3630" ht="15.75" customHeight="1">
      <c r="A3630" s="2">
        <v>45709.0</v>
      </c>
      <c r="B3630" s="3" t="s">
        <v>7</v>
      </c>
      <c r="C3630" s="3" t="s">
        <v>106</v>
      </c>
      <c r="D3630" s="3" t="s">
        <v>68</v>
      </c>
      <c r="E3630" s="3" t="s">
        <v>15</v>
      </c>
      <c r="F3630" s="3" t="s">
        <v>7068</v>
      </c>
      <c r="G3630" s="3" t="s">
        <v>3660</v>
      </c>
      <c r="H3630" s="3"/>
    </row>
    <row r="3631" ht="15.75" customHeight="1">
      <c r="A3631" s="2">
        <v>45709.0</v>
      </c>
      <c r="B3631" s="3" t="s">
        <v>7</v>
      </c>
      <c r="C3631" s="3" t="s">
        <v>126</v>
      </c>
      <c r="D3631" s="3" t="s">
        <v>63</v>
      </c>
      <c r="E3631" s="3" t="s">
        <v>20</v>
      </c>
      <c r="F3631" s="3" t="s">
        <v>7069</v>
      </c>
      <c r="G3631" s="3" t="s">
        <v>7070</v>
      </c>
      <c r="H3631" s="3"/>
    </row>
    <row r="3632" ht="15.75" customHeight="1">
      <c r="A3632" s="2">
        <v>45709.0</v>
      </c>
      <c r="B3632" s="3" t="s">
        <v>7</v>
      </c>
      <c r="C3632" s="3" t="s">
        <v>118</v>
      </c>
      <c r="D3632" s="3" t="s">
        <v>68</v>
      </c>
      <c r="E3632" s="3" t="s">
        <v>15</v>
      </c>
      <c r="F3632" s="3" t="s">
        <v>7071</v>
      </c>
      <c r="G3632" s="3" t="s">
        <v>7072</v>
      </c>
      <c r="H3632" s="3"/>
    </row>
    <row r="3633" ht="15.75" customHeight="1">
      <c r="A3633" s="2">
        <v>45709.0</v>
      </c>
      <c r="B3633" s="3" t="s">
        <v>7</v>
      </c>
      <c r="C3633" s="3" t="s">
        <v>131</v>
      </c>
      <c r="D3633" s="3" t="s">
        <v>23</v>
      </c>
      <c r="E3633" s="3" t="s">
        <v>15</v>
      </c>
      <c r="F3633" s="3" t="s">
        <v>7073</v>
      </c>
      <c r="G3633" s="3" t="s">
        <v>7074</v>
      </c>
      <c r="H3633" s="3"/>
    </row>
    <row r="3634" ht="15.75" customHeight="1">
      <c r="A3634" s="2">
        <v>45709.0</v>
      </c>
      <c r="B3634" s="3" t="s">
        <v>92</v>
      </c>
      <c r="C3634" s="3" t="s">
        <v>98</v>
      </c>
      <c r="D3634" s="3" t="s">
        <v>26</v>
      </c>
      <c r="E3634" s="3" t="s">
        <v>15</v>
      </c>
      <c r="F3634" s="3" t="s">
        <v>7075</v>
      </c>
      <c r="G3634" s="3" t="s">
        <v>7076</v>
      </c>
      <c r="H3634" s="3"/>
    </row>
    <row r="3635" ht="15.75" customHeight="1">
      <c r="A3635" s="2">
        <v>45709.0</v>
      </c>
      <c r="B3635" s="3" t="s">
        <v>7</v>
      </c>
      <c r="C3635" s="3" t="s">
        <v>131</v>
      </c>
      <c r="D3635" s="3" t="s">
        <v>9</v>
      </c>
      <c r="E3635" s="3" t="s">
        <v>109</v>
      </c>
      <c r="F3635" s="3" t="s">
        <v>7077</v>
      </c>
      <c r="G3635" s="3" t="s">
        <v>7078</v>
      </c>
      <c r="H3635" s="3"/>
    </row>
    <row r="3636" ht="15.75" customHeight="1">
      <c r="A3636" s="2">
        <v>45709.0</v>
      </c>
      <c r="B3636" s="3" t="s">
        <v>92</v>
      </c>
      <c r="C3636" s="3" t="s">
        <v>98</v>
      </c>
      <c r="D3636" s="3" t="s">
        <v>9</v>
      </c>
      <c r="E3636" s="3" t="s">
        <v>101</v>
      </c>
      <c r="F3636" s="3" t="s">
        <v>7079</v>
      </c>
      <c r="G3636" s="3" t="s">
        <v>7080</v>
      </c>
      <c r="H3636" s="3"/>
    </row>
    <row r="3637" ht="15.75" customHeight="1">
      <c r="A3637" s="2">
        <v>45709.0</v>
      </c>
      <c r="B3637" s="3" t="s">
        <v>92</v>
      </c>
      <c r="C3637" s="3" t="s">
        <v>144</v>
      </c>
      <c r="D3637" s="3" t="s">
        <v>26</v>
      </c>
      <c r="E3637" s="3" t="s">
        <v>101</v>
      </c>
      <c r="F3637" s="3" t="s">
        <v>7081</v>
      </c>
      <c r="G3637" s="3" t="s">
        <v>7082</v>
      </c>
      <c r="H3637" s="3"/>
    </row>
    <row r="3638" ht="15.75" customHeight="1">
      <c r="A3638" s="2">
        <v>45709.0</v>
      </c>
      <c r="B3638" s="3" t="s">
        <v>92</v>
      </c>
      <c r="C3638" s="3" t="s">
        <v>144</v>
      </c>
      <c r="D3638" s="3" t="s">
        <v>19</v>
      </c>
      <c r="E3638" s="3" t="s">
        <v>15</v>
      </c>
      <c r="F3638" s="3" t="s">
        <v>7083</v>
      </c>
      <c r="G3638" s="3" t="s">
        <v>7084</v>
      </c>
      <c r="H3638" s="3"/>
    </row>
    <row r="3639" ht="15.75" customHeight="1">
      <c r="A3639" s="2">
        <v>45709.0</v>
      </c>
      <c r="B3639" s="3" t="s">
        <v>92</v>
      </c>
      <c r="C3639" s="4" t="s">
        <v>149</v>
      </c>
      <c r="D3639" s="3" t="s">
        <v>68</v>
      </c>
      <c r="E3639" s="3" t="s">
        <v>20</v>
      </c>
      <c r="F3639" s="3" t="s">
        <v>7085</v>
      </c>
      <c r="G3639" s="3" t="s">
        <v>7086</v>
      </c>
      <c r="H3639" s="3"/>
    </row>
    <row r="3640" ht="15.75" customHeight="1">
      <c r="A3640" s="2">
        <v>45709.0</v>
      </c>
      <c r="B3640" s="3" t="s">
        <v>92</v>
      </c>
      <c r="C3640" s="4" t="s">
        <v>149</v>
      </c>
      <c r="D3640" s="3" t="s">
        <v>34</v>
      </c>
      <c r="E3640" s="3" t="s">
        <v>109</v>
      </c>
      <c r="F3640" s="3" t="s">
        <v>7087</v>
      </c>
      <c r="G3640" s="3" t="s">
        <v>7088</v>
      </c>
      <c r="H3640" s="3"/>
    </row>
    <row r="3641" ht="15.75" customHeight="1">
      <c r="A3641" s="2">
        <v>45709.0</v>
      </c>
      <c r="B3641" s="3" t="s">
        <v>92</v>
      </c>
      <c r="C3641" s="3" t="s">
        <v>144</v>
      </c>
      <c r="D3641" s="3" t="s">
        <v>34</v>
      </c>
      <c r="E3641" s="3" t="s">
        <v>101</v>
      </c>
      <c r="F3641" s="3" t="s">
        <v>7089</v>
      </c>
      <c r="G3641" s="3" t="s">
        <v>7090</v>
      </c>
      <c r="H3641" s="3"/>
    </row>
    <row r="3642" ht="15.75" customHeight="1">
      <c r="A3642" s="2">
        <v>45709.0</v>
      </c>
      <c r="B3642" s="3" t="s">
        <v>92</v>
      </c>
      <c r="C3642" s="4" t="s">
        <v>149</v>
      </c>
      <c r="D3642" s="3" t="s">
        <v>34</v>
      </c>
      <c r="E3642" s="3" t="s">
        <v>101</v>
      </c>
      <c r="F3642" s="3" t="s">
        <v>7091</v>
      </c>
      <c r="G3642" s="3" t="s">
        <v>7092</v>
      </c>
      <c r="H3642" s="3"/>
    </row>
    <row r="3643" ht="15.75" customHeight="1">
      <c r="A3643" s="2">
        <v>45709.0</v>
      </c>
      <c r="B3643" s="3" t="s">
        <v>92</v>
      </c>
      <c r="C3643" s="4" t="s">
        <v>149</v>
      </c>
      <c r="D3643" s="3" t="s">
        <v>9</v>
      </c>
      <c r="E3643" s="3" t="s">
        <v>109</v>
      </c>
      <c r="F3643" s="3" t="s">
        <v>7093</v>
      </c>
      <c r="G3643" s="3" t="s">
        <v>7094</v>
      </c>
      <c r="H3643" s="3"/>
    </row>
    <row r="3644" ht="15.75" customHeight="1">
      <c r="A3644" s="2">
        <v>45709.0</v>
      </c>
      <c r="B3644" s="3" t="s">
        <v>92</v>
      </c>
      <c r="C3644" s="3" t="s">
        <v>158</v>
      </c>
      <c r="D3644" s="3" t="s">
        <v>63</v>
      </c>
      <c r="E3644" s="3" t="s">
        <v>59</v>
      </c>
      <c r="F3644" s="3" t="s">
        <v>7095</v>
      </c>
      <c r="G3644" s="3" t="s">
        <v>7096</v>
      </c>
      <c r="H3644" s="3"/>
    </row>
    <row r="3645" ht="15.75" customHeight="1">
      <c r="A3645" s="2">
        <v>45709.0</v>
      </c>
      <c r="B3645" s="3" t="s">
        <v>92</v>
      </c>
      <c r="C3645" s="3" t="s">
        <v>158</v>
      </c>
      <c r="D3645" s="3" t="s">
        <v>19</v>
      </c>
      <c r="E3645" s="3" t="s">
        <v>15</v>
      </c>
      <c r="F3645" s="3" t="s">
        <v>7097</v>
      </c>
      <c r="G3645" s="3" t="s">
        <v>7098</v>
      </c>
      <c r="H3645" s="3"/>
    </row>
    <row r="3646" ht="15.75" customHeight="1">
      <c r="A3646" s="2">
        <v>45709.0</v>
      </c>
      <c r="B3646" s="3" t="s">
        <v>92</v>
      </c>
      <c r="C3646" s="3" t="s">
        <v>158</v>
      </c>
      <c r="D3646" s="3" t="s">
        <v>68</v>
      </c>
      <c r="E3646" s="3" t="s">
        <v>20</v>
      </c>
      <c r="F3646" s="3" t="s">
        <v>7099</v>
      </c>
      <c r="G3646" s="3" t="s">
        <v>7100</v>
      </c>
      <c r="H3646" s="3"/>
    </row>
    <row r="3647" ht="15.75" customHeight="1">
      <c r="A3647" s="2">
        <v>45709.0</v>
      </c>
      <c r="B3647" s="3" t="s">
        <v>7</v>
      </c>
      <c r="C3647" s="3" t="s">
        <v>131</v>
      </c>
      <c r="D3647" s="3" t="s">
        <v>68</v>
      </c>
      <c r="E3647" s="3" t="s">
        <v>15</v>
      </c>
      <c r="F3647" s="3" t="s">
        <v>7101</v>
      </c>
      <c r="G3647" s="3" t="s">
        <v>7102</v>
      </c>
      <c r="H3647" s="3"/>
    </row>
    <row r="3648" ht="15.75" customHeight="1">
      <c r="A3648" s="2">
        <v>45709.0</v>
      </c>
      <c r="B3648" s="3" t="s">
        <v>92</v>
      </c>
      <c r="C3648" s="4" t="s">
        <v>149</v>
      </c>
      <c r="D3648" s="3" t="s">
        <v>26</v>
      </c>
      <c r="E3648" s="3" t="s">
        <v>15</v>
      </c>
      <c r="F3648" s="3" t="s">
        <v>7103</v>
      </c>
      <c r="G3648" s="3" t="s">
        <v>7104</v>
      </c>
      <c r="H3648" s="3"/>
    </row>
    <row r="3649" ht="15.75" customHeight="1">
      <c r="A3649" s="2">
        <v>45710.0</v>
      </c>
      <c r="B3649" s="3" t="s">
        <v>13</v>
      </c>
      <c r="C3649" s="3" t="s">
        <v>169</v>
      </c>
      <c r="D3649" s="3" t="s">
        <v>26</v>
      </c>
      <c r="E3649" s="3" t="s">
        <v>20</v>
      </c>
      <c r="F3649" s="3" t="s">
        <v>7105</v>
      </c>
      <c r="G3649" s="3" t="s">
        <v>7106</v>
      </c>
      <c r="H3649" s="3"/>
    </row>
    <row r="3650" ht="15.75" customHeight="1">
      <c r="A3650" s="2">
        <v>45710.0</v>
      </c>
      <c r="B3650" s="3" t="s">
        <v>13</v>
      </c>
      <c r="C3650" s="3" t="s">
        <v>37</v>
      </c>
      <c r="D3650" s="3" t="s">
        <v>68</v>
      </c>
      <c r="E3650" s="3" t="s">
        <v>20</v>
      </c>
      <c r="F3650" s="3" t="s">
        <v>7107</v>
      </c>
      <c r="G3650" s="3" t="s">
        <v>7108</v>
      </c>
      <c r="H3650" s="3"/>
    </row>
    <row r="3651" ht="15.75" customHeight="1">
      <c r="A3651" s="2">
        <v>45710.0</v>
      </c>
      <c r="B3651" s="3" t="s">
        <v>13</v>
      </c>
      <c r="C3651" s="3" t="s">
        <v>169</v>
      </c>
      <c r="D3651" s="3" t="s">
        <v>63</v>
      </c>
      <c r="E3651" s="3" t="s">
        <v>101</v>
      </c>
      <c r="F3651" s="3" t="s">
        <v>7109</v>
      </c>
      <c r="G3651" s="3" t="s">
        <v>7110</v>
      </c>
      <c r="H3651" s="3"/>
    </row>
    <row r="3652" ht="15.75" customHeight="1">
      <c r="A3652" s="2">
        <v>45710.0</v>
      </c>
      <c r="B3652" s="3" t="s">
        <v>13</v>
      </c>
      <c r="C3652" s="3" t="s">
        <v>169</v>
      </c>
      <c r="D3652" s="3" t="s">
        <v>34</v>
      </c>
      <c r="E3652" s="3" t="s">
        <v>15</v>
      </c>
      <c r="F3652" s="3" t="s">
        <v>7111</v>
      </c>
      <c r="G3652" s="3" t="s">
        <v>7112</v>
      </c>
      <c r="H3652" s="3"/>
    </row>
    <row r="3653" ht="15.75" customHeight="1">
      <c r="A3653" s="2">
        <v>45710.0</v>
      </c>
      <c r="B3653" s="3" t="s">
        <v>13</v>
      </c>
      <c r="C3653" s="3" t="s">
        <v>37</v>
      </c>
      <c r="D3653" s="3" t="s">
        <v>63</v>
      </c>
      <c r="E3653" s="3" t="s">
        <v>59</v>
      </c>
      <c r="F3653" s="3" t="s">
        <v>7113</v>
      </c>
      <c r="G3653" s="3" t="s">
        <v>7114</v>
      </c>
      <c r="H3653" s="3"/>
    </row>
    <row r="3654" ht="15.75" customHeight="1">
      <c r="A3654" s="2">
        <v>45710.0</v>
      </c>
      <c r="B3654" s="3" t="s">
        <v>13</v>
      </c>
      <c r="C3654" s="3" t="s">
        <v>37</v>
      </c>
      <c r="D3654" s="3" t="s">
        <v>68</v>
      </c>
      <c r="E3654" s="3" t="s">
        <v>59</v>
      </c>
      <c r="F3654" s="3" t="s">
        <v>7115</v>
      </c>
      <c r="G3654" s="3" t="s">
        <v>7116</v>
      </c>
      <c r="H3654" s="3"/>
    </row>
    <row r="3655" ht="15.75" customHeight="1">
      <c r="A3655" s="2">
        <v>45710.0</v>
      </c>
      <c r="B3655" s="3" t="s">
        <v>13</v>
      </c>
      <c r="C3655" s="3" t="s">
        <v>37</v>
      </c>
      <c r="D3655" s="3" t="s">
        <v>34</v>
      </c>
      <c r="E3655" s="3" t="s">
        <v>15</v>
      </c>
      <c r="F3655" s="3" t="s">
        <v>7117</v>
      </c>
      <c r="G3655" s="3" t="s">
        <v>7118</v>
      </c>
      <c r="H3655" s="3"/>
    </row>
    <row r="3656" ht="15.75" customHeight="1">
      <c r="A3656" s="2">
        <v>45710.0</v>
      </c>
      <c r="B3656" s="3" t="s">
        <v>13</v>
      </c>
      <c r="C3656" s="3" t="s">
        <v>37</v>
      </c>
      <c r="D3656" s="3" t="s">
        <v>38</v>
      </c>
      <c r="E3656" s="3" t="s">
        <v>20</v>
      </c>
      <c r="F3656" s="3" t="s">
        <v>7119</v>
      </c>
      <c r="G3656" s="3" t="s">
        <v>7120</v>
      </c>
      <c r="H3656" s="3"/>
    </row>
    <row r="3657" ht="15.75" customHeight="1">
      <c r="A3657" s="2">
        <v>45710.0</v>
      </c>
      <c r="B3657" s="3" t="s">
        <v>13</v>
      </c>
      <c r="C3657" s="3" t="s">
        <v>18</v>
      </c>
      <c r="D3657" s="3" t="s">
        <v>38</v>
      </c>
      <c r="E3657" s="3" t="s">
        <v>20</v>
      </c>
      <c r="F3657" s="3" t="s">
        <v>7121</v>
      </c>
      <c r="G3657" s="3" t="s">
        <v>7122</v>
      </c>
      <c r="H3657" s="3"/>
    </row>
    <row r="3658" ht="15.75" customHeight="1">
      <c r="A3658" s="2">
        <v>45710.0</v>
      </c>
      <c r="B3658" s="3" t="s">
        <v>13</v>
      </c>
      <c r="C3658" s="3" t="s">
        <v>29</v>
      </c>
      <c r="D3658" s="3" t="s">
        <v>9</v>
      </c>
      <c r="E3658" s="3" t="s">
        <v>101</v>
      </c>
      <c r="F3658" s="3" t="s">
        <v>7123</v>
      </c>
      <c r="G3658" s="3" t="s">
        <v>7124</v>
      </c>
      <c r="H3658" s="3"/>
    </row>
    <row r="3659" ht="15.75" customHeight="1">
      <c r="A3659" s="2">
        <v>45710.0</v>
      </c>
      <c r="B3659" s="3" t="s">
        <v>13</v>
      </c>
      <c r="C3659" s="3" t="s">
        <v>29</v>
      </c>
      <c r="D3659" s="3" t="s">
        <v>9</v>
      </c>
      <c r="E3659" s="3" t="s">
        <v>15</v>
      </c>
      <c r="F3659" s="3" t="s">
        <v>7125</v>
      </c>
      <c r="G3659" s="3" t="s">
        <v>7126</v>
      </c>
      <c r="H3659" s="3"/>
    </row>
    <row r="3660" ht="15.75" customHeight="1">
      <c r="A3660" s="2">
        <v>45710.0</v>
      </c>
      <c r="B3660" s="3" t="s">
        <v>13</v>
      </c>
      <c r="C3660" s="3" t="s">
        <v>29</v>
      </c>
      <c r="D3660" s="3" t="s">
        <v>68</v>
      </c>
      <c r="E3660" s="3" t="s">
        <v>20</v>
      </c>
      <c r="F3660" s="3" t="s">
        <v>7127</v>
      </c>
      <c r="G3660" s="3" t="s">
        <v>6910</v>
      </c>
      <c r="H3660" s="3"/>
    </row>
    <row r="3661" ht="15.75" customHeight="1">
      <c r="A3661" s="2">
        <v>45710.0</v>
      </c>
      <c r="B3661" s="3" t="s">
        <v>13</v>
      </c>
      <c r="C3661" s="3" t="s">
        <v>18</v>
      </c>
      <c r="D3661" s="3" t="s">
        <v>23</v>
      </c>
      <c r="E3661" s="3" t="s">
        <v>20</v>
      </c>
      <c r="F3661" s="3" t="s">
        <v>7128</v>
      </c>
      <c r="G3661" s="3" t="s">
        <v>7129</v>
      </c>
      <c r="H3661" s="3"/>
    </row>
    <row r="3662" ht="15.75" customHeight="1">
      <c r="A3662" s="2">
        <v>45710.0</v>
      </c>
      <c r="B3662" s="3" t="s">
        <v>13</v>
      </c>
      <c r="C3662" s="3" t="s">
        <v>18</v>
      </c>
      <c r="D3662" s="3" t="s">
        <v>9</v>
      </c>
      <c r="E3662" s="3" t="s">
        <v>101</v>
      </c>
      <c r="F3662" s="3" t="s">
        <v>7130</v>
      </c>
      <c r="G3662" s="3" t="s">
        <v>7131</v>
      </c>
      <c r="H3662" s="3"/>
    </row>
    <row r="3663" ht="15.75" customHeight="1">
      <c r="A3663" s="2">
        <v>45710.0</v>
      </c>
      <c r="B3663" s="3" t="s">
        <v>13</v>
      </c>
      <c r="C3663" s="3" t="s">
        <v>18</v>
      </c>
      <c r="D3663" s="3" t="s">
        <v>63</v>
      </c>
      <c r="E3663" s="3" t="s">
        <v>101</v>
      </c>
      <c r="F3663" s="3" t="s">
        <v>7132</v>
      </c>
      <c r="G3663" s="3" t="s">
        <v>7133</v>
      </c>
      <c r="H3663" s="3"/>
    </row>
    <row r="3664" ht="15.75" customHeight="1">
      <c r="A3664" s="2">
        <v>45710.0</v>
      </c>
      <c r="B3664" s="3" t="s">
        <v>13</v>
      </c>
      <c r="C3664" s="3" t="s">
        <v>169</v>
      </c>
      <c r="D3664" s="3" t="s">
        <v>38</v>
      </c>
      <c r="E3664" s="3" t="s">
        <v>15</v>
      </c>
      <c r="F3664" s="3" t="s">
        <v>7134</v>
      </c>
      <c r="G3664" s="3" t="s">
        <v>7135</v>
      </c>
      <c r="H3664" s="3"/>
    </row>
    <row r="3665" ht="15.75" customHeight="1">
      <c r="A3665" s="2">
        <v>45710.0</v>
      </c>
      <c r="B3665" s="3" t="s">
        <v>13</v>
      </c>
      <c r="C3665" s="3" t="s">
        <v>29</v>
      </c>
      <c r="D3665" s="3" t="s">
        <v>38</v>
      </c>
      <c r="E3665" s="3" t="s">
        <v>15</v>
      </c>
      <c r="F3665" s="3" t="s">
        <v>3482</v>
      </c>
      <c r="G3665" s="3" t="s">
        <v>7136</v>
      </c>
      <c r="H3665" s="3"/>
    </row>
    <row r="3666" ht="15.75" customHeight="1">
      <c r="A3666" s="2">
        <v>45710.0</v>
      </c>
      <c r="B3666" s="3" t="s">
        <v>13</v>
      </c>
      <c r="C3666" s="3" t="s">
        <v>169</v>
      </c>
      <c r="D3666" s="3" t="s">
        <v>38</v>
      </c>
      <c r="E3666" s="3" t="s">
        <v>20</v>
      </c>
      <c r="F3666" s="3" t="s">
        <v>7137</v>
      </c>
      <c r="G3666" s="3" t="s">
        <v>7138</v>
      </c>
      <c r="H3666" s="3"/>
    </row>
    <row r="3667" ht="15.75" customHeight="1">
      <c r="A3667" s="2">
        <v>45710.0</v>
      </c>
      <c r="B3667" s="3" t="s">
        <v>57</v>
      </c>
      <c r="C3667" s="3" t="s">
        <v>85</v>
      </c>
      <c r="D3667" s="3" t="s">
        <v>38</v>
      </c>
      <c r="E3667" s="3" t="s">
        <v>20</v>
      </c>
      <c r="F3667" s="3" t="s">
        <v>7139</v>
      </c>
      <c r="G3667" s="3" t="s">
        <v>7140</v>
      </c>
      <c r="H3667" s="3"/>
    </row>
    <row r="3668" ht="15.75" customHeight="1">
      <c r="A3668" s="2">
        <v>45710.0</v>
      </c>
      <c r="B3668" s="3" t="s">
        <v>57</v>
      </c>
      <c r="C3668" s="3" t="s">
        <v>58</v>
      </c>
      <c r="D3668" s="3" t="s">
        <v>19</v>
      </c>
      <c r="E3668" s="3" t="s">
        <v>20</v>
      </c>
      <c r="F3668" s="3" t="s">
        <v>7141</v>
      </c>
      <c r="G3668" s="3" t="s">
        <v>7142</v>
      </c>
      <c r="H3668" s="3"/>
    </row>
    <row r="3669" ht="15.75" customHeight="1">
      <c r="A3669" s="2">
        <v>45710.0</v>
      </c>
      <c r="B3669" s="3" t="s">
        <v>13</v>
      </c>
      <c r="C3669" s="3" t="s">
        <v>18</v>
      </c>
      <c r="D3669" s="3" t="s">
        <v>26</v>
      </c>
      <c r="E3669" s="3" t="s">
        <v>15</v>
      </c>
      <c r="F3669" s="3" t="s">
        <v>7143</v>
      </c>
      <c r="G3669" s="3" t="s">
        <v>7144</v>
      </c>
      <c r="H3669" s="3"/>
    </row>
    <row r="3670" ht="15.75" customHeight="1">
      <c r="A3670" s="2">
        <v>45710.0</v>
      </c>
      <c r="B3670" s="3" t="s">
        <v>57</v>
      </c>
      <c r="C3670" s="3" t="s">
        <v>85</v>
      </c>
      <c r="D3670" s="3" t="s">
        <v>63</v>
      </c>
      <c r="E3670" s="3" t="s">
        <v>59</v>
      </c>
      <c r="F3670" s="3" t="s">
        <v>7145</v>
      </c>
      <c r="G3670" s="3" t="s">
        <v>7146</v>
      </c>
      <c r="H3670" s="3"/>
    </row>
    <row r="3671" ht="15.75" customHeight="1">
      <c r="A3671" s="2">
        <v>45710.0</v>
      </c>
      <c r="B3671" s="3" t="s">
        <v>57</v>
      </c>
      <c r="C3671" s="3" t="s">
        <v>85</v>
      </c>
      <c r="D3671" s="3" t="s">
        <v>68</v>
      </c>
      <c r="E3671" s="3" t="s">
        <v>59</v>
      </c>
      <c r="F3671" s="3" t="s">
        <v>7147</v>
      </c>
      <c r="G3671" s="3" t="s">
        <v>7148</v>
      </c>
      <c r="H3671" s="3"/>
    </row>
    <row r="3672" ht="15.75" customHeight="1">
      <c r="A3672" s="2">
        <v>45710.0</v>
      </c>
      <c r="B3672" s="3" t="s">
        <v>57</v>
      </c>
      <c r="C3672" s="3" t="s">
        <v>80</v>
      </c>
      <c r="D3672" s="3" t="s">
        <v>23</v>
      </c>
      <c r="E3672" s="3" t="s">
        <v>59</v>
      </c>
      <c r="F3672" s="3" t="s">
        <v>7149</v>
      </c>
      <c r="G3672" s="3" t="s">
        <v>7150</v>
      </c>
      <c r="H3672" s="3"/>
    </row>
    <row r="3673" ht="15.75" customHeight="1">
      <c r="A3673" s="2">
        <v>45710.0</v>
      </c>
      <c r="B3673" s="3" t="s">
        <v>57</v>
      </c>
      <c r="C3673" s="3" t="s">
        <v>80</v>
      </c>
      <c r="D3673" s="3" t="s">
        <v>68</v>
      </c>
      <c r="E3673" s="3" t="s">
        <v>59</v>
      </c>
      <c r="F3673" s="3" t="s">
        <v>7151</v>
      </c>
      <c r="G3673" s="3" t="s">
        <v>7152</v>
      </c>
      <c r="H3673" s="3"/>
    </row>
    <row r="3674" ht="15.75" customHeight="1">
      <c r="A3674" s="2">
        <v>45710.0</v>
      </c>
      <c r="B3674" s="3" t="s">
        <v>57</v>
      </c>
      <c r="C3674" s="3" t="s">
        <v>80</v>
      </c>
      <c r="D3674" s="3" t="s">
        <v>19</v>
      </c>
      <c r="E3674" s="3" t="s">
        <v>59</v>
      </c>
      <c r="F3674" s="3" t="s">
        <v>3797</v>
      </c>
      <c r="G3674" s="3" t="s">
        <v>7153</v>
      </c>
      <c r="H3674" s="3"/>
    </row>
    <row r="3675" ht="15.75" customHeight="1">
      <c r="A3675" s="2">
        <v>45710.0</v>
      </c>
      <c r="B3675" s="3" t="s">
        <v>57</v>
      </c>
      <c r="C3675" s="3" t="s">
        <v>80</v>
      </c>
      <c r="D3675" s="3" t="s">
        <v>9</v>
      </c>
      <c r="E3675" s="3" t="s">
        <v>15</v>
      </c>
      <c r="F3675" s="3" t="s">
        <v>7154</v>
      </c>
      <c r="G3675" s="3" t="s">
        <v>7155</v>
      </c>
      <c r="H3675" s="3"/>
    </row>
    <row r="3676" ht="15.75" customHeight="1">
      <c r="A3676" s="2">
        <v>45710.0</v>
      </c>
      <c r="B3676" s="3" t="s">
        <v>57</v>
      </c>
      <c r="C3676" s="3" t="s">
        <v>58</v>
      </c>
      <c r="D3676" s="3" t="s">
        <v>38</v>
      </c>
      <c r="E3676" s="3" t="s">
        <v>20</v>
      </c>
      <c r="F3676" s="3" t="s">
        <v>7156</v>
      </c>
      <c r="G3676" s="3" t="s">
        <v>7157</v>
      </c>
      <c r="H3676" s="3"/>
    </row>
    <row r="3677" ht="15.75" customHeight="1">
      <c r="A3677" s="2">
        <v>45710.0</v>
      </c>
      <c r="B3677" s="3" t="s">
        <v>57</v>
      </c>
      <c r="C3677" s="3" t="s">
        <v>80</v>
      </c>
      <c r="D3677" s="3" t="s">
        <v>38</v>
      </c>
      <c r="E3677" s="3" t="s">
        <v>20</v>
      </c>
      <c r="F3677" s="3" t="s">
        <v>7158</v>
      </c>
      <c r="G3677" s="3" t="s">
        <v>7159</v>
      </c>
      <c r="H3677" s="3"/>
    </row>
    <row r="3678" ht="15.75" customHeight="1">
      <c r="A3678" s="2">
        <v>45710.0</v>
      </c>
      <c r="B3678" s="3" t="s">
        <v>57</v>
      </c>
      <c r="C3678" s="3" t="s">
        <v>71</v>
      </c>
      <c r="D3678" s="3" t="s">
        <v>34</v>
      </c>
      <c r="E3678" s="3" t="s">
        <v>15</v>
      </c>
      <c r="F3678" s="3" t="s">
        <v>3860</v>
      </c>
      <c r="G3678" s="3" t="s">
        <v>7160</v>
      </c>
      <c r="H3678" s="3"/>
    </row>
    <row r="3679" ht="15.75" customHeight="1">
      <c r="A3679" s="2">
        <v>45710.0</v>
      </c>
      <c r="B3679" s="3" t="s">
        <v>57</v>
      </c>
      <c r="C3679" s="3" t="s">
        <v>71</v>
      </c>
      <c r="D3679" s="3" t="s">
        <v>23</v>
      </c>
      <c r="E3679" s="3" t="s">
        <v>59</v>
      </c>
      <c r="F3679" s="3" t="s">
        <v>7161</v>
      </c>
      <c r="G3679" s="3" t="s">
        <v>7162</v>
      </c>
      <c r="H3679" s="3"/>
    </row>
    <row r="3680" ht="15.75" customHeight="1">
      <c r="A3680" s="2">
        <v>45710.0</v>
      </c>
      <c r="B3680" s="3" t="s">
        <v>57</v>
      </c>
      <c r="C3680" s="3" t="s">
        <v>71</v>
      </c>
      <c r="D3680" s="3" t="s">
        <v>19</v>
      </c>
      <c r="E3680" s="3" t="s">
        <v>20</v>
      </c>
      <c r="F3680" s="3" t="s">
        <v>7163</v>
      </c>
      <c r="G3680" s="3" t="s">
        <v>7164</v>
      </c>
      <c r="H3680" s="3"/>
    </row>
    <row r="3681" ht="15.75" customHeight="1">
      <c r="A3681" s="2">
        <v>45710.0</v>
      </c>
      <c r="B3681" s="3" t="s">
        <v>57</v>
      </c>
      <c r="C3681" s="4" t="s">
        <v>62</v>
      </c>
      <c r="D3681" s="3" t="s">
        <v>63</v>
      </c>
      <c r="E3681" s="3" t="s">
        <v>59</v>
      </c>
      <c r="F3681" s="3" t="s">
        <v>7165</v>
      </c>
      <c r="G3681" s="3" t="s">
        <v>7166</v>
      </c>
      <c r="H3681" s="3"/>
    </row>
    <row r="3682" ht="15.75" customHeight="1">
      <c r="A3682" s="2">
        <v>45710.0</v>
      </c>
      <c r="B3682" s="3" t="s">
        <v>57</v>
      </c>
      <c r="C3682" s="4" t="s">
        <v>62</v>
      </c>
      <c r="D3682" s="3" t="s">
        <v>34</v>
      </c>
      <c r="E3682" s="3" t="s">
        <v>20</v>
      </c>
      <c r="F3682" s="3" t="s">
        <v>7167</v>
      </c>
      <c r="G3682" s="3" t="s">
        <v>7168</v>
      </c>
      <c r="H3682" s="3"/>
    </row>
    <row r="3683" ht="15.75" customHeight="1">
      <c r="A3683" s="2">
        <v>45710.0</v>
      </c>
      <c r="B3683" s="3" t="s">
        <v>57</v>
      </c>
      <c r="C3683" s="3" t="s">
        <v>58</v>
      </c>
      <c r="D3683" s="3" t="s">
        <v>23</v>
      </c>
      <c r="E3683" s="3" t="s">
        <v>59</v>
      </c>
      <c r="F3683" s="3" t="s">
        <v>7169</v>
      </c>
      <c r="G3683" s="3" t="s">
        <v>7170</v>
      </c>
      <c r="H3683" s="3"/>
    </row>
    <row r="3684" ht="15.75" customHeight="1">
      <c r="A3684" s="2">
        <v>45710.0</v>
      </c>
      <c r="B3684" s="3" t="s">
        <v>57</v>
      </c>
      <c r="C3684" s="3" t="s">
        <v>58</v>
      </c>
      <c r="D3684" s="3" t="s">
        <v>34</v>
      </c>
      <c r="E3684" s="3" t="s">
        <v>20</v>
      </c>
      <c r="F3684" s="3" t="s">
        <v>7171</v>
      </c>
      <c r="G3684" s="3" t="s">
        <v>7172</v>
      </c>
      <c r="H3684" s="3"/>
    </row>
    <row r="3685" ht="15.75" customHeight="1">
      <c r="A3685" s="2">
        <v>45710.0</v>
      </c>
      <c r="B3685" s="3" t="s">
        <v>57</v>
      </c>
      <c r="C3685" s="3" t="s">
        <v>71</v>
      </c>
      <c r="D3685" s="3" t="s">
        <v>68</v>
      </c>
      <c r="E3685" s="3" t="s">
        <v>59</v>
      </c>
      <c r="F3685" s="3" t="s">
        <v>7173</v>
      </c>
      <c r="G3685" s="3" t="s">
        <v>7174</v>
      </c>
      <c r="H3685" s="3"/>
    </row>
    <row r="3686" ht="15.75" customHeight="1">
      <c r="A3686" s="2">
        <v>45710.0</v>
      </c>
      <c r="B3686" s="3" t="s">
        <v>13</v>
      </c>
      <c r="C3686" s="3" t="s">
        <v>14</v>
      </c>
      <c r="D3686" s="3" t="s">
        <v>9</v>
      </c>
      <c r="E3686" s="3" t="s">
        <v>101</v>
      </c>
      <c r="F3686" s="3" t="s">
        <v>7175</v>
      </c>
      <c r="G3686" s="3" t="s">
        <v>7176</v>
      </c>
      <c r="H3686" s="3"/>
    </row>
    <row r="3687" ht="15.75" customHeight="1">
      <c r="A3687" s="2">
        <v>45710.0</v>
      </c>
      <c r="B3687" s="3" t="s">
        <v>7</v>
      </c>
      <c r="C3687" s="3" t="s">
        <v>106</v>
      </c>
      <c r="D3687" s="3" t="s">
        <v>26</v>
      </c>
      <c r="E3687" s="3" t="s">
        <v>1097</v>
      </c>
      <c r="F3687" s="3" t="s">
        <v>7177</v>
      </c>
      <c r="G3687" s="3" t="s">
        <v>7178</v>
      </c>
      <c r="H3687" s="3"/>
    </row>
    <row r="3688" ht="15.75" customHeight="1">
      <c r="A3688" s="2">
        <v>45710.0</v>
      </c>
      <c r="B3688" s="3" t="s">
        <v>92</v>
      </c>
      <c r="C3688" s="3" t="s">
        <v>93</v>
      </c>
      <c r="D3688" s="3" t="s">
        <v>34</v>
      </c>
      <c r="E3688" s="3" t="s">
        <v>109</v>
      </c>
      <c r="F3688" s="3" t="s">
        <v>7179</v>
      </c>
      <c r="G3688" s="3" t="s">
        <v>7180</v>
      </c>
      <c r="H3688" s="3"/>
    </row>
    <row r="3689" ht="15.75" customHeight="1">
      <c r="A3689" s="2">
        <v>45710.0</v>
      </c>
      <c r="B3689" s="3" t="s">
        <v>7</v>
      </c>
      <c r="C3689" s="3" t="s">
        <v>131</v>
      </c>
      <c r="D3689" s="3" t="s">
        <v>34</v>
      </c>
      <c r="E3689" s="3" t="s">
        <v>258</v>
      </c>
      <c r="F3689" s="3" t="s">
        <v>7181</v>
      </c>
      <c r="G3689" s="3" t="s">
        <v>7182</v>
      </c>
      <c r="H3689" s="3"/>
    </row>
    <row r="3690" ht="15.75" customHeight="1">
      <c r="A3690" s="2">
        <v>45710.0</v>
      </c>
      <c r="B3690" s="3" t="s">
        <v>7</v>
      </c>
      <c r="C3690" s="3" t="s">
        <v>126</v>
      </c>
      <c r="D3690" s="3" t="s">
        <v>19</v>
      </c>
      <c r="E3690" s="3" t="s">
        <v>101</v>
      </c>
      <c r="F3690" s="3" t="s">
        <v>7183</v>
      </c>
      <c r="G3690" s="3" t="s">
        <v>7184</v>
      </c>
      <c r="H3690" s="3"/>
    </row>
    <row r="3691" ht="15.75" customHeight="1">
      <c r="A3691" s="2">
        <v>45710.0</v>
      </c>
      <c r="B3691" s="3" t="s">
        <v>7</v>
      </c>
      <c r="C3691" s="3" t="s">
        <v>126</v>
      </c>
      <c r="D3691" s="3" t="s">
        <v>26</v>
      </c>
      <c r="E3691" s="3" t="s">
        <v>527</v>
      </c>
      <c r="F3691" s="3" t="s">
        <v>7185</v>
      </c>
      <c r="G3691" s="3" t="s">
        <v>7186</v>
      </c>
      <c r="H3691" s="3"/>
    </row>
    <row r="3692" ht="15.75" customHeight="1">
      <c r="A3692" s="2">
        <v>45710.0</v>
      </c>
      <c r="B3692" s="3" t="s">
        <v>7</v>
      </c>
      <c r="C3692" s="3" t="s">
        <v>126</v>
      </c>
      <c r="D3692" s="3" t="s">
        <v>38</v>
      </c>
      <c r="E3692" s="3" t="s">
        <v>101</v>
      </c>
      <c r="F3692" s="3" t="s">
        <v>7187</v>
      </c>
      <c r="G3692" s="3" t="s">
        <v>7188</v>
      </c>
      <c r="H3692" s="3"/>
    </row>
    <row r="3693" ht="15.75" customHeight="1">
      <c r="A3693" s="2">
        <v>45710.0</v>
      </c>
      <c r="B3693" s="3" t="s">
        <v>7</v>
      </c>
      <c r="C3693" s="3" t="s">
        <v>126</v>
      </c>
      <c r="D3693" s="3" t="s">
        <v>68</v>
      </c>
      <c r="E3693" s="3" t="s">
        <v>15</v>
      </c>
      <c r="F3693" s="3" t="s">
        <v>7189</v>
      </c>
      <c r="G3693" s="3" t="s">
        <v>7190</v>
      </c>
      <c r="H3693" s="3"/>
    </row>
    <row r="3694" ht="15.75" customHeight="1">
      <c r="A3694" s="2">
        <v>45710.0</v>
      </c>
      <c r="B3694" s="3" t="s">
        <v>7</v>
      </c>
      <c r="C3694" s="3" t="s">
        <v>118</v>
      </c>
      <c r="D3694" s="3" t="s">
        <v>68</v>
      </c>
      <c r="E3694" s="3" t="s">
        <v>15</v>
      </c>
      <c r="F3694" s="3" t="s">
        <v>7191</v>
      </c>
      <c r="G3694" s="3" t="s">
        <v>7192</v>
      </c>
      <c r="H3694" s="3"/>
    </row>
    <row r="3695" ht="15.75" customHeight="1">
      <c r="A3695" s="2">
        <v>45710.0</v>
      </c>
      <c r="B3695" s="3" t="s">
        <v>7</v>
      </c>
      <c r="C3695" s="3" t="s">
        <v>118</v>
      </c>
      <c r="D3695" s="3" t="s">
        <v>63</v>
      </c>
      <c r="E3695" s="3" t="s">
        <v>20</v>
      </c>
      <c r="F3695" s="3" t="s">
        <v>7193</v>
      </c>
      <c r="G3695" s="3" t="s">
        <v>7194</v>
      </c>
      <c r="H3695" s="3"/>
    </row>
    <row r="3696" ht="15.75" customHeight="1">
      <c r="A3696" s="2">
        <v>45710.0</v>
      </c>
      <c r="B3696" s="3" t="s">
        <v>7</v>
      </c>
      <c r="C3696" s="3" t="s">
        <v>106</v>
      </c>
      <c r="D3696" s="3" t="s">
        <v>19</v>
      </c>
      <c r="E3696" s="3" t="s">
        <v>101</v>
      </c>
      <c r="F3696" s="3" t="s">
        <v>7195</v>
      </c>
      <c r="G3696" s="3" t="s">
        <v>7196</v>
      </c>
      <c r="H3696" s="3"/>
    </row>
    <row r="3697" ht="15.75" customHeight="1">
      <c r="A3697" s="2">
        <v>45710.0</v>
      </c>
      <c r="B3697" s="3" t="s">
        <v>7</v>
      </c>
      <c r="C3697" s="3" t="s">
        <v>106</v>
      </c>
      <c r="D3697" s="3" t="s">
        <v>19</v>
      </c>
      <c r="E3697" s="3" t="s">
        <v>101</v>
      </c>
      <c r="F3697" s="3" t="s">
        <v>7197</v>
      </c>
      <c r="G3697" s="3" t="s">
        <v>7198</v>
      </c>
      <c r="H3697" s="3"/>
    </row>
    <row r="3698" ht="15.75" customHeight="1">
      <c r="A3698" s="2">
        <v>45710.0</v>
      </c>
      <c r="B3698" s="3" t="s">
        <v>7</v>
      </c>
      <c r="C3698" s="3" t="s">
        <v>106</v>
      </c>
      <c r="D3698" s="3" t="s">
        <v>26</v>
      </c>
      <c r="E3698" s="3" t="s">
        <v>1097</v>
      </c>
      <c r="F3698" s="3" t="s">
        <v>7199</v>
      </c>
      <c r="G3698" s="3" t="s">
        <v>7200</v>
      </c>
      <c r="H3698" s="3"/>
    </row>
    <row r="3699" ht="15.75" customHeight="1">
      <c r="A3699" s="2">
        <v>45710.0</v>
      </c>
      <c r="B3699" s="3" t="s">
        <v>7</v>
      </c>
      <c r="C3699" s="3" t="s">
        <v>8</v>
      </c>
      <c r="D3699" s="3" t="s">
        <v>38</v>
      </c>
      <c r="E3699" s="3" t="s">
        <v>109</v>
      </c>
      <c r="F3699" s="3" t="s">
        <v>7201</v>
      </c>
      <c r="G3699" s="3" t="s">
        <v>7202</v>
      </c>
      <c r="H3699" s="3"/>
    </row>
    <row r="3700" ht="15.75" customHeight="1">
      <c r="A3700" s="2">
        <v>45710.0</v>
      </c>
      <c r="B3700" s="3" t="s">
        <v>7</v>
      </c>
      <c r="C3700" s="3" t="s">
        <v>8</v>
      </c>
      <c r="D3700" s="3" t="s">
        <v>9</v>
      </c>
      <c r="E3700" s="3" t="s">
        <v>258</v>
      </c>
      <c r="F3700" s="3" t="s">
        <v>7203</v>
      </c>
      <c r="G3700" s="3" t="s">
        <v>7204</v>
      </c>
      <c r="H3700" s="3"/>
    </row>
    <row r="3701" ht="15.75" customHeight="1">
      <c r="A3701" s="2">
        <v>45710.0</v>
      </c>
      <c r="B3701" s="3" t="s">
        <v>7</v>
      </c>
      <c r="C3701" s="3" t="s">
        <v>8</v>
      </c>
      <c r="D3701" s="3" t="s">
        <v>9</v>
      </c>
      <c r="E3701" s="3" t="s">
        <v>258</v>
      </c>
      <c r="F3701" s="3" t="s">
        <v>7205</v>
      </c>
      <c r="G3701" s="3" t="s">
        <v>7206</v>
      </c>
      <c r="H3701" s="3"/>
    </row>
    <row r="3702" ht="15.75" customHeight="1">
      <c r="A3702" s="2">
        <v>45710.0</v>
      </c>
      <c r="B3702" s="3" t="s">
        <v>13</v>
      </c>
      <c r="C3702" s="3" t="s">
        <v>14</v>
      </c>
      <c r="D3702" s="3" t="s">
        <v>9</v>
      </c>
      <c r="E3702" s="3" t="s">
        <v>101</v>
      </c>
      <c r="F3702" s="3" t="s">
        <v>7207</v>
      </c>
      <c r="G3702" s="3" t="s">
        <v>7208</v>
      </c>
      <c r="H3702" s="3"/>
    </row>
    <row r="3703" ht="15.75" customHeight="1">
      <c r="A3703" s="2">
        <v>45710.0</v>
      </c>
      <c r="B3703" s="3" t="s">
        <v>7</v>
      </c>
      <c r="C3703" s="3" t="s">
        <v>8</v>
      </c>
      <c r="D3703" s="3" t="s">
        <v>9</v>
      </c>
      <c r="E3703" s="3" t="s">
        <v>10</v>
      </c>
      <c r="F3703" s="3" t="s">
        <v>7209</v>
      </c>
      <c r="G3703" s="3" t="s">
        <v>7210</v>
      </c>
      <c r="H3703" s="3"/>
    </row>
    <row r="3704" ht="15.75" customHeight="1">
      <c r="A3704" s="2">
        <v>45710.0</v>
      </c>
      <c r="B3704" s="3" t="s">
        <v>7</v>
      </c>
      <c r="C3704" s="3" t="s">
        <v>131</v>
      </c>
      <c r="D3704" s="3" t="s">
        <v>26</v>
      </c>
      <c r="E3704" s="3" t="s">
        <v>119</v>
      </c>
      <c r="F3704" s="3" t="s">
        <v>7211</v>
      </c>
      <c r="G3704" s="3" t="s">
        <v>7212</v>
      </c>
      <c r="H3704" s="3"/>
    </row>
    <row r="3705" ht="15.75" customHeight="1">
      <c r="A3705" s="2">
        <v>45710.0</v>
      </c>
      <c r="B3705" s="3" t="s">
        <v>7</v>
      </c>
      <c r="C3705" s="3" t="s">
        <v>131</v>
      </c>
      <c r="D3705" s="3" t="s">
        <v>26</v>
      </c>
      <c r="E3705" s="3" t="s">
        <v>527</v>
      </c>
      <c r="F3705" s="3" t="s">
        <v>7213</v>
      </c>
      <c r="G3705" s="3" t="s">
        <v>7214</v>
      </c>
      <c r="H3705" s="3"/>
    </row>
    <row r="3706" ht="15.75" customHeight="1">
      <c r="A3706" s="2">
        <v>45710.0</v>
      </c>
      <c r="B3706" s="3" t="s">
        <v>7</v>
      </c>
      <c r="C3706" s="3" t="s">
        <v>8</v>
      </c>
      <c r="D3706" s="3" t="s">
        <v>34</v>
      </c>
      <c r="E3706" s="3" t="s">
        <v>10</v>
      </c>
      <c r="F3706" s="3" t="s">
        <v>7215</v>
      </c>
      <c r="G3706" s="3" t="s">
        <v>7216</v>
      </c>
      <c r="H3706" s="3"/>
    </row>
    <row r="3707" ht="15.75" customHeight="1">
      <c r="A3707" s="2">
        <v>45710.0</v>
      </c>
      <c r="B3707" s="3" t="s">
        <v>7</v>
      </c>
      <c r="C3707" s="3" t="s">
        <v>131</v>
      </c>
      <c r="D3707" s="3" t="s">
        <v>23</v>
      </c>
      <c r="E3707" s="3" t="s">
        <v>15</v>
      </c>
      <c r="F3707" s="3" t="s">
        <v>7217</v>
      </c>
      <c r="G3707" s="3" t="s">
        <v>7218</v>
      </c>
      <c r="H3707" s="3"/>
    </row>
    <row r="3708" ht="15.75" customHeight="1">
      <c r="A3708" s="2">
        <v>45710.0</v>
      </c>
      <c r="B3708" s="3" t="s">
        <v>7</v>
      </c>
      <c r="C3708" s="3" t="s">
        <v>131</v>
      </c>
      <c r="D3708" s="3" t="s">
        <v>19</v>
      </c>
      <c r="E3708" s="3" t="s">
        <v>101</v>
      </c>
      <c r="F3708" s="3" t="s">
        <v>7219</v>
      </c>
      <c r="G3708" s="3" t="s">
        <v>7220</v>
      </c>
      <c r="H3708" s="3"/>
    </row>
    <row r="3709" ht="15.75" customHeight="1">
      <c r="A3709" s="2">
        <v>45710.0</v>
      </c>
      <c r="B3709" s="3" t="s">
        <v>92</v>
      </c>
      <c r="C3709" s="3" t="s">
        <v>93</v>
      </c>
      <c r="D3709" s="3" t="s">
        <v>34</v>
      </c>
      <c r="E3709" s="3" t="s">
        <v>109</v>
      </c>
      <c r="F3709" s="3" t="s">
        <v>7221</v>
      </c>
      <c r="G3709" s="3" t="s">
        <v>7222</v>
      </c>
      <c r="H3709" s="3"/>
    </row>
    <row r="3710" ht="15.75" customHeight="1">
      <c r="A3710" s="2">
        <v>45710.0</v>
      </c>
      <c r="B3710" s="3" t="s">
        <v>92</v>
      </c>
      <c r="C3710" s="3" t="s">
        <v>98</v>
      </c>
      <c r="D3710" s="3" t="s">
        <v>34</v>
      </c>
      <c r="E3710" s="3" t="s">
        <v>101</v>
      </c>
      <c r="F3710" s="3" t="s">
        <v>7223</v>
      </c>
      <c r="G3710" s="3" t="s">
        <v>7224</v>
      </c>
      <c r="H3710" s="3"/>
    </row>
    <row r="3711" ht="15.75" customHeight="1">
      <c r="A3711" s="2">
        <v>45710.0</v>
      </c>
      <c r="B3711" s="3" t="s">
        <v>92</v>
      </c>
      <c r="C3711" s="3" t="s">
        <v>98</v>
      </c>
      <c r="D3711" s="3" t="s">
        <v>23</v>
      </c>
      <c r="E3711" s="3" t="s">
        <v>20</v>
      </c>
      <c r="F3711" s="3" t="s">
        <v>7225</v>
      </c>
      <c r="G3711" s="3" t="s">
        <v>7226</v>
      </c>
      <c r="H3711" s="3"/>
    </row>
    <row r="3712" ht="15.75" customHeight="1">
      <c r="A3712" s="2">
        <v>45710.0</v>
      </c>
      <c r="B3712" s="3" t="s">
        <v>92</v>
      </c>
      <c r="C3712" s="3" t="s">
        <v>98</v>
      </c>
      <c r="D3712" s="3" t="s">
        <v>63</v>
      </c>
      <c r="E3712" s="3" t="s">
        <v>59</v>
      </c>
      <c r="F3712" s="3" t="s">
        <v>7227</v>
      </c>
      <c r="G3712" s="3" t="s">
        <v>7228</v>
      </c>
      <c r="H3712" s="3"/>
    </row>
    <row r="3713" ht="15.75" customHeight="1">
      <c r="A3713" s="2">
        <v>45710.0</v>
      </c>
      <c r="B3713" s="3" t="s">
        <v>92</v>
      </c>
      <c r="C3713" s="3" t="s">
        <v>144</v>
      </c>
      <c r="D3713" s="3" t="s">
        <v>34</v>
      </c>
      <c r="E3713" s="3" t="s">
        <v>109</v>
      </c>
      <c r="F3713" s="3" t="s">
        <v>7229</v>
      </c>
      <c r="G3713" s="3" t="s">
        <v>7230</v>
      </c>
      <c r="H3713" s="3"/>
    </row>
    <row r="3714" ht="15.75" customHeight="1">
      <c r="A3714" s="2">
        <v>45710.0</v>
      </c>
      <c r="B3714" s="3" t="s">
        <v>92</v>
      </c>
      <c r="C3714" s="3" t="s">
        <v>144</v>
      </c>
      <c r="D3714" s="3" t="s">
        <v>19</v>
      </c>
      <c r="E3714" s="3" t="s">
        <v>15</v>
      </c>
      <c r="F3714" s="3" t="s">
        <v>7231</v>
      </c>
      <c r="G3714" s="3" t="s">
        <v>1645</v>
      </c>
      <c r="H3714" s="3"/>
    </row>
    <row r="3715" ht="15.75" customHeight="1">
      <c r="A3715" s="2">
        <v>45710.0</v>
      </c>
      <c r="B3715" s="3" t="s">
        <v>92</v>
      </c>
      <c r="C3715" s="3" t="s">
        <v>144</v>
      </c>
      <c r="D3715" s="3" t="s">
        <v>9</v>
      </c>
      <c r="E3715" s="3" t="s">
        <v>101</v>
      </c>
      <c r="F3715" s="3" t="s">
        <v>7232</v>
      </c>
      <c r="G3715" s="3" t="s">
        <v>7233</v>
      </c>
      <c r="H3715" s="3"/>
    </row>
    <row r="3716" ht="15.75" customHeight="1">
      <c r="A3716" s="2">
        <v>45710.0</v>
      </c>
      <c r="B3716" s="3" t="s">
        <v>92</v>
      </c>
      <c r="C3716" s="3" t="s">
        <v>98</v>
      </c>
      <c r="D3716" s="3" t="s">
        <v>26</v>
      </c>
      <c r="E3716" s="3" t="s">
        <v>101</v>
      </c>
      <c r="F3716" s="3" t="s">
        <v>7234</v>
      </c>
      <c r="G3716" s="3" t="s">
        <v>7235</v>
      </c>
      <c r="H3716" s="3"/>
    </row>
    <row r="3717" ht="15.75" customHeight="1">
      <c r="A3717" s="2">
        <v>45710.0</v>
      </c>
      <c r="B3717" s="3" t="s">
        <v>92</v>
      </c>
      <c r="C3717" s="3" t="s">
        <v>144</v>
      </c>
      <c r="D3717" s="3" t="s">
        <v>38</v>
      </c>
      <c r="E3717" s="3" t="s">
        <v>15</v>
      </c>
      <c r="F3717" s="3" t="s">
        <v>5523</v>
      </c>
      <c r="G3717" s="3" t="s">
        <v>7236</v>
      </c>
      <c r="H3717" s="3"/>
    </row>
    <row r="3718" ht="15.75" customHeight="1">
      <c r="A3718" s="2">
        <v>45710.0</v>
      </c>
      <c r="B3718" s="3" t="s">
        <v>92</v>
      </c>
      <c r="C3718" s="4" t="s">
        <v>149</v>
      </c>
      <c r="D3718" s="3" t="s">
        <v>63</v>
      </c>
      <c r="E3718" s="3" t="s">
        <v>59</v>
      </c>
      <c r="F3718" s="3" t="s">
        <v>7237</v>
      </c>
      <c r="G3718" s="3" t="s">
        <v>7238</v>
      </c>
      <c r="H3718" s="3"/>
    </row>
    <row r="3719" ht="15.75" customHeight="1">
      <c r="A3719" s="2">
        <v>45710.0</v>
      </c>
      <c r="B3719" s="3" t="s">
        <v>92</v>
      </c>
      <c r="C3719" s="4" t="s">
        <v>149</v>
      </c>
      <c r="D3719" s="3" t="s">
        <v>19</v>
      </c>
      <c r="E3719" s="3" t="s">
        <v>15</v>
      </c>
      <c r="F3719" s="3" t="s">
        <v>7239</v>
      </c>
      <c r="G3719" s="3" t="s">
        <v>7240</v>
      </c>
      <c r="H3719" s="3"/>
    </row>
    <row r="3720" ht="15.75" customHeight="1">
      <c r="A3720" s="2">
        <v>45710.0</v>
      </c>
      <c r="B3720" s="3" t="s">
        <v>92</v>
      </c>
      <c r="C3720" s="4" t="s">
        <v>149</v>
      </c>
      <c r="D3720" s="3" t="s">
        <v>38</v>
      </c>
      <c r="E3720" s="3" t="s">
        <v>15</v>
      </c>
      <c r="F3720" s="3" t="s">
        <v>7241</v>
      </c>
      <c r="G3720" s="3" t="s">
        <v>6519</v>
      </c>
      <c r="H3720" s="3"/>
    </row>
    <row r="3721" ht="15.75" customHeight="1">
      <c r="A3721" s="2">
        <v>45710.0</v>
      </c>
      <c r="B3721" s="3" t="s">
        <v>92</v>
      </c>
      <c r="C3721" s="4" t="s">
        <v>149</v>
      </c>
      <c r="D3721" s="3" t="s">
        <v>9</v>
      </c>
      <c r="E3721" s="3" t="s">
        <v>10</v>
      </c>
      <c r="F3721" s="3" t="s">
        <v>7242</v>
      </c>
      <c r="G3721" s="3" t="s">
        <v>7243</v>
      </c>
      <c r="H3721" s="3"/>
    </row>
    <row r="3722" ht="15.75" customHeight="1">
      <c r="A3722" s="2">
        <v>45710.0</v>
      </c>
      <c r="B3722" s="3" t="s">
        <v>92</v>
      </c>
      <c r="C3722" s="3" t="s">
        <v>158</v>
      </c>
      <c r="D3722" s="3" t="s">
        <v>9</v>
      </c>
      <c r="E3722" s="3" t="s">
        <v>10</v>
      </c>
      <c r="F3722" s="3" t="s">
        <v>7244</v>
      </c>
      <c r="G3722" s="3" t="s">
        <v>7245</v>
      </c>
      <c r="H3722" s="3"/>
    </row>
    <row r="3723" ht="15.75" customHeight="1">
      <c r="A3723" s="2">
        <v>45710.0</v>
      </c>
      <c r="B3723" s="3" t="s">
        <v>92</v>
      </c>
      <c r="C3723" s="3" t="s">
        <v>144</v>
      </c>
      <c r="D3723" s="3" t="s">
        <v>38</v>
      </c>
      <c r="E3723" s="3" t="s">
        <v>101</v>
      </c>
      <c r="F3723" s="3" t="s">
        <v>7246</v>
      </c>
      <c r="G3723" s="3" t="s">
        <v>7247</v>
      </c>
      <c r="H3723" s="3"/>
    </row>
    <row r="3724" ht="15.75" customHeight="1">
      <c r="A3724" s="2">
        <v>45710.0</v>
      </c>
      <c r="B3724" s="3" t="s">
        <v>92</v>
      </c>
      <c r="C3724" s="3" t="s">
        <v>158</v>
      </c>
      <c r="D3724" s="3" t="s">
        <v>63</v>
      </c>
      <c r="E3724" s="3" t="s">
        <v>10</v>
      </c>
      <c r="F3724" s="3" t="s">
        <v>7248</v>
      </c>
      <c r="G3724" s="3" t="s">
        <v>951</v>
      </c>
      <c r="H3724" s="3"/>
    </row>
    <row r="3725" ht="15.75" customHeight="1">
      <c r="A3725" s="2">
        <v>45711.0</v>
      </c>
      <c r="B3725" s="3" t="s">
        <v>57</v>
      </c>
      <c r="C3725" s="3" t="s">
        <v>58</v>
      </c>
      <c r="D3725" s="3" t="s">
        <v>26</v>
      </c>
      <c r="E3725" s="3" t="s">
        <v>20</v>
      </c>
      <c r="F3725" s="3" t="s">
        <v>7249</v>
      </c>
      <c r="G3725" s="3" t="s">
        <v>7250</v>
      </c>
      <c r="H3725" s="3"/>
    </row>
    <row r="3726" ht="15.75" customHeight="1">
      <c r="A3726" s="2">
        <v>45711.0</v>
      </c>
      <c r="B3726" s="3" t="s">
        <v>57</v>
      </c>
      <c r="C3726" s="3" t="s">
        <v>58</v>
      </c>
      <c r="D3726" s="3" t="s">
        <v>19</v>
      </c>
      <c r="E3726" s="3" t="s">
        <v>20</v>
      </c>
      <c r="F3726" s="3" t="s">
        <v>7251</v>
      </c>
      <c r="G3726" s="3" t="s">
        <v>7252</v>
      </c>
      <c r="H3726" s="3"/>
    </row>
    <row r="3727" ht="15.75" customHeight="1">
      <c r="A3727" s="2">
        <v>45711.0</v>
      </c>
      <c r="B3727" s="3" t="s">
        <v>57</v>
      </c>
      <c r="C3727" s="3" t="s">
        <v>58</v>
      </c>
      <c r="D3727" s="3" t="s">
        <v>34</v>
      </c>
      <c r="E3727" s="3" t="s">
        <v>20</v>
      </c>
      <c r="F3727" s="3" t="s">
        <v>7253</v>
      </c>
      <c r="G3727" s="3" t="s">
        <v>7254</v>
      </c>
      <c r="H3727" s="3"/>
    </row>
    <row r="3728" ht="15.75" customHeight="1">
      <c r="A3728" s="2">
        <v>45711.0</v>
      </c>
      <c r="B3728" s="3" t="s">
        <v>13</v>
      </c>
      <c r="C3728" s="3" t="s">
        <v>169</v>
      </c>
      <c r="D3728" s="3" t="s">
        <v>23</v>
      </c>
      <c r="E3728" s="3" t="s">
        <v>20</v>
      </c>
      <c r="F3728" s="3" t="s">
        <v>7255</v>
      </c>
      <c r="G3728" s="3" t="s">
        <v>7256</v>
      </c>
      <c r="H3728" s="3"/>
    </row>
    <row r="3729" ht="15.75" customHeight="1">
      <c r="A3729" s="2">
        <v>45711.0</v>
      </c>
      <c r="B3729" s="3" t="s">
        <v>13</v>
      </c>
      <c r="C3729" s="3" t="s">
        <v>169</v>
      </c>
      <c r="D3729" s="3" t="s">
        <v>9</v>
      </c>
      <c r="E3729" s="3" t="s">
        <v>101</v>
      </c>
      <c r="F3729" s="3" t="s">
        <v>7257</v>
      </c>
      <c r="G3729" s="3" t="s">
        <v>7258</v>
      </c>
      <c r="H3729" s="3"/>
    </row>
    <row r="3730" ht="15.75" customHeight="1">
      <c r="A3730" s="2">
        <v>45711.0</v>
      </c>
      <c r="B3730" s="3" t="s">
        <v>13</v>
      </c>
      <c r="C3730" s="3" t="s">
        <v>169</v>
      </c>
      <c r="D3730" s="3" t="s">
        <v>34</v>
      </c>
      <c r="E3730" s="3" t="s">
        <v>15</v>
      </c>
      <c r="F3730" s="3" t="s">
        <v>7259</v>
      </c>
      <c r="G3730" s="3" t="s">
        <v>7260</v>
      </c>
      <c r="H3730" s="3"/>
    </row>
    <row r="3731" ht="15.75" customHeight="1">
      <c r="A3731" s="2">
        <v>45711.0</v>
      </c>
      <c r="B3731" s="3" t="s">
        <v>13</v>
      </c>
      <c r="C3731" s="3" t="s">
        <v>37</v>
      </c>
      <c r="D3731" s="3" t="s">
        <v>68</v>
      </c>
      <c r="E3731" s="3" t="s">
        <v>59</v>
      </c>
      <c r="F3731" s="3" t="s">
        <v>7261</v>
      </c>
      <c r="G3731" s="3" t="s">
        <v>7262</v>
      </c>
      <c r="H3731" s="3"/>
    </row>
    <row r="3732" ht="15.75" customHeight="1">
      <c r="A3732" s="2">
        <v>45711.0</v>
      </c>
      <c r="B3732" s="3" t="s">
        <v>13</v>
      </c>
      <c r="C3732" s="3" t="s">
        <v>169</v>
      </c>
      <c r="D3732" s="3" t="s">
        <v>23</v>
      </c>
      <c r="E3732" s="3" t="s">
        <v>20</v>
      </c>
      <c r="F3732" s="3" t="s">
        <v>7263</v>
      </c>
      <c r="G3732" s="3" t="s">
        <v>7264</v>
      </c>
      <c r="H3732" s="3"/>
    </row>
    <row r="3733" ht="15.75" customHeight="1">
      <c r="A3733" s="2">
        <v>45711.0</v>
      </c>
      <c r="B3733" s="3" t="s">
        <v>13</v>
      </c>
      <c r="C3733" s="3" t="s">
        <v>37</v>
      </c>
      <c r="D3733" s="3" t="s">
        <v>26</v>
      </c>
      <c r="E3733" s="3" t="s">
        <v>15</v>
      </c>
      <c r="F3733" s="3" t="s">
        <v>7265</v>
      </c>
      <c r="G3733" s="3" t="s">
        <v>7266</v>
      </c>
      <c r="H3733" s="3"/>
    </row>
    <row r="3734" ht="15.75" customHeight="1">
      <c r="A3734" s="2">
        <v>45711.0</v>
      </c>
      <c r="B3734" s="3" t="s">
        <v>13</v>
      </c>
      <c r="C3734" s="3" t="s">
        <v>29</v>
      </c>
      <c r="D3734" s="3" t="s">
        <v>63</v>
      </c>
      <c r="E3734" s="3" t="s">
        <v>59</v>
      </c>
      <c r="F3734" s="3" t="s">
        <v>7267</v>
      </c>
      <c r="G3734" s="3" t="s">
        <v>7268</v>
      </c>
      <c r="H3734" s="3"/>
    </row>
    <row r="3735" ht="15.75" customHeight="1">
      <c r="A3735" s="2">
        <v>45711.0</v>
      </c>
      <c r="B3735" s="3" t="s">
        <v>57</v>
      </c>
      <c r="C3735" s="3" t="s">
        <v>85</v>
      </c>
      <c r="D3735" s="3" t="s">
        <v>9</v>
      </c>
      <c r="E3735" s="3" t="s">
        <v>20</v>
      </c>
      <c r="F3735" s="3" t="s">
        <v>7269</v>
      </c>
      <c r="G3735" s="3" t="s">
        <v>7270</v>
      </c>
      <c r="H3735" s="3"/>
    </row>
    <row r="3736" ht="15.75" customHeight="1">
      <c r="A3736" s="2">
        <v>45711.0</v>
      </c>
      <c r="B3736" s="3" t="s">
        <v>13</v>
      </c>
      <c r="C3736" s="3" t="s">
        <v>29</v>
      </c>
      <c r="D3736" s="3" t="s">
        <v>38</v>
      </c>
      <c r="E3736" s="3" t="s">
        <v>15</v>
      </c>
      <c r="F3736" s="3" t="s">
        <v>7271</v>
      </c>
      <c r="G3736" s="3" t="s">
        <v>7272</v>
      </c>
      <c r="H3736" s="3"/>
    </row>
    <row r="3737" ht="15.75" customHeight="1">
      <c r="A3737" s="2">
        <v>45711.0</v>
      </c>
      <c r="B3737" s="3" t="s">
        <v>57</v>
      </c>
      <c r="C3737" s="3" t="s">
        <v>58</v>
      </c>
      <c r="D3737" s="3" t="s">
        <v>23</v>
      </c>
      <c r="E3737" s="3" t="s">
        <v>20</v>
      </c>
      <c r="F3737" s="3" t="s">
        <v>7273</v>
      </c>
      <c r="G3737" s="3" t="s">
        <v>7274</v>
      </c>
      <c r="H3737" s="3"/>
    </row>
    <row r="3738" ht="15.75" customHeight="1">
      <c r="A3738" s="2">
        <v>45711.0</v>
      </c>
      <c r="B3738" s="3" t="s">
        <v>13</v>
      </c>
      <c r="C3738" s="3" t="s">
        <v>29</v>
      </c>
      <c r="D3738" s="3" t="s">
        <v>23</v>
      </c>
      <c r="E3738" s="3" t="s">
        <v>20</v>
      </c>
      <c r="F3738" s="3" t="s">
        <v>7275</v>
      </c>
      <c r="G3738" s="3" t="s">
        <v>7276</v>
      </c>
      <c r="H3738" s="3"/>
    </row>
    <row r="3739" ht="15.75" customHeight="1">
      <c r="A3739" s="2">
        <v>45711.0</v>
      </c>
      <c r="B3739" s="3" t="s">
        <v>13</v>
      </c>
      <c r="C3739" s="3" t="s">
        <v>169</v>
      </c>
      <c r="D3739" s="3" t="s">
        <v>38</v>
      </c>
      <c r="E3739" s="3" t="s">
        <v>15</v>
      </c>
      <c r="F3739" s="3" t="s">
        <v>7277</v>
      </c>
      <c r="G3739" s="3" t="s">
        <v>7278</v>
      </c>
      <c r="H3739" s="3"/>
    </row>
    <row r="3740" ht="15.75" customHeight="1">
      <c r="A3740" s="2">
        <v>45711.0</v>
      </c>
      <c r="B3740" s="3" t="s">
        <v>57</v>
      </c>
      <c r="C3740" s="3" t="s">
        <v>58</v>
      </c>
      <c r="D3740" s="3" t="s">
        <v>23</v>
      </c>
      <c r="E3740" s="3" t="s">
        <v>59</v>
      </c>
      <c r="F3740" s="3" t="s">
        <v>7279</v>
      </c>
      <c r="G3740" s="3" t="s">
        <v>7280</v>
      </c>
      <c r="H3740" s="3"/>
    </row>
    <row r="3741" ht="15.75" customHeight="1">
      <c r="A3741" s="2">
        <v>45711.0</v>
      </c>
      <c r="B3741" s="3" t="s">
        <v>57</v>
      </c>
      <c r="C3741" s="3" t="s">
        <v>80</v>
      </c>
      <c r="D3741" s="3" t="s">
        <v>26</v>
      </c>
      <c r="E3741" s="3" t="s">
        <v>20</v>
      </c>
      <c r="F3741" s="3" t="s">
        <v>7281</v>
      </c>
      <c r="G3741" s="3" t="s">
        <v>7282</v>
      </c>
      <c r="H3741" s="3"/>
    </row>
    <row r="3742" ht="15.75" customHeight="1">
      <c r="A3742" s="2">
        <v>45711.0</v>
      </c>
      <c r="B3742" s="3" t="s">
        <v>57</v>
      </c>
      <c r="C3742" s="4" t="s">
        <v>62</v>
      </c>
      <c r="D3742" s="3" t="s">
        <v>9</v>
      </c>
      <c r="E3742" s="3" t="s">
        <v>20</v>
      </c>
      <c r="F3742" s="3" t="s">
        <v>7283</v>
      </c>
      <c r="G3742" s="3" t="s">
        <v>7284</v>
      </c>
      <c r="H3742" s="3"/>
    </row>
    <row r="3743" ht="15.75" customHeight="1">
      <c r="A3743" s="2">
        <v>45711.0</v>
      </c>
      <c r="B3743" s="3" t="s">
        <v>13</v>
      </c>
      <c r="C3743" s="3" t="s">
        <v>18</v>
      </c>
      <c r="D3743" s="3" t="s">
        <v>23</v>
      </c>
      <c r="E3743" s="3" t="s">
        <v>20</v>
      </c>
      <c r="F3743" s="3" t="s">
        <v>7285</v>
      </c>
      <c r="G3743" s="3" t="s">
        <v>7286</v>
      </c>
      <c r="H3743" s="3"/>
    </row>
    <row r="3744" ht="15.75" customHeight="1">
      <c r="A3744" s="2">
        <v>45711.0</v>
      </c>
      <c r="B3744" s="3" t="s">
        <v>57</v>
      </c>
      <c r="C3744" s="3" t="s">
        <v>85</v>
      </c>
      <c r="D3744" s="3" t="s">
        <v>9</v>
      </c>
      <c r="E3744" s="3" t="s">
        <v>15</v>
      </c>
      <c r="F3744" s="3" t="s">
        <v>7287</v>
      </c>
      <c r="G3744" s="3" t="s">
        <v>7288</v>
      </c>
      <c r="H3744" s="3"/>
    </row>
    <row r="3745" ht="15.75" customHeight="1">
      <c r="A3745" s="2">
        <v>45711.0</v>
      </c>
      <c r="B3745" s="3" t="s">
        <v>57</v>
      </c>
      <c r="C3745" s="3" t="s">
        <v>85</v>
      </c>
      <c r="D3745" s="3" t="s">
        <v>23</v>
      </c>
      <c r="E3745" s="3" t="s">
        <v>20</v>
      </c>
      <c r="F3745" s="3" t="s">
        <v>7289</v>
      </c>
      <c r="G3745" s="3" t="s">
        <v>7290</v>
      </c>
      <c r="H3745" s="3"/>
    </row>
    <row r="3746" ht="15.75" customHeight="1">
      <c r="A3746" s="2">
        <v>45711.0</v>
      </c>
      <c r="B3746" s="3" t="s">
        <v>57</v>
      </c>
      <c r="C3746" s="3" t="s">
        <v>85</v>
      </c>
      <c r="D3746" s="3" t="s">
        <v>34</v>
      </c>
      <c r="E3746" s="3" t="s">
        <v>15</v>
      </c>
      <c r="F3746" s="3" t="s">
        <v>7291</v>
      </c>
      <c r="G3746" s="3" t="s">
        <v>7292</v>
      </c>
      <c r="H3746" s="3"/>
    </row>
    <row r="3747" ht="15.75" customHeight="1">
      <c r="A3747" s="2">
        <v>45711.0</v>
      </c>
      <c r="B3747" s="3" t="s">
        <v>57</v>
      </c>
      <c r="C3747" s="3" t="s">
        <v>85</v>
      </c>
      <c r="D3747" s="3" t="s">
        <v>19</v>
      </c>
      <c r="E3747" s="3" t="s">
        <v>59</v>
      </c>
      <c r="F3747" s="3" t="s">
        <v>7293</v>
      </c>
      <c r="G3747" s="3" t="s">
        <v>1394</v>
      </c>
      <c r="H3747" s="3"/>
    </row>
    <row r="3748" ht="15.75" customHeight="1">
      <c r="A3748" s="2">
        <v>45711.0</v>
      </c>
      <c r="B3748" s="3" t="s">
        <v>57</v>
      </c>
      <c r="C3748" s="3" t="s">
        <v>80</v>
      </c>
      <c r="D3748" s="3" t="s">
        <v>34</v>
      </c>
      <c r="E3748" s="3" t="s">
        <v>15</v>
      </c>
      <c r="F3748" s="3" t="s">
        <v>7294</v>
      </c>
      <c r="G3748" s="3" t="s">
        <v>7295</v>
      </c>
      <c r="H3748" s="3"/>
    </row>
    <row r="3749" ht="15.75" customHeight="1">
      <c r="A3749" s="2">
        <v>45711.0</v>
      </c>
      <c r="B3749" s="3" t="s">
        <v>57</v>
      </c>
      <c r="C3749" s="3" t="s">
        <v>80</v>
      </c>
      <c r="D3749" s="3" t="s">
        <v>63</v>
      </c>
      <c r="E3749" s="3" t="s">
        <v>59</v>
      </c>
      <c r="F3749" s="3" t="s">
        <v>7296</v>
      </c>
      <c r="G3749" s="3" t="s">
        <v>7297</v>
      </c>
      <c r="H3749" s="3"/>
    </row>
    <row r="3750" ht="15.75" customHeight="1">
      <c r="A3750" s="2">
        <v>45711.0</v>
      </c>
      <c r="B3750" s="3" t="s">
        <v>57</v>
      </c>
      <c r="C3750" s="3" t="s">
        <v>80</v>
      </c>
      <c r="D3750" s="3" t="s">
        <v>38</v>
      </c>
      <c r="E3750" s="3" t="s">
        <v>20</v>
      </c>
      <c r="F3750" s="3" t="s">
        <v>7298</v>
      </c>
      <c r="G3750" s="3" t="s">
        <v>7299</v>
      </c>
      <c r="H3750" s="3"/>
    </row>
    <row r="3751" ht="15.75" customHeight="1">
      <c r="A3751" s="2">
        <v>45711.0</v>
      </c>
      <c r="B3751" s="3" t="s">
        <v>57</v>
      </c>
      <c r="C3751" s="3" t="s">
        <v>80</v>
      </c>
      <c r="D3751" s="3" t="s">
        <v>38</v>
      </c>
      <c r="E3751" s="3" t="s">
        <v>20</v>
      </c>
      <c r="F3751" s="3" t="s">
        <v>7300</v>
      </c>
      <c r="G3751" s="3" t="s">
        <v>7301</v>
      </c>
      <c r="H3751" s="3"/>
    </row>
    <row r="3752" ht="15.75" customHeight="1">
      <c r="A3752" s="2">
        <v>45711.0</v>
      </c>
      <c r="B3752" s="3" t="s">
        <v>57</v>
      </c>
      <c r="C3752" s="3" t="s">
        <v>71</v>
      </c>
      <c r="D3752" s="3" t="s">
        <v>19</v>
      </c>
      <c r="E3752" s="3" t="s">
        <v>20</v>
      </c>
      <c r="F3752" s="3" t="s">
        <v>7302</v>
      </c>
      <c r="G3752" s="3" t="s">
        <v>7303</v>
      </c>
      <c r="H3752" s="3"/>
    </row>
    <row r="3753" ht="15.75" customHeight="1">
      <c r="A3753" s="2">
        <v>45711.0</v>
      </c>
      <c r="B3753" s="3" t="s">
        <v>57</v>
      </c>
      <c r="C3753" s="3" t="s">
        <v>71</v>
      </c>
      <c r="D3753" s="3" t="s">
        <v>63</v>
      </c>
      <c r="E3753" s="3" t="s">
        <v>59</v>
      </c>
      <c r="F3753" s="3" t="s">
        <v>7304</v>
      </c>
      <c r="G3753" s="3" t="s">
        <v>7305</v>
      </c>
      <c r="H3753" s="3"/>
    </row>
    <row r="3754" ht="15.75" customHeight="1">
      <c r="A3754" s="2">
        <v>45711.0</v>
      </c>
      <c r="B3754" s="3" t="s">
        <v>57</v>
      </c>
      <c r="C3754" s="3" t="s">
        <v>71</v>
      </c>
      <c r="D3754" s="3" t="s">
        <v>63</v>
      </c>
      <c r="E3754" s="3" t="s">
        <v>59</v>
      </c>
      <c r="F3754" s="3" t="s">
        <v>7306</v>
      </c>
      <c r="G3754" s="3" t="s">
        <v>7307</v>
      </c>
      <c r="H3754" s="3"/>
    </row>
    <row r="3755" ht="15.75" customHeight="1">
      <c r="A3755" s="2">
        <v>45711.0</v>
      </c>
      <c r="B3755" s="3" t="s">
        <v>57</v>
      </c>
      <c r="C3755" s="4" t="s">
        <v>62</v>
      </c>
      <c r="D3755" s="3" t="s">
        <v>34</v>
      </c>
      <c r="E3755" s="3" t="s">
        <v>20</v>
      </c>
      <c r="F3755" s="3" t="s">
        <v>7308</v>
      </c>
      <c r="G3755" s="3" t="s">
        <v>7309</v>
      </c>
      <c r="H3755" s="3"/>
    </row>
    <row r="3756" ht="15.75" customHeight="1">
      <c r="A3756" s="2">
        <v>45711.0</v>
      </c>
      <c r="B3756" s="3" t="s">
        <v>57</v>
      </c>
      <c r="C3756" s="4" t="s">
        <v>62</v>
      </c>
      <c r="D3756" s="3" t="s">
        <v>68</v>
      </c>
      <c r="E3756" s="3" t="s">
        <v>59</v>
      </c>
      <c r="F3756" s="3" t="s">
        <v>7310</v>
      </c>
      <c r="G3756" s="3" t="s">
        <v>7311</v>
      </c>
      <c r="H3756" s="3"/>
    </row>
    <row r="3757" ht="15.75" customHeight="1">
      <c r="A3757" s="2">
        <v>45711.0</v>
      </c>
      <c r="B3757" s="3" t="s">
        <v>57</v>
      </c>
      <c r="C3757" s="4" t="s">
        <v>62</v>
      </c>
      <c r="D3757" s="3" t="s">
        <v>63</v>
      </c>
      <c r="E3757" s="3" t="s">
        <v>59</v>
      </c>
      <c r="F3757" s="3" t="s">
        <v>7312</v>
      </c>
      <c r="G3757" s="3" t="s">
        <v>7313</v>
      </c>
      <c r="H3757" s="3"/>
    </row>
    <row r="3758" ht="15.75" customHeight="1">
      <c r="A3758" s="2">
        <v>45711.0</v>
      </c>
      <c r="B3758" s="3" t="s">
        <v>57</v>
      </c>
      <c r="C3758" s="4" t="s">
        <v>62</v>
      </c>
      <c r="D3758" s="3" t="s">
        <v>19</v>
      </c>
      <c r="E3758" s="3" t="s">
        <v>59</v>
      </c>
      <c r="F3758" s="3" t="s">
        <v>7314</v>
      </c>
      <c r="G3758" s="3" t="s">
        <v>7315</v>
      </c>
      <c r="H3758" s="3"/>
    </row>
    <row r="3759" ht="15.75" customHeight="1">
      <c r="A3759" s="2">
        <v>45711.0</v>
      </c>
      <c r="B3759" s="3" t="s">
        <v>13</v>
      </c>
      <c r="C3759" s="3" t="s">
        <v>18</v>
      </c>
      <c r="D3759" s="3" t="s">
        <v>38</v>
      </c>
      <c r="E3759" s="3" t="s">
        <v>20</v>
      </c>
      <c r="F3759" s="3" t="s">
        <v>7316</v>
      </c>
      <c r="G3759" s="3" t="s">
        <v>7317</v>
      </c>
      <c r="H3759" s="3"/>
    </row>
    <row r="3760" ht="15.75" customHeight="1">
      <c r="A3760" s="2">
        <v>45711.0</v>
      </c>
      <c r="B3760" s="3" t="s">
        <v>13</v>
      </c>
      <c r="C3760" s="3" t="s">
        <v>29</v>
      </c>
      <c r="D3760" s="3" t="s">
        <v>68</v>
      </c>
      <c r="E3760" s="3" t="s">
        <v>20</v>
      </c>
      <c r="F3760" s="3" t="s">
        <v>7318</v>
      </c>
      <c r="G3760" s="3" t="s">
        <v>7319</v>
      </c>
      <c r="H3760" s="3"/>
    </row>
    <row r="3761" ht="15.75" customHeight="1">
      <c r="A3761" s="2">
        <v>45711.0</v>
      </c>
      <c r="B3761" s="3" t="s">
        <v>13</v>
      </c>
      <c r="C3761" s="3" t="s">
        <v>14</v>
      </c>
      <c r="D3761" s="3" t="s">
        <v>38</v>
      </c>
      <c r="E3761" s="3" t="s">
        <v>20</v>
      </c>
      <c r="F3761" s="3" t="s">
        <v>2028</v>
      </c>
      <c r="G3761" s="3" t="s">
        <v>7320</v>
      </c>
      <c r="H3761" s="3"/>
    </row>
    <row r="3762" ht="15.75" customHeight="1">
      <c r="A3762" s="2">
        <v>45711.0</v>
      </c>
      <c r="B3762" s="3" t="s">
        <v>7</v>
      </c>
      <c r="C3762" s="3" t="s">
        <v>131</v>
      </c>
      <c r="D3762" s="3" t="s">
        <v>19</v>
      </c>
      <c r="E3762" s="3" t="s">
        <v>101</v>
      </c>
      <c r="F3762" s="3" t="s">
        <v>7321</v>
      </c>
      <c r="G3762" s="3" t="s">
        <v>7322</v>
      </c>
      <c r="H3762" s="3"/>
    </row>
    <row r="3763" ht="15.75" customHeight="1">
      <c r="A3763" s="2">
        <v>45711.0</v>
      </c>
      <c r="B3763" s="3" t="s">
        <v>7</v>
      </c>
      <c r="C3763" s="3" t="s">
        <v>131</v>
      </c>
      <c r="D3763" s="3" t="s">
        <v>9</v>
      </c>
      <c r="E3763" s="3" t="s">
        <v>10</v>
      </c>
      <c r="F3763" s="3" t="s">
        <v>7323</v>
      </c>
      <c r="G3763" s="3" t="s">
        <v>7324</v>
      </c>
      <c r="H3763" s="3"/>
    </row>
    <row r="3764" ht="15.75" customHeight="1">
      <c r="A3764" s="2">
        <v>45711.0</v>
      </c>
      <c r="B3764" s="3" t="s">
        <v>7</v>
      </c>
      <c r="C3764" s="3" t="s">
        <v>131</v>
      </c>
      <c r="D3764" s="3" t="s">
        <v>34</v>
      </c>
      <c r="E3764" s="3" t="s">
        <v>258</v>
      </c>
      <c r="F3764" s="3" t="s">
        <v>7325</v>
      </c>
      <c r="G3764" s="3" t="s">
        <v>7326</v>
      </c>
      <c r="H3764" s="3"/>
    </row>
    <row r="3765" ht="15.75" customHeight="1">
      <c r="A3765" s="2">
        <v>45711.0</v>
      </c>
      <c r="B3765" s="3" t="s">
        <v>7</v>
      </c>
      <c r="C3765" s="3" t="s">
        <v>131</v>
      </c>
      <c r="D3765" s="3" t="s">
        <v>19</v>
      </c>
      <c r="E3765" s="3" t="s">
        <v>15</v>
      </c>
      <c r="F3765" s="3" t="s">
        <v>7327</v>
      </c>
      <c r="G3765" s="3" t="s">
        <v>7328</v>
      </c>
      <c r="H3765" s="3"/>
    </row>
    <row r="3766" ht="15.75" customHeight="1">
      <c r="A3766" s="2">
        <v>45711.0</v>
      </c>
      <c r="B3766" s="3" t="s">
        <v>7</v>
      </c>
      <c r="C3766" s="3" t="s">
        <v>131</v>
      </c>
      <c r="D3766" s="3" t="s">
        <v>34</v>
      </c>
      <c r="E3766" s="3" t="s">
        <v>10</v>
      </c>
      <c r="F3766" s="3" t="s">
        <v>7329</v>
      </c>
      <c r="G3766" s="3" t="s">
        <v>7330</v>
      </c>
      <c r="H3766" s="3"/>
    </row>
    <row r="3767" ht="15.75" customHeight="1">
      <c r="A3767" s="2">
        <v>45711.0</v>
      </c>
      <c r="B3767" s="3" t="s">
        <v>7</v>
      </c>
      <c r="C3767" s="3" t="s">
        <v>126</v>
      </c>
      <c r="D3767" s="3" t="s">
        <v>68</v>
      </c>
      <c r="E3767" s="3" t="s">
        <v>15</v>
      </c>
      <c r="F3767" s="3" t="s">
        <v>7331</v>
      </c>
      <c r="G3767" s="3" t="s">
        <v>7332</v>
      </c>
      <c r="H3767" s="3"/>
    </row>
    <row r="3768" ht="15.75" customHeight="1">
      <c r="A3768" s="2">
        <v>45711.0</v>
      </c>
      <c r="B3768" s="3" t="s">
        <v>7</v>
      </c>
      <c r="C3768" s="3" t="s">
        <v>126</v>
      </c>
      <c r="D3768" s="3" t="s">
        <v>34</v>
      </c>
      <c r="E3768" s="3" t="s">
        <v>258</v>
      </c>
      <c r="F3768" s="3" t="s">
        <v>7333</v>
      </c>
      <c r="G3768" s="3" t="s">
        <v>7334</v>
      </c>
      <c r="H3768" s="3"/>
    </row>
    <row r="3769" ht="15.75" customHeight="1">
      <c r="A3769" s="2">
        <v>45711.0</v>
      </c>
      <c r="B3769" s="3" t="s">
        <v>7</v>
      </c>
      <c r="C3769" s="3" t="s">
        <v>126</v>
      </c>
      <c r="D3769" s="3" t="s">
        <v>23</v>
      </c>
      <c r="E3769" s="3" t="s">
        <v>101</v>
      </c>
      <c r="F3769" s="3" t="s">
        <v>7335</v>
      </c>
      <c r="G3769" s="3" t="s">
        <v>3772</v>
      </c>
      <c r="H3769" s="3"/>
    </row>
    <row r="3770" ht="15.75" customHeight="1">
      <c r="A3770" s="2">
        <v>45711.0</v>
      </c>
      <c r="B3770" s="3" t="s">
        <v>7</v>
      </c>
      <c r="C3770" s="3" t="s">
        <v>118</v>
      </c>
      <c r="D3770" s="3" t="s">
        <v>68</v>
      </c>
      <c r="E3770" s="3" t="s">
        <v>15</v>
      </c>
      <c r="F3770" s="3" t="s">
        <v>7336</v>
      </c>
      <c r="G3770" s="3" t="s">
        <v>7337</v>
      </c>
      <c r="H3770" s="3"/>
    </row>
    <row r="3771" ht="15.75" customHeight="1">
      <c r="A3771" s="2">
        <v>45711.0</v>
      </c>
      <c r="B3771" s="3" t="s">
        <v>7</v>
      </c>
      <c r="C3771" s="3" t="s">
        <v>118</v>
      </c>
      <c r="D3771" s="3" t="s">
        <v>68</v>
      </c>
      <c r="E3771" s="3" t="s">
        <v>20</v>
      </c>
      <c r="F3771" s="3" t="s">
        <v>7338</v>
      </c>
      <c r="G3771" s="3" t="s">
        <v>7339</v>
      </c>
      <c r="H3771" s="3"/>
    </row>
    <row r="3772" ht="15.75" customHeight="1">
      <c r="A3772" s="2">
        <v>45711.0</v>
      </c>
      <c r="B3772" s="3" t="s">
        <v>7</v>
      </c>
      <c r="C3772" s="3" t="s">
        <v>106</v>
      </c>
      <c r="D3772" s="3" t="s">
        <v>9</v>
      </c>
      <c r="E3772" s="3" t="s">
        <v>10</v>
      </c>
      <c r="F3772" s="3" t="s">
        <v>7340</v>
      </c>
      <c r="G3772" s="3" t="s">
        <v>7341</v>
      </c>
      <c r="H3772" s="3"/>
    </row>
    <row r="3773" ht="15.75" customHeight="1">
      <c r="A3773" s="2">
        <v>45711.0</v>
      </c>
      <c r="B3773" s="3" t="s">
        <v>7</v>
      </c>
      <c r="C3773" s="3" t="s">
        <v>106</v>
      </c>
      <c r="D3773" s="3" t="s">
        <v>23</v>
      </c>
      <c r="E3773" s="3" t="s">
        <v>15</v>
      </c>
      <c r="F3773" s="3" t="s">
        <v>7342</v>
      </c>
      <c r="G3773" s="3" t="s">
        <v>7343</v>
      </c>
      <c r="H3773" s="3"/>
    </row>
    <row r="3774" ht="15.75" customHeight="1">
      <c r="A3774" s="2">
        <v>45711.0</v>
      </c>
      <c r="B3774" s="3" t="s">
        <v>7</v>
      </c>
      <c r="C3774" s="3" t="s">
        <v>8</v>
      </c>
      <c r="D3774" s="3" t="s">
        <v>34</v>
      </c>
      <c r="E3774" s="3" t="s">
        <v>10</v>
      </c>
      <c r="F3774" s="3" t="s">
        <v>7344</v>
      </c>
      <c r="G3774" s="3" t="s">
        <v>7345</v>
      </c>
      <c r="H3774" s="3"/>
    </row>
    <row r="3775" ht="15.75" customHeight="1">
      <c r="A3775" s="2">
        <v>45711.0</v>
      </c>
      <c r="B3775" s="3" t="s">
        <v>7</v>
      </c>
      <c r="C3775" s="3" t="s">
        <v>8</v>
      </c>
      <c r="D3775" s="3" t="s">
        <v>9</v>
      </c>
      <c r="E3775" s="3" t="s">
        <v>119</v>
      </c>
      <c r="F3775" s="3" t="s">
        <v>7346</v>
      </c>
      <c r="G3775" s="3" t="s">
        <v>7347</v>
      </c>
      <c r="H3775" s="3"/>
    </row>
    <row r="3776" ht="15.75" customHeight="1">
      <c r="A3776" s="2">
        <v>45711.0</v>
      </c>
      <c r="B3776" s="3" t="s">
        <v>13</v>
      </c>
      <c r="C3776" s="3" t="s">
        <v>18</v>
      </c>
      <c r="D3776" s="3" t="s">
        <v>19</v>
      </c>
      <c r="E3776" s="3" t="s">
        <v>20</v>
      </c>
      <c r="F3776" s="3" t="s">
        <v>7348</v>
      </c>
      <c r="G3776" s="3" t="s">
        <v>7349</v>
      </c>
      <c r="H3776" s="3"/>
    </row>
    <row r="3777" ht="15.75" customHeight="1">
      <c r="A3777" s="2">
        <v>45711.0</v>
      </c>
      <c r="B3777" s="3" t="s">
        <v>92</v>
      </c>
      <c r="C3777" s="3" t="s">
        <v>158</v>
      </c>
      <c r="D3777" s="3" t="s">
        <v>9</v>
      </c>
      <c r="E3777" s="3" t="s">
        <v>109</v>
      </c>
      <c r="F3777" s="3" t="s">
        <v>7350</v>
      </c>
      <c r="G3777" s="3" t="s">
        <v>7351</v>
      </c>
      <c r="H3777" s="3"/>
    </row>
    <row r="3778" ht="15.75" customHeight="1">
      <c r="A3778" s="2">
        <v>45711.0</v>
      </c>
      <c r="B3778" s="3" t="s">
        <v>92</v>
      </c>
      <c r="C3778" s="3" t="s">
        <v>158</v>
      </c>
      <c r="D3778" s="3" t="s">
        <v>63</v>
      </c>
      <c r="E3778" s="3" t="s">
        <v>59</v>
      </c>
      <c r="F3778" s="3" t="s">
        <v>7352</v>
      </c>
      <c r="G3778" s="3" t="s">
        <v>7353</v>
      </c>
      <c r="H3778" s="3"/>
    </row>
    <row r="3779" ht="15.75" customHeight="1">
      <c r="A3779" s="2">
        <v>45711.0</v>
      </c>
      <c r="B3779" s="3" t="s">
        <v>7</v>
      </c>
      <c r="C3779" s="3" t="s">
        <v>8</v>
      </c>
      <c r="D3779" s="3" t="s">
        <v>63</v>
      </c>
      <c r="E3779" s="3" t="s">
        <v>20</v>
      </c>
      <c r="F3779" s="3" t="s">
        <v>7354</v>
      </c>
      <c r="G3779" s="3" t="s">
        <v>7355</v>
      </c>
      <c r="H3779" s="3"/>
    </row>
    <row r="3780" ht="15.75" customHeight="1">
      <c r="A3780" s="2">
        <v>45711.0</v>
      </c>
      <c r="B3780" s="3" t="s">
        <v>92</v>
      </c>
      <c r="C3780" s="4" t="s">
        <v>149</v>
      </c>
      <c r="D3780" s="3" t="s">
        <v>23</v>
      </c>
      <c r="E3780" s="3" t="s">
        <v>15</v>
      </c>
      <c r="F3780" s="3" t="s">
        <v>7356</v>
      </c>
      <c r="G3780" s="3" t="s">
        <v>7357</v>
      </c>
      <c r="H3780" s="3"/>
    </row>
    <row r="3781" ht="15.75" customHeight="1">
      <c r="A3781" s="2">
        <v>45711.0</v>
      </c>
      <c r="B3781" s="3" t="s">
        <v>92</v>
      </c>
      <c r="C3781" s="3" t="s">
        <v>158</v>
      </c>
      <c r="D3781" s="3" t="s">
        <v>9</v>
      </c>
      <c r="E3781" s="3" t="s">
        <v>109</v>
      </c>
      <c r="F3781" s="3" t="s">
        <v>7358</v>
      </c>
      <c r="G3781" s="3" t="s">
        <v>7359</v>
      </c>
      <c r="H3781" s="3"/>
    </row>
    <row r="3782" ht="15.75" customHeight="1">
      <c r="A3782" s="2">
        <v>45711.0</v>
      </c>
      <c r="B3782" s="3" t="s">
        <v>13</v>
      </c>
      <c r="C3782" s="3" t="s">
        <v>14</v>
      </c>
      <c r="D3782" s="3" t="s">
        <v>26</v>
      </c>
      <c r="E3782" s="3" t="s">
        <v>15</v>
      </c>
      <c r="F3782" s="3" t="s">
        <v>7360</v>
      </c>
      <c r="G3782" s="3" t="s">
        <v>7361</v>
      </c>
      <c r="H3782" s="3"/>
    </row>
    <row r="3783" ht="15.75" customHeight="1">
      <c r="A3783" s="2">
        <v>45711.0</v>
      </c>
      <c r="B3783" s="3" t="s">
        <v>92</v>
      </c>
      <c r="C3783" s="3" t="s">
        <v>93</v>
      </c>
      <c r="D3783" s="3" t="s">
        <v>63</v>
      </c>
      <c r="E3783" s="3" t="s">
        <v>59</v>
      </c>
      <c r="F3783" s="3" t="s">
        <v>7362</v>
      </c>
      <c r="G3783" s="3" t="s">
        <v>7363</v>
      </c>
      <c r="H3783" s="3"/>
    </row>
    <row r="3784" ht="15.75" customHeight="1">
      <c r="A3784" s="2">
        <v>45711.0</v>
      </c>
      <c r="B3784" s="3" t="s">
        <v>92</v>
      </c>
      <c r="C3784" s="3" t="s">
        <v>93</v>
      </c>
      <c r="D3784" s="3" t="s">
        <v>38</v>
      </c>
      <c r="E3784" s="3" t="s">
        <v>101</v>
      </c>
      <c r="F3784" s="3" t="s">
        <v>7364</v>
      </c>
      <c r="G3784" s="3" t="s">
        <v>7365</v>
      </c>
      <c r="H3784" s="3"/>
    </row>
    <row r="3785" ht="15.75" customHeight="1">
      <c r="A3785" s="2">
        <v>45711.0</v>
      </c>
      <c r="B3785" s="3" t="s">
        <v>92</v>
      </c>
      <c r="C3785" s="3" t="s">
        <v>93</v>
      </c>
      <c r="D3785" s="3" t="s">
        <v>19</v>
      </c>
      <c r="E3785" s="3" t="s">
        <v>15</v>
      </c>
      <c r="F3785" s="3" t="s">
        <v>7366</v>
      </c>
      <c r="G3785" s="3" t="s">
        <v>7367</v>
      </c>
      <c r="H3785" s="3"/>
    </row>
    <row r="3786" ht="15.75" customHeight="1">
      <c r="A3786" s="2">
        <v>45711.0</v>
      </c>
      <c r="B3786" s="3" t="s">
        <v>92</v>
      </c>
      <c r="C3786" s="3" t="s">
        <v>93</v>
      </c>
      <c r="D3786" s="3" t="s">
        <v>26</v>
      </c>
      <c r="E3786" s="3" t="s">
        <v>101</v>
      </c>
      <c r="F3786" s="3" t="s">
        <v>7368</v>
      </c>
      <c r="G3786" s="3" t="s">
        <v>7369</v>
      </c>
      <c r="H3786" s="3"/>
    </row>
    <row r="3787" ht="15.75" customHeight="1">
      <c r="A3787" s="2">
        <v>45711.0</v>
      </c>
      <c r="B3787" s="3" t="s">
        <v>92</v>
      </c>
      <c r="C3787" s="3" t="s">
        <v>93</v>
      </c>
      <c r="D3787" s="3" t="s">
        <v>23</v>
      </c>
      <c r="E3787" s="3" t="s">
        <v>15</v>
      </c>
      <c r="F3787" s="3" t="s">
        <v>7370</v>
      </c>
      <c r="G3787" s="3" t="s">
        <v>7371</v>
      </c>
      <c r="H3787" s="3"/>
    </row>
    <row r="3788" ht="15.75" customHeight="1">
      <c r="A3788" s="2">
        <v>45711.0</v>
      </c>
      <c r="B3788" s="3" t="s">
        <v>13</v>
      </c>
      <c r="C3788" s="3" t="s">
        <v>14</v>
      </c>
      <c r="D3788" s="3" t="s">
        <v>26</v>
      </c>
      <c r="E3788" s="3" t="s">
        <v>20</v>
      </c>
      <c r="F3788" s="3" t="s">
        <v>7372</v>
      </c>
      <c r="G3788" s="3" t="s">
        <v>7373</v>
      </c>
      <c r="H3788" s="3"/>
    </row>
    <row r="3789" ht="15.75" customHeight="1">
      <c r="A3789" s="2">
        <v>45711.0</v>
      </c>
      <c r="B3789" s="3" t="s">
        <v>92</v>
      </c>
      <c r="C3789" s="3" t="s">
        <v>98</v>
      </c>
      <c r="D3789" s="3" t="s">
        <v>23</v>
      </c>
      <c r="E3789" s="3" t="s">
        <v>20</v>
      </c>
      <c r="F3789" s="3" t="s">
        <v>7374</v>
      </c>
      <c r="G3789" s="3" t="s">
        <v>2549</v>
      </c>
      <c r="H3789" s="3"/>
    </row>
    <row r="3790" ht="15.75" customHeight="1">
      <c r="A3790" s="2">
        <v>45711.0</v>
      </c>
      <c r="B3790" s="3" t="s">
        <v>92</v>
      </c>
      <c r="C3790" s="3" t="s">
        <v>98</v>
      </c>
      <c r="D3790" s="3" t="s">
        <v>26</v>
      </c>
      <c r="E3790" s="3" t="s">
        <v>101</v>
      </c>
      <c r="F3790" s="3" t="s">
        <v>7375</v>
      </c>
      <c r="G3790" s="3" t="s">
        <v>7376</v>
      </c>
      <c r="H3790" s="3"/>
    </row>
    <row r="3791" ht="15.75" customHeight="1">
      <c r="A3791" s="2">
        <v>45711.0</v>
      </c>
      <c r="B3791" s="3" t="s">
        <v>92</v>
      </c>
      <c r="C3791" s="3" t="s">
        <v>98</v>
      </c>
      <c r="D3791" s="3" t="s">
        <v>19</v>
      </c>
      <c r="E3791" s="3" t="s">
        <v>15</v>
      </c>
      <c r="F3791" s="3" t="s">
        <v>7377</v>
      </c>
      <c r="G3791" s="3" t="s">
        <v>1839</v>
      </c>
      <c r="H3791" s="3"/>
    </row>
    <row r="3792" ht="15.75" customHeight="1">
      <c r="A3792" s="2">
        <v>45711.0</v>
      </c>
      <c r="B3792" s="3" t="s">
        <v>92</v>
      </c>
      <c r="C3792" s="3" t="s">
        <v>144</v>
      </c>
      <c r="D3792" s="3" t="s">
        <v>68</v>
      </c>
      <c r="E3792" s="3" t="s">
        <v>15</v>
      </c>
      <c r="F3792" s="3" t="s">
        <v>7378</v>
      </c>
      <c r="G3792" s="3" t="s">
        <v>7379</v>
      </c>
      <c r="H3792" s="3"/>
    </row>
    <row r="3793" ht="15.75" customHeight="1">
      <c r="A3793" s="2">
        <v>45711.0</v>
      </c>
      <c r="B3793" s="3" t="s">
        <v>92</v>
      </c>
      <c r="C3793" s="3" t="s">
        <v>144</v>
      </c>
      <c r="D3793" s="3" t="s">
        <v>19</v>
      </c>
      <c r="E3793" s="3" t="s">
        <v>15</v>
      </c>
      <c r="F3793" s="3" t="s">
        <v>7380</v>
      </c>
      <c r="G3793" s="3" t="s">
        <v>7381</v>
      </c>
      <c r="H3793" s="3"/>
    </row>
    <row r="3794" ht="15.75" customHeight="1">
      <c r="A3794" s="2">
        <v>45711.0</v>
      </c>
      <c r="B3794" s="3" t="s">
        <v>92</v>
      </c>
      <c r="C3794" s="3" t="s">
        <v>144</v>
      </c>
      <c r="D3794" s="3" t="s">
        <v>9</v>
      </c>
      <c r="E3794" s="3" t="s">
        <v>109</v>
      </c>
      <c r="F3794" s="3" t="s">
        <v>7382</v>
      </c>
      <c r="G3794" s="3" t="s">
        <v>7383</v>
      </c>
      <c r="H3794" s="3"/>
    </row>
    <row r="3795" ht="15.75" customHeight="1">
      <c r="A3795" s="2">
        <v>45711.0</v>
      </c>
      <c r="B3795" s="3" t="s">
        <v>92</v>
      </c>
      <c r="C3795" s="3" t="s">
        <v>98</v>
      </c>
      <c r="D3795" s="3" t="s">
        <v>34</v>
      </c>
      <c r="E3795" s="3" t="s">
        <v>101</v>
      </c>
      <c r="F3795" s="3" t="s">
        <v>7384</v>
      </c>
      <c r="G3795" s="3" t="s">
        <v>7385</v>
      </c>
      <c r="H3795" s="3"/>
    </row>
    <row r="3796" ht="15.75" customHeight="1">
      <c r="A3796" s="2">
        <v>45711.0</v>
      </c>
      <c r="B3796" s="3" t="s">
        <v>92</v>
      </c>
      <c r="C3796" s="4" t="s">
        <v>149</v>
      </c>
      <c r="D3796" s="3" t="s">
        <v>26</v>
      </c>
      <c r="E3796" s="3" t="s">
        <v>15</v>
      </c>
      <c r="F3796" s="3" t="s">
        <v>7386</v>
      </c>
      <c r="G3796" s="3" t="s">
        <v>7387</v>
      </c>
      <c r="H3796" s="3"/>
    </row>
    <row r="3797" ht="15.75" customHeight="1">
      <c r="A3797" s="2">
        <v>45712.0</v>
      </c>
      <c r="B3797" s="3" t="s">
        <v>57</v>
      </c>
      <c r="C3797" s="3" t="s">
        <v>58</v>
      </c>
      <c r="D3797" s="3" t="s">
        <v>34</v>
      </c>
      <c r="E3797" s="3" t="s">
        <v>20</v>
      </c>
      <c r="F3797" s="3" t="s">
        <v>7388</v>
      </c>
      <c r="G3797" s="3" t="s">
        <v>7389</v>
      </c>
      <c r="H3797" s="3"/>
    </row>
    <row r="3798" ht="15.75" customHeight="1">
      <c r="A3798" s="2">
        <v>45712.0</v>
      </c>
      <c r="B3798" s="3" t="s">
        <v>57</v>
      </c>
      <c r="C3798" s="3" t="s">
        <v>58</v>
      </c>
      <c r="D3798" s="3" t="s">
        <v>19</v>
      </c>
      <c r="E3798" s="3" t="s">
        <v>59</v>
      </c>
      <c r="F3798" s="3" t="s">
        <v>7390</v>
      </c>
      <c r="G3798" s="3" t="s">
        <v>7391</v>
      </c>
      <c r="H3798" s="3"/>
    </row>
    <row r="3799" ht="15.75" customHeight="1">
      <c r="A3799" s="2">
        <v>45712.0</v>
      </c>
      <c r="B3799" s="3" t="s">
        <v>13</v>
      </c>
      <c r="C3799" s="3" t="s">
        <v>169</v>
      </c>
      <c r="D3799" s="3" t="s">
        <v>68</v>
      </c>
      <c r="E3799" s="3" t="s">
        <v>59</v>
      </c>
      <c r="F3799" s="3" t="s">
        <v>7392</v>
      </c>
      <c r="G3799" s="3" t="s">
        <v>7393</v>
      </c>
      <c r="H3799" s="3"/>
    </row>
    <row r="3800" ht="15.75" customHeight="1">
      <c r="A3800" s="2">
        <v>45712.0</v>
      </c>
      <c r="B3800" s="3" t="s">
        <v>13</v>
      </c>
      <c r="C3800" s="3" t="s">
        <v>169</v>
      </c>
      <c r="D3800" s="3" t="s">
        <v>68</v>
      </c>
      <c r="E3800" s="3" t="s">
        <v>59</v>
      </c>
      <c r="F3800" s="3" t="s">
        <v>6271</v>
      </c>
      <c r="G3800" s="3" t="s">
        <v>7394</v>
      </c>
      <c r="H3800" s="3"/>
    </row>
    <row r="3801" ht="15.75" customHeight="1">
      <c r="A3801" s="2">
        <v>45712.0</v>
      </c>
      <c r="B3801" s="3" t="s">
        <v>13</v>
      </c>
      <c r="C3801" s="3" t="s">
        <v>169</v>
      </c>
      <c r="D3801" s="3" t="s">
        <v>9</v>
      </c>
      <c r="E3801" s="3" t="s">
        <v>15</v>
      </c>
      <c r="F3801" s="3" t="s">
        <v>7395</v>
      </c>
      <c r="G3801" s="3" t="s">
        <v>7396</v>
      </c>
      <c r="H3801" s="3"/>
    </row>
    <row r="3802" ht="15.75" customHeight="1">
      <c r="A3802" s="2">
        <v>45712.0</v>
      </c>
      <c r="B3802" s="3" t="s">
        <v>13</v>
      </c>
      <c r="C3802" s="3" t="s">
        <v>37</v>
      </c>
      <c r="D3802" s="3" t="s">
        <v>68</v>
      </c>
      <c r="E3802" s="3" t="s">
        <v>59</v>
      </c>
      <c r="F3802" s="3" t="s">
        <v>7397</v>
      </c>
      <c r="G3802" s="3" t="s">
        <v>7398</v>
      </c>
      <c r="H3802" s="3"/>
    </row>
    <row r="3803" ht="15.75" customHeight="1">
      <c r="A3803" s="2">
        <v>45712.0</v>
      </c>
      <c r="B3803" s="3" t="s">
        <v>13</v>
      </c>
      <c r="C3803" s="3" t="s">
        <v>29</v>
      </c>
      <c r="D3803" s="3" t="s">
        <v>23</v>
      </c>
      <c r="E3803" s="3" t="s">
        <v>20</v>
      </c>
      <c r="F3803" s="3" t="s">
        <v>7399</v>
      </c>
      <c r="G3803" s="3" t="s">
        <v>4070</v>
      </c>
      <c r="H3803" s="3"/>
    </row>
    <row r="3804" ht="15.75" customHeight="1">
      <c r="A3804" s="2">
        <v>45712.0</v>
      </c>
      <c r="B3804" s="3" t="s">
        <v>13</v>
      </c>
      <c r="C3804" s="3" t="s">
        <v>37</v>
      </c>
      <c r="D3804" s="3" t="s">
        <v>9</v>
      </c>
      <c r="E3804" s="3" t="s">
        <v>101</v>
      </c>
      <c r="F3804" s="3" t="s">
        <v>5625</v>
      </c>
      <c r="G3804" s="3" t="s">
        <v>7400</v>
      </c>
      <c r="H3804" s="3"/>
    </row>
    <row r="3805" ht="15.75" customHeight="1">
      <c r="A3805" s="2">
        <v>45712.0</v>
      </c>
      <c r="B3805" s="3" t="s">
        <v>13</v>
      </c>
      <c r="C3805" s="3" t="s">
        <v>29</v>
      </c>
      <c r="D3805" s="3" t="s">
        <v>34</v>
      </c>
      <c r="E3805" s="3" t="s">
        <v>15</v>
      </c>
      <c r="F3805" s="3" t="s">
        <v>7401</v>
      </c>
      <c r="G3805" s="3" t="s">
        <v>7402</v>
      </c>
      <c r="H3805" s="3"/>
    </row>
    <row r="3806" ht="15.75" customHeight="1">
      <c r="A3806" s="2">
        <v>45712.0</v>
      </c>
      <c r="B3806" s="3" t="s">
        <v>13</v>
      </c>
      <c r="C3806" s="3" t="s">
        <v>29</v>
      </c>
      <c r="D3806" s="3" t="s">
        <v>9</v>
      </c>
      <c r="E3806" s="3" t="s">
        <v>15</v>
      </c>
      <c r="F3806" s="3" t="s">
        <v>7403</v>
      </c>
      <c r="G3806" s="3" t="s">
        <v>7404</v>
      </c>
      <c r="H3806" s="3"/>
    </row>
    <row r="3807" ht="15.75" customHeight="1">
      <c r="A3807" s="2">
        <v>45712.0</v>
      </c>
      <c r="B3807" s="3" t="s">
        <v>13</v>
      </c>
      <c r="C3807" s="3" t="s">
        <v>18</v>
      </c>
      <c r="D3807" s="3" t="s">
        <v>63</v>
      </c>
      <c r="E3807" s="3" t="s">
        <v>101</v>
      </c>
      <c r="F3807" s="3" t="s">
        <v>7405</v>
      </c>
      <c r="G3807" s="3" t="s">
        <v>7406</v>
      </c>
      <c r="H3807" s="3"/>
    </row>
    <row r="3808" ht="15.75" customHeight="1">
      <c r="A3808" s="2">
        <v>45712.0</v>
      </c>
      <c r="B3808" s="3" t="s">
        <v>13</v>
      </c>
      <c r="C3808" s="3" t="s">
        <v>18</v>
      </c>
      <c r="D3808" s="3" t="s">
        <v>26</v>
      </c>
      <c r="E3808" s="3" t="s">
        <v>15</v>
      </c>
      <c r="F3808" s="3" t="s">
        <v>7407</v>
      </c>
      <c r="G3808" s="3" t="s">
        <v>7408</v>
      </c>
      <c r="H3808" s="3"/>
    </row>
    <row r="3809" ht="15.75" customHeight="1">
      <c r="A3809" s="2">
        <v>45712.0</v>
      </c>
      <c r="B3809" s="3" t="s">
        <v>57</v>
      </c>
      <c r="C3809" s="3" t="s">
        <v>58</v>
      </c>
      <c r="D3809" s="3" t="s">
        <v>23</v>
      </c>
      <c r="E3809" s="3" t="s">
        <v>59</v>
      </c>
      <c r="F3809" s="3" t="s">
        <v>7409</v>
      </c>
      <c r="G3809" s="3" t="s">
        <v>7410</v>
      </c>
      <c r="H3809" s="3"/>
    </row>
    <row r="3810" ht="15.75" customHeight="1">
      <c r="A3810" s="2">
        <v>45712.0</v>
      </c>
      <c r="B3810" s="3" t="s">
        <v>13</v>
      </c>
      <c r="C3810" s="3" t="s">
        <v>18</v>
      </c>
      <c r="D3810" s="3" t="s">
        <v>68</v>
      </c>
      <c r="E3810" s="3" t="s">
        <v>20</v>
      </c>
      <c r="F3810" s="3" t="s">
        <v>7411</v>
      </c>
      <c r="G3810" s="3" t="s">
        <v>7412</v>
      </c>
      <c r="H3810" s="3"/>
    </row>
    <row r="3811" ht="15.75" customHeight="1">
      <c r="A3811" s="2">
        <v>45712.0</v>
      </c>
      <c r="B3811" s="3" t="s">
        <v>13</v>
      </c>
      <c r="C3811" s="3" t="s">
        <v>37</v>
      </c>
      <c r="D3811" s="3" t="s">
        <v>68</v>
      </c>
      <c r="E3811" s="3" t="s">
        <v>59</v>
      </c>
      <c r="F3811" s="3" t="s">
        <v>7413</v>
      </c>
      <c r="G3811" s="3" t="s">
        <v>7414</v>
      </c>
      <c r="H3811" s="3"/>
    </row>
    <row r="3812" ht="15.75" customHeight="1">
      <c r="A3812" s="2">
        <v>45712.0</v>
      </c>
      <c r="B3812" s="3" t="s">
        <v>57</v>
      </c>
      <c r="C3812" s="4" t="s">
        <v>62</v>
      </c>
      <c r="D3812" s="3" t="s">
        <v>23</v>
      </c>
      <c r="E3812" s="3" t="s">
        <v>59</v>
      </c>
      <c r="F3812" s="3" t="s">
        <v>7415</v>
      </c>
      <c r="G3812" s="3" t="s">
        <v>7416</v>
      </c>
      <c r="H3812" s="3"/>
    </row>
    <row r="3813" ht="15.75" customHeight="1">
      <c r="A3813" s="2">
        <v>45712.0</v>
      </c>
      <c r="B3813" s="3" t="s">
        <v>57</v>
      </c>
      <c r="C3813" s="3" t="s">
        <v>80</v>
      </c>
      <c r="D3813" s="3" t="s">
        <v>68</v>
      </c>
      <c r="E3813" s="3" t="s">
        <v>59</v>
      </c>
      <c r="F3813" s="3" t="s">
        <v>7417</v>
      </c>
      <c r="G3813" s="3" t="s">
        <v>7418</v>
      </c>
      <c r="H3813" s="3"/>
    </row>
    <row r="3814" ht="15.75" customHeight="1">
      <c r="A3814" s="2">
        <v>45712.0</v>
      </c>
      <c r="B3814" s="3" t="s">
        <v>57</v>
      </c>
      <c r="C3814" s="4" t="s">
        <v>62</v>
      </c>
      <c r="D3814" s="3" t="s">
        <v>26</v>
      </c>
      <c r="E3814" s="3" t="s">
        <v>20</v>
      </c>
      <c r="F3814" s="3" t="s">
        <v>4781</v>
      </c>
      <c r="G3814" s="3" t="s">
        <v>7419</v>
      </c>
      <c r="H3814" s="3"/>
    </row>
    <row r="3815" ht="15.75" customHeight="1">
      <c r="A3815" s="2">
        <v>45712.0</v>
      </c>
      <c r="B3815" s="3" t="s">
        <v>13</v>
      </c>
      <c r="C3815" s="3" t="s">
        <v>18</v>
      </c>
      <c r="D3815" s="3" t="s">
        <v>19</v>
      </c>
      <c r="E3815" s="3" t="s">
        <v>20</v>
      </c>
      <c r="F3815" s="3" t="s">
        <v>7420</v>
      </c>
      <c r="G3815" s="3" t="s">
        <v>7421</v>
      </c>
      <c r="H3815" s="3"/>
    </row>
    <row r="3816" ht="15.75" customHeight="1">
      <c r="A3816" s="2">
        <v>45712.0</v>
      </c>
      <c r="B3816" s="3" t="s">
        <v>57</v>
      </c>
      <c r="C3816" s="3" t="s">
        <v>85</v>
      </c>
      <c r="D3816" s="3" t="s">
        <v>19</v>
      </c>
      <c r="E3816" s="3" t="s">
        <v>59</v>
      </c>
      <c r="F3816" s="3" t="s">
        <v>7422</v>
      </c>
      <c r="G3816" s="3" t="s">
        <v>7423</v>
      </c>
      <c r="H3816" s="3"/>
    </row>
    <row r="3817" ht="15.75" customHeight="1">
      <c r="A3817" s="2">
        <v>45712.0</v>
      </c>
      <c r="B3817" s="3" t="s">
        <v>57</v>
      </c>
      <c r="C3817" s="3" t="s">
        <v>85</v>
      </c>
      <c r="D3817" s="3" t="s">
        <v>23</v>
      </c>
      <c r="E3817" s="3" t="s">
        <v>59</v>
      </c>
      <c r="F3817" s="3" t="s">
        <v>7424</v>
      </c>
      <c r="G3817" s="3" t="s">
        <v>7425</v>
      </c>
      <c r="H3817" s="3"/>
    </row>
    <row r="3818" ht="15.75" customHeight="1">
      <c r="A3818" s="2">
        <v>45712.0</v>
      </c>
      <c r="B3818" s="3" t="s">
        <v>57</v>
      </c>
      <c r="C3818" s="3" t="s">
        <v>85</v>
      </c>
      <c r="D3818" s="3" t="s">
        <v>26</v>
      </c>
      <c r="E3818" s="3" t="s">
        <v>20</v>
      </c>
      <c r="F3818" s="3" t="s">
        <v>7426</v>
      </c>
      <c r="G3818" s="3" t="s">
        <v>7427</v>
      </c>
      <c r="H3818" s="3"/>
    </row>
    <row r="3819" ht="15.75" customHeight="1">
      <c r="A3819" s="2">
        <v>45712.0</v>
      </c>
      <c r="B3819" s="3" t="s">
        <v>57</v>
      </c>
      <c r="C3819" s="3" t="s">
        <v>85</v>
      </c>
      <c r="D3819" s="3" t="s">
        <v>63</v>
      </c>
      <c r="E3819" s="3" t="s">
        <v>59</v>
      </c>
      <c r="F3819" s="3" t="s">
        <v>7428</v>
      </c>
      <c r="G3819" s="3" t="s">
        <v>7429</v>
      </c>
      <c r="H3819" s="3"/>
    </row>
    <row r="3820" ht="15.75" customHeight="1">
      <c r="A3820" s="2">
        <v>45712.0</v>
      </c>
      <c r="B3820" s="3" t="s">
        <v>57</v>
      </c>
      <c r="C3820" s="3" t="s">
        <v>80</v>
      </c>
      <c r="D3820" s="3" t="s">
        <v>26</v>
      </c>
      <c r="E3820" s="3" t="s">
        <v>20</v>
      </c>
      <c r="F3820" s="3" t="s">
        <v>7430</v>
      </c>
      <c r="G3820" s="3" t="s">
        <v>7431</v>
      </c>
      <c r="H3820" s="3"/>
    </row>
    <row r="3821" ht="15.75" customHeight="1">
      <c r="A3821" s="2">
        <v>45712.0</v>
      </c>
      <c r="B3821" s="3" t="s">
        <v>57</v>
      </c>
      <c r="C3821" s="4" t="s">
        <v>62</v>
      </c>
      <c r="D3821" s="3" t="s">
        <v>68</v>
      </c>
      <c r="E3821" s="3" t="s">
        <v>59</v>
      </c>
      <c r="F3821" s="3" t="s">
        <v>7432</v>
      </c>
      <c r="G3821" s="3" t="s">
        <v>7433</v>
      </c>
      <c r="H3821" s="3"/>
    </row>
    <row r="3822" ht="15.75" customHeight="1">
      <c r="A3822" s="2">
        <v>45712.0</v>
      </c>
      <c r="B3822" s="3" t="s">
        <v>57</v>
      </c>
      <c r="C3822" s="3" t="s">
        <v>80</v>
      </c>
      <c r="D3822" s="3" t="s">
        <v>9</v>
      </c>
      <c r="E3822" s="3" t="s">
        <v>15</v>
      </c>
      <c r="F3822" s="3" t="s">
        <v>7434</v>
      </c>
      <c r="G3822" s="3" t="s">
        <v>7435</v>
      </c>
      <c r="H3822" s="3"/>
    </row>
    <row r="3823" ht="15.75" customHeight="1">
      <c r="A3823" s="2">
        <v>45712.0</v>
      </c>
      <c r="B3823" s="3" t="s">
        <v>57</v>
      </c>
      <c r="C3823" s="3" t="s">
        <v>80</v>
      </c>
      <c r="D3823" s="3" t="s">
        <v>26</v>
      </c>
      <c r="E3823" s="3" t="s">
        <v>20</v>
      </c>
      <c r="F3823" s="3" t="s">
        <v>7436</v>
      </c>
      <c r="G3823" s="3" t="s">
        <v>7437</v>
      </c>
      <c r="H3823" s="3"/>
    </row>
    <row r="3824" ht="15.75" customHeight="1">
      <c r="A3824" s="2">
        <v>45712.0</v>
      </c>
      <c r="B3824" s="3" t="s">
        <v>57</v>
      </c>
      <c r="C3824" s="3" t="s">
        <v>71</v>
      </c>
      <c r="D3824" s="3" t="s">
        <v>68</v>
      </c>
      <c r="E3824" s="3" t="s">
        <v>59</v>
      </c>
      <c r="F3824" s="3" t="s">
        <v>744</v>
      </c>
      <c r="G3824" s="3" t="s">
        <v>7438</v>
      </c>
      <c r="H3824" s="3"/>
    </row>
    <row r="3825" ht="15.75" customHeight="1">
      <c r="A3825" s="2">
        <v>45712.0</v>
      </c>
      <c r="B3825" s="3" t="s">
        <v>57</v>
      </c>
      <c r="C3825" s="3" t="s">
        <v>71</v>
      </c>
      <c r="D3825" s="3" t="s">
        <v>38</v>
      </c>
      <c r="E3825" s="3" t="s">
        <v>20</v>
      </c>
      <c r="F3825" s="3" t="s">
        <v>7439</v>
      </c>
      <c r="G3825" s="3" t="s">
        <v>1199</v>
      </c>
      <c r="H3825" s="3"/>
    </row>
    <row r="3826" ht="15.75" customHeight="1">
      <c r="A3826" s="2">
        <v>45712.0</v>
      </c>
      <c r="B3826" s="3" t="s">
        <v>57</v>
      </c>
      <c r="C3826" s="3" t="s">
        <v>71</v>
      </c>
      <c r="D3826" s="3" t="s">
        <v>34</v>
      </c>
      <c r="E3826" s="3" t="s">
        <v>20</v>
      </c>
      <c r="F3826" s="3" t="s">
        <v>7440</v>
      </c>
      <c r="G3826" s="3" t="s">
        <v>7441</v>
      </c>
      <c r="H3826" s="3"/>
    </row>
    <row r="3827" ht="15.75" customHeight="1">
      <c r="A3827" s="2">
        <v>45712.0</v>
      </c>
      <c r="B3827" s="3" t="s">
        <v>57</v>
      </c>
      <c r="C3827" s="4" t="s">
        <v>62</v>
      </c>
      <c r="D3827" s="3" t="s">
        <v>34</v>
      </c>
      <c r="E3827" s="3" t="s">
        <v>15</v>
      </c>
      <c r="F3827" s="3" t="s">
        <v>7442</v>
      </c>
      <c r="G3827" s="3" t="s">
        <v>4307</v>
      </c>
      <c r="H3827" s="3"/>
    </row>
    <row r="3828" ht="15.75" customHeight="1">
      <c r="A3828" s="2">
        <v>45712.0</v>
      </c>
      <c r="B3828" s="3" t="s">
        <v>57</v>
      </c>
      <c r="C3828" s="4" t="s">
        <v>62</v>
      </c>
      <c r="D3828" s="3" t="s">
        <v>68</v>
      </c>
      <c r="E3828" s="3" t="s">
        <v>59</v>
      </c>
      <c r="F3828" s="3" t="s">
        <v>7443</v>
      </c>
      <c r="G3828" s="3" t="s">
        <v>7444</v>
      </c>
      <c r="H3828" s="3"/>
    </row>
    <row r="3829" ht="15.75" customHeight="1">
      <c r="A3829" s="2">
        <v>45712.0</v>
      </c>
      <c r="B3829" s="3" t="s">
        <v>57</v>
      </c>
      <c r="C3829" s="3" t="s">
        <v>80</v>
      </c>
      <c r="D3829" s="3" t="s">
        <v>38</v>
      </c>
      <c r="E3829" s="3" t="s">
        <v>20</v>
      </c>
      <c r="F3829" s="3" t="s">
        <v>7445</v>
      </c>
      <c r="G3829" s="3" t="s">
        <v>7446</v>
      </c>
      <c r="H3829" s="3"/>
    </row>
    <row r="3830" ht="15.75" customHeight="1">
      <c r="A3830" s="2">
        <v>45712.0</v>
      </c>
      <c r="B3830" s="3" t="s">
        <v>13</v>
      </c>
      <c r="C3830" s="3" t="s">
        <v>14</v>
      </c>
      <c r="D3830" s="3" t="s">
        <v>19</v>
      </c>
      <c r="E3830" s="3" t="s">
        <v>20</v>
      </c>
      <c r="F3830" s="3" t="s">
        <v>7447</v>
      </c>
      <c r="G3830" s="3" t="s">
        <v>7448</v>
      </c>
      <c r="H3830" s="3"/>
    </row>
    <row r="3831" ht="15.75" customHeight="1">
      <c r="A3831" s="2">
        <v>45712.0</v>
      </c>
      <c r="B3831" s="3" t="s">
        <v>13</v>
      </c>
      <c r="C3831" s="3" t="s">
        <v>14</v>
      </c>
      <c r="D3831" s="3" t="s">
        <v>26</v>
      </c>
      <c r="E3831" s="3" t="s">
        <v>20</v>
      </c>
      <c r="F3831" s="3" t="s">
        <v>7449</v>
      </c>
      <c r="G3831" s="3" t="s">
        <v>7450</v>
      </c>
      <c r="H3831" s="3"/>
    </row>
    <row r="3832" ht="15.75" customHeight="1">
      <c r="A3832" s="2">
        <v>45712.0</v>
      </c>
      <c r="B3832" s="3" t="s">
        <v>7</v>
      </c>
      <c r="C3832" s="3" t="s">
        <v>126</v>
      </c>
      <c r="D3832" s="3" t="s">
        <v>63</v>
      </c>
      <c r="E3832" s="3" t="s">
        <v>15</v>
      </c>
      <c r="F3832" s="3" t="s">
        <v>7451</v>
      </c>
      <c r="G3832" s="3" t="s">
        <v>7452</v>
      </c>
      <c r="H3832" s="3"/>
    </row>
    <row r="3833" ht="15.75" customHeight="1">
      <c r="A3833" s="2">
        <v>45712.0</v>
      </c>
      <c r="B3833" s="3" t="s">
        <v>92</v>
      </c>
      <c r="C3833" s="3" t="s">
        <v>158</v>
      </c>
      <c r="D3833" s="3" t="s">
        <v>9</v>
      </c>
      <c r="E3833" s="3" t="s">
        <v>109</v>
      </c>
      <c r="F3833" s="3" t="s">
        <v>7453</v>
      </c>
      <c r="G3833" s="3" t="s">
        <v>7454</v>
      </c>
      <c r="H3833" s="3"/>
    </row>
    <row r="3834" ht="15.75" customHeight="1">
      <c r="A3834" s="2">
        <v>45712.0</v>
      </c>
      <c r="B3834" s="3" t="s">
        <v>7</v>
      </c>
      <c r="C3834" s="3" t="s">
        <v>131</v>
      </c>
      <c r="D3834" s="3" t="s">
        <v>23</v>
      </c>
      <c r="E3834" s="3" t="s">
        <v>15</v>
      </c>
      <c r="F3834" s="3" t="s">
        <v>7455</v>
      </c>
      <c r="G3834" s="3" t="s">
        <v>1596</v>
      </c>
      <c r="H3834" s="3"/>
    </row>
    <row r="3835" ht="15.75" customHeight="1">
      <c r="A3835" s="2">
        <v>45712.0</v>
      </c>
      <c r="B3835" s="3" t="s">
        <v>7</v>
      </c>
      <c r="C3835" s="3" t="s">
        <v>131</v>
      </c>
      <c r="D3835" s="3" t="s">
        <v>9</v>
      </c>
      <c r="E3835" s="3" t="s">
        <v>109</v>
      </c>
      <c r="F3835" s="3" t="s">
        <v>7456</v>
      </c>
      <c r="G3835" s="3" t="s">
        <v>7457</v>
      </c>
      <c r="H3835" s="3"/>
    </row>
    <row r="3836" ht="15.75" customHeight="1">
      <c r="A3836" s="2">
        <v>45712.0</v>
      </c>
      <c r="B3836" s="3" t="s">
        <v>7</v>
      </c>
      <c r="C3836" s="3" t="s">
        <v>131</v>
      </c>
      <c r="D3836" s="3" t="s">
        <v>63</v>
      </c>
      <c r="E3836" s="3" t="s">
        <v>15</v>
      </c>
      <c r="F3836" s="3" t="s">
        <v>7458</v>
      </c>
      <c r="G3836" s="3" t="s">
        <v>7459</v>
      </c>
      <c r="H3836" s="3"/>
    </row>
    <row r="3837" ht="15.75" customHeight="1">
      <c r="A3837" s="2">
        <v>45712.0</v>
      </c>
      <c r="B3837" s="3" t="s">
        <v>7</v>
      </c>
      <c r="C3837" s="3" t="s">
        <v>131</v>
      </c>
      <c r="D3837" s="3" t="s">
        <v>34</v>
      </c>
      <c r="E3837" s="3" t="s">
        <v>10</v>
      </c>
      <c r="F3837" s="3" t="s">
        <v>7460</v>
      </c>
      <c r="G3837" s="3" t="s">
        <v>7461</v>
      </c>
      <c r="H3837" s="3"/>
    </row>
    <row r="3838" ht="15.75" customHeight="1">
      <c r="A3838" s="2">
        <v>45712.0</v>
      </c>
      <c r="B3838" s="3" t="s">
        <v>7</v>
      </c>
      <c r="C3838" s="3" t="s">
        <v>126</v>
      </c>
      <c r="D3838" s="3" t="s">
        <v>68</v>
      </c>
      <c r="E3838" s="3" t="s">
        <v>15</v>
      </c>
      <c r="F3838" s="3" t="s">
        <v>7462</v>
      </c>
      <c r="G3838" s="3" t="s">
        <v>7463</v>
      </c>
      <c r="H3838" s="3"/>
    </row>
    <row r="3839" ht="15.75" customHeight="1">
      <c r="A3839" s="2">
        <v>45712.0</v>
      </c>
      <c r="B3839" s="3" t="s">
        <v>92</v>
      </c>
      <c r="C3839" s="3" t="s">
        <v>158</v>
      </c>
      <c r="D3839" s="3" t="s">
        <v>26</v>
      </c>
      <c r="E3839" s="3" t="s">
        <v>15</v>
      </c>
      <c r="F3839" s="3" t="s">
        <v>7464</v>
      </c>
      <c r="G3839" s="3" t="s">
        <v>7465</v>
      </c>
      <c r="H3839" s="3"/>
    </row>
    <row r="3840" ht="15.75" customHeight="1">
      <c r="A3840" s="2">
        <v>45712.0</v>
      </c>
      <c r="B3840" s="3" t="s">
        <v>7</v>
      </c>
      <c r="C3840" s="3" t="s">
        <v>118</v>
      </c>
      <c r="D3840" s="3" t="s">
        <v>63</v>
      </c>
      <c r="E3840" s="3" t="s">
        <v>20</v>
      </c>
      <c r="F3840" s="3" t="s">
        <v>7466</v>
      </c>
      <c r="G3840" s="3" t="s">
        <v>7467</v>
      </c>
      <c r="H3840" s="3"/>
    </row>
    <row r="3841" ht="15.75" customHeight="1">
      <c r="A3841" s="2">
        <v>45712.0</v>
      </c>
      <c r="B3841" s="3" t="s">
        <v>7</v>
      </c>
      <c r="C3841" s="3" t="s">
        <v>106</v>
      </c>
      <c r="D3841" s="3" t="s">
        <v>23</v>
      </c>
      <c r="E3841" s="3" t="s">
        <v>15</v>
      </c>
      <c r="F3841" s="3" t="s">
        <v>7468</v>
      </c>
      <c r="G3841" s="3" t="s">
        <v>7469</v>
      </c>
      <c r="H3841" s="3"/>
    </row>
    <row r="3842" ht="15.75" customHeight="1">
      <c r="A3842" s="2">
        <v>45712.0</v>
      </c>
      <c r="B3842" s="3" t="s">
        <v>7</v>
      </c>
      <c r="C3842" s="3" t="s">
        <v>106</v>
      </c>
      <c r="D3842" s="3" t="s">
        <v>26</v>
      </c>
      <c r="E3842" s="3" t="s">
        <v>119</v>
      </c>
      <c r="F3842" s="3" t="s">
        <v>7470</v>
      </c>
      <c r="G3842" s="3" t="s">
        <v>7471</v>
      </c>
      <c r="H3842" s="3"/>
    </row>
    <row r="3843" ht="15.75" customHeight="1">
      <c r="A3843" s="2">
        <v>45712.0</v>
      </c>
      <c r="B3843" s="3" t="s">
        <v>7</v>
      </c>
      <c r="C3843" s="3" t="s">
        <v>8</v>
      </c>
      <c r="D3843" s="3" t="s">
        <v>68</v>
      </c>
      <c r="E3843" s="3" t="s">
        <v>15</v>
      </c>
      <c r="F3843" s="3" t="s">
        <v>7472</v>
      </c>
      <c r="G3843" s="3" t="s">
        <v>7473</v>
      </c>
      <c r="H3843" s="3"/>
    </row>
    <row r="3844" ht="15.75" customHeight="1">
      <c r="A3844" s="2">
        <v>45712.0</v>
      </c>
      <c r="B3844" s="3" t="s">
        <v>7</v>
      </c>
      <c r="C3844" s="3" t="s">
        <v>8</v>
      </c>
      <c r="D3844" s="3" t="s">
        <v>9</v>
      </c>
      <c r="E3844" s="3" t="s">
        <v>258</v>
      </c>
      <c r="F3844" s="3" t="s">
        <v>7474</v>
      </c>
      <c r="G3844" s="3" t="s">
        <v>7475</v>
      </c>
      <c r="H3844" s="3"/>
    </row>
    <row r="3845" ht="15.75" customHeight="1">
      <c r="A3845" s="2">
        <v>45712.0</v>
      </c>
      <c r="B3845" s="3" t="s">
        <v>7</v>
      </c>
      <c r="C3845" s="3" t="s">
        <v>8</v>
      </c>
      <c r="D3845" s="3" t="s">
        <v>63</v>
      </c>
      <c r="E3845" s="3" t="s">
        <v>20</v>
      </c>
      <c r="F3845" s="3" t="s">
        <v>7476</v>
      </c>
      <c r="G3845" s="3" t="s">
        <v>7477</v>
      </c>
      <c r="H3845" s="3"/>
    </row>
    <row r="3846" ht="15.75" customHeight="1">
      <c r="A3846" s="2">
        <v>45712.0</v>
      </c>
      <c r="B3846" s="3" t="s">
        <v>13</v>
      </c>
      <c r="C3846" s="3" t="s">
        <v>14</v>
      </c>
      <c r="D3846" s="3" t="s">
        <v>9</v>
      </c>
      <c r="E3846" s="3" t="s">
        <v>15</v>
      </c>
      <c r="F3846" s="3" t="s">
        <v>7478</v>
      </c>
      <c r="G3846" s="3" t="s">
        <v>7479</v>
      </c>
      <c r="H3846" s="3"/>
    </row>
    <row r="3847" ht="15.75" customHeight="1">
      <c r="A3847" s="2">
        <v>45712.0</v>
      </c>
      <c r="B3847" s="3" t="s">
        <v>7</v>
      </c>
      <c r="C3847" s="3" t="s">
        <v>118</v>
      </c>
      <c r="D3847" s="3" t="s">
        <v>26</v>
      </c>
      <c r="E3847" s="3" t="s">
        <v>1097</v>
      </c>
      <c r="F3847" s="3" t="s">
        <v>7480</v>
      </c>
      <c r="G3847" s="3" t="s">
        <v>7481</v>
      </c>
      <c r="H3847" s="3"/>
    </row>
    <row r="3848" ht="15.75" customHeight="1">
      <c r="A3848" s="2">
        <v>45712.0</v>
      </c>
      <c r="B3848" s="3" t="s">
        <v>92</v>
      </c>
      <c r="C3848" s="3" t="s">
        <v>158</v>
      </c>
      <c r="D3848" s="3" t="s">
        <v>38</v>
      </c>
      <c r="E3848" s="3" t="s">
        <v>101</v>
      </c>
      <c r="F3848" s="3" t="s">
        <v>7482</v>
      </c>
      <c r="G3848" s="3" t="s">
        <v>7483</v>
      </c>
      <c r="H3848" s="3"/>
    </row>
    <row r="3849" ht="15.75" customHeight="1">
      <c r="A3849" s="2">
        <v>45712.0</v>
      </c>
      <c r="B3849" s="3" t="s">
        <v>92</v>
      </c>
      <c r="C3849" s="3" t="s">
        <v>158</v>
      </c>
      <c r="D3849" s="3" t="s">
        <v>23</v>
      </c>
      <c r="E3849" s="3" t="s">
        <v>20</v>
      </c>
      <c r="F3849" s="3" t="s">
        <v>1231</v>
      </c>
      <c r="G3849" s="3" t="s">
        <v>7484</v>
      </c>
      <c r="H3849" s="3"/>
    </row>
    <row r="3850" ht="15.75" customHeight="1">
      <c r="A3850" s="2">
        <v>45712.0</v>
      </c>
      <c r="B3850" s="3" t="s">
        <v>92</v>
      </c>
      <c r="C3850" s="4" t="s">
        <v>149</v>
      </c>
      <c r="D3850" s="3" t="s">
        <v>23</v>
      </c>
      <c r="E3850" s="3" t="s">
        <v>15</v>
      </c>
      <c r="F3850" s="3" t="s">
        <v>7485</v>
      </c>
      <c r="G3850" s="3" t="s">
        <v>7486</v>
      </c>
      <c r="H3850" s="3"/>
    </row>
    <row r="3851" ht="15.75" customHeight="1">
      <c r="A3851" s="2">
        <v>45712.0</v>
      </c>
      <c r="B3851" s="3" t="s">
        <v>13</v>
      </c>
      <c r="C3851" s="3" t="s">
        <v>14</v>
      </c>
      <c r="D3851" s="3" t="s">
        <v>63</v>
      </c>
      <c r="E3851" s="3" t="s">
        <v>15</v>
      </c>
      <c r="F3851" s="3" t="s">
        <v>7487</v>
      </c>
      <c r="G3851" s="3" t="s">
        <v>7488</v>
      </c>
      <c r="H3851" s="3"/>
    </row>
    <row r="3852" ht="15.75" customHeight="1">
      <c r="A3852" s="2">
        <v>45712.0</v>
      </c>
      <c r="B3852" s="3" t="s">
        <v>92</v>
      </c>
      <c r="C3852" s="3" t="s">
        <v>93</v>
      </c>
      <c r="D3852" s="3" t="s">
        <v>63</v>
      </c>
      <c r="E3852" s="3" t="s">
        <v>59</v>
      </c>
      <c r="F3852" s="3" t="s">
        <v>7489</v>
      </c>
      <c r="G3852" s="3" t="s">
        <v>7490</v>
      </c>
      <c r="H3852" s="3"/>
    </row>
    <row r="3853" ht="15.75" customHeight="1">
      <c r="A3853" s="2">
        <v>45712.0</v>
      </c>
      <c r="B3853" s="3" t="s">
        <v>92</v>
      </c>
      <c r="C3853" s="3" t="s">
        <v>93</v>
      </c>
      <c r="D3853" s="3" t="s">
        <v>68</v>
      </c>
      <c r="E3853" s="3" t="s">
        <v>20</v>
      </c>
      <c r="F3853" s="3" t="s">
        <v>7491</v>
      </c>
      <c r="G3853" s="3" t="s">
        <v>7492</v>
      </c>
      <c r="H3853" s="3"/>
    </row>
    <row r="3854" ht="15.75" customHeight="1">
      <c r="A3854" s="2">
        <v>45712.0</v>
      </c>
      <c r="B3854" s="3" t="s">
        <v>92</v>
      </c>
      <c r="C3854" s="3" t="s">
        <v>93</v>
      </c>
      <c r="D3854" s="3" t="s">
        <v>26</v>
      </c>
      <c r="E3854" s="3" t="s">
        <v>15</v>
      </c>
      <c r="F3854" s="3" t="s">
        <v>7493</v>
      </c>
      <c r="G3854" s="3" t="s">
        <v>6859</v>
      </c>
      <c r="H3854" s="3"/>
    </row>
    <row r="3855" ht="15.75" customHeight="1">
      <c r="A3855" s="2">
        <v>45712.0</v>
      </c>
      <c r="B3855" s="3" t="s">
        <v>92</v>
      </c>
      <c r="C3855" s="3" t="s">
        <v>93</v>
      </c>
      <c r="D3855" s="3" t="s">
        <v>9</v>
      </c>
      <c r="E3855" s="3" t="s">
        <v>109</v>
      </c>
      <c r="F3855" s="3" t="s">
        <v>7494</v>
      </c>
      <c r="G3855" s="3" t="s">
        <v>7495</v>
      </c>
      <c r="H3855" s="3"/>
    </row>
    <row r="3856" ht="15.75" customHeight="1">
      <c r="A3856" s="2">
        <v>45712.0</v>
      </c>
      <c r="B3856" s="3" t="s">
        <v>92</v>
      </c>
      <c r="C3856" s="3" t="s">
        <v>158</v>
      </c>
      <c r="D3856" s="3" t="s">
        <v>38</v>
      </c>
      <c r="E3856" s="3" t="s">
        <v>15</v>
      </c>
      <c r="F3856" s="3" t="s">
        <v>7496</v>
      </c>
      <c r="G3856" s="3" t="s">
        <v>7497</v>
      </c>
      <c r="H3856" s="3"/>
    </row>
    <row r="3857" ht="15.75" customHeight="1">
      <c r="A3857" s="2">
        <v>45712.0</v>
      </c>
      <c r="B3857" s="3" t="s">
        <v>92</v>
      </c>
      <c r="C3857" s="3" t="s">
        <v>98</v>
      </c>
      <c r="D3857" s="3" t="s">
        <v>19</v>
      </c>
      <c r="E3857" s="3" t="s">
        <v>15</v>
      </c>
      <c r="F3857" s="3" t="s">
        <v>7498</v>
      </c>
      <c r="G3857" s="3" t="s">
        <v>3376</v>
      </c>
      <c r="H3857" s="3"/>
    </row>
    <row r="3858" ht="15.75" customHeight="1">
      <c r="A3858" s="2">
        <v>45712.0</v>
      </c>
      <c r="B3858" s="3" t="s">
        <v>92</v>
      </c>
      <c r="C3858" s="3" t="s">
        <v>98</v>
      </c>
      <c r="D3858" s="3" t="s">
        <v>63</v>
      </c>
      <c r="E3858" s="3" t="s">
        <v>59</v>
      </c>
      <c r="F3858" s="3" t="s">
        <v>7499</v>
      </c>
      <c r="G3858" s="3" t="s">
        <v>7500</v>
      </c>
      <c r="H3858" s="3"/>
    </row>
    <row r="3859" ht="15.75" customHeight="1">
      <c r="A3859" s="2">
        <v>45712.0</v>
      </c>
      <c r="B3859" s="3" t="s">
        <v>92</v>
      </c>
      <c r="C3859" s="3" t="s">
        <v>93</v>
      </c>
      <c r="D3859" s="3" t="s">
        <v>23</v>
      </c>
      <c r="E3859" s="3" t="s">
        <v>20</v>
      </c>
      <c r="F3859" s="3" t="s">
        <v>7501</v>
      </c>
      <c r="G3859" s="3" t="s">
        <v>7502</v>
      </c>
      <c r="H3859" s="3"/>
    </row>
    <row r="3860" ht="15.75" customHeight="1">
      <c r="A3860" s="2">
        <v>45712.0</v>
      </c>
      <c r="B3860" s="3" t="s">
        <v>92</v>
      </c>
      <c r="C3860" s="3" t="s">
        <v>144</v>
      </c>
      <c r="D3860" s="3" t="s">
        <v>9</v>
      </c>
      <c r="E3860" s="3" t="s">
        <v>101</v>
      </c>
      <c r="F3860" s="3" t="s">
        <v>7503</v>
      </c>
      <c r="G3860" s="3" t="s">
        <v>7504</v>
      </c>
      <c r="H3860" s="3"/>
    </row>
    <row r="3861" ht="15.75" customHeight="1">
      <c r="A3861" s="2">
        <v>45712.0</v>
      </c>
      <c r="B3861" s="3" t="s">
        <v>92</v>
      </c>
      <c r="C3861" s="3" t="s">
        <v>144</v>
      </c>
      <c r="D3861" s="3" t="s">
        <v>68</v>
      </c>
      <c r="E3861" s="3" t="s">
        <v>20</v>
      </c>
      <c r="F3861" s="3" t="s">
        <v>7505</v>
      </c>
      <c r="G3861" s="3" t="s">
        <v>7506</v>
      </c>
      <c r="H3861" s="3"/>
    </row>
    <row r="3862" ht="15.75" customHeight="1">
      <c r="A3862" s="2">
        <v>45712.0</v>
      </c>
      <c r="B3862" s="3" t="s">
        <v>92</v>
      </c>
      <c r="C3862" s="3" t="s">
        <v>144</v>
      </c>
      <c r="D3862" s="3" t="s">
        <v>23</v>
      </c>
      <c r="E3862" s="3" t="s">
        <v>15</v>
      </c>
      <c r="F3862" s="3" t="s">
        <v>7507</v>
      </c>
      <c r="G3862" s="3" t="s">
        <v>7508</v>
      </c>
      <c r="H3862" s="3"/>
    </row>
    <row r="3863" ht="15.75" customHeight="1">
      <c r="A3863" s="2">
        <v>45712.0</v>
      </c>
      <c r="B3863" s="3" t="s">
        <v>92</v>
      </c>
      <c r="C3863" s="3" t="s">
        <v>144</v>
      </c>
      <c r="D3863" s="3" t="s">
        <v>63</v>
      </c>
      <c r="E3863" s="3" t="s">
        <v>59</v>
      </c>
      <c r="F3863" s="3" t="s">
        <v>7509</v>
      </c>
      <c r="G3863" s="3" t="s">
        <v>7510</v>
      </c>
      <c r="H3863" s="3"/>
    </row>
    <row r="3864" ht="15.75" customHeight="1">
      <c r="A3864" s="2">
        <v>45712.0</v>
      </c>
      <c r="B3864" s="3" t="s">
        <v>92</v>
      </c>
      <c r="C3864" s="4" t="s">
        <v>149</v>
      </c>
      <c r="D3864" s="3" t="s">
        <v>38</v>
      </c>
      <c r="E3864" s="3" t="s">
        <v>101</v>
      </c>
      <c r="F3864" s="3" t="s">
        <v>7511</v>
      </c>
      <c r="G3864" s="3" t="s">
        <v>7512</v>
      </c>
      <c r="H3864" s="3"/>
    </row>
    <row r="3865" ht="15.75" customHeight="1">
      <c r="A3865" s="2">
        <v>45712.0</v>
      </c>
      <c r="B3865" s="3" t="s">
        <v>92</v>
      </c>
      <c r="C3865" s="4" t="s">
        <v>149</v>
      </c>
      <c r="D3865" s="3" t="s">
        <v>23</v>
      </c>
      <c r="E3865" s="3" t="s">
        <v>20</v>
      </c>
      <c r="F3865" s="3" t="s">
        <v>7513</v>
      </c>
      <c r="G3865" s="3" t="s">
        <v>7514</v>
      </c>
      <c r="H3865" s="3"/>
    </row>
    <row r="3866" ht="15.75" customHeight="1">
      <c r="A3866" s="2">
        <v>45712.0</v>
      </c>
      <c r="B3866" s="3" t="s">
        <v>92</v>
      </c>
      <c r="C3866" s="3" t="s">
        <v>144</v>
      </c>
      <c r="D3866" s="3" t="s">
        <v>63</v>
      </c>
      <c r="E3866" s="3" t="s">
        <v>109</v>
      </c>
      <c r="F3866" s="3" t="s">
        <v>7515</v>
      </c>
      <c r="G3866" s="3" t="s">
        <v>7516</v>
      </c>
      <c r="H3866" s="3"/>
    </row>
    <row r="3867" ht="15.75" customHeight="1">
      <c r="A3867" s="2">
        <v>45713.0</v>
      </c>
      <c r="B3867" s="3" t="s">
        <v>13</v>
      </c>
      <c r="C3867" s="3" t="s">
        <v>169</v>
      </c>
      <c r="D3867" s="3" t="s">
        <v>26</v>
      </c>
      <c r="E3867" s="3" t="s">
        <v>15</v>
      </c>
      <c r="F3867" s="3" t="s">
        <v>7517</v>
      </c>
      <c r="G3867" s="3" t="s">
        <v>7518</v>
      </c>
      <c r="H3867" s="3"/>
    </row>
    <row r="3868" ht="15.75" customHeight="1">
      <c r="A3868" s="2">
        <v>45713.0</v>
      </c>
      <c r="B3868" s="3" t="s">
        <v>13</v>
      </c>
      <c r="C3868" s="3" t="s">
        <v>29</v>
      </c>
      <c r="D3868" s="3" t="s">
        <v>34</v>
      </c>
      <c r="E3868" s="3" t="s">
        <v>15</v>
      </c>
      <c r="F3868" s="3" t="s">
        <v>7519</v>
      </c>
      <c r="G3868" s="3" t="s">
        <v>7520</v>
      </c>
      <c r="H3868" s="3"/>
    </row>
    <row r="3869" ht="15.75" customHeight="1">
      <c r="A3869" s="2">
        <v>45713.0</v>
      </c>
      <c r="B3869" s="3" t="s">
        <v>13</v>
      </c>
      <c r="C3869" s="3" t="s">
        <v>37</v>
      </c>
      <c r="D3869" s="3" t="s">
        <v>9</v>
      </c>
      <c r="E3869" s="3" t="s">
        <v>15</v>
      </c>
      <c r="F3869" s="3" t="s">
        <v>7521</v>
      </c>
      <c r="G3869" s="3" t="s">
        <v>7522</v>
      </c>
      <c r="H3869" s="3"/>
    </row>
    <row r="3870" ht="15.75" customHeight="1">
      <c r="A3870" s="2">
        <v>45713.0</v>
      </c>
      <c r="B3870" s="3" t="s">
        <v>13</v>
      </c>
      <c r="C3870" s="3" t="s">
        <v>37</v>
      </c>
      <c r="D3870" s="3" t="s">
        <v>19</v>
      </c>
      <c r="E3870" s="3" t="s">
        <v>20</v>
      </c>
      <c r="F3870" s="3" t="s">
        <v>7523</v>
      </c>
      <c r="G3870" s="3" t="s">
        <v>7524</v>
      </c>
      <c r="H3870" s="3"/>
    </row>
    <row r="3871" ht="15.75" customHeight="1">
      <c r="A3871" s="2">
        <v>45713.0</v>
      </c>
      <c r="B3871" s="3" t="s">
        <v>13</v>
      </c>
      <c r="C3871" s="3" t="s">
        <v>37</v>
      </c>
      <c r="D3871" s="3" t="s">
        <v>34</v>
      </c>
      <c r="E3871" s="3" t="s">
        <v>15</v>
      </c>
      <c r="F3871" s="3" t="s">
        <v>7525</v>
      </c>
      <c r="G3871" s="3" t="s">
        <v>7526</v>
      </c>
      <c r="H3871" s="3"/>
    </row>
    <row r="3872" ht="15.75" customHeight="1">
      <c r="A3872" s="2">
        <v>45713.0</v>
      </c>
      <c r="B3872" s="3" t="s">
        <v>13</v>
      </c>
      <c r="C3872" s="3" t="s">
        <v>37</v>
      </c>
      <c r="D3872" s="3" t="s">
        <v>9</v>
      </c>
      <c r="E3872" s="3" t="s">
        <v>101</v>
      </c>
      <c r="F3872" s="3" t="s">
        <v>7527</v>
      </c>
      <c r="G3872" s="3" t="s">
        <v>7528</v>
      </c>
      <c r="H3872" s="3"/>
    </row>
    <row r="3873" ht="15.75" customHeight="1">
      <c r="A3873" s="2">
        <v>45713.0</v>
      </c>
      <c r="B3873" s="3" t="s">
        <v>13</v>
      </c>
      <c r="C3873" s="3" t="s">
        <v>37</v>
      </c>
      <c r="D3873" s="3" t="s">
        <v>38</v>
      </c>
      <c r="E3873" s="3" t="s">
        <v>20</v>
      </c>
      <c r="F3873" s="3" t="s">
        <v>7529</v>
      </c>
      <c r="G3873" s="3" t="s">
        <v>7530</v>
      </c>
      <c r="H3873" s="3"/>
    </row>
    <row r="3874" ht="15.75" customHeight="1">
      <c r="A3874" s="2">
        <v>45713.0</v>
      </c>
      <c r="B3874" s="3" t="s">
        <v>13</v>
      </c>
      <c r="C3874" s="3" t="s">
        <v>29</v>
      </c>
      <c r="D3874" s="3" t="s">
        <v>63</v>
      </c>
      <c r="E3874" s="3" t="s">
        <v>101</v>
      </c>
      <c r="F3874" s="3" t="s">
        <v>7531</v>
      </c>
      <c r="G3874" s="3" t="s">
        <v>7532</v>
      </c>
      <c r="H3874" s="3"/>
    </row>
    <row r="3875" ht="15.75" customHeight="1">
      <c r="A3875" s="2">
        <v>45713.0</v>
      </c>
      <c r="B3875" s="3" t="s">
        <v>92</v>
      </c>
      <c r="C3875" s="3" t="s">
        <v>93</v>
      </c>
      <c r="D3875" s="3" t="s">
        <v>23</v>
      </c>
      <c r="E3875" s="3" t="s">
        <v>20</v>
      </c>
      <c r="F3875" s="3" t="s">
        <v>7533</v>
      </c>
      <c r="G3875" s="3" t="s">
        <v>7534</v>
      </c>
      <c r="H3875" s="3"/>
    </row>
    <row r="3876" ht="15.75" customHeight="1">
      <c r="A3876" s="2">
        <v>45713.0</v>
      </c>
      <c r="B3876" s="3" t="s">
        <v>13</v>
      </c>
      <c r="C3876" s="3" t="s">
        <v>18</v>
      </c>
      <c r="D3876" s="3" t="s">
        <v>19</v>
      </c>
      <c r="E3876" s="3" t="s">
        <v>20</v>
      </c>
      <c r="F3876" s="3" t="s">
        <v>7535</v>
      </c>
      <c r="G3876" s="3" t="s">
        <v>7536</v>
      </c>
      <c r="H3876" s="3"/>
    </row>
    <row r="3877" ht="15.75" customHeight="1">
      <c r="A3877" s="2">
        <v>45713.0</v>
      </c>
      <c r="B3877" s="3" t="s">
        <v>13</v>
      </c>
      <c r="C3877" s="3" t="s">
        <v>18</v>
      </c>
      <c r="D3877" s="3" t="s">
        <v>38</v>
      </c>
      <c r="E3877" s="3" t="s">
        <v>20</v>
      </c>
      <c r="F3877" s="3" t="s">
        <v>7537</v>
      </c>
      <c r="G3877" s="3" t="s">
        <v>7538</v>
      </c>
      <c r="H3877" s="3"/>
    </row>
    <row r="3878" ht="15.75" customHeight="1">
      <c r="A3878" s="2">
        <v>45713.0</v>
      </c>
      <c r="B3878" s="3" t="s">
        <v>13</v>
      </c>
      <c r="C3878" s="3" t="s">
        <v>18</v>
      </c>
      <c r="D3878" s="3" t="s">
        <v>23</v>
      </c>
      <c r="E3878" s="3" t="s">
        <v>59</v>
      </c>
      <c r="F3878" s="3" t="s">
        <v>7539</v>
      </c>
      <c r="G3878" s="3" t="s">
        <v>7540</v>
      </c>
      <c r="H3878" s="3"/>
    </row>
    <row r="3879" ht="15.75" customHeight="1">
      <c r="A3879" s="2">
        <v>45713.0</v>
      </c>
      <c r="B3879" s="3" t="s">
        <v>13</v>
      </c>
      <c r="C3879" s="3" t="s">
        <v>14</v>
      </c>
      <c r="D3879" s="3" t="s">
        <v>23</v>
      </c>
      <c r="E3879" s="3" t="s">
        <v>59</v>
      </c>
      <c r="F3879" s="3" t="s">
        <v>7541</v>
      </c>
      <c r="G3879" s="3" t="s">
        <v>2031</v>
      </c>
      <c r="H3879" s="3"/>
    </row>
    <row r="3880" ht="15.75" customHeight="1">
      <c r="A3880" s="2">
        <v>45713.0</v>
      </c>
      <c r="B3880" s="3" t="s">
        <v>13</v>
      </c>
      <c r="C3880" s="3" t="s">
        <v>14</v>
      </c>
      <c r="D3880" s="3" t="s">
        <v>63</v>
      </c>
      <c r="E3880" s="3" t="s">
        <v>59</v>
      </c>
      <c r="F3880" s="3" t="s">
        <v>7542</v>
      </c>
      <c r="G3880" s="3" t="s">
        <v>7543</v>
      </c>
      <c r="H3880" s="3"/>
    </row>
    <row r="3881" ht="15.75" customHeight="1">
      <c r="A3881" s="2">
        <v>45713.0</v>
      </c>
      <c r="B3881" s="3" t="s">
        <v>13</v>
      </c>
      <c r="C3881" s="3" t="s">
        <v>14</v>
      </c>
      <c r="D3881" s="3" t="s">
        <v>34</v>
      </c>
      <c r="E3881" s="3" t="s">
        <v>101</v>
      </c>
      <c r="F3881" s="3" t="s">
        <v>7544</v>
      </c>
      <c r="G3881" s="3" t="s">
        <v>7545</v>
      </c>
      <c r="H3881" s="3"/>
    </row>
    <row r="3882" ht="15.75" customHeight="1">
      <c r="A3882" s="2">
        <v>45713.0</v>
      </c>
      <c r="B3882" s="3" t="s">
        <v>13</v>
      </c>
      <c r="C3882" s="3" t="s">
        <v>169</v>
      </c>
      <c r="D3882" s="3" t="s">
        <v>26</v>
      </c>
      <c r="E3882" s="3" t="s">
        <v>15</v>
      </c>
      <c r="F3882" s="3" t="s">
        <v>7546</v>
      </c>
      <c r="G3882" s="3" t="s">
        <v>7547</v>
      </c>
      <c r="H3882" s="3"/>
    </row>
    <row r="3883" ht="15.75" customHeight="1">
      <c r="A3883" s="2">
        <v>45713.0</v>
      </c>
      <c r="B3883" s="3" t="s">
        <v>13</v>
      </c>
      <c r="C3883" s="3" t="s">
        <v>29</v>
      </c>
      <c r="D3883" s="3" t="s">
        <v>34</v>
      </c>
      <c r="E3883" s="3" t="s">
        <v>15</v>
      </c>
      <c r="F3883" s="3" t="s">
        <v>7548</v>
      </c>
      <c r="G3883" s="3" t="s">
        <v>7549</v>
      </c>
      <c r="H3883" s="3"/>
    </row>
    <row r="3884" ht="15.75" customHeight="1">
      <c r="A3884" s="2">
        <v>45713.0</v>
      </c>
      <c r="B3884" s="3" t="s">
        <v>13</v>
      </c>
      <c r="C3884" s="3" t="s">
        <v>169</v>
      </c>
      <c r="D3884" s="3" t="s">
        <v>19</v>
      </c>
      <c r="E3884" s="3" t="s">
        <v>20</v>
      </c>
      <c r="F3884" s="3" t="s">
        <v>7550</v>
      </c>
      <c r="G3884" s="3" t="s">
        <v>7551</v>
      </c>
      <c r="H3884" s="3"/>
    </row>
    <row r="3885" ht="15.75" customHeight="1">
      <c r="A3885" s="2">
        <v>45713.0</v>
      </c>
      <c r="B3885" s="3" t="s">
        <v>57</v>
      </c>
      <c r="C3885" s="3" t="s">
        <v>85</v>
      </c>
      <c r="D3885" s="3" t="s">
        <v>26</v>
      </c>
      <c r="E3885" s="3" t="s">
        <v>20</v>
      </c>
      <c r="F3885" s="3" t="s">
        <v>7552</v>
      </c>
      <c r="G3885" s="3" t="s">
        <v>7553</v>
      </c>
      <c r="H3885" s="3"/>
    </row>
    <row r="3886" ht="15.75" customHeight="1">
      <c r="A3886" s="2">
        <v>45713.0</v>
      </c>
      <c r="B3886" s="3" t="s">
        <v>57</v>
      </c>
      <c r="C3886" s="3" t="s">
        <v>58</v>
      </c>
      <c r="D3886" s="3" t="s">
        <v>68</v>
      </c>
      <c r="E3886" s="3" t="s">
        <v>59</v>
      </c>
      <c r="F3886" s="3" t="s">
        <v>7554</v>
      </c>
      <c r="G3886" s="3" t="s">
        <v>7555</v>
      </c>
      <c r="H3886" s="3"/>
    </row>
    <row r="3887" ht="15.75" customHeight="1">
      <c r="A3887" s="2">
        <v>45713.0</v>
      </c>
      <c r="B3887" s="3" t="s">
        <v>57</v>
      </c>
      <c r="C3887" s="3" t="s">
        <v>85</v>
      </c>
      <c r="D3887" s="3" t="s">
        <v>38</v>
      </c>
      <c r="E3887" s="3" t="s">
        <v>20</v>
      </c>
      <c r="F3887" s="3" t="s">
        <v>7556</v>
      </c>
      <c r="G3887" s="3" t="s">
        <v>7557</v>
      </c>
      <c r="H3887" s="3"/>
    </row>
    <row r="3888" ht="15.75" customHeight="1">
      <c r="A3888" s="2">
        <v>45713.0</v>
      </c>
      <c r="B3888" s="3" t="s">
        <v>57</v>
      </c>
      <c r="C3888" s="3" t="s">
        <v>85</v>
      </c>
      <c r="D3888" s="3" t="s">
        <v>19</v>
      </c>
      <c r="E3888" s="3" t="s">
        <v>59</v>
      </c>
      <c r="F3888" s="3" t="s">
        <v>7558</v>
      </c>
      <c r="G3888" s="3" t="s">
        <v>7559</v>
      </c>
      <c r="H3888" s="3"/>
    </row>
    <row r="3889" ht="15.75" customHeight="1">
      <c r="A3889" s="2">
        <v>45713.0</v>
      </c>
      <c r="B3889" s="3" t="s">
        <v>57</v>
      </c>
      <c r="C3889" s="3" t="s">
        <v>80</v>
      </c>
      <c r="D3889" s="3" t="s">
        <v>9</v>
      </c>
      <c r="E3889" s="3" t="s">
        <v>20</v>
      </c>
      <c r="F3889" s="3" t="s">
        <v>7560</v>
      </c>
      <c r="G3889" s="3" t="s">
        <v>7561</v>
      </c>
      <c r="H3889" s="3"/>
    </row>
    <row r="3890" ht="15.75" customHeight="1">
      <c r="A3890" s="2">
        <v>45713.0</v>
      </c>
      <c r="B3890" s="3" t="s">
        <v>57</v>
      </c>
      <c r="C3890" s="3" t="s">
        <v>85</v>
      </c>
      <c r="D3890" s="3" t="s">
        <v>23</v>
      </c>
      <c r="E3890" s="3" t="s">
        <v>59</v>
      </c>
      <c r="F3890" s="3" t="s">
        <v>7562</v>
      </c>
      <c r="G3890" s="3" t="s">
        <v>7563</v>
      </c>
      <c r="H3890" s="3"/>
    </row>
    <row r="3891" ht="15.75" customHeight="1">
      <c r="A3891" s="2">
        <v>45713.0</v>
      </c>
      <c r="B3891" s="3" t="s">
        <v>57</v>
      </c>
      <c r="C3891" s="3" t="s">
        <v>80</v>
      </c>
      <c r="D3891" s="3" t="s">
        <v>9</v>
      </c>
      <c r="E3891" s="3" t="s">
        <v>15</v>
      </c>
      <c r="F3891" s="3" t="s">
        <v>7564</v>
      </c>
      <c r="G3891" s="3" t="s">
        <v>7565</v>
      </c>
      <c r="H3891" s="3"/>
    </row>
    <row r="3892" ht="15.75" customHeight="1">
      <c r="A3892" s="2">
        <v>45713.0</v>
      </c>
      <c r="B3892" s="3" t="s">
        <v>57</v>
      </c>
      <c r="C3892" s="3" t="s">
        <v>80</v>
      </c>
      <c r="D3892" s="3" t="s">
        <v>38</v>
      </c>
      <c r="E3892" s="3" t="s">
        <v>20</v>
      </c>
      <c r="F3892" s="3" t="s">
        <v>7566</v>
      </c>
      <c r="G3892" s="3" t="s">
        <v>7567</v>
      </c>
      <c r="H3892" s="3"/>
    </row>
    <row r="3893" ht="15.75" customHeight="1">
      <c r="A3893" s="2">
        <v>45713.0</v>
      </c>
      <c r="B3893" s="3" t="s">
        <v>57</v>
      </c>
      <c r="C3893" s="3" t="s">
        <v>80</v>
      </c>
      <c r="D3893" s="3" t="s">
        <v>63</v>
      </c>
      <c r="E3893" s="3" t="s">
        <v>59</v>
      </c>
      <c r="F3893" s="3" t="s">
        <v>7568</v>
      </c>
      <c r="G3893" s="3" t="s">
        <v>7569</v>
      </c>
      <c r="H3893" s="3"/>
    </row>
    <row r="3894" ht="15.75" customHeight="1">
      <c r="A3894" s="2">
        <v>45713.0</v>
      </c>
      <c r="B3894" s="3" t="s">
        <v>57</v>
      </c>
      <c r="C3894" s="3" t="s">
        <v>80</v>
      </c>
      <c r="D3894" s="3" t="s">
        <v>34</v>
      </c>
      <c r="E3894" s="3" t="s">
        <v>15</v>
      </c>
      <c r="F3894" s="3" t="s">
        <v>7570</v>
      </c>
      <c r="G3894" s="3" t="s">
        <v>7571</v>
      </c>
      <c r="H3894" s="3"/>
    </row>
    <row r="3895" ht="15.75" customHeight="1">
      <c r="A3895" s="2">
        <v>45713.0</v>
      </c>
      <c r="B3895" s="3" t="s">
        <v>57</v>
      </c>
      <c r="C3895" s="3" t="s">
        <v>71</v>
      </c>
      <c r="D3895" s="3" t="s">
        <v>19</v>
      </c>
      <c r="E3895" s="3" t="s">
        <v>20</v>
      </c>
      <c r="F3895" s="3" t="s">
        <v>7572</v>
      </c>
      <c r="G3895" s="3" t="s">
        <v>7573</v>
      </c>
      <c r="H3895" s="3"/>
    </row>
    <row r="3896" ht="15.75" customHeight="1">
      <c r="A3896" s="2">
        <v>45713.0</v>
      </c>
      <c r="B3896" s="3" t="s">
        <v>57</v>
      </c>
      <c r="C3896" s="3" t="s">
        <v>71</v>
      </c>
      <c r="D3896" s="3" t="s">
        <v>68</v>
      </c>
      <c r="E3896" s="3" t="s">
        <v>59</v>
      </c>
      <c r="F3896" s="3" t="s">
        <v>7574</v>
      </c>
      <c r="G3896" s="3" t="s">
        <v>7575</v>
      </c>
      <c r="H3896" s="3"/>
    </row>
    <row r="3897" ht="15.75" customHeight="1">
      <c r="A3897" s="2">
        <v>45713.0</v>
      </c>
      <c r="B3897" s="3" t="s">
        <v>57</v>
      </c>
      <c r="C3897" s="3" t="s">
        <v>71</v>
      </c>
      <c r="D3897" s="3" t="s">
        <v>34</v>
      </c>
      <c r="E3897" s="3" t="s">
        <v>15</v>
      </c>
      <c r="F3897" s="3" t="s">
        <v>7576</v>
      </c>
      <c r="G3897" s="3" t="s">
        <v>7577</v>
      </c>
      <c r="H3897" s="3"/>
    </row>
    <row r="3898" ht="15.75" customHeight="1">
      <c r="A3898" s="2">
        <v>45713.0</v>
      </c>
      <c r="B3898" s="3" t="s">
        <v>57</v>
      </c>
      <c r="C3898" s="3" t="s">
        <v>71</v>
      </c>
      <c r="D3898" s="3" t="s">
        <v>9</v>
      </c>
      <c r="E3898" s="3" t="s">
        <v>15</v>
      </c>
      <c r="F3898" s="3" t="s">
        <v>7578</v>
      </c>
      <c r="G3898" s="3" t="s">
        <v>7579</v>
      </c>
      <c r="H3898" s="3"/>
    </row>
    <row r="3899" ht="15.75" customHeight="1">
      <c r="A3899" s="2">
        <v>45713.0</v>
      </c>
      <c r="B3899" s="3" t="s">
        <v>57</v>
      </c>
      <c r="C3899" s="4" t="s">
        <v>62</v>
      </c>
      <c r="D3899" s="3" t="s">
        <v>9</v>
      </c>
      <c r="E3899" s="3" t="s">
        <v>15</v>
      </c>
      <c r="F3899" s="3" t="s">
        <v>7580</v>
      </c>
      <c r="G3899" s="3" t="s">
        <v>7581</v>
      </c>
      <c r="H3899" s="3"/>
    </row>
    <row r="3900" ht="15.75" customHeight="1">
      <c r="A3900" s="2">
        <v>45713.0</v>
      </c>
      <c r="B3900" s="3" t="s">
        <v>57</v>
      </c>
      <c r="C3900" s="4" t="s">
        <v>62</v>
      </c>
      <c r="D3900" s="3" t="s">
        <v>9</v>
      </c>
      <c r="E3900" s="3" t="s">
        <v>20</v>
      </c>
      <c r="F3900" s="3" t="s">
        <v>2140</v>
      </c>
      <c r="G3900" s="3" t="s">
        <v>7582</v>
      </c>
      <c r="H3900" s="3"/>
    </row>
    <row r="3901" ht="15.75" customHeight="1">
      <c r="A3901" s="2">
        <v>45713.0</v>
      </c>
      <c r="B3901" s="3" t="s">
        <v>57</v>
      </c>
      <c r="C3901" s="4" t="s">
        <v>62</v>
      </c>
      <c r="D3901" s="3" t="s">
        <v>9</v>
      </c>
      <c r="E3901" s="3" t="s">
        <v>20</v>
      </c>
      <c r="F3901" s="3" t="s">
        <v>7583</v>
      </c>
      <c r="G3901" s="3" t="s">
        <v>7584</v>
      </c>
      <c r="H3901" s="3"/>
    </row>
    <row r="3902" ht="15.75" customHeight="1">
      <c r="A3902" s="2">
        <v>45713.0</v>
      </c>
      <c r="B3902" s="3" t="s">
        <v>57</v>
      </c>
      <c r="C3902" s="3" t="s">
        <v>58</v>
      </c>
      <c r="D3902" s="3" t="s">
        <v>19</v>
      </c>
      <c r="E3902" s="3" t="s">
        <v>59</v>
      </c>
      <c r="F3902" s="3" t="s">
        <v>7585</v>
      </c>
      <c r="G3902" s="3" t="s">
        <v>7586</v>
      </c>
      <c r="H3902" s="3"/>
    </row>
    <row r="3903" ht="15.75" customHeight="1">
      <c r="A3903" s="2">
        <v>45713.0</v>
      </c>
      <c r="B3903" s="3" t="s">
        <v>92</v>
      </c>
      <c r="C3903" s="3" t="s">
        <v>93</v>
      </c>
      <c r="D3903" s="3" t="s">
        <v>23</v>
      </c>
      <c r="E3903" s="3" t="s">
        <v>20</v>
      </c>
      <c r="F3903" s="3" t="s">
        <v>7587</v>
      </c>
      <c r="G3903" s="3" t="s">
        <v>7588</v>
      </c>
      <c r="H3903" s="3"/>
    </row>
    <row r="3904" ht="15.75" customHeight="1">
      <c r="A3904" s="2">
        <v>45713.0</v>
      </c>
      <c r="B3904" s="3" t="s">
        <v>7</v>
      </c>
      <c r="C3904" s="3" t="s">
        <v>106</v>
      </c>
      <c r="D3904" s="3" t="s">
        <v>68</v>
      </c>
      <c r="E3904" s="3" t="s">
        <v>20</v>
      </c>
      <c r="F3904" s="3" t="s">
        <v>7589</v>
      </c>
      <c r="G3904" s="3" t="s">
        <v>7590</v>
      </c>
      <c r="H3904" s="3"/>
    </row>
    <row r="3905" ht="15.75" customHeight="1">
      <c r="A3905" s="2">
        <v>45713.0</v>
      </c>
      <c r="B3905" s="3" t="s">
        <v>92</v>
      </c>
      <c r="C3905" s="3" t="s">
        <v>98</v>
      </c>
      <c r="D3905" s="3" t="s">
        <v>38</v>
      </c>
      <c r="E3905" s="3" t="s">
        <v>15</v>
      </c>
      <c r="F3905" s="3" t="s">
        <v>7591</v>
      </c>
      <c r="G3905" s="3" t="s">
        <v>7592</v>
      </c>
      <c r="H3905" s="3"/>
    </row>
    <row r="3906" ht="15.75" customHeight="1">
      <c r="A3906" s="2">
        <v>45713.0</v>
      </c>
      <c r="B3906" s="3" t="s">
        <v>7</v>
      </c>
      <c r="C3906" s="3" t="s">
        <v>131</v>
      </c>
      <c r="D3906" s="3" t="s">
        <v>9</v>
      </c>
      <c r="E3906" s="3" t="s">
        <v>109</v>
      </c>
      <c r="F3906" s="3" t="s">
        <v>7593</v>
      </c>
      <c r="G3906" s="3" t="s">
        <v>7594</v>
      </c>
      <c r="H3906" s="3"/>
    </row>
    <row r="3907" ht="15.75" customHeight="1">
      <c r="A3907" s="2">
        <v>45713.0</v>
      </c>
      <c r="B3907" s="3" t="s">
        <v>7</v>
      </c>
      <c r="C3907" s="3" t="s">
        <v>126</v>
      </c>
      <c r="D3907" s="3" t="s">
        <v>23</v>
      </c>
      <c r="E3907" s="3" t="s">
        <v>15</v>
      </c>
      <c r="F3907" s="3" t="s">
        <v>7595</v>
      </c>
      <c r="G3907" s="3" t="s">
        <v>7596</v>
      </c>
      <c r="H3907" s="3"/>
    </row>
    <row r="3908" ht="15.75" customHeight="1">
      <c r="A3908" s="2">
        <v>45713.0</v>
      </c>
      <c r="B3908" s="3" t="s">
        <v>7</v>
      </c>
      <c r="C3908" s="3" t="s">
        <v>126</v>
      </c>
      <c r="D3908" s="3" t="s">
        <v>63</v>
      </c>
      <c r="E3908" s="3" t="s">
        <v>20</v>
      </c>
      <c r="F3908" s="3" t="s">
        <v>7597</v>
      </c>
      <c r="G3908" s="3" t="s">
        <v>7598</v>
      </c>
      <c r="H3908" s="3"/>
    </row>
    <row r="3909" ht="15.75" customHeight="1">
      <c r="A3909" s="2">
        <v>45713.0</v>
      </c>
      <c r="B3909" s="3" t="s">
        <v>7</v>
      </c>
      <c r="C3909" s="3" t="s">
        <v>126</v>
      </c>
      <c r="D3909" s="3" t="s">
        <v>9</v>
      </c>
      <c r="E3909" s="3" t="s">
        <v>109</v>
      </c>
      <c r="F3909" s="3" t="s">
        <v>7599</v>
      </c>
      <c r="G3909" s="3" t="s">
        <v>7600</v>
      </c>
      <c r="H3909" s="3"/>
    </row>
    <row r="3910" ht="15.75" customHeight="1">
      <c r="A3910" s="2">
        <v>45713.0</v>
      </c>
      <c r="B3910" s="3" t="s">
        <v>7</v>
      </c>
      <c r="C3910" s="3" t="s">
        <v>126</v>
      </c>
      <c r="D3910" s="3" t="s">
        <v>23</v>
      </c>
      <c r="E3910" s="3" t="s">
        <v>15</v>
      </c>
      <c r="F3910" s="3" t="s">
        <v>7601</v>
      </c>
      <c r="G3910" s="3" t="s">
        <v>7602</v>
      </c>
      <c r="H3910" s="3"/>
    </row>
    <row r="3911" ht="15.75" customHeight="1">
      <c r="A3911" s="2">
        <v>45713.0</v>
      </c>
      <c r="B3911" s="3" t="s">
        <v>7</v>
      </c>
      <c r="C3911" s="3" t="s">
        <v>126</v>
      </c>
      <c r="D3911" s="3" t="s">
        <v>26</v>
      </c>
      <c r="E3911" s="3" t="s">
        <v>1097</v>
      </c>
      <c r="F3911" s="3" t="s">
        <v>7603</v>
      </c>
      <c r="G3911" s="3" t="s">
        <v>7604</v>
      </c>
      <c r="H3911" s="3"/>
    </row>
    <row r="3912" ht="15.75" customHeight="1">
      <c r="A3912" s="2">
        <v>45713.0</v>
      </c>
      <c r="B3912" s="3" t="s">
        <v>7</v>
      </c>
      <c r="C3912" s="3" t="s">
        <v>118</v>
      </c>
      <c r="D3912" s="3" t="s">
        <v>26</v>
      </c>
      <c r="E3912" s="3" t="s">
        <v>1097</v>
      </c>
      <c r="F3912" s="3" t="s">
        <v>7605</v>
      </c>
      <c r="G3912" s="3" t="s">
        <v>7606</v>
      </c>
      <c r="H3912" s="3"/>
    </row>
    <row r="3913" ht="15.75" customHeight="1">
      <c r="A3913" s="2">
        <v>45713.0</v>
      </c>
      <c r="B3913" s="3" t="s">
        <v>7</v>
      </c>
      <c r="C3913" s="3" t="s">
        <v>118</v>
      </c>
      <c r="D3913" s="3" t="s">
        <v>63</v>
      </c>
      <c r="E3913" s="3" t="s">
        <v>20</v>
      </c>
      <c r="F3913" s="3" t="s">
        <v>7607</v>
      </c>
      <c r="G3913" s="3" t="s">
        <v>7608</v>
      </c>
      <c r="H3913" s="3"/>
    </row>
    <row r="3914" ht="15.75" customHeight="1">
      <c r="A3914" s="2">
        <v>45713.0</v>
      </c>
      <c r="B3914" s="3" t="s">
        <v>7</v>
      </c>
      <c r="C3914" s="3" t="s">
        <v>118</v>
      </c>
      <c r="D3914" s="3" t="s">
        <v>68</v>
      </c>
      <c r="E3914" s="3" t="s">
        <v>15</v>
      </c>
      <c r="F3914" s="3" t="s">
        <v>7609</v>
      </c>
      <c r="G3914" s="3" t="s">
        <v>7610</v>
      </c>
      <c r="H3914" s="3"/>
    </row>
    <row r="3915" ht="15.75" customHeight="1">
      <c r="A3915" s="2">
        <v>45713.0</v>
      </c>
      <c r="B3915" s="3" t="s">
        <v>7</v>
      </c>
      <c r="C3915" s="3" t="s">
        <v>106</v>
      </c>
      <c r="D3915" s="3" t="s">
        <v>23</v>
      </c>
      <c r="E3915" s="3" t="s">
        <v>15</v>
      </c>
      <c r="F3915" s="3" t="s">
        <v>7611</v>
      </c>
      <c r="G3915" s="3" t="s">
        <v>7612</v>
      </c>
      <c r="H3915" s="3"/>
    </row>
    <row r="3916" ht="15.75" customHeight="1">
      <c r="A3916" s="2">
        <v>45713.0</v>
      </c>
      <c r="B3916" s="3" t="s">
        <v>7</v>
      </c>
      <c r="C3916" s="3" t="s">
        <v>8</v>
      </c>
      <c r="D3916" s="3" t="s">
        <v>34</v>
      </c>
      <c r="E3916" s="3" t="s">
        <v>10</v>
      </c>
      <c r="F3916" s="3" t="s">
        <v>7613</v>
      </c>
      <c r="G3916" s="3" t="s">
        <v>7614</v>
      </c>
      <c r="H3916" s="3"/>
    </row>
    <row r="3917" ht="15.75" customHeight="1">
      <c r="A3917" s="2">
        <v>45713.0</v>
      </c>
      <c r="B3917" s="3" t="s">
        <v>7</v>
      </c>
      <c r="C3917" s="3" t="s">
        <v>8</v>
      </c>
      <c r="D3917" s="3" t="s">
        <v>23</v>
      </c>
      <c r="E3917" s="3" t="s">
        <v>15</v>
      </c>
      <c r="F3917" s="3" t="s">
        <v>7615</v>
      </c>
      <c r="G3917" s="3" t="s">
        <v>7616</v>
      </c>
      <c r="H3917" s="3"/>
    </row>
    <row r="3918" ht="15.75" customHeight="1">
      <c r="A3918" s="2">
        <v>45713.0</v>
      </c>
      <c r="B3918" s="3" t="s">
        <v>7</v>
      </c>
      <c r="C3918" s="3" t="s">
        <v>8</v>
      </c>
      <c r="D3918" s="3" t="s">
        <v>23</v>
      </c>
      <c r="E3918" s="3" t="s">
        <v>15</v>
      </c>
      <c r="F3918" s="3" t="s">
        <v>7617</v>
      </c>
      <c r="G3918" s="3" t="s">
        <v>7618</v>
      </c>
      <c r="H3918" s="3"/>
    </row>
    <row r="3919" ht="15.75" customHeight="1">
      <c r="A3919" s="2">
        <v>45713.0</v>
      </c>
      <c r="B3919" s="3" t="s">
        <v>7</v>
      </c>
      <c r="C3919" s="3" t="s">
        <v>8</v>
      </c>
      <c r="D3919" s="3" t="s">
        <v>9</v>
      </c>
      <c r="E3919" s="3" t="s">
        <v>109</v>
      </c>
      <c r="F3919" s="3" t="s">
        <v>7619</v>
      </c>
      <c r="G3919" s="3" t="s">
        <v>3232</v>
      </c>
      <c r="H3919" s="3"/>
    </row>
    <row r="3920" ht="15.75" customHeight="1">
      <c r="A3920" s="2">
        <v>45713.0</v>
      </c>
      <c r="B3920" s="3" t="s">
        <v>92</v>
      </c>
      <c r="C3920" s="3" t="s">
        <v>93</v>
      </c>
      <c r="D3920" s="3" t="s">
        <v>68</v>
      </c>
      <c r="E3920" s="3" t="s">
        <v>20</v>
      </c>
      <c r="F3920" s="3" t="s">
        <v>7620</v>
      </c>
      <c r="G3920" s="3" t="s">
        <v>7621</v>
      </c>
      <c r="H3920" s="3"/>
    </row>
    <row r="3921" ht="15.75" customHeight="1">
      <c r="A3921" s="2">
        <v>45713.0</v>
      </c>
      <c r="B3921" s="3" t="s">
        <v>7</v>
      </c>
      <c r="C3921" s="3" t="s">
        <v>131</v>
      </c>
      <c r="D3921" s="3" t="s">
        <v>26</v>
      </c>
      <c r="E3921" s="3" t="s">
        <v>660</v>
      </c>
      <c r="F3921" s="3" t="s">
        <v>7622</v>
      </c>
      <c r="G3921" s="3" t="s">
        <v>7623</v>
      </c>
      <c r="H3921" s="3"/>
    </row>
    <row r="3922" ht="15.75" customHeight="1">
      <c r="A3922" s="2">
        <v>45713.0</v>
      </c>
      <c r="B3922" s="3" t="s">
        <v>7</v>
      </c>
      <c r="C3922" s="3" t="s">
        <v>131</v>
      </c>
      <c r="D3922" s="3" t="s">
        <v>9</v>
      </c>
      <c r="E3922" s="3" t="s">
        <v>109</v>
      </c>
      <c r="F3922" s="3" t="s">
        <v>7624</v>
      </c>
      <c r="G3922" s="3" t="s">
        <v>7625</v>
      </c>
      <c r="H3922" s="3"/>
    </row>
    <row r="3923" ht="15.75" customHeight="1">
      <c r="A3923" s="2">
        <v>45713.0</v>
      </c>
      <c r="B3923" s="3" t="s">
        <v>7</v>
      </c>
      <c r="C3923" s="3" t="s">
        <v>118</v>
      </c>
      <c r="D3923" s="3" t="s">
        <v>23</v>
      </c>
      <c r="E3923" s="3" t="s">
        <v>15</v>
      </c>
      <c r="F3923" s="3" t="s">
        <v>7626</v>
      </c>
      <c r="G3923" s="3" t="s">
        <v>7627</v>
      </c>
      <c r="H3923" s="3"/>
    </row>
    <row r="3924" ht="15.75" customHeight="1">
      <c r="A3924" s="2">
        <v>45713.0</v>
      </c>
      <c r="B3924" s="3" t="s">
        <v>7</v>
      </c>
      <c r="C3924" s="3" t="s">
        <v>131</v>
      </c>
      <c r="D3924" s="3" t="s">
        <v>23</v>
      </c>
      <c r="E3924" s="3" t="s">
        <v>15</v>
      </c>
      <c r="F3924" s="3" t="s">
        <v>7628</v>
      </c>
      <c r="G3924" s="3" t="s">
        <v>7629</v>
      </c>
      <c r="H3924" s="3"/>
    </row>
    <row r="3925" ht="15.75" customHeight="1">
      <c r="A3925" s="2">
        <v>45713.0</v>
      </c>
      <c r="B3925" s="3" t="s">
        <v>92</v>
      </c>
      <c r="C3925" s="3" t="s">
        <v>98</v>
      </c>
      <c r="D3925" s="3" t="s">
        <v>34</v>
      </c>
      <c r="E3925" s="3" t="s">
        <v>109</v>
      </c>
      <c r="F3925" s="3" t="s">
        <v>7630</v>
      </c>
      <c r="G3925" s="3" t="s">
        <v>7631</v>
      </c>
      <c r="H3925" s="3"/>
    </row>
    <row r="3926" ht="15.75" customHeight="1">
      <c r="A3926" s="2">
        <v>45713.0</v>
      </c>
      <c r="B3926" s="3" t="s">
        <v>7</v>
      </c>
      <c r="C3926" s="3" t="s">
        <v>131</v>
      </c>
      <c r="D3926" s="3" t="s">
        <v>63</v>
      </c>
      <c r="E3926" s="3" t="s">
        <v>20</v>
      </c>
      <c r="F3926" s="3" t="s">
        <v>7632</v>
      </c>
      <c r="G3926" s="3" t="s">
        <v>7633</v>
      </c>
      <c r="H3926" s="3"/>
    </row>
    <row r="3927" ht="15.75" customHeight="1">
      <c r="A3927" s="2">
        <v>45713.0</v>
      </c>
      <c r="B3927" s="3" t="s">
        <v>92</v>
      </c>
      <c r="C3927" s="3" t="s">
        <v>98</v>
      </c>
      <c r="D3927" s="3" t="s">
        <v>38</v>
      </c>
      <c r="E3927" s="3" t="s">
        <v>15</v>
      </c>
      <c r="F3927" s="3" t="s">
        <v>7634</v>
      </c>
      <c r="G3927" s="3" t="s">
        <v>7635</v>
      </c>
      <c r="H3927" s="3"/>
    </row>
    <row r="3928" ht="15.75" customHeight="1">
      <c r="A3928" s="2">
        <v>45713.0</v>
      </c>
      <c r="B3928" s="3" t="s">
        <v>92</v>
      </c>
      <c r="C3928" s="3" t="s">
        <v>98</v>
      </c>
      <c r="D3928" s="3" t="s">
        <v>19</v>
      </c>
      <c r="E3928" s="3" t="s">
        <v>15</v>
      </c>
      <c r="F3928" s="3" t="s">
        <v>7636</v>
      </c>
      <c r="G3928" s="3" t="s">
        <v>7637</v>
      </c>
      <c r="H3928" s="3"/>
    </row>
    <row r="3929" ht="15.75" customHeight="1">
      <c r="A3929" s="2">
        <v>45713.0</v>
      </c>
      <c r="B3929" s="3" t="s">
        <v>92</v>
      </c>
      <c r="C3929" s="3" t="s">
        <v>98</v>
      </c>
      <c r="D3929" s="3" t="s">
        <v>19</v>
      </c>
      <c r="E3929" s="3" t="s">
        <v>15</v>
      </c>
      <c r="F3929" s="3" t="s">
        <v>7638</v>
      </c>
      <c r="G3929" s="3" t="s">
        <v>7639</v>
      </c>
      <c r="H3929" s="3"/>
    </row>
    <row r="3930" ht="15.75" customHeight="1">
      <c r="A3930" s="2">
        <v>45713.0</v>
      </c>
      <c r="B3930" s="3" t="s">
        <v>92</v>
      </c>
      <c r="C3930" s="3" t="s">
        <v>144</v>
      </c>
      <c r="D3930" s="3" t="s">
        <v>23</v>
      </c>
      <c r="E3930" s="3" t="s">
        <v>20</v>
      </c>
      <c r="F3930" s="3" t="s">
        <v>7640</v>
      </c>
      <c r="G3930" s="3" t="s">
        <v>3580</v>
      </c>
      <c r="H3930" s="3"/>
    </row>
    <row r="3931" ht="15.75" customHeight="1">
      <c r="A3931" s="2">
        <v>45713.0</v>
      </c>
      <c r="B3931" s="3" t="s">
        <v>92</v>
      </c>
      <c r="C3931" s="3" t="s">
        <v>144</v>
      </c>
      <c r="D3931" s="3" t="s">
        <v>26</v>
      </c>
      <c r="E3931" s="3" t="s">
        <v>101</v>
      </c>
      <c r="F3931" s="3" t="s">
        <v>7641</v>
      </c>
      <c r="G3931" s="3" t="s">
        <v>7642</v>
      </c>
      <c r="H3931" s="3"/>
    </row>
    <row r="3932" ht="15.75" customHeight="1">
      <c r="A3932" s="2">
        <v>45713.0</v>
      </c>
      <c r="B3932" s="3" t="s">
        <v>92</v>
      </c>
      <c r="C3932" s="4" t="s">
        <v>149</v>
      </c>
      <c r="D3932" s="3" t="s">
        <v>9</v>
      </c>
      <c r="E3932" s="3" t="s">
        <v>101</v>
      </c>
      <c r="F3932" s="3" t="s">
        <v>7643</v>
      </c>
      <c r="G3932" s="3" t="s">
        <v>7644</v>
      </c>
      <c r="H3932" s="3"/>
    </row>
    <row r="3933" ht="15.75" customHeight="1">
      <c r="A3933" s="2">
        <v>45713.0</v>
      </c>
      <c r="B3933" s="3" t="s">
        <v>92</v>
      </c>
      <c r="C3933" s="3" t="s">
        <v>144</v>
      </c>
      <c r="D3933" s="3" t="s">
        <v>38</v>
      </c>
      <c r="E3933" s="3" t="s">
        <v>15</v>
      </c>
      <c r="F3933" s="3" t="s">
        <v>7645</v>
      </c>
      <c r="G3933" s="3" t="s">
        <v>7646</v>
      </c>
      <c r="H3933" s="3"/>
    </row>
    <row r="3934" ht="15.75" customHeight="1">
      <c r="A3934" s="2">
        <v>45713.0</v>
      </c>
      <c r="B3934" s="3" t="s">
        <v>92</v>
      </c>
      <c r="C3934" s="4" t="s">
        <v>149</v>
      </c>
      <c r="D3934" s="3" t="s">
        <v>9</v>
      </c>
      <c r="E3934" s="3" t="s">
        <v>109</v>
      </c>
      <c r="F3934" s="3" t="s">
        <v>7647</v>
      </c>
      <c r="G3934" s="3" t="s">
        <v>7648</v>
      </c>
      <c r="H3934" s="3"/>
    </row>
    <row r="3935" ht="15.75" customHeight="1">
      <c r="A3935" s="2">
        <v>45713.0</v>
      </c>
      <c r="B3935" s="3" t="s">
        <v>92</v>
      </c>
      <c r="C3935" s="4" t="s">
        <v>149</v>
      </c>
      <c r="D3935" s="3" t="s">
        <v>26</v>
      </c>
      <c r="E3935" s="3" t="s">
        <v>15</v>
      </c>
      <c r="F3935" s="3" t="s">
        <v>7649</v>
      </c>
      <c r="G3935" s="3" t="s">
        <v>7650</v>
      </c>
      <c r="H3935" s="3"/>
    </row>
    <row r="3936" ht="15.75" customHeight="1">
      <c r="A3936" s="2">
        <v>45713.0</v>
      </c>
      <c r="B3936" s="3" t="s">
        <v>92</v>
      </c>
      <c r="C3936" s="4" t="s">
        <v>149</v>
      </c>
      <c r="D3936" s="3" t="s">
        <v>23</v>
      </c>
      <c r="E3936" s="3" t="s">
        <v>20</v>
      </c>
      <c r="F3936" s="3" t="s">
        <v>7651</v>
      </c>
      <c r="G3936" s="3" t="s">
        <v>7652</v>
      </c>
      <c r="H3936" s="3"/>
    </row>
    <row r="3937" ht="15.75" customHeight="1">
      <c r="A3937" s="2">
        <v>45713.0</v>
      </c>
      <c r="B3937" s="3" t="s">
        <v>92</v>
      </c>
      <c r="C3937" s="3" t="s">
        <v>158</v>
      </c>
      <c r="D3937" s="3" t="s">
        <v>38</v>
      </c>
      <c r="E3937" s="3" t="s">
        <v>15</v>
      </c>
      <c r="F3937" s="3" t="s">
        <v>7653</v>
      </c>
      <c r="G3937" s="3" t="s">
        <v>7654</v>
      </c>
      <c r="H3937" s="3"/>
    </row>
    <row r="3938" ht="15.75" customHeight="1">
      <c r="A3938" s="2">
        <v>45713.0</v>
      </c>
      <c r="B3938" s="3" t="s">
        <v>92</v>
      </c>
      <c r="C3938" s="3" t="s">
        <v>158</v>
      </c>
      <c r="D3938" s="3" t="s">
        <v>23</v>
      </c>
      <c r="E3938" s="3" t="s">
        <v>20</v>
      </c>
      <c r="F3938" s="3" t="s">
        <v>7655</v>
      </c>
      <c r="G3938" s="3" t="s">
        <v>7656</v>
      </c>
      <c r="H3938" s="3"/>
    </row>
    <row r="3939" ht="15.75" customHeight="1">
      <c r="A3939" s="2">
        <v>45713.0</v>
      </c>
      <c r="B3939" s="3" t="s">
        <v>92</v>
      </c>
      <c r="C3939" s="3" t="s">
        <v>158</v>
      </c>
      <c r="D3939" s="3" t="s">
        <v>9</v>
      </c>
      <c r="E3939" s="3" t="s">
        <v>109</v>
      </c>
      <c r="F3939" s="3" t="s">
        <v>7657</v>
      </c>
      <c r="G3939" s="3" t="s">
        <v>7658</v>
      </c>
      <c r="H3939" s="3"/>
    </row>
    <row r="3940" ht="15.75" customHeight="1">
      <c r="A3940" s="2">
        <v>45713.0</v>
      </c>
      <c r="B3940" s="3" t="s">
        <v>92</v>
      </c>
      <c r="C3940" s="3" t="s">
        <v>158</v>
      </c>
      <c r="D3940" s="3" t="s">
        <v>38</v>
      </c>
      <c r="E3940" s="3" t="s">
        <v>15</v>
      </c>
      <c r="F3940" s="3" t="s">
        <v>7659</v>
      </c>
      <c r="G3940" s="3" t="s">
        <v>7660</v>
      </c>
      <c r="H3940" s="3"/>
    </row>
    <row r="3941" ht="15.75" customHeight="1">
      <c r="A3941" s="2">
        <v>45713.0</v>
      </c>
      <c r="B3941" s="3" t="s">
        <v>92</v>
      </c>
      <c r="C3941" s="4" t="s">
        <v>149</v>
      </c>
      <c r="D3941" s="3" t="s">
        <v>38</v>
      </c>
      <c r="E3941" s="3" t="s">
        <v>15</v>
      </c>
      <c r="F3941" s="3" t="s">
        <v>7661</v>
      </c>
      <c r="G3941" s="3" t="s">
        <v>7662</v>
      </c>
      <c r="H3941" s="3"/>
    </row>
    <row r="3942" ht="15.75" customHeight="1">
      <c r="A3942" s="2">
        <v>45714.0</v>
      </c>
      <c r="B3942" s="3" t="s">
        <v>13</v>
      </c>
      <c r="C3942" s="3" t="s">
        <v>169</v>
      </c>
      <c r="D3942" s="3" t="s">
        <v>63</v>
      </c>
      <c r="E3942" s="3" t="s">
        <v>15</v>
      </c>
      <c r="F3942" s="3" t="s">
        <v>7663</v>
      </c>
      <c r="G3942" s="3" t="s">
        <v>7664</v>
      </c>
      <c r="H3942" s="3"/>
    </row>
    <row r="3943" ht="15.75" customHeight="1">
      <c r="A3943" s="2">
        <v>45714.0</v>
      </c>
      <c r="B3943" s="3" t="s">
        <v>13</v>
      </c>
      <c r="C3943" s="3" t="s">
        <v>37</v>
      </c>
      <c r="D3943" s="3" t="s">
        <v>23</v>
      </c>
      <c r="E3943" s="3" t="s">
        <v>20</v>
      </c>
      <c r="F3943" s="3" t="s">
        <v>7665</v>
      </c>
      <c r="G3943" s="3" t="s">
        <v>7666</v>
      </c>
      <c r="H3943" s="3"/>
    </row>
    <row r="3944" ht="15.75" customHeight="1">
      <c r="A3944" s="2">
        <v>45714.0</v>
      </c>
      <c r="B3944" s="3" t="s">
        <v>13</v>
      </c>
      <c r="C3944" s="3" t="s">
        <v>169</v>
      </c>
      <c r="D3944" s="3" t="s">
        <v>34</v>
      </c>
      <c r="E3944" s="3" t="s">
        <v>101</v>
      </c>
      <c r="F3944" s="3" t="s">
        <v>7667</v>
      </c>
      <c r="G3944" s="3" t="s">
        <v>7668</v>
      </c>
      <c r="H3944" s="3"/>
    </row>
    <row r="3945" ht="15.75" customHeight="1">
      <c r="A3945" s="2">
        <v>45714.0</v>
      </c>
      <c r="B3945" s="3" t="s">
        <v>13</v>
      </c>
      <c r="C3945" s="3" t="s">
        <v>169</v>
      </c>
      <c r="D3945" s="3" t="s">
        <v>26</v>
      </c>
      <c r="E3945" s="3" t="s">
        <v>15</v>
      </c>
      <c r="F3945" s="3" t="s">
        <v>7669</v>
      </c>
      <c r="G3945" s="3" t="s">
        <v>7670</v>
      </c>
      <c r="H3945" s="3"/>
    </row>
    <row r="3946" ht="15.75" customHeight="1">
      <c r="A3946" s="2">
        <v>45714.0</v>
      </c>
      <c r="B3946" s="3" t="s">
        <v>13</v>
      </c>
      <c r="C3946" s="3" t="s">
        <v>169</v>
      </c>
      <c r="D3946" s="3" t="s">
        <v>34</v>
      </c>
      <c r="E3946" s="3" t="s">
        <v>15</v>
      </c>
      <c r="F3946" s="3" t="s">
        <v>7671</v>
      </c>
      <c r="G3946" s="3" t="s">
        <v>7672</v>
      </c>
      <c r="H3946" s="3"/>
    </row>
    <row r="3947" ht="15.75" customHeight="1">
      <c r="A3947" s="2">
        <v>45714.0</v>
      </c>
      <c r="B3947" s="3" t="s">
        <v>13</v>
      </c>
      <c r="C3947" s="3" t="s">
        <v>37</v>
      </c>
      <c r="D3947" s="3" t="s">
        <v>34</v>
      </c>
      <c r="E3947" s="3" t="s">
        <v>15</v>
      </c>
      <c r="F3947" s="3" t="s">
        <v>7673</v>
      </c>
      <c r="G3947" s="3" t="s">
        <v>7674</v>
      </c>
      <c r="H3947" s="3"/>
    </row>
    <row r="3948" ht="15.75" customHeight="1">
      <c r="A3948" s="2">
        <v>45714.0</v>
      </c>
      <c r="B3948" s="3" t="s">
        <v>13</v>
      </c>
      <c r="C3948" s="3" t="s">
        <v>37</v>
      </c>
      <c r="D3948" s="3" t="s">
        <v>23</v>
      </c>
      <c r="E3948" s="3" t="s">
        <v>59</v>
      </c>
      <c r="F3948" s="3" t="s">
        <v>7675</v>
      </c>
      <c r="G3948" s="3" t="s">
        <v>7676</v>
      </c>
      <c r="H3948" s="3"/>
    </row>
    <row r="3949" ht="15.75" customHeight="1">
      <c r="A3949" s="2">
        <v>45714.0</v>
      </c>
      <c r="B3949" s="3" t="s">
        <v>13</v>
      </c>
      <c r="C3949" s="3" t="s">
        <v>37</v>
      </c>
      <c r="D3949" s="3" t="s">
        <v>26</v>
      </c>
      <c r="E3949" s="3" t="s">
        <v>20</v>
      </c>
      <c r="F3949" s="3" t="s">
        <v>7677</v>
      </c>
      <c r="G3949" s="3" t="s">
        <v>7678</v>
      </c>
      <c r="H3949" s="3"/>
    </row>
    <row r="3950" ht="15.75" customHeight="1">
      <c r="A3950" s="2">
        <v>45714.0</v>
      </c>
      <c r="B3950" s="3" t="s">
        <v>13</v>
      </c>
      <c r="C3950" s="3" t="s">
        <v>18</v>
      </c>
      <c r="D3950" s="3" t="s">
        <v>63</v>
      </c>
      <c r="E3950" s="3" t="s">
        <v>15</v>
      </c>
      <c r="F3950" s="3" t="s">
        <v>7679</v>
      </c>
      <c r="G3950" s="3" t="s">
        <v>7680</v>
      </c>
      <c r="H3950" s="3"/>
    </row>
    <row r="3951" ht="15.75" customHeight="1">
      <c r="A3951" s="2">
        <v>45714.0</v>
      </c>
      <c r="B3951" s="3" t="s">
        <v>13</v>
      </c>
      <c r="C3951" s="3" t="s">
        <v>29</v>
      </c>
      <c r="D3951" s="3" t="s">
        <v>38</v>
      </c>
      <c r="E3951" s="3" t="s">
        <v>15</v>
      </c>
      <c r="F3951" s="3" t="s">
        <v>7681</v>
      </c>
      <c r="G3951" s="3" t="s">
        <v>7682</v>
      </c>
      <c r="H3951" s="3"/>
    </row>
    <row r="3952" ht="15.75" customHeight="1">
      <c r="A3952" s="2">
        <v>45714.0</v>
      </c>
      <c r="B3952" s="3" t="s">
        <v>13</v>
      </c>
      <c r="C3952" s="3" t="s">
        <v>29</v>
      </c>
      <c r="D3952" s="3" t="s">
        <v>63</v>
      </c>
      <c r="E3952" s="3" t="s">
        <v>59</v>
      </c>
      <c r="F3952" s="3" t="s">
        <v>7683</v>
      </c>
      <c r="G3952" s="3" t="s">
        <v>7684</v>
      </c>
      <c r="H3952" s="3"/>
    </row>
    <row r="3953" ht="15.75" customHeight="1">
      <c r="A3953" s="2">
        <v>45714.0</v>
      </c>
      <c r="B3953" s="3" t="s">
        <v>13</v>
      </c>
      <c r="C3953" s="3" t="s">
        <v>18</v>
      </c>
      <c r="D3953" s="3" t="s">
        <v>68</v>
      </c>
      <c r="E3953" s="3" t="s">
        <v>20</v>
      </c>
      <c r="F3953" s="3" t="s">
        <v>7685</v>
      </c>
      <c r="G3953" s="3" t="s">
        <v>7686</v>
      </c>
      <c r="H3953" s="3"/>
    </row>
    <row r="3954" ht="15.75" customHeight="1">
      <c r="A3954" s="2">
        <v>45714.0</v>
      </c>
      <c r="B3954" s="3" t="s">
        <v>13</v>
      </c>
      <c r="C3954" s="3" t="s">
        <v>18</v>
      </c>
      <c r="D3954" s="3" t="s">
        <v>19</v>
      </c>
      <c r="E3954" s="3" t="s">
        <v>20</v>
      </c>
      <c r="F3954" s="3" t="s">
        <v>7687</v>
      </c>
      <c r="G3954" s="3" t="s">
        <v>6657</v>
      </c>
      <c r="H3954" s="3"/>
    </row>
    <row r="3955" ht="15.75" customHeight="1">
      <c r="A3955" s="2">
        <v>45714.0</v>
      </c>
      <c r="B3955" s="3" t="s">
        <v>13</v>
      </c>
      <c r="C3955" s="3" t="s">
        <v>18</v>
      </c>
      <c r="D3955" s="3" t="s">
        <v>34</v>
      </c>
      <c r="E3955" s="3" t="s">
        <v>15</v>
      </c>
      <c r="F3955" s="3" t="s">
        <v>7688</v>
      </c>
      <c r="G3955" s="3" t="s">
        <v>7689</v>
      </c>
      <c r="H3955" s="3"/>
    </row>
    <row r="3956" ht="15.75" customHeight="1">
      <c r="A3956" s="2">
        <v>45714.0</v>
      </c>
      <c r="B3956" s="3" t="s">
        <v>13</v>
      </c>
      <c r="C3956" s="3" t="s">
        <v>18</v>
      </c>
      <c r="D3956" s="3" t="s">
        <v>23</v>
      </c>
      <c r="E3956" s="3" t="s">
        <v>59</v>
      </c>
      <c r="F3956" s="3" t="s">
        <v>7690</v>
      </c>
      <c r="G3956" s="3" t="s">
        <v>7691</v>
      </c>
      <c r="H3956" s="3"/>
    </row>
    <row r="3957" ht="15.75" customHeight="1">
      <c r="A3957" s="2">
        <v>45714.0</v>
      </c>
      <c r="B3957" s="3" t="s">
        <v>13</v>
      </c>
      <c r="C3957" s="3" t="s">
        <v>14</v>
      </c>
      <c r="D3957" s="3" t="s">
        <v>23</v>
      </c>
      <c r="E3957" s="3" t="s">
        <v>20</v>
      </c>
      <c r="F3957" s="3" t="s">
        <v>7692</v>
      </c>
      <c r="G3957" s="3" t="s">
        <v>7693</v>
      </c>
      <c r="H3957" s="3"/>
    </row>
    <row r="3958" ht="15.75" customHeight="1">
      <c r="A3958" s="2">
        <v>45714.0</v>
      </c>
      <c r="B3958" s="3" t="s">
        <v>57</v>
      </c>
      <c r="C3958" s="3" t="s">
        <v>58</v>
      </c>
      <c r="D3958" s="3" t="s">
        <v>19</v>
      </c>
      <c r="E3958" s="3" t="s">
        <v>59</v>
      </c>
      <c r="F3958" s="3" t="s">
        <v>7694</v>
      </c>
      <c r="G3958" s="3" t="s">
        <v>7695</v>
      </c>
      <c r="H3958" s="3"/>
    </row>
    <row r="3959" ht="15.75" customHeight="1">
      <c r="A3959" s="2">
        <v>45714.0</v>
      </c>
      <c r="B3959" s="3" t="s">
        <v>13</v>
      </c>
      <c r="C3959" s="3" t="s">
        <v>37</v>
      </c>
      <c r="D3959" s="3" t="s">
        <v>26</v>
      </c>
      <c r="E3959" s="3" t="s">
        <v>20</v>
      </c>
      <c r="F3959" s="3" t="s">
        <v>7696</v>
      </c>
      <c r="G3959" s="3" t="s">
        <v>7697</v>
      </c>
      <c r="H3959" s="3"/>
    </row>
    <row r="3960" ht="15.75" customHeight="1">
      <c r="A3960" s="2">
        <v>45714.0</v>
      </c>
      <c r="B3960" s="3" t="s">
        <v>57</v>
      </c>
      <c r="C3960" s="3" t="s">
        <v>58</v>
      </c>
      <c r="D3960" s="3" t="s">
        <v>38</v>
      </c>
      <c r="E3960" s="3" t="s">
        <v>20</v>
      </c>
      <c r="F3960" s="3" t="s">
        <v>7698</v>
      </c>
      <c r="G3960" s="3" t="s">
        <v>7699</v>
      </c>
      <c r="H3960" s="3"/>
    </row>
    <row r="3961" ht="15.75" customHeight="1">
      <c r="A3961" s="2">
        <v>45714.0</v>
      </c>
      <c r="B3961" s="3" t="s">
        <v>57</v>
      </c>
      <c r="C3961" s="3" t="s">
        <v>85</v>
      </c>
      <c r="D3961" s="3" t="s">
        <v>38</v>
      </c>
      <c r="E3961" s="3" t="s">
        <v>20</v>
      </c>
      <c r="F3961" s="3" t="s">
        <v>7700</v>
      </c>
      <c r="G3961" s="3" t="s">
        <v>7701</v>
      </c>
      <c r="H3961" s="3"/>
    </row>
    <row r="3962" ht="15.75" customHeight="1">
      <c r="A3962" s="2">
        <v>45714.0</v>
      </c>
      <c r="B3962" s="3" t="s">
        <v>57</v>
      </c>
      <c r="C3962" s="3" t="s">
        <v>58</v>
      </c>
      <c r="D3962" s="3" t="s">
        <v>9</v>
      </c>
      <c r="E3962" s="3" t="s">
        <v>15</v>
      </c>
      <c r="F3962" s="3" t="s">
        <v>7702</v>
      </c>
      <c r="G3962" s="3" t="s">
        <v>7703</v>
      </c>
      <c r="H3962" s="3"/>
    </row>
    <row r="3963" ht="15.75" customHeight="1">
      <c r="A3963" s="2">
        <v>45714.0</v>
      </c>
      <c r="B3963" s="3" t="s">
        <v>13</v>
      </c>
      <c r="C3963" s="3" t="s">
        <v>14</v>
      </c>
      <c r="D3963" s="3" t="s">
        <v>23</v>
      </c>
      <c r="E3963" s="3" t="s">
        <v>59</v>
      </c>
      <c r="F3963" s="3" t="s">
        <v>7704</v>
      </c>
      <c r="G3963" s="3" t="s">
        <v>6528</v>
      </c>
      <c r="H3963" s="3"/>
    </row>
    <row r="3964" ht="15.75" customHeight="1">
      <c r="A3964" s="2">
        <v>45714.0</v>
      </c>
      <c r="B3964" s="3" t="s">
        <v>57</v>
      </c>
      <c r="C3964" s="3" t="s">
        <v>85</v>
      </c>
      <c r="D3964" s="3" t="s">
        <v>68</v>
      </c>
      <c r="E3964" s="3" t="s">
        <v>59</v>
      </c>
      <c r="F3964" s="3" t="s">
        <v>744</v>
      </c>
      <c r="G3964" s="3" t="s">
        <v>7705</v>
      </c>
      <c r="H3964" s="3"/>
    </row>
    <row r="3965" ht="15.75" customHeight="1">
      <c r="A3965" s="2">
        <v>45714.0</v>
      </c>
      <c r="B3965" s="3" t="s">
        <v>57</v>
      </c>
      <c r="C3965" s="3" t="s">
        <v>85</v>
      </c>
      <c r="D3965" s="3" t="s">
        <v>9</v>
      </c>
      <c r="E3965" s="3" t="s">
        <v>20</v>
      </c>
      <c r="F3965" s="3" t="s">
        <v>7706</v>
      </c>
      <c r="G3965" s="3" t="s">
        <v>7707</v>
      </c>
      <c r="H3965" s="3"/>
    </row>
    <row r="3966" ht="15.75" customHeight="1">
      <c r="A3966" s="2">
        <v>45714.0</v>
      </c>
      <c r="B3966" s="3" t="s">
        <v>57</v>
      </c>
      <c r="C3966" s="3" t="s">
        <v>85</v>
      </c>
      <c r="D3966" s="3" t="s">
        <v>68</v>
      </c>
      <c r="E3966" s="3" t="s">
        <v>59</v>
      </c>
      <c r="F3966" s="3" t="s">
        <v>7708</v>
      </c>
      <c r="G3966" s="3" t="s">
        <v>7709</v>
      </c>
      <c r="H3966" s="3"/>
    </row>
    <row r="3967" ht="15.75" customHeight="1">
      <c r="A3967" s="2">
        <v>45714.0</v>
      </c>
      <c r="B3967" s="3" t="s">
        <v>57</v>
      </c>
      <c r="C3967" s="3" t="s">
        <v>80</v>
      </c>
      <c r="D3967" s="3" t="s">
        <v>9</v>
      </c>
      <c r="E3967" s="3" t="s">
        <v>20</v>
      </c>
      <c r="F3967" s="3" t="s">
        <v>7710</v>
      </c>
      <c r="G3967" s="3" t="s">
        <v>7711</v>
      </c>
      <c r="H3967" s="3"/>
    </row>
    <row r="3968" ht="15.75" customHeight="1">
      <c r="A3968" s="2">
        <v>45714.0</v>
      </c>
      <c r="B3968" s="3" t="s">
        <v>57</v>
      </c>
      <c r="C3968" s="3" t="s">
        <v>80</v>
      </c>
      <c r="D3968" s="3" t="s">
        <v>23</v>
      </c>
      <c r="E3968" s="3" t="s">
        <v>59</v>
      </c>
      <c r="F3968" s="3" t="s">
        <v>7712</v>
      </c>
      <c r="G3968" s="3" t="s">
        <v>7713</v>
      </c>
      <c r="H3968" s="3"/>
    </row>
    <row r="3969" ht="15.75" customHeight="1">
      <c r="A3969" s="2">
        <v>45714.0</v>
      </c>
      <c r="B3969" s="3" t="s">
        <v>57</v>
      </c>
      <c r="C3969" s="3" t="s">
        <v>80</v>
      </c>
      <c r="D3969" s="3" t="s">
        <v>63</v>
      </c>
      <c r="E3969" s="3" t="s">
        <v>59</v>
      </c>
      <c r="F3969" s="3" t="s">
        <v>7714</v>
      </c>
      <c r="G3969" s="3" t="s">
        <v>7715</v>
      </c>
      <c r="H3969" s="3"/>
    </row>
    <row r="3970" ht="15.75" customHeight="1">
      <c r="A3970" s="2">
        <v>45714.0</v>
      </c>
      <c r="B3970" s="3" t="s">
        <v>57</v>
      </c>
      <c r="C3970" s="3" t="s">
        <v>80</v>
      </c>
      <c r="D3970" s="3" t="s">
        <v>68</v>
      </c>
      <c r="E3970" s="3" t="s">
        <v>59</v>
      </c>
      <c r="F3970" s="3" t="s">
        <v>7716</v>
      </c>
      <c r="G3970" s="3" t="s">
        <v>7717</v>
      </c>
      <c r="H3970" s="3"/>
    </row>
    <row r="3971" ht="15.75" customHeight="1">
      <c r="A3971" s="2">
        <v>45714.0</v>
      </c>
      <c r="B3971" s="3" t="s">
        <v>57</v>
      </c>
      <c r="C3971" s="3" t="s">
        <v>80</v>
      </c>
      <c r="D3971" s="3" t="s">
        <v>26</v>
      </c>
      <c r="E3971" s="3" t="s">
        <v>20</v>
      </c>
      <c r="F3971" s="3" t="s">
        <v>7718</v>
      </c>
      <c r="G3971" s="3" t="s">
        <v>7719</v>
      </c>
      <c r="H3971" s="3"/>
    </row>
    <row r="3972" ht="15.75" customHeight="1">
      <c r="A3972" s="2">
        <v>45714.0</v>
      </c>
      <c r="B3972" s="3" t="s">
        <v>57</v>
      </c>
      <c r="C3972" s="3" t="s">
        <v>71</v>
      </c>
      <c r="D3972" s="3" t="s">
        <v>9</v>
      </c>
      <c r="E3972" s="3" t="s">
        <v>15</v>
      </c>
      <c r="F3972" s="3" t="s">
        <v>7720</v>
      </c>
      <c r="G3972" s="3" t="s">
        <v>7721</v>
      </c>
      <c r="H3972" s="3"/>
    </row>
    <row r="3973" ht="15.75" customHeight="1">
      <c r="A3973" s="2">
        <v>45714.0</v>
      </c>
      <c r="B3973" s="3" t="s">
        <v>57</v>
      </c>
      <c r="C3973" s="3" t="s">
        <v>71</v>
      </c>
      <c r="D3973" s="3" t="s">
        <v>38</v>
      </c>
      <c r="E3973" s="3" t="s">
        <v>20</v>
      </c>
      <c r="F3973" s="3" t="s">
        <v>7722</v>
      </c>
      <c r="G3973" s="3" t="s">
        <v>7723</v>
      </c>
      <c r="H3973" s="3"/>
    </row>
    <row r="3974" ht="15.75" customHeight="1">
      <c r="A3974" s="2">
        <v>45714.0</v>
      </c>
      <c r="B3974" s="3" t="s">
        <v>57</v>
      </c>
      <c r="C3974" s="3" t="s">
        <v>71</v>
      </c>
      <c r="D3974" s="3" t="s">
        <v>23</v>
      </c>
      <c r="E3974" s="3" t="s">
        <v>59</v>
      </c>
      <c r="F3974" s="3" t="s">
        <v>7724</v>
      </c>
      <c r="G3974" s="3" t="s">
        <v>7725</v>
      </c>
      <c r="H3974" s="3"/>
    </row>
    <row r="3975" ht="15.75" customHeight="1">
      <c r="A3975" s="2">
        <v>45714.0</v>
      </c>
      <c r="B3975" s="3" t="s">
        <v>57</v>
      </c>
      <c r="C3975" s="3" t="s">
        <v>71</v>
      </c>
      <c r="D3975" s="3" t="s">
        <v>9</v>
      </c>
      <c r="E3975" s="3" t="s">
        <v>15</v>
      </c>
      <c r="F3975" s="3" t="s">
        <v>7726</v>
      </c>
      <c r="G3975" s="3" t="s">
        <v>7727</v>
      </c>
      <c r="H3975" s="3"/>
    </row>
    <row r="3976" ht="15.75" customHeight="1">
      <c r="A3976" s="2">
        <v>45714.0</v>
      </c>
      <c r="B3976" s="3" t="s">
        <v>57</v>
      </c>
      <c r="C3976" s="3" t="s">
        <v>71</v>
      </c>
      <c r="D3976" s="3" t="s">
        <v>23</v>
      </c>
      <c r="E3976" s="3" t="s">
        <v>59</v>
      </c>
      <c r="F3976" s="3" t="s">
        <v>7728</v>
      </c>
      <c r="G3976" s="3" t="s">
        <v>7729</v>
      </c>
      <c r="H3976" s="3"/>
    </row>
    <row r="3977" ht="15.75" customHeight="1">
      <c r="A3977" s="2">
        <v>45714.0</v>
      </c>
      <c r="B3977" s="3" t="s">
        <v>57</v>
      </c>
      <c r="C3977" s="4" t="s">
        <v>62</v>
      </c>
      <c r="D3977" s="3" t="s">
        <v>68</v>
      </c>
      <c r="E3977" s="3" t="s">
        <v>59</v>
      </c>
      <c r="F3977" s="3" t="s">
        <v>7730</v>
      </c>
      <c r="G3977" s="3" t="s">
        <v>7731</v>
      </c>
      <c r="H3977" s="3"/>
    </row>
    <row r="3978" ht="15.75" customHeight="1">
      <c r="A3978" s="2">
        <v>45714.0</v>
      </c>
      <c r="B3978" s="3" t="s">
        <v>57</v>
      </c>
      <c r="C3978" s="4" t="s">
        <v>62</v>
      </c>
      <c r="D3978" s="3" t="s">
        <v>19</v>
      </c>
      <c r="E3978" s="3" t="s">
        <v>59</v>
      </c>
      <c r="F3978" s="3" t="s">
        <v>7732</v>
      </c>
      <c r="G3978" s="3" t="s">
        <v>7733</v>
      </c>
      <c r="H3978" s="3"/>
    </row>
    <row r="3979" ht="15.75" customHeight="1">
      <c r="A3979" s="2">
        <v>45714.0</v>
      </c>
      <c r="B3979" s="3" t="s">
        <v>57</v>
      </c>
      <c r="C3979" s="3" t="s">
        <v>58</v>
      </c>
      <c r="D3979" s="3" t="s">
        <v>19</v>
      </c>
      <c r="E3979" s="3" t="s">
        <v>59</v>
      </c>
      <c r="F3979" s="3" t="s">
        <v>3023</v>
      </c>
      <c r="G3979" s="3" t="s">
        <v>7734</v>
      </c>
      <c r="H3979" s="3"/>
    </row>
    <row r="3980" ht="15.75" customHeight="1">
      <c r="A3980" s="2">
        <v>45714.0</v>
      </c>
      <c r="B3980" s="3" t="s">
        <v>57</v>
      </c>
      <c r="C3980" s="3" t="s">
        <v>58</v>
      </c>
      <c r="D3980" s="3" t="s">
        <v>9</v>
      </c>
      <c r="E3980" s="3" t="s">
        <v>20</v>
      </c>
      <c r="F3980" s="3" t="s">
        <v>7735</v>
      </c>
      <c r="G3980" s="3" t="s">
        <v>7736</v>
      </c>
      <c r="H3980" s="3"/>
    </row>
    <row r="3981" ht="15.75" customHeight="1">
      <c r="A3981" s="2">
        <v>45714.0</v>
      </c>
      <c r="B3981" s="3" t="s">
        <v>13</v>
      </c>
      <c r="C3981" s="3" t="s">
        <v>14</v>
      </c>
      <c r="D3981" s="3" t="s">
        <v>68</v>
      </c>
      <c r="E3981" s="3" t="s">
        <v>59</v>
      </c>
      <c r="F3981" s="3" t="s">
        <v>7737</v>
      </c>
      <c r="G3981" s="3" t="s">
        <v>7738</v>
      </c>
      <c r="H3981" s="3"/>
    </row>
    <row r="3982" ht="15.75" customHeight="1">
      <c r="A3982" s="2">
        <v>45714.0</v>
      </c>
      <c r="B3982" s="3" t="s">
        <v>7</v>
      </c>
      <c r="C3982" s="3" t="s">
        <v>106</v>
      </c>
      <c r="D3982" s="3" t="s">
        <v>68</v>
      </c>
      <c r="E3982" s="3" t="s">
        <v>15</v>
      </c>
      <c r="F3982" s="3" t="s">
        <v>7739</v>
      </c>
      <c r="G3982" s="3" t="s">
        <v>2507</v>
      </c>
      <c r="H3982" s="3"/>
    </row>
    <row r="3983" ht="15.75" customHeight="1">
      <c r="A3983" s="2">
        <v>45714.0</v>
      </c>
      <c r="B3983" s="3" t="s">
        <v>92</v>
      </c>
      <c r="C3983" s="3" t="s">
        <v>93</v>
      </c>
      <c r="D3983" s="3" t="s">
        <v>34</v>
      </c>
      <c r="E3983" s="3" t="s">
        <v>109</v>
      </c>
      <c r="F3983" s="3" t="s">
        <v>7740</v>
      </c>
      <c r="G3983" s="3" t="s">
        <v>7741</v>
      </c>
      <c r="H3983" s="3"/>
    </row>
    <row r="3984" ht="15.75" customHeight="1">
      <c r="A3984" s="2">
        <v>45714.0</v>
      </c>
      <c r="B3984" s="3" t="s">
        <v>7</v>
      </c>
      <c r="C3984" s="3" t="s">
        <v>131</v>
      </c>
      <c r="D3984" s="3" t="s">
        <v>34</v>
      </c>
      <c r="E3984" s="3" t="s">
        <v>109</v>
      </c>
      <c r="F3984" s="3" t="s">
        <v>7742</v>
      </c>
      <c r="G3984" s="3" t="s">
        <v>7743</v>
      </c>
      <c r="H3984" s="3"/>
    </row>
    <row r="3985" ht="15.75" customHeight="1">
      <c r="A3985" s="2">
        <v>45714.0</v>
      </c>
      <c r="B3985" s="3" t="s">
        <v>7</v>
      </c>
      <c r="C3985" s="3" t="s">
        <v>131</v>
      </c>
      <c r="D3985" s="3" t="s">
        <v>23</v>
      </c>
      <c r="E3985" s="3" t="s">
        <v>15</v>
      </c>
      <c r="F3985" s="3" t="s">
        <v>7744</v>
      </c>
      <c r="G3985" s="3" t="s">
        <v>7745</v>
      </c>
      <c r="H3985" s="3"/>
    </row>
    <row r="3986" ht="15.75" customHeight="1">
      <c r="A3986" s="2">
        <v>45714.0</v>
      </c>
      <c r="B3986" s="3" t="s">
        <v>7</v>
      </c>
      <c r="C3986" s="3" t="s">
        <v>131</v>
      </c>
      <c r="D3986" s="3" t="s">
        <v>63</v>
      </c>
      <c r="E3986" s="3" t="s">
        <v>15</v>
      </c>
      <c r="F3986" s="3" t="s">
        <v>7746</v>
      </c>
      <c r="G3986" s="3" t="s">
        <v>7747</v>
      </c>
      <c r="H3986" s="3"/>
    </row>
    <row r="3987" ht="15.75" customHeight="1">
      <c r="A3987" s="2">
        <v>45714.0</v>
      </c>
      <c r="B3987" s="3" t="s">
        <v>7</v>
      </c>
      <c r="C3987" s="3" t="s">
        <v>126</v>
      </c>
      <c r="D3987" s="3" t="s">
        <v>26</v>
      </c>
      <c r="E3987" s="3" t="s">
        <v>119</v>
      </c>
      <c r="F3987" s="3" t="s">
        <v>7748</v>
      </c>
      <c r="G3987" s="3" t="s">
        <v>7749</v>
      </c>
      <c r="H3987" s="3"/>
    </row>
    <row r="3988" ht="15.75" customHeight="1">
      <c r="A3988" s="2">
        <v>45714.0</v>
      </c>
      <c r="B3988" s="3" t="s">
        <v>7</v>
      </c>
      <c r="C3988" s="3" t="s">
        <v>126</v>
      </c>
      <c r="D3988" s="3" t="s">
        <v>38</v>
      </c>
      <c r="E3988" s="3" t="s">
        <v>109</v>
      </c>
      <c r="F3988" s="3" t="s">
        <v>7750</v>
      </c>
      <c r="G3988" s="3" t="s">
        <v>7751</v>
      </c>
      <c r="H3988" s="3"/>
    </row>
    <row r="3989" ht="15.75" customHeight="1">
      <c r="A3989" s="2">
        <v>45714.0</v>
      </c>
      <c r="B3989" s="3" t="s">
        <v>7</v>
      </c>
      <c r="C3989" s="3" t="s">
        <v>126</v>
      </c>
      <c r="D3989" s="3" t="s">
        <v>9</v>
      </c>
      <c r="E3989" s="3" t="s">
        <v>109</v>
      </c>
      <c r="F3989" s="3" t="s">
        <v>7752</v>
      </c>
      <c r="G3989" s="3" t="s">
        <v>7753</v>
      </c>
      <c r="H3989" s="3"/>
    </row>
    <row r="3990" ht="15.75" customHeight="1">
      <c r="A3990" s="2">
        <v>45714.0</v>
      </c>
      <c r="B3990" s="3" t="s">
        <v>7</v>
      </c>
      <c r="C3990" s="3" t="s">
        <v>126</v>
      </c>
      <c r="D3990" s="3" t="s">
        <v>38</v>
      </c>
      <c r="E3990" s="3" t="s">
        <v>101</v>
      </c>
      <c r="F3990" s="3" t="s">
        <v>7754</v>
      </c>
      <c r="G3990" s="3" t="s">
        <v>7755</v>
      </c>
      <c r="H3990" s="3"/>
    </row>
    <row r="3991" ht="15.75" customHeight="1">
      <c r="A3991" s="2">
        <v>45714.0</v>
      </c>
      <c r="B3991" s="3" t="s">
        <v>7</v>
      </c>
      <c r="C3991" s="3" t="s">
        <v>131</v>
      </c>
      <c r="D3991" s="3" t="s">
        <v>23</v>
      </c>
      <c r="E3991" s="3" t="s">
        <v>20</v>
      </c>
      <c r="F3991" s="3" t="s">
        <v>7756</v>
      </c>
      <c r="G3991" s="3" t="s">
        <v>7757</v>
      </c>
      <c r="H3991" s="3"/>
    </row>
    <row r="3992" ht="15.75" customHeight="1">
      <c r="A3992" s="2">
        <v>45714.0</v>
      </c>
      <c r="B3992" s="3" t="s">
        <v>7</v>
      </c>
      <c r="C3992" s="3" t="s">
        <v>118</v>
      </c>
      <c r="D3992" s="3" t="s">
        <v>34</v>
      </c>
      <c r="E3992" s="3" t="s">
        <v>10</v>
      </c>
      <c r="F3992" s="3" t="s">
        <v>7758</v>
      </c>
      <c r="G3992" s="3" t="s">
        <v>7759</v>
      </c>
      <c r="H3992" s="3"/>
    </row>
    <row r="3993" ht="15.75" customHeight="1">
      <c r="A3993" s="2">
        <v>45714.0</v>
      </c>
      <c r="B3993" s="3" t="s">
        <v>13</v>
      </c>
      <c r="C3993" s="3" t="s">
        <v>14</v>
      </c>
      <c r="D3993" s="3" t="s">
        <v>68</v>
      </c>
      <c r="E3993" s="3" t="s">
        <v>20</v>
      </c>
      <c r="F3993" s="3" t="s">
        <v>7760</v>
      </c>
      <c r="G3993" s="3" t="s">
        <v>7761</v>
      </c>
      <c r="H3993" s="3"/>
    </row>
    <row r="3994" ht="15.75" customHeight="1">
      <c r="A3994" s="2">
        <v>45714.0</v>
      </c>
      <c r="B3994" s="3" t="s">
        <v>7</v>
      </c>
      <c r="C3994" s="3" t="s">
        <v>106</v>
      </c>
      <c r="D3994" s="3" t="s">
        <v>19</v>
      </c>
      <c r="E3994" s="3" t="s">
        <v>15</v>
      </c>
      <c r="F3994" s="3" t="s">
        <v>7762</v>
      </c>
      <c r="G3994" s="3" t="s">
        <v>7763</v>
      </c>
      <c r="H3994" s="3"/>
    </row>
    <row r="3995" ht="15.75" customHeight="1">
      <c r="A3995" s="2">
        <v>45714.0</v>
      </c>
      <c r="B3995" s="3" t="s">
        <v>7</v>
      </c>
      <c r="C3995" s="3" t="s">
        <v>106</v>
      </c>
      <c r="D3995" s="3" t="s">
        <v>63</v>
      </c>
      <c r="E3995" s="3" t="s">
        <v>20</v>
      </c>
      <c r="F3995" s="3" t="s">
        <v>7764</v>
      </c>
      <c r="G3995" s="3" t="s">
        <v>7765</v>
      </c>
      <c r="H3995" s="3"/>
    </row>
    <row r="3996" ht="15.75" customHeight="1">
      <c r="A3996" s="2">
        <v>45714.0</v>
      </c>
      <c r="B3996" s="3" t="s">
        <v>7</v>
      </c>
      <c r="C3996" s="3" t="s">
        <v>106</v>
      </c>
      <c r="D3996" s="3" t="s">
        <v>26</v>
      </c>
      <c r="E3996" s="3" t="s">
        <v>660</v>
      </c>
      <c r="F3996" s="3" t="s">
        <v>7766</v>
      </c>
      <c r="G3996" s="3" t="s">
        <v>7767</v>
      </c>
      <c r="H3996" s="3"/>
    </row>
    <row r="3997" ht="15.75" customHeight="1">
      <c r="A3997" s="2">
        <v>45714.0</v>
      </c>
      <c r="B3997" s="3" t="s">
        <v>7</v>
      </c>
      <c r="C3997" s="3" t="s">
        <v>8</v>
      </c>
      <c r="D3997" s="3" t="s">
        <v>68</v>
      </c>
      <c r="E3997" s="3" t="s">
        <v>20</v>
      </c>
      <c r="F3997" s="3" t="s">
        <v>7768</v>
      </c>
      <c r="G3997" s="3" t="s">
        <v>7769</v>
      </c>
      <c r="H3997" s="3"/>
    </row>
    <row r="3998" ht="15.75" customHeight="1">
      <c r="A3998" s="2">
        <v>45714.0</v>
      </c>
      <c r="B3998" s="3" t="s">
        <v>7</v>
      </c>
      <c r="C3998" s="3" t="s">
        <v>8</v>
      </c>
      <c r="D3998" s="3" t="s">
        <v>38</v>
      </c>
      <c r="E3998" s="3" t="s">
        <v>101</v>
      </c>
      <c r="F3998" s="3" t="s">
        <v>7770</v>
      </c>
      <c r="G3998" s="3" t="s">
        <v>7771</v>
      </c>
      <c r="H3998" s="3"/>
    </row>
    <row r="3999" ht="15.75" customHeight="1">
      <c r="A3999" s="2">
        <v>45714.0</v>
      </c>
      <c r="B3999" s="3" t="s">
        <v>7</v>
      </c>
      <c r="C3999" s="3" t="s">
        <v>8</v>
      </c>
      <c r="D3999" s="3" t="s">
        <v>38</v>
      </c>
      <c r="E3999" s="3" t="s">
        <v>101</v>
      </c>
      <c r="F3999" s="3" t="s">
        <v>7772</v>
      </c>
      <c r="G3999" s="3" t="s">
        <v>7773</v>
      </c>
      <c r="H3999" s="3"/>
    </row>
    <row r="4000" ht="15.75" customHeight="1">
      <c r="A4000" s="2">
        <v>45714.0</v>
      </c>
      <c r="B4000" s="3" t="s">
        <v>7</v>
      </c>
      <c r="C4000" s="3" t="s">
        <v>118</v>
      </c>
      <c r="D4000" s="3" t="s">
        <v>19</v>
      </c>
      <c r="E4000" s="3" t="s">
        <v>15</v>
      </c>
      <c r="F4000" s="3" t="s">
        <v>7774</v>
      </c>
      <c r="G4000" s="3" t="s">
        <v>7775</v>
      </c>
      <c r="H4000" s="3"/>
    </row>
    <row r="4001" ht="15.75" customHeight="1">
      <c r="A4001" s="2">
        <v>45714.0</v>
      </c>
      <c r="B4001" s="3" t="s">
        <v>7</v>
      </c>
      <c r="C4001" s="3" t="s">
        <v>131</v>
      </c>
      <c r="D4001" s="3" t="s">
        <v>63</v>
      </c>
      <c r="E4001" s="3" t="s">
        <v>15</v>
      </c>
      <c r="F4001" s="3" t="s">
        <v>7776</v>
      </c>
      <c r="G4001" s="3" t="s">
        <v>7777</v>
      </c>
      <c r="H4001" s="3"/>
    </row>
    <row r="4002" ht="15.75" customHeight="1">
      <c r="A4002" s="2">
        <v>45714.0</v>
      </c>
      <c r="B4002" s="3" t="s">
        <v>7</v>
      </c>
      <c r="C4002" s="3" t="s">
        <v>8</v>
      </c>
      <c r="D4002" s="3" t="s">
        <v>26</v>
      </c>
      <c r="E4002" s="3" t="s">
        <v>1097</v>
      </c>
      <c r="F4002" s="3" t="s">
        <v>7778</v>
      </c>
      <c r="G4002" s="3" t="s">
        <v>7779</v>
      </c>
      <c r="H4002" s="3"/>
    </row>
    <row r="4003" ht="15.75" customHeight="1">
      <c r="A4003" s="2">
        <v>45714.0</v>
      </c>
      <c r="B4003" s="3" t="s">
        <v>92</v>
      </c>
      <c r="C4003" s="3" t="s">
        <v>158</v>
      </c>
      <c r="D4003" s="3" t="s">
        <v>63</v>
      </c>
      <c r="E4003" s="3" t="s">
        <v>109</v>
      </c>
      <c r="F4003" s="3" t="s">
        <v>7780</v>
      </c>
      <c r="G4003" s="3" t="s">
        <v>7781</v>
      </c>
      <c r="H4003" s="3"/>
    </row>
    <row r="4004" ht="15.75" customHeight="1">
      <c r="A4004" s="2">
        <v>45714.0</v>
      </c>
      <c r="B4004" s="3" t="s">
        <v>92</v>
      </c>
      <c r="C4004" s="3" t="s">
        <v>93</v>
      </c>
      <c r="D4004" s="3" t="s">
        <v>26</v>
      </c>
      <c r="E4004" s="3" t="s">
        <v>101</v>
      </c>
      <c r="F4004" s="3" t="s">
        <v>7782</v>
      </c>
      <c r="G4004" s="3" t="s">
        <v>7783</v>
      </c>
      <c r="H4004" s="3"/>
    </row>
    <row r="4005" ht="15.75" customHeight="1">
      <c r="A4005" s="2">
        <v>45714.0</v>
      </c>
      <c r="B4005" s="3" t="s">
        <v>92</v>
      </c>
      <c r="C4005" s="3" t="s">
        <v>93</v>
      </c>
      <c r="D4005" s="3" t="s">
        <v>9</v>
      </c>
      <c r="E4005" s="3" t="s">
        <v>109</v>
      </c>
      <c r="F4005" s="3" t="s">
        <v>7784</v>
      </c>
      <c r="G4005" s="3" t="s">
        <v>7785</v>
      </c>
      <c r="H4005" s="3"/>
    </row>
    <row r="4006" ht="15.75" customHeight="1">
      <c r="A4006" s="2">
        <v>45714.0</v>
      </c>
      <c r="B4006" s="3" t="s">
        <v>92</v>
      </c>
      <c r="C4006" s="3" t="s">
        <v>93</v>
      </c>
      <c r="D4006" s="3" t="s">
        <v>19</v>
      </c>
      <c r="E4006" s="3" t="s">
        <v>15</v>
      </c>
      <c r="F4006" s="3" t="s">
        <v>7786</v>
      </c>
      <c r="G4006" s="3" t="s">
        <v>7787</v>
      </c>
      <c r="H4006" s="3"/>
    </row>
    <row r="4007" ht="15.75" customHeight="1">
      <c r="A4007" s="2">
        <v>45714.0</v>
      </c>
      <c r="B4007" s="3" t="s">
        <v>92</v>
      </c>
      <c r="C4007" s="3" t="s">
        <v>98</v>
      </c>
      <c r="D4007" s="3" t="s">
        <v>26</v>
      </c>
      <c r="E4007" s="3" t="s">
        <v>15</v>
      </c>
      <c r="F4007" s="3" t="s">
        <v>7788</v>
      </c>
      <c r="G4007" s="3" t="s">
        <v>7789</v>
      </c>
      <c r="H4007" s="3"/>
    </row>
    <row r="4008" ht="15.75" customHeight="1">
      <c r="A4008" s="2">
        <v>45714.0</v>
      </c>
      <c r="B4008" s="3" t="s">
        <v>92</v>
      </c>
      <c r="C4008" s="3" t="s">
        <v>98</v>
      </c>
      <c r="D4008" s="3" t="s">
        <v>34</v>
      </c>
      <c r="E4008" s="3" t="s">
        <v>101</v>
      </c>
      <c r="F4008" s="3" t="s">
        <v>7790</v>
      </c>
      <c r="G4008" s="3" t="s">
        <v>7791</v>
      </c>
      <c r="H4008" s="3"/>
    </row>
    <row r="4009" ht="15.75" customHeight="1">
      <c r="A4009" s="2">
        <v>45714.0</v>
      </c>
      <c r="B4009" s="3" t="s">
        <v>92</v>
      </c>
      <c r="C4009" s="3" t="s">
        <v>158</v>
      </c>
      <c r="D4009" s="3" t="s">
        <v>26</v>
      </c>
      <c r="E4009" s="3" t="s">
        <v>101</v>
      </c>
      <c r="F4009" s="3" t="s">
        <v>1962</v>
      </c>
      <c r="G4009" s="3" t="s">
        <v>7792</v>
      </c>
      <c r="H4009" s="3"/>
    </row>
    <row r="4010" ht="15.75" customHeight="1">
      <c r="A4010" s="2">
        <v>45714.0</v>
      </c>
      <c r="B4010" s="3" t="s">
        <v>92</v>
      </c>
      <c r="C4010" s="3" t="s">
        <v>98</v>
      </c>
      <c r="D4010" s="3" t="s">
        <v>68</v>
      </c>
      <c r="E4010" s="3" t="s">
        <v>20</v>
      </c>
      <c r="F4010" s="3" t="s">
        <v>7793</v>
      </c>
      <c r="G4010" s="3" t="s">
        <v>7794</v>
      </c>
      <c r="H4010" s="3"/>
    </row>
    <row r="4011" ht="15.75" customHeight="1">
      <c r="A4011" s="2">
        <v>45714.0</v>
      </c>
      <c r="B4011" s="3" t="s">
        <v>92</v>
      </c>
      <c r="C4011" s="3" t="s">
        <v>98</v>
      </c>
      <c r="D4011" s="3" t="s">
        <v>68</v>
      </c>
      <c r="E4011" s="3" t="s">
        <v>20</v>
      </c>
      <c r="F4011" s="3" t="s">
        <v>7795</v>
      </c>
      <c r="G4011" s="3" t="s">
        <v>2287</v>
      </c>
      <c r="H4011" s="3"/>
    </row>
    <row r="4012" ht="15.75" customHeight="1">
      <c r="A4012" s="2">
        <v>45714.0</v>
      </c>
      <c r="B4012" s="3" t="s">
        <v>92</v>
      </c>
      <c r="C4012" s="3" t="s">
        <v>98</v>
      </c>
      <c r="D4012" s="3" t="s">
        <v>63</v>
      </c>
      <c r="E4012" s="3" t="s">
        <v>101</v>
      </c>
      <c r="F4012" s="3" t="s">
        <v>7796</v>
      </c>
      <c r="G4012" s="3" t="s">
        <v>7797</v>
      </c>
      <c r="H4012" s="3"/>
    </row>
    <row r="4013" ht="15.75" customHeight="1">
      <c r="A4013" s="2">
        <v>45714.0</v>
      </c>
      <c r="B4013" s="3" t="s">
        <v>92</v>
      </c>
      <c r="C4013" s="3" t="s">
        <v>144</v>
      </c>
      <c r="D4013" s="3" t="s">
        <v>68</v>
      </c>
      <c r="E4013" s="3" t="s">
        <v>20</v>
      </c>
      <c r="F4013" s="3" t="s">
        <v>7798</v>
      </c>
      <c r="G4013" s="3" t="s">
        <v>7799</v>
      </c>
      <c r="H4013" s="3"/>
    </row>
    <row r="4014" ht="15.75" customHeight="1">
      <c r="A4014" s="2">
        <v>45714.0</v>
      </c>
      <c r="B4014" s="3" t="s">
        <v>92</v>
      </c>
      <c r="C4014" s="3" t="s">
        <v>144</v>
      </c>
      <c r="D4014" s="3" t="s">
        <v>9</v>
      </c>
      <c r="E4014" s="3" t="s">
        <v>109</v>
      </c>
      <c r="F4014" s="3" t="s">
        <v>7800</v>
      </c>
      <c r="G4014" s="3" t="s">
        <v>7801</v>
      </c>
      <c r="H4014" s="3"/>
    </row>
    <row r="4015" ht="15.75" customHeight="1">
      <c r="A4015" s="2">
        <v>45714.0</v>
      </c>
      <c r="B4015" s="3" t="s">
        <v>92</v>
      </c>
      <c r="C4015" s="3" t="s">
        <v>144</v>
      </c>
      <c r="D4015" s="3" t="s">
        <v>19</v>
      </c>
      <c r="E4015" s="3" t="s">
        <v>15</v>
      </c>
      <c r="F4015" s="3" t="s">
        <v>7802</v>
      </c>
      <c r="G4015" s="3" t="s">
        <v>7803</v>
      </c>
      <c r="H4015" s="3"/>
    </row>
    <row r="4016" ht="15.75" customHeight="1">
      <c r="A4016" s="2">
        <v>45714.0</v>
      </c>
      <c r="B4016" s="3" t="s">
        <v>92</v>
      </c>
      <c r="C4016" s="3" t="s">
        <v>144</v>
      </c>
      <c r="D4016" s="3" t="s">
        <v>19</v>
      </c>
      <c r="E4016" s="3" t="s">
        <v>20</v>
      </c>
      <c r="F4016" s="3" t="s">
        <v>7804</v>
      </c>
      <c r="G4016" s="3" t="s">
        <v>7805</v>
      </c>
      <c r="H4016" s="3"/>
    </row>
    <row r="4017" ht="15.75" customHeight="1">
      <c r="A4017" s="2">
        <v>45714.0</v>
      </c>
      <c r="B4017" s="3" t="s">
        <v>92</v>
      </c>
      <c r="C4017" s="4" t="s">
        <v>149</v>
      </c>
      <c r="D4017" s="3" t="s">
        <v>34</v>
      </c>
      <c r="E4017" s="3" t="s">
        <v>101</v>
      </c>
      <c r="F4017" s="3" t="s">
        <v>7806</v>
      </c>
      <c r="G4017" s="3" t="s">
        <v>7807</v>
      </c>
      <c r="H4017" s="3"/>
    </row>
    <row r="4018" ht="15.75" customHeight="1">
      <c r="A4018" s="2">
        <v>45714.0</v>
      </c>
      <c r="B4018" s="3" t="s">
        <v>92</v>
      </c>
      <c r="C4018" s="4" t="s">
        <v>149</v>
      </c>
      <c r="D4018" s="3" t="s">
        <v>68</v>
      </c>
      <c r="E4018" s="3" t="s">
        <v>20</v>
      </c>
      <c r="F4018" s="3" t="s">
        <v>7808</v>
      </c>
      <c r="G4018" s="3" t="s">
        <v>7809</v>
      </c>
      <c r="H4018" s="3"/>
    </row>
    <row r="4019" ht="15.75" customHeight="1">
      <c r="A4019" s="2">
        <v>45714.0</v>
      </c>
      <c r="B4019" s="3" t="s">
        <v>92</v>
      </c>
      <c r="C4019" s="3" t="s">
        <v>158</v>
      </c>
      <c r="D4019" s="3" t="s">
        <v>9</v>
      </c>
      <c r="E4019" s="3" t="s">
        <v>10</v>
      </c>
      <c r="F4019" s="3" t="s">
        <v>7810</v>
      </c>
      <c r="G4019" s="3" t="s">
        <v>7811</v>
      </c>
      <c r="H4019" s="3"/>
    </row>
    <row r="4020" ht="15.75" customHeight="1">
      <c r="A4020" s="2">
        <v>45714.0</v>
      </c>
      <c r="B4020" s="3" t="s">
        <v>92</v>
      </c>
      <c r="C4020" s="3" t="s">
        <v>158</v>
      </c>
      <c r="D4020" s="3" t="s">
        <v>68</v>
      </c>
      <c r="E4020" s="3" t="s">
        <v>20</v>
      </c>
      <c r="F4020" s="3" t="s">
        <v>7812</v>
      </c>
      <c r="G4020" s="3" t="s">
        <v>7813</v>
      </c>
      <c r="H4020" s="3"/>
    </row>
    <row r="4021" ht="15.75" customHeight="1">
      <c r="A4021" s="2">
        <v>45714.0</v>
      </c>
      <c r="B4021" s="3" t="s">
        <v>92</v>
      </c>
      <c r="C4021" s="3" t="s">
        <v>144</v>
      </c>
      <c r="D4021" s="3" t="s">
        <v>34</v>
      </c>
      <c r="E4021" s="3" t="s">
        <v>101</v>
      </c>
      <c r="F4021" s="3" t="s">
        <v>7814</v>
      </c>
      <c r="G4021" s="3" t="s">
        <v>7815</v>
      </c>
      <c r="H4021" s="3"/>
    </row>
    <row r="4022" ht="15.75" customHeight="1">
      <c r="A4022" s="2">
        <v>45715.0</v>
      </c>
      <c r="B4022" s="3" t="s">
        <v>13</v>
      </c>
      <c r="C4022" s="3" t="s">
        <v>169</v>
      </c>
      <c r="D4022" s="3" t="s">
        <v>34</v>
      </c>
      <c r="E4022" s="3" t="s">
        <v>15</v>
      </c>
      <c r="F4022" s="3" t="s">
        <v>7816</v>
      </c>
      <c r="G4022" s="3" t="s">
        <v>7817</v>
      </c>
      <c r="H4022" s="3"/>
    </row>
    <row r="4023" ht="15.75" customHeight="1">
      <c r="A4023" s="2">
        <v>45715.0</v>
      </c>
      <c r="B4023" s="3" t="s">
        <v>13</v>
      </c>
      <c r="C4023" s="3" t="s">
        <v>37</v>
      </c>
      <c r="D4023" s="3" t="s">
        <v>34</v>
      </c>
      <c r="E4023" s="3" t="s">
        <v>101</v>
      </c>
      <c r="F4023" s="3" t="s">
        <v>7818</v>
      </c>
      <c r="G4023" s="3" t="s">
        <v>6816</v>
      </c>
      <c r="H4023" s="3"/>
    </row>
    <row r="4024" ht="15.75" customHeight="1">
      <c r="A4024" s="2">
        <v>45715.0</v>
      </c>
      <c r="B4024" s="3" t="s">
        <v>13</v>
      </c>
      <c r="C4024" s="3" t="s">
        <v>37</v>
      </c>
      <c r="D4024" s="3" t="s">
        <v>38</v>
      </c>
      <c r="E4024" s="3" t="s">
        <v>15</v>
      </c>
      <c r="F4024" s="3" t="s">
        <v>7819</v>
      </c>
      <c r="G4024" s="3" t="s">
        <v>7820</v>
      </c>
      <c r="H4024" s="3"/>
    </row>
    <row r="4025" ht="15.75" customHeight="1">
      <c r="A4025" s="2">
        <v>45715.0</v>
      </c>
      <c r="B4025" s="3" t="s">
        <v>13</v>
      </c>
      <c r="C4025" s="3" t="s">
        <v>37</v>
      </c>
      <c r="D4025" s="3" t="s">
        <v>38</v>
      </c>
      <c r="E4025" s="3" t="s">
        <v>15</v>
      </c>
      <c r="F4025" s="3" t="s">
        <v>7821</v>
      </c>
      <c r="G4025" s="3" t="s">
        <v>7822</v>
      </c>
      <c r="H4025" s="3"/>
    </row>
    <row r="4026" ht="15.75" customHeight="1">
      <c r="A4026" s="2">
        <v>45715.0</v>
      </c>
      <c r="B4026" s="3" t="s">
        <v>13</v>
      </c>
      <c r="C4026" s="3" t="s">
        <v>37</v>
      </c>
      <c r="D4026" s="3" t="s">
        <v>26</v>
      </c>
      <c r="E4026" s="3" t="s">
        <v>20</v>
      </c>
      <c r="F4026" s="3" t="s">
        <v>7823</v>
      </c>
      <c r="G4026" s="3" t="s">
        <v>7824</v>
      </c>
      <c r="H4026" s="3"/>
    </row>
    <row r="4027" ht="15.75" customHeight="1">
      <c r="A4027" s="2">
        <v>45715.0</v>
      </c>
      <c r="B4027" s="3" t="s">
        <v>13</v>
      </c>
      <c r="C4027" s="3" t="s">
        <v>37</v>
      </c>
      <c r="D4027" s="3" t="s">
        <v>63</v>
      </c>
      <c r="E4027" s="3" t="s">
        <v>59</v>
      </c>
      <c r="F4027" s="3" t="s">
        <v>7825</v>
      </c>
      <c r="G4027" s="3" t="s">
        <v>7826</v>
      </c>
      <c r="H4027" s="3"/>
    </row>
    <row r="4028" ht="15.75" customHeight="1">
      <c r="A4028" s="2">
        <v>45715.0</v>
      </c>
      <c r="B4028" s="3" t="s">
        <v>13</v>
      </c>
      <c r="C4028" s="3" t="s">
        <v>29</v>
      </c>
      <c r="D4028" s="3" t="s">
        <v>26</v>
      </c>
      <c r="E4028" s="3" t="s">
        <v>15</v>
      </c>
      <c r="F4028" s="3" t="s">
        <v>7827</v>
      </c>
      <c r="G4028" s="3" t="s">
        <v>7828</v>
      </c>
      <c r="H4028" s="3"/>
    </row>
    <row r="4029" ht="15.75" customHeight="1">
      <c r="A4029" s="2">
        <v>45715.0</v>
      </c>
      <c r="B4029" s="3" t="s">
        <v>13</v>
      </c>
      <c r="C4029" s="3" t="s">
        <v>18</v>
      </c>
      <c r="D4029" s="3" t="s">
        <v>38</v>
      </c>
      <c r="E4029" s="3" t="s">
        <v>20</v>
      </c>
      <c r="F4029" s="3" t="s">
        <v>7829</v>
      </c>
      <c r="G4029" s="3" t="s">
        <v>7830</v>
      </c>
      <c r="H4029" s="3"/>
    </row>
    <row r="4030" ht="15.75" customHeight="1">
      <c r="A4030" s="2">
        <v>45715.0</v>
      </c>
      <c r="B4030" s="3" t="s">
        <v>13</v>
      </c>
      <c r="C4030" s="3" t="s">
        <v>29</v>
      </c>
      <c r="D4030" s="3" t="s">
        <v>19</v>
      </c>
      <c r="E4030" s="3" t="s">
        <v>20</v>
      </c>
      <c r="F4030" s="3" t="s">
        <v>7831</v>
      </c>
      <c r="G4030" s="3" t="s">
        <v>7832</v>
      </c>
      <c r="H4030" s="3"/>
    </row>
    <row r="4031" ht="15.75" customHeight="1">
      <c r="A4031" s="2">
        <v>45715.0</v>
      </c>
      <c r="B4031" s="3" t="s">
        <v>13</v>
      </c>
      <c r="C4031" s="3" t="s">
        <v>29</v>
      </c>
      <c r="D4031" s="3" t="s">
        <v>68</v>
      </c>
      <c r="E4031" s="3" t="s">
        <v>20</v>
      </c>
      <c r="F4031" s="3" t="s">
        <v>7833</v>
      </c>
      <c r="G4031" s="3" t="s">
        <v>7834</v>
      </c>
      <c r="H4031" s="3"/>
    </row>
    <row r="4032" ht="15.75" customHeight="1">
      <c r="A4032" s="2">
        <v>45715.0</v>
      </c>
      <c r="B4032" s="3" t="s">
        <v>13</v>
      </c>
      <c r="C4032" s="3" t="s">
        <v>29</v>
      </c>
      <c r="D4032" s="3" t="s">
        <v>38</v>
      </c>
      <c r="E4032" s="3" t="s">
        <v>20</v>
      </c>
      <c r="F4032" s="3" t="s">
        <v>7835</v>
      </c>
      <c r="G4032" s="3" t="s">
        <v>7836</v>
      </c>
      <c r="H4032" s="3"/>
    </row>
    <row r="4033" ht="15.75" customHeight="1">
      <c r="A4033" s="2">
        <v>45715.0</v>
      </c>
      <c r="B4033" s="3" t="s">
        <v>13</v>
      </c>
      <c r="C4033" s="3" t="s">
        <v>18</v>
      </c>
      <c r="D4033" s="3" t="s">
        <v>23</v>
      </c>
      <c r="E4033" s="3" t="s">
        <v>20</v>
      </c>
      <c r="F4033" s="3" t="s">
        <v>7837</v>
      </c>
      <c r="G4033" s="3" t="s">
        <v>7838</v>
      </c>
      <c r="H4033" s="3"/>
    </row>
    <row r="4034" ht="15.75" customHeight="1">
      <c r="A4034" s="2">
        <v>45715.0</v>
      </c>
      <c r="B4034" s="3" t="s">
        <v>13</v>
      </c>
      <c r="C4034" s="3" t="s">
        <v>18</v>
      </c>
      <c r="D4034" s="3" t="s">
        <v>38</v>
      </c>
      <c r="E4034" s="3" t="s">
        <v>20</v>
      </c>
      <c r="F4034" s="3" t="s">
        <v>7839</v>
      </c>
      <c r="G4034" s="3" t="s">
        <v>7840</v>
      </c>
      <c r="H4034" s="3"/>
    </row>
    <row r="4035" ht="15.75" customHeight="1">
      <c r="A4035" s="2">
        <v>45715.0</v>
      </c>
      <c r="B4035" s="3" t="s">
        <v>13</v>
      </c>
      <c r="C4035" s="3" t="s">
        <v>18</v>
      </c>
      <c r="D4035" s="3" t="s">
        <v>19</v>
      </c>
      <c r="E4035" s="3" t="s">
        <v>20</v>
      </c>
      <c r="F4035" s="3" t="s">
        <v>7841</v>
      </c>
      <c r="G4035" s="3" t="s">
        <v>1205</v>
      </c>
      <c r="H4035" s="3"/>
    </row>
    <row r="4036" ht="15.75" customHeight="1">
      <c r="A4036" s="2">
        <v>45715.0</v>
      </c>
      <c r="B4036" s="3" t="s">
        <v>13</v>
      </c>
      <c r="C4036" s="3" t="s">
        <v>18</v>
      </c>
      <c r="D4036" s="3" t="s">
        <v>26</v>
      </c>
      <c r="E4036" s="3" t="s">
        <v>15</v>
      </c>
      <c r="F4036" s="3" t="s">
        <v>7842</v>
      </c>
      <c r="G4036" s="3" t="s">
        <v>7843</v>
      </c>
      <c r="H4036" s="3"/>
    </row>
    <row r="4037" ht="15.75" customHeight="1">
      <c r="A4037" s="2">
        <v>45715.0</v>
      </c>
      <c r="B4037" s="3" t="s">
        <v>13</v>
      </c>
      <c r="C4037" s="3" t="s">
        <v>169</v>
      </c>
      <c r="D4037" s="3" t="s">
        <v>19</v>
      </c>
      <c r="E4037" s="3" t="s">
        <v>20</v>
      </c>
      <c r="F4037" s="3" t="s">
        <v>7844</v>
      </c>
      <c r="G4037" s="3" t="s">
        <v>7845</v>
      </c>
      <c r="H4037" s="3"/>
    </row>
    <row r="4038" ht="15.75" customHeight="1">
      <c r="A4038" s="2">
        <v>45715.0</v>
      </c>
      <c r="B4038" s="3" t="s">
        <v>13</v>
      </c>
      <c r="C4038" s="3" t="s">
        <v>29</v>
      </c>
      <c r="D4038" s="3" t="s">
        <v>34</v>
      </c>
      <c r="E4038" s="3" t="s">
        <v>15</v>
      </c>
      <c r="F4038" s="3" t="s">
        <v>7846</v>
      </c>
      <c r="G4038" s="3" t="s">
        <v>7847</v>
      </c>
      <c r="H4038" s="3"/>
    </row>
    <row r="4039" ht="15.75" customHeight="1">
      <c r="A4039" s="2">
        <v>45715.0</v>
      </c>
      <c r="B4039" s="3" t="s">
        <v>13</v>
      </c>
      <c r="C4039" s="3" t="s">
        <v>169</v>
      </c>
      <c r="D4039" s="3" t="s">
        <v>68</v>
      </c>
      <c r="E4039" s="3" t="s">
        <v>20</v>
      </c>
      <c r="F4039" s="3" t="s">
        <v>7848</v>
      </c>
      <c r="G4039" s="3" t="s">
        <v>7849</v>
      </c>
      <c r="H4039" s="3"/>
    </row>
    <row r="4040" ht="15.75" customHeight="1">
      <c r="A4040" s="2">
        <v>45715.0</v>
      </c>
      <c r="B4040" s="3" t="s">
        <v>57</v>
      </c>
      <c r="C4040" s="3" t="s">
        <v>71</v>
      </c>
      <c r="D4040" s="3" t="s">
        <v>34</v>
      </c>
      <c r="E4040" s="3" t="s">
        <v>20</v>
      </c>
      <c r="F4040" s="3" t="s">
        <v>7850</v>
      </c>
      <c r="G4040" s="3" t="s">
        <v>7851</v>
      </c>
      <c r="H4040" s="3"/>
    </row>
    <row r="4041" ht="15.75" customHeight="1">
      <c r="A4041" s="2">
        <v>45715.0</v>
      </c>
      <c r="B4041" s="3" t="s">
        <v>57</v>
      </c>
      <c r="C4041" s="3" t="s">
        <v>58</v>
      </c>
      <c r="D4041" s="3" t="s">
        <v>23</v>
      </c>
      <c r="E4041" s="3" t="s">
        <v>59</v>
      </c>
      <c r="F4041" s="3" t="s">
        <v>7852</v>
      </c>
      <c r="G4041" s="3" t="s">
        <v>3015</v>
      </c>
      <c r="H4041" s="3"/>
    </row>
    <row r="4042" ht="15.75" customHeight="1">
      <c r="A4042" s="2">
        <v>45715.0</v>
      </c>
      <c r="B4042" s="3" t="s">
        <v>13</v>
      </c>
      <c r="C4042" s="3" t="s">
        <v>14</v>
      </c>
      <c r="D4042" s="3" t="s">
        <v>19</v>
      </c>
      <c r="E4042" s="3" t="s">
        <v>20</v>
      </c>
      <c r="F4042" s="3" t="s">
        <v>7853</v>
      </c>
      <c r="G4042" s="3" t="s">
        <v>7854</v>
      </c>
      <c r="H4042" s="3"/>
    </row>
    <row r="4043" ht="15.75" customHeight="1">
      <c r="A4043" s="2">
        <v>45715.0</v>
      </c>
      <c r="B4043" s="3" t="s">
        <v>57</v>
      </c>
      <c r="C4043" s="3" t="s">
        <v>85</v>
      </c>
      <c r="D4043" s="3" t="s">
        <v>63</v>
      </c>
      <c r="E4043" s="3" t="s">
        <v>59</v>
      </c>
      <c r="F4043" s="3" t="s">
        <v>7855</v>
      </c>
      <c r="G4043" s="3" t="s">
        <v>7856</v>
      </c>
      <c r="H4043" s="3"/>
    </row>
    <row r="4044" ht="15.75" customHeight="1">
      <c r="A4044" s="2">
        <v>45715.0</v>
      </c>
      <c r="B4044" s="3" t="s">
        <v>57</v>
      </c>
      <c r="C4044" s="3" t="s">
        <v>85</v>
      </c>
      <c r="D4044" s="3" t="s">
        <v>38</v>
      </c>
      <c r="E4044" s="3" t="s">
        <v>20</v>
      </c>
      <c r="F4044" s="3" t="s">
        <v>7857</v>
      </c>
      <c r="G4044" s="3" t="s">
        <v>7858</v>
      </c>
      <c r="H4044" s="3"/>
    </row>
    <row r="4045" ht="15.75" customHeight="1">
      <c r="A4045" s="2">
        <v>45715.0</v>
      </c>
      <c r="B4045" s="3" t="s">
        <v>57</v>
      </c>
      <c r="C4045" s="3" t="s">
        <v>85</v>
      </c>
      <c r="D4045" s="3" t="s">
        <v>26</v>
      </c>
      <c r="E4045" s="3" t="s">
        <v>20</v>
      </c>
      <c r="F4045" s="3" t="s">
        <v>7859</v>
      </c>
      <c r="G4045" s="3" t="s">
        <v>7860</v>
      </c>
      <c r="H4045" s="3"/>
    </row>
    <row r="4046" ht="15.75" customHeight="1">
      <c r="A4046" s="2">
        <v>45715.0</v>
      </c>
      <c r="B4046" s="3" t="s">
        <v>57</v>
      </c>
      <c r="C4046" s="3" t="s">
        <v>80</v>
      </c>
      <c r="D4046" s="3" t="s">
        <v>34</v>
      </c>
      <c r="E4046" s="3" t="s">
        <v>20</v>
      </c>
      <c r="F4046" s="3" t="s">
        <v>7861</v>
      </c>
      <c r="G4046" s="3" t="s">
        <v>7862</v>
      </c>
      <c r="H4046" s="3"/>
    </row>
    <row r="4047" ht="15.75" customHeight="1">
      <c r="A4047" s="2">
        <v>45715.0</v>
      </c>
      <c r="B4047" s="3" t="s">
        <v>57</v>
      </c>
      <c r="C4047" s="3" t="s">
        <v>80</v>
      </c>
      <c r="D4047" s="3" t="s">
        <v>26</v>
      </c>
      <c r="E4047" s="3" t="s">
        <v>20</v>
      </c>
      <c r="F4047" s="3" t="s">
        <v>7863</v>
      </c>
      <c r="G4047" s="3" t="s">
        <v>7864</v>
      </c>
      <c r="H4047" s="3"/>
    </row>
    <row r="4048" ht="15.75" customHeight="1">
      <c r="A4048" s="2">
        <v>45715.0</v>
      </c>
      <c r="B4048" s="3" t="s">
        <v>57</v>
      </c>
      <c r="C4048" s="3" t="s">
        <v>71</v>
      </c>
      <c r="D4048" s="3" t="s">
        <v>34</v>
      </c>
      <c r="E4048" s="3" t="s">
        <v>15</v>
      </c>
      <c r="F4048" s="3" t="s">
        <v>7865</v>
      </c>
      <c r="G4048" s="3" t="s">
        <v>7866</v>
      </c>
      <c r="H4048" s="3"/>
    </row>
    <row r="4049" ht="15.75" customHeight="1">
      <c r="A4049" s="2">
        <v>45715.0</v>
      </c>
      <c r="B4049" s="3" t="s">
        <v>57</v>
      </c>
      <c r="C4049" s="3" t="s">
        <v>71</v>
      </c>
      <c r="D4049" s="3" t="s">
        <v>63</v>
      </c>
      <c r="E4049" s="3" t="s">
        <v>59</v>
      </c>
      <c r="F4049" s="3" t="s">
        <v>7867</v>
      </c>
      <c r="G4049" s="3" t="s">
        <v>7868</v>
      </c>
      <c r="H4049" s="3"/>
    </row>
    <row r="4050" ht="15.75" customHeight="1">
      <c r="A4050" s="2">
        <v>45715.0</v>
      </c>
      <c r="B4050" s="3" t="s">
        <v>57</v>
      </c>
      <c r="C4050" s="3" t="s">
        <v>71</v>
      </c>
      <c r="D4050" s="3" t="s">
        <v>26</v>
      </c>
      <c r="E4050" s="3" t="s">
        <v>20</v>
      </c>
      <c r="F4050" s="3" t="s">
        <v>7869</v>
      </c>
      <c r="G4050" s="3" t="s">
        <v>7870</v>
      </c>
      <c r="H4050" s="3"/>
    </row>
    <row r="4051" ht="15.75" customHeight="1">
      <c r="A4051" s="2">
        <v>45715.0</v>
      </c>
      <c r="B4051" s="3" t="s">
        <v>57</v>
      </c>
      <c r="C4051" s="3" t="s">
        <v>71</v>
      </c>
      <c r="D4051" s="3" t="s">
        <v>23</v>
      </c>
      <c r="E4051" s="3" t="s">
        <v>59</v>
      </c>
      <c r="F4051" s="3" t="s">
        <v>7871</v>
      </c>
      <c r="G4051" s="3" t="s">
        <v>7872</v>
      </c>
      <c r="H4051" s="3"/>
    </row>
    <row r="4052" ht="15.75" customHeight="1">
      <c r="A4052" s="2">
        <v>45715.0</v>
      </c>
      <c r="B4052" s="3" t="s">
        <v>57</v>
      </c>
      <c r="C4052" s="4" t="s">
        <v>62</v>
      </c>
      <c r="D4052" s="3" t="s">
        <v>9</v>
      </c>
      <c r="E4052" s="3" t="s">
        <v>15</v>
      </c>
      <c r="F4052" s="3" t="s">
        <v>7873</v>
      </c>
      <c r="G4052" s="3" t="s">
        <v>5269</v>
      </c>
      <c r="H4052" s="3"/>
    </row>
    <row r="4053" ht="15.75" customHeight="1">
      <c r="A4053" s="2">
        <v>45715.0</v>
      </c>
      <c r="B4053" s="3" t="s">
        <v>57</v>
      </c>
      <c r="C4053" s="4" t="s">
        <v>62</v>
      </c>
      <c r="D4053" s="3" t="s">
        <v>34</v>
      </c>
      <c r="E4053" s="3" t="s">
        <v>15</v>
      </c>
      <c r="F4053" s="3" t="s">
        <v>7874</v>
      </c>
      <c r="G4053" s="3" t="s">
        <v>7875</v>
      </c>
      <c r="H4053" s="3"/>
    </row>
    <row r="4054" ht="15.75" customHeight="1">
      <c r="A4054" s="2">
        <v>45715.0</v>
      </c>
      <c r="B4054" s="3" t="s">
        <v>57</v>
      </c>
      <c r="C4054" s="4" t="s">
        <v>62</v>
      </c>
      <c r="D4054" s="3" t="s">
        <v>63</v>
      </c>
      <c r="E4054" s="3" t="s">
        <v>59</v>
      </c>
      <c r="F4054" s="3" t="s">
        <v>7307</v>
      </c>
      <c r="G4054" s="3" t="s">
        <v>7876</v>
      </c>
      <c r="H4054" s="3"/>
    </row>
    <row r="4055" ht="15.75" customHeight="1">
      <c r="A4055" s="2">
        <v>45715.0</v>
      </c>
      <c r="B4055" s="3" t="s">
        <v>57</v>
      </c>
      <c r="C4055" s="3" t="s">
        <v>58</v>
      </c>
      <c r="D4055" s="3" t="s">
        <v>9</v>
      </c>
      <c r="E4055" s="3" t="s">
        <v>15</v>
      </c>
      <c r="F4055" s="3" t="s">
        <v>7877</v>
      </c>
      <c r="G4055" s="3" t="s">
        <v>3334</v>
      </c>
      <c r="H4055" s="3"/>
    </row>
    <row r="4056" ht="15.75" customHeight="1">
      <c r="A4056" s="2">
        <v>45715.0</v>
      </c>
      <c r="B4056" s="3" t="s">
        <v>57</v>
      </c>
      <c r="C4056" s="3" t="s">
        <v>58</v>
      </c>
      <c r="D4056" s="3" t="s">
        <v>19</v>
      </c>
      <c r="E4056" s="3" t="s">
        <v>20</v>
      </c>
      <c r="F4056" s="3" t="s">
        <v>7878</v>
      </c>
      <c r="G4056" s="3" t="s">
        <v>7879</v>
      </c>
      <c r="H4056" s="3"/>
    </row>
    <row r="4057" ht="15.75" customHeight="1">
      <c r="A4057" s="2">
        <v>45715.0</v>
      </c>
      <c r="B4057" s="3" t="s">
        <v>57</v>
      </c>
      <c r="C4057" s="3" t="s">
        <v>58</v>
      </c>
      <c r="D4057" s="3" t="s">
        <v>26</v>
      </c>
      <c r="E4057" s="3" t="s">
        <v>20</v>
      </c>
      <c r="F4057" s="3" t="s">
        <v>711</v>
      </c>
      <c r="G4057" s="3" t="s">
        <v>7880</v>
      </c>
      <c r="H4057" s="3"/>
    </row>
    <row r="4058" ht="15.75" customHeight="1">
      <c r="A4058" s="2">
        <v>45715.0</v>
      </c>
      <c r="B4058" s="3" t="s">
        <v>57</v>
      </c>
      <c r="C4058" s="3" t="s">
        <v>58</v>
      </c>
      <c r="D4058" s="3" t="s">
        <v>68</v>
      </c>
      <c r="E4058" s="3" t="s">
        <v>59</v>
      </c>
      <c r="F4058" s="3" t="s">
        <v>7881</v>
      </c>
      <c r="G4058" s="3" t="s">
        <v>7882</v>
      </c>
      <c r="H4058" s="3"/>
    </row>
    <row r="4059" ht="15.75" customHeight="1">
      <c r="A4059" s="2">
        <v>45715.0</v>
      </c>
      <c r="B4059" s="3" t="s">
        <v>13</v>
      </c>
      <c r="C4059" s="3" t="s">
        <v>169</v>
      </c>
      <c r="D4059" s="3" t="s">
        <v>34</v>
      </c>
      <c r="E4059" s="3" t="s">
        <v>101</v>
      </c>
      <c r="F4059" s="3" t="s">
        <v>7883</v>
      </c>
      <c r="G4059" s="3" t="s">
        <v>7884</v>
      </c>
      <c r="H4059" s="3"/>
    </row>
    <row r="4060" ht="15.75" customHeight="1">
      <c r="A4060" s="2">
        <v>45715.0</v>
      </c>
      <c r="B4060" s="3" t="s">
        <v>13</v>
      </c>
      <c r="C4060" s="3" t="s">
        <v>14</v>
      </c>
      <c r="D4060" s="3" t="s">
        <v>9</v>
      </c>
      <c r="E4060" s="3" t="s">
        <v>101</v>
      </c>
      <c r="F4060" s="3" t="s">
        <v>7885</v>
      </c>
      <c r="G4060" s="3" t="s">
        <v>7886</v>
      </c>
      <c r="H4060" s="3"/>
    </row>
    <row r="4061" ht="15.75" customHeight="1">
      <c r="A4061" s="2">
        <v>45715.0</v>
      </c>
      <c r="B4061" s="3" t="s">
        <v>92</v>
      </c>
      <c r="C4061" s="3" t="s">
        <v>93</v>
      </c>
      <c r="D4061" s="3" t="s">
        <v>19</v>
      </c>
      <c r="E4061" s="3" t="s">
        <v>20</v>
      </c>
      <c r="F4061" s="3" t="s">
        <v>7887</v>
      </c>
      <c r="G4061" s="3" t="s">
        <v>7888</v>
      </c>
      <c r="H4061" s="3"/>
    </row>
    <row r="4062" ht="15.75" customHeight="1">
      <c r="A4062" s="2">
        <v>45715.0</v>
      </c>
      <c r="B4062" s="3" t="s">
        <v>13</v>
      </c>
      <c r="C4062" s="3" t="s">
        <v>14</v>
      </c>
      <c r="D4062" s="3" t="s">
        <v>38</v>
      </c>
      <c r="E4062" s="3" t="s">
        <v>20</v>
      </c>
      <c r="F4062" s="3" t="s">
        <v>7889</v>
      </c>
      <c r="G4062" s="3" t="s">
        <v>7890</v>
      </c>
      <c r="H4062" s="3"/>
    </row>
    <row r="4063" ht="15.75" customHeight="1">
      <c r="A4063" s="2">
        <v>45715.0</v>
      </c>
      <c r="B4063" s="3" t="s">
        <v>7</v>
      </c>
      <c r="C4063" s="3" t="s">
        <v>131</v>
      </c>
      <c r="D4063" s="3" t="s">
        <v>23</v>
      </c>
      <c r="E4063" s="3" t="s">
        <v>101</v>
      </c>
      <c r="F4063" s="3" t="s">
        <v>4538</v>
      </c>
      <c r="G4063" s="3" t="s">
        <v>7891</v>
      </c>
      <c r="H4063" s="3"/>
    </row>
    <row r="4064" ht="15.75" customHeight="1">
      <c r="A4064" s="2">
        <v>45715.0</v>
      </c>
      <c r="B4064" s="3" t="s">
        <v>7</v>
      </c>
      <c r="C4064" s="3" t="s">
        <v>131</v>
      </c>
      <c r="D4064" s="3" t="s">
        <v>19</v>
      </c>
      <c r="E4064" s="3" t="s">
        <v>101</v>
      </c>
      <c r="F4064" s="3" t="s">
        <v>7892</v>
      </c>
      <c r="G4064" s="3" t="s">
        <v>7893</v>
      </c>
      <c r="H4064" s="3"/>
    </row>
    <row r="4065" ht="15.75" customHeight="1">
      <c r="A4065" s="2">
        <v>45715.0</v>
      </c>
      <c r="B4065" s="3" t="s">
        <v>7</v>
      </c>
      <c r="C4065" s="3" t="s">
        <v>126</v>
      </c>
      <c r="D4065" s="3" t="s">
        <v>9</v>
      </c>
      <c r="E4065" s="3" t="s">
        <v>258</v>
      </c>
      <c r="F4065" s="3" t="s">
        <v>7894</v>
      </c>
      <c r="G4065" s="3" t="s">
        <v>7895</v>
      </c>
      <c r="H4065" s="3"/>
    </row>
    <row r="4066" ht="15.75" customHeight="1">
      <c r="A4066" s="2">
        <v>45715.0</v>
      </c>
      <c r="B4066" s="3" t="s">
        <v>7</v>
      </c>
      <c r="C4066" s="3" t="s">
        <v>126</v>
      </c>
      <c r="D4066" s="3" t="s">
        <v>68</v>
      </c>
      <c r="E4066" s="3" t="s">
        <v>101</v>
      </c>
      <c r="F4066" s="3" t="s">
        <v>7896</v>
      </c>
      <c r="G4066" s="3" t="s">
        <v>7897</v>
      </c>
      <c r="H4066" s="3"/>
    </row>
    <row r="4067" ht="15.75" customHeight="1">
      <c r="A4067" s="2">
        <v>45715.0</v>
      </c>
      <c r="B4067" s="3" t="s">
        <v>7</v>
      </c>
      <c r="C4067" s="3" t="s">
        <v>126</v>
      </c>
      <c r="D4067" s="3" t="s">
        <v>9</v>
      </c>
      <c r="E4067" s="3" t="s">
        <v>119</v>
      </c>
      <c r="F4067" s="3" t="s">
        <v>7898</v>
      </c>
      <c r="G4067" s="3" t="s">
        <v>7899</v>
      </c>
      <c r="H4067" s="3"/>
    </row>
    <row r="4068" ht="15.75" customHeight="1">
      <c r="A4068" s="2">
        <v>45715.0</v>
      </c>
      <c r="B4068" s="3" t="s">
        <v>7</v>
      </c>
      <c r="C4068" s="3" t="s">
        <v>126</v>
      </c>
      <c r="D4068" s="3" t="s">
        <v>34</v>
      </c>
      <c r="E4068" s="3" t="s">
        <v>10</v>
      </c>
      <c r="F4068" s="3" t="s">
        <v>7900</v>
      </c>
      <c r="G4068" s="3" t="s">
        <v>7901</v>
      </c>
      <c r="H4068" s="3"/>
    </row>
    <row r="4069" ht="15.75" customHeight="1">
      <c r="A4069" s="2">
        <v>45715.0</v>
      </c>
      <c r="B4069" s="3" t="s">
        <v>7</v>
      </c>
      <c r="C4069" s="3" t="s">
        <v>126</v>
      </c>
      <c r="D4069" s="3" t="s">
        <v>38</v>
      </c>
      <c r="E4069" s="3" t="s">
        <v>109</v>
      </c>
      <c r="F4069" s="3" t="s">
        <v>7902</v>
      </c>
      <c r="G4069" s="3" t="s">
        <v>7903</v>
      </c>
      <c r="H4069" s="3"/>
    </row>
    <row r="4070" ht="15.75" customHeight="1">
      <c r="A4070" s="2">
        <v>45715.0</v>
      </c>
      <c r="B4070" s="3" t="s">
        <v>92</v>
      </c>
      <c r="C4070" s="3" t="s">
        <v>158</v>
      </c>
      <c r="D4070" s="3" t="s">
        <v>19</v>
      </c>
      <c r="E4070" s="3" t="s">
        <v>15</v>
      </c>
      <c r="F4070" s="3" t="s">
        <v>7904</v>
      </c>
      <c r="G4070" s="3" t="s">
        <v>7905</v>
      </c>
      <c r="H4070" s="3"/>
    </row>
    <row r="4071" ht="15.75" customHeight="1">
      <c r="A4071" s="2">
        <v>45715.0</v>
      </c>
      <c r="B4071" s="3" t="s">
        <v>7</v>
      </c>
      <c r="C4071" s="3" t="s">
        <v>118</v>
      </c>
      <c r="D4071" s="3" t="s">
        <v>9</v>
      </c>
      <c r="E4071" s="3" t="s">
        <v>10</v>
      </c>
      <c r="F4071" s="3" t="s">
        <v>7906</v>
      </c>
      <c r="G4071" s="3" t="s">
        <v>7907</v>
      </c>
      <c r="H4071" s="3"/>
    </row>
    <row r="4072" ht="15.75" customHeight="1">
      <c r="A4072" s="2">
        <v>45715.0</v>
      </c>
      <c r="B4072" s="3" t="s">
        <v>7</v>
      </c>
      <c r="C4072" s="3" t="s">
        <v>118</v>
      </c>
      <c r="D4072" s="3" t="s">
        <v>63</v>
      </c>
      <c r="E4072" s="3" t="s">
        <v>15</v>
      </c>
      <c r="F4072" s="3" t="s">
        <v>6641</v>
      </c>
      <c r="G4072" s="3" t="s">
        <v>7908</v>
      </c>
      <c r="H4072" s="3"/>
    </row>
    <row r="4073" ht="15.75" customHeight="1">
      <c r="A4073" s="2">
        <v>45715.0</v>
      </c>
      <c r="B4073" s="3" t="s">
        <v>7</v>
      </c>
      <c r="C4073" s="3" t="s">
        <v>118</v>
      </c>
      <c r="D4073" s="3" t="s">
        <v>68</v>
      </c>
      <c r="E4073" s="3" t="s">
        <v>15</v>
      </c>
      <c r="F4073" s="3" t="s">
        <v>7909</v>
      </c>
      <c r="G4073" s="3" t="s">
        <v>7910</v>
      </c>
      <c r="H4073" s="3"/>
    </row>
    <row r="4074" ht="15.75" customHeight="1">
      <c r="A4074" s="2">
        <v>45715.0</v>
      </c>
      <c r="B4074" s="3" t="s">
        <v>7</v>
      </c>
      <c r="C4074" s="3" t="s">
        <v>106</v>
      </c>
      <c r="D4074" s="3" t="s">
        <v>26</v>
      </c>
      <c r="E4074" s="3" t="s">
        <v>119</v>
      </c>
      <c r="F4074" s="3" t="s">
        <v>7911</v>
      </c>
      <c r="G4074" s="3" t="s">
        <v>7912</v>
      </c>
      <c r="H4074" s="3"/>
    </row>
    <row r="4075" ht="15.75" customHeight="1">
      <c r="A4075" s="2">
        <v>45715.0</v>
      </c>
      <c r="B4075" s="3" t="s">
        <v>13</v>
      </c>
      <c r="C4075" s="3" t="s">
        <v>14</v>
      </c>
      <c r="D4075" s="3" t="s">
        <v>68</v>
      </c>
      <c r="E4075" s="3" t="s">
        <v>20</v>
      </c>
      <c r="F4075" s="3" t="s">
        <v>7913</v>
      </c>
      <c r="G4075" s="3" t="s">
        <v>7914</v>
      </c>
      <c r="H4075" s="3"/>
    </row>
    <row r="4076" ht="15.75" customHeight="1">
      <c r="A4076" s="2">
        <v>45715.0</v>
      </c>
      <c r="B4076" s="3" t="s">
        <v>7</v>
      </c>
      <c r="C4076" s="3" t="s">
        <v>8</v>
      </c>
      <c r="D4076" s="3" t="s">
        <v>26</v>
      </c>
      <c r="E4076" s="3" t="s">
        <v>527</v>
      </c>
      <c r="F4076" s="3" t="s">
        <v>7915</v>
      </c>
      <c r="G4076" s="3" t="s">
        <v>7916</v>
      </c>
      <c r="H4076" s="3"/>
    </row>
    <row r="4077" ht="15.75" customHeight="1">
      <c r="A4077" s="2">
        <v>45715.0</v>
      </c>
      <c r="B4077" s="3" t="s">
        <v>7</v>
      </c>
      <c r="C4077" s="3" t="s">
        <v>8</v>
      </c>
      <c r="D4077" s="3" t="s">
        <v>63</v>
      </c>
      <c r="E4077" s="3" t="s">
        <v>20</v>
      </c>
      <c r="F4077" s="3" t="s">
        <v>7917</v>
      </c>
      <c r="G4077" s="3" t="s">
        <v>7918</v>
      </c>
      <c r="H4077" s="3"/>
    </row>
    <row r="4078" ht="15.75" customHeight="1">
      <c r="A4078" s="2">
        <v>45715.0</v>
      </c>
      <c r="B4078" s="3" t="s">
        <v>7</v>
      </c>
      <c r="C4078" s="3" t="s">
        <v>8</v>
      </c>
      <c r="D4078" s="3" t="s">
        <v>38</v>
      </c>
      <c r="E4078" s="3" t="s">
        <v>101</v>
      </c>
      <c r="F4078" s="3" t="s">
        <v>7919</v>
      </c>
      <c r="G4078" s="3" t="s">
        <v>7920</v>
      </c>
      <c r="H4078" s="3"/>
    </row>
    <row r="4079" ht="15.75" customHeight="1">
      <c r="A4079" s="2">
        <v>45715.0</v>
      </c>
      <c r="B4079" s="3" t="s">
        <v>7</v>
      </c>
      <c r="C4079" s="3" t="s">
        <v>118</v>
      </c>
      <c r="D4079" s="3" t="s">
        <v>19</v>
      </c>
      <c r="E4079" s="3" t="s">
        <v>101</v>
      </c>
      <c r="F4079" s="3" t="s">
        <v>7921</v>
      </c>
      <c r="G4079" s="3" t="s">
        <v>7922</v>
      </c>
      <c r="H4079" s="3"/>
    </row>
    <row r="4080" ht="15.75" customHeight="1">
      <c r="A4080" s="2">
        <v>45715.0</v>
      </c>
      <c r="B4080" s="3" t="s">
        <v>92</v>
      </c>
      <c r="C4080" s="3" t="s">
        <v>158</v>
      </c>
      <c r="D4080" s="3" t="s">
        <v>9</v>
      </c>
      <c r="E4080" s="3" t="s">
        <v>10</v>
      </c>
      <c r="F4080" s="3" t="s">
        <v>7923</v>
      </c>
      <c r="G4080" s="3" t="s">
        <v>7924</v>
      </c>
      <c r="H4080" s="3"/>
    </row>
    <row r="4081" ht="15.75" customHeight="1">
      <c r="A4081" s="2">
        <v>45715.0</v>
      </c>
      <c r="B4081" s="3" t="s">
        <v>7</v>
      </c>
      <c r="C4081" s="3" t="s">
        <v>106</v>
      </c>
      <c r="D4081" s="3" t="s">
        <v>9</v>
      </c>
      <c r="E4081" s="3" t="s">
        <v>258</v>
      </c>
      <c r="F4081" s="3" t="s">
        <v>7925</v>
      </c>
      <c r="G4081" s="3" t="s">
        <v>7926</v>
      </c>
      <c r="H4081" s="3"/>
    </row>
    <row r="4082" ht="15.75" customHeight="1">
      <c r="A4082" s="2">
        <v>45715.0</v>
      </c>
      <c r="B4082" s="3" t="s">
        <v>92</v>
      </c>
      <c r="C4082" s="3" t="s">
        <v>158</v>
      </c>
      <c r="D4082" s="3" t="s">
        <v>19</v>
      </c>
      <c r="E4082" s="3" t="s">
        <v>15</v>
      </c>
      <c r="F4082" s="3" t="s">
        <v>7927</v>
      </c>
      <c r="G4082" s="3" t="s">
        <v>7928</v>
      </c>
      <c r="H4082" s="3"/>
    </row>
    <row r="4083" ht="15.75" customHeight="1">
      <c r="A4083" s="2">
        <v>45715.0</v>
      </c>
      <c r="B4083" s="3" t="s">
        <v>13</v>
      </c>
      <c r="C4083" s="3" t="s">
        <v>14</v>
      </c>
      <c r="D4083" s="3" t="s">
        <v>68</v>
      </c>
      <c r="E4083" s="3" t="s">
        <v>20</v>
      </c>
      <c r="F4083" s="3" t="s">
        <v>7929</v>
      </c>
      <c r="G4083" s="3" t="s">
        <v>7930</v>
      </c>
      <c r="H4083" s="3"/>
    </row>
    <row r="4084" ht="15.75" customHeight="1">
      <c r="A4084" s="2">
        <v>45715.0</v>
      </c>
      <c r="B4084" s="3" t="s">
        <v>92</v>
      </c>
      <c r="C4084" s="3" t="s">
        <v>93</v>
      </c>
      <c r="D4084" s="3" t="s">
        <v>26</v>
      </c>
      <c r="E4084" s="3" t="s">
        <v>15</v>
      </c>
      <c r="F4084" s="3" t="s">
        <v>7931</v>
      </c>
      <c r="G4084" s="3" t="s">
        <v>7932</v>
      </c>
      <c r="H4084" s="3"/>
    </row>
    <row r="4085" ht="15.75" customHeight="1">
      <c r="A4085" s="2">
        <v>45715.0</v>
      </c>
      <c r="B4085" s="3" t="s">
        <v>92</v>
      </c>
      <c r="C4085" s="3" t="s">
        <v>93</v>
      </c>
      <c r="D4085" s="3" t="s">
        <v>63</v>
      </c>
      <c r="E4085" s="3" t="s">
        <v>101</v>
      </c>
      <c r="F4085" s="3" t="s">
        <v>7933</v>
      </c>
      <c r="G4085" s="3" t="s">
        <v>7934</v>
      </c>
      <c r="H4085" s="3"/>
    </row>
    <row r="4086" ht="15.75" customHeight="1">
      <c r="A4086" s="2">
        <v>45715.0</v>
      </c>
      <c r="B4086" s="3" t="s">
        <v>92</v>
      </c>
      <c r="C4086" s="3" t="s">
        <v>93</v>
      </c>
      <c r="D4086" s="3" t="s">
        <v>38</v>
      </c>
      <c r="E4086" s="3" t="s">
        <v>15</v>
      </c>
      <c r="F4086" s="3" t="s">
        <v>7935</v>
      </c>
      <c r="G4086" s="3" t="s">
        <v>7936</v>
      </c>
      <c r="H4086" s="3"/>
    </row>
    <row r="4087" ht="15.75" customHeight="1">
      <c r="A4087" s="2">
        <v>45715.0</v>
      </c>
      <c r="B4087" s="3" t="s">
        <v>92</v>
      </c>
      <c r="C4087" s="3" t="s">
        <v>98</v>
      </c>
      <c r="D4087" s="3" t="s">
        <v>38</v>
      </c>
      <c r="E4087" s="3" t="s">
        <v>101</v>
      </c>
      <c r="F4087" s="3" t="s">
        <v>7937</v>
      </c>
      <c r="G4087" s="3" t="s">
        <v>7938</v>
      </c>
      <c r="H4087" s="3"/>
    </row>
    <row r="4088" ht="15.75" customHeight="1">
      <c r="A4088" s="2">
        <v>45715.0</v>
      </c>
      <c r="B4088" s="3" t="s">
        <v>92</v>
      </c>
      <c r="C4088" s="3" t="s">
        <v>98</v>
      </c>
      <c r="D4088" s="3" t="s">
        <v>34</v>
      </c>
      <c r="E4088" s="3" t="s">
        <v>101</v>
      </c>
      <c r="F4088" s="3" t="s">
        <v>7939</v>
      </c>
      <c r="G4088" s="3" t="s">
        <v>7940</v>
      </c>
      <c r="H4088" s="3"/>
    </row>
    <row r="4089" ht="15.75" customHeight="1">
      <c r="A4089" s="2">
        <v>45715.0</v>
      </c>
      <c r="B4089" s="3" t="s">
        <v>92</v>
      </c>
      <c r="C4089" s="3" t="s">
        <v>144</v>
      </c>
      <c r="D4089" s="3" t="s">
        <v>63</v>
      </c>
      <c r="E4089" s="3" t="s">
        <v>109</v>
      </c>
      <c r="F4089" s="3" t="s">
        <v>7941</v>
      </c>
      <c r="G4089" s="3" t="s">
        <v>7942</v>
      </c>
      <c r="H4089" s="3"/>
    </row>
    <row r="4090" ht="15.75" customHeight="1">
      <c r="A4090" s="2">
        <v>45715.0</v>
      </c>
      <c r="B4090" s="3" t="s">
        <v>92</v>
      </c>
      <c r="C4090" s="3" t="s">
        <v>98</v>
      </c>
      <c r="D4090" s="3" t="s">
        <v>68</v>
      </c>
      <c r="E4090" s="3" t="s">
        <v>20</v>
      </c>
      <c r="F4090" s="3" t="s">
        <v>4502</v>
      </c>
      <c r="G4090" s="3" t="s">
        <v>7662</v>
      </c>
      <c r="H4090" s="3"/>
    </row>
    <row r="4091" ht="15.75" customHeight="1">
      <c r="A4091" s="2">
        <v>45715.0</v>
      </c>
      <c r="B4091" s="3" t="s">
        <v>92</v>
      </c>
      <c r="C4091" s="3" t="s">
        <v>144</v>
      </c>
      <c r="D4091" s="3" t="s">
        <v>38</v>
      </c>
      <c r="E4091" s="3" t="s">
        <v>101</v>
      </c>
      <c r="F4091" s="3" t="s">
        <v>7943</v>
      </c>
      <c r="G4091" s="3" t="s">
        <v>7944</v>
      </c>
      <c r="H4091" s="3"/>
    </row>
    <row r="4092" ht="15.75" customHeight="1">
      <c r="A4092" s="2">
        <v>45715.0</v>
      </c>
      <c r="B4092" s="3" t="s">
        <v>92</v>
      </c>
      <c r="C4092" s="3" t="s">
        <v>144</v>
      </c>
      <c r="D4092" s="3" t="s">
        <v>38</v>
      </c>
      <c r="E4092" s="3" t="s">
        <v>101</v>
      </c>
      <c r="F4092" s="3" t="s">
        <v>7945</v>
      </c>
      <c r="G4092" s="3" t="s">
        <v>7946</v>
      </c>
      <c r="H4092" s="3"/>
    </row>
    <row r="4093" ht="15.75" customHeight="1">
      <c r="A4093" s="2">
        <v>45715.0</v>
      </c>
      <c r="B4093" s="3" t="s">
        <v>92</v>
      </c>
      <c r="C4093" s="3" t="s">
        <v>144</v>
      </c>
      <c r="D4093" s="3" t="s">
        <v>38</v>
      </c>
      <c r="E4093" s="3" t="s">
        <v>101</v>
      </c>
      <c r="F4093" s="3" t="s">
        <v>7947</v>
      </c>
      <c r="G4093" s="3" t="s">
        <v>7948</v>
      </c>
      <c r="H4093" s="3"/>
    </row>
    <row r="4094" ht="15.75" customHeight="1">
      <c r="A4094" s="2">
        <v>45715.0</v>
      </c>
      <c r="B4094" s="3" t="s">
        <v>92</v>
      </c>
      <c r="C4094" s="4" t="s">
        <v>149</v>
      </c>
      <c r="D4094" s="3" t="s">
        <v>38</v>
      </c>
      <c r="E4094" s="3" t="s">
        <v>15</v>
      </c>
      <c r="F4094" s="3" t="s">
        <v>7949</v>
      </c>
      <c r="G4094" s="3" t="s">
        <v>7950</v>
      </c>
      <c r="H4094" s="3"/>
    </row>
    <row r="4095" ht="15.75" customHeight="1">
      <c r="A4095" s="2">
        <v>45715.0</v>
      </c>
      <c r="B4095" s="3" t="s">
        <v>92</v>
      </c>
      <c r="C4095" s="4" t="s">
        <v>149</v>
      </c>
      <c r="D4095" s="3" t="s">
        <v>34</v>
      </c>
      <c r="E4095" s="3" t="s">
        <v>101</v>
      </c>
      <c r="F4095" s="3" t="s">
        <v>7951</v>
      </c>
      <c r="G4095" s="3" t="s">
        <v>7952</v>
      </c>
      <c r="H4095" s="3"/>
    </row>
    <row r="4096" ht="15.75" customHeight="1">
      <c r="A4096" s="2">
        <v>45715.0</v>
      </c>
      <c r="B4096" s="3" t="s">
        <v>92</v>
      </c>
      <c r="C4096" s="4" t="s">
        <v>149</v>
      </c>
      <c r="D4096" s="3" t="s">
        <v>23</v>
      </c>
      <c r="E4096" s="3" t="s">
        <v>15</v>
      </c>
      <c r="F4096" s="3" t="s">
        <v>7953</v>
      </c>
      <c r="G4096" s="3" t="s">
        <v>7954</v>
      </c>
      <c r="H4096" s="3"/>
    </row>
    <row r="4097" ht="15.75" customHeight="1">
      <c r="A4097" s="2">
        <v>45715.0</v>
      </c>
      <c r="B4097" s="3" t="s">
        <v>92</v>
      </c>
      <c r="C4097" s="3" t="s">
        <v>158</v>
      </c>
      <c r="D4097" s="3" t="s">
        <v>23</v>
      </c>
      <c r="E4097" s="3" t="s">
        <v>20</v>
      </c>
      <c r="F4097" s="3" t="s">
        <v>7955</v>
      </c>
      <c r="G4097" s="3" t="s">
        <v>7956</v>
      </c>
      <c r="H4097" s="3"/>
    </row>
    <row r="4098" ht="15.75" customHeight="1">
      <c r="A4098" s="2">
        <v>45715.0</v>
      </c>
      <c r="B4098" s="3" t="s">
        <v>92</v>
      </c>
      <c r="C4098" s="3" t="s">
        <v>144</v>
      </c>
      <c r="D4098" s="3" t="s">
        <v>68</v>
      </c>
      <c r="E4098" s="3" t="s">
        <v>20</v>
      </c>
      <c r="F4098" s="3" t="s">
        <v>7957</v>
      </c>
      <c r="G4098" s="3" t="s">
        <v>7958</v>
      </c>
      <c r="H4098" s="3"/>
    </row>
    <row r="4099" ht="15.75" customHeight="1">
      <c r="A4099" s="2">
        <v>45715.0</v>
      </c>
      <c r="B4099" s="3" t="s">
        <v>92</v>
      </c>
      <c r="C4099" s="3" t="s">
        <v>158</v>
      </c>
      <c r="D4099" s="3" t="s">
        <v>26</v>
      </c>
      <c r="E4099" s="3" t="s">
        <v>101</v>
      </c>
      <c r="F4099" s="3" t="s">
        <v>7959</v>
      </c>
      <c r="G4099" s="3" t="s">
        <v>7960</v>
      </c>
      <c r="H4099" s="3"/>
    </row>
    <row r="4100" ht="15.75" customHeight="1">
      <c r="A4100" s="2">
        <v>45716.0</v>
      </c>
      <c r="B4100" s="3" t="s">
        <v>13</v>
      </c>
      <c r="C4100" s="3" t="s">
        <v>29</v>
      </c>
      <c r="D4100" s="3" t="s">
        <v>26</v>
      </c>
      <c r="E4100" s="3" t="s">
        <v>15</v>
      </c>
      <c r="F4100" s="3" t="s">
        <v>7961</v>
      </c>
      <c r="G4100" s="3" t="s">
        <v>7962</v>
      </c>
      <c r="H4100" s="3"/>
    </row>
    <row r="4101" ht="15.75" customHeight="1">
      <c r="A4101" s="2">
        <v>45716.0</v>
      </c>
      <c r="B4101" s="3" t="s">
        <v>13</v>
      </c>
      <c r="C4101" s="3" t="s">
        <v>169</v>
      </c>
      <c r="D4101" s="3" t="s">
        <v>68</v>
      </c>
      <c r="E4101" s="3" t="s">
        <v>20</v>
      </c>
      <c r="F4101" s="3" t="s">
        <v>7963</v>
      </c>
      <c r="G4101" s="3" t="s">
        <v>7964</v>
      </c>
      <c r="H4101" s="3"/>
    </row>
    <row r="4102" ht="15.75" customHeight="1">
      <c r="A4102" s="2">
        <v>45716.0</v>
      </c>
      <c r="B4102" s="3" t="s">
        <v>13</v>
      </c>
      <c r="C4102" s="3" t="s">
        <v>37</v>
      </c>
      <c r="D4102" s="3" t="s">
        <v>34</v>
      </c>
      <c r="E4102" s="3" t="s">
        <v>15</v>
      </c>
      <c r="F4102" s="3" t="s">
        <v>7965</v>
      </c>
      <c r="G4102" s="3" t="s">
        <v>7966</v>
      </c>
      <c r="H4102" s="3"/>
    </row>
    <row r="4103" ht="15.75" customHeight="1">
      <c r="A4103" s="2">
        <v>45716.0</v>
      </c>
      <c r="B4103" s="3" t="s">
        <v>13</v>
      </c>
      <c r="C4103" s="3" t="s">
        <v>37</v>
      </c>
      <c r="D4103" s="3" t="s">
        <v>26</v>
      </c>
      <c r="E4103" s="3" t="s">
        <v>15</v>
      </c>
      <c r="F4103" s="3" t="s">
        <v>7967</v>
      </c>
      <c r="G4103" s="3" t="s">
        <v>7968</v>
      </c>
      <c r="H4103" s="3"/>
    </row>
    <row r="4104" ht="15.75" customHeight="1">
      <c r="A4104" s="2">
        <v>45716.0</v>
      </c>
      <c r="B4104" s="3" t="s">
        <v>13</v>
      </c>
      <c r="C4104" s="3" t="s">
        <v>37</v>
      </c>
      <c r="D4104" s="3" t="s">
        <v>34</v>
      </c>
      <c r="E4104" s="3" t="s">
        <v>101</v>
      </c>
      <c r="F4104" s="3" t="s">
        <v>7969</v>
      </c>
      <c r="G4104" s="3" t="s">
        <v>7970</v>
      </c>
      <c r="H4104" s="3"/>
    </row>
    <row r="4105" ht="15.75" customHeight="1">
      <c r="A4105" s="2">
        <v>45716.0</v>
      </c>
      <c r="B4105" s="3" t="s">
        <v>13</v>
      </c>
      <c r="C4105" s="3" t="s">
        <v>29</v>
      </c>
      <c r="D4105" s="3" t="s">
        <v>38</v>
      </c>
      <c r="E4105" s="3" t="s">
        <v>20</v>
      </c>
      <c r="F4105" s="3" t="s">
        <v>7971</v>
      </c>
      <c r="G4105" s="3" t="s">
        <v>7972</v>
      </c>
      <c r="H4105" s="3"/>
    </row>
    <row r="4106" ht="15.75" customHeight="1">
      <c r="A4106" s="2">
        <v>45716.0</v>
      </c>
      <c r="B4106" s="3" t="s">
        <v>92</v>
      </c>
      <c r="C4106" s="3" t="s">
        <v>93</v>
      </c>
      <c r="D4106" s="3" t="s">
        <v>26</v>
      </c>
      <c r="E4106" s="3" t="s">
        <v>101</v>
      </c>
      <c r="F4106" s="3" t="s">
        <v>7973</v>
      </c>
      <c r="G4106" s="3" t="s">
        <v>7974</v>
      </c>
      <c r="H4106" s="3"/>
    </row>
    <row r="4107" ht="15.75" customHeight="1">
      <c r="A4107" s="2">
        <v>45716.0</v>
      </c>
      <c r="B4107" s="3" t="s">
        <v>13</v>
      </c>
      <c r="C4107" s="3" t="s">
        <v>18</v>
      </c>
      <c r="D4107" s="3" t="s">
        <v>26</v>
      </c>
      <c r="E4107" s="3" t="s">
        <v>20</v>
      </c>
      <c r="F4107" s="3" t="s">
        <v>7975</v>
      </c>
      <c r="G4107" s="3" t="s">
        <v>7976</v>
      </c>
      <c r="H4107" s="3"/>
    </row>
    <row r="4108" ht="15.75" customHeight="1">
      <c r="A4108" s="2">
        <v>45716.0</v>
      </c>
      <c r="B4108" s="3" t="s">
        <v>13</v>
      </c>
      <c r="C4108" s="3" t="s">
        <v>14</v>
      </c>
      <c r="D4108" s="3" t="s">
        <v>63</v>
      </c>
      <c r="E4108" s="3" t="s">
        <v>59</v>
      </c>
      <c r="F4108" s="3" t="s">
        <v>7977</v>
      </c>
      <c r="G4108" s="3" t="s">
        <v>7978</v>
      </c>
      <c r="H4108" s="3"/>
    </row>
    <row r="4109" ht="15.75" customHeight="1">
      <c r="A4109" s="2">
        <v>45716.0</v>
      </c>
      <c r="B4109" s="3" t="s">
        <v>13</v>
      </c>
      <c r="C4109" s="3" t="s">
        <v>14</v>
      </c>
      <c r="D4109" s="3" t="s">
        <v>9</v>
      </c>
      <c r="E4109" s="3" t="s">
        <v>101</v>
      </c>
      <c r="F4109" s="3" t="s">
        <v>7979</v>
      </c>
      <c r="G4109" s="3" t="s">
        <v>7980</v>
      </c>
      <c r="H4109" s="3"/>
    </row>
    <row r="4110" ht="15.75" customHeight="1">
      <c r="A4110" s="2">
        <v>45716.0</v>
      </c>
      <c r="B4110" s="3" t="s">
        <v>92</v>
      </c>
      <c r="C4110" s="3" t="s">
        <v>93</v>
      </c>
      <c r="D4110" s="3" t="s">
        <v>26</v>
      </c>
      <c r="E4110" s="3" t="s">
        <v>101</v>
      </c>
      <c r="F4110" s="3" t="s">
        <v>7981</v>
      </c>
      <c r="G4110" s="3" t="s">
        <v>7982</v>
      </c>
      <c r="H4110" s="3"/>
    </row>
    <row r="4111" ht="15.75" customHeight="1">
      <c r="A4111" s="2">
        <v>45716.0</v>
      </c>
      <c r="B4111" s="3" t="s">
        <v>92</v>
      </c>
      <c r="C4111" s="3" t="s">
        <v>93</v>
      </c>
      <c r="D4111" s="3" t="s">
        <v>26</v>
      </c>
      <c r="E4111" s="3" t="s">
        <v>101</v>
      </c>
      <c r="F4111" s="3" t="s">
        <v>7983</v>
      </c>
      <c r="G4111" s="3" t="s">
        <v>7984</v>
      </c>
      <c r="H4111" s="3"/>
    </row>
    <row r="4112" ht="15.75" customHeight="1">
      <c r="A4112" s="2">
        <v>45716.0</v>
      </c>
      <c r="B4112" s="3" t="s">
        <v>13</v>
      </c>
      <c r="C4112" s="3" t="s">
        <v>169</v>
      </c>
      <c r="D4112" s="3" t="s">
        <v>38</v>
      </c>
      <c r="E4112" s="3" t="s">
        <v>15</v>
      </c>
      <c r="F4112" s="3" t="s">
        <v>7985</v>
      </c>
      <c r="G4112" s="3" t="s">
        <v>7986</v>
      </c>
      <c r="H4112" s="3"/>
    </row>
    <row r="4113" ht="15.75" customHeight="1">
      <c r="A4113" s="2">
        <v>45716.0</v>
      </c>
      <c r="B4113" s="3" t="s">
        <v>13</v>
      </c>
      <c r="C4113" s="3" t="s">
        <v>18</v>
      </c>
      <c r="D4113" s="3" t="s">
        <v>68</v>
      </c>
      <c r="E4113" s="3" t="s">
        <v>20</v>
      </c>
      <c r="F4113" s="3" t="s">
        <v>7987</v>
      </c>
      <c r="G4113" s="3" t="s">
        <v>7988</v>
      </c>
      <c r="H4113" s="3"/>
    </row>
    <row r="4114" ht="15.75" customHeight="1">
      <c r="A4114" s="2">
        <v>45716.0</v>
      </c>
      <c r="B4114" s="3" t="s">
        <v>57</v>
      </c>
      <c r="C4114" s="3" t="s">
        <v>58</v>
      </c>
      <c r="D4114" s="3" t="s">
        <v>23</v>
      </c>
      <c r="E4114" s="3" t="s">
        <v>59</v>
      </c>
      <c r="F4114" s="3" t="s">
        <v>7989</v>
      </c>
      <c r="G4114" s="3" t="s">
        <v>7990</v>
      </c>
      <c r="H4114" s="3"/>
    </row>
    <row r="4115" ht="15.75" customHeight="1">
      <c r="A4115" s="2">
        <v>45716.0</v>
      </c>
      <c r="B4115" s="3" t="s">
        <v>57</v>
      </c>
      <c r="C4115" s="3" t="s">
        <v>80</v>
      </c>
      <c r="D4115" s="3" t="s">
        <v>26</v>
      </c>
      <c r="E4115" s="3" t="s">
        <v>20</v>
      </c>
      <c r="F4115" s="3" t="s">
        <v>7991</v>
      </c>
      <c r="G4115" s="3" t="s">
        <v>7992</v>
      </c>
      <c r="H4115" s="3"/>
    </row>
    <row r="4116" ht="15.75" customHeight="1">
      <c r="A4116" s="2">
        <v>45716.0</v>
      </c>
      <c r="B4116" s="3" t="s">
        <v>57</v>
      </c>
      <c r="C4116" s="3" t="s">
        <v>58</v>
      </c>
      <c r="D4116" s="3" t="s">
        <v>26</v>
      </c>
      <c r="E4116" s="3" t="s">
        <v>20</v>
      </c>
      <c r="F4116" s="3" t="s">
        <v>7993</v>
      </c>
      <c r="G4116" s="3" t="s">
        <v>7994</v>
      </c>
      <c r="H4116" s="3"/>
    </row>
    <row r="4117" ht="15.75" customHeight="1">
      <c r="A4117" s="2">
        <v>45716.0</v>
      </c>
      <c r="B4117" s="3" t="s">
        <v>57</v>
      </c>
      <c r="C4117" s="3" t="s">
        <v>58</v>
      </c>
      <c r="D4117" s="3" t="s">
        <v>34</v>
      </c>
      <c r="E4117" s="3" t="s">
        <v>20</v>
      </c>
      <c r="F4117" s="3" t="s">
        <v>7995</v>
      </c>
      <c r="G4117" s="3" t="s">
        <v>7996</v>
      </c>
      <c r="H4117" s="3"/>
    </row>
    <row r="4118" ht="15.75" customHeight="1">
      <c r="A4118" s="2">
        <v>45716.0</v>
      </c>
      <c r="B4118" s="3" t="s">
        <v>57</v>
      </c>
      <c r="C4118" s="4" t="s">
        <v>62</v>
      </c>
      <c r="D4118" s="3" t="s">
        <v>63</v>
      </c>
      <c r="E4118" s="3" t="s">
        <v>59</v>
      </c>
      <c r="F4118" s="3" t="s">
        <v>7997</v>
      </c>
      <c r="G4118" s="3" t="s">
        <v>7998</v>
      </c>
      <c r="H4118" s="3"/>
    </row>
    <row r="4119" ht="15.75" customHeight="1">
      <c r="A4119" s="2">
        <v>45716.0</v>
      </c>
      <c r="B4119" s="3" t="s">
        <v>57</v>
      </c>
      <c r="C4119" s="4" t="s">
        <v>62</v>
      </c>
      <c r="D4119" s="3" t="s">
        <v>26</v>
      </c>
      <c r="E4119" s="3" t="s">
        <v>20</v>
      </c>
      <c r="F4119" s="3" t="s">
        <v>7999</v>
      </c>
      <c r="G4119" s="3" t="s">
        <v>8000</v>
      </c>
      <c r="H4119" s="3"/>
    </row>
    <row r="4120" ht="15.75" customHeight="1">
      <c r="A4120" s="2">
        <v>45716.0</v>
      </c>
      <c r="B4120" s="3" t="s">
        <v>57</v>
      </c>
      <c r="C4120" s="4" t="s">
        <v>62</v>
      </c>
      <c r="D4120" s="3" t="s">
        <v>23</v>
      </c>
      <c r="E4120" s="3" t="s">
        <v>59</v>
      </c>
      <c r="F4120" s="3" t="s">
        <v>8001</v>
      </c>
      <c r="G4120" s="3" t="s">
        <v>8002</v>
      </c>
      <c r="H4120" s="3"/>
    </row>
    <row r="4121" ht="15.75" customHeight="1">
      <c r="A4121" s="2">
        <v>45716.0</v>
      </c>
      <c r="B4121" s="3" t="s">
        <v>57</v>
      </c>
      <c r="C4121" s="3" t="s">
        <v>71</v>
      </c>
      <c r="D4121" s="3" t="s">
        <v>9</v>
      </c>
      <c r="E4121" s="3" t="s">
        <v>15</v>
      </c>
      <c r="F4121" s="3" t="s">
        <v>8003</v>
      </c>
      <c r="G4121" s="3" t="s">
        <v>8004</v>
      </c>
      <c r="H4121" s="3"/>
    </row>
    <row r="4122" ht="15.75" customHeight="1">
      <c r="A4122" s="2">
        <v>45716.0</v>
      </c>
      <c r="B4122" s="3" t="s">
        <v>57</v>
      </c>
      <c r="C4122" s="3" t="s">
        <v>71</v>
      </c>
      <c r="D4122" s="3" t="s">
        <v>68</v>
      </c>
      <c r="E4122" s="3" t="s">
        <v>59</v>
      </c>
      <c r="F4122" s="3" t="s">
        <v>8005</v>
      </c>
      <c r="G4122" s="3" t="s">
        <v>8006</v>
      </c>
      <c r="H4122" s="3"/>
    </row>
    <row r="4123" ht="15.75" customHeight="1">
      <c r="A4123" s="2">
        <v>45716.0</v>
      </c>
      <c r="B4123" s="3" t="s">
        <v>57</v>
      </c>
      <c r="C4123" s="3" t="s">
        <v>80</v>
      </c>
      <c r="D4123" s="3" t="s">
        <v>23</v>
      </c>
      <c r="E4123" s="3" t="s">
        <v>20</v>
      </c>
      <c r="F4123" s="3" t="s">
        <v>8007</v>
      </c>
      <c r="G4123" s="3" t="s">
        <v>8008</v>
      </c>
      <c r="H4123" s="3"/>
    </row>
    <row r="4124" ht="15.75" customHeight="1">
      <c r="A4124" s="2">
        <v>45716.0</v>
      </c>
      <c r="B4124" s="3" t="s">
        <v>57</v>
      </c>
      <c r="C4124" s="3" t="s">
        <v>80</v>
      </c>
      <c r="D4124" s="3" t="s">
        <v>9</v>
      </c>
      <c r="E4124" s="3" t="s">
        <v>20</v>
      </c>
      <c r="F4124" s="3" t="s">
        <v>8009</v>
      </c>
      <c r="G4124" s="3" t="s">
        <v>8010</v>
      </c>
      <c r="H4124" s="3"/>
    </row>
    <row r="4125" ht="15.75" customHeight="1">
      <c r="A4125" s="2">
        <v>45716.0</v>
      </c>
      <c r="B4125" s="3" t="s">
        <v>57</v>
      </c>
      <c r="C4125" s="3" t="s">
        <v>85</v>
      </c>
      <c r="D4125" s="3" t="s">
        <v>19</v>
      </c>
      <c r="E4125" s="3" t="s">
        <v>20</v>
      </c>
      <c r="F4125" s="3" t="s">
        <v>8011</v>
      </c>
      <c r="G4125" s="3" t="s">
        <v>8012</v>
      </c>
      <c r="H4125" s="3"/>
    </row>
    <row r="4126" ht="15.75" customHeight="1">
      <c r="A4126" s="2">
        <v>45716.0</v>
      </c>
      <c r="B4126" s="3" t="s">
        <v>57</v>
      </c>
      <c r="C4126" s="3" t="s">
        <v>85</v>
      </c>
      <c r="D4126" s="3" t="s">
        <v>26</v>
      </c>
      <c r="E4126" s="3" t="s">
        <v>20</v>
      </c>
      <c r="F4126" s="3" t="s">
        <v>8013</v>
      </c>
      <c r="G4126" s="3" t="s">
        <v>2421</v>
      </c>
      <c r="H4126" s="3"/>
    </row>
    <row r="4127" ht="15.75" customHeight="1">
      <c r="A4127" s="2">
        <v>45716.0</v>
      </c>
      <c r="B4127" s="3" t="s">
        <v>57</v>
      </c>
      <c r="C4127" s="3" t="s">
        <v>85</v>
      </c>
      <c r="D4127" s="3" t="s">
        <v>26</v>
      </c>
      <c r="E4127" s="3" t="s">
        <v>20</v>
      </c>
      <c r="F4127" s="3" t="s">
        <v>8014</v>
      </c>
      <c r="G4127" s="3" t="s">
        <v>8015</v>
      </c>
      <c r="H4127" s="3"/>
    </row>
    <row r="4128" ht="15.75" customHeight="1">
      <c r="A4128" s="2">
        <v>45716.0</v>
      </c>
      <c r="B4128" s="3" t="s">
        <v>57</v>
      </c>
      <c r="C4128" s="3" t="s">
        <v>85</v>
      </c>
      <c r="D4128" s="3" t="s">
        <v>23</v>
      </c>
      <c r="E4128" s="3" t="s">
        <v>59</v>
      </c>
      <c r="F4128" s="3" t="s">
        <v>8016</v>
      </c>
      <c r="G4128" s="3" t="s">
        <v>8017</v>
      </c>
      <c r="H4128" s="3"/>
    </row>
    <row r="4129" ht="15.75" customHeight="1">
      <c r="A4129" s="2">
        <v>45716.0</v>
      </c>
      <c r="B4129" s="3" t="s">
        <v>92</v>
      </c>
      <c r="C4129" s="3" t="s">
        <v>93</v>
      </c>
      <c r="D4129" s="3" t="s">
        <v>38</v>
      </c>
      <c r="E4129" s="3" t="s">
        <v>15</v>
      </c>
      <c r="F4129" s="3" t="s">
        <v>8018</v>
      </c>
      <c r="G4129" s="3" t="s">
        <v>8019</v>
      </c>
      <c r="H4129" s="3"/>
    </row>
    <row r="4130" ht="15.75" customHeight="1">
      <c r="A4130" s="2">
        <v>45716.0</v>
      </c>
      <c r="B4130" s="3" t="s">
        <v>57</v>
      </c>
      <c r="C4130" s="3" t="s">
        <v>58</v>
      </c>
      <c r="D4130" s="3" t="s">
        <v>26</v>
      </c>
      <c r="E4130" s="3" t="s">
        <v>20</v>
      </c>
      <c r="F4130" s="3" t="s">
        <v>8020</v>
      </c>
      <c r="G4130" s="3" t="s">
        <v>8021</v>
      </c>
      <c r="H4130" s="3"/>
    </row>
    <row r="4131" ht="15.75" customHeight="1">
      <c r="A4131" s="2">
        <v>45716.0</v>
      </c>
      <c r="B4131" s="3" t="s">
        <v>92</v>
      </c>
      <c r="C4131" s="3" t="s">
        <v>93</v>
      </c>
      <c r="D4131" s="3" t="s">
        <v>23</v>
      </c>
      <c r="E4131" s="3" t="s">
        <v>15</v>
      </c>
      <c r="F4131" s="3" t="s">
        <v>8022</v>
      </c>
      <c r="G4131" s="3" t="s">
        <v>8023</v>
      </c>
      <c r="H4131" s="3"/>
    </row>
    <row r="4132" ht="15.75" customHeight="1">
      <c r="A4132" s="2">
        <v>45716.0</v>
      </c>
      <c r="B4132" s="3" t="s">
        <v>57</v>
      </c>
      <c r="C4132" s="3" t="s">
        <v>80</v>
      </c>
      <c r="D4132" s="3" t="s">
        <v>68</v>
      </c>
      <c r="E4132" s="3" t="s">
        <v>59</v>
      </c>
      <c r="F4132" s="3" t="s">
        <v>8024</v>
      </c>
      <c r="G4132" s="3" t="s">
        <v>8025</v>
      </c>
      <c r="H4132" s="3"/>
    </row>
    <row r="4133" ht="15.75" customHeight="1">
      <c r="A4133" s="2">
        <v>45716.0</v>
      </c>
      <c r="B4133" s="3" t="s">
        <v>92</v>
      </c>
      <c r="C4133" s="3" t="s">
        <v>98</v>
      </c>
      <c r="D4133" s="3" t="s">
        <v>9</v>
      </c>
      <c r="E4133" s="3" t="s">
        <v>10</v>
      </c>
      <c r="F4133" s="3" t="s">
        <v>8026</v>
      </c>
      <c r="G4133" s="3" t="s">
        <v>8027</v>
      </c>
      <c r="H4133" s="3"/>
    </row>
    <row r="4134" ht="15.75" customHeight="1">
      <c r="A4134" s="2">
        <v>45716.0</v>
      </c>
      <c r="B4134" s="3" t="s">
        <v>7</v>
      </c>
      <c r="C4134" s="3" t="s">
        <v>8</v>
      </c>
      <c r="D4134" s="3" t="s">
        <v>68</v>
      </c>
      <c r="E4134" s="3" t="s">
        <v>15</v>
      </c>
      <c r="F4134" s="3" t="s">
        <v>8028</v>
      </c>
      <c r="G4134" s="3" t="s">
        <v>8029</v>
      </c>
      <c r="H4134" s="3"/>
    </row>
    <row r="4135" ht="15.75" customHeight="1">
      <c r="A4135" s="2">
        <v>45716.0</v>
      </c>
      <c r="B4135" s="3" t="s">
        <v>7</v>
      </c>
      <c r="C4135" s="3" t="s">
        <v>8</v>
      </c>
      <c r="D4135" s="3" t="s">
        <v>63</v>
      </c>
      <c r="E4135" s="3" t="s">
        <v>15</v>
      </c>
      <c r="F4135" s="3" t="s">
        <v>2028</v>
      </c>
      <c r="G4135" s="3" t="s">
        <v>8030</v>
      </c>
      <c r="H4135" s="3"/>
    </row>
    <row r="4136" ht="15.75" customHeight="1">
      <c r="A4136" s="2">
        <v>45716.0</v>
      </c>
      <c r="B4136" s="3" t="s">
        <v>7</v>
      </c>
      <c r="C4136" s="3" t="s">
        <v>8</v>
      </c>
      <c r="D4136" s="3" t="s">
        <v>19</v>
      </c>
      <c r="E4136" s="3" t="s">
        <v>101</v>
      </c>
      <c r="F4136" s="3" t="s">
        <v>8031</v>
      </c>
      <c r="G4136" s="3" t="s">
        <v>8032</v>
      </c>
      <c r="H4136" s="3"/>
    </row>
    <row r="4137" ht="15.75" customHeight="1">
      <c r="A4137" s="2">
        <v>45716.0</v>
      </c>
      <c r="B4137" s="3" t="s">
        <v>7</v>
      </c>
      <c r="C4137" s="3" t="s">
        <v>8</v>
      </c>
      <c r="D4137" s="3" t="s">
        <v>34</v>
      </c>
      <c r="E4137" s="3" t="s">
        <v>258</v>
      </c>
      <c r="F4137" s="3" t="s">
        <v>8033</v>
      </c>
      <c r="G4137" s="3" t="s">
        <v>8034</v>
      </c>
      <c r="H4137" s="3"/>
    </row>
    <row r="4138" ht="15.75" customHeight="1">
      <c r="A4138" s="2">
        <v>45716.0</v>
      </c>
      <c r="B4138" s="3" t="s">
        <v>7</v>
      </c>
      <c r="C4138" s="3" t="s">
        <v>106</v>
      </c>
      <c r="D4138" s="3" t="s">
        <v>9</v>
      </c>
      <c r="E4138" s="3" t="s">
        <v>10</v>
      </c>
      <c r="F4138" s="3" t="s">
        <v>8035</v>
      </c>
      <c r="G4138" s="3" t="s">
        <v>8036</v>
      </c>
      <c r="H4138" s="3"/>
    </row>
    <row r="4139" ht="15.75" customHeight="1">
      <c r="A4139" s="2">
        <v>45716.0</v>
      </c>
      <c r="B4139" s="3" t="s">
        <v>7</v>
      </c>
      <c r="C4139" s="3" t="s">
        <v>106</v>
      </c>
      <c r="D4139" s="3" t="s">
        <v>34</v>
      </c>
      <c r="E4139" s="3" t="s">
        <v>258</v>
      </c>
      <c r="F4139" s="3" t="s">
        <v>8037</v>
      </c>
      <c r="G4139" s="3" t="s">
        <v>8038</v>
      </c>
      <c r="H4139" s="3"/>
    </row>
    <row r="4140" ht="15.75" customHeight="1">
      <c r="A4140" s="2">
        <v>45716.0</v>
      </c>
      <c r="B4140" s="3" t="s">
        <v>7</v>
      </c>
      <c r="C4140" s="3" t="s">
        <v>106</v>
      </c>
      <c r="D4140" s="3" t="s">
        <v>38</v>
      </c>
      <c r="E4140" s="3" t="s">
        <v>101</v>
      </c>
      <c r="F4140" s="3" t="s">
        <v>8039</v>
      </c>
      <c r="G4140" s="3" t="s">
        <v>8040</v>
      </c>
      <c r="H4140" s="3"/>
    </row>
    <row r="4141" ht="15.75" customHeight="1">
      <c r="A4141" s="2">
        <v>45716.0</v>
      </c>
      <c r="B4141" s="3" t="s">
        <v>7</v>
      </c>
      <c r="C4141" s="3" t="s">
        <v>106</v>
      </c>
      <c r="D4141" s="3" t="s">
        <v>34</v>
      </c>
      <c r="E4141" s="3" t="s">
        <v>109</v>
      </c>
      <c r="F4141" s="3" t="s">
        <v>8041</v>
      </c>
      <c r="G4141" s="3" t="s">
        <v>8042</v>
      </c>
      <c r="H4141" s="3"/>
    </row>
    <row r="4142" ht="15.75" customHeight="1">
      <c r="A4142" s="2">
        <v>45716.0</v>
      </c>
      <c r="B4142" s="3" t="s">
        <v>7</v>
      </c>
      <c r="C4142" s="3" t="s">
        <v>106</v>
      </c>
      <c r="D4142" s="3" t="s">
        <v>19</v>
      </c>
      <c r="E4142" s="3" t="s">
        <v>101</v>
      </c>
      <c r="F4142" s="3" t="s">
        <v>8043</v>
      </c>
      <c r="G4142" s="3" t="s">
        <v>8044</v>
      </c>
      <c r="H4142" s="3"/>
    </row>
    <row r="4143" ht="15.75" customHeight="1">
      <c r="A4143" s="2">
        <v>45716.0</v>
      </c>
      <c r="B4143" s="3" t="s">
        <v>7</v>
      </c>
      <c r="C4143" s="3" t="s">
        <v>118</v>
      </c>
      <c r="D4143" s="3" t="s">
        <v>19</v>
      </c>
      <c r="E4143" s="3" t="s">
        <v>15</v>
      </c>
      <c r="F4143" s="3" t="s">
        <v>8045</v>
      </c>
      <c r="G4143" s="3" t="s">
        <v>8046</v>
      </c>
      <c r="H4143" s="3"/>
    </row>
    <row r="4144" ht="15.75" customHeight="1">
      <c r="A4144" s="2">
        <v>45716.0</v>
      </c>
      <c r="B4144" s="3" t="s">
        <v>7</v>
      </c>
      <c r="C4144" s="3" t="s">
        <v>118</v>
      </c>
      <c r="D4144" s="3" t="s">
        <v>34</v>
      </c>
      <c r="E4144" s="3" t="s">
        <v>109</v>
      </c>
      <c r="F4144" s="3" t="s">
        <v>8047</v>
      </c>
      <c r="G4144" s="3" t="s">
        <v>8048</v>
      </c>
      <c r="H4144" s="3"/>
    </row>
    <row r="4145" ht="15.75" customHeight="1">
      <c r="A4145" s="2">
        <v>45716.0</v>
      </c>
      <c r="B4145" s="3" t="s">
        <v>7</v>
      </c>
      <c r="C4145" s="3" t="s">
        <v>118</v>
      </c>
      <c r="D4145" s="3" t="s">
        <v>23</v>
      </c>
      <c r="E4145" s="3" t="s">
        <v>101</v>
      </c>
      <c r="F4145" s="3" t="s">
        <v>8049</v>
      </c>
      <c r="G4145" s="3" t="s">
        <v>8050</v>
      </c>
      <c r="H4145" s="3"/>
    </row>
    <row r="4146" ht="15.75" customHeight="1">
      <c r="A4146" s="2">
        <v>45716.0</v>
      </c>
      <c r="B4146" s="3" t="s">
        <v>7</v>
      </c>
      <c r="C4146" s="3" t="s">
        <v>118</v>
      </c>
      <c r="D4146" s="3" t="s">
        <v>26</v>
      </c>
      <c r="E4146" s="3" t="s">
        <v>1097</v>
      </c>
      <c r="F4146" s="3" t="s">
        <v>8051</v>
      </c>
      <c r="G4146" s="3" t="s">
        <v>8052</v>
      </c>
      <c r="H4146" s="3"/>
    </row>
    <row r="4147" ht="15.75" customHeight="1">
      <c r="A4147" s="2">
        <v>45716.0</v>
      </c>
      <c r="B4147" s="3" t="s">
        <v>7</v>
      </c>
      <c r="C4147" s="3" t="s">
        <v>126</v>
      </c>
      <c r="D4147" s="3" t="s">
        <v>23</v>
      </c>
      <c r="E4147" s="3" t="s">
        <v>15</v>
      </c>
      <c r="F4147" s="3" t="s">
        <v>3789</v>
      </c>
      <c r="G4147" s="3" t="s">
        <v>8053</v>
      </c>
      <c r="H4147" s="3"/>
    </row>
    <row r="4148" ht="15.75" customHeight="1">
      <c r="A4148" s="2">
        <v>45716.0</v>
      </c>
      <c r="B4148" s="3" t="s">
        <v>7</v>
      </c>
      <c r="C4148" s="3" t="s">
        <v>126</v>
      </c>
      <c r="D4148" s="3" t="s">
        <v>34</v>
      </c>
      <c r="E4148" s="3" t="s">
        <v>10</v>
      </c>
      <c r="F4148" s="3" t="s">
        <v>8054</v>
      </c>
      <c r="G4148" s="3" t="s">
        <v>8055</v>
      </c>
      <c r="H4148" s="3"/>
    </row>
    <row r="4149" ht="15.75" customHeight="1">
      <c r="A4149" s="2">
        <v>45716.0</v>
      </c>
      <c r="B4149" s="3" t="s">
        <v>92</v>
      </c>
      <c r="C4149" s="3" t="s">
        <v>98</v>
      </c>
      <c r="D4149" s="3" t="s">
        <v>23</v>
      </c>
      <c r="E4149" s="3" t="s">
        <v>15</v>
      </c>
      <c r="F4149" s="3" t="s">
        <v>8056</v>
      </c>
      <c r="G4149" s="3" t="s">
        <v>8057</v>
      </c>
      <c r="H4149" s="3"/>
    </row>
    <row r="4150" ht="15.75" customHeight="1">
      <c r="A4150" s="2">
        <v>45716.0</v>
      </c>
      <c r="B4150" s="3" t="s">
        <v>7</v>
      </c>
      <c r="C4150" s="3" t="s">
        <v>131</v>
      </c>
      <c r="D4150" s="3" t="s">
        <v>38</v>
      </c>
      <c r="E4150" s="3" t="s">
        <v>101</v>
      </c>
      <c r="F4150" s="3" t="s">
        <v>8058</v>
      </c>
      <c r="G4150" s="3" t="s">
        <v>8059</v>
      </c>
      <c r="H4150" s="3"/>
    </row>
    <row r="4151" ht="15.75" customHeight="1">
      <c r="A4151" s="2">
        <v>45716.0</v>
      </c>
      <c r="B4151" s="3" t="s">
        <v>7</v>
      </c>
      <c r="C4151" s="3" t="s">
        <v>131</v>
      </c>
      <c r="D4151" s="3" t="s">
        <v>26</v>
      </c>
      <c r="E4151" s="3" t="s">
        <v>1097</v>
      </c>
      <c r="F4151" s="3" t="s">
        <v>8060</v>
      </c>
      <c r="G4151" s="3" t="s">
        <v>8061</v>
      </c>
      <c r="H4151" s="3"/>
    </row>
    <row r="4152" ht="15.75" customHeight="1">
      <c r="A4152" s="2">
        <v>45716.0</v>
      </c>
      <c r="B4152" s="3" t="s">
        <v>92</v>
      </c>
      <c r="C4152" s="3" t="s">
        <v>98</v>
      </c>
      <c r="D4152" s="3" t="s">
        <v>63</v>
      </c>
      <c r="E4152" s="3" t="s">
        <v>109</v>
      </c>
      <c r="F4152" s="3" t="s">
        <v>8062</v>
      </c>
      <c r="G4152" s="3" t="s">
        <v>8063</v>
      </c>
      <c r="H4152" s="3"/>
    </row>
    <row r="4153" ht="15.75" customHeight="1">
      <c r="A4153" s="2">
        <v>45716.0</v>
      </c>
      <c r="B4153" s="3" t="s">
        <v>92</v>
      </c>
      <c r="C4153" s="3" t="s">
        <v>144</v>
      </c>
      <c r="D4153" s="3" t="s">
        <v>34</v>
      </c>
      <c r="E4153" s="3" t="s">
        <v>109</v>
      </c>
      <c r="F4153" s="3" t="s">
        <v>8064</v>
      </c>
      <c r="G4153" s="3" t="s">
        <v>8065</v>
      </c>
      <c r="H4153" s="3"/>
    </row>
    <row r="4154" ht="15.75" customHeight="1">
      <c r="A4154" s="2">
        <v>45716.0</v>
      </c>
      <c r="B4154" s="3" t="s">
        <v>92</v>
      </c>
      <c r="C4154" s="3" t="s">
        <v>144</v>
      </c>
      <c r="D4154" s="3" t="s">
        <v>38</v>
      </c>
      <c r="E4154" s="3" t="s">
        <v>15</v>
      </c>
      <c r="F4154" s="3" t="s">
        <v>4850</v>
      </c>
      <c r="G4154" s="3" t="s">
        <v>8066</v>
      </c>
      <c r="H4154" s="3"/>
    </row>
    <row r="4155" ht="15.75" customHeight="1">
      <c r="A4155" s="2">
        <v>45716.0</v>
      </c>
      <c r="B4155" s="3" t="s">
        <v>92</v>
      </c>
      <c r="C4155" s="3" t="s">
        <v>144</v>
      </c>
      <c r="D4155" s="3" t="s">
        <v>19</v>
      </c>
      <c r="E4155" s="3" t="s">
        <v>15</v>
      </c>
      <c r="F4155" s="3" t="s">
        <v>8067</v>
      </c>
      <c r="G4155" s="3" t="s">
        <v>8068</v>
      </c>
      <c r="H4155" s="3"/>
    </row>
    <row r="4156" ht="15.75" customHeight="1">
      <c r="A4156" s="2">
        <v>45716.0</v>
      </c>
      <c r="B4156" s="3" t="s">
        <v>92</v>
      </c>
      <c r="C4156" s="3" t="s">
        <v>144</v>
      </c>
      <c r="D4156" s="3" t="s">
        <v>9</v>
      </c>
      <c r="E4156" s="3" t="s">
        <v>10</v>
      </c>
      <c r="F4156" s="3" t="s">
        <v>8069</v>
      </c>
      <c r="G4156" s="3" t="s">
        <v>8070</v>
      </c>
      <c r="H4156" s="3"/>
    </row>
    <row r="4157" ht="15.75" customHeight="1">
      <c r="A4157" s="2">
        <v>45716.0</v>
      </c>
      <c r="B4157" s="3" t="s">
        <v>92</v>
      </c>
      <c r="C4157" s="3" t="s">
        <v>144</v>
      </c>
      <c r="D4157" s="3" t="s">
        <v>68</v>
      </c>
      <c r="E4157" s="3" t="s">
        <v>20</v>
      </c>
      <c r="F4157" s="3" t="s">
        <v>8071</v>
      </c>
      <c r="G4157" s="3" t="s">
        <v>8072</v>
      </c>
      <c r="H4157" s="3"/>
    </row>
    <row r="4158" ht="15.75" customHeight="1">
      <c r="A4158" s="2">
        <v>45716.0</v>
      </c>
      <c r="B4158" s="3" t="s">
        <v>92</v>
      </c>
      <c r="C4158" s="3" t="s">
        <v>98</v>
      </c>
      <c r="D4158" s="3" t="s">
        <v>19</v>
      </c>
      <c r="E4158" s="3" t="s">
        <v>15</v>
      </c>
      <c r="F4158" s="3" t="s">
        <v>8073</v>
      </c>
      <c r="G4158" s="3" t="s">
        <v>8074</v>
      </c>
      <c r="H4158" s="3"/>
    </row>
    <row r="4159" ht="15.75" customHeight="1">
      <c r="A4159" s="2">
        <v>45716.0</v>
      </c>
      <c r="B4159" s="3" t="s">
        <v>92</v>
      </c>
      <c r="C4159" s="4" t="s">
        <v>149</v>
      </c>
      <c r="D4159" s="3" t="s">
        <v>9</v>
      </c>
      <c r="E4159" s="3" t="s">
        <v>109</v>
      </c>
      <c r="F4159" s="3" t="s">
        <v>8075</v>
      </c>
      <c r="G4159" s="3" t="s">
        <v>8076</v>
      </c>
      <c r="H4159" s="3"/>
    </row>
    <row r="4160" ht="15.75" customHeight="1">
      <c r="A4160" s="2">
        <v>45716.0</v>
      </c>
      <c r="B4160" s="3" t="s">
        <v>92</v>
      </c>
      <c r="C4160" s="4" t="s">
        <v>149</v>
      </c>
      <c r="D4160" s="3" t="s">
        <v>68</v>
      </c>
      <c r="E4160" s="3" t="s">
        <v>20</v>
      </c>
      <c r="F4160" s="3" t="s">
        <v>8077</v>
      </c>
      <c r="G4160" s="3" t="s">
        <v>151</v>
      </c>
      <c r="H4160" s="3"/>
    </row>
    <row r="4161" ht="15.75" customHeight="1">
      <c r="A4161" s="2">
        <v>45716.0</v>
      </c>
      <c r="B4161" s="3" t="s">
        <v>92</v>
      </c>
      <c r="C4161" s="4" t="s">
        <v>149</v>
      </c>
      <c r="D4161" s="3" t="s">
        <v>23</v>
      </c>
      <c r="E4161" s="3" t="s">
        <v>20</v>
      </c>
      <c r="F4161" s="3" t="s">
        <v>8078</v>
      </c>
      <c r="G4161" s="3" t="s">
        <v>8071</v>
      </c>
      <c r="H4161" s="3"/>
    </row>
    <row r="4162" ht="15.75" customHeight="1">
      <c r="A4162" s="2">
        <v>45716.0</v>
      </c>
      <c r="B4162" s="3" t="s">
        <v>92</v>
      </c>
      <c r="C4162" s="3" t="s">
        <v>158</v>
      </c>
      <c r="D4162" s="3" t="s">
        <v>68</v>
      </c>
      <c r="E4162" s="3" t="s">
        <v>20</v>
      </c>
      <c r="F4162" s="3" t="s">
        <v>8079</v>
      </c>
      <c r="G4162" s="3" t="s">
        <v>5885</v>
      </c>
      <c r="H4162" s="3"/>
    </row>
    <row r="4163" ht="15.75" customHeight="1">
      <c r="A4163" s="2">
        <v>45716.0</v>
      </c>
      <c r="B4163" s="3" t="s">
        <v>92</v>
      </c>
      <c r="C4163" s="3" t="s">
        <v>158</v>
      </c>
      <c r="D4163" s="3" t="s">
        <v>26</v>
      </c>
      <c r="E4163" s="3" t="s">
        <v>15</v>
      </c>
      <c r="F4163" s="3" t="s">
        <v>8080</v>
      </c>
      <c r="G4163" s="3" t="s">
        <v>8081</v>
      </c>
      <c r="H4163" s="3"/>
    </row>
    <row r="4164" ht="15.75" customHeight="1">
      <c r="A4164" s="2">
        <v>45716.0</v>
      </c>
      <c r="B4164" s="3" t="s">
        <v>7</v>
      </c>
      <c r="C4164" s="3" t="s">
        <v>131</v>
      </c>
      <c r="D4164" s="3" t="s">
        <v>68</v>
      </c>
      <c r="E4164" s="3" t="s">
        <v>20</v>
      </c>
      <c r="F4164" s="3" t="s">
        <v>8082</v>
      </c>
      <c r="G4164" s="3" t="s">
        <v>8083</v>
      </c>
      <c r="H4164" s="3"/>
    </row>
    <row r="4165" ht="15.75" customHeight="1">
      <c r="A4165" s="2">
        <v>45716.0</v>
      </c>
      <c r="B4165" s="3" t="s">
        <v>7</v>
      </c>
      <c r="C4165" s="3" t="s">
        <v>131</v>
      </c>
      <c r="D4165" s="3" t="s">
        <v>9</v>
      </c>
      <c r="E4165" s="3" t="s">
        <v>10</v>
      </c>
      <c r="F4165" s="3" t="s">
        <v>8084</v>
      </c>
      <c r="G4165" s="3" t="s">
        <v>8085</v>
      </c>
      <c r="H4165" s="3"/>
    </row>
    <row r="4166" ht="15.75" customHeight="1">
      <c r="A4166" s="2">
        <v>45717.0</v>
      </c>
      <c r="B4166" s="3" t="s">
        <v>13</v>
      </c>
      <c r="C4166" s="3" t="s">
        <v>169</v>
      </c>
      <c r="D4166" s="3" t="s">
        <v>63</v>
      </c>
      <c r="E4166" s="3" t="s">
        <v>59</v>
      </c>
      <c r="F4166" s="3" t="s">
        <v>8086</v>
      </c>
      <c r="G4166" s="3" t="s">
        <v>8087</v>
      </c>
      <c r="H4166" s="3"/>
    </row>
    <row r="4167" ht="15.75" customHeight="1">
      <c r="A4167" s="2">
        <v>45717.0</v>
      </c>
      <c r="B4167" s="3" t="s">
        <v>13</v>
      </c>
      <c r="C4167" s="3" t="s">
        <v>169</v>
      </c>
      <c r="D4167" s="3" t="s">
        <v>19</v>
      </c>
      <c r="E4167" s="3" t="s">
        <v>20</v>
      </c>
      <c r="F4167" s="3" t="s">
        <v>8088</v>
      </c>
      <c r="G4167" s="3" t="s">
        <v>8089</v>
      </c>
      <c r="H4167" s="3"/>
    </row>
    <row r="4168" ht="15.75" customHeight="1">
      <c r="A4168" s="2">
        <v>45717.0</v>
      </c>
      <c r="B4168" s="3" t="s">
        <v>13</v>
      </c>
      <c r="C4168" s="3" t="s">
        <v>169</v>
      </c>
      <c r="D4168" s="3" t="s">
        <v>34</v>
      </c>
      <c r="E4168" s="3" t="s">
        <v>15</v>
      </c>
      <c r="F4168" s="3" t="s">
        <v>8090</v>
      </c>
      <c r="G4168" s="3" t="s">
        <v>8091</v>
      </c>
      <c r="H4168" s="3"/>
    </row>
    <row r="4169" ht="15.75" customHeight="1">
      <c r="A4169" s="2">
        <v>45717.0</v>
      </c>
      <c r="B4169" s="3" t="s">
        <v>13</v>
      </c>
      <c r="C4169" s="3" t="s">
        <v>169</v>
      </c>
      <c r="D4169" s="3" t="s">
        <v>9</v>
      </c>
      <c r="E4169" s="3" t="s">
        <v>15</v>
      </c>
      <c r="F4169" s="3" t="s">
        <v>8092</v>
      </c>
      <c r="G4169" s="3" t="s">
        <v>8093</v>
      </c>
      <c r="H4169" s="3"/>
    </row>
    <row r="4170" ht="15.75" customHeight="1">
      <c r="A4170" s="2">
        <v>45717.0</v>
      </c>
      <c r="B4170" s="3" t="s">
        <v>13</v>
      </c>
      <c r="C4170" s="3" t="s">
        <v>37</v>
      </c>
      <c r="D4170" s="3" t="s">
        <v>9</v>
      </c>
      <c r="E4170" s="3" t="s">
        <v>15</v>
      </c>
      <c r="F4170" s="3" t="s">
        <v>1095</v>
      </c>
      <c r="G4170" s="3" t="s">
        <v>8094</v>
      </c>
      <c r="H4170" s="3"/>
    </row>
    <row r="4171" ht="15.75" customHeight="1">
      <c r="A4171" s="2">
        <v>45717.0</v>
      </c>
      <c r="B4171" s="3" t="s">
        <v>13</v>
      </c>
      <c r="C4171" s="3" t="s">
        <v>37</v>
      </c>
      <c r="D4171" s="3" t="s">
        <v>9</v>
      </c>
      <c r="E4171" s="3" t="s">
        <v>15</v>
      </c>
      <c r="F4171" s="3" t="s">
        <v>2009</v>
      </c>
      <c r="G4171" s="3" t="s">
        <v>8095</v>
      </c>
      <c r="H4171" s="3"/>
    </row>
    <row r="4172" ht="15.75" customHeight="1">
      <c r="A4172" s="2">
        <v>45717.0</v>
      </c>
      <c r="B4172" s="3" t="s">
        <v>13</v>
      </c>
      <c r="C4172" s="3" t="s">
        <v>29</v>
      </c>
      <c r="D4172" s="3" t="s">
        <v>19</v>
      </c>
      <c r="E4172" s="3" t="s">
        <v>59</v>
      </c>
      <c r="F4172" s="3" t="s">
        <v>8096</v>
      </c>
      <c r="G4172" s="3" t="s">
        <v>8097</v>
      </c>
      <c r="H4172" s="3"/>
    </row>
    <row r="4173" ht="15.75" customHeight="1">
      <c r="A4173" s="2">
        <v>45717.0</v>
      </c>
      <c r="B4173" s="3" t="s">
        <v>13</v>
      </c>
      <c r="C4173" s="3" t="s">
        <v>29</v>
      </c>
      <c r="D4173" s="3" t="s">
        <v>38</v>
      </c>
      <c r="E4173" s="3" t="s">
        <v>20</v>
      </c>
      <c r="F4173" s="3" t="s">
        <v>8098</v>
      </c>
      <c r="G4173" s="3" t="s">
        <v>8099</v>
      </c>
      <c r="H4173" s="3"/>
    </row>
    <row r="4174" ht="15.75" customHeight="1">
      <c r="A4174" s="2">
        <v>45717.0</v>
      </c>
      <c r="B4174" s="3" t="s">
        <v>13</v>
      </c>
      <c r="C4174" s="3" t="s">
        <v>18</v>
      </c>
      <c r="D4174" s="3" t="s">
        <v>34</v>
      </c>
      <c r="E4174" s="3" t="s">
        <v>15</v>
      </c>
      <c r="F4174" s="3" t="s">
        <v>8100</v>
      </c>
      <c r="G4174" s="3" t="s">
        <v>6582</v>
      </c>
      <c r="H4174" s="3"/>
    </row>
    <row r="4175" ht="15.75" customHeight="1">
      <c r="A4175" s="2">
        <v>45717.0</v>
      </c>
      <c r="B4175" s="3" t="s">
        <v>13</v>
      </c>
      <c r="C4175" s="3" t="s">
        <v>29</v>
      </c>
      <c r="D4175" s="3" t="s">
        <v>19</v>
      </c>
      <c r="E4175" s="3" t="s">
        <v>20</v>
      </c>
      <c r="F4175" s="3" t="s">
        <v>8101</v>
      </c>
      <c r="G4175" s="3" t="s">
        <v>8102</v>
      </c>
      <c r="H4175" s="3"/>
    </row>
    <row r="4176" ht="15.75" customHeight="1">
      <c r="A4176" s="2">
        <v>45717.0</v>
      </c>
      <c r="B4176" s="3" t="s">
        <v>13</v>
      </c>
      <c r="C4176" s="3" t="s">
        <v>18</v>
      </c>
      <c r="D4176" s="3" t="s">
        <v>19</v>
      </c>
      <c r="E4176" s="3" t="s">
        <v>59</v>
      </c>
      <c r="F4176" s="3" t="s">
        <v>8103</v>
      </c>
      <c r="G4176" s="3" t="s">
        <v>5459</v>
      </c>
      <c r="H4176" s="3"/>
    </row>
    <row r="4177" ht="15.75" customHeight="1">
      <c r="A4177" s="2">
        <v>45717.0</v>
      </c>
      <c r="B4177" s="3" t="s">
        <v>13</v>
      </c>
      <c r="C4177" s="3" t="s">
        <v>18</v>
      </c>
      <c r="D4177" s="3" t="s">
        <v>68</v>
      </c>
      <c r="E4177" s="3" t="s">
        <v>59</v>
      </c>
      <c r="F4177" s="3" t="s">
        <v>8104</v>
      </c>
      <c r="G4177" s="3" t="s">
        <v>8105</v>
      </c>
      <c r="H4177" s="3"/>
    </row>
    <row r="4178" ht="15.75" customHeight="1">
      <c r="A4178" s="2">
        <v>45717.0</v>
      </c>
      <c r="B4178" s="3" t="s">
        <v>13</v>
      </c>
      <c r="C4178" s="3" t="s">
        <v>18</v>
      </c>
      <c r="D4178" s="3" t="s">
        <v>34</v>
      </c>
      <c r="E4178" s="3" t="s">
        <v>15</v>
      </c>
      <c r="F4178" s="3" t="s">
        <v>8106</v>
      </c>
      <c r="G4178" s="3" t="s">
        <v>4739</v>
      </c>
      <c r="H4178" s="3"/>
    </row>
    <row r="4179" ht="15.75" customHeight="1">
      <c r="A4179" s="2">
        <v>45717.0</v>
      </c>
      <c r="B4179" s="3" t="s">
        <v>57</v>
      </c>
      <c r="C4179" s="3" t="s">
        <v>58</v>
      </c>
      <c r="D4179" s="3" t="s">
        <v>34</v>
      </c>
      <c r="E4179" s="3" t="s">
        <v>20</v>
      </c>
      <c r="F4179" s="3" t="s">
        <v>1321</v>
      </c>
      <c r="G4179" s="3" t="s">
        <v>8107</v>
      </c>
      <c r="H4179" s="3"/>
    </row>
    <row r="4180" ht="15.75" customHeight="1">
      <c r="A4180" s="2">
        <v>45717.0</v>
      </c>
      <c r="B4180" s="3" t="s">
        <v>13</v>
      </c>
      <c r="C4180" s="3" t="s">
        <v>29</v>
      </c>
      <c r="D4180" s="3" t="s">
        <v>68</v>
      </c>
      <c r="E4180" s="3" t="s">
        <v>59</v>
      </c>
      <c r="F4180" s="3" t="s">
        <v>8108</v>
      </c>
      <c r="G4180" s="3" t="s">
        <v>8109</v>
      </c>
      <c r="H4180" s="3"/>
    </row>
    <row r="4181" ht="15.75" customHeight="1">
      <c r="A4181" s="2">
        <v>45717.0</v>
      </c>
      <c r="B4181" s="3" t="s">
        <v>57</v>
      </c>
      <c r="C4181" s="3" t="s">
        <v>58</v>
      </c>
      <c r="D4181" s="3" t="s">
        <v>34</v>
      </c>
      <c r="E4181" s="3" t="s">
        <v>20</v>
      </c>
      <c r="F4181" s="3" t="s">
        <v>8110</v>
      </c>
      <c r="G4181" s="3" t="s">
        <v>8111</v>
      </c>
      <c r="H4181" s="3"/>
    </row>
    <row r="4182" ht="15.75" customHeight="1">
      <c r="A4182" s="2">
        <v>45717.0</v>
      </c>
      <c r="B4182" s="3" t="s">
        <v>57</v>
      </c>
      <c r="C4182" s="3" t="s">
        <v>71</v>
      </c>
      <c r="D4182" s="3" t="s">
        <v>19</v>
      </c>
      <c r="E4182" s="3" t="s">
        <v>59</v>
      </c>
      <c r="F4182" s="3" t="s">
        <v>8112</v>
      </c>
      <c r="G4182" s="3" t="s">
        <v>8113</v>
      </c>
      <c r="H4182" s="3"/>
    </row>
    <row r="4183" ht="15.75" customHeight="1">
      <c r="A4183" s="2">
        <v>45717.0</v>
      </c>
      <c r="B4183" s="3" t="s">
        <v>57</v>
      </c>
      <c r="C4183" s="3" t="s">
        <v>58</v>
      </c>
      <c r="D4183" s="3" t="s">
        <v>19</v>
      </c>
      <c r="E4183" s="3" t="s">
        <v>59</v>
      </c>
      <c r="F4183" s="3" t="s">
        <v>8114</v>
      </c>
      <c r="G4183" s="3" t="s">
        <v>8115</v>
      </c>
      <c r="H4183" s="3"/>
    </row>
    <row r="4184" ht="15.75" customHeight="1">
      <c r="A4184" s="2">
        <v>45717.0</v>
      </c>
      <c r="B4184" s="3" t="s">
        <v>57</v>
      </c>
      <c r="C4184" s="3" t="s">
        <v>85</v>
      </c>
      <c r="D4184" s="3" t="s">
        <v>9</v>
      </c>
      <c r="E4184" s="3" t="s">
        <v>20</v>
      </c>
      <c r="F4184" s="3" t="s">
        <v>8116</v>
      </c>
      <c r="G4184" s="3" t="s">
        <v>8117</v>
      </c>
      <c r="H4184" s="3"/>
    </row>
    <row r="4185" ht="15.75" customHeight="1">
      <c r="A4185" s="2">
        <v>45717.0</v>
      </c>
      <c r="B4185" s="3" t="s">
        <v>13</v>
      </c>
      <c r="C4185" s="3" t="s">
        <v>14</v>
      </c>
      <c r="D4185" s="3" t="s">
        <v>63</v>
      </c>
      <c r="E4185" s="3" t="s">
        <v>15</v>
      </c>
      <c r="F4185" s="3" t="s">
        <v>8118</v>
      </c>
      <c r="G4185" s="3" t="s">
        <v>8119</v>
      </c>
      <c r="H4185" s="3"/>
    </row>
    <row r="4186" ht="15.75" customHeight="1">
      <c r="A4186" s="2">
        <v>45717.0</v>
      </c>
      <c r="B4186" s="3" t="s">
        <v>57</v>
      </c>
      <c r="C4186" s="3" t="s">
        <v>80</v>
      </c>
      <c r="D4186" s="3" t="s">
        <v>23</v>
      </c>
      <c r="E4186" s="3" t="s">
        <v>59</v>
      </c>
      <c r="F4186" s="3" t="s">
        <v>8120</v>
      </c>
      <c r="G4186" s="3" t="s">
        <v>8121</v>
      </c>
      <c r="H4186" s="3"/>
    </row>
    <row r="4187" ht="15.75" customHeight="1">
      <c r="A4187" s="2">
        <v>45717.0</v>
      </c>
      <c r="B4187" s="3" t="s">
        <v>57</v>
      </c>
      <c r="C4187" s="3" t="s">
        <v>80</v>
      </c>
      <c r="D4187" s="3" t="s">
        <v>38</v>
      </c>
      <c r="E4187" s="3" t="s">
        <v>59</v>
      </c>
      <c r="F4187" s="3" t="s">
        <v>8122</v>
      </c>
      <c r="G4187" s="3" t="s">
        <v>8123</v>
      </c>
      <c r="H4187" s="3"/>
    </row>
    <row r="4188" ht="15.75" customHeight="1">
      <c r="A4188" s="2">
        <v>45717.0</v>
      </c>
      <c r="B4188" s="3" t="s">
        <v>57</v>
      </c>
      <c r="C4188" s="3" t="s">
        <v>80</v>
      </c>
      <c r="D4188" s="3" t="s">
        <v>34</v>
      </c>
      <c r="E4188" s="3" t="s">
        <v>20</v>
      </c>
      <c r="F4188" s="3" t="s">
        <v>8124</v>
      </c>
      <c r="G4188" s="3" t="s">
        <v>8125</v>
      </c>
      <c r="H4188" s="3"/>
    </row>
    <row r="4189" ht="15.75" customHeight="1">
      <c r="A4189" s="2">
        <v>45717.0</v>
      </c>
      <c r="B4189" s="3" t="s">
        <v>57</v>
      </c>
      <c r="C4189" s="3" t="s">
        <v>80</v>
      </c>
      <c r="D4189" s="3" t="s">
        <v>19</v>
      </c>
      <c r="E4189" s="3" t="s">
        <v>59</v>
      </c>
      <c r="F4189" s="3" t="s">
        <v>8126</v>
      </c>
      <c r="G4189" s="3" t="s">
        <v>7417</v>
      </c>
      <c r="H4189" s="3"/>
    </row>
    <row r="4190" ht="15.75" customHeight="1">
      <c r="A4190" s="2">
        <v>45717.0</v>
      </c>
      <c r="B4190" s="3" t="s">
        <v>57</v>
      </c>
      <c r="C4190" s="3" t="s">
        <v>58</v>
      </c>
      <c r="D4190" s="3" t="s">
        <v>23</v>
      </c>
      <c r="E4190" s="3" t="s">
        <v>59</v>
      </c>
      <c r="F4190" s="3" t="s">
        <v>8127</v>
      </c>
      <c r="G4190" s="3" t="s">
        <v>8128</v>
      </c>
      <c r="H4190" s="3"/>
    </row>
    <row r="4191" ht="15.75" customHeight="1">
      <c r="A4191" s="2">
        <v>45717.0</v>
      </c>
      <c r="B4191" s="3" t="s">
        <v>57</v>
      </c>
      <c r="C4191" s="3" t="s">
        <v>80</v>
      </c>
      <c r="D4191" s="3" t="s">
        <v>19</v>
      </c>
      <c r="E4191" s="3" t="s">
        <v>59</v>
      </c>
      <c r="F4191" s="3" t="s">
        <v>8129</v>
      </c>
      <c r="G4191" s="3" t="s">
        <v>8130</v>
      </c>
      <c r="H4191" s="3"/>
    </row>
    <row r="4192" ht="15.75" customHeight="1">
      <c r="A4192" s="2">
        <v>45717.0</v>
      </c>
      <c r="B4192" s="3" t="s">
        <v>57</v>
      </c>
      <c r="C4192" s="3" t="s">
        <v>71</v>
      </c>
      <c r="D4192" s="3" t="s">
        <v>23</v>
      </c>
      <c r="E4192" s="3" t="s">
        <v>59</v>
      </c>
      <c r="F4192" s="3" t="s">
        <v>8131</v>
      </c>
      <c r="G4192" s="3" t="s">
        <v>8132</v>
      </c>
      <c r="H4192" s="3"/>
    </row>
    <row r="4193" ht="15.75" customHeight="1">
      <c r="A4193" s="2">
        <v>45717.0</v>
      </c>
      <c r="B4193" s="3" t="s">
        <v>57</v>
      </c>
      <c r="C4193" s="4" t="s">
        <v>62</v>
      </c>
      <c r="D4193" s="3" t="s">
        <v>38</v>
      </c>
      <c r="E4193" s="3" t="s">
        <v>59</v>
      </c>
      <c r="F4193" s="3" t="s">
        <v>8133</v>
      </c>
      <c r="G4193" s="3" t="s">
        <v>8134</v>
      </c>
      <c r="H4193" s="3"/>
    </row>
    <row r="4194" ht="15.75" customHeight="1">
      <c r="A4194" s="2">
        <v>45717.0</v>
      </c>
      <c r="B4194" s="3" t="s">
        <v>57</v>
      </c>
      <c r="C4194" s="4" t="s">
        <v>62</v>
      </c>
      <c r="D4194" s="3" t="s">
        <v>26</v>
      </c>
      <c r="E4194" s="3" t="s">
        <v>20</v>
      </c>
      <c r="F4194" s="3" t="s">
        <v>8135</v>
      </c>
      <c r="G4194" s="3" t="s">
        <v>8136</v>
      </c>
      <c r="H4194" s="3"/>
    </row>
    <row r="4195" ht="15.75" customHeight="1">
      <c r="A4195" s="2">
        <v>45717.0</v>
      </c>
      <c r="B4195" s="3" t="s">
        <v>57</v>
      </c>
      <c r="C4195" s="4" t="s">
        <v>62</v>
      </c>
      <c r="D4195" s="3" t="s">
        <v>63</v>
      </c>
      <c r="E4195" s="3" t="s">
        <v>59</v>
      </c>
      <c r="F4195" s="3" t="s">
        <v>8137</v>
      </c>
      <c r="G4195" s="3" t="s">
        <v>8138</v>
      </c>
      <c r="H4195" s="3"/>
    </row>
    <row r="4196" ht="15.75" customHeight="1">
      <c r="A4196" s="2">
        <v>45717.0</v>
      </c>
      <c r="B4196" s="3" t="s">
        <v>57</v>
      </c>
      <c r="C4196" s="4" t="s">
        <v>62</v>
      </c>
      <c r="D4196" s="3" t="s">
        <v>34</v>
      </c>
      <c r="E4196" s="3" t="s">
        <v>20</v>
      </c>
      <c r="F4196" s="3" t="s">
        <v>8139</v>
      </c>
      <c r="G4196" s="3" t="s">
        <v>8140</v>
      </c>
      <c r="H4196" s="3"/>
    </row>
    <row r="4197" ht="15.75" customHeight="1">
      <c r="A4197" s="2">
        <v>45717.0</v>
      </c>
      <c r="B4197" s="3" t="s">
        <v>57</v>
      </c>
      <c r="C4197" s="3" t="s">
        <v>58</v>
      </c>
      <c r="D4197" s="3" t="s">
        <v>38</v>
      </c>
      <c r="E4197" s="3" t="s">
        <v>20</v>
      </c>
      <c r="F4197" s="3" t="s">
        <v>2302</v>
      </c>
      <c r="G4197" s="3" t="s">
        <v>8141</v>
      </c>
      <c r="H4197" s="3"/>
    </row>
    <row r="4198" ht="15.75" customHeight="1">
      <c r="A4198" s="2">
        <v>45717.0</v>
      </c>
      <c r="B4198" s="3" t="s">
        <v>57</v>
      </c>
      <c r="C4198" s="3" t="s">
        <v>71</v>
      </c>
      <c r="D4198" s="3" t="s">
        <v>26</v>
      </c>
      <c r="E4198" s="3" t="s">
        <v>59</v>
      </c>
      <c r="F4198" s="3" t="s">
        <v>8142</v>
      </c>
      <c r="G4198" s="3" t="s">
        <v>8143</v>
      </c>
      <c r="H4198" s="3"/>
    </row>
    <row r="4199" ht="15.75" customHeight="1">
      <c r="A4199" s="2">
        <v>45717.0</v>
      </c>
      <c r="B4199" s="3" t="s">
        <v>13</v>
      </c>
      <c r="C4199" s="3" t="s">
        <v>14</v>
      </c>
      <c r="D4199" s="3" t="s">
        <v>26</v>
      </c>
      <c r="E4199" s="3" t="s">
        <v>15</v>
      </c>
      <c r="F4199" s="3" t="s">
        <v>8144</v>
      </c>
      <c r="G4199" s="3" t="s">
        <v>8145</v>
      </c>
      <c r="H4199" s="3"/>
    </row>
    <row r="4200" ht="15.75" customHeight="1">
      <c r="A4200" s="2">
        <v>45717.0</v>
      </c>
      <c r="B4200" s="3" t="s">
        <v>57</v>
      </c>
      <c r="C4200" s="3" t="s">
        <v>85</v>
      </c>
      <c r="D4200" s="3" t="s">
        <v>38</v>
      </c>
      <c r="E4200" s="3" t="s">
        <v>20</v>
      </c>
      <c r="F4200" s="3" t="s">
        <v>7685</v>
      </c>
      <c r="G4200" s="3" t="s">
        <v>8146</v>
      </c>
      <c r="H4200" s="3"/>
    </row>
    <row r="4201" ht="15.75" customHeight="1">
      <c r="A4201" s="2">
        <v>45717.0</v>
      </c>
      <c r="B4201" s="3" t="s">
        <v>92</v>
      </c>
      <c r="C4201" s="3" t="s">
        <v>93</v>
      </c>
      <c r="D4201" s="3" t="s">
        <v>19</v>
      </c>
      <c r="E4201" s="3" t="s">
        <v>20</v>
      </c>
      <c r="F4201" s="3" t="s">
        <v>8147</v>
      </c>
      <c r="G4201" s="3" t="s">
        <v>8148</v>
      </c>
      <c r="H4201" s="3"/>
    </row>
    <row r="4202" ht="15.75" customHeight="1">
      <c r="A4202" s="2">
        <v>45717.0</v>
      </c>
      <c r="B4202" s="3" t="s">
        <v>7</v>
      </c>
      <c r="C4202" s="3" t="s">
        <v>126</v>
      </c>
      <c r="D4202" s="3" t="s">
        <v>23</v>
      </c>
      <c r="E4202" s="3" t="s">
        <v>15</v>
      </c>
      <c r="F4202" s="3" t="s">
        <v>8149</v>
      </c>
      <c r="G4202" s="3" t="s">
        <v>8150</v>
      </c>
      <c r="H4202" s="3"/>
    </row>
    <row r="4203" ht="15.75" customHeight="1">
      <c r="A4203" s="2">
        <v>45717.0</v>
      </c>
      <c r="B4203" s="3" t="s">
        <v>7</v>
      </c>
      <c r="C4203" s="3" t="s">
        <v>126</v>
      </c>
      <c r="D4203" s="3" t="s">
        <v>9</v>
      </c>
      <c r="E4203" s="3" t="s">
        <v>109</v>
      </c>
      <c r="F4203" s="3" t="s">
        <v>8151</v>
      </c>
      <c r="G4203" s="3" t="s">
        <v>8152</v>
      </c>
      <c r="H4203" s="3"/>
    </row>
    <row r="4204" ht="15.75" customHeight="1">
      <c r="A4204" s="2">
        <v>45717.0</v>
      </c>
      <c r="B4204" s="3" t="s">
        <v>7</v>
      </c>
      <c r="C4204" s="3" t="s">
        <v>118</v>
      </c>
      <c r="D4204" s="3" t="s">
        <v>34</v>
      </c>
      <c r="E4204" s="3" t="s">
        <v>109</v>
      </c>
      <c r="F4204" s="3" t="s">
        <v>8153</v>
      </c>
      <c r="G4204" s="3" t="s">
        <v>8154</v>
      </c>
      <c r="H4204" s="3"/>
    </row>
    <row r="4205" ht="15.75" customHeight="1">
      <c r="A4205" s="2">
        <v>45717.0</v>
      </c>
      <c r="B4205" s="3" t="s">
        <v>7</v>
      </c>
      <c r="C4205" s="3" t="s">
        <v>118</v>
      </c>
      <c r="D4205" s="3" t="s">
        <v>38</v>
      </c>
      <c r="E4205" s="3" t="s">
        <v>15</v>
      </c>
      <c r="F4205" s="3" t="s">
        <v>8155</v>
      </c>
      <c r="G4205" s="3" t="s">
        <v>8156</v>
      </c>
      <c r="H4205" s="3"/>
    </row>
    <row r="4206" ht="15.75" customHeight="1">
      <c r="A4206" s="2">
        <v>45717.0</v>
      </c>
      <c r="B4206" s="3" t="s">
        <v>7</v>
      </c>
      <c r="C4206" s="3" t="s">
        <v>118</v>
      </c>
      <c r="D4206" s="3" t="s">
        <v>38</v>
      </c>
      <c r="E4206" s="3" t="s">
        <v>101</v>
      </c>
      <c r="F4206" s="3" t="s">
        <v>8157</v>
      </c>
      <c r="G4206" s="3" t="s">
        <v>8158</v>
      </c>
      <c r="H4206" s="3"/>
    </row>
    <row r="4207" ht="15.75" customHeight="1">
      <c r="A4207" s="2">
        <v>45717.0</v>
      </c>
      <c r="B4207" s="3" t="s">
        <v>7</v>
      </c>
      <c r="C4207" s="3" t="s">
        <v>118</v>
      </c>
      <c r="D4207" s="3" t="s">
        <v>23</v>
      </c>
      <c r="E4207" s="3" t="s">
        <v>15</v>
      </c>
      <c r="F4207" s="3" t="s">
        <v>8159</v>
      </c>
      <c r="G4207" s="3" t="s">
        <v>8160</v>
      </c>
      <c r="H4207" s="3"/>
    </row>
    <row r="4208" ht="15.75" customHeight="1">
      <c r="A4208" s="2">
        <v>45717.0</v>
      </c>
      <c r="B4208" s="3" t="s">
        <v>7</v>
      </c>
      <c r="C4208" s="3" t="s">
        <v>126</v>
      </c>
      <c r="D4208" s="3" t="s">
        <v>23</v>
      </c>
      <c r="E4208" s="3" t="s">
        <v>20</v>
      </c>
      <c r="F4208" s="3" t="s">
        <v>8161</v>
      </c>
      <c r="G4208" s="3" t="s">
        <v>8162</v>
      </c>
      <c r="H4208" s="3"/>
    </row>
    <row r="4209" ht="15.75" customHeight="1">
      <c r="A4209" s="2">
        <v>45717.0</v>
      </c>
      <c r="B4209" s="3" t="s">
        <v>7</v>
      </c>
      <c r="C4209" s="3" t="s">
        <v>106</v>
      </c>
      <c r="D4209" s="3" t="s">
        <v>63</v>
      </c>
      <c r="E4209" s="3" t="s">
        <v>20</v>
      </c>
      <c r="F4209" s="3" t="s">
        <v>8163</v>
      </c>
      <c r="G4209" s="3" t="s">
        <v>8164</v>
      </c>
      <c r="H4209" s="3"/>
    </row>
    <row r="4210" ht="15.75" customHeight="1">
      <c r="A4210" s="2">
        <v>45717.0</v>
      </c>
      <c r="B4210" s="3" t="s">
        <v>7</v>
      </c>
      <c r="C4210" s="3" t="s">
        <v>106</v>
      </c>
      <c r="D4210" s="3" t="s">
        <v>9</v>
      </c>
      <c r="E4210" s="3" t="s">
        <v>109</v>
      </c>
      <c r="F4210" s="3" t="s">
        <v>8165</v>
      </c>
      <c r="G4210" s="3" t="s">
        <v>8166</v>
      </c>
      <c r="H4210" s="3"/>
    </row>
    <row r="4211" ht="15.75" customHeight="1">
      <c r="A4211" s="2">
        <v>45717.0</v>
      </c>
      <c r="B4211" s="3" t="s">
        <v>7</v>
      </c>
      <c r="C4211" s="3" t="s">
        <v>106</v>
      </c>
      <c r="D4211" s="3" t="s">
        <v>19</v>
      </c>
      <c r="E4211" s="3" t="s">
        <v>15</v>
      </c>
      <c r="F4211" s="3" t="s">
        <v>8167</v>
      </c>
      <c r="G4211" s="3" t="s">
        <v>5674</v>
      </c>
      <c r="H4211" s="3"/>
    </row>
    <row r="4212" ht="15.75" customHeight="1">
      <c r="A4212" s="2">
        <v>45717.0</v>
      </c>
      <c r="B4212" s="3" t="s">
        <v>7</v>
      </c>
      <c r="C4212" s="3" t="s">
        <v>8</v>
      </c>
      <c r="D4212" s="3" t="s">
        <v>26</v>
      </c>
      <c r="E4212" s="3" t="s">
        <v>119</v>
      </c>
      <c r="F4212" s="3" t="s">
        <v>8168</v>
      </c>
      <c r="G4212" s="3" t="s">
        <v>8169</v>
      </c>
      <c r="H4212" s="3"/>
    </row>
    <row r="4213" ht="15.75" customHeight="1">
      <c r="A4213" s="2">
        <v>45717.0</v>
      </c>
      <c r="B4213" s="3" t="s">
        <v>7</v>
      </c>
      <c r="C4213" s="3" t="s">
        <v>8</v>
      </c>
      <c r="D4213" s="3" t="s">
        <v>34</v>
      </c>
      <c r="E4213" s="3" t="s">
        <v>10</v>
      </c>
      <c r="F4213" s="3" t="s">
        <v>8170</v>
      </c>
      <c r="G4213" s="3" t="s">
        <v>8171</v>
      </c>
      <c r="H4213" s="3"/>
    </row>
    <row r="4214" ht="15.75" customHeight="1">
      <c r="A4214" s="2">
        <v>45717.0</v>
      </c>
      <c r="B4214" s="3" t="s">
        <v>7</v>
      </c>
      <c r="C4214" s="3" t="s">
        <v>8</v>
      </c>
      <c r="D4214" s="3" t="s">
        <v>63</v>
      </c>
      <c r="E4214" s="3" t="s">
        <v>20</v>
      </c>
      <c r="F4214" s="3" t="s">
        <v>8172</v>
      </c>
      <c r="G4214" s="3" t="s">
        <v>8173</v>
      </c>
      <c r="H4214" s="3"/>
    </row>
    <row r="4215" ht="15.75" customHeight="1">
      <c r="A4215" s="2">
        <v>45717.0</v>
      </c>
      <c r="B4215" s="3" t="s">
        <v>7</v>
      </c>
      <c r="C4215" s="3" t="s">
        <v>8</v>
      </c>
      <c r="D4215" s="3" t="s">
        <v>19</v>
      </c>
      <c r="E4215" s="3" t="s">
        <v>15</v>
      </c>
      <c r="F4215" s="3" t="s">
        <v>8174</v>
      </c>
      <c r="G4215" s="3" t="s">
        <v>8175</v>
      </c>
      <c r="H4215" s="3"/>
    </row>
    <row r="4216" ht="15.75" customHeight="1">
      <c r="A4216" s="2">
        <v>45717.0</v>
      </c>
      <c r="B4216" s="3" t="s">
        <v>7</v>
      </c>
      <c r="C4216" s="3" t="s">
        <v>106</v>
      </c>
      <c r="D4216" s="3" t="s">
        <v>38</v>
      </c>
      <c r="E4216" s="3" t="s">
        <v>101</v>
      </c>
      <c r="F4216" s="3" t="s">
        <v>8176</v>
      </c>
      <c r="G4216" s="3" t="s">
        <v>8177</v>
      </c>
      <c r="H4216" s="3"/>
    </row>
    <row r="4217" ht="15.75" customHeight="1">
      <c r="A4217" s="2">
        <v>45717.0</v>
      </c>
      <c r="B4217" s="3" t="s">
        <v>7</v>
      </c>
      <c r="C4217" s="3" t="s">
        <v>131</v>
      </c>
      <c r="D4217" s="3" t="s">
        <v>26</v>
      </c>
      <c r="E4217" s="3" t="s">
        <v>258</v>
      </c>
      <c r="F4217" s="3" t="s">
        <v>8178</v>
      </c>
      <c r="G4217" s="3" t="s">
        <v>8179</v>
      </c>
      <c r="H4217" s="3"/>
    </row>
    <row r="4218" ht="15.75" customHeight="1">
      <c r="A4218" s="2">
        <v>45717.0</v>
      </c>
      <c r="B4218" s="3" t="s">
        <v>13</v>
      </c>
      <c r="C4218" s="3" t="s">
        <v>14</v>
      </c>
      <c r="D4218" s="3" t="s">
        <v>9</v>
      </c>
      <c r="E4218" s="3" t="s">
        <v>15</v>
      </c>
      <c r="F4218" s="3" t="s">
        <v>7462</v>
      </c>
      <c r="G4218" s="3" t="s">
        <v>8180</v>
      </c>
      <c r="H4218" s="3"/>
    </row>
    <row r="4219" ht="15.75" customHeight="1">
      <c r="A4219" s="2">
        <v>45717.0</v>
      </c>
      <c r="B4219" s="3" t="s">
        <v>7</v>
      </c>
      <c r="C4219" s="3" t="s">
        <v>131</v>
      </c>
      <c r="D4219" s="3" t="s">
        <v>19</v>
      </c>
      <c r="E4219" s="3" t="s">
        <v>20</v>
      </c>
      <c r="F4219" s="3" t="s">
        <v>147</v>
      </c>
      <c r="G4219" s="3" t="s">
        <v>8181</v>
      </c>
      <c r="H4219" s="3"/>
    </row>
    <row r="4220" ht="15.75" customHeight="1">
      <c r="A4220" s="2">
        <v>45717.0</v>
      </c>
      <c r="B4220" s="3" t="s">
        <v>7</v>
      </c>
      <c r="C4220" s="3" t="s">
        <v>131</v>
      </c>
      <c r="D4220" s="3" t="s">
        <v>9</v>
      </c>
      <c r="E4220" s="3" t="s">
        <v>109</v>
      </c>
      <c r="F4220" s="3" t="s">
        <v>8182</v>
      </c>
      <c r="G4220" s="3" t="s">
        <v>8183</v>
      </c>
      <c r="H4220" s="3"/>
    </row>
    <row r="4221" ht="15.75" customHeight="1">
      <c r="A4221" s="2">
        <v>45717.0</v>
      </c>
      <c r="B4221" s="3" t="s">
        <v>92</v>
      </c>
      <c r="C4221" s="3" t="s">
        <v>93</v>
      </c>
      <c r="D4221" s="3" t="s">
        <v>63</v>
      </c>
      <c r="E4221" s="3" t="s">
        <v>109</v>
      </c>
      <c r="F4221" s="3" t="s">
        <v>8184</v>
      </c>
      <c r="G4221" s="3" t="s">
        <v>8185</v>
      </c>
      <c r="H4221" s="3"/>
    </row>
    <row r="4222" ht="15.75" customHeight="1">
      <c r="A4222" s="2">
        <v>45717.0</v>
      </c>
      <c r="B4222" s="3" t="s">
        <v>92</v>
      </c>
      <c r="C4222" s="3" t="s">
        <v>98</v>
      </c>
      <c r="D4222" s="3" t="s">
        <v>63</v>
      </c>
      <c r="E4222" s="3" t="s">
        <v>59</v>
      </c>
      <c r="F4222" s="3" t="s">
        <v>8186</v>
      </c>
      <c r="G4222" s="3" t="s">
        <v>8187</v>
      </c>
      <c r="H4222" s="3"/>
    </row>
    <row r="4223" ht="15.75" customHeight="1">
      <c r="A4223" s="2">
        <v>45717.0</v>
      </c>
      <c r="B4223" s="3" t="s">
        <v>92</v>
      </c>
      <c r="C4223" s="3" t="s">
        <v>98</v>
      </c>
      <c r="D4223" s="3" t="s">
        <v>63</v>
      </c>
      <c r="E4223" s="3" t="s">
        <v>101</v>
      </c>
      <c r="F4223" s="3" t="s">
        <v>8188</v>
      </c>
      <c r="G4223" s="3" t="s">
        <v>8189</v>
      </c>
      <c r="H4223" s="3"/>
    </row>
    <row r="4224" ht="15.75" customHeight="1">
      <c r="A4224" s="2">
        <v>45717.0</v>
      </c>
      <c r="B4224" s="3" t="s">
        <v>92</v>
      </c>
      <c r="C4224" s="3" t="s">
        <v>144</v>
      </c>
      <c r="D4224" s="3" t="s">
        <v>19</v>
      </c>
      <c r="E4224" s="3" t="s">
        <v>15</v>
      </c>
      <c r="F4224" s="3" t="s">
        <v>8190</v>
      </c>
      <c r="G4224" s="3" t="s">
        <v>8191</v>
      </c>
      <c r="H4224" s="3"/>
    </row>
    <row r="4225" ht="15.75" customHeight="1">
      <c r="A4225" s="2">
        <v>45717.0</v>
      </c>
      <c r="B4225" s="3" t="s">
        <v>92</v>
      </c>
      <c r="C4225" s="3" t="s">
        <v>144</v>
      </c>
      <c r="D4225" s="3" t="s">
        <v>26</v>
      </c>
      <c r="E4225" s="3" t="s">
        <v>15</v>
      </c>
      <c r="F4225" s="3" t="s">
        <v>8192</v>
      </c>
      <c r="G4225" s="3" t="s">
        <v>8193</v>
      </c>
      <c r="H4225" s="3"/>
    </row>
    <row r="4226" ht="15.75" customHeight="1">
      <c r="A4226" s="2">
        <v>45717.0</v>
      </c>
      <c r="B4226" s="3" t="s">
        <v>92</v>
      </c>
      <c r="C4226" s="3" t="s">
        <v>144</v>
      </c>
      <c r="D4226" s="3" t="s">
        <v>38</v>
      </c>
      <c r="E4226" s="3" t="s">
        <v>15</v>
      </c>
      <c r="F4226" s="3" t="s">
        <v>8194</v>
      </c>
      <c r="G4226" s="3" t="s">
        <v>8195</v>
      </c>
      <c r="H4226" s="3"/>
    </row>
    <row r="4227" ht="15.75" customHeight="1">
      <c r="A4227" s="2">
        <v>45717.0</v>
      </c>
      <c r="B4227" s="3" t="s">
        <v>92</v>
      </c>
      <c r="C4227" s="3" t="s">
        <v>144</v>
      </c>
      <c r="D4227" s="3" t="s">
        <v>26</v>
      </c>
      <c r="E4227" s="3" t="s">
        <v>15</v>
      </c>
      <c r="F4227" s="3" t="s">
        <v>8196</v>
      </c>
      <c r="G4227" s="3" t="s">
        <v>8197</v>
      </c>
      <c r="H4227" s="3"/>
    </row>
    <row r="4228" ht="15.75" customHeight="1">
      <c r="A4228" s="2">
        <v>45717.0</v>
      </c>
      <c r="B4228" s="3" t="s">
        <v>92</v>
      </c>
      <c r="C4228" s="4" t="s">
        <v>149</v>
      </c>
      <c r="D4228" s="3" t="s">
        <v>19</v>
      </c>
      <c r="E4228" s="3" t="s">
        <v>15</v>
      </c>
      <c r="F4228" s="3" t="s">
        <v>8198</v>
      </c>
      <c r="G4228" s="3" t="s">
        <v>8199</v>
      </c>
      <c r="H4228" s="3"/>
    </row>
    <row r="4229" ht="15.75" customHeight="1">
      <c r="A4229" s="2">
        <v>45717.0</v>
      </c>
      <c r="B4229" s="3" t="s">
        <v>92</v>
      </c>
      <c r="C4229" s="4" t="s">
        <v>149</v>
      </c>
      <c r="D4229" s="3" t="s">
        <v>23</v>
      </c>
      <c r="E4229" s="3" t="s">
        <v>20</v>
      </c>
      <c r="F4229" s="3" t="s">
        <v>8200</v>
      </c>
      <c r="G4229" s="3" t="s">
        <v>8201</v>
      </c>
      <c r="H4229" s="3"/>
    </row>
    <row r="4230" ht="15.75" customHeight="1">
      <c r="A4230" s="2">
        <v>45717.0</v>
      </c>
      <c r="B4230" s="3" t="s">
        <v>92</v>
      </c>
      <c r="C4230" s="3" t="s">
        <v>158</v>
      </c>
      <c r="D4230" s="3" t="s">
        <v>38</v>
      </c>
      <c r="E4230" s="3" t="s">
        <v>15</v>
      </c>
      <c r="F4230" s="3" t="s">
        <v>8202</v>
      </c>
      <c r="G4230" s="3" t="s">
        <v>8203</v>
      </c>
      <c r="H4230" s="3"/>
    </row>
    <row r="4231" ht="15.75" customHeight="1">
      <c r="A4231" s="2">
        <v>45717.0</v>
      </c>
      <c r="B4231" s="3" t="s">
        <v>92</v>
      </c>
      <c r="C4231" s="3" t="s">
        <v>158</v>
      </c>
      <c r="D4231" s="3" t="s">
        <v>34</v>
      </c>
      <c r="E4231" s="3" t="s">
        <v>101</v>
      </c>
      <c r="F4231" s="3" t="s">
        <v>8204</v>
      </c>
      <c r="G4231" s="3" t="s">
        <v>8205</v>
      </c>
      <c r="H4231" s="3"/>
    </row>
    <row r="4232" ht="15.75" customHeight="1">
      <c r="A4232" s="2">
        <v>45717.0</v>
      </c>
      <c r="B4232" s="3" t="s">
        <v>92</v>
      </c>
      <c r="C4232" s="3" t="s">
        <v>158</v>
      </c>
      <c r="D4232" s="3" t="s">
        <v>38</v>
      </c>
      <c r="E4232" s="3" t="s">
        <v>15</v>
      </c>
      <c r="F4232" s="3" t="s">
        <v>8206</v>
      </c>
      <c r="G4232" s="3" t="s">
        <v>6002</v>
      </c>
      <c r="H4232" s="3"/>
    </row>
    <row r="4233" ht="15.75" customHeight="1">
      <c r="A4233" s="2">
        <v>45717.0</v>
      </c>
      <c r="B4233" s="3" t="s">
        <v>7</v>
      </c>
      <c r="C4233" s="3" t="s">
        <v>131</v>
      </c>
      <c r="D4233" s="3" t="s">
        <v>63</v>
      </c>
      <c r="E4233" s="3" t="s">
        <v>20</v>
      </c>
      <c r="F4233" s="3" t="s">
        <v>8207</v>
      </c>
      <c r="G4233" s="3" t="s">
        <v>8208</v>
      </c>
      <c r="H4233" s="3"/>
    </row>
    <row r="4234" ht="15.75" customHeight="1">
      <c r="A4234" s="2">
        <v>45717.0</v>
      </c>
      <c r="B4234" s="3" t="s">
        <v>92</v>
      </c>
      <c r="C4234" s="4" t="s">
        <v>149</v>
      </c>
      <c r="D4234" s="3" t="s">
        <v>63</v>
      </c>
      <c r="E4234" s="3" t="s">
        <v>59</v>
      </c>
      <c r="F4234" s="3" t="s">
        <v>8209</v>
      </c>
      <c r="G4234" s="3" t="s">
        <v>8210</v>
      </c>
      <c r="H4234" s="3"/>
    </row>
    <row r="4235" ht="15.75" customHeight="1">
      <c r="A4235" s="2">
        <v>45718.0</v>
      </c>
      <c r="B4235" s="3" t="s">
        <v>13</v>
      </c>
      <c r="C4235" s="3" t="s">
        <v>29</v>
      </c>
      <c r="D4235" s="3" t="s">
        <v>38</v>
      </c>
      <c r="E4235" s="3" t="s">
        <v>20</v>
      </c>
      <c r="F4235" s="3" t="s">
        <v>8211</v>
      </c>
      <c r="G4235" s="3" t="s">
        <v>5596</v>
      </c>
      <c r="H4235" s="3"/>
    </row>
    <row r="4236" ht="15.75" customHeight="1">
      <c r="A4236" s="2">
        <v>45718.0</v>
      </c>
      <c r="B4236" s="3" t="s">
        <v>13</v>
      </c>
      <c r="C4236" s="3" t="s">
        <v>37</v>
      </c>
      <c r="D4236" s="3" t="s">
        <v>26</v>
      </c>
      <c r="E4236" s="3" t="s">
        <v>20</v>
      </c>
      <c r="F4236" s="3" t="s">
        <v>8212</v>
      </c>
      <c r="G4236" s="3" t="s">
        <v>8213</v>
      </c>
      <c r="H4236" s="3"/>
    </row>
    <row r="4237" ht="15.75" customHeight="1">
      <c r="A4237" s="2">
        <v>45718.0</v>
      </c>
      <c r="B4237" s="3" t="s">
        <v>13</v>
      </c>
      <c r="C4237" s="3" t="s">
        <v>29</v>
      </c>
      <c r="D4237" s="3" t="s">
        <v>63</v>
      </c>
      <c r="E4237" s="3" t="s">
        <v>59</v>
      </c>
      <c r="F4237" s="3" t="s">
        <v>8214</v>
      </c>
      <c r="G4237" s="3" t="s">
        <v>8215</v>
      </c>
      <c r="H4237" s="3"/>
    </row>
    <row r="4238" ht="15.75" customHeight="1">
      <c r="A4238" s="2">
        <v>45718.0</v>
      </c>
      <c r="B4238" s="3" t="s">
        <v>13</v>
      </c>
      <c r="C4238" s="3" t="s">
        <v>29</v>
      </c>
      <c r="D4238" s="3" t="s">
        <v>26</v>
      </c>
      <c r="E4238" s="3" t="s">
        <v>20</v>
      </c>
      <c r="F4238" s="3" t="s">
        <v>8216</v>
      </c>
      <c r="G4238" s="3" t="s">
        <v>8217</v>
      </c>
      <c r="H4238" s="3"/>
    </row>
    <row r="4239" ht="15.75" customHeight="1">
      <c r="A4239" s="2">
        <v>45718.0</v>
      </c>
      <c r="B4239" s="3" t="s">
        <v>13</v>
      </c>
      <c r="C4239" s="3" t="s">
        <v>29</v>
      </c>
      <c r="D4239" s="3" t="s">
        <v>38</v>
      </c>
      <c r="E4239" s="3" t="s">
        <v>20</v>
      </c>
      <c r="F4239" s="3" t="s">
        <v>6113</v>
      </c>
      <c r="G4239" s="3" t="s">
        <v>4090</v>
      </c>
      <c r="H4239" s="3"/>
    </row>
    <row r="4240" ht="15.75" customHeight="1">
      <c r="A4240" s="2">
        <v>45718.0</v>
      </c>
      <c r="B4240" s="3" t="s">
        <v>13</v>
      </c>
      <c r="C4240" s="3" t="s">
        <v>29</v>
      </c>
      <c r="D4240" s="3" t="s">
        <v>63</v>
      </c>
      <c r="E4240" s="3" t="s">
        <v>15</v>
      </c>
      <c r="F4240" s="3" t="s">
        <v>8218</v>
      </c>
      <c r="G4240" s="3" t="s">
        <v>8219</v>
      </c>
      <c r="H4240" s="3"/>
    </row>
    <row r="4241" ht="15.75" customHeight="1">
      <c r="A4241" s="2">
        <v>45718.0</v>
      </c>
      <c r="B4241" s="3" t="s">
        <v>13</v>
      </c>
      <c r="C4241" s="3" t="s">
        <v>14</v>
      </c>
      <c r="D4241" s="3" t="s">
        <v>68</v>
      </c>
      <c r="E4241" s="3" t="s">
        <v>59</v>
      </c>
      <c r="F4241" s="3" t="s">
        <v>8220</v>
      </c>
      <c r="G4241" s="3" t="s">
        <v>8221</v>
      </c>
      <c r="H4241" s="3"/>
    </row>
    <row r="4242" ht="15.75" customHeight="1">
      <c r="A4242" s="2">
        <v>45718.0</v>
      </c>
      <c r="B4242" s="3" t="s">
        <v>13</v>
      </c>
      <c r="C4242" s="3" t="s">
        <v>18</v>
      </c>
      <c r="D4242" s="3" t="s">
        <v>23</v>
      </c>
      <c r="E4242" s="3" t="s">
        <v>59</v>
      </c>
      <c r="F4242" s="3" t="s">
        <v>8222</v>
      </c>
      <c r="G4242" s="3" t="s">
        <v>8223</v>
      </c>
      <c r="H4242" s="3"/>
    </row>
    <row r="4243" ht="15.75" customHeight="1">
      <c r="A4243" s="2">
        <v>45718.0</v>
      </c>
      <c r="B4243" s="3" t="s">
        <v>13</v>
      </c>
      <c r="C4243" s="3" t="s">
        <v>18</v>
      </c>
      <c r="D4243" s="3" t="s">
        <v>9</v>
      </c>
      <c r="E4243" s="3" t="s">
        <v>15</v>
      </c>
      <c r="F4243" s="3" t="s">
        <v>8224</v>
      </c>
      <c r="G4243" s="3" t="s">
        <v>8225</v>
      </c>
      <c r="H4243" s="3"/>
    </row>
    <row r="4244" ht="15.75" customHeight="1">
      <c r="A4244" s="2">
        <v>45718.0</v>
      </c>
      <c r="B4244" s="3" t="s">
        <v>13</v>
      </c>
      <c r="C4244" s="3" t="s">
        <v>14</v>
      </c>
      <c r="D4244" s="3" t="s">
        <v>19</v>
      </c>
      <c r="E4244" s="3" t="s">
        <v>20</v>
      </c>
      <c r="F4244" s="3" t="s">
        <v>8226</v>
      </c>
      <c r="G4244" s="3" t="s">
        <v>8227</v>
      </c>
      <c r="H4244" s="3"/>
    </row>
    <row r="4245" ht="15.75" customHeight="1">
      <c r="A4245" s="2">
        <v>45718.0</v>
      </c>
      <c r="B4245" s="3" t="s">
        <v>13</v>
      </c>
      <c r="C4245" s="3" t="s">
        <v>14</v>
      </c>
      <c r="D4245" s="3" t="s">
        <v>19</v>
      </c>
      <c r="E4245" s="3" t="s">
        <v>20</v>
      </c>
      <c r="F4245" s="3" t="s">
        <v>8228</v>
      </c>
      <c r="G4245" s="3" t="s">
        <v>8229</v>
      </c>
      <c r="H4245" s="3"/>
    </row>
    <row r="4246" ht="15.75" customHeight="1">
      <c r="A4246" s="2">
        <v>45718.0</v>
      </c>
      <c r="B4246" s="3" t="s">
        <v>13</v>
      </c>
      <c r="C4246" s="3" t="s">
        <v>14</v>
      </c>
      <c r="D4246" s="3" t="s">
        <v>63</v>
      </c>
      <c r="E4246" s="3" t="s">
        <v>59</v>
      </c>
      <c r="F4246" s="3" t="s">
        <v>7978</v>
      </c>
      <c r="G4246" s="3" t="s">
        <v>8230</v>
      </c>
      <c r="H4246" s="3"/>
    </row>
    <row r="4247" ht="15.75" customHeight="1">
      <c r="A4247" s="2">
        <v>45718.0</v>
      </c>
      <c r="B4247" s="3" t="s">
        <v>13</v>
      </c>
      <c r="C4247" s="3" t="s">
        <v>37</v>
      </c>
      <c r="D4247" s="3" t="s">
        <v>9</v>
      </c>
      <c r="E4247" s="3" t="s">
        <v>15</v>
      </c>
      <c r="F4247" s="3" t="s">
        <v>8231</v>
      </c>
      <c r="G4247" s="3" t="s">
        <v>8232</v>
      </c>
      <c r="H4247" s="3"/>
    </row>
    <row r="4248" ht="15.75" customHeight="1">
      <c r="A4248" s="2">
        <v>45718.0</v>
      </c>
      <c r="B4248" s="3" t="s">
        <v>13</v>
      </c>
      <c r="C4248" s="3" t="s">
        <v>18</v>
      </c>
      <c r="D4248" s="3" t="s">
        <v>9</v>
      </c>
      <c r="E4248" s="3" t="s">
        <v>101</v>
      </c>
      <c r="F4248" s="3" t="s">
        <v>8233</v>
      </c>
      <c r="G4248" s="3" t="s">
        <v>6842</v>
      </c>
      <c r="H4248" s="3"/>
    </row>
    <row r="4249" ht="15.75" customHeight="1">
      <c r="A4249" s="2">
        <v>45718.0</v>
      </c>
      <c r="B4249" s="3" t="s">
        <v>13</v>
      </c>
      <c r="C4249" s="3" t="s">
        <v>37</v>
      </c>
      <c r="D4249" s="3" t="s">
        <v>34</v>
      </c>
      <c r="E4249" s="3" t="s">
        <v>15</v>
      </c>
      <c r="F4249" s="3" t="s">
        <v>8234</v>
      </c>
      <c r="G4249" s="3" t="s">
        <v>8235</v>
      </c>
      <c r="H4249" s="3"/>
    </row>
    <row r="4250" ht="15.75" customHeight="1">
      <c r="A4250" s="2">
        <v>45718.0</v>
      </c>
      <c r="B4250" s="3" t="s">
        <v>57</v>
      </c>
      <c r="C4250" s="4" t="s">
        <v>62</v>
      </c>
      <c r="D4250" s="3" t="s">
        <v>34</v>
      </c>
      <c r="E4250" s="3" t="s">
        <v>20</v>
      </c>
      <c r="F4250" s="3" t="s">
        <v>6091</v>
      </c>
      <c r="G4250" s="3" t="s">
        <v>8236</v>
      </c>
      <c r="H4250" s="3"/>
    </row>
    <row r="4251" ht="15.75" customHeight="1">
      <c r="A4251" s="2">
        <v>45718.0</v>
      </c>
      <c r="B4251" s="3" t="s">
        <v>13</v>
      </c>
      <c r="C4251" s="3" t="s">
        <v>169</v>
      </c>
      <c r="D4251" s="3" t="s">
        <v>9</v>
      </c>
      <c r="E4251" s="3" t="s">
        <v>15</v>
      </c>
      <c r="F4251" s="3" t="s">
        <v>8237</v>
      </c>
      <c r="G4251" s="3" t="s">
        <v>8238</v>
      </c>
      <c r="H4251" s="3"/>
    </row>
    <row r="4252" ht="15.75" customHeight="1">
      <c r="A4252" s="2">
        <v>45718.0</v>
      </c>
      <c r="B4252" s="3" t="s">
        <v>13</v>
      </c>
      <c r="C4252" s="3" t="s">
        <v>14</v>
      </c>
      <c r="D4252" s="3" t="s">
        <v>19</v>
      </c>
      <c r="E4252" s="3" t="s">
        <v>20</v>
      </c>
      <c r="F4252" s="3" t="s">
        <v>8239</v>
      </c>
      <c r="G4252" s="3" t="s">
        <v>8240</v>
      </c>
      <c r="H4252" s="3"/>
    </row>
    <row r="4253" ht="15.75" customHeight="1">
      <c r="A4253" s="2">
        <v>45718.0</v>
      </c>
      <c r="B4253" s="3" t="s">
        <v>57</v>
      </c>
      <c r="C4253" s="3" t="s">
        <v>85</v>
      </c>
      <c r="D4253" s="3" t="s">
        <v>26</v>
      </c>
      <c r="E4253" s="3" t="s">
        <v>59</v>
      </c>
      <c r="F4253" s="3" t="s">
        <v>8241</v>
      </c>
      <c r="G4253" s="3" t="s">
        <v>8242</v>
      </c>
      <c r="H4253" s="3"/>
    </row>
    <row r="4254" ht="15.75" customHeight="1">
      <c r="A4254" s="2">
        <v>45718.0</v>
      </c>
      <c r="B4254" s="3" t="s">
        <v>57</v>
      </c>
      <c r="C4254" s="3" t="s">
        <v>85</v>
      </c>
      <c r="D4254" s="3" t="s">
        <v>9</v>
      </c>
      <c r="E4254" s="3" t="s">
        <v>20</v>
      </c>
      <c r="F4254" s="3" t="s">
        <v>8243</v>
      </c>
      <c r="G4254" s="3" t="s">
        <v>8244</v>
      </c>
      <c r="H4254" s="3"/>
    </row>
    <row r="4255" ht="15.75" customHeight="1">
      <c r="A4255" s="2">
        <v>45718.0</v>
      </c>
      <c r="B4255" s="3" t="s">
        <v>57</v>
      </c>
      <c r="C4255" s="3" t="s">
        <v>80</v>
      </c>
      <c r="D4255" s="3" t="s">
        <v>38</v>
      </c>
      <c r="E4255" s="3" t="s">
        <v>59</v>
      </c>
      <c r="F4255" s="3" t="s">
        <v>8245</v>
      </c>
      <c r="G4255" s="3" t="s">
        <v>8246</v>
      </c>
      <c r="H4255" s="3"/>
    </row>
    <row r="4256" ht="15.75" customHeight="1">
      <c r="A4256" s="2">
        <v>45718.0</v>
      </c>
      <c r="B4256" s="3" t="s">
        <v>57</v>
      </c>
      <c r="C4256" s="3" t="s">
        <v>80</v>
      </c>
      <c r="D4256" s="3" t="s">
        <v>19</v>
      </c>
      <c r="E4256" s="3" t="s">
        <v>59</v>
      </c>
      <c r="F4256" s="3" t="s">
        <v>8247</v>
      </c>
      <c r="G4256" s="3" t="s">
        <v>8248</v>
      </c>
      <c r="H4256" s="3"/>
    </row>
    <row r="4257" ht="15.75" customHeight="1">
      <c r="A4257" s="2">
        <v>45718.0</v>
      </c>
      <c r="B4257" s="3" t="s">
        <v>57</v>
      </c>
      <c r="C4257" s="3" t="s">
        <v>80</v>
      </c>
      <c r="D4257" s="3" t="s">
        <v>23</v>
      </c>
      <c r="E4257" s="3" t="s">
        <v>59</v>
      </c>
      <c r="F4257" s="3" t="s">
        <v>8249</v>
      </c>
      <c r="G4257" s="3" t="s">
        <v>8250</v>
      </c>
      <c r="H4257" s="3"/>
    </row>
    <row r="4258" ht="15.75" customHeight="1">
      <c r="A4258" s="2">
        <v>45718.0</v>
      </c>
      <c r="B4258" s="3" t="s">
        <v>13</v>
      </c>
      <c r="C4258" s="3" t="s">
        <v>37</v>
      </c>
      <c r="D4258" s="3" t="s">
        <v>23</v>
      </c>
      <c r="E4258" s="3" t="s">
        <v>59</v>
      </c>
      <c r="F4258" s="3" t="s">
        <v>8251</v>
      </c>
      <c r="G4258" s="3" t="s">
        <v>8252</v>
      </c>
      <c r="H4258" s="3"/>
    </row>
    <row r="4259" ht="15.75" customHeight="1">
      <c r="A4259" s="2">
        <v>45718.0</v>
      </c>
      <c r="B4259" s="3" t="s">
        <v>57</v>
      </c>
      <c r="C4259" s="3" t="s">
        <v>80</v>
      </c>
      <c r="D4259" s="3" t="s">
        <v>38</v>
      </c>
      <c r="E4259" s="3" t="s">
        <v>59</v>
      </c>
      <c r="F4259" s="3" t="s">
        <v>8253</v>
      </c>
      <c r="G4259" s="3" t="s">
        <v>8254</v>
      </c>
      <c r="H4259" s="3"/>
    </row>
    <row r="4260" ht="15.75" customHeight="1">
      <c r="A4260" s="2">
        <v>45718.0</v>
      </c>
      <c r="B4260" s="3" t="s">
        <v>57</v>
      </c>
      <c r="C4260" s="3" t="s">
        <v>71</v>
      </c>
      <c r="D4260" s="3" t="s">
        <v>68</v>
      </c>
      <c r="E4260" s="3" t="s">
        <v>59</v>
      </c>
      <c r="F4260" s="3" t="s">
        <v>8255</v>
      </c>
      <c r="G4260" s="3" t="s">
        <v>8256</v>
      </c>
      <c r="H4260" s="3"/>
    </row>
    <row r="4261" ht="15.75" customHeight="1">
      <c r="A4261" s="2">
        <v>45718.0</v>
      </c>
      <c r="B4261" s="3" t="s">
        <v>57</v>
      </c>
      <c r="C4261" s="4" t="s">
        <v>62</v>
      </c>
      <c r="D4261" s="3" t="s">
        <v>26</v>
      </c>
      <c r="E4261" s="3" t="s">
        <v>20</v>
      </c>
      <c r="F4261" s="3" t="s">
        <v>8257</v>
      </c>
      <c r="G4261" s="3" t="s">
        <v>8258</v>
      </c>
      <c r="H4261" s="3"/>
    </row>
    <row r="4262" ht="15.75" customHeight="1">
      <c r="A4262" s="2">
        <v>45718.0</v>
      </c>
      <c r="B4262" s="3" t="s">
        <v>57</v>
      </c>
      <c r="C4262" s="4" t="s">
        <v>62</v>
      </c>
      <c r="D4262" s="3" t="s">
        <v>34</v>
      </c>
      <c r="E4262" s="3" t="s">
        <v>20</v>
      </c>
      <c r="F4262" s="3" t="s">
        <v>8259</v>
      </c>
      <c r="G4262" s="3" t="s">
        <v>8260</v>
      </c>
      <c r="H4262" s="3"/>
    </row>
    <row r="4263" ht="15.75" customHeight="1">
      <c r="A4263" s="2">
        <v>45718.0</v>
      </c>
      <c r="B4263" s="3" t="s">
        <v>57</v>
      </c>
      <c r="C4263" s="3" t="s">
        <v>58</v>
      </c>
      <c r="D4263" s="3" t="s">
        <v>63</v>
      </c>
      <c r="E4263" s="3" t="s">
        <v>59</v>
      </c>
      <c r="F4263" s="3" t="s">
        <v>8261</v>
      </c>
      <c r="G4263" s="3" t="s">
        <v>4499</v>
      </c>
      <c r="H4263" s="3"/>
    </row>
    <row r="4264" ht="15.75" customHeight="1">
      <c r="A4264" s="2">
        <v>45718.0</v>
      </c>
      <c r="B4264" s="3" t="s">
        <v>57</v>
      </c>
      <c r="C4264" s="3" t="s">
        <v>58</v>
      </c>
      <c r="D4264" s="3" t="s">
        <v>19</v>
      </c>
      <c r="E4264" s="3" t="s">
        <v>20</v>
      </c>
      <c r="F4264" s="3" t="s">
        <v>8262</v>
      </c>
      <c r="G4264" s="3" t="s">
        <v>5181</v>
      </c>
      <c r="H4264" s="3"/>
    </row>
    <row r="4265" ht="15.75" customHeight="1">
      <c r="A4265" s="2">
        <v>45718.0</v>
      </c>
      <c r="B4265" s="3" t="s">
        <v>13</v>
      </c>
      <c r="C4265" s="3" t="s">
        <v>169</v>
      </c>
      <c r="D4265" s="3" t="s">
        <v>23</v>
      </c>
      <c r="E4265" s="3" t="s">
        <v>59</v>
      </c>
      <c r="F4265" s="3" t="s">
        <v>8263</v>
      </c>
      <c r="G4265" s="3" t="s">
        <v>4741</v>
      </c>
      <c r="H4265" s="3"/>
    </row>
    <row r="4266" ht="15.75" customHeight="1">
      <c r="A4266" s="2">
        <v>45718.0</v>
      </c>
      <c r="B4266" s="3" t="s">
        <v>57</v>
      </c>
      <c r="C4266" s="3" t="s">
        <v>71</v>
      </c>
      <c r="D4266" s="3" t="s">
        <v>63</v>
      </c>
      <c r="E4266" s="3" t="s">
        <v>59</v>
      </c>
      <c r="F4266" s="3" t="s">
        <v>4644</v>
      </c>
      <c r="G4266" s="3" t="s">
        <v>8264</v>
      </c>
      <c r="H4266" s="3"/>
    </row>
    <row r="4267" ht="15.75" customHeight="1">
      <c r="A4267" s="2">
        <v>45718.0</v>
      </c>
      <c r="B4267" s="3" t="s">
        <v>57</v>
      </c>
      <c r="C4267" s="3" t="s">
        <v>85</v>
      </c>
      <c r="D4267" s="3" t="s">
        <v>38</v>
      </c>
      <c r="E4267" s="3" t="s">
        <v>20</v>
      </c>
      <c r="F4267" s="3" t="s">
        <v>8265</v>
      </c>
      <c r="G4267" s="3" t="s">
        <v>8266</v>
      </c>
      <c r="H4267" s="3"/>
    </row>
    <row r="4268" ht="15.75" customHeight="1">
      <c r="A4268" s="2">
        <v>45718.0</v>
      </c>
      <c r="B4268" s="3" t="s">
        <v>92</v>
      </c>
      <c r="C4268" s="3" t="s">
        <v>93</v>
      </c>
      <c r="D4268" s="3" t="s">
        <v>63</v>
      </c>
      <c r="E4268" s="3" t="s">
        <v>15</v>
      </c>
      <c r="F4268" s="3" t="s">
        <v>8267</v>
      </c>
      <c r="G4268" s="3" t="s">
        <v>8268</v>
      </c>
      <c r="H4268" s="3"/>
    </row>
    <row r="4269" ht="15.75" customHeight="1">
      <c r="A4269" s="2">
        <v>45718.0</v>
      </c>
      <c r="B4269" s="3" t="s">
        <v>92</v>
      </c>
      <c r="C4269" s="3" t="s">
        <v>98</v>
      </c>
      <c r="D4269" s="3" t="s">
        <v>38</v>
      </c>
      <c r="E4269" s="3" t="s">
        <v>15</v>
      </c>
      <c r="F4269" s="3" t="s">
        <v>8269</v>
      </c>
      <c r="G4269" s="3" t="s">
        <v>8270</v>
      </c>
      <c r="H4269" s="3"/>
    </row>
    <row r="4270" ht="15.75" customHeight="1">
      <c r="A4270" s="2">
        <v>45718.0</v>
      </c>
      <c r="B4270" s="3" t="s">
        <v>92</v>
      </c>
      <c r="C4270" s="3" t="s">
        <v>93</v>
      </c>
      <c r="D4270" s="3" t="s">
        <v>26</v>
      </c>
      <c r="E4270" s="3" t="s">
        <v>101</v>
      </c>
      <c r="F4270" s="3" t="s">
        <v>8271</v>
      </c>
      <c r="G4270" s="3" t="s">
        <v>8272</v>
      </c>
      <c r="H4270" s="3"/>
    </row>
    <row r="4271" ht="15.75" customHeight="1">
      <c r="A4271" s="2">
        <v>45718.0</v>
      </c>
      <c r="B4271" s="3" t="s">
        <v>7</v>
      </c>
      <c r="C4271" s="3" t="s">
        <v>8</v>
      </c>
      <c r="D4271" s="3" t="s">
        <v>9</v>
      </c>
      <c r="E4271" s="3" t="s">
        <v>10</v>
      </c>
      <c r="F4271" s="3" t="s">
        <v>8273</v>
      </c>
      <c r="G4271" s="3" t="s">
        <v>8274</v>
      </c>
      <c r="H4271" s="3"/>
    </row>
    <row r="4272" ht="15.75" customHeight="1">
      <c r="A4272" s="2">
        <v>45718.0</v>
      </c>
      <c r="B4272" s="3" t="s">
        <v>7</v>
      </c>
      <c r="C4272" s="3" t="s">
        <v>8</v>
      </c>
      <c r="D4272" s="3" t="s">
        <v>23</v>
      </c>
      <c r="E4272" s="3" t="s">
        <v>20</v>
      </c>
      <c r="F4272" s="3" t="s">
        <v>8275</v>
      </c>
      <c r="G4272" s="3" t="s">
        <v>8276</v>
      </c>
      <c r="H4272" s="3"/>
    </row>
    <row r="4273" ht="15.75" customHeight="1">
      <c r="A4273" s="2">
        <v>45718.0</v>
      </c>
      <c r="B4273" s="3" t="s">
        <v>7</v>
      </c>
      <c r="C4273" s="3" t="s">
        <v>8</v>
      </c>
      <c r="D4273" s="3" t="s">
        <v>38</v>
      </c>
      <c r="E4273" s="3" t="s">
        <v>101</v>
      </c>
      <c r="F4273" s="3" t="s">
        <v>8277</v>
      </c>
      <c r="G4273" s="3" t="s">
        <v>8278</v>
      </c>
      <c r="H4273" s="3"/>
    </row>
    <row r="4274" ht="15.75" customHeight="1">
      <c r="A4274" s="2">
        <v>45718.0</v>
      </c>
      <c r="B4274" s="3" t="s">
        <v>7</v>
      </c>
      <c r="C4274" s="3" t="s">
        <v>8</v>
      </c>
      <c r="D4274" s="3" t="s">
        <v>63</v>
      </c>
      <c r="E4274" s="3" t="s">
        <v>20</v>
      </c>
      <c r="F4274" s="3" t="s">
        <v>8279</v>
      </c>
      <c r="G4274" s="3" t="s">
        <v>8280</v>
      </c>
      <c r="H4274" s="3"/>
    </row>
    <row r="4275" ht="15.75" customHeight="1">
      <c r="A4275" s="2">
        <v>45718.0</v>
      </c>
      <c r="B4275" s="3" t="s">
        <v>7</v>
      </c>
      <c r="C4275" s="3" t="s">
        <v>8</v>
      </c>
      <c r="D4275" s="3" t="s">
        <v>68</v>
      </c>
      <c r="E4275" s="3" t="s">
        <v>20</v>
      </c>
      <c r="F4275" s="3" t="s">
        <v>3384</v>
      </c>
      <c r="G4275" s="3" t="s">
        <v>8281</v>
      </c>
      <c r="H4275" s="3"/>
    </row>
    <row r="4276" ht="15.75" customHeight="1">
      <c r="A4276" s="2">
        <v>45718.0</v>
      </c>
      <c r="B4276" s="3" t="s">
        <v>7</v>
      </c>
      <c r="C4276" s="3" t="s">
        <v>106</v>
      </c>
      <c r="D4276" s="3" t="s">
        <v>19</v>
      </c>
      <c r="E4276" s="3" t="s">
        <v>15</v>
      </c>
      <c r="F4276" s="3" t="s">
        <v>8282</v>
      </c>
      <c r="G4276" s="3" t="s">
        <v>7106</v>
      </c>
      <c r="H4276" s="3"/>
    </row>
    <row r="4277" ht="15.75" customHeight="1">
      <c r="A4277" s="2">
        <v>45718.0</v>
      </c>
      <c r="B4277" s="3" t="s">
        <v>7</v>
      </c>
      <c r="C4277" s="3" t="s">
        <v>106</v>
      </c>
      <c r="D4277" s="3" t="s">
        <v>26</v>
      </c>
      <c r="E4277" s="3" t="s">
        <v>258</v>
      </c>
      <c r="F4277" s="3" t="s">
        <v>8283</v>
      </c>
      <c r="G4277" s="3" t="s">
        <v>8284</v>
      </c>
      <c r="H4277" s="3"/>
    </row>
    <row r="4278" ht="15.75" customHeight="1">
      <c r="A4278" s="2">
        <v>45718.0</v>
      </c>
      <c r="B4278" s="3" t="s">
        <v>7</v>
      </c>
      <c r="C4278" s="3" t="s">
        <v>106</v>
      </c>
      <c r="D4278" s="3" t="s">
        <v>63</v>
      </c>
      <c r="E4278" s="3" t="s">
        <v>20</v>
      </c>
      <c r="F4278" s="3" t="s">
        <v>8285</v>
      </c>
      <c r="G4278" s="3" t="s">
        <v>8286</v>
      </c>
      <c r="H4278" s="3"/>
    </row>
    <row r="4279" ht="15.75" customHeight="1">
      <c r="A4279" s="2">
        <v>45718.0</v>
      </c>
      <c r="B4279" s="3" t="s">
        <v>7</v>
      </c>
      <c r="C4279" s="3" t="s">
        <v>106</v>
      </c>
      <c r="D4279" s="3" t="s">
        <v>19</v>
      </c>
      <c r="E4279" s="3" t="s">
        <v>15</v>
      </c>
      <c r="F4279" s="3" t="s">
        <v>8287</v>
      </c>
      <c r="G4279" s="3" t="s">
        <v>8288</v>
      </c>
      <c r="H4279" s="3"/>
    </row>
    <row r="4280" ht="15.75" customHeight="1">
      <c r="A4280" s="2">
        <v>45718.0</v>
      </c>
      <c r="B4280" s="3" t="s">
        <v>7</v>
      </c>
      <c r="C4280" s="3" t="s">
        <v>118</v>
      </c>
      <c r="D4280" s="3" t="s">
        <v>68</v>
      </c>
      <c r="E4280" s="3" t="s">
        <v>20</v>
      </c>
      <c r="F4280" s="3" t="s">
        <v>8289</v>
      </c>
      <c r="G4280" s="3" t="s">
        <v>5780</v>
      </c>
      <c r="H4280" s="3"/>
    </row>
    <row r="4281" ht="15.75" customHeight="1">
      <c r="A4281" s="2">
        <v>45718.0</v>
      </c>
      <c r="B4281" s="3" t="s">
        <v>7</v>
      </c>
      <c r="C4281" s="3" t="s">
        <v>118</v>
      </c>
      <c r="D4281" s="3" t="s">
        <v>38</v>
      </c>
      <c r="E4281" s="3" t="s">
        <v>15</v>
      </c>
      <c r="F4281" s="3" t="s">
        <v>8290</v>
      </c>
      <c r="G4281" s="3" t="s">
        <v>8291</v>
      </c>
      <c r="H4281" s="3"/>
    </row>
    <row r="4282" ht="15.75" customHeight="1">
      <c r="A4282" s="2">
        <v>45718.0</v>
      </c>
      <c r="B4282" s="3" t="s">
        <v>7</v>
      </c>
      <c r="C4282" s="3" t="s">
        <v>118</v>
      </c>
      <c r="D4282" s="3" t="s">
        <v>63</v>
      </c>
      <c r="E4282" s="3" t="s">
        <v>20</v>
      </c>
      <c r="F4282" s="3" t="s">
        <v>8292</v>
      </c>
      <c r="G4282" s="3" t="s">
        <v>8293</v>
      </c>
      <c r="H4282" s="3"/>
    </row>
    <row r="4283" ht="15.75" customHeight="1">
      <c r="A4283" s="2">
        <v>45718.0</v>
      </c>
      <c r="B4283" s="3" t="s">
        <v>7</v>
      </c>
      <c r="C4283" s="3" t="s">
        <v>118</v>
      </c>
      <c r="D4283" s="3" t="s">
        <v>26</v>
      </c>
      <c r="E4283" s="3" t="s">
        <v>119</v>
      </c>
      <c r="F4283" s="3" t="s">
        <v>8294</v>
      </c>
      <c r="G4283" s="3" t="s">
        <v>8295</v>
      </c>
      <c r="H4283" s="3"/>
    </row>
    <row r="4284" ht="15.75" customHeight="1">
      <c r="A4284" s="2">
        <v>45718.0</v>
      </c>
      <c r="B4284" s="3" t="s">
        <v>7</v>
      </c>
      <c r="C4284" s="3" t="s">
        <v>118</v>
      </c>
      <c r="D4284" s="3" t="s">
        <v>38</v>
      </c>
      <c r="E4284" s="3" t="s">
        <v>101</v>
      </c>
      <c r="F4284" s="3" t="s">
        <v>8296</v>
      </c>
      <c r="G4284" s="3" t="s">
        <v>8297</v>
      </c>
      <c r="H4284" s="3"/>
    </row>
    <row r="4285" ht="15.75" customHeight="1">
      <c r="A4285" s="2">
        <v>45718.0</v>
      </c>
      <c r="B4285" s="3" t="s">
        <v>7</v>
      </c>
      <c r="C4285" s="3" t="s">
        <v>106</v>
      </c>
      <c r="D4285" s="3" t="s">
        <v>9</v>
      </c>
      <c r="E4285" s="3" t="s">
        <v>109</v>
      </c>
      <c r="F4285" s="3" t="s">
        <v>8298</v>
      </c>
      <c r="G4285" s="3" t="s">
        <v>8299</v>
      </c>
      <c r="H4285" s="3"/>
    </row>
    <row r="4286" ht="15.75" customHeight="1">
      <c r="A4286" s="2">
        <v>45718.0</v>
      </c>
      <c r="B4286" s="3" t="s">
        <v>7</v>
      </c>
      <c r="C4286" s="3" t="s">
        <v>126</v>
      </c>
      <c r="D4286" s="3" t="s">
        <v>38</v>
      </c>
      <c r="E4286" s="3" t="s">
        <v>101</v>
      </c>
      <c r="F4286" s="3" t="s">
        <v>8300</v>
      </c>
      <c r="G4286" s="3" t="s">
        <v>6214</v>
      </c>
      <c r="H4286" s="3"/>
    </row>
    <row r="4287" ht="15.75" customHeight="1">
      <c r="A4287" s="2">
        <v>45718.0</v>
      </c>
      <c r="B4287" s="3" t="s">
        <v>7</v>
      </c>
      <c r="C4287" s="3" t="s">
        <v>126</v>
      </c>
      <c r="D4287" s="3" t="s">
        <v>19</v>
      </c>
      <c r="E4287" s="3" t="s">
        <v>15</v>
      </c>
      <c r="F4287" s="3" t="s">
        <v>8301</v>
      </c>
      <c r="G4287" s="3" t="s">
        <v>8302</v>
      </c>
      <c r="H4287" s="3"/>
    </row>
    <row r="4288" ht="15.75" customHeight="1">
      <c r="A4288" s="2">
        <v>45718.0</v>
      </c>
      <c r="B4288" s="3" t="s">
        <v>92</v>
      </c>
      <c r="C4288" s="3" t="s">
        <v>98</v>
      </c>
      <c r="D4288" s="3" t="s">
        <v>34</v>
      </c>
      <c r="E4288" s="3" t="s">
        <v>101</v>
      </c>
      <c r="F4288" s="3" t="s">
        <v>8303</v>
      </c>
      <c r="G4288" s="3" t="s">
        <v>8304</v>
      </c>
      <c r="H4288" s="3"/>
    </row>
    <row r="4289" ht="15.75" customHeight="1">
      <c r="A4289" s="2">
        <v>45718.0</v>
      </c>
      <c r="B4289" s="3" t="s">
        <v>92</v>
      </c>
      <c r="C4289" s="3" t="s">
        <v>98</v>
      </c>
      <c r="D4289" s="3" t="s">
        <v>68</v>
      </c>
      <c r="E4289" s="3" t="s">
        <v>20</v>
      </c>
      <c r="F4289" s="3" t="s">
        <v>8305</v>
      </c>
      <c r="G4289" s="3" t="s">
        <v>8306</v>
      </c>
      <c r="H4289" s="3"/>
    </row>
    <row r="4290" ht="15.75" customHeight="1">
      <c r="A4290" s="2">
        <v>45718.0</v>
      </c>
      <c r="B4290" s="3" t="s">
        <v>92</v>
      </c>
      <c r="C4290" s="3" t="s">
        <v>144</v>
      </c>
      <c r="D4290" s="3" t="s">
        <v>23</v>
      </c>
      <c r="E4290" s="3" t="s">
        <v>20</v>
      </c>
      <c r="F4290" s="3" t="s">
        <v>8307</v>
      </c>
      <c r="G4290" s="3" t="s">
        <v>3381</v>
      </c>
      <c r="H4290" s="3"/>
    </row>
    <row r="4291" ht="15.75" customHeight="1">
      <c r="A4291" s="2">
        <v>45718.0</v>
      </c>
      <c r="B4291" s="3" t="s">
        <v>92</v>
      </c>
      <c r="C4291" s="3" t="s">
        <v>144</v>
      </c>
      <c r="D4291" s="3" t="s">
        <v>26</v>
      </c>
      <c r="E4291" s="3" t="s">
        <v>101</v>
      </c>
      <c r="F4291" s="3" t="s">
        <v>8308</v>
      </c>
      <c r="G4291" s="3" t="s">
        <v>8309</v>
      </c>
      <c r="H4291" s="3"/>
    </row>
    <row r="4292" ht="15.75" customHeight="1">
      <c r="A4292" s="2">
        <v>45718.0</v>
      </c>
      <c r="B4292" s="3" t="s">
        <v>92</v>
      </c>
      <c r="C4292" s="3" t="s">
        <v>144</v>
      </c>
      <c r="D4292" s="3" t="s">
        <v>23</v>
      </c>
      <c r="E4292" s="3" t="s">
        <v>20</v>
      </c>
      <c r="F4292" s="3" t="s">
        <v>8310</v>
      </c>
      <c r="G4292" s="3" t="s">
        <v>8311</v>
      </c>
      <c r="H4292" s="3"/>
    </row>
    <row r="4293" ht="15.75" customHeight="1">
      <c r="A4293" s="2">
        <v>45718.0</v>
      </c>
      <c r="B4293" s="3" t="s">
        <v>92</v>
      </c>
      <c r="C4293" s="3" t="s">
        <v>144</v>
      </c>
      <c r="D4293" s="3" t="s">
        <v>68</v>
      </c>
      <c r="E4293" s="3" t="s">
        <v>20</v>
      </c>
      <c r="F4293" s="3" t="s">
        <v>8312</v>
      </c>
      <c r="G4293" s="3" t="s">
        <v>8313</v>
      </c>
      <c r="H4293" s="3"/>
    </row>
    <row r="4294" ht="15.75" customHeight="1">
      <c r="A4294" s="2">
        <v>45718.0</v>
      </c>
      <c r="B4294" s="3" t="s">
        <v>92</v>
      </c>
      <c r="C4294" s="3" t="s">
        <v>98</v>
      </c>
      <c r="D4294" s="3" t="s">
        <v>63</v>
      </c>
      <c r="E4294" s="3" t="s">
        <v>101</v>
      </c>
      <c r="F4294" s="3" t="s">
        <v>8314</v>
      </c>
      <c r="G4294" s="3" t="s">
        <v>8315</v>
      </c>
      <c r="H4294" s="3"/>
    </row>
    <row r="4295" ht="15.75" customHeight="1">
      <c r="A4295" s="2">
        <v>45718.0</v>
      </c>
      <c r="B4295" s="3" t="s">
        <v>92</v>
      </c>
      <c r="C4295" s="4" t="s">
        <v>149</v>
      </c>
      <c r="D4295" s="3" t="s">
        <v>19</v>
      </c>
      <c r="E4295" s="3" t="s">
        <v>15</v>
      </c>
      <c r="F4295" s="3" t="s">
        <v>8316</v>
      </c>
      <c r="G4295" s="3" t="s">
        <v>8317</v>
      </c>
      <c r="H4295" s="3"/>
    </row>
    <row r="4296" ht="15.75" customHeight="1">
      <c r="A4296" s="2">
        <v>45718.0</v>
      </c>
      <c r="B4296" s="3" t="s">
        <v>92</v>
      </c>
      <c r="C4296" s="3" t="s">
        <v>158</v>
      </c>
      <c r="D4296" s="3" t="s">
        <v>68</v>
      </c>
      <c r="E4296" s="3" t="s">
        <v>20</v>
      </c>
      <c r="F4296" s="3" t="s">
        <v>8318</v>
      </c>
      <c r="G4296" s="3" t="s">
        <v>2324</v>
      </c>
      <c r="H4296" s="3"/>
    </row>
    <row r="4297" ht="15.75" customHeight="1">
      <c r="A4297" s="2">
        <v>45718.0</v>
      </c>
      <c r="B4297" s="3" t="s">
        <v>92</v>
      </c>
      <c r="C4297" s="3" t="s">
        <v>158</v>
      </c>
      <c r="D4297" s="3" t="s">
        <v>34</v>
      </c>
      <c r="E4297" s="3" t="s">
        <v>101</v>
      </c>
      <c r="F4297" s="3" t="s">
        <v>8319</v>
      </c>
      <c r="G4297" s="3" t="s">
        <v>342</v>
      </c>
      <c r="H4297" s="3"/>
    </row>
    <row r="4298" ht="15.75" customHeight="1">
      <c r="A4298" s="2">
        <v>45718.0</v>
      </c>
      <c r="B4298" s="3" t="s">
        <v>92</v>
      </c>
      <c r="C4298" s="3" t="s">
        <v>158</v>
      </c>
      <c r="D4298" s="3" t="s">
        <v>26</v>
      </c>
      <c r="E4298" s="3" t="s">
        <v>15</v>
      </c>
      <c r="F4298" s="3" t="s">
        <v>8320</v>
      </c>
      <c r="G4298" s="3" t="s">
        <v>8321</v>
      </c>
      <c r="H4298" s="3"/>
    </row>
    <row r="4299" ht="15.75" customHeight="1">
      <c r="A4299" s="2">
        <v>45718.0</v>
      </c>
      <c r="B4299" s="3" t="s">
        <v>7</v>
      </c>
      <c r="C4299" s="3" t="s">
        <v>131</v>
      </c>
      <c r="D4299" s="3" t="s">
        <v>9</v>
      </c>
      <c r="E4299" s="3" t="s">
        <v>10</v>
      </c>
      <c r="F4299" s="3" t="s">
        <v>8322</v>
      </c>
      <c r="G4299" s="3" t="s">
        <v>8323</v>
      </c>
      <c r="H4299" s="3"/>
    </row>
    <row r="4300" ht="15.75" customHeight="1">
      <c r="A4300" s="2">
        <v>45718.0</v>
      </c>
      <c r="B4300" s="3" t="s">
        <v>7</v>
      </c>
      <c r="C4300" s="3" t="s">
        <v>131</v>
      </c>
      <c r="D4300" s="3" t="s">
        <v>23</v>
      </c>
      <c r="E4300" s="3" t="s">
        <v>15</v>
      </c>
      <c r="F4300" s="3" t="s">
        <v>8324</v>
      </c>
      <c r="G4300" s="3" t="s">
        <v>8325</v>
      </c>
      <c r="H4300" s="3"/>
    </row>
    <row r="4301" ht="15.75" customHeight="1">
      <c r="A4301" s="2">
        <v>45718.0</v>
      </c>
      <c r="B4301" s="3" t="s">
        <v>92</v>
      </c>
      <c r="C4301" s="4" t="s">
        <v>149</v>
      </c>
      <c r="D4301" s="3" t="s">
        <v>19</v>
      </c>
      <c r="E4301" s="3" t="s">
        <v>20</v>
      </c>
      <c r="F4301" s="3" t="s">
        <v>648</v>
      </c>
      <c r="G4301" s="3" t="s">
        <v>2093</v>
      </c>
      <c r="H4301" s="3"/>
    </row>
    <row r="4302" ht="15.75" customHeight="1">
      <c r="A4302" s="2">
        <v>45719.0</v>
      </c>
      <c r="B4302" s="3" t="s">
        <v>13</v>
      </c>
      <c r="C4302" s="3" t="s">
        <v>169</v>
      </c>
      <c r="D4302" s="3" t="s">
        <v>19</v>
      </c>
      <c r="E4302" s="3" t="s">
        <v>20</v>
      </c>
      <c r="F4302" s="3" t="s">
        <v>8326</v>
      </c>
      <c r="G4302" s="3" t="s">
        <v>8327</v>
      </c>
      <c r="H4302" s="3"/>
    </row>
    <row r="4303" ht="15.75" customHeight="1">
      <c r="A4303" s="2">
        <v>45719.0</v>
      </c>
      <c r="B4303" s="3" t="s">
        <v>13</v>
      </c>
      <c r="C4303" s="3" t="s">
        <v>169</v>
      </c>
      <c r="D4303" s="3" t="s">
        <v>68</v>
      </c>
      <c r="E4303" s="3" t="s">
        <v>59</v>
      </c>
      <c r="F4303" s="3" t="s">
        <v>8328</v>
      </c>
      <c r="G4303" s="3" t="s">
        <v>8329</v>
      </c>
      <c r="H4303" s="3"/>
    </row>
    <row r="4304" ht="15.75" customHeight="1">
      <c r="A4304" s="2">
        <v>45719.0</v>
      </c>
      <c r="B4304" s="3" t="s">
        <v>13</v>
      </c>
      <c r="C4304" s="3" t="s">
        <v>37</v>
      </c>
      <c r="D4304" s="3" t="s">
        <v>68</v>
      </c>
      <c r="E4304" s="3" t="s">
        <v>59</v>
      </c>
      <c r="F4304" s="3" t="s">
        <v>8330</v>
      </c>
      <c r="G4304" s="3" t="s">
        <v>8331</v>
      </c>
      <c r="H4304" s="3"/>
    </row>
    <row r="4305" ht="15.75" customHeight="1">
      <c r="A4305" s="2">
        <v>45719.0</v>
      </c>
      <c r="B4305" s="3" t="s">
        <v>13</v>
      </c>
      <c r="C4305" s="3" t="s">
        <v>37</v>
      </c>
      <c r="D4305" s="3" t="s">
        <v>26</v>
      </c>
      <c r="E4305" s="3" t="s">
        <v>20</v>
      </c>
      <c r="F4305" s="3" t="s">
        <v>8332</v>
      </c>
      <c r="G4305" s="3" t="s">
        <v>8333</v>
      </c>
      <c r="H4305" s="3"/>
    </row>
    <row r="4306" ht="15.75" customHeight="1">
      <c r="A4306" s="2">
        <v>45719.0</v>
      </c>
      <c r="B4306" s="3" t="s">
        <v>13</v>
      </c>
      <c r="C4306" s="3" t="s">
        <v>37</v>
      </c>
      <c r="D4306" s="3" t="s">
        <v>23</v>
      </c>
      <c r="E4306" s="3" t="s">
        <v>20</v>
      </c>
      <c r="F4306" s="3" t="s">
        <v>8334</v>
      </c>
      <c r="G4306" s="3" t="s">
        <v>8335</v>
      </c>
      <c r="H4306" s="3"/>
    </row>
    <row r="4307" ht="15.75" customHeight="1">
      <c r="A4307" s="2">
        <v>45719.0</v>
      </c>
      <c r="B4307" s="3" t="s">
        <v>13</v>
      </c>
      <c r="C4307" s="3" t="s">
        <v>37</v>
      </c>
      <c r="D4307" s="3" t="s">
        <v>23</v>
      </c>
      <c r="E4307" s="3" t="s">
        <v>20</v>
      </c>
      <c r="F4307" s="3" t="s">
        <v>8336</v>
      </c>
      <c r="G4307" s="3" t="s">
        <v>8337</v>
      </c>
      <c r="H4307" s="3"/>
    </row>
    <row r="4308" ht="15.75" customHeight="1">
      <c r="A4308" s="2">
        <v>45719.0</v>
      </c>
      <c r="B4308" s="3" t="s">
        <v>13</v>
      </c>
      <c r="C4308" s="3" t="s">
        <v>29</v>
      </c>
      <c r="D4308" s="3" t="s">
        <v>19</v>
      </c>
      <c r="E4308" s="3" t="s">
        <v>20</v>
      </c>
      <c r="F4308" s="3" t="s">
        <v>8338</v>
      </c>
      <c r="G4308" s="3" t="s">
        <v>8339</v>
      </c>
      <c r="H4308" s="3"/>
    </row>
    <row r="4309" ht="15.75" customHeight="1">
      <c r="A4309" s="2">
        <v>45719.0</v>
      </c>
      <c r="B4309" s="3" t="s">
        <v>13</v>
      </c>
      <c r="C4309" s="3" t="s">
        <v>29</v>
      </c>
      <c r="D4309" s="3" t="s">
        <v>26</v>
      </c>
      <c r="E4309" s="3" t="s">
        <v>15</v>
      </c>
      <c r="F4309" s="3" t="s">
        <v>8340</v>
      </c>
      <c r="G4309" s="3" t="s">
        <v>8341</v>
      </c>
      <c r="H4309" s="3"/>
    </row>
    <row r="4310" ht="15.75" customHeight="1">
      <c r="A4310" s="2">
        <v>45719.0</v>
      </c>
      <c r="B4310" s="3" t="s">
        <v>13</v>
      </c>
      <c r="C4310" s="3" t="s">
        <v>29</v>
      </c>
      <c r="D4310" s="3" t="s">
        <v>9</v>
      </c>
      <c r="E4310" s="3" t="s">
        <v>101</v>
      </c>
      <c r="F4310" s="3" t="s">
        <v>8342</v>
      </c>
      <c r="G4310" s="3" t="s">
        <v>8343</v>
      </c>
      <c r="H4310" s="3"/>
    </row>
    <row r="4311" ht="15.75" customHeight="1">
      <c r="A4311" s="2">
        <v>45719.0</v>
      </c>
      <c r="B4311" s="3" t="s">
        <v>13</v>
      </c>
      <c r="C4311" s="3" t="s">
        <v>18</v>
      </c>
      <c r="D4311" s="3" t="s">
        <v>26</v>
      </c>
      <c r="E4311" s="3" t="s">
        <v>20</v>
      </c>
      <c r="F4311" s="3" t="s">
        <v>8344</v>
      </c>
      <c r="G4311" s="3" t="s">
        <v>8345</v>
      </c>
      <c r="H4311" s="3"/>
    </row>
    <row r="4312" ht="15.75" customHeight="1">
      <c r="A4312" s="2">
        <v>45719.0</v>
      </c>
      <c r="B4312" s="3" t="s">
        <v>13</v>
      </c>
      <c r="C4312" s="3" t="s">
        <v>18</v>
      </c>
      <c r="D4312" s="3" t="s">
        <v>34</v>
      </c>
      <c r="E4312" s="3" t="s">
        <v>101</v>
      </c>
      <c r="F4312" s="3" t="s">
        <v>8346</v>
      </c>
      <c r="G4312" s="3" t="s">
        <v>8347</v>
      </c>
      <c r="H4312" s="3"/>
    </row>
    <row r="4313" ht="15.75" customHeight="1">
      <c r="A4313" s="2">
        <v>45719.0</v>
      </c>
      <c r="B4313" s="3" t="s">
        <v>13</v>
      </c>
      <c r="C4313" s="3" t="s">
        <v>14</v>
      </c>
      <c r="D4313" s="3" t="s">
        <v>23</v>
      </c>
      <c r="E4313" s="3" t="s">
        <v>20</v>
      </c>
      <c r="F4313" s="3" t="s">
        <v>8348</v>
      </c>
      <c r="G4313" s="3" t="s">
        <v>8349</v>
      </c>
      <c r="H4313" s="3"/>
    </row>
    <row r="4314" ht="15.75" customHeight="1">
      <c r="A4314" s="2">
        <v>45719.0</v>
      </c>
      <c r="B4314" s="3" t="s">
        <v>57</v>
      </c>
      <c r="C4314" s="3" t="s">
        <v>58</v>
      </c>
      <c r="D4314" s="3" t="s">
        <v>26</v>
      </c>
      <c r="E4314" s="3" t="s">
        <v>20</v>
      </c>
      <c r="F4314" s="3" t="s">
        <v>8350</v>
      </c>
      <c r="G4314" s="3" t="s">
        <v>8351</v>
      </c>
      <c r="H4314" s="3"/>
    </row>
    <row r="4315" ht="15.75" customHeight="1">
      <c r="A4315" s="2">
        <v>45719.0</v>
      </c>
      <c r="B4315" s="3" t="s">
        <v>13</v>
      </c>
      <c r="C4315" s="3" t="s">
        <v>29</v>
      </c>
      <c r="D4315" s="3" t="s">
        <v>34</v>
      </c>
      <c r="E4315" s="3" t="s">
        <v>101</v>
      </c>
      <c r="F4315" s="3" t="s">
        <v>8352</v>
      </c>
      <c r="G4315" s="3" t="s">
        <v>8353</v>
      </c>
      <c r="H4315" s="3"/>
    </row>
    <row r="4316" ht="15.75" customHeight="1">
      <c r="A4316" s="2">
        <v>45719.0</v>
      </c>
      <c r="B4316" s="3" t="s">
        <v>57</v>
      </c>
      <c r="C4316" s="3" t="s">
        <v>58</v>
      </c>
      <c r="D4316" s="3" t="s">
        <v>9</v>
      </c>
      <c r="E4316" s="3" t="s">
        <v>20</v>
      </c>
      <c r="F4316" s="3" t="s">
        <v>8354</v>
      </c>
      <c r="G4316" s="3" t="s">
        <v>8355</v>
      </c>
      <c r="H4316" s="3"/>
    </row>
    <row r="4317" ht="15.75" customHeight="1">
      <c r="A4317" s="2">
        <v>45719.0</v>
      </c>
      <c r="B4317" s="3" t="s">
        <v>13</v>
      </c>
      <c r="C4317" s="3" t="s">
        <v>14</v>
      </c>
      <c r="D4317" s="3" t="s">
        <v>34</v>
      </c>
      <c r="E4317" s="3" t="s">
        <v>15</v>
      </c>
      <c r="F4317" s="3" t="s">
        <v>8356</v>
      </c>
      <c r="G4317" s="3" t="s">
        <v>8357</v>
      </c>
      <c r="H4317" s="3"/>
    </row>
    <row r="4318" ht="15.75" customHeight="1">
      <c r="A4318" s="2">
        <v>45719.0</v>
      </c>
      <c r="B4318" s="3" t="s">
        <v>57</v>
      </c>
      <c r="C4318" s="4" t="s">
        <v>62</v>
      </c>
      <c r="D4318" s="3" t="s">
        <v>23</v>
      </c>
      <c r="E4318" s="3" t="s">
        <v>59</v>
      </c>
      <c r="F4318" s="3" t="s">
        <v>8358</v>
      </c>
      <c r="G4318" s="3" t="s">
        <v>8359</v>
      </c>
      <c r="H4318" s="3"/>
    </row>
    <row r="4319" ht="15.75" customHeight="1">
      <c r="A4319" s="2">
        <v>45719.0</v>
      </c>
      <c r="B4319" s="3" t="s">
        <v>57</v>
      </c>
      <c r="C4319" s="3" t="s">
        <v>85</v>
      </c>
      <c r="D4319" s="3" t="s">
        <v>23</v>
      </c>
      <c r="E4319" s="3" t="s">
        <v>59</v>
      </c>
      <c r="F4319" s="3" t="s">
        <v>7838</v>
      </c>
      <c r="G4319" s="3" t="s">
        <v>8360</v>
      </c>
      <c r="H4319" s="3"/>
    </row>
    <row r="4320" ht="15.75" customHeight="1">
      <c r="A4320" s="2">
        <v>45719.0</v>
      </c>
      <c r="B4320" s="3" t="s">
        <v>57</v>
      </c>
      <c r="C4320" s="3" t="s">
        <v>85</v>
      </c>
      <c r="D4320" s="3" t="s">
        <v>34</v>
      </c>
      <c r="E4320" s="3" t="s">
        <v>15</v>
      </c>
      <c r="F4320" s="3" t="s">
        <v>8361</v>
      </c>
      <c r="G4320" s="3" t="s">
        <v>8362</v>
      </c>
      <c r="H4320" s="3"/>
    </row>
    <row r="4321" ht="15.75" customHeight="1">
      <c r="A4321" s="2">
        <v>45719.0</v>
      </c>
      <c r="B4321" s="3" t="s">
        <v>57</v>
      </c>
      <c r="C4321" s="3" t="s">
        <v>85</v>
      </c>
      <c r="D4321" s="3" t="s">
        <v>9</v>
      </c>
      <c r="E4321" s="3" t="s">
        <v>15</v>
      </c>
      <c r="F4321" s="3" t="s">
        <v>8363</v>
      </c>
      <c r="G4321" s="3" t="s">
        <v>1980</v>
      </c>
      <c r="H4321" s="3"/>
    </row>
    <row r="4322" ht="15.75" customHeight="1">
      <c r="A4322" s="2">
        <v>45719.0</v>
      </c>
      <c r="B4322" s="3" t="s">
        <v>57</v>
      </c>
      <c r="C4322" s="3" t="s">
        <v>80</v>
      </c>
      <c r="D4322" s="3" t="s">
        <v>68</v>
      </c>
      <c r="E4322" s="3" t="s">
        <v>59</v>
      </c>
      <c r="F4322" s="3" t="s">
        <v>8364</v>
      </c>
      <c r="G4322" s="3" t="s">
        <v>8365</v>
      </c>
      <c r="H4322" s="3"/>
    </row>
    <row r="4323" ht="15.75" customHeight="1">
      <c r="A4323" s="2">
        <v>45719.0</v>
      </c>
      <c r="B4323" s="3" t="s">
        <v>57</v>
      </c>
      <c r="C4323" s="3" t="s">
        <v>80</v>
      </c>
      <c r="D4323" s="3" t="s">
        <v>19</v>
      </c>
      <c r="E4323" s="3" t="s">
        <v>59</v>
      </c>
      <c r="F4323" s="3" t="s">
        <v>8366</v>
      </c>
      <c r="G4323" s="3" t="s">
        <v>8367</v>
      </c>
      <c r="H4323" s="3"/>
    </row>
    <row r="4324" ht="15.75" customHeight="1">
      <c r="A4324" s="2">
        <v>45719.0</v>
      </c>
      <c r="B4324" s="3" t="s">
        <v>57</v>
      </c>
      <c r="C4324" s="3" t="s">
        <v>80</v>
      </c>
      <c r="D4324" s="3" t="s">
        <v>19</v>
      </c>
      <c r="E4324" s="3" t="s">
        <v>59</v>
      </c>
      <c r="F4324" s="3" t="s">
        <v>8368</v>
      </c>
      <c r="G4324" s="3" t="s">
        <v>8369</v>
      </c>
      <c r="H4324" s="3"/>
    </row>
    <row r="4325" ht="15.75" customHeight="1">
      <c r="A4325" s="2">
        <v>45719.0</v>
      </c>
      <c r="B4325" s="3" t="s">
        <v>57</v>
      </c>
      <c r="C4325" s="3" t="s">
        <v>58</v>
      </c>
      <c r="D4325" s="3" t="s">
        <v>19</v>
      </c>
      <c r="E4325" s="3" t="s">
        <v>59</v>
      </c>
      <c r="F4325" s="3" t="s">
        <v>8370</v>
      </c>
      <c r="G4325" s="3" t="s">
        <v>8371</v>
      </c>
      <c r="H4325" s="3"/>
    </row>
    <row r="4326" ht="15.75" customHeight="1">
      <c r="A4326" s="2">
        <v>45719.0</v>
      </c>
      <c r="B4326" s="3" t="s">
        <v>57</v>
      </c>
      <c r="C4326" s="3" t="s">
        <v>80</v>
      </c>
      <c r="D4326" s="3" t="s">
        <v>9</v>
      </c>
      <c r="E4326" s="3" t="s">
        <v>15</v>
      </c>
      <c r="F4326" s="3" t="s">
        <v>8372</v>
      </c>
      <c r="G4326" s="3" t="s">
        <v>8373</v>
      </c>
      <c r="H4326" s="3"/>
    </row>
    <row r="4327" ht="15.75" customHeight="1">
      <c r="A4327" s="2">
        <v>45719.0</v>
      </c>
      <c r="B4327" s="3" t="s">
        <v>57</v>
      </c>
      <c r="C4327" s="3" t="s">
        <v>71</v>
      </c>
      <c r="D4327" s="3" t="s">
        <v>34</v>
      </c>
      <c r="E4327" s="3" t="s">
        <v>15</v>
      </c>
      <c r="F4327" s="3" t="s">
        <v>8374</v>
      </c>
      <c r="G4327" s="3" t="s">
        <v>8375</v>
      </c>
      <c r="H4327" s="3"/>
    </row>
    <row r="4328" ht="15.75" customHeight="1">
      <c r="A4328" s="2">
        <v>45719.0</v>
      </c>
      <c r="B4328" s="3" t="s">
        <v>57</v>
      </c>
      <c r="C4328" s="3" t="s">
        <v>71</v>
      </c>
      <c r="D4328" s="3" t="s">
        <v>38</v>
      </c>
      <c r="E4328" s="3" t="s">
        <v>20</v>
      </c>
      <c r="F4328" s="3" t="s">
        <v>8376</v>
      </c>
      <c r="G4328" s="3" t="s">
        <v>8377</v>
      </c>
      <c r="H4328" s="3"/>
    </row>
    <row r="4329" ht="15.75" customHeight="1">
      <c r="A4329" s="2">
        <v>45719.0</v>
      </c>
      <c r="B4329" s="3" t="s">
        <v>57</v>
      </c>
      <c r="C4329" s="3" t="s">
        <v>71</v>
      </c>
      <c r="D4329" s="3" t="s">
        <v>34</v>
      </c>
      <c r="E4329" s="3" t="s">
        <v>20</v>
      </c>
      <c r="F4329" s="3" t="s">
        <v>8378</v>
      </c>
      <c r="G4329" s="3" t="s">
        <v>8379</v>
      </c>
      <c r="H4329" s="3"/>
    </row>
    <row r="4330" ht="15.75" customHeight="1">
      <c r="A4330" s="2">
        <v>45719.0</v>
      </c>
      <c r="B4330" s="3" t="s">
        <v>57</v>
      </c>
      <c r="C4330" s="4" t="s">
        <v>62</v>
      </c>
      <c r="D4330" s="3" t="s">
        <v>38</v>
      </c>
      <c r="E4330" s="3" t="s">
        <v>20</v>
      </c>
      <c r="F4330" s="3" t="s">
        <v>8380</v>
      </c>
      <c r="G4330" s="3" t="s">
        <v>8381</v>
      </c>
      <c r="H4330" s="3"/>
    </row>
    <row r="4331" ht="15.75" customHeight="1">
      <c r="A4331" s="2">
        <v>45719.0</v>
      </c>
      <c r="B4331" s="3" t="s">
        <v>57</v>
      </c>
      <c r="C4331" s="4" t="s">
        <v>62</v>
      </c>
      <c r="D4331" s="3" t="s">
        <v>38</v>
      </c>
      <c r="E4331" s="3" t="s">
        <v>20</v>
      </c>
      <c r="F4331" s="3" t="s">
        <v>8382</v>
      </c>
      <c r="G4331" s="3" t="s">
        <v>8383</v>
      </c>
      <c r="H4331" s="3"/>
    </row>
    <row r="4332" ht="15.75" customHeight="1">
      <c r="A4332" s="2">
        <v>45719.0</v>
      </c>
      <c r="B4332" s="3" t="s">
        <v>57</v>
      </c>
      <c r="C4332" s="4" t="s">
        <v>62</v>
      </c>
      <c r="D4332" s="3" t="s">
        <v>23</v>
      </c>
      <c r="E4332" s="3" t="s">
        <v>59</v>
      </c>
      <c r="F4332" s="3" t="s">
        <v>8384</v>
      </c>
      <c r="G4332" s="3" t="s">
        <v>8385</v>
      </c>
      <c r="H4332" s="3"/>
    </row>
    <row r="4333" ht="15.75" customHeight="1">
      <c r="A4333" s="2">
        <v>45719.0</v>
      </c>
      <c r="B4333" s="3" t="s">
        <v>57</v>
      </c>
      <c r="C4333" s="3" t="s">
        <v>71</v>
      </c>
      <c r="D4333" s="3" t="s">
        <v>26</v>
      </c>
      <c r="E4333" s="3" t="s">
        <v>20</v>
      </c>
      <c r="F4333" s="3" t="s">
        <v>8386</v>
      </c>
      <c r="G4333" s="3" t="s">
        <v>8387</v>
      </c>
      <c r="H4333" s="3"/>
    </row>
    <row r="4334" ht="15.75" customHeight="1">
      <c r="A4334" s="2">
        <v>45719.0</v>
      </c>
      <c r="B4334" s="3" t="s">
        <v>13</v>
      </c>
      <c r="C4334" s="3" t="s">
        <v>14</v>
      </c>
      <c r="D4334" s="3" t="s">
        <v>68</v>
      </c>
      <c r="E4334" s="3" t="s">
        <v>20</v>
      </c>
      <c r="F4334" s="3" t="s">
        <v>8388</v>
      </c>
      <c r="G4334" s="3" t="s">
        <v>8389</v>
      </c>
      <c r="H4334" s="3"/>
    </row>
    <row r="4335" ht="15.75" customHeight="1">
      <c r="A4335" s="2">
        <v>45719.0</v>
      </c>
      <c r="B4335" s="3" t="s">
        <v>57</v>
      </c>
      <c r="C4335" s="3" t="s">
        <v>80</v>
      </c>
      <c r="D4335" s="3" t="s">
        <v>19</v>
      </c>
      <c r="E4335" s="3" t="s">
        <v>59</v>
      </c>
      <c r="F4335" s="3" t="s">
        <v>4914</v>
      </c>
      <c r="G4335" s="3" t="s">
        <v>2041</v>
      </c>
      <c r="H4335" s="3"/>
    </row>
    <row r="4336" ht="15.75" customHeight="1">
      <c r="A4336" s="2">
        <v>45719.0</v>
      </c>
      <c r="B4336" s="3" t="s">
        <v>13</v>
      </c>
      <c r="C4336" s="3" t="s">
        <v>14</v>
      </c>
      <c r="D4336" s="3" t="s">
        <v>38</v>
      </c>
      <c r="E4336" s="3" t="s">
        <v>20</v>
      </c>
      <c r="F4336" s="3" t="s">
        <v>8390</v>
      </c>
      <c r="G4336" s="3" t="s">
        <v>8391</v>
      </c>
      <c r="H4336" s="3"/>
    </row>
    <row r="4337" ht="15.75" customHeight="1">
      <c r="A4337" s="2">
        <v>45719.0</v>
      </c>
      <c r="B4337" s="3" t="s">
        <v>7</v>
      </c>
      <c r="C4337" s="3" t="s">
        <v>131</v>
      </c>
      <c r="D4337" s="3" t="s">
        <v>68</v>
      </c>
      <c r="E4337" s="3" t="s">
        <v>15</v>
      </c>
      <c r="F4337" s="3" t="s">
        <v>8392</v>
      </c>
      <c r="G4337" s="3" t="s">
        <v>8393</v>
      </c>
      <c r="H4337" s="3"/>
    </row>
    <row r="4338" ht="15.75" customHeight="1">
      <c r="A4338" s="2">
        <v>45719.0</v>
      </c>
      <c r="B4338" s="3" t="s">
        <v>7</v>
      </c>
      <c r="C4338" s="3" t="s">
        <v>126</v>
      </c>
      <c r="D4338" s="3" t="s">
        <v>68</v>
      </c>
      <c r="E4338" s="3" t="s">
        <v>15</v>
      </c>
      <c r="F4338" s="3" t="s">
        <v>8394</v>
      </c>
      <c r="G4338" s="3" t="s">
        <v>8395</v>
      </c>
      <c r="H4338" s="3"/>
    </row>
    <row r="4339" ht="15.75" customHeight="1">
      <c r="A4339" s="2">
        <v>45719.0</v>
      </c>
      <c r="B4339" s="3" t="s">
        <v>7</v>
      </c>
      <c r="C4339" s="3" t="s">
        <v>126</v>
      </c>
      <c r="D4339" s="3" t="s">
        <v>38</v>
      </c>
      <c r="E4339" s="3" t="s">
        <v>101</v>
      </c>
      <c r="F4339" s="3" t="s">
        <v>8396</v>
      </c>
      <c r="G4339" s="3" t="s">
        <v>8397</v>
      </c>
      <c r="H4339" s="3"/>
    </row>
    <row r="4340" ht="15.75" customHeight="1">
      <c r="A4340" s="2">
        <v>45719.0</v>
      </c>
      <c r="B4340" s="3" t="s">
        <v>7</v>
      </c>
      <c r="C4340" s="3" t="s">
        <v>126</v>
      </c>
      <c r="D4340" s="3" t="s">
        <v>19</v>
      </c>
      <c r="E4340" s="3" t="s">
        <v>15</v>
      </c>
      <c r="F4340" s="3" t="s">
        <v>8398</v>
      </c>
      <c r="G4340" s="3" t="s">
        <v>8399</v>
      </c>
      <c r="H4340" s="3"/>
    </row>
    <row r="4341" ht="15.75" customHeight="1">
      <c r="A4341" s="2">
        <v>45719.0</v>
      </c>
      <c r="B4341" s="3" t="s">
        <v>7</v>
      </c>
      <c r="C4341" s="3" t="s">
        <v>126</v>
      </c>
      <c r="D4341" s="3" t="s">
        <v>38</v>
      </c>
      <c r="E4341" s="3" t="s">
        <v>101</v>
      </c>
      <c r="F4341" s="3" t="s">
        <v>8400</v>
      </c>
      <c r="G4341" s="3" t="s">
        <v>8401</v>
      </c>
      <c r="H4341" s="3"/>
    </row>
    <row r="4342" ht="15.75" customHeight="1">
      <c r="A4342" s="2">
        <v>45719.0</v>
      </c>
      <c r="B4342" s="3" t="s">
        <v>7</v>
      </c>
      <c r="C4342" s="3" t="s">
        <v>118</v>
      </c>
      <c r="D4342" s="3" t="s">
        <v>26</v>
      </c>
      <c r="E4342" s="3" t="s">
        <v>1097</v>
      </c>
      <c r="F4342" s="3" t="s">
        <v>8402</v>
      </c>
      <c r="G4342" s="3" t="s">
        <v>8403</v>
      </c>
      <c r="H4342" s="3"/>
    </row>
    <row r="4343" ht="15.75" customHeight="1">
      <c r="A4343" s="2">
        <v>45719.0</v>
      </c>
      <c r="B4343" s="3" t="s">
        <v>7</v>
      </c>
      <c r="C4343" s="3" t="s">
        <v>131</v>
      </c>
      <c r="D4343" s="3" t="s">
        <v>63</v>
      </c>
      <c r="E4343" s="3" t="s">
        <v>15</v>
      </c>
      <c r="F4343" s="3" t="s">
        <v>8404</v>
      </c>
      <c r="G4343" s="3" t="s">
        <v>8405</v>
      </c>
      <c r="H4343" s="3"/>
    </row>
    <row r="4344" ht="15.75" customHeight="1">
      <c r="A4344" s="2">
        <v>45719.0</v>
      </c>
      <c r="B4344" s="3" t="s">
        <v>7</v>
      </c>
      <c r="C4344" s="3" t="s">
        <v>118</v>
      </c>
      <c r="D4344" s="3" t="s">
        <v>19</v>
      </c>
      <c r="E4344" s="3" t="s">
        <v>15</v>
      </c>
      <c r="F4344" s="3" t="s">
        <v>8406</v>
      </c>
      <c r="G4344" s="3" t="s">
        <v>8407</v>
      </c>
      <c r="H4344" s="3"/>
    </row>
    <row r="4345" ht="15.75" customHeight="1">
      <c r="A4345" s="2">
        <v>45719.0</v>
      </c>
      <c r="B4345" s="3" t="s">
        <v>7</v>
      </c>
      <c r="C4345" s="3" t="s">
        <v>106</v>
      </c>
      <c r="D4345" s="3" t="s">
        <v>26</v>
      </c>
      <c r="E4345" s="3" t="s">
        <v>258</v>
      </c>
      <c r="F4345" s="3" t="s">
        <v>8408</v>
      </c>
      <c r="G4345" s="3" t="s">
        <v>8409</v>
      </c>
      <c r="H4345" s="3"/>
    </row>
    <row r="4346" ht="15.75" customHeight="1">
      <c r="A4346" s="2">
        <v>45719.0</v>
      </c>
      <c r="B4346" s="3" t="s">
        <v>7</v>
      </c>
      <c r="C4346" s="3" t="s">
        <v>106</v>
      </c>
      <c r="D4346" s="3" t="s">
        <v>38</v>
      </c>
      <c r="E4346" s="3" t="s">
        <v>101</v>
      </c>
      <c r="F4346" s="3" t="s">
        <v>8410</v>
      </c>
      <c r="G4346" s="3" t="s">
        <v>8411</v>
      </c>
      <c r="H4346" s="3"/>
    </row>
    <row r="4347" ht="15.75" customHeight="1">
      <c r="A4347" s="2">
        <v>45719.0</v>
      </c>
      <c r="B4347" s="3" t="s">
        <v>7</v>
      </c>
      <c r="C4347" s="3" t="s">
        <v>8</v>
      </c>
      <c r="D4347" s="3" t="s">
        <v>23</v>
      </c>
      <c r="E4347" s="3" t="s">
        <v>15</v>
      </c>
      <c r="F4347" s="3" t="s">
        <v>8412</v>
      </c>
      <c r="G4347" s="3" t="s">
        <v>8413</v>
      </c>
      <c r="H4347" s="3"/>
    </row>
    <row r="4348" ht="15.75" customHeight="1">
      <c r="A4348" s="2">
        <v>45719.0</v>
      </c>
      <c r="B4348" s="3" t="s">
        <v>7</v>
      </c>
      <c r="C4348" s="3" t="s">
        <v>8</v>
      </c>
      <c r="D4348" s="3" t="s">
        <v>34</v>
      </c>
      <c r="E4348" s="3" t="s">
        <v>258</v>
      </c>
      <c r="F4348" s="3" t="s">
        <v>8414</v>
      </c>
      <c r="G4348" s="3" t="s">
        <v>8415</v>
      </c>
      <c r="H4348" s="3"/>
    </row>
    <row r="4349" ht="15.75" customHeight="1">
      <c r="A4349" s="2">
        <v>45719.0</v>
      </c>
      <c r="B4349" s="3" t="s">
        <v>7</v>
      </c>
      <c r="C4349" s="3" t="s">
        <v>8</v>
      </c>
      <c r="D4349" s="3" t="s">
        <v>38</v>
      </c>
      <c r="E4349" s="3" t="s">
        <v>15</v>
      </c>
      <c r="F4349" s="3" t="s">
        <v>8416</v>
      </c>
      <c r="G4349" s="3" t="s">
        <v>8417</v>
      </c>
      <c r="H4349" s="3"/>
    </row>
    <row r="4350" ht="15.75" customHeight="1">
      <c r="A4350" s="2">
        <v>45719.0</v>
      </c>
      <c r="B4350" s="3" t="s">
        <v>13</v>
      </c>
      <c r="C4350" s="3" t="s">
        <v>14</v>
      </c>
      <c r="D4350" s="3" t="s">
        <v>34</v>
      </c>
      <c r="E4350" s="3" t="s">
        <v>15</v>
      </c>
      <c r="F4350" s="3" t="s">
        <v>6842</v>
      </c>
      <c r="G4350" s="3" t="s">
        <v>8355</v>
      </c>
      <c r="H4350" s="3"/>
    </row>
    <row r="4351" ht="15.75" customHeight="1">
      <c r="A4351" s="2">
        <v>45719.0</v>
      </c>
      <c r="B4351" s="3" t="s">
        <v>7</v>
      </c>
      <c r="C4351" s="3" t="s">
        <v>106</v>
      </c>
      <c r="D4351" s="3" t="s">
        <v>26</v>
      </c>
      <c r="E4351" s="3" t="s">
        <v>1097</v>
      </c>
      <c r="F4351" s="3" t="s">
        <v>8418</v>
      </c>
      <c r="G4351" s="3" t="s">
        <v>8419</v>
      </c>
      <c r="H4351" s="3"/>
    </row>
    <row r="4352" ht="15.75" customHeight="1">
      <c r="A4352" s="2">
        <v>45719.0</v>
      </c>
      <c r="B4352" s="3" t="s">
        <v>7</v>
      </c>
      <c r="C4352" s="3" t="s">
        <v>131</v>
      </c>
      <c r="D4352" s="3" t="s">
        <v>38</v>
      </c>
      <c r="E4352" s="3" t="s">
        <v>101</v>
      </c>
      <c r="F4352" s="3" t="s">
        <v>8420</v>
      </c>
      <c r="G4352" s="3" t="s">
        <v>8421</v>
      </c>
      <c r="H4352" s="3"/>
    </row>
    <row r="4353" ht="15.75" customHeight="1">
      <c r="A4353" s="2">
        <v>45719.0</v>
      </c>
      <c r="B4353" s="3" t="s">
        <v>7</v>
      </c>
      <c r="C4353" s="3" t="s">
        <v>8</v>
      </c>
      <c r="D4353" s="3" t="s">
        <v>68</v>
      </c>
      <c r="E4353" s="3" t="s">
        <v>15</v>
      </c>
      <c r="F4353" s="3" t="s">
        <v>8422</v>
      </c>
      <c r="G4353" s="3" t="s">
        <v>8423</v>
      </c>
      <c r="H4353" s="3"/>
    </row>
    <row r="4354" ht="15.75" customHeight="1">
      <c r="A4354" s="2">
        <v>45719.0</v>
      </c>
      <c r="B4354" s="3" t="s">
        <v>92</v>
      </c>
      <c r="C4354" s="3" t="s">
        <v>158</v>
      </c>
      <c r="D4354" s="3" t="s">
        <v>19</v>
      </c>
      <c r="E4354" s="3" t="s">
        <v>20</v>
      </c>
      <c r="F4354" s="3" t="s">
        <v>8424</v>
      </c>
      <c r="G4354" s="3" t="s">
        <v>8425</v>
      </c>
      <c r="H4354" s="3"/>
    </row>
    <row r="4355" ht="15.75" customHeight="1">
      <c r="A4355" s="2">
        <v>45719.0</v>
      </c>
      <c r="B4355" s="3" t="s">
        <v>7</v>
      </c>
      <c r="C4355" s="3" t="s">
        <v>131</v>
      </c>
      <c r="D4355" s="3" t="s">
        <v>63</v>
      </c>
      <c r="E4355" s="3" t="s">
        <v>20</v>
      </c>
      <c r="F4355" s="3" t="s">
        <v>8426</v>
      </c>
      <c r="G4355" s="3" t="s">
        <v>8427</v>
      </c>
      <c r="H4355" s="3"/>
    </row>
    <row r="4356" ht="15.75" customHeight="1">
      <c r="A4356" s="2">
        <v>45719.0</v>
      </c>
      <c r="B4356" s="3" t="s">
        <v>92</v>
      </c>
      <c r="C4356" s="3" t="s">
        <v>93</v>
      </c>
      <c r="D4356" s="3" t="s">
        <v>26</v>
      </c>
      <c r="E4356" s="3" t="s">
        <v>15</v>
      </c>
      <c r="F4356" s="3" t="s">
        <v>8428</v>
      </c>
      <c r="G4356" s="3" t="s">
        <v>8429</v>
      </c>
      <c r="H4356" s="3"/>
    </row>
    <row r="4357" ht="15.75" customHeight="1">
      <c r="A4357" s="2">
        <v>45719.0</v>
      </c>
      <c r="B4357" s="3" t="s">
        <v>92</v>
      </c>
      <c r="C4357" s="3" t="s">
        <v>93</v>
      </c>
      <c r="D4357" s="3" t="s">
        <v>68</v>
      </c>
      <c r="E4357" s="3" t="s">
        <v>20</v>
      </c>
      <c r="F4357" s="3" t="s">
        <v>7821</v>
      </c>
      <c r="G4357" s="3" t="s">
        <v>8430</v>
      </c>
      <c r="H4357" s="3"/>
    </row>
    <row r="4358" ht="15.75" customHeight="1">
      <c r="A4358" s="2">
        <v>45719.0</v>
      </c>
      <c r="B4358" s="3" t="s">
        <v>92</v>
      </c>
      <c r="C4358" s="3" t="s">
        <v>93</v>
      </c>
      <c r="D4358" s="3" t="s">
        <v>23</v>
      </c>
      <c r="E4358" s="3" t="s">
        <v>20</v>
      </c>
      <c r="F4358" s="3" t="s">
        <v>8431</v>
      </c>
      <c r="G4358" s="3" t="s">
        <v>8432</v>
      </c>
      <c r="H4358" s="3"/>
    </row>
    <row r="4359" ht="15.75" customHeight="1">
      <c r="A4359" s="2">
        <v>45719.0</v>
      </c>
      <c r="B4359" s="3" t="s">
        <v>92</v>
      </c>
      <c r="C4359" s="3" t="s">
        <v>93</v>
      </c>
      <c r="D4359" s="3" t="s">
        <v>9</v>
      </c>
      <c r="E4359" s="3" t="s">
        <v>10</v>
      </c>
      <c r="F4359" s="3" t="s">
        <v>8433</v>
      </c>
      <c r="G4359" s="3" t="s">
        <v>8434</v>
      </c>
      <c r="H4359" s="3"/>
    </row>
    <row r="4360" ht="15.75" customHeight="1">
      <c r="A4360" s="2">
        <v>45719.0</v>
      </c>
      <c r="B4360" s="3" t="s">
        <v>92</v>
      </c>
      <c r="C4360" s="3" t="s">
        <v>98</v>
      </c>
      <c r="D4360" s="3" t="s">
        <v>19</v>
      </c>
      <c r="E4360" s="3" t="s">
        <v>20</v>
      </c>
      <c r="F4360" s="3" t="s">
        <v>8435</v>
      </c>
      <c r="G4360" s="3" t="s">
        <v>8436</v>
      </c>
      <c r="H4360" s="3"/>
    </row>
    <row r="4361" ht="15.75" customHeight="1">
      <c r="A4361" s="2">
        <v>45719.0</v>
      </c>
      <c r="B4361" s="3" t="s">
        <v>92</v>
      </c>
      <c r="C4361" s="3" t="s">
        <v>98</v>
      </c>
      <c r="D4361" s="3" t="s">
        <v>68</v>
      </c>
      <c r="E4361" s="3" t="s">
        <v>20</v>
      </c>
      <c r="F4361" s="3" t="s">
        <v>8437</v>
      </c>
      <c r="G4361" s="3" t="s">
        <v>8438</v>
      </c>
      <c r="H4361" s="3"/>
    </row>
    <row r="4362" ht="15.75" customHeight="1">
      <c r="A4362" s="2">
        <v>45719.0</v>
      </c>
      <c r="B4362" s="3" t="s">
        <v>92</v>
      </c>
      <c r="C4362" s="3" t="s">
        <v>93</v>
      </c>
      <c r="D4362" s="3" t="s">
        <v>23</v>
      </c>
      <c r="E4362" s="3" t="s">
        <v>20</v>
      </c>
      <c r="F4362" s="3" t="s">
        <v>8439</v>
      </c>
      <c r="G4362" s="3" t="s">
        <v>8440</v>
      </c>
      <c r="H4362" s="3"/>
    </row>
    <row r="4363" ht="15.75" customHeight="1">
      <c r="A4363" s="2">
        <v>45719.0</v>
      </c>
      <c r="B4363" s="3" t="s">
        <v>92</v>
      </c>
      <c r="C4363" s="3" t="s">
        <v>144</v>
      </c>
      <c r="D4363" s="3" t="s">
        <v>19</v>
      </c>
      <c r="E4363" s="3" t="s">
        <v>20</v>
      </c>
      <c r="F4363" s="3" t="s">
        <v>8441</v>
      </c>
      <c r="G4363" s="3" t="s">
        <v>3020</v>
      </c>
      <c r="H4363" s="3"/>
    </row>
    <row r="4364" ht="15.75" customHeight="1">
      <c r="A4364" s="2">
        <v>45719.0</v>
      </c>
      <c r="B4364" s="3" t="s">
        <v>92</v>
      </c>
      <c r="C4364" s="4" t="s">
        <v>149</v>
      </c>
      <c r="D4364" s="3" t="s">
        <v>19</v>
      </c>
      <c r="E4364" s="3" t="s">
        <v>15</v>
      </c>
      <c r="F4364" s="3" t="s">
        <v>8442</v>
      </c>
      <c r="G4364" s="3" t="s">
        <v>8443</v>
      </c>
      <c r="H4364" s="3"/>
    </row>
    <row r="4365" ht="15.75" customHeight="1">
      <c r="A4365" s="2">
        <v>45719.0</v>
      </c>
      <c r="B4365" s="3" t="s">
        <v>92</v>
      </c>
      <c r="C4365" s="4" t="s">
        <v>149</v>
      </c>
      <c r="D4365" s="3" t="s">
        <v>34</v>
      </c>
      <c r="E4365" s="3" t="s">
        <v>101</v>
      </c>
      <c r="F4365" s="3" t="s">
        <v>8444</v>
      </c>
      <c r="G4365" s="3" t="s">
        <v>8445</v>
      </c>
      <c r="H4365" s="3"/>
    </row>
    <row r="4366" ht="15.75" customHeight="1">
      <c r="A4366" s="2">
        <v>45719.0</v>
      </c>
      <c r="B4366" s="3" t="s">
        <v>92</v>
      </c>
      <c r="C4366" s="4" t="s">
        <v>149</v>
      </c>
      <c r="D4366" s="3" t="s">
        <v>26</v>
      </c>
      <c r="E4366" s="3" t="s">
        <v>15</v>
      </c>
      <c r="F4366" s="3" t="s">
        <v>3213</v>
      </c>
      <c r="G4366" s="3" t="s">
        <v>8446</v>
      </c>
      <c r="H4366" s="3"/>
    </row>
    <row r="4367" ht="15.75" customHeight="1">
      <c r="A4367" s="2">
        <v>45719.0</v>
      </c>
      <c r="B4367" s="3" t="s">
        <v>92</v>
      </c>
      <c r="C4367" s="4" t="s">
        <v>149</v>
      </c>
      <c r="D4367" s="3" t="s">
        <v>9</v>
      </c>
      <c r="E4367" s="3" t="s">
        <v>101</v>
      </c>
      <c r="F4367" s="3" t="s">
        <v>8447</v>
      </c>
      <c r="G4367" s="3" t="s">
        <v>8448</v>
      </c>
      <c r="H4367" s="3"/>
    </row>
    <row r="4368" ht="15.75" customHeight="1">
      <c r="A4368" s="2">
        <v>45719.0</v>
      </c>
      <c r="B4368" s="3" t="s">
        <v>92</v>
      </c>
      <c r="C4368" s="3" t="s">
        <v>144</v>
      </c>
      <c r="D4368" s="3" t="s">
        <v>9</v>
      </c>
      <c r="E4368" s="3" t="s">
        <v>101</v>
      </c>
      <c r="F4368" s="3" t="s">
        <v>8449</v>
      </c>
      <c r="G4368" s="3" t="s">
        <v>8450</v>
      </c>
      <c r="H4368" s="3"/>
    </row>
    <row r="4369" ht="15.75" customHeight="1">
      <c r="A4369" s="2">
        <v>45719.0</v>
      </c>
      <c r="B4369" s="3" t="s">
        <v>92</v>
      </c>
      <c r="C4369" s="3" t="s">
        <v>158</v>
      </c>
      <c r="D4369" s="3" t="s">
        <v>34</v>
      </c>
      <c r="E4369" s="3" t="s">
        <v>101</v>
      </c>
      <c r="F4369" s="3" t="s">
        <v>8451</v>
      </c>
      <c r="G4369" s="3" t="s">
        <v>8452</v>
      </c>
      <c r="H4369" s="3"/>
    </row>
    <row r="4370" ht="15.75" customHeight="1">
      <c r="A4370" s="2">
        <v>45720.0</v>
      </c>
      <c r="B4370" s="3" t="s">
        <v>57</v>
      </c>
      <c r="C4370" s="3" t="s">
        <v>58</v>
      </c>
      <c r="D4370" s="3" t="s">
        <v>68</v>
      </c>
      <c r="E4370" s="3" t="s">
        <v>59</v>
      </c>
      <c r="F4370" s="3" t="s">
        <v>8453</v>
      </c>
      <c r="G4370" s="3" t="s">
        <v>8454</v>
      </c>
      <c r="H4370" s="3"/>
    </row>
    <row r="4371" ht="15.75" customHeight="1">
      <c r="A4371" s="2">
        <v>45720.0</v>
      </c>
      <c r="B4371" s="3" t="s">
        <v>57</v>
      </c>
      <c r="C4371" s="3" t="s">
        <v>58</v>
      </c>
      <c r="D4371" s="3" t="s">
        <v>23</v>
      </c>
      <c r="E4371" s="3" t="s">
        <v>59</v>
      </c>
      <c r="F4371" s="3" t="s">
        <v>8455</v>
      </c>
      <c r="G4371" s="3" t="s">
        <v>8456</v>
      </c>
      <c r="H4371" s="3"/>
    </row>
    <row r="4372" ht="15.75" customHeight="1">
      <c r="A4372" s="2">
        <v>45720.0</v>
      </c>
      <c r="B4372" s="3" t="s">
        <v>57</v>
      </c>
      <c r="C4372" s="3" t="s">
        <v>58</v>
      </c>
      <c r="D4372" s="3" t="s">
        <v>9</v>
      </c>
      <c r="E4372" s="3" t="s">
        <v>20</v>
      </c>
      <c r="F4372" s="3" t="s">
        <v>8457</v>
      </c>
      <c r="G4372" s="3" t="s">
        <v>8458</v>
      </c>
      <c r="H4372" s="3"/>
    </row>
    <row r="4373" ht="15.75" customHeight="1">
      <c r="A4373" s="2">
        <v>45720.0</v>
      </c>
      <c r="B4373" s="3" t="s">
        <v>57</v>
      </c>
      <c r="C4373" s="3" t="s">
        <v>58</v>
      </c>
      <c r="D4373" s="3" t="s">
        <v>63</v>
      </c>
      <c r="E4373" s="3" t="s">
        <v>59</v>
      </c>
      <c r="F4373" s="3" t="s">
        <v>8459</v>
      </c>
      <c r="G4373" s="3" t="s">
        <v>8460</v>
      </c>
      <c r="H4373" s="3"/>
    </row>
    <row r="4374" ht="15.75" customHeight="1">
      <c r="A4374" s="2">
        <v>45720.0</v>
      </c>
      <c r="B4374" s="3" t="s">
        <v>13</v>
      </c>
      <c r="C4374" s="3" t="s">
        <v>169</v>
      </c>
      <c r="D4374" s="3" t="s">
        <v>63</v>
      </c>
      <c r="E4374" s="3" t="s">
        <v>15</v>
      </c>
      <c r="F4374" s="3" t="s">
        <v>8461</v>
      </c>
      <c r="G4374" s="3" t="s">
        <v>8462</v>
      </c>
      <c r="H4374" s="3"/>
    </row>
    <row r="4375" ht="15.75" customHeight="1">
      <c r="A4375" s="2">
        <v>45720.0</v>
      </c>
      <c r="B4375" s="3" t="s">
        <v>13</v>
      </c>
      <c r="C4375" s="3" t="s">
        <v>169</v>
      </c>
      <c r="D4375" s="3" t="s">
        <v>63</v>
      </c>
      <c r="E4375" s="3" t="s">
        <v>59</v>
      </c>
      <c r="F4375" s="3" t="s">
        <v>8463</v>
      </c>
      <c r="G4375" s="3" t="s">
        <v>8464</v>
      </c>
      <c r="H4375" s="3"/>
    </row>
    <row r="4376" ht="15.75" customHeight="1">
      <c r="A4376" s="2">
        <v>45720.0</v>
      </c>
      <c r="B4376" s="3" t="s">
        <v>13</v>
      </c>
      <c r="C4376" s="3" t="s">
        <v>37</v>
      </c>
      <c r="D4376" s="3" t="s">
        <v>9</v>
      </c>
      <c r="E4376" s="3" t="s">
        <v>15</v>
      </c>
      <c r="F4376" s="3" t="s">
        <v>8465</v>
      </c>
      <c r="G4376" s="3" t="s">
        <v>8466</v>
      </c>
      <c r="H4376" s="3"/>
    </row>
    <row r="4377" ht="15.75" customHeight="1">
      <c r="A4377" s="2">
        <v>45720.0</v>
      </c>
      <c r="B4377" s="3" t="s">
        <v>13</v>
      </c>
      <c r="C4377" s="3" t="s">
        <v>169</v>
      </c>
      <c r="D4377" s="3" t="s">
        <v>19</v>
      </c>
      <c r="E4377" s="3" t="s">
        <v>20</v>
      </c>
      <c r="F4377" s="3" t="s">
        <v>8467</v>
      </c>
      <c r="G4377" s="3" t="s">
        <v>8468</v>
      </c>
      <c r="H4377" s="3"/>
    </row>
    <row r="4378" ht="15.75" customHeight="1">
      <c r="A4378" s="2">
        <v>45720.0</v>
      </c>
      <c r="B4378" s="3" t="s">
        <v>13</v>
      </c>
      <c r="C4378" s="3" t="s">
        <v>37</v>
      </c>
      <c r="D4378" s="3" t="s">
        <v>26</v>
      </c>
      <c r="E4378" s="3" t="s">
        <v>20</v>
      </c>
      <c r="F4378" s="3" t="s">
        <v>8469</v>
      </c>
      <c r="G4378" s="3" t="s">
        <v>8470</v>
      </c>
      <c r="H4378" s="3"/>
    </row>
    <row r="4379" ht="15.75" customHeight="1">
      <c r="A4379" s="2">
        <v>45720.0</v>
      </c>
      <c r="B4379" s="3" t="s">
        <v>13</v>
      </c>
      <c r="C4379" s="3" t="s">
        <v>37</v>
      </c>
      <c r="D4379" s="3" t="s">
        <v>19</v>
      </c>
      <c r="E4379" s="3" t="s">
        <v>20</v>
      </c>
      <c r="F4379" s="3" t="s">
        <v>6880</v>
      </c>
      <c r="G4379" s="3" t="s">
        <v>8471</v>
      </c>
      <c r="H4379" s="3"/>
    </row>
    <row r="4380" ht="15.75" customHeight="1">
      <c r="A4380" s="2">
        <v>45720.0</v>
      </c>
      <c r="B4380" s="3" t="s">
        <v>13</v>
      </c>
      <c r="C4380" s="3" t="s">
        <v>29</v>
      </c>
      <c r="D4380" s="3" t="s">
        <v>26</v>
      </c>
      <c r="E4380" s="3" t="s">
        <v>20</v>
      </c>
      <c r="F4380" s="3" t="s">
        <v>8472</v>
      </c>
      <c r="G4380" s="3" t="s">
        <v>8473</v>
      </c>
      <c r="H4380" s="3"/>
    </row>
    <row r="4381" ht="15.75" customHeight="1">
      <c r="A4381" s="2">
        <v>45720.0</v>
      </c>
      <c r="B4381" s="3" t="s">
        <v>57</v>
      </c>
      <c r="C4381" s="3" t="s">
        <v>58</v>
      </c>
      <c r="D4381" s="3" t="s">
        <v>34</v>
      </c>
      <c r="E4381" s="3" t="s">
        <v>20</v>
      </c>
      <c r="F4381" s="3" t="s">
        <v>8474</v>
      </c>
      <c r="G4381" s="3" t="s">
        <v>8475</v>
      </c>
      <c r="H4381" s="3"/>
    </row>
    <row r="4382" ht="15.75" customHeight="1">
      <c r="A4382" s="2">
        <v>45720.0</v>
      </c>
      <c r="B4382" s="3" t="s">
        <v>13</v>
      </c>
      <c r="C4382" s="3" t="s">
        <v>29</v>
      </c>
      <c r="D4382" s="3" t="s">
        <v>26</v>
      </c>
      <c r="E4382" s="3" t="s">
        <v>20</v>
      </c>
      <c r="F4382" s="3" t="s">
        <v>8476</v>
      </c>
      <c r="G4382" s="3" t="s">
        <v>8477</v>
      </c>
      <c r="H4382" s="3"/>
    </row>
    <row r="4383" ht="15.75" customHeight="1">
      <c r="A4383" s="2">
        <v>45720.0</v>
      </c>
      <c r="B4383" s="3" t="s">
        <v>13</v>
      </c>
      <c r="C4383" s="3" t="s">
        <v>169</v>
      </c>
      <c r="D4383" s="3" t="s">
        <v>38</v>
      </c>
      <c r="E4383" s="3" t="s">
        <v>20</v>
      </c>
      <c r="F4383" s="3" t="s">
        <v>8478</v>
      </c>
      <c r="G4383" s="3" t="s">
        <v>8479</v>
      </c>
      <c r="H4383" s="3"/>
    </row>
    <row r="4384" ht="15.75" customHeight="1">
      <c r="A4384" s="2">
        <v>45720.0</v>
      </c>
      <c r="B4384" s="3" t="s">
        <v>57</v>
      </c>
      <c r="C4384" s="4" t="s">
        <v>62</v>
      </c>
      <c r="D4384" s="3" t="s">
        <v>23</v>
      </c>
      <c r="E4384" s="3" t="s">
        <v>59</v>
      </c>
      <c r="F4384" s="3" t="s">
        <v>8480</v>
      </c>
      <c r="G4384" s="3" t="s">
        <v>8481</v>
      </c>
      <c r="H4384" s="3"/>
    </row>
    <row r="4385" ht="15.75" customHeight="1">
      <c r="A4385" s="2">
        <v>45720.0</v>
      </c>
      <c r="B4385" s="3" t="s">
        <v>57</v>
      </c>
      <c r="C4385" s="3" t="s">
        <v>80</v>
      </c>
      <c r="D4385" s="3" t="s">
        <v>68</v>
      </c>
      <c r="E4385" s="3" t="s">
        <v>59</v>
      </c>
      <c r="F4385" s="3" t="s">
        <v>8482</v>
      </c>
      <c r="G4385" s="3" t="s">
        <v>8483</v>
      </c>
      <c r="H4385" s="3"/>
    </row>
    <row r="4386" ht="15.75" customHeight="1">
      <c r="A4386" s="2">
        <v>45720.0</v>
      </c>
      <c r="B4386" s="3" t="s">
        <v>57</v>
      </c>
      <c r="C4386" s="4" t="s">
        <v>62</v>
      </c>
      <c r="D4386" s="3" t="s">
        <v>38</v>
      </c>
      <c r="E4386" s="3" t="s">
        <v>20</v>
      </c>
      <c r="F4386" s="3" t="s">
        <v>8484</v>
      </c>
      <c r="G4386" s="3" t="s">
        <v>8485</v>
      </c>
      <c r="H4386" s="3"/>
    </row>
    <row r="4387" ht="15.75" customHeight="1">
      <c r="A4387" s="2">
        <v>45720.0</v>
      </c>
      <c r="B4387" s="3" t="s">
        <v>57</v>
      </c>
      <c r="C4387" s="4" t="s">
        <v>62</v>
      </c>
      <c r="D4387" s="3" t="s">
        <v>23</v>
      </c>
      <c r="E4387" s="3" t="s">
        <v>59</v>
      </c>
      <c r="F4387" s="3" t="s">
        <v>8486</v>
      </c>
      <c r="G4387" s="3" t="s">
        <v>8487</v>
      </c>
      <c r="H4387" s="3"/>
    </row>
    <row r="4388" ht="15.75" customHeight="1">
      <c r="A4388" s="2">
        <v>45720.0</v>
      </c>
      <c r="B4388" s="3" t="s">
        <v>57</v>
      </c>
      <c r="C4388" s="4" t="s">
        <v>62</v>
      </c>
      <c r="D4388" s="3" t="s">
        <v>34</v>
      </c>
      <c r="E4388" s="3" t="s">
        <v>15</v>
      </c>
      <c r="F4388" s="3" t="s">
        <v>8488</v>
      </c>
      <c r="G4388" s="3" t="s">
        <v>8489</v>
      </c>
      <c r="H4388" s="3"/>
    </row>
    <row r="4389" ht="15.75" customHeight="1">
      <c r="A4389" s="2">
        <v>45720.0</v>
      </c>
      <c r="B4389" s="3" t="s">
        <v>57</v>
      </c>
      <c r="C4389" s="3" t="s">
        <v>71</v>
      </c>
      <c r="D4389" s="3" t="s">
        <v>23</v>
      </c>
      <c r="E4389" s="3" t="s">
        <v>59</v>
      </c>
      <c r="F4389" s="3" t="s">
        <v>5329</v>
      </c>
      <c r="G4389" s="3" t="s">
        <v>7715</v>
      </c>
      <c r="H4389" s="3"/>
    </row>
    <row r="4390" ht="15.75" customHeight="1">
      <c r="A4390" s="2">
        <v>45720.0</v>
      </c>
      <c r="B4390" s="3" t="s">
        <v>57</v>
      </c>
      <c r="C4390" s="3" t="s">
        <v>71</v>
      </c>
      <c r="D4390" s="3" t="s">
        <v>38</v>
      </c>
      <c r="E4390" s="3" t="s">
        <v>20</v>
      </c>
      <c r="F4390" s="3" t="s">
        <v>8490</v>
      </c>
      <c r="G4390" s="3" t="s">
        <v>8491</v>
      </c>
      <c r="H4390" s="3"/>
    </row>
    <row r="4391" ht="15.75" customHeight="1">
      <c r="A4391" s="2">
        <v>45720.0</v>
      </c>
      <c r="B4391" s="3" t="s">
        <v>57</v>
      </c>
      <c r="C4391" s="3" t="s">
        <v>80</v>
      </c>
      <c r="D4391" s="3" t="s">
        <v>23</v>
      </c>
      <c r="E4391" s="3" t="s">
        <v>59</v>
      </c>
      <c r="F4391" s="3" t="s">
        <v>8492</v>
      </c>
      <c r="G4391" s="3" t="s">
        <v>8493</v>
      </c>
      <c r="H4391" s="3"/>
    </row>
    <row r="4392" ht="15.75" customHeight="1">
      <c r="A4392" s="2">
        <v>45720.0</v>
      </c>
      <c r="B4392" s="3" t="s">
        <v>57</v>
      </c>
      <c r="C4392" s="3" t="s">
        <v>80</v>
      </c>
      <c r="D4392" s="3" t="s">
        <v>34</v>
      </c>
      <c r="E4392" s="3" t="s">
        <v>15</v>
      </c>
      <c r="F4392" s="3" t="s">
        <v>8494</v>
      </c>
      <c r="G4392" s="3" t="s">
        <v>8495</v>
      </c>
      <c r="H4392" s="3"/>
    </row>
    <row r="4393" ht="15.75" customHeight="1">
      <c r="A4393" s="2">
        <v>45720.0</v>
      </c>
      <c r="B4393" s="3" t="s">
        <v>57</v>
      </c>
      <c r="C4393" s="3" t="s">
        <v>80</v>
      </c>
      <c r="D4393" s="3" t="s">
        <v>26</v>
      </c>
      <c r="E4393" s="3" t="s">
        <v>20</v>
      </c>
      <c r="F4393" s="3" t="s">
        <v>2156</v>
      </c>
      <c r="G4393" s="3" t="s">
        <v>8496</v>
      </c>
      <c r="H4393" s="3"/>
    </row>
    <row r="4394" ht="15.75" customHeight="1">
      <c r="A4394" s="2">
        <v>45720.0</v>
      </c>
      <c r="B4394" s="3" t="s">
        <v>57</v>
      </c>
      <c r="C4394" s="3" t="s">
        <v>80</v>
      </c>
      <c r="D4394" s="3" t="s">
        <v>34</v>
      </c>
      <c r="E4394" s="3" t="s">
        <v>20</v>
      </c>
      <c r="F4394" s="3" t="s">
        <v>8497</v>
      </c>
      <c r="G4394" s="3" t="s">
        <v>5123</v>
      </c>
      <c r="H4394" s="3"/>
    </row>
    <row r="4395" ht="15.75" customHeight="1">
      <c r="A4395" s="2">
        <v>45720.0</v>
      </c>
      <c r="B4395" s="3" t="s">
        <v>57</v>
      </c>
      <c r="C4395" s="3" t="s">
        <v>85</v>
      </c>
      <c r="D4395" s="3" t="s">
        <v>63</v>
      </c>
      <c r="E4395" s="3" t="s">
        <v>59</v>
      </c>
      <c r="F4395" s="3" t="s">
        <v>8498</v>
      </c>
      <c r="G4395" s="3" t="s">
        <v>8499</v>
      </c>
      <c r="H4395" s="3"/>
    </row>
    <row r="4396" ht="15.75" customHeight="1">
      <c r="A4396" s="2">
        <v>45720.0</v>
      </c>
      <c r="B4396" s="3" t="s">
        <v>57</v>
      </c>
      <c r="C4396" s="3" t="s">
        <v>85</v>
      </c>
      <c r="D4396" s="3" t="s">
        <v>63</v>
      </c>
      <c r="E4396" s="3" t="s">
        <v>59</v>
      </c>
      <c r="F4396" s="3" t="s">
        <v>8500</v>
      </c>
      <c r="G4396" s="3" t="s">
        <v>8501</v>
      </c>
      <c r="H4396" s="3"/>
    </row>
    <row r="4397" ht="15.75" customHeight="1">
      <c r="A4397" s="2">
        <v>45720.0</v>
      </c>
      <c r="B4397" s="3" t="s">
        <v>57</v>
      </c>
      <c r="C4397" s="3" t="s">
        <v>85</v>
      </c>
      <c r="D4397" s="3" t="s">
        <v>68</v>
      </c>
      <c r="E4397" s="3" t="s">
        <v>59</v>
      </c>
      <c r="F4397" s="3" t="s">
        <v>8502</v>
      </c>
      <c r="G4397" s="3" t="s">
        <v>8503</v>
      </c>
      <c r="H4397" s="3"/>
    </row>
    <row r="4398" ht="15.75" customHeight="1">
      <c r="A4398" s="2">
        <v>45720.0</v>
      </c>
      <c r="B4398" s="3" t="s">
        <v>57</v>
      </c>
      <c r="C4398" s="3" t="s">
        <v>85</v>
      </c>
      <c r="D4398" s="3" t="s">
        <v>19</v>
      </c>
      <c r="E4398" s="3" t="s">
        <v>59</v>
      </c>
      <c r="F4398" s="3" t="s">
        <v>8504</v>
      </c>
      <c r="G4398" s="3" t="s">
        <v>8505</v>
      </c>
      <c r="H4398" s="3"/>
    </row>
    <row r="4399" ht="15.75" customHeight="1">
      <c r="A4399" s="2">
        <v>45720.0</v>
      </c>
      <c r="B4399" s="3" t="s">
        <v>13</v>
      </c>
      <c r="C4399" s="3" t="s">
        <v>29</v>
      </c>
      <c r="D4399" s="3" t="s">
        <v>26</v>
      </c>
      <c r="E4399" s="3" t="s">
        <v>20</v>
      </c>
      <c r="F4399" s="3" t="s">
        <v>8506</v>
      </c>
      <c r="G4399" s="3" t="s">
        <v>8507</v>
      </c>
      <c r="H4399" s="3"/>
    </row>
    <row r="4400" ht="15.75" customHeight="1">
      <c r="A4400" s="2">
        <v>45720.0</v>
      </c>
      <c r="B4400" s="3" t="s">
        <v>57</v>
      </c>
      <c r="C4400" s="4" t="s">
        <v>62</v>
      </c>
      <c r="D4400" s="3" t="s">
        <v>26</v>
      </c>
      <c r="E4400" s="3" t="s">
        <v>20</v>
      </c>
      <c r="F4400" s="3" t="s">
        <v>8508</v>
      </c>
      <c r="G4400" s="3" t="s">
        <v>8509</v>
      </c>
      <c r="H4400" s="3"/>
    </row>
    <row r="4401" ht="15.75" customHeight="1">
      <c r="A4401" s="2">
        <v>45720.0</v>
      </c>
      <c r="B4401" s="3" t="s">
        <v>13</v>
      </c>
      <c r="C4401" s="3" t="s">
        <v>18</v>
      </c>
      <c r="D4401" s="3" t="s">
        <v>63</v>
      </c>
      <c r="E4401" s="3" t="s">
        <v>15</v>
      </c>
      <c r="F4401" s="3" t="s">
        <v>8510</v>
      </c>
      <c r="G4401" s="3" t="s">
        <v>8511</v>
      </c>
      <c r="H4401" s="3"/>
    </row>
    <row r="4402" ht="15.75" customHeight="1">
      <c r="A4402" s="2">
        <v>45720.0</v>
      </c>
      <c r="B4402" s="3" t="s">
        <v>57</v>
      </c>
      <c r="C4402" s="3" t="s">
        <v>85</v>
      </c>
      <c r="D4402" s="3" t="s">
        <v>38</v>
      </c>
      <c r="E4402" s="3" t="s">
        <v>20</v>
      </c>
      <c r="F4402" s="3" t="s">
        <v>8512</v>
      </c>
      <c r="G4402" s="3" t="s">
        <v>8513</v>
      </c>
      <c r="H4402" s="3"/>
    </row>
    <row r="4403" ht="15.75" customHeight="1">
      <c r="A4403" s="2">
        <v>45720.0</v>
      </c>
      <c r="B4403" s="3" t="s">
        <v>13</v>
      </c>
      <c r="C4403" s="3" t="s">
        <v>18</v>
      </c>
      <c r="D4403" s="3" t="s">
        <v>23</v>
      </c>
      <c r="E4403" s="3" t="s">
        <v>20</v>
      </c>
      <c r="F4403" s="3" t="s">
        <v>8514</v>
      </c>
      <c r="G4403" s="3" t="s">
        <v>8515</v>
      </c>
      <c r="H4403" s="3"/>
    </row>
    <row r="4404" ht="15.75" customHeight="1">
      <c r="A4404" s="2">
        <v>45720.0</v>
      </c>
      <c r="B4404" s="3" t="s">
        <v>7</v>
      </c>
      <c r="C4404" s="3" t="s">
        <v>8</v>
      </c>
      <c r="D4404" s="3" t="s">
        <v>63</v>
      </c>
      <c r="E4404" s="3" t="s">
        <v>15</v>
      </c>
      <c r="F4404" s="3" t="s">
        <v>8516</v>
      </c>
      <c r="G4404" s="3" t="s">
        <v>8517</v>
      </c>
      <c r="H4404" s="3"/>
    </row>
    <row r="4405" ht="15.75" customHeight="1">
      <c r="A4405" s="2">
        <v>45720.0</v>
      </c>
      <c r="B4405" s="3" t="s">
        <v>7</v>
      </c>
      <c r="C4405" s="3" t="s">
        <v>8</v>
      </c>
      <c r="D4405" s="3" t="s">
        <v>9</v>
      </c>
      <c r="E4405" s="3" t="s">
        <v>10</v>
      </c>
      <c r="F4405" s="3" t="s">
        <v>8518</v>
      </c>
      <c r="G4405" s="3" t="s">
        <v>8519</v>
      </c>
      <c r="H4405" s="3"/>
    </row>
    <row r="4406" ht="15.75" customHeight="1">
      <c r="A4406" s="2">
        <v>45720.0</v>
      </c>
      <c r="B4406" s="3" t="s">
        <v>7</v>
      </c>
      <c r="C4406" s="3" t="s">
        <v>106</v>
      </c>
      <c r="D4406" s="3" t="s">
        <v>19</v>
      </c>
      <c r="E4406" s="3" t="s">
        <v>15</v>
      </c>
      <c r="F4406" s="3" t="s">
        <v>8520</v>
      </c>
      <c r="G4406" s="3" t="s">
        <v>8521</v>
      </c>
      <c r="H4406" s="3"/>
    </row>
    <row r="4407" ht="15.75" customHeight="1">
      <c r="A4407" s="2">
        <v>45720.0</v>
      </c>
      <c r="B4407" s="3" t="s">
        <v>7</v>
      </c>
      <c r="C4407" s="3" t="s">
        <v>106</v>
      </c>
      <c r="D4407" s="3" t="s">
        <v>9</v>
      </c>
      <c r="E4407" s="3" t="s">
        <v>10</v>
      </c>
      <c r="F4407" s="3" t="s">
        <v>8522</v>
      </c>
      <c r="G4407" s="3" t="s">
        <v>156</v>
      </c>
      <c r="H4407" s="3"/>
    </row>
    <row r="4408" ht="15.75" customHeight="1">
      <c r="A4408" s="2">
        <v>45720.0</v>
      </c>
      <c r="B4408" s="3" t="s">
        <v>7</v>
      </c>
      <c r="C4408" s="3" t="s">
        <v>118</v>
      </c>
      <c r="D4408" s="3" t="s">
        <v>68</v>
      </c>
      <c r="E4408" s="3" t="s">
        <v>20</v>
      </c>
      <c r="F4408" s="3" t="s">
        <v>8523</v>
      </c>
      <c r="G4408" s="3" t="s">
        <v>3056</v>
      </c>
      <c r="H4408" s="3"/>
    </row>
    <row r="4409" ht="15.75" customHeight="1">
      <c r="A4409" s="2">
        <v>45720.0</v>
      </c>
      <c r="B4409" s="3" t="s">
        <v>7</v>
      </c>
      <c r="C4409" s="3" t="s">
        <v>118</v>
      </c>
      <c r="D4409" s="3" t="s">
        <v>63</v>
      </c>
      <c r="E4409" s="3" t="s">
        <v>20</v>
      </c>
      <c r="F4409" s="3" t="s">
        <v>8524</v>
      </c>
      <c r="G4409" s="3" t="s">
        <v>8525</v>
      </c>
      <c r="H4409" s="3"/>
    </row>
    <row r="4410" ht="15.75" customHeight="1">
      <c r="A4410" s="2">
        <v>45720.0</v>
      </c>
      <c r="B4410" s="3" t="s">
        <v>7</v>
      </c>
      <c r="C4410" s="3" t="s">
        <v>118</v>
      </c>
      <c r="D4410" s="3" t="s">
        <v>23</v>
      </c>
      <c r="E4410" s="3" t="s">
        <v>20</v>
      </c>
      <c r="F4410" s="3" t="s">
        <v>8526</v>
      </c>
      <c r="G4410" s="3" t="s">
        <v>8527</v>
      </c>
      <c r="H4410" s="3"/>
    </row>
    <row r="4411" ht="15.75" customHeight="1">
      <c r="A4411" s="2">
        <v>45720.0</v>
      </c>
      <c r="B4411" s="3" t="s">
        <v>7</v>
      </c>
      <c r="C4411" s="3" t="s">
        <v>126</v>
      </c>
      <c r="D4411" s="3" t="s">
        <v>23</v>
      </c>
      <c r="E4411" s="3" t="s">
        <v>15</v>
      </c>
      <c r="F4411" s="3" t="s">
        <v>8528</v>
      </c>
      <c r="G4411" s="3" t="s">
        <v>8529</v>
      </c>
      <c r="H4411" s="3"/>
    </row>
    <row r="4412" ht="15.75" customHeight="1">
      <c r="A4412" s="2">
        <v>45720.0</v>
      </c>
      <c r="B4412" s="3" t="s">
        <v>7</v>
      </c>
      <c r="C4412" s="3" t="s">
        <v>126</v>
      </c>
      <c r="D4412" s="3" t="s">
        <v>26</v>
      </c>
      <c r="E4412" s="3" t="s">
        <v>258</v>
      </c>
      <c r="F4412" s="3" t="s">
        <v>8530</v>
      </c>
      <c r="G4412" s="3" t="s">
        <v>8531</v>
      </c>
      <c r="H4412" s="3"/>
    </row>
    <row r="4413" ht="15.75" customHeight="1">
      <c r="A4413" s="2">
        <v>45720.0</v>
      </c>
      <c r="B4413" s="3" t="s">
        <v>7</v>
      </c>
      <c r="C4413" s="3" t="s">
        <v>126</v>
      </c>
      <c r="D4413" s="3" t="s">
        <v>38</v>
      </c>
      <c r="E4413" s="3" t="s">
        <v>15</v>
      </c>
      <c r="F4413" s="3" t="s">
        <v>8532</v>
      </c>
      <c r="G4413" s="3" t="s">
        <v>8533</v>
      </c>
      <c r="H4413" s="3"/>
    </row>
    <row r="4414" ht="15.75" customHeight="1">
      <c r="A4414" s="2">
        <v>45720.0</v>
      </c>
      <c r="B4414" s="3" t="s">
        <v>7</v>
      </c>
      <c r="C4414" s="3" t="s">
        <v>126</v>
      </c>
      <c r="D4414" s="3" t="s">
        <v>63</v>
      </c>
      <c r="E4414" s="3" t="s">
        <v>20</v>
      </c>
      <c r="F4414" s="3" t="s">
        <v>612</v>
      </c>
      <c r="G4414" s="3" t="s">
        <v>8534</v>
      </c>
      <c r="H4414" s="3"/>
    </row>
    <row r="4415" ht="15.75" customHeight="1">
      <c r="A4415" s="2">
        <v>45720.0</v>
      </c>
      <c r="B4415" s="3" t="s">
        <v>7</v>
      </c>
      <c r="C4415" s="3" t="s">
        <v>131</v>
      </c>
      <c r="D4415" s="3" t="s">
        <v>19</v>
      </c>
      <c r="E4415" s="3" t="s">
        <v>15</v>
      </c>
      <c r="F4415" s="3" t="s">
        <v>8535</v>
      </c>
      <c r="G4415" s="3" t="s">
        <v>8536</v>
      </c>
      <c r="H4415" s="3"/>
    </row>
    <row r="4416" ht="15.75" customHeight="1">
      <c r="A4416" s="2">
        <v>45720.0</v>
      </c>
      <c r="B4416" s="3" t="s">
        <v>7</v>
      </c>
      <c r="C4416" s="3" t="s">
        <v>131</v>
      </c>
      <c r="D4416" s="3" t="s">
        <v>68</v>
      </c>
      <c r="E4416" s="3" t="s">
        <v>20</v>
      </c>
      <c r="F4416" s="3" t="s">
        <v>8537</v>
      </c>
      <c r="G4416" s="3" t="s">
        <v>8538</v>
      </c>
      <c r="H4416" s="3"/>
    </row>
    <row r="4417" ht="15.75" customHeight="1">
      <c r="A4417" s="2">
        <v>45720.0</v>
      </c>
      <c r="B4417" s="3" t="s">
        <v>7</v>
      </c>
      <c r="C4417" s="3" t="s">
        <v>131</v>
      </c>
      <c r="D4417" s="3" t="s">
        <v>38</v>
      </c>
      <c r="E4417" s="3" t="s">
        <v>15</v>
      </c>
      <c r="F4417" s="3" t="s">
        <v>8539</v>
      </c>
      <c r="G4417" s="3" t="s">
        <v>8540</v>
      </c>
      <c r="H4417" s="3"/>
    </row>
    <row r="4418" ht="15.75" customHeight="1">
      <c r="A4418" s="2">
        <v>45720.0</v>
      </c>
      <c r="B4418" s="3" t="s">
        <v>92</v>
      </c>
      <c r="C4418" s="3" t="s">
        <v>158</v>
      </c>
      <c r="D4418" s="3" t="s">
        <v>68</v>
      </c>
      <c r="E4418" s="3" t="s">
        <v>20</v>
      </c>
      <c r="F4418" s="3" t="s">
        <v>8541</v>
      </c>
      <c r="G4418" s="3" t="s">
        <v>6256</v>
      </c>
      <c r="H4418" s="3"/>
    </row>
    <row r="4419" ht="15.75" customHeight="1">
      <c r="A4419" s="2">
        <v>45720.0</v>
      </c>
      <c r="B4419" s="3" t="s">
        <v>13</v>
      </c>
      <c r="C4419" s="3" t="s">
        <v>18</v>
      </c>
      <c r="D4419" s="3" t="s">
        <v>68</v>
      </c>
      <c r="E4419" s="3" t="s">
        <v>59</v>
      </c>
      <c r="F4419" s="3" t="s">
        <v>8542</v>
      </c>
      <c r="G4419" s="3" t="s">
        <v>8543</v>
      </c>
      <c r="H4419" s="3"/>
    </row>
    <row r="4420" ht="15.75" customHeight="1">
      <c r="A4420" s="2">
        <v>45720.0</v>
      </c>
      <c r="B4420" s="3" t="s">
        <v>92</v>
      </c>
      <c r="C4420" s="3" t="s">
        <v>158</v>
      </c>
      <c r="D4420" s="3" t="s">
        <v>38</v>
      </c>
      <c r="E4420" s="3" t="s">
        <v>15</v>
      </c>
      <c r="F4420" s="3" t="s">
        <v>8544</v>
      </c>
      <c r="G4420" s="3" t="s">
        <v>8545</v>
      </c>
      <c r="H4420" s="3"/>
    </row>
    <row r="4421" ht="15.75" customHeight="1">
      <c r="A4421" s="2">
        <v>45720.0</v>
      </c>
      <c r="B4421" s="3" t="s">
        <v>13</v>
      </c>
      <c r="C4421" s="3" t="s">
        <v>18</v>
      </c>
      <c r="D4421" s="3" t="s">
        <v>19</v>
      </c>
      <c r="E4421" s="3" t="s">
        <v>20</v>
      </c>
      <c r="F4421" s="3" t="s">
        <v>8546</v>
      </c>
      <c r="G4421" s="3" t="s">
        <v>8547</v>
      </c>
      <c r="H4421" s="3"/>
    </row>
    <row r="4422" ht="15.75" customHeight="1">
      <c r="A4422" s="2">
        <v>45720.0</v>
      </c>
      <c r="B4422" s="3" t="s">
        <v>13</v>
      </c>
      <c r="C4422" s="3" t="s">
        <v>14</v>
      </c>
      <c r="D4422" s="3" t="s">
        <v>38</v>
      </c>
      <c r="E4422" s="3" t="s">
        <v>15</v>
      </c>
      <c r="F4422" s="3" t="s">
        <v>8548</v>
      </c>
      <c r="G4422" s="3" t="s">
        <v>8549</v>
      </c>
      <c r="H4422" s="3"/>
    </row>
    <row r="4423" ht="15.75" customHeight="1">
      <c r="A4423" s="2">
        <v>45720.0</v>
      </c>
      <c r="B4423" s="3" t="s">
        <v>13</v>
      </c>
      <c r="C4423" s="3" t="s">
        <v>14</v>
      </c>
      <c r="D4423" s="3" t="s">
        <v>26</v>
      </c>
      <c r="E4423" s="3" t="s">
        <v>20</v>
      </c>
      <c r="F4423" s="3" t="s">
        <v>8550</v>
      </c>
      <c r="G4423" s="3" t="s">
        <v>8551</v>
      </c>
      <c r="H4423" s="3"/>
    </row>
    <row r="4424" ht="15.75" customHeight="1">
      <c r="A4424" s="2">
        <v>45720.0</v>
      </c>
      <c r="B4424" s="3" t="s">
        <v>13</v>
      </c>
      <c r="C4424" s="3" t="s">
        <v>14</v>
      </c>
      <c r="D4424" s="3" t="s">
        <v>68</v>
      </c>
      <c r="E4424" s="3" t="s">
        <v>59</v>
      </c>
      <c r="F4424" s="3" t="s">
        <v>8552</v>
      </c>
      <c r="G4424" s="3" t="s">
        <v>8553</v>
      </c>
      <c r="H4424" s="3"/>
    </row>
    <row r="4425" ht="15.75" customHeight="1">
      <c r="A4425" s="2">
        <v>45720.0</v>
      </c>
      <c r="B4425" s="3" t="s">
        <v>92</v>
      </c>
      <c r="C4425" s="3" t="s">
        <v>158</v>
      </c>
      <c r="D4425" s="3" t="s">
        <v>19</v>
      </c>
      <c r="E4425" s="3" t="s">
        <v>20</v>
      </c>
      <c r="F4425" s="3" t="s">
        <v>4585</v>
      </c>
      <c r="G4425" s="3" t="s">
        <v>8554</v>
      </c>
      <c r="H4425" s="3"/>
    </row>
    <row r="4426" ht="15.75" customHeight="1">
      <c r="A4426" s="2">
        <v>45720.0</v>
      </c>
      <c r="B4426" s="3" t="s">
        <v>92</v>
      </c>
      <c r="C4426" s="3" t="s">
        <v>93</v>
      </c>
      <c r="D4426" s="3" t="s">
        <v>63</v>
      </c>
      <c r="E4426" s="3" t="s">
        <v>59</v>
      </c>
      <c r="F4426" s="3" t="s">
        <v>8555</v>
      </c>
      <c r="G4426" s="3" t="s">
        <v>8556</v>
      </c>
      <c r="H4426" s="3"/>
    </row>
    <row r="4427" ht="15.75" customHeight="1">
      <c r="A4427" s="2">
        <v>45720.0</v>
      </c>
      <c r="B4427" s="3" t="s">
        <v>92</v>
      </c>
      <c r="C4427" s="3" t="s">
        <v>93</v>
      </c>
      <c r="D4427" s="3" t="s">
        <v>68</v>
      </c>
      <c r="E4427" s="3" t="s">
        <v>20</v>
      </c>
      <c r="F4427" s="3" t="s">
        <v>8557</v>
      </c>
      <c r="G4427" s="3" t="s">
        <v>8558</v>
      </c>
      <c r="H4427" s="3"/>
    </row>
    <row r="4428" ht="15.75" customHeight="1">
      <c r="A4428" s="2">
        <v>45720.0</v>
      </c>
      <c r="B4428" s="3" t="s">
        <v>92</v>
      </c>
      <c r="C4428" s="3" t="s">
        <v>93</v>
      </c>
      <c r="D4428" s="3" t="s">
        <v>23</v>
      </c>
      <c r="E4428" s="3" t="s">
        <v>20</v>
      </c>
      <c r="F4428" s="3" t="s">
        <v>3382</v>
      </c>
      <c r="G4428" s="3" t="s">
        <v>8559</v>
      </c>
      <c r="H4428" s="3"/>
    </row>
    <row r="4429" ht="15.75" customHeight="1">
      <c r="A4429" s="2">
        <v>45720.0</v>
      </c>
      <c r="B4429" s="3" t="s">
        <v>92</v>
      </c>
      <c r="C4429" s="3" t="s">
        <v>98</v>
      </c>
      <c r="D4429" s="3" t="s">
        <v>68</v>
      </c>
      <c r="E4429" s="3" t="s">
        <v>20</v>
      </c>
      <c r="F4429" s="3" t="s">
        <v>8560</v>
      </c>
      <c r="G4429" s="3" t="s">
        <v>8561</v>
      </c>
      <c r="H4429" s="3"/>
    </row>
    <row r="4430" ht="15.75" customHeight="1">
      <c r="A4430" s="2">
        <v>45720.0</v>
      </c>
      <c r="B4430" s="3" t="s">
        <v>92</v>
      </c>
      <c r="C4430" s="3" t="s">
        <v>144</v>
      </c>
      <c r="D4430" s="3" t="s">
        <v>38</v>
      </c>
      <c r="E4430" s="3" t="s">
        <v>15</v>
      </c>
      <c r="F4430" s="3" t="s">
        <v>8562</v>
      </c>
      <c r="G4430" s="3" t="s">
        <v>8563</v>
      </c>
      <c r="H4430" s="3"/>
    </row>
    <row r="4431" ht="15.75" customHeight="1">
      <c r="A4431" s="2">
        <v>45720.0</v>
      </c>
      <c r="B4431" s="3" t="s">
        <v>92</v>
      </c>
      <c r="C4431" s="3" t="s">
        <v>144</v>
      </c>
      <c r="D4431" s="3" t="s">
        <v>19</v>
      </c>
      <c r="E4431" s="3" t="s">
        <v>15</v>
      </c>
      <c r="F4431" s="3" t="s">
        <v>8564</v>
      </c>
      <c r="G4431" s="3" t="s">
        <v>8565</v>
      </c>
      <c r="H4431" s="3"/>
    </row>
    <row r="4432" ht="15.75" customHeight="1">
      <c r="A4432" s="2">
        <v>45720.0</v>
      </c>
      <c r="B4432" s="3" t="s">
        <v>92</v>
      </c>
      <c r="C4432" s="4" t="s">
        <v>149</v>
      </c>
      <c r="D4432" s="3" t="s">
        <v>63</v>
      </c>
      <c r="E4432" s="3" t="s">
        <v>109</v>
      </c>
      <c r="F4432" s="3" t="s">
        <v>8566</v>
      </c>
      <c r="G4432" s="3" t="s">
        <v>8567</v>
      </c>
      <c r="H4432" s="3"/>
    </row>
    <row r="4433" ht="15.75" customHeight="1">
      <c r="A4433" s="2">
        <v>45720.0</v>
      </c>
      <c r="B4433" s="3" t="s">
        <v>92</v>
      </c>
      <c r="C4433" s="4" t="s">
        <v>149</v>
      </c>
      <c r="D4433" s="3" t="s">
        <v>63</v>
      </c>
      <c r="E4433" s="3" t="s">
        <v>59</v>
      </c>
      <c r="F4433" s="3" t="s">
        <v>8568</v>
      </c>
      <c r="G4433" s="3" t="s">
        <v>8569</v>
      </c>
      <c r="H4433" s="3"/>
    </row>
    <row r="4434" ht="15.75" customHeight="1">
      <c r="A4434" s="2">
        <v>45720.0</v>
      </c>
      <c r="B4434" s="3" t="s">
        <v>92</v>
      </c>
      <c r="C4434" s="3" t="s">
        <v>158</v>
      </c>
      <c r="D4434" s="3" t="s">
        <v>19</v>
      </c>
      <c r="E4434" s="3" t="s">
        <v>15</v>
      </c>
      <c r="F4434" s="3" t="s">
        <v>8570</v>
      </c>
      <c r="G4434" s="3" t="s">
        <v>8571</v>
      </c>
      <c r="H4434" s="3"/>
    </row>
    <row r="4435" ht="15.75" customHeight="1">
      <c r="A4435" s="2">
        <v>45720.0</v>
      </c>
      <c r="B4435" s="3" t="s">
        <v>92</v>
      </c>
      <c r="C4435" s="3" t="s">
        <v>98</v>
      </c>
      <c r="D4435" s="3" t="s">
        <v>68</v>
      </c>
      <c r="E4435" s="3" t="s">
        <v>20</v>
      </c>
      <c r="F4435" s="3" t="s">
        <v>8572</v>
      </c>
      <c r="G4435" s="3" t="s">
        <v>8573</v>
      </c>
      <c r="H4435" s="3"/>
    </row>
    <row r="4436" ht="15.75" customHeight="1">
      <c r="A4436" s="2">
        <v>45721.0</v>
      </c>
      <c r="B4436" s="3" t="s">
        <v>13</v>
      </c>
      <c r="C4436" s="3" t="s">
        <v>37</v>
      </c>
      <c r="D4436" s="3" t="s">
        <v>9</v>
      </c>
      <c r="E4436" s="3" t="s">
        <v>15</v>
      </c>
      <c r="F4436" s="3" t="s">
        <v>8574</v>
      </c>
      <c r="G4436" s="3" t="s">
        <v>8575</v>
      </c>
      <c r="H4436" s="3"/>
    </row>
    <row r="4437" ht="15.75" customHeight="1">
      <c r="A4437" s="2">
        <v>45721.0</v>
      </c>
      <c r="B4437" s="3" t="s">
        <v>13</v>
      </c>
      <c r="C4437" s="3" t="s">
        <v>37</v>
      </c>
      <c r="D4437" s="3" t="s">
        <v>9</v>
      </c>
      <c r="E4437" s="3" t="s">
        <v>15</v>
      </c>
      <c r="F4437" s="3" t="s">
        <v>8576</v>
      </c>
      <c r="G4437" s="3" t="s">
        <v>8577</v>
      </c>
      <c r="H4437" s="3"/>
    </row>
    <row r="4438" ht="15.75" customHeight="1">
      <c r="A4438" s="2">
        <v>45721.0</v>
      </c>
      <c r="B4438" s="3" t="s">
        <v>13</v>
      </c>
      <c r="C4438" s="3" t="s">
        <v>29</v>
      </c>
      <c r="D4438" s="3" t="s">
        <v>34</v>
      </c>
      <c r="E4438" s="3" t="s">
        <v>15</v>
      </c>
      <c r="F4438" s="3" t="s">
        <v>8578</v>
      </c>
      <c r="G4438" s="3" t="s">
        <v>8579</v>
      </c>
      <c r="H4438" s="3"/>
    </row>
    <row r="4439" ht="15.75" customHeight="1">
      <c r="A4439" s="2">
        <v>45721.0</v>
      </c>
      <c r="B4439" s="3" t="s">
        <v>13</v>
      </c>
      <c r="C4439" s="3" t="s">
        <v>29</v>
      </c>
      <c r="D4439" s="3" t="s">
        <v>19</v>
      </c>
      <c r="E4439" s="3" t="s">
        <v>20</v>
      </c>
      <c r="F4439" s="3" t="s">
        <v>8580</v>
      </c>
      <c r="G4439" s="3" t="s">
        <v>7859</v>
      </c>
      <c r="H4439" s="3"/>
    </row>
    <row r="4440" ht="15.75" customHeight="1">
      <c r="A4440" s="2">
        <v>45721.0</v>
      </c>
      <c r="B4440" s="3" t="s">
        <v>13</v>
      </c>
      <c r="C4440" s="3" t="s">
        <v>29</v>
      </c>
      <c r="D4440" s="3" t="s">
        <v>9</v>
      </c>
      <c r="E4440" s="3" t="s">
        <v>101</v>
      </c>
      <c r="F4440" s="3" t="s">
        <v>8581</v>
      </c>
      <c r="G4440" s="3" t="s">
        <v>8582</v>
      </c>
      <c r="H4440" s="3"/>
    </row>
    <row r="4441" ht="15.75" customHeight="1">
      <c r="A4441" s="2">
        <v>45721.0</v>
      </c>
      <c r="B4441" s="3" t="s">
        <v>92</v>
      </c>
      <c r="C4441" s="3" t="s">
        <v>93</v>
      </c>
      <c r="D4441" s="3" t="s">
        <v>34</v>
      </c>
      <c r="E4441" s="3" t="s">
        <v>101</v>
      </c>
      <c r="F4441" s="3" t="s">
        <v>8583</v>
      </c>
      <c r="G4441" s="3" t="s">
        <v>8584</v>
      </c>
      <c r="H4441" s="3"/>
    </row>
    <row r="4442" ht="15.75" customHeight="1">
      <c r="A4442" s="2">
        <v>45721.0</v>
      </c>
      <c r="B4442" s="3" t="s">
        <v>13</v>
      </c>
      <c r="C4442" s="3" t="s">
        <v>18</v>
      </c>
      <c r="D4442" s="3" t="s">
        <v>63</v>
      </c>
      <c r="E4442" s="3" t="s">
        <v>59</v>
      </c>
      <c r="F4442" s="3" t="s">
        <v>8138</v>
      </c>
      <c r="G4442" s="3" t="s">
        <v>8585</v>
      </c>
      <c r="H4442" s="3"/>
    </row>
    <row r="4443" ht="15.75" customHeight="1">
      <c r="A4443" s="2">
        <v>45721.0</v>
      </c>
      <c r="B4443" s="3" t="s">
        <v>13</v>
      </c>
      <c r="C4443" s="3" t="s">
        <v>18</v>
      </c>
      <c r="D4443" s="3" t="s">
        <v>23</v>
      </c>
      <c r="E4443" s="3" t="s">
        <v>20</v>
      </c>
      <c r="F4443" s="3" t="s">
        <v>8586</v>
      </c>
      <c r="G4443" s="3" t="s">
        <v>8587</v>
      </c>
      <c r="H4443" s="3"/>
    </row>
    <row r="4444" ht="15.75" customHeight="1">
      <c r="A4444" s="2">
        <v>45721.0</v>
      </c>
      <c r="B4444" s="3" t="s">
        <v>13</v>
      </c>
      <c r="C4444" s="3" t="s">
        <v>14</v>
      </c>
      <c r="D4444" s="3" t="s">
        <v>23</v>
      </c>
      <c r="E4444" s="3" t="s">
        <v>20</v>
      </c>
      <c r="F4444" s="3" t="s">
        <v>8588</v>
      </c>
      <c r="G4444" s="3" t="s">
        <v>8589</v>
      </c>
      <c r="H4444" s="3"/>
    </row>
    <row r="4445" ht="15.75" customHeight="1">
      <c r="A4445" s="2">
        <v>45721.0</v>
      </c>
      <c r="B4445" s="3" t="s">
        <v>13</v>
      </c>
      <c r="C4445" s="3" t="s">
        <v>14</v>
      </c>
      <c r="D4445" s="3" t="s">
        <v>26</v>
      </c>
      <c r="E4445" s="3" t="s">
        <v>15</v>
      </c>
      <c r="F4445" s="3" t="s">
        <v>8590</v>
      </c>
      <c r="G4445" s="3" t="s">
        <v>8591</v>
      </c>
      <c r="H4445" s="3"/>
    </row>
    <row r="4446" ht="15.75" customHeight="1">
      <c r="A4446" s="2">
        <v>45721.0</v>
      </c>
      <c r="B4446" s="3" t="s">
        <v>92</v>
      </c>
      <c r="C4446" s="3" t="s">
        <v>93</v>
      </c>
      <c r="D4446" s="3" t="s">
        <v>26</v>
      </c>
      <c r="E4446" s="3" t="s">
        <v>15</v>
      </c>
      <c r="F4446" s="3" t="s">
        <v>7851</v>
      </c>
      <c r="G4446" s="3" t="s">
        <v>8592</v>
      </c>
      <c r="H4446" s="3"/>
    </row>
    <row r="4447" ht="15.75" customHeight="1">
      <c r="A4447" s="2">
        <v>45721.0</v>
      </c>
      <c r="B4447" s="3" t="s">
        <v>13</v>
      </c>
      <c r="C4447" s="3" t="s">
        <v>37</v>
      </c>
      <c r="D4447" s="3" t="s">
        <v>23</v>
      </c>
      <c r="E4447" s="3" t="s">
        <v>20</v>
      </c>
      <c r="F4447" s="3" t="s">
        <v>8593</v>
      </c>
      <c r="G4447" s="3" t="s">
        <v>8594</v>
      </c>
      <c r="H4447" s="3"/>
    </row>
    <row r="4448" ht="15.75" customHeight="1">
      <c r="A4448" s="2">
        <v>45721.0</v>
      </c>
      <c r="B4448" s="3" t="s">
        <v>13</v>
      </c>
      <c r="C4448" s="3" t="s">
        <v>18</v>
      </c>
      <c r="D4448" s="3" t="s">
        <v>23</v>
      </c>
      <c r="E4448" s="3" t="s">
        <v>20</v>
      </c>
      <c r="F4448" s="3" t="s">
        <v>8595</v>
      </c>
      <c r="G4448" s="3" t="s">
        <v>8596</v>
      </c>
      <c r="H4448" s="3"/>
    </row>
    <row r="4449" ht="15.75" customHeight="1">
      <c r="A4449" s="2">
        <v>45721.0</v>
      </c>
      <c r="B4449" s="3" t="s">
        <v>13</v>
      </c>
      <c r="C4449" s="3" t="s">
        <v>169</v>
      </c>
      <c r="D4449" s="3" t="s">
        <v>34</v>
      </c>
      <c r="E4449" s="3" t="s">
        <v>15</v>
      </c>
      <c r="F4449" s="3" t="s">
        <v>8597</v>
      </c>
      <c r="G4449" s="3" t="s">
        <v>8598</v>
      </c>
      <c r="H4449" s="3"/>
    </row>
    <row r="4450" ht="15.75" customHeight="1">
      <c r="A4450" s="2">
        <v>45721.0</v>
      </c>
      <c r="B4450" s="3" t="s">
        <v>57</v>
      </c>
      <c r="C4450" s="3" t="s">
        <v>71</v>
      </c>
      <c r="D4450" s="3" t="s">
        <v>9</v>
      </c>
      <c r="E4450" s="3" t="s">
        <v>15</v>
      </c>
      <c r="F4450" s="3" t="s">
        <v>8599</v>
      </c>
      <c r="G4450" s="3" t="s">
        <v>8600</v>
      </c>
      <c r="H4450" s="3"/>
    </row>
    <row r="4451" ht="15.75" customHeight="1">
      <c r="A4451" s="2">
        <v>45721.0</v>
      </c>
      <c r="B4451" s="3" t="s">
        <v>57</v>
      </c>
      <c r="C4451" s="3" t="s">
        <v>58</v>
      </c>
      <c r="D4451" s="3" t="s">
        <v>34</v>
      </c>
      <c r="E4451" s="3" t="s">
        <v>20</v>
      </c>
      <c r="F4451" s="3" t="s">
        <v>8601</v>
      </c>
      <c r="G4451" s="3" t="s">
        <v>8602</v>
      </c>
      <c r="H4451" s="3"/>
    </row>
    <row r="4452" ht="15.75" customHeight="1">
      <c r="A4452" s="2">
        <v>45721.0</v>
      </c>
      <c r="B4452" s="3" t="s">
        <v>57</v>
      </c>
      <c r="C4452" s="3" t="s">
        <v>58</v>
      </c>
      <c r="D4452" s="3" t="s">
        <v>38</v>
      </c>
      <c r="E4452" s="3" t="s">
        <v>20</v>
      </c>
      <c r="F4452" s="3" t="s">
        <v>8603</v>
      </c>
      <c r="G4452" s="3" t="s">
        <v>8604</v>
      </c>
      <c r="H4452" s="3"/>
    </row>
    <row r="4453" ht="15.75" customHeight="1">
      <c r="A4453" s="2">
        <v>45721.0</v>
      </c>
      <c r="B4453" s="3" t="s">
        <v>57</v>
      </c>
      <c r="C4453" s="3" t="s">
        <v>58</v>
      </c>
      <c r="D4453" s="3" t="s">
        <v>19</v>
      </c>
      <c r="E4453" s="3" t="s">
        <v>59</v>
      </c>
      <c r="F4453" s="3" t="s">
        <v>8605</v>
      </c>
      <c r="G4453" s="3" t="s">
        <v>8606</v>
      </c>
      <c r="H4453" s="3"/>
    </row>
    <row r="4454" ht="15.75" customHeight="1">
      <c r="A4454" s="2">
        <v>45721.0</v>
      </c>
      <c r="B4454" s="3" t="s">
        <v>57</v>
      </c>
      <c r="C4454" s="3" t="s">
        <v>58</v>
      </c>
      <c r="D4454" s="3" t="s">
        <v>34</v>
      </c>
      <c r="E4454" s="3" t="s">
        <v>15</v>
      </c>
      <c r="F4454" s="3" t="s">
        <v>8607</v>
      </c>
      <c r="G4454" s="3" t="s">
        <v>8608</v>
      </c>
      <c r="H4454" s="3"/>
    </row>
    <row r="4455" ht="15.75" customHeight="1">
      <c r="A4455" s="2">
        <v>45721.0</v>
      </c>
      <c r="B4455" s="3" t="s">
        <v>57</v>
      </c>
      <c r="C4455" s="4" t="s">
        <v>62</v>
      </c>
      <c r="D4455" s="3" t="s">
        <v>23</v>
      </c>
      <c r="E4455" s="3" t="s">
        <v>59</v>
      </c>
      <c r="F4455" s="3" t="s">
        <v>8609</v>
      </c>
      <c r="G4455" s="3" t="s">
        <v>8610</v>
      </c>
      <c r="H4455" s="3"/>
    </row>
    <row r="4456" ht="15.75" customHeight="1">
      <c r="A4456" s="2">
        <v>45721.0</v>
      </c>
      <c r="B4456" s="3" t="s">
        <v>57</v>
      </c>
      <c r="C4456" s="4" t="s">
        <v>62</v>
      </c>
      <c r="D4456" s="3" t="s">
        <v>63</v>
      </c>
      <c r="E4456" s="3" t="s">
        <v>59</v>
      </c>
      <c r="F4456" s="3" t="s">
        <v>5338</v>
      </c>
      <c r="G4456" s="3" t="s">
        <v>8611</v>
      </c>
      <c r="H4456" s="3"/>
    </row>
    <row r="4457" ht="15.75" customHeight="1">
      <c r="A4457" s="2">
        <v>45721.0</v>
      </c>
      <c r="B4457" s="3" t="s">
        <v>57</v>
      </c>
      <c r="C4457" s="3" t="s">
        <v>71</v>
      </c>
      <c r="D4457" s="3" t="s">
        <v>63</v>
      </c>
      <c r="E4457" s="3" t="s">
        <v>59</v>
      </c>
      <c r="F4457" s="3" t="s">
        <v>8612</v>
      </c>
      <c r="G4457" s="3" t="s">
        <v>4631</v>
      </c>
      <c r="H4457" s="3"/>
    </row>
    <row r="4458" ht="15.75" customHeight="1">
      <c r="A4458" s="2">
        <v>45721.0</v>
      </c>
      <c r="B4458" s="3" t="s">
        <v>57</v>
      </c>
      <c r="C4458" s="3" t="s">
        <v>80</v>
      </c>
      <c r="D4458" s="3" t="s">
        <v>38</v>
      </c>
      <c r="E4458" s="3" t="s">
        <v>20</v>
      </c>
      <c r="F4458" s="3" t="s">
        <v>8613</v>
      </c>
      <c r="G4458" s="3" t="s">
        <v>8614</v>
      </c>
      <c r="H4458" s="3"/>
    </row>
    <row r="4459" ht="15.75" customHeight="1">
      <c r="A4459" s="2">
        <v>45721.0</v>
      </c>
      <c r="B4459" s="3" t="s">
        <v>57</v>
      </c>
      <c r="C4459" s="3" t="s">
        <v>80</v>
      </c>
      <c r="D4459" s="3" t="s">
        <v>34</v>
      </c>
      <c r="E4459" s="3" t="s">
        <v>20</v>
      </c>
      <c r="F4459" s="3" t="s">
        <v>8615</v>
      </c>
      <c r="G4459" s="3" t="s">
        <v>8616</v>
      </c>
      <c r="H4459" s="3"/>
    </row>
    <row r="4460" ht="15.75" customHeight="1">
      <c r="A4460" s="2">
        <v>45721.0</v>
      </c>
      <c r="B4460" s="3" t="s">
        <v>57</v>
      </c>
      <c r="C4460" s="3" t="s">
        <v>85</v>
      </c>
      <c r="D4460" s="3" t="s">
        <v>34</v>
      </c>
      <c r="E4460" s="3" t="s">
        <v>20</v>
      </c>
      <c r="F4460" s="3" t="s">
        <v>6856</v>
      </c>
      <c r="G4460" s="3" t="s">
        <v>8617</v>
      </c>
      <c r="H4460" s="3"/>
    </row>
    <row r="4461" ht="15.75" customHeight="1">
      <c r="A4461" s="2">
        <v>45721.0</v>
      </c>
      <c r="B4461" s="3" t="s">
        <v>57</v>
      </c>
      <c r="C4461" s="3" t="s">
        <v>85</v>
      </c>
      <c r="D4461" s="3" t="s">
        <v>63</v>
      </c>
      <c r="E4461" s="3" t="s">
        <v>59</v>
      </c>
      <c r="F4461" s="3" t="s">
        <v>8618</v>
      </c>
      <c r="G4461" s="3" t="s">
        <v>8619</v>
      </c>
      <c r="H4461" s="3"/>
    </row>
    <row r="4462" ht="15.75" customHeight="1">
      <c r="A4462" s="2">
        <v>45721.0</v>
      </c>
      <c r="B4462" s="3" t="s">
        <v>57</v>
      </c>
      <c r="C4462" s="3" t="s">
        <v>85</v>
      </c>
      <c r="D4462" s="3" t="s">
        <v>63</v>
      </c>
      <c r="E4462" s="3" t="s">
        <v>59</v>
      </c>
      <c r="F4462" s="3" t="s">
        <v>8620</v>
      </c>
      <c r="G4462" s="3" t="s">
        <v>8621</v>
      </c>
      <c r="H4462" s="3"/>
    </row>
    <row r="4463" ht="15.75" customHeight="1">
      <c r="A4463" s="2">
        <v>45721.0</v>
      </c>
      <c r="B4463" s="3" t="s">
        <v>57</v>
      </c>
      <c r="C4463" s="3" t="s">
        <v>85</v>
      </c>
      <c r="D4463" s="3" t="s">
        <v>19</v>
      </c>
      <c r="E4463" s="3" t="s">
        <v>59</v>
      </c>
      <c r="F4463" s="3" t="s">
        <v>8622</v>
      </c>
      <c r="G4463" s="3" t="s">
        <v>8623</v>
      </c>
      <c r="H4463" s="3"/>
    </row>
    <row r="4464" ht="15.75" customHeight="1">
      <c r="A4464" s="2">
        <v>45721.0</v>
      </c>
      <c r="B4464" s="3" t="s">
        <v>92</v>
      </c>
      <c r="C4464" s="3" t="s">
        <v>98</v>
      </c>
      <c r="D4464" s="3" t="s">
        <v>34</v>
      </c>
      <c r="E4464" s="3" t="s">
        <v>101</v>
      </c>
      <c r="F4464" s="3" t="s">
        <v>8624</v>
      </c>
      <c r="G4464" s="3" t="s">
        <v>8625</v>
      </c>
      <c r="H4464" s="3"/>
    </row>
    <row r="4465" ht="15.75" customHeight="1">
      <c r="A4465" s="2">
        <v>45721.0</v>
      </c>
      <c r="B4465" s="3" t="s">
        <v>13</v>
      </c>
      <c r="C4465" s="3" t="s">
        <v>169</v>
      </c>
      <c r="D4465" s="3" t="s">
        <v>68</v>
      </c>
      <c r="E4465" s="3" t="s">
        <v>20</v>
      </c>
      <c r="F4465" s="3" t="s">
        <v>8626</v>
      </c>
      <c r="G4465" s="3" t="s">
        <v>8627</v>
      </c>
      <c r="H4465" s="3"/>
    </row>
    <row r="4466" ht="15.75" customHeight="1">
      <c r="A4466" s="2">
        <v>45721.0</v>
      </c>
      <c r="B4466" s="3" t="s">
        <v>57</v>
      </c>
      <c r="C4466" s="3" t="s">
        <v>85</v>
      </c>
      <c r="D4466" s="3" t="s">
        <v>19</v>
      </c>
      <c r="E4466" s="3" t="s">
        <v>59</v>
      </c>
      <c r="F4466" s="3" t="s">
        <v>8628</v>
      </c>
      <c r="G4466" s="3" t="s">
        <v>8629</v>
      </c>
      <c r="H4466" s="3"/>
    </row>
    <row r="4467" ht="15.75" customHeight="1">
      <c r="A4467" s="2">
        <v>45721.0</v>
      </c>
      <c r="B4467" s="3" t="s">
        <v>92</v>
      </c>
      <c r="C4467" s="3" t="s">
        <v>98</v>
      </c>
      <c r="D4467" s="3" t="s">
        <v>34</v>
      </c>
      <c r="E4467" s="3" t="s">
        <v>101</v>
      </c>
      <c r="F4467" s="3" t="s">
        <v>8630</v>
      </c>
      <c r="G4467" s="3" t="s">
        <v>8631</v>
      </c>
      <c r="H4467" s="3"/>
    </row>
    <row r="4468" ht="15.75" customHeight="1">
      <c r="A4468" s="2">
        <v>45721.0</v>
      </c>
      <c r="B4468" s="3" t="s">
        <v>92</v>
      </c>
      <c r="C4468" s="3" t="s">
        <v>144</v>
      </c>
      <c r="D4468" s="3" t="s">
        <v>63</v>
      </c>
      <c r="E4468" s="3" t="s">
        <v>59</v>
      </c>
      <c r="F4468" s="3" t="s">
        <v>8632</v>
      </c>
      <c r="G4468" s="3" t="s">
        <v>8633</v>
      </c>
      <c r="H4468" s="3"/>
    </row>
    <row r="4469" ht="15.75" customHeight="1">
      <c r="A4469" s="2">
        <v>45721.0</v>
      </c>
      <c r="B4469" s="3" t="s">
        <v>92</v>
      </c>
      <c r="C4469" s="3" t="s">
        <v>98</v>
      </c>
      <c r="D4469" s="3" t="s">
        <v>68</v>
      </c>
      <c r="E4469" s="3" t="s">
        <v>20</v>
      </c>
      <c r="F4469" s="3" t="s">
        <v>7918</v>
      </c>
      <c r="G4469" s="3" t="s">
        <v>8634</v>
      </c>
      <c r="H4469" s="3"/>
    </row>
    <row r="4470" ht="15.75" customHeight="1">
      <c r="A4470" s="2">
        <v>45721.0</v>
      </c>
      <c r="B4470" s="3" t="s">
        <v>7</v>
      </c>
      <c r="C4470" s="3" t="s">
        <v>8</v>
      </c>
      <c r="D4470" s="3" t="s">
        <v>19</v>
      </c>
      <c r="E4470" s="3" t="s">
        <v>101</v>
      </c>
      <c r="F4470" s="3" t="s">
        <v>3685</v>
      </c>
      <c r="G4470" s="3" t="s">
        <v>8635</v>
      </c>
      <c r="H4470" s="3"/>
    </row>
    <row r="4471" ht="15.75" customHeight="1">
      <c r="A4471" s="2">
        <v>45721.0</v>
      </c>
      <c r="B4471" s="3" t="s">
        <v>7</v>
      </c>
      <c r="C4471" s="3" t="s">
        <v>8</v>
      </c>
      <c r="D4471" s="3" t="s">
        <v>9</v>
      </c>
      <c r="E4471" s="3" t="s">
        <v>109</v>
      </c>
      <c r="F4471" s="3" t="s">
        <v>8636</v>
      </c>
      <c r="G4471" s="3" t="s">
        <v>8637</v>
      </c>
      <c r="H4471" s="3"/>
    </row>
    <row r="4472" ht="15.75" customHeight="1">
      <c r="A4472" s="2">
        <v>45721.0</v>
      </c>
      <c r="B4472" s="3" t="s">
        <v>7</v>
      </c>
      <c r="C4472" s="3" t="s">
        <v>8</v>
      </c>
      <c r="D4472" s="3" t="s">
        <v>38</v>
      </c>
      <c r="E4472" s="3" t="s">
        <v>15</v>
      </c>
      <c r="F4472" s="3" t="s">
        <v>8638</v>
      </c>
      <c r="G4472" s="3" t="s">
        <v>3495</v>
      </c>
      <c r="H4472" s="3"/>
    </row>
    <row r="4473" ht="15.75" customHeight="1">
      <c r="A4473" s="2">
        <v>45721.0</v>
      </c>
      <c r="B4473" s="3" t="s">
        <v>7</v>
      </c>
      <c r="C4473" s="3" t="s">
        <v>106</v>
      </c>
      <c r="D4473" s="3" t="s">
        <v>38</v>
      </c>
      <c r="E4473" s="3" t="s">
        <v>101</v>
      </c>
      <c r="F4473" s="3" t="s">
        <v>8639</v>
      </c>
      <c r="G4473" s="3" t="s">
        <v>8640</v>
      </c>
      <c r="H4473" s="3"/>
    </row>
    <row r="4474" ht="15.75" customHeight="1">
      <c r="A4474" s="2">
        <v>45721.0</v>
      </c>
      <c r="B4474" s="3" t="s">
        <v>7</v>
      </c>
      <c r="C4474" s="3" t="s">
        <v>106</v>
      </c>
      <c r="D4474" s="3" t="s">
        <v>68</v>
      </c>
      <c r="E4474" s="3" t="s">
        <v>15</v>
      </c>
      <c r="F4474" s="3" t="s">
        <v>8641</v>
      </c>
      <c r="G4474" s="3" t="s">
        <v>8642</v>
      </c>
      <c r="H4474" s="3"/>
    </row>
    <row r="4475" ht="15.75" customHeight="1">
      <c r="A4475" s="2">
        <v>45721.0</v>
      </c>
      <c r="B4475" s="3" t="s">
        <v>7</v>
      </c>
      <c r="C4475" s="3" t="s">
        <v>106</v>
      </c>
      <c r="D4475" s="3" t="s">
        <v>19</v>
      </c>
      <c r="E4475" s="3" t="s">
        <v>15</v>
      </c>
      <c r="F4475" s="3" t="s">
        <v>8643</v>
      </c>
      <c r="G4475" s="3" t="s">
        <v>8644</v>
      </c>
      <c r="H4475" s="3"/>
    </row>
    <row r="4476" ht="15.75" customHeight="1">
      <c r="A4476" s="2">
        <v>45721.0</v>
      </c>
      <c r="B4476" s="3" t="s">
        <v>7</v>
      </c>
      <c r="C4476" s="3" t="s">
        <v>106</v>
      </c>
      <c r="D4476" s="3" t="s">
        <v>26</v>
      </c>
      <c r="E4476" s="3" t="s">
        <v>258</v>
      </c>
      <c r="F4476" s="3" t="s">
        <v>8645</v>
      </c>
      <c r="G4476" s="3" t="s">
        <v>8646</v>
      </c>
      <c r="H4476" s="3"/>
    </row>
    <row r="4477" ht="15.75" customHeight="1">
      <c r="A4477" s="2">
        <v>45721.0</v>
      </c>
      <c r="B4477" s="3" t="s">
        <v>7</v>
      </c>
      <c r="C4477" s="3" t="s">
        <v>118</v>
      </c>
      <c r="D4477" s="3" t="s">
        <v>19</v>
      </c>
      <c r="E4477" s="3" t="s">
        <v>15</v>
      </c>
      <c r="F4477" s="3" t="s">
        <v>8647</v>
      </c>
      <c r="G4477" s="3" t="s">
        <v>8648</v>
      </c>
      <c r="H4477" s="3"/>
    </row>
    <row r="4478" ht="15.75" customHeight="1">
      <c r="A4478" s="2">
        <v>45721.0</v>
      </c>
      <c r="B4478" s="3" t="s">
        <v>7</v>
      </c>
      <c r="C4478" s="3" t="s">
        <v>118</v>
      </c>
      <c r="D4478" s="3" t="s">
        <v>19</v>
      </c>
      <c r="E4478" s="3" t="s">
        <v>15</v>
      </c>
      <c r="F4478" s="3" t="s">
        <v>8649</v>
      </c>
      <c r="G4478" s="3" t="s">
        <v>8650</v>
      </c>
      <c r="H4478" s="3"/>
    </row>
    <row r="4479" ht="15.75" customHeight="1">
      <c r="A4479" s="2">
        <v>45721.0</v>
      </c>
      <c r="B4479" s="3" t="s">
        <v>7</v>
      </c>
      <c r="C4479" s="3" t="s">
        <v>118</v>
      </c>
      <c r="D4479" s="3" t="s">
        <v>63</v>
      </c>
      <c r="E4479" s="3" t="s">
        <v>20</v>
      </c>
      <c r="F4479" s="3" t="s">
        <v>8651</v>
      </c>
      <c r="G4479" s="3" t="s">
        <v>8652</v>
      </c>
      <c r="H4479" s="3"/>
    </row>
    <row r="4480" ht="15.75" customHeight="1">
      <c r="A4480" s="2">
        <v>45721.0</v>
      </c>
      <c r="B4480" s="3" t="s">
        <v>7</v>
      </c>
      <c r="C4480" s="3" t="s">
        <v>118</v>
      </c>
      <c r="D4480" s="3" t="s">
        <v>23</v>
      </c>
      <c r="E4480" s="3" t="s">
        <v>15</v>
      </c>
      <c r="F4480" s="3" t="s">
        <v>8653</v>
      </c>
      <c r="G4480" s="3" t="s">
        <v>8654</v>
      </c>
      <c r="H4480" s="3"/>
    </row>
    <row r="4481" ht="15.75" customHeight="1">
      <c r="A4481" s="2">
        <v>45721.0</v>
      </c>
      <c r="B4481" s="3" t="s">
        <v>7</v>
      </c>
      <c r="C4481" s="3" t="s">
        <v>126</v>
      </c>
      <c r="D4481" s="3" t="s">
        <v>23</v>
      </c>
      <c r="E4481" s="3" t="s">
        <v>15</v>
      </c>
      <c r="F4481" s="3" t="s">
        <v>8655</v>
      </c>
      <c r="G4481" s="3" t="s">
        <v>7294</v>
      </c>
      <c r="H4481" s="3"/>
    </row>
    <row r="4482" ht="15.75" customHeight="1">
      <c r="A4482" s="2">
        <v>45721.0</v>
      </c>
      <c r="B4482" s="3" t="s">
        <v>7</v>
      </c>
      <c r="C4482" s="3" t="s">
        <v>126</v>
      </c>
      <c r="D4482" s="3" t="s">
        <v>34</v>
      </c>
      <c r="E4482" s="3" t="s">
        <v>109</v>
      </c>
      <c r="F4482" s="3" t="s">
        <v>8656</v>
      </c>
      <c r="G4482" s="3" t="s">
        <v>8657</v>
      </c>
      <c r="H4482" s="3"/>
    </row>
    <row r="4483" ht="15.75" customHeight="1">
      <c r="A4483" s="2">
        <v>45721.0</v>
      </c>
      <c r="B4483" s="3" t="s">
        <v>7</v>
      </c>
      <c r="C4483" s="3" t="s">
        <v>126</v>
      </c>
      <c r="D4483" s="3" t="s">
        <v>63</v>
      </c>
      <c r="E4483" s="3" t="s">
        <v>15</v>
      </c>
      <c r="F4483" s="3" t="s">
        <v>8658</v>
      </c>
      <c r="G4483" s="3" t="s">
        <v>8659</v>
      </c>
      <c r="H4483" s="3"/>
    </row>
    <row r="4484" ht="15.75" customHeight="1">
      <c r="A4484" s="2">
        <v>45721.0</v>
      </c>
      <c r="B4484" s="3" t="s">
        <v>7</v>
      </c>
      <c r="C4484" s="3" t="s">
        <v>106</v>
      </c>
      <c r="D4484" s="3" t="s">
        <v>26</v>
      </c>
      <c r="E4484" s="3" t="s">
        <v>660</v>
      </c>
      <c r="F4484" s="3" t="s">
        <v>8660</v>
      </c>
      <c r="G4484" s="3" t="s">
        <v>8661</v>
      </c>
      <c r="H4484" s="3"/>
    </row>
    <row r="4485" ht="15.75" customHeight="1">
      <c r="A4485" s="2">
        <v>45721.0</v>
      </c>
      <c r="B4485" s="3" t="s">
        <v>7</v>
      </c>
      <c r="C4485" s="3" t="s">
        <v>126</v>
      </c>
      <c r="D4485" s="3" t="s">
        <v>19</v>
      </c>
      <c r="E4485" s="3" t="s">
        <v>15</v>
      </c>
      <c r="F4485" s="3" t="s">
        <v>402</v>
      </c>
      <c r="G4485" s="3" t="s">
        <v>8662</v>
      </c>
      <c r="H4485" s="3"/>
    </row>
    <row r="4486" ht="15.75" customHeight="1">
      <c r="A4486" s="2">
        <v>45721.0</v>
      </c>
      <c r="B4486" s="3" t="s">
        <v>7</v>
      </c>
      <c r="C4486" s="3" t="s">
        <v>126</v>
      </c>
      <c r="D4486" s="3" t="s">
        <v>23</v>
      </c>
      <c r="E4486" s="3" t="s">
        <v>15</v>
      </c>
      <c r="F4486" s="3" t="s">
        <v>8663</v>
      </c>
      <c r="G4486" s="3" t="s">
        <v>8664</v>
      </c>
      <c r="H4486" s="3"/>
    </row>
    <row r="4487" ht="15.75" customHeight="1">
      <c r="A4487" s="2">
        <v>45721.0</v>
      </c>
      <c r="B4487" s="3" t="s">
        <v>92</v>
      </c>
      <c r="C4487" s="3" t="s">
        <v>144</v>
      </c>
      <c r="D4487" s="3" t="s">
        <v>63</v>
      </c>
      <c r="E4487" s="3" t="s">
        <v>59</v>
      </c>
      <c r="F4487" s="3" t="s">
        <v>8665</v>
      </c>
      <c r="G4487" s="3" t="s">
        <v>8666</v>
      </c>
      <c r="H4487" s="3"/>
    </row>
    <row r="4488" ht="15.75" customHeight="1">
      <c r="A4488" s="2">
        <v>45721.0</v>
      </c>
      <c r="B4488" s="3" t="s">
        <v>92</v>
      </c>
      <c r="C4488" s="4" t="s">
        <v>149</v>
      </c>
      <c r="D4488" s="3" t="s">
        <v>34</v>
      </c>
      <c r="E4488" s="3" t="s">
        <v>109</v>
      </c>
      <c r="F4488" s="3" t="s">
        <v>8667</v>
      </c>
      <c r="G4488" s="3" t="s">
        <v>8668</v>
      </c>
      <c r="H4488" s="3"/>
    </row>
    <row r="4489" ht="15.75" customHeight="1">
      <c r="A4489" s="2">
        <v>45721.0</v>
      </c>
      <c r="B4489" s="3" t="s">
        <v>92</v>
      </c>
      <c r="C4489" s="4" t="s">
        <v>149</v>
      </c>
      <c r="D4489" s="3" t="s">
        <v>63</v>
      </c>
      <c r="E4489" s="3" t="s">
        <v>101</v>
      </c>
      <c r="F4489" s="3" t="s">
        <v>8669</v>
      </c>
      <c r="G4489" s="3" t="s">
        <v>8670</v>
      </c>
      <c r="H4489" s="3"/>
    </row>
    <row r="4490" ht="15.75" customHeight="1">
      <c r="A4490" s="2">
        <v>45721.0</v>
      </c>
      <c r="B4490" s="3" t="s">
        <v>92</v>
      </c>
      <c r="C4490" s="3" t="s">
        <v>158</v>
      </c>
      <c r="D4490" s="3" t="s">
        <v>34</v>
      </c>
      <c r="E4490" s="3" t="s">
        <v>101</v>
      </c>
      <c r="F4490" s="3" t="s">
        <v>8671</v>
      </c>
      <c r="G4490" s="3" t="s">
        <v>8672</v>
      </c>
      <c r="H4490" s="3"/>
    </row>
    <row r="4491" ht="15.75" customHeight="1">
      <c r="A4491" s="2">
        <v>45721.0</v>
      </c>
      <c r="B4491" s="3" t="s">
        <v>92</v>
      </c>
      <c r="C4491" s="3" t="s">
        <v>158</v>
      </c>
      <c r="D4491" s="3" t="s">
        <v>34</v>
      </c>
      <c r="E4491" s="3" t="s">
        <v>101</v>
      </c>
      <c r="F4491" s="3" t="s">
        <v>8673</v>
      </c>
      <c r="G4491" s="3" t="s">
        <v>8674</v>
      </c>
      <c r="H4491" s="3"/>
    </row>
    <row r="4492" ht="15.75" customHeight="1">
      <c r="A4492" s="2">
        <v>45721.0</v>
      </c>
      <c r="B4492" s="3" t="s">
        <v>92</v>
      </c>
      <c r="C4492" s="3" t="s">
        <v>158</v>
      </c>
      <c r="D4492" s="3" t="s">
        <v>34</v>
      </c>
      <c r="E4492" s="3" t="s">
        <v>101</v>
      </c>
      <c r="F4492" s="3" t="s">
        <v>8675</v>
      </c>
      <c r="G4492" s="3" t="s">
        <v>8655</v>
      </c>
      <c r="H4492" s="3"/>
    </row>
    <row r="4493" ht="15.75" customHeight="1">
      <c r="A4493" s="2">
        <v>45721.0</v>
      </c>
      <c r="B4493" s="3" t="s">
        <v>92</v>
      </c>
      <c r="C4493" s="3" t="s">
        <v>144</v>
      </c>
      <c r="D4493" s="3" t="s">
        <v>63</v>
      </c>
      <c r="E4493" s="3" t="s">
        <v>59</v>
      </c>
      <c r="F4493" s="3" t="s">
        <v>8676</v>
      </c>
      <c r="G4493" s="3" t="s">
        <v>8677</v>
      </c>
      <c r="H4493" s="3"/>
    </row>
    <row r="4494" ht="15.75" customHeight="1">
      <c r="A4494" s="2">
        <v>45721.0</v>
      </c>
      <c r="B4494" s="3" t="s">
        <v>92</v>
      </c>
      <c r="C4494" s="3" t="s">
        <v>158</v>
      </c>
      <c r="D4494" s="3" t="s">
        <v>9</v>
      </c>
      <c r="E4494" s="3" t="s">
        <v>109</v>
      </c>
      <c r="F4494" s="3" t="s">
        <v>8678</v>
      </c>
      <c r="G4494" s="3" t="s">
        <v>8679</v>
      </c>
      <c r="H4494" s="3"/>
    </row>
    <row r="4495" ht="15.75" customHeight="1">
      <c r="A4495" s="2">
        <v>45721.0</v>
      </c>
      <c r="B4495" s="3" t="s">
        <v>7</v>
      </c>
      <c r="C4495" s="3" t="s">
        <v>131</v>
      </c>
      <c r="D4495" s="3" t="s">
        <v>19</v>
      </c>
      <c r="E4495" s="3" t="s">
        <v>101</v>
      </c>
      <c r="F4495" s="3" t="s">
        <v>8680</v>
      </c>
      <c r="G4495" s="3" t="s">
        <v>8681</v>
      </c>
      <c r="H4495" s="3"/>
    </row>
    <row r="4496" ht="15.75" customHeight="1">
      <c r="A4496" s="2">
        <v>45721.0</v>
      </c>
      <c r="B4496" s="3" t="s">
        <v>7</v>
      </c>
      <c r="C4496" s="3" t="s">
        <v>131</v>
      </c>
      <c r="D4496" s="3" t="s">
        <v>63</v>
      </c>
      <c r="E4496" s="3" t="s">
        <v>20</v>
      </c>
      <c r="F4496" s="3" t="s">
        <v>8682</v>
      </c>
      <c r="G4496" s="3" t="s">
        <v>8683</v>
      </c>
      <c r="H4496" s="3"/>
    </row>
    <row r="4497" ht="15.75" customHeight="1">
      <c r="A4497" s="2">
        <v>45721.0</v>
      </c>
      <c r="B4497" s="3" t="s">
        <v>7</v>
      </c>
      <c r="C4497" s="3" t="s">
        <v>131</v>
      </c>
      <c r="D4497" s="3" t="s">
        <v>68</v>
      </c>
      <c r="E4497" s="3" t="s">
        <v>15</v>
      </c>
      <c r="F4497" s="3" t="s">
        <v>8684</v>
      </c>
      <c r="G4497" s="3" t="s">
        <v>5954</v>
      </c>
      <c r="H4497" s="3"/>
    </row>
    <row r="4498" ht="15.75" customHeight="1">
      <c r="A4498" s="2">
        <v>45721.0</v>
      </c>
      <c r="B4498" s="3" t="s">
        <v>7</v>
      </c>
      <c r="C4498" s="3" t="s">
        <v>131</v>
      </c>
      <c r="D4498" s="3" t="s">
        <v>38</v>
      </c>
      <c r="E4498" s="3" t="s">
        <v>101</v>
      </c>
      <c r="F4498" s="3" t="s">
        <v>8685</v>
      </c>
      <c r="G4498" s="3" t="s">
        <v>8686</v>
      </c>
      <c r="H4498" s="3"/>
    </row>
    <row r="4499" ht="15.75" customHeight="1">
      <c r="A4499" s="2">
        <v>45721.0</v>
      </c>
      <c r="B4499" s="3" t="s">
        <v>92</v>
      </c>
      <c r="C4499" s="3" t="s">
        <v>158</v>
      </c>
      <c r="D4499" s="3" t="s">
        <v>9</v>
      </c>
      <c r="E4499" s="3" t="s">
        <v>109</v>
      </c>
      <c r="F4499" s="3" t="s">
        <v>8687</v>
      </c>
      <c r="G4499" s="3" t="s">
        <v>8688</v>
      </c>
      <c r="H4499" s="3"/>
    </row>
    <row r="4500" ht="15.75" customHeight="1">
      <c r="A4500" s="2">
        <v>45722.0</v>
      </c>
      <c r="B4500" s="3" t="s">
        <v>13</v>
      </c>
      <c r="C4500" s="3" t="s">
        <v>37</v>
      </c>
      <c r="D4500" s="3" t="s">
        <v>26</v>
      </c>
      <c r="E4500" s="3" t="s">
        <v>15</v>
      </c>
      <c r="F4500" s="3" t="s">
        <v>8689</v>
      </c>
      <c r="G4500" s="3" t="s">
        <v>8690</v>
      </c>
      <c r="H4500" s="3"/>
    </row>
    <row r="4501" ht="15.75" customHeight="1">
      <c r="A4501" s="2">
        <v>45722.0</v>
      </c>
      <c r="B4501" s="3" t="s">
        <v>13</v>
      </c>
      <c r="C4501" s="3" t="s">
        <v>37</v>
      </c>
      <c r="D4501" s="3" t="s">
        <v>9</v>
      </c>
      <c r="E4501" s="3" t="s">
        <v>15</v>
      </c>
      <c r="F4501" s="3" t="s">
        <v>8691</v>
      </c>
      <c r="G4501" s="3" t="s">
        <v>8692</v>
      </c>
      <c r="H4501" s="3"/>
    </row>
    <row r="4502" ht="15.75" customHeight="1">
      <c r="A4502" s="2">
        <v>45722.0</v>
      </c>
      <c r="B4502" s="3" t="s">
        <v>13</v>
      </c>
      <c r="C4502" s="3" t="s">
        <v>29</v>
      </c>
      <c r="D4502" s="3" t="s">
        <v>19</v>
      </c>
      <c r="E4502" s="3" t="s">
        <v>20</v>
      </c>
      <c r="F4502" s="3" t="s">
        <v>8693</v>
      </c>
      <c r="G4502" s="3" t="s">
        <v>8694</v>
      </c>
      <c r="H4502" s="3"/>
    </row>
    <row r="4503" ht="15.75" customHeight="1">
      <c r="A4503" s="2">
        <v>45722.0</v>
      </c>
      <c r="B4503" s="3" t="s">
        <v>13</v>
      </c>
      <c r="C4503" s="3" t="s">
        <v>29</v>
      </c>
      <c r="D4503" s="3" t="s">
        <v>9</v>
      </c>
      <c r="E4503" s="3" t="s">
        <v>15</v>
      </c>
      <c r="F4503" s="3" t="s">
        <v>8695</v>
      </c>
      <c r="G4503" s="3" t="s">
        <v>8696</v>
      </c>
      <c r="H4503" s="3"/>
    </row>
    <row r="4504" ht="15.75" customHeight="1">
      <c r="A4504" s="2">
        <v>45722.0</v>
      </c>
      <c r="B4504" s="3" t="s">
        <v>13</v>
      </c>
      <c r="C4504" s="3" t="s">
        <v>29</v>
      </c>
      <c r="D4504" s="3" t="s">
        <v>26</v>
      </c>
      <c r="E4504" s="3" t="s">
        <v>20</v>
      </c>
      <c r="F4504" s="3" t="s">
        <v>8697</v>
      </c>
      <c r="G4504" s="3" t="s">
        <v>8698</v>
      </c>
      <c r="H4504" s="3"/>
    </row>
    <row r="4505" ht="15.75" customHeight="1">
      <c r="A4505" s="2">
        <v>45722.0</v>
      </c>
      <c r="B4505" s="3" t="s">
        <v>13</v>
      </c>
      <c r="C4505" s="3" t="s">
        <v>29</v>
      </c>
      <c r="D4505" s="3" t="s">
        <v>63</v>
      </c>
      <c r="E4505" s="3" t="s">
        <v>59</v>
      </c>
      <c r="F4505" s="3" t="s">
        <v>8699</v>
      </c>
      <c r="G4505" s="3" t="s">
        <v>8700</v>
      </c>
      <c r="H4505" s="3"/>
    </row>
    <row r="4506" ht="15.75" customHeight="1">
      <c r="A4506" s="2">
        <v>45722.0</v>
      </c>
      <c r="B4506" s="3" t="s">
        <v>13</v>
      </c>
      <c r="C4506" s="3" t="s">
        <v>29</v>
      </c>
      <c r="D4506" s="3" t="s">
        <v>23</v>
      </c>
      <c r="E4506" s="3" t="s">
        <v>20</v>
      </c>
      <c r="F4506" s="3" t="s">
        <v>8701</v>
      </c>
      <c r="G4506" s="3" t="s">
        <v>8702</v>
      </c>
      <c r="H4506" s="3"/>
    </row>
    <row r="4507" ht="15.75" customHeight="1">
      <c r="A4507" s="2">
        <v>45722.0</v>
      </c>
      <c r="B4507" s="3" t="s">
        <v>13</v>
      </c>
      <c r="C4507" s="3" t="s">
        <v>18</v>
      </c>
      <c r="D4507" s="3" t="s">
        <v>9</v>
      </c>
      <c r="E4507" s="3" t="s">
        <v>15</v>
      </c>
      <c r="F4507" s="3" t="s">
        <v>8703</v>
      </c>
      <c r="G4507" s="3" t="s">
        <v>8704</v>
      </c>
      <c r="H4507" s="3"/>
    </row>
    <row r="4508" ht="15.75" customHeight="1">
      <c r="A4508" s="2">
        <v>45722.0</v>
      </c>
      <c r="B4508" s="3" t="s">
        <v>13</v>
      </c>
      <c r="C4508" s="3" t="s">
        <v>18</v>
      </c>
      <c r="D4508" s="3" t="s">
        <v>68</v>
      </c>
      <c r="E4508" s="3" t="s">
        <v>59</v>
      </c>
      <c r="F4508" s="3" t="s">
        <v>8705</v>
      </c>
      <c r="G4508" s="3" t="s">
        <v>8706</v>
      </c>
      <c r="H4508" s="3"/>
    </row>
    <row r="4509" ht="15.75" customHeight="1">
      <c r="A4509" s="2">
        <v>45722.0</v>
      </c>
      <c r="B4509" s="3" t="s">
        <v>57</v>
      </c>
      <c r="C4509" s="3" t="s">
        <v>85</v>
      </c>
      <c r="D4509" s="3" t="s">
        <v>34</v>
      </c>
      <c r="E4509" s="3" t="s">
        <v>15</v>
      </c>
      <c r="F4509" s="3" t="s">
        <v>8707</v>
      </c>
      <c r="G4509" s="3" t="s">
        <v>8708</v>
      </c>
      <c r="H4509" s="3"/>
    </row>
    <row r="4510" ht="15.75" customHeight="1">
      <c r="A4510" s="2">
        <v>45722.0</v>
      </c>
      <c r="B4510" s="3" t="s">
        <v>13</v>
      </c>
      <c r="C4510" s="3" t="s">
        <v>18</v>
      </c>
      <c r="D4510" s="3" t="s">
        <v>19</v>
      </c>
      <c r="E4510" s="3" t="s">
        <v>20</v>
      </c>
      <c r="F4510" s="3" t="s">
        <v>8709</v>
      </c>
      <c r="G4510" s="3" t="s">
        <v>8710</v>
      </c>
      <c r="H4510" s="3"/>
    </row>
    <row r="4511" ht="15.75" customHeight="1">
      <c r="A4511" s="2">
        <v>45722.0</v>
      </c>
      <c r="B4511" s="3" t="s">
        <v>13</v>
      </c>
      <c r="C4511" s="3" t="s">
        <v>14</v>
      </c>
      <c r="D4511" s="3" t="s">
        <v>63</v>
      </c>
      <c r="E4511" s="3" t="s">
        <v>15</v>
      </c>
      <c r="F4511" s="3" t="s">
        <v>8711</v>
      </c>
      <c r="G4511" s="3" t="s">
        <v>8712</v>
      </c>
      <c r="H4511" s="3"/>
    </row>
    <row r="4512" ht="15.75" customHeight="1">
      <c r="A4512" s="2">
        <v>45722.0</v>
      </c>
      <c r="B4512" s="3" t="s">
        <v>13</v>
      </c>
      <c r="C4512" s="3" t="s">
        <v>14</v>
      </c>
      <c r="D4512" s="3" t="s">
        <v>23</v>
      </c>
      <c r="E4512" s="3" t="s">
        <v>20</v>
      </c>
      <c r="F4512" s="3" t="s">
        <v>8713</v>
      </c>
      <c r="G4512" s="3" t="s">
        <v>8714</v>
      </c>
      <c r="H4512" s="3"/>
    </row>
    <row r="4513" ht="15.75" customHeight="1">
      <c r="A4513" s="2">
        <v>45722.0</v>
      </c>
      <c r="B4513" s="3" t="s">
        <v>13</v>
      </c>
      <c r="C4513" s="3" t="s">
        <v>14</v>
      </c>
      <c r="D4513" s="3" t="s">
        <v>19</v>
      </c>
      <c r="E4513" s="3" t="s">
        <v>20</v>
      </c>
      <c r="F4513" s="3" t="s">
        <v>8715</v>
      </c>
      <c r="G4513" s="3" t="s">
        <v>7838</v>
      </c>
      <c r="H4513" s="3"/>
    </row>
    <row r="4514" ht="15.75" customHeight="1">
      <c r="A4514" s="2">
        <v>45722.0</v>
      </c>
      <c r="B4514" s="3" t="s">
        <v>13</v>
      </c>
      <c r="C4514" s="3" t="s">
        <v>18</v>
      </c>
      <c r="D4514" s="3" t="s">
        <v>68</v>
      </c>
      <c r="E4514" s="3" t="s">
        <v>20</v>
      </c>
      <c r="F4514" s="3" t="s">
        <v>8716</v>
      </c>
      <c r="G4514" s="3" t="s">
        <v>8717</v>
      </c>
      <c r="H4514" s="3"/>
    </row>
    <row r="4515" ht="15.75" customHeight="1">
      <c r="A4515" s="2">
        <v>45722.0</v>
      </c>
      <c r="B4515" s="3" t="s">
        <v>13</v>
      </c>
      <c r="C4515" s="3" t="s">
        <v>37</v>
      </c>
      <c r="D4515" s="3" t="s">
        <v>9</v>
      </c>
      <c r="E4515" s="3" t="s">
        <v>15</v>
      </c>
      <c r="F4515" s="3" t="s">
        <v>8718</v>
      </c>
      <c r="G4515" s="3" t="s">
        <v>8719</v>
      </c>
      <c r="H4515" s="3"/>
    </row>
    <row r="4516" ht="15.75" customHeight="1">
      <c r="A4516" s="2">
        <v>45722.0</v>
      </c>
      <c r="B4516" s="3" t="s">
        <v>57</v>
      </c>
      <c r="C4516" s="3" t="s">
        <v>85</v>
      </c>
      <c r="D4516" s="3" t="s">
        <v>38</v>
      </c>
      <c r="E4516" s="3" t="s">
        <v>20</v>
      </c>
      <c r="F4516" s="3" t="s">
        <v>8720</v>
      </c>
      <c r="G4516" s="3" t="s">
        <v>8721</v>
      </c>
      <c r="H4516" s="3"/>
    </row>
    <row r="4517" ht="15.75" customHeight="1">
      <c r="A4517" s="2">
        <v>45722.0</v>
      </c>
      <c r="B4517" s="3" t="s">
        <v>13</v>
      </c>
      <c r="C4517" s="3" t="s">
        <v>37</v>
      </c>
      <c r="D4517" s="3" t="s">
        <v>23</v>
      </c>
      <c r="E4517" s="3" t="s">
        <v>59</v>
      </c>
      <c r="F4517" s="3" t="s">
        <v>8722</v>
      </c>
      <c r="G4517" s="3" t="s">
        <v>8723</v>
      </c>
      <c r="H4517" s="3"/>
    </row>
    <row r="4518" ht="15.75" customHeight="1">
      <c r="A4518" s="2">
        <v>45722.0</v>
      </c>
      <c r="B4518" s="3" t="s">
        <v>13</v>
      </c>
      <c r="C4518" s="3" t="s">
        <v>14</v>
      </c>
      <c r="D4518" s="3" t="s">
        <v>9</v>
      </c>
      <c r="E4518" s="3" t="s">
        <v>101</v>
      </c>
      <c r="F4518" s="3" t="s">
        <v>8724</v>
      </c>
      <c r="G4518" s="3" t="s">
        <v>8725</v>
      </c>
      <c r="H4518" s="3"/>
    </row>
    <row r="4519" ht="15.75" customHeight="1">
      <c r="A4519" s="2">
        <v>45722.0</v>
      </c>
      <c r="B4519" s="3" t="s">
        <v>57</v>
      </c>
      <c r="C4519" s="3" t="s">
        <v>80</v>
      </c>
      <c r="D4519" s="3" t="s">
        <v>26</v>
      </c>
      <c r="E4519" s="3" t="s">
        <v>20</v>
      </c>
      <c r="F4519" s="3" t="s">
        <v>8726</v>
      </c>
      <c r="G4519" s="3" t="s">
        <v>8727</v>
      </c>
      <c r="H4519" s="3"/>
    </row>
    <row r="4520" ht="15.75" customHeight="1">
      <c r="A4520" s="2">
        <v>45722.0</v>
      </c>
      <c r="B4520" s="3" t="s">
        <v>57</v>
      </c>
      <c r="C4520" s="3" t="s">
        <v>80</v>
      </c>
      <c r="D4520" s="3" t="s">
        <v>23</v>
      </c>
      <c r="E4520" s="3" t="s">
        <v>59</v>
      </c>
      <c r="F4520" s="3" t="s">
        <v>8728</v>
      </c>
      <c r="G4520" s="3" t="s">
        <v>8729</v>
      </c>
      <c r="H4520" s="3"/>
    </row>
    <row r="4521" ht="15.75" customHeight="1">
      <c r="A4521" s="2">
        <v>45722.0</v>
      </c>
      <c r="B4521" s="3" t="s">
        <v>57</v>
      </c>
      <c r="C4521" s="3" t="s">
        <v>80</v>
      </c>
      <c r="D4521" s="3" t="s">
        <v>19</v>
      </c>
      <c r="E4521" s="3" t="s">
        <v>20</v>
      </c>
      <c r="F4521" s="3" t="s">
        <v>8730</v>
      </c>
      <c r="G4521" s="3" t="s">
        <v>8731</v>
      </c>
      <c r="H4521" s="3"/>
    </row>
    <row r="4522" ht="15.75" customHeight="1">
      <c r="A4522" s="2">
        <v>45722.0</v>
      </c>
      <c r="B4522" s="3" t="s">
        <v>57</v>
      </c>
      <c r="C4522" s="3" t="s">
        <v>80</v>
      </c>
      <c r="D4522" s="3" t="s">
        <v>38</v>
      </c>
      <c r="E4522" s="3" t="s">
        <v>20</v>
      </c>
      <c r="F4522" s="3" t="s">
        <v>8732</v>
      </c>
      <c r="G4522" s="3" t="s">
        <v>8733</v>
      </c>
      <c r="H4522" s="3"/>
    </row>
    <row r="4523" ht="15.75" customHeight="1">
      <c r="A4523" s="2">
        <v>45722.0</v>
      </c>
      <c r="B4523" s="3" t="s">
        <v>57</v>
      </c>
      <c r="C4523" s="3" t="s">
        <v>71</v>
      </c>
      <c r="D4523" s="3" t="s">
        <v>38</v>
      </c>
      <c r="E4523" s="3" t="s">
        <v>20</v>
      </c>
      <c r="F4523" s="3" t="s">
        <v>8734</v>
      </c>
      <c r="G4523" s="3" t="s">
        <v>8735</v>
      </c>
      <c r="H4523" s="3"/>
    </row>
    <row r="4524" ht="15.75" customHeight="1">
      <c r="A4524" s="2">
        <v>45722.0</v>
      </c>
      <c r="B4524" s="3" t="s">
        <v>13</v>
      </c>
      <c r="C4524" s="3" t="s">
        <v>37</v>
      </c>
      <c r="D4524" s="3" t="s">
        <v>23</v>
      </c>
      <c r="E4524" s="3" t="s">
        <v>59</v>
      </c>
      <c r="F4524" s="3" t="s">
        <v>8736</v>
      </c>
      <c r="G4524" s="3" t="s">
        <v>8737</v>
      </c>
      <c r="H4524" s="3"/>
    </row>
    <row r="4525" ht="15.75" customHeight="1">
      <c r="A4525" s="2">
        <v>45722.0</v>
      </c>
      <c r="B4525" s="3" t="s">
        <v>57</v>
      </c>
      <c r="C4525" s="3" t="s">
        <v>71</v>
      </c>
      <c r="D4525" s="3" t="s">
        <v>19</v>
      </c>
      <c r="E4525" s="3" t="s">
        <v>59</v>
      </c>
      <c r="F4525" s="3" t="s">
        <v>8738</v>
      </c>
      <c r="G4525" s="3" t="s">
        <v>8739</v>
      </c>
      <c r="H4525" s="3"/>
    </row>
    <row r="4526" ht="15.75" customHeight="1">
      <c r="A4526" s="2">
        <v>45722.0</v>
      </c>
      <c r="B4526" s="3" t="s">
        <v>57</v>
      </c>
      <c r="C4526" s="4" t="s">
        <v>62</v>
      </c>
      <c r="D4526" s="3" t="s">
        <v>19</v>
      </c>
      <c r="E4526" s="3" t="s">
        <v>20</v>
      </c>
      <c r="F4526" s="3" t="s">
        <v>8740</v>
      </c>
      <c r="G4526" s="3" t="s">
        <v>8741</v>
      </c>
      <c r="H4526" s="3"/>
    </row>
    <row r="4527" ht="15.75" customHeight="1">
      <c r="A4527" s="2">
        <v>45722.0</v>
      </c>
      <c r="B4527" s="3" t="s">
        <v>57</v>
      </c>
      <c r="C4527" s="3" t="s">
        <v>58</v>
      </c>
      <c r="D4527" s="3" t="s">
        <v>34</v>
      </c>
      <c r="E4527" s="3" t="s">
        <v>15</v>
      </c>
      <c r="F4527" s="3" t="s">
        <v>5036</v>
      </c>
      <c r="G4527" s="3" t="s">
        <v>8742</v>
      </c>
      <c r="H4527" s="3"/>
    </row>
    <row r="4528" ht="15.75" customHeight="1">
      <c r="A4528" s="2">
        <v>45722.0</v>
      </c>
      <c r="B4528" s="3" t="s">
        <v>57</v>
      </c>
      <c r="C4528" s="3" t="s">
        <v>58</v>
      </c>
      <c r="D4528" s="3" t="s">
        <v>23</v>
      </c>
      <c r="E4528" s="3" t="s">
        <v>59</v>
      </c>
      <c r="F4528" s="3" t="s">
        <v>8743</v>
      </c>
      <c r="G4528" s="3" t="s">
        <v>8744</v>
      </c>
      <c r="H4528" s="3"/>
    </row>
    <row r="4529" ht="15.75" customHeight="1">
      <c r="A4529" s="2">
        <v>45722.0</v>
      </c>
      <c r="B4529" s="3" t="s">
        <v>13</v>
      </c>
      <c r="C4529" s="3" t="s">
        <v>169</v>
      </c>
      <c r="D4529" s="3" t="s">
        <v>68</v>
      </c>
      <c r="E4529" s="3" t="s">
        <v>20</v>
      </c>
      <c r="F4529" s="3" t="s">
        <v>8089</v>
      </c>
      <c r="G4529" s="3" t="s">
        <v>8745</v>
      </c>
      <c r="H4529" s="3"/>
    </row>
    <row r="4530" ht="15.75" customHeight="1">
      <c r="A4530" s="2">
        <v>45722.0</v>
      </c>
      <c r="B4530" s="3" t="s">
        <v>13</v>
      </c>
      <c r="C4530" s="3" t="s">
        <v>169</v>
      </c>
      <c r="D4530" s="3" t="s">
        <v>68</v>
      </c>
      <c r="E4530" s="3" t="s">
        <v>20</v>
      </c>
      <c r="F4530" s="3" t="s">
        <v>8746</v>
      </c>
      <c r="G4530" s="3" t="s">
        <v>8747</v>
      </c>
      <c r="H4530" s="3"/>
    </row>
    <row r="4531" ht="15.75" customHeight="1">
      <c r="A4531" s="2">
        <v>45722.0</v>
      </c>
      <c r="B4531" s="3" t="s">
        <v>13</v>
      </c>
      <c r="C4531" s="3" t="s">
        <v>169</v>
      </c>
      <c r="D4531" s="3" t="s">
        <v>23</v>
      </c>
      <c r="E4531" s="3" t="s">
        <v>20</v>
      </c>
      <c r="F4531" s="3" t="s">
        <v>8748</v>
      </c>
      <c r="G4531" s="3" t="s">
        <v>8749</v>
      </c>
      <c r="H4531" s="3"/>
    </row>
    <row r="4532" ht="15.75" customHeight="1">
      <c r="A4532" s="2">
        <v>45722.0</v>
      </c>
      <c r="B4532" s="3" t="s">
        <v>57</v>
      </c>
      <c r="C4532" s="4" t="s">
        <v>62</v>
      </c>
      <c r="D4532" s="3" t="s">
        <v>19</v>
      </c>
      <c r="E4532" s="3" t="s">
        <v>59</v>
      </c>
      <c r="F4532" s="3" t="s">
        <v>8750</v>
      </c>
      <c r="G4532" s="3" t="s">
        <v>8751</v>
      </c>
      <c r="H4532" s="3"/>
    </row>
    <row r="4533" ht="15.75" customHeight="1">
      <c r="A4533" s="2">
        <v>45722.0</v>
      </c>
      <c r="B4533" s="3" t="s">
        <v>13</v>
      </c>
      <c r="C4533" s="3" t="s">
        <v>14</v>
      </c>
      <c r="D4533" s="3" t="s">
        <v>63</v>
      </c>
      <c r="E4533" s="3" t="s">
        <v>101</v>
      </c>
      <c r="F4533" s="3" t="s">
        <v>8023</v>
      </c>
      <c r="G4533" s="3" t="s">
        <v>8752</v>
      </c>
      <c r="H4533" s="3"/>
    </row>
    <row r="4534" ht="15.75" customHeight="1">
      <c r="A4534" s="2">
        <v>45722.0</v>
      </c>
      <c r="B4534" s="3" t="s">
        <v>13</v>
      </c>
      <c r="C4534" s="3" t="s">
        <v>18</v>
      </c>
      <c r="D4534" s="3" t="s">
        <v>23</v>
      </c>
      <c r="E4534" s="3" t="s">
        <v>20</v>
      </c>
      <c r="F4534" s="3" t="s">
        <v>8753</v>
      </c>
      <c r="G4534" s="3" t="s">
        <v>8754</v>
      </c>
      <c r="H4534" s="3"/>
    </row>
    <row r="4535" ht="15.75" customHeight="1">
      <c r="A4535" s="2">
        <v>45722.0</v>
      </c>
      <c r="B4535" s="3" t="s">
        <v>92</v>
      </c>
      <c r="C4535" s="3" t="s">
        <v>93</v>
      </c>
      <c r="D4535" s="3" t="s">
        <v>26</v>
      </c>
      <c r="E4535" s="3" t="s">
        <v>15</v>
      </c>
      <c r="F4535" s="3" t="s">
        <v>8755</v>
      </c>
      <c r="G4535" s="3" t="s">
        <v>8232</v>
      </c>
      <c r="H4535" s="3"/>
    </row>
    <row r="4536" ht="15.75" customHeight="1">
      <c r="A4536" s="2">
        <v>45722.0</v>
      </c>
      <c r="B4536" s="3" t="s">
        <v>7</v>
      </c>
      <c r="C4536" s="3" t="s">
        <v>131</v>
      </c>
      <c r="D4536" s="3" t="s">
        <v>38</v>
      </c>
      <c r="E4536" s="3" t="s">
        <v>109</v>
      </c>
      <c r="F4536" s="3" t="s">
        <v>8756</v>
      </c>
      <c r="G4536" s="3" t="s">
        <v>8757</v>
      </c>
      <c r="H4536" s="3"/>
    </row>
    <row r="4537" ht="15.75" customHeight="1">
      <c r="A4537" s="2">
        <v>45722.0</v>
      </c>
      <c r="B4537" s="3" t="s">
        <v>7</v>
      </c>
      <c r="C4537" s="3" t="s">
        <v>131</v>
      </c>
      <c r="D4537" s="3" t="s">
        <v>34</v>
      </c>
      <c r="E4537" s="3" t="s">
        <v>10</v>
      </c>
      <c r="F4537" s="3" t="s">
        <v>8758</v>
      </c>
      <c r="G4537" s="3" t="s">
        <v>8759</v>
      </c>
      <c r="H4537" s="3"/>
    </row>
    <row r="4538" ht="15.75" customHeight="1">
      <c r="A4538" s="2">
        <v>45722.0</v>
      </c>
      <c r="B4538" s="3" t="s">
        <v>7</v>
      </c>
      <c r="C4538" s="3" t="s">
        <v>126</v>
      </c>
      <c r="D4538" s="3" t="s">
        <v>63</v>
      </c>
      <c r="E4538" s="3" t="s">
        <v>15</v>
      </c>
      <c r="F4538" s="3" t="s">
        <v>8760</v>
      </c>
      <c r="G4538" s="3" t="s">
        <v>8761</v>
      </c>
      <c r="H4538" s="3"/>
    </row>
    <row r="4539" ht="15.75" customHeight="1">
      <c r="A4539" s="2">
        <v>45722.0</v>
      </c>
      <c r="B4539" s="3" t="s">
        <v>7</v>
      </c>
      <c r="C4539" s="3" t="s">
        <v>126</v>
      </c>
      <c r="D4539" s="3" t="s">
        <v>26</v>
      </c>
      <c r="E4539" s="3" t="s">
        <v>660</v>
      </c>
      <c r="F4539" s="3" t="s">
        <v>8762</v>
      </c>
      <c r="G4539" s="3" t="s">
        <v>8763</v>
      </c>
      <c r="H4539" s="3"/>
    </row>
    <row r="4540" ht="15.75" customHeight="1">
      <c r="A4540" s="2">
        <v>45722.0</v>
      </c>
      <c r="B4540" s="3" t="s">
        <v>7</v>
      </c>
      <c r="C4540" s="3" t="s">
        <v>126</v>
      </c>
      <c r="D4540" s="3" t="s">
        <v>38</v>
      </c>
      <c r="E4540" s="3" t="s">
        <v>101</v>
      </c>
      <c r="F4540" s="3" t="s">
        <v>8764</v>
      </c>
      <c r="G4540" s="3" t="s">
        <v>8765</v>
      </c>
      <c r="H4540" s="3"/>
    </row>
    <row r="4541" ht="15.75" customHeight="1">
      <c r="A4541" s="2">
        <v>45722.0</v>
      </c>
      <c r="B4541" s="3" t="s">
        <v>7</v>
      </c>
      <c r="C4541" s="3" t="s">
        <v>118</v>
      </c>
      <c r="D4541" s="3" t="s">
        <v>63</v>
      </c>
      <c r="E4541" s="3" t="s">
        <v>20</v>
      </c>
      <c r="F4541" s="3" t="s">
        <v>8766</v>
      </c>
      <c r="G4541" s="3" t="s">
        <v>8767</v>
      </c>
      <c r="H4541" s="3"/>
    </row>
    <row r="4542" ht="15.75" customHeight="1">
      <c r="A4542" s="2">
        <v>45722.0</v>
      </c>
      <c r="B4542" s="3" t="s">
        <v>7</v>
      </c>
      <c r="C4542" s="3" t="s">
        <v>131</v>
      </c>
      <c r="D4542" s="3" t="s">
        <v>19</v>
      </c>
      <c r="E4542" s="3" t="s">
        <v>15</v>
      </c>
      <c r="F4542" s="3" t="s">
        <v>8768</v>
      </c>
      <c r="G4542" s="3" t="s">
        <v>8769</v>
      </c>
      <c r="H4542" s="3"/>
    </row>
    <row r="4543" ht="15.75" customHeight="1">
      <c r="A4543" s="2">
        <v>45722.0</v>
      </c>
      <c r="B4543" s="3" t="s">
        <v>7</v>
      </c>
      <c r="C4543" s="3" t="s">
        <v>118</v>
      </c>
      <c r="D4543" s="3" t="s">
        <v>9</v>
      </c>
      <c r="E4543" s="3" t="s">
        <v>109</v>
      </c>
      <c r="F4543" s="3" t="s">
        <v>8770</v>
      </c>
      <c r="G4543" s="3" t="s">
        <v>8771</v>
      </c>
      <c r="H4543" s="3"/>
    </row>
    <row r="4544" ht="15.75" customHeight="1">
      <c r="A4544" s="2">
        <v>45722.0</v>
      </c>
      <c r="B4544" s="3" t="s">
        <v>7</v>
      </c>
      <c r="C4544" s="3" t="s">
        <v>106</v>
      </c>
      <c r="D4544" s="3" t="s">
        <v>23</v>
      </c>
      <c r="E4544" s="3" t="s">
        <v>20</v>
      </c>
      <c r="F4544" s="3" t="s">
        <v>8772</v>
      </c>
      <c r="G4544" s="3" t="s">
        <v>8773</v>
      </c>
      <c r="H4544" s="3"/>
    </row>
    <row r="4545" ht="15.75" customHeight="1">
      <c r="A4545" s="2">
        <v>45722.0</v>
      </c>
      <c r="B4545" s="3" t="s">
        <v>7</v>
      </c>
      <c r="C4545" s="3" t="s">
        <v>106</v>
      </c>
      <c r="D4545" s="3" t="s">
        <v>26</v>
      </c>
      <c r="E4545" s="3" t="s">
        <v>119</v>
      </c>
      <c r="F4545" s="3" t="s">
        <v>8774</v>
      </c>
      <c r="G4545" s="3" t="s">
        <v>8775</v>
      </c>
      <c r="H4545" s="3"/>
    </row>
    <row r="4546" ht="15.75" customHeight="1">
      <c r="A4546" s="2">
        <v>45722.0</v>
      </c>
      <c r="B4546" s="3" t="s">
        <v>7</v>
      </c>
      <c r="C4546" s="3" t="s">
        <v>106</v>
      </c>
      <c r="D4546" s="3" t="s">
        <v>23</v>
      </c>
      <c r="E4546" s="3" t="s">
        <v>15</v>
      </c>
      <c r="F4546" s="3" t="s">
        <v>8776</v>
      </c>
      <c r="G4546" s="3" t="s">
        <v>8777</v>
      </c>
      <c r="H4546" s="3"/>
    </row>
    <row r="4547" ht="15.75" customHeight="1">
      <c r="A4547" s="2">
        <v>45722.0</v>
      </c>
      <c r="B4547" s="3" t="s">
        <v>7</v>
      </c>
      <c r="C4547" s="3" t="s">
        <v>106</v>
      </c>
      <c r="D4547" s="3" t="s">
        <v>26</v>
      </c>
      <c r="E4547" s="3" t="s">
        <v>1097</v>
      </c>
      <c r="F4547" s="3" t="s">
        <v>8778</v>
      </c>
      <c r="G4547" s="3" t="s">
        <v>8779</v>
      </c>
      <c r="H4547" s="3"/>
    </row>
    <row r="4548" ht="15.75" customHeight="1">
      <c r="A4548" s="2">
        <v>45722.0</v>
      </c>
      <c r="B4548" s="3" t="s">
        <v>7</v>
      </c>
      <c r="C4548" s="3" t="s">
        <v>8</v>
      </c>
      <c r="D4548" s="3" t="s">
        <v>26</v>
      </c>
      <c r="E4548" s="3" t="s">
        <v>119</v>
      </c>
      <c r="F4548" s="3" t="s">
        <v>8780</v>
      </c>
      <c r="G4548" s="3" t="s">
        <v>8781</v>
      </c>
      <c r="H4548" s="3"/>
    </row>
    <row r="4549" ht="15.75" customHeight="1">
      <c r="A4549" s="2">
        <v>45722.0</v>
      </c>
      <c r="B4549" s="3" t="s">
        <v>92</v>
      </c>
      <c r="C4549" s="3" t="s">
        <v>93</v>
      </c>
      <c r="D4549" s="3" t="s">
        <v>9</v>
      </c>
      <c r="E4549" s="3" t="s">
        <v>109</v>
      </c>
      <c r="F4549" s="3" t="s">
        <v>8782</v>
      </c>
      <c r="G4549" s="3" t="s">
        <v>8783</v>
      </c>
      <c r="H4549" s="3"/>
    </row>
    <row r="4550" ht="15.75" customHeight="1">
      <c r="A4550" s="2">
        <v>45722.0</v>
      </c>
      <c r="B4550" s="3" t="s">
        <v>7</v>
      </c>
      <c r="C4550" s="3" t="s">
        <v>106</v>
      </c>
      <c r="D4550" s="3" t="s">
        <v>68</v>
      </c>
      <c r="E4550" s="3" t="s">
        <v>20</v>
      </c>
      <c r="F4550" s="3" t="s">
        <v>8784</v>
      </c>
      <c r="G4550" s="3" t="s">
        <v>8785</v>
      </c>
      <c r="H4550" s="3"/>
    </row>
    <row r="4551" ht="15.75" customHeight="1">
      <c r="A4551" s="2">
        <v>45722.0</v>
      </c>
      <c r="B4551" s="3" t="s">
        <v>7</v>
      </c>
      <c r="C4551" s="3" t="s">
        <v>131</v>
      </c>
      <c r="D4551" s="3" t="s">
        <v>63</v>
      </c>
      <c r="E4551" s="3" t="s">
        <v>20</v>
      </c>
      <c r="F4551" s="3" t="s">
        <v>8786</v>
      </c>
      <c r="G4551" s="3" t="s">
        <v>6483</v>
      </c>
      <c r="H4551" s="3"/>
    </row>
    <row r="4552" ht="15.75" customHeight="1">
      <c r="A4552" s="2">
        <v>45722.0</v>
      </c>
      <c r="B4552" s="3" t="s">
        <v>7</v>
      </c>
      <c r="C4552" s="3" t="s">
        <v>8</v>
      </c>
      <c r="D4552" s="3" t="s">
        <v>23</v>
      </c>
      <c r="E4552" s="3" t="s">
        <v>15</v>
      </c>
      <c r="F4552" s="3" t="s">
        <v>8787</v>
      </c>
      <c r="G4552" s="3" t="s">
        <v>8788</v>
      </c>
      <c r="H4552" s="3"/>
    </row>
    <row r="4553" ht="15.75" customHeight="1">
      <c r="A4553" s="2">
        <v>45722.0</v>
      </c>
      <c r="B4553" s="3" t="s">
        <v>92</v>
      </c>
      <c r="C4553" s="3" t="s">
        <v>158</v>
      </c>
      <c r="D4553" s="3" t="s">
        <v>9</v>
      </c>
      <c r="E4553" s="3" t="s">
        <v>109</v>
      </c>
      <c r="F4553" s="3" t="s">
        <v>8789</v>
      </c>
      <c r="G4553" s="3" t="s">
        <v>8790</v>
      </c>
      <c r="H4553" s="3"/>
    </row>
    <row r="4554" ht="15.75" customHeight="1">
      <c r="A4554" s="2">
        <v>45722.0</v>
      </c>
      <c r="B4554" s="3" t="s">
        <v>92</v>
      </c>
      <c r="C4554" s="3" t="s">
        <v>98</v>
      </c>
      <c r="D4554" s="3" t="s">
        <v>26</v>
      </c>
      <c r="E4554" s="3" t="s">
        <v>101</v>
      </c>
      <c r="F4554" s="3" t="s">
        <v>3614</v>
      </c>
      <c r="G4554" s="3" t="s">
        <v>8668</v>
      </c>
      <c r="H4554" s="3"/>
    </row>
    <row r="4555" ht="15.75" customHeight="1">
      <c r="A4555" s="2">
        <v>45722.0</v>
      </c>
      <c r="B4555" s="3" t="s">
        <v>92</v>
      </c>
      <c r="C4555" s="3" t="s">
        <v>98</v>
      </c>
      <c r="D4555" s="3" t="s">
        <v>34</v>
      </c>
      <c r="E4555" s="3" t="s">
        <v>101</v>
      </c>
      <c r="F4555" s="3" t="s">
        <v>1791</v>
      </c>
      <c r="G4555" s="3" t="s">
        <v>8791</v>
      </c>
      <c r="H4555" s="3"/>
    </row>
    <row r="4556" ht="15.75" customHeight="1">
      <c r="A4556" s="2">
        <v>45722.0</v>
      </c>
      <c r="B4556" s="3" t="s">
        <v>92</v>
      </c>
      <c r="C4556" s="3" t="s">
        <v>98</v>
      </c>
      <c r="D4556" s="3" t="s">
        <v>68</v>
      </c>
      <c r="E4556" s="3" t="s">
        <v>20</v>
      </c>
      <c r="F4556" s="3" t="s">
        <v>8792</v>
      </c>
      <c r="G4556" s="3" t="s">
        <v>8793</v>
      </c>
      <c r="H4556" s="3"/>
    </row>
    <row r="4557" ht="15.75" customHeight="1">
      <c r="A4557" s="2">
        <v>45722.0</v>
      </c>
      <c r="B4557" s="3" t="s">
        <v>92</v>
      </c>
      <c r="C4557" s="3" t="s">
        <v>98</v>
      </c>
      <c r="D4557" s="3" t="s">
        <v>63</v>
      </c>
      <c r="E4557" s="3" t="s">
        <v>101</v>
      </c>
      <c r="F4557" s="3" t="s">
        <v>8794</v>
      </c>
      <c r="G4557" s="3" t="s">
        <v>8795</v>
      </c>
      <c r="H4557" s="3"/>
    </row>
    <row r="4558" ht="15.75" customHeight="1">
      <c r="A4558" s="2">
        <v>45722.0</v>
      </c>
      <c r="B4558" s="3" t="s">
        <v>7</v>
      </c>
      <c r="C4558" s="3" t="s">
        <v>131</v>
      </c>
      <c r="D4558" s="3" t="s">
        <v>38</v>
      </c>
      <c r="E4558" s="3" t="s">
        <v>101</v>
      </c>
      <c r="F4558" s="3" t="s">
        <v>8796</v>
      </c>
      <c r="G4558" s="3" t="s">
        <v>8797</v>
      </c>
      <c r="H4558" s="3"/>
    </row>
    <row r="4559" ht="15.75" customHeight="1">
      <c r="A4559" s="2">
        <v>45722.0</v>
      </c>
      <c r="B4559" s="3" t="s">
        <v>92</v>
      </c>
      <c r="C4559" s="3" t="s">
        <v>144</v>
      </c>
      <c r="D4559" s="3" t="s">
        <v>23</v>
      </c>
      <c r="E4559" s="3" t="s">
        <v>15</v>
      </c>
      <c r="F4559" s="3" t="s">
        <v>8798</v>
      </c>
      <c r="G4559" s="3" t="s">
        <v>8799</v>
      </c>
      <c r="H4559" s="3"/>
    </row>
    <row r="4560" ht="15.75" customHeight="1">
      <c r="A4560" s="2">
        <v>45722.0</v>
      </c>
      <c r="B4560" s="3" t="s">
        <v>92</v>
      </c>
      <c r="C4560" s="3" t="s">
        <v>144</v>
      </c>
      <c r="D4560" s="3" t="s">
        <v>34</v>
      </c>
      <c r="E4560" s="3" t="s">
        <v>109</v>
      </c>
      <c r="F4560" s="3" t="s">
        <v>8800</v>
      </c>
      <c r="G4560" s="3" t="s">
        <v>8801</v>
      </c>
      <c r="H4560" s="3"/>
    </row>
    <row r="4561" ht="15.75" customHeight="1">
      <c r="A4561" s="2">
        <v>45722.0</v>
      </c>
      <c r="B4561" s="3" t="s">
        <v>92</v>
      </c>
      <c r="C4561" s="3" t="s">
        <v>144</v>
      </c>
      <c r="D4561" s="3" t="s">
        <v>63</v>
      </c>
      <c r="E4561" s="3" t="s">
        <v>59</v>
      </c>
      <c r="F4561" s="3" t="s">
        <v>8802</v>
      </c>
      <c r="G4561" s="3" t="s">
        <v>8803</v>
      </c>
      <c r="H4561" s="3"/>
    </row>
    <row r="4562" ht="15.75" customHeight="1">
      <c r="A4562" s="2">
        <v>45722.0</v>
      </c>
      <c r="B4562" s="3" t="s">
        <v>92</v>
      </c>
      <c r="C4562" s="4" t="s">
        <v>149</v>
      </c>
      <c r="D4562" s="3" t="s">
        <v>9</v>
      </c>
      <c r="E4562" s="3" t="s">
        <v>101</v>
      </c>
      <c r="F4562" s="3" t="s">
        <v>8804</v>
      </c>
      <c r="G4562" s="3" t="s">
        <v>8805</v>
      </c>
      <c r="H4562" s="3"/>
    </row>
    <row r="4563" ht="15.75" customHeight="1">
      <c r="A4563" s="2">
        <v>45722.0</v>
      </c>
      <c r="B4563" s="3" t="s">
        <v>92</v>
      </c>
      <c r="C4563" s="4" t="s">
        <v>149</v>
      </c>
      <c r="D4563" s="3" t="s">
        <v>63</v>
      </c>
      <c r="E4563" s="3" t="s">
        <v>101</v>
      </c>
      <c r="F4563" s="3" t="s">
        <v>8806</v>
      </c>
      <c r="G4563" s="3" t="s">
        <v>8807</v>
      </c>
      <c r="H4563" s="3"/>
    </row>
    <row r="4564" ht="15.75" customHeight="1">
      <c r="A4564" s="2">
        <v>45722.0</v>
      </c>
      <c r="B4564" s="3" t="s">
        <v>92</v>
      </c>
      <c r="C4564" s="4" t="s">
        <v>149</v>
      </c>
      <c r="D4564" s="3" t="s">
        <v>19</v>
      </c>
      <c r="E4564" s="3" t="s">
        <v>20</v>
      </c>
      <c r="F4564" s="3" t="s">
        <v>8808</v>
      </c>
      <c r="G4564" s="3" t="s">
        <v>8809</v>
      </c>
      <c r="H4564" s="3"/>
    </row>
    <row r="4565" ht="15.75" customHeight="1">
      <c r="A4565" s="2">
        <v>45722.0</v>
      </c>
      <c r="B4565" s="3" t="s">
        <v>92</v>
      </c>
      <c r="C4565" s="4" t="s">
        <v>149</v>
      </c>
      <c r="D4565" s="3" t="s">
        <v>23</v>
      </c>
      <c r="E4565" s="3" t="s">
        <v>15</v>
      </c>
      <c r="F4565" s="3" t="s">
        <v>8810</v>
      </c>
      <c r="G4565" s="3" t="s">
        <v>8811</v>
      </c>
      <c r="H4565" s="3"/>
    </row>
    <row r="4566" ht="15.75" customHeight="1">
      <c r="A4566" s="2">
        <v>45722.0</v>
      </c>
      <c r="B4566" s="3" t="s">
        <v>92</v>
      </c>
      <c r="C4566" s="3" t="s">
        <v>158</v>
      </c>
      <c r="D4566" s="3" t="s">
        <v>26</v>
      </c>
      <c r="E4566" s="3" t="s">
        <v>15</v>
      </c>
      <c r="F4566" s="3" t="s">
        <v>8812</v>
      </c>
      <c r="G4566" s="3" t="s">
        <v>8813</v>
      </c>
      <c r="H4566" s="3"/>
    </row>
    <row r="4567" ht="15.75" customHeight="1">
      <c r="A4567" s="2">
        <v>45722.0</v>
      </c>
      <c r="B4567" s="3" t="s">
        <v>92</v>
      </c>
      <c r="C4567" s="3" t="s">
        <v>158</v>
      </c>
      <c r="D4567" s="3" t="s">
        <v>19</v>
      </c>
      <c r="E4567" s="3" t="s">
        <v>15</v>
      </c>
      <c r="F4567" s="3" t="s">
        <v>8814</v>
      </c>
      <c r="G4567" s="3" t="s">
        <v>8815</v>
      </c>
      <c r="H4567" s="3"/>
    </row>
    <row r="4568" ht="15.75" customHeight="1">
      <c r="A4568" s="2">
        <v>45722.0</v>
      </c>
      <c r="B4568" s="3" t="s">
        <v>92</v>
      </c>
      <c r="C4568" s="3" t="s">
        <v>158</v>
      </c>
      <c r="D4568" s="3" t="s">
        <v>19</v>
      </c>
      <c r="E4568" s="3" t="s">
        <v>20</v>
      </c>
      <c r="F4568" s="3" t="s">
        <v>8816</v>
      </c>
      <c r="G4568" s="3" t="s">
        <v>8817</v>
      </c>
      <c r="H4568" s="3"/>
    </row>
    <row r="4569" ht="15.75" customHeight="1">
      <c r="A4569" s="2">
        <v>45722.0</v>
      </c>
      <c r="B4569" s="3" t="s">
        <v>92</v>
      </c>
      <c r="C4569" s="4" t="s">
        <v>149</v>
      </c>
      <c r="D4569" s="3" t="s">
        <v>9</v>
      </c>
      <c r="E4569" s="3" t="s">
        <v>109</v>
      </c>
      <c r="F4569" s="3" t="s">
        <v>8818</v>
      </c>
      <c r="G4569" s="3" t="s">
        <v>8819</v>
      </c>
      <c r="H4569" s="3"/>
    </row>
    <row r="4570" ht="15.75" customHeight="1">
      <c r="A4570" s="2">
        <v>45723.0</v>
      </c>
      <c r="B4570" s="3" t="s">
        <v>13</v>
      </c>
      <c r="C4570" s="3" t="s">
        <v>169</v>
      </c>
      <c r="D4570" s="3" t="s">
        <v>19</v>
      </c>
      <c r="E4570" s="3" t="s">
        <v>20</v>
      </c>
      <c r="F4570" s="3" t="s">
        <v>8820</v>
      </c>
      <c r="G4570" s="3" t="s">
        <v>8821</v>
      </c>
      <c r="H4570" s="3"/>
    </row>
    <row r="4571" ht="15.75" customHeight="1">
      <c r="A4571" s="2">
        <v>45723.0</v>
      </c>
      <c r="B4571" s="3" t="s">
        <v>13</v>
      </c>
      <c r="C4571" s="3" t="s">
        <v>169</v>
      </c>
      <c r="D4571" s="3" t="s">
        <v>34</v>
      </c>
      <c r="E4571" s="3" t="s">
        <v>15</v>
      </c>
      <c r="F4571" s="3" t="s">
        <v>4784</v>
      </c>
      <c r="G4571" s="3" t="s">
        <v>8822</v>
      </c>
      <c r="H4571" s="3"/>
    </row>
    <row r="4572" ht="15.75" customHeight="1">
      <c r="A4572" s="2">
        <v>45723.0</v>
      </c>
      <c r="B4572" s="3" t="s">
        <v>13</v>
      </c>
      <c r="C4572" s="3" t="s">
        <v>169</v>
      </c>
      <c r="D4572" s="3" t="s">
        <v>63</v>
      </c>
      <c r="E4572" s="3" t="s">
        <v>15</v>
      </c>
      <c r="F4572" s="3" t="s">
        <v>8823</v>
      </c>
      <c r="G4572" s="3" t="s">
        <v>8824</v>
      </c>
      <c r="H4572" s="3"/>
    </row>
    <row r="4573" ht="15.75" customHeight="1">
      <c r="A4573" s="2">
        <v>45723.0</v>
      </c>
      <c r="B4573" s="3" t="s">
        <v>13</v>
      </c>
      <c r="C4573" s="3" t="s">
        <v>169</v>
      </c>
      <c r="D4573" s="3" t="s">
        <v>34</v>
      </c>
      <c r="E4573" s="3" t="s">
        <v>15</v>
      </c>
      <c r="F4573" s="3" t="s">
        <v>8825</v>
      </c>
      <c r="G4573" s="3" t="s">
        <v>8826</v>
      </c>
      <c r="H4573" s="3"/>
    </row>
    <row r="4574" ht="15.75" customHeight="1">
      <c r="A4574" s="2">
        <v>45723.0</v>
      </c>
      <c r="B4574" s="3" t="s">
        <v>13</v>
      </c>
      <c r="C4574" s="3" t="s">
        <v>37</v>
      </c>
      <c r="D4574" s="3" t="s">
        <v>68</v>
      </c>
      <c r="E4574" s="3" t="s">
        <v>20</v>
      </c>
      <c r="F4574" s="3" t="s">
        <v>8827</v>
      </c>
      <c r="G4574" s="3" t="s">
        <v>8828</v>
      </c>
      <c r="H4574" s="3"/>
    </row>
    <row r="4575" ht="15.75" customHeight="1">
      <c r="A4575" s="2">
        <v>45723.0</v>
      </c>
      <c r="B4575" s="3" t="s">
        <v>13</v>
      </c>
      <c r="C4575" s="3" t="s">
        <v>37</v>
      </c>
      <c r="D4575" s="3" t="s">
        <v>68</v>
      </c>
      <c r="E4575" s="3" t="s">
        <v>20</v>
      </c>
      <c r="F4575" s="3" t="s">
        <v>8829</v>
      </c>
      <c r="G4575" s="3" t="s">
        <v>8830</v>
      </c>
      <c r="H4575" s="3"/>
    </row>
    <row r="4576" ht="15.75" customHeight="1">
      <c r="A4576" s="2">
        <v>45723.0</v>
      </c>
      <c r="B4576" s="3" t="s">
        <v>13</v>
      </c>
      <c r="C4576" s="3" t="s">
        <v>14</v>
      </c>
      <c r="D4576" s="3" t="s">
        <v>63</v>
      </c>
      <c r="E4576" s="3" t="s">
        <v>59</v>
      </c>
      <c r="F4576" s="3" t="s">
        <v>8831</v>
      </c>
      <c r="G4576" s="3" t="s">
        <v>8832</v>
      </c>
      <c r="H4576" s="3"/>
    </row>
    <row r="4577" ht="15.75" customHeight="1">
      <c r="A4577" s="2">
        <v>45723.0</v>
      </c>
      <c r="B4577" s="3" t="s">
        <v>13</v>
      </c>
      <c r="C4577" s="3" t="s">
        <v>29</v>
      </c>
      <c r="D4577" s="3" t="s">
        <v>38</v>
      </c>
      <c r="E4577" s="3" t="s">
        <v>20</v>
      </c>
      <c r="F4577" s="3" t="s">
        <v>8833</v>
      </c>
      <c r="G4577" s="3" t="s">
        <v>7584</v>
      </c>
      <c r="H4577" s="3"/>
    </row>
    <row r="4578" ht="15.75" customHeight="1">
      <c r="A4578" s="2">
        <v>45723.0</v>
      </c>
      <c r="B4578" s="3" t="s">
        <v>13</v>
      </c>
      <c r="C4578" s="3" t="s">
        <v>29</v>
      </c>
      <c r="D4578" s="3" t="s">
        <v>9</v>
      </c>
      <c r="E4578" s="3" t="s">
        <v>15</v>
      </c>
      <c r="F4578" s="3" t="s">
        <v>8834</v>
      </c>
      <c r="G4578" s="3" t="s">
        <v>8835</v>
      </c>
      <c r="H4578" s="3"/>
    </row>
    <row r="4579" ht="15.75" customHeight="1">
      <c r="A4579" s="2">
        <v>45723.0</v>
      </c>
      <c r="B4579" s="3" t="s">
        <v>13</v>
      </c>
      <c r="C4579" s="3" t="s">
        <v>29</v>
      </c>
      <c r="D4579" s="3" t="s">
        <v>9</v>
      </c>
      <c r="E4579" s="3" t="s">
        <v>101</v>
      </c>
      <c r="F4579" s="3" t="s">
        <v>8836</v>
      </c>
      <c r="G4579" s="3" t="s">
        <v>8837</v>
      </c>
      <c r="H4579" s="3"/>
    </row>
    <row r="4580" ht="15.75" customHeight="1">
      <c r="A4580" s="2">
        <v>45723.0</v>
      </c>
      <c r="B4580" s="3" t="s">
        <v>13</v>
      </c>
      <c r="C4580" s="3" t="s">
        <v>18</v>
      </c>
      <c r="D4580" s="3" t="s">
        <v>19</v>
      </c>
      <c r="E4580" s="3" t="s">
        <v>59</v>
      </c>
      <c r="F4580" s="3" t="s">
        <v>1322</v>
      </c>
      <c r="G4580" s="3" t="s">
        <v>8838</v>
      </c>
      <c r="H4580" s="3"/>
    </row>
    <row r="4581" ht="15.75" customHeight="1">
      <c r="A4581" s="2">
        <v>45723.0</v>
      </c>
      <c r="B4581" s="3" t="s">
        <v>13</v>
      </c>
      <c r="C4581" s="3" t="s">
        <v>18</v>
      </c>
      <c r="D4581" s="3" t="s">
        <v>26</v>
      </c>
      <c r="E4581" s="3" t="s">
        <v>20</v>
      </c>
      <c r="F4581" s="3" t="s">
        <v>3496</v>
      </c>
      <c r="G4581" s="3" t="s">
        <v>8839</v>
      </c>
      <c r="H4581" s="3"/>
    </row>
    <row r="4582" ht="15.75" customHeight="1">
      <c r="A4582" s="2">
        <v>45723.0</v>
      </c>
      <c r="B4582" s="3" t="s">
        <v>13</v>
      </c>
      <c r="C4582" s="3" t="s">
        <v>169</v>
      </c>
      <c r="D4582" s="3" t="s">
        <v>63</v>
      </c>
      <c r="E4582" s="3" t="s">
        <v>59</v>
      </c>
      <c r="F4582" s="3" t="s">
        <v>8840</v>
      </c>
      <c r="G4582" s="3" t="s">
        <v>8841</v>
      </c>
      <c r="H4582" s="3"/>
    </row>
    <row r="4583" ht="15.75" customHeight="1">
      <c r="A4583" s="2">
        <v>45723.0</v>
      </c>
      <c r="B4583" s="3" t="s">
        <v>13</v>
      </c>
      <c r="C4583" s="3" t="s">
        <v>29</v>
      </c>
      <c r="D4583" s="3" t="s">
        <v>9</v>
      </c>
      <c r="E4583" s="3" t="s">
        <v>15</v>
      </c>
      <c r="F4583" s="3" t="s">
        <v>8842</v>
      </c>
      <c r="G4583" s="3" t="s">
        <v>8843</v>
      </c>
      <c r="H4583" s="3"/>
    </row>
    <row r="4584" ht="15.75" customHeight="1">
      <c r="A4584" s="2">
        <v>45723.0</v>
      </c>
      <c r="B4584" s="3" t="s">
        <v>57</v>
      </c>
      <c r="C4584" s="3" t="s">
        <v>58</v>
      </c>
      <c r="D4584" s="3" t="s">
        <v>34</v>
      </c>
      <c r="E4584" s="3" t="s">
        <v>20</v>
      </c>
      <c r="F4584" s="3" t="s">
        <v>8844</v>
      </c>
      <c r="G4584" s="3" t="s">
        <v>8845</v>
      </c>
      <c r="H4584" s="3"/>
    </row>
    <row r="4585" ht="15.75" customHeight="1">
      <c r="A4585" s="2">
        <v>45723.0</v>
      </c>
      <c r="B4585" s="3" t="s">
        <v>57</v>
      </c>
      <c r="C4585" s="3" t="s">
        <v>71</v>
      </c>
      <c r="D4585" s="3" t="s">
        <v>63</v>
      </c>
      <c r="E4585" s="3" t="s">
        <v>59</v>
      </c>
      <c r="F4585" s="3" t="s">
        <v>8846</v>
      </c>
      <c r="G4585" s="3" t="s">
        <v>8847</v>
      </c>
      <c r="H4585" s="3"/>
    </row>
    <row r="4586" ht="15.75" customHeight="1">
      <c r="A4586" s="2">
        <v>45723.0</v>
      </c>
      <c r="B4586" s="3" t="s">
        <v>57</v>
      </c>
      <c r="C4586" s="4" t="s">
        <v>62</v>
      </c>
      <c r="D4586" s="3" t="s">
        <v>9</v>
      </c>
      <c r="E4586" s="3" t="s">
        <v>20</v>
      </c>
      <c r="F4586" s="3" t="s">
        <v>8848</v>
      </c>
      <c r="G4586" s="3" t="s">
        <v>8849</v>
      </c>
      <c r="H4586" s="3"/>
    </row>
    <row r="4587" ht="15.75" customHeight="1">
      <c r="A4587" s="2">
        <v>45723.0</v>
      </c>
      <c r="B4587" s="3" t="s">
        <v>57</v>
      </c>
      <c r="C4587" s="4" t="s">
        <v>62</v>
      </c>
      <c r="D4587" s="3" t="s">
        <v>23</v>
      </c>
      <c r="E4587" s="3" t="s">
        <v>59</v>
      </c>
      <c r="F4587" s="3" t="s">
        <v>8850</v>
      </c>
      <c r="G4587" s="3" t="s">
        <v>8851</v>
      </c>
      <c r="H4587" s="3"/>
    </row>
    <row r="4588" ht="15.75" customHeight="1">
      <c r="A4588" s="2">
        <v>45723.0</v>
      </c>
      <c r="B4588" s="3" t="s">
        <v>57</v>
      </c>
      <c r="C4588" s="4" t="s">
        <v>62</v>
      </c>
      <c r="D4588" s="3" t="s">
        <v>38</v>
      </c>
      <c r="E4588" s="3" t="s">
        <v>20</v>
      </c>
      <c r="F4588" s="3" t="s">
        <v>8852</v>
      </c>
      <c r="G4588" s="3" t="s">
        <v>8853</v>
      </c>
      <c r="H4588" s="3"/>
    </row>
    <row r="4589" ht="15.75" customHeight="1">
      <c r="A4589" s="2">
        <v>45723.0</v>
      </c>
      <c r="B4589" s="3" t="s">
        <v>57</v>
      </c>
      <c r="C4589" s="4" t="s">
        <v>62</v>
      </c>
      <c r="D4589" s="3" t="s">
        <v>38</v>
      </c>
      <c r="E4589" s="3" t="s">
        <v>20</v>
      </c>
      <c r="F4589" s="3" t="s">
        <v>8854</v>
      </c>
      <c r="G4589" s="3" t="s">
        <v>8855</v>
      </c>
      <c r="H4589" s="3"/>
    </row>
    <row r="4590" ht="15.75" customHeight="1">
      <c r="A4590" s="2">
        <v>45723.0</v>
      </c>
      <c r="B4590" s="3" t="s">
        <v>57</v>
      </c>
      <c r="C4590" s="4" t="s">
        <v>62</v>
      </c>
      <c r="D4590" s="3" t="s">
        <v>38</v>
      </c>
      <c r="E4590" s="3" t="s">
        <v>20</v>
      </c>
      <c r="F4590" s="3" t="s">
        <v>8856</v>
      </c>
      <c r="G4590" s="3" t="s">
        <v>8857</v>
      </c>
      <c r="H4590" s="3"/>
    </row>
    <row r="4591" ht="15.75" customHeight="1">
      <c r="A4591" s="2">
        <v>45723.0</v>
      </c>
      <c r="B4591" s="3" t="s">
        <v>57</v>
      </c>
      <c r="C4591" s="3" t="s">
        <v>71</v>
      </c>
      <c r="D4591" s="3" t="s">
        <v>34</v>
      </c>
      <c r="E4591" s="3" t="s">
        <v>20</v>
      </c>
      <c r="F4591" s="3" t="s">
        <v>8858</v>
      </c>
      <c r="G4591" s="3" t="s">
        <v>8859</v>
      </c>
      <c r="H4591" s="3"/>
    </row>
    <row r="4592" ht="15.75" customHeight="1">
      <c r="A4592" s="2">
        <v>45723.0</v>
      </c>
      <c r="B4592" s="3" t="s">
        <v>57</v>
      </c>
      <c r="C4592" s="3" t="s">
        <v>71</v>
      </c>
      <c r="D4592" s="3" t="s">
        <v>9</v>
      </c>
      <c r="E4592" s="3" t="s">
        <v>20</v>
      </c>
      <c r="F4592" s="3" t="s">
        <v>8860</v>
      </c>
      <c r="G4592" s="3" t="s">
        <v>8861</v>
      </c>
      <c r="H4592" s="3"/>
    </row>
    <row r="4593" ht="15.75" customHeight="1">
      <c r="A4593" s="2">
        <v>45723.0</v>
      </c>
      <c r="B4593" s="3" t="s">
        <v>57</v>
      </c>
      <c r="C4593" s="3" t="s">
        <v>71</v>
      </c>
      <c r="D4593" s="3" t="s">
        <v>34</v>
      </c>
      <c r="E4593" s="3" t="s">
        <v>15</v>
      </c>
      <c r="F4593" s="3" t="s">
        <v>8862</v>
      </c>
      <c r="G4593" s="3" t="s">
        <v>5003</v>
      </c>
      <c r="H4593" s="3"/>
    </row>
    <row r="4594" ht="15.75" customHeight="1">
      <c r="A4594" s="2">
        <v>45723.0</v>
      </c>
      <c r="B4594" s="3" t="s">
        <v>57</v>
      </c>
      <c r="C4594" s="3" t="s">
        <v>80</v>
      </c>
      <c r="D4594" s="3" t="s">
        <v>38</v>
      </c>
      <c r="E4594" s="3" t="s">
        <v>20</v>
      </c>
      <c r="F4594" s="3" t="s">
        <v>8863</v>
      </c>
      <c r="G4594" s="3" t="s">
        <v>8864</v>
      </c>
      <c r="H4594" s="3"/>
    </row>
    <row r="4595" ht="15.75" customHeight="1">
      <c r="A4595" s="2">
        <v>45723.0</v>
      </c>
      <c r="B4595" s="3" t="s">
        <v>57</v>
      </c>
      <c r="C4595" s="3" t="s">
        <v>80</v>
      </c>
      <c r="D4595" s="3" t="s">
        <v>26</v>
      </c>
      <c r="E4595" s="3" t="s">
        <v>20</v>
      </c>
      <c r="F4595" s="3" t="s">
        <v>8865</v>
      </c>
      <c r="G4595" s="3" t="s">
        <v>8866</v>
      </c>
      <c r="H4595" s="3"/>
    </row>
    <row r="4596" ht="15.75" customHeight="1">
      <c r="A4596" s="2">
        <v>45723.0</v>
      </c>
      <c r="B4596" s="3" t="s">
        <v>57</v>
      </c>
      <c r="C4596" s="3" t="s">
        <v>85</v>
      </c>
      <c r="D4596" s="3" t="s">
        <v>38</v>
      </c>
      <c r="E4596" s="3" t="s">
        <v>59</v>
      </c>
      <c r="F4596" s="3" t="s">
        <v>8867</v>
      </c>
      <c r="G4596" s="3" t="s">
        <v>602</v>
      </c>
      <c r="H4596" s="3"/>
    </row>
    <row r="4597" ht="15.75" customHeight="1">
      <c r="A4597" s="2">
        <v>45723.0</v>
      </c>
      <c r="B4597" s="3" t="s">
        <v>57</v>
      </c>
      <c r="C4597" s="3" t="s">
        <v>85</v>
      </c>
      <c r="D4597" s="3" t="s">
        <v>9</v>
      </c>
      <c r="E4597" s="3" t="s">
        <v>15</v>
      </c>
      <c r="F4597" s="3" t="s">
        <v>8868</v>
      </c>
      <c r="G4597" s="3" t="s">
        <v>809</v>
      </c>
      <c r="H4597" s="3"/>
    </row>
    <row r="4598" ht="15.75" customHeight="1">
      <c r="A4598" s="2">
        <v>45723.0</v>
      </c>
      <c r="B4598" s="3" t="s">
        <v>57</v>
      </c>
      <c r="C4598" s="3" t="s">
        <v>85</v>
      </c>
      <c r="D4598" s="3" t="s">
        <v>63</v>
      </c>
      <c r="E4598" s="3" t="s">
        <v>59</v>
      </c>
      <c r="F4598" s="3" t="s">
        <v>8869</v>
      </c>
      <c r="G4598" s="3" t="s">
        <v>8870</v>
      </c>
      <c r="H4598" s="3"/>
    </row>
    <row r="4599" ht="15.75" customHeight="1">
      <c r="A4599" s="2">
        <v>45723.0</v>
      </c>
      <c r="B4599" s="3" t="s">
        <v>92</v>
      </c>
      <c r="C4599" s="3" t="s">
        <v>93</v>
      </c>
      <c r="D4599" s="3" t="s">
        <v>34</v>
      </c>
      <c r="E4599" s="3" t="s">
        <v>101</v>
      </c>
      <c r="F4599" s="3" t="s">
        <v>3200</v>
      </c>
      <c r="G4599" s="3" t="s">
        <v>8871</v>
      </c>
      <c r="H4599" s="3"/>
    </row>
    <row r="4600" ht="15.75" customHeight="1">
      <c r="A4600" s="2">
        <v>45723.0</v>
      </c>
      <c r="B4600" s="3" t="s">
        <v>57</v>
      </c>
      <c r="C4600" s="3" t="s">
        <v>58</v>
      </c>
      <c r="D4600" s="3" t="s">
        <v>19</v>
      </c>
      <c r="E4600" s="3" t="s">
        <v>20</v>
      </c>
      <c r="F4600" s="3" t="s">
        <v>8872</v>
      </c>
      <c r="G4600" s="3" t="s">
        <v>8873</v>
      </c>
      <c r="H4600" s="3"/>
    </row>
    <row r="4601" ht="15.75" customHeight="1">
      <c r="A4601" s="2">
        <v>45723.0</v>
      </c>
      <c r="B4601" s="3" t="s">
        <v>92</v>
      </c>
      <c r="C4601" s="3" t="s">
        <v>93</v>
      </c>
      <c r="D4601" s="3" t="s">
        <v>68</v>
      </c>
      <c r="E4601" s="3" t="s">
        <v>20</v>
      </c>
      <c r="F4601" s="3" t="s">
        <v>5184</v>
      </c>
      <c r="G4601" s="3" t="s">
        <v>4717</v>
      </c>
      <c r="H4601" s="3"/>
    </row>
    <row r="4602" ht="15.75" customHeight="1">
      <c r="A4602" s="2">
        <v>45723.0</v>
      </c>
      <c r="B4602" s="3" t="s">
        <v>13</v>
      </c>
      <c r="C4602" s="3" t="s">
        <v>14</v>
      </c>
      <c r="D4602" s="3" t="s">
        <v>68</v>
      </c>
      <c r="E4602" s="3" t="s">
        <v>20</v>
      </c>
      <c r="F4602" s="3" t="s">
        <v>5063</v>
      </c>
      <c r="G4602" s="3" t="s">
        <v>8874</v>
      </c>
      <c r="H4602" s="3"/>
    </row>
    <row r="4603" ht="15.75" customHeight="1">
      <c r="A4603" s="2">
        <v>45723.0</v>
      </c>
      <c r="B4603" s="3" t="s">
        <v>92</v>
      </c>
      <c r="C4603" s="3" t="s">
        <v>98</v>
      </c>
      <c r="D4603" s="3" t="s">
        <v>68</v>
      </c>
      <c r="E4603" s="3" t="s">
        <v>20</v>
      </c>
      <c r="F4603" s="3" t="s">
        <v>8875</v>
      </c>
      <c r="G4603" s="3" t="s">
        <v>7372</v>
      </c>
      <c r="H4603" s="3"/>
    </row>
    <row r="4604" ht="15.75" customHeight="1">
      <c r="A4604" s="2">
        <v>45723.0</v>
      </c>
      <c r="B4604" s="3" t="s">
        <v>92</v>
      </c>
      <c r="C4604" s="3" t="s">
        <v>98</v>
      </c>
      <c r="D4604" s="3" t="s">
        <v>26</v>
      </c>
      <c r="E4604" s="3" t="s">
        <v>101</v>
      </c>
      <c r="F4604" s="3" t="s">
        <v>8876</v>
      </c>
      <c r="G4604" s="3" t="s">
        <v>8877</v>
      </c>
      <c r="H4604" s="3"/>
    </row>
    <row r="4605" ht="15.75" customHeight="1">
      <c r="A4605" s="2">
        <v>45723.0</v>
      </c>
      <c r="B4605" s="3" t="s">
        <v>7</v>
      </c>
      <c r="C4605" s="3" t="s">
        <v>8</v>
      </c>
      <c r="D4605" s="3" t="s">
        <v>9</v>
      </c>
      <c r="E4605" s="3" t="s">
        <v>109</v>
      </c>
      <c r="F4605" s="3" t="s">
        <v>8878</v>
      </c>
      <c r="G4605" s="3" t="s">
        <v>8879</v>
      </c>
      <c r="H4605" s="3"/>
    </row>
    <row r="4606" ht="15.75" customHeight="1">
      <c r="A4606" s="2">
        <v>45723.0</v>
      </c>
      <c r="B4606" s="3" t="s">
        <v>7</v>
      </c>
      <c r="C4606" s="3" t="s">
        <v>8</v>
      </c>
      <c r="D4606" s="3" t="s">
        <v>68</v>
      </c>
      <c r="E4606" s="3" t="s">
        <v>15</v>
      </c>
      <c r="F4606" s="3" t="s">
        <v>8880</v>
      </c>
      <c r="G4606" s="3" t="s">
        <v>8881</v>
      </c>
      <c r="H4606" s="3"/>
    </row>
    <row r="4607" ht="15.75" customHeight="1">
      <c r="A4607" s="2">
        <v>45723.0</v>
      </c>
      <c r="B4607" s="3" t="s">
        <v>7</v>
      </c>
      <c r="C4607" s="3" t="s">
        <v>106</v>
      </c>
      <c r="D4607" s="3" t="s">
        <v>26</v>
      </c>
      <c r="E4607" s="3" t="s">
        <v>660</v>
      </c>
      <c r="F4607" s="3" t="s">
        <v>8882</v>
      </c>
      <c r="G4607" s="3" t="s">
        <v>8883</v>
      </c>
      <c r="H4607" s="3"/>
    </row>
    <row r="4608" ht="15.75" customHeight="1">
      <c r="A4608" s="2">
        <v>45723.0</v>
      </c>
      <c r="B4608" s="3" t="s">
        <v>7</v>
      </c>
      <c r="C4608" s="3" t="s">
        <v>106</v>
      </c>
      <c r="D4608" s="3" t="s">
        <v>34</v>
      </c>
      <c r="E4608" s="3" t="s">
        <v>10</v>
      </c>
      <c r="F4608" s="3" t="s">
        <v>8884</v>
      </c>
      <c r="G4608" s="3" t="s">
        <v>8885</v>
      </c>
      <c r="H4608" s="3"/>
    </row>
    <row r="4609" ht="15.75" customHeight="1">
      <c r="A4609" s="2">
        <v>45723.0</v>
      </c>
      <c r="B4609" s="3" t="s">
        <v>7</v>
      </c>
      <c r="C4609" s="3" t="s">
        <v>106</v>
      </c>
      <c r="D4609" s="3" t="s">
        <v>63</v>
      </c>
      <c r="E4609" s="3" t="s">
        <v>20</v>
      </c>
      <c r="F4609" s="3" t="s">
        <v>6592</v>
      </c>
      <c r="G4609" s="3" t="s">
        <v>8886</v>
      </c>
      <c r="H4609" s="3"/>
    </row>
    <row r="4610" ht="15.75" customHeight="1">
      <c r="A4610" s="2">
        <v>45723.0</v>
      </c>
      <c r="B4610" s="3" t="s">
        <v>7</v>
      </c>
      <c r="C4610" s="3" t="s">
        <v>106</v>
      </c>
      <c r="D4610" s="3" t="s">
        <v>68</v>
      </c>
      <c r="E4610" s="3" t="s">
        <v>20</v>
      </c>
      <c r="F4610" s="3" t="s">
        <v>7518</v>
      </c>
      <c r="G4610" s="3" t="s">
        <v>8887</v>
      </c>
      <c r="H4610" s="3"/>
    </row>
    <row r="4611" ht="15.75" customHeight="1">
      <c r="A4611" s="2">
        <v>45723.0</v>
      </c>
      <c r="B4611" s="3" t="s">
        <v>7</v>
      </c>
      <c r="C4611" s="3" t="s">
        <v>106</v>
      </c>
      <c r="D4611" s="3" t="s">
        <v>63</v>
      </c>
      <c r="E4611" s="3" t="s">
        <v>20</v>
      </c>
      <c r="F4611" s="3" t="s">
        <v>8888</v>
      </c>
      <c r="G4611" s="3" t="s">
        <v>8889</v>
      </c>
      <c r="H4611" s="3"/>
    </row>
    <row r="4612" ht="15.75" customHeight="1">
      <c r="A4612" s="2">
        <v>45723.0</v>
      </c>
      <c r="B4612" s="3" t="s">
        <v>7</v>
      </c>
      <c r="C4612" s="3" t="s">
        <v>118</v>
      </c>
      <c r="D4612" s="3" t="s">
        <v>63</v>
      </c>
      <c r="E4612" s="3" t="s">
        <v>20</v>
      </c>
      <c r="F4612" s="3" t="s">
        <v>8890</v>
      </c>
      <c r="G4612" s="3" t="s">
        <v>8891</v>
      </c>
      <c r="H4612" s="3"/>
    </row>
    <row r="4613" ht="15.75" customHeight="1">
      <c r="A4613" s="2">
        <v>45723.0</v>
      </c>
      <c r="B4613" s="3" t="s">
        <v>7</v>
      </c>
      <c r="C4613" s="3" t="s">
        <v>118</v>
      </c>
      <c r="D4613" s="3" t="s">
        <v>26</v>
      </c>
      <c r="E4613" s="3" t="s">
        <v>119</v>
      </c>
      <c r="F4613" s="3" t="s">
        <v>8892</v>
      </c>
      <c r="G4613" s="3" t="s">
        <v>8893</v>
      </c>
      <c r="H4613" s="3"/>
    </row>
    <row r="4614" ht="15.75" customHeight="1">
      <c r="A4614" s="2">
        <v>45723.0</v>
      </c>
      <c r="B4614" s="3" t="s">
        <v>7</v>
      </c>
      <c r="C4614" s="3" t="s">
        <v>118</v>
      </c>
      <c r="D4614" s="3" t="s">
        <v>63</v>
      </c>
      <c r="E4614" s="3" t="s">
        <v>20</v>
      </c>
      <c r="F4614" s="3" t="s">
        <v>8894</v>
      </c>
      <c r="G4614" s="3" t="s">
        <v>8895</v>
      </c>
      <c r="H4614" s="3"/>
    </row>
    <row r="4615" ht="15.75" customHeight="1">
      <c r="A4615" s="2">
        <v>45723.0</v>
      </c>
      <c r="B4615" s="3" t="s">
        <v>7</v>
      </c>
      <c r="C4615" s="3" t="s">
        <v>118</v>
      </c>
      <c r="D4615" s="3" t="s">
        <v>34</v>
      </c>
      <c r="E4615" s="3" t="s">
        <v>109</v>
      </c>
      <c r="F4615" s="3" t="s">
        <v>8896</v>
      </c>
      <c r="G4615" s="3" t="s">
        <v>8531</v>
      </c>
      <c r="H4615" s="3"/>
    </row>
    <row r="4616" ht="15.75" customHeight="1">
      <c r="A4616" s="2">
        <v>45723.0</v>
      </c>
      <c r="B4616" s="3" t="s">
        <v>7</v>
      </c>
      <c r="C4616" s="3" t="s">
        <v>126</v>
      </c>
      <c r="D4616" s="3" t="s">
        <v>63</v>
      </c>
      <c r="E4616" s="3" t="s">
        <v>20</v>
      </c>
      <c r="F4616" s="3" t="s">
        <v>8897</v>
      </c>
      <c r="G4616" s="3" t="s">
        <v>8898</v>
      </c>
      <c r="H4616" s="3"/>
    </row>
    <row r="4617" ht="15.75" customHeight="1">
      <c r="A4617" s="2">
        <v>45723.0</v>
      </c>
      <c r="B4617" s="3" t="s">
        <v>7</v>
      </c>
      <c r="C4617" s="3" t="s">
        <v>126</v>
      </c>
      <c r="D4617" s="3" t="s">
        <v>63</v>
      </c>
      <c r="E4617" s="3" t="s">
        <v>20</v>
      </c>
      <c r="F4617" s="3" t="s">
        <v>8899</v>
      </c>
      <c r="G4617" s="3" t="s">
        <v>8900</v>
      </c>
      <c r="H4617" s="3"/>
    </row>
    <row r="4618" ht="15.75" customHeight="1">
      <c r="A4618" s="2">
        <v>45723.0</v>
      </c>
      <c r="B4618" s="3" t="s">
        <v>7</v>
      </c>
      <c r="C4618" s="3" t="s">
        <v>126</v>
      </c>
      <c r="D4618" s="3" t="s">
        <v>23</v>
      </c>
      <c r="E4618" s="3" t="s">
        <v>15</v>
      </c>
      <c r="F4618" s="3" t="s">
        <v>8901</v>
      </c>
      <c r="G4618" s="3" t="s">
        <v>640</v>
      </c>
      <c r="H4618" s="3"/>
    </row>
    <row r="4619" ht="15.75" customHeight="1">
      <c r="A4619" s="2">
        <v>45723.0</v>
      </c>
      <c r="B4619" s="3" t="s">
        <v>7</v>
      </c>
      <c r="C4619" s="3" t="s">
        <v>118</v>
      </c>
      <c r="D4619" s="3" t="s">
        <v>19</v>
      </c>
      <c r="E4619" s="3" t="s">
        <v>15</v>
      </c>
      <c r="F4619" s="3" t="s">
        <v>8902</v>
      </c>
      <c r="G4619" s="3" t="s">
        <v>8903</v>
      </c>
      <c r="H4619" s="3"/>
    </row>
    <row r="4620" ht="15.75" customHeight="1">
      <c r="A4620" s="2">
        <v>45723.0</v>
      </c>
      <c r="B4620" s="3" t="s">
        <v>7</v>
      </c>
      <c r="C4620" s="3" t="s">
        <v>131</v>
      </c>
      <c r="D4620" s="3" t="s">
        <v>9</v>
      </c>
      <c r="E4620" s="3" t="s">
        <v>109</v>
      </c>
      <c r="F4620" s="3" t="s">
        <v>8904</v>
      </c>
      <c r="G4620" s="3" t="s">
        <v>8905</v>
      </c>
      <c r="H4620" s="3"/>
    </row>
    <row r="4621" ht="15.75" customHeight="1">
      <c r="A4621" s="2">
        <v>45723.0</v>
      </c>
      <c r="B4621" s="3" t="s">
        <v>7</v>
      </c>
      <c r="C4621" s="3" t="s">
        <v>131</v>
      </c>
      <c r="D4621" s="3" t="s">
        <v>9</v>
      </c>
      <c r="E4621" s="3" t="s">
        <v>109</v>
      </c>
      <c r="F4621" s="3" t="s">
        <v>8906</v>
      </c>
      <c r="G4621" s="3" t="s">
        <v>8907</v>
      </c>
      <c r="H4621" s="3"/>
    </row>
    <row r="4622" ht="15.75" customHeight="1">
      <c r="A4622" s="2">
        <v>45723.0</v>
      </c>
      <c r="B4622" s="3" t="s">
        <v>92</v>
      </c>
      <c r="C4622" s="3" t="s">
        <v>98</v>
      </c>
      <c r="D4622" s="3" t="s">
        <v>63</v>
      </c>
      <c r="E4622" s="3" t="s">
        <v>101</v>
      </c>
      <c r="F4622" s="3" t="s">
        <v>8908</v>
      </c>
      <c r="G4622" s="3" t="s">
        <v>8909</v>
      </c>
      <c r="H4622" s="3"/>
    </row>
    <row r="4623" ht="15.75" customHeight="1">
      <c r="A4623" s="2">
        <v>45723.0</v>
      </c>
      <c r="B4623" s="3" t="s">
        <v>92</v>
      </c>
      <c r="C4623" s="3" t="s">
        <v>98</v>
      </c>
      <c r="D4623" s="3" t="s">
        <v>23</v>
      </c>
      <c r="E4623" s="3" t="s">
        <v>20</v>
      </c>
      <c r="F4623" s="3" t="s">
        <v>8910</v>
      </c>
      <c r="G4623" s="3" t="s">
        <v>8911</v>
      </c>
      <c r="H4623" s="3"/>
    </row>
    <row r="4624" ht="15.75" customHeight="1">
      <c r="A4624" s="2">
        <v>45723.0</v>
      </c>
      <c r="B4624" s="3" t="s">
        <v>92</v>
      </c>
      <c r="C4624" s="3" t="s">
        <v>144</v>
      </c>
      <c r="D4624" s="3" t="s">
        <v>9</v>
      </c>
      <c r="E4624" s="3" t="s">
        <v>15</v>
      </c>
      <c r="F4624" s="3" t="s">
        <v>8912</v>
      </c>
      <c r="G4624" s="3" t="s">
        <v>8913</v>
      </c>
      <c r="H4624" s="3"/>
    </row>
    <row r="4625" ht="15.75" customHeight="1">
      <c r="A4625" s="2">
        <v>45723.0</v>
      </c>
      <c r="B4625" s="3" t="s">
        <v>92</v>
      </c>
      <c r="C4625" s="4" t="s">
        <v>149</v>
      </c>
      <c r="D4625" s="3" t="s">
        <v>34</v>
      </c>
      <c r="E4625" s="3" t="s">
        <v>15</v>
      </c>
      <c r="F4625" s="3" t="s">
        <v>8914</v>
      </c>
      <c r="G4625" s="3" t="s">
        <v>8915</v>
      </c>
      <c r="H4625" s="3"/>
    </row>
    <row r="4626" ht="15.75" customHeight="1">
      <c r="A4626" s="2">
        <v>45723.0</v>
      </c>
      <c r="B4626" s="3" t="s">
        <v>92</v>
      </c>
      <c r="C4626" s="4" t="s">
        <v>149</v>
      </c>
      <c r="D4626" s="3" t="s">
        <v>38</v>
      </c>
      <c r="E4626" s="3" t="s">
        <v>15</v>
      </c>
      <c r="F4626" s="3" t="s">
        <v>8916</v>
      </c>
      <c r="G4626" s="3" t="s">
        <v>8917</v>
      </c>
      <c r="H4626" s="3"/>
    </row>
    <row r="4627" ht="15.75" customHeight="1">
      <c r="A4627" s="2">
        <v>45723.0</v>
      </c>
      <c r="B4627" s="3" t="s">
        <v>92</v>
      </c>
      <c r="C4627" s="4" t="s">
        <v>149</v>
      </c>
      <c r="D4627" s="3" t="s">
        <v>34</v>
      </c>
      <c r="E4627" s="3" t="s">
        <v>109</v>
      </c>
      <c r="F4627" s="3" t="s">
        <v>8918</v>
      </c>
      <c r="G4627" s="3" t="s">
        <v>8919</v>
      </c>
      <c r="H4627" s="3"/>
    </row>
    <row r="4628" ht="15.75" customHeight="1">
      <c r="A4628" s="2">
        <v>45723.0</v>
      </c>
      <c r="B4628" s="3" t="s">
        <v>92</v>
      </c>
      <c r="C4628" s="3" t="s">
        <v>144</v>
      </c>
      <c r="D4628" s="3" t="s">
        <v>63</v>
      </c>
      <c r="E4628" s="3" t="s">
        <v>101</v>
      </c>
      <c r="F4628" s="3" t="s">
        <v>8920</v>
      </c>
      <c r="G4628" s="3" t="s">
        <v>8921</v>
      </c>
      <c r="H4628" s="3"/>
    </row>
    <row r="4629" ht="15.75" customHeight="1">
      <c r="A4629" s="2">
        <v>45723.0</v>
      </c>
      <c r="B4629" s="3" t="s">
        <v>92</v>
      </c>
      <c r="C4629" s="3" t="s">
        <v>158</v>
      </c>
      <c r="D4629" s="3" t="s">
        <v>26</v>
      </c>
      <c r="E4629" s="3" t="s">
        <v>15</v>
      </c>
      <c r="F4629" s="3" t="s">
        <v>8922</v>
      </c>
      <c r="G4629" s="3" t="s">
        <v>8923</v>
      </c>
      <c r="H4629" s="3"/>
    </row>
    <row r="4630" ht="15.75" customHeight="1">
      <c r="A4630" s="2">
        <v>45723.0</v>
      </c>
      <c r="B4630" s="3" t="s">
        <v>92</v>
      </c>
      <c r="C4630" s="3" t="s">
        <v>158</v>
      </c>
      <c r="D4630" s="3" t="s">
        <v>26</v>
      </c>
      <c r="E4630" s="3" t="s">
        <v>15</v>
      </c>
      <c r="F4630" s="3" t="s">
        <v>8924</v>
      </c>
      <c r="G4630" s="3" t="s">
        <v>207</v>
      </c>
      <c r="H4630" s="3"/>
    </row>
    <row r="4631" ht="15.75" customHeight="1">
      <c r="A4631" s="2">
        <v>45723.0</v>
      </c>
      <c r="B4631" s="3" t="s">
        <v>92</v>
      </c>
      <c r="C4631" s="3" t="s">
        <v>158</v>
      </c>
      <c r="D4631" s="3" t="s">
        <v>23</v>
      </c>
      <c r="E4631" s="3" t="s">
        <v>20</v>
      </c>
      <c r="F4631" s="3" t="s">
        <v>8925</v>
      </c>
      <c r="G4631" s="3" t="s">
        <v>8926</v>
      </c>
      <c r="H4631" s="3"/>
    </row>
    <row r="4632" ht="15.75" customHeight="1">
      <c r="A4632" s="2">
        <v>45723.0</v>
      </c>
      <c r="B4632" s="3" t="s">
        <v>92</v>
      </c>
      <c r="C4632" s="3" t="s">
        <v>158</v>
      </c>
      <c r="D4632" s="3" t="s">
        <v>38</v>
      </c>
      <c r="E4632" s="3" t="s">
        <v>15</v>
      </c>
      <c r="F4632" s="3" t="s">
        <v>8927</v>
      </c>
      <c r="G4632" s="3" t="s">
        <v>8928</v>
      </c>
      <c r="H4632" s="3"/>
    </row>
    <row r="4633" ht="15.75" customHeight="1">
      <c r="A4633" s="2">
        <v>45723.0</v>
      </c>
      <c r="B4633" s="3" t="s">
        <v>92</v>
      </c>
      <c r="C4633" s="3" t="s">
        <v>158</v>
      </c>
      <c r="D4633" s="3" t="s">
        <v>19</v>
      </c>
      <c r="E4633" s="3" t="s">
        <v>20</v>
      </c>
      <c r="F4633" s="3" t="s">
        <v>8929</v>
      </c>
      <c r="G4633" s="3" t="s">
        <v>8930</v>
      </c>
      <c r="H4633" s="3"/>
    </row>
    <row r="4634" ht="15.75" customHeight="1">
      <c r="A4634" s="2">
        <v>45723.0</v>
      </c>
      <c r="B4634" s="3" t="s">
        <v>7</v>
      </c>
      <c r="C4634" s="3" t="s">
        <v>131</v>
      </c>
      <c r="D4634" s="3" t="s">
        <v>63</v>
      </c>
      <c r="E4634" s="3" t="s">
        <v>20</v>
      </c>
      <c r="F4634" s="3" t="s">
        <v>8931</v>
      </c>
      <c r="G4634" s="3" t="s">
        <v>8932</v>
      </c>
      <c r="H4634" s="3"/>
    </row>
    <row r="4635" ht="15.75" customHeight="1">
      <c r="A4635" s="2">
        <v>45724.0</v>
      </c>
      <c r="B4635" s="3" t="s">
        <v>13</v>
      </c>
      <c r="C4635" s="3" t="s">
        <v>29</v>
      </c>
      <c r="D4635" s="3" t="s">
        <v>34</v>
      </c>
      <c r="E4635" s="3" t="s">
        <v>15</v>
      </c>
      <c r="F4635" s="3" t="s">
        <v>8933</v>
      </c>
      <c r="G4635" s="3" t="s">
        <v>8934</v>
      </c>
      <c r="H4635" s="3"/>
    </row>
    <row r="4636" ht="15.75" customHeight="1">
      <c r="A4636" s="2">
        <v>45724.0</v>
      </c>
      <c r="B4636" s="3" t="s">
        <v>13</v>
      </c>
      <c r="C4636" s="3" t="s">
        <v>37</v>
      </c>
      <c r="D4636" s="3" t="s">
        <v>34</v>
      </c>
      <c r="E4636" s="3" t="s">
        <v>15</v>
      </c>
      <c r="F4636" s="3" t="s">
        <v>8935</v>
      </c>
      <c r="G4636" s="3" t="s">
        <v>8936</v>
      </c>
      <c r="H4636" s="3"/>
    </row>
    <row r="4637" ht="15.75" customHeight="1">
      <c r="A4637" s="2">
        <v>45724.0</v>
      </c>
      <c r="B4637" s="3" t="s">
        <v>13</v>
      </c>
      <c r="C4637" s="3" t="s">
        <v>37</v>
      </c>
      <c r="D4637" s="3" t="s">
        <v>63</v>
      </c>
      <c r="E4637" s="3" t="s">
        <v>59</v>
      </c>
      <c r="F4637" s="3" t="s">
        <v>8937</v>
      </c>
      <c r="G4637" s="3" t="s">
        <v>8938</v>
      </c>
      <c r="H4637" s="3"/>
    </row>
    <row r="4638" ht="15.75" customHeight="1">
      <c r="A4638" s="2">
        <v>45724.0</v>
      </c>
      <c r="B4638" s="3" t="s">
        <v>13</v>
      </c>
      <c r="C4638" s="3" t="s">
        <v>29</v>
      </c>
      <c r="D4638" s="3" t="s">
        <v>23</v>
      </c>
      <c r="E4638" s="3" t="s">
        <v>20</v>
      </c>
      <c r="F4638" s="3" t="s">
        <v>8939</v>
      </c>
      <c r="G4638" s="3" t="s">
        <v>8940</v>
      </c>
      <c r="H4638" s="3"/>
    </row>
    <row r="4639" ht="15.75" customHeight="1">
      <c r="A4639" s="2">
        <v>45724.0</v>
      </c>
      <c r="B4639" s="3" t="s">
        <v>13</v>
      </c>
      <c r="C4639" s="3" t="s">
        <v>29</v>
      </c>
      <c r="D4639" s="3" t="s">
        <v>38</v>
      </c>
      <c r="E4639" s="3" t="s">
        <v>20</v>
      </c>
      <c r="F4639" s="3" t="s">
        <v>8941</v>
      </c>
      <c r="G4639" s="3" t="s">
        <v>8942</v>
      </c>
      <c r="H4639" s="3"/>
    </row>
    <row r="4640" ht="15.75" customHeight="1">
      <c r="A4640" s="2">
        <v>45724.0</v>
      </c>
      <c r="B4640" s="3" t="s">
        <v>13</v>
      </c>
      <c r="C4640" s="3" t="s">
        <v>29</v>
      </c>
      <c r="D4640" s="3" t="s">
        <v>23</v>
      </c>
      <c r="E4640" s="3" t="s">
        <v>20</v>
      </c>
      <c r="F4640" s="3" t="s">
        <v>8943</v>
      </c>
      <c r="G4640" s="3" t="s">
        <v>8944</v>
      </c>
      <c r="H4640" s="3"/>
    </row>
    <row r="4641" ht="15.75" customHeight="1">
      <c r="A4641" s="2">
        <v>45724.0</v>
      </c>
      <c r="B4641" s="3" t="s">
        <v>13</v>
      </c>
      <c r="C4641" s="3" t="s">
        <v>37</v>
      </c>
      <c r="D4641" s="3" t="s">
        <v>63</v>
      </c>
      <c r="E4641" s="3" t="s">
        <v>15</v>
      </c>
      <c r="F4641" s="3" t="s">
        <v>8945</v>
      </c>
      <c r="G4641" s="3" t="s">
        <v>8946</v>
      </c>
      <c r="H4641" s="3"/>
    </row>
    <row r="4642" ht="15.75" customHeight="1">
      <c r="A4642" s="2">
        <v>45724.0</v>
      </c>
      <c r="B4642" s="3" t="s">
        <v>13</v>
      </c>
      <c r="C4642" s="3" t="s">
        <v>29</v>
      </c>
      <c r="D4642" s="3" t="s">
        <v>34</v>
      </c>
      <c r="E4642" s="3" t="s">
        <v>15</v>
      </c>
      <c r="F4642" s="3" t="s">
        <v>8947</v>
      </c>
      <c r="G4642" s="3" t="s">
        <v>6928</v>
      </c>
      <c r="H4642" s="3"/>
    </row>
    <row r="4643" ht="15.75" customHeight="1">
      <c r="A4643" s="2">
        <v>45724.0</v>
      </c>
      <c r="B4643" s="3" t="s">
        <v>13</v>
      </c>
      <c r="C4643" s="3" t="s">
        <v>14</v>
      </c>
      <c r="D4643" s="3" t="s">
        <v>23</v>
      </c>
      <c r="E4643" s="3" t="s">
        <v>20</v>
      </c>
      <c r="F4643" s="3" t="s">
        <v>8948</v>
      </c>
      <c r="G4643" s="3" t="s">
        <v>8949</v>
      </c>
      <c r="H4643" s="3"/>
    </row>
    <row r="4644" ht="15.75" customHeight="1">
      <c r="A4644" s="2">
        <v>45724.0</v>
      </c>
      <c r="B4644" s="3" t="s">
        <v>13</v>
      </c>
      <c r="C4644" s="3" t="s">
        <v>18</v>
      </c>
      <c r="D4644" s="3" t="s">
        <v>26</v>
      </c>
      <c r="E4644" s="3" t="s">
        <v>20</v>
      </c>
      <c r="F4644" s="3" t="s">
        <v>8950</v>
      </c>
      <c r="G4644" s="3" t="s">
        <v>8951</v>
      </c>
      <c r="H4644" s="3"/>
    </row>
    <row r="4645" ht="15.75" customHeight="1">
      <c r="A4645" s="2">
        <v>45724.0</v>
      </c>
      <c r="B4645" s="3" t="s">
        <v>13</v>
      </c>
      <c r="C4645" s="3" t="s">
        <v>18</v>
      </c>
      <c r="D4645" s="3" t="s">
        <v>9</v>
      </c>
      <c r="E4645" s="3" t="s">
        <v>15</v>
      </c>
      <c r="F4645" s="3" t="s">
        <v>8952</v>
      </c>
      <c r="G4645" s="3" t="s">
        <v>8953</v>
      </c>
      <c r="H4645" s="3"/>
    </row>
    <row r="4646" ht="15.75" customHeight="1">
      <c r="A4646" s="2">
        <v>45724.0</v>
      </c>
      <c r="B4646" s="3" t="s">
        <v>13</v>
      </c>
      <c r="C4646" s="3" t="s">
        <v>18</v>
      </c>
      <c r="D4646" s="3" t="s">
        <v>38</v>
      </c>
      <c r="E4646" s="3" t="s">
        <v>20</v>
      </c>
      <c r="F4646" s="3" t="s">
        <v>8954</v>
      </c>
      <c r="G4646" s="3" t="s">
        <v>8955</v>
      </c>
      <c r="H4646" s="3"/>
    </row>
    <row r="4647" ht="15.75" customHeight="1">
      <c r="A4647" s="2">
        <v>45724.0</v>
      </c>
      <c r="B4647" s="3" t="s">
        <v>13</v>
      </c>
      <c r="C4647" s="3" t="s">
        <v>14</v>
      </c>
      <c r="D4647" s="3" t="s">
        <v>19</v>
      </c>
      <c r="E4647" s="3" t="s">
        <v>20</v>
      </c>
      <c r="F4647" s="3" t="s">
        <v>8956</v>
      </c>
      <c r="G4647" s="3" t="s">
        <v>8957</v>
      </c>
      <c r="H4647" s="3"/>
    </row>
    <row r="4648" ht="15.75" customHeight="1">
      <c r="A4648" s="2">
        <v>45724.0</v>
      </c>
      <c r="B4648" s="3" t="s">
        <v>13</v>
      </c>
      <c r="C4648" s="3" t="s">
        <v>18</v>
      </c>
      <c r="D4648" s="3" t="s">
        <v>34</v>
      </c>
      <c r="E4648" s="3" t="s">
        <v>15</v>
      </c>
      <c r="F4648" s="3" t="s">
        <v>8958</v>
      </c>
      <c r="G4648" s="3" t="s">
        <v>8959</v>
      </c>
      <c r="H4648" s="3"/>
    </row>
    <row r="4649" ht="15.75" customHeight="1">
      <c r="A4649" s="2">
        <v>45724.0</v>
      </c>
      <c r="B4649" s="3" t="s">
        <v>13</v>
      </c>
      <c r="C4649" s="3" t="s">
        <v>14</v>
      </c>
      <c r="D4649" s="3" t="s">
        <v>19</v>
      </c>
      <c r="E4649" s="3" t="s">
        <v>20</v>
      </c>
      <c r="F4649" s="3" t="s">
        <v>8960</v>
      </c>
      <c r="G4649" s="3" t="s">
        <v>8961</v>
      </c>
      <c r="H4649" s="3"/>
    </row>
    <row r="4650" ht="15.75" customHeight="1">
      <c r="A4650" s="2">
        <v>45724.0</v>
      </c>
      <c r="B4650" s="3" t="s">
        <v>13</v>
      </c>
      <c r="C4650" s="3" t="s">
        <v>169</v>
      </c>
      <c r="D4650" s="3" t="s">
        <v>63</v>
      </c>
      <c r="E4650" s="3" t="s">
        <v>15</v>
      </c>
      <c r="F4650" s="3" t="s">
        <v>8962</v>
      </c>
      <c r="G4650" s="3" t="s">
        <v>8963</v>
      </c>
      <c r="H4650" s="3"/>
    </row>
    <row r="4651" ht="15.75" customHeight="1">
      <c r="A4651" s="2">
        <v>45724.0</v>
      </c>
      <c r="B4651" s="3" t="s">
        <v>13</v>
      </c>
      <c r="C4651" s="3" t="s">
        <v>18</v>
      </c>
      <c r="D4651" s="3" t="s">
        <v>38</v>
      </c>
      <c r="E4651" s="3" t="s">
        <v>20</v>
      </c>
      <c r="F4651" s="3" t="s">
        <v>8964</v>
      </c>
      <c r="G4651" s="3" t="s">
        <v>8965</v>
      </c>
      <c r="H4651" s="3"/>
    </row>
    <row r="4652" ht="15.75" customHeight="1">
      <c r="A4652" s="2">
        <v>45724.0</v>
      </c>
      <c r="B4652" s="3" t="s">
        <v>13</v>
      </c>
      <c r="C4652" s="3" t="s">
        <v>169</v>
      </c>
      <c r="D4652" s="3" t="s">
        <v>34</v>
      </c>
      <c r="E4652" s="3" t="s">
        <v>15</v>
      </c>
      <c r="F4652" s="3" t="s">
        <v>4043</v>
      </c>
      <c r="G4652" s="3" t="s">
        <v>8966</v>
      </c>
      <c r="H4652" s="3"/>
    </row>
    <row r="4653" ht="15.75" customHeight="1">
      <c r="A4653" s="2">
        <v>45724.0</v>
      </c>
      <c r="B4653" s="3" t="s">
        <v>57</v>
      </c>
      <c r="C4653" s="3" t="s">
        <v>85</v>
      </c>
      <c r="D4653" s="3" t="s">
        <v>23</v>
      </c>
      <c r="E4653" s="3" t="s">
        <v>59</v>
      </c>
      <c r="F4653" s="3" t="s">
        <v>8967</v>
      </c>
      <c r="G4653" s="3" t="s">
        <v>8968</v>
      </c>
      <c r="H4653" s="3"/>
    </row>
    <row r="4654" ht="15.75" customHeight="1">
      <c r="A4654" s="2">
        <v>45724.0</v>
      </c>
      <c r="B4654" s="3" t="s">
        <v>57</v>
      </c>
      <c r="C4654" s="3" t="s">
        <v>58</v>
      </c>
      <c r="D4654" s="3" t="s">
        <v>9</v>
      </c>
      <c r="E4654" s="3" t="s">
        <v>20</v>
      </c>
      <c r="F4654" s="3" t="s">
        <v>8969</v>
      </c>
      <c r="G4654" s="3" t="s">
        <v>8970</v>
      </c>
      <c r="H4654" s="3"/>
    </row>
    <row r="4655" ht="15.75" customHeight="1">
      <c r="A4655" s="2">
        <v>45724.0</v>
      </c>
      <c r="B4655" s="3" t="s">
        <v>92</v>
      </c>
      <c r="C4655" s="3" t="s">
        <v>93</v>
      </c>
      <c r="D4655" s="3" t="s">
        <v>23</v>
      </c>
      <c r="E4655" s="3" t="s">
        <v>20</v>
      </c>
      <c r="F4655" s="3" t="s">
        <v>8971</v>
      </c>
      <c r="G4655" s="3" t="s">
        <v>8972</v>
      </c>
      <c r="H4655" s="3"/>
    </row>
    <row r="4656" ht="15.75" customHeight="1">
      <c r="A4656" s="2">
        <v>45724.0</v>
      </c>
      <c r="B4656" s="3" t="s">
        <v>57</v>
      </c>
      <c r="C4656" s="3" t="s">
        <v>85</v>
      </c>
      <c r="D4656" s="3" t="s">
        <v>34</v>
      </c>
      <c r="E4656" s="3" t="s">
        <v>20</v>
      </c>
      <c r="F4656" s="3" t="s">
        <v>8973</v>
      </c>
      <c r="G4656" s="3" t="s">
        <v>8974</v>
      </c>
      <c r="H4656" s="3"/>
    </row>
    <row r="4657" ht="15.75" customHeight="1">
      <c r="A4657" s="2">
        <v>45724.0</v>
      </c>
      <c r="B4657" s="3" t="s">
        <v>57</v>
      </c>
      <c r="C4657" s="3" t="s">
        <v>85</v>
      </c>
      <c r="D4657" s="3" t="s">
        <v>19</v>
      </c>
      <c r="E4657" s="3" t="s">
        <v>59</v>
      </c>
      <c r="F4657" s="3" t="s">
        <v>8975</v>
      </c>
      <c r="G4657" s="3" t="s">
        <v>8976</v>
      </c>
      <c r="H4657" s="3"/>
    </row>
    <row r="4658" ht="15.75" customHeight="1">
      <c r="A4658" s="2">
        <v>45724.0</v>
      </c>
      <c r="B4658" s="3" t="s">
        <v>57</v>
      </c>
      <c r="C4658" s="3" t="s">
        <v>85</v>
      </c>
      <c r="D4658" s="3" t="s">
        <v>26</v>
      </c>
      <c r="E4658" s="3" t="s">
        <v>20</v>
      </c>
      <c r="F4658" s="3" t="s">
        <v>8977</v>
      </c>
      <c r="G4658" s="3" t="s">
        <v>8978</v>
      </c>
      <c r="H4658" s="3"/>
    </row>
    <row r="4659" ht="15.75" customHeight="1">
      <c r="A4659" s="2">
        <v>45724.0</v>
      </c>
      <c r="B4659" s="3" t="s">
        <v>57</v>
      </c>
      <c r="C4659" s="3" t="s">
        <v>80</v>
      </c>
      <c r="D4659" s="3" t="s">
        <v>63</v>
      </c>
      <c r="E4659" s="3" t="s">
        <v>59</v>
      </c>
      <c r="F4659" s="3" t="s">
        <v>8979</v>
      </c>
      <c r="G4659" s="3" t="s">
        <v>8980</v>
      </c>
      <c r="H4659" s="3"/>
    </row>
    <row r="4660" ht="15.75" customHeight="1">
      <c r="A4660" s="2">
        <v>45724.0</v>
      </c>
      <c r="B4660" s="3" t="s">
        <v>57</v>
      </c>
      <c r="C4660" s="3" t="s">
        <v>80</v>
      </c>
      <c r="D4660" s="3" t="s">
        <v>68</v>
      </c>
      <c r="E4660" s="3" t="s">
        <v>59</v>
      </c>
      <c r="F4660" s="3" t="s">
        <v>8981</v>
      </c>
      <c r="G4660" s="3" t="s">
        <v>8982</v>
      </c>
      <c r="H4660" s="3"/>
    </row>
    <row r="4661" ht="15.75" customHeight="1">
      <c r="A4661" s="2">
        <v>45724.0</v>
      </c>
      <c r="B4661" s="3" t="s">
        <v>57</v>
      </c>
      <c r="C4661" s="3" t="s">
        <v>80</v>
      </c>
      <c r="D4661" s="3" t="s">
        <v>38</v>
      </c>
      <c r="E4661" s="3" t="s">
        <v>59</v>
      </c>
      <c r="F4661" s="3" t="s">
        <v>8864</v>
      </c>
      <c r="G4661" s="3" t="s">
        <v>8983</v>
      </c>
      <c r="H4661" s="3"/>
    </row>
    <row r="4662" ht="15.75" customHeight="1">
      <c r="A4662" s="2">
        <v>45724.0</v>
      </c>
      <c r="B4662" s="3" t="s">
        <v>57</v>
      </c>
      <c r="C4662" s="3" t="s">
        <v>85</v>
      </c>
      <c r="D4662" s="3" t="s">
        <v>26</v>
      </c>
      <c r="E4662" s="3" t="s">
        <v>20</v>
      </c>
      <c r="F4662" s="3" t="s">
        <v>8984</v>
      </c>
      <c r="G4662" s="3" t="s">
        <v>5039</v>
      </c>
      <c r="H4662" s="3"/>
    </row>
    <row r="4663" ht="15.75" customHeight="1">
      <c r="A4663" s="2">
        <v>45724.0</v>
      </c>
      <c r="B4663" s="3" t="s">
        <v>57</v>
      </c>
      <c r="C4663" s="3" t="s">
        <v>80</v>
      </c>
      <c r="D4663" s="3" t="s">
        <v>26</v>
      </c>
      <c r="E4663" s="3" t="s">
        <v>20</v>
      </c>
      <c r="F4663" s="3" t="s">
        <v>8985</v>
      </c>
      <c r="G4663" s="3" t="s">
        <v>8986</v>
      </c>
      <c r="H4663" s="3"/>
    </row>
    <row r="4664" ht="15.75" customHeight="1">
      <c r="A4664" s="2">
        <v>45724.0</v>
      </c>
      <c r="B4664" s="3" t="s">
        <v>57</v>
      </c>
      <c r="C4664" s="3" t="s">
        <v>71</v>
      </c>
      <c r="D4664" s="3" t="s">
        <v>63</v>
      </c>
      <c r="E4664" s="3" t="s">
        <v>59</v>
      </c>
      <c r="F4664" s="3" t="s">
        <v>8987</v>
      </c>
      <c r="G4664" s="3" t="s">
        <v>8988</v>
      </c>
      <c r="H4664" s="3"/>
    </row>
    <row r="4665" ht="15.75" customHeight="1">
      <c r="A4665" s="2">
        <v>45724.0</v>
      </c>
      <c r="B4665" s="3" t="s">
        <v>57</v>
      </c>
      <c r="C4665" s="3" t="s">
        <v>71</v>
      </c>
      <c r="D4665" s="3" t="s">
        <v>68</v>
      </c>
      <c r="E4665" s="3" t="s">
        <v>59</v>
      </c>
      <c r="F4665" s="3" t="s">
        <v>8989</v>
      </c>
      <c r="G4665" s="3" t="s">
        <v>8990</v>
      </c>
      <c r="H4665" s="3"/>
    </row>
    <row r="4666" ht="15.75" customHeight="1">
      <c r="A4666" s="2">
        <v>45724.0</v>
      </c>
      <c r="B4666" s="3" t="s">
        <v>57</v>
      </c>
      <c r="C4666" s="3" t="s">
        <v>71</v>
      </c>
      <c r="D4666" s="3" t="s">
        <v>68</v>
      </c>
      <c r="E4666" s="3" t="s">
        <v>59</v>
      </c>
      <c r="F4666" s="3" t="s">
        <v>2300</v>
      </c>
      <c r="G4666" s="3" t="s">
        <v>8991</v>
      </c>
      <c r="H4666" s="3"/>
    </row>
    <row r="4667" ht="15.75" customHeight="1">
      <c r="A4667" s="2">
        <v>45724.0</v>
      </c>
      <c r="B4667" s="3" t="s">
        <v>57</v>
      </c>
      <c r="C4667" s="3" t="s">
        <v>71</v>
      </c>
      <c r="D4667" s="3" t="s">
        <v>19</v>
      </c>
      <c r="E4667" s="3" t="s">
        <v>59</v>
      </c>
      <c r="F4667" s="3" t="s">
        <v>6662</v>
      </c>
      <c r="G4667" s="3" t="s">
        <v>8992</v>
      </c>
      <c r="H4667" s="3"/>
    </row>
    <row r="4668" ht="15.75" customHeight="1">
      <c r="A4668" s="2">
        <v>45724.0</v>
      </c>
      <c r="B4668" s="3" t="s">
        <v>57</v>
      </c>
      <c r="C4668" s="4" t="s">
        <v>62</v>
      </c>
      <c r="D4668" s="3" t="s">
        <v>68</v>
      </c>
      <c r="E4668" s="3" t="s">
        <v>59</v>
      </c>
      <c r="F4668" s="3" t="s">
        <v>8993</v>
      </c>
      <c r="G4668" s="3" t="s">
        <v>6475</v>
      </c>
      <c r="H4668" s="3"/>
    </row>
    <row r="4669" ht="15.75" customHeight="1">
      <c r="A4669" s="2">
        <v>45724.0</v>
      </c>
      <c r="B4669" s="3" t="s">
        <v>57</v>
      </c>
      <c r="C4669" s="4" t="s">
        <v>62</v>
      </c>
      <c r="D4669" s="3" t="s">
        <v>23</v>
      </c>
      <c r="E4669" s="3" t="s">
        <v>59</v>
      </c>
      <c r="F4669" s="3" t="s">
        <v>8994</v>
      </c>
      <c r="G4669" s="3" t="s">
        <v>8995</v>
      </c>
      <c r="H4669" s="3"/>
    </row>
    <row r="4670" ht="15.75" customHeight="1">
      <c r="A4670" s="2">
        <v>45724.0</v>
      </c>
      <c r="B4670" s="3" t="s">
        <v>57</v>
      </c>
      <c r="C4670" s="4" t="s">
        <v>62</v>
      </c>
      <c r="D4670" s="3" t="s">
        <v>68</v>
      </c>
      <c r="E4670" s="3" t="s">
        <v>59</v>
      </c>
      <c r="F4670" s="3" t="s">
        <v>8996</v>
      </c>
      <c r="G4670" s="3" t="s">
        <v>8997</v>
      </c>
      <c r="H4670" s="3"/>
    </row>
    <row r="4671" ht="15.75" customHeight="1">
      <c r="A4671" s="2">
        <v>45724.0</v>
      </c>
      <c r="B4671" s="3" t="s">
        <v>57</v>
      </c>
      <c r="C4671" s="3" t="s">
        <v>58</v>
      </c>
      <c r="D4671" s="3" t="s">
        <v>63</v>
      </c>
      <c r="E4671" s="3" t="s">
        <v>59</v>
      </c>
      <c r="F4671" s="3" t="s">
        <v>8998</v>
      </c>
      <c r="G4671" s="3" t="s">
        <v>8999</v>
      </c>
      <c r="H4671" s="3"/>
    </row>
    <row r="4672" ht="15.75" customHeight="1">
      <c r="A4672" s="2">
        <v>45724.0</v>
      </c>
      <c r="B4672" s="3" t="s">
        <v>57</v>
      </c>
      <c r="C4672" s="3" t="s">
        <v>58</v>
      </c>
      <c r="D4672" s="3" t="s">
        <v>63</v>
      </c>
      <c r="E4672" s="3" t="s">
        <v>59</v>
      </c>
      <c r="F4672" s="3" t="s">
        <v>9000</v>
      </c>
      <c r="G4672" s="3" t="s">
        <v>9001</v>
      </c>
      <c r="H4672" s="3"/>
    </row>
    <row r="4673" ht="15.75" customHeight="1">
      <c r="A4673" s="2">
        <v>45724.0</v>
      </c>
      <c r="B4673" s="3" t="s">
        <v>92</v>
      </c>
      <c r="C4673" s="3" t="s">
        <v>93</v>
      </c>
      <c r="D4673" s="3" t="s">
        <v>68</v>
      </c>
      <c r="E4673" s="3" t="s">
        <v>20</v>
      </c>
      <c r="F4673" s="3" t="s">
        <v>9002</v>
      </c>
      <c r="G4673" s="3" t="s">
        <v>9003</v>
      </c>
      <c r="H4673" s="3"/>
    </row>
    <row r="4674" ht="15.75" customHeight="1">
      <c r="A4674" s="2">
        <v>45724.0</v>
      </c>
      <c r="B4674" s="3" t="s">
        <v>7</v>
      </c>
      <c r="C4674" s="3" t="s">
        <v>118</v>
      </c>
      <c r="D4674" s="3" t="s">
        <v>23</v>
      </c>
      <c r="E4674" s="3" t="s">
        <v>15</v>
      </c>
      <c r="F4674" s="3" t="s">
        <v>9004</v>
      </c>
      <c r="G4674" s="3" t="s">
        <v>9005</v>
      </c>
      <c r="H4674" s="3"/>
    </row>
    <row r="4675" ht="15.75" customHeight="1">
      <c r="A4675" s="2">
        <v>45724.0</v>
      </c>
      <c r="B4675" s="3" t="s">
        <v>92</v>
      </c>
      <c r="C4675" s="3" t="s">
        <v>98</v>
      </c>
      <c r="D4675" s="3" t="s">
        <v>38</v>
      </c>
      <c r="E4675" s="3" t="s">
        <v>15</v>
      </c>
      <c r="F4675" s="3" t="s">
        <v>9006</v>
      </c>
      <c r="G4675" s="3" t="s">
        <v>9007</v>
      </c>
      <c r="H4675" s="3"/>
    </row>
    <row r="4676" ht="15.75" customHeight="1">
      <c r="A4676" s="2">
        <v>45724.0</v>
      </c>
      <c r="B4676" s="3" t="s">
        <v>7</v>
      </c>
      <c r="C4676" s="3" t="s">
        <v>131</v>
      </c>
      <c r="D4676" s="3" t="s">
        <v>9</v>
      </c>
      <c r="E4676" s="3" t="s">
        <v>10</v>
      </c>
      <c r="F4676" s="3" t="s">
        <v>9008</v>
      </c>
      <c r="G4676" s="3" t="s">
        <v>9009</v>
      </c>
      <c r="H4676" s="3"/>
    </row>
    <row r="4677" ht="15.75" customHeight="1">
      <c r="A4677" s="2">
        <v>45724.0</v>
      </c>
      <c r="B4677" s="3" t="s">
        <v>7</v>
      </c>
      <c r="C4677" s="3" t="s">
        <v>126</v>
      </c>
      <c r="D4677" s="3" t="s">
        <v>68</v>
      </c>
      <c r="E4677" s="3" t="s">
        <v>15</v>
      </c>
      <c r="F4677" s="3" t="s">
        <v>1957</v>
      </c>
      <c r="G4677" s="3" t="s">
        <v>1147</v>
      </c>
      <c r="H4677" s="3"/>
    </row>
    <row r="4678" ht="15.75" customHeight="1">
      <c r="A4678" s="2">
        <v>45724.0</v>
      </c>
      <c r="B4678" s="3" t="s">
        <v>7</v>
      </c>
      <c r="C4678" s="3" t="s">
        <v>126</v>
      </c>
      <c r="D4678" s="3" t="s">
        <v>26</v>
      </c>
      <c r="E4678" s="3" t="s">
        <v>119</v>
      </c>
      <c r="F4678" s="3" t="s">
        <v>9010</v>
      </c>
      <c r="G4678" s="3" t="s">
        <v>9011</v>
      </c>
      <c r="H4678" s="3"/>
    </row>
    <row r="4679" ht="15.75" customHeight="1">
      <c r="A4679" s="2">
        <v>45724.0</v>
      </c>
      <c r="B4679" s="3" t="s">
        <v>7</v>
      </c>
      <c r="C4679" s="3" t="s">
        <v>126</v>
      </c>
      <c r="D4679" s="3" t="s">
        <v>68</v>
      </c>
      <c r="E4679" s="3" t="s">
        <v>20</v>
      </c>
      <c r="F4679" s="3" t="s">
        <v>9012</v>
      </c>
      <c r="G4679" s="3" t="s">
        <v>694</v>
      </c>
      <c r="H4679" s="3"/>
    </row>
    <row r="4680" ht="15.75" customHeight="1">
      <c r="A4680" s="2">
        <v>45724.0</v>
      </c>
      <c r="B4680" s="3" t="s">
        <v>7</v>
      </c>
      <c r="C4680" s="3" t="s">
        <v>126</v>
      </c>
      <c r="D4680" s="3" t="s">
        <v>68</v>
      </c>
      <c r="E4680" s="3" t="s">
        <v>15</v>
      </c>
      <c r="F4680" s="3" t="s">
        <v>9013</v>
      </c>
      <c r="G4680" s="3" t="s">
        <v>9014</v>
      </c>
      <c r="H4680" s="3"/>
    </row>
    <row r="4681" ht="15.75" customHeight="1">
      <c r="A4681" s="2">
        <v>45724.0</v>
      </c>
      <c r="B4681" s="3" t="s">
        <v>7</v>
      </c>
      <c r="C4681" s="3" t="s">
        <v>126</v>
      </c>
      <c r="D4681" s="3" t="s">
        <v>63</v>
      </c>
      <c r="E4681" s="3" t="s">
        <v>20</v>
      </c>
      <c r="F4681" s="3" t="s">
        <v>9015</v>
      </c>
      <c r="G4681" s="3" t="s">
        <v>9016</v>
      </c>
      <c r="H4681" s="3"/>
    </row>
    <row r="4682" ht="15.75" customHeight="1">
      <c r="A4682" s="2">
        <v>45724.0</v>
      </c>
      <c r="B4682" s="3" t="s">
        <v>7</v>
      </c>
      <c r="C4682" s="3" t="s">
        <v>118</v>
      </c>
      <c r="D4682" s="3" t="s">
        <v>19</v>
      </c>
      <c r="E4682" s="3" t="s">
        <v>15</v>
      </c>
      <c r="F4682" s="3" t="s">
        <v>9017</v>
      </c>
      <c r="G4682" s="3" t="s">
        <v>9018</v>
      </c>
      <c r="H4682" s="3"/>
    </row>
    <row r="4683" ht="15.75" customHeight="1">
      <c r="A4683" s="2">
        <v>45724.0</v>
      </c>
      <c r="B4683" s="3" t="s">
        <v>7</v>
      </c>
      <c r="C4683" s="3" t="s">
        <v>131</v>
      </c>
      <c r="D4683" s="3" t="s">
        <v>38</v>
      </c>
      <c r="E4683" s="3" t="s">
        <v>15</v>
      </c>
      <c r="F4683" s="3" t="s">
        <v>9019</v>
      </c>
      <c r="G4683" s="3" t="s">
        <v>9020</v>
      </c>
      <c r="H4683" s="3"/>
    </row>
    <row r="4684" ht="15.75" customHeight="1">
      <c r="A4684" s="2">
        <v>45724.0</v>
      </c>
      <c r="B4684" s="3" t="s">
        <v>7</v>
      </c>
      <c r="C4684" s="3" t="s">
        <v>118</v>
      </c>
      <c r="D4684" s="3" t="s">
        <v>9</v>
      </c>
      <c r="E4684" s="3" t="s">
        <v>109</v>
      </c>
      <c r="F4684" s="3" t="s">
        <v>9021</v>
      </c>
      <c r="G4684" s="3" t="s">
        <v>9022</v>
      </c>
      <c r="H4684" s="3"/>
    </row>
    <row r="4685" ht="15.75" customHeight="1">
      <c r="A4685" s="2">
        <v>45724.0</v>
      </c>
      <c r="B4685" s="3" t="s">
        <v>7</v>
      </c>
      <c r="C4685" s="3" t="s">
        <v>106</v>
      </c>
      <c r="D4685" s="3" t="s">
        <v>68</v>
      </c>
      <c r="E4685" s="3" t="s">
        <v>15</v>
      </c>
      <c r="F4685" s="3" t="s">
        <v>197</v>
      </c>
      <c r="G4685" s="3" t="s">
        <v>9023</v>
      </c>
      <c r="H4685" s="3"/>
    </row>
    <row r="4686" ht="15.75" customHeight="1">
      <c r="A4686" s="2">
        <v>45724.0</v>
      </c>
      <c r="B4686" s="3" t="s">
        <v>7</v>
      </c>
      <c r="C4686" s="3" t="s">
        <v>106</v>
      </c>
      <c r="D4686" s="3" t="s">
        <v>34</v>
      </c>
      <c r="E4686" s="3" t="s">
        <v>10</v>
      </c>
      <c r="F4686" s="3" t="s">
        <v>9024</v>
      </c>
      <c r="G4686" s="3" t="s">
        <v>9025</v>
      </c>
      <c r="H4686" s="3"/>
    </row>
    <row r="4687" ht="15.75" customHeight="1">
      <c r="A4687" s="2">
        <v>45724.0</v>
      </c>
      <c r="B4687" s="3" t="s">
        <v>7</v>
      </c>
      <c r="C4687" s="3" t="s">
        <v>106</v>
      </c>
      <c r="D4687" s="3" t="s">
        <v>68</v>
      </c>
      <c r="E4687" s="3" t="s">
        <v>15</v>
      </c>
      <c r="F4687" s="3" t="s">
        <v>9026</v>
      </c>
      <c r="G4687" s="3" t="s">
        <v>9027</v>
      </c>
      <c r="H4687" s="3"/>
    </row>
    <row r="4688" ht="15.75" customHeight="1">
      <c r="A4688" s="2">
        <v>45724.0</v>
      </c>
      <c r="B4688" s="3" t="s">
        <v>7</v>
      </c>
      <c r="C4688" s="3" t="s">
        <v>106</v>
      </c>
      <c r="D4688" s="3" t="s">
        <v>34</v>
      </c>
      <c r="E4688" s="3" t="s">
        <v>10</v>
      </c>
      <c r="F4688" s="3" t="s">
        <v>9028</v>
      </c>
      <c r="G4688" s="3" t="s">
        <v>9029</v>
      </c>
      <c r="H4688" s="3"/>
    </row>
    <row r="4689" ht="15.75" customHeight="1">
      <c r="A4689" s="2">
        <v>45724.0</v>
      </c>
      <c r="B4689" s="3" t="s">
        <v>7</v>
      </c>
      <c r="C4689" s="3" t="s">
        <v>8</v>
      </c>
      <c r="D4689" s="3" t="s">
        <v>68</v>
      </c>
      <c r="E4689" s="3" t="s">
        <v>15</v>
      </c>
      <c r="F4689" s="3" t="s">
        <v>9030</v>
      </c>
      <c r="G4689" s="3" t="s">
        <v>9031</v>
      </c>
      <c r="H4689" s="3"/>
    </row>
    <row r="4690" ht="15.75" customHeight="1">
      <c r="A4690" s="2">
        <v>45724.0</v>
      </c>
      <c r="B4690" s="3" t="s">
        <v>7</v>
      </c>
      <c r="C4690" s="3" t="s">
        <v>8</v>
      </c>
      <c r="D4690" s="3" t="s">
        <v>34</v>
      </c>
      <c r="E4690" s="3" t="s">
        <v>109</v>
      </c>
      <c r="F4690" s="3" t="s">
        <v>9032</v>
      </c>
      <c r="G4690" s="3" t="s">
        <v>9033</v>
      </c>
      <c r="H4690" s="3"/>
    </row>
    <row r="4691" ht="15.75" customHeight="1">
      <c r="A4691" s="2">
        <v>45724.0</v>
      </c>
      <c r="B4691" s="3" t="s">
        <v>92</v>
      </c>
      <c r="C4691" s="3" t="s">
        <v>93</v>
      </c>
      <c r="D4691" s="3" t="s">
        <v>19</v>
      </c>
      <c r="E4691" s="3" t="s">
        <v>15</v>
      </c>
      <c r="F4691" s="3" t="s">
        <v>9034</v>
      </c>
      <c r="G4691" s="3" t="s">
        <v>9035</v>
      </c>
      <c r="H4691" s="3"/>
    </row>
    <row r="4692" ht="15.75" customHeight="1">
      <c r="A4692" s="2">
        <v>45724.0</v>
      </c>
      <c r="B4692" s="3" t="s">
        <v>7</v>
      </c>
      <c r="C4692" s="3" t="s">
        <v>118</v>
      </c>
      <c r="D4692" s="3" t="s">
        <v>68</v>
      </c>
      <c r="E4692" s="3" t="s">
        <v>15</v>
      </c>
      <c r="F4692" s="3" t="s">
        <v>9036</v>
      </c>
      <c r="G4692" s="3" t="s">
        <v>9037</v>
      </c>
      <c r="H4692" s="3"/>
    </row>
    <row r="4693" ht="15.75" customHeight="1">
      <c r="A4693" s="2">
        <v>45724.0</v>
      </c>
      <c r="B4693" s="3" t="s">
        <v>7</v>
      </c>
      <c r="C4693" s="3" t="s">
        <v>131</v>
      </c>
      <c r="D4693" s="3" t="s">
        <v>23</v>
      </c>
      <c r="E4693" s="3" t="s">
        <v>15</v>
      </c>
      <c r="F4693" s="3" t="s">
        <v>9038</v>
      </c>
      <c r="G4693" s="3" t="s">
        <v>9039</v>
      </c>
      <c r="H4693" s="3"/>
    </row>
    <row r="4694" ht="15.75" customHeight="1">
      <c r="A4694" s="2">
        <v>45724.0</v>
      </c>
      <c r="B4694" s="3" t="s">
        <v>7</v>
      </c>
      <c r="C4694" s="3" t="s">
        <v>118</v>
      </c>
      <c r="D4694" s="3" t="s">
        <v>19</v>
      </c>
      <c r="E4694" s="3" t="s">
        <v>101</v>
      </c>
      <c r="F4694" s="3" t="s">
        <v>9040</v>
      </c>
      <c r="G4694" s="3" t="s">
        <v>9041</v>
      </c>
      <c r="H4694" s="3"/>
    </row>
    <row r="4695" ht="15.75" customHeight="1">
      <c r="A4695" s="2">
        <v>45724.0</v>
      </c>
      <c r="B4695" s="3" t="s">
        <v>92</v>
      </c>
      <c r="C4695" s="3" t="s">
        <v>158</v>
      </c>
      <c r="D4695" s="3" t="s">
        <v>9</v>
      </c>
      <c r="E4695" s="3" t="s">
        <v>101</v>
      </c>
      <c r="F4695" s="3" t="s">
        <v>9042</v>
      </c>
      <c r="G4695" s="3" t="s">
        <v>9043</v>
      </c>
      <c r="H4695" s="3"/>
    </row>
    <row r="4696" ht="15.75" customHeight="1">
      <c r="A4696" s="2">
        <v>45724.0</v>
      </c>
      <c r="B4696" s="3" t="s">
        <v>92</v>
      </c>
      <c r="C4696" s="3" t="s">
        <v>158</v>
      </c>
      <c r="D4696" s="3" t="s">
        <v>68</v>
      </c>
      <c r="E4696" s="3" t="s">
        <v>20</v>
      </c>
      <c r="F4696" s="3" t="s">
        <v>9044</v>
      </c>
      <c r="G4696" s="3" t="s">
        <v>9045</v>
      </c>
      <c r="H4696" s="3"/>
    </row>
    <row r="4697" ht="15.75" customHeight="1">
      <c r="A4697" s="2">
        <v>45724.0</v>
      </c>
      <c r="B4697" s="3" t="s">
        <v>92</v>
      </c>
      <c r="C4697" s="3" t="s">
        <v>98</v>
      </c>
      <c r="D4697" s="3" t="s">
        <v>19</v>
      </c>
      <c r="E4697" s="3" t="s">
        <v>20</v>
      </c>
      <c r="F4697" s="3" t="s">
        <v>9046</v>
      </c>
      <c r="G4697" s="3" t="s">
        <v>9047</v>
      </c>
      <c r="H4697" s="3"/>
    </row>
    <row r="4698" ht="15.75" customHeight="1">
      <c r="A4698" s="2">
        <v>45724.0</v>
      </c>
      <c r="B4698" s="3" t="s">
        <v>92</v>
      </c>
      <c r="C4698" s="3" t="s">
        <v>98</v>
      </c>
      <c r="D4698" s="3" t="s">
        <v>34</v>
      </c>
      <c r="E4698" s="3" t="s">
        <v>101</v>
      </c>
      <c r="F4698" s="3" t="s">
        <v>9048</v>
      </c>
      <c r="G4698" s="3" t="s">
        <v>9049</v>
      </c>
      <c r="H4698" s="3"/>
    </row>
    <row r="4699" ht="15.75" customHeight="1">
      <c r="A4699" s="2">
        <v>45724.0</v>
      </c>
      <c r="B4699" s="3" t="s">
        <v>92</v>
      </c>
      <c r="C4699" s="3" t="s">
        <v>98</v>
      </c>
      <c r="D4699" s="3" t="s">
        <v>34</v>
      </c>
      <c r="E4699" s="3" t="s">
        <v>101</v>
      </c>
      <c r="F4699" s="3" t="s">
        <v>9050</v>
      </c>
      <c r="G4699" s="3" t="s">
        <v>9051</v>
      </c>
      <c r="H4699" s="3"/>
    </row>
    <row r="4700" ht="15.75" customHeight="1">
      <c r="A4700" s="2">
        <v>45724.0</v>
      </c>
      <c r="B4700" s="3" t="s">
        <v>92</v>
      </c>
      <c r="C4700" s="3" t="s">
        <v>144</v>
      </c>
      <c r="D4700" s="3" t="s">
        <v>63</v>
      </c>
      <c r="E4700" s="3" t="s">
        <v>59</v>
      </c>
      <c r="F4700" s="3" t="s">
        <v>9052</v>
      </c>
      <c r="G4700" s="3" t="s">
        <v>9053</v>
      </c>
      <c r="H4700" s="3"/>
    </row>
    <row r="4701" ht="15.75" customHeight="1">
      <c r="A4701" s="2">
        <v>45724.0</v>
      </c>
      <c r="B4701" s="3" t="s">
        <v>92</v>
      </c>
      <c r="C4701" s="3" t="s">
        <v>144</v>
      </c>
      <c r="D4701" s="3" t="s">
        <v>9</v>
      </c>
      <c r="E4701" s="3" t="s">
        <v>101</v>
      </c>
      <c r="F4701" s="3" t="s">
        <v>9054</v>
      </c>
      <c r="G4701" s="3" t="s">
        <v>9055</v>
      </c>
      <c r="H4701" s="3"/>
    </row>
    <row r="4702" ht="15.75" customHeight="1">
      <c r="A4702" s="2">
        <v>45724.0</v>
      </c>
      <c r="B4702" s="3" t="s">
        <v>92</v>
      </c>
      <c r="C4702" s="3" t="s">
        <v>144</v>
      </c>
      <c r="D4702" s="3" t="s">
        <v>26</v>
      </c>
      <c r="E4702" s="3" t="s">
        <v>15</v>
      </c>
      <c r="F4702" s="3" t="s">
        <v>9056</v>
      </c>
      <c r="G4702" s="3" t="s">
        <v>9057</v>
      </c>
      <c r="H4702" s="3"/>
    </row>
    <row r="4703" ht="15.75" customHeight="1">
      <c r="A4703" s="2">
        <v>45724.0</v>
      </c>
      <c r="B4703" s="3" t="s">
        <v>92</v>
      </c>
      <c r="C4703" s="3" t="s">
        <v>144</v>
      </c>
      <c r="D4703" s="3" t="s">
        <v>23</v>
      </c>
      <c r="E4703" s="3" t="s">
        <v>20</v>
      </c>
      <c r="F4703" s="3" t="s">
        <v>9058</v>
      </c>
      <c r="G4703" s="3" t="s">
        <v>9059</v>
      </c>
      <c r="H4703" s="3"/>
    </row>
    <row r="4704" ht="15.75" customHeight="1">
      <c r="A4704" s="2">
        <v>45724.0</v>
      </c>
      <c r="B4704" s="3" t="s">
        <v>92</v>
      </c>
      <c r="C4704" s="3" t="s">
        <v>98</v>
      </c>
      <c r="D4704" s="3" t="s">
        <v>19</v>
      </c>
      <c r="E4704" s="3" t="s">
        <v>20</v>
      </c>
      <c r="F4704" s="3" t="s">
        <v>9060</v>
      </c>
      <c r="G4704" s="3" t="s">
        <v>9061</v>
      </c>
      <c r="H4704" s="3"/>
    </row>
    <row r="4705" ht="15.75" customHeight="1">
      <c r="A4705" s="2">
        <v>45724.0</v>
      </c>
      <c r="B4705" s="3" t="s">
        <v>92</v>
      </c>
      <c r="C4705" s="4" t="s">
        <v>149</v>
      </c>
      <c r="D4705" s="3" t="s">
        <v>34</v>
      </c>
      <c r="E4705" s="3" t="s">
        <v>15</v>
      </c>
      <c r="F4705" s="3" t="s">
        <v>9062</v>
      </c>
      <c r="G4705" s="3" t="s">
        <v>5685</v>
      </c>
      <c r="H4705" s="3"/>
    </row>
    <row r="4706" ht="15.75" customHeight="1">
      <c r="A4706" s="2">
        <v>45724.0</v>
      </c>
      <c r="B4706" s="3" t="s">
        <v>92</v>
      </c>
      <c r="C4706" s="4" t="s">
        <v>149</v>
      </c>
      <c r="D4706" s="3" t="s">
        <v>26</v>
      </c>
      <c r="E4706" s="3" t="s">
        <v>15</v>
      </c>
      <c r="F4706" s="3" t="s">
        <v>9063</v>
      </c>
      <c r="G4706" s="3" t="s">
        <v>8327</v>
      </c>
      <c r="H4706" s="3"/>
    </row>
    <row r="4707" ht="15.75" customHeight="1">
      <c r="A4707" s="2">
        <v>45724.0</v>
      </c>
      <c r="B4707" s="3" t="s">
        <v>92</v>
      </c>
      <c r="C4707" s="4" t="s">
        <v>149</v>
      </c>
      <c r="D4707" s="3" t="s">
        <v>34</v>
      </c>
      <c r="E4707" s="3" t="s">
        <v>109</v>
      </c>
      <c r="F4707" s="3" t="s">
        <v>9064</v>
      </c>
      <c r="G4707" s="3" t="s">
        <v>9065</v>
      </c>
      <c r="H4707" s="3"/>
    </row>
    <row r="4708" ht="15.75" customHeight="1">
      <c r="A4708" s="2">
        <v>45724.0</v>
      </c>
      <c r="B4708" s="3" t="s">
        <v>92</v>
      </c>
      <c r="C4708" s="4" t="s">
        <v>149</v>
      </c>
      <c r="D4708" s="3" t="s">
        <v>63</v>
      </c>
      <c r="E4708" s="3" t="s">
        <v>59</v>
      </c>
      <c r="F4708" s="3" t="s">
        <v>9066</v>
      </c>
      <c r="G4708" s="3" t="s">
        <v>9067</v>
      </c>
      <c r="H4708" s="3"/>
    </row>
    <row r="4709" ht="15.75" customHeight="1">
      <c r="A4709" s="2">
        <v>45724.0</v>
      </c>
      <c r="B4709" s="3" t="s">
        <v>92</v>
      </c>
      <c r="C4709" s="3" t="s">
        <v>158</v>
      </c>
      <c r="D4709" s="3" t="s">
        <v>38</v>
      </c>
      <c r="E4709" s="3" t="s">
        <v>15</v>
      </c>
      <c r="F4709" s="3" t="s">
        <v>9068</v>
      </c>
      <c r="G4709" s="3" t="s">
        <v>9069</v>
      </c>
      <c r="H4709" s="3"/>
    </row>
    <row r="4710" ht="15.75" customHeight="1">
      <c r="A4710" s="2">
        <v>45724.0</v>
      </c>
      <c r="B4710" s="3" t="s">
        <v>92</v>
      </c>
      <c r="C4710" s="3" t="s">
        <v>158</v>
      </c>
      <c r="D4710" s="3" t="s">
        <v>9</v>
      </c>
      <c r="E4710" s="3" t="s">
        <v>101</v>
      </c>
      <c r="F4710" s="3" t="s">
        <v>9070</v>
      </c>
      <c r="G4710" s="3" t="s">
        <v>9071</v>
      </c>
      <c r="H4710" s="3"/>
    </row>
    <row r="4711" ht="15.75" customHeight="1">
      <c r="A4711" s="2">
        <v>45724.0</v>
      </c>
      <c r="B4711" s="3" t="s">
        <v>92</v>
      </c>
      <c r="C4711" s="3" t="s">
        <v>158</v>
      </c>
      <c r="D4711" s="3" t="s">
        <v>38</v>
      </c>
      <c r="E4711" s="3" t="s">
        <v>15</v>
      </c>
      <c r="F4711" s="3" t="s">
        <v>9072</v>
      </c>
      <c r="G4711" s="3" t="s">
        <v>9073</v>
      </c>
      <c r="H4711" s="3"/>
    </row>
    <row r="4712" ht="15.75" customHeight="1">
      <c r="A4712" s="2">
        <v>45724.0</v>
      </c>
      <c r="B4712" s="3" t="s">
        <v>92</v>
      </c>
      <c r="C4712" s="4" t="s">
        <v>149</v>
      </c>
      <c r="D4712" s="3" t="s">
        <v>26</v>
      </c>
      <c r="E4712" s="3" t="s">
        <v>101</v>
      </c>
      <c r="F4712" s="3" t="s">
        <v>9074</v>
      </c>
      <c r="G4712" s="3" t="s">
        <v>9075</v>
      </c>
      <c r="H4712" s="3"/>
    </row>
    <row r="4713" ht="15.75" customHeight="1">
      <c r="A4713" s="2">
        <v>45725.0</v>
      </c>
      <c r="B4713" s="3" t="s">
        <v>13</v>
      </c>
      <c r="C4713" s="3" t="s">
        <v>37</v>
      </c>
      <c r="D4713" s="3" t="s">
        <v>19</v>
      </c>
      <c r="E4713" s="3" t="s">
        <v>20</v>
      </c>
      <c r="F4713" s="3" t="s">
        <v>9076</v>
      </c>
      <c r="G4713" s="3" t="s">
        <v>9077</v>
      </c>
      <c r="H4713" s="3"/>
    </row>
    <row r="4714" ht="15.75" customHeight="1">
      <c r="A4714" s="2">
        <v>45725.0</v>
      </c>
      <c r="B4714" s="3" t="s">
        <v>13</v>
      </c>
      <c r="C4714" s="3" t="s">
        <v>37</v>
      </c>
      <c r="D4714" s="3" t="s">
        <v>34</v>
      </c>
      <c r="E4714" s="3" t="s">
        <v>101</v>
      </c>
      <c r="F4714" s="3" t="s">
        <v>9078</v>
      </c>
      <c r="G4714" s="3" t="s">
        <v>9079</v>
      </c>
      <c r="H4714" s="3"/>
    </row>
    <row r="4715" ht="15.75" customHeight="1">
      <c r="A4715" s="2">
        <v>45725.0</v>
      </c>
      <c r="B4715" s="3" t="s">
        <v>13</v>
      </c>
      <c r="C4715" s="3" t="s">
        <v>29</v>
      </c>
      <c r="D4715" s="3" t="s">
        <v>26</v>
      </c>
      <c r="E4715" s="3" t="s">
        <v>20</v>
      </c>
      <c r="F4715" s="3" t="s">
        <v>9080</v>
      </c>
      <c r="G4715" s="3" t="s">
        <v>9081</v>
      </c>
      <c r="H4715" s="3"/>
    </row>
    <row r="4716" ht="15.75" customHeight="1">
      <c r="A4716" s="2">
        <v>45725.0</v>
      </c>
      <c r="B4716" s="3" t="s">
        <v>13</v>
      </c>
      <c r="C4716" s="3" t="s">
        <v>29</v>
      </c>
      <c r="D4716" s="3" t="s">
        <v>34</v>
      </c>
      <c r="E4716" s="3" t="s">
        <v>15</v>
      </c>
      <c r="F4716" s="3" t="s">
        <v>9082</v>
      </c>
      <c r="G4716" s="3" t="s">
        <v>9083</v>
      </c>
      <c r="H4716" s="3"/>
    </row>
    <row r="4717" ht="15.75" customHeight="1">
      <c r="A4717" s="2">
        <v>45725.0</v>
      </c>
      <c r="B4717" s="3" t="s">
        <v>13</v>
      </c>
      <c r="C4717" s="3" t="s">
        <v>18</v>
      </c>
      <c r="D4717" s="3" t="s">
        <v>68</v>
      </c>
      <c r="E4717" s="3" t="s">
        <v>20</v>
      </c>
      <c r="F4717" s="3" t="s">
        <v>9084</v>
      </c>
      <c r="G4717" s="3" t="s">
        <v>9085</v>
      </c>
      <c r="H4717" s="3"/>
    </row>
    <row r="4718" ht="15.75" customHeight="1">
      <c r="A4718" s="2">
        <v>45725.0</v>
      </c>
      <c r="B4718" s="3" t="s">
        <v>13</v>
      </c>
      <c r="C4718" s="3" t="s">
        <v>18</v>
      </c>
      <c r="D4718" s="3" t="s">
        <v>9</v>
      </c>
      <c r="E4718" s="3" t="s">
        <v>15</v>
      </c>
      <c r="F4718" s="3" t="s">
        <v>9086</v>
      </c>
      <c r="G4718" s="3" t="s">
        <v>9087</v>
      </c>
      <c r="H4718" s="3"/>
    </row>
    <row r="4719" ht="15.75" customHeight="1">
      <c r="A4719" s="2">
        <v>45725.0</v>
      </c>
      <c r="B4719" s="3" t="s">
        <v>13</v>
      </c>
      <c r="C4719" s="3" t="s">
        <v>18</v>
      </c>
      <c r="D4719" s="3" t="s">
        <v>68</v>
      </c>
      <c r="E4719" s="3" t="s">
        <v>20</v>
      </c>
      <c r="F4719" s="3" t="s">
        <v>9088</v>
      </c>
      <c r="G4719" s="3" t="s">
        <v>9089</v>
      </c>
      <c r="H4719" s="3"/>
    </row>
    <row r="4720" ht="15.75" customHeight="1">
      <c r="A4720" s="2">
        <v>45725.0</v>
      </c>
      <c r="B4720" s="3" t="s">
        <v>13</v>
      </c>
      <c r="C4720" s="3" t="s">
        <v>14</v>
      </c>
      <c r="D4720" s="3" t="s">
        <v>19</v>
      </c>
      <c r="E4720" s="3" t="s">
        <v>20</v>
      </c>
      <c r="F4720" s="3" t="s">
        <v>9090</v>
      </c>
      <c r="G4720" s="3" t="s">
        <v>7737</v>
      </c>
      <c r="H4720" s="3"/>
    </row>
    <row r="4721" ht="15.75" customHeight="1">
      <c r="A4721" s="2">
        <v>45725.0</v>
      </c>
      <c r="B4721" s="3" t="s">
        <v>13</v>
      </c>
      <c r="C4721" s="3" t="s">
        <v>18</v>
      </c>
      <c r="D4721" s="3" t="s">
        <v>34</v>
      </c>
      <c r="E4721" s="3" t="s">
        <v>15</v>
      </c>
      <c r="F4721" s="3" t="s">
        <v>9091</v>
      </c>
      <c r="G4721" s="3" t="s">
        <v>9092</v>
      </c>
      <c r="H4721" s="3"/>
    </row>
    <row r="4722" ht="15.75" customHeight="1">
      <c r="A4722" s="2">
        <v>45725.0</v>
      </c>
      <c r="B4722" s="3" t="s">
        <v>13</v>
      </c>
      <c r="C4722" s="3" t="s">
        <v>14</v>
      </c>
      <c r="D4722" s="3" t="s">
        <v>9</v>
      </c>
      <c r="E4722" s="3" t="s">
        <v>15</v>
      </c>
      <c r="F4722" s="3" t="s">
        <v>9093</v>
      </c>
      <c r="G4722" s="3" t="s">
        <v>1083</v>
      </c>
      <c r="H4722" s="3"/>
    </row>
    <row r="4723" ht="15.75" customHeight="1">
      <c r="A4723" s="2">
        <v>45725.0</v>
      </c>
      <c r="B4723" s="3" t="s">
        <v>13</v>
      </c>
      <c r="C4723" s="3" t="s">
        <v>14</v>
      </c>
      <c r="D4723" s="3" t="s">
        <v>68</v>
      </c>
      <c r="E4723" s="3" t="s">
        <v>59</v>
      </c>
      <c r="F4723" s="3" t="s">
        <v>9094</v>
      </c>
      <c r="G4723" s="3" t="s">
        <v>9095</v>
      </c>
      <c r="H4723" s="3"/>
    </row>
    <row r="4724" ht="15.75" customHeight="1">
      <c r="A4724" s="2">
        <v>45725.0</v>
      </c>
      <c r="B4724" s="3" t="s">
        <v>13</v>
      </c>
      <c r="C4724" s="3" t="s">
        <v>14</v>
      </c>
      <c r="D4724" s="3" t="s">
        <v>68</v>
      </c>
      <c r="E4724" s="3" t="s">
        <v>20</v>
      </c>
      <c r="F4724" s="3" t="s">
        <v>9096</v>
      </c>
      <c r="G4724" s="3" t="s">
        <v>9097</v>
      </c>
      <c r="H4724" s="3"/>
    </row>
    <row r="4725" ht="15.75" customHeight="1">
      <c r="A4725" s="2">
        <v>45725.0</v>
      </c>
      <c r="B4725" s="3" t="s">
        <v>92</v>
      </c>
      <c r="C4725" s="3" t="s">
        <v>93</v>
      </c>
      <c r="D4725" s="3" t="s">
        <v>34</v>
      </c>
      <c r="E4725" s="3" t="s">
        <v>109</v>
      </c>
      <c r="F4725" s="3" t="s">
        <v>9098</v>
      </c>
      <c r="G4725" s="3" t="s">
        <v>9099</v>
      </c>
      <c r="H4725" s="3"/>
    </row>
    <row r="4726" ht="15.75" customHeight="1">
      <c r="A4726" s="2">
        <v>45725.0</v>
      </c>
      <c r="B4726" s="3" t="s">
        <v>92</v>
      </c>
      <c r="C4726" s="3" t="s">
        <v>93</v>
      </c>
      <c r="D4726" s="3" t="s">
        <v>63</v>
      </c>
      <c r="E4726" s="3" t="s">
        <v>59</v>
      </c>
      <c r="F4726" s="3" t="s">
        <v>9100</v>
      </c>
      <c r="G4726" s="3" t="s">
        <v>9101</v>
      </c>
      <c r="H4726" s="3"/>
    </row>
    <row r="4727" ht="15.75" customHeight="1">
      <c r="A4727" s="2">
        <v>45725.0</v>
      </c>
      <c r="B4727" s="3" t="s">
        <v>13</v>
      </c>
      <c r="C4727" s="3" t="s">
        <v>169</v>
      </c>
      <c r="D4727" s="3" t="s">
        <v>26</v>
      </c>
      <c r="E4727" s="3" t="s">
        <v>20</v>
      </c>
      <c r="F4727" s="3" t="s">
        <v>9102</v>
      </c>
      <c r="G4727" s="3" t="s">
        <v>9103</v>
      </c>
      <c r="H4727" s="3"/>
    </row>
    <row r="4728" ht="15.75" customHeight="1">
      <c r="A4728" s="2">
        <v>45725.0</v>
      </c>
      <c r="B4728" s="3" t="s">
        <v>13</v>
      </c>
      <c r="C4728" s="3" t="s">
        <v>18</v>
      </c>
      <c r="D4728" s="3" t="s">
        <v>19</v>
      </c>
      <c r="E4728" s="3" t="s">
        <v>20</v>
      </c>
      <c r="F4728" s="3" t="s">
        <v>9104</v>
      </c>
      <c r="G4728" s="3" t="s">
        <v>9105</v>
      </c>
      <c r="H4728" s="3"/>
    </row>
    <row r="4729" ht="15.75" customHeight="1">
      <c r="A4729" s="2">
        <v>45725.0</v>
      </c>
      <c r="B4729" s="3" t="s">
        <v>13</v>
      </c>
      <c r="C4729" s="3" t="s">
        <v>169</v>
      </c>
      <c r="D4729" s="3" t="s">
        <v>63</v>
      </c>
      <c r="E4729" s="3" t="s">
        <v>15</v>
      </c>
      <c r="F4729" s="3" t="s">
        <v>9106</v>
      </c>
      <c r="G4729" s="3" t="s">
        <v>9107</v>
      </c>
      <c r="H4729" s="3"/>
    </row>
    <row r="4730" ht="15.75" customHeight="1">
      <c r="A4730" s="2">
        <v>45725.0</v>
      </c>
      <c r="B4730" s="3" t="s">
        <v>92</v>
      </c>
      <c r="C4730" s="3" t="s">
        <v>93</v>
      </c>
      <c r="D4730" s="3" t="s">
        <v>19</v>
      </c>
      <c r="E4730" s="3" t="s">
        <v>20</v>
      </c>
      <c r="F4730" s="3" t="s">
        <v>9108</v>
      </c>
      <c r="G4730" s="3" t="s">
        <v>6241</v>
      </c>
      <c r="H4730" s="3"/>
    </row>
    <row r="4731" ht="15.75" customHeight="1">
      <c r="A4731" s="2">
        <v>45725.0</v>
      </c>
      <c r="B4731" s="3" t="s">
        <v>13</v>
      </c>
      <c r="C4731" s="3" t="s">
        <v>169</v>
      </c>
      <c r="D4731" s="3" t="s">
        <v>34</v>
      </c>
      <c r="E4731" s="3" t="s">
        <v>15</v>
      </c>
      <c r="F4731" s="3" t="s">
        <v>9109</v>
      </c>
      <c r="G4731" s="3" t="s">
        <v>9110</v>
      </c>
      <c r="H4731" s="3"/>
    </row>
    <row r="4732" ht="15.75" customHeight="1">
      <c r="A4732" s="2">
        <v>45725.0</v>
      </c>
      <c r="B4732" s="3" t="s">
        <v>57</v>
      </c>
      <c r="C4732" s="3" t="s">
        <v>85</v>
      </c>
      <c r="D4732" s="3" t="s">
        <v>9</v>
      </c>
      <c r="E4732" s="3" t="s">
        <v>15</v>
      </c>
      <c r="F4732" s="3" t="s">
        <v>9111</v>
      </c>
      <c r="G4732" s="3" t="s">
        <v>9112</v>
      </c>
      <c r="H4732" s="3"/>
    </row>
    <row r="4733" ht="15.75" customHeight="1">
      <c r="A4733" s="2">
        <v>45725.0</v>
      </c>
      <c r="B4733" s="3" t="s">
        <v>57</v>
      </c>
      <c r="C4733" s="3" t="s">
        <v>85</v>
      </c>
      <c r="D4733" s="3" t="s">
        <v>68</v>
      </c>
      <c r="E4733" s="3" t="s">
        <v>59</v>
      </c>
      <c r="F4733" s="3" t="s">
        <v>9113</v>
      </c>
      <c r="G4733" s="3" t="s">
        <v>9114</v>
      </c>
      <c r="H4733" s="3"/>
    </row>
    <row r="4734" ht="15.75" customHeight="1">
      <c r="A4734" s="2">
        <v>45725.0</v>
      </c>
      <c r="B4734" s="3" t="s">
        <v>57</v>
      </c>
      <c r="C4734" s="3" t="s">
        <v>80</v>
      </c>
      <c r="D4734" s="3" t="s">
        <v>23</v>
      </c>
      <c r="E4734" s="3" t="s">
        <v>59</v>
      </c>
      <c r="F4734" s="3" t="s">
        <v>9115</v>
      </c>
      <c r="G4734" s="3" t="s">
        <v>9116</v>
      </c>
      <c r="H4734" s="3"/>
    </row>
    <row r="4735" ht="15.75" customHeight="1">
      <c r="A4735" s="2">
        <v>45725.0</v>
      </c>
      <c r="B4735" s="3" t="s">
        <v>57</v>
      </c>
      <c r="C4735" s="3" t="s">
        <v>80</v>
      </c>
      <c r="D4735" s="3" t="s">
        <v>23</v>
      </c>
      <c r="E4735" s="3" t="s">
        <v>59</v>
      </c>
      <c r="F4735" s="3" t="s">
        <v>9117</v>
      </c>
      <c r="G4735" s="3" t="s">
        <v>9118</v>
      </c>
      <c r="H4735" s="3"/>
    </row>
    <row r="4736" ht="15.75" customHeight="1">
      <c r="A4736" s="2">
        <v>45725.0</v>
      </c>
      <c r="B4736" s="3" t="s">
        <v>57</v>
      </c>
      <c r="C4736" s="3" t="s">
        <v>85</v>
      </c>
      <c r="D4736" s="3" t="s">
        <v>38</v>
      </c>
      <c r="E4736" s="3" t="s">
        <v>20</v>
      </c>
      <c r="F4736" s="3" t="s">
        <v>9119</v>
      </c>
      <c r="G4736" s="3" t="s">
        <v>9120</v>
      </c>
      <c r="H4736" s="3"/>
    </row>
    <row r="4737" ht="15.75" customHeight="1">
      <c r="A4737" s="2">
        <v>45725.0</v>
      </c>
      <c r="B4737" s="3" t="s">
        <v>57</v>
      </c>
      <c r="C4737" s="3" t="s">
        <v>80</v>
      </c>
      <c r="D4737" s="3" t="s">
        <v>9</v>
      </c>
      <c r="E4737" s="3" t="s">
        <v>20</v>
      </c>
      <c r="F4737" s="3" t="s">
        <v>350</v>
      </c>
      <c r="G4737" s="3" t="s">
        <v>9121</v>
      </c>
      <c r="H4737" s="3"/>
    </row>
    <row r="4738" ht="15.75" customHeight="1">
      <c r="A4738" s="2">
        <v>45725.0</v>
      </c>
      <c r="B4738" s="3" t="s">
        <v>57</v>
      </c>
      <c r="C4738" s="3" t="s">
        <v>71</v>
      </c>
      <c r="D4738" s="3" t="s">
        <v>34</v>
      </c>
      <c r="E4738" s="3" t="s">
        <v>15</v>
      </c>
      <c r="F4738" s="3" t="s">
        <v>9122</v>
      </c>
      <c r="G4738" s="3" t="s">
        <v>9123</v>
      </c>
      <c r="H4738" s="3"/>
    </row>
    <row r="4739" ht="15.75" customHeight="1">
      <c r="A4739" s="2">
        <v>45725.0</v>
      </c>
      <c r="B4739" s="3" t="s">
        <v>13</v>
      </c>
      <c r="C4739" s="3" t="s">
        <v>169</v>
      </c>
      <c r="D4739" s="3" t="s">
        <v>63</v>
      </c>
      <c r="E4739" s="3" t="s">
        <v>101</v>
      </c>
      <c r="F4739" s="3" t="s">
        <v>9124</v>
      </c>
      <c r="G4739" s="3" t="s">
        <v>9125</v>
      </c>
      <c r="H4739" s="3"/>
    </row>
    <row r="4740" ht="15.75" customHeight="1">
      <c r="A4740" s="2">
        <v>45725.0</v>
      </c>
      <c r="B4740" s="3" t="s">
        <v>57</v>
      </c>
      <c r="C4740" s="3" t="s">
        <v>71</v>
      </c>
      <c r="D4740" s="3" t="s">
        <v>9</v>
      </c>
      <c r="E4740" s="3" t="s">
        <v>15</v>
      </c>
      <c r="F4740" s="3" t="s">
        <v>9126</v>
      </c>
      <c r="G4740" s="3" t="s">
        <v>9127</v>
      </c>
      <c r="H4740" s="3"/>
    </row>
    <row r="4741" ht="15.75" customHeight="1">
      <c r="A4741" s="2">
        <v>45725.0</v>
      </c>
      <c r="B4741" s="3" t="s">
        <v>57</v>
      </c>
      <c r="C4741" s="4" t="s">
        <v>62</v>
      </c>
      <c r="D4741" s="3" t="s">
        <v>23</v>
      </c>
      <c r="E4741" s="3" t="s">
        <v>59</v>
      </c>
      <c r="F4741" s="3" t="s">
        <v>9128</v>
      </c>
      <c r="G4741" s="3" t="s">
        <v>9129</v>
      </c>
      <c r="H4741" s="3"/>
    </row>
    <row r="4742" ht="15.75" customHeight="1">
      <c r="A4742" s="2">
        <v>45725.0</v>
      </c>
      <c r="B4742" s="3" t="s">
        <v>57</v>
      </c>
      <c r="C4742" s="4" t="s">
        <v>62</v>
      </c>
      <c r="D4742" s="3" t="s">
        <v>23</v>
      </c>
      <c r="E4742" s="3" t="s">
        <v>59</v>
      </c>
      <c r="F4742" s="3" t="s">
        <v>9130</v>
      </c>
      <c r="G4742" s="3" t="s">
        <v>9131</v>
      </c>
      <c r="H4742" s="3"/>
    </row>
    <row r="4743" ht="15.75" customHeight="1">
      <c r="A4743" s="2">
        <v>45725.0</v>
      </c>
      <c r="B4743" s="3" t="s">
        <v>57</v>
      </c>
      <c r="C4743" s="3" t="s">
        <v>58</v>
      </c>
      <c r="D4743" s="3" t="s">
        <v>19</v>
      </c>
      <c r="E4743" s="3" t="s">
        <v>20</v>
      </c>
      <c r="F4743" s="3" t="s">
        <v>9132</v>
      </c>
      <c r="G4743" s="3" t="s">
        <v>9133</v>
      </c>
      <c r="H4743" s="3"/>
    </row>
    <row r="4744" ht="15.75" customHeight="1">
      <c r="A4744" s="2">
        <v>45725.0</v>
      </c>
      <c r="B4744" s="3" t="s">
        <v>57</v>
      </c>
      <c r="C4744" s="3" t="s">
        <v>58</v>
      </c>
      <c r="D4744" s="3" t="s">
        <v>9</v>
      </c>
      <c r="E4744" s="3" t="s">
        <v>20</v>
      </c>
      <c r="F4744" s="3" t="s">
        <v>9134</v>
      </c>
      <c r="G4744" s="3" t="s">
        <v>9135</v>
      </c>
      <c r="H4744" s="3"/>
    </row>
    <row r="4745" ht="15.75" customHeight="1">
      <c r="A4745" s="2">
        <v>45725.0</v>
      </c>
      <c r="B4745" s="3" t="s">
        <v>57</v>
      </c>
      <c r="C4745" s="3" t="s">
        <v>58</v>
      </c>
      <c r="D4745" s="3" t="s">
        <v>9</v>
      </c>
      <c r="E4745" s="3" t="s">
        <v>15</v>
      </c>
      <c r="F4745" s="3" t="s">
        <v>9136</v>
      </c>
      <c r="G4745" s="3" t="s">
        <v>9137</v>
      </c>
      <c r="H4745" s="3"/>
    </row>
    <row r="4746" ht="15.75" customHeight="1">
      <c r="A4746" s="2">
        <v>45725.0</v>
      </c>
      <c r="B4746" s="3" t="s">
        <v>57</v>
      </c>
      <c r="C4746" s="3" t="s">
        <v>58</v>
      </c>
      <c r="D4746" s="3" t="s">
        <v>68</v>
      </c>
      <c r="E4746" s="3" t="s">
        <v>59</v>
      </c>
      <c r="F4746" s="3" t="s">
        <v>9138</v>
      </c>
      <c r="G4746" s="3" t="s">
        <v>9139</v>
      </c>
      <c r="H4746" s="3"/>
    </row>
    <row r="4747" ht="15.75" customHeight="1">
      <c r="A4747" s="2">
        <v>45725.0</v>
      </c>
      <c r="B4747" s="3" t="s">
        <v>13</v>
      </c>
      <c r="C4747" s="3" t="s">
        <v>169</v>
      </c>
      <c r="D4747" s="3" t="s">
        <v>26</v>
      </c>
      <c r="E4747" s="3" t="s">
        <v>20</v>
      </c>
      <c r="F4747" s="3" t="s">
        <v>9140</v>
      </c>
      <c r="G4747" s="3" t="s">
        <v>9141</v>
      </c>
      <c r="H4747" s="3"/>
    </row>
    <row r="4748" ht="15.75" customHeight="1">
      <c r="A4748" s="2">
        <v>45725.0</v>
      </c>
      <c r="B4748" s="3" t="s">
        <v>57</v>
      </c>
      <c r="C4748" s="3" t="s">
        <v>71</v>
      </c>
      <c r="D4748" s="3" t="s">
        <v>63</v>
      </c>
      <c r="E4748" s="3" t="s">
        <v>59</v>
      </c>
      <c r="F4748" s="3" t="s">
        <v>9142</v>
      </c>
      <c r="G4748" s="3" t="s">
        <v>9143</v>
      </c>
      <c r="H4748" s="3"/>
    </row>
    <row r="4749" ht="15.75" customHeight="1">
      <c r="A4749" s="2">
        <v>45725.0</v>
      </c>
      <c r="B4749" s="3" t="s">
        <v>92</v>
      </c>
      <c r="C4749" s="3" t="s">
        <v>98</v>
      </c>
      <c r="D4749" s="3" t="s">
        <v>34</v>
      </c>
      <c r="E4749" s="3" t="s">
        <v>101</v>
      </c>
      <c r="F4749" s="3" t="s">
        <v>9144</v>
      </c>
      <c r="G4749" s="3" t="s">
        <v>9145</v>
      </c>
      <c r="H4749" s="3"/>
    </row>
    <row r="4750" ht="15.75" customHeight="1">
      <c r="A4750" s="2">
        <v>45725.0</v>
      </c>
      <c r="B4750" s="3" t="s">
        <v>7</v>
      </c>
      <c r="C4750" s="3" t="s">
        <v>8</v>
      </c>
      <c r="D4750" s="3" t="s">
        <v>68</v>
      </c>
      <c r="E4750" s="3" t="s">
        <v>15</v>
      </c>
      <c r="F4750" s="3" t="s">
        <v>9146</v>
      </c>
      <c r="G4750" s="3" t="s">
        <v>9147</v>
      </c>
      <c r="H4750" s="3"/>
    </row>
    <row r="4751" ht="15.75" customHeight="1">
      <c r="A4751" s="2">
        <v>45725.0</v>
      </c>
      <c r="B4751" s="3" t="s">
        <v>92</v>
      </c>
      <c r="C4751" s="3" t="s">
        <v>98</v>
      </c>
      <c r="D4751" s="3" t="s">
        <v>9</v>
      </c>
      <c r="E4751" s="3" t="s">
        <v>10</v>
      </c>
      <c r="F4751" s="3" t="s">
        <v>9148</v>
      </c>
      <c r="G4751" s="3" t="s">
        <v>9149</v>
      </c>
      <c r="H4751" s="3"/>
    </row>
    <row r="4752" ht="15.75" customHeight="1">
      <c r="A4752" s="2">
        <v>45725.0</v>
      </c>
      <c r="B4752" s="3" t="s">
        <v>7</v>
      </c>
      <c r="C4752" s="3" t="s">
        <v>126</v>
      </c>
      <c r="D4752" s="3" t="s">
        <v>23</v>
      </c>
      <c r="E4752" s="3" t="s">
        <v>101</v>
      </c>
      <c r="F4752" s="3" t="s">
        <v>9150</v>
      </c>
      <c r="G4752" s="3" t="s">
        <v>9151</v>
      </c>
      <c r="H4752" s="3"/>
    </row>
    <row r="4753" ht="15.75" customHeight="1">
      <c r="A4753" s="2">
        <v>45725.0</v>
      </c>
      <c r="B4753" s="3" t="s">
        <v>7</v>
      </c>
      <c r="C4753" s="3" t="s">
        <v>126</v>
      </c>
      <c r="D4753" s="3" t="s">
        <v>63</v>
      </c>
      <c r="E4753" s="3" t="s">
        <v>15</v>
      </c>
      <c r="F4753" s="3" t="s">
        <v>9152</v>
      </c>
      <c r="G4753" s="3" t="s">
        <v>9153</v>
      </c>
      <c r="H4753" s="3"/>
    </row>
    <row r="4754" ht="15.75" customHeight="1">
      <c r="A4754" s="2">
        <v>45725.0</v>
      </c>
      <c r="B4754" s="3" t="s">
        <v>7</v>
      </c>
      <c r="C4754" s="3" t="s">
        <v>118</v>
      </c>
      <c r="D4754" s="3" t="s">
        <v>34</v>
      </c>
      <c r="E4754" s="3" t="s">
        <v>258</v>
      </c>
      <c r="F4754" s="3" t="s">
        <v>9154</v>
      </c>
      <c r="G4754" s="3" t="s">
        <v>9155</v>
      </c>
      <c r="H4754" s="3"/>
    </row>
    <row r="4755" ht="15.75" customHeight="1">
      <c r="A4755" s="2">
        <v>45725.0</v>
      </c>
      <c r="B4755" s="3" t="s">
        <v>7</v>
      </c>
      <c r="C4755" s="3" t="s">
        <v>118</v>
      </c>
      <c r="D4755" s="3" t="s">
        <v>63</v>
      </c>
      <c r="E4755" s="3" t="s">
        <v>15</v>
      </c>
      <c r="F4755" s="3" t="s">
        <v>9156</v>
      </c>
      <c r="G4755" s="3" t="s">
        <v>9157</v>
      </c>
      <c r="H4755" s="3"/>
    </row>
    <row r="4756" ht="15.75" customHeight="1">
      <c r="A4756" s="2">
        <v>45725.0</v>
      </c>
      <c r="B4756" s="3" t="s">
        <v>7</v>
      </c>
      <c r="C4756" s="3" t="s">
        <v>118</v>
      </c>
      <c r="D4756" s="3" t="s">
        <v>23</v>
      </c>
      <c r="E4756" s="3" t="s">
        <v>101</v>
      </c>
      <c r="F4756" s="3" t="s">
        <v>9158</v>
      </c>
      <c r="G4756" s="3" t="s">
        <v>9159</v>
      </c>
      <c r="H4756" s="3"/>
    </row>
    <row r="4757" ht="15.75" customHeight="1">
      <c r="A4757" s="2">
        <v>45725.0</v>
      </c>
      <c r="B4757" s="3" t="s">
        <v>7</v>
      </c>
      <c r="C4757" s="3" t="s">
        <v>118</v>
      </c>
      <c r="D4757" s="3" t="s">
        <v>34</v>
      </c>
      <c r="E4757" s="3" t="s">
        <v>10</v>
      </c>
      <c r="F4757" s="3" t="s">
        <v>9160</v>
      </c>
      <c r="G4757" s="3" t="s">
        <v>9161</v>
      </c>
      <c r="H4757" s="3"/>
    </row>
    <row r="4758" ht="15.75" customHeight="1">
      <c r="A4758" s="2">
        <v>45725.0</v>
      </c>
      <c r="B4758" s="3" t="s">
        <v>7</v>
      </c>
      <c r="C4758" s="3" t="s">
        <v>106</v>
      </c>
      <c r="D4758" s="3" t="s">
        <v>23</v>
      </c>
      <c r="E4758" s="3" t="s">
        <v>15</v>
      </c>
      <c r="F4758" s="3" t="s">
        <v>9162</v>
      </c>
      <c r="G4758" s="3" t="s">
        <v>9163</v>
      </c>
      <c r="H4758" s="3"/>
    </row>
    <row r="4759" ht="15.75" customHeight="1">
      <c r="A4759" s="2">
        <v>45725.0</v>
      </c>
      <c r="B4759" s="3" t="s">
        <v>7</v>
      </c>
      <c r="C4759" s="3" t="s">
        <v>106</v>
      </c>
      <c r="D4759" s="3" t="s">
        <v>19</v>
      </c>
      <c r="E4759" s="3" t="s">
        <v>101</v>
      </c>
      <c r="F4759" s="3" t="s">
        <v>9164</v>
      </c>
      <c r="G4759" s="3" t="s">
        <v>9165</v>
      </c>
      <c r="H4759" s="3"/>
    </row>
    <row r="4760" ht="15.75" customHeight="1">
      <c r="A4760" s="2">
        <v>45725.0</v>
      </c>
      <c r="B4760" s="3" t="s">
        <v>7</v>
      </c>
      <c r="C4760" s="3" t="s">
        <v>106</v>
      </c>
      <c r="D4760" s="3" t="s">
        <v>63</v>
      </c>
      <c r="E4760" s="3" t="s">
        <v>20</v>
      </c>
      <c r="F4760" s="3" t="s">
        <v>9166</v>
      </c>
      <c r="G4760" s="3" t="s">
        <v>9167</v>
      </c>
      <c r="H4760" s="3"/>
    </row>
    <row r="4761" ht="15.75" customHeight="1">
      <c r="A4761" s="2">
        <v>45725.0</v>
      </c>
      <c r="B4761" s="3" t="s">
        <v>7</v>
      </c>
      <c r="C4761" s="3" t="s">
        <v>106</v>
      </c>
      <c r="D4761" s="3" t="s">
        <v>26</v>
      </c>
      <c r="E4761" s="3" t="s">
        <v>1097</v>
      </c>
      <c r="F4761" s="3" t="s">
        <v>9168</v>
      </c>
      <c r="G4761" s="3" t="s">
        <v>9169</v>
      </c>
      <c r="H4761" s="3"/>
    </row>
    <row r="4762" ht="15.75" customHeight="1">
      <c r="A4762" s="2">
        <v>45725.0</v>
      </c>
      <c r="B4762" s="3" t="s">
        <v>7</v>
      </c>
      <c r="C4762" s="3" t="s">
        <v>8</v>
      </c>
      <c r="D4762" s="3" t="s">
        <v>9</v>
      </c>
      <c r="E4762" s="3" t="s">
        <v>258</v>
      </c>
      <c r="F4762" s="3" t="s">
        <v>9170</v>
      </c>
      <c r="G4762" s="3" t="s">
        <v>9171</v>
      </c>
      <c r="H4762" s="3"/>
    </row>
    <row r="4763" ht="15.75" customHeight="1">
      <c r="A4763" s="2">
        <v>45725.0</v>
      </c>
      <c r="B4763" s="3" t="s">
        <v>7</v>
      </c>
      <c r="C4763" s="3" t="s">
        <v>8</v>
      </c>
      <c r="D4763" s="3" t="s">
        <v>34</v>
      </c>
      <c r="E4763" s="3" t="s">
        <v>10</v>
      </c>
      <c r="F4763" s="3" t="s">
        <v>9172</v>
      </c>
      <c r="G4763" s="3" t="s">
        <v>9173</v>
      </c>
      <c r="H4763" s="3"/>
    </row>
    <row r="4764" ht="15.75" customHeight="1">
      <c r="A4764" s="2">
        <v>45725.0</v>
      </c>
      <c r="B4764" s="3" t="s">
        <v>7</v>
      </c>
      <c r="C4764" s="3" t="s">
        <v>8</v>
      </c>
      <c r="D4764" s="3" t="s">
        <v>38</v>
      </c>
      <c r="E4764" s="3" t="s">
        <v>101</v>
      </c>
      <c r="F4764" s="3" t="s">
        <v>9174</v>
      </c>
      <c r="G4764" s="3" t="s">
        <v>9175</v>
      </c>
      <c r="H4764" s="3"/>
    </row>
    <row r="4765" ht="15.75" customHeight="1">
      <c r="A4765" s="2">
        <v>45725.0</v>
      </c>
      <c r="B4765" s="3" t="s">
        <v>7</v>
      </c>
      <c r="C4765" s="3" t="s">
        <v>8</v>
      </c>
      <c r="D4765" s="3" t="s">
        <v>9</v>
      </c>
      <c r="E4765" s="3" t="s">
        <v>258</v>
      </c>
      <c r="F4765" s="3" t="s">
        <v>9176</v>
      </c>
      <c r="G4765" s="3" t="s">
        <v>9177</v>
      </c>
      <c r="H4765" s="3"/>
    </row>
    <row r="4766" ht="15.75" customHeight="1">
      <c r="A4766" s="2">
        <v>45725.0</v>
      </c>
      <c r="B4766" s="3" t="s">
        <v>92</v>
      </c>
      <c r="C4766" s="3" t="s">
        <v>98</v>
      </c>
      <c r="D4766" s="3" t="s">
        <v>63</v>
      </c>
      <c r="E4766" s="3" t="s">
        <v>101</v>
      </c>
      <c r="F4766" s="3" t="s">
        <v>9178</v>
      </c>
      <c r="G4766" s="3" t="s">
        <v>9179</v>
      </c>
      <c r="H4766" s="3"/>
    </row>
    <row r="4767" ht="15.75" customHeight="1">
      <c r="A4767" s="2">
        <v>45725.0</v>
      </c>
      <c r="B4767" s="3" t="s">
        <v>7</v>
      </c>
      <c r="C4767" s="3" t="s">
        <v>131</v>
      </c>
      <c r="D4767" s="3" t="s">
        <v>63</v>
      </c>
      <c r="E4767" s="3" t="s">
        <v>15</v>
      </c>
      <c r="F4767" s="3" t="s">
        <v>9180</v>
      </c>
      <c r="G4767" s="3" t="s">
        <v>9181</v>
      </c>
      <c r="H4767" s="3"/>
    </row>
    <row r="4768" ht="15.75" customHeight="1">
      <c r="A4768" s="2">
        <v>45725.0</v>
      </c>
      <c r="B4768" s="3" t="s">
        <v>7</v>
      </c>
      <c r="C4768" s="3" t="s">
        <v>131</v>
      </c>
      <c r="D4768" s="3" t="s">
        <v>68</v>
      </c>
      <c r="E4768" s="3" t="s">
        <v>15</v>
      </c>
      <c r="F4768" s="3" t="s">
        <v>9182</v>
      </c>
      <c r="G4768" s="3" t="s">
        <v>9183</v>
      </c>
      <c r="H4768" s="3"/>
    </row>
    <row r="4769" ht="15.75" customHeight="1">
      <c r="A4769" s="2">
        <v>45725.0</v>
      </c>
      <c r="B4769" s="3" t="s">
        <v>7</v>
      </c>
      <c r="C4769" s="3" t="s">
        <v>118</v>
      </c>
      <c r="D4769" s="3" t="s">
        <v>34</v>
      </c>
      <c r="E4769" s="3" t="s">
        <v>109</v>
      </c>
      <c r="F4769" s="3" t="s">
        <v>9184</v>
      </c>
      <c r="G4769" s="3" t="s">
        <v>9185</v>
      </c>
      <c r="H4769" s="3"/>
    </row>
    <row r="4770" ht="15.75" customHeight="1">
      <c r="A4770" s="2">
        <v>45725.0</v>
      </c>
      <c r="B4770" s="3" t="s">
        <v>7</v>
      </c>
      <c r="C4770" s="3" t="s">
        <v>131</v>
      </c>
      <c r="D4770" s="3" t="s">
        <v>19</v>
      </c>
      <c r="E4770" s="3" t="s">
        <v>15</v>
      </c>
      <c r="F4770" s="3" t="s">
        <v>5294</v>
      </c>
      <c r="G4770" s="3" t="s">
        <v>9186</v>
      </c>
      <c r="H4770" s="3"/>
    </row>
    <row r="4771" ht="15.75" customHeight="1">
      <c r="A4771" s="2">
        <v>45725.0</v>
      </c>
      <c r="B4771" s="3" t="s">
        <v>7</v>
      </c>
      <c r="C4771" s="3" t="s">
        <v>131</v>
      </c>
      <c r="D4771" s="3" t="s">
        <v>68</v>
      </c>
      <c r="E4771" s="3" t="s">
        <v>15</v>
      </c>
      <c r="F4771" s="3" t="s">
        <v>9187</v>
      </c>
      <c r="G4771" s="3" t="s">
        <v>9188</v>
      </c>
      <c r="H4771" s="3"/>
    </row>
    <row r="4772" ht="15.75" customHeight="1">
      <c r="A4772" s="2">
        <v>45725.0</v>
      </c>
      <c r="B4772" s="3" t="s">
        <v>92</v>
      </c>
      <c r="C4772" s="3" t="s">
        <v>98</v>
      </c>
      <c r="D4772" s="3" t="s">
        <v>63</v>
      </c>
      <c r="E4772" s="3" t="s">
        <v>59</v>
      </c>
      <c r="F4772" s="3" t="s">
        <v>9189</v>
      </c>
      <c r="G4772" s="3" t="s">
        <v>9190</v>
      </c>
      <c r="H4772" s="3"/>
    </row>
    <row r="4773" ht="15.75" customHeight="1">
      <c r="A4773" s="2">
        <v>45725.0</v>
      </c>
      <c r="B4773" s="3" t="s">
        <v>92</v>
      </c>
      <c r="C4773" s="3" t="s">
        <v>144</v>
      </c>
      <c r="D4773" s="3" t="s">
        <v>23</v>
      </c>
      <c r="E4773" s="3" t="s">
        <v>15</v>
      </c>
      <c r="F4773" s="3" t="s">
        <v>9191</v>
      </c>
      <c r="G4773" s="3" t="s">
        <v>9192</v>
      </c>
      <c r="H4773" s="3"/>
    </row>
    <row r="4774" ht="15.75" customHeight="1">
      <c r="A4774" s="2">
        <v>45725.0</v>
      </c>
      <c r="B4774" s="3" t="s">
        <v>92</v>
      </c>
      <c r="C4774" s="3" t="s">
        <v>144</v>
      </c>
      <c r="D4774" s="3" t="s">
        <v>26</v>
      </c>
      <c r="E4774" s="3" t="s">
        <v>101</v>
      </c>
      <c r="F4774" s="3" t="s">
        <v>9193</v>
      </c>
      <c r="G4774" s="3" t="s">
        <v>9194</v>
      </c>
      <c r="H4774" s="3"/>
    </row>
    <row r="4775" ht="15.75" customHeight="1">
      <c r="A4775" s="2">
        <v>45725.0</v>
      </c>
      <c r="B4775" s="3" t="s">
        <v>92</v>
      </c>
      <c r="C4775" s="3" t="s">
        <v>144</v>
      </c>
      <c r="D4775" s="3" t="s">
        <v>23</v>
      </c>
      <c r="E4775" s="3" t="s">
        <v>20</v>
      </c>
      <c r="F4775" s="3" t="s">
        <v>9195</v>
      </c>
      <c r="G4775" s="3" t="s">
        <v>7418</v>
      </c>
      <c r="H4775" s="3"/>
    </row>
    <row r="4776" ht="15.75" customHeight="1">
      <c r="A4776" s="2">
        <v>45725.0</v>
      </c>
      <c r="B4776" s="3" t="s">
        <v>92</v>
      </c>
      <c r="C4776" s="3" t="s">
        <v>144</v>
      </c>
      <c r="D4776" s="3" t="s">
        <v>23</v>
      </c>
      <c r="E4776" s="3" t="s">
        <v>20</v>
      </c>
      <c r="F4776" s="3" t="s">
        <v>9196</v>
      </c>
      <c r="G4776" s="3" t="s">
        <v>9197</v>
      </c>
      <c r="H4776" s="3"/>
    </row>
    <row r="4777" ht="15.75" customHeight="1">
      <c r="A4777" s="2">
        <v>45725.0</v>
      </c>
      <c r="B4777" s="3" t="s">
        <v>92</v>
      </c>
      <c r="C4777" s="3" t="s">
        <v>144</v>
      </c>
      <c r="D4777" s="3" t="s">
        <v>68</v>
      </c>
      <c r="E4777" s="3" t="s">
        <v>20</v>
      </c>
      <c r="F4777" s="3" t="s">
        <v>9198</v>
      </c>
      <c r="G4777" s="3" t="s">
        <v>9199</v>
      </c>
      <c r="H4777" s="3"/>
    </row>
    <row r="4778" ht="15.75" customHeight="1">
      <c r="A4778" s="2">
        <v>45725.0</v>
      </c>
      <c r="B4778" s="3" t="s">
        <v>92</v>
      </c>
      <c r="C4778" s="4" t="s">
        <v>149</v>
      </c>
      <c r="D4778" s="3" t="s">
        <v>68</v>
      </c>
      <c r="E4778" s="3" t="s">
        <v>15</v>
      </c>
      <c r="F4778" s="3" t="s">
        <v>9200</v>
      </c>
      <c r="G4778" s="3" t="s">
        <v>9201</v>
      </c>
      <c r="H4778" s="3"/>
    </row>
    <row r="4779" ht="15.75" customHeight="1">
      <c r="A4779" s="2">
        <v>45725.0</v>
      </c>
      <c r="B4779" s="3" t="s">
        <v>92</v>
      </c>
      <c r="C4779" s="3" t="s">
        <v>98</v>
      </c>
      <c r="D4779" s="3" t="s">
        <v>9</v>
      </c>
      <c r="E4779" s="3" t="s">
        <v>109</v>
      </c>
      <c r="F4779" s="3" t="s">
        <v>9202</v>
      </c>
      <c r="G4779" s="3" t="s">
        <v>9203</v>
      </c>
      <c r="H4779" s="3"/>
    </row>
    <row r="4780" ht="15.75" customHeight="1">
      <c r="A4780" s="2">
        <v>45725.0</v>
      </c>
      <c r="B4780" s="3" t="s">
        <v>92</v>
      </c>
      <c r="C4780" s="4" t="s">
        <v>149</v>
      </c>
      <c r="D4780" s="3" t="s">
        <v>23</v>
      </c>
      <c r="E4780" s="3" t="s">
        <v>20</v>
      </c>
      <c r="F4780" s="3" t="s">
        <v>9204</v>
      </c>
      <c r="G4780" s="3" t="s">
        <v>1697</v>
      </c>
      <c r="H4780" s="3"/>
    </row>
    <row r="4781" ht="15.75" customHeight="1">
      <c r="A4781" s="2">
        <v>45725.0</v>
      </c>
      <c r="B4781" s="3" t="s">
        <v>92</v>
      </c>
      <c r="C4781" s="3" t="s">
        <v>158</v>
      </c>
      <c r="D4781" s="3" t="s">
        <v>26</v>
      </c>
      <c r="E4781" s="3" t="s">
        <v>101</v>
      </c>
      <c r="F4781" s="3" t="s">
        <v>9205</v>
      </c>
      <c r="G4781" s="3" t="s">
        <v>9206</v>
      </c>
      <c r="H4781" s="3"/>
    </row>
    <row r="4782" ht="15.75" customHeight="1">
      <c r="A4782" s="2">
        <v>45725.0</v>
      </c>
      <c r="B4782" s="3" t="s">
        <v>92</v>
      </c>
      <c r="C4782" s="3" t="s">
        <v>158</v>
      </c>
      <c r="D4782" s="3" t="s">
        <v>23</v>
      </c>
      <c r="E4782" s="3" t="s">
        <v>15</v>
      </c>
      <c r="F4782" s="3" t="s">
        <v>9207</v>
      </c>
      <c r="G4782" s="3" t="s">
        <v>9208</v>
      </c>
      <c r="H4782" s="3"/>
    </row>
    <row r="4783" ht="15.75" customHeight="1">
      <c r="A4783" s="2">
        <v>45725.0</v>
      </c>
      <c r="B4783" s="3" t="s">
        <v>92</v>
      </c>
      <c r="C4783" s="3" t="s">
        <v>158</v>
      </c>
      <c r="D4783" s="3" t="s">
        <v>63</v>
      </c>
      <c r="E4783" s="3" t="s">
        <v>109</v>
      </c>
      <c r="F4783" s="3" t="s">
        <v>9209</v>
      </c>
      <c r="G4783" s="3" t="s">
        <v>9210</v>
      </c>
      <c r="H4783" s="3"/>
    </row>
    <row r="4784" ht="15.75" customHeight="1">
      <c r="A4784" s="2">
        <v>45725.0</v>
      </c>
      <c r="B4784" s="3" t="s">
        <v>92</v>
      </c>
      <c r="C4784" s="3" t="s">
        <v>158</v>
      </c>
      <c r="D4784" s="3" t="s">
        <v>23</v>
      </c>
      <c r="E4784" s="3" t="s">
        <v>20</v>
      </c>
      <c r="F4784" s="3" t="s">
        <v>9211</v>
      </c>
      <c r="G4784" s="3" t="s">
        <v>9212</v>
      </c>
      <c r="H4784" s="3"/>
    </row>
    <row r="4785" ht="15.75" customHeight="1">
      <c r="A4785" s="2">
        <v>45725.0</v>
      </c>
      <c r="B4785" s="3" t="s">
        <v>7</v>
      </c>
      <c r="C4785" s="3" t="s">
        <v>131</v>
      </c>
      <c r="D4785" s="3" t="s">
        <v>34</v>
      </c>
      <c r="E4785" s="3" t="s">
        <v>109</v>
      </c>
      <c r="F4785" s="3" t="s">
        <v>9213</v>
      </c>
      <c r="G4785" s="3" t="s">
        <v>9214</v>
      </c>
      <c r="H4785" s="3"/>
    </row>
    <row r="4786" ht="15.75" customHeight="1">
      <c r="A4786" s="2">
        <v>45725.0</v>
      </c>
      <c r="B4786" s="3" t="s">
        <v>92</v>
      </c>
      <c r="C4786" s="4" t="s">
        <v>149</v>
      </c>
      <c r="D4786" s="3" t="s">
        <v>38</v>
      </c>
      <c r="E4786" s="3" t="s">
        <v>101</v>
      </c>
      <c r="F4786" s="3" t="s">
        <v>9215</v>
      </c>
      <c r="G4786" s="3" t="s">
        <v>9216</v>
      </c>
      <c r="H4786" s="3"/>
    </row>
    <row r="4787" ht="15.75" customHeight="1">
      <c r="A4787" s="2">
        <v>45726.0</v>
      </c>
      <c r="B4787" s="3" t="s">
        <v>13</v>
      </c>
      <c r="C4787" s="3" t="s">
        <v>169</v>
      </c>
      <c r="D4787" s="3" t="s">
        <v>38</v>
      </c>
      <c r="E4787" s="3" t="s">
        <v>20</v>
      </c>
      <c r="F4787" s="3" t="s">
        <v>9217</v>
      </c>
      <c r="G4787" s="3" t="s">
        <v>6418</v>
      </c>
      <c r="H4787" s="3"/>
    </row>
    <row r="4788" ht="15.75" customHeight="1">
      <c r="A4788" s="2">
        <v>45726.0</v>
      </c>
      <c r="B4788" s="3" t="s">
        <v>13</v>
      </c>
      <c r="C4788" s="3" t="s">
        <v>37</v>
      </c>
      <c r="D4788" s="3" t="s">
        <v>19</v>
      </c>
      <c r="E4788" s="3" t="s">
        <v>20</v>
      </c>
      <c r="F4788" s="3" t="s">
        <v>9218</v>
      </c>
      <c r="G4788" s="3" t="s">
        <v>9219</v>
      </c>
      <c r="H4788" s="3"/>
    </row>
    <row r="4789" ht="15.75" customHeight="1">
      <c r="A4789" s="2">
        <v>45726.0</v>
      </c>
      <c r="B4789" s="3" t="s">
        <v>13</v>
      </c>
      <c r="C4789" s="3" t="s">
        <v>37</v>
      </c>
      <c r="D4789" s="3" t="s">
        <v>23</v>
      </c>
      <c r="E4789" s="3" t="s">
        <v>20</v>
      </c>
      <c r="F4789" s="3" t="s">
        <v>7793</v>
      </c>
      <c r="G4789" s="3" t="s">
        <v>9220</v>
      </c>
      <c r="H4789" s="3"/>
    </row>
    <row r="4790" ht="15.75" customHeight="1">
      <c r="A4790" s="2">
        <v>45726.0</v>
      </c>
      <c r="B4790" s="3" t="s">
        <v>13</v>
      </c>
      <c r="C4790" s="3" t="s">
        <v>37</v>
      </c>
      <c r="D4790" s="3" t="s">
        <v>26</v>
      </c>
      <c r="E4790" s="3" t="s">
        <v>20</v>
      </c>
      <c r="F4790" s="3" t="s">
        <v>9221</v>
      </c>
      <c r="G4790" s="3" t="s">
        <v>9222</v>
      </c>
      <c r="H4790" s="3"/>
    </row>
    <row r="4791" ht="15.75" customHeight="1">
      <c r="A4791" s="2">
        <v>45726.0</v>
      </c>
      <c r="B4791" s="3" t="s">
        <v>13</v>
      </c>
      <c r="C4791" s="3" t="s">
        <v>37</v>
      </c>
      <c r="D4791" s="3" t="s">
        <v>23</v>
      </c>
      <c r="E4791" s="3" t="s">
        <v>20</v>
      </c>
      <c r="F4791" s="3" t="s">
        <v>9223</v>
      </c>
      <c r="G4791" s="3" t="s">
        <v>9224</v>
      </c>
      <c r="H4791" s="3"/>
    </row>
    <row r="4792" ht="15.75" customHeight="1">
      <c r="A4792" s="2">
        <v>45726.0</v>
      </c>
      <c r="B4792" s="3" t="s">
        <v>13</v>
      </c>
      <c r="C4792" s="3" t="s">
        <v>37</v>
      </c>
      <c r="D4792" s="3" t="s">
        <v>26</v>
      </c>
      <c r="E4792" s="3" t="s">
        <v>15</v>
      </c>
      <c r="F4792" s="3" t="s">
        <v>9225</v>
      </c>
      <c r="G4792" s="3" t="s">
        <v>9226</v>
      </c>
      <c r="H4792" s="3"/>
    </row>
    <row r="4793" ht="15.75" customHeight="1">
      <c r="A4793" s="2">
        <v>45726.0</v>
      </c>
      <c r="B4793" s="3" t="s">
        <v>13</v>
      </c>
      <c r="C4793" s="3" t="s">
        <v>29</v>
      </c>
      <c r="D4793" s="3" t="s">
        <v>23</v>
      </c>
      <c r="E4793" s="3" t="s">
        <v>20</v>
      </c>
      <c r="F4793" s="3" t="s">
        <v>9227</v>
      </c>
      <c r="G4793" s="3" t="s">
        <v>9228</v>
      </c>
      <c r="H4793" s="3"/>
    </row>
    <row r="4794" ht="15.75" customHeight="1">
      <c r="A4794" s="2">
        <v>45726.0</v>
      </c>
      <c r="B4794" s="3" t="s">
        <v>13</v>
      </c>
      <c r="C4794" s="3" t="s">
        <v>29</v>
      </c>
      <c r="D4794" s="3" t="s">
        <v>34</v>
      </c>
      <c r="E4794" s="3" t="s">
        <v>101</v>
      </c>
      <c r="F4794" s="3" t="s">
        <v>9229</v>
      </c>
      <c r="G4794" s="3" t="s">
        <v>9230</v>
      </c>
      <c r="H4794" s="3"/>
    </row>
    <row r="4795" ht="15.75" customHeight="1">
      <c r="A4795" s="2">
        <v>45726.0</v>
      </c>
      <c r="B4795" s="3" t="s">
        <v>13</v>
      </c>
      <c r="C4795" s="3" t="s">
        <v>18</v>
      </c>
      <c r="D4795" s="3" t="s">
        <v>23</v>
      </c>
      <c r="E4795" s="3" t="s">
        <v>20</v>
      </c>
      <c r="F4795" s="3" t="s">
        <v>9231</v>
      </c>
      <c r="G4795" s="3" t="s">
        <v>9232</v>
      </c>
      <c r="H4795" s="3"/>
    </row>
    <row r="4796" ht="15.75" customHeight="1">
      <c r="A4796" s="2">
        <v>45726.0</v>
      </c>
      <c r="B4796" s="3" t="s">
        <v>13</v>
      </c>
      <c r="C4796" s="3" t="s">
        <v>29</v>
      </c>
      <c r="D4796" s="3" t="s">
        <v>68</v>
      </c>
      <c r="E4796" s="3" t="s">
        <v>20</v>
      </c>
      <c r="F4796" s="3" t="s">
        <v>9233</v>
      </c>
      <c r="G4796" s="3" t="s">
        <v>4466</v>
      </c>
      <c r="H4796" s="3"/>
    </row>
    <row r="4797" ht="15.75" customHeight="1">
      <c r="A4797" s="2">
        <v>45726.0</v>
      </c>
      <c r="B4797" s="3" t="s">
        <v>13</v>
      </c>
      <c r="C4797" s="3" t="s">
        <v>29</v>
      </c>
      <c r="D4797" s="3" t="s">
        <v>63</v>
      </c>
      <c r="E4797" s="3" t="s">
        <v>59</v>
      </c>
      <c r="F4797" s="3" t="s">
        <v>9234</v>
      </c>
      <c r="G4797" s="3" t="s">
        <v>9235</v>
      </c>
      <c r="H4797" s="3"/>
    </row>
    <row r="4798" ht="15.75" customHeight="1">
      <c r="A4798" s="2">
        <v>45726.0</v>
      </c>
      <c r="B4798" s="3" t="s">
        <v>13</v>
      </c>
      <c r="C4798" s="3" t="s">
        <v>18</v>
      </c>
      <c r="D4798" s="3" t="s">
        <v>68</v>
      </c>
      <c r="E4798" s="3" t="s">
        <v>20</v>
      </c>
      <c r="F4798" s="3" t="s">
        <v>9236</v>
      </c>
      <c r="G4798" s="3" t="s">
        <v>9237</v>
      </c>
      <c r="H4798" s="3"/>
    </row>
    <row r="4799" ht="15.75" customHeight="1">
      <c r="A4799" s="2">
        <v>45726.0</v>
      </c>
      <c r="B4799" s="3" t="s">
        <v>13</v>
      </c>
      <c r="C4799" s="3" t="s">
        <v>18</v>
      </c>
      <c r="D4799" s="3" t="s">
        <v>38</v>
      </c>
      <c r="E4799" s="3" t="s">
        <v>20</v>
      </c>
      <c r="F4799" s="3" t="s">
        <v>9238</v>
      </c>
      <c r="G4799" s="3" t="s">
        <v>9239</v>
      </c>
      <c r="H4799" s="3"/>
    </row>
    <row r="4800" ht="15.75" customHeight="1">
      <c r="A4800" s="2">
        <v>45726.0</v>
      </c>
      <c r="B4800" s="3" t="s">
        <v>13</v>
      </c>
      <c r="C4800" s="3" t="s">
        <v>18</v>
      </c>
      <c r="D4800" s="3" t="s">
        <v>26</v>
      </c>
      <c r="E4800" s="3" t="s">
        <v>15</v>
      </c>
      <c r="F4800" s="3" t="s">
        <v>9240</v>
      </c>
      <c r="G4800" s="3" t="s">
        <v>4854</v>
      </c>
      <c r="H4800" s="3"/>
    </row>
    <row r="4801" ht="15.75" customHeight="1">
      <c r="A4801" s="2">
        <v>45726.0</v>
      </c>
      <c r="B4801" s="3" t="s">
        <v>13</v>
      </c>
      <c r="C4801" s="3" t="s">
        <v>14</v>
      </c>
      <c r="D4801" s="3" t="s">
        <v>23</v>
      </c>
      <c r="E4801" s="3" t="s">
        <v>59</v>
      </c>
      <c r="F4801" s="3" t="s">
        <v>1523</v>
      </c>
      <c r="G4801" s="3" t="s">
        <v>5585</v>
      </c>
      <c r="H4801" s="3"/>
    </row>
    <row r="4802" ht="15.75" customHeight="1">
      <c r="A4802" s="2">
        <v>45726.0</v>
      </c>
      <c r="B4802" s="3" t="s">
        <v>13</v>
      </c>
      <c r="C4802" s="3" t="s">
        <v>29</v>
      </c>
      <c r="D4802" s="3" t="s">
        <v>68</v>
      </c>
      <c r="E4802" s="3" t="s">
        <v>59</v>
      </c>
      <c r="F4802" s="3" t="s">
        <v>9241</v>
      </c>
      <c r="G4802" s="3" t="s">
        <v>9242</v>
      </c>
      <c r="H4802" s="3"/>
    </row>
    <row r="4803" ht="15.75" customHeight="1">
      <c r="A4803" s="2">
        <v>45726.0</v>
      </c>
      <c r="B4803" s="3" t="s">
        <v>13</v>
      </c>
      <c r="C4803" s="3" t="s">
        <v>169</v>
      </c>
      <c r="D4803" s="3" t="s">
        <v>23</v>
      </c>
      <c r="E4803" s="3" t="s">
        <v>20</v>
      </c>
      <c r="F4803" s="3" t="s">
        <v>9243</v>
      </c>
      <c r="G4803" s="3" t="s">
        <v>9244</v>
      </c>
      <c r="H4803" s="3"/>
    </row>
    <row r="4804" ht="15.75" customHeight="1">
      <c r="A4804" s="2">
        <v>45726.0</v>
      </c>
      <c r="B4804" s="3" t="s">
        <v>57</v>
      </c>
      <c r="C4804" s="3" t="s">
        <v>85</v>
      </c>
      <c r="D4804" s="3" t="s">
        <v>19</v>
      </c>
      <c r="E4804" s="3" t="s">
        <v>20</v>
      </c>
      <c r="F4804" s="3" t="s">
        <v>9245</v>
      </c>
      <c r="G4804" s="3" t="s">
        <v>9246</v>
      </c>
      <c r="H4804" s="3"/>
    </row>
    <row r="4805" ht="15.75" customHeight="1">
      <c r="A4805" s="2">
        <v>45726.0</v>
      </c>
      <c r="B4805" s="3" t="s">
        <v>13</v>
      </c>
      <c r="C4805" s="3" t="s">
        <v>169</v>
      </c>
      <c r="D4805" s="3" t="s">
        <v>38</v>
      </c>
      <c r="E4805" s="3" t="s">
        <v>20</v>
      </c>
      <c r="F4805" s="3" t="s">
        <v>9247</v>
      </c>
      <c r="G4805" s="3" t="s">
        <v>9248</v>
      </c>
      <c r="H4805" s="3"/>
    </row>
    <row r="4806" ht="15.75" customHeight="1">
      <c r="A4806" s="2">
        <v>45726.0</v>
      </c>
      <c r="B4806" s="3" t="s">
        <v>13</v>
      </c>
      <c r="C4806" s="3" t="s">
        <v>14</v>
      </c>
      <c r="D4806" s="3" t="s">
        <v>38</v>
      </c>
      <c r="E4806" s="3" t="s">
        <v>20</v>
      </c>
      <c r="F4806" s="3" t="s">
        <v>9249</v>
      </c>
      <c r="G4806" s="3" t="s">
        <v>9250</v>
      </c>
      <c r="H4806" s="3"/>
    </row>
    <row r="4807" ht="15.75" customHeight="1">
      <c r="A4807" s="2">
        <v>45726.0</v>
      </c>
      <c r="B4807" s="3" t="s">
        <v>57</v>
      </c>
      <c r="C4807" s="3" t="s">
        <v>85</v>
      </c>
      <c r="D4807" s="3" t="s">
        <v>9</v>
      </c>
      <c r="E4807" s="3" t="s">
        <v>15</v>
      </c>
      <c r="F4807" s="3" t="s">
        <v>9251</v>
      </c>
      <c r="G4807" s="3" t="s">
        <v>9252</v>
      </c>
      <c r="H4807" s="3"/>
    </row>
    <row r="4808" ht="15.75" customHeight="1">
      <c r="A4808" s="2">
        <v>45726.0</v>
      </c>
      <c r="B4808" s="3" t="s">
        <v>57</v>
      </c>
      <c r="C4808" s="3" t="s">
        <v>80</v>
      </c>
      <c r="D4808" s="3" t="s">
        <v>63</v>
      </c>
      <c r="E4808" s="3" t="s">
        <v>59</v>
      </c>
      <c r="F4808" s="3" t="s">
        <v>9253</v>
      </c>
      <c r="G4808" s="3" t="s">
        <v>9254</v>
      </c>
      <c r="H4808" s="3"/>
    </row>
    <row r="4809" ht="15.75" customHeight="1">
      <c r="A4809" s="2">
        <v>45726.0</v>
      </c>
      <c r="B4809" s="3" t="s">
        <v>57</v>
      </c>
      <c r="C4809" s="3" t="s">
        <v>80</v>
      </c>
      <c r="D4809" s="3" t="s">
        <v>19</v>
      </c>
      <c r="E4809" s="3" t="s">
        <v>20</v>
      </c>
      <c r="F4809" s="3" t="s">
        <v>9255</v>
      </c>
      <c r="G4809" s="3" t="s">
        <v>9256</v>
      </c>
      <c r="H4809" s="3"/>
    </row>
    <row r="4810" ht="15.75" customHeight="1">
      <c r="A4810" s="2">
        <v>45726.0</v>
      </c>
      <c r="B4810" s="3" t="s">
        <v>57</v>
      </c>
      <c r="C4810" s="3" t="s">
        <v>80</v>
      </c>
      <c r="D4810" s="3" t="s">
        <v>34</v>
      </c>
      <c r="E4810" s="3" t="s">
        <v>20</v>
      </c>
      <c r="F4810" s="3" t="s">
        <v>9257</v>
      </c>
      <c r="G4810" s="3" t="s">
        <v>9086</v>
      </c>
      <c r="H4810" s="3"/>
    </row>
    <row r="4811" ht="15.75" customHeight="1">
      <c r="A4811" s="2">
        <v>45726.0</v>
      </c>
      <c r="B4811" s="3" t="s">
        <v>57</v>
      </c>
      <c r="C4811" s="3" t="s">
        <v>80</v>
      </c>
      <c r="D4811" s="3" t="s">
        <v>23</v>
      </c>
      <c r="E4811" s="3" t="s">
        <v>20</v>
      </c>
      <c r="F4811" s="3" t="s">
        <v>8114</v>
      </c>
      <c r="G4811" s="3" t="s">
        <v>9258</v>
      </c>
      <c r="H4811" s="3"/>
    </row>
    <row r="4812" ht="15.75" customHeight="1">
      <c r="A4812" s="2">
        <v>45726.0</v>
      </c>
      <c r="B4812" s="3" t="s">
        <v>57</v>
      </c>
      <c r="C4812" s="3" t="s">
        <v>71</v>
      </c>
      <c r="D4812" s="3" t="s">
        <v>26</v>
      </c>
      <c r="E4812" s="3" t="s">
        <v>20</v>
      </c>
      <c r="F4812" s="3" t="s">
        <v>640</v>
      </c>
      <c r="G4812" s="3" t="s">
        <v>965</v>
      </c>
      <c r="H4812" s="3"/>
    </row>
    <row r="4813" ht="15.75" customHeight="1">
      <c r="A4813" s="2">
        <v>45726.0</v>
      </c>
      <c r="B4813" s="3" t="s">
        <v>13</v>
      </c>
      <c r="C4813" s="3" t="s">
        <v>169</v>
      </c>
      <c r="D4813" s="3" t="s">
        <v>68</v>
      </c>
      <c r="E4813" s="3" t="s">
        <v>59</v>
      </c>
      <c r="F4813" s="3" t="s">
        <v>9259</v>
      </c>
      <c r="G4813" s="3" t="s">
        <v>9260</v>
      </c>
      <c r="H4813" s="3"/>
    </row>
    <row r="4814" ht="15.75" customHeight="1">
      <c r="A4814" s="2">
        <v>45726.0</v>
      </c>
      <c r="B4814" s="3" t="s">
        <v>57</v>
      </c>
      <c r="C4814" s="3" t="s">
        <v>71</v>
      </c>
      <c r="D4814" s="3" t="s">
        <v>23</v>
      </c>
      <c r="E4814" s="3" t="s">
        <v>20</v>
      </c>
      <c r="F4814" s="3" t="s">
        <v>9261</v>
      </c>
      <c r="G4814" s="3" t="s">
        <v>9262</v>
      </c>
      <c r="H4814" s="3"/>
    </row>
    <row r="4815" ht="15.75" customHeight="1">
      <c r="A4815" s="2">
        <v>45726.0</v>
      </c>
      <c r="B4815" s="3" t="s">
        <v>57</v>
      </c>
      <c r="C4815" s="4" t="s">
        <v>62</v>
      </c>
      <c r="D4815" s="3" t="s">
        <v>19</v>
      </c>
      <c r="E4815" s="3" t="s">
        <v>59</v>
      </c>
      <c r="F4815" s="3" t="s">
        <v>9263</v>
      </c>
      <c r="G4815" s="3" t="s">
        <v>9264</v>
      </c>
      <c r="H4815" s="3"/>
    </row>
    <row r="4816" ht="15.75" customHeight="1">
      <c r="A4816" s="2">
        <v>45726.0</v>
      </c>
      <c r="B4816" s="3" t="s">
        <v>57</v>
      </c>
      <c r="C4816" s="4" t="s">
        <v>62</v>
      </c>
      <c r="D4816" s="3" t="s">
        <v>9</v>
      </c>
      <c r="E4816" s="3" t="s">
        <v>15</v>
      </c>
      <c r="F4816" s="3" t="s">
        <v>9265</v>
      </c>
      <c r="G4816" s="3" t="s">
        <v>9266</v>
      </c>
      <c r="H4816" s="3"/>
    </row>
    <row r="4817" ht="15.75" customHeight="1">
      <c r="A4817" s="2">
        <v>45726.0</v>
      </c>
      <c r="B4817" s="3" t="s">
        <v>57</v>
      </c>
      <c r="C4817" s="4" t="s">
        <v>62</v>
      </c>
      <c r="D4817" s="3" t="s">
        <v>68</v>
      </c>
      <c r="E4817" s="3" t="s">
        <v>59</v>
      </c>
      <c r="F4817" s="3" t="s">
        <v>9267</v>
      </c>
      <c r="G4817" s="3" t="s">
        <v>9235</v>
      </c>
      <c r="H4817" s="3"/>
    </row>
    <row r="4818" ht="15.75" customHeight="1">
      <c r="A4818" s="2">
        <v>45726.0</v>
      </c>
      <c r="B4818" s="3" t="s">
        <v>57</v>
      </c>
      <c r="C4818" s="4" t="s">
        <v>62</v>
      </c>
      <c r="D4818" s="3" t="s">
        <v>68</v>
      </c>
      <c r="E4818" s="3" t="s">
        <v>59</v>
      </c>
      <c r="F4818" s="3" t="s">
        <v>9268</v>
      </c>
      <c r="G4818" s="3" t="s">
        <v>9269</v>
      </c>
      <c r="H4818" s="3"/>
    </row>
    <row r="4819" ht="15.75" customHeight="1">
      <c r="A4819" s="2">
        <v>45726.0</v>
      </c>
      <c r="B4819" s="3" t="s">
        <v>57</v>
      </c>
      <c r="C4819" s="3" t="s">
        <v>58</v>
      </c>
      <c r="D4819" s="3" t="s">
        <v>19</v>
      </c>
      <c r="E4819" s="3" t="s">
        <v>59</v>
      </c>
      <c r="F4819" s="3" t="s">
        <v>9270</v>
      </c>
      <c r="G4819" s="3" t="s">
        <v>9271</v>
      </c>
      <c r="H4819" s="3"/>
    </row>
    <row r="4820" ht="15.75" customHeight="1">
      <c r="A4820" s="2">
        <v>45726.0</v>
      </c>
      <c r="B4820" s="3" t="s">
        <v>57</v>
      </c>
      <c r="C4820" s="3" t="s">
        <v>58</v>
      </c>
      <c r="D4820" s="3" t="s">
        <v>9</v>
      </c>
      <c r="E4820" s="3" t="s">
        <v>20</v>
      </c>
      <c r="F4820" s="3" t="s">
        <v>9272</v>
      </c>
      <c r="G4820" s="3" t="s">
        <v>9273</v>
      </c>
      <c r="H4820" s="3"/>
    </row>
    <row r="4821" ht="15.75" customHeight="1">
      <c r="A4821" s="2">
        <v>45726.0</v>
      </c>
      <c r="B4821" s="3" t="s">
        <v>57</v>
      </c>
      <c r="C4821" s="3" t="s">
        <v>58</v>
      </c>
      <c r="D4821" s="3" t="s">
        <v>34</v>
      </c>
      <c r="E4821" s="3" t="s">
        <v>20</v>
      </c>
      <c r="F4821" s="3" t="s">
        <v>9274</v>
      </c>
      <c r="G4821" s="3" t="s">
        <v>9275</v>
      </c>
      <c r="H4821" s="3"/>
    </row>
    <row r="4822" ht="15.75" customHeight="1">
      <c r="A4822" s="2">
        <v>45726.0</v>
      </c>
      <c r="B4822" s="3" t="s">
        <v>57</v>
      </c>
      <c r="C4822" s="3" t="s">
        <v>71</v>
      </c>
      <c r="D4822" s="3" t="s">
        <v>68</v>
      </c>
      <c r="E4822" s="3" t="s">
        <v>59</v>
      </c>
      <c r="F4822" s="3" t="s">
        <v>9276</v>
      </c>
      <c r="G4822" s="3" t="s">
        <v>9277</v>
      </c>
      <c r="H4822" s="3"/>
    </row>
    <row r="4823" ht="15.75" customHeight="1">
      <c r="A4823" s="2">
        <v>45726.0</v>
      </c>
      <c r="B4823" s="3" t="s">
        <v>13</v>
      </c>
      <c r="C4823" s="3" t="s">
        <v>14</v>
      </c>
      <c r="D4823" s="3" t="s">
        <v>68</v>
      </c>
      <c r="E4823" s="3" t="s">
        <v>59</v>
      </c>
      <c r="F4823" s="3" t="s">
        <v>274</v>
      </c>
      <c r="G4823" s="3" t="s">
        <v>9278</v>
      </c>
      <c r="H4823" s="3"/>
    </row>
    <row r="4824" ht="15.75" customHeight="1">
      <c r="A4824" s="2">
        <v>45726.0</v>
      </c>
      <c r="B4824" s="3" t="s">
        <v>13</v>
      </c>
      <c r="C4824" s="3" t="s">
        <v>14</v>
      </c>
      <c r="D4824" s="3" t="s">
        <v>63</v>
      </c>
      <c r="E4824" s="3" t="s">
        <v>15</v>
      </c>
      <c r="F4824" s="3" t="s">
        <v>7045</v>
      </c>
      <c r="G4824" s="3" t="s">
        <v>9279</v>
      </c>
      <c r="H4824" s="3"/>
    </row>
    <row r="4825" ht="15.75" customHeight="1">
      <c r="A4825" s="2">
        <v>45726.0</v>
      </c>
      <c r="B4825" s="3" t="s">
        <v>92</v>
      </c>
      <c r="C4825" s="3" t="s">
        <v>93</v>
      </c>
      <c r="D4825" s="3" t="s">
        <v>63</v>
      </c>
      <c r="E4825" s="3" t="s">
        <v>59</v>
      </c>
      <c r="F4825" s="3" t="s">
        <v>9280</v>
      </c>
      <c r="G4825" s="3" t="s">
        <v>9281</v>
      </c>
      <c r="H4825" s="3"/>
    </row>
    <row r="4826" ht="15.75" customHeight="1">
      <c r="A4826" s="2">
        <v>45726.0</v>
      </c>
      <c r="B4826" s="3" t="s">
        <v>7</v>
      </c>
      <c r="C4826" s="3" t="s">
        <v>131</v>
      </c>
      <c r="D4826" s="3" t="s">
        <v>68</v>
      </c>
      <c r="E4826" s="3" t="s">
        <v>15</v>
      </c>
      <c r="F4826" s="3" t="s">
        <v>9282</v>
      </c>
      <c r="G4826" s="3" t="s">
        <v>5109</v>
      </c>
      <c r="H4826" s="3"/>
    </row>
    <row r="4827" ht="15.75" customHeight="1">
      <c r="A4827" s="2">
        <v>45726.0</v>
      </c>
      <c r="B4827" s="3" t="s">
        <v>7</v>
      </c>
      <c r="C4827" s="3" t="s">
        <v>126</v>
      </c>
      <c r="D4827" s="3" t="s">
        <v>38</v>
      </c>
      <c r="E4827" s="3" t="s">
        <v>109</v>
      </c>
      <c r="F4827" s="3" t="s">
        <v>9283</v>
      </c>
      <c r="G4827" s="3" t="s">
        <v>9284</v>
      </c>
      <c r="H4827" s="3"/>
    </row>
    <row r="4828" ht="15.75" customHeight="1">
      <c r="A4828" s="2">
        <v>45726.0</v>
      </c>
      <c r="B4828" s="3" t="s">
        <v>7</v>
      </c>
      <c r="C4828" s="3" t="s">
        <v>126</v>
      </c>
      <c r="D4828" s="3" t="s">
        <v>38</v>
      </c>
      <c r="E4828" s="3" t="s">
        <v>101</v>
      </c>
      <c r="F4828" s="3" t="s">
        <v>9285</v>
      </c>
      <c r="G4828" s="3" t="s">
        <v>9286</v>
      </c>
      <c r="H4828" s="3"/>
    </row>
    <row r="4829" ht="15.75" customHeight="1">
      <c r="A4829" s="2">
        <v>45726.0</v>
      </c>
      <c r="B4829" s="3" t="s">
        <v>7</v>
      </c>
      <c r="C4829" s="3" t="s">
        <v>118</v>
      </c>
      <c r="D4829" s="3" t="s">
        <v>68</v>
      </c>
      <c r="E4829" s="3" t="s">
        <v>15</v>
      </c>
      <c r="F4829" s="3" t="s">
        <v>9287</v>
      </c>
      <c r="G4829" s="3" t="s">
        <v>9288</v>
      </c>
      <c r="H4829" s="3"/>
    </row>
    <row r="4830" ht="15.75" customHeight="1">
      <c r="A4830" s="2">
        <v>45726.0</v>
      </c>
      <c r="B4830" s="3" t="s">
        <v>7</v>
      </c>
      <c r="C4830" s="3" t="s">
        <v>118</v>
      </c>
      <c r="D4830" s="3" t="s">
        <v>19</v>
      </c>
      <c r="E4830" s="3" t="s">
        <v>101</v>
      </c>
      <c r="F4830" s="3" t="s">
        <v>9289</v>
      </c>
      <c r="G4830" s="3" t="s">
        <v>9290</v>
      </c>
      <c r="H4830" s="3"/>
    </row>
    <row r="4831" ht="15.75" customHeight="1">
      <c r="A4831" s="2">
        <v>45726.0</v>
      </c>
      <c r="B4831" s="3" t="s">
        <v>7</v>
      </c>
      <c r="C4831" s="3" t="s">
        <v>118</v>
      </c>
      <c r="D4831" s="3" t="s">
        <v>19</v>
      </c>
      <c r="E4831" s="3" t="s">
        <v>101</v>
      </c>
      <c r="F4831" s="3" t="s">
        <v>9291</v>
      </c>
      <c r="G4831" s="3" t="s">
        <v>9292</v>
      </c>
      <c r="H4831" s="3"/>
    </row>
    <row r="4832" ht="15.75" customHeight="1">
      <c r="A4832" s="2">
        <v>45726.0</v>
      </c>
      <c r="B4832" s="3" t="s">
        <v>7</v>
      </c>
      <c r="C4832" s="3" t="s">
        <v>106</v>
      </c>
      <c r="D4832" s="3" t="s">
        <v>9</v>
      </c>
      <c r="E4832" s="3" t="s">
        <v>258</v>
      </c>
      <c r="F4832" s="3" t="s">
        <v>9293</v>
      </c>
      <c r="G4832" s="3" t="s">
        <v>9294</v>
      </c>
      <c r="H4832" s="3"/>
    </row>
    <row r="4833" ht="15.75" customHeight="1">
      <c r="A4833" s="2">
        <v>45726.0</v>
      </c>
      <c r="B4833" s="3" t="s">
        <v>7</v>
      </c>
      <c r="C4833" s="3" t="s">
        <v>106</v>
      </c>
      <c r="D4833" s="3" t="s">
        <v>34</v>
      </c>
      <c r="E4833" s="3" t="s">
        <v>109</v>
      </c>
      <c r="F4833" s="3" t="s">
        <v>9295</v>
      </c>
      <c r="G4833" s="3" t="s">
        <v>9296</v>
      </c>
      <c r="H4833" s="3"/>
    </row>
    <row r="4834" ht="15.75" customHeight="1">
      <c r="A4834" s="2">
        <v>45726.0</v>
      </c>
      <c r="B4834" s="3" t="s">
        <v>7</v>
      </c>
      <c r="C4834" s="3" t="s">
        <v>106</v>
      </c>
      <c r="D4834" s="3" t="s">
        <v>34</v>
      </c>
      <c r="E4834" s="3" t="s">
        <v>258</v>
      </c>
      <c r="F4834" s="3" t="s">
        <v>9297</v>
      </c>
      <c r="G4834" s="3" t="s">
        <v>9298</v>
      </c>
      <c r="H4834" s="3"/>
    </row>
    <row r="4835" ht="15.75" customHeight="1">
      <c r="A4835" s="2">
        <v>45726.0</v>
      </c>
      <c r="B4835" s="3" t="s">
        <v>7</v>
      </c>
      <c r="C4835" s="3" t="s">
        <v>106</v>
      </c>
      <c r="D4835" s="3" t="s">
        <v>68</v>
      </c>
      <c r="E4835" s="3" t="s">
        <v>15</v>
      </c>
      <c r="F4835" s="3" t="s">
        <v>9299</v>
      </c>
      <c r="G4835" s="3" t="s">
        <v>9300</v>
      </c>
      <c r="H4835" s="3"/>
    </row>
    <row r="4836" ht="15.75" customHeight="1">
      <c r="A4836" s="2">
        <v>45726.0</v>
      </c>
      <c r="B4836" s="3" t="s">
        <v>7</v>
      </c>
      <c r="C4836" s="3" t="s">
        <v>106</v>
      </c>
      <c r="D4836" s="3" t="s">
        <v>19</v>
      </c>
      <c r="E4836" s="3" t="s">
        <v>101</v>
      </c>
      <c r="F4836" s="3" t="s">
        <v>9301</v>
      </c>
      <c r="G4836" s="3" t="s">
        <v>9289</v>
      </c>
      <c r="H4836" s="3"/>
    </row>
    <row r="4837" ht="15.75" customHeight="1">
      <c r="A4837" s="2">
        <v>45726.0</v>
      </c>
      <c r="B4837" s="3" t="s">
        <v>7</v>
      </c>
      <c r="C4837" s="3" t="s">
        <v>8</v>
      </c>
      <c r="D4837" s="3" t="s">
        <v>68</v>
      </c>
      <c r="E4837" s="3" t="s">
        <v>15</v>
      </c>
      <c r="F4837" s="3" t="s">
        <v>9302</v>
      </c>
      <c r="G4837" s="3" t="s">
        <v>9303</v>
      </c>
      <c r="H4837" s="3"/>
    </row>
    <row r="4838" ht="15.75" customHeight="1">
      <c r="A4838" s="2">
        <v>45726.0</v>
      </c>
      <c r="B4838" s="3" t="s">
        <v>7</v>
      </c>
      <c r="C4838" s="3" t="s">
        <v>8</v>
      </c>
      <c r="D4838" s="3" t="s">
        <v>34</v>
      </c>
      <c r="E4838" s="3" t="s">
        <v>10</v>
      </c>
      <c r="F4838" s="3" t="s">
        <v>9304</v>
      </c>
      <c r="G4838" s="3" t="s">
        <v>9305</v>
      </c>
      <c r="H4838" s="3"/>
    </row>
    <row r="4839" ht="15.75" customHeight="1">
      <c r="A4839" s="2">
        <v>45726.0</v>
      </c>
      <c r="B4839" s="3" t="s">
        <v>7</v>
      </c>
      <c r="C4839" s="3" t="s">
        <v>8</v>
      </c>
      <c r="D4839" s="3" t="s">
        <v>26</v>
      </c>
      <c r="E4839" s="3" t="s">
        <v>660</v>
      </c>
      <c r="F4839" s="3" t="s">
        <v>9306</v>
      </c>
      <c r="G4839" s="3" t="s">
        <v>9307</v>
      </c>
      <c r="H4839" s="3"/>
    </row>
    <row r="4840" ht="15.75" customHeight="1">
      <c r="A4840" s="2">
        <v>45726.0</v>
      </c>
      <c r="B4840" s="3" t="s">
        <v>7</v>
      </c>
      <c r="C4840" s="3" t="s">
        <v>8</v>
      </c>
      <c r="D4840" s="3" t="s">
        <v>23</v>
      </c>
      <c r="E4840" s="3" t="s">
        <v>15</v>
      </c>
      <c r="F4840" s="3" t="s">
        <v>9308</v>
      </c>
      <c r="G4840" s="3" t="s">
        <v>9309</v>
      </c>
      <c r="H4840" s="3"/>
    </row>
    <row r="4841" ht="15.75" customHeight="1">
      <c r="A4841" s="2">
        <v>45726.0</v>
      </c>
      <c r="B4841" s="3" t="s">
        <v>7</v>
      </c>
      <c r="C4841" s="3" t="s">
        <v>131</v>
      </c>
      <c r="D4841" s="3" t="s">
        <v>38</v>
      </c>
      <c r="E4841" s="3" t="s">
        <v>101</v>
      </c>
      <c r="F4841" s="3" t="s">
        <v>9310</v>
      </c>
      <c r="G4841" s="3" t="s">
        <v>9311</v>
      </c>
      <c r="H4841" s="3"/>
    </row>
    <row r="4842" ht="15.75" customHeight="1">
      <c r="A4842" s="2">
        <v>45726.0</v>
      </c>
      <c r="B4842" s="3" t="s">
        <v>7</v>
      </c>
      <c r="C4842" s="3" t="s">
        <v>131</v>
      </c>
      <c r="D4842" s="3" t="s">
        <v>19</v>
      </c>
      <c r="E4842" s="3" t="s">
        <v>15</v>
      </c>
      <c r="F4842" s="3" t="s">
        <v>9312</v>
      </c>
      <c r="G4842" s="3" t="s">
        <v>9313</v>
      </c>
      <c r="H4842" s="3"/>
    </row>
    <row r="4843" ht="15.75" customHeight="1">
      <c r="A4843" s="2">
        <v>45726.0</v>
      </c>
      <c r="B4843" s="3" t="s">
        <v>7</v>
      </c>
      <c r="C4843" s="3" t="s">
        <v>8</v>
      </c>
      <c r="D4843" s="3" t="s">
        <v>26</v>
      </c>
      <c r="E4843" s="3" t="s">
        <v>119</v>
      </c>
      <c r="F4843" s="3" t="s">
        <v>9314</v>
      </c>
      <c r="G4843" s="3" t="s">
        <v>9315</v>
      </c>
      <c r="H4843" s="3"/>
    </row>
    <row r="4844" ht="15.75" customHeight="1">
      <c r="A4844" s="2">
        <v>45726.0</v>
      </c>
      <c r="B4844" s="3" t="s">
        <v>92</v>
      </c>
      <c r="C4844" s="3" t="s">
        <v>158</v>
      </c>
      <c r="D4844" s="3" t="s">
        <v>23</v>
      </c>
      <c r="E4844" s="3" t="s">
        <v>20</v>
      </c>
      <c r="F4844" s="3" t="s">
        <v>9316</v>
      </c>
      <c r="G4844" s="3" t="s">
        <v>9317</v>
      </c>
      <c r="H4844" s="3"/>
    </row>
    <row r="4845" ht="15.75" customHeight="1">
      <c r="A4845" s="2">
        <v>45726.0</v>
      </c>
      <c r="B4845" s="3" t="s">
        <v>92</v>
      </c>
      <c r="C4845" s="3" t="s">
        <v>93</v>
      </c>
      <c r="D4845" s="3" t="s">
        <v>9</v>
      </c>
      <c r="E4845" s="3" t="s">
        <v>10</v>
      </c>
      <c r="F4845" s="3" t="s">
        <v>9318</v>
      </c>
      <c r="G4845" s="3" t="s">
        <v>9319</v>
      </c>
      <c r="H4845" s="3"/>
    </row>
    <row r="4846" ht="15.75" customHeight="1">
      <c r="A4846" s="2">
        <v>45726.0</v>
      </c>
      <c r="B4846" s="3" t="s">
        <v>92</v>
      </c>
      <c r="C4846" s="3" t="s">
        <v>93</v>
      </c>
      <c r="D4846" s="3" t="s">
        <v>38</v>
      </c>
      <c r="E4846" s="3" t="s">
        <v>101</v>
      </c>
      <c r="F4846" s="3" t="s">
        <v>9320</v>
      </c>
      <c r="G4846" s="3" t="s">
        <v>9321</v>
      </c>
      <c r="H4846" s="3"/>
    </row>
    <row r="4847" ht="15.75" customHeight="1">
      <c r="A4847" s="2">
        <v>45726.0</v>
      </c>
      <c r="B4847" s="3" t="s">
        <v>92</v>
      </c>
      <c r="C4847" s="3" t="s">
        <v>93</v>
      </c>
      <c r="D4847" s="3" t="s">
        <v>34</v>
      </c>
      <c r="E4847" s="3" t="s">
        <v>101</v>
      </c>
      <c r="F4847" s="3" t="s">
        <v>9322</v>
      </c>
      <c r="G4847" s="3" t="s">
        <v>9323</v>
      </c>
      <c r="H4847" s="3"/>
    </row>
    <row r="4848" ht="15.75" customHeight="1">
      <c r="A4848" s="2">
        <v>45726.0</v>
      </c>
      <c r="B4848" s="3" t="s">
        <v>92</v>
      </c>
      <c r="C4848" s="3" t="s">
        <v>93</v>
      </c>
      <c r="D4848" s="3" t="s">
        <v>34</v>
      </c>
      <c r="E4848" s="3" t="s">
        <v>101</v>
      </c>
      <c r="F4848" s="3" t="s">
        <v>9324</v>
      </c>
      <c r="G4848" s="3" t="s">
        <v>9325</v>
      </c>
      <c r="H4848" s="3"/>
    </row>
    <row r="4849" ht="15.75" customHeight="1">
      <c r="A4849" s="2">
        <v>45726.0</v>
      </c>
      <c r="B4849" s="3" t="s">
        <v>92</v>
      </c>
      <c r="C4849" s="3" t="s">
        <v>158</v>
      </c>
      <c r="D4849" s="3" t="s">
        <v>23</v>
      </c>
      <c r="E4849" s="3" t="s">
        <v>20</v>
      </c>
      <c r="F4849" s="3" t="s">
        <v>9326</v>
      </c>
      <c r="G4849" s="3" t="s">
        <v>9327</v>
      </c>
      <c r="H4849" s="3"/>
    </row>
    <row r="4850" ht="15.75" customHeight="1">
      <c r="A4850" s="2">
        <v>45726.0</v>
      </c>
      <c r="B4850" s="3" t="s">
        <v>92</v>
      </c>
      <c r="C4850" s="3" t="s">
        <v>98</v>
      </c>
      <c r="D4850" s="3" t="s">
        <v>68</v>
      </c>
      <c r="E4850" s="3" t="s">
        <v>20</v>
      </c>
      <c r="F4850" s="3" t="s">
        <v>3326</v>
      </c>
      <c r="G4850" s="3" t="s">
        <v>9328</v>
      </c>
      <c r="H4850" s="3"/>
    </row>
    <row r="4851" ht="15.75" customHeight="1">
      <c r="A4851" s="2">
        <v>45726.0</v>
      </c>
      <c r="B4851" s="3" t="s">
        <v>92</v>
      </c>
      <c r="C4851" s="3" t="s">
        <v>144</v>
      </c>
      <c r="D4851" s="3" t="s">
        <v>38</v>
      </c>
      <c r="E4851" s="3" t="s">
        <v>101</v>
      </c>
      <c r="F4851" s="3" t="s">
        <v>9329</v>
      </c>
      <c r="G4851" s="3" t="s">
        <v>9330</v>
      </c>
      <c r="H4851" s="3"/>
    </row>
    <row r="4852" ht="15.75" customHeight="1">
      <c r="A4852" s="2">
        <v>45726.0</v>
      </c>
      <c r="B4852" s="3" t="s">
        <v>92</v>
      </c>
      <c r="C4852" s="3" t="s">
        <v>98</v>
      </c>
      <c r="D4852" s="3" t="s">
        <v>23</v>
      </c>
      <c r="E4852" s="3" t="s">
        <v>20</v>
      </c>
      <c r="F4852" s="3" t="s">
        <v>9331</v>
      </c>
      <c r="G4852" s="3" t="s">
        <v>9332</v>
      </c>
      <c r="H4852" s="3"/>
    </row>
    <row r="4853" ht="15.75" customHeight="1">
      <c r="A4853" s="2">
        <v>45726.0</v>
      </c>
      <c r="B4853" s="3" t="s">
        <v>92</v>
      </c>
      <c r="C4853" s="3" t="s">
        <v>144</v>
      </c>
      <c r="D4853" s="3" t="s">
        <v>19</v>
      </c>
      <c r="E4853" s="3" t="s">
        <v>15</v>
      </c>
      <c r="F4853" s="3" t="s">
        <v>9333</v>
      </c>
      <c r="G4853" s="3" t="s">
        <v>9334</v>
      </c>
      <c r="H4853" s="3"/>
    </row>
    <row r="4854" ht="15.75" customHeight="1">
      <c r="A4854" s="2">
        <v>45726.0</v>
      </c>
      <c r="B4854" s="3" t="s">
        <v>92</v>
      </c>
      <c r="C4854" s="3" t="s">
        <v>144</v>
      </c>
      <c r="D4854" s="3" t="s">
        <v>68</v>
      </c>
      <c r="E4854" s="3" t="s">
        <v>20</v>
      </c>
      <c r="F4854" s="3" t="s">
        <v>9335</v>
      </c>
      <c r="G4854" s="3" t="s">
        <v>9336</v>
      </c>
      <c r="H4854" s="3"/>
    </row>
    <row r="4855" ht="15.75" customHeight="1">
      <c r="A4855" s="2">
        <v>45726.0</v>
      </c>
      <c r="B4855" s="3" t="s">
        <v>92</v>
      </c>
      <c r="C4855" s="4" t="s">
        <v>149</v>
      </c>
      <c r="D4855" s="3" t="s">
        <v>63</v>
      </c>
      <c r="E4855" s="3" t="s">
        <v>101</v>
      </c>
      <c r="F4855" s="3" t="s">
        <v>9337</v>
      </c>
      <c r="G4855" s="3" t="s">
        <v>9338</v>
      </c>
      <c r="H4855" s="3"/>
    </row>
    <row r="4856" ht="15.75" customHeight="1">
      <c r="A4856" s="2">
        <v>45726.0</v>
      </c>
      <c r="B4856" s="3" t="s">
        <v>92</v>
      </c>
      <c r="C4856" s="4" t="s">
        <v>149</v>
      </c>
      <c r="D4856" s="3" t="s">
        <v>38</v>
      </c>
      <c r="E4856" s="3" t="s">
        <v>101</v>
      </c>
      <c r="F4856" s="3" t="s">
        <v>9339</v>
      </c>
      <c r="G4856" s="3" t="s">
        <v>9340</v>
      </c>
      <c r="H4856" s="3"/>
    </row>
    <row r="4857" ht="15.75" customHeight="1">
      <c r="A4857" s="2">
        <v>45726.0</v>
      </c>
      <c r="B4857" s="3" t="s">
        <v>92</v>
      </c>
      <c r="C4857" s="4" t="s">
        <v>149</v>
      </c>
      <c r="D4857" s="3" t="s">
        <v>68</v>
      </c>
      <c r="E4857" s="3" t="s">
        <v>20</v>
      </c>
      <c r="F4857" s="3" t="s">
        <v>2131</v>
      </c>
      <c r="G4857" s="3" t="s">
        <v>9341</v>
      </c>
      <c r="H4857" s="3"/>
    </row>
    <row r="4858" ht="15.75" customHeight="1">
      <c r="A4858" s="2">
        <v>45726.0</v>
      </c>
      <c r="B4858" s="3" t="s">
        <v>92</v>
      </c>
      <c r="C4858" s="4" t="s">
        <v>149</v>
      </c>
      <c r="D4858" s="3" t="s">
        <v>68</v>
      </c>
      <c r="E4858" s="3" t="s">
        <v>15</v>
      </c>
      <c r="F4858" s="3" t="s">
        <v>9342</v>
      </c>
      <c r="G4858" s="3" t="s">
        <v>9343</v>
      </c>
      <c r="H4858" s="3"/>
    </row>
    <row r="4859" ht="15.75" customHeight="1">
      <c r="A4859" s="2">
        <v>45726.0</v>
      </c>
      <c r="B4859" s="3" t="s">
        <v>92</v>
      </c>
      <c r="C4859" s="4" t="s">
        <v>149</v>
      </c>
      <c r="D4859" s="3" t="s">
        <v>38</v>
      </c>
      <c r="E4859" s="3" t="s">
        <v>15</v>
      </c>
      <c r="F4859" s="3" t="s">
        <v>9344</v>
      </c>
      <c r="G4859" s="3" t="s">
        <v>9345</v>
      </c>
      <c r="H4859" s="3"/>
    </row>
    <row r="4860" ht="15.75" customHeight="1">
      <c r="A4860" s="2">
        <v>45726.0</v>
      </c>
      <c r="B4860" s="3" t="s">
        <v>92</v>
      </c>
      <c r="C4860" s="3" t="s">
        <v>144</v>
      </c>
      <c r="D4860" s="3" t="s">
        <v>19</v>
      </c>
      <c r="E4860" s="3" t="s">
        <v>20</v>
      </c>
      <c r="F4860" s="3" t="s">
        <v>9346</v>
      </c>
      <c r="G4860" s="3" t="s">
        <v>9347</v>
      </c>
      <c r="H4860" s="3"/>
    </row>
    <row r="4861" ht="15.75" customHeight="1">
      <c r="A4861" s="2">
        <v>45727.0</v>
      </c>
      <c r="B4861" s="3" t="s">
        <v>13</v>
      </c>
      <c r="C4861" s="3" t="s">
        <v>169</v>
      </c>
      <c r="D4861" s="3" t="s">
        <v>19</v>
      </c>
      <c r="E4861" s="3" t="s">
        <v>20</v>
      </c>
      <c r="F4861" s="3" t="s">
        <v>9348</v>
      </c>
      <c r="G4861" s="3" t="s">
        <v>9349</v>
      </c>
      <c r="H4861" s="3"/>
    </row>
    <row r="4862" ht="15.75" customHeight="1">
      <c r="A4862" s="2">
        <v>45727.0</v>
      </c>
      <c r="B4862" s="3" t="s">
        <v>13</v>
      </c>
      <c r="C4862" s="3" t="s">
        <v>169</v>
      </c>
      <c r="D4862" s="3" t="s">
        <v>9</v>
      </c>
      <c r="E4862" s="3" t="s">
        <v>15</v>
      </c>
      <c r="F4862" s="3" t="s">
        <v>9350</v>
      </c>
      <c r="G4862" s="3" t="s">
        <v>9351</v>
      </c>
      <c r="H4862" s="3"/>
    </row>
    <row r="4863" ht="15.75" customHeight="1">
      <c r="A4863" s="2">
        <v>45727.0</v>
      </c>
      <c r="B4863" s="3" t="s">
        <v>13</v>
      </c>
      <c r="C4863" s="3" t="s">
        <v>37</v>
      </c>
      <c r="D4863" s="3" t="s">
        <v>19</v>
      </c>
      <c r="E4863" s="3" t="s">
        <v>59</v>
      </c>
      <c r="F4863" s="3" t="s">
        <v>9352</v>
      </c>
      <c r="G4863" s="3" t="s">
        <v>9353</v>
      </c>
      <c r="H4863" s="3"/>
    </row>
    <row r="4864" ht="15.75" customHeight="1">
      <c r="A4864" s="2">
        <v>45727.0</v>
      </c>
      <c r="B4864" s="3" t="s">
        <v>13</v>
      </c>
      <c r="C4864" s="3" t="s">
        <v>37</v>
      </c>
      <c r="D4864" s="3" t="s">
        <v>38</v>
      </c>
      <c r="E4864" s="3" t="s">
        <v>20</v>
      </c>
      <c r="F4864" s="3" t="s">
        <v>9354</v>
      </c>
      <c r="G4864" s="3" t="s">
        <v>9355</v>
      </c>
      <c r="H4864" s="3"/>
    </row>
    <row r="4865" ht="15.75" customHeight="1">
      <c r="A4865" s="2">
        <v>45727.0</v>
      </c>
      <c r="B4865" s="3" t="s">
        <v>13</v>
      </c>
      <c r="C4865" s="3" t="s">
        <v>37</v>
      </c>
      <c r="D4865" s="3" t="s">
        <v>34</v>
      </c>
      <c r="E4865" s="3" t="s">
        <v>15</v>
      </c>
      <c r="F4865" s="3" t="s">
        <v>9356</v>
      </c>
      <c r="G4865" s="3" t="s">
        <v>9357</v>
      </c>
      <c r="H4865" s="3"/>
    </row>
    <row r="4866" ht="15.75" customHeight="1">
      <c r="A4866" s="2">
        <v>45727.0</v>
      </c>
      <c r="B4866" s="3" t="s">
        <v>13</v>
      </c>
      <c r="C4866" s="3" t="s">
        <v>29</v>
      </c>
      <c r="D4866" s="3" t="s">
        <v>26</v>
      </c>
      <c r="E4866" s="3" t="s">
        <v>15</v>
      </c>
      <c r="F4866" s="3" t="s">
        <v>9358</v>
      </c>
      <c r="G4866" s="3" t="s">
        <v>9359</v>
      </c>
      <c r="H4866" s="3"/>
    </row>
    <row r="4867" ht="15.75" customHeight="1">
      <c r="A4867" s="2">
        <v>45727.0</v>
      </c>
      <c r="B4867" s="3" t="s">
        <v>13</v>
      </c>
      <c r="C4867" s="3" t="s">
        <v>14</v>
      </c>
      <c r="D4867" s="3" t="s">
        <v>68</v>
      </c>
      <c r="E4867" s="3" t="s">
        <v>59</v>
      </c>
      <c r="F4867" s="3" t="s">
        <v>9360</v>
      </c>
      <c r="G4867" s="3" t="s">
        <v>9361</v>
      </c>
      <c r="H4867" s="3"/>
    </row>
    <row r="4868" ht="15.75" customHeight="1">
      <c r="A4868" s="2">
        <v>45727.0</v>
      </c>
      <c r="B4868" s="3" t="s">
        <v>13</v>
      </c>
      <c r="C4868" s="3" t="s">
        <v>29</v>
      </c>
      <c r="D4868" s="3" t="s">
        <v>26</v>
      </c>
      <c r="E4868" s="3" t="s">
        <v>20</v>
      </c>
      <c r="F4868" s="3" t="s">
        <v>9362</v>
      </c>
      <c r="G4868" s="3" t="s">
        <v>9363</v>
      </c>
      <c r="H4868" s="3"/>
    </row>
    <row r="4869" ht="15.75" customHeight="1">
      <c r="A4869" s="2">
        <v>45727.0</v>
      </c>
      <c r="B4869" s="3" t="s">
        <v>13</v>
      </c>
      <c r="C4869" s="3" t="s">
        <v>29</v>
      </c>
      <c r="D4869" s="3" t="s">
        <v>26</v>
      </c>
      <c r="E4869" s="3" t="s">
        <v>20</v>
      </c>
      <c r="F4869" s="3" t="s">
        <v>9364</v>
      </c>
      <c r="G4869" s="3" t="s">
        <v>9365</v>
      </c>
      <c r="H4869" s="3"/>
    </row>
    <row r="4870" ht="15.75" customHeight="1">
      <c r="A4870" s="2">
        <v>45727.0</v>
      </c>
      <c r="B4870" s="3" t="s">
        <v>13</v>
      </c>
      <c r="C4870" s="3" t="s">
        <v>18</v>
      </c>
      <c r="D4870" s="3" t="s">
        <v>38</v>
      </c>
      <c r="E4870" s="3" t="s">
        <v>20</v>
      </c>
      <c r="F4870" s="3" t="s">
        <v>9366</v>
      </c>
      <c r="G4870" s="3" t="s">
        <v>9367</v>
      </c>
      <c r="H4870" s="3"/>
    </row>
    <row r="4871" ht="15.75" customHeight="1">
      <c r="A4871" s="2">
        <v>45727.0</v>
      </c>
      <c r="B4871" s="3" t="s">
        <v>13</v>
      </c>
      <c r="C4871" s="3" t="s">
        <v>18</v>
      </c>
      <c r="D4871" s="3" t="s">
        <v>26</v>
      </c>
      <c r="E4871" s="3" t="s">
        <v>15</v>
      </c>
      <c r="F4871" s="3" t="s">
        <v>9368</v>
      </c>
      <c r="G4871" s="3" t="s">
        <v>9369</v>
      </c>
      <c r="H4871" s="3"/>
    </row>
    <row r="4872" ht="15.75" customHeight="1">
      <c r="A4872" s="2">
        <v>45727.0</v>
      </c>
      <c r="B4872" s="3" t="s">
        <v>13</v>
      </c>
      <c r="C4872" s="3" t="s">
        <v>18</v>
      </c>
      <c r="D4872" s="3" t="s">
        <v>19</v>
      </c>
      <c r="E4872" s="3" t="s">
        <v>20</v>
      </c>
      <c r="F4872" s="3" t="s">
        <v>1710</v>
      </c>
      <c r="G4872" s="3" t="s">
        <v>9370</v>
      </c>
      <c r="H4872" s="3"/>
    </row>
    <row r="4873" ht="15.75" customHeight="1">
      <c r="A4873" s="2">
        <v>45727.0</v>
      </c>
      <c r="B4873" s="3" t="s">
        <v>13</v>
      </c>
      <c r="C4873" s="3" t="s">
        <v>14</v>
      </c>
      <c r="D4873" s="3" t="s">
        <v>23</v>
      </c>
      <c r="E4873" s="3" t="s">
        <v>20</v>
      </c>
      <c r="F4873" s="3" t="s">
        <v>9371</v>
      </c>
      <c r="G4873" s="3" t="s">
        <v>9372</v>
      </c>
      <c r="H4873" s="3"/>
    </row>
    <row r="4874" ht="15.75" customHeight="1">
      <c r="A4874" s="2">
        <v>45727.0</v>
      </c>
      <c r="B4874" s="3" t="s">
        <v>13</v>
      </c>
      <c r="C4874" s="3" t="s">
        <v>169</v>
      </c>
      <c r="D4874" s="3" t="s">
        <v>38</v>
      </c>
      <c r="E4874" s="3" t="s">
        <v>20</v>
      </c>
      <c r="F4874" s="3" t="s">
        <v>9373</v>
      </c>
      <c r="G4874" s="3" t="s">
        <v>9374</v>
      </c>
      <c r="H4874" s="3"/>
    </row>
    <row r="4875" ht="15.75" customHeight="1">
      <c r="A4875" s="2">
        <v>45727.0</v>
      </c>
      <c r="B4875" s="3" t="s">
        <v>13</v>
      </c>
      <c r="C4875" s="3" t="s">
        <v>29</v>
      </c>
      <c r="D4875" s="3" t="s">
        <v>68</v>
      </c>
      <c r="E4875" s="3" t="s">
        <v>20</v>
      </c>
      <c r="F4875" s="3" t="s">
        <v>9375</v>
      </c>
      <c r="G4875" s="3" t="s">
        <v>9376</v>
      </c>
      <c r="H4875" s="3"/>
    </row>
    <row r="4876" ht="15.75" customHeight="1">
      <c r="A4876" s="2">
        <v>45727.0</v>
      </c>
      <c r="B4876" s="3" t="s">
        <v>13</v>
      </c>
      <c r="C4876" s="3" t="s">
        <v>169</v>
      </c>
      <c r="D4876" s="3" t="s">
        <v>9</v>
      </c>
      <c r="E4876" s="3" t="s">
        <v>101</v>
      </c>
      <c r="F4876" s="3" t="s">
        <v>9377</v>
      </c>
      <c r="G4876" s="3" t="s">
        <v>9378</v>
      </c>
      <c r="H4876" s="3"/>
    </row>
    <row r="4877" ht="15.75" customHeight="1">
      <c r="A4877" s="2">
        <v>45727.0</v>
      </c>
      <c r="B4877" s="3" t="s">
        <v>57</v>
      </c>
      <c r="C4877" s="3" t="s">
        <v>71</v>
      </c>
      <c r="D4877" s="3" t="s">
        <v>34</v>
      </c>
      <c r="E4877" s="3" t="s">
        <v>20</v>
      </c>
      <c r="F4877" s="3" t="s">
        <v>9379</v>
      </c>
      <c r="G4877" s="3" t="s">
        <v>9380</v>
      </c>
      <c r="H4877" s="3"/>
    </row>
    <row r="4878" ht="15.75" customHeight="1">
      <c r="A4878" s="2">
        <v>45727.0</v>
      </c>
      <c r="B4878" s="3" t="s">
        <v>57</v>
      </c>
      <c r="C4878" s="3" t="s">
        <v>58</v>
      </c>
      <c r="D4878" s="3" t="s">
        <v>68</v>
      </c>
      <c r="E4878" s="3" t="s">
        <v>59</v>
      </c>
      <c r="F4878" s="3" t="s">
        <v>9381</v>
      </c>
      <c r="G4878" s="3" t="s">
        <v>9382</v>
      </c>
      <c r="H4878" s="3"/>
    </row>
    <row r="4879" ht="15.75" customHeight="1">
      <c r="A4879" s="2">
        <v>45727.0</v>
      </c>
      <c r="B4879" s="3" t="s">
        <v>13</v>
      </c>
      <c r="C4879" s="3" t="s">
        <v>14</v>
      </c>
      <c r="D4879" s="3" t="s">
        <v>26</v>
      </c>
      <c r="E4879" s="3" t="s">
        <v>20</v>
      </c>
      <c r="F4879" s="3" t="s">
        <v>9383</v>
      </c>
      <c r="G4879" s="3" t="s">
        <v>9384</v>
      </c>
      <c r="H4879" s="3"/>
    </row>
    <row r="4880" ht="15.75" customHeight="1">
      <c r="A4880" s="2">
        <v>45727.0</v>
      </c>
      <c r="B4880" s="3" t="s">
        <v>57</v>
      </c>
      <c r="C4880" s="3" t="s">
        <v>85</v>
      </c>
      <c r="D4880" s="3" t="s">
        <v>63</v>
      </c>
      <c r="E4880" s="3" t="s">
        <v>59</v>
      </c>
      <c r="F4880" s="3" t="s">
        <v>9385</v>
      </c>
      <c r="G4880" s="3" t="s">
        <v>9386</v>
      </c>
      <c r="H4880" s="3"/>
    </row>
    <row r="4881" ht="15.75" customHeight="1">
      <c r="A4881" s="2">
        <v>45727.0</v>
      </c>
      <c r="B4881" s="3" t="s">
        <v>57</v>
      </c>
      <c r="C4881" s="3" t="s">
        <v>85</v>
      </c>
      <c r="D4881" s="3" t="s">
        <v>68</v>
      </c>
      <c r="E4881" s="3" t="s">
        <v>59</v>
      </c>
      <c r="F4881" s="3" t="s">
        <v>9387</v>
      </c>
      <c r="G4881" s="3" t="s">
        <v>9388</v>
      </c>
      <c r="H4881" s="3"/>
    </row>
    <row r="4882" ht="15.75" customHeight="1">
      <c r="A4882" s="2">
        <v>45727.0</v>
      </c>
      <c r="B4882" s="3" t="s">
        <v>57</v>
      </c>
      <c r="C4882" s="3" t="s">
        <v>80</v>
      </c>
      <c r="D4882" s="3" t="s">
        <v>63</v>
      </c>
      <c r="E4882" s="3" t="s">
        <v>59</v>
      </c>
      <c r="F4882" s="3" t="s">
        <v>9389</v>
      </c>
      <c r="G4882" s="3" t="s">
        <v>9390</v>
      </c>
      <c r="H4882" s="3"/>
    </row>
    <row r="4883" ht="15.75" customHeight="1">
      <c r="A4883" s="2">
        <v>45727.0</v>
      </c>
      <c r="B4883" s="3" t="s">
        <v>57</v>
      </c>
      <c r="C4883" s="3" t="s">
        <v>80</v>
      </c>
      <c r="D4883" s="3" t="s">
        <v>19</v>
      </c>
      <c r="E4883" s="3" t="s">
        <v>20</v>
      </c>
      <c r="F4883" s="3" t="s">
        <v>9391</v>
      </c>
      <c r="G4883" s="3" t="s">
        <v>9392</v>
      </c>
      <c r="H4883" s="3"/>
    </row>
    <row r="4884" ht="15.75" customHeight="1">
      <c r="A4884" s="2">
        <v>45727.0</v>
      </c>
      <c r="B4884" s="3" t="s">
        <v>57</v>
      </c>
      <c r="C4884" s="3" t="s">
        <v>80</v>
      </c>
      <c r="D4884" s="3" t="s">
        <v>68</v>
      </c>
      <c r="E4884" s="3" t="s">
        <v>59</v>
      </c>
      <c r="F4884" s="3" t="s">
        <v>9393</v>
      </c>
      <c r="G4884" s="3" t="s">
        <v>1331</v>
      </c>
      <c r="H4884" s="3"/>
    </row>
    <row r="4885" ht="15.75" customHeight="1">
      <c r="A4885" s="2">
        <v>45727.0</v>
      </c>
      <c r="B4885" s="3" t="s">
        <v>57</v>
      </c>
      <c r="C4885" s="3" t="s">
        <v>80</v>
      </c>
      <c r="D4885" s="3" t="s">
        <v>23</v>
      </c>
      <c r="E4885" s="3" t="s">
        <v>59</v>
      </c>
      <c r="F4885" s="3" t="s">
        <v>9394</v>
      </c>
      <c r="G4885" s="3" t="s">
        <v>9395</v>
      </c>
      <c r="H4885" s="3"/>
    </row>
    <row r="4886" ht="15.75" customHeight="1">
      <c r="A4886" s="2">
        <v>45727.0</v>
      </c>
      <c r="B4886" s="3" t="s">
        <v>57</v>
      </c>
      <c r="C4886" s="3" t="s">
        <v>71</v>
      </c>
      <c r="D4886" s="3" t="s">
        <v>34</v>
      </c>
      <c r="E4886" s="3" t="s">
        <v>20</v>
      </c>
      <c r="F4886" s="3" t="s">
        <v>9396</v>
      </c>
      <c r="G4886" s="3" t="s">
        <v>9397</v>
      </c>
      <c r="H4886" s="3"/>
    </row>
    <row r="4887" ht="15.75" customHeight="1">
      <c r="A4887" s="2">
        <v>45727.0</v>
      </c>
      <c r="B4887" s="3" t="s">
        <v>57</v>
      </c>
      <c r="C4887" s="3" t="s">
        <v>71</v>
      </c>
      <c r="D4887" s="3" t="s">
        <v>9</v>
      </c>
      <c r="E4887" s="3" t="s">
        <v>20</v>
      </c>
      <c r="F4887" s="3" t="s">
        <v>8973</v>
      </c>
      <c r="G4887" s="3" t="s">
        <v>9398</v>
      </c>
      <c r="H4887" s="3"/>
    </row>
    <row r="4888" ht="15.75" customHeight="1">
      <c r="A4888" s="2">
        <v>45727.0</v>
      </c>
      <c r="B4888" s="3" t="s">
        <v>57</v>
      </c>
      <c r="C4888" s="3" t="s">
        <v>71</v>
      </c>
      <c r="D4888" s="3" t="s">
        <v>9</v>
      </c>
      <c r="E4888" s="3" t="s">
        <v>20</v>
      </c>
      <c r="F4888" s="3" t="s">
        <v>9399</v>
      </c>
      <c r="G4888" s="3" t="s">
        <v>9400</v>
      </c>
      <c r="H4888" s="3"/>
    </row>
    <row r="4889" ht="15.75" customHeight="1">
      <c r="A4889" s="2">
        <v>45727.0</v>
      </c>
      <c r="B4889" s="3" t="s">
        <v>57</v>
      </c>
      <c r="C4889" s="3" t="s">
        <v>71</v>
      </c>
      <c r="D4889" s="3" t="s">
        <v>63</v>
      </c>
      <c r="E4889" s="3" t="s">
        <v>59</v>
      </c>
      <c r="F4889" s="3" t="s">
        <v>9401</v>
      </c>
      <c r="G4889" s="3" t="s">
        <v>9402</v>
      </c>
      <c r="H4889" s="3"/>
    </row>
    <row r="4890" ht="15.75" customHeight="1">
      <c r="A4890" s="2">
        <v>45727.0</v>
      </c>
      <c r="B4890" s="3" t="s">
        <v>57</v>
      </c>
      <c r="C4890" s="4" t="s">
        <v>62</v>
      </c>
      <c r="D4890" s="3" t="s">
        <v>23</v>
      </c>
      <c r="E4890" s="3" t="s">
        <v>59</v>
      </c>
      <c r="F4890" s="3" t="s">
        <v>9403</v>
      </c>
      <c r="G4890" s="3" t="s">
        <v>9404</v>
      </c>
      <c r="H4890" s="3"/>
    </row>
    <row r="4891" ht="15.75" customHeight="1">
      <c r="A4891" s="2">
        <v>45727.0</v>
      </c>
      <c r="B4891" s="3" t="s">
        <v>57</v>
      </c>
      <c r="C4891" s="4" t="s">
        <v>62</v>
      </c>
      <c r="D4891" s="3" t="s">
        <v>9</v>
      </c>
      <c r="E4891" s="3" t="s">
        <v>20</v>
      </c>
      <c r="F4891" s="3" t="s">
        <v>4547</v>
      </c>
      <c r="G4891" s="3" t="s">
        <v>9405</v>
      </c>
      <c r="H4891" s="3"/>
    </row>
    <row r="4892" ht="15.75" customHeight="1">
      <c r="A4892" s="2">
        <v>45727.0</v>
      </c>
      <c r="B4892" s="3" t="s">
        <v>57</v>
      </c>
      <c r="C4892" s="4" t="s">
        <v>62</v>
      </c>
      <c r="D4892" s="3" t="s">
        <v>38</v>
      </c>
      <c r="E4892" s="3" t="s">
        <v>59</v>
      </c>
      <c r="F4892" s="3" t="s">
        <v>9406</v>
      </c>
      <c r="G4892" s="3" t="s">
        <v>9407</v>
      </c>
      <c r="H4892" s="3"/>
    </row>
    <row r="4893" ht="15.75" customHeight="1">
      <c r="A4893" s="2">
        <v>45727.0</v>
      </c>
      <c r="B4893" s="3" t="s">
        <v>57</v>
      </c>
      <c r="C4893" s="3" t="s">
        <v>58</v>
      </c>
      <c r="D4893" s="3" t="s">
        <v>9</v>
      </c>
      <c r="E4893" s="3" t="s">
        <v>15</v>
      </c>
      <c r="F4893" s="3" t="s">
        <v>9408</v>
      </c>
      <c r="G4893" s="3" t="s">
        <v>9409</v>
      </c>
      <c r="H4893" s="3"/>
    </row>
    <row r="4894" ht="15.75" customHeight="1">
      <c r="A4894" s="2">
        <v>45727.0</v>
      </c>
      <c r="B4894" s="3" t="s">
        <v>57</v>
      </c>
      <c r="C4894" s="3" t="s">
        <v>58</v>
      </c>
      <c r="D4894" s="3" t="s">
        <v>68</v>
      </c>
      <c r="E4894" s="3" t="s">
        <v>59</v>
      </c>
      <c r="F4894" s="3" t="s">
        <v>9410</v>
      </c>
      <c r="G4894" s="3" t="s">
        <v>9411</v>
      </c>
      <c r="H4894" s="3"/>
    </row>
    <row r="4895" ht="15.75" customHeight="1">
      <c r="A4895" s="2">
        <v>45727.0</v>
      </c>
      <c r="B4895" s="3" t="s">
        <v>92</v>
      </c>
      <c r="C4895" s="3" t="s">
        <v>93</v>
      </c>
      <c r="D4895" s="3" t="s">
        <v>38</v>
      </c>
      <c r="E4895" s="3" t="s">
        <v>15</v>
      </c>
      <c r="F4895" s="3" t="s">
        <v>9412</v>
      </c>
      <c r="G4895" s="3" t="s">
        <v>9413</v>
      </c>
      <c r="H4895" s="3"/>
    </row>
    <row r="4896" ht="15.75" customHeight="1">
      <c r="A4896" s="2">
        <v>45727.0</v>
      </c>
      <c r="B4896" s="3" t="s">
        <v>57</v>
      </c>
      <c r="C4896" s="3" t="s">
        <v>80</v>
      </c>
      <c r="D4896" s="3" t="s">
        <v>9</v>
      </c>
      <c r="E4896" s="3" t="s">
        <v>15</v>
      </c>
      <c r="F4896" s="3" t="s">
        <v>6177</v>
      </c>
      <c r="G4896" s="3" t="s">
        <v>318</v>
      </c>
      <c r="H4896" s="3"/>
    </row>
    <row r="4897" ht="15.75" customHeight="1">
      <c r="A4897" s="2">
        <v>45727.0</v>
      </c>
      <c r="B4897" s="3" t="s">
        <v>92</v>
      </c>
      <c r="C4897" s="3" t="s">
        <v>98</v>
      </c>
      <c r="D4897" s="3" t="s">
        <v>68</v>
      </c>
      <c r="E4897" s="3" t="s">
        <v>20</v>
      </c>
      <c r="F4897" s="3" t="s">
        <v>9414</v>
      </c>
      <c r="G4897" s="3" t="s">
        <v>8761</v>
      </c>
      <c r="H4897" s="3"/>
    </row>
    <row r="4898" ht="15.75" customHeight="1">
      <c r="A4898" s="2">
        <v>45727.0</v>
      </c>
      <c r="B4898" s="3" t="s">
        <v>7</v>
      </c>
      <c r="C4898" s="3" t="s">
        <v>126</v>
      </c>
      <c r="D4898" s="3" t="s">
        <v>9</v>
      </c>
      <c r="E4898" s="3" t="s">
        <v>10</v>
      </c>
      <c r="F4898" s="3" t="s">
        <v>9415</v>
      </c>
      <c r="G4898" s="3" t="s">
        <v>9416</v>
      </c>
      <c r="H4898" s="3"/>
    </row>
    <row r="4899" ht="15.75" customHeight="1">
      <c r="A4899" s="2">
        <v>45727.0</v>
      </c>
      <c r="B4899" s="3" t="s">
        <v>7</v>
      </c>
      <c r="C4899" s="3" t="s">
        <v>126</v>
      </c>
      <c r="D4899" s="3" t="s">
        <v>38</v>
      </c>
      <c r="E4899" s="3" t="s">
        <v>101</v>
      </c>
      <c r="F4899" s="3" t="s">
        <v>9417</v>
      </c>
      <c r="G4899" s="3" t="s">
        <v>9418</v>
      </c>
      <c r="H4899" s="3"/>
    </row>
    <row r="4900" ht="15.75" customHeight="1">
      <c r="A4900" s="2">
        <v>45727.0</v>
      </c>
      <c r="B4900" s="3" t="s">
        <v>7</v>
      </c>
      <c r="C4900" s="3" t="s">
        <v>118</v>
      </c>
      <c r="D4900" s="3" t="s">
        <v>38</v>
      </c>
      <c r="E4900" s="3" t="s">
        <v>101</v>
      </c>
      <c r="F4900" s="3" t="s">
        <v>9419</v>
      </c>
      <c r="G4900" s="3" t="s">
        <v>9420</v>
      </c>
      <c r="H4900" s="3"/>
    </row>
    <row r="4901" ht="15.75" customHeight="1">
      <c r="A4901" s="2">
        <v>45727.0</v>
      </c>
      <c r="B4901" s="3" t="s">
        <v>7</v>
      </c>
      <c r="C4901" s="3" t="s">
        <v>118</v>
      </c>
      <c r="D4901" s="3" t="s">
        <v>38</v>
      </c>
      <c r="E4901" s="3" t="s">
        <v>101</v>
      </c>
      <c r="F4901" s="3" t="s">
        <v>9421</v>
      </c>
      <c r="G4901" s="3" t="s">
        <v>9422</v>
      </c>
      <c r="H4901" s="3"/>
    </row>
    <row r="4902" ht="15.75" customHeight="1">
      <c r="A4902" s="2">
        <v>45727.0</v>
      </c>
      <c r="B4902" s="3" t="s">
        <v>7</v>
      </c>
      <c r="C4902" s="3" t="s">
        <v>118</v>
      </c>
      <c r="D4902" s="3" t="s">
        <v>19</v>
      </c>
      <c r="E4902" s="3" t="s">
        <v>15</v>
      </c>
      <c r="F4902" s="3" t="s">
        <v>9423</v>
      </c>
      <c r="G4902" s="3" t="s">
        <v>9424</v>
      </c>
      <c r="H4902" s="3"/>
    </row>
    <row r="4903" ht="15.75" customHeight="1">
      <c r="A4903" s="2">
        <v>45727.0</v>
      </c>
      <c r="B4903" s="3" t="s">
        <v>7</v>
      </c>
      <c r="C4903" s="3" t="s">
        <v>118</v>
      </c>
      <c r="D4903" s="3" t="s">
        <v>9</v>
      </c>
      <c r="E4903" s="3" t="s">
        <v>109</v>
      </c>
      <c r="F4903" s="3" t="s">
        <v>9425</v>
      </c>
      <c r="G4903" s="3" t="s">
        <v>9426</v>
      </c>
      <c r="H4903" s="3"/>
    </row>
    <row r="4904" ht="15.75" customHeight="1">
      <c r="A4904" s="2">
        <v>45727.0</v>
      </c>
      <c r="B4904" s="3" t="s">
        <v>7</v>
      </c>
      <c r="C4904" s="3" t="s">
        <v>126</v>
      </c>
      <c r="D4904" s="3" t="s">
        <v>23</v>
      </c>
      <c r="E4904" s="3" t="s">
        <v>15</v>
      </c>
      <c r="F4904" s="3" t="s">
        <v>9427</v>
      </c>
      <c r="G4904" s="3" t="s">
        <v>9428</v>
      </c>
      <c r="H4904" s="3"/>
    </row>
    <row r="4905" ht="15.75" customHeight="1">
      <c r="A4905" s="2">
        <v>45727.0</v>
      </c>
      <c r="B4905" s="3" t="s">
        <v>7</v>
      </c>
      <c r="C4905" s="3" t="s">
        <v>118</v>
      </c>
      <c r="D4905" s="3" t="s">
        <v>68</v>
      </c>
      <c r="E4905" s="3" t="s">
        <v>15</v>
      </c>
      <c r="F4905" s="3" t="s">
        <v>9429</v>
      </c>
      <c r="G4905" s="3" t="s">
        <v>9430</v>
      </c>
      <c r="H4905" s="3"/>
    </row>
    <row r="4906" ht="15.75" customHeight="1">
      <c r="A4906" s="2">
        <v>45727.0</v>
      </c>
      <c r="B4906" s="3" t="s">
        <v>92</v>
      </c>
      <c r="C4906" s="3" t="s">
        <v>93</v>
      </c>
      <c r="D4906" s="3" t="s">
        <v>68</v>
      </c>
      <c r="E4906" s="3" t="s">
        <v>20</v>
      </c>
      <c r="F4906" s="3" t="s">
        <v>9431</v>
      </c>
      <c r="G4906" s="3" t="s">
        <v>2835</v>
      </c>
      <c r="H4906" s="3"/>
    </row>
    <row r="4907" ht="15.75" customHeight="1">
      <c r="A4907" s="2">
        <v>45727.0</v>
      </c>
      <c r="B4907" s="3" t="s">
        <v>7</v>
      </c>
      <c r="C4907" s="3" t="s">
        <v>106</v>
      </c>
      <c r="D4907" s="3" t="s">
        <v>63</v>
      </c>
      <c r="E4907" s="3" t="s">
        <v>20</v>
      </c>
      <c r="F4907" s="3" t="s">
        <v>9432</v>
      </c>
      <c r="G4907" s="3" t="s">
        <v>9433</v>
      </c>
      <c r="H4907" s="3"/>
    </row>
    <row r="4908" ht="15.75" customHeight="1">
      <c r="A4908" s="2">
        <v>45727.0</v>
      </c>
      <c r="B4908" s="3" t="s">
        <v>7</v>
      </c>
      <c r="C4908" s="3" t="s">
        <v>106</v>
      </c>
      <c r="D4908" s="3" t="s">
        <v>9</v>
      </c>
      <c r="E4908" s="3" t="s">
        <v>109</v>
      </c>
      <c r="F4908" s="3" t="s">
        <v>9434</v>
      </c>
      <c r="G4908" s="3" t="s">
        <v>9435</v>
      </c>
      <c r="H4908" s="3"/>
    </row>
    <row r="4909" ht="15.75" customHeight="1">
      <c r="A4909" s="2">
        <v>45727.0</v>
      </c>
      <c r="B4909" s="3" t="s">
        <v>7</v>
      </c>
      <c r="C4909" s="3" t="s">
        <v>8</v>
      </c>
      <c r="D4909" s="3" t="s">
        <v>23</v>
      </c>
      <c r="E4909" s="3" t="s">
        <v>15</v>
      </c>
      <c r="F4909" s="3" t="s">
        <v>9436</v>
      </c>
      <c r="G4909" s="3" t="s">
        <v>9437</v>
      </c>
      <c r="H4909" s="3"/>
    </row>
    <row r="4910" ht="15.75" customHeight="1">
      <c r="A4910" s="2">
        <v>45727.0</v>
      </c>
      <c r="B4910" s="3" t="s">
        <v>7</v>
      </c>
      <c r="C4910" s="3" t="s">
        <v>8</v>
      </c>
      <c r="D4910" s="3" t="s">
        <v>34</v>
      </c>
      <c r="E4910" s="3" t="s">
        <v>109</v>
      </c>
      <c r="F4910" s="3" t="s">
        <v>9438</v>
      </c>
      <c r="G4910" s="3" t="s">
        <v>9439</v>
      </c>
      <c r="H4910" s="3"/>
    </row>
    <row r="4911" ht="15.75" customHeight="1">
      <c r="A4911" s="2">
        <v>45727.0</v>
      </c>
      <c r="B4911" s="3" t="s">
        <v>7</v>
      </c>
      <c r="C4911" s="3" t="s">
        <v>8</v>
      </c>
      <c r="D4911" s="3" t="s">
        <v>19</v>
      </c>
      <c r="E4911" s="3" t="s">
        <v>15</v>
      </c>
      <c r="F4911" s="3" t="s">
        <v>4570</v>
      </c>
      <c r="G4911" s="3" t="s">
        <v>9440</v>
      </c>
      <c r="H4911" s="3"/>
    </row>
    <row r="4912" ht="15.75" customHeight="1">
      <c r="A4912" s="2">
        <v>45727.0</v>
      </c>
      <c r="B4912" s="3" t="s">
        <v>7</v>
      </c>
      <c r="C4912" s="3" t="s">
        <v>106</v>
      </c>
      <c r="D4912" s="3" t="s">
        <v>19</v>
      </c>
      <c r="E4912" s="3" t="s">
        <v>15</v>
      </c>
      <c r="F4912" s="3" t="s">
        <v>9441</v>
      </c>
      <c r="G4912" s="3" t="s">
        <v>9442</v>
      </c>
      <c r="H4912" s="3"/>
    </row>
    <row r="4913" ht="15.75" customHeight="1">
      <c r="A4913" s="2">
        <v>45727.0</v>
      </c>
      <c r="B4913" s="3" t="s">
        <v>7</v>
      </c>
      <c r="C4913" s="3" t="s">
        <v>126</v>
      </c>
      <c r="D4913" s="3" t="s">
        <v>34</v>
      </c>
      <c r="E4913" s="3" t="s">
        <v>109</v>
      </c>
      <c r="F4913" s="3" t="s">
        <v>9443</v>
      </c>
      <c r="G4913" s="3" t="s">
        <v>9444</v>
      </c>
      <c r="H4913" s="3"/>
    </row>
    <row r="4914" ht="15.75" customHeight="1">
      <c r="A4914" s="2">
        <v>45727.0</v>
      </c>
      <c r="B4914" s="3" t="s">
        <v>7</v>
      </c>
      <c r="C4914" s="3" t="s">
        <v>106</v>
      </c>
      <c r="D4914" s="3" t="s">
        <v>68</v>
      </c>
      <c r="E4914" s="3" t="s">
        <v>15</v>
      </c>
      <c r="F4914" s="3" t="s">
        <v>9445</v>
      </c>
      <c r="G4914" s="3" t="s">
        <v>9446</v>
      </c>
      <c r="H4914" s="3"/>
    </row>
    <row r="4915" ht="15.75" customHeight="1">
      <c r="A4915" s="2">
        <v>45727.0</v>
      </c>
      <c r="B4915" s="3" t="s">
        <v>7</v>
      </c>
      <c r="C4915" s="3" t="s">
        <v>131</v>
      </c>
      <c r="D4915" s="3" t="s">
        <v>34</v>
      </c>
      <c r="E4915" s="3" t="s">
        <v>10</v>
      </c>
      <c r="F4915" s="3" t="s">
        <v>9447</v>
      </c>
      <c r="G4915" s="3" t="s">
        <v>9448</v>
      </c>
      <c r="H4915" s="3"/>
    </row>
    <row r="4916" ht="15.75" customHeight="1">
      <c r="A4916" s="2">
        <v>45727.0</v>
      </c>
      <c r="B4916" s="3" t="s">
        <v>7</v>
      </c>
      <c r="C4916" s="3" t="s">
        <v>131</v>
      </c>
      <c r="D4916" s="3" t="s">
        <v>63</v>
      </c>
      <c r="E4916" s="3" t="s">
        <v>20</v>
      </c>
      <c r="F4916" s="3" t="s">
        <v>9449</v>
      </c>
      <c r="G4916" s="3" t="s">
        <v>9450</v>
      </c>
      <c r="H4916" s="3"/>
    </row>
    <row r="4917" ht="15.75" customHeight="1">
      <c r="A4917" s="2">
        <v>45727.0</v>
      </c>
      <c r="B4917" s="3" t="s">
        <v>92</v>
      </c>
      <c r="C4917" s="3" t="s">
        <v>98</v>
      </c>
      <c r="D4917" s="3" t="s">
        <v>19</v>
      </c>
      <c r="E4917" s="3" t="s">
        <v>20</v>
      </c>
      <c r="F4917" s="3" t="s">
        <v>9451</v>
      </c>
      <c r="G4917" s="3" t="s">
        <v>9452</v>
      </c>
      <c r="H4917" s="3"/>
    </row>
    <row r="4918" ht="15.75" customHeight="1">
      <c r="A4918" s="2">
        <v>45727.0</v>
      </c>
      <c r="B4918" s="3" t="s">
        <v>92</v>
      </c>
      <c r="C4918" s="3" t="s">
        <v>144</v>
      </c>
      <c r="D4918" s="3" t="s">
        <v>38</v>
      </c>
      <c r="E4918" s="3" t="s">
        <v>15</v>
      </c>
      <c r="F4918" s="3" t="s">
        <v>9453</v>
      </c>
      <c r="G4918" s="3" t="s">
        <v>9454</v>
      </c>
      <c r="H4918" s="3"/>
    </row>
    <row r="4919" ht="15.75" customHeight="1">
      <c r="A4919" s="2">
        <v>45727.0</v>
      </c>
      <c r="B4919" s="3" t="s">
        <v>92</v>
      </c>
      <c r="C4919" s="3" t="s">
        <v>144</v>
      </c>
      <c r="D4919" s="3" t="s">
        <v>34</v>
      </c>
      <c r="E4919" s="3" t="s">
        <v>15</v>
      </c>
      <c r="F4919" s="3" t="s">
        <v>7124</v>
      </c>
      <c r="G4919" s="3" t="s">
        <v>9455</v>
      </c>
      <c r="H4919" s="3"/>
    </row>
    <row r="4920" ht="15.75" customHeight="1">
      <c r="A4920" s="2">
        <v>45727.0</v>
      </c>
      <c r="B4920" s="3" t="s">
        <v>92</v>
      </c>
      <c r="C4920" s="3" t="s">
        <v>144</v>
      </c>
      <c r="D4920" s="3" t="s">
        <v>68</v>
      </c>
      <c r="E4920" s="3" t="s">
        <v>20</v>
      </c>
      <c r="F4920" s="3" t="s">
        <v>9456</v>
      </c>
      <c r="G4920" s="3" t="s">
        <v>9457</v>
      </c>
      <c r="H4920" s="3"/>
    </row>
    <row r="4921" ht="15.75" customHeight="1">
      <c r="A4921" s="2">
        <v>45727.0</v>
      </c>
      <c r="B4921" s="3" t="s">
        <v>92</v>
      </c>
      <c r="C4921" s="4" t="s">
        <v>149</v>
      </c>
      <c r="D4921" s="3" t="s">
        <v>9</v>
      </c>
      <c r="E4921" s="3" t="s">
        <v>101</v>
      </c>
      <c r="F4921" s="3" t="s">
        <v>9458</v>
      </c>
      <c r="G4921" s="3" t="s">
        <v>9459</v>
      </c>
      <c r="H4921" s="3"/>
    </row>
    <row r="4922" ht="15.75" customHeight="1">
      <c r="A4922" s="2">
        <v>45727.0</v>
      </c>
      <c r="B4922" s="3" t="s">
        <v>92</v>
      </c>
      <c r="C4922" s="4" t="s">
        <v>149</v>
      </c>
      <c r="D4922" s="3" t="s">
        <v>9</v>
      </c>
      <c r="E4922" s="3" t="s">
        <v>101</v>
      </c>
      <c r="F4922" s="3" t="s">
        <v>2910</v>
      </c>
      <c r="G4922" s="3" t="s">
        <v>9460</v>
      </c>
      <c r="H4922" s="3"/>
    </row>
    <row r="4923" ht="15.75" customHeight="1">
      <c r="A4923" s="2">
        <v>45727.0</v>
      </c>
      <c r="B4923" s="3" t="s">
        <v>92</v>
      </c>
      <c r="C4923" s="3" t="s">
        <v>144</v>
      </c>
      <c r="D4923" s="3" t="s">
        <v>63</v>
      </c>
      <c r="E4923" s="3" t="s">
        <v>109</v>
      </c>
      <c r="F4923" s="3" t="s">
        <v>9461</v>
      </c>
      <c r="G4923" s="3" t="s">
        <v>9462</v>
      </c>
      <c r="H4923" s="3"/>
    </row>
    <row r="4924" ht="15.75" customHeight="1">
      <c r="A4924" s="2">
        <v>45727.0</v>
      </c>
      <c r="B4924" s="3" t="s">
        <v>92</v>
      </c>
      <c r="C4924" s="3" t="s">
        <v>158</v>
      </c>
      <c r="D4924" s="3" t="s">
        <v>34</v>
      </c>
      <c r="E4924" s="3" t="s">
        <v>101</v>
      </c>
      <c r="F4924" s="3" t="s">
        <v>9463</v>
      </c>
      <c r="G4924" s="3" t="s">
        <v>9464</v>
      </c>
      <c r="H4924" s="3"/>
    </row>
    <row r="4925" ht="15.75" customHeight="1">
      <c r="A4925" s="2">
        <v>45727.0</v>
      </c>
      <c r="B4925" s="3" t="s">
        <v>92</v>
      </c>
      <c r="C4925" s="3" t="s">
        <v>158</v>
      </c>
      <c r="D4925" s="3" t="s">
        <v>26</v>
      </c>
      <c r="E4925" s="3" t="s">
        <v>15</v>
      </c>
      <c r="F4925" s="3" t="s">
        <v>9465</v>
      </c>
      <c r="G4925" s="3" t="s">
        <v>9466</v>
      </c>
      <c r="H4925" s="3"/>
    </row>
    <row r="4926" ht="15.75" customHeight="1">
      <c r="A4926" s="2">
        <v>45727.0</v>
      </c>
      <c r="B4926" s="3" t="s">
        <v>92</v>
      </c>
      <c r="C4926" s="3" t="s">
        <v>158</v>
      </c>
      <c r="D4926" s="3" t="s">
        <v>26</v>
      </c>
      <c r="E4926" s="3" t="s">
        <v>101</v>
      </c>
      <c r="F4926" s="3" t="s">
        <v>9467</v>
      </c>
      <c r="G4926" s="3" t="s">
        <v>9468</v>
      </c>
      <c r="H4926" s="3"/>
    </row>
    <row r="4927" ht="15.75" customHeight="1">
      <c r="A4927" s="2">
        <v>45727.0</v>
      </c>
      <c r="B4927" s="3" t="s">
        <v>92</v>
      </c>
      <c r="C4927" s="3" t="s">
        <v>158</v>
      </c>
      <c r="D4927" s="3" t="s">
        <v>38</v>
      </c>
      <c r="E4927" s="3" t="s">
        <v>15</v>
      </c>
      <c r="F4927" s="3" t="s">
        <v>9469</v>
      </c>
      <c r="G4927" s="3" t="s">
        <v>9470</v>
      </c>
      <c r="H4927" s="3"/>
    </row>
    <row r="4928" ht="15.75" customHeight="1">
      <c r="A4928" s="2">
        <v>45727.0</v>
      </c>
      <c r="B4928" s="3" t="s">
        <v>7</v>
      </c>
      <c r="C4928" s="3" t="s">
        <v>131</v>
      </c>
      <c r="D4928" s="3" t="s">
        <v>34</v>
      </c>
      <c r="E4928" s="3" t="s">
        <v>10</v>
      </c>
      <c r="F4928" s="3" t="s">
        <v>9471</v>
      </c>
      <c r="G4928" s="3" t="s">
        <v>9472</v>
      </c>
      <c r="H4928" s="3"/>
    </row>
    <row r="4929" ht="15.75" customHeight="1">
      <c r="A4929" s="2">
        <v>45727.0</v>
      </c>
      <c r="B4929" s="3" t="s">
        <v>7</v>
      </c>
      <c r="C4929" s="3" t="s">
        <v>131</v>
      </c>
      <c r="D4929" s="3" t="s">
        <v>23</v>
      </c>
      <c r="E4929" s="3" t="s">
        <v>20</v>
      </c>
      <c r="F4929" s="3" t="s">
        <v>2989</v>
      </c>
      <c r="G4929" s="3" t="s">
        <v>8139</v>
      </c>
      <c r="H4929" s="3"/>
    </row>
    <row r="4930" ht="15.75" customHeight="1">
      <c r="A4930" s="2">
        <v>45727.0</v>
      </c>
      <c r="B4930" s="3" t="s">
        <v>92</v>
      </c>
      <c r="C4930" s="4" t="s">
        <v>149</v>
      </c>
      <c r="D4930" s="3" t="s">
        <v>26</v>
      </c>
      <c r="E4930" s="3" t="s">
        <v>15</v>
      </c>
      <c r="F4930" s="3" t="s">
        <v>776</v>
      </c>
      <c r="G4930" s="3" t="s">
        <v>9473</v>
      </c>
      <c r="H4930" s="3"/>
    </row>
    <row r="4931" ht="15.75" customHeight="1">
      <c r="A4931" s="2">
        <v>45727.0</v>
      </c>
      <c r="B4931" s="3" t="s">
        <v>7</v>
      </c>
      <c r="C4931" s="3" t="s">
        <v>131</v>
      </c>
      <c r="D4931" s="3" t="s">
        <v>19</v>
      </c>
      <c r="E4931" s="3" t="s">
        <v>15</v>
      </c>
      <c r="F4931" s="3" t="s">
        <v>9474</v>
      </c>
      <c r="G4931" s="3" t="s">
        <v>9475</v>
      </c>
      <c r="H4931" s="3"/>
    </row>
    <row r="4932" ht="15.75" customHeight="1">
      <c r="A4932" s="2">
        <v>45728.0</v>
      </c>
      <c r="B4932" s="3" t="s">
        <v>13</v>
      </c>
      <c r="C4932" s="3" t="s">
        <v>29</v>
      </c>
      <c r="D4932" s="3" t="s">
        <v>68</v>
      </c>
      <c r="E4932" s="3" t="s">
        <v>20</v>
      </c>
      <c r="F4932" s="3" t="s">
        <v>9476</v>
      </c>
      <c r="G4932" s="3" t="s">
        <v>9477</v>
      </c>
      <c r="H4932" s="3"/>
    </row>
    <row r="4933" ht="15.75" customHeight="1">
      <c r="A4933" s="2">
        <v>45728.0</v>
      </c>
      <c r="B4933" s="3" t="s">
        <v>13</v>
      </c>
      <c r="C4933" s="3" t="s">
        <v>29</v>
      </c>
      <c r="D4933" s="3" t="s">
        <v>19</v>
      </c>
      <c r="E4933" s="3" t="s">
        <v>20</v>
      </c>
      <c r="F4933" s="3" t="s">
        <v>9478</v>
      </c>
      <c r="G4933" s="3" t="s">
        <v>9479</v>
      </c>
      <c r="H4933" s="3"/>
    </row>
    <row r="4934" ht="15.75" customHeight="1">
      <c r="A4934" s="2">
        <v>45728.0</v>
      </c>
      <c r="B4934" s="3" t="s">
        <v>13</v>
      </c>
      <c r="C4934" s="3" t="s">
        <v>29</v>
      </c>
      <c r="D4934" s="3" t="s">
        <v>9</v>
      </c>
      <c r="E4934" s="3" t="s">
        <v>101</v>
      </c>
      <c r="F4934" s="3" t="s">
        <v>9480</v>
      </c>
      <c r="G4934" s="3" t="s">
        <v>9481</v>
      </c>
      <c r="H4934" s="3"/>
    </row>
    <row r="4935" ht="15.75" customHeight="1">
      <c r="A4935" s="2">
        <v>45728.0</v>
      </c>
      <c r="B4935" s="3" t="s">
        <v>13</v>
      </c>
      <c r="C4935" s="3" t="s">
        <v>29</v>
      </c>
      <c r="D4935" s="3" t="s">
        <v>63</v>
      </c>
      <c r="E4935" s="3" t="s">
        <v>59</v>
      </c>
      <c r="F4935" s="3" t="s">
        <v>9482</v>
      </c>
      <c r="G4935" s="3" t="s">
        <v>9483</v>
      </c>
      <c r="H4935" s="3"/>
    </row>
    <row r="4936" ht="15.75" customHeight="1">
      <c r="A4936" s="2">
        <v>45728.0</v>
      </c>
      <c r="B4936" s="3" t="s">
        <v>13</v>
      </c>
      <c r="C4936" s="3" t="s">
        <v>29</v>
      </c>
      <c r="D4936" s="3" t="s">
        <v>26</v>
      </c>
      <c r="E4936" s="3" t="s">
        <v>15</v>
      </c>
      <c r="F4936" s="3" t="s">
        <v>9484</v>
      </c>
      <c r="G4936" s="3" t="s">
        <v>9485</v>
      </c>
      <c r="H4936" s="3"/>
    </row>
    <row r="4937" ht="15.75" customHeight="1">
      <c r="A4937" s="2">
        <v>45728.0</v>
      </c>
      <c r="B4937" s="3" t="s">
        <v>13</v>
      </c>
      <c r="C4937" s="3" t="s">
        <v>14</v>
      </c>
      <c r="D4937" s="3" t="s">
        <v>34</v>
      </c>
      <c r="E4937" s="3" t="s">
        <v>15</v>
      </c>
      <c r="F4937" s="3" t="s">
        <v>9486</v>
      </c>
      <c r="G4937" s="3" t="s">
        <v>9487</v>
      </c>
      <c r="H4937" s="3"/>
    </row>
    <row r="4938" ht="15.75" customHeight="1">
      <c r="A4938" s="2">
        <v>45728.0</v>
      </c>
      <c r="B4938" s="3" t="s">
        <v>13</v>
      </c>
      <c r="C4938" s="3" t="s">
        <v>18</v>
      </c>
      <c r="D4938" s="3" t="s">
        <v>63</v>
      </c>
      <c r="E4938" s="3" t="s">
        <v>59</v>
      </c>
      <c r="F4938" s="3" t="s">
        <v>9488</v>
      </c>
      <c r="G4938" s="3" t="s">
        <v>9489</v>
      </c>
      <c r="H4938" s="3"/>
    </row>
    <row r="4939" ht="15.75" customHeight="1">
      <c r="A4939" s="2">
        <v>45728.0</v>
      </c>
      <c r="B4939" s="3" t="s">
        <v>13</v>
      </c>
      <c r="C4939" s="3" t="s">
        <v>14</v>
      </c>
      <c r="D4939" s="3" t="s">
        <v>63</v>
      </c>
      <c r="E4939" s="3" t="s">
        <v>101</v>
      </c>
      <c r="F4939" s="3" t="s">
        <v>9490</v>
      </c>
      <c r="G4939" s="3" t="s">
        <v>9491</v>
      </c>
      <c r="H4939" s="3"/>
    </row>
    <row r="4940" ht="15.75" customHeight="1">
      <c r="A4940" s="2">
        <v>45728.0</v>
      </c>
      <c r="B4940" s="3" t="s">
        <v>92</v>
      </c>
      <c r="C4940" s="3" t="s">
        <v>93</v>
      </c>
      <c r="D4940" s="3" t="s">
        <v>19</v>
      </c>
      <c r="E4940" s="3" t="s">
        <v>15</v>
      </c>
      <c r="F4940" s="3" t="s">
        <v>9492</v>
      </c>
      <c r="G4940" s="3" t="s">
        <v>9493</v>
      </c>
      <c r="H4940" s="3"/>
    </row>
    <row r="4941" ht="15.75" customHeight="1">
      <c r="A4941" s="2">
        <v>45728.0</v>
      </c>
      <c r="B4941" s="3" t="s">
        <v>13</v>
      </c>
      <c r="C4941" s="3" t="s">
        <v>37</v>
      </c>
      <c r="D4941" s="3" t="s">
        <v>19</v>
      </c>
      <c r="E4941" s="3" t="s">
        <v>20</v>
      </c>
      <c r="F4941" s="3" t="s">
        <v>9494</v>
      </c>
      <c r="G4941" s="3" t="s">
        <v>9495</v>
      </c>
      <c r="H4941" s="3"/>
    </row>
    <row r="4942" ht="15.75" customHeight="1">
      <c r="A4942" s="2">
        <v>45728.0</v>
      </c>
      <c r="B4942" s="3" t="s">
        <v>92</v>
      </c>
      <c r="C4942" s="3" t="s">
        <v>93</v>
      </c>
      <c r="D4942" s="3" t="s">
        <v>68</v>
      </c>
      <c r="E4942" s="3" t="s">
        <v>20</v>
      </c>
      <c r="F4942" s="3" t="s">
        <v>9496</v>
      </c>
      <c r="G4942" s="3" t="s">
        <v>9497</v>
      </c>
      <c r="H4942" s="3"/>
    </row>
    <row r="4943" ht="15.75" customHeight="1">
      <c r="A4943" s="2">
        <v>45728.0</v>
      </c>
      <c r="B4943" s="3" t="s">
        <v>13</v>
      </c>
      <c r="C4943" s="3" t="s">
        <v>18</v>
      </c>
      <c r="D4943" s="3" t="s">
        <v>63</v>
      </c>
      <c r="E4943" s="3" t="s">
        <v>59</v>
      </c>
      <c r="F4943" s="3" t="s">
        <v>9498</v>
      </c>
      <c r="G4943" s="3" t="s">
        <v>9499</v>
      </c>
      <c r="H4943" s="3"/>
    </row>
    <row r="4944" ht="15.75" customHeight="1">
      <c r="A4944" s="2">
        <v>45728.0</v>
      </c>
      <c r="B4944" s="3" t="s">
        <v>13</v>
      </c>
      <c r="C4944" s="3" t="s">
        <v>37</v>
      </c>
      <c r="D4944" s="3" t="s">
        <v>34</v>
      </c>
      <c r="E4944" s="3" t="s">
        <v>101</v>
      </c>
      <c r="F4944" s="3" t="s">
        <v>9500</v>
      </c>
      <c r="G4944" s="3" t="s">
        <v>9501</v>
      </c>
      <c r="H4944" s="3"/>
    </row>
    <row r="4945" ht="15.75" customHeight="1">
      <c r="A4945" s="2">
        <v>45728.0</v>
      </c>
      <c r="B4945" s="3" t="s">
        <v>57</v>
      </c>
      <c r="C4945" s="3" t="s">
        <v>71</v>
      </c>
      <c r="D4945" s="3" t="s">
        <v>63</v>
      </c>
      <c r="E4945" s="3" t="s">
        <v>59</v>
      </c>
      <c r="F4945" s="3" t="s">
        <v>9502</v>
      </c>
      <c r="G4945" s="3" t="s">
        <v>9503</v>
      </c>
      <c r="H4945" s="3"/>
    </row>
    <row r="4946" ht="15.75" customHeight="1">
      <c r="A4946" s="2">
        <v>45728.0</v>
      </c>
      <c r="B4946" s="3" t="s">
        <v>13</v>
      </c>
      <c r="C4946" s="3" t="s">
        <v>169</v>
      </c>
      <c r="D4946" s="3" t="s">
        <v>19</v>
      </c>
      <c r="E4946" s="3" t="s">
        <v>20</v>
      </c>
      <c r="F4946" s="3" t="s">
        <v>9504</v>
      </c>
      <c r="G4946" s="3" t="s">
        <v>9505</v>
      </c>
      <c r="H4946" s="3"/>
    </row>
    <row r="4947" ht="15.75" customHeight="1">
      <c r="A4947" s="2">
        <v>45728.0</v>
      </c>
      <c r="B4947" s="3" t="s">
        <v>57</v>
      </c>
      <c r="C4947" s="3" t="s">
        <v>58</v>
      </c>
      <c r="D4947" s="3" t="s">
        <v>68</v>
      </c>
      <c r="E4947" s="3" t="s">
        <v>59</v>
      </c>
      <c r="F4947" s="3" t="s">
        <v>9506</v>
      </c>
      <c r="G4947" s="3" t="s">
        <v>9507</v>
      </c>
      <c r="H4947" s="3"/>
    </row>
    <row r="4948" ht="15.75" customHeight="1">
      <c r="A4948" s="2">
        <v>45728.0</v>
      </c>
      <c r="B4948" s="3" t="s">
        <v>57</v>
      </c>
      <c r="C4948" s="3" t="s">
        <v>58</v>
      </c>
      <c r="D4948" s="3" t="s">
        <v>68</v>
      </c>
      <c r="E4948" s="3" t="s">
        <v>59</v>
      </c>
      <c r="F4948" s="3" t="s">
        <v>9508</v>
      </c>
      <c r="G4948" s="3" t="s">
        <v>9509</v>
      </c>
      <c r="H4948" s="3"/>
    </row>
    <row r="4949" ht="15.75" customHeight="1">
      <c r="A4949" s="2">
        <v>45728.0</v>
      </c>
      <c r="B4949" s="3" t="s">
        <v>57</v>
      </c>
      <c r="C4949" s="3" t="s">
        <v>58</v>
      </c>
      <c r="D4949" s="3" t="s">
        <v>23</v>
      </c>
      <c r="E4949" s="3" t="s">
        <v>59</v>
      </c>
      <c r="F4949" s="3" t="s">
        <v>9510</v>
      </c>
      <c r="G4949" s="3" t="s">
        <v>9511</v>
      </c>
      <c r="H4949" s="3"/>
    </row>
    <row r="4950" ht="15.75" customHeight="1">
      <c r="A4950" s="2">
        <v>45728.0</v>
      </c>
      <c r="B4950" s="3" t="s">
        <v>57</v>
      </c>
      <c r="C4950" s="3" t="s">
        <v>58</v>
      </c>
      <c r="D4950" s="3" t="s">
        <v>9</v>
      </c>
      <c r="E4950" s="3" t="s">
        <v>15</v>
      </c>
      <c r="F4950" s="3" t="s">
        <v>9512</v>
      </c>
      <c r="G4950" s="3" t="s">
        <v>9513</v>
      </c>
      <c r="H4950" s="3"/>
    </row>
    <row r="4951" ht="15.75" customHeight="1">
      <c r="A4951" s="2">
        <v>45728.0</v>
      </c>
      <c r="B4951" s="3" t="s">
        <v>57</v>
      </c>
      <c r="C4951" s="4" t="s">
        <v>62</v>
      </c>
      <c r="D4951" s="3" t="s">
        <v>9</v>
      </c>
      <c r="E4951" s="3" t="s">
        <v>15</v>
      </c>
      <c r="F4951" s="3" t="s">
        <v>9514</v>
      </c>
      <c r="G4951" s="3" t="s">
        <v>9515</v>
      </c>
      <c r="H4951" s="3"/>
    </row>
    <row r="4952" ht="15.75" customHeight="1">
      <c r="A4952" s="2">
        <v>45728.0</v>
      </c>
      <c r="B4952" s="3" t="s">
        <v>57</v>
      </c>
      <c r="C4952" s="4" t="s">
        <v>62</v>
      </c>
      <c r="D4952" s="3" t="s">
        <v>68</v>
      </c>
      <c r="E4952" s="3" t="s">
        <v>59</v>
      </c>
      <c r="F4952" s="3" t="s">
        <v>1291</v>
      </c>
      <c r="G4952" s="3" t="s">
        <v>9516</v>
      </c>
      <c r="H4952" s="3"/>
    </row>
    <row r="4953" ht="15.75" customHeight="1">
      <c r="A4953" s="2">
        <v>45728.0</v>
      </c>
      <c r="B4953" s="3" t="s">
        <v>57</v>
      </c>
      <c r="C4953" s="3" t="s">
        <v>71</v>
      </c>
      <c r="D4953" s="3" t="s">
        <v>19</v>
      </c>
      <c r="E4953" s="3" t="s">
        <v>59</v>
      </c>
      <c r="F4953" s="3" t="s">
        <v>9517</v>
      </c>
      <c r="G4953" s="3" t="s">
        <v>5437</v>
      </c>
      <c r="H4953" s="3"/>
    </row>
    <row r="4954" ht="15.75" customHeight="1">
      <c r="A4954" s="2">
        <v>45728.0</v>
      </c>
      <c r="B4954" s="3" t="s">
        <v>57</v>
      </c>
      <c r="C4954" s="3" t="s">
        <v>80</v>
      </c>
      <c r="D4954" s="3" t="s">
        <v>9</v>
      </c>
      <c r="E4954" s="3" t="s">
        <v>15</v>
      </c>
      <c r="F4954" s="3" t="s">
        <v>9518</v>
      </c>
      <c r="G4954" s="3" t="s">
        <v>9519</v>
      </c>
      <c r="H4954" s="3"/>
    </row>
    <row r="4955" ht="15.75" customHeight="1">
      <c r="A4955" s="2">
        <v>45728.0</v>
      </c>
      <c r="B4955" s="3" t="s">
        <v>57</v>
      </c>
      <c r="C4955" s="3" t="s">
        <v>80</v>
      </c>
      <c r="D4955" s="3" t="s">
        <v>26</v>
      </c>
      <c r="E4955" s="3" t="s">
        <v>20</v>
      </c>
      <c r="F4955" s="3" t="s">
        <v>9520</v>
      </c>
      <c r="G4955" s="3" t="s">
        <v>9521</v>
      </c>
      <c r="H4955" s="3"/>
    </row>
    <row r="4956" ht="15.75" customHeight="1">
      <c r="A4956" s="2">
        <v>45728.0</v>
      </c>
      <c r="B4956" s="3" t="s">
        <v>57</v>
      </c>
      <c r="C4956" s="3" t="s">
        <v>85</v>
      </c>
      <c r="D4956" s="3" t="s">
        <v>26</v>
      </c>
      <c r="E4956" s="3" t="s">
        <v>20</v>
      </c>
      <c r="F4956" s="3" t="s">
        <v>9522</v>
      </c>
      <c r="G4956" s="3" t="s">
        <v>9523</v>
      </c>
      <c r="H4956" s="3"/>
    </row>
    <row r="4957" ht="15.75" customHeight="1">
      <c r="A4957" s="2">
        <v>45728.0</v>
      </c>
      <c r="B4957" s="3" t="s">
        <v>57</v>
      </c>
      <c r="C4957" s="3" t="s">
        <v>85</v>
      </c>
      <c r="D4957" s="3" t="s">
        <v>38</v>
      </c>
      <c r="E4957" s="3" t="s">
        <v>20</v>
      </c>
      <c r="F4957" s="3" t="s">
        <v>9524</v>
      </c>
      <c r="G4957" s="3" t="s">
        <v>9525</v>
      </c>
      <c r="H4957" s="3"/>
    </row>
    <row r="4958" ht="15.75" customHeight="1">
      <c r="A4958" s="2">
        <v>45728.0</v>
      </c>
      <c r="B4958" s="3" t="s">
        <v>92</v>
      </c>
      <c r="C4958" s="3" t="s">
        <v>93</v>
      </c>
      <c r="D4958" s="3" t="s">
        <v>26</v>
      </c>
      <c r="E4958" s="3" t="s">
        <v>101</v>
      </c>
      <c r="F4958" s="3" t="s">
        <v>9526</v>
      </c>
      <c r="G4958" s="3" t="s">
        <v>9527</v>
      </c>
      <c r="H4958" s="3"/>
    </row>
    <row r="4959" ht="15.75" customHeight="1">
      <c r="A4959" s="2">
        <v>45728.0</v>
      </c>
      <c r="B4959" s="3" t="s">
        <v>13</v>
      </c>
      <c r="C4959" s="3" t="s">
        <v>169</v>
      </c>
      <c r="D4959" s="3" t="s">
        <v>9</v>
      </c>
      <c r="E4959" s="3" t="s">
        <v>101</v>
      </c>
      <c r="F4959" s="3" t="s">
        <v>9528</v>
      </c>
      <c r="G4959" s="3" t="s">
        <v>9529</v>
      </c>
      <c r="H4959" s="3"/>
    </row>
    <row r="4960" ht="15.75" customHeight="1">
      <c r="A4960" s="2">
        <v>45728.0</v>
      </c>
      <c r="B4960" s="3" t="s">
        <v>92</v>
      </c>
      <c r="C4960" s="3" t="s">
        <v>98</v>
      </c>
      <c r="D4960" s="3" t="s">
        <v>34</v>
      </c>
      <c r="E4960" s="3" t="s">
        <v>109</v>
      </c>
      <c r="F4960" s="3" t="s">
        <v>9530</v>
      </c>
      <c r="G4960" s="3" t="s">
        <v>9531</v>
      </c>
      <c r="H4960" s="3"/>
    </row>
    <row r="4961" ht="15.75" customHeight="1">
      <c r="A4961" s="2">
        <v>45728.0</v>
      </c>
      <c r="B4961" s="3" t="s">
        <v>92</v>
      </c>
      <c r="C4961" s="3" t="s">
        <v>93</v>
      </c>
      <c r="D4961" s="3" t="s">
        <v>9</v>
      </c>
      <c r="E4961" s="3" t="s">
        <v>109</v>
      </c>
      <c r="F4961" s="3" t="s">
        <v>9532</v>
      </c>
      <c r="G4961" s="3" t="s">
        <v>9533</v>
      </c>
      <c r="H4961" s="3"/>
    </row>
    <row r="4962" ht="15.75" customHeight="1">
      <c r="A4962" s="2">
        <v>45728.0</v>
      </c>
      <c r="B4962" s="3" t="s">
        <v>7</v>
      </c>
      <c r="C4962" s="3" t="s">
        <v>118</v>
      </c>
      <c r="D4962" s="3" t="s">
        <v>26</v>
      </c>
      <c r="E4962" s="3" t="s">
        <v>660</v>
      </c>
      <c r="F4962" s="3" t="s">
        <v>9534</v>
      </c>
      <c r="G4962" s="3" t="s">
        <v>9535</v>
      </c>
      <c r="H4962" s="3"/>
    </row>
    <row r="4963" ht="15.75" customHeight="1">
      <c r="A4963" s="2">
        <v>45728.0</v>
      </c>
      <c r="B4963" s="3" t="s">
        <v>92</v>
      </c>
      <c r="C4963" s="3" t="s">
        <v>98</v>
      </c>
      <c r="D4963" s="3" t="s">
        <v>63</v>
      </c>
      <c r="E4963" s="3" t="s">
        <v>10</v>
      </c>
      <c r="F4963" s="3" t="s">
        <v>9536</v>
      </c>
      <c r="G4963" s="3" t="s">
        <v>9537</v>
      </c>
      <c r="H4963" s="3"/>
    </row>
    <row r="4964" ht="15.75" customHeight="1">
      <c r="A4964" s="2">
        <v>45728.0</v>
      </c>
      <c r="B4964" s="3" t="s">
        <v>7</v>
      </c>
      <c r="C4964" s="3" t="s">
        <v>8</v>
      </c>
      <c r="D4964" s="3" t="s">
        <v>9</v>
      </c>
      <c r="E4964" s="3" t="s">
        <v>258</v>
      </c>
      <c r="F4964" s="3" t="s">
        <v>9538</v>
      </c>
      <c r="G4964" s="3" t="s">
        <v>9539</v>
      </c>
      <c r="H4964" s="3"/>
    </row>
    <row r="4965" ht="15.75" customHeight="1">
      <c r="A4965" s="2">
        <v>45728.0</v>
      </c>
      <c r="B4965" s="3" t="s">
        <v>7</v>
      </c>
      <c r="C4965" s="3" t="s">
        <v>8</v>
      </c>
      <c r="D4965" s="3" t="s">
        <v>9</v>
      </c>
      <c r="E4965" s="3" t="s">
        <v>258</v>
      </c>
      <c r="F4965" s="3" t="s">
        <v>9540</v>
      </c>
      <c r="G4965" s="3" t="s">
        <v>9541</v>
      </c>
      <c r="H4965" s="3"/>
    </row>
    <row r="4966" ht="15.75" customHeight="1">
      <c r="A4966" s="2">
        <v>45728.0</v>
      </c>
      <c r="B4966" s="3" t="s">
        <v>7</v>
      </c>
      <c r="C4966" s="3" t="s">
        <v>8</v>
      </c>
      <c r="D4966" s="3" t="s">
        <v>26</v>
      </c>
      <c r="E4966" s="3" t="s">
        <v>660</v>
      </c>
      <c r="F4966" s="3" t="s">
        <v>9542</v>
      </c>
      <c r="G4966" s="3" t="s">
        <v>9543</v>
      </c>
      <c r="H4966" s="3"/>
    </row>
    <row r="4967" ht="15.75" customHeight="1">
      <c r="A4967" s="2">
        <v>45728.0</v>
      </c>
      <c r="B4967" s="3" t="s">
        <v>7</v>
      </c>
      <c r="C4967" s="3" t="s">
        <v>106</v>
      </c>
      <c r="D4967" s="3" t="s">
        <v>9</v>
      </c>
      <c r="E4967" s="3" t="s">
        <v>258</v>
      </c>
      <c r="F4967" s="3" t="s">
        <v>9544</v>
      </c>
      <c r="G4967" s="3" t="s">
        <v>9545</v>
      </c>
      <c r="H4967" s="3"/>
    </row>
    <row r="4968" ht="15.75" customHeight="1">
      <c r="A4968" s="2">
        <v>45728.0</v>
      </c>
      <c r="B4968" s="3" t="s">
        <v>7</v>
      </c>
      <c r="C4968" s="3" t="s">
        <v>106</v>
      </c>
      <c r="D4968" s="3" t="s">
        <v>38</v>
      </c>
      <c r="E4968" s="3" t="s">
        <v>109</v>
      </c>
      <c r="F4968" s="3" t="s">
        <v>9546</v>
      </c>
      <c r="G4968" s="3" t="s">
        <v>9547</v>
      </c>
      <c r="H4968" s="3"/>
    </row>
    <row r="4969" ht="15.75" customHeight="1">
      <c r="A4969" s="2">
        <v>45728.0</v>
      </c>
      <c r="B4969" s="3" t="s">
        <v>7</v>
      </c>
      <c r="C4969" s="3" t="s">
        <v>118</v>
      </c>
      <c r="D4969" s="3" t="s">
        <v>9</v>
      </c>
      <c r="E4969" s="3" t="s">
        <v>109</v>
      </c>
      <c r="F4969" s="3" t="s">
        <v>9548</v>
      </c>
      <c r="G4969" s="3" t="s">
        <v>9549</v>
      </c>
      <c r="H4969" s="3"/>
    </row>
    <row r="4970" ht="15.75" customHeight="1">
      <c r="A4970" s="2">
        <v>45728.0</v>
      </c>
      <c r="B4970" s="3" t="s">
        <v>7</v>
      </c>
      <c r="C4970" s="3" t="s">
        <v>118</v>
      </c>
      <c r="D4970" s="3" t="s">
        <v>19</v>
      </c>
      <c r="E4970" s="3" t="s">
        <v>15</v>
      </c>
      <c r="F4970" s="3" t="s">
        <v>9550</v>
      </c>
      <c r="G4970" s="3" t="s">
        <v>9551</v>
      </c>
      <c r="H4970" s="3"/>
    </row>
    <row r="4971" ht="15.75" customHeight="1">
      <c r="A4971" s="2">
        <v>45728.0</v>
      </c>
      <c r="B4971" s="3" t="s">
        <v>7</v>
      </c>
      <c r="C4971" s="3" t="s">
        <v>118</v>
      </c>
      <c r="D4971" s="3" t="s">
        <v>34</v>
      </c>
      <c r="E4971" s="3" t="s">
        <v>109</v>
      </c>
      <c r="F4971" s="3" t="s">
        <v>9552</v>
      </c>
      <c r="G4971" s="3" t="s">
        <v>9553</v>
      </c>
      <c r="H4971" s="3"/>
    </row>
    <row r="4972" ht="15.75" customHeight="1">
      <c r="A4972" s="2">
        <v>45728.0</v>
      </c>
      <c r="B4972" s="3" t="s">
        <v>7</v>
      </c>
      <c r="C4972" s="3" t="s">
        <v>126</v>
      </c>
      <c r="D4972" s="3" t="s">
        <v>38</v>
      </c>
      <c r="E4972" s="3" t="s">
        <v>109</v>
      </c>
      <c r="F4972" s="3" t="s">
        <v>9554</v>
      </c>
      <c r="G4972" s="3" t="s">
        <v>9555</v>
      </c>
      <c r="H4972" s="3"/>
    </row>
    <row r="4973" ht="15.75" customHeight="1">
      <c r="A4973" s="2">
        <v>45728.0</v>
      </c>
      <c r="B4973" s="3" t="s">
        <v>7</v>
      </c>
      <c r="C4973" s="3" t="s">
        <v>126</v>
      </c>
      <c r="D4973" s="3" t="s">
        <v>26</v>
      </c>
      <c r="E4973" s="3" t="s">
        <v>660</v>
      </c>
      <c r="F4973" s="3" t="s">
        <v>9556</v>
      </c>
      <c r="G4973" s="3" t="s">
        <v>9557</v>
      </c>
      <c r="H4973" s="3"/>
    </row>
    <row r="4974" ht="15.75" customHeight="1">
      <c r="A4974" s="2">
        <v>45728.0</v>
      </c>
      <c r="B4974" s="3" t="s">
        <v>7</v>
      </c>
      <c r="C4974" s="3" t="s">
        <v>131</v>
      </c>
      <c r="D4974" s="3" t="s">
        <v>38</v>
      </c>
      <c r="E4974" s="3" t="s">
        <v>101</v>
      </c>
      <c r="F4974" s="3" t="s">
        <v>9558</v>
      </c>
      <c r="G4974" s="3" t="s">
        <v>9559</v>
      </c>
      <c r="H4974" s="3"/>
    </row>
    <row r="4975" ht="15.75" customHeight="1">
      <c r="A4975" s="2">
        <v>45728.0</v>
      </c>
      <c r="B4975" s="3" t="s">
        <v>7</v>
      </c>
      <c r="C4975" s="3" t="s">
        <v>131</v>
      </c>
      <c r="D4975" s="3" t="s">
        <v>23</v>
      </c>
      <c r="E4975" s="3" t="s">
        <v>15</v>
      </c>
      <c r="F4975" s="3" t="s">
        <v>9560</v>
      </c>
      <c r="G4975" s="3" t="s">
        <v>9561</v>
      </c>
      <c r="H4975" s="3"/>
    </row>
    <row r="4976" ht="15.75" customHeight="1">
      <c r="A4976" s="2">
        <v>45728.0</v>
      </c>
      <c r="B4976" s="3" t="s">
        <v>7</v>
      </c>
      <c r="C4976" s="3" t="s">
        <v>126</v>
      </c>
      <c r="D4976" s="3" t="s">
        <v>34</v>
      </c>
      <c r="E4976" s="3" t="s">
        <v>109</v>
      </c>
      <c r="F4976" s="3" t="s">
        <v>9562</v>
      </c>
      <c r="G4976" s="3" t="s">
        <v>9563</v>
      </c>
      <c r="H4976" s="3"/>
    </row>
    <row r="4977" ht="15.75" customHeight="1">
      <c r="A4977" s="2">
        <v>45728.0</v>
      </c>
      <c r="B4977" s="3" t="s">
        <v>7</v>
      </c>
      <c r="C4977" s="3" t="s">
        <v>131</v>
      </c>
      <c r="D4977" s="3" t="s">
        <v>9</v>
      </c>
      <c r="E4977" s="3" t="s">
        <v>258</v>
      </c>
      <c r="F4977" s="3" t="s">
        <v>9564</v>
      </c>
      <c r="G4977" s="3" t="s">
        <v>9565</v>
      </c>
      <c r="H4977" s="3"/>
    </row>
    <row r="4978" ht="15.75" customHeight="1">
      <c r="A4978" s="2">
        <v>45728.0</v>
      </c>
      <c r="B4978" s="3" t="s">
        <v>92</v>
      </c>
      <c r="C4978" s="3" t="s">
        <v>98</v>
      </c>
      <c r="D4978" s="3" t="s">
        <v>38</v>
      </c>
      <c r="E4978" s="3" t="s">
        <v>15</v>
      </c>
      <c r="F4978" s="3" t="s">
        <v>9566</v>
      </c>
      <c r="G4978" s="3" t="s">
        <v>9567</v>
      </c>
      <c r="H4978" s="3"/>
    </row>
    <row r="4979" ht="15.75" customHeight="1">
      <c r="A4979" s="2">
        <v>45728.0</v>
      </c>
      <c r="B4979" s="3" t="s">
        <v>92</v>
      </c>
      <c r="C4979" s="3" t="s">
        <v>144</v>
      </c>
      <c r="D4979" s="3" t="s">
        <v>26</v>
      </c>
      <c r="E4979" s="3" t="s">
        <v>101</v>
      </c>
      <c r="F4979" s="3" t="s">
        <v>9568</v>
      </c>
      <c r="G4979" s="3" t="s">
        <v>9569</v>
      </c>
      <c r="H4979" s="3"/>
    </row>
    <row r="4980" ht="15.75" customHeight="1">
      <c r="A4980" s="2">
        <v>45728.0</v>
      </c>
      <c r="B4980" s="3" t="s">
        <v>92</v>
      </c>
      <c r="C4980" s="3" t="s">
        <v>144</v>
      </c>
      <c r="D4980" s="3" t="s">
        <v>26</v>
      </c>
      <c r="E4980" s="3" t="s">
        <v>101</v>
      </c>
      <c r="F4980" s="3" t="s">
        <v>9570</v>
      </c>
      <c r="G4980" s="3" t="s">
        <v>9571</v>
      </c>
      <c r="H4980" s="3"/>
    </row>
    <row r="4981" ht="15.75" customHeight="1">
      <c r="A4981" s="2">
        <v>45728.0</v>
      </c>
      <c r="B4981" s="3" t="s">
        <v>92</v>
      </c>
      <c r="C4981" s="3" t="s">
        <v>144</v>
      </c>
      <c r="D4981" s="3" t="s">
        <v>68</v>
      </c>
      <c r="E4981" s="3" t="s">
        <v>20</v>
      </c>
      <c r="F4981" s="3" t="s">
        <v>9572</v>
      </c>
      <c r="G4981" s="3" t="s">
        <v>9573</v>
      </c>
      <c r="H4981" s="3"/>
    </row>
    <row r="4982" ht="15.75" customHeight="1">
      <c r="A4982" s="2">
        <v>45728.0</v>
      </c>
      <c r="B4982" s="3" t="s">
        <v>7</v>
      </c>
      <c r="C4982" s="3" t="s">
        <v>131</v>
      </c>
      <c r="D4982" s="3" t="s">
        <v>34</v>
      </c>
      <c r="E4982" s="3" t="s">
        <v>10</v>
      </c>
      <c r="F4982" s="3" t="s">
        <v>9574</v>
      </c>
      <c r="G4982" s="3" t="s">
        <v>9575</v>
      </c>
      <c r="H4982" s="3"/>
    </row>
    <row r="4983" ht="15.75" customHeight="1">
      <c r="A4983" s="2">
        <v>45728.0</v>
      </c>
      <c r="B4983" s="3" t="s">
        <v>92</v>
      </c>
      <c r="C4983" s="4" t="s">
        <v>149</v>
      </c>
      <c r="D4983" s="3" t="s">
        <v>38</v>
      </c>
      <c r="E4983" s="3" t="s">
        <v>101</v>
      </c>
      <c r="F4983" s="3" t="s">
        <v>9576</v>
      </c>
      <c r="G4983" s="3" t="s">
        <v>9577</v>
      </c>
      <c r="H4983" s="3"/>
    </row>
    <row r="4984" ht="15.75" customHeight="1">
      <c r="A4984" s="2">
        <v>45728.0</v>
      </c>
      <c r="B4984" s="3" t="s">
        <v>92</v>
      </c>
      <c r="C4984" s="3" t="s">
        <v>144</v>
      </c>
      <c r="D4984" s="3" t="s">
        <v>34</v>
      </c>
      <c r="E4984" s="3" t="s">
        <v>109</v>
      </c>
      <c r="F4984" s="3" t="s">
        <v>9578</v>
      </c>
      <c r="G4984" s="3" t="s">
        <v>9579</v>
      </c>
      <c r="H4984" s="3"/>
    </row>
    <row r="4985" ht="15.75" customHeight="1">
      <c r="A4985" s="2">
        <v>45728.0</v>
      </c>
      <c r="B4985" s="3" t="s">
        <v>92</v>
      </c>
      <c r="C4985" s="3" t="s">
        <v>158</v>
      </c>
      <c r="D4985" s="3" t="s">
        <v>23</v>
      </c>
      <c r="E4985" s="3" t="s">
        <v>15</v>
      </c>
      <c r="F4985" s="3" t="s">
        <v>9580</v>
      </c>
      <c r="G4985" s="3" t="s">
        <v>9581</v>
      </c>
      <c r="H4985" s="3"/>
    </row>
    <row r="4986" ht="15.75" customHeight="1">
      <c r="A4986" s="2">
        <v>45728.0</v>
      </c>
      <c r="B4986" s="3" t="s">
        <v>92</v>
      </c>
      <c r="C4986" s="3" t="s">
        <v>158</v>
      </c>
      <c r="D4986" s="3" t="s">
        <v>9</v>
      </c>
      <c r="E4986" s="3" t="s">
        <v>10</v>
      </c>
      <c r="F4986" s="3" t="s">
        <v>9582</v>
      </c>
      <c r="G4986" s="3" t="s">
        <v>9583</v>
      </c>
      <c r="H4986" s="3"/>
    </row>
    <row r="4987" ht="15.75" customHeight="1">
      <c r="A4987" s="2">
        <v>45728.0</v>
      </c>
      <c r="B4987" s="3" t="s">
        <v>92</v>
      </c>
      <c r="C4987" s="3" t="s">
        <v>158</v>
      </c>
      <c r="D4987" s="3" t="s">
        <v>38</v>
      </c>
      <c r="E4987" s="3" t="s">
        <v>15</v>
      </c>
      <c r="F4987" s="3" t="s">
        <v>9584</v>
      </c>
      <c r="G4987" s="3" t="s">
        <v>9585</v>
      </c>
      <c r="H4987" s="3"/>
    </row>
    <row r="4988" ht="15.75" customHeight="1">
      <c r="A4988" s="2">
        <v>45728.0</v>
      </c>
      <c r="B4988" s="3" t="s">
        <v>92</v>
      </c>
      <c r="C4988" s="3" t="s">
        <v>158</v>
      </c>
      <c r="D4988" s="3" t="s">
        <v>26</v>
      </c>
      <c r="E4988" s="3" t="s">
        <v>15</v>
      </c>
      <c r="F4988" s="3" t="s">
        <v>9586</v>
      </c>
      <c r="G4988" s="3" t="s">
        <v>9587</v>
      </c>
      <c r="H4988" s="3"/>
    </row>
    <row r="4989" ht="15.75" customHeight="1">
      <c r="A4989" s="2">
        <v>45728.0</v>
      </c>
      <c r="B4989" s="3" t="s">
        <v>92</v>
      </c>
      <c r="C4989" s="3" t="s">
        <v>158</v>
      </c>
      <c r="D4989" s="3" t="s">
        <v>23</v>
      </c>
      <c r="E4989" s="3" t="s">
        <v>15</v>
      </c>
      <c r="F4989" s="3" t="s">
        <v>9588</v>
      </c>
      <c r="G4989" s="3" t="s">
        <v>9589</v>
      </c>
      <c r="H4989" s="3"/>
    </row>
    <row r="4990" ht="15.75" customHeight="1">
      <c r="A4990" s="2">
        <v>45728.0</v>
      </c>
      <c r="B4990" s="3" t="s">
        <v>92</v>
      </c>
      <c r="C4990" s="4" t="s">
        <v>149</v>
      </c>
      <c r="D4990" s="3" t="s">
        <v>23</v>
      </c>
      <c r="E4990" s="3" t="s">
        <v>15</v>
      </c>
      <c r="F4990" s="3" t="s">
        <v>9590</v>
      </c>
      <c r="G4990" s="3" t="s">
        <v>9591</v>
      </c>
      <c r="H4990" s="3"/>
    </row>
    <row r="4991" ht="15.75" customHeight="1">
      <c r="A4991" s="2">
        <v>45729.0</v>
      </c>
      <c r="B4991" s="3" t="s">
        <v>13</v>
      </c>
      <c r="C4991" s="3" t="s">
        <v>169</v>
      </c>
      <c r="D4991" s="3" t="s">
        <v>63</v>
      </c>
      <c r="E4991" s="3" t="s">
        <v>15</v>
      </c>
      <c r="F4991" s="3" t="s">
        <v>9592</v>
      </c>
      <c r="G4991" s="3" t="s">
        <v>9593</v>
      </c>
      <c r="H4991" s="3"/>
    </row>
    <row r="4992" ht="15.75" customHeight="1">
      <c r="A4992" s="2">
        <v>45729.0</v>
      </c>
      <c r="B4992" s="3" t="s">
        <v>13</v>
      </c>
      <c r="C4992" s="3" t="s">
        <v>37</v>
      </c>
      <c r="D4992" s="3" t="s">
        <v>68</v>
      </c>
      <c r="E4992" s="3" t="s">
        <v>59</v>
      </c>
      <c r="F4992" s="3" t="s">
        <v>9594</v>
      </c>
      <c r="G4992" s="3" t="s">
        <v>9595</v>
      </c>
      <c r="H4992" s="3"/>
    </row>
    <row r="4993" ht="15.75" customHeight="1">
      <c r="A4993" s="2">
        <v>45729.0</v>
      </c>
      <c r="B4993" s="3" t="s">
        <v>13</v>
      </c>
      <c r="C4993" s="3" t="s">
        <v>169</v>
      </c>
      <c r="D4993" s="3" t="s">
        <v>63</v>
      </c>
      <c r="E4993" s="3" t="s">
        <v>59</v>
      </c>
      <c r="F4993" s="3" t="s">
        <v>9596</v>
      </c>
      <c r="G4993" s="3" t="s">
        <v>9597</v>
      </c>
      <c r="H4993" s="3"/>
    </row>
    <row r="4994" ht="15.75" customHeight="1">
      <c r="A4994" s="2">
        <v>45729.0</v>
      </c>
      <c r="B4994" s="3" t="s">
        <v>13</v>
      </c>
      <c r="C4994" s="3" t="s">
        <v>169</v>
      </c>
      <c r="D4994" s="3" t="s">
        <v>19</v>
      </c>
      <c r="E4994" s="3" t="s">
        <v>20</v>
      </c>
      <c r="F4994" s="3" t="s">
        <v>1191</v>
      </c>
      <c r="G4994" s="3" t="s">
        <v>9598</v>
      </c>
      <c r="H4994" s="3"/>
    </row>
    <row r="4995" ht="15.75" customHeight="1">
      <c r="A4995" s="2">
        <v>45729.0</v>
      </c>
      <c r="B4995" s="3" t="s">
        <v>13</v>
      </c>
      <c r="C4995" s="3" t="s">
        <v>169</v>
      </c>
      <c r="D4995" s="3" t="s">
        <v>68</v>
      </c>
      <c r="E4995" s="3" t="s">
        <v>20</v>
      </c>
      <c r="F4995" s="3" t="s">
        <v>9599</v>
      </c>
      <c r="G4995" s="3" t="s">
        <v>9600</v>
      </c>
      <c r="H4995" s="3"/>
    </row>
    <row r="4996" ht="15.75" customHeight="1">
      <c r="A4996" s="2">
        <v>45729.0</v>
      </c>
      <c r="B4996" s="3" t="s">
        <v>13</v>
      </c>
      <c r="C4996" s="3" t="s">
        <v>169</v>
      </c>
      <c r="D4996" s="3" t="s">
        <v>38</v>
      </c>
      <c r="E4996" s="3" t="s">
        <v>20</v>
      </c>
      <c r="F4996" s="3" t="s">
        <v>9601</v>
      </c>
      <c r="G4996" s="3" t="s">
        <v>6422</v>
      </c>
      <c r="H4996" s="3"/>
    </row>
    <row r="4997" ht="15.75" customHeight="1">
      <c r="A4997" s="2">
        <v>45729.0</v>
      </c>
      <c r="B4997" s="3" t="s">
        <v>13</v>
      </c>
      <c r="C4997" s="3" t="s">
        <v>37</v>
      </c>
      <c r="D4997" s="3" t="s">
        <v>26</v>
      </c>
      <c r="E4997" s="3" t="s">
        <v>15</v>
      </c>
      <c r="F4997" s="3" t="s">
        <v>9602</v>
      </c>
      <c r="G4997" s="3" t="s">
        <v>9603</v>
      </c>
      <c r="H4997" s="3"/>
    </row>
    <row r="4998" ht="15.75" customHeight="1">
      <c r="A4998" s="2">
        <v>45729.0</v>
      </c>
      <c r="B4998" s="3" t="s">
        <v>13</v>
      </c>
      <c r="C4998" s="3" t="s">
        <v>37</v>
      </c>
      <c r="D4998" s="3" t="s">
        <v>9</v>
      </c>
      <c r="E4998" s="3" t="s">
        <v>15</v>
      </c>
      <c r="F4998" s="3" t="s">
        <v>9604</v>
      </c>
      <c r="G4998" s="3" t="s">
        <v>9605</v>
      </c>
      <c r="H4998" s="3"/>
    </row>
    <row r="4999" ht="15.75" customHeight="1">
      <c r="A4999" s="2">
        <v>45729.0</v>
      </c>
      <c r="B4999" s="3" t="s">
        <v>13</v>
      </c>
      <c r="C4999" s="3" t="s">
        <v>18</v>
      </c>
      <c r="D4999" s="3" t="s">
        <v>9</v>
      </c>
      <c r="E4999" s="3" t="s">
        <v>101</v>
      </c>
      <c r="F4999" s="3" t="s">
        <v>9606</v>
      </c>
      <c r="G4999" s="3" t="s">
        <v>9607</v>
      </c>
      <c r="H4999" s="3"/>
    </row>
    <row r="5000" ht="15.75" customHeight="1">
      <c r="A5000" s="2">
        <v>45729.0</v>
      </c>
      <c r="B5000" s="3" t="s">
        <v>13</v>
      </c>
      <c r="C5000" s="3" t="s">
        <v>29</v>
      </c>
      <c r="D5000" s="3" t="s">
        <v>9</v>
      </c>
      <c r="E5000" s="3" t="s">
        <v>101</v>
      </c>
      <c r="F5000" s="3" t="s">
        <v>9608</v>
      </c>
      <c r="G5000" s="3" t="s">
        <v>9609</v>
      </c>
      <c r="H5000" s="3"/>
    </row>
    <row r="5001" ht="15.75" customHeight="1">
      <c r="A5001" s="2">
        <v>45729.0</v>
      </c>
      <c r="B5001" s="3" t="s">
        <v>13</v>
      </c>
      <c r="C5001" s="3" t="s">
        <v>29</v>
      </c>
      <c r="D5001" s="3" t="s">
        <v>9</v>
      </c>
      <c r="E5001" s="3" t="s">
        <v>15</v>
      </c>
      <c r="F5001" s="3" t="s">
        <v>9610</v>
      </c>
      <c r="G5001" s="3" t="s">
        <v>9611</v>
      </c>
      <c r="H5001" s="3"/>
    </row>
    <row r="5002" ht="15.75" customHeight="1">
      <c r="A5002" s="2">
        <v>45729.0</v>
      </c>
      <c r="B5002" s="3" t="s">
        <v>13</v>
      </c>
      <c r="C5002" s="3" t="s">
        <v>29</v>
      </c>
      <c r="D5002" s="3" t="s">
        <v>9</v>
      </c>
      <c r="E5002" s="3" t="s">
        <v>20</v>
      </c>
      <c r="F5002" s="3" t="s">
        <v>9612</v>
      </c>
      <c r="G5002" s="3" t="s">
        <v>4056</v>
      </c>
      <c r="H5002" s="3"/>
    </row>
    <row r="5003" ht="15.75" customHeight="1">
      <c r="A5003" s="2">
        <v>45729.0</v>
      </c>
      <c r="B5003" s="3" t="s">
        <v>13</v>
      </c>
      <c r="C5003" s="3" t="s">
        <v>18</v>
      </c>
      <c r="D5003" s="3" t="s">
        <v>19</v>
      </c>
      <c r="E5003" s="3" t="s">
        <v>20</v>
      </c>
      <c r="F5003" s="3" t="s">
        <v>9613</v>
      </c>
      <c r="G5003" s="3" t="s">
        <v>9614</v>
      </c>
      <c r="H5003" s="3"/>
    </row>
    <row r="5004" ht="15.75" customHeight="1">
      <c r="A5004" s="2">
        <v>45729.0</v>
      </c>
      <c r="B5004" s="3" t="s">
        <v>13</v>
      </c>
      <c r="C5004" s="3" t="s">
        <v>18</v>
      </c>
      <c r="D5004" s="3" t="s">
        <v>63</v>
      </c>
      <c r="E5004" s="3" t="s">
        <v>15</v>
      </c>
      <c r="F5004" s="3" t="s">
        <v>9615</v>
      </c>
      <c r="G5004" s="3" t="s">
        <v>9616</v>
      </c>
      <c r="H5004" s="3"/>
    </row>
    <row r="5005" ht="15.75" customHeight="1">
      <c r="A5005" s="2">
        <v>45729.0</v>
      </c>
      <c r="B5005" s="3" t="s">
        <v>13</v>
      </c>
      <c r="C5005" s="3" t="s">
        <v>18</v>
      </c>
      <c r="D5005" s="3" t="s">
        <v>34</v>
      </c>
      <c r="E5005" s="3" t="s">
        <v>15</v>
      </c>
      <c r="F5005" s="3" t="s">
        <v>9617</v>
      </c>
      <c r="G5005" s="3" t="s">
        <v>9618</v>
      </c>
      <c r="H5005" s="3"/>
    </row>
    <row r="5006" ht="15.75" customHeight="1">
      <c r="A5006" s="2">
        <v>45729.0</v>
      </c>
      <c r="B5006" s="3" t="s">
        <v>57</v>
      </c>
      <c r="C5006" s="3" t="s">
        <v>58</v>
      </c>
      <c r="D5006" s="3" t="s">
        <v>38</v>
      </c>
      <c r="E5006" s="3" t="s">
        <v>59</v>
      </c>
      <c r="F5006" s="3" t="s">
        <v>9619</v>
      </c>
      <c r="G5006" s="3" t="s">
        <v>9620</v>
      </c>
      <c r="H5006" s="3"/>
    </row>
    <row r="5007" ht="15.75" customHeight="1">
      <c r="A5007" s="2">
        <v>45729.0</v>
      </c>
      <c r="B5007" s="3" t="s">
        <v>13</v>
      </c>
      <c r="C5007" s="3" t="s">
        <v>37</v>
      </c>
      <c r="D5007" s="3" t="s">
        <v>23</v>
      </c>
      <c r="E5007" s="3" t="s">
        <v>59</v>
      </c>
      <c r="F5007" s="3" t="s">
        <v>9621</v>
      </c>
      <c r="G5007" s="3" t="s">
        <v>9622</v>
      </c>
      <c r="H5007" s="3"/>
    </row>
    <row r="5008" ht="15.75" customHeight="1">
      <c r="A5008" s="2">
        <v>45729.0</v>
      </c>
      <c r="B5008" s="3" t="s">
        <v>57</v>
      </c>
      <c r="C5008" s="3" t="s">
        <v>58</v>
      </c>
      <c r="D5008" s="3" t="s">
        <v>23</v>
      </c>
      <c r="E5008" s="3" t="s">
        <v>59</v>
      </c>
      <c r="F5008" s="3" t="s">
        <v>9623</v>
      </c>
      <c r="G5008" s="3" t="s">
        <v>9624</v>
      </c>
      <c r="H5008" s="3"/>
    </row>
    <row r="5009" ht="15.75" customHeight="1">
      <c r="A5009" s="2">
        <v>45729.0</v>
      </c>
      <c r="B5009" s="3" t="s">
        <v>57</v>
      </c>
      <c r="C5009" s="3" t="s">
        <v>85</v>
      </c>
      <c r="D5009" s="3" t="s">
        <v>26</v>
      </c>
      <c r="E5009" s="3" t="s">
        <v>20</v>
      </c>
      <c r="F5009" s="3" t="s">
        <v>9625</v>
      </c>
      <c r="G5009" s="3" t="s">
        <v>9626</v>
      </c>
      <c r="H5009" s="3"/>
    </row>
    <row r="5010" ht="15.75" customHeight="1">
      <c r="A5010" s="2">
        <v>45729.0</v>
      </c>
      <c r="B5010" s="3" t="s">
        <v>57</v>
      </c>
      <c r="C5010" s="4" t="s">
        <v>62</v>
      </c>
      <c r="D5010" s="3" t="s">
        <v>68</v>
      </c>
      <c r="E5010" s="3" t="s">
        <v>59</v>
      </c>
      <c r="F5010" s="3" t="s">
        <v>9627</v>
      </c>
      <c r="G5010" s="3" t="s">
        <v>9628</v>
      </c>
      <c r="H5010" s="3"/>
    </row>
    <row r="5011" ht="15.75" customHeight="1">
      <c r="A5011" s="2">
        <v>45729.0</v>
      </c>
      <c r="B5011" s="3" t="s">
        <v>57</v>
      </c>
      <c r="C5011" s="3" t="s">
        <v>85</v>
      </c>
      <c r="D5011" s="3" t="s">
        <v>19</v>
      </c>
      <c r="E5011" s="3" t="s">
        <v>59</v>
      </c>
      <c r="F5011" s="3" t="s">
        <v>9629</v>
      </c>
      <c r="G5011" s="3" t="s">
        <v>9630</v>
      </c>
      <c r="H5011" s="3"/>
    </row>
    <row r="5012" ht="15.75" customHeight="1">
      <c r="A5012" s="2">
        <v>45729.0</v>
      </c>
      <c r="B5012" s="3" t="s">
        <v>57</v>
      </c>
      <c r="C5012" s="3" t="s">
        <v>85</v>
      </c>
      <c r="D5012" s="3" t="s">
        <v>26</v>
      </c>
      <c r="E5012" s="3" t="s">
        <v>20</v>
      </c>
      <c r="F5012" s="3" t="s">
        <v>9631</v>
      </c>
      <c r="G5012" s="3" t="s">
        <v>9632</v>
      </c>
      <c r="H5012" s="3"/>
    </row>
    <row r="5013" ht="15.75" customHeight="1">
      <c r="A5013" s="2">
        <v>45729.0</v>
      </c>
      <c r="B5013" s="3" t="s">
        <v>57</v>
      </c>
      <c r="C5013" s="3" t="s">
        <v>85</v>
      </c>
      <c r="D5013" s="3" t="s">
        <v>19</v>
      </c>
      <c r="E5013" s="3" t="s">
        <v>20</v>
      </c>
      <c r="F5013" s="3" t="s">
        <v>9633</v>
      </c>
      <c r="G5013" s="3" t="s">
        <v>9634</v>
      </c>
      <c r="H5013" s="3"/>
    </row>
    <row r="5014" ht="15.75" customHeight="1">
      <c r="A5014" s="2">
        <v>45729.0</v>
      </c>
      <c r="B5014" s="3" t="s">
        <v>57</v>
      </c>
      <c r="C5014" s="3" t="s">
        <v>80</v>
      </c>
      <c r="D5014" s="3" t="s">
        <v>38</v>
      </c>
      <c r="E5014" s="3" t="s">
        <v>20</v>
      </c>
      <c r="F5014" s="3" t="s">
        <v>9635</v>
      </c>
      <c r="G5014" s="3" t="s">
        <v>9636</v>
      </c>
      <c r="H5014" s="3"/>
    </row>
    <row r="5015" ht="15.75" customHeight="1">
      <c r="A5015" s="2">
        <v>45729.0</v>
      </c>
      <c r="B5015" s="3" t="s">
        <v>57</v>
      </c>
      <c r="C5015" s="3" t="s">
        <v>80</v>
      </c>
      <c r="D5015" s="3" t="s">
        <v>38</v>
      </c>
      <c r="E5015" s="3" t="s">
        <v>59</v>
      </c>
      <c r="F5015" s="3" t="s">
        <v>9637</v>
      </c>
      <c r="G5015" s="3" t="s">
        <v>9638</v>
      </c>
      <c r="H5015" s="3"/>
    </row>
    <row r="5016" ht="15.75" customHeight="1">
      <c r="A5016" s="2">
        <v>45729.0</v>
      </c>
      <c r="B5016" s="3" t="s">
        <v>57</v>
      </c>
      <c r="C5016" s="3" t="s">
        <v>71</v>
      </c>
      <c r="D5016" s="3" t="s">
        <v>34</v>
      </c>
      <c r="E5016" s="3" t="s">
        <v>20</v>
      </c>
      <c r="F5016" s="3" t="s">
        <v>9639</v>
      </c>
      <c r="G5016" s="3" t="s">
        <v>9640</v>
      </c>
      <c r="H5016" s="3"/>
    </row>
    <row r="5017" ht="15.75" customHeight="1">
      <c r="A5017" s="2">
        <v>45729.0</v>
      </c>
      <c r="B5017" s="3" t="s">
        <v>57</v>
      </c>
      <c r="C5017" s="3" t="s">
        <v>85</v>
      </c>
      <c r="D5017" s="3" t="s">
        <v>9</v>
      </c>
      <c r="E5017" s="3" t="s">
        <v>20</v>
      </c>
      <c r="F5017" s="3" t="s">
        <v>9641</v>
      </c>
      <c r="G5017" s="3" t="s">
        <v>9642</v>
      </c>
      <c r="H5017" s="3"/>
    </row>
    <row r="5018" ht="15.75" customHeight="1">
      <c r="A5018" s="2">
        <v>45729.0</v>
      </c>
      <c r="B5018" s="3" t="s">
        <v>57</v>
      </c>
      <c r="C5018" s="3" t="s">
        <v>71</v>
      </c>
      <c r="D5018" s="3" t="s">
        <v>9</v>
      </c>
      <c r="E5018" s="3" t="s">
        <v>20</v>
      </c>
      <c r="F5018" s="3" t="s">
        <v>9643</v>
      </c>
      <c r="G5018" s="3" t="s">
        <v>9644</v>
      </c>
      <c r="H5018" s="3"/>
    </row>
    <row r="5019" ht="15.75" customHeight="1">
      <c r="A5019" s="2">
        <v>45729.0</v>
      </c>
      <c r="B5019" s="3" t="s">
        <v>57</v>
      </c>
      <c r="C5019" s="3" t="s">
        <v>71</v>
      </c>
      <c r="D5019" s="3" t="s">
        <v>19</v>
      </c>
      <c r="E5019" s="3" t="s">
        <v>59</v>
      </c>
      <c r="F5019" s="3" t="s">
        <v>9645</v>
      </c>
      <c r="G5019" s="3" t="s">
        <v>9646</v>
      </c>
      <c r="H5019" s="3"/>
    </row>
    <row r="5020" ht="15.75" customHeight="1">
      <c r="A5020" s="2">
        <v>45729.0</v>
      </c>
      <c r="B5020" s="3" t="s">
        <v>57</v>
      </c>
      <c r="C5020" s="3" t="s">
        <v>71</v>
      </c>
      <c r="D5020" s="3" t="s">
        <v>9</v>
      </c>
      <c r="E5020" s="3" t="s">
        <v>15</v>
      </c>
      <c r="F5020" s="3" t="s">
        <v>9647</v>
      </c>
      <c r="G5020" s="3" t="s">
        <v>9648</v>
      </c>
      <c r="H5020" s="3"/>
    </row>
    <row r="5021" ht="15.75" customHeight="1">
      <c r="A5021" s="2">
        <v>45729.0</v>
      </c>
      <c r="B5021" s="3" t="s">
        <v>57</v>
      </c>
      <c r="C5021" s="3" t="s">
        <v>71</v>
      </c>
      <c r="D5021" s="3" t="s">
        <v>68</v>
      </c>
      <c r="E5021" s="3" t="s">
        <v>59</v>
      </c>
      <c r="F5021" s="3" t="s">
        <v>9386</v>
      </c>
      <c r="G5021" s="3" t="s">
        <v>7305</v>
      </c>
      <c r="H5021" s="3"/>
    </row>
    <row r="5022" ht="15.75" customHeight="1">
      <c r="A5022" s="2">
        <v>45729.0</v>
      </c>
      <c r="B5022" s="3" t="s">
        <v>57</v>
      </c>
      <c r="C5022" s="4" t="s">
        <v>62</v>
      </c>
      <c r="D5022" s="3" t="s">
        <v>38</v>
      </c>
      <c r="E5022" s="3" t="s">
        <v>20</v>
      </c>
      <c r="F5022" s="3" t="s">
        <v>9649</v>
      </c>
      <c r="G5022" s="3" t="s">
        <v>9650</v>
      </c>
      <c r="H5022" s="3"/>
    </row>
    <row r="5023" ht="15.75" customHeight="1">
      <c r="A5023" s="2">
        <v>45729.0</v>
      </c>
      <c r="B5023" s="3" t="s">
        <v>57</v>
      </c>
      <c r="C5023" s="4" t="s">
        <v>62</v>
      </c>
      <c r="D5023" s="3" t="s">
        <v>68</v>
      </c>
      <c r="E5023" s="3" t="s">
        <v>59</v>
      </c>
      <c r="F5023" s="3" t="s">
        <v>9651</v>
      </c>
      <c r="G5023" s="3" t="s">
        <v>9652</v>
      </c>
      <c r="H5023" s="3"/>
    </row>
    <row r="5024" ht="15.75" customHeight="1">
      <c r="A5024" s="2">
        <v>45729.0</v>
      </c>
      <c r="B5024" s="3" t="s">
        <v>57</v>
      </c>
      <c r="C5024" s="4" t="s">
        <v>62</v>
      </c>
      <c r="D5024" s="3" t="s">
        <v>9</v>
      </c>
      <c r="E5024" s="3" t="s">
        <v>20</v>
      </c>
      <c r="F5024" s="3" t="s">
        <v>9653</v>
      </c>
      <c r="G5024" s="3" t="s">
        <v>9654</v>
      </c>
      <c r="H5024" s="3"/>
    </row>
    <row r="5025" ht="15.75" customHeight="1">
      <c r="A5025" s="2">
        <v>45729.0</v>
      </c>
      <c r="B5025" s="3" t="s">
        <v>57</v>
      </c>
      <c r="C5025" s="4" t="s">
        <v>62</v>
      </c>
      <c r="D5025" s="3" t="s">
        <v>34</v>
      </c>
      <c r="E5025" s="3" t="s">
        <v>15</v>
      </c>
      <c r="F5025" s="3" t="s">
        <v>9655</v>
      </c>
      <c r="G5025" s="3" t="s">
        <v>9656</v>
      </c>
      <c r="H5025" s="3"/>
    </row>
    <row r="5026" ht="15.75" customHeight="1">
      <c r="A5026" s="2">
        <v>45729.0</v>
      </c>
      <c r="B5026" s="3" t="s">
        <v>57</v>
      </c>
      <c r="C5026" s="3" t="s">
        <v>58</v>
      </c>
      <c r="D5026" s="3" t="s">
        <v>19</v>
      </c>
      <c r="E5026" s="3" t="s">
        <v>59</v>
      </c>
      <c r="F5026" s="3" t="s">
        <v>9657</v>
      </c>
      <c r="G5026" s="3" t="s">
        <v>9658</v>
      </c>
      <c r="H5026" s="3"/>
    </row>
    <row r="5027" ht="15.75" customHeight="1">
      <c r="A5027" s="2">
        <v>45729.0</v>
      </c>
      <c r="B5027" s="3" t="s">
        <v>13</v>
      </c>
      <c r="C5027" s="3" t="s">
        <v>14</v>
      </c>
      <c r="D5027" s="3" t="s">
        <v>9</v>
      </c>
      <c r="E5027" s="3" t="s">
        <v>15</v>
      </c>
      <c r="F5027" s="3" t="s">
        <v>9659</v>
      </c>
      <c r="G5027" s="3" t="s">
        <v>9660</v>
      </c>
      <c r="H5027" s="3"/>
    </row>
    <row r="5028" ht="15.75" customHeight="1">
      <c r="A5028" s="2">
        <v>45729.0</v>
      </c>
      <c r="B5028" s="3" t="s">
        <v>7</v>
      </c>
      <c r="C5028" s="3" t="s">
        <v>106</v>
      </c>
      <c r="D5028" s="3" t="s">
        <v>34</v>
      </c>
      <c r="E5028" s="3" t="s">
        <v>109</v>
      </c>
      <c r="F5028" s="3" t="s">
        <v>9661</v>
      </c>
      <c r="G5028" s="3" t="s">
        <v>9662</v>
      </c>
      <c r="H5028" s="3"/>
    </row>
    <row r="5029" ht="15.75" customHeight="1">
      <c r="A5029" s="2">
        <v>45729.0</v>
      </c>
      <c r="B5029" s="3" t="s">
        <v>13</v>
      </c>
      <c r="C5029" s="3" t="s">
        <v>14</v>
      </c>
      <c r="D5029" s="3" t="s">
        <v>26</v>
      </c>
      <c r="E5029" s="3" t="s">
        <v>20</v>
      </c>
      <c r="F5029" s="3" t="s">
        <v>9663</v>
      </c>
      <c r="G5029" s="3" t="s">
        <v>9664</v>
      </c>
      <c r="H5029" s="3"/>
    </row>
    <row r="5030" ht="15.75" customHeight="1">
      <c r="A5030" s="2">
        <v>45729.0</v>
      </c>
      <c r="B5030" s="3" t="s">
        <v>7</v>
      </c>
      <c r="C5030" s="3" t="s">
        <v>131</v>
      </c>
      <c r="D5030" s="3" t="s">
        <v>63</v>
      </c>
      <c r="E5030" s="3" t="s">
        <v>20</v>
      </c>
      <c r="F5030" s="3" t="s">
        <v>9665</v>
      </c>
      <c r="G5030" s="3" t="s">
        <v>9666</v>
      </c>
      <c r="H5030" s="3"/>
    </row>
    <row r="5031" ht="15.75" customHeight="1">
      <c r="A5031" s="2">
        <v>45729.0</v>
      </c>
      <c r="B5031" s="3" t="s">
        <v>7</v>
      </c>
      <c r="C5031" s="3" t="s">
        <v>126</v>
      </c>
      <c r="D5031" s="3" t="s">
        <v>68</v>
      </c>
      <c r="E5031" s="3" t="s">
        <v>20</v>
      </c>
      <c r="F5031" s="3" t="s">
        <v>7254</v>
      </c>
      <c r="G5031" s="3" t="s">
        <v>9667</v>
      </c>
      <c r="H5031" s="3"/>
    </row>
    <row r="5032" ht="15.75" customHeight="1">
      <c r="A5032" s="2">
        <v>45729.0</v>
      </c>
      <c r="B5032" s="3" t="s">
        <v>7</v>
      </c>
      <c r="C5032" s="3" t="s">
        <v>126</v>
      </c>
      <c r="D5032" s="3" t="s">
        <v>34</v>
      </c>
      <c r="E5032" s="3" t="s">
        <v>109</v>
      </c>
      <c r="F5032" s="3" t="s">
        <v>9668</v>
      </c>
      <c r="G5032" s="3" t="s">
        <v>9669</v>
      </c>
      <c r="H5032" s="3"/>
    </row>
    <row r="5033" ht="15.75" customHeight="1">
      <c r="A5033" s="2">
        <v>45729.0</v>
      </c>
      <c r="B5033" s="3" t="s">
        <v>7</v>
      </c>
      <c r="C5033" s="3" t="s">
        <v>126</v>
      </c>
      <c r="D5033" s="3" t="s">
        <v>19</v>
      </c>
      <c r="E5033" s="3" t="s">
        <v>15</v>
      </c>
      <c r="F5033" s="3" t="s">
        <v>9670</v>
      </c>
      <c r="G5033" s="3" t="s">
        <v>9671</v>
      </c>
      <c r="H5033" s="3"/>
    </row>
    <row r="5034" ht="15.75" customHeight="1">
      <c r="A5034" s="2">
        <v>45729.0</v>
      </c>
      <c r="B5034" s="3" t="s">
        <v>7</v>
      </c>
      <c r="C5034" s="3" t="s">
        <v>126</v>
      </c>
      <c r="D5034" s="3" t="s">
        <v>26</v>
      </c>
      <c r="E5034" s="3" t="s">
        <v>660</v>
      </c>
      <c r="F5034" s="3" t="s">
        <v>9672</v>
      </c>
      <c r="G5034" s="3" t="s">
        <v>9673</v>
      </c>
      <c r="H5034" s="3"/>
    </row>
    <row r="5035" ht="15.75" customHeight="1">
      <c r="A5035" s="2">
        <v>45729.0</v>
      </c>
      <c r="B5035" s="3" t="s">
        <v>7</v>
      </c>
      <c r="C5035" s="3" t="s">
        <v>126</v>
      </c>
      <c r="D5035" s="3" t="s">
        <v>63</v>
      </c>
      <c r="E5035" s="3" t="s">
        <v>20</v>
      </c>
      <c r="F5035" s="3" t="s">
        <v>9674</v>
      </c>
      <c r="G5035" s="3" t="s">
        <v>9675</v>
      </c>
      <c r="H5035" s="3"/>
    </row>
    <row r="5036" ht="15.75" customHeight="1">
      <c r="A5036" s="2">
        <v>45729.0</v>
      </c>
      <c r="B5036" s="3" t="s">
        <v>7</v>
      </c>
      <c r="C5036" s="3" t="s">
        <v>118</v>
      </c>
      <c r="D5036" s="3" t="s">
        <v>19</v>
      </c>
      <c r="E5036" s="3" t="s">
        <v>15</v>
      </c>
      <c r="F5036" s="3" t="s">
        <v>9676</v>
      </c>
      <c r="G5036" s="3" t="s">
        <v>9677</v>
      </c>
      <c r="H5036" s="3"/>
    </row>
    <row r="5037" ht="15.75" customHeight="1">
      <c r="A5037" s="2">
        <v>45729.0</v>
      </c>
      <c r="B5037" s="3" t="s">
        <v>7</v>
      </c>
      <c r="C5037" s="3" t="s">
        <v>106</v>
      </c>
      <c r="D5037" s="3" t="s">
        <v>19</v>
      </c>
      <c r="E5037" s="3" t="s">
        <v>15</v>
      </c>
      <c r="F5037" s="3" t="s">
        <v>9678</v>
      </c>
      <c r="G5037" s="3" t="s">
        <v>9679</v>
      </c>
      <c r="H5037" s="3"/>
    </row>
    <row r="5038" ht="15.75" customHeight="1">
      <c r="A5038" s="2">
        <v>45729.0</v>
      </c>
      <c r="B5038" s="3" t="s">
        <v>7</v>
      </c>
      <c r="C5038" s="3" t="s">
        <v>106</v>
      </c>
      <c r="D5038" s="3" t="s">
        <v>19</v>
      </c>
      <c r="E5038" s="3" t="s">
        <v>15</v>
      </c>
      <c r="F5038" s="3" t="s">
        <v>9680</v>
      </c>
      <c r="G5038" s="3" t="s">
        <v>9681</v>
      </c>
      <c r="H5038" s="3"/>
    </row>
    <row r="5039" ht="15.75" customHeight="1">
      <c r="A5039" s="2">
        <v>45729.0</v>
      </c>
      <c r="B5039" s="3" t="s">
        <v>7</v>
      </c>
      <c r="C5039" s="3" t="s">
        <v>106</v>
      </c>
      <c r="D5039" s="3" t="s">
        <v>26</v>
      </c>
      <c r="E5039" s="3" t="s">
        <v>258</v>
      </c>
      <c r="F5039" s="3" t="s">
        <v>9682</v>
      </c>
      <c r="G5039" s="3" t="s">
        <v>9683</v>
      </c>
      <c r="H5039" s="3"/>
    </row>
    <row r="5040" ht="15.75" customHeight="1">
      <c r="A5040" s="2">
        <v>45729.0</v>
      </c>
      <c r="B5040" s="3" t="s">
        <v>7</v>
      </c>
      <c r="C5040" s="3" t="s">
        <v>106</v>
      </c>
      <c r="D5040" s="3" t="s">
        <v>68</v>
      </c>
      <c r="E5040" s="3" t="s">
        <v>20</v>
      </c>
      <c r="F5040" s="3" t="s">
        <v>9684</v>
      </c>
      <c r="G5040" s="3" t="s">
        <v>9685</v>
      </c>
      <c r="H5040" s="3"/>
    </row>
    <row r="5041" ht="15.75" customHeight="1">
      <c r="A5041" s="2">
        <v>45729.0</v>
      </c>
      <c r="B5041" s="3" t="s">
        <v>7</v>
      </c>
      <c r="C5041" s="3" t="s">
        <v>8</v>
      </c>
      <c r="D5041" s="3" t="s">
        <v>38</v>
      </c>
      <c r="E5041" s="3" t="s">
        <v>15</v>
      </c>
      <c r="F5041" s="3" t="s">
        <v>9686</v>
      </c>
      <c r="G5041" s="3" t="s">
        <v>9687</v>
      </c>
      <c r="H5041" s="3"/>
    </row>
    <row r="5042" ht="15.75" customHeight="1">
      <c r="A5042" s="2">
        <v>45729.0</v>
      </c>
      <c r="B5042" s="3" t="s">
        <v>7</v>
      </c>
      <c r="C5042" s="3" t="s">
        <v>8</v>
      </c>
      <c r="D5042" s="3" t="s">
        <v>26</v>
      </c>
      <c r="E5042" s="3" t="s">
        <v>10</v>
      </c>
      <c r="F5042" s="3" t="s">
        <v>9688</v>
      </c>
      <c r="G5042" s="3" t="s">
        <v>9689</v>
      </c>
      <c r="H5042" s="3"/>
    </row>
    <row r="5043" ht="15.75" customHeight="1">
      <c r="A5043" s="2">
        <v>45729.0</v>
      </c>
      <c r="B5043" s="3" t="s">
        <v>7</v>
      </c>
      <c r="C5043" s="3" t="s">
        <v>8</v>
      </c>
      <c r="D5043" s="3" t="s">
        <v>19</v>
      </c>
      <c r="E5043" s="3" t="s">
        <v>20</v>
      </c>
      <c r="F5043" s="3" t="s">
        <v>9690</v>
      </c>
      <c r="G5043" s="3" t="s">
        <v>9691</v>
      </c>
      <c r="H5043" s="3"/>
    </row>
    <row r="5044" ht="15.75" customHeight="1">
      <c r="A5044" s="2">
        <v>45729.0</v>
      </c>
      <c r="B5044" s="3" t="s">
        <v>13</v>
      </c>
      <c r="C5044" s="3" t="s">
        <v>14</v>
      </c>
      <c r="D5044" s="3" t="s">
        <v>9</v>
      </c>
      <c r="E5044" s="3" t="s">
        <v>15</v>
      </c>
      <c r="F5044" s="3" t="s">
        <v>5134</v>
      </c>
      <c r="G5044" s="3" t="s">
        <v>372</v>
      </c>
      <c r="H5044" s="3"/>
    </row>
    <row r="5045" ht="15.75" customHeight="1">
      <c r="A5045" s="2">
        <v>45729.0</v>
      </c>
      <c r="B5045" s="3" t="s">
        <v>7</v>
      </c>
      <c r="C5045" s="3" t="s">
        <v>131</v>
      </c>
      <c r="D5045" s="3" t="s">
        <v>9</v>
      </c>
      <c r="E5045" s="3" t="s">
        <v>109</v>
      </c>
      <c r="F5045" s="3" t="s">
        <v>9692</v>
      </c>
      <c r="G5045" s="3" t="s">
        <v>9693</v>
      </c>
      <c r="H5045" s="3"/>
    </row>
    <row r="5046" ht="15.75" customHeight="1">
      <c r="A5046" s="2">
        <v>45729.0</v>
      </c>
      <c r="B5046" s="3" t="s">
        <v>7</v>
      </c>
      <c r="C5046" s="3" t="s">
        <v>131</v>
      </c>
      <c r="D5046" s="3" t="s">
        <v>23</v>
      </c>
      <c r="E5046" s="3" t="s">
        <v>20</v>
      </c>
      <c r="F5046" s="3" t="s">
        <v>2091</v>
      </c>
      <c r="G5046" s="3" t="s">
        <v>9694</v>
      </c>
      <c r="H5046" s="3"/>
    </row>
    <row r="5047" ht="15.75" customHeight="1">
      <c r="A5047" s="2">
        <v>45729.0</v>
      </c>
      <c r="B5047" s="3" t="s">
        <v>7</v>
      </c>
      <c r="C5047" s="3" t="s">
        <v>118</v>
      </c>
      <c r="D5047" s="3" t="s">
        <v>9</v>
      </c>
      <c r="E5047" s="3" t="s">
        <v>109</v>
      </c>
      <c r="F5047" s="3" t="s">
        <v>9695</v>
      </c>
      <c r="G5047" s="3" t="s">
        <v>9696</v>
      </c>
      <c r="H5047" s="3"/>
    </row>
    <row r="5048" ht="15.75" customHeight="1">
      <c r="A5048" s="2">
        <v>45729.0</v>
      </c>
      <c r="B5048" s="3" t="s">
        <v>92</v>
      </c>
      <c r="C5048" s="3" t="s">
        <v>158</v>
      </c>
      <c r="D5048" s="3" t="s">
        <v>63</v>
      </c>
      <c r="E5048" s="3" t="s">
        <v>109</v>
      </c>
      <c r="F5048" s="3" t="s">
        <v>9697</v>
      </c>
      <c r="G5048" s="3" t="s">
        <v>9698</v>
      </c>
      <c r="H5048" s="3"/>
    </row>
    <row r="5049" ht="15.75" customHeight="1">
      <c r="A5049" s="2">
        <v>45729.0</v>
      </c>
      <c r="B5049" s="3" t="s">
        <v>7</v>
      </c>
      <c r="C5049" s="3" t="s">
        <v>131</v>
      </c>
      <c r="D5049" s="3" t="s">
        <v>68</v>
      </c>
      <c r="E5049" s="3" t="s">
        <v>20</v>
      </c>
      <c r="F5049" s="3" t="s">
        <v>8545</v>
      </c>
      <c r="G5049" s="3" t="s">
        <v>9699</v>
      </c>
      <c r="H5049" s="3"/>
    </row>
    <row r="5050" ht="15.75" customHeight="1">
      <c r="A5050" s="2">
        <v>45729.0</v>
      </c>
      <c r="B5050" s="3" t="s">
        <v>92</v>
      </c>
      <c r="C5050" s="3" t="s">
        <v>93</v>
      </c>
      <c r="D5050" s="3" t="s">
        <v>38</v>
      </c>
      <c r="E5050" s="3" t="s">
        <v>15</v>
      </c>
      <c r="F5050" s="3" t="s">
        <v>9700</v>
      </c>
      <c r="G5050" s="3" t="s">
        <v>9701</v>
      </c>
      <c r="H5050" s="3"/>
    </row>
    <row r="5051" ht="15.75" customHeight="1">
      <c r="A5051" s="2">
        <v>45729.0</v>
      </c>
      <c r="B5051" s="3" t="s">
        <v>92</v>
      </c>
      <c r="C5051" s="3" t="s">
        <v>98</v>
      </c>
      <c r="D5051" s="3" t="s">
        <v>63</v>
      </c>
      <c r="E5051" s="3" t="s">
        <v>101</v>
      </c>
      <c r="F5051" s="3" t="s">
        <v>9702</v>
      </c>
      <c r="G5051" s="3" t="s">
        <v>9703</v>
      </c>
      <c r="H5051" s="3"/>
    </row>
    <row r="5052" ht="15.75" customHeight="1">
      <c r="A5052" s="2">
        <v>45729.0</v>
      </c>
      <c r="B5052" s="3" t="s">
        <v>92</v>
      </c>
      <c r="C5052" s="3" t="s">
        <v>98</v>
      </c>
      <c r="D5052" s="3" t="s">
        <v>9</v>
      </c>
      <c r="E5052" s="3" t="s">
        <v>101</v>
      </c>
      <c r="F5052" s="3" t="s">
        <v>9704</v>
      </c>
      <c r="G5052" s="3" t="s">
        <v>9705</v>
      </c>
      <c r="H5052" s="3"/>
    </row>
    <row r="5053" ht="15.75" customHeight="1">
      <c r="A5053" s="2">
        <v>45729.0</v>
      </c>
      <c r="B5053" s="3" t="s">
        <v>92</v>
      </c>
      <c r="C5053" s="3" t="s">
        <v>144</v>
      </c>
      <c r="D5053" s="3" t="s">
        <v>68</v>
      </c>
      <c r="E5053" s="3" t="s">
        <v>20</v>
      </c>
      <c r="F5053" s="3" t="s">
        <v>9706</v>
      </c>
      <c r="G5053" s="3" t="s">
        <v>9707</v>
      </c>
      <c r="H5053" s="3"/>
    </row>
    <row r="5054" ht="15.75" customHeight="1">
      <c r="A5054" s="2">
        <v>45729.0</v>
      </c>
      <c r="B5054" s="3" t="s">
        <v>92</v>
      </c>
      <c r="C5054" s="3" t="s">
        <v>144</v>
      </c>
      <c r="D5054" s="3" t="s">
        <v>38</v>
      </c>
      <c r="E5054" s="3" t="s">
        <v>20</v>
      </c>
      <c r="F5054" s="3" t="s">
        <v>9708</v>
      </c>
      <c r="G5054" s="3" t="s">
        <v>9709</v>
      </c>
      <c r="H5054" s="3"/>
    </row>
    <row r="5055" ht="15.75" customHeight="1">
      <c r="A5055" s="2">
        <v>45729.0</v>
      </c>
      <c r="B5055" s="3" t="s">
        <v>92</v>
      </c>
      <c r="C5055" s="3" t="s">
        <v>144</v>
      </c>
      <c r="D5055" s="3" t="s">
        <v>9</v>
      </c>
      <c r="E5055" s="3" t="s">
        <v>101</v>
      </c>
      <c r="F5055" s="3" t="s">
        <v>9710</v>
      </c>
      <c r="G5055" s="3" t="s">
        <v>9711</v>
      </c>
      <c r="H5055" s="3"/>
    </row>
    <row r="5056" ht="15.75" customHeight="1">
      <c r="A5056" s="2">
        <v>45729.0</v>
      </c>
      <c r="B5056" s="3" t="s">
        <v>92</v>
      </c>
      <c r="C5056" s="3" t="s">
        <v>144</v>
      </c>
      <c r="D5056" s="3" t="s">
        <v>26</v>
      </c>
      <c r="E5056" s="3" t="s">
        <v>15</v>
      </c>
      <c r="F5056" s="3" t="s">
        <v>9712</v>
      </c>
      <c r="G5056" s="3" t="s">
        <v>9713</v>
      </c>
      <c r="H5056" s="3"/>
    </row>
    <row r="5057" ht="15.75" customHeight="1">
      <c r="A5057" s="2">
        <v>45729.0</v>
      </c>
      <c r="B5057" s="3" t="s">
        <v>92</v>
      </c>
      <c r="C5057" s="3" t="s">
        <v>93</v>
      </c>
      <c r="D5057" s="3" t="s">
        <v>63</v>
      </c>
      <c r="E5057" s="3" t="s">
        <v>59</v>
      </c>
      <c r="F5057" s="3" t="s">
        <v>9714</v>
      </c>
      <c r="G5057" s="3" t="s">
        <v>9715</v>
      </c>
      <c r="H5057" s="3"/>
    </row>
    <row r="5058" ht="15.75" customHeight="1">
      <c r="A5058" s="2">
        <v>45729.0</v>
      </c>
      <c r="B5058" s="3" t="s">
        <v>92</v>
      </c>
      <c r="C5058" s="4" t="s">
        <v>149</v>
      </c>
      <c r="D5058" s="3" t="s">
        <v>34</v>
      </c>
      <c r="E5058" s="3" t="s">
        <v>101</v>
      </c>
      <c r="F5058" s="3" t="s">
        <v>9716</v>
      </c>
      <c r="G5058" s="3" t="s">
        <v>9717</v>
      </c>
      <c r="H5058" s="3"/>
    </row>
    <row r="5059" ht="15.75" customHeight="1">
      <c r="A5059" s="2">
        <v>45729.0</v>
      </c>
      <c r="B5059" s="3" t="s">
        <v>92</v>
      </c>
      <c r="C5059" s="4" t="s">
        <v>149</v>
      </c>
      <c r="D5059" s="3" t="s">
        <v>9</v>
      </c>
      <c r="E5059" s="3" t="s">
        <v>109</v>
      </c>
      <c r="F5059" s="3" t="s">
        <v>9718</v>
      </c>
      <c r="G5059" s="3" t="s">
        <v>9719</v>
      </c>
      <c r="H5059" s="3"/>
    </row>
    <row r="5060" ht="15.75" customHeight="1">
      <c r="A5060" s="2">
        <v>45729.0</v>
      </c>
      <c r="B5060" s="3" t="s">
        <v>92</v>
      </c>
      <c r="C5060" s="4" t="s">
        <v>149</v>
      </c>
      <c r="D5060" s="3" t="s">
        <v>19</v>
      </c>
      <c r="E5060" s="3" t="s">
        <v>20</v>
      </c>
      <c r="F5060" s="3" t="s">
        <v>9720</v>
      </c>
      <c r="G5060" s="3" t="s">
        <v>4326</v>
      </c>
      <c r="H5060" s="3"/>
    </row>
    <row r="5061" ht="15.75" customHeight="1">
      <c r="A5061" s="2">
        <v>45729.0</v>
      </c>
      <c r="B5061" s="3" t="s">
        <v>92</v>
      </c>
      <c r="C5061" s="4" t="s">
        <v>149</v>
      </c>
      <c r="D5061" s="3" t="s">
        <v>68</v>
      </c>
      <c r="E5061" s="3" t="s">
        <v>20</v>
      </c>
      <c r="F5061" s="3" t="s">
        <v>9721</v>
      </c>
      <c r="G5061" s="3" t="s">
        <v>9722</v>
      </c>
      <c r="H5061" s="3"/>
    </row>
    <row r="5062" ht="15.75" customHeight="1">
      <c r="A5062" s="2">
        <v>45729.0</v>
      </c>
      <c r="B5062" s="3" t="s">
        <v>92</v>
      </c>
      <c r="C5062" s="3" t="s">
        <v>158</v>
      </c>
      <c r="D5062" s="3" t="s">
        <v>63</v>
      </c>
      <c r="E5062" s="3" t="s">
        <v>59</v>
      </c>
      <c r="F5062" s="3" t="s">
        <v>9723</v>
      </c>
      <c r="G5062" s="3" t="s">
        <v>9724</v>
      </c>
      <c r="H5062" s="3"/>
    </row>
    <row r="5063" ht="15.75" customHeight="1">
      <c r="A5063" s="2">
        <v>45729.0</v>
      </c>
      <c r="B5063" s="3" t="s">
        <v>92</v>
      </c>
      <c r="C5063" s="3" t="s">
        <v>158</v>
      </c>
      <c r="D5063" s="3" t="s">
        <v>63</v>
      </c>
      <c r="E5063" s="3" t="s">
        <v>101</v>
      </c>
      <c r="F5063" s="3" t="s">
        <v>9725</v>
      </c>
      <c r="G5063" s="3" t="s">
        <v>9726</v>
      </c>
      <c r="H5063" s="3"/>
    </row>
    <row r="5064" ht="15.75" customHeight="1">
      <c r="A5064" s="2">
        <v>45729.0</v>
      </c>
      <c r="B5064" s="3" t="s">
        <v>92</v>
      </c>
      <c r="C5064" s="4" t="s">
        <v>149</v>
      </c>
      <c r="D5064" s="3" t="s">
        <v>34</v>
      </c>
      <c r="E5064" s="3" t="s">
        <v>101</v>
      </c>
      <c r="F5064" s="3" t="s">
        <v>9727</v>
      </c>
      <c r="G5064" s="3" t="s">
        <v>9728</v>
      </c>
      <c r="H5064" s="3"/>
    </row>
    <row r="5065" ht="15.75" customHeight="1">
      <c r="A5065" s="2">
        <v>45730.0</v>
      </c>
      <c r="B5065" s="3" t="s">
        <v>13</v>
      </c>
      <c r="C5065" s="3" t="s">
        <v>169</v>
      </c>
      <c r="D5065" s="3" t="s">
        <v>63</v>
      </c>
      <c r="E5065" s="3" t="s">
        <v>101</v>
      </c>
      <c r="F5065" s="3" t="s">
        <v>9729</v>
      </c>
      <c r="G5065" s="3" t="s">
        <v>9730</v>
      </c>
      <c r="H5065" s="3"/>
    </row>
    <row r="5066" ht="15.75" customHeight="1">
      <c r="A5066" s="2">
        <v>45730.0</v>
      </c>
      <c r="B5066" s="3" t="s">
        <v>13</v>
      </c>
      <c r="C5066" s="3" t="s">
        <v>169</v>
      </c>
      <c r="D5066" s="3" t="s">
        <v>23</v>
      </c>
      <c r="E5066" s="3" t="s">
        <v>20</v>
      </c>
      <c r="F5066" s="3" t="s">
        <v>9731</v>
      </c>
      <c r="G5066" s="3" t="s">
        <v>9732</v>
      </c>
      <c r="H5066" s="3"/>
    </row>
    <row r="5067" ht="15.75" customHeight="1">
      <c r="A5067" s="2">
        <v>45730.0</v>
      </c>
      <c r="B5067" s="3" t="s">
        <v>13</v>
      </c>
      <c r="C5067" s="3" t="s">
        <v>169</v>
      </c>
      <c r="D5067" s="3" t="s">
        <v>34</v>
      </c>
      <c r="E5067" s="3" t="s">
        <v>15</v>
      </c>
      <c r="F5067" s="3" t="s">
        <v>9733</v>
      </c>
      <c r="G5067" s="3" t="s">
        <v>9734</v>
      </c>
      <c r="H5067" s="3"/>
    </row>
    <row r="5068" ht="15.75" customHeight="1">
      <c r="A5068" s="2">
        <v>45730.0</v>
      </c>
      <c r="B5068" s="3" t="s">
        <v>13</v>
      </c>
      <c r="C5068" s="3" t="s">
        <v>169</v>
      </c>
      <c r="D5068" s="3" t="s">
        <v>19</v>
      </c>
      <c r="E5068" s="3" t="s">
        <v>20</v>
      </c>
      <c r="F5068" s="3" t="s">
        <v>9735</v>
      </c>
      <c r="G5068" s="3" t="s">
        <v>9736</v>
      </c>
      <c r="H5068" s="3"/>
    </row>
    <row r="5069" ht="15.75" customHeight="1">
      <c r="A5069" s="2">
        <v>45730.0</v>
      </c>
      <c r="B5069" s="3" t="s">
        <v>13</v>
      </c>
      <c r="C5069" s="3" t="s">
        <v>37</v>
      </c>
      <c r="D5069" s="3" t="s">
        <v>19</v>
      </c>
      <c r="E5069" s="3" t="s">
        <v>20</v>
      </c>
      <c r="F5069" s="3" t="s">
        <v>9737</v>
      </c>
      <c r="G5069" s="3" t="s">
        <v>8276</v>
      </c>
      <c r="H5069" s="3"/>
    </row>
    <row r="5070" ht="15.75" customHeight="1">
      <c r="A5070" s="2">
        <v>45730.0</v>
      </c>
      <c r="B5070" s="3" t="s">
        <v>13</v>
      </c>
      <c r="C5070" s="3" t="s">
        <v>37</v>
      </c>
      <c r="D5070" s="3" t="s">
        <v>63</v>
      </c>
      <c r="E5070" s="3" t="s">
        <v>15</v>
      </c>
      <c r="F5070" s="3" t="s">
        <v>9738</v>
      </c>
      <c r="G5070" s="3" t="s">
        <v>9739</v>
      </c>
      <c r="H5070" s="3"/>
    </row>
    <row r="5071" ht="15.75" customHeight="1">
      <c r="A5071" s="2">
        <v>45730.0</v>
      </c>
      <c r="B5071" s="3" t="s">
        <v>13</v>
      </c>
      <c r="C5071" s="3" t="s">
        <v>37</v>
      </c>
      <c r="D5071" s="3" t="s">
        <v>26</v>
      </c>
      <c r="E5071" s="3" t="s">
        <v>20</v>
      </c>
      <c r="F5071" s="3" t="s">
        <v>9740</v>
      </c>
      <c r="G5071" s="3" t="s">
        <v>9741</v>
      </c>
      <c r="H5071" s="3"/>
    </row>
    <row r="5072" ht="15.75" customHeight="1">
      <c r="A5072" s="2">
        <v>45730.0</v>
      </c>
      <c r="B5072" s="3" t="s">
        <v>13</v>
      </c>
      <c r="C5072" s="3" t="s">
        <v>37</v>
      </c>
      <c r="D5072" s="3" t="s">
        <v>23</v>
      </c>
      <c r="E5072" s="3" t="s">
        <v>20</v>
      </c>
      <c r="F5072" s="3" t="s">
        <v>1492</v>
      </c>
      <c r="G5072" s="3" t="s">
        <v>9742</v>
      </c>
      <c r="H5072" s="3"/>
    </row>
    <row r="5073" ht="15.75" customHeight="1">
      <c r="A5073" s="2">
        <v>45730.0</v>
      </c>
      <c r="B5073" s="3" t="s">
        <v>13</v>
      </c>
      <c r="C5073" s="3" t="s">
        <v>29</v>
      </c>
      <c r="D5073" s="3" t="s">
        <v>38</v>
      </c>
      <c r="E5073" s="3" t="s">
        <v>20</v>
      </c>
      <c r="F5073" s="3" t="s">
        <v>9743</v>
      </c>
      <c r="G5073" s="3" t="s">
        <v>9744</v>
      </c>
      <c r="H5073" s="3"/>
    </row>
    <row r="5074" ht="15.75" customHeight="1">
      <c r="A5074" s="2">
        <v>45730.0</v>
      </c>
      <c r="B5074" s="3" t="s">
        <v>13</v>
      </c>
      <c r="C5074" s="3" t="s">
        <v>29</v>
      </c>
      <c r="D5074" s="3" t="s">
        <v>34</v>
      </c>
      <c r="E5074" s="3" t="s">
        <v>15</v>
      </c>
      <c r="F5074" s="3" t="s">
        <v>9745</v>
      </c>
      <c r="G5074" s="3" t="s">
        <v>9746</v>
      </c>
      <c r="H5074" s="3"/>
    </row>
    <row r="5075" ht="15.75" customHeight="1">
      <c r="A5075" s="2">
        <v>45730.0</v>
      </c>
      <c r="B5075" s="3" t="s">
        <v>13</v>
      </c>
      <c r="C5075" s="3" t="s">
        <v>29</v>
      </c>
      <c r="D5075" s="3" t="s">
        <v>19</v>
      </c>
      <c r="E5075" s="3" t="s">
        <v>20</v>
      </c>
      <c r="F5075" s="3" t="s">
        <v>6341</v>
      </c>
      <c r="G5075" s="3" t="s">
        <v>9747</v>
      </c>
      <c r="H5075" s="3"/>
    </row>
    <row r="5076" ht="15.75" customHeight="1">
      <c r="A5076" s="2">
        <v>45730.0</v>
      </c>
      <c r="B5076" s="3" t="s">
        <v>13</v>
      </c>
      <c r="C5076" s="3" t="s">
        <v>29</v>
      </c>
      <c r="D5076" s="3" t="s">
        <v>63</v>
      </c>
      <c r="E5076" s="3" t="s">
        <v>59</v>
      </c>
      <c r="F5076" s="3" t="s">
        <v>9748</v>
      </c>
      <c r="G5076" s="3" t="s">
        <v>9749</v>
      </c>
      <c r="H5076" s="3"/>
    </row>
    <row r="5077" ht="15.75" customHeight="1">
      <c r="A5077" s="2">
        <v>45730.0</v>
      </c>
      <c r="B5077" s="3" t="s">
        <v>13</v>
      </c>
      <c r="C5077" s="3" t="s">
        <v>29</v>
      </c>
      <c r="D5077" s="3" t="s">
        <v>38</v>
      </c>
      <c r="E5077" s="3" t="s">
        <v>20</v>
      </c>
      <c r="F5077" s="3" t="s">
        <v>9750</v>
      </c>
      <c r="G5077" s="3" t="s">
        <v>9751</v>
      </c>
      <c r="H5077" s="3"/>
    </row>
    <row r="5078" ht="15.75" customHeight="1">
      <c r="A5078" s="2">
        <v>45730.0</v>
      </c>
      <c r="B5078" s="3" t="s">
        <v>13</v>
      </c>
      <c r="C5078" s="3" t="s">
        <v>18</v>
      </c>
      <c r="D5078" s="3" t="s">
        <v>26</v>
      </c>
      <c r="E5078" s="3" t="s">
        <v>15</v>
      </c>
      <c r="F5078" s="3" t="s">
        <v>9752</v>
      </c>
      <c r="G5078" s="3" t="s">
        <v>9753</v>
      </c>
      <c r="H5078" s="3"/>
    </row>
    <row r="5079" ht="15.75" customHeight="1">
      <c r="A5079" s="2">
        <v>45730.0</v>
      </c>
      <c r="B5079" s="3" t="s">
        <v>13</v>
      </c>
      <c r="C5079" s="3" t="s">
        <v>18</v>
      </c>
      <c r="D5079" s="3" t="s">
        <v>19</v>
      </c>
      <c r="E5079" s="3" t="s">
        <v>20</v>
      </c>
      <c r="F5079" s="3" t="s">
        <v>9754</v>
      </c>
      <c r="G5079" s="3" t="s">
        <v>9755</v>
      </c>
      <c r="H5079" s="3"/>
    </row>
    <row r="5080" ht="15.75" customHeight="1">
      <c r="A5080" s="2">
        <v>45730.0</v>
      </c>
      <c r="B5080" s="3" t="s">
        <v>13</v>
      </c>
      <c r="C5080" s="3" t="s">
        <v>37</v>
      </c>
      <c r="D5080" s="3" t="s">
        <v>26</v>
      </c>
      <c r="E5080" s="3" t="s">
        <v>15</v>
      </c>
      <c r="F5080" s="3" t="s">
        <v>1393</v>
      </c>
      <c r="G5080" s="3" t="s">
        <v>9756</v>
      </c>
      <c r="H5080" s="3"/>
    </row>
    <row r="5081" ht="15.75" customHeight="1">
      <c r="A5081" s="2">
        <v>45730.0</v>
      </c>
      <c r="B5081" s="3" t="s">
        <v>13</v>
      </c>
      <c r="C5081" s="3" t="s">
        <v>169</v>
      </c>
      <c r="D5081" s="3" t="s">
        <v>68</v>
      </c>
      <c r="E5081" s="3" t="s">
        <v>20</v>
      </c>
      <c r="F5081" s="3" t="s">
        <v>9757</v>
      </c>
      <c r="G5081" s="3" t="s">
        <v>9758</v>
      </c>
      <c r="H5081" s="3"/>
    </row>
    <row r="5082" ht="15.75" customHeight="1">
      <c r="A5082" s="2">
        <v>45730.0</v>
      </c>
      <c r="B5082" s="3" t="s">
        <v>13</v>
      </c>
      <c r="C5082" s="3" t="s">
        <v>18</v>
      </c>
      <c r="D5082" s="3" t="s">
        <v>34</v>
      </c>
      <c r="E5082" s="3" t="s">
        <v>15</v>
      </c>
      <c r="F5082" s="3" t="s">
        <v>727</v>
      </c>
      <c r="G5082" s="3" t="s">
        <v>9759</v>
      </c>
      <c r="H5082" s="3"/>
    </row>
    <row r="5083" ht="15.75" customHeight="1">
      <c r="A5083" s="2">
        <v>45730.0</v>
      </c>
      <c r="B5083" s="3" t="s">
        <v>57</v>
      </c>
      <c r="C5083" s="3" t="s">
        <v>58</v>
      </c>
      <c r="D5083" s="3" t="s">
        <v>26</v>
      </c>
      <c r="E5083" s="3" t="s">
        <v>20</v>
      </c>
      <c r="F5083" s="3" t="s">
        <v>1224</v>
      </c>
      <c r="G5083" s="3" t="s">
        <v>9760</v>
      </c>
      <c r="H5083" s="3"/>
    </row>
    <row r="5084" ht="15.75" customHeight="1">
      <c r="A5084" s="2">
        <v>45730.0</v>
      </c>
      <c r="B5084" s="3" t="s">
        <v>57</v>
      </c>
      <c r="C5084" s="3" t="s">
        <v>85</v>
      </c>
      <c r="D5084" s="3" t="s">
        <v>9</v>
      </c>
      <c r="E5084" s="3" t="s">
        <v>15</v>
      </c>
      <c r="F5084" s="3" t="s">
        <v>9761</v>
      </c>
      <c r="G5084" s="3" t="s">
        <v>9762</v>
      </c>
      <c r="H5084" s="3"/>
    </row>
    <row r="5085" ht="15.75" customHeight="1">
      <c r="A5085" s="2">
        <v>45730.0</v>
      </c>
      <c r="B5085" s="3" t="s">
        <v>57</v>
      </c>
      <c r="C5085" s="3" t="s">
        <v>85</v>
      </c>
      <c r="D5085" s="3" t="s">
        <v>68</v>
      </c>
      <c r="E5085" s="3" t="s">
        <v>59</v>
      </c>
      <c r="F5085" s="3" t="s">
        <v>9763</v>
      </c>
      <c r="G5085" s="3" t="s">
        <v>9764</v>
      </c>
      <c r="H5085" s="3"/>
    </row>
    <row r="5086" ht="15.75" customHeight="1">
      <c r="A5086" s="2">
        <v>45730.0</v>
      </c>
      <c r="B5086" s="3" t="s">
        <v>57</v>
      </c>
      <c r="C5086" s="3" t="s">
        <v>85</v>
      </c>
      <c r="D5086" s="3" t="s">
        <v>68</v>
      </c>
      <c r="E5086" s="3" t="s">
        <v>59</v>
      </c>
      <c r="F5086" s="3" t="s">
        <v>9765</v>
      </c>
      <c r="G5086" s="3" t="s">
        <v>9766</v>
      </c>
      <c r="H5086" s="3"/>
    </row>
    <row r="5087" ht="15.75" customHeight="1">
      <c r="A5087" s="2">
        <v>45730.0</v>
      </c>
      <c r="B5087" s="3" t="s">
        <v>57</v>
      </c>
      <c r="C5087" s="3" t="s">
        <v>80</v>
      </c>
      <c r="D5087" s="3" t="s">
        <v>19</v>
      </c>
      <c r="E5087" s="3" t="s">
        <v>59</v>
      </c>
      <c r="F5087" s="3" t="s">
        <v>9767</v>
      </c>
      <c r="G5087" s="3" t="s">
        <v>9768</v>
      </c>
      <c r="H5087" s="3"/>
    </row>
    <row r="5088" ht="15.75" customHeight="1">
      <c r="A5088" s="2">
        <v>45730.0</v>
      </c>
      <c r="B5088" s="3" t="s">
        <v>57</v>
      </c>
      <c r="C5088" s="3" t="s">
        <v>80</v>
      </c>
      <c r="D5088" s="3" t="s">
        <v>68</v>
      </c>
      <c r="E5088" s="3" t="s">
        <v>59</v>
      </c>
      <c r="F5088" s="3" t="s">
        <v>9769</v>
      </c>
      <c r="G5088" s="3" t="s">
        <v>9770</v>
      </c>
      <c r="H5088" s="3"/>
    </row>
    <row r="5089" ht="15.75" customHeight="1">
      <c r="A5089" s="2">
        <v>45730.0</v>
      </c>
      <c r="B5089" s="3" t="s">
        <v>57</v>
      </c>
      <c r="C5089" s="3" t="s">
        <v>80</v>
      </c>
      <c r="D5089" s="3" t="s">
        <v>34</v>
      </c>
      <c r="E5089" s="3" t="s">
        <v>15</v>
      </c>
      <c r="F5089" s="3" t="s">
        <v>9771</v>
      </c>
      <c r="G5089" s="3" t="s">
        <v>9772</v>
      </c>
      <c r="H5089" s="3"/>
    </row>
    <row r="5090" ht="15.75" customHeight="1">
      <c r="A5090" s="2">
        <v>45730.0</v>
      </c>
      <c r="B5090" s="3" t="s">
        <v>57</v>
      </c>
      <c r="C5090" s="3" t="s">
        <v>80</v>
      </c>
      <c r="D5090" s="3" t="s">
        <v>38</v>
      </c>
      <c r="E5090" s="3" t="s">
        <v>20</v>
      </c>
      <c r="F5090" s="3" t="s">
        <v>9773</v>
      </c>
      <c r="G5090" s="3" t="s">
        <v>9774</v>
      </c>
      <c r="H5090" s="3"/>
    </row>
    <row r="5091" ht="15.75" customHeight="1">
      <c r="A5091" s="2">
        <v>45730.0</v>
      </c>
      <c r="B5091" s="3" t="s">
        <v>57</v>
      </c>
      <c r="C5091" s="3" t="s">
        <v>71</v>
      </c>
      <c r="D5091" s="3" t="s">
        <v>9</v>
      </c>
      <c r="E5091" s="3" t="s">
        <v>20</v>
      </c>
      <c r="F5091" s="3" t="s">
        <v>9775</v>
      </c>
      <c r="G5091" s="3" t="s">
        <v>9776</v>
      </c>
      <c r="H5091" s="3"/>
    </row>
    <row r="5092" ht="15.75" customHeight="1">
      <c r="A5092" s="2">
        <v>45730.0</v>
      </c>
      <c r="B5092" s="3" t="s">
        <v>57</v>
      </c>
      <c r="C5092" s="4" t="s">
        <v>62</v>
      </c>
      <c r="D5092" s="3" t="s">
        <v>26</v>
      </c>
      <c r="E5092" s="3" t="s">
        <v>20</v>
      </c>
      <c r="F5092" s="3" t="s">
        <v>9777</v>
      </c>
      <c r="G5092" s="3" t="s">
        <v>9778</v>
      </c>
      <c r="H5092" s="3"/>
    </row>
    <row r="5093" ht="15.75" customHeight="1">
      <c r="A5093" s="2">
        <v>45730.0</v>
      </c>
      <c r="B5093" s="3" t="s">
        <v>57</v>
      </c>
      <c r="C5093" s="4" t="s">
        <v>62</v>
      </c>
      <c r="D5093" s="3" t="s">
        <v>26</v>
      </c>
      <c r="E5093" s="3" t="s">
        <v>20</v>
      </c>
      <c r="F5093" s="3" t="s">
        <v>9779</v>
      </c>
      <c r="G5093" s="3" t="s">
        <v>9780</v>
      </c>
      <c r="H5093" s="3"/>
    </row>
    <row r="5094" ht="15.75" customHeight="1">
      <c r="A5094" s="2">
        <v>45730.0</v>
      </c>
      <c r="B5094" s="3" t="s">
        <v>57</v>
      </c>
      <c r="C5094" s="4" t="s">
        <v>62</v>
      </c>
      <c r="D5094" s="3" t="s">
        <v>26</v>
      </c>
      <c r="E5094" s="3" t="s">
        <v>20</v>
      </c>
      <c r="F5094" s="3" t="s">
        <v>9781</v>
      </c>
      <c r="G5094" s="3" t="s">
        <v>9782</v>
      </c>
      <c r="H5094" s="3"/>
    </row>
    <row r="5095" ht="15.75" customHeight="1">
      <c r="A5095" s="2">
        <v>45730.0</v>
      </c>
      <c r="B5095" s="3" t="s">
        <v>57</v>
      </c>
      <c r="C5095" s="4" t="s">
        <v>62</v>
      </c>
      <c r="D5095" s="3" t="s">
        <v>63</v>
      </c>
      <c r="E5095" s="3" t="s">
        <v>59</v>
      </c>
      <c r="F5095" s="3" t="s">
        <v>9783</v>
      </c>
      <c r="G5095" s="3" t="s">
        <v>9784</v>
      </c>
      <c r="H5095" s="3"/>
    </row>
    <row r="5096" ht="15.75" customHeight="1">
      <c r="A5096" s="2">
        <v>45730.0</v>
      </c>
      <c r="B5096" s="3" t="s">
        <v>57</v>
      </c>
      <c r="C5096" s="3" t="s">
        <v>58</v>
      </c>
      <c r="D5096" s="3" t="s">
        <v>26</v>
      </c>
      <c r="E5096" s="3" t="s">
        <v>20</v>
      </c>
      <c r="F5096" s="3" t="s">
        <v>9785</v>
      </c>
      <c r="G5096" s="3" t="s">
        <v>9786</v>
      </c>
      <c r="H5096" s="3"/>
    </row>
    <row r="5097" ht="15.75" customHeight="1">
      <c r="A5097" s="2">
        <v>45730.0</v>
      </c>
      <c r="B5097" s="3" t="s">
        <v>57</v>
      </c>
      <c r="C5097" s="3" t="s">
        <v>58</v>
      </c>
      <c r="D5097" s="3" t="s">
        <v>63</v>
      </c>
      <c r="E5097" s="3" t="s">
        <v>59</v>
      </c>
      <c r="F5097" s="3" t="s">
        <v>9787</v>
      </c>
      <c r="G5097" s="3" t="s">
        <v>9788</v>
      </c>
      <c r="H5097" s="3"/>
    </row>
    <row r="5098" ht="15.75" customHeight="1">
      <c r="A5098" s="2">
        <v>45730.0</v>
      </c>
      <c r="B5098" s="3" t="s">
        <v>57</v>
      </c>
      <c r="C5098" s="3" t="s">
        <v>58</v>
      </c>
      <c r="D5098" s="3" t="s">
        <v>23</v>
      </c>
      <c r="E5098" s="3" t="s">
        <v>59</v>
      </c>
      <c r="F5098" s="3" t="s">
        <v>9789</v>
      </c>
      <c r="G5098" s="3" t="s">
        <v>9790</v>
      </c>
      <c r="H5098" s="3"/>
    </row>
    <row r="5099" ht="15.75" customHeight="1">
      <c r="A5099" s="2">
        <v>45730.0</v>
      </c>
      <c r="B5099" s="3" t="s">
        <v>57</v>
      </c>
      <c r="C5099" s="3" t="s">
        <v>58</v>
      </c>
      <c r="D5099" s="3" t="s">
        <v>9</v>
      </c>
      <c r="E5099" s="3" t="s">
        <v>15</v>
      </c>
      <c r="F5099" s="3" t="s">
        <v>6027</v>
      </c>
      <c r="G5099" s="3" t="s">
        <v>9791</v>
      </c>
      <c r="H5099" s="3"/>
    </row>
    <row r="5100" ht="15.75" customHeight="1">
      <c r="A5100" s="2">
        <v>45730.0</v>
      </c>
      <c r="B5100" s="3" t="s">
        <v>13</v>
      </c>
      <c r="C5100" s="3" t="s">
        <v>18</v>
      </c>
      <c r="D5100" s="3" t="s">
        <v>26</v>
      </c>
      <c r="E5100" s="3" t="s">
        <v>15</v>
      </c>
      <c r="F5100" s="3" t="s">
        <v>9792</v>
      </c>
      <c r="G5100" s="3" t="s">
        <v>9793</v>
      </c>
      <c r="H5100" s="3"/>
    </row>
    <row r="5101" ht="15.75" customHeight="1">
      <c r="A5101" s="2">
        <v>45730.0</v>
      </c>
      <c r="B5101" s="3" t="s">
        <v>57</v>
      </c>
      <c r="C5101" s="3" t="s">
        <v>71</v>
      </c>
      <c r="D5101" s="3" t="s">
        <v>19</v>
      </c>
      <c r="E5101" s="3" t="s">
        <v>20</v>
      </c>
      <c r="F5101" s="3" t="s">
        <v>67</v>
      </c>
      <c r="G5101" s="3" t="s">
        <v>3978</v>
      </c>
      <c r="H5101" s="3"/>
    </row>
    <row r="5102" ht="15.75" customHeight="1">
      <c r="A5102" s="2">
        <v>45730.0</v>
      </c>
      <c r="B5102" s="3" t="s">
        <v>13</v>
      </c>
      <c r="C5102" s="3" t="s">
        <v>14</v>
      </c>
      <c r="D5102" s="3" t="s">
        <v>38</v>
      </c>
      <c r="E5102" s="3" t="s">
        <v>20</v>
      </c>
      <c r="F5102" s="3" t="s">
        <v>839</v>
      </c>
      <c r="G5102" s="3" t="s">
        <v>9794</v>
      </c>
      <c r="H5102" s="3"/>
    </row>
    <row r="5103" ht="15.75" customHeight="1">
      <c r="A5103" s="2">
        <v>45730.0</v>
      </c>
      <c r="B5103" s="3" t="s">
        <v>92</v>
      </c>
      <c r="C5103" s="3" t="s">
        <v>158</v>
      </c>
      <c r="D5103" s="3" t="s">
        <v>68</v>
      </c>
      <c r="E5103" s="3" t="s">
        <v>20</v>
      </c>
      <c r="F5103" s="3" t="s">
        <v>8983</v>
      </c>
      <c r="G5103" s="3" t="s">
        <v>9795</v>
      </c>
      <c r="H5103" s="3"/>
    </row>
    <row r="5104" ht="15.75" customHeight="1">
      <c r="A5104" s="2">
        <v>45730.0</v>
      </c>
      <c r="B5104" s="3" t="s">
        <v>7</v>
      </c>
      <c r="C5104" s="3" t="s">
        <v>131</v>
      </c>
      <c r="D5104" s="3" t="s">
        <v>38</v>
      </c>
      <c r="E5104" s="3" t="s">
        <v>109</v>
      </c>
      <c r="F5104" s="3" t="s">
        <v>9796</v>
      </c>
      <c r="G5104" s="3" t="s">
        <v>9797</v>
      </c>
      <c r="H5104" s="3"/>
    </row>
    <row r="5105" ht="15.75" customHeight="1">
      <c r="A5105" s="2">
        <v>45730.0</v>
      </c>
      <c r="B5105" s="3" t="s">
        <v>7</v>
      </c>
      <c r="C5105" s="3" t="s">
        <v>131</v>
      </c>
      <c r="D5105" s="3" t="s">
        <v>26</v>
      </c>
      <c r="E5105" s="3" t="s">
        <v>1097</v>
      </c>
      <c r="F5105" s="3" t="s">
        <v>9798</v>
      </c>
      <c r="G5105" s="3" t="s">
        <v>9799</v>
      </c>
      <c r="H5105" s="3"/>
    </row>
    <row r="5106" ht="15.75" customHeight="1">
      <c r="A5106" s="2">
        <v>45730.0</v>
      </c>
      <c r="B5106" s="3" t="s">
        <v>7</v>
      </c>
      <c r="C5106" s="3" t="s">
        <v>126</v>
      </c>
      <c r="D5106" s="3" t="s">
        <v>38</v>
      </c>
      <c r="E5106" s="3" t="s">
        <v>101</v>
      </c>
      <c r="F5106" s="3" t="s">
        <v>9800</v>
      </c>
      <c r="G5106" s="3" t="s">
        <v>1590</v>
      </c>
      <c r="H5106" s="3"/>
    </row>
    <row r="5107" ht="15.75" customHeight="1">
      <c r="A5107" s="2">
        <v>45730.0</v>
      </c>
      <c r="B5107" s="3" t="s">
        <v>7</v>
      </c>
      <c r="C5107" s="3" t="s">
        <v>126</v>
      </c>
      <c r="D5107" s="3" t="s">
        <v>68</v>
      </c>
      <c r="E5107" s="3" t="s">
        <v>15</v>
      </c>
      <c r="F5107" s="3" t="s">
        <v>9801</v>
      </c>
      <c r="G5107" s="3" t="s">
        <v>9802</v>
      </c>
      <c r="H5107" s="3"/>
    </row>
    <row r="5108" ht="15.75" customHeight="1">
      <c r="A5108" s="2">
        <v>45730.0</v>
      </c>
      <c r="B5108" s="3" t="s">
        <v>7</v>
      </c>
      <c r="C5108" s="3" t="s">
        <v>126</v>
      </c>
      <c r="D5108" s="3" t="s">
        <v>34</v>
      </c>
      <c r="E5108" s="3" t="s">
        <v>10</v>
      </c>
      <c r="F5108" s="3" t="s">
        <v>9803</v>
      </c>
      <c r="G5108" s="3" t="s">
        <v>9804</v>
      </c>
      <c r="H5108" s="3"/>
    </row>
    <row r="5109" ht="15.75" customHeight="1">
      <c r="A5109" s="2">
        <v>45730.0</v>
      </c>
      <c r="B5109" s="3" t="s">
        <v>7</v>
      </c>
      <c r="C5109" s="3" t="s">
        <v>118</v>
      </c>
      <c r="D5109" s="3" t="s">
        <v>63</v>
      </c>
      <c r="E5109" s="3" t="s">
        <v>20</v>
      </c>
      <c r="F5109" s="3" t="s">
        <v>2361</v>
      </c>
      <c r="G5109" s="3" t="s">
        <v>9805</v>
      </c>
      <c r="H5109" s="3"/>
    </row>
    <row r="5110" ht="15.75" customHeight="1">
      <c r="A5110" s="2">
        <v>45730.0</v>
      </c>
      <c r="B5110" s="3" t="s">
        <v>13</v>
      </c>
      <c r="C5110" s="3" t="s">
        <v>18</v>
      </c>
      <c r="D5110" s="3" t="s">
        <v>34</v>
      </c>
      <c r="E5110" s="3" t="s">
        <v>15</v>
      </c>
      <c r="F5110" s="3" t="s">
        <v>9806</v>
      </c>
      <c r="G5110" s="3" t="s">
        <v>9807</v>
      </c>
      <c r="H5110" s="3"/>
    </row>
    <row r="5111" ht="15.75" customHeight="1">
      <c r="A5111" s="2">
        <v>45730.0</v>
      </c>
      <c r="B5111" s="3" t="s">
        <v>7</v>
      </c>
      <c r="C5111" s="3" t="s">
        <v>118</v>
      </c>
      <c r="D5111" s="3" t="s">
        <v>38</v>
      </c>
      <c r="E5111" s="3" t="s">
        <v>109</v>
      </c>
      <c r="F5111" s="3" t="s">
        <v>9808</v>
      </c>
      <c r="G5111" s="3" t="s">
        <v>9809</v>
      </c>
      <c r="H5111" s="3"/>
    </row>
    <row r="5112" ht="15.75" customHeight="1">
      <c r="A5112" s="2">
        <v>45730.0</v>
      </c>
      <c r="B5112" s="3" t="s">
        <v>7</v>
      </c>
      <c r="C5112" s="3" t="s">
        <v>118</v>
      </c>
      <c r="D5112" s="3" t="s">
        <v>68</v>
      </c>
      <c r="E5112" s="3" t="s">
        <v>15</v>
      </c>
      <c r="F5112" s="3" t="s">
        <v>9810</v>
      </c>
      <c r="G5112" s="3" t="s">
        <v>9811</v>
      </c>
      <c r="H5112" s="3"/>
    </row>
    <row r="5113" ht="15.75" customHeight="1">
      <c r="A5113" s="2">
        <v>45730.0</v>
      </c>
      <c r="B5113" s="3" t="s">
        <v>7</v>
      </c>
      <c r="C5113" s="3" t="s">
        <v>118</v>
      </c>
      <c r="D5113" s="3" t="s">
        <v>63</v>
      </c>
      <c r="E5113" s="3" t="s">
        <v>20</v>
      </c>
      <c r="F5113" s="3" t="s">
        <v>9812</v>
      </c>
      <c r="G5113" s="3" t="s">
        <v>3637</v>
      </c>
      <c r="H5113" s="3"/>
    </row>
    <row r="5114" ht="15.75" customHeight="1">
      <c r="A5114" s="2">
        <v>45730.0</v>
      </c>
      <c r="B5114" s="3" t="s">
        <v>7</v>
      </c>
      <c r="C5114" s="3" t="s">
        <v>106</v>
      </c>
      <c r="D5114" s="3" t="s">
        <v>9</v>
      </c>
      <c r="E5114" s="3" t="s">
        <v>109</v>
      </c>
      <c r="F5114" s="3" t="s">
        <v>9813</v>
      </c>
      <c r="G5114" s="3" t="s">
        <v>9814</v>
      </c>
      <c r="H5114" s="3"/>
    </row>
    <row r="5115" ht="15.75" customHeight="1">
      <c r="A5115" s="2">
        <v>45730.0</v>
      </c>
      <c r="B5115" s="3" t="s">
        <v>7</v>
      </c>
      <c r="C5115" s="3" t="s">
        <v>106</v>
      </c>
      <c r="D5115" s="3" t="s">
        <v>38</v>
      </c>
      <c r="E5115" s="3" t="s">
        <v>15</v>
      </c>
      <c r="F5115" s="3" t="s">
        <v>9815</v>
      </c>
      <c r="G5115" s="3" t="s">
        <v>9816</v>
      </c>
      <c r="H5115" s="3"/>
    </row>
    <row r="5116" ht="15.75" customHeight="1">
      <c r="A5116" s="2">
        <v>45730.0</v>
      </c>
      <c r="B5116" s="3" t="s">
        <v>7</v>
      </c>
      <c r="C5116" s="3" t="s">
        <v>8</v>
      </c>
      <c r="D5116" s="3" t="s">
        <v>34</v>
      </c>
      <c r="E5116" s="3" t="s">
        <v>109</v>
      </c>
      <c r="F5116" s="3" t="s">
        <v>9817</v>
      </c>
      <c r="G5116" s="3" t="s">
        <v>9818</v>
      </c>
      <c r="H5116" s="3"/>
    </row>
    <row r="5117" ht="15.75" customHeight="1">
      <c r="A5117" s="2">
        <v>45730.0</v>
      </c>
      <c r="B5117" s="3" t="s">
        <v>7</v>
      </c>
      <c r="C5117" s="3" t="s">
        <v>8</v>
      </c>
      <c r="D5117" s="3" t="s">
        <v>9</v>
      </c>
      <c r="E5117" s="3" t="s">
        <v>10</v>
      </c>
      <c r="F5117" s="3" t="s">
        <v>9819</v>
      </c>
      <c r="G5117" s="3" t="s">
        <v>9820</v>
      </c>
      <c r="H5117" s="3"/>
    </row>
    <row r="5118" ht="15.75" customHeight="1">
      <c r="A5118" s="2">
        <v>45730.0</v>
      </c>
      <c r="B5118" s="3" t="s">
        <v>92</v>
      </c>
      <c r="C5118" s="3" t="s">
        <v>158</v>
      </c>
      <c r="D5118" s="3" t="s">
        <v>63</v>
      </c>
      <c r="E5118" s="3" t="s">
        <v>109</v>
      </c>
      <c r="F5118" s="3" t="s">
        <v>9821</v>
      </c>
      <c r="G5118" s="3" t="s">
        <v>9822</v>
      </c>
      <c r="H5118" s="3"/>
    </row>
    <row r="5119" ht="15.75" customHeight="1">
      <c r="A5119" s="2">
        <v>45730.0</v>
      </c>
      <c r="B5119" s="3" t="s">
        <v>92</v>
      </c>
      <c r="C5119" s="3" t="s">
        <v>158</v>
      </c>
      <c r="D5119" s="3" t="s">
        <v>38</v>
      </c>
      <c r="E5119" s="3" t="s">
        <v>15</v>
      </c>
      <c r="F5119" s="3" t="s">
        <v>6835</v>
      </c>
      <c r="G5119" s="3" t="s">
        <v>9823</v>
      </c>
      <c r="H5119" s="3"/>
    </row>
    <row r="5120" ht="15.75" customHeight="1">
      <c r="A5120" s="2">
        <v>45730.0</v>
      </c>
      <c r="B5120" s="3" t="s">
        <v>7</v>
      </c>
      <c r="C5120" s="3" t="s">
        <v>8</v>
      </c>
      <c r="D5120" s="3" t="s">
        <v>9</v>
      </c>
      <c r="E5120" s="3" t="s">
        <v>109</v>
      </c>
      <c r="F5120" s="3" t="s">
        <v>9824</v>
      </c>
      <c r="G5120" s="3" t="s">
        <v>9825</v>
      </c>
      <c r="H5120" s="3"/>
    </row>
    <row r="5121" ht="15.75" customHeight="1">
      <c r="A5121" s="2">
        <v>45730.0</v>
      </c>
      <c r="B5121" s="3" t="s">
        <v>92</v>
      </c>
      <c r="C5121" s="3" t="s">
        <v>158</v>
      </c>
      <c r="D5121" s="3" t="s">
        <v>26</v>
      </c>
      <c r="E5121" s="3" t="s">
        <v>101</v>
      </c>
      <c r="F5121" s="3" t="s">
        <v>9826</v>
      </c>
      <c r="G5121" s="3" t="s">
        <v>9827</v>
      </c>
      <c r="H5121" s="3"/>
    </row>
    <row r="5122" ht="15.75" customHeight="1">
      <c r="A5122" s="2">
        <v>45730.0</v>
      </c>
      <c r="B5122" s="3" t="s">
        <v>13</v>
      </c>
      <c r="C5122" s="3" t="s">
        <v>14</v>
      </c>
      <c r="D5122" s="3" t="s">
        <v>68</v>
      </c>
      <c r="E5122" s="3" t="s">
        <v>59</v>
      </c>
      <c r="F5122" s="3" t="s">
        <v>9828</v>
      </c>
      <c r="G5122" s="3" t="s">
        <v>9829</v>
      </c>
      <c r="H5122" s="3"/>
    </row>
    <row r="5123" ht="15.75" customHeight="1">
      <c r="A5123" s="2">
        <v>45730.0</v>
      </c>
      <c r="B5123" s="3" t="s">
        <v>92</v>
      </c>
      <c r="C5123" s="3" t="s">
        <v>93</v>
      </c>
      <c r="D5123" s="3" t="s">
        <v>9</v>
      </c>
      <c r="E5123" s="3" t="s">
        <v>101</v>
      </c>
      <c r="F5123" s="3" t="s">
        <v>9830</v>
      </c>
      <c r="G5123" s="3" t="s">
        <v>9831</v>
      </c>
      <c r="H5123" s="3"/>
    </row>
    <row r="5124" ht="15.75" customHeight="1">
      <c r="A5124" s="2">
        <v>45730.0</v>
      </c>
      <c r="B5124" s="3" t="s">
        <v>92</v>
      </c>
      <c r="C5124" s="3" t="s">
        <v>93</v>
      </c>
      <c r="D5124" s="3" t="s">
        <v>26</v>
      </c>
      <c r="E5124" s="3" t="s">
        <v>101</v>
      </c>
      <c r="F5124" s="3" t="s">
        <v>9832</v>
      </c>
      <c r="G5124" s="3" t="s">
        <v>9833</v>
      </c>
      <c r="H5124" s="3"/>
    </row>
    <row r="5125" ht="15.75" customHeight="1">
      <c r="A5125" s="2">
        <v>45730.0</v>
      </c>
      <c r="B5125" s="3" t="s">
        <v>92</v>
      </c>
      <c r="C5125" s="3" t="s">
        <v>93</v>
      </c>
      <c r="D5125" s="3" t="s">
        <v>23</v>
      </c>
      <c r="E5125" s="3" t="s">
        <v>20</v>
      </c>
      <c r="F5125" s="3" t="s">
        <v>9834</v>
      </c>
      <c r="G5125" s="3" t="s">
        <v>9835</v>
      </c>
      <c r="H5125" s="3"/>
    </row>
    <row r="5126" ht="15.75" customHeight="1">
      <c r="A5126" s="2">
        <v>45730.0</v>
      </c>
      <c r="B5126" s="3" t="s">
        <v>92</v>
      </c>
      <c r="C5126" s="3" t="s">
        <v>158</v>
      </c>
      <c r="D5126" s="3" t="s">
        <v>34</v>
      </c>
      <c r="E5126" s="3" t="s">
        <v>109</v>
      </c>
      <c r="F5126" s="3" t="s">
        <v>9836</v>
      </c>
      <c r="G5126" s="3" t="s">
        <v>9837</v>
      </c>
      <c r="H5126" s="3"/>
    </row>
    <row r="5127" ht="15.75" customHeight="1">
      <c r="A5127" s="2">
        <v>45730.0</v>
      </c>
      <c r="B5127" s="3" t="s">
        <v>92</v>
      </c>
      <c r="C5127" s="3" t="s">
        <v>93</v>
      </c>
      <c r="D5127" s="3" t="s">
        <v>34</v>
      </c>
      <c r="E5127" s="3" t="s">
        <v>101</v>
      </c>
      <c r="F5127" s="3" t="s">
        <v>9838</v>
      </c>
      <c r="G5127" s="3" t="s">
        <v>9839</v>
      </c>
      <c r="H5127" s="3"/>
    </row>
    <row r="5128" ht="15.75" customHeight="1">
      <c r="A5128" s="2">
        <v>45730.0</v>
      </c>
      <c r="B5128" s="3" t="s">
        <v>92</v>
      </c>
      <c r="C5128" s="3" t="s">
        <v>98</v>
      </c>
      <c r="D5128" s="3" t="s">
        <v>9</v>
      </c>
      <c r="E5128" s="3" t="s">
        <v>109</v>
      </c>
      <c r="F5128" s="3" t="s">
        <v>9840</v>
      </c>
      <c r="G5128" s="3" t="s">
        <v>9841</v>
      </c>
      <c r="H5128" s="3"/>
    </row>
    <row r="5129" ht="15.75" customHeight="1">
      <c r="A5129" s="2">
        <v>45730.0</v>
      </c>
      <c r="B5129" s="3" t="s">
        <v>92</v>
      </c>
      <c r="C5129" s="3" t="s">
        <v>98</v>
      </c>
      <c r="D5129" s="3" t="s">
        <v>19</v>
      </c>
      <c r="E5129" s="3" t="s">
        <v>15</v>
      </c>
      <c r="F5129" s="3" t="s">
        <v>9842</v>
      </c>
      <c r="G5129" s="3" t="s">
        <v>9843</v>
      </c>
      <c r="H5129" s="3"/>
    </row>
    <row r="5130" ht="15.75" customHeight="1">
      <c r="A5130" s="2">
        <v>45730.0</v>
      </c>
      <c r="B5130" s="3" t="s">
        <v>92</v>
      </c>
      <c r="C5130" s="3" t="s">
        <v>93</v>
      </c>
      <c r="D5130" s="3" t="s">
        <v>23</v>
      </c>
      <c r="E5130" s="3" t="s">
        <v>15</v>
      </c>
      <c r="F5130" s="3" t="s">
        <v>9844</v>
      </c>
      <c r="G5130" s="3" t="s">
        <v>9845</v>
      </c>
      <c r="H5130" s="3"/>
    </row>
    <row r="5131" ht="15.75" customHeight="1">
      <c r="A5131" s="2">
        <v>45730.0</v>
      </c>
      <c r="B5131" s="3" t="s">
        <v>92</v>
      </c>
      <c r="C5131" s="3" t="s">
        <v>98</v>
      </c>
      <c r="D5131" s="3" t="s">
        <v>34</v>
      </c>
      <c r="E5131" s="3" t="s">
        <v>101</v>
      </c>
      <c r="F5131" s="3" t="s">
        <v>9846</v>
      </c>
      <c r="G5131" s="3" t="s">
        <v>9847</v>
      </c>
      <c r="H5131" s="3"/>
    </row>
    <row r="5132" ht="15.75" customHeight="1">
      <c r="A5132" s="2">
        <v>45730.0</v>
      </c>
      <c r="B5132" s="3" t="s">
        <v>92</v>
      </c>
      <c r="C5132" s="3" t="s">
        <v>144</v>
      </c>
      <c r="D5132" s="3" t="s">
        <v>9</v>
      </c>
      <c r="E5132" s="3" t="s">
        <v>109</v>
      </c>
      <c r="F5132" s="3" t="s">
        <v>9848</v>
      </c>
      <c r="G5132" s="3" t="s">
        <v>9849</v>
      </c>
      <c r="H5132" s="3"/>
    </row>
    <row r="5133" ht="15.75" customHeight="1">
      <c r="A5133" s="2">
        <v>45730.0</v>
      </c>
      <c r="B5133" s="3" t="s">
        <v>92</v>
      </c>
      <c r="C5133" s="3" t="s">
        <v>144</v>
      </c>
      <c r="D5133" s="3" t="s">
        <v>26</v>
      </c>
      <c r="E5133" s="3" t="s">
        <v>15</v>
      </c>
      <c r="F5133" s="3" t="s">
        <v>9850</v>
      </c>
      <c r="G5133" s="3" t="s">
        <v>9851</v>
      </c>
      <c r="H5133" s="3"/>
    </row>
    <row r="5134" ht="15.75" customHeight="1">
      <c r="A5134" s="2">
        <v>45730.0</v>
      </c>
      <c r="B5134" s="3" t="s">
        <v>92</v>
      </c>
      <c r="C5134" s="3" t="s">
        <v>144</v>
      </c>
      <c r="D5134" s="3" t="s">
        <v>23</v>
      </c>
      <c r="E5134" s="3" t="s">
        <v>20</v>
      </c>
      <c r="F5134" s="3" t="s">
        <v>9852</v>
      </c>
      <c r="G5134" s="3" t="s">
        <v>9853</v>
      </c>
      <c r="H5134" s="3"/>
    </row>
    <row r="5135" ht="15.75" customHeight="1">
      <c r="A5135" s="2">
        <v>45730.0</v>
      </c>
      <c r="B5135" s="3" t="s">
        <v>92</v>
      </c>
      <c r="C5135" s="3" t="s">
        <v>144</v>
      </c>
      <c r="D5135" s="3" t="s">
        <v>63</v>
      </c>
      <c r="E5135" s="3" t="s">
        <v>101</v>
      </c>
      <c r="F5135" s="3" t="s">
        <v>9854</v>
      </c>
      <c r="G5135" s="3" t="s">
        <v>9855</v>
      </c>
      <c r="H5135" s="3"/>
    </row>
    <row r="5136" ht="15.75" customHeight="1">
      <c r="A5136" s="2">
        <v>45730.0</v>
      </c>
      <c r="B5136" s="3" t="s">
        <v>92</v>
      </c>
      <c r="C5136" s="4" t="s">
        <v>149</v>
      </c>
      <c r="D5136" s="3" t="s">
        <v>68</v>
      </c>
      <c r="E5136" s="3" t="s">
        <v>20</v>
      </c>
      <c r="F5136" s="3" t="s">
        <v>9856</v>
      </c>
      <c r="G5136" s="3" t="s">
        <v>9857</v>
      </c>
      <c r="H5136" s="3"/>
    </row>
    <row r="5137" ht="15.75" customHeight="1">
      <c r="A5137" s="2">
        <v>45730.0</v>
      </c>
      <c r="B5137" s="3" t="s">
        <v>92</v>
      </c>
      <c r="C5137" s="4" t="s">
        <v>149</v>
      </c>
      <c r="D5137" s="3" t="s">
        <v>26</v>
      </c>
      <c r="E5137" s="3" t="s">
        <v>15</v>
      </c>
      <c r="F5137" s="3" t="s">
        <v>9858</v>
      </c>
      <c r="G5137" s="3" t="s">
        <v>9859</v>
      </c>
      <c r="H5137" s="3"/>
    </row>
    <row r="5138" ht="15.75" customHeight="1">
      <c r="A5138" s="2">
        <v>45730.0</v>
      </c>
      <c r="B5138" s="3" t="s">
        <v>92</v>
      </c>
      <c r="C5138" s="3" t="s">
        <v>98</v>
      </c>
      <c r="D5138" s="3" t="s">
        <v>68</v>
      </c>
      <c r="E5138" s="3" t="s">
        <v>20</v>
      </c>
      <c r="F5138" s="3" t="s">
        <v>9860</v>
      </c>
      <c r="G5138" s="3" t="s">
        <v>9861</v>
      </c>
      <c r="H5138" s="3"/>
    </row>
    <row r="5139" ht="15.75" customHeight="1">
      <c r="A5139" s="2">
        <v>45731.0</v>
      </c>
      <c r="B5139" s="3" t="s">
        <v>13</v>
      </c>
      <c r="C5139" s="3" t="s">
        <v>169</v>
      </c>
      <c r="D5139" s="3" t="s">
        <v>34</v>
      </c>
      <c r="E5139" s="3" t="s">
        <v>101</v>
      </c>
      <c r="F5139" s="3" t="s">
        <v>9862</v>
      </c>
      <c r="G5139" s="3" t="s">
        <v>9863</v>
      </c>
      <c r="H5139" s="3"/>
    </row>
    <row r="5140" ht="15.75" customHeight="1">
      <c r="A5140" s="2">
        <v>45731.0</v>
      </c>
      <c r="B5140" s="3" t="s">
        <v>13</v>
      </c>
      <c r="C5140" s="3" t="s">
        <v>37</v>
      </c>
      <c r="D5140" s="3" t="s">
        <v>23</v>
      </c>
      <c r="E5140" s="3" t="s">
        <v>20</v>
      </c>
      <c r="F5140" s="3" t="s">
        <v>9864</v>
      </c>
      <c r="G5140" s="3" t="s">
        <v>9865</v>
      </c>
      <c r="H5140" s="3"/>
    </row>
    <row r="5141" ht="15.75" customHeight="1">
      <c r="A5141" s="2">
        <v>45731.0</v>
      </c>
      <c r="B5141" s="3" t="s">
        <v>13</v>
      </c>
      <c r="C5141" s="3" t="s">
        <v>37</v>
      </c>
      <c r="D5141" s="3" t="s">
        <v>68</v>
      </c>
      <c r="E5141" s="3" t="s">
        <v>59</v>
      </c>
      <c r="F5141" s="3" t="s">
        <v>9866</v>
      </c>
      <c r="G5141" s="3" t="s">
        <v>9867</v>
      </c>
      <c r="H5141" s="3"/>
    </row>
    <row r="5142" ht="15.75" customHeight="1">
      <c r="A5142" s="2">
        <v>45731.0</v>
      </c>
      <c r="B5142" s="3" t="s">
        <v>13</v>
      </c>
      <c r="C5142" s="3" t="s">
        <v>37</v>
      </c>
      <c r="D5142" s="3" t="s">
        <v>26</v>
      </c>
      <c r="E5142" s="3" t="s">
        <v>15</v>
      </c>
      <c r="F5142" s="3" t="s">
        <v>9868</v>
      </c>
      <c r="G5142" s="3" t="s">
        <v>9869</v>
      </c>
      <c r="H5142" s="3"/>
    </row>
    <row r="5143" ht="15.75" customHeight="1">
      <c r="A5143" s="2">
        <v>45731.0</v>
      </c>
      <c r="B5143" s="3" t="s">
        <v>13</v>
      </c>
      <c r="C5143" s="3" t="s">
        <v>37</v>
      </c>
      <c r="D5143" s="3" t="s">
        <v>63</v>
      </c>
      <c r="E5143" s="3" t="s">
        <v>15</v>
      </c>
      <c r="F5143" s="3" t="s">
        <v>9870</v>
      </c>
      <c r="G5143" s="3" t="s">
        <v>9871</v>
      </c>
      <c r="H5143" s="3"/>
    </row>
    <row r="5144" ht="15.75" customHeight="1">
      <c r="A5144" s="2">
        <v>45731.0</v>
      </c>
      <c r="B5144" s="3" t="s">
        <v>13</v>
      </c>
      <c r="C5144" s="3" t="s">
        <v>37</v>
      </c>
      <c r="D5144" s="3" t="s">
        <v>26</v>
      </c>
      <c r="E5144" s="3" t="s">
        <v>15</v>
      </c>
      <c r="F5144" s="3" t="s">
        <v>9872</v>
      </c>
      <c r="G5144" s="3" t="s">
        <v>9873</v>
      </c>
      <c r="H5144" s="3"/>
    </row>
    <row r="5145" ht="15.75" customHeight="1">
      <c r="A5145" s="2">
        <v>45731.0</v>
      </c>
      <c r="B5145" s="3" t="s">
        <v>13</v>
      </c>
      <c r="C5145" s="3" t="s">
        <v>29</v>
      </c>
      <c r="D5145" s="3" t="s">
        <v>19</v>
      </c>
      <c r="E5145" s="3" t="s">
        <v>20</v>
      </c>
      <c r="F5145" s="3" t="s">
        <v>9874</v>
      </c>
      <c r="G5145" s="3" t="s">
        <v>9875</v>
      </c>
      <c r="H5145" s="3"/>
    </row>
    <row r="5146" ht="15.75" customHeight="1">
      <c r="A5146" s="2">
        <v>45731.0</v>
      </c>
      <c r="B5146" s="3" t="s">
        <v>13</v>
      </c>
      <c r="C5146" s="3" t="s">
        <v>14</v>
      </c>
      <c r="D5146" s="3" t="s">
        <v>19</v>
      </c>
      <c r="E5146" s="3" t="s">
        <v>20</v>
      </c>
      <c r="F5146" s="3" t="s">
        <v>9876</v>
      </c>
      <c r="G5146" s="3" t="s">
        <v>9877</v>
      </c>
      <c r="H5146" s="3"/>
    </row>
    <row r="5147" ht="15.75" customHeight="1">
      <c r="A5147" s="2">
        <v>45731.0</v>
      </c>
      <c r="B5147" s="3" t="s">
        <v>13</v>
      </c>
      <c r="C5147" s="3" t="s">
        <v>18</v>
      </c>
      <c r="D5147" s="3" t="s">
        <v>23</v>
      </c>
      <c r="E5147" s="3" t="s">
        <v>20</v>
      </c>
      <c r="F5147" s="3" t="s">
        <v>9878</v>
      </c>
      <c r="G5147" s="3" t="s">
        <v>9879</v>
      </c>
      <c r="H5147" s="3"/>
    </row>
    <row r="5148" ht="15.75" customHeight="1">
      <c r="A5148" s="2">
        <v>45731.0</v>
      </c>
      <c r="B5148" s="3" t="s">
        <v>13</v>
      </c>
      <c r="C5148" s="3" t="s">
        <v>18</v>
      </c>
      <c r="D5148" s="3" t="s">
        <v>19</v>
      </c>
      <c r="E5148" s="3" t="s">
        <v>20</v>
      </c>
      <c r="F5148" s="3" t="s">
        <v>9880</v>
      </c>
      <c r="G5148" s="3" t="s">
        <v>9881</v>
      </c>
      <c r="H5148" s="3"/>
    </row>
    <row r="5149" ht="15.75" customHeight="1">
      <c r="A5149" s="2">
        <v>45731.0</v>
      </c>
      <c r="B5149" s="3" t="s">
        <v>13</v>
      </c>
      <c r="C5149" s="3" t="s">
        <v>18</v>
      </c>
      <c r="D5149" s="3" t="s">
        <v>23</v>
      </c>
      <c r="E5149" s="3" t="s">
        <v>20</v>
      </c>
      <c r="F5149" s="3" t="s">
        <v>9882</v>
      </c>
      <c r="G5149" s="3" t="s">
        <v>9883</v>
      </c>
      <c r="H5149" s="3"/>
    </row>
    <row r="5150" ht="15.75" customHeight="1">
      <c r="A5150" s="2">
        <v>45731.0</v>
      </c>
      <c r="B5150" s="3" t="s">
        <v>13</v>
      </c>
      <c r="C5150" s="3" t="s">
        <v>18</v>
      </c>
      <c r="D5150" s="3" t="s">
        <v>38</v>
      </c>
      <c r="E5150" s="3" t="s">
        <v>15</v>
      </c>
      <c r="F5150" s="3" t="s">
        <v>9884</v>
      </c>
      <c r="G5150" s="3" t="s">
        <v>9885</v>
      </c>
      <c r="H5150" s="3"/>
    </row>
    <row r="5151" ht="15.75" customHeight="1">
      <c r="A5151" s="2">
        <v>45731.0</v>
      </c>
      <c r="B5151" s="3" t="s">
        <v>13</v>
      </c>
      <c r="C5151" s="3" t="s">
        <v>18</v>
      </c>
      <c r="D5151" s="3" t="s">
        <v>63</v>
      </c>
      <c r="E5151" s="3" t="s">
        <v>59</v>
      </c>
      <c r="F5151" s="3" t="s">
        <v>9886</v>
      </c>
      <c r="G5151" s="3" t="s">
        <v>9887</v>
      </c>
      <c r="H5151" s="3"/>
    </row>
    <row r="5152" ht="15.75" customHeight="1">
      <c r="A5152" s="2">
        <v>45731.0</v>
      </c>
      <c r="B5152" s="3" t="s">
        <v>13</v>
      </c>
      <c r="C5152" s="3" t="s">
        <v>14</v>
      </c>
      <c r="D5152" s="3" t="s">
        <v>38</v>
      </c>
      <c r="E5152" s="3" t="s">
        <v>20</v>
      </c>
      <c r="F5152" s="3" t="s">
        <v>9888</v>
      </c>
      <c r="G5152" s="3" t="s">
        <v>9889</v>
      </c>
      <c r="H5152" s="3"/>
    </row>
    <row r="5153" ht="15.75" customHeight="1">
      <c r="A5153" s="2">
        <v>45731.0</v>
      </c>
      <c r="B5153" s="3" t="s">
        <v>13</v>
      </c>
      <c r="C5153" s="3" t="s">
        <v>169</v>
      </c>
      <c r="D5153" s="3" t="s">
        <v>26</v>
      </c>
      <c r="E5153" s="3" t="s">
        <v>20</v>
      </c>
      <c r="F5153" s="3" t="s">
        <v>9890</v>
      </c>
      <c r="G5153" s="3" t="s">
        <v>9891</v>
      </c>
      <c r="H5153" s="3"/>
    </row>
    <row r="5154" ht="15.75" customHeight="1">
      <c r="A5154" s="2">
        <v>45731.0</v>
      </c>
      <c r="B5154" s="3" t="s">
        <v>13</v>
      </c>
      <c r="C5154" s="3" t="s">
        <v>29</v>
      </c>
      <c r="D5154" s="3" t="s">
        <v>19</v>
      </c>
      <c r="E5154" s="3" t="s">
        <v>20</v>
      </c>
      <c r="F5154" s="3" t="s">
        <v>9892</v>
      </c>
      <c r="G5154" s="3" t="s">
        <v>9893</v>
      </c>
      <c r="H5154" s="3"/>
    </row>
    <row r="5155" ht="15.75" customHeight="1">
      <c r="A5155" s="2">
        <v>45731.0</v>
      </c>
      <c r="B5155" s="3" t="s">
        <v>13</v>
      </c>
      <c r="C5155" s="3" t="s">
        <v>169</v>
      </c>
      <c r="D5155" s="3" t="s">
        <v>34</v>
      </c>
      <c r="E5155" s="3" t="s">
        <v>15</v>
      </c>
      <c r="F5155" s="3" t="s">
        <v>9894</v>
      </c>
      <c r="G5155" s="3" t="s">
        <v>9895</v>
      </c>
      <c r="H5155" s="3"/>
    </row>
    <row r="5156" ht="15.75" customHeight="1">
      <c r="A5156" s="2">
        <v>45731.0</v>
      </c>
      <c r="B5156" s="3" t="s">
        <v>57</v>
      </c>
      <c r="C5156" s="3" t="s">
        <v>71</v>
      </c>
      <c r="D5156" s="3" t="s">
        <v>34</v>
      </c>
      <c r="E5156" s="3" t="s">
        <v>15</v>
      </c>
      <c r="F5156" s="3" t="s">
        <v>9896</v>
      </c>
      <c r="G5156" s="3" t="s">
        <v>9897</v>
      </c>
      <c r="H5156" s="3"/>
    </row>
    <row r="5157" ht="15.75" customHeight="1">
      <c r="A5157" s="2">
        <v>45731.0</v>
      </c>
      <c r="B5157" s="3" t="s">
        <v>57</v>
      </c>
      <c r="C5157" s="3" t="s">
        <v>58</v>
      </c>
      <c r="D5157" s="3" t="s">
        <v>34</v>
      </c>
      <c r="E5157" s="3" t="s">
        <v>20</v>
      </c>
      <c r="F5157" s="3" t="s">
        <v>9898</v>
      </c>
      <c r="G5157" s="3" t="s">
        <v>9899</v>
      </c>
      <c r="H5157" s="3"/>
    </row>
    <row r="5158" ht="15.75" customHeight="1">
      <c r="A5158" s="2">
        <v>45731.0</v>
      </c>
      <c r="B5158" s="3" t="s">
        <v>13</v>
      </c>
      <c r="C5158" s="3" t="s">
        <v>14</v>
      </c>
      <c r="D5158" s="3" t="s">
        <v>34</v>
      </c>
      <c r="E5158" s="3" t="s">
        <v>15</v>
      </c>
      <c r="F5158" s="3" t="s">
        <v>7673</v>
      </c>
      <c r="G5158" s="3" t="s">
        <v>9900</v>
      </c>
      <c r="H5158" s="3"/>
    </row>
    <row r="5159" ht="15.75" customHeight="1">
      <c r="A5159" s="2">
        <v>45731.0</v>
      </c>
      <c r="B5159" s="3" t="s">
        <v>57</v>
      </c>
      <c r="C5159" s="3" t="s">
        <v>85</v>
      </c>
      <c r="D5159" s="3" t="s">
        <v>23</v>
      </c>
      <c r="E5159" s="3" t="s">
        <v>20</v>
      </c>
      <c r="F5159" s="3" t="s">
        <v>9901</v>
      </c>
      <c r="G5159" s="3" t="s">
        <v>1362</v>
      </c>
      <c r="H5159" s="3"/>
    </row>
    <row r="5160" ht="15.75" customHeight="1">
      <c r="A5160" s="2">
        <v>45731.0</v>
      </c>
      <c r="B5160" s="3" t="s">
        <v>57</v>
      </c>
      <c r="C5160" s="3" t="s">
        <v>85</v>
      </c>
      <c r="D5160" s="3" t="s">
        <v>19</v>
      </c>
      <c r="E5160" s="3" t="s">
        <v>20</v>
      </c>
      <c r="F5160" s="3" t="s">
        <v>9902</v>
      </c>
      <c r="G5160" s="3" t="s">
        <v>9903</v>
      </c>
      <c r="H5160" s="3"/>
    </row>
    <row r="5161" ht="15.75" customHeight="1">
      <c r="A5161" s="2">
        <v>45731.0</v>
      </c>
      <c r="B5161" s="3" t="s">
        <v>57</v>
      </c>
      <c r="C5161" s="3" t="s">
        <v>85</v>
      </c>
      <c r="D5161" s="3" t="s">
        <v>63</v>
      </c>
      <c r="E5161" s="3" t="s">
        <v>59</v>
      </c>
      <c r="F5161" s="3" t="s">
        <v>4922</v>
      </c>
      <c r="G5161" s="3" t="s">
        <v>9904</v>
      </c>
      <c r="H5161" s="3"/>
    </row>
    <row r="5162" ht="15.75" customHeight="1">
      <c r="A5162" s="2">
        <v>45731.0</v>
      </c>
      <c r="B5162" s="3" t="s">
        <v>57</v>
      </c>
      <c r="C5162" s="3" t="s">
        <v>80</v>
      </c>
      <c r="D5162" s="3" t="s">
        <v>26</v>
      </c>
      <c r="E5162" s="3" t="s">
        <v>20</v>
      </c>
      <c r="F5162" s="3" t="s">
        <v>9905</v>
      </c>
      <c r="G5162" s="3" t="s">
        <v>9906</v>
      </c>
      <c r="H5162" s="3"/>
    </row>
    <row r="5163" ht="15.75" customHeight="1">
      <c r="A5163" s="2">
        <v>45731.0</v>
      </c>
      <c r="B5163" s="3" t="s">
        <v>57</v>
      </c>
      <c r="C5163" s="3" t="s">
        <v>71</v>
      </c>
      <c r="D5163" s="3" t="s">
        <v>63</v>
      </c>
      <c r="E5163" s="3" t="s">
        <v>59</v>
      </c>
      <c r="F5163" s="3" t="s">
        <v>9907</v>
      </c>
      <c r="G5163" s="3" t="s">
        <v>9908</v>
      </c>
      <c r="H5163" s="3"/>
    </row>
    <row r="5164" ht="15.75" customHeight="1">
      <c r="A5164" s="2">
        <v>45731.0</v>
      </c>
      <c r="B5164" s="3" t="s">
        <v>57</v>
      </c>
      <c r="C5164" s="3" t="s">
        <v>71</v>
      </c>
      <c r="D5164" s="3" t="s">
        <v>34</v>
      </c>
      <c r="E5164" s="3" t="s">
        <v>20</v>
      </c>
      <c r="F5164" s="3" t="s">
        <v>9909</v>
      </c>
      <c r="G5164" s="3" t="s">
        <v>9910</v>
      </c>
      <c r="H5164" s="3"/>
    </row>
    <row r="5165" ht="15.75" customHeight="1">
      <c r="A5165" s="2">
        <v>45731.0</v>
      </c>
      <c r="B5165" s="3" t="s">
        <v>57</v>
      </c>
      <c r="C5165" s="3" t="s">
        <v>71</v>
      </c>
      <c r="D5165" s="3" t="s">
        <v>26</v>
      </c>
      <c r="E5165" s="3" t="s">
        <v>20</v>
      </c>
      <c r="F5165" s="3" t="s">
        <v>9911</v>
      </c>
      <c r="G5165" s="3" t="s">
        <v>9865</v>
      </c>
      <c r="H5165" s="3"/>
    </row>
    <row r="5166" ht="15.75" customHeight="1">
      <c r="A5166" s="2">
        <v>45731.0</v>
      </c>
      <c r="B5166" s="3" t="s">
        <v>57</v>
      </c>
      <c r="C5166" s="3" t="s">
        <v>71</v>
      </c>
      <c r="D5166" s="3" t="s">
        <v>34</v>
      </c>
      <c r="E5166" s="3" t="s">
        <v>15</v>
      </c>
      <c r="F5166" s="3" t="s">
        <v>9912</v>
      </c>
      <c r="G5166" s="3" t="s">
        <v>9913</v>
      </c>
      <c r="H5166" s="3"/>
    </row>
    <row r="5167" ht="15.75" customHeight="1">
      <c r="A5167" s="2">
        <v>45731.0</v>
      </c>
      <c r="B5167" s="3" t="s">
        <v>57</v>
      </c>
      <c r="C5167" s="4" t="s">
        <v>62</v>
      </c>
      <c r="D5167" s="3" t="s">
        <v>23</v>
      </c>
      <c r="E5167" s="3" t="s">
        <v>59</v>
      </c>
      <c r="F5167" s="3" t="s">
        <v>9914</v>
      </c>
      <c r="G5167" s="3" t="s">
        <v>9915</v>
      </c>
      <c r="H5167" s="3"/>
    </row>
    <row r="5168" ht="15.75" customHeight="1">
      <c r="A5168" s="2">
        <v>45731.0</v>
      </c>
      <c r="B5168" s="3" t="s">
        <v>57</v>
      </c>
      <c r="C5168" s="4" t="s">
        <v>62</v>
      </c>
      <c r="D5168" s="3" t="s">
        <v>34</v>
      </c>
      <c r="E5168" s="3" t="s">
        <v>15</v>
      </c>
      <c r="F5168" s="3" t="s">
        <v>6779</v>
      </c>
      <c r="G5168" s="3" t="s">
        <v>9916</v>
      </c>
      <c r="H5168" s="3"/>
    </row>
    <row r="5169" ht="15.75" customHeight="1">
      <c r="A5169" s="2">
        <v>45731.0</v>
      </c>
      <c r="B5169" s="3" t="s">
        <v>57</v>
      </c>
      <c r="C5169" s="4" t="s">
        <v>62</v>
      </c>
      <c r="D5169" s="3" t="s">
        <v>26</v>
      </c>
      <c r="E5169" s="3" t="s">
        <v>20</v>
      </c>
      <c r="F5169" s="3" t="s">
        <v>9917</v>
      </c>
      <c r="G5169" s="3" t="s">
        <v>9918</v>
      </c>
      <c r="H5169" s="3"/>
    </row>
    <row r="5170" ht="15.75" customHeight="1">
      <c r="A5170" s="2">
        <v>45731.0</v>
      </c>
      <c r="B5170" s="3" t="s">
        <v>57</v>
      </c>
      <c r="C5170" s="4" t="s">
        <v>62</v>
      </c>
      <c r="D5170" s="3" t="s">
        <v>19</v>
      </c>
      <c r="E5170" s="3" t="s">
        <v>20</v>
      </c>
      <c r="F5170" s="3" t="s">
        <v>9919</v>
      </c>
      <c r="G5170" s="3" t="s">
        <v>9920</v>
      </c>
      <c r="H5170" s="3"/>
    </row>
    <row r="5171" ht="15.75" customHeight="1">
      <c r="A5171" s="2">
        <v>45731.0</v>
      </c>
      <c r="B5171" s="3" t="s">
        <v>57</v>
      </c>
      <c r="C5171" s="4" t="s">
        <v>62</v>
      </c>
      <c r="D5171" s="3" t="s">
        <v>23</v>
      </c>
      <c r="E5171" s="3" t="s">
        <v>59</v>
      </c>
      <c r="F5171" s="3" t="s">
        <v>9921</v>
      </c>
      <c r="G5171" s="3" t="s">
        <v>9922</v>
      </c>
      <c r="H5171" s="3"/>
    </row>
    <row r="5172" ht="15.75" customHeight="1">
      <c r="A5172" s="2">
        <v>45731.0</v>
      </c>
      <c r="B5172" s="3" t="s">
        <v>57</v>
      </c>
      <c r="C5172" s="3" t="s">
        <v>58</v>
      </c>
      <c r="D5172" s="3" t="s">
        <v>19</v>
      </c>
      <c r="E5172" s="3" t="s">
        <v>59</v>
      </c>
      <c r="F5172" s="3" t="s">
        <v>9923</v>
      </c>
      <c r="G5172" s="3" t="s">
        <v>9924</v>
      </c>
      <c r="H5172" s="3"/>
    </row>
    <row r="5173" ht="15.75" customHeight="1">
      <c r="A5173" s="2">
        <v>45731.0</v>
      </c>
      <c r="B5173" s="3" t="s">
        <v>13</v>
      </c>
      <c r="C5173" s="3" t="s">
        <v>169</v>
      </c>
      <c r="D5173" s="3" t="s">
        <v>19</v>
      </c>
      <c r="E5173" s="3" t="s">
        <v>20</v>
      </c>
      <c r="F5173" s="3" t="s">
        <v>9925</v>
      </c>
      <c r="G5173" s="3" t="s">
        <v>9926</v>
      </c>
      <c r="H5173" s="3"/>
    </row>
    <row r="5174" ht="15.75" customHeight="1">
      <c r="A5174" s="2">
        <v>45731.0</v>
      </c>
      <c r="B5174" s="3" t="s">
        <v>13</v>
      </c>
      <c r="C5174" s="3" t="s">
        <v>14</v>
      </c>
      <c r="D5174" s="3" t="s">
        <v>34</v>
      </c>
      <c r="E5174" s="3" t="s">
        <v>101</v>
      </c>
      <c r="F5174" s="3" t="s">
        <v>9927</v>
      </c>
      <c r="G5174" s="3" t="s">
        <v>9928</v>
      </c>
      <c r="H5174" s="3"/>
    </row>
    <row r="5175" ht="15.75" customHeight="1">
      <c r="A5175" s="2">
        <v>45731.0</v>
      </c>
      <c r="B5175" s="3" t="s">
        <v>57</v>
      </c>
      <c r="C5175" s="3" t="s">
        <v>80</v>
      </c>
      <c r="D5175" s="3" t="s">
        <v>23</v>
      </c>
      <c r="E5175" s="3" t="s">
        <v>20</v>
      </c>
      <c r="F5175" s="3" t="s">
        <v>9929</v>
      </c>
      <c r="G5175" s="3" t="s">
        <v>9510</v>
      </c>
      <c r="H5175" s="3"/>
    </row>
    <row r="5176" ht="15.75" customHeight="1">
      <c r="A5176" s="2">
        <v>45731.0</v>
      </c>
      <c r="B5176" s="3" t="s">
        <v>92</v>
      </c>
      <c r="C5176" s="3" t="s">
        <v>93</v>
      </c>
      <c r="D5176" s="3" t="s">
        <v>68</v>
      </c>
      <c r="E5176" s="3" t="s">
        <v>20</v>
      </c>
      <c r="F5176" s="3" t="s">
        <v>9930</v>
      </c>
      <c r="G5176" s="3" t="s">
        <v>9931</v>
      </c>
      <c r="H5176" s="3"/>
    </row>
    <row r="5177" ht="15.75" customHeight="1">
      <c r="A5177" s="2">
        <v>45731.0</v>
      </c>
      <c r="B5177" s="3" t="s">
        <v>7</v>
      </c>
      <c r="C5177" s="3" t="s">
        <v>131</v>
      </c>
      <c r="D5177" s="3" t="s">
        <v>34</v>
      </c>
      <c r="E5177" s="3" t="s">
        <v>10</v>
      </c>
      <c r="F5177" s="3" t="s">
        <v>9932</v>
      </c>
      <c r="G5177" s="3" t="s">
        <v>9933</v>
      </c>
      <c r="H5177" s="3"/>
    </row>
    <row r="5178" ht="15.75" customHeight="1">
      <c r="A5178" s="2">
        <v>45731.0</v>
      </c>
      <c r="B5178" s="3" t="s">
        <v>7</v>
      </c>
      <c r="C5178" s="3" t="s">
        <v>131</v>
      </c>
      <c r="D5178" s="3" t="s">
        <v>63</v>
      </c>
      <c r="E5178" s="3" t="s">
        <v>20</v>
      </c>
      <c r="F5178" s="3" t="s">
        <v>9934</v>
      </c>
      <c r="G5178" s="3" t="s">
        <v>9935</v>
      </c>
      <c r="H5178" s="3"/>
    </row>
    <row r="5179" ht="15.75" customHeight="1">
      <c r="A5179" s="2">
        <v>45731.0</v>
      </c>
      <c r="B5179" s="3" t="s">
        <v>7</v>
      </c>
      <c r="C5179" s="3" t="s">
        <v>126</v>
      </c>
      <c r="D5179" s="3" t="s">
        <v>34</v>
      </c>
      <c r="E5179" s="3" t="s">
        <v>10</v>
      </c>
      <c r="F5179" s="3" t="s">
        <v>9936</v>
      </c>
      <c r="G5179" s="3" t="s">
        <v>9937</v>
      </c>
      <c r="H5179" s="3"/>
    </row>
    <row r="5180" ht="15.75" customHeight="1">
      <c r="A5180" s="2">
        <v>45731.0</v>
      </c>
      <c r="B5180" s="3" t="s">
        <v>7</v>
      </c>
      <c r="C5180" s="3" t="s">
        <v>126</v>
      </c>
      <c r="D5180" s="3" t="s">
        <v>38</v>
      </c>
      <c r="E5180" s="3" t="s">
        <v>101</v>
      </c>
      <c r="F5180" s="3" t="s">
        <v>9938</v>
      </c>
      <c r="G5180" s="3" t="s">
        <v>9939</v>
      </c>
      <c r="H5180" s="3"/>
    </row>
    <row r="5181" ht="15.75" customHeight="1">
      <c r="A5181" s="2">
        <v>45731.0</v>
      </c>
      <c r="B5181" s="3" t="s">
        <v>7</v>
      </c>
      <c r="C5181" s="3" t="s">
        <v>126</v>
      </c>
      <c r="D5181" s="3" t="s">
        <v>34</v>
      </c>
      <c r="E5181" s="3" t="s">
        <v>109</v>
      </c>
      <c r="F5181" s="3" t="s">
        <v>9940</v>
      </c>
      <c r="G5181" s="3" t="s">
        <v>9941</v>
      </c>
      <c r="H5181" s="3"/>
    </row>
    <row r="5182" ht="15.75" customHeight="1">
      <c r="A5182" s="2">
        <v>45731.0</v>
      </c>
      <c r="B5182" s="3" t="s">
        <v>7</v>
      </c>
      <c r="C5182" s="3" t="s">
        <v>126</v>
      </c>
      <c r="D5182" s="3" t="s">
        <v>68</v>
      </c>
      <c r="E5182" s="3" t="s">
        <v>15</v>
      </c>
      <c r="F5182" s="3" t="s">
        <v>9942</v>
      </c>
      <c r="G5182" s="3" t="s">
        <v>9943</v>
      </c>
      <c r="H5182" s="3"/>
    </row>
    <row r="5183" ht="15.75" customHeight="1">
      <c r="A5183" s="2">
        <v>45731.0</v>
      </c>
      <c r="B5183" s="3" t="s">
        <v>7</v>
      </c>
      <c r="C5183" s="3" t="s">
        <v>131</v>
      </c>
      <c r="D5183" s="3" t="s">
        <v>9</v>
      </c>
      <c r="E5183" s="3" t="s">
        <v>10</v>
      </c>
      <c r="F5183" s="3" t="s">
        <v>9944</v>
      </c>
      <c r="G5183" s="3" t="s">
        <v>9945</v>
      </c>
      <c r="H5183" s="3"/>
    </row>
    <row r="5184" ht="15.75" customHeight="1">
      <c r="A5184" s="2">
        <v>45731.0</v>
      </c>
      <c r="B5184" s="3" t="s">
        <v>7</v>
      </c>
      <c r="C5184" s="3" t="s">
        <v>118</v>
      </c>
      <c r="D5184" s="3" t="s">
        <v>26</v>
      </c>
      <c r="E5184" s="3" t="s">
        <v>258</v>
      </c>
      <c r="F5184" s="3" t="s">
        <v>9946</v>
      </c>
      <c r="G5184" s="3" t="s">
        <v>9947</v>
      </c>
      <c r="H5184" s="3"/>
    </row>
    <row r="5185" ht="15.75" customHeight="1">
      <c r="A5185" s="2">
        <v>45731.0</v>
      </c>
      <c r="B5185" s="3" t="s">
        <v>7</v>
      </c>
      <c r="C5185" s="3" t="s">
        <v>118</v>
      </c>
      <c r="D5185" s="3" t="s">
        <v>68</v>
      </c>
      <c r="E5185" s="3" t="s">
        <v>20</v>
      </c>
      <c r="F5185" s="3" t="s">
        <v>9948</v>
      </c>
      <c r="G5185" s="3" t="s">
        <v>9949</v>
      </c>
      <c r="H5185" s="3"/>
    </row>
    <row r="5186" ht="15.75" customHeight="1">
      <c r="A5186" s="2">
        <v>45731.0</v>
      </c>
      <c r="B5186" s="3" t="s">
        <v>7</v>
      </c>
      <c r="C5186" s="3" t="s">
        <v>106</v>
      </c>
      <c r="D5186" s="3" t="s">
        <v>26</v>
      </c>
      <c r="E5186" s="3" t="s">
        <v>527</v>
      </c>
      <c r="F5186" s="3" t="s">
        <v>9950</v>
      </c>
      <c r="G5186" s="3" t="s">
        <v>9951</v>
      </c>
      <c r="H5186" s="3"/>
    </row>
    <row r="5187" ht="15.75" customHeight="1">
      <c r="A5187" s="2">
        <v>45731.0</v>
      </c>
      <c r="B5187" s="3" t="s">
        <v>7</v>
      </c>
      <c r="C5187" s="3" t="s">
        <v>106</v>
      </c>
      <c r="D5187" s="3" t="s">
        <v>63</v>
      </c>
      <c r="E5187" s="3" t="s">
        <v>20</v>
      </c>
      <c r="F5187" s="3" t="s">
        <v>9952</v>
      </c>
      <c r="G5187" s="3" t="s">
        <v>782</v>
      </c>
      <c r="H5187" s="3"/>
    </row>
    <row r="5188" ht="15.75" customHeight="1">
      <c r="A5188" s="2">
        <v>45731.0</v>
      </c>
      <c r="B5188" s="3" t="s">
        <v>7</v>
      </c>
      <c r="C5188" s="3" t="s">
        <v>106</v>
      </c>
      <c r="D5188" s="3" t="s">
        <v>26</v>
      </c>
      <c r="E5188" s="3" t="s">
        <v>1097</v>
      </c>
      <c r="F5188" s="3" t="s">
        <v>9953</v>
      </c>
      <c r="G5188" s="3" t="s">
        <v>9954</v>
      </c>
      <c r="H5188" s="3"/>
    </row>
    <row r="5189" ht="15.75" customHeight="1">
      <c r="A5189" s="2">
        <v>45731.0</v>
      </c>
      <c r="B5189" s="3" t="s">
        <v>7</v>
      </c>
      <c r="C5189" s="3" t="s">
        <v>106</v>
      </c>
      <c r="D5189" s="3" t="s">
        <v>19</v>
      </c>
      <c r="E5189" s="3" t="s">
        <v>101</v>
      </c>
      <c r="F5189" s="3" t="s">
        <v>9955</v>
      </c>
      <c r="G5189" s="3" t="s">
        <v>9956</v>
      </c>
      <c r="H5189" s="3"/>
    </row>
    <row r="5190" ht="15.75" customHeight="1">
      <c r="A5190" s="2">
        <v>45731.0</v>
      </c>
      <c r="B5190" s="3" t="s">
        <v>7</v>
      </c>
      <c r="C5190" s="3" t="s">
        <v>8</v>
      </c>
      <c r="D5190" s="3" t="s">
        <v>68</v>
      </c>
      <c r="E5190" s="3" t="s">
        <v>15</v>
      </c>
      <c r="F5190" s="3" t="s">
        <v>9957</v>
      </c>
      <c r="G5190" s="3" t="s">
        <v>9958</v>
      </c>
      <c r="H5190" s="3"/>
    </row>
    <row r="5191" ht="15.75" customHeight="1">
      <c r="A5191" s="2">
        <v>45731.0</v>
      </c>
      <c r="B5191" s="3" t="s">
        <v>7</v>
      </c>
      <c r="C5191" s="3" t="s">
        <v>118</v>
      </c>
      <c r="D5191" s="3" t="s">
        <v>63</v>
      </c>
      <c r="E5191" s="3" t="s">
        <v>20</v>
      </c>
      <c r="F5191" s="3" t="s">
        <v>9959</v>
      </c>
      <c r="G5191" s="3" t="s">
        <v>9960</v>
      </c>
      <c r="H5191" s="3"/>
    </row>
    <row r="5192" ht="15.75" customHeight="1">
      <c r="A5192" s="2">
        <v>45731.0</v>
      </c>
      <c r="B5192" s="3" t="s">
        <v>7</v>
      </c>
      <c r="C5192" s="3" t="s">
        <v>131</v>
      </c>
      <c r="D5192" s="3" t="s">
        <v>26</v>
      </c>
      <c r="E5192" s="3" t="s">
        <v>119</v>
      </c>
      <c r="F5192" s="3" t="s">
        <v>9961</v>
      </c>
      <c r="G5192" s="3" t="s">
        <v>9962</v>
      </c>
      <c r="H5192" s="3"/>
    </row>
    <row r="5193" ht="15.75" customHeight="1">
      <c r="A5193" s="2">
        <v>45731.0</v>
      </c>
      <c r="B5193" s="3" t="s">
        <v>7</v>
      </c>
      <c r="C5193" s="3" t="s">
        <v>8</v>
      </c>
      <c r="D5193" s="3" t="s">
        <v>9</v>
      </c>
      <c r="E5193" s="3" t="s">
        <v>10</v>
      </c>
      <c r="F5193" s="3" t="s">
        <v>9963</v>
      </c>
      <c r="G5193" s="3" t="s">
        <v>9964</v>
      </c>
      <c r="H5193" s="3"/>
    </row>
    <row r="5194" ht="15.75" customHeight="1">
      <c r="A5194" s="2">
        <v>45731.0</v>
      </c>
      <c r="B5194" s="3" t="s">
        <v>92</v>
      </c>
      <c r="C5194" s="3" t="s">
        <v>158</v>
      </c>
      <c r="D5194" s="3" t="s">
        <v>23</v>
      </c>
      <c r="E5194" s="3" t="s">
        <v>15</v>
      </c>
      <c r="F5194" s="3" t="s">
        <v>6665</v>
      </c>
      <c r="G5194" s="3" t="s">
        <v>8595</v>
      </c>
      <c r="H5194" s="3"/>
    </row>
    <row r="5195" ht="15.75" customHeight="1">
      <c r="A5195" s="2">
        <v>45731.0</v>
      </c>
      <c r="B5195" s="3" t="s">
        <v>7</v>
      </c>
      <c r="C5195" s="3" t="s">
        <v>131</v>
      </c>
      <c r="D5195" s="3" t="s">
        <v>26</v>
      </c>
      <c r="E5195" s="3" t="s">
        <v>660</v>
      </c>
      <c r="F5195" s="3" t="s">
        <v>9965</v>
      </c>
      <c r="G5195" s="3" t="s">
        <v>9966</v>
      </c>
      <c r="H5195" s="3"/>
    </row>
    <row r="5196" ht="15.75" customHeight="1">
      <c r="A5196" s="2">
        <v>45731.0</v>
      </c>
      <c r="B5196" s="3" t="s">
        <v>92</v>
      </c>
      <c r="C5196" s="3" t="s">
        <v>93</v>
      </c>
      <c r="D5196" s="3" t="s">
        <v>23</v>
      </c>
      <c r="E5196" s="3" t="s">
        <v>20</v>
      </c>
      <c r="F5196" s="3" t="s">
        <v>9967</v>
      </c>
      <c r="G5196" s="3" t="s">
        <v>6346</v>
      </c>
      <c r="H5196" s="3"/>
    </row>
    <row r="5197" ht="15.75" customHeight="1">
      <c r="A5197" s="2">
        <v>45731.0</v>
      </c>
      <c r="B5197" s="3" t="s">
        <v>92</v>
      </c>
      <c r="C5197" s="3" t="s">
        <v>93</v>
      </c>
      <c r="D5197" s="3" t="s">
        <v>38</v>
      </c>
      <c r="E5197" s="3" t="s">
        <v>15</v>
      </c>
      <c r="F5197" s="3" t="s">
        <v>9968</v>
      </c>
      <c r="G5197" s="3" t="s">
        <v>9969</v>
      </c>
      <c r="H5197" s="3"/>
    </row>
    <row r="5198" ht="15.75" customHeight="1">
      <c r="A5198" s="2">
        <v>45731.0</v>
      </c>
      <c r="B5198" s="3" t="s">
        <v>92</v>
      </c>
      <c r="C5198" s="3" t="s">
        <v>93</v>
      </c>
      <c r="D5198" s="3" t="s">
        <v>38</v>
      </c>
      <c r="E5198" s="3" t="s">
        <v>15</v>
      </c>
      <c r="F5198" s="3" t="s">
        <v>9970</v>
      </c>
      <c r="G5198" s="3" t="s">
        <v>9971</v>
      </c>
      <c r="H5198" s="3"/>
    </row>
    <row r="5199" ht="15.75" customHeight="1">
      <c r="A5199" s="2">
        <v>45731.0</v>
      </c>
      <c r="B5199" s="3" t="s">
        <v>92</v>
      </c>
      <c r="C5199" s="3" t="s">
        <v>98</v>
      </c>
      <c r="D5199" s="3" t="s">
        <v>9</v>
      </c>
      <c r="E5199" s="3" t="s">
        <v>109</v>
      </c>
      <c r="F5199" s="3" t="s">
        <v>9972</v>
      </c>
      <c r="G5199" s="3" t="s">
        <v>9973</v>
      </c>
      <c r="H5199" s="3"/>
    </row>
    <row r="5200" ht="15.75" customHeight="1">
      <c r="A5200" s="2">
        <v>45731.0</v>
      </c>
      <c r="B5200" s="3" t="s">
        <v>92</v>
      </c>
      <c r="C5200" s="3" t="s">
        <v>98</v>
      </c>
      <c r="D5200" s="3" t="s">
        <v>34</v>
      </c>
      <c r="E5200" s="3" t="s">
        <v>101</v>
      </c>
      <c r="F5200" s="3" t="s">
        <v>9974</v>
      </c>
      <c r="G5200" s="3" t="s">
        <v>9975</v>
      </c>
      <c r="H5200" s="3"/>
    </row>
    <row r="5201" ht="15.75" customHeight="1">
      <c r="A5201" s="2">
        <v>45731.0</v>
      </c>
      <c r="B5201" s="3" t="s">
        <v>92</v>
      </c>
      <c r="C5201" s="3" t="s">
        <v>98</v>
      </c>
      <c r="D5201" s="3" t="s">
        <v>34</v>
      </c>
      <c r="E5201" s="3" t="s">
        <v>109</v>
      </c>
      <c r="F5201" s="3" t="s">
        <v>9976</v>
      </c>
      <c r="G5201" s="3" t="s">
        <v>9977</v>
      </c>
      <c r="H5201" s="3"/>
    </row>
    <row r="5202" ht="15.75" customHeight="1">
      <c r="A5202" s="2">
        <v>45731.0</v>
      </c>
      <c r="B5202" s="3" t="s">
        <v>92</v>
      </c>
      <c r="C5202" s="3" t="s">
        <v>98</v>
      </c>
      <c r="D5202" s="3" t="s">
        <v>23</v>
      </c>
      <c r="E5202" s="3" t="s">
        <v>20</v>
      </c>
      <c r="F5202" s="3" t="s">
        <v>9978</v>
      </c>
      <c r="G5202" s="3" t="s">
        <v>9979</v>
      </c>
      <c r="H5202" s="3"/>
    </row>
    <row r="5203" ht="15.75" customHeight="1">
      <c r="A5203" s="2">
        <v>45731.0</v>
      </c>
      <c r="B5203" s="3" t="s">
        <v>92</v>
      </c>
      <c r="C5203" s="3" t="s">
        <v>93</v>
      </c>
      <c r="D5203" s="3" t="s">
        <v>34</v>
      </c>
      <c r="E5203" s="3" t="s">
        <v>101</v>
      </c>
      <c r="F5203" s="3" t="s">
        <v>9980</v>
      </c>
      <c r="G5203" s="3" t="s">
        <v>9981</v>
      </c>
      <c r="H5203" s="3"/>
    </row>
    <row r="5204" ht="15.75" customHeight="1">
      <c r="A5204" s="2">
        <v>45731.0</v>
      </c>
      <c r="B5204" s="3" t="s">
        <v>92</v>
      </c>
      <c r="C5204" s="3" t="s">
        <v>144</v>
      </c>
      <c r="D5204" s="3" t="s">
        <v>26</v>
      </c>
      <c r="E5204" s="3" t="s">
        <v>15</v>
      </c>
      <c r="F5204" s="3" t="s">
        <v>9982</v>
      </c>
      <c r="G5204" s="3" t="s">
        <v>9983</v>
      </c>
      <c r="H5204" s="3"/>
    </row>
    <row r="5205" ht="15.75" customHeight="1">
      <c r="A5205" s="2">
        <v>45731.0</v>
      </c>
      <c r="B5205" s="3" t="s">
        <v>92</v>
      </c>
      <c r="C5205" s="3" t="s">
        <v>144</v>
      </c>
      <c r="D5205" s="3" t="s">
        <v>23</v>
      </c>
      <c r="E5205" s="3" t="s">
        <v>20</v>
      </c>
      <c r="F5205" s="3" t="s">
        <v>1884</v>
      </c>
      <c r="G5205" s="3" t="s">
        <v>3925</v>
      </c>
      <c r="H5205" s="3"/>
    </row>
    <row r="5206" ht="15.75" customHeight="1">
      <c r="A5206" s="2">
        <v>45731.0</v>
      </c>
      <c r="B5206" s="3" t="s">
        <v>92</v>
      </c>
      <c r="C5206" s="3" t="s">
        <v>144</v>
      </c>
      <c r="D5206" s="3" t="s">
        <v>9</v>
      </c>
      <c r="E5206" s="3" t="s">
        <v>109</v>
      </c>
      <c r="F5206" s="3" t="s">
        <v>9984</v>
      </c>
      <c r="G5206" s="3" t="s">
        <v>9985</v>
      </c>
      <c r="H5206" s="3"/>
    </row>
    <row r="5207" ht="15.75" customHeight="1">
      <c r="A5207" s="2">
        <v>45731.0</v>
      </c>
      <c r="B5207" s="3" t="s">
        <v>92</v>
      </c>
      <c r="C5207" s="4" t="s">
        <v>149</v>
      </c>
      <c r="D5207" s="3" t="s">
        <v>68</v>
      </c>
      <c r="E5207" s="3" t="s">
        <v>20</v>
      </c>
      <c r="F5207" s="3" t="s">
        <v>9986</v>
      </c>
      <c r="G5207" s="3" t="s">
        <v>9987</v>
      </c>
      <c r="H5207" s="3"/>
    </row>
    <row r="5208" ht="15.75" customHeight="1">
      <c r="A5208" s="2">
        <v>45731.0</v>
      </c>
      <c r="B5208" s="3" t="s">
        <v>92</v>
      </c>
      <c r="C5208" s="4" t="s">
        <v>149</v>
      </c>
      <c r="D5208" s="3" t="s">
        <v>26</v>
      </c>
      <c r="E5208" s="3" t="s">
        <v>15</v>
      </c>
      <c r="F5208" s="3" t="s">
        <v>9988</v>
      </c>
      <c r="G5208" s="3" t="s">
        <v>9989</v>
      </c>
      <c r="H5208" s="3"/>
    </row>
    <row r="5209" ht="15.75" customHeight="1">
      <c r="A5209" s="2">
        <v>45731.0</v>
      </c>
      <c r="B5209" s="3" t="s">
        <v>92</v>
      </c>
      <c r="C5209" s="3" t="s">
        <v>144</v>
      </c>
      <c r="D5209" s="3" t="s">
        <v>68</v>
      </c>
      <c r="E5209" s="3" t="s">
        <v>20</v>
      </c>
      <c r="F5209" s="3" t="s">
        <v>9990</v>
      </c>
      <c r="G5209" s="3" t="s">
        <v>9991</v>
      </c>
      <c r="H5209" s="3"/>
    </row>
    <row r="5210" ht="15.75" customHeight="1">
      <c r="A5210" s="2">
        <v>45731.0</v>
      </c>
      <c r="B5210" s="3" t="s">
        <v>92</v>
      </c>
      <c r="C5210" s="4" t="s">
        <v>149</v>
      </c>
      <c r="D5210" s="3" t="s">
        <v>68</v>
      </c>
      <c r="E5210" s="3" t="s">
        <v>20</v>
      </c>
      <c r="F5210" s="3" t="s">
        <v>9992</v>
      </c>
      <c r="G5210" s="3" t="s">
        <v>9993</v>
      </c>
      <c r="H5210" s="3"/>
    </row>
    <row r="5211" ht="15.75" customHeight="1">
      <c r="A5211" s="2">
        <v>45731.0</v>
      </c>
      <c r="B5211" s="3" t="s">
        <v>92</v>
      </c>
      <c r="C5211" s="3" t="s">
        <v>158</v>
      </c>
      <c r="D5211" s="3" t="s">
        <v>63</v>
      </c>
      <c r="E5211" s="3" t="s">
        <v>109</v>
      </c>
      <c r="F5211" s="3" t="s">
        <v>9994</v>
      </c>
      <c r="G5211" s="3" t="s">
        <v>9995</v>
      </c>
      <c r="H5211" s="3"/>
    </row>
    <row r="5212" ht="15.75" customHeight="1">
      <c r="A5212" s="2">
        <v>45732.0</v>
      </c>
      <c r="B5212" s="3" t="s">
        <v>13</v>
      </c>
      <c r="C5212" s="3" t="s">
        <v>169</v>
      </c>
      <c r="D5212" s="3" t="s">
        <v>68</v>
      </c>
      <c r="E5212" s="3" t="s">
        <v>20</v>
      </c>
      <c r="F5212" s="3" t="s">
        <v>9996</v>
      </c>
      <c r="G5212" s="3" t="s">
        <v>9997</v>
      </c>
      <c r="H5212" s="3"/>
    </row>
    <row r="5213" ht="15.75" customHeight="1">
      <c r="A5213" s="2">
        <v>45732.0</v>
      </c>
      <c r="B5213" s="3" t="s">
        <v>13</v>
      </c>
      <c r="C5213" s="3" t="s">
        <v>37</v>
      </c>
      <c r="D5213" s="3" t="s">
        <v>9</v>
      </c>
      <c r="E5213" s="3" t="s">
        <v>15</v>
      </c>
      <c r="F5213" s="3" t="s">
        <v>9998</v>
      </c>
      <c r="G5213" s="3" t="s">
        <v>9999</v>
      </c>
      <c r="H5213" s="3"/>
    </row>
    <row r="5214" ht="15.75" customHeight="1">
      <c r="A5214" s="2">
        <v>45732.0</v>
      </c>
      <c r="B5214" s="3" t="s">
        <v>13</v>
      </c>
      <c r="C5214" s="3" t="s">
        <v>37</v>
      </c>
      <c r="D5214" s="3" t="s">
        <v>9</v>
      </c>
      <c r="E5214" s="3" t="s">
        <v>101</v>
      </c>
      <c r="F5214" s="3" t="s">
        <v>10000</v>
      </c>
      <c r="G5214" s="3" t="s">
        <v>10001</v>
      </c>
      <c r="H5214" s="3"/>
    </row>
    <row r="5215" ht="15.75" customHeight="1">
      <c r="A5215" s="2">
        <v>45732.0</v>
      </c>
      <c r="B5215" s="3" t="s">
        <v>13</v>
      </c>
      <c r="C5215" s="3" t="s">
        <v>29</v>
      </c>
      <c r="D5215" s="3" t="s">
        <v>68</v>
      </c>
      <c r="E5215" s="3" t="s">
        <v>59</v>
      </c>
      <c r="F5215" s="3" t="s">
        <v>10002</v>
      </c>
      <c r="G5215" s="3" t="s">
        <v>10003</v>
      </c>
      <c r="H5215" s="3"/>
    </row>
    <row r="5216" ht="15.75" customHeight="1">
      <c r="A5216" s="2">
        <v>45732.0</v>
      </c>
      <c r="B5216" s="3" t="s">
        <v>13</v>
      </c>
      <c r="C5216" s="3" t="s">
        <v>29</v>
      </c>
      <c r="D5216" s="3" t="s">
        <v>68</v>
      </c>
      <c r="E5216" s="3" t="s">
        <v>59</v>
      </c>
      <c r="F5216" s="3" t="s">
        <v>1218</v>
      </c>
      <c r="G5216" s="3" t="s">
        <v>10004</v>
      </c>
      <c r="H5216" s="3"/>
    </row>
    <row r="5217" ht="15.75" customHeight="1">
      <c r="A5217" s="2">
        <v>45732.0</v>
      </c>
      <c r="B5217" s="3" t="s">
        <v>13</v>
      </c>
      <c r="C5217" s="3" t="s">
        <v>18</v>
      </c>
      <c r="D5217" s="3" t="s">
        <v>19</v>
      </c>
      <c r="E5217" s="3" t="s">
        <v>20</v>
      </c>
      <c r="F5217" s="3" t="s">
        <v>10005</v>
      </c>
      <c r="G5217" s="3" t="s">
        <v>10006</v>
      </c>
      <c r="H5217" s="3"/>
    </row>
    <row r="5218" ht="15.75" customHeight="1">
      <c r="A5218" s="2">
        <v>45732.0</v>
      </c>
      <c r="B5218" s="3" t="s">
        <v>13</v>
      </c>
      <c r="C5218" s="3" t="s">
        <v>14</v>
      </c>
      <c r="D5218" s="3" t="s">
        <v>34</v>
      </c>
      <c r="E5218" s="3" t="s">
        <v>15</v>
      </c>
      <c r="F5218" s="3" t="s">
        <v>10007</v>
      </c>
      <c r="G5218" s="3" t="s">
        <v>10008</v>
      </c>
      <c r="H5218" s="3"/>
    </row>
    <row r="5219" ht="15.75" customHeight="1">
      <c r="A5219" s="2">
        <v>45732.0</v>
      </c>
      <c r="B5219" s="3" t="s">
        <v>13</v>
      </c>
      <c r="C5219" s="3" t="s">
        <v>14</v>
      </c>
      <c r="D5219" s="3" t="s">
        <v>38</v>
      </c>
      <c r="E5219" s="3" t="s">
        <v>20</v>
      </c>
      <c r="F5219" s="3" t="s">
        <v>10009</v>
      </c>
      <c r="G5219" s="3" t="s">
        <v>10010</v>
      </c>
      <c r="H5219" s="3"/>
    </row>
    <row r="5220" ht="15.75" customHeight="1">
      <c r="A5220" s="2">
        <v>45732.0</v>
      </c>
      <c r="B5220" s="3" t="s">
        <v>13</v>
      </c>
      <c r="C5220" s="3" t="s">
        <v>169</v>
      </c>
      <c r="D5220" s="3" t="s">
        <v>9</v>
      </c>
      <c r="E5220" s="3" t="s">
        <v>15</v>
      </c>
      <c r="F5220" s="3" t="s">
        <v>10011</v>
      </c>
      <c r="G5220" s="3" t="s">
        <v>10012</v>
      </c>
      <c r="H5220" s="3"/>
    </row>
    <row r="5221" ht="15.75" customHeight="1">
      <c r="A5221" s="2">
        <v>45732.0</v>
      </c>
      <c r="B5221" s="3" t="s">
        <v>13</v>
      </c>
      <c r="C5221" s="3" t="s">
        <v>14</v>
      </c>
      <c r="D5221" s="3" t="s">
        <v>68</v>
      </c>
      <c r="E5221" s="3" t="s">
        <v>20</v>
      </c>
      <c r="F5221" s="3" t="s">
        <v>10013</v>
      </c>
      <c r="G5221" s="3" t="s">
        <v>10014</v>
      </c>
      <c r="H5221" s="3"/>
    </row>
    <row r="5222" ht="15.75" customHeight="1">
      <c r="A5222" s="2">
        <v>45732.0</v>
      </c>
      <c r="B5222" s="3" t="s">
        <v>13</v>
      </c>
      <c r="C5222" s="3" t="s">
        <v>14</v>
      </c>
      <c r="D5222" s="3" t="s">
        <v>38</v>
      </c>
      <c r="E5222" s="3" t="s">
        <v>20</v>
      </c>
      <c r="F5222" s="3" t="s">
        <v>10015</v>
      </c>
      <c r="G5222" s="3" t="s">
        <v>10016</v>
      </c>
      <c r="H5222" s="3"/>
    </row>
    <row r="5223" ht="15.75" customHeight="1">
      <c r="A5223" s="2">
        <v>45732.0</v>
      </c>
      <c r="B5223" s="3" t="s">
        <v>13</v>
      </c>
      <c r="C5223" s="3" t="s">
        <v>14</v>
      </c>
      <c r="D5223" s="3" t="s">
        <v>9</v>
      </c>
      <c r="E5223" s="3" t="s">
        <v>101</v>
      </c>
      <c r="F5223" s="3" t="s">
        <v>9590</v>
      </c>
      <c r="G5223" s="3" t="s">
        <v>10017</v>
      </c>
      <c r="H5223" s="3"/>
    </row>
    <row r="5224" ht="15.75" customHeight="1">
      <c r="A5224" s="2">
        <v>45732.0</v>
      </c>
      <c r="B5224" s="3" t="s">
        <v>92</v>
      </c>
      <c r="C5224" s="3" t="s">
        <v>93</v>
      </c>
      <c r="D5224" s="3" t="s">
        <v>34</v>
      </c>
      <c r="E5224" s="3" t="s">
        <v>101</v>
      </c>
      <c r="F5224" s="3" t="s">
        <v>10018</v>
      </c>
      <c r="G5224" s="3" t="s">
        <v>10019</v>
      </c>
      <c r="H5224" s="3"/>
    </row>
    <row r="5225" ht="15.75" customHeight="1">
      <c r="A5225" s="2">
        <v>45732.0</v>
      </c>
      <c r="B5225" s="3" t="s">
        <v>92</v>
      </c>
      <c r="C5225" s="3" t="s">
        <v>93</v>
      </c>
      <c r="D5225" s="3" t="s">
        <v>63</v>
      </c>
      <c r="E5225" s="3" t="s">
        <v>101</v>
      </c>
      <c r="F5225" s="3" t="s">
        <v>10020</v>
      </c>
      <c r="G5225" s="3" t="s">
        <v>10021</v>
      </c>
      <c r="H5225" s="3"/>
    </row>
    <row r="5226" ht="15.75" customHeight="1">
      <c r="A5226" s="2">
        <v>45732.0</v>
      </c>
      <c r="B5226" s="3" t="s">
        <v>13</v>
      </c>
      <c r="C5226" s="3" t="s">
        <v>18</v>
      </c>
      <c r="D5226" s="3" t="s">
        <v>68</v>
      </c>
      <c r="E5226" s="3" t="s">
        <v>59</v>
      </c>
      <c r="F5226" s="3" t="s">
        <v>10022</v>
      </c>
      <c r="G5226" s="3" t="s">
        <v>10023</v>
      </c>
      <c r="H5226" s="3"/>
    </row>
    <row r="5227" ht="15.75" customHeight="1">
      <c r="A5227" s="2">
        <v>45732.0</v>
      </c>
      <c r="B5227" s="3" t="s">
        <v>13</v>
      </c>
      <c r="C5227" s="3" t="s">
        <v>169</v>
      </c>
      <c r="D5227" s="3" t="s">
        <v>26</v>
      </c>
      <c r="E5227" s="3" t="s">
        <v>15</v>
      </c>
      <c r="F5227" s="3" t="s">
        <v>10024</v>
      </c>
      <c r="G5227" s="3" t="s">
        <v>10025</v>
      </c>
      <c r="H5227" s="3"/>
    </row>
    <row r="5228" ht="15.75" customHeight="1">
      <c r="A5228" s="2">
        <v>45732.0</v>
      </c>
      <c r="B5228" s="3" t="s">
        <v>57</v>
      </c>
      <c r="C5228" s="4" t="s">
        <v>62</v>
      </c>
      <c r="D5228" s="3" t="s">
        <v>26</v>
      </c>
      <c r="E5228" s="3" t="s">
        <v>20</v>
      </c>
      <c r="F5228" s="3" t="s">
        <v>10026</v>
      </c>
      <c r="G5228" s="3" t="s">
        <v>10027</v>
      </c>
      <c r="H5228" s="3"/>
    </row>
    <row r="5229" ht="15.75" customHeight="1">
      <c r="A5229" s="2">
        <v>45732.0</v>
      </c>
      <c r="B5229" s="3" t="s">
        <v>57</v>
      </c>
      <c r="C5229" s="3" t="s">
        <v>58</v>
      </c>
      <c r="D5229" s="3" t="s">
        <v>63</v>
      </c>
      <c r="E5229" s="3" t="s">
        <v>59</v>
      </c>
      <c r="F5229" s="3" t="s">
        <v>5328</v>
      </c>
      <c r="G5229" s="3" t="s">
        <v>10028</v>
      </c>
      <c r="H5229" s="3"/>
    </row>
    <row r="5230" ht="15.75" customHeight="1">
      <c r="A5230" s="2">
        <v>45732.0</v>
      </c>
      <c r="B5230" s="3" t="s">
        <v>57</v>
      </c>
      <c r="C5230" s="3" t="s">
        <v>85</v>
      </c>
      <c r="D5230" s="3" t="s">
        <v>63</v>
      </c>
      <c r="E5230" s="3" t="s">
        <v>59</v>
      </c>
      <c r="F5230" s="3" t="s">
        <v>6406</v>
      </c>
      <c r="G5230" s="3" t="s">
        <v>10029</v>
      </c>
      <c r="H5230" s="3"/>
    </row>
    <row r="5231" ht="15.75" customHeight="1">
      <c r="A5231" s="2">
        <v>45732.0</v>
      </c>
      <c r="B5231" s="3" t="s">
        <v>92</v>
      </c>
      <c r="C5231" s="3" t="s">
        <v>98</v>
      </c>
      <c r="D5231" s="3" t="s">
        <v>38</v>
      </c>
      <c r="E5231" s="3" t="s">
        <v>15</v>
      </c>
      <c r="F5231" s="3" t="s">
        <v>10030</v>
      </c>
      <c r="G5231" s="3" t="s">
        <v>10031</v>
      </c>
      <c r="H5231" s="3"/>
    </row>
    <row r="5232" ht="15.75" customHeight="1">
      <c r="A5232" s="2">
        <v>45732.0</v>
      </c>
      <c r="B5232" s="3" t="s">
        <v>57</v>
      </c>
      <c r="C5232" s="3" t="s">
        <v>85</v>
      </c>
      <c r="D5232" s="3" t="s">
        <v>23</v>
      </c>
      <c r="E5232" s="3" t="s">
        <v>59</v>
      </c>
      <c r="F5232" s="3" t="s">
        <v>6137</v>
      </c>
      <c r="G5232" s="3" t="s">
        <v>10032</v>
      </c>
      <c r="H5232" s="3"/>
    </row>
    <row r="5233" ht="15.75" customHeight="1">
      <c r="A5233" s="2">
        <v>45732.0</v>
      </c>
      <c r="B5233" s="3" t="s">
        <v>57</v>
      </c>
      <c r="C5233" s="3" t="s">
        <v>85</v>
      </c>
      <c r="D5233" s="3" t="s">
        <v>38</v>
      </c>
      <c r="E5233" s="3" t="s">
        <v>20</v>
      </c>
      <c r="F5233" s="3" t="s">
        <v>10033</v>
      </c>
      <c r="G5233" s="3" t="s">
        <v>10034</v>
      </c>
      <c r="H5233" s="3"/>
    </row>
    <row r="5234" ht="15.75" customHeight="1">
      <c r="A5234" s="2">
        <v>45732.0</v>
      </c>
      <c r="B5234" s="3" t="s">
        <v>57</v>
      </c>
      <c r="C5234" s="3" t="s">
        <v>80</v>
      </c>
      <c r="D5234" s="3" t="s">
        <v>19</v>
      </c>
      <c r="E5234" s="3" t="s">
        <v>59</v>
      </c>
      <c r="F5234" s="3" t="s">
        <v>10035</v>
      </c>
      <c r="G5234" s="3" t="s">
        <v>10036</v>
      </c>
      <c r="H5234" s="3"/>
    </row>
    <row r="5235" ht="15.75" customHeight="1">
      <c r="A5235" s="2">
        <v>45732.0</v>
      </c>
      <c r="B5235" s="3" t="s">
        <v>57</v>
      </c>
      <c r="C5235" s="3" t="s">
        <v>80</v>
      </c>
      <c r="D5235" s="3" t="s">
        <v>34</v>
      </c>
      <c r="E5235" s="3" t="s">
        <v>15</v>
      </c>
      <c r="F5235" s="3" t="s">
        <v>10037</v>
      </c>
      <c r="G5235" s="3" t="s">
        <v>10038</v>
      </c>
      <c r="H5235" s="3"/>
    </row>
    <row r="5236" ht="15.75" customHeight="1">
      <c r="A5236" s="2">
        <v>45732.0</v>
      </c>
      <c r="B5236" s="3" t="s">
        <v>13</v>
      </c>
      <c r="C5236" s="3" t="s">
        <v>169</v>
      </c>
      <c r="D5236" s="3" t="s">
        <v>38</v>
      </c>
      <c r="E5236" s="3" t="s">
        <v>20</v>
      </c>
      <c r="F5236" s="3" t="s">
        <v>10039</v>
      </c>
      <c r="G5236" s="3" t="s">
        <v>10040</v>
      </c>
      <c r="H5236" s="3"/>
    </row>
    <row r="5237" ht="15.75" customHeight="1">
      <c r="A5237" s="2">
        <v>45732.0</v>
      </c>
      <c r="B5237" s="3" t="s">
        <v>57</v>
      </c>
      <c r="C5237" s="3" t="s">
        <v>80</v>
      </c>
      <c r="D5237" s="3" t="s">
        <v>63</v>
      </c>
      <c r="E5237" s="3" t="s">
        <v>59</v>
      </c>
      <c r="F5237" s="3" t="s">
        <v>10041</v>
      </c>
      <c r="G5237" s="3" t="s">
        <v>10042</v>
      </c>
      <c r="H5237" s="3"/>
    </row>
    <row r="5238" ht="15.75" customHeight="1">
      <c r="A5238" s="2">
        <v>45732.0</v>
      </c>
      <c r="B5238" s="3" t="s">
        <v>57</v>
      </c>
      <c r="C5238" s="3" t="s">
        <v>80</v>
      </c>
      <c r="D5238" s="3" t="s">
        <v>9</v>
      </c>
      <c r="E5238" s="3" t="s">
        <v>15</v>
      </c>
      <c r="F5238" s="3" t="s">
        <v>10043</v>
      </c>
      <c r="G5238" s="3" t="s">
        <v>10044</v>
      </c>
      <c r="H5238" s="3"/>
    </row>
    <row r="5239" ht="15.75" customHeight="1">
      <c r="A5239" s="2">
        <v>45732.0</v>
      </c>
      <c r="B5239" s="3" t="s">
        <v>57</v>
      </c>
      <c r="C5239" s="3" t="s">
        <v>71</v>
      </c>
      <c r="D5239" s="3" t="s">
        <v>19</v>
      </c>
      <c r="E5239" s="3" t="s">
        <v>59</v>
      </c>
      <c r="F5239" s="3" t="s">
        <v>5981</v>
      </c>
      <c r="G5239" s="3" t="s">
        <v>10045</v>
      </c>
      <c r="H5239" s="3"/>
    </row>
    <row r="5240" ht="15.75" customHeight="1">
      <c r="A5240" s="2">
        <v>45732.0</v>
      </c>
      <c r="B5240" s="3" t="s">
        <v>57</v>
      </c>
      <c r="C5240" s="3" t="s">
        <v>71</v>
      </c>
      <c r="D5240" s="3" t="s">
        <v>9</v>
      </c>
      <c r="E5240" s="3" t="s">
        <v>20</v>
      </c>
      <c r="F5240" s="3" t="s">
        <v>10046</v>
      </c>
      <c r="G5240" s="3" t="s">
        <v>10047</v>
      </c>
      <c r="H5240" s="3"/>
    </row>
    <row r="5241" ht="15.75" customHeight="1">
      <c r="A5241" s="2">
        <v>45732.0</v>
      </c>
      <c r="B5241" s="3" t="s">
        <v>57</v>
      </c>
      <c r="C5241" s="3" t="s">
        <v>71</v>
      </c>
      <c r="D5241" s="3" t="s">
        <v>19</v>
      </c>
      <c r="E5241" s="3" t="s">
        <v>59</v>
      </c>
      <c r="F5241" s="3" t="s">
        <v>10048</v>
      </c>
      <c r="G5241" s="3" t="s">
        <v>10049</v>
      </c>
      <c r="H5241" s="3"/>
    </row>
    <row r="5242" ht="15.75" customHeight="1">
      <c r="A5242" s="2">
        <v>45732.0</v>
      </c>
      <c r="B5242" s="3" t="s">
        <v>57</v>
      </c>
      <c r="C5242" s="4" t="s">
        <v>62</v>
      </c>
      <c r="D5242" s="3" t="s">
        <v>38</v>
      </c>
      <c r="E5242" s="3" t="s">
        <v>20</v>
      </c>
      <c r="F5242" s="3" t="s">
        <v>5213</v>
      </c>
      <c r="G5242" s="3" t="s">
        <v>354</v>
      </c>
      <c r="H5242" s="3"/>
    </row>
    <row r="5243" ht="15.75" customHeight="1">
      <c r="A5243" s="2">
        <v>45732.0</v>
      </c>
      <c r="B5243" s="3" t="s">
        <v>57</v>
      </c>
      <c r="C5243" s="3" t="s">
        <v>58</v>
      </c>
      <c r="D5243" s="3" t="s">
        <v>68</v>
      </c>
      <c r="E5243" s="3" t="s">
        <v>59</v>
      </c>
      <c r="F5243" s="3" t="s">
        <v>10050</v>
      </c>
      <c r="G5243" s="3" t="s">
        <v>10051</v>
      </c>
      <c r="H5243" s="3"/>
    </row>
    <row r="5244" ht="15.75" customHeight="1">
      <c r="A5244" s="2">
        <v>45732.0</v>
      </c>
      <c r="B5244" s="3" t="s">
        <v>57</v>
      </c>
      <c r="C5244" s="3" t="s">
        <v>80</v>
      </c>
      <c r="D5244" s="3" t="s">
        <v>19</v>
      </c>
      <c r="E5244" s="3" t="s">
        <v>59</v>
      </c>
      <c r="F5244" s="3" t="s">
        <v>10052</v>
      </c>
      <c r="G5244" s="3" t="s">
        <v>7029</v>
      </c>
      <c r="H5244" s="3"/>
    </row>
    <row r="5245" ht="15.75" customHeight="1">
      <c r="A5245" s="2">
        <v>45732.0</v>
      </c>
      <c r="B5245" s="3" t="s">
        <v>57</v>
      </c>
      <c r="C5245" s="3" t="s">
        <v>71</v>
      </c>
      <c r="D5245" s="3" t="s">
        <v>19</v>
      </c>
      <c r="E5245" s="3" t="s">
        <v>59</v>
      </c>
      <c r="F5245" s="3" t="s">
        <v>10053</v>
      </c>
      <c r="G5245" s="3" t="s">
        <v>10054</v>
      </c>
      <c r="H5245" s="3"/>
    </row>
    <row r="5246" ht="15.75" customHeight="1">
      <c r="A5246" s="2">
        <v>45732.0</v>
      </c>
      <c r="B5246" s="3" t="s">
        <v>92</v>
      </c>
      <c r="C5246" s="3" t="s">
        <v>98</v>
      </c>
      <c r="D5246" s="3" t="s">
        <v>19</v>
      </c>
      <c r="E5246" s="3" t="s">
        <v>15</v>
      </c>
      <c r="F5246" s="3" t="s">
        <v>10055</v>
      </c>
      <c r="G5246" s="3" t="s">
        <v>1118</v>
      </c>
      <c r="H5246" s="3"/>
    </row>
    <row r="5247" ht="15.75" customHeight="1">
      <c r="A5247" s="2">
        <v>45732.0</v>
      </c>
      <c r="B5247" s="3" t="s">
        <v>92</v>
      </c>
      <c r="C5247" s="3" t="s">
        <v>98</v>
      </c>
      <c r="D5247" s="3" t="s">
        <v>9</v>
      </c>
      <c r="E5247" s="3" t="s">
        <v>101</v>
      </c>
      <c r="F5247" s="3" t="s">
        <v>10056</v>
      </c>
      <c r="G5247" s="3" t="s">
        <v>10057</v>
      </c>
      <c r="H5247" s="3"/>
    </row>
    <row r="5248" ht="15.75" customHeight="1">
      <c r="A5248" s="2">
        <v>45732.0</v>
      </c>
      <c r="B5248" s="3" t="s">
        <v>92</v>
      </c>
      <c r="C5248" s="3" t="s">
        <v>98</v>
      </c>
      <c r="D5248" s="3" t="s">
        <v>23</v>
      </c>
      <c r="E5248" s="3" t="s">
        <v>15</v>
      </c>
      <c r="F5248" s="3" t="s">
        <v>4978</v>
      </c>
      <c r="G5248" s="3" t="s">
        <v>10058</v>
      </c>
      <c r="H5248" s="3"/>
    </row>
    <row r="5249" ht="15.75" customHeight="1">
      <c r="A5249" s="2">
        <v>45732.0</v>
      </c>
      <c r="B5249" s="3" t="s">
        <v>7</v>
      </c>
      <c r="C5249" s="3" t="s">
        <v>8</v>
      </c>
      <c r="D5249" s="3" t="s">
        <v>9</v>
      </c>
      <c r="E5249" s="3" t="s">
        <v>109</v>
      </c>
      <c r="F5249" s="3" t="s">
        <v>10059</v>
      </c>
      <c r="G5249" s="3" t="s">
        <v>10060</v>
      </c>
      <c r="H5249" s="3"/>
    </row>
    <row r="5250" ht="15.75" customHeight="1">
      <c r="A5250" s="2">
        <v>45732.0</v>
      </c>
      <c r="B5250" s="3" t="s">
        <v>7</v>
      </c>
      <c r="C5250" s="3" t="s">
        <v>8</v>
      </c>
      <c r="D5250" s="3" t="s">
        <v>9</v>
      </c>
      <c r="E5250" s="3" t="s">
        <v>10</v>
      </c>
      <c r="F5250" s="3" t="s">
        <v>10061</v>
      </c>
      <c r="G5250" s="3" t="s">
        <v>10062</v>
      </c>
      <c r="H5250" s="3"/>
    </row>
    <row r="5251" ht="15.75" customHeight="1">
      <c r="A5251" s="2">
        <v>45732.0</v>
      </c>
      <c r="B5251" s="3" t="s">
        <v>7</v>
      </c>
      <c r="C5251" s="3" t="s">
        <v>8</v>
      </c>
      <c r="D5251" s="3" t="s">
        <v>26</v>
      </c>
      <c r="E5251" s="3" t="s">
        <v>119</v>
      </c>
      <c r="F5251" s="3" t="s">
        <v>10063</v>
      </c>
      <c r="G5251" s="3" t="s">
        <v>10064</v>
      </c>
      <c r="H5251" s="3"/>
    </row>
    <row r="5252" ht="15.75" customHeight="1">
      <c r="A5252" s="2">
        <v>45732.0</v>
      </c>
      <c r="B5252" s="3" t="s">
        <v>7</v>
      </c>
      <c r="C5252" s="3" t="s">
        <v>8</v>
      </c>
      <c r="D5252" s="3" t="s">
        <v>19</v>
      </c>
      <c r="E5252" s="3" t="s">
        <v>15</v>
      </c>
      <c r="F5252" s="3" t="s">
        <v>10065</v>
      </c>
      <c r="G5252" s="3" t="s">
        <v>10066</v>
      </c>
      <c r="H5252" s="3"/>
    </row>
    <row r="5253" ht="15.75" customHeight="1">
      <c r="A5253" s="2">
        <v>45732.0</v>
      </c>
      <c r="B5253" s="3" t="s">
        <v>7</v>
      </c>
      <c r="C5253" s="3" t="s">
        <v>8</v>
      </c>
      <c r="D5253" s="3" t="s">
        <v>68</v>
      </c>
      <c r="E5253" s="3" t="s">
        <v>15</v>
      </c>
      <c r="F5253" s="3" t="s">
        <v>10067</v>
      </c>
      <c r="G5253" s="3" t="s">
        <v>10068</v>
      </c>
      <c r="H5253" s="3"/>
    </row>
    <row r="5254" ht="15.75" customHeight="1">
      <c r="A5254" s="2">
        <v>45732.0</v>
      </c>
      <c r="B5254" s="3" t="s">
        <v>7</v>
      </c>
      <c r="C5254" s="3" t="s">
        <v>106</v>
      </c>
      <c r="D5254" s="3" t="s">
        <v>19</v>
      </c>
      <c r="E5254" s="3" t="s">
        <v>15</v>
      </c>
      <c r="F5254" s="3" t="s">
        <v>10069</v>
      </c>
      <c r="G5254" s="3" t="s">
        <v>2126</v>
      </c>
      <c r="H5254" s="3"/>
    </row>
    <row r="5255" ht="15.75" customHeight="1">
      <c r="A5255" s="2">
        <v>45732.0</v>
      </c>
      <c r="B5255" s="3" t="s">
        <v>7</v>
      </c>
      <c r="C5255" s="3" t="s">
        <v>106</v>
      </c>
      <c r="D5255" s="3" t="s">
        <v>26</v>
      </c>
      <c r="E5255" s="3" t="s">
        <v>258</v>
      </c>
      <c r="F5255" s="3" t="s">
        <v>10070</v>
      </c>
      <c r="G5255" s="3" t="s">
        <v>10071</v>
      </c>
      <c r="H5255" s="3"/>
    </row>
    <row r="5256" ht="15.75" customHeight="1">
      <c r="A5256" s="2">
        <v>45732.0</v>
      </c>
      <c r="B5256" s="3" t="s">
        <v>7</v>
      </c>
      <c r="C5256" s="3" t="s">
        <v>106</v>
      </c>
      <c r="D5256" s="3" t="s">
        <v>9</v>
      </c>
      <c r="E5256" s="3" t="s">
        <v>10</v>
      </c>
      <c r="F5256" s="3" t="s">
        <v>10072</v>
      </c>
      <c r="G5256" s="3" t="s">
        <v>10073</v>
      </c>
      <c r="H5256" s="3"/>
    </row>
    <row r="5257" ht="15.75" customHeight="1">
      <c r="A5257" s="2">
        <v>45732.0</v>
      </c>
      <c r="B5257" s="3" t="s">
        <v>7</v>
      </c>
      <c r="C5257" s="3" t="s">
        <v>118</v>
      </c>
      <c r="D5257" s="3" t="s">
        <v>26</v>
      </c>
      <c r="E5257" s="3" t="s">
        <v>258</v>
      </c>
      <c r="F5257" s="3" t="s">
        <v>10074</v>
      </c>
      <c r="G5257" s="3" t="s">
        <v>10075</v>
      </c>
      <c r="H5257" s="3"/>
    </row>
    <row r="5258" ht="15.75" customHeight="1">
      <c r="A5258" s="2">
        <v>45732.0</v>
      </c>
      <c r="B5258" s="3" t="s">
        <v>7</v>
      </c>
      <c r="C5258" s="3" t="s">
        <v>118</v>
      </c>
      <c r="D5258" s="3" t="s">
        <v>68</v>
      </c>
      <c r="E5258" s="3" t="s">
        <v>15</v>
      </c>
      <c r="F5258" s="3" t="s">
        <v>10076</v>
      </c>
      <c r="G5258" s="3" t="s">
        <v>10077</v>
      </c>
      <c r="H5258" s="3"/>
    </row>
    <row r="5259" ht="15.75" customHeight="1">
      <c r="A5259" s="2">
        <v>45732.0</v>
      </c>
      <c r="B5259" s="3" t="s">
        <v>7</v>
      </c>
      <c r="C5259" s="3" t="s">
        <v>118</v>
      </c>
      <c r="D5259" s="3" t="s">
        <v>68</v>
      </c>
      <c r="E5259" s="3" t="s">
        <v>15</v>
      </c>
      <c r="F5259" s="3" t="s">
        <v>10078</v>
      </c>
      <c r="G5259" s="3" t="s">
        <v>10079</v>
      </c>
      <c r="H5259" s="3"/>
    </row>
    <row r="5260" ht="15.75" customHeight="1">
      <c r="A5260" s="2">
        <v>45732.0</v>
      </c>
      <c r="B5260" s="3" t="s">
        <v>7</v>
      </c>
      <c r="C5260" s="3" t="s">
        <v>118</v>
      </c>
      <c r="D5260" s="3" t="s">
        <v>68</v>
      </c>
      <c r="E5260" s="3" t="s">
        <v>20</v>
      </c>
      <c r="F5260" s="3" t="s">
        <v>10080</v>
      </c>
      <c r="G5260" s="3" t="s">
        <v>10081</v>
      </c>
      <c r="H5260" s="3"/>
    </row>
    <row r="5261" ht="15.75" customHeight="1">
      <c r="A5261" s="2">
        <v>45732.0</v>
      </c>
      <c r="B5261" s="3" t="s">
        <v>7</v>
      </c>
      <c r="C5261" s="3" t="s">
        <v>126</v>
      </c>
      <c r="D5261" s="3" t="s">
        <v>26</v>
      </c>
      <c r="E5261" s="3" t="s">
        <v>258</v>
      </c>
      <c r="F5261" s="3" t="s">
        <v>10082</v>
      </c>
      <c r="G5261" s="3" t="s">
        <v>10083</v>
      </c>
      <c r="H5261" s="3"/>
    </row>
    <row r="5262" ht="15.75" customHeight="1">
      <c r="A5262" s="2">
        <v>45732.0</v>
      </c>
      <c r="B5262" s="3" t="s">
        <v>7</v>
      </c>
      <c r="C5262" s="3" t="s">
        <v>126</v>
      </c>
      <c r="D5262" s="3" t="s">
        <v>9</v>
      </c>
      <c r="E5262" s="3" t="s">
        <v>10</v>
      </c>
      <c r="F5262" s="3" t="s">
        <v>10084</v>
      </c>
      <c r="G5262" s="3" t="s">
        <v>10085</v>
      </c>
      <c r="H5262" s="3"/>
    </row>
    <row r="5263" ht="15.75" customHeight="1">
      <c r="A5263" s="2">
        <v>45732.0</v>
      </c>
      <c r="B5263" s="3" t="s">
        <v>7</v>
      </c>
      <c r="C5263" s="3" t="s">
        <v>106</v>
      </c>
      <c r="D5263" s="3" t="s">
        <v>23</v>
      </c>
      <c r="E5263" s="3" t="s">
        <v>15</v>
      </c>
      <c r="F5263" s="3" t="s">
        <v>10086</v>
      </c>
      <c r="G5263" s="3" t="s">
        <v>10087</v>
      </c>
      <c r="H5263" s="3"/>
    </row>
    <row r="5264" ht="15.75" customHeight="1">
      <c r="A5264" s="2">
        <v>45732.0</v>
      </c>
      <c r="B5264" s="3" t="s">
        <v>7</v>
      </c>
      <c r="C5264" s="3" t="s">
        <v>131</v>
      </c>
      <c r="D5264" s="3" t="s">
        <v>9</v>
      </c>
      <c r="E5264" s="3" t="s">
        <v>10</v>
      </c>
      <c r="F5264" s="3" t="s">
        <v>10088</v>
      </c>
      <c r="G5264" s="3" t="s">
        <v>10089</v>
      </c>
      <c r="H5264" s="3"/>
    </row>
    <row r="5265" ht="15.75" customHeight="1">
      <c r="A5265" s="2">
        <v>45732.0</v>
      </c>
      <c r="B5265" s="3" t="s">
        <v>92</v>
      </c>
      <c r="C5265" s="3" t="s">
        <v>144</v>
      </c>
      <c r="D5265" s="3" t="s">
        <v>19</v>
      </c>
      <c r="E5265" s="3" t="s">
        <v>15</v>
      </c>
      <c r="F5265" s="3" t="s">
        <v>10090</v>
      </c>
      <c r="G5265" s="3" t="s">
        <v>10091</v>
      </c>
      <c r="H5265" s="3"/>
    </row>
    <row r="5266" ht="15.75" customHeight="1">
      <c r="A5266" s="2">
        <v>45732.0</v>
      </c>
      <c r="B5266" s="3" t="s">
        <v>7</v>
      </c>
      <c r="C5266" s="3" t="s">
        <v>131</v>
      </c>
      <c r="D5266" s="3" t="s">
        <v>38</v>
      </c>
      <c r="E5266" s="3" t="s">
        <v>101</v>
      </c>
      <c r="F5266" s="3" t="s">
        <v>10092</v>
      </c>
      <c r="G5266" s="3" t="s">
        <v>10093</v>
      </c>
      <c r="H5266" s="3"/>
    </row>
    <row r="5267" ht="15.75" customHeight="1">
      <c r="A5267" s="2">
        <v>45732.0</v>
      </c>
      <c r="B5267" s="3" t="s">
        <v>92</v>
      </c>
      <c r="C5267" s="3" t="s">
        <v>144</v>
      </c>
      <c r="D5267" s="3" t="s">
        <v>34</v>
      </c>
      <c r="E5267" s="3" t="s">
        <v>109</v>
      </c>
      <c r="F5267" s="3" t="s">
        <v>10094</v>
      </c>
      <c r="G5267" s="3" t="s">
        <v>4701</v>
      </c>
      <c r="H5267" s="3"/>
    </row>
    <row r="5268" ht="15.75" customHeight="1">
      <c r="A5268" s="2">
        <v>45732.0</v>
      </c>
      <c r="B5268" s="3" t="s">
        <v>92</v>
      </c>
      <c r="C5268" s="3" t="s">
        <v>144</v>
      </c>
      <c r="D5268" s="3" t="s">
        <v>34</v>
      </c>
      <c r="E5268" s="3" t="s">
        <v>101</v>
      </c>
      <c r="F5268" s="3" t="s">
        <v>10095</v>
      </c>
      <c r="G5268" s="3" t="s">
        <v>10096</v>
      </c>
      <c r="H5268" s="3"/>
    </row>
    <row r="5269" ht="15.75" customHeight="1">
      <c r="A5269" s="2">
        <v>45732.0</v>
      </c>
      <c r="B5269" s="3" t="s">
        <v>92</v>
      </c>
      <c r="C5269" s="3" t="s">
        <v>144</v>
      </c>
      <c r="D5269" s="3" t="s">
        <v>23</v>
      </c>
      <c r="E5269" s="3" t="s">
        <v>20</v>
      </c>
      <c r="F5269" s="3" t="s">
        <v>10097</v>
      </c>
      <c r="G5269" s="3" t="s">
        <v>10098</v>
      </c>
      <c r="H5269" s="3"/>
    </row>
    <row r="5270" ht="15.75" customHeight="1">
      <c r="A5270" s="2">
        <v>45732.0</v>
      </c>
      <c r="B5270" s="3" t="s">
        <v>92</v>
      </c>
      <c r="C5270" s="4" t="s">
        <v>149</v>
      </c>
      <c r="D5270" s="3" t="s">
        <v>23</v>
      </c>
      <c r="E5270" s="3" t="s">
        <v>20</v>
      </c>
      <c r="F5270" s="3" t="s">
        <v>10099</v>
      </c>
      <c r="G5270" s="3" t="s">
        <v>10100</v>
      </c>
      <c r="H5270" s="3"/>
    </row>
    <row r="5271" ht="15.75" customHeight="1">
      <c r="A5271" s="2">
        <v>45732.0</v>
      </c>
      <c r="B5271" s="3" t="s">
        <v>92</v>
      </c>
      <c r="C5271" s="4" t="s">
        <v>149</v>
      </c>
      <c r="D5271" s="3" t="s">
        <v>38</v>
      </c>
      <c r="E5271" s="3" t="s">
        <v>15</v>
      </c>
      <c r="F5271" s="3" t="s">
        <v>10101</v>
      </c>
      <c r="G5271" s="3" t="s">
        <v>1459</v>
      </c>
      <c r="H5271" s="3"/>
    </row>
    <row r="5272" ht="15.75" customHeight="1">
      <c r="A5272" s="2">
        <v>45732.0</v>
      </c>
      <c r="B5272" s="3" t="s">
        <v>92</v>
      </c>
      <c r="C5272" s="3" t="s">
        <v>144</v>
      </c>
      <c r="D5272" s="3" t="s">
        <v>38</v>
      </c>
      <c r="E5272" s="3" t="s">
        <v>15</v>
      </c>
      <c r="F5272" s="3" t="s">
        <v>10102</v>
      </c>
      <c r="G5272" s="3" t="s">
        <v>10103</v>
      </c>
      <c r="H5272" s="3"/>
    </row>
    <row r="5273" ht="15.75" customHeight="1">
      <c r="A5273" s="2">
        <v>45732.0</v>
      </c>
      <c r="B5273" s="3" t="s">
        <v>92</v>
      </c>
      <c r="C5273" s="3" t="s">
        <v>158</v>
      </c>
      <c r="D5273" s="3" t="s">
        <v>23</v>
      </c>
      <c r="E5273" s="3" t="s">
        <v>20</v>
      </c>
      <c r="F5273" s="3" t="s">
        <v>10104</v>
      </c>
      <c r="G5273" s="3" t="s">
        <v>10105</v>
      </c>
      <c r="H5273" s="3"/>
    </row>
    <row r="5274" ht="15.75" customHeight="1">
      <c r="A5274" s="2">
        <v>45732.0</v>
      </c>
      <c r="B5274" s="3" t="s">
        <v>92</v>
      </c>
      <c r="C5274" s="3" t="s">
        <v>158</v>
      </c>
      <c r="D5274" s="3" t="s">
        <v>63</v>
      </c>
      <c r="E5274" s="3" t="s">
        <v>59</v>
      </c>
      <c r="F5274" s="3" t="s">
        <v>10106</v>
      </c>
      <c r="G5274" s="3" t="s">
        <v>10107</v>
      </c>
      <c r="H5274" s="3"/>
    </row>
    <row r="5275" ht="15.75" customHeight="1">
      <c r="A5275" s="2">
        <v>45732.0</v>
      </c>
      <c r="B5275" s="3" t="s">
        <v>92</v>
      </c>
      <c r="C5275" s="3" t="s">
        <v>158</v>
      </c>
      <c r="D5275" s="3" t="s">
        <v>34</v>
      </c>
      <c r="E5275" s="3" t="s">
        <v>101</v>
      </c>
      <c r="F5275" s="3" t="s">
        <v>10108</v>
      </c>
      <c r="G5275" s="3" t="s">
        <v>8161</v>
      </c>
      <c r="H5275" s="3"/>
    </row>
    <row r="5276" ht="15.75" customHeight="1">
      <c r="A5276" s="2">
        <v>45732.0</v>
      </c>
      <c r="B5276" s="3" t="s">
        <v>92</v>
      </c>
      <c r="C5276" s="3" t="s">
        <v>158</v>
      </c>
      <c r="D5276" s="3" t="s">
        <v>38</v>
      </c>
      <c r="E5276" s="3" t="s">
        <v>15</v>
      </c>
      <c r="F5276" s="3" t="s">
        <v>10109</v>
      </c>
      <c r="G5276" s="3" t="s">
        <v>10110</v>
      </c>
      <c r="H5276" s="3"/>
    </row>
    <row r="5277" ht="15.75" customHeight="1">
      <c r="A5277" s="2">
        <v>45732.0</v>
      </c>
      <c r="B5277" s="3" t="s">
        <v>7</v>
      </c>
      <c r="C5277" s="3" t="s">
        <v>131</v>
      </c>
      <c r="D5277" s="3" t="s">
        <v>68</v>
      </c>
      <c r="E5277" s="3" t="s">
        <v>20</v>
      </c>
      <c r="F5277" s="3" t="s">
        <v>2403</v>
      </c>
      <c r="G5277" s="3" t="s">
        <v>3312</v>
      </c>
      <c r="H5277" s="3"/>
    </row>
    <row r="5278" ht="15.75" customHeight="1">
      <c r="A5278" s="2">
        <v>45732.0</v>
      </c>
      <c r="B5278" s="3" t="s">
        <v>7</v>
      </c>
      <c r="C5278" s="3" t="s">
        <v>131</v>
      </c>
      <c r="D5278" s="3" t="s">
        <v>34</v>
      </c>
      <c r="E5278" s="3" t="s">
        <v>101</v>
      </c>
      <c r="F5278" s="3" t="s">
        <v>10111</v>
      </c>
      <c r="G5278" s="3" t="s">
        <v>10112</v>
      </c>
      <c r="H5278" s="3"/>
    </row>
    <row r="5279" ht="15.75" customHeight="1">
      <c r="A5279" s="2">
        <v>45732.0</v>
      </c>
      <c r="B5279" s="3" t="s">
        <v>92</v>
      </c>
      <c r="C5279" s="3" t="s">
        <v>158</v>
      </c>
      <c r="D5279" s="3" t="s">
        <v>26</v>
      </c>
      <c r="E5279" s="3" t="s">
        <v>101</v>
      </c>
      <c r="F5279" s="3" t="s">
        <v>10113</v>
      </c>
      <c r="G5279" s="3" t="s">
        <v>10114</v>
      </c>
      <c r="H5279" s="3"/>
    </row>
    <row r="5280" ht="15.75" customHeight="1">
      <c r="A5280" s="2">
        <v>45733.0</v>
      </c>
      <c r="B5280" s="3" t="s">
        <v>13</v>
      </c>
      <c r="C5280" s="3" t="s">
        <v>169</v>
      </c>
      <c r="D5280" s="3" t="s">
        <v>26</v>
      </c>
      <c r="E5280" s="3" t="s">
        <v>15</v>
      </c>
      <c r="F5280" s="3" t="s">
        <v>10115</v>
      </c>
      <c r="G5280" s="3" t="s">
        <v>8958</v>
      </c>
      <c r="H5280" s="3"/>
    </row>
    <row r="5281" ht="15.75" customHeight="1">
      <c r="A5281" s="2">
        <v>45733.0</v>
      </c>
      <c r="B5281" s="3" t="s">
        <v>13</v>
      </c>
      <c r="C5281" s="3" t="s">
        <v>29</v>
      </c>
      <c r="D5281" s="3" t="s">
        <v>34</v>
      </c>
      <c r="E5281" s="3" t="s">
        <v>15</v>
      </c>
      <c r="F5281" s="3" t="s">
        <v>10116</v>
      </c>
      <c r="G5281" s="3" t="s">
        <v>10117</v>
      </c>
      <c r="H5281" s="3"/>
    </row>
    <row r="5282" ht="15.75" customHeight="1">
      <c r="A5282" s="2">
        <v>45733.0</v>
      </c>
      <c r="B5282" s="3" t="s">
        <v>13</v>
      </c>
      <c r="C5282" s="3" t="s">
        <v>37</v>
      </c>
      <c r="D5282" s="3" t="s">
        <v>9</v>
      </c>
      <c r="E5282" s="3" t="s">
        <v>101</v>
      </c>
      <c r="F5282" s="3" t="s">
        <v>10118</v>
      </c>
      <c r="G5282" s="3" t="s">
        <v>10119</v>
      </c>
      <c r="H5282" s="3"/>
    </row>
    <row r="5283" ht="15.75" customHeight="1">
      <c r="A5283" s="2">
        <v>45733.0</v>
      </c>
      <c r="B5283" s="3" t="s">
        <v>13</v>
      </c>
      <c r="C5283" s="3" t="s">
        <v>37</v>
      </c>
      <c r="D5283" s="3" t="s">
        <v>23</v>
      </c>
      <c r="E5283" s="3" t="s">
        <v>20</v>
      </c>
      <c r="F5283" s="3" t="s">
        <v>10120</v>
      </c>
      <c r="G5283" s="3" t="s">
        <v>10121</v>
      </c>
      <c r="H5283" s="3"/>
    </row>
    <row r="5284" ht="15.75" customHeight="1">
      <c r="A5284" s="2">
        <v>45733.0</v>
      </c>
      <c r="B5284" s="3" t="s">
        <v>13</v>
      </c>
      <c r="C5284" s="3" t="s">
        <v>37</v>
      </c>
      <c r="D5284" s="3" t="s">
        <v>19</v>
      </c>
      <c r="E5284" s="3" t="s">
        <v>20</v>
      </c>
      <c r="F5284" s="3" t="s">
        <v>4136</v>
      </c>
      <c r="G5284" s="3" t="s">
        <v>10122</v>
      </c>
      <c r="H5284" s="3"/>
    </row>
    <row r="5285" ht="15.75" customHeight="1">
      <c r="A5285" s="2">
        <v>45733.0</v>
      </c>
      <c r="B5285" s="3" t="s">
        <v>13</v>
      </c>
      <c r="C5285" s="3" t="s">
        <v>37</v>
      </c>
      <c r="D5285" s="3" t="s">
        <v>38</v>
      </c>
      <c r="E5285" s="3" t="s">
        <v>20</v>
      </c>
      <c r="F5285" s="3" t="s">
        <v>10123</v>
      </c>
      <c r="G5285" s="3" t="s">
        <v>10124</v>
      </c>
      <c r="H5285" s="3"/>
    </row>
    <row r="5286" ht="15.75" customHeight="1">
      <c r="A5286" s="2">
        <v>45733.0</v>
      </c>
      <c r="B5286" s="3" t="s">
        <v>13</v>
      </c>
      <c r="C5286" s="3" t="s">
        <v>29</v>
      </c>
      <c r="D5286" s="3" t="s">
        <v>68</v>
      </c>
      <c r="E5286" s="3" t="s">
        <v>59</v>
      </c>
      <c r="F5286" s="3" t="s">
        <v>10125</v>
      </c>
      <c r="G5286" s="3" t="s">
        <v>10126</v>
      </c>
      <c r="H5286" s="3"/>
    </row>
    <row r="5287" ht="15.75" customHeight="1">
      <c r="A5287" s="2">
        <v>45733.0</v>
      </c>
      <c r="B5287" s="3" t="s">
        <v>13</v>
      </c>
      <c r="C5287" s="3" t="s">
        <v>18</v>
      </c>
      <c r="D5287" s="3" t="s">
        <v>63</v>
      </c>
      <c r="E5287" s="3" t="s">
        <v>59</v>
      </c>
      <c r="F5287" s="3" t="s">
        <v>10127</v>
      </c>
      <c r="G5287" s="3" t="s">
        <v>10128</v>
      </c>
      <c r="H5287" s="3"/>
    </row>
    <row r="5288" ht="15.75" customHeight="1">
      <c r="A5288" s="2">
        <v>45733.0</v>
      </c>
      <c r="B5288" s="3" t="s">
        <v>13</v>
      </c>
      <c r="C5288" s="3" t="s">
        <v>29</v>
      </c>
      <c r="D5288" s="3" t="s">
        <v>38</v>
      </c>
      <c r="E5288" s="3" t="s">
        <v>15</v>
      </c>
      <c r="F5288" s="3" t="s">
        <v>10129</v>
      </c>
      <c r="G5288" s="3" t="s">
        <v>10130</v>
      </c>
      <c r="H5288" s="3"/>
    </row>
    <row r="5289" ht="15.75" customHeight="1">
      <c r="A5289" s="2">
        <v>45733.0</v>
      </c>
      <c r="B5289" s="3" t="s">
        <v>13</v>
      </c>
      <c r="C5289" s="3" t="s">
        <v>29</v>
      </c>
      <c r="D5289" s="3" t="s">
        <v>38</v>
      </c>
      <c r="E5289" s="3" t="s">
        <v>20</v>
      </c>
      <c r="F5289" s="3" t="s">
        <v>10131</v>
      </c>
      <c r="G5289" s="3" t="s">
        <v>10132</v>
      </c>
      <c r="H5289" s="3"/>
    </row>
    <row r="5290" ht="15.75" customHeight="1">
      <c r="A5290" s="2">
        <v>45733.0</v>
      </c>
      <c r="B5290" s="3" t="s">
        <v>13</v>
      </c>
      <c r="C5290" s="3" t="s">
        <v>29</v>
      </c>
      <c r="D5290" s="3" t="s">
        <v>34</v>
      </c>
      <c r="E5290" s="3" t="s">
        <v>15</v>
      </c>
      <c r="F5290" s="3" t="s">
        <v>10133</v>
      </c>
      <c r="G5290" s="3" t="s">
        <v>9464</v>
      </c>
      <c r="H5290" s="3"/>
    </row>
    <row r="5291" ht="15.75" customHeight="1">
      <c r="A5291" s="2">
        <v>45733.0</v>
      </c>
      <c r="B5291" s="3" t="s">
        <v>13</v>
      </c>
      <c r="C5291" s="3" t="s">
        <v>18</v>
      </c>
      <c r="D5291" s="3" t="s">
        <v>23</v>
      </c>
      <c r="E5291" s="3" t="s">
        <v>20</v>
      </c>
      <c r="F5291" s="3" t="s">
        <v>10134</v>
      </c>
      <c r="G5291" s="3" t="s">
        <v>10135</v>
      </c>
      <c r="H5291" s="3"/>
    </row>
    <row r="5292" ht="15.75" customHeight="1">
      <c r="A5292" s="2">
        <v>45733.0</v>
      </c>
      <c r="B5292" s="3" t="s">
        <v>13</v>
      </c>
      <c r="C5292" s="3" t="s">
        <v>18</v>
      </c>
      <c r="D5292" s="3" t="s">
        <v>9</v>
      </c>
      <c r="E5292" s="3" t="s">
        <v>15</v>
      </c>
      <c r="F5292" s="3" t="s">
        <v>10136</v>
      </c>
      <c r="G5292" s="3" t="s">
        <v>10137</v>
      </c>
      <c r="H5292" s="3"/>
    </row>
    <row r="5293" ht="15.75" customHeight="1">
      <c r="A5293" s="2">
        <v>45733.0</v>
      </c>
      <c r="B5293" s="3" t="s">
        <v>13</v>
      </c>
      <c r="C5293" s="3" t="s">
        <v>18</v>
      </c>
      <c r="D5293" s="3" t="s">
        <v>38</v>
      </c>
      <c r="E5293" s="3" t="s">
        <v>20</v>
      </c>
      <c r="F5293" s="3" t="s">
        <v>10138</v>
      </c>
      <c r="G5293" s="3" t="s">
        <v>10139</v>
      </c>
      <c r="H5293" s="3"/>
    </row>
    <row r="5294" ht="15.75" customHeight="1">
      <c r="A5294" s="2">
        <v>45733.0</v>
      </c>
      <c r="B5294" s="3" t="s">
        <v>13</v>
      </c>
      <c r="C5294" s="3" t="s">
        <v>169</v>
      </c>
      <c r="D5294" s="3" t="s">
        <v>9</v>
      </c>
      <c r="E5294" s="3" t="s">
        <v>15</v>
      </c>
      <c r="F5294" s="3" t="s">
        <v>10140</v>
      </c>
      <c r="G5294" s="3" t="s">
        <v>103</v>
      </c>
      <c r="H5294" s="3"/>
    </row>
    <row r="5295" ht="15.75" customHeight="1">
      <c r="A5295" s="2">
        <v>45733.0</v>
      </c>
      <c r="B5295" s="3" t="s">
        <v>57</v>
      </c>
      <c r="C5295" s="3" t="s">
        <v>85</v>
      </c>
      <c r="D5295" s="3" t="s">
        <v>63</v>
      </c>
      <c r="E5295" s="3" t="s">
        <v>59</v>
      </c>
      <c r="F5295" s="3" t="s">
        <v>10141</v>
      </c>
      <c r="G5295" s="3" t="s">
        <v>10142</v>
      </c>
      <c r="H5295" s="3"/>
    </row>
    <row r="5296" ht="15.75" customHeight="1">
      <c r="A5296" s="2">
        <v>45733.0</v>
      </c>
      <c r="B5296" s="3" t="s">
        <v>57</v>
      </c>
      <c r="C5296" s="3" t="s">
        <v>58</v>
      </c>
      <c r="D5296" s="3" t="s">
        <v>68</v>
      </c>
      <c r="E5296" s="3" t="s">
        <v>59</v>
      </c>
      <c r="F5296" s="3" t="s">
        <v>10143</v>
      </c>
      <c r="G5296" s="3" t="s">
        <v>10144</v>
      </c>
      <c r="H5296" s="3"/>
    </row>
    <row r="5297" ht="15.75" customHeight="1">
      <c r="A5297" s="2">
        <v>45733.0</v>
      </c>
      <c r="B5297" s="3" t="s">
        <v>57</v>
      </c>
      <c r="C5297" s="3" t="s">
        <v>85</v>
      </c>
      <c r="D5297" s="3" t="s">
        <v>34</v>
      </c>
      <c r="E5297" s="3" t="s">
        <v>20</v>
      </c>
      <c r="F5297" s="3" t="s">
        <v>10145</v>
      </c>
      <c r="G5297" s="3" t="s">
        <v>10146</v>
      </c>
      <c r="H5297" s="3"/>
    </row>
    <row r="5298" ht="15.75" customHeight="1">
      <c r="A5298" s="2">
        <v>45733.0</v>
      </c>
      <c r="B5298" s="3" t="s">
        <v>57</v>
      </c>
      <c r="C5298" s="4" t="s">
        <v>62</v>
      </c>
      <c r="D5298" s="3" t="s">
        <v>9</v>
      </c>
      <c r="E5298" s="3" t="s">
        <v>15</v>
      </c>
      <c r="F5298" s="3" t="s">
        <v>10147</v>
      </c>
      <c r="G5298" s="3" t="s">
        <v>10148</v>
      </c>
      <c r="H5298" s="3"/>
    </row>
    <row r="5299" ht="15.75" customHeight="1">
      <c r="A5299" s="2">
        <v>45733.0</v>
      </c>
      <c r="B5299" s="3" t="s">
        <v>13</v>
      </c>
      <c r="C5299" s="3" t="s">
        <v>14</v>
      </c>
      <c r="D5299" s="3" t="s">
        <v>19</v>
      </c>
      <c r="E5299" s="3" t="s">
        <v>20</v>
      </c>
      <c r="F5299" s="3" t="s">
        <v>10149</v>
      </c>
      <c r="G5299" s="3" t="s">
        <v>10150</v>
      </c>
      <c r="H5299" s="3"/>
    </row>
    <row r="5300" ht="15.75" customHeight="1">
      <c r="A5300" s="2">
        <v>45733.0</v>
      </c>
      <c r="B5300" s="3" t="s">
        <v>57</v>
      </c>
      <c r="C5300" s="3" t="s">
        <v>85</v>
      </c>
      <c r="D5300" s="3" t="s">
        <v>38</v>
      </c>
      <c r="E5300" s="3" t="s">
        <v>59</v>
      </c>
      <c r="F5300" s="3" t="s">
        <v>10151</v>
      </c>
      <c r="G5300" s="3" t="s">
        <v>10152</v>
      </c>
      <c r="H5300" s="3"/>
    </row>
    <row r="5301" ht="15.75" customHeight="1">
      <c r="A5301" s="2">
        <v>45733.0</v>
      </c>
      <c r="B5301" s="3" t="s">
        <v>57</v>
      </c>
      <c r="C5301" s="3" t="s">
        <v>85</v>
      </c>
      <c r="D5301" s="3" t="s">
        <v>68</v>
      </c>
      <c r="E5301" s="3" t="s">
        <v>59</v>
      </c>
      <c r="F5301" s="3" t="s">
        <v>10153</v>
      </c>
      <c r="G5301" s="3" t="s">
        <v>10154</v>
      </c>
      <c r="H5301" s="3"/>
    </row>
    <row r="5302" ht="15.75" customHeight="1">
      <c r="A5302" s="2">
        <v>45733.0</v>
      </c>
      <c r="B5302" s="3" t="s">
        <v>57</v>
      </c>
      <c r="C5302" s="3" t="s">
        <v>85</v>
      </c>
      <c r="D5302" s="3" t="s">
        <v>38</v>
      </c>
      <c r="E5302" s="3" t="s">
        <v>20</v>
      </c>
      <c r="F5302" s="3" t="s">
        <v>10155</v>
      </c>
      <c r="G5302" s="3" t="s">
        <v>10156</v>
      </c>
      <c r="H5302" s="3"/>
    </row>
    <row r="5303" ht="15.75" customHeight="1">
      <c r="A5303" s="2">
        <v>45733.0</v>
      </c>
      <c r="B5303" s="3" t="s">
        <v>57</v>
      </c>
      <c r="C5303" s="3" t="s">
        <v>80</v>
      </c>
      <c r="D5303" s="3" t="s">
        <v>68</v>
      </c>
      <c r="E5303" s="3" t="s">
        <v>59</v>
      </c>
      <c r="F5303" s="3" t="s">
        <v>10157</v>
      </c>
      <c r="G5303" s="3" t="s">
        <v>10158</v>
      </c>
      <c r="H5303" s="3"/>
    </row>
    <row r="5304" ht="15.75" customHeight="1">
      <c r="A5304" s="2">
        <v>45733.0</v>
      </c>
      <c r="B5304" s="3" t="s">
        <v>57</v>
      </c>
      <c r="C5304" s="3" t="s">
        <v>80</v>
      </c>
      <c r="D5304" s="3" t="s">
        <v>9</v>
      </c>
      <c r="E5304" s="3" t="s">
        <v>20</v>
      </c>
      <c r="F5304" s="3" t="s">
        <v>10159</v>
      </c>
      <c r="G5304" s="3" t="s">
        <v>10160</v>
      </c>
      <c r="H5304" s="3"/>
    </row>
    <row r="5305" ht="15.75" customHeight="1">
      <c r="A5305" s="2">
        <v>45733.0</v>
      </c>
      <c r="B5305" s="3" t="s">
        <v>57</v>
      </c>
      <c r="C5305" s="3" t="s">
        <v>80</v>
      </c>
      <c r="D5305" s="3" t="s">
        <v>63</v>
      </c>
      <c r="E5305" s="3" t="s">
        <v>59</v>
      </c>
      <c r="F5305" s="3" t="s">
        <v>10161</v>
      </c>
      <c r="G5305" s="3" t="s">
        <v>10162</v>
      </c>
      <c r="H5305" s="3"/>
    </row>
    <row r="5306" ht="15.75" customHeight="1">
      <c r="A5306" s="2">
        <v>45733.0</v>
      </c>
      <c r="B5306" s="3" t="s">
        <v>57</v>
      </c>
      <c r="C5306" s="3" t="s">
        <v>80</v>
      </c>
      <c r="D5306" s="3" t="s">
        <v>23</v>
      </c>
      <c r="E5306" s="3" t="s">
        <v>59</v>
      </c>
      <c r="F5306" s="3" t="s">
        <v>10163</v>
      </c>
      <c r="G5306" s="3" t="s">
        <v>10164</v>
      </c>
      <c r="H5306" s="3"/>
    </row>
    <row r="5307" ht="15.75" customHeight="1">
      <c r="A5307" s="2">
        <v>45733.0</v>
      </c>
      <c r="B5307" s="3" t="s">
        <v>57</v>
      </c>
      <c r="C5307" s="3" t="s">
        <v>80</v>
      </c>
      <c r="D5307" s="3" t="s">
        <v>68</v>
      </c>
      <c r="E5307" s="3" t="s">
        <v>59</v>
      </c>
      <c r="F5307" s="3" t="s">
        <v>10165</v>
      </c>
      <c r="G5307" s="3" t="s">
        <v>10166</v>
      </c>
      <c r="H5307" s="3"/>
    </row>
    <row r="5308" ht="15.75" customHeight="1">
      <c r="A5308" s="2">
        <v>45733.0</v>
      </c>
      <c r="B5308" s="3" t="s">
        <v>57</v>
      </c>
      <c r="C5308" s="3" t="s">
        <v>71</v>
      </c>
      <c r="D5308" s="3" t="s">
        <v>23</v>
      </c>
      <c r="E5308" s="3" t="s">
        <v>20</v>
      </c>
      <c r="F5308" s="3" t="s">
        <v>10167</v>
      </c>
      <c r="G5308" s="3" t="s">
        <v>10168</v>
      </c>
      <c r="H5308" s="3"/>
    </row>
    <row r="5309" ht="15.75" customHeight="1">
      <c r="A5309" s="2">
        <v>45733.0</v>
      </c>
      <c r="B5309" s="3" t="s">
        <v>57</v>
      </c>
      <c r="C5309" s="3" t="s">
        <v>71</v>
      </c>
      <c r="D5309" s="3" t="s">
        <v>38</v>
      </c>
      <c r="E5309" s="3" t="s">
        <v>20</v>
      </c>
      <c r="F5309" s="3" t="s">
        <v>10169</v>
      </c>
      <c r="G5309" s="3" t="s">
        <v>8336</v>
      </c>
      <c r="H5309" s="3"/>
    </row>
    <row r="5310" ht="15.75" customHeight="1">
      <c r="A5310" s="2">
        <v>45733.0</v>
      </c>
      <c r="B5310" s="3" t="s">
        <v>57</v>
      </c>
      <c r="C5310" s="3" t="s">
        <v>71</v>
      </c>
      <c r="D5310" s="3" t="s">
        <v>19</v>
      </c>
      <c r="E5310" s="3" t="s">
        <v>59</v>
      </c>
      <c r="F5310" s="3" t="s">
        <v>10170</v>
      </c>
      <c r="G5310" s="3" t="s">
        <v>10171</v>
      </c>
      <c r="H5310" s="3"/>
    </row>
    <row r="5311" ht="15.75" customHeight="1">
      <c r="A5311" s="2">
        <v>45733.0</v>
      </c>
      <c r="B5311" s="3" t="s">
        <v>57</v>
      </c>
      <c r="C5311" s="4" t="s">
        <v>62</v>
      </c>
      <c r="D5311" s="3" t="s">
        <v>23</v>
      </c>
      <c r="E5311" s="3" t="s">
        <v>59</v>
      </c>
      <c r="F5311" s="3" t="s">
        <v>10172</v>
      </c>
      <c r="G5311" s="3" t="s">
        <v>10173</v>
      </c>
      <c r="H5311" s="3"/>
    </row>
    <row r="5312" ht="15.75" customHeight="1">
      <c r="A5312" s="2">
        <v>45733.0</v>
      </c>
      <c r="B5312" s="3" t="s">
        <v>57</v>
      </c>
      <c r="C5312" s="4" t="s">
        <v>62</v>
      </c>
      <c r="D5312" s="3" t="s">
        <v>34</v>
      </c>
      <c r="E5312" s="3" t="s">
        <v>15</v>
      </c>
      <c r="F5312" s="3" t="s">
        <v>10174</v>
      </c>
      <c r="G5312" s="3" t="s">
        <v>10175</v>
      </c>
      <c r="H5312" s="3"/>
    </row>
    <row r="5313" ht="15.75" customHeight="1">
      <c r="A5313" s="2">
        <v>45733.0</v>
      </c>
      <c r="B5313" s="3" t="s">
        <v>57</v>
      </c>
      <c r="C5313" s="4" t="s">
        <v>62</v>
      </c>
      <c r="D5313" s="3" t="s">
        <v>68</v>
      </c>
      <c r="E5313" s="3" t="s">
        <v>59</v>
      </c>
      <c r="F5313" s="3" t="s">
        <v>10176</v>
      </c>
      <c r="G5313" s="3" t="s">
        <v>10177</v>
      </c>
      <c r="H5313" s="3"/>
    </row>
    <row r="5314" ht="15.75" customHeight="1">
      <c r="A5314" s="2">
        <v>45733.0</v>
      </c>
      <c r="B5314" s="3" t="s">
        <v>57</v>
      </c>
      <c r="C5314" s="3" t="s">
        <v>58</v>
      </c>
      <c r="D5314" s="3" t="s">
        <v>34</v>
      </c>
      <c r="E5314" s="3" t="s">
        <v>20</v>
      </c>
      <c r="F5314" s="3" t="s">
        <v>5870</v>
      </c>
      <c r="G5314" s="3" t="s">
        <v>10178</v>
      </c>
      <c r="H5314" s="3"/>
    </row>
    <row r="5315" ht="15.75" customHeight="1">
      <c r="A5315" s="2">
        <v>45733.0</v>
      </c>
      <c r="B5315" s="3" t="s">
        <v>13</v>
      </c>
      <c r="C5315" s="3" t="s">
        <v>14</v>
      </c>
      <c r="D5315" s="3" t="s">
        <v>23</v>
      </c>
      <c r="E5315" s="3" t="s">
        <v>20</v>
      </c>
      <c r="F5315" s="3" t="s">
        <v>10179</v>
      </c>
      <c r="G5315" s="3" t="s">
        <v>10180</v>
      </c>
      <c r="H5315" s="3"/>
    </row>
    <row r="5316" ht="15.75" customHeight="1">
      <c r="A5316" s="2">
        <v>45733.0</v>
      </c>
      <c r="B5316" s="3" t="s">
        <v>92</v>
      </c>
      <c r="C5316" s="3" t="s">
        <v>144</v>
      </c>
      <c r="D5316" s="3" t="s">
        <v>19</v>
      </c>
      <c r="E5316" s="3" t="s">
        <v>15</v>
      </c>
      <c r="F5316" s="3" t="s">
        <v>10181</v>
      </c>
      <c r="G5316" s="3" t="s">
        <v>10182</v>
      </c>
      <c r="H5316" s="3"/>
    </row>
    <row r="5317" ht="15.75" customHeight="1">
      <c r="A5317" s="2">
        <v>45733.0</v>
      </c>
      <c r="B5317" s="3" t="s">
        <v>13</v>
      </c>
      <c r="C5317" s="3" t="s">
        <v>14</v>
      </c>
      <c r="D5317" s="3" t="s">
        <v>34</v>
      </c>
      <c r="E5317" s="3" t="s">
        <v>15</v>
      </c>
      <c r="F5317" s="3" t="s">
        <v>10183</v>
      </c>
      <c r="G5317" s="3" t="s">
        <v>10184</v>
      </c>
      <c r="H5317" s="3"/>
    </row>
    <row r="5318" ht="15.75" customHeight="1">
      <c r="A5318" s="2">
        <v>45733.0</v>
      </c>
      <c r="B5318" s="3" t="s">
        <v>7</v>
      </c>
      <c r="C5318" s="3" t="s">
        <v>126</v>
      </c>
      <c r="D5318" s="3" t="s">
        <v>23</v>
      </c>
      <c r="E5318" s="3" t="s">
        <v>15</v>
      </c>
      <c r="F5318" s="3" t="s">
        <v>2527</v>
      </c>
      <c r="G5318" s="3" t="s">
        <v>10185</v>
      </c>
      <c r="H5318" s="3"/>
    </row>
    <row r="5319" ht="15.75" customHeight="1">
      <c r="A5319" s="2">
        <v>45733.0</v>
      </c>
      <c r="B5319" s="3" t="s">
        <v>7</v>
      </c>
      <c r="C5319" s="3" t="s">
        <v>126</v>
      </c>
      <c r="D5319" s="3" t="s">
        <v>26</v>
      </c>
      <c r="E5319" s="3" t="s">
        <v>119</v>
      </c>
      <c r="F5319" s="3" t="s">
        <v>10186</v>
      </c>
      <c r="G5319" s="3" t="s">
        <v>10187</v>
      </c>
      <c r="H5319" s="3"/>
    </row>
    <row r="5320" ht="15.75" customHeight="1">
      <c r="A5320" s="2">
        <v>45733.0</v>
      </c>
      <c r="B5320" s="3" t="s">
        <v>7</v>
      </c>
      <c r="C5320" s="3" t="s">
        <v>126</v>
      </c>
      <c r="D5320" s="3" t="s">
        <v>26</v>
      </c>
      <c r="E5320" s="3" t="s">
        <v>119</v>
      </c>
      <c r="F5320" s="3" t="s">
        <v>10188</v>
      </c>
      <c r="G5320" s="3" t="s">
        <v>10189</v>
      </c>
      <c r="H5320" s="3"/>
    </row>
    <row r="5321" ht="15.75" customHeight="1">
      <c r="A5321" s="2">
        <v>45733.0</v>
      </c>
      <c r="B5321" s="3" t="s">
        <v>7</v>
      </c>
      <c r="C5321" s="3" t="s">
        <v>118</v>
      </c>
      <c r="D5321" s="3" t="s">
        <v>9</v>
      </c>
      <c r="E5321" s="3" t="s">
        <v>10</v>
      </c>
      <c r="F5321" s="3" t="s">
        <v>10190</v>
      </c>
      <c r="G5321" s="3" t="s">
        <v>10191</v>
      </c>
      <c r="H5321" s="3"/>
    </row>
    <row r="5322" ht="15.75" customHeight="1">
      <c r="A5322" s="2">
        <v>45733.0</v>
      </c>
      <c r="B5322" s="3" t="s">
        <v>7</v>
      </c>
      <c r="C5322" s="3" t="s">
        <v>118</v>
      </c>
      <c r="D5322" s="3" t="s">
        <v>26</v>
      </c>
      <c r="E5322" s="3" t="s">
        <v>660</v>
      </c>
      <c r="F5322" s="3" t="s">
        <v>10192</v>
      </c>
      <c r="G5322" s="3" t="s">
        <v>10193</v>
      </c>
      <c r="H5322" s="3"/>
    </row>
    <row r="5323" ht="15.75" customHeight="1">
      <c r="A5323" s="2">
        <v>45733.0</v>
      </c>
      <c r="B5323" s="3" t="s">
        <v>7</v>
      </c>
      <c r="C5323" s="3" t="s">
        <v>118</v>
      </c>
      <c r="D5323" s="3" t="s">
        <v>19</v>
      </c>
      <c r="E5323" s="3" t="s">
        <v>101</v>
      </c>
      <c r="F5323" s="3" t="s">
        <v>10194</v>
      </c>
      <c r="G5323" s="3" t="s">
        <v>10195</v>
      </c>
      <c r="H5323" s="3"/>
    </row>
    <row r="5324" ht="15.75" customHeight="1">
      <c r="A5324" s="2">
        <v>45733.0</v>
      </c>
      <c r="B5324" s="3" t="s">
        <v>7</v>
      </c>
      <c r="C5324" s="3" t="s">
        <v>118</v>
      </c>
      <c r="D5324" s="3" t="s">
        <v>63</v>
      </c>
      <c r="E5324" s="3" t="s">
        <v>20</v>
      </c>
      <c r="F5324" s="3" t="s">
        <v>10196</v>
      </c>
      <c r="G5324" s="3" t="s">
        <v>10197</v>
      </c>
      <c r="H5324" s="3"/>
    </row>
    <row r="5325" ht="15.75" customHeight="1">
      <c r="A5325" s="2">
        <v>45733.0</v>
      </c>
      <c r="B5325" s="3" t="s">
        <v>7</v>
      </c>
      <c r="C5325" s="3" t="s">
        <v>118</v>
      </c>
      <c r="D5325" s="3" t="s">
        <v>26</v>
      </c>
      <c r="E5325" s="3" t="s">
        <v>1097</v>
      </c>
      <c r="F5325" s="3" t="s">
        <v>10198</v>
      </c>
      <c r="G5325" s="3" t="s">
        <v>10199</v>
      </c>
      <c r="H5325" s="3"/>
    </row>
    <row r="5326" ht="15.75" customHeight="1">
      <c r="A5326" s="2">
        <v>45733.0</v>
      </c>
      <c r="B5326" s="3" t="s">
        <v>7</v>
      </c>
      <c r="C5326" s="3" t="s">
        <v>106</v>
      </c>
      <c r="D5326" s="3" t="s">
        <v>68</v>
      </c>
      <c r="E5326" s="3" t="s">
        <v>15</v>
      </c>
      <c r="F5326" s="3" t="s">
        <v>10200</v>
      </c>
      <c r="G5326" s="3" t="s">
        <v>10201</v>
      </c>
      <c r="H5326" s="3"/>
    </row>
    <row r="5327" ht="15.75" customHeight="1">
      <c r="A5327" s="2">
        <v>45733.0</v>
      </c>
      <c r="B5327" s="3" t="s">
        <v>7</v>
      </c>
      <c r="C5327" s="3" t="s">
        <v>106</v>
      </c>
      <c r="D5327" s="3" t="s">
        <v>68</v>
      </c>
      <c r="E5327" s="3" t="s">
        <v>15</v>
      </c>
      <c r="F5327" s="3" t="s">
        <v>10202</v>
      </c>
      <c r="G5327" s="3" t="s">
        <v>10203</v>
      </c>
      <c r="H5327" s="3"/>
    </row>
    <row r="5328" ht="15.75" customHeight="1">
      <c r="A5328" s="2">
        <v>45733.0</v>
      </c>
      <c r="B5328" s="3" t="s">
        <v>7</v>
      </c>
      <c r="C5328" s="3" t="s">
        <v>106</v>
      </c>
      <c r="D5328" s="3" t="s">
        <v>63</v>
      </c>
      <c r="E5328" s="3" t="s">
        <v>20</v>
      </c>
      <c r="F5328" s="3" t="s">
        <v>10204</v>
      </c>
      <c r="G5328" s="3" t="s">
        <v>5501</v>
      </c>
      <c r="H5328" s="3"/>
    </row>
    <row r="5329" ht="15.75" customHeight="1">
      <c r="A5329" s="2">
        <v>45733.0</v>
      </c>
      <c r="B5329" s="3" t="s">
        <v>7</v>
      </c>
      <c r="C5329" s="3" t="s">
        <v>106</v>
      </c>
      <c r="D5329" s="3" t="s">
        <v>9</v>
      </c>
      <c r="E5329" s="3" t="s">
        <v>109</v>
      </c>
      <c r="F5329" s="3" t="s">
        <v>10205</v>
      </c>
      <c r="G5329" s="3" t="s">
        <v>10206</v>
      </c>
      <c r="H5329" s="3"/>
    </row>
    <row r="5330" ht="15.75" customHeight="1">
      <c r="A5330" s="2">
        <v>45733.0</v>
      </c>
      <c r="B5330" s="3" t="s">
        <v>7</v>
      </c>
      <c r="C5330" s="3" t="s">
        <v>8</v>
      </c>
      <c r="D5330" s="3" t="s">
        <v>38</v>
      </c>
      <c r="E5330" s="3" t="s">
        <v>101</v>
      </c>
      <c r="F5330" s="3" t="s">
        <v>10207</v>
      </c>
      <c r="G5330" s="3" t="s">
        <v>10208</v>
      </c>
      <c r="H5330" s="3"/>
    </row>
    <row r="5331" ht="15.75" customHeight="1">
      <c r="A5331" s="2">
        <v>45733.0</v>
      </c>
      <c r="B5331" s="3" t="s">
        <v>7</v>
      </c>
      <c r="C5331" s="3" t="s">
        <v>8</v>
      </c>
      <c r="D5331" s="3" t="s">
        <v>68</v>
      </c>
      <c r="E5331" s="3" t="s">
        <v>15</v>
      </c>
      <c r="F5331" s="3" t="s">
        <v>10209</v>
      </c>
      <c r="G5331" s="3" t="s">
        <v>10210</v>
      </c>
      <c r="H5331" s="3"/>
    </row>
    <row r="5332" ht="15.75" customHeight="1">
      <c r="A5332" s="2">
        <v>45733.0</v>
      </c>
      <c r="B5332" s="3" t="s">
        <v>13</v>
      </c>
      <c r="C5332" s="3" t="s">
        <v>14</v>
      </c>
      <c r="D5332" s="3" t="s">
        <v>23</v>
      </c>
      <c r="E5332" s="3" t="s">
        <v>59</v>
      </c>
      <c r="F5332" s="3" t="s">
        <v>10211</v>
      </c>
      <c r="G5332" s="3" t="s">
        <v>10212</v>
      </c>
      <c r="H5332" s="3"/>
    </row>
    <row r="5333" ht="15.75" customHeight="1">
      <c r="A5333" s="2">
        <v>45733.0</v>
      </c>
      <c r="B5333" s="3" t="s">
        <v>7</v>
      </c>
      <c r="C5333" s="3" t="s">
        <v>131</v>
      </c>
      <c r="D5333" s="3" t="s">
        <v>26</v>
      </c>
      <c r="E5333" s="3" t="s">
        <v>1097</v>
      </c>
      <c r="F5333" s="3" t="s">
        <v>10213</v>
      </c>
      <c r="G5333" s="3" t="s">
        <v>10214</v>
      </c>
      <c r="H5333" s="3"/>
    </row>
    <row r="5334" ht="15.75" customHeight="1">
      <c r="A5334" s="2">
        <v>45733.0</v>
      </c>
      <c r="B5334" s="3" t="s">
        <v>7</v>
      </c>
      <c r="C5334" s="3" t="s">
        <v>131</v>
      </c>
      <c r="D5334" s="3" t="s">
        <v>68</v>
      </c>
      <c r="E5334" s="3" t="s">
        <v>15</v>
      </c>
      <c r="F5334" s="3" t="s">
        <v>10215</v>
      </c>
      <c r="G5334" s="3" t="s">
        <v>10216</v>
      </c>
      <c r="H5334" s="3"/>
    </row>
    <row r="5335" ht="15.75" customHeight="1">
      <c r="A5335" s="2">
        <v>45733.0</v>
      </c>
      <c r="B5335" s="3" t="s">
        <v>7</v>
      </c>
      <c r="C5335" s="3" t="s">
        <v>106</v>
      </c>
      <c r="D5335" s="3" t="s">
        <v>38</v>
      </c>
      <c r="E5335" s="3" t="s">
        <v>101</v>
      </c>
      <c r="F5335" s="3" t="s">
        <v>10217</v>
      </c>
      <c r="G5335" s="3" t="s">
        <v>10218</v>
      </c>
      <c r="H5335" s="3"/>
    </row>
    <row r="5336" ht="15.75" customHeight="1">
      <c r="A5336" s="2">
        <v>45733.0</v>
      </c>
      <c r="B5336" s="3" t="s">
        <v>92</v>
      </c>
      <c r="C5336" s="3" t="s">
        <v>158</v>
      </c>
      <c r="D5336" s="3" t="s">
        <v>68</v>
      </c>
      <c r="E5336" s="3" t="s">
        <v>20</v>
      </c>
      <c r="F5336" s="3" t="s">
        <v>8102</v>
      </c>
      <c r="G5336" s="3" t="s">
        <v>10219</v>
      </c>
      <c r="H5336" s="3"/>
    </row>
    <row r="5337" ht="15.75" customHeight="1">
      <c r="A5337" s="2">
        <v>45733.0</v>
      </c>
      <c r="B5337" s="3" t="s">
        <v>7</v>
      </c>
      <c r="C5337" s="3" t="s">
        <v>131</v>
      </c>
      <c r="D5337" s="3" t="s">
        <v>19</v>
      </c>
      <c r="E5337" s="3" t="s">
        <v>15</v>
      </c>
      <c r="F5337" s="3" t="s">
        <v>10220</v>
      </c>
      <c r="G5337" s="3" t="s">
        <v>10221</v>
      </c>
      <c r="H5337" s="3"/>
    </row>
    <row r="5338" ht="15.75" customHeight="1">
      <c r="A5338" s="2">
        <v>45733.0</v>
      </c>
      <c r="B5338" s="3" t="s">
        <v>13</v>
      </c>
      <c r="C5338" s="3" t="s">
        <v>14</v>
      </c>
      <c r="D5338" s="3" t="s">
        <v>26</v>
      </c>
      <c r="E5338" s="3" t="s">
        <v>15</v>
      </c>
      <c r="F5338" s="3" t="s">
        <v>10222</v>
      </c>
      <c r="G5338" s="3" t="s">
        <v>10223</v>
      </c>
      <c r="H5338" s="3"/>
    </row>
    <row r="5339" ht="15.75" customHeight="1">
      <c r="A5339" s="2">
        <v>45733.0</v>
      </c>
      <c r="B5339" s="3" t="s">
        <v>92</v>
      </c>
      <c r="C5339" s="3" t="s">
        <v>93</v>
      </c>
      <c r="D5339" s="3" t="s">
        <v>68</v>
      </c>
      <c r="E5339" s="3" t="s">
        <v>15</v>
      </c>
      <c r="F5339" s="3" t="s">
        <v>10224</v>
      </c>
      <c r="G5339" s="3" t="s">
        <v>10225</v>
      </c>
      <c r="H5339" s="3"/>
    </row>
    <row r="5340" ht="15.75" customHeight="1">
      <c r="A5340" s="2">
        <v>45733.0</v>
      </c>
      <c r="B5340" s="3" t="s">
        <v>92</v>
      </c>
      <c r="C5340" s="3" t="s">
        <v>98</v>
      </c>
      <c r="D5340" s="3" t="s">
        <v>63</v>
      </c>
      <c r="E5340" s="3" t="s">
        <v>59</v>
      </c>
      <c r="F5340" s="3" t="s">
        <v>10226</v>
      </c>
      <c r="G5340" s="3" t="s">
        <v>10227</v>
      </c>
      <c r="H5340" s="3"/>
    </row>
    <row r="5341" ht="15.75" customHeight="1">
      <c r="A5341" s="2">
        <v>45733.0</v>
      </c>
      <c r="B5341" s="3" t="s">
        <v>92</v>
      </c>
      <c r="C5341" s="3" t="s">
        <v>98</v>
      </c>
      <c r="D5341" s="3" t="s">
        <v>9</v>
      </c>
      <c r="E5341" s="3" t="s">
        <v>101</v>
      </c>
      <c r="F5341" s="3" t="s">
        <v>10228</v>
      </c>
      <c r="G5341" s="3" t="s">
        <v>10229</v>
      </c>
      <c r="H5341" s="3"/>
    </row>
    <row r="5342" ht="15.75" customHeight="1">
      <c r="A5342" s="2">
        <v>45733.0</v>
      </c>
      <c r="B5342" s="3" t="s">
        <v>92</v>
      </c>
      <c r="C5342" s="3" t="s">
        <v>98</v>
      </c>
      <c r="D5342" s="3" t="s">
        <v>26</v>
      </c>
      <c r="E5342" s="3" t="s">
        <v>15</v>
      </c>
      <c r="F5342" s="3" t="s">
        <v>10230</v>
      </c>
      <c r="G5342" s="3" t="s">
        <v>10231</v>
      </c>
      <c r="H5342" s="3"/>
    </row>
    <row r="5343" ht="15.75" customHeight="1">
      <c r="A5343" s="2">
        <v>45733.0</v>
      </c>
      <c r="B5343" s="3" t="s">
        <v>92</v>
      </c>
      <c r="C5343" s="3" t="s">
        <v>144</v>
      </c>
      <c r="D5343" s="3" t="s">
        <v>38</v>
      </c>
      <c r="E5343" s="3" t="s">
        <v>15</v>
      </c>
      <c r="F5343" s="3" t="s">
        <v>10232</v>
      </c>
      <c r="G5343" s="3" t="s">
        <v>10233</v>
      </c>
      <c r="H5343" s="3"/>
    </row>
    <row r="5344" ht="15.75" customHeight="1">
      <c r="A5344" s="2">
        <v>45733.0</v>
      </c>
      <c r="B5344" s="3" t="s">
        <v>92</v>
      </c>
      <c r="C5344" s="3" t="s">
        <v>93</v>
      </c>
      <c r="D5344" s="3" t="s">
        <v>19</v>
      </c>
      <c r="E5344" s="3" t="s">
        <v>15</v>
      </c>
      <c r="F5344" s="3" t="s">
        <v>10234</v>
      </c>
      <c r="G5344" s="3" t="s">
        <v>10235</v>
      </c>
      <c r="H5344" s="3"/>
    </row>
    <row r="5345" ht="15.75" customHeight="1">
      <c r="A5345" s="2">
        <v>45733.0</v>
      </c>
      <c r="B5345" s="3" t="s">
        <v>92</v>
      </c>
      <c r="C5345" s="3" t="s">
        <v>144</v>
      </c>
      <c r="D5345" s="3" t="s">
        <v>23</v>
      </c>
      <c r="E5345" s="3" t="s">
        <v>15</v>
      </c>
      <c r="F5345" s="3" t="s">
        <v>10236</v>
      </c>
      <c r="G5345" s="3" t="s">
        <v>10237</v>
      </c>
      <c r="H5345" s="3"/>
    </row>
    <row r="5346" ht="15.75" customHeight="1">
      <c r="A5346" s="2">
        <v>45733.0</v>
      </c>
      <c r="B5346" s="3" t="s">
        <v>92</v>
      </c>
      <c r="C5346" s="4" t="s">
        <v>149</v>
      </c>
      <c r="D5346" s="3" t="s">
        <v>9</v>
      </c>
      <c r="E5346" s="3" t="s">
        <v>109</v>
      </c>
      <c r="F5346" s="3" t="s">
        <v>7221</v>
      </c>
      <c r="G5346" s="3" t="s">
        <v>10238</v>
      </c>
      <c r="H5346" s="3"/>
    </row>
    <row r="5347" ht="15.75" customHeight="1">
      <c r="A5347" s="2">
        <v>45733.0</v>
      </c>
      <c r="B5347" s="3" t="s">
        <v>92</v>
      </c>
      <c r="C5347" s="4" t="s">
        <v>149</v>
      </c>
      <c r="D5347" s="3" t="s">
        <v>34</v>
      </c>
      <c r="E5347" s="3" t="s">
        <v>109</v>
      </c>
      <c r="F5347" s="3" t="s">
        <v>10239</v>
      </c>
      <c r="G5347" s="3" t="s">
        <v>10240</v>
      </c>
      <c r="H5347" s="3"/>
    </row>
    <row r="5348" ht="15.75" customHeight="1">
      <c r="A5348" s="2">
        <v>45733.0</v>
      </c>
      <c r="B5348" s="3" t="s">
        <v>92</v>
      </c>
      <c r="C5348" s="4" t="s">
        <v>149</v>
      </c>
      <c r="D5348" s="3" t="s">
        <v>23</v>
      </c>
      <c r="E5348" s="3" t="s">
        <v>15</v>
      </c>
      <c r="F5348" s="3" t="s">
        <v>10241</v>
      </c>
      <c r="G5348" s="3" t="s">
        <v>10242</v>
      </c>
      <c r="H5348" s="3"/>
    </row>
    <row r="5349" ht="15.75" customHeight="1">
      <c r="A5349" s="2">
        <v>45733.0</v>
      </c>
      <c r="B5349" s="3" t="s">
        <v>92</v>
      </c>
      <c r="C5349" s="3" t="s">
        <v>158</v>
      </c>
      <c r="D5349" s="3" t="s">
        <v>63</v>
      </c>
      <c r="E5349" s="3" t="s">
        <v>109</v>
      </c>
      <c r="F5349" s="3" t="s">
        <v>975</v>
      </c>
      <c r="G5349" s="3" t="s">
        <v>10243</v>
      </c>
      <c r="H5349" s="3"/>
    </row>
    <row r="5350" ht="15.75" customHeight="1">
      <c r="A5350" s="2">
        <v>45733.0</v>
      </c>
      <c r="B5350" s="3" t="s">
        <v>92</v>
      </c>
      <c r="C5350" s="3" t="s">
        <v>158</v>
      </c>
      <c r="D5350" s="3" t="s">
        <v>68</v>
      </c>
      <c r="E5350" s="3" t="s">
        <v>20</v>
      </c>
      <c r="F5350" s="3" t="s">
        <v>10037</v>
      </c>
      <c r="G5350" s="3" t="s">
        <v>10244</v>
      </c>
      <c r="H5350" s="3"/>
    </row>
    <row r="5351" ht="15.75" customHeight="1">
      <c r="A5351" s="2">
        <v>45733.0</v>
      </c>
      <c r="B5351" s="3" t="s">
        <v>92</v>
      </c>
      <c r="C5351" s="3" t="s">
        <v>144</v>
      </c>
      <c r="D5351" s="3" t="s">
        <v>38</v>
      </c>
      <c r="E5351" s="3" t="s">
        <v>101</v>
      </c>
      <c r="F5351" s="3" t="s">
        <v>10245</v>
      </c>
      <c r="G5351" s="3" t="s">
        <v>10246</v>
      </c>
      <c r="H5351" s="3"/>
    </row>
    <row r="5352" ht="15.75" customHeight="1">
      <c r="A5352" s="2">
        <v>45733.0</v>
      </c>
      <c r="B5352" s="3" t="s">
        <v>92</v>
      </c>
      <c r="C5352" s="3" t="s">
        <v>158</v>
      </c>
      <c r="D5352" s="3" t="s">
        <v>68</v>
      </c>
      <c r="E5352" s="3" t="s">
        <v>15</v>
      </c>
      <c r="F5352" s="3" t="s">
        <v>7434</v>
      </c>
      <c r="G5352" s="3" t="s">
        <v>8101</v>
      </c>
      <c r="H5352" s="3"/>
    </row>
    <row r="5353" ht="15.75" customHeight="1">
      <c r="A5353" s="2">
        <v>45734.0</v>
      </c>
      <c r="B5353" s="3" t="s">
        <v>13</v>
      </c>
      <c r="C5353" s="3" t="s">
        <v>37</v>
      </c>
      <c r="D5353" s="3" t="s">
        <v>19</v>
      </c>
      <c r="E5353" s="3" t="s">
        <v>20</v>
      </c>
      <c r="F5353" s="3" t="s">
        <v>10247</v>
      </c>
      <c r="G5353" s="3" t="s">
        <v>10248</v>
      </c>
      <c r="H5353" s="3"/>
    </row>
    <row r="5354" ht="15.75" customHeight="1">
      <c r="A5354" s="2">
        <v>45734.0</v>
      </c>
      <c r="B5354" s="3" t="s">
        <v>13</v>
      </c>
      <c r="C5354" s="3" t="s">
        <v>37</v>
      </c>
      <c r="D5354" s="3" t="s">
        <v>9</v>
      </c>
      <c r="E5354" s="3" t="s">
        <v>15</v>
      </c>
      <c r="F5354" s="3" t="s">
        <v>10249</v>
      </c>
      <c r="G5354" s="3" t="s">
        <v>10250</v>
      </c>
      <c r="H5354" s="3"/>
    </row>
    <row r="5355" ht="15.75" customHeight="1">
      <c r="A5355" s="2">
        <v>45734.0</v>
      </c>
      <c r="B5355" s="3" t="s">
        <v>13</v>
      </c>
      <c r="C5355" s="3" t="s">
        <v>29</v>
      </c>
      <c r="D5355" s="3" t="s">
        <v>19</v>
      </c>
      <c r="E5355" s="3" t="s">
        <v>20</v>
      </c>
      <c r="F5355" s="3" t="s">
        <v>10251</v>
      </c>
      <c r="G5355" s="3" t="s">
        <v>2223</v>
      </c>
      <c r="H5355" s="3"/>
    </row>
    <row r="5356" ht="15.75" customHeight="1">
      <c r="A5356" s="2">
        <v>45734.0</v>
      </c>
      <c r="B5356" s="3" t="s">
        <v>13</v>
      </c>
      <c r="C5356" s="3" t="s">
        <v>29</v>
      </c>
      <c r="D5356" s="3" t="s">
        <v>63</v>
      </c>
      <c r="E5356" s="3" t="s">
        <v>15</v>
      </c>
      <c r="F5356" s="3" t="s">
        <v>3019</v>
      </c>
      <c r="G5356" s="3" t="s">
        <v>10252</v>
      </c>
      <c r="H5356" s="3"/>
    </row>
    <row r="5357" ht="15.75" customHeight="1">
      <c r="A5357" s="2">
        <v>45734.0</v>
      </c>
      <c r="B5357" s="3" t="s">
        <v>13</v>
      </c>
      <c r="C5357" s="3" t="s">
        <v>29</v>
      </c>
      <c r="D5357" s="3" t="s">
        <v>9</v>
      </c>
      <c r="E5357" s="3" t="s">
        <v>15</v>
      </c>
      <c r="F5357" s="3" t="s">
        <v>10253</v>
      </c>
      <c r="G5357" s="3" t="s">
        <v>10254</v>
      </c>
      <c r="H5357" s="3"/>
    </row>
    <row r="5358" ht="15.75" customHeight="1">
      <c r="A5358" s="2">
        <v>45734.0</v>
      </c>
      <c r="B5358" s="3" t="s">
        <v>13</v>
      </c>
      <c r="C5358" s="3" t="s">
        <v>18</v>
      </c>
      <c r="D5358" s="3" t="s">
        <v>19</v>
      </c>
      <c r="E5358" s="3" t="s">
        <v>20</v>
      </c>
      <c r="F5358" s="3" t="s">
        <v>10255</v>
      </c>
      <c r="G5358" s="3" t="s">
        <v>10256</v>
      </c>
      <c r="H5358" s="3"/>
    </row>
    <row r="5359" ht="15.75" customHeight="1">
      <c r="A5359" s="2">
        <v>45734.0</v>
      </c>
      <c r="B5359" s="3" t="s">
        <v>13</v>
      </c>
      <c r="C5359" s="3" t="s">
        <v>18</v>
      </c>
      <c r="D5359" s="3" t="s">
        <v>68</v>
      </c>
      <c r="E5359" s="3" t="s">
        <v>59</v>
      </c>
      <c r="F5359" s="3" t="s">
        <v>10257</v>
      </c>
      <c r="G5359" s="3" t="s">
        <v>10258</v>
      </c>
      <c r="H5359" s="3"/>
    </row>
    <row r="5360" ht="15.75" customHeight="1">
      <c r="A5360" s="2">
        <v>45734.0</v>
      </c>
      <c r="B5360" s="3" t="s">
        <v>13</v>
      </c>
      <c r="C5360" s="3" t="s">
        <v>18</v>
      </c>
      <c r="D5360" s="3" t="s">
        <v>38</v>
      </c>
      <c r="E5360" s="3" t="s">
        <v>15</v>
      </c>
      <c r="F5360" s="3" t="s">
        <v>4596</v>
      </c>
      <c r="G5360" s="3" t="s">
        <v>10259</v>
      </c>
      <c r="H5360" s="3"/>
    </row>
    <row r="5361" ht="15.75" customHeight="1">
      <c r="A5361" s="2">
        <v>45734.0</v>
      </c>
      <c r="B5361" s="3" t="s">
        <v>13</v>
      </c>
      <c r="C5361" s="3" t="s">
        <v>14</v>
      </c>
      <c r="D5361" s="3" t="s">
        <v>9</v>
      </c>
      <c r="E5361" s="3" t="s">
        <v>15</v>
      </c>
      <c r="F5361" s="3" t="s">
        <v>10260</v>
      </c>
      <c r="G5361" s="3" t="s">
        <v>10261</v>
      </c>
      <c r="H5361" s="3"/>
    </row>
    <row r="5362" ht="15.75" customHeight="1">
      <c r="A5362" s="2">
        <v>45734.0</v>
      </c>
      <c r="B5362" s="3" t="s">
        <v>13</v>
      </c>
      <c r="C5362" s="3" t="s">
        <v>169</v>
      </c>
      <c r="D5362" s="3" t="s">
        <v>63</v>
      </c>
      <c r="E5362" s="3" t="s">
        <v>59</v>
      </c>
      <c r="F5362" s="3" t="s">
        <v>10262</v>
      </c>
      <c r="G5362" s="3" t="s">
        <v>10263</v>
      </c>
      <c r="H5362" s="3"/>
    </row>
    <row r="5363" ht="15.75" customHeight="1">
      <c r="A5363" s="2">
        <v>45734.0</v>
      </c>
      <c r="B5363" s="3" t="s">
        <v>13</v>
      </c>
      <c r="C5363" s="3" t="s">
        <v>14</v>
      </c>
      <c r="D5363" s="3" t="s">
        <v>38</v>
      </c>
      <c r="E5363" s="3" t="s">
        <v>20</v>
      </c>
      <c r="F5363" s="3" t="s">
        <v>10264</v>
      </c>
      <c r="G5363" s="3" t="s">
        <v>10265</v>
      </c>
      <c r="H5363" s="3"/>
    </row>
    <row r="5364" ht="15.75" customHeight="1">
      <c r="A5364" s="2">
        <v>45734.0</v>
      </c>
      <c r="B5364" s="3" t="s">
        <v>13</v>
      </c>
      <c r="C5364" s="3" t="s">
        <v>18</v>
      </c>
      <c r="D5364" s="3" t="s">
        <v>34</v>
      </c>
      <c r="E5364" s="3" t="s">
        <v>15</v>
      </c>
      <c r="F5364" s="3" t="s">
        <v>10266</v>
      </c>
      <c r="G5364" s="3" t="s">
        <v>10267</v>
      </c>
      <c r="H5364" s="3"/>
    </row>
    <row r="5365" ht="15.75" customHeight="1">
      <c r="A5365" s="2">
        <v>45734.0</v>
      </c>
      <c r="B5365" s="3" t="s">
        <v>13</v>
      </c>
      <c r="C5365" s="3" t="s">
        <v>169</v>
      </c>
      <c r="D5365" s="3" t="s">
        <v>19</v>
      </c>
      <c r="E5365" s="3" t="s">
        <v>20</v>
      </c>
      <c r="F5365" s="3" t="s">
        <v>10268</v>
      </c>
      <c r="G5365" s="3" t="s">
        <v>561</v>
      </c>
      <c r="H5365" s="3"/>
    </row>
    <row r="5366" ht="15.75" customHeight="1">
      <c r="A5366" s="2">
        <v>45734.0</v>
      </c>
      <c r="B5366" s="3" t="s">
        <v>57</v>
      </c>
      <c r="C5366" s="3" t="s">
        <v>71</v>
      </c>
      <c r="D5366" s="3" t="s">
        <v>19</v>
      </c>
      <c r="E5366" s="3" t="s">
        <v>59</v>
      </c>
      <c r="F5366" s="3" t="s">
        <v>10269</v>
      </c>
      <c r="G5366" s="3" t="s">
        <v>10270</v>
      </c>
      <c r="H5366" s="3"/>
    </row>
    <row r="5367" ht="15.75" customHeight="1">
      <c r="A5367" s="2">
        <v>45734.0</v>
      </c>
      <c r="B5367" s="3" t="s">
        <v>57</v>
      </c>
      <c r="C5367" s="3" t="s">
        <v>58</v>
      </c>
      <c r="D5367" s="3" t="s">
        <v>9</v>
      </c>
      <c r="E5367" s="3" t="s">
        <v>15</v>
      </c>
      <c r="F5367" s="3" t="s">
        <v>10271</v>
      </c>
      <c r="G5367" s="3" t="s">
        <v>10272</v>
      </c>
      <c r="H5367" s="3"/>
    </row>
    <row r="5368" ht="15.75" customHeight="1">
      <c r="A5368" s="2">
        <v>45734.0</v>
      </c>
      <c r="B5368" s="3" t="s">
        <v>57</v>
      </c>
      <c r="C5368" s="3" t="s">
        <v>58</v>
      </c>
      <c r="D5368" s="3" t="s">
        <v>68</v>
      </c>
      <c r="E5368" s="3" t="s">
        <v>59</v>
      </c>
      <c r="F5368" s="3" t="s">
        <v>10273</v>
      </c>
      <c r="G5368" s="3" t="s">
        <v>10274</v>
      </c>
      <c r="H5368" s="3"/>
    </row>
    <row r="5369" ht="15.75" customHeight="1">
      <c r="A5369" s="2">
        <v>45734.0</v>
      </c>
      <c r="B5369" s="3" t="s">
        <v>57</v>
      </c>
      <c r="C5369" s="4" t="s">
        <v>62</v>
      </c>
      <c r="D5369" s="3" t="s">
        <v>19</v>
      </c>
      <c r="E5369" s="3" t="s">
        <v>20</v>
      </c>
      <c r="F5369" s="3" t="s">
        <v>10275</v>
      </c>
      <c r="G5369" s="3" t="s">
        <v>2759</v>
      </c>
      <c r="H5369" s="3"/>
    </row>
    <row r="5370" ht="15.75" customHeight="1">
      <c r="A5370" s="2">
        <v>45734.0</v>
      </c>
      <c r="B5370" s="3" t="s">
        <v>57</v>
      </c>
      <c r="C5370" s="4" t="s">
        <v>62</v>
      </c>
      <c r="D5370" s="3" t="s">
        <v>38</v>
      </c>
      <c r="E5370" s="3" t="s">
        <v>20</v>
      </c>
      <c r="F5370" s="3" t="s">
        <v>10276</v>
      </c>
      <c r="G5370" s="3" t="s">
        <v>10277</v>
      </c>
      <c r="H5370" s="3"/>
    </row>
    <row r="5371" ht="15.75" customHeight="1">
      <c r="A5371" s="2">
        <v>45734.0</v>
      </c>
      <c r="B5371" s="3" t="s">
        <v>57</v>
      </c>
      <c r="C5371" s="4" t="s">
        <v>62</v>
      </c>
      <c r="D5371" s="3" t="s">
        <v>9</v>
      </c>
      <c r="E5371" s="3" t="s">
        <v>20</v>
      </c>
      <c r="F5371" s="3" t="s">
        <v>5113</v>
      </c>
      <c r="G5371" s="3" t="s">
        <v>10278</v>
      </c>
      <c r="H5371" s="3"/>
    </row>
    <row r="5372" ht="15.75" customHeight="1">
      <c r="A5372" s="2">
        <v>45734.0</v>
      </c>
      <c r="B5372" s="3" t="s">
        <v>57</v>
      </c>
      <c r="C5372" s="3" t="s">
        <v>71</v>
      </c>
      <c r="D5372" s="3" t="s">
        <v>68</v>
      </c>
      <c r="E5372" s="3" t="s">
        <v>59</v>
      </c>
      <c r="F5372" s="3" t="s">
        <v>10279</v>
      </c>
      <c r="G5372" s="3" t="s">
        <v>10280</v>
      </c>
      <c r="H5372" s="3"/>
    </row>
    <row r="5373" ht="15.75" customHeight="1">
      <c r="A5373" s="2">
        <v>45734.0</v>
      </c>
      <c r="B5373" s="3" t="s">
        <v>57</v>
      </c>
      <c r="C5373" s="3" t="s">
        <v>71</v>
      </c>
      <c r="D5373" s="3" t="s">
        <v>38</v>
      </c>
      <c r="E5373" s="3" t="s">
        <v>59</v>
      </c>
      <c r="F5373" s="3" t="s">
        <v>10281</v>
      </c>
      <c r="G5373" s="3" t="s">
        <v>10282</v>
      </c>
      <c r="H5373" s="3"/>
    </row>
    <row r="5374" ht="15.75" customHeight="1">
      <c r="A5374" s="2">
        <v>45734.0</v>
      </c>
      <c r="B5374" s="3" t="s">
        <v>57</v>
      </c>
      <c r="C5374" s="3" t="s">
        <v>80</v>
      </c>
      <c r="D5374" s="3" t="s">
        <v>19</v>
      </c>
      <c r="E5374" s="3" t="s">
        <v>59</v>
      </c>
      <c r="F5374" s="3" t="s">
        <v>10283</v>
      </c>
      <c r="G5374" s="3" t="s">
        <v>10284</v>
      </c>
      <c r="H5374" s="3"/>
    </row>
    <row r="5375" ht="15.75" customHeight="1">
      <c r="A5375" s="2">
        <v>45734.0</v>
      </c>
      <c r="B5375" s="3" t="s">
        <v>57</v>
      </c>
      <c r="C5375" s="3" t="s">
        <v>80</v>
      </c>
      <c r="D5375" s="3" t="s">
        <v>34</v>
      </c>
      <c r="E5375" s="3" t="s">
        <v>20</v>
      </c>
      <c r="F5375" s="3" t="s">
        <v>10285</v>
      </c>
      <c r="G5375" s="3" t="s">
        <v>10286</v>
      </c>
      <c r="H5375" s="3"/>
    </row>
    <row r="5376" ht="15.75" customHeight="1">
      <c r="A5376" s="2">
        <v>45734.0</v>
      </c>
      <c r="B5376" s="3" t="s">
        <v>57</v>
      </c>
      <c r="C5376" s="3" t="s">
        <v>85</v>
      </c>
      <c r="D5376" s="3" t="s">
        <v>9</v>
      </c>
      <c r="E5376" s="3" t="s">
        <v>20</v>
      </c>
      <c r="F5376" s="3" t="s">
        <v>10287</v>
      </c>
      <c r="G5376" s="3" t="s">
        <v>10288</v>
      </c>
      <c r="H5376" s="3"/>
    </row>
    <row r="5377" ht="15.75" customHeight="1">
      <c r="A5377" s="2">
        <v>45734.0</v>
      </c>
      <c r="B5377" s="3" t="s">
        <v>57</v>
      </c>
      <c r="C5377" s="3" t="s">
        <v>85</v>
      </c>
      <c r="D5377" s="3" t="s">
        <v>34</v>
      </c>
      <c r="E5377" s="3" t="s">
        <v>20</v>
      </c>
      <c r="F5377" s="3" t="s">
        <v>10289</v>
      </c>
      <c r="G5377" s="3" t="s">
        <v>10290</v>
      </c>
      <c r="H5377" s="3"/>
    </row>
    <row r="5378" ht="15.75" customHeight="1">
      <c r="A5378" s="2">
        <v>45734.0</v>
      </c>
      <c r="B5378" s="3" t="s">
        <v>57</v>
      </c>
      <c r="C5378" s="3" t="s">
        <v>85</v>
      </c>
      <c r="D5378" s="3" t="s">
        <v>38</v>
      </c>
      <c r="E5378" s="3" t="s">
        <v>20</v>
      </c>
      <c r="F5378" s="3" t="s">
        <v>10291</v>
      </c>
      <c r="G5378" s="3" t="s">
        <v>10292</v>
      </c>
      <c r="H5378" s="3"/>
    </row>
    <row r="5379" ht="15.75" customHeight="1">
      <c r="A5379" s="2">
        <v>45734.0</v>
      </c>
      <c r="B5379" s="3" t="s">
        <v>92</v>
      </c>
      <c r="C5379" s="3" t="s">
        <v>93</v>
      </c>
      <c r="D5379" s="3" t="s">
        <v>23</v>
      </c>
      <c r="E5379" s="3" t="s">
        <v>20</v>
      </c>
      <c r="F5379" s="3" t="s">
        <v>10293</v>
      </c>
      <c r="G5379" s="3" t="s">
        <v>10294</v>
      </c>
      <c r="H5379" s="3"/>
    </row>
    <row r="5380" ht="15.75" customHeight="1">
      <c r="A5380" s="2">
        <v>45734.0</v>
      </c>
      <c r="B5380" s="3" t="s">
        <v>13</v>
      </c>
      <c r="C5380" s="3" t="s">
        <v>169</v>
      </c>
      <c r="D5380" s="3" t="s">
        <v>38</v>
      </c>
      <c r="E5380" s="3" t="s">
        <v>20</v>
      </c>
      <c r="F5380" s="3" t="s">
        <v>8197</v>
      </c>
      <c r="G5380" s="3" t="s">
        <v>10295</v>
      </c>
      <c r="H5380" s="3"/>
    </row>
    <row r="5381" ht="15.75" customHeight="1">
      <c r="A5381" s="2">
        <v>45734.0</v>
      </c>
      <c r="B5381" s="3" t="s">
        <v>92</v>
      </c>
      <c r="C5381" s="3" t="s">
        <v>93</v>
      </c>
      <c r="D5381" s="3" t="s">
        <v>9</v>
      </c>
      <c r="E5381" s="3" t="s">
        <v>109</v>
      </c>
      <c r="F5381" s="3" t="s">
        <v>10296</v>
      </c>
      <c r="G5381" s="3" t="s">
        <v>10297</v>
      </c>
      <c r="H5381" s="3"/>
    </row>
    <row r="5382" ht="15.75" customHeight="1">
      <c r="A5382" s="2">
        <v>45734.0</v>
      </c>
      <c r="B5382" s="3" t="s">
        <v>92</v>
      </c>
      <c r="C5382" s="3" t="s">
        <v>98</v>
      </c>
      <c r="D5382" s="3" t="s">
        <v>23</v>
      </c>
      <c r="E5382" s="3" t="s">
        <v>20</v>
      </c>
      <c r="F5382" s="3" t="s">
        <v>10298</v>
      </c>
      <c r="G5382" s="3" t="s">
        <v>10299</v>
      </c>
      <c r="H5382" s="3"/>
    </row>
    <row r="5383" ht="15.75" customHeight="1">
      <c r="A5383" s="2">
        <v>45734.0</v>
      </c>
      <c r="B5383" s="3" t="s">
        <v>7</v>
      </c>
      <c r="C5383" s="3" t="s">
        <v>106</v>
      </c>
      <c r="D5383" s="3" t="s">
        <v>63</v>
      </c>
      <c r="E5383" s="3" t="s">
        <v>20</v>
      </c>
      <c r="F5383" s="3" t="s">
        <v>10300</v>
      </c>
      <c r="G5383" s="3" t="s">
        <v>10301</v>
      </c>
      <c r="H5383" s="3"/>
    </row>
    <row r="5384" ht="15.75" customHeight="1">
      <c r="A5384" s="2">
        <v>45734.0</v>
      </c>
      <c r="B5384" s="3" t="s">
        <v>92</v>
      </c>
      <c r="C5384" s="3" t="s">
        <v>93</v>
      </c>
      <c r="D5384" s="3" t="s">
        <v>63</v>
      </c>
      <c r="E5384" s="3" t="s">
        <v>101</v>
      </c>
      <c r="F5384" s="3" t="s">
        <v>10302</v>
      </c>
      <c r="G5384" s="3" t="s">
        <v>10303</v>
      </c>
      <c r="H5384" s="3"/>
    </row>
    <row r="5385" ht="15.75" customHeight="1">
      <c r="A5385" s="2">
        <v>45734.0</v>
      </c>
      <c r="B5385" s="3" t="s">
        <v>7</v>
      </c>
      <c r="C5385" s="3" t="s">
        <v>8</v>
      </c>
      <c r="D5385" s="3" t="s">
        <v>23</v>
      </c>
      <c r="E5385" s="3" t="s">
        <v>15</v>
      </c>
      <c r="F5385" s="3" t="s">
        <v>10304</v>
      </c>
      <c r="G5385" s="3" t="s">
        <v>10305</v>
      </c>
      <c r="H5385" s="3"/>
    </row>
    <row r="5386" ht="15.75" customHeight="1">
      <c r="A5386" s="2">
        <v>45734.0</v>
      </c>
      <c r="B5386" s="3" t="s">
        <v>7</v>
      </c>
      <c r="C5386" s="3" t="s">
        <v>8</v>
      </c>
      <c r="D5386" s="3" t="s">
        <v>34</v>
      </c>
      <c r="E5386" s="3" t="s">
        <v>109</v>
      </c>
      <c r="F5386" s="3" t="s">
        <v>10306</v>
      </c>
      <c r="G5386" s="3" t="s">
        <v>8323</v>
      </c>
      <c r="H5386" s="3"/>
    </row>
    <row r="5387" ht="15.75" customHeight="1">
      <c r="A5387" s="2">
        <v>45734.0</v>
      </c>
      <c r="B5387" s="3" t="s">
        <v>7</v>
      </c>
      <c r="C5387" s="3" t="s">
        <v>8</v>
      </c>
      <c r="D5387" s="3" t="s">
        <v>63</v>
      </c>
      <c r="E5387" s="3" t="s">
        <v>20</v>
      </c>
      <c r="F5387" s="3" t="s">
        <v>10307</v>
      </c>
      <c r="G5387" s="3" t="s">
        <v>10308</v>
      </c>
      <c r="H5387" s="3"/>
    </row>
    <row r="5388" ht="15.75" customHeight="1">
      <c r="A5388" s="2">
        <v>45734.0</v>
      </c>
      <c r="B5388" s="3" t="s">
        <v>7</v>
      </c>
      <c r="C5388" s="3" t="s">
        <v>8</v>
      </c>
      <c r="D5388" s="3" t="s">
        <v>19</v>
      </c>
      <c r="E5388" s="3" t="s">
        <v>15</v>
      </c>
      <c r="F5388" s="3" t="s">
        <v>10309</v>
      </c>
      <c r="G5388" s="3" t="s">
        <v>10310</v>
      </c>
      <c r="H5388" s="3"/>
    </row>
    <row r="5389" ht="15.75" customHeight="1">
      <c r="A5389" s="2">
        <v>45734.0</v>
      </c>
      <c r="B5389" s="3" t="s">
        <v>7</v>
      </c>
      <c r="C5389" s="3" t="s">
        <v>8</v>
      </c>
      <c r="D5389" s="3" t="s">
        <v>9</v>
      </c>
      <c r="E5389" s="3" t="s">
        <v>10</v>
      </c>
      <c r="F5389" s="3" t="s">
        <v>10311</v>
      </c>
      <c r="G5389" s="3" t="s">
        <v>10312</v>
      </c>
      <c r="H5389" s="3"/>
    </row>
    <row r="5390" ht="15.75" customHeight="1">
      <c r="A5390" s="2">
        <v>45734.0</v>
      </c>
      <c r="B5390" s="3" t="s">
        <v>7</v>
      </c>
      <c r="C5390" s="3" t="s">
        <v>106</v>
      </c>
      <c r="D5390" s="3" t="s">
        <v>68</v>
      </c>
      <c r="E5390" s="3" t="s">
        <v>15</v>
      </c>
      <c r="F5390" s="3" t="s">
        <v>10313</v>
      </c>
      <c r="G5390" s="3" t="s">
        <v>5834</v>
      </c>
      <c r="H5390" s="3"/>
    </row>
    <row r="5391" ht="15.75" customHeight="1">
      <c r="A5391" s="2">
        <v>45734.0</v>
      </c>
      <c r="B5391" s="3" t="s">
        <v>7</v>
      </c>
      <c r="C5391" s="3" t="s">
        <v>106</v>
      </c>
      <c r="D5391" s="3" t="s">
        <v>68</v>
      </c>
      <c r="E5391" s="3" t="s">
        <v>15</v>
      </c>
      <c r="F5391" s="3" t="s">
        <v>10314</v>
      </c>
      <c r="G5391" s="3" t="s">
        <v>10315</v>
      </c>
      <c r="H5391" s="3"/>
    </row>
    <row r="5392" ht="15.75" customHeight="1">
      <c r="A5392" s="2">
        <v>45734.0</v>
      </c>
      <c r="B5392" s="3" t="s">
        <v>7</v>
      </c>
      <c r="C5392" s="3" t="s">
        <v>106</v>
      </c>
      <c r="D5392" s="3" t="s">
        <v>38</v>
      </c>
      <c r="E5392" s="3" t="s">
        <v>101</v>
      </c>
      <c r="F5392" s="3" t="s">
        <v>10316</v>
      </c>
      <c r="G5392" s="3" t="s">
        <v>10317</v>
      </c>
      <c r="H5392" s="3"/>
    </row>
    <row r="5393" ht="15.75" customHeight="1">
      <c r="A5393" s="2">
        <v>45734.0</v>
      </c>
      <c r="B5393" s="3" t="s">
        <v>7</v>
      </c>
      <c r="C5393" s="3" t="s">
        <v>118</v>
      </c>
      <c r="D5393" s="3" t="s">
        <v>9</v>
      </c>
      <c r="E5393" s="3" t="s">
        <v>109</v>
      </c>
      <c r="F5393" s="3" t="s">
        <v>10318</v>
      </c>
      <c r="G5393" s="3" t="s">
        <v>10319</v>
      </c>
      <c r="H5393" s="3"/>
    </row>
    <row r="5394" ht="15.75" customHeight="1">
      <c r="A5394" s="2">
        <v>45734.0</v>
      </c>
      <c r="B5394" s="3" t="s">
        <v>7</v>
      </c>
      <c r="C5394" s="3" t="s">
        <v>118</v>
      </c>
      <c r="D5394" s="3" t="s">
        <v>26</v>
      </c>
      <c r="E5394" s="3" t="s">
        <v>119</v>
      </c>
      <c r="F5394" s="3" t="s">
        <v>10320</v>
      </c>
      <c r="G5394" s="3" t="s">
        <v>10321</v>
      </c>
      <c r="H5394" s="3"/>
    </row>
    <row r="5395" ht="15.75" customHeight="1">
      <c r="A5395" s="2">
        <v>45734.0</v>
      </c>
      <c r="B5395" s="3" t="s">
        <v>7</v>
      </c>
      <c r="C5395" s="3" t="s">
        <v>118</v>
      </c>
      <c r="D5395" s="3" t="s">
        <v>26</v>
      </c>
      <c r="E5395" s="3" t="s">
        <v>119</v>
      </c>
      <c r="F5395" s="3" t="s">
        <v>10322</v>
      </c>
      <c r="G5395" s="3" t="s">
        <v>10323</v>
      </c>
      <c r="H5395" s="3"/>
    </row>
    <row r="5396" ht="15.75" customHeight="1">
      <c r="A5396" s="2">
        <v>45734.0</v>
      </c>
      <c r="B5396" s="3" t="s">
        <v>7</v>
      </c>
      <c r="C5396" s="3" t="s">
        <v>126</v>
      </c>
      <c r="D5396" s="3" t="s">
        <v>19</v>
      </c>
      <c r="E5396" s="3" t="s">
        <v>101</v>
      </c>
      <c r="F5396" s="3" t="s">
        <v>10324</v>
      </c>
      <c r="G5396" s="3" t="s">
        <v>10325</v>
      </c>
      <c r="H5396" s="3"/>
    </row>
    <row r="5397" ht="15.75" customHeight="1">
      <c r="A5397" s="2">
        <v>45734.0</v>
      </c>
      <c r="B5397" s="3" t="s">
        <v>7</v>
      </c>
      <c r="C5397" s="3" t="s">
        <v>118</v>
      </c>
      <c r="D5397" s="3" t="s">
        <v>23</v>
      </c>
      <c r="E5397" s="3" t="s">
        <v>20</v>
      </c>
      <c r="F5397" s="3" t="s">
        <v>10326</v>
      </c>
      <c r="G5397" s="3" t="s">
        <v>10327</v>
      </c>
      <c r="H5397" s="3"/>
    </row>
    <row r="5398" ht="15.75" customHeight="1">
      <c r="A5398" s="2">
        <v>45734.0</v>
      </c>
      <c r="B5398" s="3" t="s">
        <v>7</v>
      </c>
      <c r="C5398" s="3" t="s">
        <v>126</v>
      </c>
      <c r="D5398" s="3" t="s">
        <v>26</v>
      </c>
      <c r="E5398" s="3" t="s">
        <v>660</v>
      </c>
      <c r="F5398" s="3" t="s">
        <v>10070</v>
      </c>
      <c r="G5398" s="3" t="s">
        <v>10328</v>
      </c>
      <c r="H5398" s="3"/>
    </row>
    <row r="5399" ht="15.75" customHeight="1">
      <c r="A5399" s="2">
        <v>45734.0</v>
      </c>
      <c r="B5399" s="3" t="s">
        <v>92</v>
      </c>
      <c r="C5399" s="3" t="s">
        <v>98</v>
      </c>
      <c r="D5399" s="3" t="s">
        <v>38</v>
      </c>
      <c r="E5399" s="3" t="s">
        <v>15</v>
      </c>
      <c r="F5399" s="3" t="s">
        <v>10329</v>
      </c>
      <c r="G5399" s="3" t="s">
        <v>10330</v>
      </c>
      <c r="H5399" s="3"/>
    </row>
    <row r="5400" ht="15.75" customHeight="1">
      <c r="A5400" s="2">
        <v>45734.0</v>
      </c>
      <c r="B5400" s="3" t="s">
        <v>92</v>
      </c>
      <c r="C5400" s="3" t="s">
        <v>144</v>
      </c>
      <c r="D5400" s="3" t="s">
        <v>23</v>
      </c>
      <c r="E5400" s="3" t="s">
        <v>15</v>
      </c>
      <c r="F5400" s="3" t="s">
        <v>10331</v>
      </c>
      <c r="G5400" s="3" t="s">
        <v>10332</v>
      </c>
      <c r="H5400" s="3"/>
    </row>
    <row r="5401" ht="15.75" customHeight="1">
      <c r="A5401" s="2">
        <v>45734.0</v>
      </c>
      <c r="B5401" s="3" t="s">
        <v>92</v>
      </c>
      <c r="C5401" s="3" t="s">
        <v>144</v>
      </c>
      <c r="D5401" s="3" t="s">
        <v>38</v>
      </c>
      <c r="E5401" s="3" t="s">
        <v>15</v>
      </c>
      <c r="F5401" s="3" t="s">
        <v>10333</v>
      </c>
      <c r="G5401" s="3" t="s">
        <v>10334</v>
      </c>
      <c r="H5401" s="3"/>
    </row>
    <row r="5402" ht="15.75" customHeight="1">
      <c r="A5402" s="2">
        <v>45734.0</v>
      </c>
      <c r="B5402" s="3" t="s">
        <v>92</v>
      </c>
      <c r="C5402" s="4" t="s">
        <v>149</v>
      </c>
      <c r="D5402" s="3" t="s">
        <v>68</v>
      </c>
      <c r="E5402" s="3" t="s">
        <v>20</v>
      </c>
      <c r="F5402" s="3" t="s">
        <v>10335</v>
      </c>
      <c r="G5402" s="3" t="s">
        <v>10336</v>
      </c>
      <c r="H5402" s="3"/>
    </row>
    <row r="5403" ht="15.75" customHeight="1">
      <c r="A5403" s="2">
        <v>45734.0</v>
      </c>
      <c r="B5403" s="3" t="s">
        <v>7</v>
      </c>
      <c r="C5403" s="3" t="s">
        <v>126</v>
      </c>
      <c r="D5403" s="3" t="s">
        <v>26</v>
      </c>
      <c r="E5403" s="3" t="s">
        <v>119</v>
      </c>
      <c r="F5403" s="3" t="s">
        <v>10337</v>
      </c>
      <c r="G5403" s="3" t="s">
        <v>10338</v>
      </c>
      <c r="H5403" s="3"/>
    </row>
    <row r="5404" ht="15.75" customHeight="1">
      <c r="A5404" s="2">
        <v>45734.0</v>
      </c>
      <c r="B5404" s="3" t="s">
        <v>92</v>
      </c>
      <c r="C5404" s="3" t="s">
        <v>158</v>
      </c>
      <c r="D5404" s="3" t="s">
        <v>9</v>
      </c>
      <c r="E5404" s="3" t="s">
        <v>109</v>
      </c>
      <c r="F5404" s="3" t="s">
        <v>10339</v>
      </c>
      <c r="G5404" s="3" t="s">
        <v>4485</v>
      </c>
      <c r="H5404" s="3"/>
    </row>
    <row r="5405" ht="15.75" customHeight="1">
      <c r="A5405" s="2">
        <v>45734.0</v>
      </c>
      <c r="B5405" s="3" t="s">
        <v>92</v>
      </c>
      <c r="C5405" s="4" t="s">
        <v>149</v>
      </c>
      <c r="D5405" s="3" t="s">
        <v>26</v>
      </c>
      <c r="E5405" s="3" t="s">
        <v>15</v>
      </c>
      <c r="F5405" s="3" t="s">
        <v>10340</v>
      </c>
      <c r="G5405" s="3" t="s">
        <v>10341</v>
      </c>
      <c r="H5405" s="3"/>
    </row>
    <row r="5406" ht="15.75" customHeight="1">
      <c r="A5406" s="2">
        <v>45734.0</v>
      </c>
      <c r="B5406" s="3" t="s">
        <v>7</v>
      </c>
      <c r="C5406" s="3" t="s">
        <v>131</v>
      </c>
      <c r="D5406" s="3" t="s">
        <v>38</v>
      </c>
      <c r="E5406" s="3" t="s">
        <v>101</v>
      </c>
      <c r="F5406" s="3" t="s">
        <v>10342</v>
      </c>
      <c r="G5406" s="3" t="s">
        <v>10343</v>
      </c>
      <c r="H5406" s="3"/>
    </row>
    <row r="5407" ht="15.75" customHeight="1">
      <c r="A5407" s="2">
        <v>45734.0</v>
      </c>
      <c r="B5407" s="3" t="s">
        <v>7</v>
      </c>
      <c r="C5407" s="3" t="s">
        <v>131</v>
      </c>
      <c r="D5407" s="3" t="s">
        <v>63</v>
      </c>
      <c r="E5407" s="3" t="s">
        <v>20</v>
      </c>
      <c r="F5407" s="3" t="s">
        <v>10344</v>
      </c>
      <c r="G5407" s="3" t="s">
        <v>10345</v>
      </c>
      <c r="H5407" s="3"/>
    </row>
    <row r="5408" ht="15.75" customHeight="1">
      <c r="A5408" s="2">
        <v>45734.0</v>
      </c>
      <c r="B5408" s="3" t="s">
        <v>7</v>
      </c>
      <c r="C5408" s="3" t="s">
        <v>126</v>
      </c>
      <c r="D5408" s="3" t="s">
        <v>63</v>
      </c>
      <c r="E5408" s="3" t="s">
        <v>20</v>
      </c>
      <c r="F5408" s="3" t="s">
        <v>10346</v>
      </c>
      <c r="G5408" s="3" t="s">
        <v>10347</v>
      </c>
      <c r="H5408" s="3"/>
    </row>
    <row r="5409" ht="15.75" customHeight="1">
      <c r="A5409" s="2">
        <v>45734.0</v>
      </c>
      <c r="B5409" s="3" t="s">
        <v>7</v>
      </c>
      <c r="C5409" s="3" t="s">
        <v>126</v>
      </c>
      <c r="D5409" s="3" t="s">
        <v>38</v>
      </c>
      <c r="E5409" s="3" t="s">
        <v>101</v>
      </c>
      <c r="F5409" s="3" t="s">
        <v>10348</v>
      </c>
      <c r="G5409" s="3" t="s">
        <v>10349</v>
      </c>
      <c r="H5409" s="3"/>
    </row>
    <row r="5410" ht="15.75" customHeight="1">
      <c r="A5410" s="2">
        <v>45734.0</v>
      </c>
      <c r="B5410" s="3" t="s">
        <v>92</v>
      </c>
      <c r="C5410" s="3" t="s">
        <v>158</v>
      </c>
      <c r="D5410" s="3" t="s">
        <v>26</v>
      </c>
      <c r="E5410" s="3" t="s">
        <v>15</v>
      </c>
      <c r="F5410" s="3" t="s">
        <v>10350</v>
      </c>
      <c r="G5410" s="3" t="s">
        <v>10351</v>
      </c>
      <c r="H5410" s="3"/>
    </row>
    <row r="5411" ht="15.75" customHeight="1">
      <c r="A5411" s="2">
        <v>45735.0</v>
      </c>
      <c r="B5411" s="3" t="s">
        <v>13</v>
      </c>
      <c r="C5411" s="3" t="s">
        <v>169</v>
      </c>
      <c r="D5411" s="3" t="s">
        <v>23</v>
      </c>
      <c r="E5411" s="3" t="s">
        <v>20</v>
      </c>
      <c r="F5411" s="3" t="s">
        <v>10352</v>
      </c>
      <c r="G5411" s="3" t="s">
        <v>10353</v>
      </c>
      <c r="H5411" s="3"/>
    </row>
    <row r="5412" ht="15.75" customHeight="1">
      <c r="A5412" s="2">
        <v>45735.0</v>
      </c>
      <c r="B5412" s="3" t="s">
        <v>13</v>
      </c>
      <c r="C5412" s="3" t="s">
        <v>29</v>
      </c>
      <c r="D5412" s="3" t="s">
        <v>38</v>
      </c>
      <c r="E5412" s="3" t="s">
        <v>20</v>
      </c>
      <c r="F5412" s="3" t="s">
        <v>10354</v>
      </c>
      <c r="G5412" s="3" t="s">
        <v>10355</v>
      </c>
      <c r="H5412" s="3"/>
    </row>
    <row r="5413" ht="15.75" customHeight="1">
      <c r="A5413" s="2">
        <v>45735.0</v>
      </c>
      <c r="B5413" s="3" t="s">
        <v>13</v>
      </c>
      <c r="C5413" s="3" t="s">
        <v>169</v>
      </c>
      <c r="D5413" s="3" t="s">
        <v>19</v>
      </c>
      <c r="E5413" s="3" t="s">
        <v>20</v>
      </c>
      <c r="F5413" s="3" t="s">
        <v>10356</v>
      </c>
      <c r="G5413" s="3" t="s">
        <v>10357</v>
      </c>
      <c r="H5413" s="3"/>
    </row>
    <row r="5414" ht="15.75" customHeight="1">
      <c r="A5414" s="2">
        <v>45735.0</v>
      </c>
      <c r="B5414" s="3" t="s">
        <v>13</v>
      </c>
      <c r="C5414" s="3" t="s">
        <v>37</v>
      </c>
      <c r="D5414" s="3" t="s">
        <v>19</v>
      </c>
      <c r="E5414" s="3" t="s">
        <v>20</v>
      </c>
      <c r="F5414" s="3" t="s">
        <v>10358</v>
      </c>
      <c r="G5414" s="3" t="s">
        <v>10359</v>
      </c>
      <c r="H5414" s="3"/>
    </row>
    <row r="5415" ht="15.75" customHeight="1">
      <c r="A5415" s="2">
        <v>45735.0</v>
      </c>
      <c r="B5415" s="3" t="s">
        <v>13</v>
      </c>
      <c r="C5415" s="3" t="s">
        <v>37</v>
      </c>
      <c r="D5415" s="3" t="s">
        <v>63</v>
      </c>
      <c r="E5415" s="3" t="s">
        <v>15</v>
      </c>
      <c r="F5415" s="3" t="s">
        <v>10360</v>
      </c>
      <c r="G5415" s="3" t="s">
        <v>10361</v>
      </c>
      <c r="H5415" s="3"/>
    </row>
    <row r="5416" ht="15.75" customHeight="1">
      <c r="A5416" s="2">
        <v>45735.0</v>
      </c>
      <c r="B5416" s="3" t="s">
        <v>13</v>
      </c>
      <c r="C5416" s="3" t="s">
        <v>37</v>
      </c>
      <c r="D5416" s="3" t="s">
        <v>63</v>
      </c>
      <c r="E5416" s="3" t="s">
        <v>59</v>
      </c>
      <c r="F5416" s="3" t="s">
        <v>10362</v>
      </c>
      <c r="G5416" s="3" t="s">
        <v>10363</v>
      </c>
      <c r="H5416" s="3"/>
    </row>
    <row r="5417" ht="15.75" customHeight="1">
      <c r="A5417" s="2">
        <v>45735.0</v>
      </c>
      <c r="B5417" s="3" t="s">
        <v>13</v>
      </c>
      <c r="C5417" s="3" t="s">
        <v>29</v>
      </c>
      <c r="D5417" s="3" t="s">
        <v>23</v>
      </c>
      <c r="E5417" s="3" t="s">
        <v>20</v>
      </c>
      <c r="F5417" s="3" t="s">
        <v>10364</v>
      </c>
      <c r="G5417" s="3" t="s">
        <v>10365</v>
      </c>
      <c r="H5417" s="3"/>
    </row>
    <row r="5418" ht="15.75" customHeight="1">
      <c r="A5418" s="2">
        <v>45735.0</v>
      </c>
      <c r="B5418" s="3" t="s">
        <v>13</v>
      </c>
      <c r="C5418" s="3" t="s">
        <v>14</v>
      </c>
      <c r="D5418" s="3" t="s">
        <v>63</v>
      </c>
      <c r="E5418" s="3" t="s">
        <v>15</v>
      </c>
      <c r="F5418" s="3" t="s">
        <v>10366</v>
      </c>
      <c r="G5418" s="3" t="s">
        <v>10367</v>
      </c>
      <c r="H5418" s="3"/>
    </row>
    <row r="5419" ht="15.75" customHeight="1">
      <c r="A5419" s="2">
        <v>45735.0</v>
      </c>
      <c r="B5419" s="3" t="s">
        <v>13</v>
      </c>
      <c r="C5419" s="3" t="s">
        <v>29</v>
      </c>
      <c r="D5419" s="3" t="s">
        <v>63</v>
      </c>
      <c r="E5419" s="3" t="s">
        <v>59</v>
      </c>
      <c r="F5419" s="3" t="s">
        <v>10368</v>
      </c>
      <c r="G5419" s="3" t="s">
        <v>10369</v>
      </c>
      <c r="H5419" s="3"/>
    </row>
    <row r="5420" ht="15.75" customHeight="1">
      <c r="A5420" s="2">
        <v>45735.0</v>
      </c>
      <c r="B5420" s="3" t="s">
        <v>13</v>
      </c>
      <c r="C5420" s="3" t="s">
        <v>29</v>
      </c>
      <c r="D5420" s="3" t="s">
        <v>63</v>
      </c>
      <c r="E5420" s="3" t="s">
        <v>59</v>
      </c>
      <c r="F5420" s="3" t="s">
        <v>10370</v>
      </c>
      <c r="G5420" s="3" t="s">
        <v>10371</v>
      </c>
      <c r="H5420" s="3"/>
    </row>
    <row r="5421" ht="15.75" customHeight="1">
      <c r="A5421" s="2">
        <v>45735.0</v>
      </c>
      <c r="B5421" s="3" t="s">
        <v>13</v>
      </c>
      <c r="C5421" s="3" t="s">
        <v>18</v>
      </c>
      <c r="D5421" s="3" t="s">
        <v>68</v>
      </c>
      <c r="E5421" s="3" t="s">
        <v>20</v>
      </c>
      <c r="F5421" s="3" t="s">
        <v>10372</v>
      </c>
      <c r="G5421" s="3" t="s">
        <v>10373</v>
      </c>
      <c r="H5421" s="3"/>
    </row>
    <row r="5422" ht="15.75" customHeight="1">
      <c r="A5422" s="2">
        <v>45735.0</v>
      </c>
      <c r="B5422" s="3" t="s">
        <v>13</v>
      </c>
      <c r="C5422" s="3" t="s">
        <v>18</v>
      </c>
      <c r="D5422" s="3" t="s">
        <v>19</v>
      </c>
      <c r="E5422" s="3" t="s">
        <v>20</v>
      </c>
      <c r="F5422" s="3" t="s">
        <v>10374</v>
      </c>
      <c r="G5422" s="3" t="s">
        <v>10375</v>
      </c>
      <c r="H5422" s="3"/>
    </row>
    <row r="5423" ht="15.75" customHeight="1">
      <c r="A5423" s="2">
        <v>45735.0</v>
      </c>
      <c r="B5423" s="3" t="s">
        <v>13</v>
      </c>
      <c r="C5423" s="3" t="s">
        <v>14</v>
      </c>
      <c r="D5423" s="3" t="s">
        <v>63</v>
      </c>
      <c r="E5423" s="3" t="s">
        <v>101</v>
      </c>
      <c r="F5423" s="3" t="s">
        <v>10376</v>
      </c>
      <c r="G5423" s="3" t="s">
        <v>10377</v>
      </c>
      <c r="H5423" s="3"/>
    </row>
    <row r="5424" ht="15.75" customHeight="1">
      <c r="A5424" s="2">
        <v>45735.0</v>
      </c>
      <c r="B5424" s="3" t="s">
        <v>13</v>
      </c>
      <c r="C5424" s="3" t="s">
        <v>169</v>
      </c>
      <c r="D5424" s="3" t="s">
        <v>19</v>
      </c>
      <c r="E5424" s="3" t="s">
        <v>20</v>
      </c>
      <c r="F5424" s="3" t="s">
        <v>10378</v>
      </c>
      <c r="G5424" s="3" t="s">
        <v>10379</v>
      </c>
      <c r="H5424" s="3"/>
    </row>
    <row r="5425" ht="15.75" customHeight="1">
      <c r="A5425" s="2">
        <v>45735.0</v>
      </c>
      <c r="B5425" s="3" t="s">
        <v>13</v>
      </c>
      <c r="C5425" s="3" t="s">
        <v>29</v>
      </c>
      <c r="D5425" s="3" t="s">
        <v>63</v>
      </c>
      <c r="E5425" s="3" t="s">
        <v>101</v>
      </c>
      <c r="F5425" s="3" t="s">
        <v>10380</v>
      </c>
      <c r="G5425" s="3" t="s">
        <v>10381</v>
      </c>
      <c r="H5425" s="3"/>
    </row>
    <row r="5426" ht="15.75" customHeight="1">
      <c r="A5426" s="2">
        <v>45735.0</v>
      </c>
      <c r="B5426" s="3" t="s">
        <v>13</v>
      </c>
      <c r="C5426" s="3" t="s">
        <v>169</v>
      </c>
      <c r="D5426" s="3" t="s">
        <v>23</v>
      </c>
      <c r="E5426" s="3" t="s">
        <v>20</v>
      </c>
      <c r="F5426" s="3" t="s">
        <v>10382</v>
      </c>
      <c r="G5426" s="3" t="s">
        <v>3222</v>
      </c>
      <c r="H5426" s="3"/>
    </row>
    <row r="5427" ht="15.75" customHeight="1">
      <c r="A5427" s="2">
        <v>45735.0</v>
      </c>
      <c r="B5427" s="3" t="s">
        <v>57</v>
      </c>
      <c r="C5427" s="3" t="s">
        <v>85</v>
      </c>
      <c r="D5427" s="3" t="s">
        <v>34</v>
      </c>
      <c r="E5427" s="3" t="s">
        <v>20</v>
      </c>
      <c r="F5427" s="3" t="s">
        <v>10383</v>
      </c>
      <c r="G5427" s="3" t="s">
        <v>10384</v>
      </c>
      <c r="H5427" s="3"/>
    </row>
    <row r="5428" ht="15.75" customHeight="1">
      <c r="A5428" s="2">
        <v>45735.0</v>
      </c>
      <c r="B5428" s="3" t="s">
        <v>57</v>
      </c>
      <c r="C5428" s="3" t="s">
        <v>58</v>
      </c>
      <c r="D5428" s="3" t="s">
        <v>26</v>
      </c>
      <c r="E5428" s="3" t="s">
        <v>59</v>
      </c>
      <c r="F5428" s="3" t="s">
        <v>10385</v>
      </c>
      <c r="G5428" s="3" t="s">
        <v>10386</v>
      </c>
      <c r="H5428" s="3"/>
    </row>
    <row r="5429" ht="15.75" customHeight="1">
      <c r="A5429" s="2">
        <v>45735.0</v>
      </c>
      <c r="B5429" s="3" t="s">
        <v>57</v>
      </c>
      <c r="C5429" s="3" t="s">
        <v>58</v>
      </c>
      <c r="D5429" s="3" t="s">
        <v>38</v>
      </c>
      <c r="E5429" s="3" t="s">
        <v>20</v>
      </c>
      <c r="F5429" s="3" t="s">
        <v>10387</v>
      </c>
      <c r="G5429" s="3" t="s">
        <v>10388</v>
      </c>
      <c r="H5429" s="3"/>
    </row>
    <row r="5430" ht="15.75" customHeight="1">
      <c r="A5430" s="2">
        <v>45735.0</v>
      </c>
      <c r="B5430" s="3" t="s">
        <v>57</v>
      </c>
      <c r="C5430" s="3" t="s">
        <v>58</v>
      </c>
      <c r="D5430" s="3" t="s">
        <v>9</v>
      </c>
      <c r="E5430" s="3" t="s">
        <v>15</v>
      </c>
      <c r="F5430" s="3" t="s">
        <v>7447</v>
      </c>
      <c r="G5430" s="3" t="s">
        <v>10389</v>
      </c>
      <c r="H5430" s="3"/>
    </row>
    <row r="5431" ht="15.75" customHeight="1">
      <c r="A5431" s="2">
        <v>45735.0</v>
      </c>
      <c r="B5431" s="3" t="s">
        <v>57</v>
      </c>
      <c r="C5431" s="4" t="s">
        <v>62</v>
      </c>
      <c r="D5431" s="3" t="s">
        <v>19</v>
      </c>
      <c r="E5431" s="3" t="s">
        <v>59</v>
      </c>
      <c r="F5431" s="3" t="s">
        <v>5809</v>
      </c>
      <c r="G5431" s="3" t="s">
        <v>10390</v>
      </c>
      <c r="H5431" s="3"/>
    </row>
    <row r="5432" ht="15.75" customHeight="1">
      <c r="A5432" s="2">
        <v>45735.0</v>
      </c>
      <c r="B5432" s="3" t="s">
        <v>57</v>
      </c>
      <c r="C5432" s="4" t="s">
        <v>62</v>
      </c>
      <c r="D5432" s="3" t="s">
        <v>23</v>
      </c>
      <c r="E5432" s="3" t="s">
        <v>59</v>
      </c>
      <c r="F5432" s="3" t="s">
        <v>2291</v>
      </c>
      <c r="G5432" s="3" t="s">
        <v>2674</v>
      </c>
      <c r="H5432" s="3"/>
    </row>
    <row r="5433" ht="15.75" customHeight="1">
      <c r="A5433" s="2">
        <v>45735.0</v>
      </c>
      <c r="B5433" s="3" t="s">
        <v>57</v>
      </c>
      <c r="C5433" s="4" t="s">
        <v>62</v>
      </c>
      <c r="D5433" s="3" t="s">
        <v>9</v>
      </c>
      <c r="E5433" s="3" t="s">
        <v>20</v>
      </c>
      <c r="F5433" s="3" t="s">
        <v>10391</v>
      </c>
      <c r="G5433" s="3" t="s">
        <v>10392</v>
      </c>
      <c r="H5433" s="3"/>
    </row>
    <row r="5434" ht="15.75" customHeight="1">
      <c r="A5434" s="2">
        <v>45735.0</v>
      </c>
      <c r="B5434" s="3" t="s">
        <v>57</v>
      </c>
      <c r="C5434" s="3" t="s">
        <v>71</v>
      </c>
      <c r="D5434" s="3" t="s">
        <v>38</v>
      </c>
      <c r="E5434" s="3" t="s">
        <v>59</v>
      </c>
      <c r="F5434" s="3" t="s">
        <v>10393</v>
      </c>
      <c r="G5434" s="3" t="s">
        <v>10394</v>
      </c>
      <c r="H5434" s="3"/>
    </row>
    <row r="5435" ht="15.75" customHeight="1">
      <c r="A5435" s="2">
        <v>45735.0</v>
      </c>
      <c r="B5435" s="3" t="s">
        <v>57</v>
      </c>
      <c r="C5435" s="3" t="s">
        <v>71</v>
      </c>
      <c r="D5435" s="3" t="s">
        <v>26</v>
      </c>
      <c r="E5435" s="3" t="s">
        <v>59</v>
      </c>
      <c r="F5435" s="3" t="s">
        <v>10395</v>
      </c>
      <c r="G5435" s="3" t="s">
        <v>10396</v>
      </c>
      <c r="H5435" s="3"/>
    </row>
    <row r="5436" ht="15.75" customHeight="1">
      <c r="A5436" s="2">
        <v>45735.0</v>
      </c>
      <c r="B5436" s="3" t="s">
        <v>57</v>
      </c>
      <c r="C5436" s="3" t="s">
        <v>71</v>
      </c>
      <c r="D5436" s="3" t="s">
        <v>68</v>
      </c>
      <c r="E5436" s="3" t="s">
        <v>59</v>
      </c>
      <c r="F5436" s="3" t="s">
        <v>10397</v>
      </c>
      <c r="G5436" s="3" t="s">
        <v>10398</v>
      </c>
      <c r="H5436" s="3"/>
    </row>
    <row r="5437" ht="15.75" customHeight="1">
      <c r="A5437" s="2">
        <v>45735.0</v>
      </c>
      <c r="B5437" s="3" t="s">
        <v>57</v>
      </c>
      <c r="C5437" s="3" t="s">
        <v>71</v>
      </c>
      <c r="D5437" s="3" t="s">
        <v>68</v>
      </c>
      <c r="E5437" s="3" t="s">
        <v>59</v>
      </c>
      <c r="F5437" s="3" t="s">
        <v>10399</v>
      </c>
      <c r="G5437" s="3" t="s">
        <v>10400</v>
      </c>
      <c r="H5437" s="3"/>
    </row>
    <row r="5438" ht="15.75" customHeight="1">
      <c r="A5438" s="2">
        <v>45735.0</v>
      </c>
      <c r="B5438" s="3" t="s">
        <v>57</v>
      </c>
      <c r="C5438" s="3" t="s">
        <v>80</v>
      </c>
      <c r="D5438" s="3" t="s">
        <v>34</v>
      </c>
      <c r="E5438" s="3" t="s">
        <v>20</v>
      </c>
      <c r="F5438" s="3" t="s">
        <v>10401</v>
      </c>
      <c r="G5438" s="3" t="s">
        <v>10402</v>
      </c>
      <c r="H5438" s="3"/>
    </row>
    <row r="5439" ht="15.75" customHeight="1">
      <c r="A5439" s="2">
        <v>45735.0</v>
      </c>
      <c r="B5439" s="3" t="s">
        <v>57</v>
      </c>
      <c r="C5439" s="3" t="s">
        <v>80</v>
      </c>
      <c r="D5439" s="3" t="s">
        <v>68</v>
      </c>
      <c r="E5439" s="3" t="s">
        <v>59</v>
      </c>
      <c r="F5439" s="3" t="s">
        <v>10403</v>
      </c>
      <c r="G5439" s="3" t="s">
        <v>10404</v>
      </c>
      <c r="H5439" s="3"/>
    </row>
    <row r="5440" ht="15.75" customHeight="1">
      <c r="A5440" s="2">
        <v>45735.0</v>
      </c>
      <c r="B5440" s="3" t="s">
        <v>57</v>
      </c>
      <c r="C5440" s="3" t="s">
        <v>80</v>
      </c>
      <c r="D5440" s="3" t="s">
        <v>63</v>
      </c>
      <c r="E5440" s="3" t="s">
        <v>59</v>
      </c>
      <c r="F5440" s="3" t="s">
        <v>3435</v>
      </c>
      <c r="G5440" s="3" t="s">
        <v>10405</v>
      </c>
      <c r="H5440" s="3"/>
    </row>
    <row r="5441" ht="15.75" customHeight="1">
      <c r="A5441" s="2">
        <v>45735.0</v>
      </c>
      <c r="B5441" s="3" t="s">
        <v>57</v>
      </c>
      <c r="C5441" s="3" t="s">
        <v>85</v>
      </c>
      <c r="D5441" s="3" t="s">
        <v>26</v>
      </c>
      <c r="E5441" s="3" t="s">
        <v>20</v>
      </c>
      <c r="F5441" s="3" t="s">
        <v>10406</v>
      </c>
      <c r="G5441" s="3" t="s">
        <v>10407</v>
      </c>
      <c r="H5441" s="3"/>
    </row>
    <row r="5442" ht="15.75" customHeight="1">
      <c r="A5442" s="2">
        <v>45735.0</v>
      </c>
      <c r="B5442" s="3" t="s">
        <v>57</v>
      </c>
      <c r="C5442" s="3" t="s">
        <v>58</v>
      </c>
      <c r="D5442" s="3" t="s">
        <v>38</v>
      </c>
      <c r="E5442" s="3" t="s">
        <v>59</v>
      </c>
      <c r="F5442" s="3" t="s">
        <v>10408</v>
      </c>
      <c r="G5442" s="3" t="s">
        <v>10409</v>
      </c>
      <c r="H5442" s="3"/>
    </row>
    <row r="5443" ht="15.75" customHeight="1">
      <c r="A5443" s="2">
        <v>45735.0</v>
      </c>
      <c r="B5443" s="3" t="s">
        <v>13</v>
      </c>
      <c r="C5443" s="3" t="s">
        <v>14</v>
      </c>
      <c r="D5443" s="3" t="s">
        <v>34</v>
      </c>
      <c r="E5443" s="3" t="s">
        <v>20</v>
      </c>
      <c r="F5443" s="3" t="s">
        <v>10410</v>
      </c>
      <c r="G5443" s="3" t="s">
        <v>10411</v>
      </c>
      <c r="H5443" s="3"/>
    </row>
    <row r="5444" ht="15.75" customHeight="1">
      <c r="A5444" s="2">
        <v>45735.0</v>
      </c>
      <c r="B5444" s="3" t="s">
        <v>7</v>
      </c>
      <c r="C5444" s="3" t="s">
        <v>8</v>
      </c>
      <c r="D5444" s="3" t="s">
        <v>9</v>
      </c>
      <c r="E5444" s="3" t="s">
        <v>109</v>
      </c>
      <c r="F5444" s="3" t="s">
        <v>10412</v>
      </c>
      <c r="G5444" s="3" t="s">
        <v>10413</v>
      </c>
      <c r="H5444" s="3"/>
    </row>
    <row r="5445" ht="15.75" customHeight="1">
      <c r="A5445" s="2">
        <v>45735.0</v>
      </c>
      <c r="B5445" s="3" t="s">
        <v>92</v>
      </c>
      <c r="C5445" s="3" t="s">
        <v>93</v>
      </c>
      <c r="D5445" s="3" t="s">
        <v>68</v>
      </c>
      <c r="E5445" s="3" t="s">
        <v>20</v>
      </c>
      <c r="F5445" s="3" t="s">
        <v>10414</v>
      </c>
      <c r="G5445" s="3" t="s">
        <v>10415</v>
      </c>
      <c r="H5445" s="3"/>
    </row>
    <row r="5446" ht="15.75" customHeight="1">
      <c r="A5446" s="2">
        <v>45735.0</v>
      </c>
      <c r="B5446" s="3" t="s">
        <v>92</v>
      </c>
      <c r="C5446" s="3" t="s">
        <v>93</v>
      </c>
      <c r="D5446" s="3" t="s">
        <v>23</v>
      </c>
      <c r="E5446" s="3" t="s">
        <v>20</v>
      </c>
      <c r="F5446" s="3" t="s">
        <v>10416</v>
      </c>
      <c r="G5446" s="3" t="s">
        <v>10417</v>
      </c>
      <c r="H5446" s="3"/>
    </row>
    <row r="5447" ht="15.75" customHeight="1">
      <c r="A5447" s="2">
        <v>45735.0</v>
      </c>
      <c r="B5447" s="3" t="s">
        <v>7</v>
      </c>
      <c r="C5447" s="3" t="s">
        <v>8</v>
      </c>
      <c r="D5447" s="3" t="s">
        <v>63</v>
      </c>
      <c r="E5447" s="3" t="s">
        <v>20</v>
      </c>
      <c r="F5447" s="3" t="s">
        <v>10418</v>
      </c>
      <c r="G5447" s="3" t="s">
        <v>10419</v>
      </c>
      <c r="H5447" s="3"/>
    </row>
    <row r="5448" ht="15.75" customHeight="1">
      <c r="A5448" s="2">
        <v>45735.0</v>
      </c>
      <c r="B5448" s="3" t="s">
        <v>7</v>
      </c>
      <c r="C5448" s="3" t="s">
        <v>8</v>
      </c>
      <c r="D5448" s="3" t="s">
        <v>26</v>
      </c>
      <c r="E5448" s="3" t="s">
        <v>258</v>
      </c>
      <c r="F5448" s="3" t="s">
        <v>10420</v>
      </c>
      <c r="G5448" s="3" t="s">
        <v>10421</v>
      </c>
      <c r="H5448" s="3"/>
    </row>
    <row r="5449" ht="15.75" customHeight="1">
      <c r="A5449" s="2">
        <v>45735.0</v>
      </c>
      <c r="B5449" s="3" t="s">
        <v>7</v>
      </c>
      <c r="C5449" s="3" t="s">
        <v>8</v>
      </c>
      <c r="D5449" s="3" t="s">
        <v>68</v>
      </c>
      <c r="E5449" s="3" t="s">
        <v>20</v>
      </c>
      <c r="F5449" s="3" t="s">
        <v>10422</v>
      </c>
      <c r="G5449" s="3" t="s">
        <v>10423</v>
      </c>
      <c r="H5449" s="3"/>
    </row>
    <row r="5450" ht="15.75" customHeight="1">
      <c r="A5450" s="2">
        <v>45735.0</v>
      </c>
      <c r="B5450" s="3" t="s">
        <v>7</v>
      </c>
      <c r="C5450" s="3" t="s">
        <v>106</v>
      </c>
      <c r="D5450" s="3" t="s">
        <v>38</v>
      </c>
      <c r="E5450" s="3" t="s">
        <v>101</v>
      </c>
      <c r="F5450" s="3" t="s">
        <v>10424</v>
      </c>
      <c r="G5450" s="3" t="s">
        <v>10425</v>
      </c>
      <c r="H5450" s="3"/>
    </row>
    <row r="5451" ht="15.75" customHeight="1">
      <c r="A5451" s="2">
        <v>45735.0</v>
      </c>
      <c r="B5451" s="3" t="s">
        <v>7</v>
      </c>
      <c r="C5451" s="3" t="s">
        <v>106</v>
      </c>
      <c r="D5451" s="3" t="s">
        <v>26</v>
      </c>
      <c r="E5451" s="3" t="s">
        <v>258</v>
      </c>
      <c r="F5451" s="3" t="s">
        <v>10426</v>
      </c>
      <c r="G5451" s="3" t="s">
        <v>10427</v>
      </c>
      <c r="H5451" s="3"/>
    </row>
    <row r="5452" ht="15.75" customHeight="1">
      <c r="A5452" s="2">
        <v>45735.0</v>
      </c>
      <c r="B5452" s="3" t="s">
        <v>7</v>
      </c>
      <c r="C5452" s="3" t="s">
        <v>106</v>
      </c>
      <c r="D5452" s="3" t="s">
        <v>9</v>
      </c>
      <c r="E5452" s="3" t="s">
        <v>109</v>
      </c>
      <c r="F5452" s="3" t="s">
        <v>10428</v>
      </c>
      <c r="G5452" s="3" t="s">
        <v>10429</v>
      </c>
      <c r="H5452" s="3"/>
    </row>
    <row r="5453" ht="15.75" customHeight="1">
      <c r="A5453" s="2">
        <v>45735.0</v>
      </c>
      <c r="B5453" s="3" t="s">
        <v>7</v>
      </c>
      <c r="C5453" s="3" t="s">
        <v>118</v>
      </c>
      <c r="D5453" s="3" t="s">
        <v>38</v>
      </c>
      <c r="E5453" s="3" t="s">
        <v>15</v>
      </c>
      <c r="F5453" s="3" t="s">
        <v>10430</v>
      </c>
      <c r="G5453" s="3" t="s">
        <v>10431</v>
      </c>
      <c r="H5453" s="3"/>
    </row>
    <row r="5454" ht="15.75" customHeight="1">
      <c r="A5454" s="2">
        <v>45735.0</v>
      </c>
      <c r="B5454" s="3" t="s">
        <v>7</v>
      </c>
      <c r="C5454" s="3" t="s">
        <v>118</v>
      </c>
      <c r="D5454" s="3" t="s">
        <v>34</v>
      </c>
      <c r="E5454" s="3" t="s">
        <v>109</v>
      </c>
      <c r="F5454" s="3" t="s">
        <v>10432</v>
      </c>
      <c r="G5454" s="3" t="s">
        <v>10433</v>
      </c>
      <c r="H5454" s="3"/>
    </row>
    <row r="5455" ht="15.75" customHeight="1">
      <c r="A5455" s="2">
        <v>45735.0</v>
      </c>
      <c r="B5455" s="3" t="s">
        <v>7</v>
      </c>
      <c r="C5455" s="3" t="s">
        <v>126</v>
      </c>
      <c r="D5455" s="3" t="s">
        <v>26</v>
      </c>
      <c r="E5455" s="3" t="s">
        <v>258</v>
      </c>
      <c r="F5455" s="3" t="s">
        <v>10434</v>
      </c>
      <c r="G5455" s="3" t="s">
        <v>10435</v>
      </c>
      <c r="H5455" s="3"/>
    </row>
    <row r="5456" ht="15.75" customHeight="1">
      <c r="A5456" s="2">
        <v>45735.0</v>
      </c>
      <c r="B5456" s="3" t="s">
        <v>7</v>
      </c>
      <c r="C5456" s="3" t="s">
        <v>126</v>
      </c>
      <c r="D5456" s="3" t="s">
        <v>38</v>
      </c>
      <c r="E5456" s="3" t="s">
        <v>15</v>
      </c>
      <c r="F5456" s="3" t="s">
        <v>10436</v>
      </c>
      <c r="G5456" s="3" t="s">
        <v>10437</v>
      </c>
      <c r="H5456" s="3"/>
    </row>
    <row r="5457" ht="15.75" customHeight="1">
      <c r="A5457" s="2">
        <v>45735.0</v>
      </c>
      <c r="B5457" s="3" t="s">
        <v>7</v>
      </c>
      <c r="C5457" s="3" t="s">
        <v>131</v>
      </c>
      <c r="D5457" s="3" t="s">
        <v>23</v>
      </c>
      <c r="E5457" s="3" t="s">
        <v>15</v>
      </c>
      <c r="F5457" s="3" t="s">
        <v>10438</v>
      </c>
      <c r="G5457" s="3" t="s">
        <v>10439</v>
      </c>
      <c r="H5457" s="3"/>
    </row>
    <row r="5458" ht="15.75" customHeight="1">
      <c r="A5458" s="2">
        <v>45735.0</v>
      </c>
      <c r="B5458" s="3" t="s">
        <v>7</v>
      </c>
      <c r="C5458" s="3" t="s">
        <v>131</v>
      </c>
      <c r="D5458" s="3" t="s">
        <v>63</v>
      </c>
      <c r="E5458" s="3" t="s">
        <v>15</v>
      </c>
      <c r="F5458" s="3" t="s">
        <v>10440</v>
      </c>
      <c r="G5458" s="3" t="s">
        <v>10441</v>
      </c>
      <c r="H5458" s="3"/>
    </row>
    <row r="5459" ht="15.75" customHeight="1">
      <c r="A5459" s="2">
        <v>45735.0</v>
      </c>
      <c r="B5459" s="3" t="s">
        <v>7</v>
      </c>
      <c r="C5459" s="3" t="s">
        <v>131</v>
      </c>
      <c r="D5459" s="3" t="s">
        <v>63</v>
      </c>
      <c r="E5459" s="3" t="s">
        <v>20</v>
      </c>
      <c r="F5459" s="3" t="s">
        <v>10442</v>
      </c>
      <c r="G5459" s="3" t="s">
        <v>10443</v>
      </c>
      <c r="H5459" s="3"/>
    </row>
    <row r="5460" ht="15.75" customHeight="1">
      <c r="A5460" s="2">
        <v>45735.0</v>
      </c>
      <c r="B5460" s="3" t="s">
        <v>7</v>
      </c>
      <c r="C5460" s="3" t="s">
        <v>131</v>
      </c>
      <c r="D5460" s="3" t="s">
        <v>68</v>
      </c>
      <c r="E5460" s="3" t="s">
        <v>20</v>
      </c>
      <c r="F5460" s="3" t="s">
        <v>10444</v>
      </c>
      <c r="G5460" s="3" t="s">
        <v>10445</v>
      </c>
      <c r="H5460" s="3"/>
    </row>
    <row r="5461" ht="15.75" customHeight="1">
      <c r="A5461" s="2">
        <v>45735.0</v>
      </c>
      <c r="B5461" s="3" t="s">
        <v>7</v>
      </c>
      <c r="C5461" s="3" t="s">
        <v>118</v>
      </c>
      <c r="D5461" s="3" t="s">
        <v>38</v>
      </c>
      <c r="E5461" s="3" t="s">
        <v>101</v>
      </c>
      <c r="F5461" s="3" t="s">
        <v>10446</v>
      </c>
      <c r="G5461" s="3" t="s">
        <v>10447</v>
      </c>
      <c r="H5461" s="3"/>
    </row>
    <row r="5462" ht="15.75" customHeight="1">
      <c r="A5462" s="2">
        <v>45735.0</v>
      </c>
      <c r="B5462" s="3" t="s">
        <v>92</v>
      </c>
      <c r="C5462" s="3" t="s">
        <v>158</v>
      </c>
      <c r="D5462" s="3" t="s">
        <v>26</v>
      </c>
      <c r="E5462" s="3" t="s">
        <v>15</v>
      </c>
      <c r="F5462" s="3" t="s">
        <v>10448</v>
      </c>
      <c r="G5462" s="3" t="s">
        <v>10449</v>
      </c>
      <c r="H5462" s="3"/>
    </row>
    <row r="5463" ht="15.75" customHeight="1">
      <c r="A5463" s="2">
        <v>45735.0</v>
      </c>
      <c r="B5463" s="3" t="s">
        <v>7</v>
      </c>
      <c r="C5463" s="3" t="s">
        <v>131</v>
      </c>
      <c r="D5463" s="3" t="s">
        <v>9</v>
      </c>
      <c r="E5463" s="3" t="s">
        <v>109</v>
      </c>
      <c r="F5463" s="3" t="s">
        <v>10450</v>
      </c>
      <c r="G5463" s="3" t="s">
        <v>10451</v>
      </c>
      <c r="H5463" s="3"/>
    </row>
    <row r="5464" ht="15.75" customHeight="1">
      <c r="A5464" s="2">
        <v>45735.0</v>
      </c>
      <c r="B5464" s="3" t="s">
        <v>92</v>
      </c>
      <c r="C5464" s="3" t="s">
        <v>93</v>
      </c>
      <c r="D5464" s="3" t="s">
        <v>9</v>
      </c>
      <c r="E5464" s="3" t="s">
        <v>109</v>
      </c>
      <c r="F5464" s="3" t="s">
        <v>10452</v>
      </c>
      <c r="G5464" s="3" t="s">
        <v>10453</v>
      </c>
      <c r="H5464" s="3"/>
    </row>
    <row r="5465" ht="15.75" customHeight="1">
      <c r="A5465" s="2">
        <v>45735.0</v>
      </c>
      <c r="B5465" s="3" t="s">
        <v>92</v>
      </c>
      <c r="C5465" s="3" t="s">
        <v>93</v>
      </c>
      <c r="D5465" s="3" t="s">
        <v>26</v>
      </c>
      <c r="E5465" s="3" t="s">
        <v>101</v>
      </c>
      <c r="F5465" s="3" t="s">
        <v>10454</v>
      </c>
      <c r="G5465" s="3" t="s">
        <v>10455</v>
      </c>
      <c r="H5465" s="3"/>
    </row>
    <row r="5466" ht="15.75" customHeight="1">
      <c r="A5466" s="2">
        <v>45735.0</v>
      </c>
      <c r="B5466" s="3" t="s">
        <v>92</v>
      </c>
      <c r="C5466" s="3" t="s">
        <v>98</v>
      </c>
      <c r="D5466" s="3" t="s">
        <v>38</v>
      </c>
      <c r="E5466" s="3" t="s">
        <v>15</v>
      </c>
      <c r="F5466" s="3" t="s">
        <v>10456</v>
      </c>
      <c r="G5466" s="3" t="s">
        <v>10457</v>
      </c>
      <c r="H5466" s="3"/>
    </row>
    <row r="5467" ht="15.75" customHeight="1">
      <c r="A5467" s="2">
        <v>45735.0</v>
      </c>
      <c r="B5467" s="3" t="s">
        <v>92</v>
      </c>
      <c r="C5467" s="3" t="s">
        <v>98</v>
      </c>
      <c r="D5467" s="3" t="s">
        <v>23</v>
      </c>
      <c r="E5467" s="3" t="s">
        <v>20</v>
      </c>
      <c r="F5467" s="3" t="s">
        <v>10458</v>
      </c>
      <c r="G5467" s="3" t="s">
        <v>3668</v>
      </c>
      <c r="H5467" s="3"/>
    </row>
    <row r="5468" ht="15.75" customHeight="1">
      <c r="A5468" s="2">
        <v>45735.0</v>
      </c>
      <c r="B5468" s="3" t="s">
        <v>92</v>
      </c>
      <c r="C5468" s="3" t="s">
        <v>144</v>
      </c>
      <c r="D5468" s="3" t="s">
        <v>68</v>
      </c>
      <c r="E5468" s="3" t="s">
        <v>20</v>
      </c>
      <c r="F5468" s="3" t="s">
        <v>10459</v>
      </c>
      <c r="G5468" s="3" t="s">
        <v>10460</v>
      </c>
      <c r="H5468" s="3"/>
    </row>
    <row r="5469" ht="15.75" customHeight="1">
      <c r="A5469" s="2">
        <v>45735.0</v>
      </c>
      <c r="B5469" s="3" t="s">
        <v>92</v>
      </c>
      <c r="C5469" s="3" t="s">
        <v>144</v>
      </c>
      <c r="D5469" s="3" t="s">
        <v>19</v>
      </c>
      <c r="E5469" s="3" t="s">
        <v>15</v>
      </c>
      <c r="F5469" s="3" t="s">
        <v>10461</v>
      </c>
      <c r="G5469" s="3" t="s">
        <v>10462</v>
      </c>
      <c r="H5469" s="3"/>
    </row>
    <row r="5470" ht="15.75" customHeight="1">
      <c r="A5470" s="2">
        <v>45735.0</v>
      </c>
      <c r="B5470" s="3" t="s">
        <v>92</v>
      </c>
      <c r="C5470" s="3" t="s">
        <v>93</v>
      </c>
      <c r="D5470" s="3" t="s">
        <v>23</v>
      </c>
      <c r="E5470" s="3" t="s">
        <v>20</v>
      </c>
      <c r="F5470" s="3" t="s">
        <v>10463</v>
      </c>
      <c r="G5470" s="3" t="s">
        <v>10464</v>
      </c>
      <c r="H5470" s="3"/>
    </row>
    <row r="5471" ht="15.75" customHeight="1">
      <c r="A5471" s="2">
        <v>45735.0</v>
      </c>
      <c r="B5471" s="3" t="s">
        <v>92</v>
      </c>
      <c r="C5471" s="4" t="s">
        <v>149</v>
      </c>
      <c r="D5471" s="3" t="s">
        <v>68</v>
      </c>
      <c r="E5471" s="3" t="s">
        <v>20</v>
      </c>
      <c r="F5471" s="3" t="s">
        <v>10465</v>
      </c>
      <c r="G5471" s="3" t="s">
        <v>10466</v>
      </c>
      <c r="H5471" s="3"/>
    </row>
    <row r="5472" ht="15.75" customHeight="1">
      <c r="A5472" s="2">
        <v>45735.0</v>
      </c>
      <c r="B5472" s="3" t="s">
        <v>92</v>
      </c>
      <c r="C5472" s="4" t="s">
        <v>149</v>
      </c>
      <c r="D5472" s="3" t="s">
        <v>19</v>
      </c>
      <c r="E5472" s="3" t="s">
        <v>15</v>
      </c>
      <c r="F5472" s="3" t="s">
        <v>10467</v>
      </c>
      <c r="G5472" s="3" t="s">
        <v>10468</v>
      </c>
      <c r="H5472" s="3"/>
    </row>
    <row r="5473" ht="15.75" customHeight="1">
      <c r="A5473" s="2">
        <v>45735.0</v>
      </c>
      <c r="B5473" s="3" t="s">
        <v>92</v>
      </c>
      <c r="C5473" s="4" t="s">
        <v>149</v>
      </c>
      <c r="D5473" s="3" t="s">
        <v>9</v>
      </c>
      <c r="E5473" s="3" t="s">
        <v>101</v>
      </c>
      <c r="F5473" s="3" t="s">
        <v>10469</v>
      </c>
      <c r="G5473" s="3" t="s">
        <v>10470</v>
      </c>
      <c r="H5473" s="3"/>
    </row>
    <row r="5474" ht="15.75" customHeight="1">
      <c r="A5474" s="2">
        <v>45735.0</v>
      </c>
      <c r="B5474" s="3" t="s">
        <v>92</v>
      </c>
      <c r="C5474" s="4" t="s">
        <v>149</v>
      </c>
      <c r="D5474" s="3" t="s">
        <v>38</v>
      </c>
      <c r="E5474" s="3" t="s">
        <v>20</v>
      </c>
      <c r="F5474" s="3" t="s">
        <v>10471</v>
      </c>
      <c r="G5474" s="3" t="s">
        <v>10472</v>
      </c>
      <c r="H5474" s="3"/>
    </row>
    <row r="5475" ht="15.75" customHeight="1">
      <c r="A5475" s="2">
        <v>45735.0</v>
      </c>
      <c r="B5475" s="3" t="s">
        <v>92</v>
      </c>
      <c r="C5475" s="3" t="s">
        <v>158</v>
      </c>
      <c r="D5475" s="3" t="s">
        <v>23</v>
      </c>
      <c r="E5475" s="3" t="s">
        <v>15</v>
      </c>
      <c r="F5475" s="3" t="s">
        <v>10473</v>
      </c>
      <c r="G5475" s="3" t="s">
        <v>10474</v>
      </c>
      <c r="H5475" s="3"/>
    </row>
    <row r="5476" ht="15.75" customHeight="1">
      <c r="A5476" s="2">
        <v>45735.0</v>
      </c>
      <c r="B5476" s="3" t="s">
        <v>92</v>
      </c>
      <c r="C5476" s="4" t="s">
        <v>149</v>
      </c>
      <c r="D5476" s="3" t="s">
        <v>9</v>
      </c>
      <c r="E5476" s="3" t="s">
        <v>109</v>
      </c>
      <c r="F5476" s="3" t="s">
        <v>10475</v>
      </c>
      <c r="G5476" s="3" t="s">
        <v>10476</v>
      </c>
      <c r="H5476" s="3"/>
    </row>
    <row r="5477" ht="15.75" customHeight="1">
      <c r="A5477" s="2">
        <v>45736.0</v>
      </c>
      <c r="B5477" s="3" t="s">
        <v>13</v>
      </c>
      <c r="C5477" s="3" t="s">
        <v>169</v>
      </c>
      <c r="D5477" s="3" t="s">
        <v>63</v>
      </c>
      <c r="E5477" s="3" t="s">
        <v>15</v>
      </c>
      <c r="F5477" s="3" t="s">
        <v>10477</v>
      </c>
      <c r="G5477" s="3" t="s">
        <v>10478</v>
      </c>
      <c r="H5477" s="3"/>
    </row>
    <row r="5478" ht="15.75" customHeight="1">
      <c r="A5478" s="2">
        <v>45736.0</v>
      </c>
      <c r="B5478" s="3" t="s">
        <v>13</v>
      </c>
      <c r="C5478" s="3" t="s">
        <v>169</v>
      </c>
      <c r="D5478" s="3" t="s">
        <v>63</v>
      </c>
      <c r="E5478" s="3" t="s">
        <v>15</v>
      </c>
      <c r="F5478" s="3" t="s">
        <v>10479</v>
      </c>
      <c r="G5478" s="3" t="s">
        <v>10480</v>
      </c>
      <c r="H5478" s="3"/>
    </row>
    <row r="5479" ht="15.75" customHeight="1">
      <c r="A5479" s="2">
        <v>45736.0</v>
      </c>
      <c r="B5479" s="3" t="s">
        <v>13</v>
      </c>
      <c r="C5479" s="3" t="s">
        <v>169</v>
      </c>
      <c r="D5479" s="3" t="s">
        <v>9</v>
      </c>
      <c r="E5479" s="3" t="s">
        <v>101</v>
      </c>
      <c r="F5479" s="3" t="s">
        <v>10481</v>
      </c>
      <c r="G5479" s="3" t="s">
        <v>10482</v>
      </c>
      <c r="H5479" s="3"/>
    </row>
    <row r="5480" ht="15.75" customHeight="1">
      <c r="A5480" s="2">
        <v>45736.0</v>
      </c>
      <c r="B5480" s="3" t="s">
        <v>13</v>
      </c>
      <c r="C5480" s="3" t="s">
        <v>169</v>
      </c>
      <c r="D5480" s="3" t="s">
        <v>38</v>
      </c>
      <c r="E5480" s="3" t="s">
        <v>20</v>
      </c>
      <c r="F5480" s="3" t="s">
        <v>5349</v>
      </c>
      <c r="G5480" s="3" t="s">
        <v>10483</v>
      </c>
      <c r="H5480" s="3"/>
    </row>
    <row r="5481" ht="15.75" customHeight="1">
      <c r="A5481" s="2">
        <v>45736.0</v>
      </c>
      <c r="B5481" s="3" t="s">
        <v>13</v>
      </c>
      <c r="C5481" s="3" t="s">
        <v>37</v>
      </c>
      <c r="D5481" s="3" t="s">
        <v>19</v>
      </c>
      <c r="E5481" s="3" t="s">
        <v>20</v>
      </c>
      <c r="F5481" s="3" t="s">
        <v>10484</v>
      </c>
      <c r="G5481" s="3" t="s">
        <v>10485</v>
      </c>
      <c r="H5481" s="3"/>
    </row>
    <row r="5482" ht="15.75" customHeight="1">
      <c r="A5482" s="2">
        <v>45736.0</v>
      </c>
      <c r="B5482" s="3" t="s">
        <v>13</v>
      </c>
      <c r="C5482" s="3" t="s">
        <v>37</v>
      </c>
      <c r="D5482" s="3" t="s">
        <v>34</v>
      </c>
      <c r="E5482" s="3" t="s">
        <v>15</v>
      </c>
      <c r="F5482" s="3" t="s">
        <v>10486</v>
      </c>
      <c r="G5482" s="3" t="s">
        <v>10487</v>
      </c>
      <c r="H5482" s="3"/>
    </row>
    <row r="5483" ht="15.75" customHeight="1">
      <c r="A5483" s="2">
        <v>45736.0</v>
      </c>
      <c r="B5483" s="3" t="s">
        <v>13</v>
      </c>
      <c r="C5483" s="3" t="s">
        <v>37</v>
      </c>
      <c r="D5483" s="3" t="s">
        <v>34</v>
      </c>
      <c r="E5483" s="3" t="s">
        <v>15</v>
      </c>
      <c r="F5483" s="3" t="s">
        <v>10488</v>
      </c>
      <c r="G5483" s="3" t="s">
        <v>10489</v>
      </c>
      <c r="H5483" s="3"/>
    </row>
    <row r="5484" ht="15.75" customHeight="1">
      <c r="A5484" s="2">
        <v>45736.0</v>
      </c>
      <c r="B5484" s="3" t="s">
        <v>13</v>
      </c>
      <c r="C5484" s="3" t="s">
        <v>29</v>
      </c>
      <c r="D5484" s="3" t="s">
        <v>23</v>
      </c>
      <c r="E5484" s="3" t="s">
        <v>20</v>
      </c>
      <c r="F5484" s="3" t="s">
        <v>4988</v>
      </c>
      <c r="G5484" s="3" t="s">
        <v>10490</v>
      </c>
      <c r="H5484" s="3"/>
    </row>
    <row r="5485" ht="15.75" customHeight="1">
      <c r="A5485" s="2">
        <v>45736.0</v>
      </c>
      <c r="B5485" s="3" t="s">
        <v>13</v>
      </c>
      <c r="C5485" s="3" t="s">
        <v>29</v>
      </c>
      <c r="D5485" s="3" t="s">
        <v>19</v>
      </c>
      <c r="E5485" s="3" t="s">
        <v>20</v>
      </c>
      <c r="F5485" s="3" t="s">
        <v>5958</v>
      </c>
      <c r="G5485" s="3" t="s">
        <v>10491</v>
      </c>
      <c r="H5485" s="3"/>
    </row>
    <row r="5486" ht="15.75" customHeight="1">
      <c r="A5486" s="2">
        <v>45736.0</v>
      </c>
      <c r="B5486" s="3" t="s">
        <v>57</v>
      </c>
      <c r="C5486" s="3" t="s">
        <v>85</v>
      </c>
      <c r="D5486" s="3" t="s">
        <v>38</v>
      </c>
      <c r="E5486" s="3" t="s">
        <v>59</v>
      </c>
      <c r="F5486" s="3" t="s">
        <v>10492</v>
      </c>
      <c r="G5486" s="3" t="s">
        <v>10493</v>
      </c>
      <c r="H5486" s="3"/>
    </row>
    <row r="5487" ht="15.75" customHeight="1">
      <c r="A5487" s="2">
        <v>45736.0</v>
      </c>
      <c r="B5487" s="3" t="s">
        <v>13</v>
      </c>
      <c r="C5487" s="3" t="s">
        <v>18</v>
      </c>
      <c r="D5487" s="3" t="s">
        <v>34</v>
      </c>
      <c r="E5487" s="3" t="s">
        <v>15</v>
      </c>
      <c r="F5487" s="3" t="s">
        <v>5117</v>
      </c>
      <c r="G5487" s="3" t="s">
        <v>10494</v>
      </c>
      <c r="H5487" s="3"/>
    </row>
    <row r="5488" ht="15.75" customHeight="1">
      <c r="A5488" s="2">
        <v>45736.0</v>
      </c>
      <c r="B5488" s="3" t="s">
        <v>13</v>
      </c>
      <c r="C5488" s="3" t="s">
        <v>18</v>
      </c>
      <c r="D5488" s="3" t="s">
        <v>34</v>
      </c>
      <c r="E5488" s="3" t="s">
        <v>101</v>
      </c>
      <c r="F5488" s="3" t="s">
        <v>10495</v>
      </c>
      <c r="G5488" s="3" t="s">
        <v>10496</v>
      </c>
      <c r="H5488" s="3"/>
    </row>
    <row r="5489" ht="15.75" customHeight="1">
      <c r="A5489" s="2">
        <v>45736.0</v>
      </c>
      <c r="B5489" s="3" t="s">
        <v>13</v>
      </c>
      <c r="C5489" s="3" t="s">
        <v>18</v>
      </c>
      <c r="D5489" s="3" t="s">
        <v>19</v>
      </c>
      <c r="E5489" s="3" t="s">
        <v>20</v>
      </c>
      <c r="F5489" s="3" t="s">
        <v>10497</v>
      </c>
      <c r="G5489" s="3" t="s">
        <v>10498</v>
      </c>
      <c r="H5489" s="3"/>
    </row>
    <row r="5490" ht="15.75" customHeight="1">
      <c r="A5490" s="2">
        <v>45736.0</v>
      </c>
      <c r="B5490" s="3" t="s">
        <v>13</v>
      </c>
      <c r="C5490" s="3" t="s">
        <v>14</v>
      </c>
      <c r="D5490" s="3" t="s">
        <v>34</v>
      </c>
      <c r="E5490" s="3" t="s">
        <v>101</v>
      </c>
      <c r="F5490" s="3" t="s">
        <v>10499</v>
      </c>
      <c r="G5490" s="3" t="s">
        <v>10500</v>
      </c>
      <c r="H5490" s="3"/>
    </row>
    <row r="5491" ht="15.75" customHeight="1">
      <c r="A5491" s="2">
        <v>45736.0</v>
      </c>
      <c r="B5491" s="3" t="s">
        <v>13</v>
      </c>
      <c r="C5491" s="3" t="s">
        <v>29</v>
      </c>
      <c r="D5491" s="3" t="s">
        <v>68</v>
      </c>
      <c r="E5491" s="3" t="s">
        <v>20</v>
      </c>
      <c r="F5491" s="3" t="s">
        <v>10393</v>
      </c>
      <c r="G5491" s="3" t="s">
        <v>10501</v>
      </c>
      <c r="H5491" s="3"/>
    </row>
    <row r="5492" ht="15.75" customHeight="1">
      <c r="A5492" s="2">
        <v>45736.0</v>
      </c>
      <c r="B5492" s="3" t="s">
        <v>57</v>
      </c>
      <c r="C5492" s="3" t="s">
        <v>58</v>
      </c>
      <c r="D5492" s="3" t="s">
        <v>9</v>
      </c>
      <c r="E5492" s="3" t="s">
        <v>15</v>
      </c>
      <c r="F5492" s="3" t="s">
        <v>10502</v>
      </c>
      <c r="G5492" s="3" t="s">
        <v>10503</v>
      </c>
      <c r="H5492" s="3"/>
    </row>
    <row r="5493" ht="15.75" customHeight="1">
      <c r="A5493" s="2">
        <v>45736.0</v>
      </c>
      <c r="B5493" s="3" t="s">
        <v>57</v>
      </c>
      <c r="C5493" s="3" t="s">
        <v>85</v>
      </c>
      <c r="D5493" s="3" t="s">
        <v>63</v>
      </c>
      <c r="E5493" s="3" t="s">
        <v>59</v>
      </c>
      <c r="F5493" s="3" t="s">
        <v>10504</v>
      </c>
      <c r="G5493" s="3" t="s">
        <v>10505</v>
      </c>
      <c r="H5493" s="3"/>
    </row>
    <row r="5494" ht="15.75" customHeight="1">
      <c r="A5494" s="2">
        <v>45736.0</v>
      </c>
      <c r="B5494" s="3" t="s">
        <v>57</v>
      </c>
      <c r="C5494" s="3" t="s">
        <v>58</v>
      </c>
      <c r="D5494" s="3" t="s">
        <v>63</v>
      </c>
      <c r="E5494" s="3" t="s">
        <v>59</v>
      </c>
      <c r="F5494" s="3" t="s">
        <v>10506</v>
      </c>
      <c r="G5494" s="3" t="s">
        <v>10507</v>
      </c>
      <c r="H5494" s="3"/>
    </row>
    <row r="5495" ht="15.75" customHeight="1">
      <c r="A5495" s="2">
        <v>45736.0</v>
      </c>
      <c r="B5495" s="3" t="s">
        <v>13</v>
      </c>
      <c r="C5495" s="3" t="s">
        <v>14</v>
      </c>
      <c r="D5495" s="3" t="s">
        <v>34</v>
      </c>
      <c r="E5495" s="3" t="s">
        <v>15</v>
      </c>
      <c r="F5495" s="3" t="s">
        <v>10508</v>
      </c>
      <c r="G5495" s="3" t="s">
        <v>10509</v>
      </c>
      <c r="H5495" s="3"/>
    </row>
    <row r="5496" ht="15.75" customHeight="1">
      <c r="A5496" s="2">
        <v>45736.0</v>
      </c>
      <c r="B5496" s="3" t="s">
        <v>57</v>
      </c>
      <c r="C5496" s="3" t="s">
        <v>85</v>
      </c>
      <c r="D5496" s="3" t="s">
        <v>26</v>
      </c>
      <c r="E5496" s="3" t="s">
        <v>20</v>
      </c>
      <c r="F5496" s="3" t="s">
        <v>10510</v>
      </c>
      <c r="G5496" s="3" t="s">
        <v>10511</v>
      </c>
      <c r="H5496" s="3"/>
    </row>
    <row r="5497" ht="15.75" customHeight="1">
      <c r="A5497" s="2">
        <v>45736.0</v>
      </c>
      <c r="B5497" s="3" t="s">
        <v>57</v>
      </c>
      <c r="C5497" s="3" t="s">
        <v>80</v>
      </c>
      <c r="D5497" s="3" t="s">
        <v>38</v>
      </c>
      <c r="E5497" s="3" t="s">
        <v>20</v>
      </c>
      <c r="F5497" s="3" t="s">
        <v>10512</v>
      </c>
      <c r="G5497" s="3" t="s">
        <v>10513</v>
      </c>
      <c r="H5497" s="3"/>
    </row>
    <row r="5498" ht="15.75" customHeight="1">
      <c r="A5498" s="2">
        <v>45736.0</v>
      </c>
      <c r="B5498" s="3" t="s">
        <v>57</v>
      </c>
      <c r="C5498" s="3" t="s">
        <v>80</v>
      </c>
      <c r="D5498" s="3" t="s">
        <v>38</v>
      </c>
      <c r="E5498" s="3" t="s">
        <v>20</v>
      </c>
      <c r="F5498" s="3" t="s">
        <v>10514</v>
      </c>
      <c r="G5498" s="3" t="s">
        <v>3526</v>
      </c>
      <c r="H5498" s="3"/>
    </row>
    <row r="5499" ht="15.75" customHeight="1">
      <c r="A5499" s="2">
        <v>45736.0</v>
      </c>
      <c r="B5499" s="3" t="s">
        <v>57</v>
      </c>
      <c r="C5499" s="3" t="s">
        <v>80</v>
      </c>
      <c r="D5499" s="3" t="s">
        <v>23</v>
      </c>
      <c r="E5499" s="3" t="s">
        <v>59</v>
      </c>
      <c r="F5499" s="3" t="s">
        <v>10515</v>
      </c>
      <c r="G5499" s="3" t="s">
        <v>10516</v>
      </c>
      <c r="H5499" s="3"/>
    </row>
    <row r="5500" ht="15.75" customHeight="1">
      <c r="A5500" s="2">
        <v>45736.0</v>
      </c>
      <c r="B5500" s="3" t="s">
        <v>57</v>
      </c>
      <c r="C5500" s="3" t="s">
        <v>71</v>
      </c>
      <c r="D5500" s="3" t="s">
        <v>19</v>
      </c>
      <c r="E5500" s="3" t="s">
        <v>59</v>
      </c>
      <c r="F5500" s="3" t="s">
        <v>10517</v>
      </c>
      <c r="G5500" s="3" t="s">
        <v>10518</v>
      </c>
      <c r="H5500" s="3"/>
    </row>
    <row r="5501" ht="15.75" customHeight="1">
      <c r="A5501" s="2">
        <v>45736.0</v>
      </c>
      <c r="B5501" s="3" t="s">
        <v>57</v>
      </c>
      <c r="C5501" s="3" t="s">
        <v>58</v>
      </c>
      <c r="D5501" s="3" t="s">
        <v>63</v>
      </c>
      <c r="E5501" s="3" t="s">
        <v>59</v>
      </c>
      <c r="F5501" s="3" t="s">
        <v>10519</v>
      </c>
      <c r="G5501" s="3" t="s">
        <v>10520</v>
      </c>
      <c r="H5501" s="3"/>
    </row>
    <row r="5502" ht="15.75" customHeight="1">
      <c r="A5502" s="2">
        <v>45736.0</v>
      </c>
      <c r="B5502" s="3" t="s">
        <v>57</v>
      </c>
      <c r="C5502" s="3" t="s">
        <v>71</v>
      </c>
      <c r="D5502" s="3" t="s">
        <v>38</v>
      </c>
      <c r="E5502" s="3" t="s">
        <v>20</v>
      </c>
      <c r="F5502" s="3" t="s">
        <v>10521</v>
      </c>
      <c r="G5502" s="3" t="s">
        <v>10522</v>
      </c>
      <c r="H5502" s="3"/>
    </row>
    <row r="5503" ht="15.75" customHeight="1">
      <c r="A5503" s="2">
        <v>45736.0</v>
      </c>
      <c r="B5503" s="3" t="s">
        <v>57</v>
      </c>
      <c r="C5503" s="4" t="s">
        <v>62</v>
      </c>
      <c r="D5503" s="3" t="s">
        <v>26</v>
      </c>
      <c r="E5503" s="3" t="s">
        <v>20</v>
      </c>
      <c r="F5503" s="3" t="s">
        <v>10523</v>
      </c>
      <c r="G5503" s="3" t="s">
        <v>10524</v>
      </c>
      <c r="H5503" s="3"/>
    </row>
    <row r="5504" ht="15.75" customHeight="1">
      <c r="A5504" s="2">
        <v>45736.0</v>
      </c>
      <c r="B5504" s="3" t="s">
        <v>57</v>
      </c>
      <c r="C5504" s="4" t="s">
        <v>62</v>
      </c>
      <c r="D5504" s="3" t="s">
        <v>9</v>
      </c>
      <c r="E5504" s="3" t="s">
        <v>15</v>
      </c>
      <c r="F5504" s="3" t="s">
        <v>10525</v>
      </c>
      <c r="G5504" s="3" t="s">
        <v>1432</v>
      </c>
      <c r="H5504" s="3"/>
    </row>
    <row r="5505" ht="15.75" customHeight="1">
      <c r="A5505" s="2">
        <v>45736.0</v>
      </c>
      <c r="B5505" s="3" t="s">
        <v>57</v>
      </c>
      <c r="C5505" s="4" t="s">
        <v>62</v>
      </c>
      <c r="D5505" s="3" t="s">
        <v>19</v>
      </c>
      <c r="E5505" s="3" t="s">
        <v>20</v>
      </c>
      <c r="F5505" s="3" t="s">
        <v>10526</v>
      </c>
      <c r="G5505" s="3" t="s">
        <v>10527</v>
      </c>
      <c r="H5505" s="3"/>
    </row>
    <row r="5506" ht="15.75" customHeight="1">
      <c r="A5506" s="2">
        <v>45736.0</v>
      </c>
      <c r="B5506" s="3" t="s">
        <v>57</v>
      </c>
      <c r="C5506" s="4" t="s">
        <v>62</v>
      </c>
      <c r="D5506" s="3" t="s">
        <v>19</v>
      </c>
      <c r="E5506" s="3" t="s">
        <v>20</v>
      </c>
      <c r="F5506" s="3" t="s">
        <v>10528</v>
      </c>
      <c r="G5506" s="3" t="s">
        <v>10529</v>
      </c>
      <c r="H5506" s="3"/>
    </row>
    <row r="5507" ht="15.75" customHeight="1">
      <c r="A5507" s="2">
        <v>45736.0</v>
      </c>
      <c r="B5507" s="3" t="s">
        <v>57</v>
      </c>
      <c r="C5507" s="3" t="s">
        <v>58</v>
      </c>
      <c r="D5507" s="3" t="s">
        <v>38</v>
      </c>
      <c r="E5507" s="3" t="s">
        <v>20</v>
      </c>
      <c r="F5507" s="3" t="s">
        <v>3121</v>
      </c>
      <c r="G5507" s="3" t="s">
        <v>10530</v>
      </c>
      <c r="H5507" s="3"/>
    </row>
    <row r="5508" ht="15.75" customHeight="1">
      <c r="A5508" s="2">
        <v>45736.0</v>
      </c>
      <c r="B5508" s="3" t="s">
        <v>57</v>
      </c>
      <c r="C5508" s="3" t="s">
        <v>58</v>
      </c>
      <c r="D5508" s="3" t="s">
        <v>19</v>
      </c>
      <c r="E5508" s="3" t="s">
        <v>20</v>
      </c>
      <c r="F5508" s="3" t="s">
        <v>10531</v>
      </c>
      <c r="G5508" s="3" t="s">
        <v>10532</v>
      </c>
      <c r="H5508" s="3"/>
    </row>
    <row r="5509" ht="15.75" customHeight="1">
      <c r="A5509" s="2">
        <v>45736.0</v>
      </c>
      <c r="B5509" s="3" t="s">
        <v>57</v>
      </c>
      <c r="C5509" s="3" t="s">
        <v>71</v>
      </c>
      <c r="D5509" s="3" t="s">
        <v>38</v>
      </c>
      <c r="E5509" s="3" t="s">
        <v>20</v>
      </c>
      <c r="F5509" s="3" t="s">
        <v>10533</v>
      </c>
      <c r="G5509" s="3" t="s">
        <v>10534</v>
      </c>
      <c r="H5509" s="3"/>
    </row>
    <row r="5510" ht="15.75" customHeight="1">
      <c r="A5510" s="2">
        <v>45736.0</v>
      </c>
      <c r="B5510" s="3" t="s">
        <v>13</v>
      </c>
      <c r="C5510" s="3" t="s">
        <v>14</v>
      </c>
      <c r="D5510" s="3" t="s">
        <v>68</v>
      </c>
      <c r="E5510" s="3" t="s">
        <v>20</v>
      </c>
      <c r="F5510" s="3" t="s">
        <v>3121</v>
      </c>
      <c r="G5510" s="3" t="s">
        <v>10535</v>
      </c>
      <c r="H5510" s="3"/>
    </row>
    <row r="5511" ht="15.75" customHeight="1">
      <c r="A5511" s="2">
        <v>45736.0</v>
      </c>
      <c r="B5511" s="3" t="s">
        <v>13</v>
      </c>
      <c r="C5511" s="3" t="s">
        <v>29</v>
      </c>
      <c r="D5511" s="3" t="s">
        <v>68</v>
      </c>
      <c r="E5511" s="3" t="s">
        <v>20</v>
      </c>
      <c r="F5511" s="3" t="s">
        <v>10536</v>
      </c>
      <c r="G5511" s="3" t="s">
        <v>10537</v>
      </c>
      <c r="H5511" s="3"/>
    </row>
    <row r="5512" ht="15.75" customHeight="1">
      <c r="A5512" s="2">
        <v>45736.0</v>
      </c>
      <c r="B5512" s="3" t="s">
        <v>92</v>
      </c>
      <c r="C5512" s="3" t="s">
        <v>93</v>
      </c>
      <c r="D5512" s="3" t="s">
        <v>68</v>
      </c>
      <c r="E5512" s="3" t="s">
        <v>20</v>
      </c>
      <c r="F5512" s="3" t="s">
        <v>10538</v>
      </c>
      <c r="G5512" s="3" t="s">
        <v>10539</v>
      </c>
      <c r="H5512" s="3"/>
    </row>
    <row r="5513" ht="15.75" customHeight="1">
      <c r="A5513" s="2">
        <v>45736.0</v>
      </c>
      <c r="B5513" s="3" t="s">
        <v>7</v>
      </c>
      <c r="C5513" s="3" t="s">
        <v>131</v>
      </c>
      <c r="D5513" s="3" t="s">
        <v>63</v>
      </c>
      <c r="E5513" s="3" t="s">
        <v>15</v>
      </c>
      <c r="F5513" s="3" t="s">
        <v>10540</v>
      </c>
      <c r="G5513" s="3" t="s">
        <v>10541</v>
      </c>
      <c r="H5513" s="3"/>
    </row>
    <row r="5514" ht="15.75" customHeight="1">
      <c r="A5514" s="2">
        <v>45736.0</v>
      </c>
      <c r="B5514" s="3" t="s">
        <v>7</v>
      </c>
      <c r="C5514" s="3" t="s">
        <v>131</v>
      </c>
      <c r="D5514" s="3" t="s">
        <v>23</v>
      </c>
      <c r="E5514" s="3" t="s">
        <v>101</v>
      </c>
      <c r="F5514" s="3" t="s">
        <v>10542</v>
      </c>
      <c r="G5514" s="3" t="s">
        <v>10543</v>
      </c>
      <c r="H5514" s="3"/>
    </row>
    <row r="5515" ht="15.75" customHeight="1">
      <c r="A5515" s="2">
        <v>45736.0</v>
      </c>
      <c r="B5515" s="3" t="s">
        <v>7</v>
      </c>
      <c r="C5515" s="3" t="s">
        <v>126</v>
      </c>
      <c r="D5515" s="3" t="s">
        <v>23</v>
      </c>
      <c r="E5515" s="3" t="s">
        <v>15</v>
      </c>
      <c r="F5515" s="3" t="s">
        <v>10544</v>
      </c>
      <c r="G5515" s="3" t="s">
        <v>10545</v>
      </c>
      <c r="H5515" s="3"/>
    </row>
    <row r="5516" ht="15.75" customHeight="1">
      <c r="A5516" s="2">
        <v>45736.0</v>
      </c>
      <c r="B5516" s="3" t="s">
        <v>7</v>
      </c>
      <c r="C5516" s="3" t="s">
        <v>126</v>
      </c>
      <c r="D5516" s="3" t="s">
        <v>34</v>
      </c>
      <c r="E5516" s="3" t="s">
        <v>109</v>
      </c>
      <c r="F5516" s="3" t="s">
        <v>10546</v>
      </c>
      <c r="G5516" s="3" t="s">
        <v>10547</v>
      </c>
      <c r="H5516" s="3"/>
    </row>
    <row r="5517" ht="15.75" customHeight="1">
      <c r="A5517" s="2">
        <v>45736.0</v>
      </c>
      <c r="B5517" s="3" t="s">
        <v>7</v>
      </c>
      <c r="C5517" s="3" t="s">
        <v>126</v>
      </c>
      <c r="D5517" s="3" t="s">
        <v>38</v>
      </c>
      <c r="E5517" s="3" t="s">
        <v>101</v>
      </c>
      <c r="F5517" s="3" t="s">
        <v>10548</v>
      </c>
      <c r="G5517" s="3" t="s">
        <v>10549</v>
      </c>
      <c r="H5517" s="3"/>
    </row>
    <row r="5518" ht="15.75" customHeight="1">
      <c r="A5518" s="2">
        <v>45736.0</v>
      </c>
      <c r="B5518" s="3" t="s">
        <v>7</v>
      </c>
      <c r="C5518" s="3" t="s">
        <v>126</v>
      </c>
      <c r="D5518" s="3" t="s">
        <v>68</v>
      </c>
      <c r="E5518" s="3" t="s">
        <v>15</v>
      </c>
      <c r="F5518" s="3" t="s">
        <v>8056</v>
      </c>
      <c r="G5518" s="3" t="s">
        <v>10550</v>
      </c>
      <c r="H5518" s="3"/>
    </row>
    <row r="5519" ht="15.75" customHeight="1">
      <c r="A5519" s="2">
        <v>45736.0</v>
      </c>
      <c r="B5519" s="3" t="s">
        <v>7</v>
      </c>
      <c r="C5519" s="3" t="s">
        <v>131</v>
      </c>
      <c r="D5519" s="3" t="s">
        <v>38</v>
      </c>
      <c r="E5519" s="3" t="s">
        <v>109</v>
      </c>
      <c r="F5519" s="3" t="s">
        <v>10551</v>
      </c>
      <c r="G5519" s="3" t="s">
        <v>10552</v>
      </c>
      <c r="H5519" s="3"/>
    </row>
    <row r="5520" ht="15.75" customHeight="1">
      <c r="A5520" s="2">
        <v>45736.0</v>
      </c>
      <c r="B5520" s="3" t="s">
        <v>7</v>
      </c>
      <c r="C5520" s="3" t="s">
        <v>118</v>
      </c>
      <c r="D5520" s="3" t="s">
        <v>9</v>
      </c>
      <c r="E5520" s="3" t="s">
        <v>10</v>
      </c>
      <c r="F5520" s="3" t="s">
        <v>10553</v>
      </c>
      <c r="G5520" s="3" t="s">
        <v>10554</v>
      </c>
      <c r="H5520" s="3"/>
    </row>
    <row r="5521" ht="15.75" customHeight="1">
      <c r="A5521" s="2">
        <v>45736.0</v>
      </c>
      <c r="B5521" s="3" t="s">
        <v>7</v>
      </c>
      <c r="C5521" s="3" t="s">
        <v>106</v>
      </c>
      <c r="D5521" s="3" t="s">
        <v>34</v>
      </c>
      <c r="E5521" s="3" t="s">
        <v>109</v>
      </c>
      <c r="F5521" s="3" t="s">
        <v>10555</v>
      </c>
      <c r="G5521" s="3" t="s">
        <v>10556</v>
      </c>
      <c r="H5521" s="3"/>
    </row>
    <row r="5522" ht="15.75" customHeight="1">
      <c r="A5522" s="2">
        <v>45736.0</v>
      </c>
      <c r="B5522" s="3" t="s">
        <v>7</v>
      </c>
      <c r="C5522" s="3" t="s">
        <v>8</v>
      </c>
      <c r="D5522" s="3" t="s">
        <v>26</v>
      </c>
      <c r="E5522" s="3" t="s">
        <v>119</v>
      </c>
      <c r="F5522" s="3" t="s">
        <v>10557</v>
      </c>
      <c r="G5522" s="3" t="s">
        <v>10558</v>
      </c>
      <c r="H5522" s="3"/>
    </row>
    <row r="5523" ht="15.75" customHeight="1">
      <c r="A5523" s="2">
        <v>45736.0</v>
      </c>
      <c r="B5523" s="3" t="s">
        <v>7</v>
      </c>
      <c r="C5523" s="3" t="s">
        <v>8</v>
      </c>
      <c r="D5523" s="3" t="s">
        <v>9</v>
      </c>
      <c r="E5523" s="3" t="s">
        <v>258</v>
      </c>
      <c r="F5523" s="3" t="s">
        <v>10559</v>
      </c>
      <c r="G5523" s="3" t="s">
        <v>10560</v>
      </c>
      <c r="H5523" s="3"/>
    </row>
    <row r="5524" ht="15.75" customHeight="1">
      <c r="A5524" s="2">
        <v>45736.0</v>
      </c>
      <c r="B5524" s="3" t="s">
        <v>7</v>
      </c>
      <c r="C5524" s="3" t="s">
        <v>8</v>
      </c>
      <c r="D5524" s="3" t="s">
        <v>68</v>
      </c>
      <c r="E5524" s="3" t="s">
        <v>20</v>
      </c>
      <c r="F5524" s="3" t="s">
        <v>10561</v>
      </c>
      <c r="G5524" s="3" t="s">
        <v>10562</v>
      </c>
      <c r="H5524" s="3"/>
    </row>
    <row r="5525" ht="15.75" customHeight="1">
      <c r="A5525" s="2">
        <v>45736.0</v>
      </c>
      <c r="B5525" s="3" t="s">
        <v>7</v>
      </c>
      <c r="C5525" s="3" t="s">
        <v>8</v>
      </c>
      <c r="D5525" s="3" t="s">
        <v>34</v>
      </c>
      <c r="E5525" s="3" t="s">
        <v>258</v>
      </c>
      <c r="F5525" s="3" t="s">
        <v>10563</v>
      </c>
      <c r="G5525" s="3" t="s">
        <v>10564</v>
      </c>
      <c r="H5525" s="3"/>
    </row>
    <row r="5526" ht="15.75" customHeight="1">
      <c r="A5526" s="2">
        <v>45736.0</v>
      </c>
      <c r="B5526" s="3" t="s">
        <v>92</v>
      </c>
      <c r="C5526" s="3" t="s">
        <v>93</v>
      </c>
      <c r="D5526" s="3" t="s">
        <v>9</v>
      </c>
      <c r="E5526" s="3" t="s">
        <v>101</v>
      </c>
      <c r="F5526" s="3" t="s">
        <v>10565</v>
      </c>
      <c r="G5526" s="3" t="s">
        <v>10566</v>
      </c>
      <c r="H5526" s="3"/>
    </row>
    <row r="5527" ht="15.75" customHeight="1">
      <c r="A5527" s="2">
        <v>45736.0</v>
      </c>
      <c r="B5527" s="3" t="s">
        <v>7</v>
      </c>
      <c r="C5527" s="3" t="s">
        <v>106</v>
      </c>
      <c r="D5527" s="3" t="s">
        <v>19</v>
      </c>
      <c r="E5527" s="3" t="s">
        <v>15</v>
      </c>
      <c r="F5527" s="3" t="s">
        <v>10567</v>
      </c>
      <c r="G5527" s="3" t="s">
        <v>10568</v>
      </c>
      <c r="H5527" s="3"/>
    </row>
    <row r="5528" ht="15.75" customHeight="1">
      <c r="A5528" s="2">
        <v>45736.0</v>
      </c>
      <c r="B5528" s="3" t="s">
        <v>7</v>
      </c>
      <c r="C5528" s="3" t="s">
        <v>131</v>
      </c>
      <c r="D5528" s="3" t="s">
        <v>9</v>
      </c>
      <c r="E5528" s="3" t="s">
        <v>119</v>
      </c>
      <c r="F5528" s="3" t="s">
        <v>10569</v>
      </c>
      <c r="G5528" s="3" t="s">
        <v>10570</v>
      </c>
      <c r="H5528" s="3"/>
    </row>
    <row r="5529" ht="15.75" customHeight="1">
      <c r="A5529" s="2">
        <v>45736.0</v>
      </c>
      <c r="B5529" s="3" t="s">
        <v>7</v>
      </c>
      <c r="C5529" s="3" t="s">
        <v>118</v>
      </c>
      <c r="D5529" s="3" t="s">
        <v>38</v>
      </c>
      <c r="E5529" s="3" t="s">
        <v>109</v>
      </c>
      <c r="F5529" s="3" t="s">
        <v>10571</v>
      </c>
      <c r="G5529" s="3" t="s">
        <v>10572</v>
      </c>
      <c r="H5529" s="3"/>
    </row>
    <row r="5530" ht="15.75" customHeight="1">
      <c r="A5530" s="2">
        <v>45736.0</v>
      </c>
      <c r="B5530" s="3" t="s">
        <v>92</v>
      </c>
      <c r="C5530" s="3" t="s">
        <v>158</v>
      </c>
      <c r="D5530" s="3" t="s">
        <v>38</v>
      </c>
      <c r="E5530" s="3" t="s">
        <v>101</v>
      </c>
      <c r="F5530" s="3" t="s">
        <v>10573</v>
      </c>
      <c r="G5530" s="3" t="s">
        <v>10574</v>
      </c>
      <c r="H5530" s="3"/>
    </row>
    <row r="5531" ht="15.75" customHeight="1">
      <c r="A5531" s="2">
        <v>45736.0</v>
      </c>
      <c r="B5531" s="3" t="s">
        <v>7</v>
      </c>
      <c r="C5531" s="3" t="s">
        <v>131</v>
      </c>
      <c r="D5531" s="3" t="s">
        <v>9</v>
      </c>
      <c r="E5531" s="3" t="s">
        <v>109</v>
      </c>
      <c r="F5531" s="3" t="s">
        <v>10575</v>
      </c>
      <c r="G5531" s="3" t="s">
        <v>10576</v>
      </c>
      <c r="H5531" s="3"/>
    </row>
    <row r="5532" ht="15.75" customHeight="1">
      <c r="A5532" s="2">
        <v>45736.0</v>
      </c>
      <c r="B5532" s="3" t="s">
        <v>92</v>
      </c>
      <c r="C5532" s="3" t="s">
        <v>98</v>
      </c>
      <c r="D5532" s="3" t="s">
        <v>38</v>
      </c>
      <c r="E5532" s="3" t="s">
        <v>15</v>
      </c>
      <c r="F5532" s="3" t="s">
        <v>10577</v>
      </c>
      <c r="G5532" s="3" t="s">
        <v>10578</v>
      </c>
      <c r="H5532" s="3"/>
    </row>
    <row r="5533" ht="15.75" customHeight="1">
      <c r="A5533" s="2">
        <v>45736.0</v>
      </c>
      <c r="B5533" s="3" t="s">
        <v>92</v>
      </c>
      <c r="C5533" s="3" t="s">
        <v>98</v>
      </c>
      <c r="D5533" s="3" t="s">
        <v>63</v>
      </c>
      <c r="E5533" s="3" t="s">
        <v>109</v>
      </c>
      <c r="F5533" s="3" t="s">
        <v>10579</v>
      </c>
      <c r="G5533" s="3" t="s">
        <v>10580</v>
      </c>
      <c r="H5533" s="3"/>
    </row>
    <row r="5534" ht="15.75" customHeight="1">
      <c r="A5534" s="2">
        <v>45736.0</v>
      </c>
      <c r="B5534" s="3" t="s">
        <v>92</v>
      </c>
      <c r="C5534" s="3" t="s">
        <v>98</v>
      </c>
      <c r="D5534" s="3" t="s">
        <v>38</v>
      </c>
      <c r="E5534" s="3" t="s">
        <v>101</v>
      </c>
      <c r="F5534" s="3" t="s">
        <v>2978</v>
      </c>
      <c r="G5534" s="3" t="s">
        <v>10581</v>
      </c>
      <c r="H5534" s="3"/>
    </row>
    <row r="5535" ht="15.75" customHeight="1">
      <c r="A5535" s="2">
        <v>45736.0</v>
      </c>
      <c r="B5535" s="3" t="s">
        <v>92</v>
      </c>
      <c r="C5535" s="3" t="s">
        <v>98</v>
      </c>
      <c r="D5535" s="3" t="s">
        <v>34</v>
      </c>
      <c r="E5535" s="3" t="s">
        <v>109</v>
      </c>
      <c r="F5535" s="3" t="s">
        <v>10582</v>
      </c>
      <c r="G5535" s="3" t="s">
        <v>10583</v>
      </c>
      <c r="H5535" s="3"/>
    </row>
    <row r="5536" ht="15.75" customHeight="1">
      <c r="A5536" s="2">
        <v>45736.0</v>
      </c>
      <c r="B5536" s="3" t="s">
        <v>92</v>
      </c>
      <c r="C5536" s="3" t="s">
        <v>144</v>
      </c>
      <c r="D5536" s="3" t="s">
        <v>19</v>
      </c>
      <c r="E5536" s="3" t="s">
        <v>15</v>
      </c>
      <c r="F5536" s="3" t="s">
        <v>10584</v>
      </c>
      <c r="G5536" s="3" t="s">
        <v>10585</v>
      </c>
      <c r="H5536" s="3"/>
    </row>
    <row r="5537" ht="15.75" customHeight="1">
      <c r="A5537" s="2">
        <v>45736.0</v>
      </c>
      <c r="B5537" s="3" t="s">
        <v>92</v>
      </c>
      <c r="C5537" s="4" t="s">
        <v>149</v>
      </c>
      <c r="D5537" s="3" t="s">
        <v>23</v>
      </c>
      <c r="E5537" s="3" t="s">
        <v>20</v>
      </c>
      <c r="F5537" s="3" t="s">
        <v>2908</v>
      </c>
      <c r="G5537" s="3" t="s">
        <v>10586</v>
      </c>
      <c r="H5537" s="3"/>
    </row>
    <row r="5538" ht="15.75" customHeight="1">
      <c r="A5538" s="2">
        <v>45736.0</v>
      </c>
      <c r="B5538" s="3" t="s">
        <v>92</v>
      </c>
      <c r="C5538" s="3" t="s">
        <v>144</v>
      </c>
      <c r="D5538" s="3" t="s">
        <v>38</v>
      </c>
      <c r="E5538" s="3" t="s">
        <v>101</v>
      </c>
      <c r="F5538" s="3" t="s">
        <v>10587</v>
      </c>
      <c r="G5538" s="3" t="s">
        <v>10588</v>
      </c>
      <c r="H5538" s="3"/>
    </row>
    <row r="5539" ht="15.75" customHeight="1">
      <c r="A5539" s="2">
        <v>45736.0</v>
      </c>
      <c r="B5539" s="3" t="s">
        <v>92</v>
      </c>
      <c r="C5539" s="4" t="s">
        <v>149</v>
      </c>
      <c r="D5539" s="3" t="s">
        <v>68</v>
      </c>
      <c r="E5539" s="3" t="s">
        <v>20</v>
      </c>
      <c r="F5539" s="3" t="s">
        <v>10589</v>
      </c>
      <c r="G5539" s="3" t="s">
        <v>10590</v>
      </c>
      <c r="H5539" s="3"/>
    </row>
    <row r="5540" ht="15.75" customHeight="1">
      <c r="A5540" s="2">
        <v>45736.0</v>
      </c>
      <c r="B5540" s="3" t="s">
        <v>92</v>
      </c>
      <c r="C5540" s="4" t="s">
        <v>149</v>
      </c>
      <c r="D5540" s="3" t="s">
        <v>9</v>
      </c>
      <c r="E5540" s="3" t="s">
        <v>101</v>
      </c>
      <c r="F5540" s="3" t="s">
        <v>10591</v>
      </c>
      <c r="G5540" s="3" t="s">
        <v>10592</v>
      </c>
      <c r="H5540" s="3"/>
    </row>
    <row r="5541" ht="15.75" customHeight="1">
      <c r="A5541" s="2">
        <v>45736.0</v>
      </c>
      <c r="B5541" s="3" t="s">
        <v>92</v>
      </c>
      <c r="C5541" s="3" t="s">
        <v>158</v>
      </c>
      <c r="D5541" s="3" t="s">
        <v>26</v>
      </c>
      <c r="E5541" s="3" t="s">
        <v>15</v>
      </c>
      <c r="F5541" s="3" t="s">
        <v>10593</v>
      </c>
      <c r="G5541" s="3" t="s">
        <v>10594</v>
      </c>
      <c r="H5541" s="3"/>
    </row>
    <row r="5542" ht="15.75" customHeight="1">
      <c r="A5542" s="2">
        <v>45736.0</v>
      </c>
      <c r="B5542" s="3" t="s">
        <v>92</v>
      </c>
      <c r="C5542" s="3" t="s">
        <v>158</v>
      </c>
      <c r="D5542" s="3" t="s">
        <v>38</v>
      </c>
      <c r="E5542" s="3" t="s">
        <v>15</v>
      </c>
      <c r="F5542" s="3" t="s">
        <v>10595</v>
      </c>
      <c r="G5542" s="3" t="s">
        <v>10596</v>
      </c>
      <c r="H5542" s="3"/>
    </row>
    <row r="5543" ht="15.75" customHeight="1">
      <c r="A5543" s="2">
        <v>45736.0</v>
      </c>
      <c r="B5543" s="3" t="s">
        <v>92</v>
      </c>
      <c r="C5543" s="3" t="s">
        <v>158</v>
      </c>
      <c r="D5543" s="3" t="s">
        <v>63</v>
      </c>
      <c r="E5543" s="3" t="s">
        <v>59</v>
      </c>
      <c r="F5543" s="3" t="s">
        <v>10597</v>
      </c>
      <c r="G5543" s="3" t="s">
        <v>10598</v>
      </c>
      <c r="H5543" s="3"/>
    </row>
    <row r="5544" ht="15.75" customHeight="1">
      <c r="A5544" s="2">
        <v>45736.0</v>
      </c>
      <c r="B5544" s="3" t="s">
        <v>92</v>
      </c>
      <c r="C5544" s="3" t="s">
        <v>158</v>
      </c>
      <c r="D5544" s="3" t="s">
        <v>68</v>
      </c>
      <c r="E5544" s="3" t="s">
        <v>20</v>
      </c>
      <c r="F5544" s="3" t="s">
        <v>10599</v>
      </c>
      <c r="G5544" s="3" t="s">
        <v>10600</v>
      </c>
      <c r="H5544" s="3"/>
    </row>
    <row r="5545" ht="15.75" customHeight="1">
      <c r="A5545" s="2">
        <v>45736.0</v>
      </c>
      <c r="B5545" s="3" t="s">
        <v>92</v>
      </c>
      <c r="C5545" s="4" t="s">
        <v>149</v>
      </c>
      <c r="D5545" s="3" t="s">
        <v>63</v>
      </c>
      <c r="E5545" s="3" t="s">
        <v>59</v>
      </c>
      <c r="F5545" s="3" t="s">
        <v>10601</v>
      </c>
      <c r="G5545" s="3" t="s">
        <v>10602</v>
      </c>
      <c r="H5545" s="3"/>
    </row>
    <row r="5546" ht="15.75" customHeight="1">
      <c r="A5546" s="2">
        <v>45737.0</v>
      </c>
      <c r="B5546" s="3" t="s">
        <v>13</v>
      </c>
      <c r="C5546" s="3" t="s">
        <v>169</v>
      </c>
      <c r="D5546" s="3" t="s">
        <v>34</v>
      </c>
      <c r="E5546" s="3" t="s">
        <v>15</v>
      </c>
      <c r="F5546" s="3" t="s">
        <v>9978</v>
      </c>
      <c r="G5546" s="3" t="s">
        <v>10603</v>
      </c>
      <c r="H5546" s="3"/>
    </row>
    <row r="5547" ht="15.75" customHeight="1">
      <c r="A5547" s="2">
        <v>45737.0</v>
      </c>
      <c r="B5547" s="3" t="s">
        <v>13</v>
      </c>
      <c r="C5547" s="3" t="s">
        <v>37</v>
      </c>
      <c r="D5547" s="3" t="s">
        <v>26</v>
      </c>
      <c r="E5547" s="3" t="s">
        <v>15</v>
      </c>
      <c r="F5547" s="3" t="s">
        <v>10604</v>
      </c>
      <c r="G5547" s="3" t="s">
        <v>10605</v>
      </c>
      <c r="H5547" s="3"/>
    </row>
    <row r="5548" ht="15.75" customHeight="1">
      <c r="A5548" s="2">
        <v>45737.0</v>
      </c>
      <c r="B5548" s="3" t="s">
        <v>13</v>
      </c>
      <c r="C5548" s="3" t="s">
        <v>169</v>
      </c>
      <c r="D5548" s="3" t="s">
        <v>63</v>
      </c>
      <c r="E5548" s="3" t="s">
        <v>59</v>
      </c>
      <c r="F5548" s="3" t="s">
        <v>10606</v>
      </c>
      <c r="G5548" s="3" t="s">
        <v>10607</v>
      </c>
      <c r="H5548" s="3"/>
    </row>
    <row r="5549" ht="15.75" customHeight="1">
      <c r="A5549" s="2">
        <v>45737.0</v>
      </c>
      <c r="B5549" s="3" t="s">
        <v>13</v>
      </c>
      <c r="C5549" s="3" t="s">
        <v>169</v>
      </c>
      <c r="D5549" s="3" t="s">
        <v>38</v>
      </c>
      <c r="E5549" s="3" t="s">
        <v>20</v>
      </c>
      <c r="F5549" s="3" t="s">
        <v>10608</v>
      </c>
      <c r="G5549" s="3" t="s">
        <v>10609</v>
      </c>
      <c r="H5549" s="3"/>
    </row>
    <row r="5550" ht="15.75" customHeight="1">
      <c r="A5550" s="2">
        <v>45737.0</v>
      </c>
      <c r="B5550" s="3" t="s">
        <v>13</v>
      </c>
      <c r="C5550" s="3" t="s">
        <v>37</v>
      </c>
      <c r="D5550" s="3" t="s">
        <v>68</v>
      </c>
      <c r="E5550" s="3" t="s">
        <v>20</v>
      </c>
      <c r="F5550" s="3" t="s">
        <v>10610</v>
      </c>
      <c r="G5550" s="3" t="s">
        <v>10611</v>
      </c>
      <c r="H5550" s="3"/>
    </row>
    <row r="5551" ht="15.75" customHeight="1">
      <c r="A5551" s="2">
        <v>45737.0</v>
      </c>
      <c r="B5551" s="3" t="s">
        <v>13</v>
      </c>
      <c r="C5551" s="3" t="s">
        <v>37</v>
      </c>
      <c r="D5551" s="3" t="s">
        <v>26</v>
      </c>
      <c r="E5551" s="3" t="s">
        <v>15</v>
      </c>
      <c r="F5551" s="3" t="s">
        <v>10612</v>
      </c>
      <c r="G5551" s="3" t="s">
        <v>10613</v>
      </c>
      <c r="H5551" s="3"/>
    </row>
    <row r="5552" ht="15.75" customHeight="1">
      <c r="A5552" s="2">
        <v>45737.0</v>
      </c>
      <c r="B5552" s="3" t="s">
        <v>13</v>
      </c>
      <c r="C5552" s="3" t="s">
        <v>37</v>
      </c>
      <c r="D5552" s="3" t="s">
        <v>19</v>
      </c>
      <c r="E5552" s="3" t="s">
        <v>20</v>
      </c>
      <c r="F5552" s="3" t="s">
        <v>10614</v>
      </c>
      <c r="G5552" s="3" t="s">
        <v>10615</v>
      </c>
      <c r="H5552" s="3"/>
    </row>
    <row r="5553" ht="15.75" customHeight="1">
      <c r="A5553" s="2">
        <v>45737.0</v>
      </c>
      <c r="B5553" s="3" t="s">
        <v>13</v>
      </c>
      <c r="C5553" s="3" t="s">
        <v>18</v>
      </c>
      <c r="D5553" s="3" t="s">
        <v>26</v>
      </c>
      <c r="E5553" s="3" t="s">
        <v>15</v>
      </c>
      <c r="F5553" s="3" t="s">
        <v>10616</v>
      </c>
      <c r="G5553" s="3" t="s">
        <v>10617</v>
      </c>
      <c r="H5553" s="3"/>
    </row>
    <row r="5554" ht="15.75" customHeight="1">
      <c r="A5554" s="2">
        <v>45737.0</v>
      </c>
      <c r="B5554" s="3" t="s">
        <v>13</v>
      </c>
      <c r="C5554" s="3" t="s">
        <v>29</v>
      </c>
      <c r="D5554" s="3" t="s">
        <v>38</v>
      </c>
      <c r="E5554" s="3" t="s">
        <v>20</v>
      </c>
      <c r="F5554" s="3" t="s">
        <v>10618</v>
      </c>
      <c r="G5554" s="3" t="s">
        <v>10619</v>
      </c>
      <c r="H5554" s="3"/>
    </row>
    <row r="5555" ht="15.75" customHeight="1">
      <c r="A5555" s="2">
        <v>45737.0</v>
      </c>
      <c r="B5555" s="3" t="s">
        <v>13</v>
      </c>
      <c r="C5555" s="3" t="s">
        <v>29</v>
      </c>
      <c r="D5555" s="3" t="s">
        <v>38</v>
      </c>
      <c r="E5555" s="3" t="s">
        <v>20</v>
      </c>
      <c r="F5555" s="3" t="s">
        <v>10620</v>
      </c>
      <c r="G5555" s="3" t="s">
        <v>10621</v>
      </c>
      <c r="H5555" s="3"/>
    </row>
    <row r="5556" ht="15.75" customHeight="1">
      <c r="A5556" s="2">
        <v>45737.0</v>
      </c>
      <c r="B5556" s="3" t="s">
        <v>13</v>
      </c>
      <c r="C5556" s="3" t="s">
        <v>29</v>
      </c>
      <c r="D5556" s="3" t="s">
        <v>9</v>
      </c>
      <c r="E5556" s="3" t="s">
        <v>101</v>
      </c>
      <c r="F5556" s="3" t="s">
        <v>10622</v>
      </c>
      <c r="G5556" s="3" t="s">
        <v>10623</v>
      </c>
      <c r="H5556" s="3"/>
    </row>
    <row r="5557" ht="15.75" customHeight="1">
      <c r="A5557" s="2">
        <v>45737.0</v>
      </c>
      <c r="B5557" s="3" t="s">
        <v>13</v>
      </c>
      <c r="C5557" s="3" t="s">
        <v>29</v>
      </c>
      <c r="D5557" s="3" t="s">
        <v>19</v>
      </c>
      <c r="E5557" s="3" t="s">
        <v>20</v>
      </c>
      <c r="F5557" s="3" t="s">
        <v>10624</v>
      </c>
      <c r="G5557" s="3" t="s">
        <v>10625</v>
      </c>
      <c r="H5557" s="3"/>
    </row>
    <row r="5558" ht="15.75" customHeight="1">
      <c r="A5558" s="2">
        <v>45737.0</v>
      </c>
      <c r="B5558" s="3" t="s">
        <v>13</v>
      </c>
      <c r="C5558" s="3" t="s">
        <v>29</v>
      </c>
      <c r="D5558" s="3" t="s">
        <v>26</v>
      </c>
      <c r="E5558" s="3" t="s">
        <v>15</v>
      </c>
      <c r="F5558" s="3" t="s">
        <v>10626</v>
      </c>
      <c r="G5558" s="3" t="s">
        <v>10627</v>
      </c>
      <c r="H5558" s="3"/>
    </row>
    <row r="5559" ht="15.75" customHeight="1">
      <c r="A5559" s="2">
        <v>45737.0</v>
      </c>
      <c r="B5559" s="3" t="s">
        <v>13</v>
      </c>
      <c r="C5559" s="3" t="s">
        <v>18</v>
      </c>
      <c r="D5559" s="3" t="s">
        <v>63</v>
      </c>
      <c r="E5559" s="3" t="s">
        <v>59</v>
      </c>
      <c r="F5559" s="3" t="s">
        <v>10628</v>
      </c>
      <c r="G5559" s="3" t="s">
        <v>10629</v>
      </c>
      <c r="H5559" s="3"/>
    </row>
    <row r="5560" ht="15.75" customHeight="1">
      <c r="A5560" s="2">
        <v>45737.0</v>
      </c>
      <c r="B5560" s="3" t="s">
        <v>57</v>
      </c>
      <c r="C5560" s="3" t="s">
        <v>58</v>
      </c>
      <c r="D5560" s="3" t="s">
        <v>9</v>
      </c>
      <c r="E5560" s="3" t="s">
        <v>20</v>
      </c>
      <c r="F5560" s="3" t="s">
        <v>8564</v>
      </c>
      <c r="G5560" s="3" t="s">
        <v>10630</v>
      </c>
      <c r="H5560" s="3"/>
    </row>
    <row r="5561" ht="15.75" customHeight="1">
      <c r="A5561" s="2">
        <v>45737.0</v>
      </c>
      <c r="B5561" s="3" t="s">
        <v>13</v>
      </c>
      <c r="C5561" s="3" t="s">
        <v>37</v>
      </c>
      <c r="D5561" s="3" t="s">
        <v>68</v>
      </c>
      <c r="E5561" s="3" t="s">
        <v>20</v>
      </c>
      <c r="F5561" s="3" t="s">
        <v>10631</v>
      </c>
      <c r="G5561" s="3" t="s">
        <v>10632</v>
      </c>
      <c r="H5561" s="3"/>
    </row>
    <row r="5562" ht="15.75" customHeight="1">
      <c r="A5562" s="2">
        <v>45737.0</v>
      </c>
      <c r="B5562" s="3" t="s">
        <v>57</v>
      </c>
      <c r="C5562" s="3" t="s">
        <v>58</v>
      </c>
      <c r="D5562" s="3" t="s">
        <v>26</v>
      </c>
      <c r="E5562" s="3" t="s">
        <v>20</v>
      </c>
      <c r="F5562" s="3" t="s">
        <v>10633</v>
      </c>
      <c r="G5562" s="3" t="s">
        <v>10634</v>
      </c>
      <c r="H5562" s="3"/>
    </row>
    <row r="5563" ht="15.75" customHeight="1">
      <c r="A5563" s="2">
        <v>45737.0</v>
      </c>
      <c r="B5563" s="3" t="s">
        <v>57</v>
      </c>
      <c r="C5563" s="3" t="s">
        <v>85</v>
      </c>
      <c r="D5563" s="3" t="s">
        <v>34</v>
      </c>
      <c r="E5563" s="3" t="s">
        <v>15</v>
      </c>
      <c r="F5563" s="3" t="s">
        <v>10635</v>
      </c>
      <c r="G5563" s="3" t="s">
        <v>10636</v>
      </c>
      <c r="H5563" s="3"/>
    </row>
    <row r="5564" ht="15.75" customHeight="1">
      <c r="A5564" s="2">
        <v>45737.0</v>
      </c>
      <c r="B5564" s="3" t="s">
        <v>57</v>
      </c>
      <c r="C5564" s="4" t="s">
        <v>62</v>
      </c>
      <c r="D5564" s="3" t="s">
        <v>38</v>
      </c>
      <c r="E5564" s="3" t="s">
        <v>20</v>
      </c>
      <c r="F5564" s="3" t="s">
        <v>10637</v>
      </c>
      <c r="G5564" s="3" t="s">
        <v>10638</v>
      </c>
      <c r="H5564" s="3"/>
    </row>
    <row r="5565" ht="15.75" customHeight="1">
      <c r="A5565" s="2">
        <v>45737.0</v>
      </c>
      <c r="B5565" s="3" t="s">
        <v>13</v>
      </c>
      <c r="C5565" s="3" t="s">
        <v>18</v>
      </c>
      <c r="D5565" s="3" t="s">
        <v>23</v>
      </c>
      <c r="E5565" s="3" t="s">
        <v>20</v>
      </c>
      <c r="F5565" s="3" t="s">
        <v>10639</v>
      </c>
      <c r="G5565" s="3" t="s">
        <v>10640</v>
      </c>
      <c r="H5565" s="3"/>
    </row>
    <row r="5566" ht="15.75" customHeight="1">
      <c r="A5566" s="2">
        <v>45737.0</v>
      </c>
      <c r="B5566" s="3" t="s">
        <v>57</v>
      </c>
      <c r="C5566" s="3" t="s">
        <v>85</v>
      </c>
      <c r="D5566" s="3" t="s">
        <v>34</v>
      </c>
      <c r="E5566" s="3" t="s">
        <v>20</v>
      </c>
      <c r="F5566" s="3" t="s">
        <v>10641</v>
      </c>
      <c r="G5566" s="3" t="s">
        <v>10642</v>
      </c>
      <c r="H5566" s="3"/>
    </row>
    <row r="5567" ht="15.75" customHeight="1">
      <c r="A5567" s="2">
        <v>45737.0</v>
      </c>
      <c r="B5567" s="3" t="s">
        <v>57</v>
      </c>
      <c r="C5567" s="3" t="s">
        <v>85</v>
      </c>
      <c r="D5567" s="3" t="s">
        <v>19</v>
      </c>
      <c r="E5567" s="3" t="s">
        <v>59</v>
      </c>
      <c r="F5567" s="3" t="s">
        <v>10643</v>
      </c>
      <c r="G5567" s="3" t="s">
        <v>10644</v>
      </c>
      <c r="H5567" s="3"/>
    </row>
    <row r="5568" ht="15.75" customHeight="1">
      <c r="A5568" s="2">
        <v>45737.0</v>
      </c>
      <c r="B5568" s="3" t="s">
        <v>57</v>
      </c>
      <c r="C5568" s="3" t="s">
        <v>85</v>
      </c>
      <c r="D5568" s="3" t="s">
        <v>9</v>
      </c>
      <c r="E5568" s="3" t="s">
        <v>15</v>
      </c>
      <c r="F5568" s="3" t="s">
        <v>10645</v>
      </c>
      <c r="G5568" s="3" t="s">
        <v>10646</v>
      </c>
      <c r="H5568" s="3"/>
    </row>
    <row r="5569" ht="15.75" customHeight="1">
      <c r="A5569" s="2">
        <v>45737.0</v>
      </c>
      <c r="B5569" s="3" t="s">
        <v>57</v>
      </c>
      <c r="C5569" s="3" t="s">
        <v>85</v>
      </c>
      <c r="D5569" s="3" t="s">
        <v>19</v>
      </c>
      <c r="E5569" s="3" t="s">
        <v>59</v>
      </c>
      <c r="F5569" s="3" t="s">
        <v>10647</v>
      </c>
      <c r="G5569" s="3" t="s">
        <v>10648</v>
      </c>
      <c r="H5569" s="3"/>
    </row>
    <row r="5570" ht="15.75" customHeight="1">
      <c r="A5570" s="2">
        <v>45737.0</v>
      </c>
      <c r="B5570" s="3" t="s">
        <v>57</v>
      </c>
      <c r="C5570" s="3" t="s">
        <v>80</v>
      </c>
      <c r="D5570" s="3" t="s">
        <v>9</v>
      </c>
      <c r="E5570" s="3" t="s">
        <v>15</v>
      </c>
      <c r="F5570" s="3" t="s">
        <v>10649</v>
      </c>
      <c r="G5570" s="3" t="s">
        <v>10650</v>
      </c>
      <c r="H5570" s="3"/>
    </row>
    <row r="5571" ht="15.75" customHeight="1">
      <c r="A5571" s="2">
        <v>45737.0</v>
      </c>
      <c r="B5571" s="3" t="s">
        <v>57</v>
      </c>
      <c r="C5571" s="3" t="s">
        <v>80</v>
      </c>
      <c r="D5571" s="3" t="s">
        <v>38</v>
      </c>
      <c r="E5571" s="3" t="s">
        <v>20</v>
      </c>
      <c r="F5571" s="3" t="s">
        <v>10392</v>
      </c>
      <c r="G5571" s="3" t="s">
        <v>10651</v>
      </c>
      <c r="H5571" s="3"/>
    </row>
    <row r="5572" ht="15.75" customHeight="1">
      <c r="A5572" s="2">
        <v>45737.0</v>
      </c>
      <c r="B5572" s="3" t="s">
        <v>57</v>
      </c>
      <c r="C5572" s="3" t="s">
        <v>80</v>
      </c>
      <c r="D5572" s="3" t="s">
        <v>38</v>
      </c>
      <c r="E5572" s="3" t="s">
        <v>20</v>
      </c>
      <c r="F5572" s="3" t="s">
        <v>10652</v>
      </c>
      <c r="G5572" s="3" t="s">
        <v>9023</v>
      </c>
      <c r="H5572" s="3"/>
    </row>
    <row r="5573" ht="15.75" customHeight="1">
      <c r="A5573" s="2">
        <v>45737.0</v>
      </c>
      <c r="B5573" s="3" t="s">
        <v>57</v>
      </c>
      <c r="C5573" s="3" t="s">
        <v>80</v>
      </c>
      <c r="D5573" s="3" t="s">
        <v>38</v>
      </c>
      <c r="E5573" s="3" t="s">
        <v>20</v>
      </c>
      <c r="F5573" s="3" t="s">
        <v>2723</v>
      </c>
      <c r="G5573" s="3" t="s">
        <v>7318</v>
      </c>
      <c r="H5573" s="3"/>
    </row>
    <row r="5574" ht="15.75" customHeight="1">
      <c r="A5574" s="2">
        <v>45737.0</v>
      </c>
      <c r="B5574" s="3" t="s">
        <v>57</v>
      </c>
      <c r="C5574" s="3" t="s">
        <v>71</v>
      </c>
      <c r="D5574" s="3" t="s">
        <v>26</v>
      </c>
      <c r="E5574" s="3" t="s">
        <v>20</v>
      </c>
      <c r="F5574" s="3" t="s">
        <v>10653</v>
      </c>
      <c r="G5574" s="3" t="s">
        <v>10654</v>
      </c>
      <c r="H5574" s="3"/>
    </row>
    <row r="5575" ht="15.75" customHeight="1">
      <c r="A5575" s="2">
        <v>45737.0</v>
      </c>
      <c r="B5575" s="3" t="s">
        <v>57</v>
      </c>
      <c r="C5575" s="3" t="s">
        <v>71</v>
      </c>
      <c r="D5575" s="3" t="s">
        <v>26</v>
      </c>
      <c r="E5575" s="3" t="s">
        <v>20</v>
      </c>
      <c r="F5575" s="3" t="s">
        <v>9874</v>
      </c>
      <c r="G5575" s="3" t="s">
        <v>10655</v>
      </c>
      <c r="H5575" s="3"/>
    </row>
    <row r="5576" ht="15.75" customHeight="1">
      <c r="A5576" s="2">
        <v>45737.0</v>
      </c>
      <c r="B5576" s="3" t="s">
        <v>57</v>
      </c>
      <c r="C5576" s="3" t="s">
        <v>71</v>
      </c>
      <c r="D5576" s="3" t="s">
        <v>9</v>
      </c>
      <c r="E5576" s="3" t="s">
        <v>20</v>
      </c>
      <c r="F5576" s="3" t="s">
        <v>10656</v>
      </c>
      <c r="G5576" s="3" t="s">
        <v>10657</v>
      </c>
      <c r="H5576" s="3"/>
    </row>
    <row r="5577" ht="15.75" customHeight="1">
      <c r="A5577" s="2">
        <v>45737.0</v>
      </c>
      <c r="B5577" s="3" t="s">
        <v>57</v>
      </c>
      <c r="C5577" s="4" t="s">
        <v>62</v>
      </c>
      <c r="D5577" s="3" t="s">
        <v>63</v>
      </c>
      <c r="E5577" s="3" t="s">
        <v>59</v>
      </c>
      <c r="F5577" s="3" t="s">
        <v>10658</v>
      </c>
      <c r="G5577" s="3" t="s">
        <v>10659</v>
      </c>
      <c r="H5577" s="3"/>
    </row>
    <row r="5578" ht="15.75" customHeight="1">
      <c r="A5578" s="2">
        <v>45737.0</v>
      </c>
      <c r="B5578" s="3" t="s">
        <v>57</v>
      </c>
      <c r="C5578" s="4" t="s">
        <v>62</v>
      </c>
      <c r="D5578" s="3" t="s">
        <v>23</v>
      </c>
      <c r="E5578" s="3" t="s">
        <v>59</v>
      </c>
      <c r="F5578" s="3" t="s">
        <v>10660</v>
      </c>
      <c r="G5578" s="3" t="s">
        <v>914</v>
      </c>
      <c r="H5578" s="3"/>
    </row>
    <row r="5579" ht="15.75" customHeight="1">
      <c r="A5579" s="2">
        <v>45737.0</v>
      </c>
      <c r="B5579" s="3" t="s">
        <v>57</v>
      </c>
      <c r="C5579" s="4" t="s">
        <v>62</v>
      </c>
      <c r="D5579" s="3" t="s">
        <v>38</v>
      </c>
      <c r="E5579" s="3" t="s">
        <v>20</v>
      </c>
      <c r="F5579" s="3" t="s">
        <v>10661</v>
      </c>
      <c r="G5579" s="3" t="s">
        <v>10662</v>
      </c>
      <c r="H5579" s="3"/>
    </row>
    <row r="5580" ht="15.75" customHeight="1">
      <c r="A5580" s="2">
        <v>45737.0</v>
      </c>
      <c r="B5580" s="3" t="s">
        <v>57</v>
      </c>
      <c r="C5580" s="4" t="s">
        <v>62</v>
      </c>
      <c r="D5580" s="3" t="s">
        <v>26</v>
      </c>
      <c r="E5580" s="3" t="s">
        <v>20</v>
      </c>
      <c r="F5580" s="3" t="s">
        <v>10663</v>
      </c>
      <c r="G5580" s="3" t="s">
        <v>5295</v>
      </c>
      <c r="H5580" s="3"/>
    </row>
    <row r="5581" ht="15.75" customHeight="1">
      <c r="A5581" s="2">
        <v>45737.0</v>
      </c>
      <c r="B5581" s="3" t="s">
        <v>13</v>
      </c>
      <c r="C5581" s="3" t="s">
        <v>14</v>
      </c>
      <c r="D5581" s="3" t="s">
        <v>34</v>
      </c>
      <c r="E5581" s="3" t="s">
        <v>15</v>
      </c>
      <c r="F5581" s="3" t="s">
        <v>10664</v>
      </c>
      <c r="G5581" s="3" t="s">
        <v>10665</v>
      </c>
      <c r="H5581" s="3"/>
    </row>
    <row r="5582" ht="15.75" customHeight="1">
      <c r="A5582" s="2">
        <v>45737.0</v>
      </c>
      <c r="B5582" s="3" t="s">
        <v>13</v>
      </c>
      <c r="C5582" s="3" t="s">
        <v>18</v>
      </c>
      <c r="D5582" s="3" t="s">
        <v>19</v>
      </c>
      <c r="E5582" s="3" t="s">
        <v>20</v>
      </c>
      <c r="F5582" s="3" t="s">
        <v>10666</v>
      </c>
      <c r="G5582" s="3" t="s">
        <v>7539</v>
      </c>
      <c r="H5582" s="3"/>
    </row>
    <row r="5583" ht="15.75" customHeight="1">
      <c r="A5583" s="2">
        <v>45737.0</v>
      </c>
      <c r="B5583" s="3" t="s">
        <v>7</v>
      </c>
      <c r="C5583" s="3" t="s">
        <v>118</v>
      </c>
      <c r="D5583" s="3" t="s">
        <v>26</v>
      </c>
      <c r="E5583" s="3" t="s">
        <v>258</v>
      </c>
      <c r="F5583" s="3" t="s">
        <v>10667</v>
      </c>
      <c r="G5583" s="3" t="s">
        <v>10668</v>
      </c>
      <c r="H5583" s="3"/>
    </row>
    <row r="5584" ht="15.75" customHeight="1">
      <c r="A5584" s="2">
        <v>45737.0</v>
      </c>
      <c r="B5584" s="3" t="s">
        <v>7</v>
      </c>
      <c r="C5584" s="3" t="s">
        <v>126</v>
      </c>
      <c r="D5584" s="3" t="s">
        <v>38</v>
      </c>
      <c r="E5584" s="3" t="s">
        <v>101</v>
      </c>
      <c r="F5584" s="3" t="s">
        <v>10669</v>
      </c>
      <c r="G5584" s="3" t="s">
        <v>10670</v>
      </c>
      <c r="H5584" s="3"/>
    </row>
    <row r="5585" ht="15.75" customHeight="1">
      <c r="A5585" s="2">
        <v>45737.0</v>
      </c>
      <c r="B5585" s="3" t="s">
        <v>7</v>
      </c>
      <c r="C5585" s="3" t="s">
        <v>126</v>
      </c>
      <c r="D5585" s="3" t="s">
        <v>34</v>
      </c>
      <c r="E5585" s="3" t="s">
        <v>109</v>
      </c>
      <c r="F5585" s="3" t="s">
        <v>10671</v>
      </c>
      <c r="G5585" s="3" t="s">
        <v>10672</v>
      </c>
      <c r="H5585" s="3"/>
    </row>
    <row r="5586" ht="15.75" customHeight="1">
      <c r="A5586" s="2">
        <v>45737.0</v>
      </c>
      <c r="B5586" s="3" t="s">
        <v>7</v>
      </c>
      <c r="C5586" s="3" t="s">
        <v>126</v>
      </c>
      <c r="D5586" s="3" t="s">
        <v>26</v>
      </c>
      <c r="E5586" s="3" t="s">
        <v>119</v>
      </c>
      <c r="F5586" s="3" t="s">
        <v>10673</v>
      </c>
      <c r="G5586" s="3" t="s">
        <v>10674</v>
      </c>
      <c r="H5586" s="3"/>
    </row>
    <row r="5587" ht="15.75" customHeight="1">
      <c r="A5587" s="2">
        <v>45737.0</v>
      </c>
      <c r="B5587" s="3" t="s">
        <v>7</v>
      </c>
      <c r="C5587" s="3" t="s">
        <v>126</v>
      </c>
      <c r="D5587" s="3" t="s">
        <v>68</v>
      </c>
      <c r="E5587" s="3" t="s">
        <v>15</v>
      </c>
      <c r="F5587" s="3" t="s">
        <v>10675</v>
      </c>
      <c r="G5587" s="3" t="s">
        <v>10676</v>
      </c>
      <c r="H5587" s="3"/>
    </row>
    <row r="5588" ht="15.75" customHeight="1">
      <c r="A5588" s="2">
        <v>45737.0</v>
      </c>
      <c r="B5588" s="3" t="s">
        <v>7</v>
      </c>
      <c r="C5588" s="3" t="s">
        <v>118</v>
      </c>
      <c r="D5588" s="3" t="s">
        <v>63</v>
      </c>
      <c r="E5588" s="3" t="s">
        <v>20</v>
      </c>
      <c r="F5588" s="3" t="s">
        <v>10677</v>
      </c>
      <c r="G5588" s="3" t="s">
        <v>10678</v>
      </c>
      <c r="H5588" s="3"/>
    </row>
    <row r="5589" ht="15.75" customHeight="1">
      <c r="A5589" s="2">
        <v>45737.0</v>
      </c>
      <c r="B5589" s="3" t="s">
        <v>7</v>
      </c>
      <c r="C5589" s="3" t="s">
        <v>118</v>
      </c>
      <c r="D5589" s="3" t="s">
        <v>34</v>
      </c>
      <c r="E5589" s="3" t="s">
        <v>10</v>
      </c>
      <c r="F5589" s="3" t="s">
        <v>10679</v>
      </c>
      <c r="G5589" s="3" t="s">
        <v>3474</v>
      </c>
      <c r="H5589" s="3"/>
    </row>
    <row r="5590" ht="15.75" customHeight="1">
      <c r="A5590" s="2">
        <v>45737.0</v>
      </c>
      <c r="B5590" s="3" t="s">
        <v>7</v>
      </c>
      <c r="C5590" s="3" t="s">
        <v>118</v>
      </c>
      <c r="D5590" s="3" t="s">
        <v>63</v>
      </c>
      <c r="E5590" s="3" t="s">
        <v>20</v>
      </c>
      <c r="F5590" s="3" t="s">
        <v>10680</v>
      </c>
      <c r="G5590" s="3" t="s">
        <v>10681</v>
      </c>
      <c r="H5590" s="3"/>
    </row>
    <row r="5591" ht="15.75" customHeight="1">
      <c r="A5591" s="2">
        <v>45737.0</v>
      </c>
      <c r="B5591" s="3" t="s">
        <v>7</v>
      </c>
      <c r="C5591" s="3" t="s">
        <v>118</v>
      </c>
      <c r="D5591" s="3" t="s">
        <v>38</v>
      </c>
      <c r="E5591" s="3" t="s">
        <v>101</v>
      </c>
      <c r="F5591" s="3" t="s">
        <v>10682</v>
      </c>
      <c r="G5591" s="3" t="s">
        <v>10683</v>
      </c>
      <c r="H5591" s="3"/>
    </row>
    <row r="5592" ht="15.75" customHeight="1">
      <c r="A5592" s="2">
        <v>45737.0</v>
      </c>
      <c r="B5592" s="3" t="s">
        <v>7</v>
      </c>
      <c r="C5592" s="3" t="s">
        <v>106</v>
      </c>
      <c r="D5592" s="3" t="s">
        <v>26</v>
      </c>
      <c r="E5592" s="3" t="s">
        <v>258</v>
      </c>
      <c r="F5592" s="3" t="s">
        <v>10684</v>
      </c>
      <c r="G5592" s="3" t="s">
        <v>10685</v>
      </c>
      <c r="H5592" s="3"/>
    </row>
    <row r="5593" ht="15.75" customHeight="1">
      <c r="A5593" s="2">
        <v>45737.0</v>
      </c>
      <c r="B5593" s="3" t="s">
        <v>7</v>
      </c>
      <c r="C5593" s="3" t="s">
        <v>106</v>
      </c>
      <c r="D5593" s="3" t="s">
        <v>9</v>
      </c>
      <c r="E5593" s="3" t="s">
        <v>10</v>
      </c>
      <c r="F5593" s="3" t="s">
        <v>10686</v>
      </c>
      <c r="G5593" s="3" t="s">
        <v>10687</v>
      </c>
      <c r="H5593" s="3"/>
    </row>
    <row r="5594" ht="15.75" customHeight="1">
      <c r="A5594" s="2">
        <v>45737.0</v>
      </c>
      <c r="B5594" s="3" t="s">
        <v>7</v>
      </c>
      <c r="C5594" s="3" t="s">
        <v>8</v>
      </c>
      <c r="D5594" s="3" t="s">
        <v>19</v>
      </c>
      <c r="E5594" s="3" t="s">
        <v>15</v>
      </c>
      <c r="F5594" s="3" t="s">
        <v>10688</v>
      </c>
      <c r="G5594" s="3" t="s">
        <v>10689</v>
      </c>
      <c r="H5594" s="3"/>
    </row>
    <row r="5595" ht="15.75" customHeight="1">
      <c r="A5595" s="2">
        <v>45737.0</v>
      </c>
      <c r="B5595" s="3" t="s">
        <v>7</v>
      </c>
      <c r="C5595" s="3" t="s">
        <v>8</v>
      </c>
      <c r="D5595" s="3" t="s">
        <v>68</v>
      </c>
      <c r="E5595" s="3" t="s">
        <v>15</v>
      </c>
      <c r="F5595" s="3" t="s">
        <v>10690</v>
      </c>
      <c r="G5595" s="3" t="s">
        <v>10691</v>
      </c>
      <c r="H5595" s="3"/>
    </row>
    <row r="5596" ht="15.75" customHeight="1">
      <c r="A5596" s="2">
        <v>45737.0</v>
      </c>
      <c r="B5596" s="3" t="s">
        <v>7</v>
      </c>
      <c r="C5596" s="3" t="s">
        <v>8</v>
      </c>
      <c r="D5596" s="3" t="s">
        <v>23</v>
      </c>
      <c r="E5596" s="3" t="s">
        <v>15</v>
      </c>
      <c r="F5596" s="3" t="s">
        <v>10692</v>
      </c>
      <c r="G5596" s="3" t="s">
        <v>10693</v>
      </c>
      <c r="H5596" s="3"/>
    </row>
    <row r="5597" ht="15.75" customHeight="1">
      <c r="A5597" s="2">
        <v>45737.0</v>
      </c>
      <c r="B5597" s="3" t="s">
        <v>7</v>
      </c>
      <c r="C5597" s="3" t="s">
        <v>8</v>
      </c>
      <c r="D5597" s="3" t="s">
        <v>34</v>
      </c>
      <c r="E5597" s="3" t="s">
        <v>10</v>
      </c>
      <c r="F5597" s="3" t="s">
        <v>10694</v>
      </c>
      <c r="G5597" s="3" t="s">
        <v>10695</v>
      </c>
      <c r="H5597" s="3"/>
    </row>
    <row r="5598" ht="15.75" customHeight="1">
      <c r="A5598" s="2">
        <v>45737.0</v>
      </c>
      <c r="B5598" s="3" t="s">
        <v>13</v>
      </c>
      <c r="C5598" s="3" t="s">
        <v>14</v>
      </c>
      <c r="D5598" s="3" t="s">
        <v>63</v>
      </c>
      <c r="E5598" s="3" t="s">
        <v>15</v>
      </c>
      <c r="F5598" s="3" t="s">
        <v>10696</v>
      </c>
      <c r="G5598" s="3" t="s">
        <v>10697</v>
      </c>
      <c r="H5598" s="3"/>
    </row>
    <row r="5599" ht="15.75" customHeight="1">
      <c r="A5599" s="2">
        <v>45737.0</v>
      </c>
      <c r="B5599" s="3" t="s">
        <v>7</v>
      </c>
      <c r="C5599" s="3" t="s">
        <v>131</v>
      </c>
      <c r="D5599" s="3" t="s">
        <v>68</v>
      </c>
      <c r="E5599" s="3" t="s">
        <v>15</v>
      </c>
      <c r="F5599" s="3" t="s">
        <v>10698</v>
      </c>
      <c r="G5599" s="3" t="s">
        <v>10699</v>
      </c>
      <c r="H5599" s="3"/>
    </row>
    <row r="5600" ht="15.75" customHeight="1">
      <c r="A5600" s="2">
        <v>45737.0</v>
      </c>
      <c r="B5600" s="3" t="s">
        <v>7</v>
      </c>
      <c r="C5600" s="3" t="s">
        <v>131</v>
      </c>
      <c r="D5600" s="3" t="s">
        <v>63</v>
      </c>
      <c r="E5600" s="3" t="s">
        <v>15</v>
      </c>
      <c r="F5600" s="3" t="s">
        <v>10700</v>
      </c>
      <c r="G5600" s="3" t="s">
        <v>10701</v>
      </c>
      <c r="H5600" s="3"/>
    </row>
    <row r="5601" ht="15.75" customHeight="1">
      <c r="A5601" s="2">
        <v>45737.0</v>
      </c>
      <c r="B5601" s="3" t="s">
        <v>7</v>
      </c>
      <c r="C5601" s="3" t="s">
        <v>126</v>
      </c>
      <c r="D5601" s="3" t="s">
        <v>34</v>
      </c>
      <c r="E5601" s="3" t="s">
        <v>10</v>
      </c>
      <c r="F5601" s="3" t="s">
        <v>10702</v>
      </c>
      <c r="G5601" s="3" t="s">
        <v>10703</v>
      </c>
      <c r="H5601" s="3"/>
    </row>
    <row r="5602" ht="15.75" customHeight="1">
      <c r="A5602" s="2">
        <v>45737.0</v>
      </c>
      <c r="B5602" s="3" t="s">
        <v>92</v>
      </c>
      <c r="C5602" s="3" t="s">
        <v>158</v>
      </c>
      <c r="D5602" s="3" t="s">
        <v>68</v>
      </c>
      <c r="E5602" s="3" t="s">
        <v>20</v>
      </c>
      <c r="F5602" s="3" t="s">
        <v>10704</v>
      </c>
      <c r="G5602" s="3" t="s">
        <v>10705</v>
      </c>
      <c r="H5602" s="3"/>
    </row>
    <row r="5603" ht="15.75" customHeight="1">
      <c r="A5603" s="2">
        <v>45737.0</v>
      </c>
      <c r="B5603" s="3" t="s">
        <v>92</v>
      </c>
      <c r="C5603" s="3" t="s">
        <v>93</v>
      </c>
      <c r="D5603" s="3" t="s">
        <v>19</v>
      </c>
      <c r="E5603" s="3" t="s">
        <v>20</v>
      </c>
      <c r="F5603" s="3" t="s">
        <v>10706</v>
      </c>
      <c r="G5603" s="3" t="s">
        <v>10707</v>
      </c>
      <c r="H5603" s="3"/>
    </row>
    <row r="5604" ht="15.75" customHeight="1">
      <c r="A5604" s="2">
        <v>45737.0</v>
      </c>
      <c r="B5604" s="3" t="s">
        <v>92</v>
      </c>
      <c r="C5604" s="3" t="s">
        <v>93</v>
      </c>
      <c r="D5604" s="3" t="s">
        <v>23</v>
      </c>
      <c r="E5604" s="3" t="s">
        <v>20</v>
      </c>
      <c r="F5604" s="3" t="s">
        <v>10708</v>
      </c>
      <c r="G5604" s="3" t="s">
        <v>10709</v>
      </c>
      <c r="H5604" s="3"/>
    </row>
    <row r="5605" ht="15.75" customHeight="1">
      <c r="A5605" s="2">
        <v>45737.0</v>
      </c>
      <c r="B5605" s="3" t="s">
        <v>92</v>
      </c>
      <c r="C5605" s="3" t="s">
        <v>93</v>
      </c>
      <c r="D5605" s="3" t="s">
        <v>23</v>
      </c>
      <c r="E5605" s="3" t="s">
        <v>15</v>
      </c>
      <c r="F5605" s="3" t="s">
        <v>10710</v>
      </c>
      <c r="G5605" s="3" t="s">
        <v>9684</v>
      </c>
      <c r="H5605" s="3"/>
    </row>
    <row r="5606" ht="15.75" customHeight="1">
      <c r="A5606" s="2">
        <v>45737.0</v>
      </c>
      <c r="B5606" s="3" t="s">
        <v>92</v>
      </c>
      <c r="C5606" s="3" t="s">
        <v>93</v>
      </c>
      <c r="D5606" s="3" t="s">
        <v>9</v>
      </c>
      <c r="E5606" s="3" t="s">
        <v>101</v>
      </c>
      <c r="F5606" s="3" t="s">
        <v>10711</v>
      </c>
      <c r="G5606" s="3" t="s">
        <v>10712</v>
      </c>
      <c r="H5606" s="3"/>
    </row>
    <row r="5607" ht="15.75" customHeight="1">
      <c r="A5607" s="2">
        <v>45737.0</v>
      </c>
      <c r="B5607" s="3" t="s">
        <v>92</v>
      </c>
      <c r="C5607" s="3" t="s">
        <v>98</v>
      </c>
      <c r="D5607" s="3" t="s">
        <v>19</v>
      </c>
      <c r="E5607" s="3" t="s">
        <v>15</v>
      </c>
      <c r="F5607" s="3" t="s">
        <v>10713</v>
      </c>
      <c r="G5607" s="3" t="s">
        <v>10714</v>
      </c>
      <c r="H5607" s="3"/>
    </row>
    <row r="5608" ht="15.75" customHeight="1">
      <c r="A5608" s="2">
        <v>45737.0</v>
      </c>
      <c r="B5608" s="3" t="s">
        <v>92</v>
      </c>
      <c r="C5608" s="3" t="s">
        <v>158</v>
      </c>
      <c r="D5608" s="3" t="s">
        <v>9</v>
      </c>
      <c r="E5608" s="3" t="s">
        <v>109</v>
      </c>
      <c r="F5608" s="3" t="s">
        <v>10715</v>
      </c>
      <c r="G5608" s="3" t="s">
        <v>10716</v>
      </c>
      <c r="H5608" s="3"/>
    </row>
    <row r="5609" ht="15.75" customHeight="1">
      <c r="A5609" s="2">
        <v>45737.0</v>
      </c>
      <c r="B5609" s="3" t="s">
        <v>92</v>
      </c>
      <c r="C5609" s="3" t="s">
        <v>144</v>
      </c>
      <c r="D5609" s="3" t="s">
        <v>26</v>
      </c>
      <c r="E5609" s="3" t="s">
        <v>15</v>
      </c>
      <c r="F5609" s="3" t="s">
        <v>10717</v>
      </c>
      <c r="G5609" s="3" t="s">
        <v>10718</v>
      </c>
      <c r="H5609" s="3"/>
    </row>
    <row r="5610" ht="15.75" customHeight="1">
      <c r="A5610" s="2">
        <v>45737.0</v>
      </c>
      <c r="B5610" s="3" t="s">
        <v>92</v>
      </c>
      <c r="C5610" s="3" t="s">
        <v>144</v>
      </c>
      <c r="D5610" s="3" t="s">
        <v>38</v>
      </c>
      <c r="E5610" s="3" t="s">
        <v>15</v>
      </c>
      <c r="F5610" s="3" t="s">
        <v>10719</v>
      </c>
      <c r="G5610" s="3" t="s">
        <v>5384</v>
      </c>
      <c r="H5610" s="3"/>
    </row>
    <row r="5611" ht="15.75" customHeight="1">
      <c r="A5611" s="2">
        <v>45737.0</v>
      </c>
      <c r="B5611" s="3" t="s">
        <v>92</v>
      </c>
      <c r="C5611" s="3" t="s">
        <v>98</v>
      </c>
      <c r="D5611" s="3" t="s">
        <v>23</v>
      </c>
      <c r="E5611" s="3" t="s">
        <v>15</v>
      </c>
      <c r="F5611" s="3" t="s">
        <v>10720</v>
      </c>
      <c r="G5611" s="3" t="s">
        <v>10721</v>
      </c>
      <c r="H5611" s="3"/>
    </row>
    <row r="5612" ht="15.75" customHeight="1">
      <c r="A5612" s="2">
        <v>45737.0</v>
      </c>
      <c r="B5612" s="3" t="s">
        <v>92</v>
      </c>
      <c r="C5612" s="3" t="s">
        <v>144</v>
      </c>
      <c r="D5612" s="3" t="s">
        <v>23</v>
      </c>
      <c r="E5612" s="3" t="s">
        <v>20</v>
      </c>
      <c r="F5612" s="3" t="s">
        <v>10722</v>
      </c>
      <c r="G5612" s="3" t="s">
        <v>10723</v>
      </c>
      <c r="H5612" s="3"/>
    </row>
    <row r="5613" ht="15.75" customHeight="1">
      <c r="A5613" s="2">
        <v>45737.0</v>
      </c>
      <c r="B5613" s="3" t="s">
        <v>92</v>
      </c>
      <c r="C5613" s="4" t="s">
        <v>149</v>
      </c>
      <c r="D5613" s="3" t="s">
        <v>38</v>
      </c>
      <c r="E5613" s="3" t="s">
        <v>15</v>
      </c>
      <c r="F5613" s="3" t="s">
        <v>10724</v>
      </c>
      <c r="G5613" s="3" t="s">
        <v>6111</v>
      </c>
      <c r="H5613" s="3"/>
    </row>
    <row r="5614" ht="15.75" customHeight="1">
      <c r="A5614" s="2">
        <v>45737.0</v>
      </c>
      <c r="B5614" s="3" t="s">
        <v>92</v>
      </c>
      <c r="C5614" s="4" t="s">
        <v>149</v>
      </c>
      <c r="D5614" s="3" t="s">
        <v>68</v>
      </c>
      <c r="E5614" s="3" t="s">
        <v>20</v>
      </c>
      <c r="F5614" s="3" t="s">
        <v>10725</v>
      </c>
      <c r="G5614" s="3" t="s">
        <v>10726</v>
      </c>
      <c r="H5614" s="3"/>
    </row>
    <row r="5615" ht="15.75" customHeight="1">
      <c r="A5615" s="2">
        <v>45737.0</v>
      </c>
      <c r="B5615" s="3" t="s">
        <v>92</v>
      </c>
      <c r="C5615" s="4" t="s">
        <v>149</v>
      </c>
      <c r="D5615" s="3" t="s">
        <v>23</v>
      </c>
      <c r="E5615" s="3" t="s">
        <v>15</v>
      </c>
      <c r="F5615" s="3" t="s">
        <v>10727</v>
      </c>
      <c r="G5615" s="3" t="s">
        <v>10728</v>
      </c>
      <c r="H5615" s="3"/>
    </row>
    <row r="5616" ht="15.75" customHeight="1">
      <c r="A5616" s="2">
        <v>45737.0</v>
      </c>
      <c r="B5616" s="3" t="s">
        <v>92</v>
      </c>
      <c r="C5616" s="4" t="s">
        <v>149</v>
      </c>
      <c r="D5616" s="3" t="s">
        <v>19</v>
      </c>
      <c r="E5616" s="3" t="s">
        <v>15</v>
      </c>
      <c r="F5616" s="3" t="s">
        <v>10729</v>
      </c>
      <c r="G5616" s="3" t="s">
        <v>4466</v>
      </c>
      <c r="H5616" s="3"/>
    </row>
    <row r="5617" ht="15.75" customHeight="1">
      <c r="A5617" s="2">
        <v>45737.0</v>
      </c>
      <c r="B5617" s="3" t="s">
        <v>92</v>
      </c>
      <c r="C5617" s="4" t="s">
        <v>149</v>
      </c>
      <c r="D5617" s="3" t="s">
        <v>26</v>
      </c>
      <c r="E5617" s="3" t="s">
        <v>15</v>
      </c>
      <c r="F5617" s="3" t="s">
        <v>10730</v>
      </c>
      <c r="G5617" s="3" t="s">
        <v>10731</v>
      </c>
      <c r="H5617" s="3"/>
    </row>
    <row r="5618" ht="15.75" customHeight="1">
      <c r="A5618" s="2">
        <v>45737.0</v>
      </c>
      <c r="B5618" s="3" t="s">
        <v>92</v>
      </c>
      <c r="C5618" s="3" t="s">
        <v>144</v>
      </c>
      <c r="D5618" s="3" t="s">
        <v>23</v>
      </c>
      <c r="E5618" s="3" t="s">
        <v>15</v>
      </c>
      <c r="F5618" s="3" t="s">
        <v>10732</v>
      </c>
      <c r="G5618" s="3" t="s">
        <v>10733</v>
      </c>
      <c r="H5618" s="3"/>
    </row>
    <row r="5619" ht="15.75" customHeight="1">
      <c r="A5619" s="2">
        <v>45738.0</v>
      </c>
      <c r="B5619" s="3" t="s">
        <v>13</v>
      </c>
      <c r="C5619" s="3" t="s">
        <v>169</v>
      </c>
      <c r="D5619" s="3" t="s">
        <v>19</v>
      </c>
      <c r="E5619" s="3" t="s">
        <v>20</v>
      </c>
      <c r="F5619" s="3" t="s">
        <v>10734</v>
      </c>
      <c r="G5619" s="3" t="s">
        <v>10735</v>
      </c>
      <c r="H5619" s="3"/>
    </row>
    <row r="5620" ht="15.75" customHeight="1">
      <c r="A5620" s="2">
        <v>45738.0</v>
      </c>
      <c r="B5620" s="3" t="s">
        <v>13</v>
      </c>
      <c r="C5620" s="3" t="s">
        <v>29</v>
      </c>
      <c r="D5620" s="3" t="s">
        <v>26</v>
      </c>
      <c r="E5620" s="3" t="s">
        <v>15</v>
      </c>
      <c r="F5620" s="3" t="s">
        <v>10736</v>
      </c>
      <c r="G5620" s="3" t="s">
        <v>10737</v>
      </c>
      <c r="H5620" s="3"/>
    </row>
    <row r="5621" ht="15.75" customHeight="1">
      <c r="A5621" s="2">
        <v>45738.0</v>
      </c>
      <c r="B5621" s="3" t="s">
        <v>13</v>
      </c>
      <c r="C5621" s="3" t="s">
        <v>169</v>
      </c>
      <c r="D5621" s="3" t="s">
        <v>19</v>
      </c>
      <c r="E5621" s="3" t="s">
        <v>20</v>
      </c>
      <c r="F5621" s="3" t="s">
        <v>10738</v>
      </c>
      <c r="G5621" s="3" t="s">
        <v>10739</v>
      </c>
      <c r="H5621" s="3"/>
    </row>
    <row r="5622" ht="15.75" customHeight="1">
      <c r="A5622" s="2">
        <v>45738.0</v>
      </c>
      <c r="B5622" s="3" t="s">
        <v>13</v>
      </c>
      <c r="C5622" s="3" t="s">
        <v>169</v>
      </c>
      <c r="D5622" s="3" t="s">
        <v>9</v>
      </c>
      <c r="E5622" s="3" t="s">
        <v>15</v>
      </c>
      <c r="F5622" s="3" t="s">
        <v>10740</v>
      </c>
      <c r="G5622" s="3" t="s">
        <v>10741</v>
      </c>
      <c r="H5622" s="3"/>
    </row>
    <row r="5623" ht="15.75" customHeight="1">
      <c r="A5623" s="2">
        <v>45738.0</v>
      </c>
      <c r="B5623" s="3" t="s">
        <v>13</v>
      </c>
      <c r="C5623" s="3" t="s">
        <v>37</v>
      </c>
      <c r="D5623" s="3" t="s">
        <v>68</v>
      </c>
      <c r="E5623" s="3" t="s">
        <v>20</v>
      </c>
      <c r="F5623" s="3" t="s">
        <v>10742</v>
      </c>
      <c r="G5623" s="3" t="s">
        <v>10743</v>
      </c>
      <c r="H5623" s="3"/>
    </row>
    <row r="5624" ht="15.75" customHeight="1">
      <c r="A5624" s="2">
        <v>45738.0</v>
      </c>
      <c r="B5624" s="3" t="s">
        <v>13</v>
      </c>
      <c r="C5624" s="3" t="s">
        <v>37</v>
      </c>
      <c r="D5624" s="3" t="s">
        <v>26</v>
      </c>
      <c r="E5624" s="3" t="s">
        <v>20</v>
      </c>
      <c r="F5624" s="3" t="s">
        <v>10744</v>
      </c>
      <c r="G5624" s="3" t="s">
        <v>10745</v>
      </c>
      <c r="H5624" s="3"/>
    </row>
    <row r="5625" ht="15.75" customHeight="1">
      <c r="A5625" s="2">
        <v>45738.0</v>
      </c>
      <c r="B5625" s="3" t="s">
        <v>13</v>
      </c>
      <c r="C5625" s="3" t="s">
        <v>37</v>
      </c>
      <c r="D5625" s="3" t="s">
        <v>38</v>
      </c>
      <c r="E5625" s="3" t="s">
        <v>15</v>
      </c>
      <c r="F5625" s="3" t="s">
        <v>10746</v>
      </c>
      <c r="G5625" s="3" t="s">
        <v>10747</v>
      </c>
      <c r="H5625" s="3"/>
    </row>
    <row r="5626" ht="15.75" customHeight="1">
      <c r="A5626" s="2">
        <v>45738.0</v>
      </c>
      <c r="B5626" s="3" t="s">
        <v>13</v>
      </c>
      <c r="C5626" s="3" t="s">
        <v>29</v>
      </c>
      <c r="D5626" s="3" t="s">
        <v>19</v>
      </c>
      <c r="E5626" s="3" t="s">
        <v>20</v>
      </c>
      <c r="F5626" s="3" t="s">
        <v>10748</v>
      </c>
      <c r="G5626" s="3" t="s">
        <v>10749</v>
      </c>
      <c r="H5626" s="3"/>
    </row>
    <row r="5627" ht="15.75" customHeight="1">
      <c r="A5627" s="2">
        <v>45738.0</v>
      </c>
      <c r="B5627" s="3" t="s">
        <v>13</v>
      </c>
      <c r="C5627" s="3" t="s">
        <v>14</v>
      </c>
      <c r="D5627" s="3" t="s">
        <v>38</v>
      </c>
      <c r="E5627" s="3" t="s">
        <v>20</v>
      </c>
      <c r="F5627" s="3" t="s">
        <v>10750</v>
      </c>
      <c r="G5627" s="3" t="s">
        <v>10751</v>
      </c>
      <c r="H5627" s="3"/>
    </row>
    <row r="5628" ht="15.75" customHeight="1">
      <c r="A5628" s="2">
        <v>45738.0</v>
      </c>
      <c r="B5628" s="3" t="s">
        <v>13</v>
      </c>
      <c r="C5628" s="3" t="s">
        <v>29</v>
      </c>
      <c r="D5628" s="3" t="s">
        <v>9</v>
      </c>
      <c r="E5628" s="3" t="s">
        <v>15</v>
      </c>
      <c r="F5628" s="3" t="s">
        <v>10752</v>
      </c>
      <c r="G5628" s="3" t="s">
        <v>10753</v>
      </c>
      <c r="H5628" s="3"/>
    </row>
    <row r="5629" ht="15.75" customHeight="1">
      <c r="A5629" s="2">
        <v>45738.0</v>
      </c>
      <c r="B5629" s="3" t="s">
        <v>13</v>
      </c>
      <c r="C5629" s="3" t="s">
        <v>29</v>
      </c>
      <c r="D5629" s="3" t="s">
        <v>38</v>
      </c>
      <c r="E5629" s="3" t="s">
        <v>20</v>
      </c>
      <c r="F5629" s="3" t="s">
        <v>10754</v>
      </c>
      <c r="G5629" s="3" t="s">
        <v>10755</v>
      </c>
      <c r="H5629" s="3"/>
    </row>
    <row r="5630" ht="15.75" customHeight="1">
      <c r="A5630" s="2">
        <v>45738.0</v>
      </c>
      <c r="B5630" s="3" t="s">
        <v>13</v>
      </c>
      <c r="C5630" s="3" t="s">
        <v>18</v>
      </c>
      <c r="D5630" s="3" t="s">
        <v>23</v>
      </c>
      <c r="E5630" s="3" t="s">
        <v>20</v>
      </c>
      <c r="F5630" s="3" t="s">
        <v>10756</v>
      </c>
      <c r="G5630" s="3" t="s">
        <v>10757</v>
      </c>
      <c r="H5630" s="3"/>
    </row>
    <row r="5631" ht="15.75" customHeight="1">
      <c r="A5631" s="2">
        <v>45738.0</v>
      </c>
      <c r="B5631" s="3" t="s">
        <v>13</v>
      </c>
      <c r="C5631" s="3" t="s">
        <v>18</v>
      </c>
      <c r="D5631" s="3" t="s">
        <v>23</v>
      </c>
      <c r="E5631" s="3" t="s">
        <v>20</v>
      </c>
      <c r="F5631" s="3" t="s">
        <v>10758</v>
      </c>
      <c r="G5631" s="3" t="s">
        <v>6513</v>
      </c>
      <c r="H5631" s="3"/>
    </row>
    <row r="5632" ht="15.75" customHeight="1">
      <c r="A5632" s="2">
        <v>45738.0</v>
      </c>
      <c r="B5632" s="3" t="s">
        <v>13</v>
      </c>
      <c r="C5632" s="3" t="s">
        <v>18</v>
      </c>
      <c r="D5632" s="3" t="s">
        <v>26</v>
      </c>
      <c r="E5632" s="3" t="s">
        <v>15</v>
      </c>
      <c r="F5632" s="3" t="s">
        <v>10759</v>
      </c>
      <c r="G5632" s="3" t="s">
        <v>10760</v>
      </c>
      <c r="H5632" s="3"/>
    </row>
    <row r="5633" ht="15.75" customHeight="1">
      <c r="A5633" s="2">
        <v>45738.0</v>
      </c>
      <c r="B5633" s="3" t="s">
        <v>13</v>
      </c>
      <c r="C5633" s="3" t="s">
        <v>14</v>
      </c>
      <c r="D5633" s="3" t="s">
        <v>68</v>
      </c>
      <c r="E5633" s="3" t="s">
        <v>20</v>
      </c>
      <c r="F5633" s="3" t="s">
        <v>10761</v>
      </c>
      <c r="G5633" s="3" t="s">
        <v>10762</v>
      </c>
      <c r="H5633" s="3"/>
    </row>
    <row r="5634" ht="15.75" customHeight="1">
      <c r="A5634" s="2">
        <v>45738.0</v>
      </c>
      <c r="B5634" s="3" t="s">
        <v>13</v>
      </c>
      <c r="C5634" s="3" t="s">
        <v>169</v>
      </c>
      <c r="D5634" s="3" t="s">
        <v>38</v>
      </c>
      <c r="E5634" s="3" t="s">
        <v>20</v>
      </c>
      <c r="F5634" s="3" t="s">
        <v>10763</v>
      </c>
      <c r="G5634" s="3" t="s">
        <v>10764</v>
      </c>
      <c r="H5634" s="3"/>
    </row>
    <row r="5635" ht="15.75" customHeight="1">
      <c r="A5635" s="2">
        <v>45738.0</v>
      </c>
      <c r="B5635" s="3" t="s">
        <v>13</v>
      </c>
      <c r="C5635" s="3" t="s">
        <v>29</v>
      </c>
      <c r="D5635" s="3" t="s">
        <v>23</v>
      </c>
      <c r="E5635" s="3" t="s">
        <v>59</v>
      </c>
      <c r="F5635" s="3" t="s">
        <v>10765</v>
      </c>
      <c r="G5635" s="3" t="s">
        <v>10766</v>
      </c>
      <c r="H5635" s="3"/>
    </row>
    <row r="5636" ht="15.75" customHeight="1">
      <c r="A5636" s="2">
        <v>45738.0</v>
      </c>
      <c r="B5636" s="3" t="s">
        <v>13</v>
      </c>
      <c r="C5636" s="3" t="s">
        <v>169</v>
      </c>
      <c r="D5636" s="3" t="s">
        <v>19</v>
      </c>
      <c r="E5636" s="3" t="s">
        <v>20</v>
      </c>
      <c r="F5636" s="3" t="s">
        <v>10767</v>
      </c>
      <c r="G5636" s="3" t="s">
        <v>10768</v>
      </c>
      <c r="H5636" s="3"/>
    </row>
    <row r="5637" ht="15.75" customHeight="1">
      <c r="A5637" s="2">
        <v>45738.0</v>
      </c>
      <c r="B5637" s="3" t="s">
        <v>57</v>
      </c>
      <c r="C5637" s="3" t="s">
        <v>85</v>
      </c>
      <c r="D5637" s="3" t="s">
        <v>38</v>
      </c>
      <c r="E5637" s="3" t="s">
        <v>59</v>
      </c>
      <c r="F5637" s="3" t="s">
        <v>10769</v>
      </c>
      <c r="G5637" s="3" t="s">
        <v>10770</v>
      </c>
      <c r="H5637" s="3"/>
    </row>
    <row r="5638" ht="15.75" customHeight="1">
      <c r="A5638" s="2">
        <v>45738.0</v>
      </c>
      <c r="B5638" s="3" t="s">
        <v>57</v>
      </c>
      <c r="C5638" s="3" t="s">
        <v>58</v>
      </c>
      <c r="D5638" s="3" t="s">
        <v>19</v>
      </c>
      <c r="E5638" s="3" t="s">
        <v>59</v>
      </c>
      <c r="F5638" s="3" t="s">
        <v>10771</v>
      </c>
      <c r="G5638" s="3" t="s">
        <v>10772</v>
      </c>
      <c r="H5638" s="3"/>
    </row>
    <row r="5639" ht="15.75" customHeight="1">
      <c r="A5639" s="2">
        <v>45738.0</v>
      </c>
      <c r="B5639" s="3" t="s">
        <v>57</v>
      </c>
      <c r="C5639" s="3" t="s">
        <v>85</v>
      </c>
      <c r="D5639" s="3" t="s">
        <v>9</v>
      </c>
      <c r="E5639" s="3" t="s">
        <v>20</v>
      </c>
      <c r="F5639" s="3" t="s">
        <v>10773</v>
      </c>
      <c r="G5639" s="3" t="s">
        <v>10774</v>
      </c>
      <c r="H5639" s="3"/>
    </row>
    <row r="5640" ht="15.75" customHeight="1">
      <c r="A5640" s="2">
        <v>45738.0</v>
      </c>
      <c r="B5640" s="3" t="s">
        <v>57</v>
      </c>
      <c r="C5640" s="3" t="s">
        <v>85</v>
      </c>
      <c r="D5640" s="3" t="s">
        <v>34</v>
      </c>
      <c r="E5640" s="3" t="s">
        <v>15</v>
      </c>
      <c r="F5640" s="3" t="s">
        <v>10775</v>
      </c>
      <c r="G5640" s="3" t="s">
        <v>10776</v>
      </c>
      <c r="H5640" s="3"/>
    </row>
    <row r="5641" ht="15.75" customHeight="1">
      <c r="A5641" s="2">
        <v>45738.0</v>
      </c>
      <c r="B5641" s="3" t="s">
        <v>57</v>
      </c>
      <c r="C5641" s="3" t="s">
        <v>85</v>
      </c>
      <c r="D5641" s="3" t="s">
        <v>63</v>
      </c>
      <c r="E5641" s="3" t="s">
        <v>59</v>
      </c>
      <c r="F5641" s="3" t="s">
        <v>10777</v>
      </c>
      <c r="G5641" s="3" t="s">
        <v>10778</v>
      </c>
      <c r="H5641" s="3"/>
    </row>
    <row r="5642" ht="15.75" customHeight="1">
      <c r="A5642" s="2">
        <v>45738.0</v>
      </c>
      <c r="B5642" s="3" t="s">
        <v>57</v>
      </c>
      <c r="C5642" s="3" t="s">
        <v>80</v>
      </c>
      <c r="D5642" s="3" t="s">
        <v>68</v>
      </c>
      <c r="E5642" s="3" t="s">
        <v>59</v>
      </c>
      <c r="F5642" s="3" t="s">
        <v>10779</v>
      </c>
      <c r="G5642" s="3" t="s">
        <v>10780</v>
      </c>
      <c r="H5642" s="3"/>
    </row>
    <row r="5643" ht="15.75" customHeight="1">
      <c r="A5643" s="2">
        <v>45738.0</v>
      </c>
      <c r="B5643" s="3" t="s">
        <v>57</v>
      </c>
      <c r="C5643" s="3" t="s">
        <v>80</v>
      </c>
      <c r="D5643" s="3" t="s">
        <v>68</v>
      </c>
      <c r="E5643" s="3" t="s">
        <v>59</v>
      </c>
      <c r="F5643" s="3" t="s">
        <v>10781</v>
      </c>
      <c r="G5643" s="3" t="s">
        <v>10782</v>
      </c>
      <c r="H5643" s="3"/>
    </row>
    <row r="5644" ht="15.75" customHeight="1">
      <c r="A5644" s="2">
        <v>45738.0</v>
      </c>
      <c r="B5644" s="3" t="s">
        <v>57</v>
      </c>
      <c r="C5644" s="3" t="s">
        <v>80</v>
      </c>
      <c r="D5644" s="3" t="s">
        <v>63</v>
      </c>
      <c r="E5644" s="3" t="s">
        <v>59</v>
      </c>
      <c r="F5644" s="3" t="s">
        <v>10783</v>
      </c>
      <c r="G5644" s="3" t="s">
        <v>10784</v>
      </c>
      <c r="H5644" s="3"/>
    </row>
    <row r="5645" ht="15.75" customHeight="1">
      <c r="A5645" s="2">
        <v>45738.0</v>
      </c>
      <c r="B5645" s="3" t="s">
        <v>57</v>
      </c>
      <c r="C5645" s="3" t="s">
        <v>71</v>
      </c>
      <c r="D5645" s="3" t="s">
        <v>19</v>
      </c>
      <c r="E5645" s="3" t="s">
        <v>59</v>
      </c>
      <c r="F5645" s="3" t="s">
        <v>9132</v>
      </c>
      <c r="G5645" s="3" t="s">
        <v>10785</v>
      </c>
      <c r="H5645" s="3"/>
    </row>
    <row r="5646" ht="15.75" customHeight="1">
      <c r="A5646" s="2">
        <v>45738.0</v>
      </c>
      <c r="B5646" s="3" t="s">
        <v>57</v>
      </c>
      <c r="C5646" s="3" t="s">
        <v>71</v>
      </c>
      <c r="D5646" s="3" t="s">
        <v>68</v>
      </c>
      <c r="E5646" s="3" t="s">
        <v>59</v>
      </c>
      <c r="F5646" s="3" t="s">
        <v>10786</v>
      </c>
      <c r="G5646" s="3" t="s">
        <v>10787</v>
      </c>
      <c r="H5646" s="3"/>
    </row>
    <row r="5647" ht="15.75" customHeight="1">
      <c r="A5647" s="2">
        <v>45738.0</v>
      </c>
      <c r="B5647" s="3" t="s">
        <v>57</v>
      </c>
      <c r="C5647" s="3" t="s">
        <v>71</v>
      </c>
      <c r="D5647" s="3" t="s">
        <v>68</v>
      </c>
      <c r="E5647" s="3" t="s">
        <v>59</v>
      </c>
      <c r="F5647" s="3" t="s">
        <v>10788</v>
      </c>
      <c r="G5647" s="3" t="s">
        <v>10789</v>
      </c>
      <c r="H5647" s="3"/>
    </row>
    <row r="5648" ht="15.75" customHeight="1">
      <c r="A5648" s="2">
        <v>45738.0</v>
      </c>
      <c r="B5648" s="3" t="s">
        <v>57</v>
      </c>
      <c r="C5648" s="4" t="s">
        <v>62</v>
      </c>
      <c r="D5648" s="3" t="s">
        <v>19</v>
      </c>
      <c r="E5648" s="3" t="s">
        <v>59</v>
      </c>
      <c r="F5648" s="3" t="s">
        <v>10048</v>
      </c>
      <c r="G5648" s="3" t="s">
        <v>10790</v>
      </c>
      <c r="H5648" s="3"/>
    </row>
    <row r="5649" ht="15.75" customHeight="1">
      <c r="A5649" s="2">
        <v>45738.0</v>
      </c>
      <c r="B5649" s="3" t="s">
        <v>57</v>
      </c>
      <c r="C5649" s="4" t="s">
        <v>62</v>
      </c>
      <c r="D5649" s="3" t="s">
        <v>23</v>
      </c>
      <c r="E5649" s="3" t="s">
        <v>59</v>
      </c>
      <c r="F5649" s="3" t="s">
        <v>10791</v>
      </c>
      <c r="G5649" s="3" t="s">
        <v>10792</v>
      </c>
      <c r="H5649" s="3"/>
    </row>
    <row r="5650" ht="15.75" customHeight="1">
      <c r="A5650" s="2">
        <v>45738.0</v>
      </c>
      <c r="B5650" s="3" t="s">
        <v>57</v>
      </c>
      <c r="C5650" s="4" t="s">
        <v>62</v>
      </c>
      <c r="D5650" s="3" t="s">
        <v>23</v>
      </c>
      <c r="E5650" s="3" t="s">
        <v>59</v>
      </c>
      <c r="F5650" s="3" t="s">
        <v>10793</v>
      </c>
      <c r="G5650" s="3" t="s">
        <v>10794</v>
      </c>
      <c r="H5650" s="3"/>
    </row>
    <row r="5651" ht="15.75" customHeight="1">
      <c r="A5651" s="2">
        <v>45738.0</v>
      </c>
      <c r="B5651" s="3" t="s">
        <v>57</v>
      </c>
      <c r="C5651" s="4" t="s">
        <v>62</v>
      </c>
      <c r="D5651" s="3" t="s">
        <v>38</v>
      </c>
      <c r="E5651" s="3" t="s">
        <v>59</v>
      </c>
      <c r="F5651" s="3" t="s">
        <v>10795</v>
      </c>
      <c r="G5651" s="3" t="s">
        <v>10796</v>
      </c>
      <c r="H5651" s="3"/>
    </row>
    <row r="5652" ht="15.75" customHeight="1">
      <c r="A5652" s="2">
        <v>45738.0</v>
      </c>
      <c r="B5652" s="3" t="s">
        <v>57</v>
      </c>
      <c r="C5652" s="4" t="s">
        <v>62</v>
      </c>
      <c r="D5652" s="3" t="s">
        <v>9</v>
      </c>
      <c r="E5652" s="3" t="s">
        <v>20</v>
      </c>
      <c r="F5652" s="3" t="s">
        <v>10797</v>
      </c>
      <c r="G5652" s="3" t="s">
        <v>10798</v>
      </c>
      <c r="H5652" s="3"/>
    </row>
    <row r="5653" ht="15.75" customHeight="1">
      <c r="A5653" s="2">
        <v>45738.0</v>
      </c>
      <c r="B5653" s="3" t="s">
        <v>57</v>
      </c>
      <c r="C5653" s="3" t="s">
        <v>58</v>
      </c>
      <c r="D5653" s="3" t="s">
        <v>19</v>
      </c>
      <c r="E5653" s="3" t="s">
        <v>59</v>
      </c>
      <c r="F5653" s="3" t="s">
        <v>10799</v>
      </c>
      <c r="G5653" s="3" t="s">
        <v>10800</v>
      </c>
      <c r="H5653" s="3"/>
    </row>
    <row r="5654" ht="15.75" customHeight="1">
      <c r="A5654" s="2">
        <v>45738.0</v>
      </c>
      <c r="B5654" s="3" t="s">
        <v>57</v>
      </c>
      <c r="C5654" s="3" t="s">
        <v>58</v>
      </c>
      <c r="D5654" s="3" t="s">
        <v>38</v>
      </c>
      <c r="E5654" s="3" t="s">
        <v>59</v>
      </c>
      <c r="F5654" s="3" t="s">
        <v>10801</v>
      </c>
      <c r="G5654" s="3" t="s">
        <v>10802</v>
      </c>
      <c r="H5654" s="3"/>
    </row>
    <row r="5655" ht="15.75" customHeight="1">
      <c r="A5655" s="2">
        <v>45738.0</v>
      </c>
      <c r="B5655" s="3" t="s">
        <v>13</v>
      </c>
      <c r="C5655" s="3" t="s">
        <v>14</v>
      </c>
      <c r="D5655" s="3" t="s">
        <v>34</v>
      </c>
      <c r="E5655" s="3" t="s">
        <v>15</v>
      </c>
      <c r="F5655" s="3" t="s">
        <v>7291</v>
      </c>
      <c r="G5655" s="3" t="s">
        <v>10803</v>
      </c>
      <c r="H5655" s="3"/>
    </row>
    <row r="5656" ht="15.75" customHeight="1">
      <c r="A5656" s="2">
        <v>45738.0</v>
      </c>
      <c r="B5656" s="3" t="s">
        <v>57</v>
      </c>
      <c r="C5656" s="3" t="s">
        <v>85</v>
      </c>
      <c r="D5656" s="3" t="s">
        <v>63</v>
      </c>
      <c r="E5656" s="3" t="s">
        <v>59</v>
      </c>
      <c r="F5656" s="3" t="s">
        <v>10804</v>
      </c>
      <c r="G5656" s="3" t="s">
        <v>10805</v>
      </c>
      <c r="H5656" s="3"/>
    </row>
    <row r="5657" ht="15.75" customHeight="1">
      <c r="A5657" s="2">
        <v>45738.0</v>
      </c>
      <c r="B5657" s="3" t="s">
        <v>13</v>
      </c>
      <c r="C5657" s="3" t="s">
        <v>14</v>
      </c>
      <c r="D5657" s="3" t="s">
        <v>38</v>
      </c>
      <c r="E5657" s="3" t="s">
        <v>20</v>
      </c>
      <c r="F5657" s="3" t="s">
        <v>10806</v>
      </c>
      <c r="G5657" s="3" t="s">
        <v>4741</v>
      </c>
      <c r="H5657" s="3"/>
    </row>
    <row r="5658" ht="15.75" customHeight="1">
      <c r="A5658" s="2">
        <v>45738.0</v>
      </c>
      <c r="B5658" s="3" t="s">
        <v>7</v>
      </c>
      <c r="C5658" s="3" t="s">
        <v>126</v>
      </c>
      <c r="D5658" s="3" t="s">
        <v>26</v>
      </c>
      <c r="E5658" s="3" t="s">
        <v>119</v>
      </c>
      <c r="F5658" s="3" t="s">
        <v>10807</v>
      </c>
      <c r="G5658" s="3" t="s">
        <v>8646</v>
      </c>
      <c r="H5658" s="3"/>
    </row>
    <row r="5659" ht="15.75" customHeight="1">
      <c r="A5659" s="2">
        <v>45738.0</v>
      </c>
      <c r="B5659" s="3" t="s">
        <v>7</v>
      </c>
      <c r="C5659" s="3" t="s">
        <v>126</v>
      </c>
      <c r="D5659" s="3" t="s">
        <v>26</v>
      </c>
      <c r="E5659" s="3" t="s">
        <v>119</v>
      </c>
      <c r="F5659" s="3" t="s">
        <v>10808</v>
      </c>
      <c r="G5659" s="3" t="s">
        <v>10809</v>
      </c>
      <c r="H5659" s="3"/>
    </row>
    <row r="5660" ht="15.75" customHeight="1">
      <c r="A5660" s="2">
        <v>45738.0</v>
      </c>
      <c r="B5660" s="3" t="s">
        <v>7</v>
      </c>
      <c r="C5660" s="3" t="s">
        <v>126</v>
      </c>
      <c r="D5660" s="3" t="s">
        <v>23</v>
      </c>
      <c r="E5660" s="3" t="s">
        <v>15</v>
      </c>
      <c r="F5660" s="3" t="s">
        <v>10810</v>
      </c>
      <c r="G5660" s="3" t="s">
        <v>10811</v>
      </c>
      <c r="H5660" s="3"/>
    </row>
    <row r="5661" ht="15.75" customHeight="1">
      <c r="A5661" s="2">
        <v>45738.0</v>
      </c>
      <c r="B5661" s="3" t="s">
        <v>7</v>
      </c>
      <c r="C5661" s="3" t="s">
        <v>126</v>
      </c>
      <c r="D5661" s="3" t="s">
        <v>9</v>
      </c>
      <c r="E5661" s="3" t="s">
        <v>10</v>
      </c>
      <c r="F5661" s="3" t="s">
        <v>10812</v>
      </c>
      <c r="G5661" s="3" t="s">
        <v>10813</v>
      </c>
      <c r="H5661" s="3"/>
    </row>
    <row r="5662" ht="15.75" customHeight="1">
      <c r="A5662" s="2">
        <v>45738.0</v>
      </c>
      <c r="B5662" s="3" t="s">
        <v>7</v>
      </c>
      <c r="C5662" s="3" t="s">
        <v>118</v>
      </c>
      <c r="D5662" s="3" t="s">
        <v>68</v>
      </c>
      <c r="E5662" s="3" t="s">
        <v>15</v>
      </c>
      <c r="F5662" s="3" t="s">
        <v>10814</v>
      </c>
      <c r="G5662" s="3" t="s">
        <v>10815</v>
      </c>
      <c r="H5662" s="3"/>
    </row>
    <row r="5663" ht="15.75" customHeight="1">
      <c r="A5663" s="2">
        <v>45738.0</v>
      </c>
      <c r="B5663" s="3" t="s">
        <v>7</v>
      </c>
      <c r="C5663" s="3" t="s">
        <v>118</v>
      </c>
      <c r="D5663" s="3" t="s">
        <v>23</v>
      </c>
      <c r="E5663" s="3" t="s">
        <v>15</v>
      </c>
      <c r="F5663" s="3" t="s">
        <v>10816</v>
      </c>
      <c r="G5663" s="3" t="s">
        <v>10817</v>
      </c>
      <c r="H5663" s="3"/>
    </row>
    <row r="5664" ht="15.75" customHeight="1">
      <c r="A5664" s="2">
        <v>45738.0</v>
      </c>
      <c r="B5664" s="3" t="s">
        <v>7</v>
      </c>
      <c r="C5664" s="3" t="s">
        <v>118</v>
      </c>
      <c r="D5664" s="3" t="s">
        <v>9</v>
      </c>
      <c r="E5664" s="3" t="s">
        <v>109</v>
      </c>
      <c r="F5664" s="3" t="s">
        <v>10818</v>
      </c>
      <c r="G5664" s="3" t="s">
        <v>10819</v>
      </c>
      <c r="H5664" s="3"/>
    </row>
    <row r="5665" ht="15.75" customHeight="1">
      <c r="A5665" s="2">
        <v>45738.0</v>
      </c>
      <c r="B5665" s="3" t="s">
        <v>7</v>
      </c>
      <c r="C5665" s="3" t="s">
        <v>118</v>
      </c>
      <c r="D5665" s="3" t="s">
        <v>63</v>
      </c>
      <c r="E5665" s="3" t="s">
        <v>15</v>
      </c>
      <c r="F5665" s="3" t="s">
        <v>10820</v>
      </c>
      <c r="G5665" s="3" t="s">
        <v>5013</v>
      </c>
      <c r="H5665" s="3"/>
    </row>
    <row r="5666" ht="15.75" customHeight="1">
      <c r="A5666" s="2">
        <v>45738.0</v>
      </c>
      <c r="B5666" s="3" t="s">
        <v>7</v>
      </c>
      <c r="C5666" s="3" t="s">
        <v>118</v>
      </c>
      <c r="D5666" s="3" t="s">
        <v>63</v>
      </c>
      <c r="E5666" s="3" t="s">
        <v>20</v>
      </c>
      <c r="F5666" s="3" t="s">
        <v>10821</v>
      </c>
      <c r="G5666" s="3" t="s">
        <v>10822</v>
      </c>
      <c r="H5666" s="3"/>
    </row>
    <row r="5667" ht="15.75" customHeight="1">
      <c r="A5667" s="2">
        <v>45738.0</v>
      </c>
      <c r="B5667" s="3" t="s">
        <v>7</v>
      </c>
      <c r="C5667" s="3" t="s">
        <v>106</v>
      </c>
      <c r="D5667" s="3" t="s">
        <v>9</v>
      </c>
      <c r="E5667" s="3" t="s">
        <v>109</v>
      </c>
      <c r="F5667" s="3" t="s">
        <v>10823</v>
      </c>
      <c r="G5667" s="3" t="s">
        <v>10824</v>
      </c>
      <c r="H5667" s="3"/>
    </row>
    <row r="5668" ht="15.75" customHeight="1">
      <c r="A5668" s="2">
        <v>45738.0</v>
      </c>
      <c r="B5668" s="3" t="s">
        <v>7</v>
      </c>
      <c r="C5668" s="3" t="s">
        <v>106</v>
      </c>
      <c r="D5668" s="3" t="s">
        <v>63</v>
      </c>
      <c r="E5668" s="3" t="s">
        <v>20</v>
      </c>
      <c r="F5668" s="3" t="s">
        <v>10825</v>
      </c>
      <c r="G5668" s="3" t="s">
        <v>10826</v>
      </c>
      <c r="H5668" s="3"/>
    </row>
    <row r="5669" ht="15.75" customHeight="1">
      <c r="A5669" s="2">
        <v>45738.0</v>
      </c>
      <c r="B5669" s="3" t="s">
        <v>7</v>
      </c>
      <c r="C5669" s="3" t="s">
        <v>106</v>
      </c>
      <c r="D5669" s="3" t="s">
        <v>63</v>
      </c>
      <c r="E5669" s="3" t="s">
        <v>20</v>
      </c>
      <c r="F5669" s="3" t="s">
        <v>10090</v>
      </c>
      <c r="G5669" s="3" t="s">
        <v>10827</v>
      </c>
      <c r="H5669" s="3"/>
    </row>
    <row r="5670" ht="15.75" customHeight="1">
      <c r="A5670" s="2">
        <v>45738.0</v>
      </c>
      <c r="B5670" s="3" t="s">
        <v>7</v>
      </c>
      <c r="C5670" s="3" t="s">
        <v>106</v>
      </c>
      <c r="D5670" s="3" t="s">
        <v>19</v>
      </c>
      <c r="E5670" s="3" t="s">
        <v>101</v>
      </c>
      <c r="F5670" s="3" t="s">
        <v>10828</v>
      </c>
      <c r="G5670" s="3" t="s">
        <v>10829</v>
      </c>
      <c r="H5670" s="3"/>
    </row>
    <row r="5671" ht="15.75" customHeight="1">
      <c r="A5671" s="2">
        <v>45738.0</v>
      </c>
      <c r="B5671" s="3" t="s">
        <v>7</v>
      </c>
      <c r="C5671" s="3" t="s">
        <v>8</v>
      </c>
      <c r="D5671" s="3" t="s">
        <v>9</v>
      </c>
      <c r="E5671" s="3" t="s">
        <v>258</v>
      </c>
      <c r="F5671" s="3" t="s">
        <v>10830</v>
      </c>
      <c r="G5671" s="3" t="s">
        <v>10831</v>
      </c>
      <c r="H5671" s="3"/>
    </row>
    <row r="5672" ht="15.75" customHeight="1">
      <c r="A5672" s="2">
        <v>45738.0</v>
      </c>
      <c r="B5672" s="3" t="s">
        <v>13</v>
      </c>
      <c r="C5672" s="3" t="s">
        <v>14</v>
      </c>
      <c r="D5672" s="3" t="s">
        <v>34</v>
      </c>
      <c r="E5672" s="3" t="s">
        <v>15</v>
      </c>
      <c r="F5672" s="3" t="s">
        <v>10832</v>
      </c>
      <c r="G5672" s="3" t="s">
        <v>10833</v>
      </c>
      <c r="H5672" s="3"/>
    </row>
    <row r="5673" ht="15.75" customHeight="1">
      <c r="A5673" s="2">
        <v>45738.0</v>
      </c>
      <c r="B5673" s="3" t="s">
        <v>7</v>
      </c>
      <c r="C5673" s="3" t="s">
        <v>131</v>
      </c>
      <c r="D5673" s="3" t="s">
        <v>23</v>
      </c>
      <c r="E5673" s="3" t="s">
        <v>15</v>
      </c>
      <c r="F5673" s="3" t="s">
        <v>939</v>
      </c>
      <c r="G5673" s="3" t="s">
        <v>2795</v>
      </c>
      <c r="H5673" s="3"/>
    </row>
    <row r="5674" ht="15.75" customHeight="1">
      <c r="A5674" s="2">
        <v>45738.0</v>
      </c>
      <c r="B5674" s="3" t="s">
        <v>7</v>
      </c>
      <c r="C5674" s="3" t="s">
        <v>131</v>
      </c>
      <c r="D5674" s="3" t="s">
        <v>23</v>
      </c>
      <c r="E5674" s="3" t="s">
        <v>15</v>
      </c>
      <c r="F5674" s="3" t="s">
        <v>10834</v>
      </c>
      <c r="G5674" s="3" t="s">
        <v>10835</v>
      </c>
      <c r="H5674" s="3"/>
    </row>
    <row r="5675" ht="15.75" customHeight="1">
      <c r="A5675" s="2">
        <v>45738.0</v>
      </c>
      <c r="B5675" s="3" t="s">
        <v>7</v>
      </c>
      <c r="C5675" s="3" t="s">
        <v>8</v>
      </c>
      <c r="D5675" s="3" t="s">
        <v>9</v>
      </c>
      <c r="E5675" s="3" t="s">
        <v>109</v>
      </c>
      <c r="F5675" s="3" t="s">
        <v>10836</v>
      </c>
      <c r="G5675" s="3" t="s">
        <v>10837</v>
      </c>
      <c r="H5675" s="3"/>
    </row>
    <row r="5676" ht="15.75" customHeight="1">
      <c r="A5676" s="2">
        <v>45738.0</v>
      </c>
      <c r="B5676" s="3" t="s">
        <v>7</v>
      </c>
      <c r="C5676" s="3" t="s">
        <v>131</v>
      </c>
      <c r="D5676" s="3" t="s">
        <v>26</v>
      </c>
      <c r="E5676" s="3" t="s">
        <v>660</v>
      </c>
      <c r="F5676" s="3" t="s">
        <v>10838</v>
      </c>
      <c r="G5676" s="3" t="s">
        <v>10839</v>
      </c>
      <c r="H5676" s="3"/>
    </row>
    <row r="5677" ht="15.75" customHeight="1">
      <c r="A5677" s="2">
        <v>45738.0</v>
      </c>
      <c r="B5677" s="3" t="s">
        <v>92</v>
      </c>
      <c r="C5677" s="3" t="s">
        <v>93</v>
      </c>
      <c r="D5677" s="3" t="s">
        <v>38</v>
      </c>
      <c r="E5677" s="3" t="s">
        <v>15</v>
      </c>
      <c r="F5677" s="3" t="s">
        <v>10840</v>
      </c>
      <c r="G5677" s="3" t="s">
        <v>10841</v>
      </c>
      <c r="H5677" s="3"/>
    </row>
    <row r="5678" ht="15.75" customHeight="1">
      <c r="A5678" s="2">
        <v>45738.0</v>
      </c>
      <c r="B5678" s="3" t="s">
        <v>92</v>
      </c>
      <c r="C5678" s="3" t="s">
        <v>93</v>
      </c>
      <c r="D5678" s="3" t="s">
        <v>19</v>
      </c>
      <c r="E5678" s="3" t="s">
        <v>20</v>
      </c>
      <c r="F5678" s="3" t="s">
        <v>10842</v>
      </c>
      <c r="G5678" s="3" t="s">
        <v>10843</v>
      </c>
      <c r="H5678" s="3"/>
    </row>
    <row r="5679" ht="15.75" customHeight="1">
      <c r="A5679" s="2">
        <v>45738.0</v>
      </c>
      <c r="B5679" s="3" t="s">
        <v>92</v>
      </c>
      <c r="C5679" s="3" t="s">
        <v>98</v>
      </c>
      <c r="D5679" s="3" t="s">
        <v>68</v>
      </c>
      <c r="E5679" s="3" t="s">
        <v>20</v>
      </c>
      <c r="F5679" s="3" t="s">
        <v>10844</v>
      </c>
      <c r="G5679" s="3" t="s">
        <v>10845</v>
      </c>
      <c r="H5679" s="3"/>
    </row>
    <row r="5680" ht="15.75" customHeight="1">
      <c r="A5680" s="2">
        <v>45738.0</v>
      </c>
      <c r="B5680" s="3" t="s">
        <v>92</v>
      </c>
      <c r="C5680" s="3" t="s">
        <v>98</v>
      </c>
      <c r="D5680" s="3" t="s">
        <v>63</v>
      </c>
      <c r="E5680" s="3" t="s">
        <v>59</v>
      </c>
      <c r="F5680" s="3" t="s">
        <v>10846</v>
      </c>
      <c r="G5680" s="3" t="s">
        <v>10847</v>
      </c>
      <c r="H5680" s="3"/>
    </row>
    <row r="5681" ht="15.75" customHeight="1">
      <c r="A5681" s="2">
        <v>45738.0</v>
      </c>
      <c r="B5681" s="3" t="s">
        <v>7</v>
      </c>
      <c r="C5681" s="3" t="s">
        <v>131</v>
      </c>
      <c r="D5681" s="3" t="s">
        <v>19</v>
      </c>
      <c r="E5681" s="3" t="s">
        <v>15</v>
      </c>
      <c r="F5681" s="3" t="s">
        <v>10848</v>
      </c>
      <c r="G5681" s="3" t="s">
        <v>10849</v>
      </c>
      <c r="H5681" s="3"/>
    </row>
    <row r="5682" ht="15.75" customHeight="1">
      <c r="A5682" s="2">
        <v>45738.0</v>
      </c>
      <c r="B5682" s="3" t="s">
        <v>92</v>
      </c>
      <c r="C5682" s="3" t="s">
        <v>144</v>
      </c>
      <c r="D5682" s="3" t="s">
        <v>68</v>
      </c>
      <c r="E5682" s="3" t="s">
        <v>20</v>
      </c>
      <c r="F5682" s="3" t="s">
        <v>10850</v>
      </c>
      <c r="G5682" s="3" t="s">
        <v>10851</v>
      </c>
      <c r="H5682" s="3"/>
    </row>
    <row r="5683" ht="15.75" customHeight="1">
      <c r="A5683" s="2">
        <v>45738.0</v>
      </c>
      <c r="B5683" s="3" t="s">
        <v>92</v>
      </c>
      <c r="C5683" s="3" t="s">
        <v>144</v>
      </c>
      <c r="D5683" s="3" t="s">
        <v>63</v>
      </c>
      <c r="E5683" s="3" t="s">
        <v>101</v>
      </c>
      <c r="F5683" s="3" t="s">
        <v>10852</v>
      </c>
      <c r="G5683" s="3" t="s">
        <v>10853</v>
      </c>
      <c r="H5683" s="3"/>
    </row>
    <row r="5684" ht="15.75" customHeight="1">
      <c r="A5684" s="2">
        <v>45738.0</v>
      </c>
      <c r="B5684" s="3" t="s">
        <v>92</v>
      </c>
      <c r="C5684" s="3" t="s">
        <v>144</v>
      </c>
      <c r="D5684" s="3" t="s">
        <v>19</v>
      </c>
      <c r="E5684" s="3" t="s">
        <v>20</v>
      </c>
      <c r="F5684" s="3" t="s">
        <v>10854</v>
      </c>
      <c r="G5684" s="3" t="s">
        <v>10855</v>
      </c>
      <c r="H5684" s="3"/>
    </row>
    <row r="5685" ht="15.75" customHeight="1">
      <c r="A5685" s="2">
        <v>45738.0</v>
      </c>
      <c r="B5685" s="3" t="s">
        <v>92</v>
      </c>
      <c r="C5685" s="3" t="s">
        <v>144</v>
      </c>
      <c r="D5685" s="3" t="s">
        <v>63</v>
      </c>
      <c r="E5685" s="3" t="s">
        <v>59</v>
      </c>
      <c r="F5685" s="3" t="s">
        <v>10856</v>
      </c>
      <c r="G5685" s="3" t="s">
        <v>10857</v>
      </c>
      <c r="H5685" s="3"/>
    </row>
    <row r="5686" ht="15.75" customHeight="1">
      <c r="A5686" s="2">
        <v>45738.0</v>
      </c>
      <c r="B5686" s="3" t="s">
        <v>92</v>
      </c>
      <c r="C5686" s="4" t="s">
        <v>149</v>
      </c>
      <c r="D5686" s="3" t="s">
        <v>23</v>
      </c>
      <c r="E5686" s="3" t="s">
        <v>20</v>
      </c>
      <c r="F5686" s="3" t="s">
        <v>10858</v>
      </c>
      <c r="G5686" s="3" t="s">
        <v>10859</v>
      </c>
      <c r="H5686" s="3"/>
    </row>
    <row r="5687" ht="15.75" customHeight="1">
      <c r="A5687" s="2">
        <v>45738.0</v>
      </c>
      <c r="B5687" s="3" t="s">
        <v>92</v>
      </c>
      <c r="C5687" s="4" t="s">
        <v>149</v>
      </c>
      <c r="D5687" s="3" t="s">
        <v>9</v>
      </c>
      <c r="E5687" s="3" t="s">
        <v>101</v>
      </c>
      <c r="F5687" s="3" t="s">
        <v>10860</v>
      </c>
      <c r="G5687" s="3" t="s">
        <v>10861</v>
      </c>
      <c r="H5687" s="3"/>
    </row>
    <row r="5688" ht="15.75" customHeight="1">
      <c r="A5688" s="2">
        <v>45738.0</v>
      </c>
      <c r="B5688" s="3" t="s">
        <v>92</v>
      </c>
      <c r="C5688" s="4" t="s">
        <v>149</v>
      </c>
      <c r="D5688" s="3" t="s">
        <v>26</v>
      </c>
      <c r="E5688" s="3" t="s">
        <v>15</v>
      </c>
      <c r="F5688" s="3" t="s">
        <v>10862</v>
      </c>
      <c r="G5688" s="3" t="s">
        <v>10863</v>
      </c>
      <c r="H5688" s="3"/>
    </row>
    <row r="5689" ht="15.75" customHeight="1">
      <c r="A5689" s="2">
        <v>45738.0</v>
      </c>
      <c r="B5689" s="3" t="s">
        <v>92</v>
      </c>
      <c r="C5689" s="4" t="s">
        <v>149</v>
      </c>
      <c r="D5689" s="3" t="s">
        <v>19</v>
      </c>
      <c r="E5689" s="3" t="s">
        <v>15</v>
      </c>
      <c r="F5689" s="3" t="s">
        <v>10864</v>
      </c>
      <c r="G5689" s="3" t="s">
        <v>10865</v>
      </c>
      <c r="H5689" s="3"/>
    </row>
    <row r="5690" ht="15.75" customHeight="1">
      <c r="A5690" s="2">
        <v>45738.0</v>
      </c>
      <c r="B5690" s="3" t="s">
        <v>92</v>
      </c>
      <c r="C5690" s="3" t="s">
        <v>158</v>
      </c>
      <c r="D5690" s="3" t="s">
        <v>63</v>
      </c>
      <c r="E5690" s="3" t="s">
        <v>59</v>
      </c>
      <c r="F5690" s="3" t="s">
        <v>10866</v>
      </c>
      <c r="G5690" s="3" t="s">
        <v>4791</v>
      </c>
      <c r="H5690" s="3"/>
    </row>
    <row r="5691" ht="15.75" customHeight="1">
      <c r="A5691" s="2">
        <v>45738.0</v>
      </c>
      <c r="B5691" s="3" t="s">
        <v>92</v>
      </c>
      <c r="C5691" s="3" t="s">
        <v>158</v>
      </c>
      <c r="D5691" s="3" t="s">
        <v>26</v>
      </c>
      <c r="E5691" s="3" t="s">
        <v>15</v>
      </c>
      <c r="F5691" s="3" t="s">
        <v>10867</v>
      </c>
      <c r="G5691" s="3" t="s">
        <v>10868</v>
      </c>
      <c r="H5691" s="3"/>
    </row>
    <row r="5692" ht="15.75" customHeight="1">
      <c r="A5692" s="2">
        <v>45738.0</v>
      </c>
      <c r="B5692" s="3" t="s">
        <v>92</v>
      </c>
      <c r="C5692" s="3" t="s">
        <v>158</v>
      </c>
      <c r="D5692" s="3" t="s">
        <v>63</v>
      </c>
      <c r="E5692" s="3" t="s">
        <v>59</v>
      </c>
      <c r="F5692" s="3" t="s">
        <v>10869</v>
      </c>
      <c r="G5692" s="3" t="s">
        <v>10870</v>
      </c>
      <c r="H5692" s="3"/>
    </row>
    <row r="5693" ht="15.75" customHeight="1">
      <c r="A5693" s="2">
        <v>45738.0</v>
      </c>
      <c r="B5693" s="3" t="s">
        <v>92</v>
      </c>
      <c r="C5693" s="4" t="s">
        <v>149</v>
      </c>
      <c r="D5693" s="3" t="s">
        <v>19</v>
      </c>
      <c r="E5693" s="3" t="s">
        <v>15</v>
      </c>
      <c r="F5693" s="3" t="s">
        <v>2659</v>
      </c>
      <c r="G5693" s="3" t="s">
        <v>10871</v>
      </c>
      <c r="H5693" s="3"/>
    </row>
    <row r="5694" ht="15.75" customHeight="1">
      <c r="A5694" s="2">
        <v>45739.0</v>
      </c>
      <c r="B5694" s="3" t="s">
        <v>13</v>
      </c>
      <c r="C5694" s="3" t="s">
        <v>37</v>
      </c>
      <c r="D5694" s="3" t="s">
        <v>38</v>
      </c>
      <c r="E5694" s="3" t="s">
        <v>20</v>
      </c>
      <c r="F5694" s="3" t="s">
        <v>10872</v>
      </c>
      <c r="G5694" s="3" t="s">
        <v>10873</v>
      </c>
      <c r="H5694" s="3"/>
    </row>
    <row r="5695" ht="15.75" customHeight="1">
      <c r="A5695" s="2">
        <v>45739.0</v>
      </c>
      <c r="B5695" s="3" t="s">
        <v>13</v>
      </c>
      <c r="C5695" s="3" t="s">
        <v>37</v>
      </c>
      <c r="D5695" s="3" t="s">
        <v>38</v>
      </c>
      <c r="E5695" s="3" t="s">
        <v>20</v>
      </c>
      <c r="F5695" s="3" t="s">
        <v>10874</v>
      </c>
      <c r="G5695" s="3" t="s">
        <v>10875</v>
      </c>
      <c r="H5695" s="3"/>
    </row>
    <row r="5696" ht="15.75" customHeight="1">
      <c r="A5696" s="2">
        <v>45739.0</v>
      </c>
      <c r="B5696" s="3" t="s">
        <v>13</v>
      </c>
      <c r="C5696" s="3" t="s">
        <v>37</v>
      </c>
      <c r="D5696" s="3" t="s">
        <v>38</v>
      </c>
      <c r="E5696" s="3" t="s">
        <v>20</v>
      </c>
      <c r="F5696" s="3" t="s">
        <v>10876</v>
      </c>
      <c r="G5696" s="3" t="s">
        <v>10877</v>
      </c>
      <c r="H5696" s="3"/>
    </row>
    <row r="5697" ht="15.75" customHeight="1">
      <c r="A5697" s="2">
        <v>45739.0</v>
      </c>
      <c r="B5697" s="3" t="s">
        <v>13</v>
      </c>
      <c r="C5697" s="3" t="s">
        <v>29</v>
      </c>
      <c r="D5697" s="3" t="s">
        <v>26</v>
      </c>
      <c r="E5697" s="3" t="s">
        <v>20</v>
      </c>
      <c r="F5697" s="3" t="s">
        <v>10878</v>
      </c>
      <c r="G5697" s="3" t="s">
        <v>10879</v>
      </c>
      <c r="H5697" s="3"/>
    </row>
    <row r="5698" ht="15.75" customHeight="1">
      <c r="A5698" s="2">
        <v>45739.0</v>
      </c>
      <c r="B5698" s="3" t="s">
        <v>13</v>
      </c>
      <c r="C5698" s="3" t="s">
        <v>29</v>
      </c>
      <c r="D5698" s="3" t="s">
        <v>38</v>
      </c>
      <c r="E5698" s="3" t="s">
        <v>20</v>
      </c>
      <c r="F5698" s="3" t="s">
        <v>6413</v>
      </c>
      <c r="G5698" s="3" t="s">
        <v>10880</v>
      </c>
      <c r="H5698" s="3"/>
    </row>
    <row r="5699" ht="15.75" customHeight="1">
      <c r="A5699" s="2">
        <v>45739.0</v>
      </c>
      <c r="B5699" s="3" t="s">
        <v>13</v>
      </c>
      <c r="C5699" s="3" t="s">
        <v>18</v>
      </c>
      <c r="D5699" s="3" t="s">
        <v>34</v>
      </c>
      <c r="E5699" s="3" t="s">
        <v>15</v>
      </c>
      <c r="F5699" s="3" t="s">
        <v>9043</v>
      </c>
      <c r="G5699" s="3" t="s">
        <v>10881</v>
      </c>
      <c r="H5699" s="3"/>
    </row>
    <row r="5700" ht="15.75" customHeight="1">
      <c r="A5700" s="2">
        <v>45739.0</v>
      </c>
      <c r="B5700" s="3" t="s">
        <v>13</v>
      </c>
      <c r="C5700" s="3" t="s">
        <v>18</v>
      </c>
      <c r="D5700" s="3" t="s">
        <v>38</v>
      </c>
      <c r="E5700" s="3" t="s">
        <v>20</v>
      </c>
      <c r="F5700" s="3" t="s">
        <v>10882</v>
      </c>
      <c r="G5700" s="3" t="s">
        <v>10883</v>
      </c>
      <c r="H5700" s="3"/>
    </row>
    <row r="5701" ht="15.75" customHeight="1">
      <c r="A5701" s="2">
        <v>45739.0</v>
      </c>
      <c r="B5701" s="3" t="s">
        <v>92</v>
      </c>
      <c r="C5701" s="3" t="s">
        <v>93</v>
      </c>
      <c r="D5701" s="3" t="s">
        <v>38</v>
      </c>
      <c r="E5701" s="3" t="s">
        <v>15</v>
      </c>
      <c r="F5701" s="3" t="s">
        <v>4853</v>
      </c>
      <c r="G5701" s="3" t="s">
        <v>10884</v>
      </c>
      <c r="H5701" s="3"/>
    </row>
    <row r="5702" ht="15.75" customHeight="1">
      <c r="A5702" s="2">
        <v>45739.0</v>
      </c>
      <c r="B5702" s="3" t="s">
        <v>13</v>
      </c>
      <c r="C5702" s="3" t="s">
        <v>14</v>
      </c>
      <c r="D5702" s="3" t="s">
        <v>38</v>
      </c>
      <c r="E5702" s="3" t="s">
        <v>20</v>
      </c>
      <c r="F5702" s="3" t="s">
        <v>10885</v>
      </c>
      <c r="G5702" s="3" t="s">
        <v>494</v>
      </c>
      <c r="H5702" s="3"/>
    </row>
    <row r="5703" ht="15.75" customHeight="1">
      <c r="A5703" s="2">
        <v>45739.0</v>
      </c>
      <c r="B5703" s="3" t="s">
        <v>13</v>
      </c>
      <c r="C5703" s="3" t="s">
        <v>14</v>
      </c>
      <c r="D5703" s="3" t="s">
        <v>19</v>
      </c>
      <c r="E5703" s="3" t="s">
        <v>59</v>
      </c>
      <c r="F5703" s="3" t="s">
        <v>10886</v>
      </c>
      <c r="G5703" s="3" t="s">
        <v>10887</v>
      </c>
      <c r="H5703" s="3"/>
    </row>
    <row r="5704" ht="15.75" customHeight="1">
      <c r="A5704" s="2">
        <v>45739.0</v>
      </c>
      <c r="B5704" s="3" t="s">
        <v>13</v>
      </c>
      <c r="C5704" s="3" t="s">
        <v>14</v>
      </c>
      <c r="D5704" s="3" t="s">
        <v>26</v>
      </c>
      <c r="E5704" s="3" t="s">
        <v>20</v>
      </c>
      <c r="F5704" s="3" t="s">
        <v>6129</v>
      </c>
      <c r="G5704" s="3" t="s">
        <v>10888</v>
      </c>
      <c r="H5704" s="3"/>
    </row>
    <row r="5705" ht="15.75" customHeight="1">
      <c r="A5705" s="2">
        <v>45739.0</v>
      </c>
      <c r="B5705" s="3" t="s">
        <v>92</v>
      </c>
      <c r="C5705" s="3" t="s">
        <v>93</v>
      </c>
      <c r="D5705" s="3" t="s">
        <v>38</v>
      </c>
      <c r="E5705" s="3" t="s">
        <v>15</v>
      </c>
      <c r="F5705" s="3" t="s">
        <v>10889</v>
      </c>
      <c r="G5705" s="3" t="s">
        <v>10890</v>
      </c>
      <c r="H5705" s="3"/>
    </row>
    <row r="5706" ht="15.75" customHeight="1">
      <c r="A5706" s="2">
        <v>45739.0</v>
      </c>
      <c r="B5706" s="3" t="s">
        <v>92</v>
      </c>
      <c r="C5706" s="3" t="s">
        <v>93</v>
      </c>
      <c r="D5706" s="3" t="s">
        <v>34</v>
      </c>
      <c r="E5706" s="3" t="s">
        <v>101</v>
      </c>
      <c r="F5706" s="3" t="s">
        <v>10891</v>
      </c>
      <c r="G5706" s="3" t="s">
        <v>10892</v>
      </c>
      <c r="H5706" s="3"/>
    </row>
    <row r="5707" ht="15.75" customHeight="1">
      <c r="A5707" s="2">
        <v>45739.0</v>
      </c>
      <c r="B5707" s="3" t="s">
        <v>13</v>
      </c>
      <c r="C5707" s="3" t="s">
        <v>169</v>
      </c>
      <c r="D5707" s="3" t="s">
        <v>9</v>
      </c>
      <c r="E5707" s="3" t="s">
        <v>20</v>
      </c>
      <c r="F5707" s="3" t="s">
        <v>10893</v>
      </c>
      <c r="G5707" s="3" t="s">
        <v>10894</v>
      </c>
      <c r="H5707" s="3"/>
    </row>
    <row r="5708" ht="15.75" customHeight="1">
      <c r="A5708" s="2">
        <v>45739.0</v>
      </c>
      <c r="B5708" s="3" t="s">
        <v>92</v>
      </c>
      <c r="C5708" s="3" t="s">
        <v>93</v>
      </c>
      <c r="D5708" s="3" t="s">
        <v>38</v>
      </c>
      <c r="E5708" s="3" t="s">
        <v>15</v>
      </c>
      <c r="F5708" s="3" t="s">
        <v>10895</v>
      </c>
      <c r="G5708" s="3" t="s">
        <v>10896</v>
      </c>
      <c r="H5708" s="3"/>
    </row>
    <row r="5709" ht="15.75" customHeight="1">
      <c r="A5709" s="2">
        <v>45739.0</v>
      </c>
      <c r="B5709" s="3" t="s">
        <v>13</v>
      </c>
      <c r="C5709" s="3" t="s">
        <v>14</v>
      </c>
      <c r="D5709" s="3" t="s">
        <v>38</v>
      </c>
      <c r="E5709" s="3" t="s">
        <v>20</v>
      </c>
      <c r="F5709" s="3" t="s">
        <v>10897</v>
      </c>
      <c r="G5709" s="3" t="s">
        <v>10898</v>
      </c>
      <c r="H5709" s="3"/>
    </row>
    <row r="5710" ht="15.75" customHeight="1">
      <c r="A5710" s="2">
        <v>45739.0</v>
      </c>
      <c r="B5710" s="3" t="s">
        <v>13</v>
      </c>
      <c r="C5710" s="3" t="s">
        <v>169</v>
      </c>
      <c r="D5710" s="3" t="s">
        <v>34</v>
      </c>
      <c r="E5710" s="3" t="s">
        <v>15</v>
      </c>
      <c r="F5710" s="3" t="s">
        <v>10899</v>
      </c>
      <c r="G5710" s="3" t="s">
        <v>10900</v>
      </c>
      <c r="H5710" s="3"/>
    </row>
    <row r="5711" ht="15.75" customHeight="1">
      <c r="A5711" s="2">
        <v>45739.0</v>
      </c>
      <c r="B5711" s="3" t="s">
        <v>57</v>
      </c>
      <c r="C5711" s="3" t="s">
        <v>71</v>
      </c>
      <c r="D5711" s="3" t="s">
        <v>34</v>
      </c>
      <c r="E5711" s="3" t="s">
        <v>20</v>
      </c>
      <c r="F5711" s="3" t="s">
        <v>10901</v>
      </c>
      <c r="G5711" s="3" t="s">
        <v>10902</v>
      </c>
      <c r="H5711" s="3"/>
    </row>
    <row r="5712" ht="15.75" customHeight="1">
      <c r="A5712" s="2">
        <v>45739.0</v>
      </c>
      <c r="B5712" s="3" t="s">
        <v>57</v>
      </c>
      <c r="C5712" s="3" t="s">
        <v>58</v>
      </c>
      <c r="D5712" s="3" t="s">
        <v>9</v>
      </c>
      <c r="E5712" s="3" t="s">
        <v>20</v>
      </c>
      <c r="F5712" s="3" t="s">
        <v>10903</v>
      </c>
      <c r="G5712" s="3" t="s">
        <v>10904</v>
      </c>
      <c r="H5712" s="3"/>
    </row>
    <row r="5713" ht="15.75" customHeight="1">
      <c r="A5713" s="2">
        <v>45739.0</v>
      </c>
      <c r="B5713" s="3" t="s">
        <v>57</v>
      </c>
      <c r="C5713" s="3" t="s">
        <v>85</v>
      </c>
      <c r="D5713" s="3" t="s">
        <v>63</v>
      </c>
      <c r="E5713" s="3" t="s">
        <v>59</v>
      </c>
      <c r="F5713" s="3" t="s">
        <v>10905</v>
      </c>
      <c r="G5713" s="3" t="s">
        <v>10906</v>
      </c>
      <c r="H5713" s="3"/>
    </row>
    <row r="5714" ht="15.75" customHeight="1">
      <c r="A5714" s="2">
        <v>45739.0</v>
      </c>
      <c r="B5714" s="3" t="s">
        <v>92</v>
      </c>
      <c r="C5714" s="3" t="s">
        <v>98</v>
      </c>
      <c r="D5714" s="3" t="s">
        <v>23</v>
      </c>
      <c r="E5714" s="3" t="s">
        <v>20</v>
      </c>
      <c r="F5714" s="3" t="s">
        <v>10907</v>
      </c>
      <c r="G5714" s="3" t="s">
        <v>10908</v>
      </c>
      <c r="H5714" s="3"/>
    </row>
    <row r="5715" ht="15.75" customHeight="1">
      <c r="A5715" s="2">
        <v>45739.0</v>
      </c>
      <c r="B5715" s="3" t="s">
        <v>57</v>
      </c>
      <c r="C5715" s="3" t="s">
        <v>85</v>
      </c>
      <c r="D5715" s="3" t="s">
        <v>26</v>
      </c>
      <c r="E5715" s="3" t="s">
        <v>20</v>
      </c>
      <c r="F5715" s="3" t="s">
        <v>10909</v>
      </c>
      <c r="G5715" s="3" t="s">
        <v>10910</v>
      </c>
      <c r="H5715" s="3"/>
    </row>
    <row r="5716" ht="15.75" customHeight="1">
      <c r="A5716" s="2">
        <v>45739.0</v>
      </c>
      <c r="B5716" s="3" t="s">
        <v>57</v>
      </c>
      <c r="C5716" s="3" t="s">
        <v>80</v>
      </c>
      <c r="D5716" s="3" t="s">
        <v>63</v>
      </c>
      <c r="E5716" s="3" t="s">
        <v>59</v>
      </c>
      <c r="F5716" s="3" t="s">
        <v>10911</v>
      </c>
      <c r="G5716" s="3" t="s">
        <v>10912</v>
      </c>
      <c r="H5716" s="3"/>
    </row>
    <row r="5717" ht="15.75" customHeight="1">
      <c r="A5717" s="2">
        <v>45739.0</v>
      </c>
      <c r="B5717" s="3" t="s">
        <v>57</v>
      </c>
      <c r="C5717" s="3" t="s">
        <v>80</v>
      </c>
      <c r="D5717" s="3" t="s">
        <v>23</v>
      </c>
      <c r="E5717" s="3" t="s">
        <v>59</v>
      </c>
      <c r="F5717" s="3" t="s">
        <v>10913</v>
      </c>
      <c r="G5717" s="3" t="s">
        <v>10914</v>
      </c>
      <c r="H5717" s="3"/>
    </row>
    <row r="5718" ht="15.75" customHeight="1">
      <c r="A5718" s="2">
        <v>45739.0</v>
      </c>
      <c r="B5718" s="3" t="s">
        <v>57</v>
      </c>
      <c r="C5718" s="3" t="s">
        <v>80</v>
      </c>
      <c r="D5718" s="3" t="s">
        <v>19</v>
      </c>
      <c r="E5718" s="3" t="s">
        <v>59</v>
      </c>
      <c r="F5718" s="3" t="s">
        <v>10915</v>
      </c>
      <c r="G5718" s="3" t="s">
        <v>10916</v>
      </c>
      <c r="H5718" s="3"/>
    </row>
    <row r="5719" ht="15.75" customHeight="1">
      <c r="A5719" s="2">
        <v>45739.0</v>
      </c>
      <c r="B5719" s="3" t="s">
        <v>57</v>
      </c>
      <c r="C5719" s="3" t="s">
        <v>80</v>
      </c>
      <c r="D5719" s="3" t="s">
        <v>63</v>
      </c>
      <c r="E5719" s="3" t="s">
        <v>59</v>
      </c>
      <c r="F5719" s="3" t="s">
        <v>10917</v>
      </c>
      <c r="G5719" s="3" t="s">
        <v>10918</v>
      </c>
      <c r="H5719" s="3"/>
    </row>
    <row r="5720" ht="15.75" customHeight="1">
      <c r="A5720" s="2">
        <v>45739.0</v>
      </c>
      <c r="B5720" s="3" t="s">
        <v>57</v>
      </c>
      <c r="C5720" s="3" t="s">
        <v>71</v>
      </c>
      <c r="D5720" s="3" t="s">
        <v>68</v>
      </c>
      <c r="E5720" s="3" t="s">
        <v>59</v>
      </c>
      <c r="F5720" s="3" t="s">
        <v>10919</v>
      </c>
      <c r="G5720" s="3" t="s">
        <v>10920</v>
      </c>
      <c r="H5720" s="3"/>
    </row>
    <row r="5721" ht="15.75" customHeight="1">
      <c r="A5721" s="2">
        <v>45739.0</v>
      </c>
      <c r="B5721" s="3" t="s">
        <v>57</v>
      </c>
      <c r="C5721" s="3" t="s">
        <v>71</v>
      </c>
      <c r="D5721" s="3" t="s">
        <v>19</v>
      </c>
      <c r="E5721" s="3" t="s">
        <v>59</v>
      </c>
      <c r="F5721" s="3" t="s">
        <v>10921</v>
      </c>
      <c r="G5721" s="3" t="s">
        <v>10922</v>
      </c>
      <c r="H5721" s="3"/>
    </row>
    <row r="5722" ht="15.75" customHeight="1">
      <c r="A5722" s="2">
        <v>45739.0</v>
      </c>
      <c r="B5722" s="3" t="s">
        <v>57</v>
      </c>
      <c r="C5722" s="3" t="s">
        <v>71</v>
      </c>
      <c r="D5722" s="3" t="s">
        <v>19</v>
      </c>
      <c r="E5722" s="3" t="s">
        <v>59</v>
      </c>
      <c r="F5722" s="3" t="s">
        <v>10923</v>
      </c>
      <c r="G5722" s="3" t="s">
        <v>2438</v>
      </c>
      <c r="H5722" s="3"/>
    </row>
    <row r="5723" ht="15.75" customHeight="1">
      <c r="A5723" s="2">
        <v>45739.0</v>
      </c>
      <c r="B5723" s="3" t="s">
        <v>57</v>
      </c>
      <c r="C5723" s="3" t="s">
        <v>71</v>
      </c>
      <c r="D5723" s="3" t="s">
        <v>19</v>
      </c>
      <c r="E5723" s="3" t="s">
        <v>59</v>
      </c>
      <c r="F5723" s="3" t="s">
        <v>10924</v>
      </c>
      <c r="G5723" s="3" t="s">
        <v>10925</v>
      </c>
      <c r="H5723" s="3"/>
    </row>
    <row r="5724" ht="15.75" customHeight="1">
      <c r="A5724" s="2">
        <v>45739.0</v>
      </c>
      <c r="B5724" s="3" t="s">
        <v>57</v>
      </c>
      <c r="C5724" s="4" t="s">
        <v>62</v>
      </c>
      <c r="D5724" s="3" t="s">
        <v>9</v>
      </c>
      <c r="E5724" s="3" t="s">
        <v>20</v>
      </c>
      <c r="F5724" s="3" t="s">
        <v>10926</v>
      </c>
      <c r="G5724" s="3" t="s">
        <v>10927</v>
      </c>
      <c r="H5724" s="3"/>
    </row>
    <row r="5725" ht="15.75" customHeight="1">
      <c r="A5725" s="2">
        <v>45739.0</v>
      </c>
      <c r="B5725" s="3" t="s">
        <v>57</v>
      </c>
      <c r="C5725" s="4" t="s">
        <v>62</v>
      </c>
      <c r="D5725" s="3" t="s">
        <v>68</v>
      </c>
      <c r="E5725" s="3" t="s">
        <v>59</v>
      </c>
      <c r="F5725" s="3" t="s">
        <v>10928</v>
      </c>
      <c r="G5725" s="3" t="s">
        <v>10929</v>
      </c>
      <c r="H5725" s="3"/>
    </row>
    <row r="5726" ht="15.75" customHeight="1">
      <c r="A5726" s="2">
        <v>45739.0</v>
      </c>
      <c r="B5726" s="3" t="s">
        <v>57</v>
      </c>
      <c r="C5726" s="4" t="s">
        <v>62</v>
      </c>
      <c r="D5726" s="3" t="s">
        <v>23</v>
      </c>
      <c r="E5726" s="3" t="s">
        <v>59</v>
      </c>
      <c r="F5726" s="3" t="s">
        <v>10930</v>
      </c>
      <c r="G5726" s="3" t="s">
        <v>10931</v>
      </c>
      <c r="H5726" s="3"/>
    </row>
    <row r="5727" ht="15.75" customHeight="1">
      <c r="A5727" s="2">
        <v>45739.0</v>
      </c>
      <c r="B5727" s="3" t="s">
        <v>57</v>
      </c>
      <c r="C5727" s="3" t="s">
        <v>58</v>
      </c>
      <c r="D5727" s="3" t="s">
        <v>63</v>
      </c>
      <c r="E5727" s="3" t="s">
        <v>59</v>
      </c>
      <c r="F5727" s="3" t="s">
        <v>10932</v>
      </c>
      <c r="G5727" s="3" t="s">
        <v>10933</v>
      </c>
      <c r="H5727" s="3"/>
    </row>
    <row r="5728" ht="15.75" customHeight="1">
      <c r="A5728" s="2">
        <v>45739.0</v>
      </c>
      <c r="B5728" s="3" t="s">
        <v>57</v>
      </c>
      <c r="C5728" s="3" t="s">
        <v>58</v>
      </c>
      <c r="D5728" s="3" t="s">
        <v>19</v>
      </c>
      <c r="E5728" s="3" t="s">
        <v>59</v>
      </c>
      <c r="F5728" s="3" t="s">
        <v>10934</v>
      </c>
      <c r="G5728" s="3" t="s">
        <v>10935</v>
      </c>
      <c r="H5728" s="3"/>
    </row>
    <row r="5729" ht="15.75" customHeight="1">
      <c r="A5729" s="2">
        <v>45739.0</v>
      </c>
      <c r="B5729" s="3" t="s">
        <v>92</v>
      </c>
      <c r="C5729" s="3" t="s">
        <v>98</v>
      </c>
      <c r="D5729" s="3" t="s">
        <v>63</v>
      </c>
      <c r="E5729" s="3" t="s">
        <v>109</v>
      </c>
      <c r="F5729" s="3" t="s">
        <v>10936</v>
      </c>
      <c r="G5729" s="3" t="s">
        <v>10937</v>
      </c>
      <c r="H5729" s="3"/>
    </row>
    <row r="5730" ht="15.75" customHeight="1">
      <c r="A5730" s="2">
        <v>45739.0</v>
      </c>
      <c r="B5730" s="3" t="s">
        <v>57</v>
      </c>
      <c r="C5730" s="3" t="s">
        <v>80</v>
      </c>
      <c r="D5730" s="3" t="s">
        <v>19</v>
      </c>
      <c r="E5730" s="3" t="s">
        <v>59</v>
      </c>
      <c r="F5730" s="3" t="s">
        <v>10938</v>
      </c>
      <c r="G5730" s="3" t="s">
        <v>10939</v>
      </c>
      <c r="H5730" s="3"/>
    </row>
    <row r="5731" ht="15.75" customHeight="1">
      <c r="A5731" s="2">
        <v>45739.0</v>
      </c>
      <c r="B5731" s="3" t="s">
        <v>92</v>
      </c>
      <c r="C5731" s="3" t="s">
        <v>98</v>
      </c>
      <c r="D5731" s="3" t="s">
        <v>34</v>
      </c>
      <c r="E5731" s="3" t="s">
        <v>101</v>
      </c>
      <c r="F5731" s="3" t="s">
        <v>10940</v>
      </c>
      <c r="G5731" s="3" t="s">
        <v>10941</v>
      </c>
      <c r="H5731" s="3"/>
    </row>
    <row r="5732" ht="15.75" customHeight="1">
      <c r="A5732" s="2">
        <v>45739.0</v>
      </c>
      <c r="B5732" s="3" t="s">
        <v>7</v>
      </c>
      <c r="C5732" s="3" t="s">
        <v>126</v>
      </c>
      <c r="D5732" s="3" t="s">
        <v>23</v>
      </c>
      <c r="E5732" s="3" t="s">
        <v>15</v>
      </c>
      <c r="F5732" s="3" t="s">
        <v>4720</v>
      </c>
      <c r="G5732" s="3" t="s">
        <v>10942</v>
      </c>
      <c r="H5732" s="3"/>
    </row>
    <row r="5733" ht="15.75" customHeight="1">
      <c r="A5733" s="2">
        <v>45739.0</v>
      </c>
      <c r="B5733" s="3" t="s">
        <v>7</v>
      </c>
      <c r="C5733" s="3" t="s">
        <v>126</v>
      </c>
      <c r="D5733" s="3" t="s">
        <v>68</v>
      </c>
      <c r="E5733" s="3" t="s">
        <v>15</v>
      </c>
      <c r="F5733" s="3" t="s">
        <v>10943</v>
      </c>
      <c r="G5733" s="3" t="s">
        <v>10944</v>
      </c>
      <c r="H5733" s="3"/>
    </row>
    <row r="5734" ht="15.75" customHeight="1">
      <c r="A5734" s="2">
        <v>45739.0</v>
      </c>
      <c r="B5734" s="3" t="s">
        <v>7</v>
      </c>
      <c r="C5734" s="3" t="s">
        <v>126</v>
      </c>
      <c r="D5734" s="3" t="s">
        <v>19</v>
      </c>
      <c r="E5734" s="3" t="s">
        <v>15</v>
      </c>
      <c r="F5734" s="3" t="s">
        <v>10945</v>
      </c>
      <c r="G5734" s="3" t="s">
        <v>1769</v>
      </c>
      <c r="H5734" s="3"/>
    </row>
    <row r="5735" ht="15.75" customHeight="1">
      <c r="A5735" s="2">
        <v>45739.0</v>
      </c>
      <c r="B5735" s="3" t="s">
        <v>7</v>
      </c>
      <c r="C5735" s="3" t="s">
        <v>118</v>
      </c>
      <c r="D5735" s="3" t="s">
        <v>38</v>
      </c>
      <c r="E5735" s="3" t="s">
        <v>15</v>
      </c>
      <c r="F5735" s="3" t="s">
        <v>10946</v>
      </c>
      <c r="G5735" s="3" t="s">
        <v>1509</v>
      </c>
      <c r="H5735" s="3"/>
    </row>
    <row r="5736" ht="15.75" customHeight="1">
      <c r="A5736" s="2">
        <v>45739.0</v>
      </c>
      <c r="B5736" s="3" t="s">
        <v>7</v>
      </c>
      <c r="C5736" s="3" t="s">
        <v>118</v>
      </c>
      <c r="D5736" s="3" t="s">
        <v>68</v>
      </c>
      <c r="E5736" s="3" t="s">
        <v>20</v>
      </c>
      <c r="F5736" s="3" t="s">
        <v>10947</v>
      </c>
      <c r="G5736" s="3" t="s">
        <v>5435</v>
      </c>
      <c r="H5736" s="3"/>
    </row>
    <row r="5737" ht="15.75" customHeight="1">
      <c r="A5737" s="2">
        <v>45739.0</v>
      </c>
      <c r="B5737" s="3" t="s">
        <v>7</v>
      </c>
      <c r="C5737" s="3" t="s">
        <v>118</v>
      </c>
      <c r="D5737" s="3" t="s">
        <v>34</v>
      </c>
      <c r="E5737" s="3" t="s">
        <v>109</v>
      </c>
      <c r="F5737" s="3" t="s">
        <v>10948</v>
      </c>
      <c r="G5737" s="3" t="s">
        <v>10949</v>
      </c>
      <c r="H5737" s="3"/>
    </row>
    <row r="5738" ht="15.75" customHeight="1">
      <c r="A5738" s="2">
        <v>45739.0</v>
      </c>
      <c r="B5738" s="3" t="s">
        <v>7</v>
      </c>
      <c r="C5738" s="3" t="s">
        <v>126</v>
      </c>
      <c r="D5738" s="3" t="s">
        <v>26</v>
      </c>
      <c r="E5738" s="3" t="s">
        <v>10</v>
      </c>
      <c r="F5738" s="3" t="s">
        <v>10950</v>
      </c>
      <c r="G5738" s="3" t="s">
        <v>10951</v>
      </c>
      <c r="H5738" s="3"/>
    </row>
    <row r="5739" ht="15.75" customHeight="1">
      <c r="A5739" s="2">
        <v>45739.0</v>
      </c>
      <c r="B5739" s="3" t="s">
        <v>7</v>
      </c>
      <c r="C5739" s="3" t="s">
        <v>106</v>
      </c>
      <c r="D5739" s="3" t="s">
        <v>26</v>
      </c>
      <c r="E5739" s="3" t="s">
        <v>119</v>
      </c>
      <c r="F5739" s="3" t="s">
        <v>10952</v>
      </c>
      <c r="G5739" s="3" t="s">
        <v>10953</v>
      </c>
      <c r="H5739" s="3"/>
    </row>
    <row r="5740" ht="15.75" customHeight="1">
      <c r="A5740" s="2">
        <v>45739.0</v>
      </c>
      <c r="B5740" s="3" t="s">
        <v>7</v>
      </c>
      <c r="C5740" s="3" t="s">
        <v>106</v>
      </c>
      <c r="D5740" s="3" t="s">
        <v>26</v>
      </c>
      <c r="E5740" s="3" t="s">
        <v>119</v>
      </c>
      <c r="F5740" s="3" t="s">
        <v>10954</v>
      </c>
      <c r="G5740" s="3" t="s">
        <v>5538</v>
      </c>
      <c r="H5740" s="3"/>
    </row>
    <row r="5741" ht="15.75" customHeight="1">
      <c r="A5741" s="2">
        <v>45739.0</v>
      </c>
      <c r="B5741" s="3" t="s">
        <v>7</v>
      </c>
      <c r="C5741" s="3" t="s">
        <v>106</v>
      </c>
      <c r="D5741" s="3" t="s">
        <v>23</v>
      </c>
      <c r="E5741" s="3" t="s">
        <v>20</v>
      </c>
      <c r="F5741" s="3" t="s">
        <v>10955</v>
      </c>
      <c r="G5741" s="3" t="s">
        <v>10956</v>
      </c>
      <c r="H5741" s="3"/>
    </row>
    <row r="5742" ht="15.75" customHeight="1">
      <c r="A5742" s="2">
        <v>45739.0</v>
      </c>
      <c r="B5742" s="3" t="s">
        <v>7</v>
      </c>
      <c r="C5742" s="3" t="s">
        <v>8</v>
      </c>
      <c r="D5742" s="3" t="s">
        <v>68</v>
      </c>
      <c r="E5742" s="3" t="s">
        <v>20</v>
      </c>
      <c r="F5742" s="3" t="s">
        <v>10957</v>
      </c>
      <c r="G5742" s="3" t="s">
        <v>10958</v>
      </c>
      <c r="H5742" s="3"/>
    </row>
    <row r="5743" ht="15.75" customHeight="1">
      <c r="A5743" s="2">
        <v>45739.0</v>
      </c>
      <c r="B5743" s="3" t="s">
        <v>7</v>
      </c>
      <c r="C5743" s="3" t="s">
        <v>8</v>
      </c>
      <c r="D5743" s="3" t="s">
        <v>68</v>
      </c>
      <c r="E5743" s="3" t="s">
        <v>15</v>
      </c>
      <c r="F5743" s="3" t="s">
        <v>10959</v>
      </c>
      <c r="G5743" s="3" t="s">
        <v>10960</v>
      </c>
      <c r="H5743" s="3"/>
    </row>
    <row r="5744" ht="15.75" customHeight="1">
      <c r="A5744" s="2">
        <v>45739.0</v>
      </c>
      <c r="B5744" s="3" t="s">
        <v>7</v>
      </c>
      <c r="C5744" s="3" t="s">
        <v>8</v>
      </c>
      <c r="D5744" s="3" t="s">
        <v>38</v>
      </c>
      <c r="E5744" s="3" t="s">
        <v>101</v>
      </c>
      <c r="F5744" s="3" t="s">
        <v>10961</v>
      </c>
      <c r="G5744" s="3" t="s">
        <v>10230</v>
      </c>
      <c r="H5744" s="3"/>
    </row>
    <row r="5745" ht="15.75" customHeight="1">
      <c r="A5745" s="2">
        <v>45739.0</v>
      </c>
      <c r="B5745" s="3" t="s">
        <v>7</v>
      </c>
      <c r="C5745" s="3" t="s">
        <v>8</v>
      </c>
      <c r="D5745" s="3" t="s">
        <v>63</v>
      </c>
      <c r="E5745" s="3" t="s">
        <v>20</v>
      </c>
      <c r="F5745" s="3" t="s">
        <v>10962</v>
      </c>
      <c r="G5745" s="3" t="s">
        <v>10963</v>
      </c>
      <c r="H5745" s="3"/>
    </row>
    <row r="5746" ht="15.75" customHeight="1">
      <c r="A5746" s="2">
        <v>45739.0</v>
      </c>
      <c r="B5746" s="3" t="s">
        <v>7</v>
      </c>
      <c r="C5746" s="3" t="s">
        <v>106</v>
      </c>
      <c r="D5746" s="3" t="s">
        <v>26</v>
      </c>
      <c r="E5746" s="3" t="s">
        <v>119</v>
      </c>
      <c r="F5746" s="3" t="s">
        <v>10964</v>
      </c>
      <c r="G5746" s="3" t="s">
        <v>4039</v>
      </c>
      <c r="H5746" s="3"/>
    </row>
    <row r="5747" ht="15.75" customHeight="1">
      <c r="A5747" s="2">
        <v>45739.0</v>
      </c>
      <c r="B5747" s="3" t="s">
        <v>7</v>
      </c>
      <c r="C5747" s="3" t="s">
        <v>126</v>
      </c>
      <c r="D5747" s="3" t="s">
        <v>34</v>
      </c>
      <c r="E5747" s="3" t="s">
        <v>109</v>
      </c>
      <c r="F5747" s="3" t="s">
        <v>10965</v>
      </c>
      <c r="G5747" s="3" t="s">
        <v>10966</v>
      </c>
      <c r="H5747" s="3"/>
    </row>
    <row r="5748" ht="15.75" customHeight="1">
      <c r="A5748" s="2">
        <v>45739.0</v>
      </c>
      <c r="B5748" s="3" t="s">
        <v>7</v>
      </c>
      <c r="C5748" s="3" t="s">
        <v>8</v>
      </c>
      <c r="D5748" s="3" t="s">
        <v>26</v>
      </c>
      <c r="E5748" s="3" t="s">
        <v>119</v>
      </c>
      <c r="F5748" s="3" t="s">
        <v>10967</v>
      </c>
      <c r="G5748" s="3" t="s">
        <v>10968</v>
      </c>
      <c r="H5748" s="3"/>
    </row>
    <row r="5749" ht="15.75" customHeight="1">
      <c r="A5749" s="2">
        <v>45739.0</v>
      </c>
      <c r="B5749" s="3" t="s">
        <v>7</v>
      </c>
      <c r="C5749" s="3" t="s">
        <v>131</v>
      </c>
      <c r="D5749" s="3" t="s">
        <v>26</v>
      </c>
      <c r="E5749" s="3" t="s">
        <v>10</v>
      </c>
      <c r="F5749" s="3" t="s">
        <v>10969</v>
      </c>
      <c r="G5749" s="3" t="s">
        <v>10970</v>
      </c>
      <c r="H5749" s="3"/>
    </row>
    <row r="5750" ht="15.75" customHeight="1">
      <c r="A5750" s="2">
        <v>45739.0</v>
      </c>
      <c r="B5750" s="3" t="s">
        <v>7</v>
      </c>
      <c r="C5750" s="3" t="s">
        <v>131</v>
      </c>
      <c r="D5750" s="3" t="s">
        <v>34</v>
      </c>
      <c r="E5750" s="3" t="s">
        <v>101</v>
      </c>
      <c r="F5750" s="3" t="s">
        <v>10971</v>
      </c>
      <c r="G5750" s="3" t="s">
        <v>10972</v>
      </c>
      <c r="H5750" s="3"/>
    </row>
    <row r="5751" ht="15.75" customHeight="1">
      <c r="A5751" s="2">
        <v>45739.0</v>
      </c>
      <c r="B5751" s="3" t="s">
        <v>92</v>
      </c>
      <c r="C5751" s="3" t="s">
        <v>98</v>
      </c>
      <c r="D5751" s="3" t="s">
        <v>19</v>
      </c>
      <c r="E5751" s="3" t="s">
        <v>20</v>
      </c>
      <c r="F5751" s="3" t="s">
        <v>6889</v>
      </c>
      <c r="G5751" s="3" t="s">
        <v>10973</v>
      </c>
      <c r="H5751" s="3"/>
    </row>
    <row r="5752" ht="15.75" customHeight="1">
      <c r="A5752" s="2">
        <v>45739.0</v>
      </c>
      <c r="B5752" s="3" t="s">
        <v>92</v>
      </c>
      <c r="C5752" s="3" t="s">
        <v>144</v>
      </c>
      <c r="D5752" s="3" t="s">
        <v>23</v>
      </c>
      <c r="E5752" s="3" t="s">
        <v>20</v>
      </c>
      <c r="F5752" s="3" t="s">
        <v>10974</v>
      </c>
      <c r="G5752" s="3" t="s">
        <v>10975</v>
      </c>
      <c r="H5752" s="3"/>
    </row>
    <row r="5753" ht="15.75" customHeight="1">
      <c r="A5753" s="2">
        <v>45739.0</v>
      </c>
      <c r="B5753" s="3" t="s">
        <v>92</v>
      </c>
      <c r="C5753" s="3" t="s">
        <v>144</v>
      </c>
      <c r="D5753" s="3" t="s">
        <v>38</v>
      </c>
      <c r="E5753" s="3" t="s">
        <v>15</v>
      </c>
      <c r="F5753" s="3" t="s">
        <v>10976</v>
      </c>
      <c r="G5753" s="3" t="s">
        <v>10977</v>
      </c>
      <c r="H5753" s="3"/>
    </row>
    <row r="5754" ht="15.75" customHeight="1">
      <c r="A5754" s="2">
        <v>45739.0</v>
      </c>
      <c r="B5754" s="3" t="s">
        <v>92</v>
      </c>
      <c r="C5754" s="3" t="s">
        <v>144</v>
      </c>
      <c r="D5754" s="3" t="s">
        <v>34</v>
      </c>
      <c r="E5754" s="3" t="s">
        <v>15</v>
      </c>
      <c r="F5754" s="3" t="s">
        <v>10978</v>
      </c>
      <c r="G5754" s="3" t="s">
        <v>10979</v>
      </c>
      <c r="H5754" s="3"/>
    </row>
    <row r="5755" ht="15.75" customHeight="1">
      <c r="A5755" s="2">
        <v>45739.0</v>
      </c>
      <c r="B5755" s="3" t="s">
        <v>92</v>
      </c>
      <c r="C5755" s="3" t="s">
        <v>144</v>
      </c>
      <c r="D5755" s="3" t="s">
        <v>34</v>
      </c>
      <c r="E5755" s="3" t="s">
        <v>15</v>
      </c>
      <c r="F5755" s="3" t="s">
        <v>10980</v>
      </c>
      <c r="G5755" s="3" t="s">
        <v>10981</v>
      </c>
      <c r="H5755" s="3"/>
    </row>
    <row r="5756" ht="15.75" customHeight="1">
      <c r="A5756" s="2">
        <v>45739.0</v>
      </c>
      <c r="B5756" s="3" t="s">
        <v>92</v>
      </c>
      <c r="C5756" s="4" t="s">
        <v>149</v>
      </c>
      <c r="D5756" s="3" t="s">
        <v>9</v>
      </c>
      <c r="E5756" s="3" t="s">
        <v>109</v>
      </c>
      <c r="F5756" s="3" t="s">
        <v>10982</v>
      </c>
      <c r="G5756" s="3" t="s">
        <v>10983</v>
      </c>
      <c r="H5756" s="3"/>
    </row>
    <row r="5757" ht="15.75" customHeight="1">
      <c r="A5757" s="2">
        <v>45739.0</v>
      </c>
      <c r="B5757" s="3" t="s">
        <v>92</v>
      </c>
      <c r="C5757" s="4" t="s">
        <v>149</v>
      </c>
      <c r="D5757" s="3" t="s">
        <v>19</v>
      </c>
      <c r="E5757" s="3" t="s">
        <v>20</v>
      </c>
      <c r="F5757" s="3" t="s">
        <v>10984</v>
      </c>
      <c r="G5757" s="3" t="s">
        <v>10985</v>
      </c>
      <c r="H5757" s="3"/>
    </row>
    <row r="5758" ht="15.75" customHeight="1">
      <c r="A5758" s="2">
        <v>45739.0</v>
      </c>
      <c r="B5758" s="3" t="s">
        <v>92</v>
      </c>
      <c r="C5758" s="3" t="s">
        <v>98</v>
      </c>
      <c r="D5758" s="3" t="s">
        <v>19</v>
      </c>
      <c r="E5758" s="3" t="s">
        <v>20</v>
      </c>
      <c r="F5758" s="3" t="s">
        <v>10986</v>
      </c>
      <c r="G5758" s="3" t="s">
        <v>10987</v>
      </c>
      <c r="H5758" s="3"/>
    </row>
    <row r="5759" ht="15.75" customHeight="1">
      <c r="A5759" s="2">
        <v>45739.0</v>
      </c>
      <c r="B5759" s="3" t="s">
        <v>92</v>
      </c>
      <c r="C5759" s="4" t="s">
        <v>149</v>
      </c>
      <c r="D5759" s="3" t="s">
        <v>68</v>
      </c>
      <c r="E5759" s="3" t="s">
        <v>20</v>
      </c>
      <c r="F5759" s="3" t="s">
        <v>10988</v>
      </c>
      <c r="G5759" s="3" t="s">
        <v>10989</v>
      </c>
      <c r="H5759" s="3"/>
    </row>
    <row r="5760" ht="15.75" customHeight="1">
      <c r="A5760" s="2">
        <v>45739.0</v>
      </c>
      <c r="B5760" s="3" t="s">
        <v>92</v>
      </c>
      <c r="C5760" s="4" t="s">
        <v>149</v>
      </c>
      <c r="D5760" s="3" t="s">
        <v>38</v>
      </c>
      <c r="E5760" s="3" t="s">
        <v>20</v>
      </c>
      <c r="F5760" s="3" t="s">
        <v>10990</v>
      </c>
      <c r="G5760" s="3" t="s">
        <v>458</v>
      </c>
      <c r="H5760" s="3"/>
    </row>
    <row r="5761" ht="15.75" customHeight="1">
      <c r="A5761" s="2">
        <v>45739.0</v>
      </c>
      <c r="B5761" s="3" t="s">
        <v>92</v>
      </c>
      <c r="C5761" s="3" t="s">
        <v>158</v>
      </c>
      <c r="D5761" s="3" t="s">
        <v>9</v>
      </c>
      <c r="E5761" s="3" t="s">
        <v>15</v>
      </c>
      <c r="F5761" s="3" t="s">
        <v>10991</v>
      </c>
      <c r="G5761" s="3" t="s">
        <v>10992</v>
      </c>
      <c r="H5761" s="3"/>
    </row>
    <row r="5762" ht="15.75" customHeight="1">
      <c r="A5762" s="2">
        <v>45739.0</v>
      </c>
      <c r="B5762" s="3" t="s">
        <v>92</v>
      </c>
      <c r="C5762" s="3" t="s">
        <v>158</v>
      </c>
      <c r="D5762" s="3" t="s">
        <v>9</v>
      </c>
      <c r="E5762" s="3" t="s">
        <v>101</v>
      </c>
      <c r="F5762" s="3" t="s">
        <v>10993</v>
      </c>
      <c r="G5762" s="3" t="s">
        <v>10994</v>
      </c>
      <c r="H5762" s="3"/>
    </row>
    <row r="5763" ht="15.75" customHeight="1">
      <c r="A5763" s="2">
        <v>45739.0</v>
      </c>
      <c r="B5763" s="3" t="s">
        <v>92</v>
      </c>
      <c r="C5763" s="3" t="s">
        <v>158</v>
      </c>
      <c r="D5763" s="3" t="s">
        <v>34</v>
      </c>
      <c r="E5763" s="3" t="s">
        <v>15</v>
      </c>
      <c r="F5763" s="3" t="s">
        <v>10995</v>
      </c>
      <c r="G5763" s="3" t="s">
        <v>10996</v>
      </c>
      <c r="H5763" s="3"/>
    </row>
    <row r="5764" ht="15.75" customHeight="1">
      <c r="A5764" s="2">
        <v>45739.0</v>
      </c>
      <c r="B5764" s="3" t="s">
        <v>92</v>
      </c>
      <c r="C5764" s="3" t="s">
        <v>158</v>
      </c>
      <c r="D5764" s="3" t="s">
        <v>23</v>
      </c>
      <c r="E5764" s="3" t="s">
        <v>20</v>
      </c>
      <c r="F5764" s="3" t="s">
        <v>10997</v>
      </c>
      <c r="G5764" s="3" t="s">
        <v>10998</v>
      </c>
      <c r="H5764" s="3"/>
    </row>
    <row r="5765" ht="15.75" customHeight="1">
      <c r="A5765" s="2">
        <v>45739.0</v>
      </c>
      <c r="B5765" s="3" t="s">
        <v>92</v>
      </c>
      <c r="C5765" s="4" t="s">
        <v>149</v>
      </c>
      <c r="D5765" s="3" t="s">
        <v>63</v>
      </c>
      <c r="E5765" s="3" t="s">
        <v>59</v>
      </c>
      <c r="F5765" s="3" t="s">
        <v>2258</v>
      </c>
      <c r="G5765" s="3" t="s">
        <v>10999</v>
      </c>
      <c r="H5765" s="3"/>
    </row>
    <row r="5766" ht="15.75" customHeight="1">
      <c r="A5766" s="2">
        <v>45739.0</v>
      </c>
      <c r="B5766" s="3" t="s">
        <v>92</v>
      </c>
      <c r="C5766" s="3" t="s">
        <v>158</v>
      </c>
      <c r="D5766" s="3" t="s">
        <v>38</v>
      </c>
      <c r="E5766" s="3" t="s">
        <v>15</v>
      </c>
      <c r="F5766" s="3" t="s">
        <v>11000</v>
      </c>
      <c r="G5766" s="3" t="s">
        <v>11001</v>
      </c>
      <c r="H5766" s="3"/>
    </row>
    <row r="5767" ht="15.75" customHeight="1">
      <c r="A5767" s="2">
        <v>45740.0</v>
      </c>
      <c r="B5767" s="3" t="s">
        <v>13</v>
      </c>
      <c r="C5767" s="3" t="s">
        <v>37</v>
      </c>
      <c r="D5767" s="3" t="s">
        <v>68</v>
      </c>
      <c r="E5767" s="3" t="s">
        <v>59</v>
      </c>
      <c r="F5767" s="3" t="s">
        <v>11002</v>
      </c>
      <c r="G5767" s="3" t="s">
        <v>2292</v>
      </c>
      <c r="H5767" s="3"/>
    </row>
    <row r="5768" ht="15.75" customHeight="1">
      <c r="A5768" s="2">
        <v>45740.0</v>
      </c>
      <c r="B5768" s="3" t="s">
        <v>13</v>
      </c>
      <c r="C5768" s="3" t="s">
        <v>37</v>
      </c>
      <c r="D5768" s="3" t="s">
        <v>19</v>
      </c>
      <c r="E5768" s="3" t="s">
        <v>20</v>
      </c>
      <c r="F5768" s="3" t="s">
        <v>11003</v>
      </c>
      <c r="G5768" s="3" t="s">
        <v>11004</v>
      </c>
      <c r="H5768" s="3"/>
    </row>
    <row r="5769" ht="15.75" customHeight="1">
      <c r="A5769" s="2">
        <v>45740.0</v>
      </c>
      <c r="B5769" s="3" t="s">
        <v>13</v>
      </c>
      <c r="C5769" s="3" t="s">
        <v>37</v>
      </c>
      <c r="D5769" s="3" t="s">
        <v>34</v>
      </c>
      <c r="E5769" s="3" t="s">
        <v>15</v>
      </c>
      <c r="F5769" s="3" t="s">
        <v>11005</v>
      </c>
      <c r="G5769" s="3" t="s">
        <v>11006</v>
      </c>
      <c r="H5769" s="3"/>
    </row>
    <row r="5770" ht="15.75" customHeight="1">
      <c r="A5770" s="2">
        <v>45740.0</v>
      </c>
      <c r="B5770" s="3" t="s">
        <v>13</v>
      </c>
      <c r="C5770" s="3" t="s">
        <v>37</v>
      </c>
      <c r="D5770" s="3" t="s">
        <v>23</v>
      </c>
      <c r="E5770" s="3" t="s">
        <v>20</v>
      </c>
      <c r="F5770" s="3" t="s">
        <v>11007</v>
      </c>
      <c r="G5770" s="3" t="s">
        <v>11008</v>
      </c>
      <c r="H5770" s="3"/>
    </row>
    <row r="5771" ht="15.75" customHeight="1">
      <c r="A5771" s="2">
        <v>45740.0</v>
      </c>
      <c r="B5771" s="3" t="s">
        <v>13</v>
      </c>
      <c r="C5771" s="3" t="s">
        <v>29</v>
      </c>
      <c r="D5771" s="3" t="s">
        <v>9</v>
      </c>
      <c r="E5771" s="3" t="s">
        <v>15</v>
      </c>
      <c r="F5771" s="3" t="s">
        <v>11009</v>
      </c>
      <c r="G5771" s="3" t="s">
        <v>11010</v>
      </c>
      <c r="H5771" s="3"/>
    </row>
    <row r="5772" ht="15.75" customHeight="1">
      <c r="A5772" s="2">
        <v>45740.0</v>
      </c>
      <c r="B5772" s="3" t="s">
        <v>13</v>
      </c>
      <c r="C5772" s="3" t="s">
        <v>29</v>
      </c>
      <c r="D5772" s="3" t="s">
        <v>63</v>
      </c>
      <c r="E5772" s="3" t="s">
        <v>15</v>
      </c>
      <c r="F5772" s="3" t="s">
        <v>2719</v>
      </c>
      <c r="G5772" s="3" t="s">
        <v>11011</v>
      </c>
      <c r="H5772" s="3"/>
    </row>
    <row r="5773" ht="15.75" customHeight="1">
      <c r="A5773" s="2">
        <v>45740.0</v>
      </c>
      <c r="B5773" s="3" t="s">
        <v>13</v>
      </c>
      <c r="C5773" s="3" t="s">
        <v>18</v>
      </c>
      <c r="D5773" s="3" t="s">
        <v>68</v>
      </c>
      <c r="E5773" s="3" t="s">
        <v>59</v>
      </c>
      <c r="F5773" s="3" t="s">
        <v>11012</v>
      </c>
      <c r="G5773" s="3" t="s">
        <v>11013</v>
      </c>
      <c r="H5773" s="3"/>
    </row>
    <row r="5774" ht="15.75" customHeight="1">
      <c r="A5774" s="2">
        <v>45740.0</v>
      </c>
      <c r="B5774" s="3" t="s">
        <v>13</v>
      </c>
      <c r="C5774" s="3" t="s">
        <v>29</v>
      </c>
      <c r="D5774" s="3" t="s">
        <v>9</v>
      </c>
      <c r="E5774" s="3" t="s">
        <v>15</v>
      </c>
      <c r="F5774" s="3" t="s">
        <v>11014</v>
      </c>
      <c r="G5774" s="3" t="s">
        <v>11015</v>
      </c>
      <c r="H5774" s="3"/>
    </row>
    <row r="5775" ht="15.75" customHeight="1">
      <c r="A5775" s="2">
        <v>45740.0</v>
      </c>
      <c r="B5775" s="3" t="s">
        <v>13</v>
      </c>
      <c r="C5775" s="3" t="s">
        <v>37</v>
      </c>
      <c r="D5775" s="3" t="s">
        <v>19</v>
      </c>
      <c r="E5775" s="3" t="s">
        <v>20</v>
      </c>
      <c r="F5775" s="3" t="s">
        <v>11016</v>
      </c>
      <c r="G5775" s="3" t="s">
        <v>11017</v>
      </c>
      <c r="H5775" s="3"/>
    </row>
    <row r="5776" ht="15.75" customHeight="1">
      <c r="A5776" s="2">
        <v>45740.0</v>
      </c>
      <c r="B5776" s="3" t="s">
        <v>13</v>
      </c>
      <c r="C5776" s="3" t="s">
        <v>18</v>
      </c>
      <c r="D5776" s="3" t="s">
        <v>19</v>
      </c>
      <c r="E5776" s="3" t="s">
        <v>20</v>
      </c>
      <c r="F5776" s="3" t="s">
        <v>11018</v>
      </c>
      <c r="G5776" s="3" t="s">
        <v>11019</v>
      </c>
      <c r="H5776" s="3"/>
    </row>
    <row r="5777" ht="15.75" customHeight="1">
      <c r="A5777" s="2">
        <v>45740.0</v>
      </c>
      <c r="B5777" s="3" t="s">
        <v>13</v>
      </c>
      <c r="C5777" s="3" t="s">
        <v>14</v>
      </c>
      <c r="D5777" s="3" t="s">
        <v>23</v>
      </c>
      <c r="E5777" s="3" t="s">
        <v>59</v>
      </c>
      <c r="F5777" s="3" t="s">
        <v>11020</v>
      </c>
      <c r="G5777" s="3" t="s">
        <v>11021</v>
      </c>
      <c r="H5777" s="3"/>
    </row>
    <row r="5778" ht="15.75" customHeight="1">
      <c r="A5778" s="2">
        <v>45740.0</v>
      </c>
      <c r="B5778" s="3" t="s">
        <v>13</v>
      </c>
      <c r="C5778" s="3" t="s">
        <v>14</v>
      </c>
      <c r="D5778" s="3" t="s">
        <v>68</v>
      </c>
      <c r="E5778" s="3" t="s">
        <v>20</v>
      </c>
      <c r="F5778" s="3" t="s">
        <v>11022</v>
      </c>
      <c r="G5778" s="3" t="s">
        <v>11023</v>
      </c>
      <c r="H5778" s="3"/>
    </row>
    <row r="5779" ht="15.75" customHeight="1">
      <c r="A5779" s="2">
        <v>45740.0</v>
      </c>
      <c r="B5779" s="3" t="s">
        <v>92</v>
      </c>
      <c r="C5779" s="3" t="s">
        <v>93</v>
      </c>
      <c r="D5779" s="3" t="s">
        <v>63</v>
      </c>
      <c r="E5779" s="3" t="s">
        <v>59</v>
      </c>
      <c r="F5779" s="3" t="s">
        <v>11024</v>
      </c>
      <c r="G5779" s="3" t="s">
        <v>11025</v>
      </c>
      <c r="H5779" s="3"/>
    </row>
    <row r="5780" ht="15.75" customHeight="1">
      <c r="A5780" s="2">
        <v>45740.0</v>
      </c>
      <c r="B5780" s="3" t="s">
        <v>92</v>
      </c>
      <c r="C5780" s="3" t="s">
        <v>93</v>
      </c>
      <c r="D5780" s="3" t="s">
        <v>26</v>
      </c>
      <c r="E5780" s="3" t="s">
        <v>15</v>
      </c>
      <c r="F5780" s="3" t="s">
        <v>11026</v>
      </c>
      <c r="G5780" s="3" t="s">
        <v>11027</v>
      </c>
      <c r="H5780" s="3"/>
    </row>
    <row r="5781" ht="15.75" customHeight="1">
      <c r="A5781" s="2">
        <v>45740.0</v>
      </c>
      <c r="B5781" s="3" t="s">
        <v>13</v>
      </c>
      <c r="C5781" s="3" t="s">
        <v>29</v>
      </c>
      <c r="D5781" s="3" t="s">
        <v>19</v>
      </c>
      <c r="E5781" s="3" t="s">
        <v>20</v>
      </c>
      <c r="F5781" s="3" t="s">
        <v>6251</v>
      </c>
      <c r="G5781" s="3" t="s">
        <v>11028</v>
      </c>
      <c r="H5781" s="3"/>
    </row>
    <row r="5782" ht="15.75" customHeight="1">
      <c r="A5782" s="2">
        <v>45740.0</v>
      </c>
      <c r="B5782" s="3" t="s">
        <v>13</v>
      </c>
      <c r="C5782" s="3" t="s">
        <v>169</v>
      </c>
      <c r="D5782" s="3" t="s">
        <v>68</v>
      </c>
      <c r="E5782" s="3" t="s">
        <v>20</v>
      </c>
      <c r="F5782" s="3" t="s">
        <v>11029</v>
      </c>
      <c r="G5782" s="3" t="s">
        <v>11030</v>
      </c>
      <c r="H5782" s="3"/>
    </row>
    <row r="5783" ht="15.75" customHeight="1">
      <c r="A5783" s="2">
        <v>45740.0</v>
      </c>
      <c r="B5783" s="3" t="s">
        <v>57</v>
      </c>
      <c r="C5783" s="3" t="s">
        <v>58</v>
      </c>
      <c r="D5783" s="3" t="s">
        <v>9</v>
      </c>
      <c r="E5783" s="3" t="s">
        <v>15</v>
      </c>
      <c r="F5783" s="3" t="s">
        <v>11031</v>
      </c>
      <c r="G5783" s="3" t="s">
        <v>11032</v>
      </c>
      <c r="H5783" s="3"/>
    </row>
    <row r="5784" ht="15.75" customHeight="1">
      <c r="A5784" s="2">
        <v>45740.0</v>
      </c>
      <c r="B5784" s="3" t="s">
        <v>13</v>
      </c>
      <c r="C5784" s="3" t="s">
        <v>169</v>
      </c>
      <c r="D5784" s="3" t="s">
        <v>38</v>
      </c>
      <c r="E5784" s="3" t="s">
        <v>20</v>
      </c>
      <c r="F5784" s="3" t="s">
        <v>11033</v>
      </c>
      <c r="G5784" s="3" t="s">
        <v>11034</v>
      </c>
      <c r="H5784" s="3"/>
    </row>
    <row r="5785" ht="15.75" customHeight="1">
      <c r="A5785" s="2">
        <v>45740.0</v>
      </c>
      <c r="B5785" s="3" t="s">
        <v>92</v>
      </c>
      <c r="C5785" s="3" t="s">
        <v>93</v>
      </c>
      <c r="D5785" s="3" t="s">
        <v>68</v>
      </c>
      <c r="E5785" s="3" t="s">
        <v>20</v>
      </c>
      <c r="F5785" s="3" t="s">
        <v>11035</v>
      </c>
      <c r="G5785" s="3" t="s">
        <v>11036</v>
      </c>
      <c r="H5785" s="3"/>
    </row>
    <row r="5786" ht="15.75" customHeight="1">
      <c r="A5786" s="2">
        <v>45740.0</v>
      </c>
      <c r="B5786" s="3" t="s">
        <v>57</v>
      </c>
      <c r="C5786" s="3" t="s">
        <v>85</v>
      </c>
      <c r="D5786" s="3" t="s">
        <v>19</v>
      </c>
      <c r="E5786" s="3" t="s">
        <v>59</v>
      </c>
      <c r="F5786" s="3" t="s">
        <v>7014</v>
      </c>
      <c r="G5786" s="3" t="s">
        <v>11037</v>
      </c>
      <c r="H5786" s="3"/>
    </row>
    <row r="5787" ht="15.75" customHeight="1">
      <c r="A5787" s="2">
        <v>45740.0</v>
      </c>
      <c r="B5787" s="3" t="s">
        <v>57</v>
      </c>
      <c r="C5787" s="3" t="s">
        <v>85</v>
      </c>
      <c r="D5787" s="3" t="s">
        <v>34</v>
      </c>
      <c r="E5787" s="3" t="s">
        <v>20</v>
      </c>
      <c r="F5787" s="3" t="s">
        <v>11038</v>
      </c>
      <c r="G5787" s="3" t="s">
        <v>11039</v>
      </c>
      <c r="H5787" s="3"/>
    </row>
    <row r="5788" ht="15.75" customHeight="1">
      <c r="A5788" s="2">
        <v>45740.0</v>
      </c>
      <c r="B5788" s="3" t="s">
        <v>57</v>
      </c>
      <c r="C5788" s="3" t="s">
        <v>80</v>
      </c>
      <c r="D5788" s="3" t="s">
        <v>68</v>
      </c>
      <c r="E5788" s="3" t="s">
        <v>59</v>
      </c>
      <c r="F5788" s="3" t="s">
        <v>11040</v>
      </c>
      <c r="G5788" s="3" t="s">
        <v>11041</v>
      </c>
      <c r="H5788" s="3"/>
    </row>
    <row r="5789" ht="15.75" customHeight="1">
      <c r="A5789" s="2">
        <v>45740.0</v>
      </c>
      <c r="B5789" s="3" t="s">
        <v>57</v>
      </c>
      <c r="C5789" s="3" t="s">
        <v>80</v>
      </c>
      <c r="D5789" s="3" t="s">
        <v>38</v>
      </c>
      <c r="E5789" s="3" t="s">
        <v>20</v>
      </c>
      <c r="F5789" s="3" t="s">
        <v>11042</v>
      </c>
      <c r="G5789" s="3" t="s">
        <v>11043</v>
      </c>
      <c r="H5789" s="3"/>
    </row>
    <row r="5790" ht="15.75" customHeight="1">
      <c r="A5790" s="2">
        <v>45740.0</v>
      </c>
      <c r="B5790" s="3" t="s">
        <v>57</v>
      </c>
      <c r="C5790" s="3" t="s">
        <v>80</v>
      </c>
      <c r="D5790" s="3" t="s">
        <v>68</v>
      </c>
      <c r="E5790" s="3" t="s">
        <v>59</v>
      </c>
      <c r="F5790" s="3" t="s">
        <v>11044</v>
      </c>
      <c r="G5790" s="3" t="s">
        <v>236</v>
      </c>
      <c r="H5790" s="3"/>
    </row>
    <row r="5791" ht="15.75" customHeight="1">
      <c r="A5791" s="2">
        <v>45740.0</v>
      </c>
      <c r="B5791" s="3" t="s">
        <v>13</v>
      </c>
      <c r="C5791" s="3" t="s">
        <v>169</v>
      </c>
      <c r="D5791" s="3" t="s">
        <v>63</v>
      </c>
      <c r="E5791" s="3" t="s">
        <v>20</v>
      </c>
      <c r="F5791" s="3" t="s">
        <v>11045</v>
      </c>
      <c r="G5791" s="3" t="s">
        <v>2573</v>
      </c>
      <c r="H5791" s="3"/>
    </row>
    <row r="5792" ht="15.75" customHeight="1">
      <c r="A5792" s="2">
        <v>45740.0</v>
      </c>
      <c r="B5792" s="3" t="s">
        <v>57</v>
      </c>
      <c r="C5792" s="3" t="s">
        <v>80</v>
      </c>
      <c r="D5792" s="3" t="s">
        <v>19</v>
      </c>
      <c r="E5792" s="3" t="s">
        <v>59</v>
      </c>
      <c r="F5792" s="3" t="s">
        <v>11046</v>
      </c>
      <c r="G5792" s="3" t="s">
        <v>11047</v>
      </c>
      <c r="H5792" s="3"/>
    </row>
    <row r="5793" ht="15.75" customHeight="1">
      <c r="A5793" s="2">
        <v>45740.0</v>
      </c>
      <c r="B5793" s="3" t="s">
        <v>57</v>
      </c>
      <c r="C5793" s="3" t="s">
        <v>71</v>
      </c>
      <c r="D5793" s="3" t="s">
        <v>19</v>
      </c>
      <c r="E5793" s="3" t="s">
        <v>59</v>
      </c>
      <c r="F5793" s="3" t="s">
        <v>11048</v>
      </c>
      <c r="G5793" s="3" t="s">
        <v>11049</v>
      </c>
      <c r="H5793" s="3"/>
    </row>
    <row r="5794" ht="15.75" customHeight="1">
      <c r="A5794" s="2">
        <v>45740.0</v>
      </c>
      <c r="B5794" s="3" t="s">
        <v>57</v>
      </c>
      <c r="C5794" s="3" t="s">
        <v>71</v>
      </c>
      <c r="D5794" s="3" t="s">
        <v>19</v>
      </c>
      <c r="E5794" s="3" t="s">
        <v>59</v>
      </c>
      <c r="F5794" s="3" t="s">
        <v>11050</v>
      </c>
      <c r="G5794" s="3" t="s">
        <v>11051</v>
      </c>
      <c r="H5794" s="3"/>
    </row>
    <row r="5795" ht="15.75" customHeight="1">
      <c r="A5795" s="2">
        <v>45740.0</v>
      </c>
      <c r="B5795" s="3" t="s">
        <v>57</v>
      </c>
      <c r="C5795" s="4" t="s">
        <v>62</v>
      </c>
      <c r="D5795" s="3" t="s">
        <v>34</v>
      </c>
      <c r="E5795" s="3" t="s">
        <v>20</v>
      </c>
      <c r="F5795" s="3" t="s">
        <v>11052</v>
      </c>
      <c r="G5795" s="3" t="s">
        <v>11053</v>
      </c>
      <c r="H5795" s="3"/>
    </row>
    <row r="5796" ht="15.75" customHeight="1">
      <c r="A5796" s="2">
        <v>45740.0</v>
      </c>
      <c r="B5796" s="3" t="s">
        <v>57</v>
      </c>
      <c r="C5796" s="4" t="s">
        <v>62</v>
      </c>
      <c r="D5796" s="3" t="s">
        <v>68</v>
      </c>
      <c r="E5796" s="3" t="s">
        <v>59</v>
      </c>
      <c r="F5796" s="3" t="s">
        <v>11054</v>
      </c>
      <c r="G5796" s="3" t="s">
        <v>11055</v>
      </c>
      <c r="H5796" s="3"/>
    </row>
    <row r="5797" ht="15.75" customHeight="1">
      <c r="A5797" s="2">
        <v>45740.0</v>
      </c>
      <c r="B5797" s="3" t="s">
        <v>57</v>
      </c>
      <c r="C5797" s="4" t="s">
        <v>62</v>
      </c>
      <c r="D5797" s="3" t="s">
        <v>38</v>
      </c>
      <c r="E5797" s="3" t="s">
        <v>20</v>
      </c>
      <c r="F5797" s="3" t="s">
        <v>11056</v>
      </c>
      <c r="G5797" s="3" t="s">
        <v>11057</v>
      </c>
      <c r="H5797" s="3"/>
    </row>
    <row r="5798" ht="15.75" customHeight="1">
      <c r="A5798" s="2">
        <v>45740.0</v>
      </c>
      <c r="B5798" s="3" t="s">
        <v>57</v>
      </c>
      <c r="C5798" s="3" t="s">
        <v>58</v>
      </c>
      <c r="D5798" s="3" t="s">
        <v>9</v>
      </c>
      <c r="E5798" s="3" t="s">
        <v>20</v>
      </c>
      <c r="F5798" s="3" t="s">
        <v>11058</v>
      </c>
      <c r="G5798" s="3" t="s">
        <v>11059</v>
      </c>
      <c r="H5798" s="3"/>
    </row>
    <row r="5799" ht="15.75" customHeight="1">
      <c r="A5799" s="2">
        <v>45740.0</v>
      </c>
      <c r="B5799" s="3" t="s">
        <v>57</v>
      </c>
      <c r="C5799" s="3" t="s">
        <v>80</v>
      </c>
      <c r="D5799" s="3" t="s">
        <v>63</v>
      </c>
      <c r="E5799" s="3" t="s">
        <v>59</v>
      </c>
      <c r="F5799" s="3" t="s">
        <v>11060</v>
      </c>
      <c r="G5799" s="3" t="s">
        <v>3435</v>
      </c>
      <c r="H5799" s="3"/>
    </row>
    <row r="5800" ht="15.75" customHeight="1">
      <c r="A5800" s="2">
        <v>45740.0</v>
      </c>
      <c r="B5800" s="3" t="s">
        <v>57</v>
      </c>
      <c r="C5800" s="3" t="s">
        <v>71</v>
      </c>
      <c r="D5800" s="3" t="s">
        <v>9</v>
      </c>
      <c r="E5800" s="3" t="s">
        <v>20</v>
      </c>
      <c r="F5800" s="3" t="s">
        <v>11061</v>
      </c>
      <c r="G5800" s="3" t="s">
        <v>11062</v>
      </c>
      <c r="H5800" s="3"/>
    </row>
    <row r="5801" ht="15.75" customHeight="1">
      <c r="A5801" s="2">
        <v>45740.0</v>
      </c>
      <c r="B5801" s="3" t="s">
        <v>92</v>
      </c>
      <c r="C5801" s="3" t="s">
        <v>93</v>
      </c>
      <c r="D5801" s="3" t="s">
        <v>38</v>
      </c>
      <c r="E5801" s="3" t="s">
        <v>15</v>
      </c>
      <c r="F5801" s="3" t="s">
        <v>11063</v>
      </c>
      <c r="G5801" s="3" t="s">
        <v>11064</v>
      </c>
      <c r="H5801" s="3"/>
    </row>
    <row r="5802" ht="15.75" customHeight="1">
      <c r="A5802" s="2">
        <v>45740.0</v>
      </c>
      <c r="B5802" s="3" t="s">
        <v>92</v>
      </c>
      <c r="C5802" s="3" t="s">
        <v>98</v>
      </c>
      <c r="D5802" s="3" t="s">
        <v>23</v>
      </c>
      <c r="E5802" s="3" t="s">
        <v>20</v>
      </c>
      <c r="F5802" s="3" t="s">
        <v>9632</v>
      </c>
      <c r="G5802" s="3" t="s">
        <v>11065</v>
      </c>
      <c r="H5802" s="3"/>
    </row>
    <row r="5803" ht="15.75" customHeight="1">
      <c r="A5803" s="2">
        <v>45740.0</v>
      </c>
      <c r="B5803" s="3" t="s">
        <v>92</v>
      </c>
      <c r="C5803" s="3" t="s">
        <v>98</v>
      </c>
      <c r="D5803" s="3" t="s">
        <v>63</v>
      </c>
      <c r="E5803" s="3" t="s">
        <v>59</v>
      </c>
      <c r="F5803" s="3" t="s">
        <v>11066</v>
      </c>
      <c r="G5803" s="3" t="s">
        <v>11067</v>
      </c>
      <c r="H5803" s="3"/>
    </row>
    <row r="5804" ht="15.75" customHeight="1">
      <c r="A5804" s="2">
        <v>45740.0</v>
      </c>
      <c r="B5804" s="3" t="s">
        <v>7</v>
      </c>
      <c r="C5804" s="3" t="s">
        <v>8</v>
      </c>
      <c r="D5804" s="3" t="s">
        <v>38</v>
      </c>
      <c r="E5804" s="3" t="s">
        <v>15</v>
      </c>
      <c r="F5804" s="3" t="s">
        <v>11068</v>
      </c>
      <c r="G5804" s="3" t="s">
        <v>11069</v>
      </c>
      <c r="H5804" s="3"/>
    </row>
    <row r="5805" ht="15.75" customHeight="1">
      <c r="A5805" s="2">
        <v>45740.0</v>
      </c>
      <c r="B5805" s="3" t="s">
        <v>7</v>
      </c>
      <c r="C5805" s="3" t="s">
        <v>8</v>
      </c>
      <c r="D5805" s="3" t="s">
        <v>68</v>
      </c>
      <c r="E5805" s="3" t="s">
        <v>20</v>
      </c>
      <c r="F5805" s="3" t="s">
        <v>11070</v>
      </c>
      <c r="G5805" s="3" t="s">
        <v>11071</v>
      </c>
      <c r="H5805" s="3"/>
    </row>
    <row r="5806" ht="15.75" customHeight="1">
      <c r="A5806" s="2">
        <v>45740.0</v>
      </c>
      <c r="B5806" s="3" t="s">
        <v>7</v>
      </c>
      <c r="C5806" s="3" t="s">
        <v>8</v>
      </c>
      <c r="D5806" s="3" t="s">
        <v>26</v>
      </c>
      <c r="E5806" s="3" t="s">
        <v>10</v>
      </c>
      <c r="F5806" s="3" t="s">
        <v>11072</v>
      </c>
      <c r="G5806" s="3" t="s">
        <v>11073</v>
      </c>
      <c r="H5806" s="3"/>
    </row>
    <row r="5807" ht="15.75" customHeight="1">
      <c r="A5807" s="2">
        <v>45740.0</v>
      </c>
      <c r="B5807" s="3" t="s">
        <v>7</v>
      </c>
      <c r="C5807" s="3" t="s">
        <v>8</v>
      </c>
      <c r="D5807" s="3" t="s">
        <v>34</v>
      </c>
      <c r="E5807" s="3" t="s">
        <v>109</v>
      </c>
      <c r="F5807" s="3" t="s">
        <v>11074</v>
      </c>
      <c r="G5807" s="3" t="s">
        <v>11075</v>
      </c>
      <c r="H5807" s="3"/>
    </row>
    <row r="5808" ht="15.75" customHeight="1">
      <c r="A5808" s="2">
        <v>45740.0</v>
      </c>
      <c r="B5808" s="3" t="s">
        <v>7</v>
      </c>
      <c r="C5808" s="3" t="s">
        <v>106</v>
      </c>
      <c r="D5808" s="3" t="s">
        <v>68</v>
      </c>
      <c r="E5808" s="3" t="s">
        <v>20</v>
      </c>
      <c r="F5808" s="3" t="s">
        <v>5766</v>
      </c>
      <c r="G5808" s="3" t="s">
        <v>4361</v>
      </c>
      <c r="H5808" s="3"/>
    </row>
    <row r="5809" ht="15.75" customHeight="1">
      <c r="A5809" s="2">
        <v>45740.0</v>
      </c>
      <c r="B5809" s="3" t="s">
        <v>7</v>
      </c>
      <c r="C5809" s="3" t="s">
        <v>106</v>
      </c>
      <c r="D5809" s="3" t="s">
        <v>9</v>
      </c>
      <c r="E5809" s="3" t="s">
        <v>10</v>
      </c>
      <c r="F5809" s="3" t="s">
        <v>11076</v>
      </c>
      <c r="G5809" s="3" t="s">
        <v>11077</v>
      </c>
      <c r="H5809" s="3"/>
    </row>
    <row r="5810" ht="15.75" customHeight="1">
      <c r="A5810" s="2">
        <v>45740.0</v>
      </c>
      <c r="B5810" s="3" t="s">
        <v>7</v>
      </c>
      <c r="C5810" s="3" t="s">
        <v>106</v>
      </c>
      <c r="D5810" s="3" t="s">
        <v>23</v>
      </c>
      <c r="E5810" s="3" t="s">
        <v>15</v>
      </c>
      <c r="F5810" s="3" t="s">
        <v>6392</v>
      </c>
      <c r="G5810" s="3" t="s">
        <v>11078</v>
      </c>
      <c r="H5810" s="3"/>
    </row>
    <row r="5811" ht="15.75" customHeight="1">
      <c r="A5811" s="2">
        <v>45740.0</v>
      </c>
      <c r="B5811" s="3" t="s">
        <v>7</v>
      </c>
      <c r="C5811" s="3" t="s">
        <v>106</v>
      </c>
      <c r="D5811" s="3" t="s">
        <v>34</v>
      </c>
      <c r="E5811" s="3" t="s">
        <v>101</v>
      </c>
      <c r="F5811" s="3" t="s">
        <v>11079</v>
      </c>
      <c r="G5811" s="3" t="s">
        <v>11080</v>
      </c>
      <c r="H5811" s="3"/>
    </row>
    <row r="5812" ht="15.75" customHeight="1">
      <c r="A5812" s="2">
        <v>45740.0</v>
      </c>
      <c r="B5812" s="3" t="s">
        <v>7</v>
      </c>
      <c r="C5812" s="3" t="s">
        <v>118</v>
      </c>
      <c r="D5812" s="3" t="s">
        <v>9</v>
      </c>
      <c r="E5812" s="3" t="s">
        <v>109</v>
      </c>
      <c r="F5812" s="3" t="s">
        <v>11081</v>
      </c>
      <c r="G5812" s="3" t="s">
        <v>11082</v>
      </c>
      <c r="H5812" s="3"/>
    </row>
    <row r="5813" ht="15.75" customHeight="1">
      <c r="A5813" s="2">
        <v>45740.0</v>
      </c>
      <c r="B5813" s="3" t="s">
        <v>7</v>
      </c>
      <c r="C5813" s="3" t="s">
        <v>118</v>
      </c>
      <c r="D5813" s="3" t="s">
        <v>63</v>
      </c>
      <c r="E5813" s="3" t="s">
        <v>20</v>
      </c>
      <c r="F5813" s="3" t="s">
        <v>11083</v>
      </c>
      <c r="G5813" s="3" t="s">
        <v>11084</v>
      </c>
      <c r="H5813" s="3"/>
    </row>
    <row r="5814" ht="15.75" customHeight="1">
      <c r="A5814" s="2">
        <v>45740.0</v>
      </c>
      <c r="B5814" s="3" t="s">
        <v>7</v>
      </c>
      <c r="C5814" s="3" t="s">
        <v>118</v>
      </c>
      <c r="D5814" s="3" t="s">
        <v>26</v>
      </c>
      <c r="E5814" s="3" t="s">
        <v>258</v>
      </c>
      <c r="F5814" s="3" t="s">
        <v>11085</v>
      </c>
      <c r="G5814" s="3" t="s">
        <v>11086</v>
      </c>
      <c r="H5814" s="3"/>
    </row>
    <row r="5815" ht="15.75" customHeight="1">
      <c r="A5815" s="2">
        <v>45740.0</v>
      </c>
      <c r="B5815" s="3" t="s">
        <v>7</v>
      </c>
      <c r="C5815" s="3" t="s">
        <v>126</v>
      </c>
      <c r="D5815" s="3" t="s">
        <v>34</v>
      </c>
      <c r="E5815" s="3" t="s">
        <v>109</v>
      </c>
      <c r="F5815" s="3" t="s">
        <v>11087</v>
      </c>
      <c r="G5815" s="3" t="s">
        <v>11088</v>
      </c>
      <c r="H5815" s="3"/>
    </row>
    <row r="5816" ht="15.75" customHeight="1">
      <c r="A5816" s="2">
        <v>45740.0</v>
      </c>
      <c r="B5816" s="3" t="s">
        <v>7</v>
      </c>
      <c r="C5816" s="3" t="s">
        <v>126</v>
      </c>
      <c r="D5816" s="3" t="s">
        <v>26</v>
      </c>
      <c r="E5816" s="3" t="s">
        <v>119</v>
      </c>
      <c r="F5816" s="3" t="s">
        <v>11089</v>
      </c>
      <c r="G5816" s="3" t="s">
        <v>11090</v>
      </c>
      <c r="H5816" s="3"/>
    </row>
    <row r="5817" ht="15.75" customHeight="1">
      <c r="A5817" s="2">
        <v>45740.0</v>
      </c>
      <c r="B5817" s="3" t="s">
        <v>7</v>
      </c>
      <c r="C5817" s="3" t="s">
        <v>126</v>
      </c>
      <c r="D5817" s="3" t="s">
        <v>63</v>
      </c>
      <c r="E5817" s="3" t="s">
        <v>20</v>
      </c>
      <c r="F5817" s="3" t="s">
        <v>11091</v>
      </c>
      <c r="G5817" s="3" t="s">
        <v>11092</v>
      </c>
      <c r="H5817" s="3"/>
    </row>
    <row r="5818" ht="15.75" customHeight="1">
      <c r="A5818" s="2">
        <v>45740.0</v>
      </c>
      <c r="B5818" s="3" t="s">
        <v>7</v>
      </c>
      <c r="C5818" s="3" t="s">
        <v>106</v>
      </c>
      <c r="D5818" s="3" t="s">
        <v>19</v>
      </c>
      <c r="E5818" s="3" t="s">
        <v>15</v>
      </c>
      <c r="F5818" s="3" t="s">
        <v>11093</v>
      </c>
      <c r="G5818" s="3" t="s">
        <v>11094</v>
      </c>
      <c r="H5818" s="3"/>
    </row>
    <row r="5819" ht="15.75" customHeight="1">
      <c r="A5819" s="2">
        <v>45740.0</v>
      </c>
      <c r="B5819" s="3" t="s">
        <v>7</v>
      </c>
      <c r="C5819" s="3" t="s">
        <v>126</v>
      </c>
      <c r="D5819" s="3" t="s">
        <v>26</v>
      </c>
      <c r="E5819" s="3" t="s">
        <v>119</v>
      </c>
      <c r="F5819" s="3" t="s">
        <v>11095</v>
      </c>
      <c r="G5819" s="3" t="s">
        <v>11096</v>
      </c>
      <c r="H5819" s="3"/>
    </row>
    <row r="5820" ht="15.75" customHeight="1">
      <c r="A5820" s="2">
        <v>45740.0</v>
      </c>
      <c r="B5820" s="3" t="s">
        <v>92</v>
      </c>
      <c r="C5820" s="3" t="s">
        <v>98</v>
      </c>
      <c r="D5820" s="3" t="s">
        <v>68</v>
      </c>
      <c r="E5820" s="3" t="s">
        <v>20</v>
      </c>
      <c r="F5820" s="3" t="s">
        <v>11097</v>
      </c>
      <c r="G5820" s="3" t="s">
        <v>11098</v>
      </c>
      <c r="H5820" s="3"/>
    </row>
    <row r="5821" ht="15.75" customHeight="1">
      <c r="A5821" s="2">
        <v>45740.0</v>
      </c>
      <c r="B5821" s="3" t="s">
        <v>7</v>
      </c>
      <c r="C5821" s="3" t="s">
        <v>126</v>
      </c>
      <c r="D5821" s="3" t="s">
        <v>38</v>
      </c>
      <c r="E5821" s="3" t="s">
        <v>15</v>
      </c>
      <c r="F5821" s="3" t="s">
        <v>11099</v>
      </c>
      <c r="G5821" s="3" t="s">
        <v>11100</v>
      </c>
      <c r="H5821" s="3"/>
    </row>
    <row r="5822" ht="15.75" customHeight="1">
      <c r="A5822" s="2">
        <v>45740.0</v>
      </c>
      <c r="B5822" s="3" t="s">
        <v>92</v>
      </c>
      <c r="C5822" s="3" t="s">
        <v>98</v>
      </c>
      <c r="D5822" s="3" t="s">
        <v>19</v>
      </c>
      <c r="E5822" s="3" t="s">
        <v>15</v>
      </c>
      <c r="F5822" s="3" t="s">
        <v>5849</v>
      </c>
      <c r="G5822" s="3" t="s">
        <v>11101</v>
      </c>
      <c r="H5822" s="3"/>
    </row>
    <row r="5823" ht="15.75" customHeight="1">
      <c r="A5823" s="2">
        <v>45740.0</v>
      </c>
      <c r="B5823" s="3" t="s">
        <v>92</v>
      </c>
      <c r="C5823" s="3" t="s">
        <v>98</v>
      </c>
      <c r="D5823" s="3" t="s">
        <v>9</v>
      </c>
      <c r="E5823" s="3" t="s">
        <v>15</v>
      </c>
      <c r="F5823" s="3" t="s">
        <v>1164</v>
      </c>
      <c r="G5823" s="3" t="s">
        <v>11102</v>
      </c>
      <c r="H5823" s="3"/>
    </row>
    <row r="5824" ht="15.75" customHeight="1">
      <c r="A5824" s="2">
        <v>45740.0</v>
      </c>
      <c r="B5824" s="3" t="s">
        <v>92</v>
      </c>
      <c r="C5824" s="3" t="s">
        <v>144</v>
      </c>
      <c r="D5824" s="3" t="s">
        <v>68</v>
      </c>
      <c r="E5824" s="3" t="s">
        <v>20</v>
      </c>
      <c r="F5824" s="3" t="s">
        <v>11103</v>
      </c>
      <c r="G5824" s="3" t="s">
        <v>357</v>
      </c>
      <c r="H5824" s="3"/>
    </row>
    <row r="5825" ht="15.75" customHeight="1">
      <c r="A5825" s="2">
        <v>45740.0</v>
      </c>
      <c r="B5825" s="3" t="s">
        <v>92</v>
      </c>
      <c r="C5825" s="4" t="s">
        <v>149</v>
      </c>
      <c r="D5825" s="3" t="s">
        <v>26</v>
      </c>
      <c r="E5825" s="3" t="s">
        <v>15</v>
      </c>
      <c r="F5825" s="3" t="s">
        <v>11104</v>
      </c>
      <c r="G5825" s="3" t="s">
        <v>11105</v>
      </c>
      <c r="H5825" s="3"/>
    </row>
    <row r="5826" ht="15.75" customHeight="1">
      <c r="A5826" s="2">
        <v>45740.0</v>
      </c>
      <c r="B5826" s="3" t="s">
        <v>92</v>
      </c>
      <c r="C5826" s="4" t="s">
        <v>149</v>
      </c>
      <c r="D5826" s="3" t="s">
        <v>63</v>
      </c>
      <c r="E5826" s="3" t="s">
        <v>59</v>
      </c>
      <c r="F5826" s="3" t="s">
        <v>11106</v>
      </c>
      <c r="G5826" s="3" t="s">
        <v>11107</v>
      </c>
      <c r="H5826" s="3"/>
    </row>
    <row r="5827" ht="15.75" customHeight="1">
      <c r="A5827" s="2">
        <v>45740.0</v>
      </c>
      <c r="B5827" s="3" t="s">
        <v>92</v>
      </c>
      <c r="C5827" s="3" t="s">
        <v>144</v>
      </c>
      <c r="D5827" s="3" t="s">
        <v>38</v>
      </c>
      <c r="E5827" s="3" t="s">
        <v>15</v>
      </c>
      <c r="F5827" s="3" t="s">
        <v>11108</v>
      </c>
      <c r="G5827" s="3" t="s">
        <v>2918</v>
      </c>
      <c r="H5827" s="3"/>
    </row>
    <row r="5828" ht="15.75" customHeight="1">
      <c r="A5828" s="2">
        <v>45740.0</v>
      </c>
      <c r="B5828" s="3" t="s">
        <v>92</v>
      </c>
      <c r="C5828" s="4" t="s">
        <v>149</v>
      </c>
      <c r="D5828" s="3" t="s">
        <v>19</v>
      </c>
      <c r="E5828" s="3" t="s">
        <v>20</v>
      </c>
      <c r="F5828" s="3" t="s">
        <v>11109</v>
      </c>
      <c r="G5828" s="3" t="s">
        <v>11110</v>
      </c>
      <c r="H5828" s="3"/>
    </row>
    <row r="5829" ht="15.75" customHeight="1">
      <c r="A5829" s="2">
        <v>45740.0</v>
      </c>
      <c r="B5829" s="3" t="s">
        <v>92</v>
      </c>
      <c r="C5829" s="3" t="s">
        <v>158</v>
      </c>
      <c r="D5829" s="3" t="s">
        <v>68</v>
      </c>
      <c r="E5829" s="3" t="s">
        <v>20</v>
      </c>
      <c r="F5829" s="3" t="s">
        <v>11111</v>
      </c>
      <c r="G5829" s="3" t="s">
        <v>11112</v>
      </c>
      <c r="H5829" s="3"/>
    </row>
    <row r="5830" ht="15.75" customHeight="1">
      <c r="A5830" s="2">
        <v>45740.0</v>
      </c>
      <c r="B5830" s="3" t="s">
        <v>92</v>
      </c>
      <c r="C5830" s="3" t="s">
        <v>158</v>
      </c>
      <c r="D5830" s="3" t="s">
        <v>63</v>
      </c>
      <c r="E5830" s="3" t="s">
        <v>59</v>
      </c>
      <c r="F5830" s="3" t="s">
        <v>11113</v>
      </c>
      <c r="G5830" s="3" t="s">
        <v>11114</v>
      </c>
      <c r="H5830" s="3"/>
    </row>
    <row r="5831" ht="15.75" customHeight="1">
      <c r="A5831" s="2">
        <v>45740.0</v>
      </c>
      <c r="B5831" s="3" t="s">
        <v>7</v>
      </c>
      <c r="C5831" s="3" t="s">
        <v>131</v>
      </c>
      <c r="D5831" s="3" t="s">
        <v>63</v>
      </c>
      <c r="E5831" s="3" t="s">
        <v>20</v>
      </c>
      <c r="F5831" s="3" t="s">
        <v>11115</v>
      </c>
      <c r="G5831" s="3" t="s">
        <v>11116</v>
      </c>
      <c r="H5831" s="3"/>
    </row>
    <row r="5832" ht="15.75" customHeight="1">
      <c r="A5832" s="2">
        <v>45740.0</v>
      </c>
      <c r="B5832" s="3" t="s">
        <v>7</v>
      </c>
      <c r="C5832" s="3" t="s">
        <v>131</v>
      </c>
      <c r="D5832" s="3" t="s">
        <v>63</v>
      </c>
      <c r="E5832" s="3" t="s">
        <v>20</v>
      </c>
      <c r="F5832" s="3" t="s">
        <v>11117</v>
      </c>
      <c r="G5832" s="3" t="s">
        <v>11118</v>
      </c>
      <c r="H5832" s="3"/>
    </row>
    <row r="5833" ht="15.75" customHeight="1">
      <c r="A5833" s="2">
        <v>45740.0</v>
      </c>
      <c r="B5833" s="3" t="s">
        <v>7</v>
      </c>
      <c r="C5833" s="3" t="s">
        <v>131</v>
      </c>
      <c r="D5833" s="3" t="s">
        <v>19</v>
      </c>
      <c r="E5833" s="3" t="s">
        <v>15</v>
      </c>
      <c r="F5833" s="3" t="s">
        <v>11119</v>
      </c>
      <c r="G5833" s="3" t="s">
        <v>11120</v>
      </c>
      <c r="H5833" s="3"/>
    </row>
    <row r="5834" ht="15.75" customHeight="1">
      <c r="A5834" s="2">
        <v>45740.0</v>
      </c>
      <c r="B5834" s="3" t="s">
        <v>92</v>
      </c>
      <c r="C5834" s="4" t="s">
        <v>149</v>
      </c>
      <c r="D5834" s="3" t="s">
        <v>19</v>
      </c>
      <c r="E5834" s="3" t="s">
        <v>20</v>
      </c>
      <c r="F5834" s="3" t="s">
        <v>11121</v>
      </c>
      <c r="G5834" s="3" t="s">
        <v>11122</v>
      </c>
      <c r="H5834" s="3"/>
    </row>
    <row r="5835" ht="15.75" customHeight="1">
      <c r="A5835" s="2">
        <v>45741.0</v>
      </c>
      <c r="B5835" s="3" t="s">
        <v>13</v>
      </c>
      <c r="C5835" s="3" t="s">
        <v>169</v>
      </c>
      <c r="D5835" s="3" t="s">
        <v>68</v>
      </c>
      <c r="E5835" s="3" t="s">
        <v>20</v>
      </c>
      <c r="F5835" s="3" t="s">
        <v>11123</v>
      </c>
      <c r="G5835" s="3" t="s">
        <v>11124</v>
      </c>
      <c r="H5835" s="3"/>
    </row>
    <row r="5836" ht="15.75" customHeight="1">
      <c r="A5836" s="2">
        <v>45741.0</v>
      </c>
      <c r="B5836" s="3" t="s">
        <v>13</v>
      </c>
      <c r="C5836" s="3" t="s">
        <v>37</v>
      </c>
      <c r="D5836" s="3" t="s">
        <v>19</v>
      </c>
      <c r="E5836" s="3" t="s">
        <v>59</v>
      </c>
      <c r="F5836" s="3" t="s">
        <v>11125</v>
      </c>
      <c r="G5836" s="3" t="s">
        <v>11126</v>
      </c>
      <c r="H5836" s="3"/>
    </row>
    <row r="5837" ht="15.75" customHeight="1">
      <c r="A5837" s="2">
        <v>45741.0</v>
      </c>
      <c r="B5837" s="3" t="s">
        <v>13</v>
      </c>
      <c r="C5837" s="3" t="s">
        <v>169</v>
      </c>
      <c r="D5837" s="3" t="s">
        <v>68</v>
      </c>
      <c r="E5837" s="3" t="s">
        <v>59</v>
      </c>
      <c r="F5837" s="3" t="s">
        <v>11127</v>
      </c>
      <c r="G5837" s="3" t="s">
        <v>11128</v>
      </c>
      <c r="H5837" s="3"/>
    </row>
    <row r="5838" ht="15.75" customHeight="1">
      <c r="A5838" s="2">
        <v>45741.0</v>
      </c>
      <c r="B5838" s="3" t="s">
        <v>13</v>
      </c>
      <c r="C5838" s="3" t="s">
        <v>37</v>
      </c>
      <c r="D5838" s="3" t="s">
        <v>34</v>
      </c>
      <c r="E5838" s="3" t="s">
        <v>15</v>
      </c>
      <c r="F5838" s="3" t="s">
        <v>11129</v>
      </c>
      <c r="G5838" s="3" t="s">
        <v>11130</v>
      </c>
      <c r="H5838" s="3"/>
    </row>
    <row r="5839" ht="15.75" customHeight="1">
      <c r="A5839" s="2">
        <v>45741.0</v>
      </c>
      <c r="B5839" s="3" t="s">
        <v>13</v>
      </c>
      <c r="C5839" s="3" t="s">
        <v>37</v>
      </c>
      <c r="D5839" s="3" t="s">
        <v>19</v>
      </c>
      <c r="E5839" s="3" t="s">
        <v>20</v>
      </c>
      <c r="F5839" s="3" t="s">
        <v>11131</v>
      </c>
      <c r="G5839" s="3" t="s">
        <v>11132</v>
      </c>
      <c r="H5839" s="3"/>
    </row>
    <row r="5840" ht="15.75" customHeight="1">
      <c r="A5840" s="2">
        <v>45741.0</v>
      </c>
      <c r="B5840" s="3" t="s">
        <v>13</v>
      </c>
      <c r="C5840" s="3" t="s">
        <v>37</v>
      </c>
      <c r="D5840" s="3" t="s">
        <v>9</v>
      </c>
      <c r="E5840" s="3" t="s">
        <v>15</v>
      </c>
      <c r="F5840" s="3" t="s">
        <v>11133</v>
      </c>
      <c r="G5840" s="3" t="s">
        <v>11134</v>
      </c>
      <c r="H5840" s="3"/>
    </row>
    <row r="5841" ht="15.75" customHeight="1">
      <c r="A5841" s="2">
        <v>45741.0</v>
      </c>
      <c r="B5841" s="3" t="s">
        <v>13</v>
      </c>
      <c r="C5841" s="3" t="s">
        <v>37</v>
      </c>
      <c r="D5841" s="3" t="s">
        <v>23</v>
      </c>
      <c r="E5841" s="3" t="s">
        <v>20</v>
      </c>
      <c r="F5841" s="3" t="s">
        <v>11135</v>
      </c>
      <c r="G5841" s="3" t="s">
        <v>9619</v>
      </c>
      <c r="H5841" s="3"/>
    </row>
    <row r="5842" ht="15.75" customHeight="1">
      <c r="A5842" s="2">
        <v>45741.0</v>
      </c>
      <c r="B5842" s="3" t="s">
        <v>13</v>
      </c>
      <c r="C5842" s="3" t="s">
        <v>18</v>
      </c>
      <c r="D5842" s="3" t="s">
        <v>34</v>
      </c>
      <c r="E5842" s="3" t="s">
        <v>15</v>
      </c>
      <c r="F5842" s="3" t="s">
        <v>11136</v>
      </c>
      <c r="G5842" s="3" t="s">
        <v>11137</v>
      </c>
      <c r="H5842" s="3"/>
    </row>
    <row r="5843" ht="15.75" customHeight="1">
      <c r="A5843" s="2">
        <v>45741.0</v>
      </c>
      <c r="B5843" s="3" t="s">
        <v>13</v>
      </c>
      <c r="C5843" s="3" t="s">
        <v>29</v>
      </c>
      <c r="D5843" s="3" t="s">
        <v>34</v>
      </c>
      <c r="E5843" s="3" t="s">
        <v>15</v>
      </c>
      <c r="F5843" s="3" t="s">
        <v>11138</v>
      </c>
      <c r="G5843" s="3" t="s">
        <v>11139</v>
      </c>
      <c r="H5843" s="3"/>
    </row>
    <row r="5844" ht="15.75" customHeight="1">
      <c r="A5844" s="2">
        <v>45741.0</v>
      </c>
      <c r="B5844" s="3" t="s">
        <v>13</v>
      </c>
      <c r="C5844" s="3" t="s">
        <v>29</v>
      </c>
      <c r="D5844" s="3" t="s">
        <v>23</v>
      </c>
      <c r="E5844" s="3" t="s">
        <v>59</v>
      </c>
      <c r="F5844" s="3" t="s">
        <v>5414</v>
      </c>
      <c r="G5844" s="3" t="s">
        <v>11140</v>
      </c>
      <c r="H5844" s="3"/>
    </row>
    <row r="5845" ht="15.75" customHeight="1">
      <c r="A5845" s="2">
        <v>45741.0</v>
      </c>
      <c r="B5845" s="3" t="s">
        <v>13</v>
      </c>
      <c r="C5845" s="3" t="s">
        <v>29</v>
      </c>
      <c r="D5845" s="3" t="s">
        <v>9</v>
      </c>
      <c r="E5845" s="3" t="s">
        <v>15</v>
      </c>
      <c r="F5845" s="3" t="s">
        <v>11141</v>
      </c>
      <c r="G5845" s="3" t="s">
        <v>11142</v>
      </c>
      <c r="H5845" s="3"/>
    </row>
    <row r="5846" ht="15.75" customHeight="1">
      <c r="A5846" s="2">
        <v>45741.0</v>
      </c>
      <c r="B5846" s="3" t="s">
        <v>13</v>
      </c>
      <c r="C5846" s="3" t="s">
        <v>29</v>
      </c>
      <c r="D5846" s="3" t="s">
        <v>23</v>
      </c>
      <c r="E5846" s="3" t="s">
        <v>20</v>
      </c>
      <c r="F5846" s="3" t="s">
        <v>11143</v>
      </c>
      <c r="G5846" s="3" t="s">
        <v>11144</v>
      </c>
      <c r="H5846" s="3"/>
    </row>
    <row r="5847" ht="15.75" customHeight="1">
      <c r="A5847" s="2">
        <v>45741.0</v>
      </c>
      <c r="B5847" s="3" t="s">
        <v>13</v>
      </c>
      <c r="C5847" s="3" t="s">
        <v>18</v>
      </c>
      <c r="D5847" s="3" t="s">
        <v>9</v>
      </c>
      <c r="E5847" s="3" t="s">
        <v>15</v>
      </c>
      <c r="F5847" s="3" t="s">
        <v>11145</v>
      </c>
      <c r="G5847" s="3" t="s">
        <v>11146</v>
      </c>
      <c r="H5847" s="3"/>
    </row>
    <row r="5848" ht="15.75" customHeight="1">
      <c r="A5848" s="2">
        <v>45741.0</v>
      </c>
      <c r="B5848" s="3" t="s">
        <v>13</v>
      </c>
      <c r="C5848" s="3" t="s">
        <v>18</v>
      </c>
      <c r="D5848" s="3" t="s">
        <v>26</v>
      </c>
      <c r="E5848" s="3" t="s">
        <v>20</v>
      </c>
      <c r="F5848" s="3" t="s">
        <v>11147</v>
      </c>
      <c r="G5848" s="3" t="s">
        <v>11148</v>
      </c>
      <c r="H5848" s="3"/>
    </row>
    <row r="5849" ht="15.75" customHeight="1">
      <c r="A5849" s="2">
        <v>45741.0</v>
      </c>
      <c r="B5849" s="3" t="s">
        <v>13</v>
      </c>
      <c r="C5849" s="3" t="s">
        <v>169</v>
      </c>
      <c r="D5849" s="3" t="s">
        <v>38</v>
      </c>
      <c r="E5849" s="3" t="s">
        <v>20</v>
      </c>
      <c r="F5849" s="3" t="s">
        <v>11149</v>
      </c>
      <c r="G5849" s="3" t="s">
        <v>11150</v>
      </c>
      <c r="H5849" s="3"/>
    </row>
    <row r="5850" ht="15.75" customHeight="1">
      <c r="A5850" s="2">
        <v>45741.0</v>
      </c>
      <c r="B5850" s="3" t="s">
        <v>13</v>
      </c>
      <c r="C5850" s="3" t="s">
        <v>29</v>
      </c>
      <c r="D5850" s="3" t="s">
        <v>9</v>
      </c>
      <c r="E5850" s="3" t="s">
        <v>15</v>
      </c>
      <c r="F5850" s="3" t="s">
        <v>11151</v>
      </c>
      <c r="G5850" s="3" t="s">
        <v>11152</v>
      </c>
      <c r="H5850" s="3"/>
    </row>
    <row r="5851" ht="15.75" customHeight="1">
      <c r="A5851" s="2">
        <v>45741.0</v>
      </c>
      <c r="B5851" s="3" t="s">
        <v>57</v>
      </c>
      <c r="C5851" s="3" t="s">
        <v>58</v>
      </c>
      <c r="D5851" s="3" t="s">
        <v>19</v>
      </c>
      <c r="E5851" s="3" t="s">
        <v>59</v>
      </c>
      <c r="F5851" s="3" t="s">
        <v>11153</v>
      </c>
      <c r="G5851" s="3" t="s">
        <v>11154</v>
      </c>
      <c r="H5851" s="3"/>
    </row>
    <row r="5852" ht="15.75" customHeight="1">
      <c r="A5852" s="2">
        <v>45741.0</v>
      </c>
      <c r="B5852" s="3" t="s">
        <v>57</v>
      </c>
      <c r="C5852" s="3" t="s">
        <v>85</v>
      </c>
      <c r="D5852" s="3" t="s">
        <v>9</v>
      </c>
      <c r="E5852" s="3" t="s">
        <v>20</v>
      </c>
      <c r="F5852" s="3" t="s">
        <v>4394</v>
      </c>
      <c r="G5852" s="3" t="s">
        <v>1310</v>
      </c>
      <c r="H5852" s="3"/>
    </row>
    <row r="5853" ht="15.75" customHeight="1">
      <c r="A5853" s="2">
        <v>45741.0</v>
      </c>
      <c r="B5853" s="3" t="s">
        <v>57</v>
      </c>
      <c r="C5853" s="3" t="s">
        <v>58</v>
      </c>
      <c r="D5853" s="3" t="s">
        <v>34</v>
      </c>
      <c r="E5853" s="3" t="s">
        <v>20</v>
      </c>
      <c r="F5853" s="3" t="s">
        <v>11155</v>
      </c>
      <c r="G5853" s="3" t="s">
        <v>7339</v>
      </c>
      <c r="H5853" s="3"/>
    </row>
    <row r="5854" ht="15.75" customHeight="1">
      <c r="A5854" s="2">
        <v>45741.0</v>
      </c>
      <c r="B5854" s="3" t="s">
        <v>13</v>
      </c>
      <c r="C5854" s="3" t="s">
        <v>18</v>
      </c>
      <c r="D5854" s="3" t="s">
        <v>34</v>
      </c>
      <c r="E5854" s="3" t="s">
        <v>15</v>
      </c>
      <c r="F5854" s="3" t="s">
        <v>11156</v>
      </c>
      <c r="G5854" s="3" t="s">
        <v>11157</v>
      </c>
      <c r="H5854" s="3"/>
    </row>
    <row r="5855" ht="15.75" customHeight="1">
      <c r="A5855" s="2">
        <v>45741.0</v>
      </c>
      <c r="B5855" s="3" t="s">
        <v>57</v>
      </c>
      <c r="C5855" s="3" t="s">
        <v>85</v>
      </c>
      <c r="D5855" s="3" t="s">
        <v>34</v>
      </c>
      <c r="E5855" s="3" t="s">
        <v>20</v>
      </c>
      <c r="F5855" s="3" t="s">
        <v>11158</v>
      </c>
      <c r="G5855" s="3" t="s">
        <v>11159</v>
      </c>
      <c r="H5855" s="3"/>
    </row>
    <row r="5856" ht="15.75" customHeight="1">
      <c r="A5856" s="2">
        <v>45741.0</v>
      </c>
      <c r="B5856" s="3" t="s">
        <v>57</v>
      </c>
      <c r="C5856" s="3" t="s">
        <v>80</v>
      </c>
      <c r="D5856" s="3" t="s">
        <v>23</v>
      </c>
      <c r="E5856" s="3" t="s">
        <v>59</v>
      </c>
      <c r="F5856" s="3" t="s">
        <v>11160</v>
      </c>
      <c r="G5856" s="3" t="s">
        <v>11161</v>
      </c>
      <c r="H5856" s="3"/>
    </row>
    <row r="5857" ht="15.75" customHeight="1">
      <c r="A5857" s="2">
        <v>45741.0</v>
      </c>
      <c r="B5857" s="3" t="s">
        <v>57</v>
      </c>
      <c r="C5857" s="3" t="s">
        <v>80</v>
      </c>
      <c r="D5857" s="3" t="s">
        <v>9</v>
      </c>
      <c r="E5857" s="3" t="s">
        <v>20</v>
      </c>
      <c r="F5857" s="3" t="s">
        <v>11162</v>
      </c>
      <c r="G5857" s="3" t="s">
        <v>11163</v>
      </c>
      <c r="H5857" s="3"/>
    </row>
    <row r="5858" ht="15.75" customHeight="1">
      <c r="A5858" s="2">
        <v>45741.0</v>
      </c>
      <c r="B5858" s="3" t="s">
        <v>57</v>
      </c>
      <c r="C5858" s="3" t="s">
        <v>80</v>
      </c>
      <c r="D5858" s="3" t="s">
        <v>19</v>
      </c>
      <c r="E5858" s="3" t="s">
        <v>59</v>
      </c>
      <c r="F5858" s="3" t="s">
        <v>11164</v>
      </c>
      <c r="G5858" s="3" t="s">
        <v>11165</v>
      </c>
      <c r="H5858" s="3"/>
    </row>
    <row r="5859" ht="15.75" customHeight="1">
      <c r="A5859" s="2">
        <v>45741.0</v>
      </c>
      <c r="B5859" s="3" t="s">
        <v>57</v>
      </c>
      <c r="C5859" s="3" t="s">
        <v>71</v>
      </c>
      <c r="D5859" s="3" t="s">
        <v>19</v>
      </c>
      <c r="E5859" s="3" t="s">
        <v>59</v>
      </c>
      <c r="F5859" s="3" t="s">
        <v>11166</v>
      </c>
      <c r="G5859" s="3" t="s">
        <v>11167</v>
      </c>
      <c r="H5859" s="3"/>
    </row>
    <row r="5860" ht="15.75" customHeight="1">
      <c r="A5860" s="2">
        <v>45741.0</v>
      </c>
      <c r="B5860" s="3" t="s">
        <v>57</v>
      </c>
      <c r="C5860" s="3" t="s">
        <v>71</v>
      </c>
      <c r="D5860" s="3" t="s">
        <v>9</v>
      </c>
      <c r="E5860" s="3" t="s">
        <v>15</v>
      </c>
      <c r="F5860" s="3" t="s">
        <v>238</v>
      </c>
      <c r="G5860" s="3" t="s">
        <v>11168</v>
      </c>
      <c r="H5860" s="3"/>
    </row>
    <row r="5861" ht="15.75" customHeight="1">
      <c r="A5861" s="2">
        <v>45741.0</v>
      </c>
      <c r="B5861" s="3" t="s">
        <v>57</v>
      </c>
      <c r="C5861" s="3" t="s">
        <v>85</v>
      </c>
      <c r="D5861" s="3" t="s">
        <v>63</v>
      </c>
      <c r="E5861" s="3" t="s">
        <v>59</v>
      </c>
      <c r="F5861" s="3" t="s">
        <v>11169</v>
      </c>
      <c r="G5861" s="3" t="s">
        <v>11170</v>
      </c>
      <c r="H5861" s="3"/>
    </row>
    <row r="5862" ht="15.75" customHeight="1">
      <c r="A5862" s="2">
        <v>45741.0</v>
      </c>
      <c r="B5862" s="3" t="s">
        <v>57</v>
      </c>
      <c r="C5862" s="3" t="s">
        <v>71</v>
      </c>
      <c r="D5862" s="3" t="s">
        <v>63</v>
      </c>
      <c r="E5862" s="3" t="s">
        <v>59</v>
      </c>
      <c r="F5862" s="3" t="s">
        <v>11171</v>
      </c>
      <c r="G5862" s="3" t="s">
        <v>11172</v>
      </c>
      <c r="H5862" s="3"/>
    </row>
    <row r="5863" ht="15.75" customHeight="1">
      <c r="A5863" s="2">
        <v>45741.0</v>
      </c>
      <c r="B5863" s="3" t="s">
        <v>57</v>
      </c>
      <c r="C5863" s="3" t="s">
        <v>71</v>
      </c>
      <c r="D5863" s="3" t="s">
        <v>68</v>
      </c>
      <c r="E5863" s="3" t="s">
        <v>59</v>
      </c>
      <c r="F5863" s="3" t="s">
        <v>11173</v>
      </c>
      <c r="G5863" s="3" t="s">
        <v>11174</v>
      </c>
      <c r="H5863" s="3"/>
    </row>
    <row r="5864" ht="15.75" customHeight="1">
      <c r="A5864" s="2">
        <v>45741.0</v>
      </c>
      <c r="B5864" s="3" t="s">
        <v>57</v>
      </c>
      <c r="C5864" s="4" t="s">
        <v>62</v>
      </c>
      <c r="D5864" s="3" t="s">
        <v>23</v>
      </c>
      <c r="E5864" s="3" t="s">
        <v>59</v>
      </c>
      <c r="F5864" s="3" t="s">
        <v>11175</v>
      </c>
      <c r="G5864" s="3" t="s">
        <v>11176</v>
      </c>
      <c r="H5864" s="3"/>
    </row>
    <row r="5865" ht="15.75" customHeight="1">
      <c r="A5865" s="2">
        <v>45741.0</v>
      </c>
      <c r="B5865" s="3" t="s">
        <v>57</v>
      </c>
      <c r="C5865" s="4" t="s">
        <v>62</v>
      </c>
      <c r="D5865" s="3" t="s">
        <v>9</v>
      </c>
      <c r="E5865" s="3" t="s">
        <v>20</v>
      </c>
      <c r="F5865" s="3" t="s">
        <v>11177</v>
      </c>
      <c r="G5865" s="3" t="s">
        <v>11178</v>
      </c>
      <c r="H5865" s="3"/>
    </row>
    <row r="5866" ht="15.75" customHeight="1">
      <c r="A5866" s="2">
        <v>45741.0</v>
      </c>
      <c r="B5866" s="3" t="s">
        <v>57</v>
      </c>
      <c r="C5866" s="4" t="s">
        <v>62</v>
      </c>
      <c r="D5866" s="3" t="s">
        <v>23</v>
      </c>
      <c r="E5866" s="3" t="s">
        <v>59</v>
      </c>
      <c r="F5866" s="3" t="s">
        <v>11179</v>
      </c>
      <c r="G5866" s="3" t="s">
        <v>11180</v>
      </c>
      <c r="H5866" s="3"/>
    </row>
    <row r="5867" ht="15.75" customHeight="1">
      <c r="A5867" s="2">
        <v>45741.0</v>
      </c>
      <c r="B5867" s="3" t="s">
        <v>57</v>
      </c>
      <c r="C5867" s="4" t="s">
        <v>62</v>
      </c>
      <c r="D5867" s="3" t="s">
        <v>38</v>
      </c>
      <c r="E5867" s="3" t="s">
        <v>20</v>
      </c>
      <c r="F5867" s="3" t="s">
        <v>11181</v>
      </c>
      <c r="G5867" s="3" t="s">
        <v>5069</v>
      </c>
      <c r="H5867" s="3"/>
    </row>
    <row r="5868" ht="15.75" customHeight="1">
      <c r="A5868" s="2">
        <v>45741.0</v>
      </c>
      <c r="B5868" s="3" t="s">
        <v>57</v>
      </c>
      <c r="C5868" s="3" t="s">
        <v>58</v>
      </c>
      <c r="D5868" s="3" t="s">
        <v>19</v>
      </c>
      <c r="E5868" s="3" t="s">
        <v>59</v>
      </c>
      <c r="F5868" s="3" t="s">
        <v>11182</v>
      </c>
      <c r="G5868" s="3" t="s">
        <v>11183</v>
      </c>
      <c r="H5868" s="3"/>
    </row>
    <row r="5869" ht="15.75" customHeight="1">
      <c r="A5869" s="2">
        <v>45741.0</v>
      </c>
      <c r="B5869" s="3" t="s">
        <v>57</v>
      </c>
      <c r="C5869" s="3" t="s">
        <v>58</v>
      </c>
      <c r="D5869" s="3" t="s">
        <v>23</v>
      </c>
      <c r="E5869" s="3" t="s">
        <v>59</v>
      </c>
      <c r="F5869" s="3" t="s">
        <v>11184</v>
      </c>
      <c r="G5869" s="3" t="s">
        <v>11185</v>
      </c>
      <c r="H5869" s="3"/>
    </row>
    <row r="5870" ht="15.75" customHeight="1">
      <c r="A5870" s="2">
        <v>45741.0</v>
      </c>
      <c r="B5870" s="3" t="s">
        <v>13</v>
      </c>
      <c r="C5870" s="3" t="s">
        <v>18</v>
      </c>
      <c r="D5870" s="3" t="s">
        <v>23</v>
      </c>
      <c r="E5870" s="3" t="s">
        <v>20</v>
      </c>
      <c r="F5870" s="3" t="s">
        <v>11186</v>
      </c>
      <c r="G5870" s="3" t="s">
        <v>11187</v>
      </c>
      <c r="H5870" s="3"/>
    </row>
    <row r="5871" ht="15.75" customHeight="1">
      <c r="A5871" s="2">
        <v>45741.0</v>
      </c>
      <c r="B5871" s="3" t="s">
        <v>57</v>
      </c>
      <c r="C5871" s="3" t="s">
        <v>71</v>
      </c>
      <c r="D5871" s="3" t="s">
        <v>68</v>
      </c>
      <c r="E5871" s="3" t="s">
        <v>59</v>
      </c>
      <c r="F5871" s="3" t="s">
        <v>11188</v>
      </c>
      <c r="G5871" s="3" t="s">
        <v>11189</v>
      </c>
      <c r="H5871" s="3"/>
    </row>
    <row r="5872" ht="15.75" customHeight="1">
      <c r="A5872" s="2">
        <v>45741.0</v>
      </c>
      <c r="B5872" s="3" t="s">
        <v>13</v>
      </c>
      <c r="C5872" s="3" t="s">
        <v>14</v>
      </c>
      <c r="D5872" s="3" t="s">
        <v>9</v>
      </c>
      <c r="E5872" s="3" t="s">
        <v>15</v>
      </c>
      <c r="F5872" s="3" t="s">
        <v>11190</v>
      </c>
      <c r="G5872" s="3" t="s">
        <v>11191</v>
      </c>
      <c r="H5872" s="3"/>
    </row>
    <row r="5873" ht="15.75" customHeight="1">
      <c r="A5873" s="2">
        <v>45741.0</v>
      </c>
      <c r="B5873" s="3" t="s">
        <v>92</v>
      </c>
      <c r="C5873" s="3" t="s">
        <v>158</v>
      </c>
      <c r="D5873" s="3" t="s">
        <v>38</v>
      </c>
      <c r="E5873" s="3" t="s">
        <v>15</v>
      </c>
      <c r="F5873" s="3" t="s">
        <v>11192</v>
      </c>
      <c r="G5873" s="3" t="s">
        <v>11193</v>
      </c>
      <c r="H5873" s="3"/>
    </row>
    <row r="5874" ht="15.75" customHeight="1">
      <c r="A5874" s="2">
        <v>45741.0</v>
      </c>
      <c r="B5874" s="3" t="s">
        <v>92</v>
      </c>
      <c r="C5874" s="3" t="s">
        <v>158</v>
      </c>
      <c r="D5874" s="3" t="s">
        <v>26</v>
      </c>
      <c r="E5874" s="3" t="s">
        <v>101</v>
      </c>
      <c r="F5874" s="3" t="s">
        <v>11194</v>
      </c>
      <c r="G5874" s="3" t="s">
        <v>11195</v>
      </c>
      <c r="H5874" s="3"/>
    </row>
    <row r="5875" ht="15.75" customHeight="1">
      <c r="A5875" s="2">
        <v>45741.0</v>
      </c>
      <c r="B5875" s="3" t="s">
        <v>7</v>
      </c>
      <c r="C5875" s="3" t="s">
        <v>131</v>
      </c>
      <c r="D5875" s="3" t="s">
        <v>19</v>
      </c>
      <c r="E5875" s="3" t="s">
        <v>15</v>
      </c>
      <c r="F5875" s="3" t="s">
        <v>11196</v>
      </c>
      <c r="G5875" s="3" t="s">
        <v>2288</v>
      </c>
      <c r="H5875" s="3"/>
    </row>
    <row r="5876" ht="15.75" customHeight="1">
      <c r="A5876" s="2">
        <v>45741.0</v>
      </c>
      <c r="B5876" s="3" t="s">
        <v>7</v>
      </c>
      <c r="C5876" s="3" t="s">
        <v>131</v>
      </c>
      <c r="D5876" s="3" t="s">
        <v>23</v>
      </c>
      <c r="E5876" s="3" t="s">
        <v>15</v>
      </c>
      <c r="F5876" s="3" t="s">
        <v>11197</v>
      </c>
      <c r="G5876" s="3" t="s">
        <v>11198</v>
      </c>
      <c r="H5876" s="3"/>
    </row>
    <row r="5877" ht="15.75" customHeight="1">
      <c r="A5877" s="2">
        <v>45741.0</v>
      </c>
      <c r="B5877" s="3" t="s">
        <v>7</v>
      </c>
      <c r="C5877" s="3" t="s">
        <v>131</v>
      </c>
      <c r="D5877" s="3" t="s">
        <v>9</v>
      </c>
      <c r="E5877" s="3" t="s">
        <v>109</v>
      </c>
      <c r="F5877" s="3" t="s">
        <v>11199</v>
      </c>
      <c r="G5877" s="3" t="s">
        <v>11200</v>
      </c>
      <c r="H5877" s="3"/>
    </row>
    <row r="5878" ht="15.75" customHeight="1">
      <c r="A5878" s="2">
        <v>45741.0</v>
      </c>
      <c r="B5878" s="3" t="s">
        <v>7</v>
      </c>
      <c r="C5878" s="3" t="s">
        <v>126</v>
      </c>
      <c r="D5878" s="3" t="s">
        <v>68</v>
      </c>
      <c r="E5878" s="3" t="s">
        <v>20</v>
      </c>
      <c r="F5878" s="3" t="s">
        <v>11201</v>
      </c>
      <c r="G5878" s="3" t="s">
        <v>11202</v>
      </c>
      <c r="H5878" s="3"/>
    </row>
    <row r="5879" ht="15.75" customHeight="1">
      <c r="A5879" s="2">
        <v>45741.0</v>
      </c>
      <c r="B5879" s="3" t="s">
        <v>7</v>
      </c>
      <c r="C5879" s="3" t="s">
        <v>126</v>
      </c>
      <c r="D5879" s="3" t="s">
        <v>9</v>
      </c>
      <c r="E5879" s="3" t="s">
        <v>109</v>
      </c>
      <c r="F5879" s="3" t="s">
        <v>11203</v>
      </c>
      <c r="G5879" s="3" t="s">
        <v>11204</v>
      </c>
      <c r="H5879" s="3"/>
    </row>
    <row r="5880" ht="15.75" customHeight="1">
      <c r="A5880" s="2">
        <v>45741.0</v>
      </c>
      <c r="B5880" s="3" t="s">
        <v>7</v>
      </c>
      <c r="C5880" s="3" t="s">
        <v>126</v>
      </c>
      <c r="D5880" s="3" t="s">
        <v>23</v>
      </c>
      <c r="E5880" s="3" t="s">
        <v>15</v>
      </c>
      <c r="F5880" s="3" t="s">
        <v>11205</v>
      </c>
      <c r="G5880" s="3" t="s">
        <v>11206</v>
      </c>
      <c r="H5880" s="3"/>
    </row>
    <row r="5881" ht="15.75" customHeight="1">
      <c r="A5881" s="2">
        <v>45741.0</v>
      </c>
      <c r="B5881" s="3" t="s">
        <v>7</v>
      </c>
      <c r="C5881" s="3" t="s">
        <v>118</v>
      </c>
      <c r="D5881" s="3" t="s">
        <v>19</v>
      </c>
      <c r="E5881" s="3" t="s">
        <v>15</v>
      </c>
      <c r="F5881" s="3" t="s">
        <v>11207</v>
      </c>
      <c r="G5881" s="3" t="s">
        <v>11208</v>
      </c>
      <c r="H5881" s="3"/>
    </row>
    <row r="5882" ht="15.75" customHeight="1">
      <c r="A5882" s="2">
        <v>45741.0</v>
      </c>
      <c r="B5882" s="3" t="s">
        <v>7</v>
      </c>
      <c r="C5882" s="3" t="s">
        <v>118</v>
      </c>
      <c r="D5882" s="3" t="s">
        <v>19</v>
      </c>
      <c r="E5882" s="3" t="s">
        <v>15</v>
      </c>
      <c r="F5882" s="3" t="s">
        <v>11209</v>
      </c>
      <c r="G5882" s="3" t="s">
        <v>11210</v>
      </c>
      <c r="H5882" s="3"/>
    </row>
    <row r="5883" ht="15.75" customHeight="1">
      <c r="A5883" s="2">
        <v>45741.0</v>
      </c>
      <c r="B5883" s="3" t="s">
        <v>7</v>
      </c>
      <c r="C5883" s="3" t="s">
        <v>106</v>
      </c>
      <c r="D5883" s="3" t="s">
        <v>26</v>
      </c>
      <c r="E5883" s="3" t="s">
        <v>10</v>
      </c>
      <c r="F5883" s="3" t="s">
        <v>11211</v>
      </c>
      <c r="G5883" s="3" t="s">
        <v>11212</v>
      </c>
      <c r="H5883" s="3"/>
    </row>
    <row r="5884" ht="15.75" customHeight="1">
      <c r="A5884" s="2">
        <v>45741.0</v>
      </c>
      <c r="B5884" s="3" t="s">
        <v>7</v>
      </c>
      <c r="C5884" s="3" t="s">
        <v>106</v>
      </c>
      <c r="D5884" s="3" t="s">
        <v>34</v>
      </c>
      <c r="E5884" s="3" t="s">
        <v>109</v>
      </c>
      <c r="F5884" s="3" t="s">
        <v>11213</v>
      </c>
      <c r="G5884" s="3" t="s">
        <v>11214</v>
      </c>
      <c r="H5884" s="3"/>
    </row>
    <row r="5885" ht="15.75" customHeight="1">
      <c r="A5885" s="2">
        <v>45741.0</v>
      </c>
      <c r="B5885" s="3" t="s">
        <v>7</v>
      </c>
      <c r="C5885" s="3" t="s">
        <v>106</v>
      </c>
      <c r="D5885" s="3" t="s">
        <v>9</v>
      </c>
      <c r="E5885" s="3" t="s">
        <v>10</v>
      </c>
      <c r="F5885" s="3" t="s">
        <v>11215</v>
      </c>
      <c r="G5885" s="3" t="s">
        <v>11216</v>
      </c>
      <c r="H5885" s="3"/>
    </row>
    <row r="5886" ht="15.75" customHeight="1">
      <c r="A5886" s="2">
        <v>45741.0</v>
      </c>
      <c r="B5886" s="3" t="s">
        <v>7</v>
      </c>
      <c r="C5886" s="3" t="s">
        <v>8</v>
      </c>
      <c r="D5886" s="3" t="s">
        <v>23</v>
      </c>
      <c r="E5886" s="3" t="s">
        <v>15</v>
      </c>
      <c r="F5886" s="3" t="s">
        <v>11217</v>
      </c>
      <c r="G5886" s="3" t="s">
        <v>7958</v>
      </c>
      <c r="H5886" s="3"/>
    </row>
    <row r="5887" ht="15.75" customHeight="1">
      <c r="A5887" s="2">
        <v>45741.0</v>
      </c>
      <c r="B5887" s="3" t="s">
        <v>7</v>
      </c>
      <c r="C5887" s="3" t="s">
        <v>8</v>
      </c>
      <c r="D5887" s="3" t="s">
        <v>34</v>
      </c>
      <c r="E5887" s="3" t="s">
        <v>10</v>
      </c>
      <c r="F5887" s="3" t="s">
        <v>11218</v>
      </c>
      <c r="G5887" s="3" t="s">
        <v>11219</v>
      </c>
      <c r="H5887" s="3"/>
    </row>
    <row r="5888" ht="15.75" customHeight="1">
      <c r="A5888" s="2">
        <v>45741.0</v>
      </c>
      <c r="B5888" s="3" t="s">
        <v>92</v>
      </c>
      <c r="C5888" s="3" t="s">
        <v>158</v>
      </c>
      <c r="D5888" s="3" t="s">
        <v>26</v>
      </c>
      <c r="E5888" s="3" t="s">
        <v>101</v>
      </c>
      <c r="F5888" s="3" t="s">
        <v>11220</v>
      </c>
      <c r="G5888" s="3" t="s">
        <v>11221</v>
      </c>
      <c r="H5888" s="3"/>
    </row>
    <row r="5889" ht="15.75" customHeight="1">
      <c r="A5889" s="2">
        <v>45741.0</v>
      </c>
      <c r="B5889" s="3" t="s">
        <v>92</v>
      </c>
      <c r="C5889" s="3" t="s">
        <v>158</v>
      </c>
      <c r="D5889" s="3" t="s">
        <v>23</v>
      </c>
      <c r="E5889" s="3" t="s">
        <v>20</v>
      </c>
      <c r="F5889" s="3" t="s">
        <v>11222</v>
      </c>
      <c r="G5889" s="3" t="s">
        <v>11223</v>
      </c>
      <c r="H5889" s="3"/>
    </row>
    <row r="5890" ht="15.75" customHeight="1">
      <c r="A5890" s="2">
        <v>45741.0</v>
      </c>
      <c r="B5890" s="3" t="s">
        <v>13</v>
      </c>
      <c r="C5890" s="3" t="s">
        <v>14</v>
      </c>
      <c r="D5890" s="3" t="s">
        <v>26</v>
      </c>
      <c r="E5890" s="3" t="s">
        <v>20</v>
      </c>
      <c r="F5890" s="3" t="s">
        <v>11224</v>
      </c>
      <c r="G5890" s="3" t="s">
        <v>11225</v>
      </c>
      <c r="H5890" s="3"/>
    </row>
    <row r="5891" ht="15.75" customHeight="1">
      <c r="A5891" s="2">
        <v>45741.0</v>
      </c>
      <c r="B5891" s="3" t="s">
        <v>92</v>
      </c>
      <c r="C5891" s="4" t="s">
        <v>149</v>
      </c>
      <c r="D5891" s="3" t="s">
        <v>26</v>
      </c>
      <c r="E5891" s="3" t="s">
        <v>15</v>
      </c>
      <c r="F5891" s="3" t="s">
        <v>11226</v>
      </c>
      <c r="G5891" s="3" t="s">
        <v>3148</v>
      </c>
      <c r="H5891" s="3"/>
    </row>
    <row r="5892" ht="15.75" customHeight="1">
      <c r="A5892" s="2">
        <v>45741.0</v>
      </c>
      <c r="B5892" s="3" t="s">
        <v>92</v>
      </c>
      <c r="C5892" s="3" t="s">
        <v>158</v>
      </c>
      <c r="D5892" s="3" t="s">
        <v>9</v>
      </c>
      <c r="E5892" s="3" t="s">
        <v>101</v>
      </c>
      <c r="F5892" s="3" t="s">
        <v>11227</v>
      </c>
      <c r="G5892" s="3" t="s">
        <v>11228</v>
      </c>
      <c r="H5892" s="3"/>
    </row>
    <row r="5893" ht="15.75" customHeight="1">
      <c r="A5893" s="2">
        <v>45741.0</v>
      </c>
      <c r="B5893" s="3" t="s">
        <v>13</v>
      </c>
      <c r="C5893" s="3" t="s">
        <v>14</v>
      </c>
      <c r="D5893" s="3" t="s">
        <v>23</v>
      </c>
      <c r="E5893" s="3" t="s">
        <v>59</v>
      </c>
      <c r="F5893" s="3" t="s">
        <v>11229</v>
      </c>
      <c r="G5893" s="3" t="s">
        <v>11230</v>
      </c>
      <c r="H5893" s="3"/>
    </row>
    <row r="5894" ht="15.75" customHeight="1">
      <c r="A5894" s="2">
        <v>45741.0</v>
      </c>
      <c r="B5894" s="3" t="s">
        <v>13</v>
      </c>
      <c r="C5894" s="3" t="s">
        <v>14</v>
      </c>
      <c r="D5894" s="3" t="s">
        <v>38</v>
      </c>
      <c r="E5894" s="3" t="s">
        <v>20</v>
      </c>
      <c r="F5894" s="3" t="s">
        <v>11231</v>
      </c>
      <c r="G5894" s="3" t="s">
        <v>11232</v>
      </c>
      <c r="H5894" s="3"/>
    </row>
    <row r="5895" ht="15.75" customHeight="1">
      <c r="A5895" s="2">
        <v>45741.0</v>
      </c>
      <c r="B5895" s="3" t="s">
        <v>92</v>
      </c>
      <c r="C5895" s="3" t="s">
        <v>93</v>
      </c>
      <c r="D5895" s="3" t="s">
        <v>63</v>
      </c>
      <c r="E5895" s="3" t="s">
        <v>101</v>
      </c>
      <c r="F5895" s="3" t="s">
        <v>11233</v>
      </c>
      <c r="G5895" s="3" t="s">
        <v>11234</v>
      </c>
      <c r="H5895" s="3"/>
    </row>
    <row r="5896" ht="15.75" customHeight="1">
      <c r="A5896" s="2">
        <v>45741.0</v>
      </c>
      <c r="B5896" s="3" t="s">
        <v>92</v>
      </c>
      <c r="C5896" s="3" t="s">
        <v>93</v>
      </c>
      <c r="D5896" s="3" t="s">
        <v>9</v>
      </c>
      <c r="E5896" s="3" t="s">
        <v>109</v>
      </c>
      <c r="F5896" s="3" t="s">
        <v>11235</v>
      </c>
      <c r="G5896" s="3" t="s">
        <v>11236</v>
      </c>
      <c r="H5896" s="3"/>
    </row>
    <row r="5897" ht="15.75" customHeight="1">
      <c r="A5897" s="2">
        <v>45741.0</v>
      </c>
      <c r="B5897" s="3" t="s">
        <v>92</v>
      </c>
      <c r="C5897" s="3" t="s">
        <v>93</v>
      </c>
      <c r="D5897" s="3" t="s">
        <v>63</v>
      </c>
      <c r="E5897" s="3" t="s">
        <v>101</v>
      </c>
      <c r="F5897" s="3" t="s">
        <v>11237</v>
      </c>
      <c r="G5897" s="3" t="s">
        <v>11238</v>
      </c>
      <c r="H5897" s="3"/>
    </row>
    <row r="5898" ht="15.75" customHeight="1">
      <c r="A5898" s="2">
        <v>45741.0</v>
      </c>
      <c r="B5898" s="3" t="s">
        <v>92</v>
      </c>
      <c r="C5898" s="3" t="s">
        <v>93</v>
      </c>
      <c r="D5898" s="3" t="s">
        <v>26</v>
      </c>
      <c r="E5898" s="3" t="s">
        <v>15</v>
      </c>
      <c r="F5898" s="3" t="s">
        <v>11239</v>
      </c>
      <c r="G5898" s="3" t="s">
        <v>11240</v>
      </c>
      <c r="H5898" s="3"/>
    </row>
    <row r="5899" ht="15.75" customHeight="1">
      <c r="A5899" s="2">
        <v>45741.0</v>
      </c>
      <c r="B5899" s="3" t="s">
        <v>92</v>
      </c>
      <c r="C5899" s="3" t="s">
        <v>93</v>
      </c>
      <c r="D5899" s="3" t="s">
        <v>34</v>
      </c>
      <c r="E5899" s="3" t="s">
        <v>101</v>
      </c>
      <c r="F5899" s="3" t="s">
        <v>11241</v>
      </c>
      <c r="G5899" s="3" t="s">
        <v>11242</v>
      </c>
      <c r="H5899" s="3"/>
    </row>
    <row r="5900" ht="15.75" customHeight="1">
      <c r="A5900" s="2">
        <v>45741.0</v>
      </c>
      <c r="B5900" s="3" t="s">
        <v>92</v>
      </c>
      <c r="C5900" s="3" t="s">
        <v>98</v>
      </c>
      <c r="D5900" s="3" t="s">
        <v>63</v>
      </c>
      <c r="E5900" s="3" t="s">
        <v>109</v>
      </c>
      <c r="F5900" s="3" t="s">
        <v>11243</v>
      </c>
      <c r="G5900" s="3" t="s">
        <v>11244</v>
      </c>
      <c r="H5900" s="3"/>
    </row>
    <row r="5901" ht="15.75" customHeight="1">
      <c r="A5901" s="2">
        <v>45741.0</v>
      </c>
      <c r="B5901" s="3" t="s">
        <v>92</v>
      </c>
      <c r="C5901" s="3" t="s">
        <v>98</v>
      </c>
      <c r="D5901" s="3" t="s">
        <v>9</v>
      </c>
      <c r="E5901" s="3" t="s">
        <v>109</v>
      </c>
      <c r="F5901" s="3" t="s">
        <v>11245</v>
      </c>
      <c r="G5901" s="3" t="s">
        <v>2535</v>
      </c>
      <c r="H5901" s="3"/>
    </row>
    <row r="5902" ht="15.75" customHeight="1">
      <c r="A5902" s="2">
        <v>45741.0</v>
      </c>
      <c r="B5902" s="3" t="s">
        <v>92</v>
      </c>
      <c r="C5902" s="3" t="s">
        <v>98</v>
      </c>
      <c r="D5902" s="3" t="s">
        <v>38</v>
      </c>
      <c r="E5902" s="3" t="s">
        <v>15</v>
      </c>
      <c r="F5902" s="3" t="s">
        <v>11246</v>
      </c>
      <c r="G5902" s="3" t="s">
        <v>11247</v>
      </c>
      <c r="H5902" s="3"/>
    </row>
    <row r="5903" ht="15.75" customHeight="1">
      <c r="A5903" s="2">
        <v>45741.0</v>
      </c>
      <c r="B5903" s="3" t="s">
        <v>92</v>
      </c>
      <c r="C5903" s="3" t="s">
        <v>144</v>
      </c>
      <c r="D5903" s="3" t="s">
        <v>63</v>
      </c>
      <c r="E5903" s="3" t="s">
        <v>59</v>
      </c>
      <c r="F5903" s="3" t="s">
        <v>11248</v>
      </c>
      <c r="G5903" s="3" t="s">
        <v>11249</v>
      </c>
      <c r="H5903" s="3"/>
    </row>
    <row r="5904" ht="15.75" customHeight="1">
      <c r="A5904" s="2">
        <v>45741.0</v>
      </c>
      <c r="B5904" s="3" t="s">
        <v>92</v>
      </c>
      <c r="C5904" s="3" t="s">
        <v>144</v>
      </c>
      <c r="D5904" s="3" t="s">
        <v>9</v>
      </c>
      <c r="E5904" s="3" t="s">
        <v>109</v>
      </c>
      <c r="F5904" s="3" t="s">
        <v>11250</v>
      </c>
      <c r="G5904" s="3" t="s">
        <v>11251</v>
      </c>
      <c r="H5904" s="3"/>
    </row>
    <row r="5905" ht="15.75" customHeight="1">
      <c r="A5905" s="2">
        <v>45741.0</v>
      </c>
      <c r="B5905" s="3" t="s">
        <v>92</v>
      </c>
      <c r="C5905" s="3" t="s">
        <v>144</v>
      </c>
      <c r="D5905" s="3" t="s">
        <v>19</v>
      </c>
      <c r="E5905" s="3" t="s">
        <v>20</v>
      </c>
      <c r="F5905" s="3" t="s">
        <v>11252</v>
      </c>
      <c r="G5905" s="3" t="s">
        <v>11253</v>
      </c>
      <c r="H5905" s="3"/>
    </row>
    <row r="5906" ht="15.75" customHeight="1">
      <c r="A5906" s="2">
        <v>45741.0</v>
      </c>
      <c r="B5906" s="3" t="s">
        <v>92</v>
      </c>
      <c r="C5906" s="4" t="s">
        <v>149</v>
      </c>
      <c r="D5906" s="3" t="s">
        <v>26</v>
      </c>
      <c r="E5906" s="3" t="s">
        <v>15</v>
      </c>
      <c r="F5906" s="3" t="s">
        <v>11254</v>
      </c>
      <c r="G5906" s="3" t="s">
        <v>11255</v>
      </c>
      <c r="H5906" s="3"/>
    </row>
    <row r="5907" ht="15.75" customHeight="1">
      <c r="A5907" s="2">
        <v>45741.0</v>
      </c>
      <c r="B5907" s="3" t="s">
        <v>92</v>
      </c>
      <c r="C5907" s="3" t="s">
        <v>98</v>
      </c>
      <c r="D5907" s="3" t="s">
        <v>34</v>
      </c>
      <c r="E5907" s="3" t="s">
        <v>101</v>
      </c>
      <c r="F5907" s="3" t="s">
        <v>11256</v>
      </c>
      <c r="G5907" s="3" t="s">
        <v>11257</v>
      </c>
      <c r="H5907" s="3"/>
    </row>
    <row r="5908" ht="15.75" customHeight="1">
      <c r="A5908" s="2">
        <v>45742.0</v>
      </c>
      <c r="B5908" s="3" t="s">
        <v>13</v>
      </c>
      <c r="C5908" s="3" t="s">
        <v>37</v>
      </c>
      <c r="D5908" s="3" t="s">
        <v>63</v>
      </c>
      <c r="E5908" s="3" t="s">
        <v>59</v>
      </c>
      <c r="F5908" s="3" t="s">
        <v>11258</v>
      </c>
      <c r="G5908" s="3" t="s">
        <v>11259</v>
      </c>
      <c r="H5908" s="3"/>
    </row>
    <row r="5909" ht="15.75" customHeight="1">
      <c r="A5909" s="2">
        <v>45742.0</v>
      </c>
      <c r="B5909" s="3" t="s">
        <v>13</v>
      </c>
      <c r="C5909" s="3" t="s">
        <v>169</v>
      </c>
      <c r="D5909" s="3" t="s">
        <v>38</v>
      </c>
      <c r="E5909" s="3" t="s">
        <v>20</v>
      </c>
      <c r="F5909" s="3" t="s">
        <v>11260</v>
      </c>
      <c r="G5909" s="3" t="s">
        <v>11261</v>
      </c>
      <c r="H5909" s="3"/>
    </row>
    <row r="5910" ht="15.75" customHeight="1">
      <c r="A5910" s="2">
        <v>45742.0</v>
      </c>
      <c r="B5910" s="3" t="s">
        <v>13</v>
      </c>
      <c r="C5910" s="3" t="s">
        <v>169</v>
      </c>
      <c r="D5910" s="3" t="s">
        <v>68</v>
      </c>
      <c r="E5910" s="3" t="s">
        <v>59</v>
      </c>
      <c r="F5910" s="3" t="s">
        <v>11262</v>
      </c>
      <c r="G5910" s="3" t="s">
        <v>11263</v>
      </c>
      <c r="H5910" s="3"/>
    </row>
    <row r="5911" ht="15.75" customHeight="1">
      <c r="A5911" s="2">
        <v>45742.0</v>
      </c>
      <c r="B5911" s="3" t="s">
        <v>13</v>
      </c>
      <c r="C5911" s="3" t="s">
        <v>37</v>
      </c>
      <c r="D5911" s="3" t="s">
        <v>23</v>
      </c>
      <c r="E5911" s="3" t="s">
        <v>59</v>
      </c>
      <c r="F5911" s="3" t="s">
        <v>11264</v>
      </c>
      <c r="G5911" s="3" t="s">
        <v>11265</v>
      </c>
      <c r="H5911" s="3"/>
    </row>
    <row r="5912" ht="15.75" customHeight="1">
      <c r="A5912" s="2">
        <v>45742.0</v>
      </c>
      <c r="B5912" s="3" t="s">
        <v>13</v>
      </c>
      <c r="C5912" s="3" t="s">
        <v>37</v>
      </c>
      <c r="D5912" s="3" t="s">
        <v>19</v>
      </c>
      <c r="E5912" s="3" t="s">
        <v>20</v>
      </c>
      <c r="F5912" s="3" t="s">
        <v>4466</v>
      </c>
      <c r="G5912" s="3" t="s">
        <v>11266</v>
      </c>
      <c r="H5912" s="3"/>
    </row>
    <row r="5913" ht="15.75" customHeight="1">
      <c r="A5913" s="2">
        <v>45742.0</v>
      </c>
      <c r="B5913" s="3" t="s">
        <v>13</v>
      </c>
      <c r="C5913" s="3" t="s">
        <v>37</v>
      </c>
      <c r="D5913" s="3" t="s">
        <v>63</v>
      </c>
      <c r="E5913" s="3" t="s">
        <v>59</v>
      </c>
      <c r="F5913" s="3" t="s">
        <v>11267</v>
      </c>
      <c r="G5913" s="3" t="s">
        <v>11268</v>
      </c>
      <c r="H5913" s="3"/>
    </row>
    <row r="5914" ht="15.75" customHeight="1">
      <c r="A5914" s="2">
        <v>45742.0</v>
      </c>
      <c r="B5914" s="3" t="s">
        <v>13</v>
      </c>
      <c r="C5914" s="3" t="s">
        <v>37</v>
      </c>
      <c r="D5914" s="3" t="s">
        <v>68</v>
      </c>
      <c r="E5914" s="3" t="s">
        <v>59</v>
      </c>
      <c r="F5914" s="3" t="s">
        <v>11269</v>
      </c>
      <c r="G5914" s="3" t="s">
        <v>6004</v>
      </c>
      <c r="H5914" s="3"/>
    </row>
    <row r="5915" ht="15.75" customHeight="1">
      <c r="A5915" s="2">
        <v>45742.0</v>
      </c>
      <c r="B5915" s="3" t="s">
        <v>13</v>
      </c>
      <c r="C5915" s="3" t="s">
        <v>18</v>
      </c>
      <c r="D5915" s="3" t="s">
        <v>68</v>
      </c>
      <c r="E5915" s="3" t="s">
        <v>20</v>
      </c>
      <c r="F5915" s="3" t="s">
        <v>11270</v>
      </c>
      <c r="G5915" s="3" t="s">
        <v>11271</v>
      </c>
      <c r="H5915" s="3"/>
    </row>
    <row r="5916" ht="15.75" customHeight="1">
      <c r="A5916" s="2">
        <v>45742.0</v>
      </c>
      <c r="B5916" s="3" t="s">
        <v>13</v>
      </c>
      <c r="C5916" s="3" t="s">
        <v>29</v>
      </c>
      <c r="D5916" s="3" t="s">
        <v>26</v>
      </c>
      <c r="E5916" s="3" t="s">
        <v>15</v>
      </c>
      <c r="F5916" s="3" t="s">
        <v>11272</v>
      </c>
      <c r="G5916" s="3" t="s">
        <v>11273</v>
      </c>
      <c r="H5916" s="3"/>
    </row>
    <row r="5917" ht="15.75" customHeight="1">
      <c r="A5917" s="2">
        <v>45742.0</v>
      </c>
      <c r="B5917" s="3" t="s">
        <v>13</v>
      </c>
      <c r="C5917" s="3" t="s">
        <v>29</v>
      </c>
      <c r="D5917" s="3" t="s">
        <v>38</v>
      </c>
      <c r="E5917" s="3" t="s">
        <v>20</v>
      </c>
      <c r="F5917" s="3" t="s">
        <v>11274</v>
      </c>
      <c r="G5917" s="3" t="s">
        <v>11275</v>
      </c>
      <c r="H5917" s="3"/>
    </row>
    <row r="5918" ht="15.75" customHeight="1">
      <c r="A5918" s="2">
        <v>45742.0</v>
      </c>
      <c r="B5918" s="3" t="s">
        <v>13</v>
      </c>
      <c r="C5918" s="3" t="s">
        <v>29</v>
      </c>
      <c r="D5918" s="3" t="s">
        <v>34</v>
      </c>
      <c r="E5918" s="3" t="s">
        <v>15</v>
      </c>
      <c r="F5918" s="3" t="s">
        <v>11276</v>
      </c>
      <c r="G5918" s="3" t="s">
        <v>11277</v>
      </c>
      <c r="H5918" s="3"/>
    </row>
    <row r="5919" ht="15.75" customHeight="1">
      <c r="A5919" s="2">
        <v>45742.0</v>
      </c>
      <c r="B5919" s="3" t="s">
        <v>13</v>
      </c>
      <c r="C5919" s="3" t="s">
        <v>18</v>
      </c>
      <c r="D5919" s="3" t="s">
        <v>23</v>
      </c>
      <c r="E5919" s="3" t="s">
        <v>59</v>
      </c>
      <c r="F5919" s="3" t="s">
        <v>11278</v>
      </c>
      <c r="G5919" s="3" t="s">
        <v>11279</v>
      </c>
      <c r="H5919" s="3"/>
    </row>
    <row r="5920" ht="15.75" customHeight="1">
      <c r="A5920" s="2">
        <v>45742.0</v>
      </c>
      <c r="B5920" s="3" t="s">
        <v>13</v>
      </c>
      <c r="C5920" s="3" t="s">
        <v>18</v>
      </c>
      <c r="D5920" s="3" t="s">
        <v>34</v>
      </c>
      <c r="E5920" s="3" t="s">
        <v>15</v>
      </c>
      <c r="F5920" s="3" t="s">
        <v>7739</v>
      </c>
      <c r="G5920" s="3" t="s">
        <v>11280</v>
      </c>
      <c r="H5920" s="3"/>
    </row>
    <row r="5921" ht="15.75" customHeight="1">
      <c r="A5921" s="2">
        <v>45742.0</v>
      </c>
      <c r="B5921" s="3" t="s">
        <v>13</v>
      </c>
      <c r="C5921" s="3" t="s">
        <v>18</v>
      </c>
      <c r="D5921" s="3" t="s">
        <v>23</v>
      </c>
      <c r="E5921" s="3" t="s">
        <v>20</v>
      </c>
      <c r="F5921" s="3" t="s">
        <v>11281</v>
      </c>
      <c r="G5921" s="3" t="s">
        <v>11282</v>
      </c>
      <c r="H5921" s="3"/>
    </row>
    <row r="5922" ht="15.75" customHeight="1">
      <c r="A5922" s="2">
        <v>45742.0</v>
      </c>
      <c r="B5922" s="3" t="s">
        <v>57</v>
      </c>
      <c r="C5922" s="3" t="s">
        <v>58</v>
      </c>
      <c r="D5922" s="3" t="s">
        <v>34</v>
      </c>
      <c r="E5922" s="3" t="s">
        <v>20</v>
      </c>
      <c r="F5922" s="3" t="s">
        <v>3193</v>
      </c>
      <c r="G5922" s="3" t="s">
        <v>11283</v>
      </c>
      <c r="H5922" s="3"/>
    </row>
    <row r="5923" ht="15.75" customHeight="1">
      <c r="A5923" s="2">
        <v>45742.0</v>
      </c>
      <c r="B5923" s="3" t="s">
        <v>13</v>
      </c>
      <c r="C5923" s="3" t="s">
        <v>29</v>
      </c>
      <c r="D5923" s="3" t="s">
        <v>68</v>
      </c>
      <c r="E5923" s="3" t="s">
        <v>59</v>
      </c>
      <c r="F5923" s="3" t="s">
        <v>11284</v>
      </c>
      <c r="G5923" s="3" t="s">
        <v>11285</v>
      </c>
      <c r="H5923" s="3"/>
    </row>
    <row r="5924" ht="15.75" customHeight="1">
      <c r="A5924" s="2">
        <v>45742.0</v>
      </c>
      <c r="B5924" s="3" t="s">
        <v>57</v>
      </c>
      <c r="C5924" s="3" t="s">
        <v>58</v>
      </c>
      <c r="D5924" s="3" t="s">
        <v>68</v>
      </c>
      <c r="E5924" s="3" t="s">
        <v>59</v>
      </c>
      <c r="F5924" s="3" t="s">
        <v>11286</v>
      </c>
      <c r="G5924" s="3" t="s">
        <v>11287</v>
      </c>
      <c r="H5924" s="3"/>
    </row>
    <row r="5925" ht="15.75" customHeight="1">
      <c r="A5925" s="2">
        <v>45742.0</v>
      </c>
      <c r="B5925" s="3" t="s">
        <v>57</v>
      </c>
      <c r="C5925" s="3" t="s">
        <v>71</v>
      </c>
      <c r="D5925" s="3" t="s">
        <v>34</v>
      </c>
      <c r="E5925" s="3" t="s">
        <v>20</v>
      </c>
      <c r="F5925" s="3" t="s">
        <v>11288</v>
      </c>
      <c r="G5925" s="3" t="s">
        <v>11289</v>
      </c>
      <c r="H5925" s="3"/>
    </row>
    <row r="5926" ht="15.75" customHeight="1">
      <c r="A5926" s="2">
        <v>45742.0</v>
      </c>
      <c r="B5926" s="3" t="s">
        <v>57</v>
      </c>
      <c r="C5926" s="3" t="s">
        <v>58</v>
      </c>
      <c r="D5926" s="3" t="s">
        <v>38</v>
      </c>
      <c r="E5926" s="3" t="s">
        <v>59</v>
      </c>
      <c r="F5926" s="3" t="s">
        <v>11290</v>
      </c>
      <c r="G5926" s="3" t="s">
        <v>11291</v>
      </c>
      <c r="H5926" s="3"/>
    </row>
    <row r="5927" ht="15.75" customHeight="1">
      <c r="A5927" s="2">
        <v>45742.0</v>
      </c>
      <c r="B5927" s="3" t="s">
        <v>13</v>
      </c>
      <c r="C5927" s="3" t="s">
        <v>14</v>
      </c>
      <c r="D5927" s="3" t="s">
        <v>19</v>
      </c>
      <c r="E5927" s="3" t="s">
        <v>20</v>
      </c>
      <c r="F5927" s="3" t="s">
        <v>589</v>
      </c>
      <c r="G5927" s="3" t="s">
        <v>11292</v>
      </c>
      <c r="H5927" s="3"/>
    </row>
    <row r="5928" ht="15.75" customHeight="1">
      <c r="A5928" s="2">
        <v>45742.0</v>
      </c>
      <c r="B5928" s="3" t="s">
        <v>57</v>
      </c>
      <c r="C5928" s="3" t="s">
        <v>85</v>
      </c>
      <c r="D5928" s="3" t="s">
        <v>68</v>
      </c>
      <c r="E5928" s="3" t="s">
        <v>59</v>
      </c>
      <c r="F5928" s="3" t="s">
        <v>11293</v>
      </c>
      <c r="G5928" s="3" t="s">
        <v>11294</v>
      </c>
      <c r="H5928" s="3"/>
    </row>
    <row r="5929" ht="15.75" customHeight="1">
      <c r="A5929" s="2">
        <v>45742.0</v>
      </c>
      <c r="B5929" s="3" t="s">
        <v>57</v>
      </c>
      <c r="C5929" s="3" t="s">
        <v>85</v>
      </c>
      <c r="D5929" s="3" t="s">
        <v>63</v>
      </c>
      <c r="E5929" s="3" t="s">
        <v>59</v>
      </c>
      <c r="F5929" s="3" t="s">
        <v>6012</v>
      </c>
      <c r="G5929" s="3" t="s">
        <v>11295</v>
      </c>
      <c r="H5929" s="3"/>
    </row>
    <row r="5930" ht="15.75" customHeight="1">
      <c r="A5930" s="2">
        <v>45742.0</v>
      </c>
      <c r="B5930" s="3" t="s">
        <v>57</v>
      </c>
      <c r="C5930" s="3" t="s">
        <v>85</v>
      </c>
      <c r="D5930" s="3" t="s">
        <v>63</v>
      </c>
      <c r="E5930" s="3" t="s">
        <v>59</v>
      </c>
      <c r="F5930" s="3" t="s">
        <v>11296</v>
      </c>
      <c r="G5930" s="3" t="s">
        <v>11297</v>
      </c>
      <c r="H5930" s="3"/>
    </row>
    <row r="5931" ht="15.75" customHeight="1">
      <c r="A5931" s="2">
        <v>45742.0</v>
      </c>
      <c r="B5931" s="3" t="s">
        <v>57</v>
      </c>
      <c r="C5931" s="3" t="s">
        <v>85</v>
      </c>
      <c r="D5931" s="3" t="s">
        <v>23</v>
      </c>
      <c r="E5931" s="3" t="s">
        <v>59</v>
      </c>
      <c r="F5931" s="3" t="s">
        <v>11298</v>
      </c>
      <c r="G5931" s="3" t="s">
        <v>11299</v>
      </c>
      <c r="H5931" s="3"/>
    </row>
    <row r="5932" ht="15.75" customHeight="1">
      <c r="A5932" s="2">
        <v>45742.0</v>
      </c>
      <c r="B5932" s="3" t="s">
        <v>57</v>
      </c>
      <c r="C5932" s="3" t="s">
        <v>80</v>
      </c>
      <c r="D5932" s="3" t="s">
        <v>9</v>
      </c>
      <c r="E5932" s="3" t="s">
        <v>15</v>
      </c>
      <c r="F5932" s="3" t="s">
        <v>11300</v>
      </c>
      <c r="G5932" s="3" t="s">
        <v>11301</v>
      </c>
      <c r="H5932" s="3"/>
    </row>
    <row r="5933" ht="15.75" customHeight="1">
      <c r="A5933" s="2">
        <v>45742.0</v>
      </c>
      <c r="B5933" s="3" t="s">
        <v>57</v>
      </c>
      <c r="C5933" s="3" t="s">
        <v>80</v>
      </c>
      <c r="D5933" s="3" t="s">
        <v>9</v>
      </c>
      <c r="E5933" s="3" t="s">
        <v>20</v>
      </c>
      <c r="F5933" s="3" t="s">
        <v>11302</v>
      </c>
      <c r="G5933" s="3" t="s">
        <v>11303</v>
      </c>
      <c r="H5933" s="3"/>
    </row>
    <row r="5934" ht="15.75" customHeight="1">
      <c r="A5934" s="2">
        <v>45742.0</v>
      </c>
      <c r="B5934" s="3" t="s">
        <v>57</v>
      </c>
      <c r="C5934" s="3" t="s">
        <v>71</v>
      </c>
      <c r="D5934" s="3" t="s">
        <v>68</v>
      </c>
      <c r="E5934" s="3" t="s">
        <v>59</v>
      </c>
      <c r="F5934" s="3" t="s">
        <v>11304</v>
      </c>
      <c r="G5934" s="3" t="s">
        <v>11305</v>
      </c>
      <c r="H5934" s="3"/>
    </row>
    <row r="5935" ht="15.75" customHeight="1">
      <c r="A5935" s="2">
        <v>45742.0</v>
      </c>
      <c r="B5935" s="3" t="s">
        <v>57</v>
      </c>
      <c r="C5935" s="3" t="s">
        <v>71</v>
      </c>
      <c r="D5935" s="3" t="s">
        <v>68</v>
      </c>
      <c r="E5935" s="3" t="s">
        <v>59</v>
      </c>
      <c r="F5935" s="3" t="s">
        <v>11306</v>
      </c>
      <c r="G5935" s="3" t="s">
        <v>11307</v>
      </c>
      <c r="H5935" s="3"/>
    </row>
    <row r="5936" ht="15.75" customHeight="1">
      <c r="A5936" s="2">
        <v>45742.0</v>
      </c>
      <c r="B5936" s="3" t="s">
        <v>57</v>
      </c>
      <c r="C5936" s="3" t="s">
        <v>71</v>
      </c>
      <c r="D5936" s="3" t="s">
        <v>38</v>
      </c>
      <c r="E5936" s="3" t="s">
        <v>59</v>
      </c>
      <c r="F5936" s="3" t="s">
        <v>11308</v>
      </c>
      <c r="G5936" s="3" t="s">
        <v>11309</v>
      </c>
      <c r="H5936" s="3"/>
    </row>
    <row r="5937" ht="15.75" customHeight="1">
      <c r="A5937" s="2">
        <v>45742.0</v>
      </c>
      <c r="B5937" s="3" t="s">
        <v>57</v>
      </c>
      <c r="C5937" s="4" t="s">
        <v>62</v>
      </c>
      <c r="D5937" s="3" t="s">
        <v>63</v>
      </c>
      <c r="E5937" s="3" t="s">
        <v>59</v>
      </c>
      <c r="F5937" s="3" t="s">
        <v>11310</v>
      </c>
      <c r="G5937" s="3" t="s">
        <v>11311</v>
      </c>
      <c r="H5937" s="3"/>
    </row>
    <row r="5938" ht="15.75" customHeight="1">
      <c r="A5938" s="2">
        <v>45742.0</v>
      </c>
      <c r="B5938" s="3" t="s">
        <v>57</v>
      </c>
      <c r="C5938" s="4" t="s">
        <v>62</v>
      </c>
      <c r="D5938" s="3" t="s">
        <v>68</v>
      </c>
      <c r="E5938" s="3" t="s">
        <v>59</v>
      </c>
      <c r="F5938" s="3" t="s">
        <v>10041</v>
      </c>
      <c r="G5938" s="3" t="s">
        <v>11312</v>
      </c>
      <c r="H5938" s="3"/>
    </row>
    <row r="5939" ht="15.75" customHeight="1">
      <c r="A5939" s="2">
        <v>45742.0</v>
      </c>
      <c r="B5939" s="3" t="s">
        <v>57</v>
      </c>
      <c r="C5939" s="4" t="s">
        <v>62</v>
      </c>
      <c r="D5939" s="3" t="s">
        <v>23</v>
      </c>
      <c r="E5939" s="3" t="s">
        <v>59</v>
      </c>
      <c r="F5939" s="3" t="s">
        <v>11313</v>
      </c>
      <c r="G5939" s="3" t="s">
        <v>11314</v>
      </c>
      <c r="H5939" s="3"/>
    </row>
    <row r="5940" ht="15.75" customHeight="1">
      <c r="A5940" s="2">
        <v>45742.0</v>
      </c>
      <c r="B5940" s="3" t="s">
        <v>57</v>
      </c>
      <c r="C5940" s="4" t="s">
        <v>62</v>
      </c>
      <c r="D5940" s="3" t="s">
        <v>63</v>
      </c>
      <c r="E5940" s="3" t="s">
        <v>59</v>
      </c>
      <c r="F5940" s="3" t="s">
        <v>11315</v>
      </c>
      <c r="G5940" s="3" t="s">
        <v>11316</v>
      </c>
      <c r="H5940" s="3"/>
    </row>
    <row r="5941" ht="15.75" customHeight="1">
      <c r="A5941" s="2">
        <v>45742.0</v>
      </c>
      <c r="B5941" s="3" t="s">
        <v>57</v>
      </c>
      <c r="C5941" s="3" t="s">
        <v>58</v>
      </c>
      <c r="D5941" s="3" t="s">
        <v>68</v>
      </c>
      <c r="E5941" s="3" t="s">
        <v>59</v>
      </c>
      <c r="F5941" s="3" t="s">
        <v>11317</v>
      </c>
      <c r="G5941" s="3" t="s">
        <v>8988</v>
      </c>
      <c r="H5941" s="3"/>
    </row>
    <row r="5942" ht="15.75" customHeight="1">
      <c r="A5942" s="2">
        <v>45742.0</v>
      </c>
      <c r="B5942" s="3" t="s">
        <v>57</v>
      </c>
      <c r="C5942" s="3" t="s">
        <v>58</v>
      </c>
      <c r="D5942" s="3" t="s">
        <v>26</v>
      </c>
      <c r="E5942" s="3" t="s">
        <v>20</v>
      </c>
      <c r="F5942" s="3" t="s">
        <v>11318</v>
      </c>
      <c r="G5942" s="3" t="s">
        <v>11319</v>
      </c>
      <c r="H5942" s="3"/>
    </row>
    <row r="5943" ht="15.75" customHeight="1">
      <c r="A5943" s="2">
        <v>45742.0</v>
      </c>
      <c r="B5943" s="3" t="s">
        <v>13</v>
      </c>
      <c r="C5943" s="3" t="s">
        <v>14</v>
      </c>
      <c r="D5943" s="3" t="s">
        <v>23</v>
      </c>
      <c r="E5943" s="3" t="s">
        <v>59</v>
      </c>
      <c r="F5943" s="3" t="s">
        <v>11320</v>
      </c>
      <c r="G5943" s="3" t="s">
        <v>11321</v>
      </c>
      <c r="H5943" s="3"/>
    </row>
    <row r="5944" ht="15.75" customHeight="1">
      <c r="A5944" s="2">
        <v>45742.0</v>
      </c>
      <c r="B5944" s="3" t="s">
        <v>57</v>
      </c>
      <c r="C5944" s="3" t="s">
        <v>85</v>
      </c>
      <c r="D5944" s="3" t="s">
        <v>9</v>
      </c>
      <c r="E5944" s="3" t="s">
        <v>20</v>
      </c>
      <c r="F5944" s="3" t="s">
        <v>3782</v>
      </c>
      <c r="G5944" s="3" t="s">
        <v>11322</v>
      </c>
      <c r="H5944" s="3"/>
    </row>
    <row r="5945" ht="15.75" customHeight="1">
      <c r="A5945" s="2">
        <v>45742.0</v>
      </c>
      <c r="B5945" s="3" t="s">
        <v>13</v>
      </c>
      <c r="C5945" s="3" t="s">
        <v>14</v>
      </c>
      <c r="D5945" s="3" t="s">
        <v>34</v>
      </c>
      <c r="E5945" s="3" t="s">
        <v>15</v>
      </c>
      <c r="F5945" s="3" t="s">
        <v>9274</v>
      </c>
      <c r="G5945" s="3" t="s">
        <v>11323</v>
      </c>
      <c r="H5945" s="3"/>
    </row>
    <row r="5946" ht="15.75" customHeight="1">
      <c r="A5946" s="2">
        <v>45742.0</v>
      </c>
      <c r="B5946" s="3" t="s">
        <v>7</v>
      </c>
      <c r="C5946" s="3" t="s">
        <v>131</v>
      </c>
      <c r="D5946" s="3" t="s">
        <v>19</v>
      </c>
      <c r="E5946" s="3" t="s">
        <v>15</v>
      </c>
      <c r="F5946" s="3" t="s">
        <v>11324</v>
      </c>
      <c r="G5946" s="3" t="s">
        <v>11325</v>
      </c>
      <c r="H5946" s="3"/>
    </row>
    <row r="5947" ht="15.75" customHeight="1">
      <c r="A5947" s="2">
        <v>45742.0</v>
      </c>
      <c r="B5947" s="3" t="s">
        <v>7</v>
      </c>
      <c r="C5947" s="3" t="s">
        <v>131</v>
      </c>
      <c r="D5947" s="3" t="s">
        <v>19</v>
      </c>
      <c r="E5947" s="3" t="s">
        <v>15</v>
      </c>
      <c r="F5947" s="3" t="s">
        <v>11326</v>
      </c>
      <c r="G5947" s="3" t="s">
        <v>11327</v>
      </c>
      <c r="H5947" s="3"/>
    </row>
    <row r="5948" ht="15.75" customHeight="1">
      <c r="A5948" s="2">
        <v>45742.0</v>
      </c>
      <c r="B5948" s="3" t="s">
        <v>7</v>
      </c>
      <c r="C5948" s="3" t="s">
        <v>126</v>
      </c>
      <c r="D5948" s="3" t="s">
        <v>38</v>
      </c>
      <c r="E5948" s="3" t="s">
        <v>101</v>
      </c>
      <c r="F5948" s="3" t="s">
        <v>11328</v>
      </c>
      <c r="G5948" s="3" t="s">
        <v>11329</v>
      </c>
      <c r="H5948" s="3"/>
    </row>
    <row r="5949" ht="15.75" customHeight="1">
      <c r="A5949" s="2">
        <v>45742.0</v>
      </c>
      <c r="B5949" s="3" t="s">
        <v>7</v>
      </c>
      <c r="C5949" s="3" t="s">
        <v>126</v>
      </c>
      <c r="D5949" s="3" t="s">
        <v>26</v>
      </c>
      <c r="E5949" s="3" t="s">
        <v>660</v>
      </c>
      <c r="F5949" s="3" t="s">
        <v>11330</v>
      </c>
      <c r="G5949" s="3" t="s">
        <v>11331</v>
      </c>
      <c r="H5949" s="3"/>
    </row>
    <row r="5950" ht="15.75" customHeight="1">
      <c r="A5950" s="2">
        <v>45742.0</v>
      </c>
      <c r="B5950" s="3" t="s">
        <v>7</v>
      </c>
      <c r="C5950" s="3" t="s">
        <v>126</v>
      </c>
      <c r="D5950" s="3" t="s">
        <v>9</v>
      </c>
      <c r="E5950" s="3" t="s">
        <v>10</v>
      </c>
      <c r="F5950" s="3" t="s">
        <v>11332</v>
      </c>
      <c r="G5950" s="3" t="s">
        <v>11333</v>
      </c>
      <c r="H5950" s="3"/>
    </row>
    <row r="5951" ht="15.75" customHeight="1">
      <c r="A5951" s="2">
        <v>45742.0</v>
      </c>
      <c r="B5951" s="3" t="s">
        <v>7</v>
      </c>
      <c r="C5951" s="3" t="s">
        <v>118</v>
      </c>
      <c r="D5951" s="3" t="s">
        <v>34</v>
      </c>
      <c r="E5951" s="3" t="s">
        <v>10</v>
      </c>
      <c r="F5951" s="3" t="s">
        <v>11334</v>
      </c>
      <c r="G5951" s="3" t="s">
        <v>11335</v>
      </c>
      <c r="H5951" s="3"/>
    </row>
    <row r="5952" ht="15.75" customHeight="1">
      <c r="A5952" s="2">
        <v>45742.0</v>
      </c>
      <c r="B5952" s="3" t="s">
        <v>92</v>
      </c>
      <c r="C5952" s="3" t="s">
        <v>158</v>
      </c>
      <c r="D5952" s="3" t="s">
        <v>19</v>
      </c>
      <c r="E5952" s="3" t="s">
        <v>15</v>
      </c>
      <c r="F5952" s="3" t="s">
        <v>11336</v>
      </c>
      <c r="G5952" s="3" t="s">
        <v>11337</v>
      </c>
      <c r="H5952" s="3"/>
    </row>
    <row r="5953" ht="15.75" customHeight="1">
      <c r="A5953" s="2">
        <v>45742.0</v>
      </c>
      <c r="B5953" s="3" t="s">
        <v>7</v>
      </c>
      <c r="C5953" s="3" t="s">
        <v>118</v>
      </c>
      <c r="D5953" s="3" t="s">
        <v>23</v>
      </c>
      <c r="E5953" s="3" t="s">
        <v>20</v>
      </c>
      <c r="F5953" s="3" t="s">
        <v>11338</v>
      </c>
      <c r="G5953" s="3" t="s">
        <v>11339</v>
      </c>
      <c r="H5953" s="3"/>
    </row>
    <row r="5954" ht="15.75" customHeight="1">
      <c r="A5954" s="2">
        <v>45742.0</v>
      </c>
      <c r="B5954" s="3" t="s">
        <v>7</v>
      </c>
      <c r="C5954" s="3" t="s">
        <v>118</v>
      </c>
      <c r="D5954" s="3" t="s">
        <v>19</v>
      </c>
      <c r="E5954" s="3" t="s">
        <v>15</v>
      </c>
      <c r="F5954" s="3" t="s">
        <v>11340</v>
      </c>
      <c r="G5954" s="3" t="s">
        <v>11341</v>
      </c>
      <c r="H5954" s="3"/>
    </row>
    <row r="5955" ht="15.75" customHeight="1">
      <c r="A5955" s="2">
        <v>45742.0</v>
      </c>
      <c r="B5955" s="3" t="s">
        <v>7</v>
      </c>
      <c r="C5955" s="3" t="s">
        <v>106</v>
      </c>
      <c r="D5955" s="3" t="s">
        <v>34</v>
      </c>
      <c r="E5955" s="3" t="s">
        <v>10</v>
      </c>
      <c r="F5955" s="3" t="s">
        <v>11342</v>
      </c>
      <c r="G5955" s="3" t="s">
        <v>11343</v>
      </c>
      <c r="H5955" s="3"/>
    </row>
    <row r="5956" ht="15.75" customHeight="1">
      <c r="A5956" s="2">
        <v>45742.0</v>
      </c>
      <c r="B5956" s="3" t="s">
        <v>7</v>
      </c>
      <c r="C5956" s="3" t="s">
        <v>106</v>
      </c>
      <c r="D5956" s="3" t="s">
        <v>63</v>
      </c>
      <c r="E5956" s="3" t="s">
        <v>20</v>
      </c>
      <c r="F5956" s="3" t="s">
        <v>11344</v>
      </c>
      <c r="G5956" s="3" t="s">
        <v>11345</v>
      </c>
      <c r="H5956" s="3"/>
    </row>
    <row r="5957" ht="15.75" customHeight="1">
      <c r="A5957" s="2">
        <v>45742.0</v>
      </c>
      <c r="B5957" s="3" t="s">
        <v>7</v>
      </c>
      <c r="C5957" s="3" t="s">
        <v>106</v>
      </c>
      <c r="D5957" s="3" t="s">
        <v>26</v>
      </c>
      <c r="E5957" s="3" t="s">
        <v>119</v>
      </c>
      <c r="F5957" s="3" t="s">
        <v>11346</v>
      </c>
      <c r="G5957" s="3" t="s">
        <v>11347</v>
      </c>
      <c r="H5957" s="3"/>
    </row>
    <row r="5958" ht="15.75" customHeight="1">
      <c r="A5958" s="2">
        <v>45742.0</v>
      </c>
      <c r="B5958" s="3" t="s">
        <v>7</v>
      </c>
      <c r="C5958" s="3" t="s">
        <v>106</v>
      </c>
      <c r="D5958" s="3" t="s">
        <v>23</v>
      </c>
      <c r="E5958" s="3" t="s">
        <v>15</v>
      </c>
      <c r="F5958" s="3" t="s">
        <v>11348</v>
      </c>
      <c r="G5958" s="3" t="s">
        <v>5064</v>
      </c>
      <c r="H5958" s="3"/>
    </row>
    <row r="5959" ht="15.75" customHeight="1">
      <c r="A5959" s="2">
        <v>45742.0</v>
      </c>
      <c r="B5959" s="3" t="s">
        <v>7</v>
      </c>
      <c r="C5959" s="3" t="s">
        <v>8</v>
      </c>
      <c r="D5959" s="3" t="s">
        <v>26</v>
      </c>
      <c r="E5959" s="3" t="s">
        <v>119</v>
      </c>
      <c r="F5959" s="3" t="s">
        <v>11349</v>
      </c>
      <c r="G5959" s="3" t="s">
        <v>11350</v>
      </c>
      <c r="H5959" s="3"/>
    </row>
    <row r="5960" ht="15.75" customHeight="1">
      <c r="A5960" s="2">
        <v>45742.0</v>
      </c>
      <c r="B5960" s="3" t="s">
        <v>7</v>
      </c>
      <c r="C5960" s="3" t="s">
        <v>118</v>
      </c>
      <c r="D5960" s="3" t="s">
        <v>68</v>
      </c>
      <c r="E5960" s="3" t="s">
        <v>20</v>
      </c>
      <c r="F5960" s="3" t="s">
        <v>6451</v>
      </c>
      <c r="G5960" s="3" t="s">
        <v>11351</v>
      </c>
      <c r="H5960" s="3"/>
    </row>
    <row r="5961" ht="15.75" customHeight="1">
      <c r="A5961" s="2">
        <v>45742.0</v>
      </c>
      <c r="B5961" s="3" t="s">
        <v>92</v>
      </c>
      <c r="C5961" s="3" t="s">
        <v>158</v>
      </c>
      <c r="D5961" s="3" t="s">
        <v>19</v>
      </c>
      <c r="E5961" s="3" t="s">
        <v>20</v>
      </c>
      <c r="F5961" s="3" t="s">
        <v>11352</v>
      </c>
      <c r="G5961" s="3" t="s">
        <v>10123</v>
      </c>
      <c r="H5961" s="3"/>
    </row>
    <row r="5962" ht="15.75" customHeight="1">
      <c r="A5962" s="2">
        <v>45742.0</v>
      </c>
      <c r="B5962" s="3" t="s">
        <v>7</v>
      </c>
      <c r="C5962" s="3" t="s">
        <v>8</v>
      </c>
      <c r="D5962" s="3" t="s">
        <v>23</v>
      </c>
      <c r="E5962" s="3" t="s">
        <v>15</v>
      </c>
      <c r="F5962" s="3" t="s">
        <v>3528</v>
      </c>
      <c r="G5962" s="3" t="s">
        <v>864</v>
      </c>
      <c r="H5962" s="3"/>
    </row>
    <row r="5963" ht="15.75" customHeight="1">
      <c r="A5963" s="2">
        <v>45742.0</v>
      </c>
      <c r="B5963" s="3" t="s">
        <v>92</v>
      </c>
      <c r="C5963" s="4" t="s">
        <v>149</v>
      </c>
      <c r="D5963" s="3" t="s">
        <v>63</v>
      </c>
      <c r="E5963" s="3" t="s">
        <v>59</v>
      </c>
      <c r="F5963" s="3" t="s">
        <v>11353</v>
      </c>
      <c r="G5963" s="3" t="s">
        <v>11354</v>
      </c>
      <c r="H5963" s="3"/>
    </row>
    <row r="5964" ht="15.75" customHeight="1">
      <c r="A5964" s="2">
        <v>45742.0</v>
      </c>
      <c r="B5964" s="3" t="s">
        <v>92</v>
      </c>
      <c r="C5964" s="3" t="s">
        <v>158</v>
      </c>
      <c r="D5964" s="3" t="s">
        <v>38</v>
      </c>
      <c r="E5964" s="3" t="s">
        <v>20</v>
      </c>
      <c r="F5964" s="3" t="s">
        <v>11355</v>
      </c>
      <c r="G5964" s="3" t="s">
        <v>11356</v>
      </c>
      <c r="H5964" s="3"/>
    </row>
    <row r="5965" ht="15.75" customHeight="1">
      <c r="A5965" s="2">
        <v>45742.0</v>
      </c>
      <c r="B5965" s="3" t="s">
        <v>13</v>
      </c>
      <c r="C5965" s="3" t="s">
        <v>14</v>
      </c>
      <c r="D5965" s="3" t="s">
        <v>63</v>
      </c>
      <c r="E5965" s="3" t="s">
        <v>101</v>
      </c>
      <c r="F5965" s="3" t="s">
        <v>11357</v>
      </c>
      <c r="G5965" s="3" t="s">
        <v>11358</v>
      </c>
      <c r="H5965" s="3"/>
    </row>
    <row r="5966" ht="15.75" customHeight="1">
      <c r="A5966" s="2">
        <v>45742.0</v>
      </c>
      <c r="B5966" s="3" t="s">
        <v>92</v>
      </c>
      <c r="C5966" s="3" t="s">
        <v>93</v>
      </c>
      <c r="D5966" s="3" t="s">
        <v>38</v>
      </c>
      <c r="E5966" s="3" t="s">
        <v>15</v>
      </c>
      <c r="F5966" s="3" t="s">
        <v>11359</v>
      </c>
      <c r="G5966" s="3" t="s">
        <v>11360</v>
      </c>
      <c r="H5966" s="3"/>
    </row>
    <row r="5967" ht="15.75" customHeight="1">
      <c r="A5967" s="2">
        <v>45742.0</v>
      </c>
      <c r="B5967" s="3" t="s">
        <v>92</v>
      </c>
      <c r="C5967" s="3" t="s">
        <v>93</v>
      </c>
      <c r="D5967" s="3" t="s">
        <v>26</v>
      </c>
      <c r="E5967" s="3" t="s">
        <v>15</v>
      </c>
      <c r="F5967" s="3" t="s">
        <v>11361</v>
      </c>
      <c r="G5967" s="3" t="s">
        <v>11362</v>
      </c>
      <c r="H5967" s="3"/>
    </row>
    <row r="5968" ht="15.75" customHeight="1">
      <c r="A5968" s="2">
        <v>45742.0</v>
      </c>
      <c r="B5968" s="3" t="s">
        <v>92</v>
      </c>
      <c r="C5968" s="3" t="s">
        <v>93</v>
      </c>
      <c r="D5968" s="3" t="s">
        <v>63</v>
      </c>
      <c r="E5968" s="3" t="s">
        <v>59</v>
      </c>
      <c r="F5968" s="3" t="s">
        <v>11363</v>
      </c>
      <c r="G5968" s="3" t="s">
        <v>11364</v>
      </c>
      <c r="H5968" s="3"/>
    </row>
    <row r="5969" ht="15.75" customHeight="1">
      <c r="A5969" s="2">
        <v>45742.0</v>
      </c>
      <c r="B5969" s="3" t="s">
        <v>92</v>
      </c>
      <c r="C5969" s="3" t="s">
        <v>93</v>
      </c>
      <c r="D5969" s="3" t="s">
        <v>23</v>
      </c>
      <c r="E5969" s="3" t="s">
        <v>20</v>
      </c>
      <c r="F5969" s="3" t="s">
        <v>11365</v>
      </c>
      <c r="G5969" s="3" t="s">
        <v>11366</v>
      </c>
      <c r="H5969" s="3"/>
    </row>
    <row r="5970" ht="15.75" customHeight="1">
      <c r="A5970" s="2">
        <v>45742.0</v>
      </c>
      <c r="B5970" s="3" t="s">
        <v>92</v>
      </c>
      <c r="C5970" s="3" t="s">
        <v>98</v>
      </c>
      <c r="D5970" s="3" t="s">
        <v>19</v>
      </c>
      <c r="E5970" s="3" t="s">
        <v>20</v>
      </c>
      <c r="F5970" s="3" t="s">
        <v>11367</v>
      </c>
      <c r="G5970" s="3" t="s">
        <v>11368</v>
      </c>
      <c r="H5970" s="3"/>
    </row>
    <row r="5971" ht="15.75" customHeight="1">
      <c r="A5971" s="2">
        <v>45742.0</v>
      </c>
      <c r="B5971" s="3" t="s">
        <v>92</v>
      </c>
      <c r="C5971" s="3" t="s">
        <v>98</v>
      </c>
      <c r="D5971" s="3" t="s">
        <v>63</v>
      </c>
      <c r="E5971" s="3" t="s">
        <v>59</v>
      </c>
      <c r="F5971" s="3" t="s">
        <v>11369</v>
      </c>
      <c r="G5971" s="3" t="s">
        <v>11370</v>
      </c>
      <c r="H5971" s="3"/>
    </row>
    <row r="5972" ht="15.75" customHeight="1">
      <c r="A5972" s="2">
        <v>45742.0</v>
      </c>
      <c r="B5972" s="3" t="s">
        <v>13</v>
      </c>
      <c r="C5972" s="3" t="s">
        <v>14</v>
      </c>
      <c r="D5972" s="3" t="s">
        <v>63</v>
      </c>
      <c r="E5972" s="3" t="s">
        <v>59</v>
      </c>
      <c r="F5972" s="3" t="s">
        <v>11371</v>
      </c>
      <c r="G5972" s="3" t="s">
        <v>11372</v>
      </c>
      <c r="H5972" s="3"/>
    </row>
    <row r="5973" ht="15.75" customHeight="1">
      <c r="A5973" s="2">
        <v>45742.0</v>
      </c>
      <c r="B5973" s="3" t="s">
        <v>92</v>
      </c>
      <c r="C5973" s="3" t="s">
        <v>98</v>
      </c>
      <c r="D5973" s="3" t="s">
        <v>9</v>
      </c>
      <c r="E5973" s="3" t="s">
        <v>109</v>
      </c>
      <c r="F5973" s="3" t="s">
        <v>11373</v>
      </c>
      <c r="G5973" s="3" t="s">
        <v>11374</v>
      </c>
      <c r="H5973" s="3"/>
    </row>
    <row r="5974" ht="15.75" customHeight="1">
      <c r="A5974" s="2">
        <v>45742.0</v>
      </c>
      <c r="B5974" s="3" t="s">
        <v>92</v>
      </c>
      <c r="C5974" s="3" t="s">
        <v>144</v>
      </c>
      <c r="D5974" s="3" t="s">
        <v>68</v>
      </c>
      <c r="E5974" s="3" t="s">
        <v>20</v>
      </c>
      <c r="F5974" s="3" t="s">
        <v>11375</v>
      </c>
      <c r="G5974" s="3" t="s">
        <v>11376</v>
      </c>
      <c r="H5974" s="3"/>
    </row>
    <row r="5975" ht="15.75" customHeight="1">
      <c r="A5975" s="2">
        <v>45742.0</v>
      </c>
      <c r="B5975" s="3" t="s">
        <v>92</v>
      </c>
      <c r="C5975" s="3" t="s">
        <v>144</v>
      </c>
      <c r="D5975" s="3" t="s">
        <v>38</v>
      </c>
      <c r="E5975" s="3" t="s">
        <v>15</v>
      </c>
      <c r="F5975" s="3" t="s">
        <v>11377</v>
      </c>
      <c r="G5975" s="3" t="s">
        <v>11378</v>
      </c>
      <c r="H5975" s="3"/>
    </row>
    <row r="5976" ht="15.75" customHeight="1">
      <c r="A5976" s="2">
        <v>45742.0</v>
      </c>
      <c r="B5976" s="3" t="s">
        <v>92</v>
      </c>
      <c r="C5976" s="3" t="s">
        <v>144</v>
      </c>
      <c r="D5976" s="3" t="s">
        <v>26</v>
      </c>
      <c r="E5976" s="3" t="s">
        <v>15</v>
      </c>
      <c r="F5976" s="3" t="s">
        <v>5426</v>
      </c>
      <c r="G5976" s="3" t="s">
        <v>11379</v>
      </c>
      <c r="H5976" s="3"/>
    </row>
    <row r="5977" ht="15.75" customHeight="1">
      <c r="A5977" s="2">
        <v>45742.0</v>
      </c>
      <c r="B5977" s="3" t="s">
        <v>92</v>
      </c>
      <c r="C5977" s="3" t="s">
        <v>144</v>
      </c>
      <c r="D5977" s="3" t="s">
        <v>34</v>
      </c>
      <c r="E5977" s="3" t="s">
        <v>101</v>
      </c>
      <c r="F5977" s="3" t="s">
        <v>11380</v>
      </c>
      <c r="G5977" s="3" t="s">
        <v>11381</v>
      </c>
      <c r="H5977" s="3"/>
    </row>
    <row r="5978" ht="15.75" customHeight="1">
      <c r="A5978" s="2">
        <v>45742.0</v>
      </c>
      <c r="B5978" s="3" t="s">
        <v>92</v>
      </c>
      <c r="C5978" s="3" t="s">
        <v>98</v>
      </c>
      <c r="D5978" s="3" t="s">
        <v>9</v>
      </c>
      <c r="E5978" s="3" t="s">
        <v>101</v>
      </c>
      <c r="F5978" s="3" t="s">
        <v>11382</v>
      </c>
      <c r="G5978" s="3" t="s">
        <v>11383</v>
      </c>
      <c r="H5978" s="3"/>
    </row>
    <row r="5979" ht="15.75" customHeight="1">
      <c r="A5979" s="2">
        <v>45742.0</v>
      </c>
      <c r="B5979" s="3" t="s">
        <v>92</v>
      </c>
      <c r="C5979" s="3" t="s">
        <v>144</v>
      </c>
      <c r="D5979" s="3" t="s">
        <v>38</v>
      </c>
      <c r="E5979" s="3" t="s">
        <v>15</v>
      </c>
      <c r="F5979" s="3" t="s">
        <v>446</v>
      </c>
      <c r="G5979" s="3" t="s">
        <v>11384</v>
      </c>
      <c r="H5979" s="3"/>
    </row>
    <row r="5980" ht="15.75" customHeight="1">
      <c r="A5980" s="2">
        <v>45742.0</v>
      </c>
      <c r="B5980" s="3" t="s">
        <v>92</v>
      </c>
      <c r="C5980" s="4" t="s">
        <v>149</v>
      </c>
      <c r="D5980" s="3" t="s">
        <v>19</v>
      </c>
      <c r="E5980" s="3" t="s">
        <v>20</v>
      </c>
      <c r="F5980" s="3" t="s">
        <v>762</v>
      </c>
      <c r="G5980" s="3" t="s">
        <v>11385</v>
      </c>
      <c r="H5980" s="3"/>
    </row>
    <row r="5981" ht="15.75" customHeight="1">
      <c r="A5981" s="2">
        <v>45743.0</v>
      </c>
      <c r="B5981" s="3" t="s">
        <v>13</v>
      </c>
      <c r="C5981" s="3" t="s">
        <v>169</v>
      </c>
      <c r="D5981" s="3" t="s">
        <v>63</v>
      </c>
      <c r="E5981" s="3" t="s">
        <v>59</v>
      </c>
      <c r="F5981" s="3" t="s">
        <v>11386</v>
      </c>
      <c r="G5981" s="3" t="s">
        <v>11387</v>
      </c>
      <c r="H5981" s="3"/>
    </row>
    <row r="5982" ht="15.75" customHeight="1">
      <c r="A5982" s="2">
        <v>45743.0</v>
      </c>
      <c r="B5982" s="3" t="s">
        <v>13</v>
      </c>
      <c r="C5982" s="3" t="s">
        <v>169</v>
      </c>
      <c r="D5982" s="3" t="s">
        <v>23</v>
      </c>
      <c r="E5982" s="3" t="s">
        <v>20</v>
      </c>
      <c r="F5982" s="3" t="s">
        <v>11388</v>
      </c>
      <c r="G5982" s="3" t="s">
        <v>11389</v>
      </c>
      <c r="H5982" s="3"/>
    </row>
    <row r="5983" ht="15.75" customHeight="1">
      <c r="A5983" s="2">
        <v>45743.0</v>
      </c>
      <c r="B5983" s="3" t="s">
        <v>13</v>
      </c>
      <c r="C5983" s="3" t="s">
        <v>37</v>
      </c>
      <c r="D5983" s="3" t="s">
        <v>23</v>
      </c>
      <c r="E5983" s="3" t="s">
        <v>20</v>
      </c>
      <c r="F5983" s="3" t="s">
        <v>11390</v>
      </c>
      <c r="G5983" s="3" t="s">
        <v>11391</v>
      </c>
      <c r="H5983" s="3"/>
    </row>
    <row r="5984" ht="15.75" customHeight="1">
      <c r="A5984" s="2">
        <v>45743.0</v>
      </c>
      <c r="B5984" s="3" t="s">
        <v>13</v>
      </c>
      <c r="C5984" s="3" t="s">
        <v>37</v>
      </c>
      <c r="D5984" s="3" t="s">
        <v>34</v>
      </c>
      <c r="E5984" s="3" t="s">
        <v>15</v>
      </c>
      <c r="F5984" s="3" t="s">
        <v>11392</v>
      </c>
      <c r="G5984" s="3" t="s">
        <v>11393</v>
      </c>
      <c r="H5984" s="3"/>
    </row>
    <row r="5985" ht="15.75" customHeight="1">
      <c r="A5985" s="2">
        <v>45743.0</v>
      </c>
      <c r="B5985" s="3" t="s">
        <v>13</v>
      </c>
      <c r="C5985" s="3" t="s">
        <v>29</v>
      </c>
      <c r="D5985" s="3" t="s">
        <v>34</v>
      </c>
      <c r="E5985" s="3" t="s">
        <v>101</v>
      </c>
      <c r="F5985" s="3" t="s">
        <v>11394</v>
      </c>
      <c r="G5985" s="3" t="s">
        <v>11395</v>
      </c>
      <c r="H5985" s="3"/>
    </row>
    <row r="5986" ht="15.75" customHeight="1">
      <c r="A5986" s="2">
        <v>45743.0</v>
      </c>
      <c r="B5986" s="3" t="s">
        <v>13</v>
      </c>
      <c r="C5986" s="3" t="s">
        <v>29</v>
      </c>
      <c r="D5986" s="3" t="s">
        <v>68</v>
      </c>
      <c r="E5986" s="3" t="s">
        <v>20</v>
      </c>
      <c r="F5986" s="3" t="s">
        <v>11022</v>
      </c>
      <c r="G5986" s="3" t="s">
        <v>11396</v>
      </c>
      <c r="H5986" s="3"/>
    </row>
    <row r="5987" ht="15.75" customHeight="1">
      <c r="A5987" s="2">
        <v>45743.0</v>
      </c>
      <c r="B5987" s="3" t="s">
        <v>13</v>
      </c>
      <c r="C5987" s="3" t="s">
        <v>18</v>
      </c>
      <c r="D5987" s="3" t="s">
        <v>26</v>
      </c>
      <c r="E5987" s="3" t="s">
        <v>15</v>
      </c>
      <c r="F5987" s="3" t="s">
        <v>11397</v>
      </c>
      <c r="G5987" s="3" t="s">
        <v>11398</v>
      </c>
      <c r="H5987" s="3"/>
    </row>
    <row r="5988" ht="15.75" customHeight="1">
      <c r="A5988" s="2">
        <v>45743.0</v>
      </c>
      <c r="B5988" s="3" t="s">
        <v>13</v>
      </c>
      <c r="C5988" s="3" t="s">
        <v>18</v>
      </c>
      <c r="D5988" s="3" t="s">
        <v>26</v>
      </c>
      <c r="E5988" s="3" t="s">
        <v>20</v>
      </c>
      <c r="F5988" s="3" t="s">
        <v>1290</v>
      </c>
      <c r="G5988" s="3" t="s">
        <v>11399</v>
      </c>
      <c r="H5988" s="3"/>
    </row>
    <row r="5989" ht="15.75" customHeight="1">
      <c r="A5989" s="2">
        <v>45743.0</v>
      </c>
      <c r="B5989" s="3" t="s">
        <v>13</v>
      </c>
      <c r="C5989" s="3" t="s">
        <v>169</v>
      </c>
      <c r="D5989" s="3" t="s">
        <v>38</v>
      </c>
      <c r="E5989" s="3" t="s">
        <v>20</v>
      </c>
      <c r="F5989" s="3" t="s">
        <v>11400</v>
      </c>
      <c r="G5989" s="3" t="s">
        <v>11401</v>
      </c>
      <c r="H5989" s="3"/>
    </row>
    <row r="5990" ht="15.75" customHeight="1">
      <c r="A5990" s="2">
        <v>45743.0</v>
      </c>
      <c r="B5990" s="3" t="s">
        <v>13</v>
      </c>
      <c r="C5990" s="3" t="s">
        <v>18</v>
      </c>
      <c r="D5990" s="3" t="s">
        <v>38</v>
      </c>
      <c r="E5990" s="3" t="s">
        <v>20</v>
      </c>
      <c r="F5990" s="3" t="s">
        <v>11402</v>
      </c>
      <c r="G5990" s="3" t="s">
        <v>11403</v>
      </c>
      <c r="H5990" s="3"/>
    </row>
    <row r="5991" ht="15.75" customHeight="1">
      <c r="A5991" s="2">
        <v>45743.0</v>
      </c>
      <c r="B5991" s="3" t="s">
        <v>13</v>
      </c>
      <c r="C5991" s="3" t="s">
        <v>14</v>
      </c>
      <c r="D5991" s="3" t="s">
        <v>38</v>
      </c>
      <c r="E5991" s="3" t="s">
        <v>20</v>
      </c>
      <c r="F5991" s="3" t="s">
        <v>11404</v>
      </c>
      <c r="G5991" s="3" t="s">
        <v>11405</v>
      </c>
      <c r="H5991" s="3"/>
    </row>
    <row r="5992" ht="15.75" customHeight="1">
      <c r="A5992" s="2">
        <v>45743.0</v>
      </c>
      <c r="B5992" s="3" t="s">
        <v>13</v>
      </c>
      <c r="C5992" s="3" t="s">
        <v>14</v>
      </c>
      <c r="D5992" s="3" t="s">
        <v>19</v>
      </c>
      <c r="E5992" s="3" t="s">
        <v>20</v>
      </c>
      <c r="F5992" s="3" t="s">
        <v>11406</v>
      </c>
      <c r="G5992" s="3" t="s">
        <v>11407</v>
      </c>
      <c r="H5992" s="3"/>
    </row>
    <row r="5993" ht="15.75" customHeight="1">
      <c r="A5993" s="2">
        <v>45743.0</v>
      </c>
      <c r="B5993" s="3" t="s">
        <v>13</v>
      </c>
      <c r="C5993" s="3" t="s">
        <v>14</v>
      </c>
      <c r="D5993" s="3" t="s">
        <v>68</v>
      </c>
      <c r="E5993" s="3" t="s">
        <v>20</v>
      </c>
      <c r="F5993" s="3" t="s">
        <v>11408</v>
      </c>
      <c r="G5993" s="3" t="s">
        <v>4512</v>
      </c>
      <c r="H5993" s="3"/>
    </row>
    <row r="5994" ht="15.75" customHeight="1">
      <c r="A5994" s="2">
        <v>45743.0</v>
      </c>
      <c r="B5994" s="3" t="s">
        <v>13</v>
      </c>
      <c r="C5994" s="3" t="s">
        <v>14</v>
      </c>
      <c r="D5994" s="3" t="s">
        <v>19</v>
      </c>
      <c r="E5994" s="3" t="s">
        <v>20</v>
      </c>
      <c r="F5994" s="3" t="s">
        <v>11409</v>
      </c>
      <c r="G5994" s="3" t="s">
        <v>10883</v>
      </c>
      <c r="H5994" s="3"/>
    </row>
    <row r="5995" ht="15.75" customHeight="1">
      <c r="A5995" s="2">
        <v>45743.0</v>
      </c>
      <c r="B5995" s="3" t="s">
        <v>13</v>
      </c>
      <c r="C5995" s="3" t="s">
        <v>18</v>
      </c>
      <c r="D5995" s="3" t="s">
        <v>38</v>
      </c>
      <c r="E5995" s="3" t="s">
        <v>15</v>
      </c>
      <c r="F5995" s="3" t="s">
        <v>11410</v>
      </c>
      <c r="G5995" s="3" t="s">
        <v>3091</v>
      </c>
      <c r="H5995" s="3"/>
    </row>
    <row r="5996" ht="15.75" customHeight="1">
      <c r="A5996" s="2">
        <v>45743.0</v>
      </c>
      <c r="B5996" s="3" t="s">
        <v>57</v>
      </c>
      <c r="C5996" s="3" t="s">
        <v>58</v>
      </c>
      <c r="D5996" s="3" t="s">
        <v>9</v>
      </c>
      <c r="E5996" s="3" t="s">
        <v>15</v>
      </c>
      <c r="F5996" s="3" t="s">
        <v>11411</v>
      </c>
      <c r="G5996" s="3" t="s">
        <v>11412</v>
      </c>
      <c r="H5996" s="3"/>
    </row>
    <row r="5997" ht="15.75" customHeight="1">
      <c r="A5997" s="2">
        <v>45743.0</v>
      </c>
      <c r="B5997" s="3" t="s">
        <v>57</v>
      </c>
      <c r="C5997" s="4" t="s">
        <v>62</v>
      </c>
      <c r="D5997" s="3" t="s">
        <v>19</v>
      </c>
      <c r="E5997" s="3" t="s">
        <v>59</v>
      </c>
      <c r="F5997" s="3" t="s">
        <v>11413</v>
      </c>
      <c r="G5997" s="3" t="s">
        <v>11414</v>
      </c>
      <c r="H5997" s="3"/>
    </row>
    <row r="5998" ht="15.75" customHeight="1">
      <c r="A5998" s="2">
        <v>45743.0</v>
      </c>
      <c r="B5998" s="3" t="s">
        <v>57</v>
      </c>
      <c r="C5998" s="4" t="s">
        <v>62</v>
      </c>
      <c r="D5998" s="3" t="s">
        <v>38</v>
      </c>
      <c r="E5998" s="3" t="s">
        <v>59</v>
      </c>
      <c r="F5998" s="3" t="s">
        <v>11415</v>
      </c>
      <c r="G5998" s="3" t="s">
        <v>11416</v>
      </c>
      <c r="H5998" s="3"/>
    </row>
    <row r="5999" ht="15.75" customHeight="1">
      <c r="A5999" s="2">
        <v>45743.0</v>
      </c>
      <c r="B5999" s="3" t="s">
        <v>57</v>
      </c>
      <c r="C5999" s="3" t="s">
        <v>85</v>
      </c>
      <c r="D5999" s="3" t="s">
        <v>9</v>
      </c>
      <c r="E5999" s="3" t="s">
        <v>15</v>
      </c>
      <c r="F5999" s="3" t="s">
        <v>11417</v>
      </c>
      <c r="G5999" s="3" t="s">
        <v>11418</v>
      </c>
      <c r="H5999" s="3"/>
    </row>
    <row r="6000" ht="15.75" customHeight="1">
      <c r="A6000" s="2">
        <v>45743.0</v>
      </c>
      <c r="B6000" s="3" t="s">
        <v>13</v>
      </c>
      <c r="C6000" s="3" t="s">
        <v>14</v>
      </c>
      <c r="D6000" s="3" t="s">
        <v>34</v>
      </c>
      <c r="E6000" s="3" t="s">
        <v>15</v>
      </c>
      <c r="F6000" s="3" t="s">
        <v>11419</v>
      </c>
      <c r="G6000" s="3" t="s">
        <v>11420</v>
      </c>
      <c r="H6000" s="3"/>
    </row>
    <row r="6001" ht="15.75" customHeight="1">
      <c r="A6001" s="2">
        <v>45743.0</v>
      </c>
      <c r="B6001" s="3" t="s">
        <v>57</v>
      </c>
      <c r="C6001" s="3" t="s">
        <v>85</v>
      </c>
      <c r="D6001" s="3" t="s">
        <v>38</v>
      </c>
      <c r="E6001" s="3" t="s">
        <v>20</v>
      </c>
      <c r="F6001" s="3" t="s">
        <v>11421</v>
      </c>
      <c r="G6001" s="3" t="s">
        <v>11422</v>
      </c>
      <c r="H6001" s="3"/>
    </row>
    <row r="6002" ht="15.75" customHeight="1">
      <c r="A6002" s="2">
        <v>45743.0</v>
      </c>
      <c r="B6002" s="3" t="s">
        <v>57</v>
      </c>
      <c r="C6002" s="3" t="s">
        <v>85</v>
      </c>
      <c r="D6002" s="3" t="s">
        <v>63</v>
      </c>
      <c r="E6002" s="3" t="s">
        <v>59</v>
      </c>
      <c r="F6002" s="3" t="s">
        <v>11423</v>
      </c>
      <c r="G6002" s="3" t="s">
        <v>11424</v>
      </c>
      <c r="H6002" s="3"/>
    </row>
    <row r="6003" ht="15.75" customHeight="1">
      <c r="A6003" s="2">
        <v>45743.0</v>
      </c>
      <c r="B6003" s="3" t="s">
        <v>57</v>
      </c>
      <c r="C6003" s="3" t="s">
        <v>85</v>
      </c>
      <c r="D6003" s="3" t="s">
        <v>9</v>
      </c>
      <c r="E6003" s="3" t="s">
        <v>15</v>
      </c>
      <c r="F6003" s="3" t="s">
        <v>11425</v>
      </c>
      <c r="G6003" s="3" t="s">
        <v>11426</v>
      </c>
      <c r="H6003" s="3"/>
    </row>
    <row r="6004" ht="15.75" customHeight="1">
      <c r="A6004" s="2">
        <v>45743.0</v>
      </c>
      <c r="B6004" s="3" t="s">
        <v>57</v>
      </c>
      <c r="C6004" s="3" t="s">
        <v>80</v>
      </c>
      <c r="D6004" s="3" t="s">
        <v>19</v>
      </c>
      <c r="E6004" s="3" t="s">
        <v>20</v>
      </c>
      <c r="F6004" s="3" t="s">
        <v>11427</v>
      </c>
      <c r="G6004" s="3" t="s">
        <v>11428</v>
      </c>
      <c r="H6004" s="3"/>
    </row>
    <row r="6005" ht="15.75" customHeight="1">
      <c r="A6005" s="2">
        <v>45743.0</v>
      </c>
      <c r="B6005" s="3" t="s">
        <v>57</v>
      </c>
      <c r="C6005" s="3" t="s">
        <v>58</v>
      </c>
      <c r="D6005" s="3" t="s">
        <v>19</v>
      </c>
      <c r="E6005" s="3" t="s">
        <v>20</v>
      </c>
      <c r="F6005" s="3" t="s">
        <v>11429</v>
      </c>
      <c r="G6005" s="3" t="s">
        <v>11430</v>
      </c>
      <c r="H6005" s="3"/>
    </row>
    <row r="6006" ht="15.75" customHeight="1">
      <c r="A6006" s="2">
        <v>45743.0</v>
      </c>
      <c r="B6006" s="3" t="s">
        <v>57</v>
      </c>
      <c r="C6006" s="3" t="s">
        <v>80</v>
      </c>
      <c r="D6006" s="3" t="s">
        <v>63</v>
      </c>
      <c r="E6006" s="3" t="s">
        <v>59</v>
      </c>
      <c r="F6006" s="3" t="s">
        <v>8993</v>
      </c>
      <c r="G6006" s="3" t="s">
        <v>11431</v>
      </c>
      <c r="H6006" s="3"/>
    </row>
    <row r="6007" ht="15.75" customHeight="1">
      <c r="A6007" s="2">
        <v>45743.0</v>
      </c>
      <c r="B6007" s="3" t="s">
        <v>57</v>
      </c>
      <c r="C6007" s="3" t="s">
        <v>80</v>
      </c>
      <c r="D6007" s="3" t="s">
        <v>34</v>
      </c>
      <c r="E6007" s="3" t="s">
        <v>20</v>
      </c>
      <c r="F6007" s="3" t="s">
        <v>11432</v>
      </c>
      <c r="G6007" s="3" t="s">
        <v>11433</v>
      </c>
      <c r="H6007" s="3"/>
    </row>
    <row r="6008" ht="15.75" customHeight="1">
      <c r="A6008" s="2">
        <v>45743.0</v>
      </c>
      <c r="B6008" s="3" t="s">
        <v>57</v>
      </c>
      <c r="C6008" s="3" t="s">
        <v>71</v>
      </c>
      <c r="D6008" s="3" t="s">
        <v>23</v>
      </c>
      <c r="E6008" s="3" t="s">
        <v>20</v>
      </c>
      <c r="F6008" s="3" t="s">
        <v>11434</v>
      </c>
      <c r="G6008" s="3" t="s">
        <v>11435</v>
      </c>
      <c r="H6008" s="3"/>
    </row>
    <row r="6009" ht="15.75" customHeight="1">
      <c r="A6009" s="2">
        <v>45743.0</v>
      </c>
      <c r="B6009" s="3" t="s">
        <v>57</v>
      </c>
      <c r="C6009" s="3" t="s">
        <v>71</v>
      </c>
      <c r="D6009" s="3" t="s">
        <v>19</v>
      </c>
      <c r="E6009" s="3" t="s">
        <v>59</v>
      </c>
      <c r="F6009" s="3" t="s">
        <v>11436</v>
      </c>
      <c r="G6009" s="3" t="s">
        <v>8251</v>
      </c>
      <c r="H6009" s="3"/>
    </row>
    <row r="6010" ht="15.75" customHeight="1">
      <c r="A6010" s="2">
        <v>45743.0</v>
      </c>
      <c r="B6010" s="3" t="s">
        <v>57</v>
      </c>
      <c r="C6010" s="3" t="s">
        <v>71</v>
      </c>
      <c r="D6010" s="3" t="s">
        <v>26</v>
      </c>
      <c r="E6010" s="3" t="s">
        <v>20</v>
      </c>
      <c r="F6010" s="3" t="s">
        <v>11437</v>
      </c>
      <c r="G6010" s="3" t="s">
        <v>11438</v>
      </c>
      <c r="H6010" s="3"/>
    </row>
    <row r="6011" ht="15.75" customHeight="1">
      <c r="A6011" s="2">
        <v>45743.0</v>
      </c>
      <c r="B6011" s="3" t="s">
        <v>57</v>
      </c>
      <c r="C6011" s="3" t="s">
        <v>71</v>
      </c>
      <c r="D6011" s="3" t="s">
        <v>68</v>
      </c>
      <c r="E6011" s="3" t="s">
        <v>59</v>
      </c>
      <c r="F6011" s="3" t="s">
        <v>8975</v>
      </c>
      <c r="G6011" s="3" t="s">
        <v>11439</v>
      </c>
      <c r="H6011" s="3"/>
    </row>
    <row r="6012" ht="15.75" customHeight="1">
      <c r="A6012" s="2">
        <v>45743.0</v>
      </c>
      <c r="B6012" s="3" t="s">
        <v>57</v>
      </c>
      <c r="C6012" s="4" t="s">
        <v>62</v>
      </c>
      <c r="D6012" s="3" t="s">
        <v>38</v>
      </c>
      <c r="E6012" s="3" t="s">
        <v>20</v>
      </c>
      <c r="F6012" s="3" t="s">
        <v>11440</v>
      </c>
      <c r="G6012" s="3" t="s">
        <v>11441</v>
      </c>
      <c r="H6012" s="3"/>
    </row>
    <row r="6013" ht="15.75" customHeight="1">
      <c r="A6013" s="2">
        <v>45743.0</v>
      </c>
      <c r="B6013" s="3" t="s">
        <v>57</v>
      </c>
      <c r="C6013" s="3" t="s">
        <v>80</v>
      </c>
      <c r="D6013" s="3" t="s">
        <v>23</v>
      </c>
      <c r="E6013" s="3" t="s">
        <v>59</v>
      </c>
      <c r="F6013" s="3" t="s">
        <v>11442</v>
      </c>
      <c r="G6013" s="3" t="s">
        <v>11443</v>
      </c>
      <c r="H6013" s="3"/>
    </row>
    <row r="6014" ht="15.75" customHeight="1">
      <c r="A6014" s="2">
        <v>45743.0</v>
      </c>
      <c r="B6014" s="3" t="s">
        <v>57</v>
      </c>
      <c r="C6014" s="3" t="s">
        <v>71</v>
      </c>
      <c r="D6014" s="3" t="s">
        <v>9</v>
      </c>
      <c r="E6014" s="3" t="s">
        <v>15</v>
      </c>
      <c r="F6014" s="3" t="s">
        <v>11444</v>
      </c>
      <c r="G6014" s="3" t="s">
        <v>5403</v>
      </c>
      <c r="H6014" s="3"/>
    </row>
    <row r="6015" ht="15.75" customHeight="1">
      <c r="A6015" s="2">
        <v>45743.0</v>
      </c>
      <c r="B6015" s="3" t="s">
        <v>92</v>
      </c>
      <c r="C6015" s="3" t="s">
        <v>93</v>
      </c>
      <c r="D6015" s="3" t="s">
        <v>26</v>
      </c>
      <c r="E6015" s="3" t="s">
        <v>101</v>
      </c>
      <c r="F6015" s="3" t="s">
        <v>11445</v>
      </c>
      <c r="G6015" s="3" t="s">
        <v>11446</v>
      </c>
      <c r="H6015" s="3"/>
    </row>
    <row r="6016" ht="15.75" customHeight="1">
      <c r="A6016" s="2">
        <v>45743.0</v>
      </c>
      <c r="B6016" s="3" t="s">
        <v>92</v>
      </c>
      <c r="C6016" s="3" t="s">
        <v>93</v>
      </c>
      <c r="D6016" s="3" t="s">
        <v>38</v>
      </c>
      <c r="E6016" s="3" t="s">
        <v>15</v>
      </c>
      <c r="F6016" s="3" t="s">
        <v>11447</v>
      </c>
      <c r="G6016" s="3" t="s">
        <v>9177</v>
      </c>
      <c r="H6016" s="3"/>
    </row>
    <row r="6017" ht="15.75" customHeight="1">
      <c r="A6017" s="2">
        <v>45743.0</v>
      </c>
      <c r="B6017" s="3" t="s">
        <v>92</v>
      </c>
      <c r="C6017" s="3" t="s">
        <v>93</v>
      </c>
      <c r="D6017" s="3" t="s">
        <v>9</v>
      </c>
      <c r="E6017" s="3" t="s">
        <v>109</v>
      </c>
      <c r="F6017" s="3" t="s">
        <v>11448</v>
      </c>
      <c r="G6017" s="3" t="s">
        <v>11449</v>
      </c>
      <c r="H6017" s="3"/>
    </row>
    <row r="6018" ht="15.75" customHeight="1">
      <c r="A6018" s="2">
        <v>45743.0</v>
      </c>
      <c r="B6018" s="3" t="s">
        <v>7</v>
      </c>
      <c r="C6018" s="3" t="s">
        <v>8</v>
      </c>
      <c r="D6018" s="3" t="s">
        <v>63</v>
      </c>
      <c r="E6018" s="3" t="s">
        <v>20</v>
      </c>
      <c r="F6018" s="3" t="s">
        <v>11450</v>
      </c>
      <c r="G6018" s="3" t="s">
        <v>11451</v>
      </c>
      <c r="H6018" s="3"/>
    </row>
    <row r="6019" ht="15.75" customHeight="1">
      <c r="A6019" s="2">
        <v>45743.0</v>
      </c>
      <c r="B6019" s="3" t="s">
        <v>7</v>
      </c>
      <c r="C6019" s="3" t="s">
        <v>8</v>
      </c>
      <c r="D6019" s="3" t="s">
        <v>34</v>
      </c>
      <c r="E6019" s="3" t="s">
        <v>109</v>
      </c>
      <c r="F6019" s="3" t="s">
        <v>11452</v>
      </c>
      <c r="G6019" s="3" t="s">
        <v>11453</v>
      </c>
      <c r="H6019" s="3"/>
    </row>
    <row r="6020" ht="15.75" customHeight="1">
      <c r="A6020" s="2">
        <v>45743.0</v>
      </c>
      <c r="B6020" s="3" t="s">
        <v>7</v>
      </c>
      <c r="C6020" s="3" t="s">
        <v>8</v>
      </c>
      <c r="D6020" s="3" t="s">
        <v>34</v>
      </c>
      <c r="E6020" s="3" t="s">
        <v>109</v>
      </c>
      <c r="F6020" s="3" t="s">
        <v>11454</v>
      </c>
      <c r="G6020" s="3" t="s">
        <v>11455</v>
      </c>
      <c r="H6020" s="3"/>
    </row>
    <row r="6021" ht="15.75" customHeight="1">
      <c r="A6021" s="2">
        <v>45743.0</v>
      </c>
      <c r="B6021" s="3" t="s">
        <v>7</v>
      </c>
      <c r="C6021" s="3" t="s">
        <v>8</v>
      </c>
      <c r="D6021" s="3" t="s">
        <v>38</v>
      </c>
      <c r="E6021" s="3" t="s">
        <v>101</v>
      </c>
      <c r="F6021" s="3" t="s">
        <v>11456</v>
      </c>
      <c r="G6021" s="3" t="s">
        <v>11457</v>
      </c>
      <c r="H6021" s="3"/>
    </row>
    <row r="6022" ht="15.75" customHeight="1">
      <c r="A6022" s="2">
        <v>45743.0</v>
      </c>
      <c r="B6022" s="3" t="s">
        <v>7</v>
      </c>
      <c r="C6022" s="3" t="s">
        <v>8</v>
      </c>
      <c r="D6022" s="3" t="s">
        <v>19</v>
      </c>
      <c r="E6022" s="3" t="s">
        <v>15</v>
      </c>
      <c r="F6022" s="3" t="s">
        <v>11458</v>
      </c>
      <c r="G6022" s="3" t="s">
        <v>11459</v>
      </c>
      <c r="H6022" s="3"/>
    </row>
    <row r="6023" ht="15.75" customHeight="1">
      <c r="A6023" s="2">
        <v>45743.0</v>
      </c>
      <c r="B6023" s="3" t="s">
        <v>7</v>
      </c>
      <c r="C6023" s="3" t="s">
        <v>106</v>
      </c>
      <c r="D6023" s="3" t="s">
        <v>68</v>
      </c>
      <c r="E6023" s="3" t="s">
        <v>20</v>
      </c>
      <c r="F6023" s="3" t="s">
        <v>11460</v>
      </c>
      <c r="G6023" s="3" t="s">
        <v>11461</v>
      </c>
      <c r="H6023" s="3"/>
    </row>
    <row r="6024" ht="15.75" customHeight="1">
      <c r="A6024" s="2">
        <v>45743.0</v>
      </c>
      <c r="B6024" s="3" t="s">
        <v>7</v>
      </c>
      <c r="C6024" s="3" t="s">
        <v>106</v>
      </c>
      <c r="D6024" s="3" t="s">
        <v>38</v>
      </c>
      <c r="E6024" s="3" t="s">
        <v>101</v>
      </c>
      <c r="F6024" s="3" t="s">
        <v>11462</v>
      </c>
      <c r="G6024" s="3" t="s">
        <v>11463</v>
      </c>
      <c r="H6024" s="3"/>
    </row>
    <row r="6025" ht="15.75" customHeight="1">
      <c r="A6025" s="2">
        <v>45743.0</v>
      </c>
      <c r="B6025" s="3" t="s">
        <v>7</v>
      </c>
      <c r="C6025" s="3" t="s">
        <v>118</v>
      </c>
      <c r="D6025" s="3" t="s">
        <v>19</v>
      </c>
      <c r="E6025" s="3" t="s">
        <v>15</v>
      </c>
      <c r="F6025" s="3" t="s">
        <v>11464</v>
      </c>
      <c r="G6025" s="3" t="s">
        <v>11465</v>
      </c>
      <c r="H6025" s="3"/>
    </row>
    <row r="6026" ht="15.75" customHeight="1">
      <c r="A6026" s="2">
        <v>45743.0</v>
      </c>
      <c r="B6026" s="3" t="s">
        <v>7</v>
      </c>
      <c r="C6026" s="3" t="s">
        <v>118</v>
      </c>
      <c r="D6026" s="3" t="s">
        <v>34</v>
      </c>
      <c r="E6026" s="3" t="s">
        <v>109</v>
      </c>
      <c r="F6026" s="3" t="s">
        <v>11455</v>
      </c>
      <c r="G6026" s="3" t="s">
        <v>11466</v>
      </c>
      <c r="H6026" s="3"/>
    </row>
    <row r="6027" ht="15.75" customHeight="1">
      <c r="A6027" s="2">
        <v>45743.0</v>
      </c>
      <c r="B6027" s="3" t="s">
        <v>7</v>
      </c>
      <c r="C6027" s="3" t="s">
        <v>118</v>
      </c>
      <c r="D6027" s="3" t="s">
        <v>26</v>
      </c>
      <c r="E6027" s="3" t="s">
        <v>119</v>
      </c>
      <c r="F6027" s="3" t="s">
        <v>11467</v>
      </c>
      <c r="G6027" s="3" t="s">
        <v>11468</v>
      </c>
      <c r="H6027" s="3"/>
    </row>
    <row r="6028" ht="15.75" customHeight="1">
      <c r="A6028" s="2">
        <v>45743.0</v>
      </c>
      <c r="B6028" s="3" t="s">
        <v>7</v>
      </c>
      <c r="C6028" s="3" t="s">
        <v>126</v>
      </c>
      <c r="D6028" s="3" t="s">
        <v>23</v>
      </c>
      <c r="E6028" s="3" t="s">
        <v>15</v>
      </c>
      <c r="F6028" s="3" t="s">
        <v>11469</v>
      </c>
      <c r="G6028" s="3" t="s">
        <v>11470</v>
      </c>
      <c r="H6028" s="3"/>
    </row>
    <row r="6029" ht="15.75" customHeight="1">
      <c r="A6029" s="2">
        <v>45743.0</v>
      </c>
      <c r="B6029" s="3" t="s">
        <v>7</v>
      </c>
      <c r="C6029" s="3" t="s">
        <v>126</v>
      </c>
      <c r="D6029" s="3" t="s">
        <v>38</v>
      </c>
      <c r="E6029" s="3" t="s">
        <v>15</v>
      </c>
      <c r="F6029" s="3" t="s">
        <v>11471</v>
      </c>
      <c r="G6029" s="3" t="s">
        <v>11472</v>
      </c>
      <c r="H6029" s="3"/>
    </row>
    <row r="6030" ht="15.75" customHeight="1">
      <c r="A6030" s="2">
        <v>45743.0</v>
      </c>
      <c r="B6030" s="3" t="s">
        <v>7</v>
      </c>
      <c r="C6030" s="3" t="s">
        <v>126</v>
      </c>
      <c r="D6030" s="3" t="s">
        <v>68</v>
      </c>
      <c r="E6030" s="3" t="s">
        <v>15</v>
      </c>
      <c r="F6030" s="3" t="s">
        <v>11473</v>
      </c>
      <c r="G6030" s="3" t="s">
        <v>11474</v>
      </c>
      <c r="H6030" s="3"/>
    </row>
    <row r="6031" ht="15.75" customHeight="1">
      <c r="A6031" s="2">
        <v>45743.0</v>
      </c>
      <c r="B6031" s="3" t="s">
        <v>7</v>
      </c>
      <c r="C6031" s="3" t="s">
        <v>131</v>
      </c>
      <c r="D6031" s="3" t="s">
        <v>68</v>
      </c>
      <c r="E6031" s="3" t="s">
        <v>20</v>
      </c>
      <c r="F6031" s="3" t="s">
        <v>11475</v>
      </c>
      <c r="G6031" s="3" t="s">
        <v>11476</v>
      </c>
      <c r="H6031" s="3"/>
    </row>
    <row r="6032" ht="15.75" customHeight="1">
      <c r="A6032" s="2">
        <v>45743.0</v>
      </c>
      <c r="B6032" s="3" t="s">
        <v>7</v>
      </c>
      <c r="C6032" s="3" t="s">
        <v>118</v>
      </c>
      <c r="D6032" s="3" t="s">
        <v>38</v>
      </c>
      <c r="E6032" s="3" t="s">
        <v>101</v>
      </c>
      <c r="F6032" s="3" t="s">
        <v>11477</v>
      </c>
      <c r="G6032" s="3" t="s">
        <v>11478</v>
      </c>
      <c r="H6032" s="3"/>
    </row>
    <row r="6033" ht="15.75" customHeight="1">
      <c r="A6033" s="2">
        <v>45743.0</v>
      </c>
      <c r="B6033" s="3" t="s">
        <v>7</v>
      </c>
      <c r="C6033" s="3" t="s">
        <v>131</v>
      </c>
      <c r="D6033" s="3" t="s">
        <v>19</v>
      </c>
      <c r="E6033" s="3" t="s">
        <v>101</v>
      </c>
      <c r="F6033" s="3" t="s">
        <v>11479</v>
      </c>
      <c r="G6033" s="3" t="s">
        <v>11480</v>
      </c>
      <c r="H6033" s="3"/>
    </row>
    <row r="6034" ht="15.75" customHeight="1">
      <c r="A6034" s="2">
        <v>45743.0</v>
      </c>
      <c r="B6034" s="3" t="s">
        <v>92</v>
      </c>
      <c r="C6034" s="3" t="s">
        <v>93</v>
      </c>
      <c r="D6034" s="3" t="s">
        <v>38</v>
      </c>
      <c r="E6034" s="3" t="s">
        <v>15</v>
      </c>
      <c r="F6034" s="3" t="s">
        <v>4375</v>
      </c>
      <c r="G6034" s="3" t="s">
        <v>11481</v>
      </c>
      <c r="H6034" s="3"/>
    </row>
    <row r="6035" ht="15.75" customHeight="1">
      <c r="A6035" s="2">
        <v>45743.0</v>
      </c>
      <c r="B6035" s="3" t="s">
        <v>7</v>
      </c>
      <c r="C6035" s="3" t="s">
        <v>131</v>
      </c>
      <c r="D6035" s="3" t="s">
        <v>34</v>
      </c>
      <c r="E6035" s="3" t="s">
        <v>10</v>
      </c>
      <c r="F6035" s="3" t="s">
        <v>11482</v>
      </c>
      <c r="G6035" s="3" t="s">
        <v>11483</v>
      </c>
      <c r="H6035" s="3"/>
    </row>
    <row r="6036" ht="15.75" customHeight="1">
      <c r="A6036" s="2">
        <v>45743.0</v>
      </c>
      <c r="B6036" s="3" t="s">
        <v>92</v>
      </c>
      <c r="C6036" s="3" t="s">
        <v>98</v>
      </c>
      <c r="D6036" s="3" t="s">
        <v>23</v>
      </c>
      <c r="E6036" s="3" t="s">
        <v>20</v>
      </c>
      <c r="F6036" s="3" t="s">
        <v>11484</v>
      </c>
      <c r="G6036" s="3" t="s">
        <v>11485</v>
      </c>
      <c r="H6036" s="3"/>
    </row>
    <row r="6037" ht="15.75" customHeight="1">
      <c r="A6037" s="2">
        <v>45743.0</v>
      </c>
      <c r="B6037" s="3" t="s">
        <v>92</v>
      </c>
      <c r="C6037" s="3" t="s">
        <v>98</v>
      </c>
      <c r="D6037" s="3" t="s">
        <v>38</v>
      </c>
      <c r="E6037" s="3" t="s">
        <v>15</v>
      </c>
      <c r="F6037" s="3" t="s">
        <v>11486</v>
      </c>
      <c r="G6037" s="3" t="s">
        <v>11487</v>
      </c>
      <c r="H6037" s="3"/>
    </row>
    <row r="6038" ht="15.75" customHeight="1">
      <c r="A6038" s="2">
        <v>45743.0</v>
      </c>
      <c r="B6038" s="3" t="s">
        <v>92</v>
      </c>
      <c r="C6038" s="3" t="s">
        <v>98</v>
      </c>
      <c r="D6038" s="3" t="s">
        <v>34</v>
      </c>
      <c r="E6038" s="3" t="s">
        <v>101</v>
      </c>
      <c r="F6038" s="3" t="s">
        <v>11488</v>
      </c>
      <c r="G6038" s="3" t="s">
        <v>11489</v>
      </c>
      <c r="H6038" s="3"/>
    </row>
    <row r="6039" ht="15.75" customHeight="1">
      <c r="A6039" s="2">
        <v>45743.0</v>
      </c>
      <c r="B6039" s="3" t="s">
        <v>92</v>
      </c>
      <c r="C6039" s="3" t="s">
        <v>144</v>
      </c>
      <c r="D6039" s="3" t="s">
        <v>23</v>
      </c>
      <c r="E6039" s="3" t="s">
        <v>20</v>
      </c>
      <c r="F6039" s="3" t="s">
        <v>3761</v>
      </c>
      <c r="G6039" s="3" t="s">
        <v>11490</v>
      </c>
      <c r="H6039" s="3"/>
    </row>
    <row r="6040" ht="15.75" customHeight="1">
      <c r="A6040" s="2">
        <v>45743.0</v>
      </c>
      <c r="B6040" s="3" t="s">
        <v>92</v>
      </c>
      <c r="C6040" s="4" t="s">
        <v>149</v>
      </c>
      <c r="D6040" s="3" t="s">
        <v>68</v>
      </c>
      <c r="E6040" s="3" t="s">
        <v>20</v>
      </c>
      <c r="F6040" s="3" t="s">
        <v>11491</v>
      </c>
      <c r="G6040" s="3" t="s">
        <v>11492</v>
      </c>
      <c r="H6040" s="3"/>
    </row>
    <row r="6041" ht="15.75" customHeight="1">
      <c r="A6041" s="2">
        <v>45743.0</v>
      </c>
      <c r="B6041" s="3" t="s">
        <v>92</v>
      </c>
      <c r="C6041" s="3" t="s">
        <v>144</v>
      </c>
      <c r="D6041" s="3" t="s">
        <v>9</v>
      </c>
      <c r="E6041" s="3" t="s">
        <v>10</v>
      </c>
      <c r="F6041" s="3" t="s">
        <v>11493</v>
      </c>
      <c r="G6041" s="3" t="s">
        <v>11494</v>
      </c>
      <c r="H6041" s="3"/>
    </row>
    <row r="6042" ht="15.75" customHeight="1">
      <c r="A6042" s="2">
        <v>45743.0</v>
      </c>
      <c r="B6042" s="3" t="s">
        <v>92</v>
      </c>
      <c r="C6042" s="4" t="s">
        <v>149</v>
      </c>
      <c r="D6042" s="3" t="s">
        <v>19</v>
      </c>
      <c r="E6042" s="3" t="s">
        <v>15</v>
      </c>
      <c r="F6042" s="3" t="s">
        <v>11495</v>
      </c>
      <c r="G6042" s="3" t="s">
        <v>11496</v>
      </c>
      <c r="H6042" s="3"/>
    </row>
    <row r="6043" ht="15.75" customHeight="1">
      <c r="A6043" s="2">
        <v>45743.0</v>
      </c>
      <c r="B6043" s="3" t="s">
        <v>92</v>
      </c>
      <c r="C6043" s="4" t="s">
        <v>149</v>
      </c>
      <c r="D6043" s="3" t="s">
        <v>23</v>
      </c>
      <c r="E6043" s="3" t="s">
        <v>20</v>
      </c>
      <c r="F6043" s="3" t="s">
        <v>8565</v>
      </c>
      <c r="G6043" s="3" t="s">
        <v>11497</v>
      </c>
      <c r="H6043" s="3"/>
    </row>
    <row r="6044" ht="15.75" customHeight="1">
      <c r="A6044" s="2">
        <v>45743.0</v>
      </c>
      <c r="B6044" s="3" t="s">
        <v>92</v>
      </c>
      <c r="C6044" s="3" t="s">
        <v>158</v>
      </c>
      <c r="D6044" s="3" t="s">
        <v>19</v>
      </c>
      <c r="E6044" s="3" t="s">
        <v>15</v>
      </c>
      <c r="F6044" s="3" t="s">
        <v>11498</v>
      </c>
      <c r="G6044" s="3" t="s">
        <v>11499</v>
      </c>
      <c r="H6044" s="3"/>
    </row>
    <row r="6045" ht="15.75" customHeight="1">
      <c r="A6045" s="2">
        <v>45743.0</v>
      </c>
      <c r="B6045" s="3" t="s">
        <v>92</v>
      </c>
      <c r="C6045" s="3" t="s">
        <v>158</v>
      </c>
      <c r="D6045" s="3" t="s">
        <v>34</v>
      </c>
      <c r="E6045" s="3" t="s">
        <v>109</v>
      </c>
      <c r="F6045" s="3" t="s">
        <v>11500</v>
      </c>
      <c r="G6045" s="3" t="s">
        <v>11501</v>
      </c>
      <c r="H6045" s="3"/>
    </row>
    <row r="6046" ht="15.75" customHeight="1">
      <c r="A6046" s="2">
        <v>45743.0</v>
      </c>
      <c r="B6046" s="3" t="s">
        <v>92</v>
      </c>
      <c r="C6046" s="3" t="s">
        <v>158</v>
      </c>
      <c r="D6046" s="3" t="s">
        <v>19</v>
      </c>
      <c r="E6046" s="3" t="s">
        <v>15</v>
      </c>
      <c r="F6046" s="3" t="s">
        <v>11502</v>
      </c>
      <c r="G6046" s="3" t="s">
        <v>11503</v>
      </c>
      <c r="H6046" s="3"/>
    </row>
    <row r="6047" ht="15.75" customHeight="1">
      <c r="A6047" s="2">
        <v>45743.0</v>
      </c>
      <c r="B6047" s="3" t="s">
        <v>7</v>
      </c>
      <c r="C6047" s="3" t="s">
        <v>131</v>
      </c>
      <c r="D6047" s="3" t="s">
        <v>19</v>
      </c>
      <c r="E6047" s="3" t="s">
        <v>15</v>
      </c>
      <c r="F6047" s="3" t="s">
        <v>9006</v>
      </c>
      <c r="G6047" s="3" t="s">
        <v>11504</v>
      </c>
      <c r="H6047" s="3"/>
    </row>
    <row r="6048" ht="15.75" customHeight="1">
      <c r="A6048" s="2">
        <v>45743.0</v>
      </c>
      <c r="B6048" s="3" t="s">
        <v>92</v>
      </c>
      <c r="C6048" s="4" t="s">
        <v>149</v>
      </c>
      <c r="D6048" s="3" t="s">
        <v>26</v>
      </c>
      <c r="E6048" s="3" t="s">
        <v>101</v>
      </c>
      <c r="F6048" s="3" t="s">
        <v>11505</v>
      </c>
      <c r="G6048" s="3" t="s">
        <v>4715</v>
      </c>
      <c r="H6048" s="3"/>
    </row>
    <row r="6049" ht="15.75" customHeight="1">
      <c r="A6049" s="2">
        <v>45744.0</v>
      </c>
      <c r="B6049" s="3" t="s">
        <v>13</v>
      </c>
      <c r="C6049" s="3" t="s">
        <v>37</v>
      </c>
      <c r="D6049" s="3" t="s">
        <v>63</v>
      </c>
      <c r="E6049" s="3" t="s">
        <v>15</v>
      </c>
      <c r="F6049" s="3" t="s">
        <v>4306</v>
      </c>
      <c r="G6049" s="3" t="s">
        <v>11506</v>
      </c>
      <c r="H6049" s="3"/>
    </row>
    <row r="6050" ht="15.75" customHeight="1">
      <c r="A6050" s="2">
        <v>45744.0</v>
      </c>
      <c r="B6050" s="3" t="s">
        <v>13</v>
      </c>
      <c r="C6050" s="3" t="s">
        <v>29</v>
      </c>
      <c r="D6050" s="3" t="s">
        <v>19</v>
      </c>
      <c r="E6050" s="3" t="s">
        <v>20</v>
      </c>
      <c r="F6050" s="3" t="s">
        <v>11507</v>
      </c>
      <c r="G6050" s="3" t="s">
        <v>11508</v>
      </c>
      <c r="H6050" s="3"/>
    </row>
    <row r="6051" ht="15.75" customHeight="1">
      <c r="A6051" s="2">
        <v>45744.0</v>
      </c>
      <c r="B6051" s="3" t="s">
        <v>13</v>
      </c>
      <c r="C6051" s="3" t="s">
        <v>37</v>
      </c>
      <c r="D6051" s="3" t="s">
        <v>34</v>
      </c>
      <c r="E6051" s="3" t="s">
        <v>15</v>
      </c>
      <c r="F6051" s="3" t="s">
        <v>11509</v>
      </c>
      <c r="G6051" s="3" t="s">
        <v>11510</v>
      </c>
      <c r="H6051" s="3"/>
    </row>
    <row r="6052" ht="15.75" customHeight="1">
      <c r="A6052" s="2">
        <v>45744.0</v>
      </c>
      <c r="B6052" s="3" t="s">
        <v>13</v>
      </c>
      <c r="C6052" s="3" t="s">
        <v>37</v>
      </c>
      <c r="D6052" s="3" t="s">
        <v>9</v>
      </c>
      <c r="E6052" s="3" t="s">
        <v>15</v>
      </c>
      <c r="F6052" s="3" t="s">
        <v>11511</v>
      </c>
      <c r="G6052" s="3" t="s">
        <v>11512</v>
      </c>
      <c r="H6052" s="3"/>
    </row>
    <row r="6053" ht="15.75" customHeight="1">
      <c r="A6053" s="2">
        <v>45744.0</v>
      </c>
      <c r="B6053" s="3" t="s">
        <v>13</v>
      </c>
      <c r="C6053" s="3" t="s">
        <v>37</v>
      </c>
      <c r="D6053" s="3" t="s">
        <v>26</v>
      </c>
      <c r="E6053" s="3" t="s">
        <v>15</v>
      </c>
      <c r="F6053" s="3" t="s">
        <v>11513</v>
      </c>
      <c r="G6053" s="3" t="s">
        <v>11514</v>
      </c>
      <c r="H6053" s="3"/>
    </row>
    <row r="6054" ht="15.75" customHeight="1">
      <c r="A6054" s="2">
        <v>45744.0</v>
      </c>
      <c r="B6054" s="3" t="s">
        <v>13</v>
      </c>
      <c r="C6054" s="3" t="s">
        <v>37</v>
      </c>
      <c r="D6054" s="3" t="s">
        <v>23</v>
      </c>
      <c r="E6054" s="3" t="s">
        <v>20</v>
      </c>
      <c r="F6054" s="3" t="s">
        <v>11515</v>
      </c>
      <c r="G6054" s="3" t="s">
        <v>11516</v>
      </c>
      <c r="H6054" s="3"/>
    </row>
    <row r="6055" ht="15.75" customHeight="1">
      <c r="A6055" s="2">
        <v>45744.0</v>
      </c>
      <c r="B6055" s="3" t="s">
        <v>13</v>
      </c>
      <c r="C6055" s="3" t="s">
        <v>29</v>
      </c>
      <c r="D6055" s="3" t="s">
        <v>9</v>
      </c>
      <c r="E6055" s="3" t="s">
        <v>101</v>
      </c>
      <c r="F6055" s="3" t="s">
        <v>11517</v>
      </c>
      <c r="G6055" s="3" t="s">
        <v>11518</v>
      </c>
      <c r="H6055" s="3"/>
    </row>
    <row r="6056" ht="15.75" customHeight="1">
      <c r="A6056" s="2">
        <v>45744.0</v>
      </c>
      <c r="B6056" s="3" t="s">
        <v>13</v>
      </c>
      <c r="C6056" s="3" t="s">
        <v>14</v>
      </c>
      <c r="D6056" s="3" t="s">
        <v>23</v>
      </c>
      <c r="E6056" s="3" t="s">
        <v>59</v>
      </c>
      <c r="F6056" s="3" t="s">
        <v>11519</v>
      </c>
      <c r="G6056" s="3" t="s">
        <v>11520</v>
      </c>
      <c r="H6056" s="3"/>
    </row>
    <row r="6057" ht="15.75" customHeight="1">
      <c r="A6057" s="2">
        <v>45744.0</v>
      </c>
      <c r="B6057" s="3" t="s">
        <v>13</v>
      </c>
      <c r="C6057" s="3" t="s">
        <v>29</v>
      </c>
      <c r="D6057" s="3" t="s">
        <v>68</v>
      </c>
      <c r="E6057" s="3" t="s">
        <v>59</v>
      </c>
      <c r="F6057" s="3" t="s">
        <v>11521</v>
      </c>
      <c r="G6057" s="3" t="s">
        <v>11522</v>
      </c>
      <c r="H6057" s="3"/>
    </row>
    <row r="6058" ht="15.75" customHeight="1">
      <c r="A6058" s="2">
        <v>45744.0</v>
      </c>
      <c r="B6058" s="3" t="s">
        <v>13</v>
      </c>
      <c r="C6058" s="3" t="s">
        <v>29</v>
      </c>
      <c r="D6058" s="3" t="s">
        <v>38</v>
      </c>
      <c r="E6058" s="3" t="s">
        <v>20</v>
      </c>
      <c r="F6058" s="3" t="s">
        <v>11523</v>
      </c>
      <c r="G6058" s="3" t="s">
        <v>11524</v>
      </c>
      <c r="H6058" s="3"/>
    </row>
    <row r="6059" ht="15.75" customHeight="1">
      <c r="A6059" s="2">
        <v>45744.0</v>
      </c>
      <c r="B6059" s="3" t="s">
        <v>13</v>
      </c>
      <c r="C6059" s="3" t="s">
        <v>18</v>
      </c>
      <c r="D6059" s="3" t="s">
        <v>34</v>
      </c>
      <c r="E6059" s="3" t="s">
        <v>101</v>
      </c>
      <c r="F6059" s="3" t="s">
        <v>11525</v>
      </c>
      <c r="G6059" s="3" t="s">
        <v>3456</v>
      </c>
      <c r="H6059" s="3"/>
    </row>
    <row r="6060" ht="15.75" customHeight="1">
      <c r="A6060" s="2">
        <v>45744.0</v>
      </c>
      <c r="B6060" s="3" t="s">
        <v>57</v>
      </c>
      <c r="C6060" s="3" t="s">
        <v>85</v>
      </c>
      <c r="D6060" s="3" t="s">
        <v>63</v>
      </c>
      <c r="E6060" s="3" t="s">
        <v>59</v>
      </c>
      <c r="F6060" s="3" t="s">
        <v>11526</v>
      </c>
      <c r="G6060" s="3" t="s">
        <v>11527</v>
      </c>
      <c r="H6060" s="3"/>
    </row>
    <row r="6061" ht="15.75" customHeight="1">
      <c r="A6061" s="2">
        <v>45744.0</v>
      </c>
      <c r="B6061" s="3" t="s">
        <v>13</v>
      </c>
      <c r="C6061" s="3" t="s">
        <v>18</v>
      </c>
      <c r="D6061" s="3" t="s">
        <v>34</v>
      </c>
      <c r="E6061" s="3" t="s">
        <v>15</v>
      </c>
      <c r="F6061" s="3" t="s">
        <v>11528</v>
      </c>
      <c r="G6061" s="3" t="s">
        <v>11529</v>
      </c>
      <c r="H6061" s="3"/>
    </row>
    <row r="6062" ht="15.75" customHeight="1">
      <c r="A6062" s="2">
        <v>45744.0</v>
      </c>
      <c r="B6062" s="3" t="s">
        <v>13</v>
      </c>
      <c r="C6062" s="3" t="s">
        <v>14</v>
      </c>
      <c r="D6062" s="3" t="s">
        <v>68</v>
      </c>
      <c r="E6062" s="3" t="s">
        <v>59</v>
      </c>
      <c r="F6062" s="3" t="s">
        <v>11530</v>
      </c>
      <c r="G6062" s="3" t="s">
        <v>11531</v>
      </c>
      <c r="H6062" s="3"/>
    </row>
    <row r="6063" ht="15.75" customHeight="1">
      <c r="A6063" s="2">
        <v>45744.0</v>
      </c>
      <c r="B6063" s="3" t="s">
        <v>13</v>
      </c>
      <c r="C6063" s="3" t="s">
        <v>169</v>
      </c>
      <c r="D6063" s="3" t="s">
        <v>26</v>
      </c>
      <c r="E6063" s="3" t="s">
        <v>20</v>
      </c>
      <c r="F6063" s="3" t="s">
        <v>11532</v>
      </c>
      <c r="G6063" s="3" t="s">
        <v>11533</v>
      </c>
      <c r="H6063" s="3"/>
    </row>
    <row r="6064" ht="15.75" customHeight="1">
      <c r="A6064" s="2">
        <v>45744.0</v>
      </c>
      <c r="B6064" s="3" t="s">
        <v>13</v>
      </c>
      <c r="C6064" s="3" t="s">
        <v>29</v>
      </c>
      <c r="D6064" s="3" t="s">
        <v>68</v>
      </c>
      <c r="E6064" s="3" t="s">
        <v>59</v>
      </c>
      <c r="F6064" s="3" t="s">
        <v>11534</v>
      </c>
      <c r="G6064" s="3" t="s">
        <v>589</v>
      </c>
      <c r="H6064" s="3"/>
    </row>
    <row r="6065" ht="15.75" customHeight="1">
      <c r="A6065" s="2">
        <v>45744.0</v>
      </c>
      <c r="B6065" s="3" t="s">
        <v>13</v>
      </c>
      <c r="C6065" s="3" t="s">
        <v>169</v>
      </c>
      <c r="D6065" s="3" t="s">
        <v>26</v>
      </c>
      <c r="E6065" s="3" t="s">
        <v>15</v>
      </c>
      <c r="F6065" s="3" t="s">
        <v>11535</v>
      </c>
      <c r="G6065" s="3" t="s">
        <v>7607</v>
      </c>
      <c r="H6065" s="3"/>
    </row>
    <row r="6066" ht="15.75" customHeight="1">
      <c r="A6066" s="2">
        <v>45744.0</v>
      </c>
      <c r="B6066" s="3" t="s">
        <v>57</v>
      </c>
      <c r="C6066" s="3" t="s">
        <v>85</v>
      </c>
      <c r="D6066" s="3" t="s">
        <v>34</v>
      </c>
      <c r="E6066" s="3" t="s">
        <v>20</v>
      </c>
      <c r="F6066" s="3" t="s">
        <v>11536</v>
      </c>
      <c r="G6066" s="3" t="s">
        <v>11537</v>
      </c>
      <c r="H6066" s="3"/>
    </row>
    <row r="6067" ht="15.75" customHeight="1">
      <c r="A6067" s="2">
        <v>45744.0</v>
      </c>
      <c r="B6067" s="3" t="s">
        <v>13</v>
      </c>
      <c r="C6067" s="3" t="s">
        <v>169</v>
      </c>
      <c r="D6067" s="3" t="s">
        <v>63</v>
      </c>
      <c r="E6067" s="3" t="s">
        <v>59</v>
      </c>
      <c r="F6067" s="3" t="s">
        <v>11538</v>
      </c>
      <c r="G6067" s="3" t="s">
        <v>11539</v>
      </c>
      <c r="H6067" s="3"/>
    </row>
    <row r="6068" ht="15.75" customHeight="1">
      <c r="A6068" s="2">
        <v>45744.0</v>
      </c>
      <c r="B6068" s="3" t="s">
        <v>13</v>
      </c>
      <c r="C6068" s="3" t="s">
        <v>14</v>
      </c>
      <c r="D6068" s="3" t="s">
        <v>38</v>
      </c>
      <c r="E6068" s="3" t="s">
        <v>20</v>
      </c>
      <c r="F6068" s="3" t="s">
        <v>11540</v>
      </c>
      <c r="G6068" s="3" t="s">
        <v>11541</v>
      </c>
      <c r="H6068" s="3"/>
    </row>
    <row r="6069" ht="15.75" customHeight="1">
      <c r="A6069" s="2">
        <v>45744.0</v>
      </c>
      <c r="B6069" s="3" t="s">
        <v>57</v>
      </c>
      <c r="C6069" s="3" t="s">
        <v>85</v>
      </c>
      <c r="D6069" s="3" t="s">
        <v>63</v>
      </c>
      <c r="E6069" s="3" t="s">
        <v>59</v>
      </c>
      <c r="F6069" s="3" t="s">
        <v>11542</v>
      </c>
      <c r="G6069" s="3" t="s">
        <v>11543</v>
      </c>
      <c r="H6069" s="3"/>
    </row>
    <row r="6070" ht="15.75" customHeight="1">
      <c r="A6070" s="2">
        <v>45744.0</v>
      </c>
      <c r="B6070" s="3" t="s">
        <v>57</v>
      </c>
      <c r="C6070" s="3" t="s">
        <v>85</v>
      </c>
      <c r="D6070" s="3" t="s">
        <v>19</v>
      </c>
      <c r="E6070" s="3" t="s">
        <v>59</v>
      </c>
      <c r="F6070" s="3" t="s">
        <v>11544</v>
      </c>
      <c r="G6070" s="3" t="s">
        <v>11545</v>
      </c>
      <c r="H6070" s="3"/>
    </row>
    <row r="6071" ht="15.75" customHeight="1">
      <c r="A6071" s="2">
        <v>45744.0</v>
      </c>
      <c r="B6071" s="3" t="s">
        <v>57</v>
      </c>
      <c r="C6071" s="3" t="s">
        <v>85</v>
      </c>
      <c r="D6071" s="3" t="s">
        <v>23</v>
      </c>
      <c r="E6071" s="3" t="s">
        <v>59</v>
      </c>
      <c r="F6071" s="3" t="s">
        <v>11546</v>
      </c>
      <c r="G6071" s="3" t="s">
        <v>11547</v>
      </c>
      <c r="H6071" s="3"/>
    </row>
    <row r="6072" ht="15.75" customHeight="1">
      <c r="A6072" s="2">
        <v>45744.0</v>
      </c>
      <c r="B6072" s="3" t="s">
        <v>57</v>
      </c>
      <c r="C6072" s="3" t="s">
        <v>80</v>
      </c>
      <c r="D6072" s="3" t="s">
        <v>34</v>
      </c>
      <c r="E6072" s="3" t="s">
        <v>15</v>
      </c>
      <c r="F6072" s="3" t="s">
        <v>11548</v>
      </c>
      <c r="G6072" s="3" t="s">
        <v>11549</v>
      </c>
      <c r="H6072" s="3"/>
    </row>
    <row r="6073" ht="15.75" customHeight="1">
      <c r="A6073" s="2">
        <v>45744.0</v>
      </c>
      <c r="B6073" s="3" t="s">
        <v>57</v>
      </c>
      <c r="C6073" s="3" t="s">
        <v>80</v>
      </c>
      <c r="D6073" s="3" t="s">
        <v>63</v>
      </c>
      <c r="E6073" s="3" t="s">
        <v>59</v>
      </c>
      <c r="F6073" s="3" t="s">
        <v>11550</v>
      </c>
      <c r="G6073" s="3" t="s">
        <v>11551</v>
      </c>
      <c r="H6073" s="3"/>
    </row>
    <row r="6074" ht="15.75" customHeight="1">
      <c r="A6074" s="2">
        <v>45744.0</v>
      </c>
      <c r="B6074" s="3" t="s">
        <v>57</v>
      </c>
      <c r="C6074" s="3" t="s">
        <v>71</v>
      </c>
      <c r="D6074" s="3" t="s">
        <v>9</v>
      </c>
      <c r="E6074" s="3" t="s">
        <v>15</v>
      </c>
      <c r="F6074" s="3" t="s">
        <v>11552</v>
      </c>
      <c r="G6074" s="3" t="s">
        <v>11553</v>
      </c>
      <c r="H6074" s="3"/>
    </row>
    <row r="6075" ht="15.75" customHeight="1">
      <c r="A6075" s="2">
        <v>45744.0</v>
      </c>
      <c r="B6075" s="3" t="s">
        <v>57</v>
      </c>
      <c r="C6075" s="3" t="s">
        <v>71</v>
      </c>
      <c r="D6075" s="3" t="s">
        <v>9</v>
      </c>
      <c r="E6075" s="3" t="s">
        <v>20</v>
      </c>
      <c r="F6075" s="3" t="s">
        <v>11554</v>
      </c>
      <c r="G6075" s="3" t="s">
        <v>11555</v>
      </c>
      <c r="H6075" s="3"/>
    </row>
    <row r="6076" ht="15.75" customHeight="1">
      <c r="A6076" s="2">
        <v>45744.0</v>
      </c>
      <c r="B6076" s="3" t="s">
        <v>57</v>
      </c>
      <c r="C6076" s="4" t="s">
        <v>62</v>
      </c>
      <c r="D6076" s="3" t="s">
        <v>38</v>
      </c>
      <c r="E6076" s="3" t="s">
        <v>20</v>
      </c>
      <c r="F6076" s="3" t="s">
        <v>11556</v>
      </c>
      <c r="G6076" s="3" t="s">
        <v>11557</v>
      </c>
      <c r="H6076" s="3"/>
    </row>
    <row r="6077" ht="15.75" customHeight="1">
      <c r="A6077" s="2">
        <v>45744.0</v>
      </c>
      <c r="B6077" s="3" t="s">
        <v>57</v>
      </c>
      <c r="C6077" s="4" t="s">
        <v>62</v>
      </c>
      <c r="D6077" s="3" t="s">
        <v>38</v>
      </c>
      <c r="E6077" s="3" t="s">
        <v>20</v>
      </c>
      <c r="F6077" s="3" t="s">
        <v>6355</v>
      </c>
      <c r="G6077" s="3" t="s">
        <v>1207</v>
      </c>
      <c r="H6077" s="3"/>
    </row>
    <row r="6078" ht="15.75" customHeight="1">
      <c r="A6078" s="2">
        <v>45744.0</v>
      </c>
      <c r="B6078" s="3" t="s">
        <v>57</v>
      </c>
      <c r="C6078" s="4" t="s">
        <v>62</v>
      </c>
      <c r="D6078" s="3" t="s">
        <v>63</v>
      </c>
      <c r="E6078" s="3" t="s">
        <v>59</v>
      </c>
      <c r="F6078" s="3" t="s">
        <v>11558</v>
      </c>
      <c r="G6078" s="3" t="s">
        <v>11559</v>
      </c>
      <c r="H6078" s="3"/>
    </row>
    <row r="6079" ht="15.75" customHeight="1">
      <c r="A6079" s="2">
        <v>45744.0</v>
      </c>
      <c r="B6079" s="3" t="s">
        <v>57</v>
      </c>
      <c r="C6079" s="3" t="s">
        <v>58</v>
      </c>
      <c r="D6079" s="3" t="s">
        <v>9</v>
      </c>
      <c r="E6079" s="3" t="s">
        <v>15</v>
      </c>
      <c r="F6079" s="3" t="s">
        <v>11560</v>
      </c>
      <c r="G6079" s="3" t="s">
        <v>11561</v>
      </c>
      <c r="H6079" s="3"/>
    </row>
    <row r="6080" ht="15.75" customHeight="1">
      <c r="A6080" s="2">
        <v>45744.0</v>
      </c>
      <c r="B6080" s="3" t="s">
        <v>57</v>
      </c>
      <c r="C6080" s="3" t="s">
        <v>58</v>
      </c>
      <c r="D6080" s="3" t="s">
        <v>26</v>
      </c>
      <c r="E6080" s="3" t="s">
        <v>20</v>
      </c>
      <c r="F6080" s="3" t="s">
        <v>11562</v>
      </c>
      <c r="G6080" s="3" t="s">
        <v>11563</v>
      </c>
      <c r="H6080" s="3"/>
    </row>
    <row r="6081" ht="15.75" customHeight="1">
      <c r="A6081" s="2">
        <v>45744.0</v>
      </c>
      <c r="B6081" s="3" t="s">
        <v>57</v>
      </c>
      <c r="C6081" s="3" t="s">
        <v>58</v>
      </c>
      <c r="D6081" s="3" t="s">
        <v>38</v>
      </c>
      <c r="E6081" s="3" t="s">
        <v>20</v>
      </c>
      <c r="F6081" s="3" t="s">
        <v>11564</v>
      </c>
      <c r="G6081" s="3" t="s">
        <v>11565</v>
      </c>
      <c r="H6081" s="3"/>
    </row>
    <row r="6082" ht="15.75" customHeight="1">
      <c r="A6082" s="2">
        <v>45744.0</v>
      </c>
      <c r="B6082" s="3" t="s">
        <v>57</v>
      </c>
      <c r="C6082" s="3" t="s">
        <v>58</v>
      </c>
      <c r="D6082" s="3" t="s">
        <v>68</v>
      </c>
      <c r="E6082" s="3" t="s">
        <v>59</v>
      </c>
      <c r="F6082" s="3" t="s">
        <v>11566</v>
      </c>
      <c r="G6082" s="3" t="s">
        <v>11567</v>
      </c>
      <c r="H6082" s="3"/>
    </row>
    <row r="6083" ht="15.75" customHeight="1">
      <c r="A6083" s="2">
        <v>45744.0</v>
      </c>
      <c r="B6083" s="3" t="s">
        <v>13</v>
      </c>
      <c r="C6083" s="3" t="s">
        <v>169</v>
      </c>
      <c r="D6083" s="3" t="s">
        <v>23</v>
      </c>
      <c r="E6083" s="3" t="s">
        <v>59</v>
      </c>
      <c r="F6083" s="3" t="s">
        <v>11568</v>
      </c>
      <c r="G6083" s="3" t="s">
        <v>11569</v>
      </c>
      <c r="H6083" s="3"/>
    </row>
    <row r="6084" ht="15.75" customHeight="1">
      <c r="A6084" s="2">
        <v>45744.0</v>
      </c>
      <c r="B6084" s="3" t="s">
        <v>13</v>
      </c>
      <c r="C6084" s="3" t="s">
        <v>14</v>
      </c>
      <c r="D6084" s="3" t="s">
        <v>9</v>
      </c>
      <c r="E6084" s="3" t="s">
        <v>15</v>
      </c>
      <c r="F6084" s="3" t="s">
        <v>11570</v>
      </c>
      <c r="G6084" s="3" t="s">
        <v>11571</v>
      </c>
      <c r="H6084" s="3"/>
    </row>
    <row r="6085" ht="15.75" customHeight="1">
      <c r="A6085" s="2">
        <v>45744.0</v>
      </c>
      <c r="B6085" s="3" t="s">
        <v>92</v>
      </c>
      <c r="C6085" s="3" t="s">
        <v>144</v>
      </c>
      <c r="D6085" s="3" t="s">
        <v>23</v>
      </c>
      <c r="E6085" s="3" t="s">
        <v>20</v>
      </c>
      <c r="F6085" s="3" t="s">
        <v>11572</v>
      </c>
      <c r="G6085" s="3" t="s">
        <v>11573</v>
      </c>
      <c r="H6085" s="3"/>
    </row>
    <row r="6086" ht="15.75" customHeight="1">
      <c r="A6086" s="2">
        <v>45744.0</v>
      </c>
      <c r="B6086" s="3" t="s">
        <v>92</v>
      </c>
      <c r="C6086" s="3" t="s">
        <v>93</v>
      </c>
      <c r="D6086" s="3" t="s">
        <v>68</v>
      </c>
      <c r="E6086" s="3" t="s">
        <v>20</v>
      </c>
      <c r="F6086" s="3" t="s">
        <v>11574</v>
      </c>
      <c r="G6086" s="3" t="s">
        <v>11575</v>
      </c>
      <c r="H6086" s="3"/>
    </row>
    <row r="6087" ht="15.75" customHeight="1">
      <c r="A6087" s="2">
        <v>45744.0</v>
      </c>
      <c r="B6087" s="3" t="s">
        <v>7</v>
      </c>
      <c r="C6087" s="3" t="s">
        <v>126</v>
      </c>
      <c r="D6087" s="3" t="s">
        <v>38</v>
      </c>
      <c r="E6087" s="3" t="s">
        <v>109</v>
      </c>
      <c r="F6087" s="3" t="s">
        <v>11576</v>
      </c>
      <c r="G6087" s="3" t="s">
        <v>11577</v>
      </c>
      <c r="H6087" s="3"/>
    </row>
    <row r="6088" ht="15.75" customHeight="1">
      <c r="A6088" s="2">
        <v>45744.0</v>
      </c>
      <c r="B6088" s="3" t="s">
        <v>7</v>
      </c>
      <c r="C6088" s="3" t="s">
        <v>126</v>
      </c>
      <c r="D6088" s="3" t="s">
        <v>38</v>
      </c>
      <c r="E6088" s="3" t="s">
        <v>101</v>
      </c>
      <c r="F6088" s="3" t="s">
        <v>11578</v>
      </c>
      <c r="G6088" s="3" t="s">
        <v>11579</v>
      </c>
      <c r="H6088" s="3"/>
    </row>
    <row r="6089" ht="15.75" customHeight="1">
      <c r="A6089" s="2">
        <v>45744.0</v>
      </c>
      <c r="B6089" s="3" t="s">
        <v>7</v>
      </c>
      <c r="C6089" s="3" t="s">
        <v>126</v>
      </c>
      <c r="D6089" s="3" t="s">
        <v>63</v>
      </c>
      <c r="E6089" s="3" t="s">
        <v>20</v>
      </c>
      <c r="F6089" s="3" t="s">
        <v>11580</v>
      </c>
      <c r="G6089" s="3" t="s">
        <v>11581</v>
      </c>
      <c r="H6089" s="3"/>
    </row>
    <row r="6090" ht="15.75" customHeight="1">
      <c r="A6090" s="2">
        <v>45744.0</v>
      </c>
      <c r="B6090" s="3" t="s">
        <v>7</v>
      </c>
      <c r="C6090" s="3" t="s">
        <v>126</v>
      </c>
      <c r="D6090" s="3" t="s">
        <v>9</v>
      </c>
      <c r="E6090" s="3" t="s">
        <v>10</v>
      </c>
      <c r="F6090" s="3" t="s">
        <v>5653</v>
      </c>
      <c r="G6090" s="3" t="s">
        <v>11582</v>
      </c>
      <c r="H6090" s="3"/>
    </row>
    <row r="6091" ht="15.75" customHeight="1">
      <c r="A6091" s="2">
        <v>45744.0</v>
      </c>
      <c r="B6091" s="3" t="s">
        <v>7</v>
      </c>
      <c r="C6091" s="3" t="s">
        <v>118</v>
      </c>
      <c r="D6091" s="3" t="s">
        <v>9</v>
      </c>
      <c r="E6091" s="3" t="s">
        <v>10</v>
      </c>
      <c r="F6091" s="3" t="s">
        <v>11583</v>
      </c>
      <c r="G6091" s="3" t="s">
        <v>11584</v>
      </c>
      <c r="H6091" s="3"/>
    </row>
    <row r="6092" ht="15.75" customHeight="1">
      <c r="A6092" s="2">
        <v>45744.0</v>
      </c>
      <c r="B6092" s="3" t="s">
        <v>7</v>
      </c>
      <c r="C6092" s="3" t="s">
        <v>118</v>
      </c>
      <c r="D6092" s="3" t="s">
        <v>63</v>
      </c>
      <c r="E6092" s="3" t="s">
        <v>20</v>
      </c>
      <c r="F6092" s="3" t="s">
        <v>11585</v>
      </c>
      <c r="G6092" s="3" t="s">
        <v>11586</v>
      </c>
      <c r="H6092" s="3"/>
    </row>
    <row r="6093" ht="15.75" customHeight="1">
      <c r="A6093" s="2">
        <v>45744.0</v>
      </c>
      <c r="B6093" s="3" t="s">
        <v>7</v>
      </c>
      <c r="C6093" s="3" t="s">
        <v>118</v>
      </c>
      <c r="D6093" s="3" t="s">
        <v>63</v>
      </c>
      <c r="E6093" s="3" t="s">
        <v>15</v>
      </c>
      <c r="F6093" s="3" t="s">
        <v>11587</v>
      </c>
      <c r="G6093" s="3" t="s">
        <v>11588</v>
      </c>
      <c r="H6093" s="3"/>
    </row>
    <row r="6094" ht="15.75" customHeight="1">
      <c r="A6094" s="2">
        <v>45744.0</v>
      </c>
      <c r="B6094" s="3" t="s">
        <v>7</v>
      </c>
      <c r="C6094" s="3" t="s">
        <v>118</v>
      </c>
      <c r="D6094" s="3" t="s">
        <v>19</v>
      </c>
      <c r="E6094" s="3" t="s">
        <v>15</v>
      </c>
      <c r="F6094" s="3" t="s">
        <v>741</v>
      </c>
      <c r="G6094" s="3" t="s">
        <v>11589</v>
      </c>
      <c r="H6094" s="3"/>
    </row>
    <row r="6095" ht="15.75" customHeight="1">
      <c r="A6095" s="2">
        <v>45744.0</v>
      </c>
      <c r="B6095" s="3" t="s">
        <v>7</v>
      </c>
      <c r="C6095" s="3" t="s">
        <v>106</v>
      </c>
      <c r="D6095" s="3" t="s">
        <v>9</v>
      </c>
      <c r="E6095" s="3" t="s">
        <v>10</v>
      </c>
      <c r="F6095" s="3" t="s">
        <v>11590</v>
      </c>
      <c r="G6095" s="3" t="s">
        <v>11591</v>
      </c>
      <c r="H6095" s="3"/>
    </row>
    <row r="6096" ht="15.75" customHeight="1">
      <c r="A6096" s="2">
        <v>45744.0</v>
      </c>
      <c r="B6096" s="3" t="s">
        <v>7</v>
      </c>
      <c r="C6096" s="3" t="s">
        <v>106</v>
      </c>
      <c r="D6096" s="3" t="s">
        <v>19</v>
      </c>
      <c r="E6096" s="3" t="s">
        <v>15</v>
      </c>
      <c r="F6096" s="3" t="s">
        <v>11592</v>
      </c>
      <c r="G6096" s="3" t="s">
        <v>11593</v>
      </c>
      <c r="H6096" s="3"/>
    </row>
    <row r="6097" ht="15.75" customHeight="1">
      <c r="A6097" s="2">
        <v>45744.0</v>
      </c>
      <c r="B6097" s="3" t="s">
        <v>7</v>
      </c>
      <c r="C6097" s="3" t="s">
        <v>106</v>
      </c>
      <c r="D6097" s="3" t="s">
        <v>38</v>
      </c>
      <c r="E6097" s="3" t="s">
        <v>15</v>
      </c>
      <c r="F6097" s="3" t="s">
        <v>11594</v>
      </c>
      <c r="G6097" s="3" t="s">
        <v>11595</v>
      </c>
      <c r="H6097" s="3"/>
    </row>
    <row r="6098" ht="15.75" customHeight="1">
      <c r="A6098" s="2">
        <v>45744.0</v>
      </c>
      <c r="B6098" s="3" t="s">
        <v>7</v>
      </c>
      <c r="C6098" s="3" t="s">
        <v>8</v>
      </c>
      <c r="D6098" s="3" t="s">
        <v>34</v>
      </c>
      <c r="E6098" s="3" t="s">
        <v>101</v>
      </c>
      <c r="F6098" s="3" t="s">
        <v>11596</v>
      </c>
      <c r="G6098" s="3" t="s">
        <v>11597</v>
      </c>
      <c r="H6098" s="3"/>
    </row>
    <row r="6099" ht="15.75" customHeight="1">
      <c r="A6099" s="2">
        <v>45744.0</v>
      </c>
      <c r="B6099" s="3" t="s">
        <v>7</v>
      </c>
      <c r="C6099" s="3" t="s">
        <v>8</v>
      </c>
      <c r="D6099" s="3" t="s">
        <v>26</v>
      </c>
      <c r="E6099" s="3" t="s">
        <v>119</v>
      </c>
      <c r="F6099" s="3" t="s">
        <v>11598</v>
      </c>
      <c r="G6099" s="3" t="s">
        <v>11599</v>
      </c>
      <c r="H6099" s="3"/>
    </row>
    <row r="6100" ht="15.75" customHeight="1">
      <c r="A6100" s="2">
        <v>45744.0</v>
      </c>
      <c r="B6100" s="3" t="s">
        <v>7</v>
      </c>
      <c r="C6100" s="3" t="s">
        <v>8</v>
      </c>
      <c r="D6100" s="3" t="s">
        <v>63</v>
      </c>
      <c r="E6100" s="3" t="s">
        <v>15</v>
      </c>
      <c r="F6100" s="3" t="s">
        <v>11600</v>
      </c>
      <c r="G6100" s="3" t="s">
        <v>11601</v>
      </c>
      <c r="H6100" s="3"/>
    </row>
    <row r="6101" ht="15.75" customHeight="1">
      <c r="A6101" s="2">
        <v>45744.0</v>
      </c>
      <c r="B6101" s="3" t="s">
        <v>92</v>
      </c>
      <c r="C6101" s="3" t="s">
        <v>93</v>
      </c>
      <c r="D6101" s="3" t="s">
        <v>9</v>
      </c>
      <c r="E6101" s="3" t="s">
        <v>101</v>
      </c>
      <c r="F6101" s="3" t="s">
        <v>11602</v>
      </c>
      <c r="G6101" s="3" t="s">
        <v>11603</v>
      </c>
      <c r="H6101" s="3"/>
    </row>
    <row r="6102" ht="15.75" customHeight="1">
      <c r="A6102" s="2">
        <v>45744.0</v>
      </c>
      <c r="B6102" s="3" t="s">
        <v>7</v>
      </c>
      <c r="C6102" s="3" t="s">
        <v>131</v>
      </c>
      <c r="D6102" s="3" t="s">
        <v>9</v>
      </c>
      <c r="E6102" s="3" t="s">
        <v>10</v>
      </c>
      <c r="F6102" s="3" t="s">
        <v>11604</v>
      </c>
      <c r="G6102" s="3" t="s">
        <v>11605</v>
      </c>
      <c r="H6102" s="3"/>
    </row>
    <row r="6103" ht="15.75" customHeight="1">
      <c r="A6103" s="2">
        <v>45744.0</v>
      </c>
      <c r="B6103" s="3" t="s">
        <v>7</v>
      </c>
      <c r="C6103" s="3" t="s">
        <v>131</v>
      </c>
      <c r="D6103" s="3" t="s">
        <v>9</v>
      </c>
      <c r="E6103" s="3" t="s">
        <v>109</v>
      </c>
      <c r="F6103" s="3" t="s">
        <v>11606</v>
      </c>
      <c r="G6103" s="3" t="s">
        <v>11607</v>
      </c>
      <c r="H6103" s="3"/>
    </row>
    <row r="6104" ht="15.75" customHeight="1">
      <c r="A6104" s="2">
        <v>45744.0</v>
      </c>
      <c r="B6104" s="3" t="s">
        <v>7</v>
      </c>
      <c r="C6104" s="3" t="s">
        <v>8</v>
      </c>
      <c r="D6104" s="3" t="s">
        <v>26</v>
      </c>
      <c r="E6104" s="3" t="s">
        <v>258</v>
      </c>
      <c r="F6104" s="3" t="s">
        <v>11608</v>
      </c>
      <c r="G6104" s="3" t="s">
        <v>11609</v>
      </c>
      <c r="H6104" s="3"/>
    </row>
    <row r="6105" ht="15.75" customHeight="1">
      <c r="A6105" s="2">
        <v>45744.0</v>
      </c>
      <c r="B6105" s="3" t="s">
        <v>92</v>
      </c>
      <c r="C6105" s="3" t="s">
        <v>158</v>
      </c>
      <c r="D6105" s="3" t="s">
        <v>63</v>
      </c>
      <c r="E6105" s="3" t="s">
        <v>59</v>
      </c>
      <c r="F6105" s="3" t="s">
        <v>6507</v>
      </c>
      <c r="G6105" s="3" t="s">
        <v>11610</v>
      </c>
      <c r="H6105" s="3"/>
    </row>
    <row r="6106" ht="15.75" customHeight="1">
      <c r="A6106" s="2">
        <v>45744.0</v>
      </c>
      <c r="B6106" s="3" t="s">
        <v>92</v>
      </c>
      <c r="C6106" s="3" t="s">
        <v>158</v>
      </c>
      <c r="D6106" s="3" t="s">
        <v>9</v>
      </c>
      <c r="E6106" s="3" t="s">
        <v>101</v>
      </c>
      <c r="F6106" s="3" t="s">
        <v>3232</v>
      </c>
      <c r="G6106" s="3" t="s">
        <v>11611</v>
      </c>
      <c r="H6106" s="3"/>
    </row>
    <row r="6107" ht="15.75" customHeight="1">
      <c r="A6107" s="2">
        <v>45744.0</v>
      </c>
      <c r="B6107" s="3" t="s">
        <v>92</v>
      </c>
      <c r="C6107" s="3" t="s">
        <v>93</v>
      </c>
      <c r="D6107" s="3" t="s">
        <v>9</v>
      </c>
      <c r="E6107" s="3" t="s">
        <v>101</v>
      </c>
      <c r="F6107" s="3" t="s">
        <v>11612</v>
      </c>
      <c r="G6107" s="3" t="s">
        <v>11613</v>
      </c>
      <c r="H6107" s="3"/>
    </row>
    <row r="6108" ht="15.75" customHeight="1">
      <c r="A6108" s="2">
        <v>45744.0</v>
      </c>
      <c r="B6108" s="3" t="s">
        <v>92</v>
      </c>
      <c r="C6108" s="3" t="s">
        <v>98</v>
      </c>
      <c r="D6108" s="3" t="s">
        <v>63</v>
      </c>
      <c r="E6108" s="3" t="s">
        <v>109</v>
      </c>
      <c r="F6108" s="3" t="s">
        <v>11614</v>
      </c>
      <c r="G6108" s="3" t="s">
        <v>11615</v>
      </c>
      <c r="H6108" s="3"/>
    </row>
    <row r="6109" ht="15.75" customHeight="1">
      <c r="A6109" s="2">
        <v>45744.0</v>
      </c>
      <c r="B6109" s="3" t="s">
        <v>92</v>
      </c>
      <c r="C6109" s="3" t="s">
        <v>98</v>
      </c>
      <c r="D6109" s="3" t="s">
        <v>38</v>
      </c>
      <c r="E6109" s="3" t="s">
        <v>15</v>
      </c>
      <c r="F6109" s="3" t="s">
        <v>11616</v>
      </c>
      <c r="G6109" s="3" t="s">
        <v>11617</v>
      </c>
      <c r="H6109" s="3"/>
    </row>
    <row r="6110" ht="15.75" customHeight="1">
      <c r="A6110" s="2">
        <v>45744.0</v>
      </c>
      <c r="B6110" s="3" t="s">
        <v>92</v>
      </c>
      <c r="C6110" s="3" t="s">
        <v>144</v>
      </c>
      <c r="D6110" s="3" t="s">
        <v>26</v>
      </c>
      <c r="E6110" s="3" t="s">
        <v>15</v>
      </c>
      <c r="F6110" s="3" t="s">
        <v>11618</v>
      </c>
      <c r="G6110" s="3" t="s">
        <v>11619</v>
      </c>
      <c r="H6110" s="3"/>
    </row>
    <row r="6111" ht="15.75" customHeight="1">
      <c r="A6111" s="2">
        <v>45744.0</v>
      </c>
      <c r="B6111" s="3" t="s">
        <v>92</v>
      </c>
      <c r="C6111" s="3" t="s">
        <v>144</v>
      </c>
      <c r="D6111" s="3" t="s">
        <v>9</v>
      </c>
      <c r="E6111" s="3" t="s">
        <v>101</v>
      </c>
      <c r="F6111" s="3" t="s">
        <v>11620</v>
      </c>
      <c r="G6111" s="3" t="s">
        <v>11621</v>
      </c>
      <c r="H6111" s="3"/>
    </row>
    <row r="6112" ht="15.75" customHeight="1">
      <c r="A6112" s="2">
        <v>45744.0</v>
      </c>
      <c r="B6112" s="3" t="s">
        <v>92</v>
      </c>
      <c r="C6112" s="3" t="s">
        <v>144</v>
      </c>
      <c r="D6112" s="3" t="s">
        <v>19</v>
      </c>
      <c r="E6112" s="3" t="s">
        <v>20</v>
      </c>
      <c r="F6112" s="3" t="s">
        <v>11622</v>
      </c>
      <c r="G6112" s="3" t="s">
        <v>11623</v>
      </c>
      <c r="H6112" s="3"/>
    </row>
    <row r="6113" ht="15.75" customHeight="1">
      <c r="A6113" s="2">
        <v>45744.0</v>
      </c>
      <c r="B6113" s="3" t="s">
        <v>92</v>
      </c>
      <c r="C6113" s="3" t="s">
        <v>98</v>
      </c>
      <c r="D6113" s="3" t="s">
        <v>68</v>
      </c>
      <c r="E6113" s="3" t="s">
        <v>20</v>
      </c>
      <c r="F6113" s="3" t="s">
        <v>11624</v>
      </c>
      <c r="G6113" s="3" t="s">
        <v>11625</v>
      </c>
      <c r="H6113" s="3"/>
    </row>
    <row r="6114" ht="15.75" customHeight="1">
      <c r="A6114" s="2">
        <v>45744.0</v>
      </c>
      <c r="B6114" s="3" t="s">
        <v>92</v>
      </c>
      <c r="C6114" s="4" t="s">
        <v>149</v>
      </c>
      <c r="D6114" s="3" t="s">
        <v>68</v>
      </c>
      <c r="E6114" s="3" t="s">
        <v>20</v>
      </c>
      <c r="F6114" s="3" t="s">
        <v>3160</v>
      </c>
      <c r="G6114" s="3" t="s">
        <v>11626</v>
      </c>
      <c r="H6114" s="3"/>
    </row>
    <row r="6115" ht="15.75" customHeight="1">
      <c r="A6115" s="2">
        <v>45744.0</v>
      </c>
      <c r="B6115" s="3" t="s">
        <v>92</v>
      </c>
      <c r="C6115" s="4" t="s">
        <v>149</v>
      </c>
      <c r="D6115" s="3" t="s">
        <v>63</v>
      </c>
      <c r="E6115" s="3" t="s">
        <v>109</v>
      </c>
      <c r="F6115" s="3" t="s">
        <v>11627</v>
      </c>
      <c r="G6115" s="3" t="s">
        <v>11628</v>
      </c>
      <c r="H6115" s="3"/>
    </row>
    <row r="6116" ht="15.75" customHeight="1">
      <c r="A6116" s="2">
        <v>45744.0</v>
      </c>
      <c r="B6116" s="3" t="s">
        <v>92</v>
      </c>
      <c r="C6116" s="4" t="s">
        <v>149</v>
      </c>
      <c r="D6116" s="3" t="s">
        <v>68</v>
      </c>
      <c r="E6116" s="3" t="s">
        <v>20</v>
      </c>
      <c r="F6116" s="3" t="s">
        <v>11629</v>
      </c>
      <c r="G6116" s="3" t="s">
        <v>2500</v>
      </c>
      <c r="H6116" s="3"/>
    </row>
    <row r="6117" ht="15.75" customHeight="1">
      <c r="A6117" s="2">
        <v>45744.0</v>
      </c>
      <c r="B6117" s="3" t="s">
        <v>92</v>
      </c>
      <c r="C6117" s="4" t="s">
        <v>149</v>
      </c>
      <c r="D6117" s="3" t="s">
        <v>23</v>
      </c>
      <c r="E6117" s="3" t="s">
        <v>20</v>
      </c>
      <c r="F6117" s="3" t="s">
        <v>11630</v>
      </c>
      <c r="G6117" s="3" t="s">
        <v>11631</v>
      </c>
      <c r="H6117" s="3"/>
    </row>
    <row r="6118" ht="15.75" customHeight="1">
      <c r="A6118" s="2">
        <v>45744.0</v>
      </c>
      <c r="B6118" s="3" t="s">
        <v>92</v>
      </c>
      <c r="C6118" s="3" t="s">
        <v>158</v>
      </c>
      <c r="D6118" s="3" t="s">
        <v>9</v>
      </c>
      <c r="E6118" s="3" t="s">
        <v>109</v>
      </c>
      <c r="F6118" s="3" t="s">
        <v>11632</v>
      </c>
      <c r="G6118" s="3" t="s">
        <v>11633</v>
      </c>
      <c r="H6118" s="3"/>
    </row>
    <row r="6119" ht="15.75" customHeight="1">
      <c r="A6119" s="2">
        <v>45744.0</v>
      </c>
      <c r="B6119" s="3" t="s">
        <v>92</v>
      </c>
      <c r="C6119" s="3" t="s">
        <v>158</v>
      </c>
      <c r="D6119" s="3" t="s">
        <v>23</v>
      </c>
      <c r="E6119" s="3" t="s">
        <v>20</v>
      </c>
      <c r="F6119" s="3" t="s">
        <v>11634</v>
      </c>
      <c r="G6119" s="3" t="s">
        <v>11635</v>
      </c>
      <c r="H6119" s="3"/>
    </row>
    <row r="6120" ht="15.75" customHeight="1">
      <c r="A6120" s="2">
        <v>45744.0</v>
      </c>
      <c r="B6120" s="3" t="s">
        <v>92</v>
      </c>
      <c r="C6120" s="3" t="s">
        <v>144</v>
      </c>
      <c r="D6120" s="3" t="s">
        <v>38</v>
      </c>
      <c r="E6120" s="3" t="s">
        <v>15</v>
      </c>
      <c r="F6120" s="3" t="s">
        <v>10542</v>
      </c>
      <c r="G6120" s="3" t="s">
        <v>11636</v>
      </c>
      <c r="H6120" s="3"/>
    </row>
    <row r="6121" ht="15.75" customHeight="1">
      <c r="A6121" s="2">
        <v>45744.0</v>
      </c>
      <c r="B6121" s="3" t="s">
        <v>92</v>
      </c>
      <c r="C6121" s="3" t="s">
        <v>158</v>
      </c>
      <c r="D6121" s="3" t="s">
        <v>26</v>
      </c>
      <c r="E6121" s="3" t="s">
        <v>101</v>
      </c>
      <c r="F6121" s="3" t="s">
        <v>11637</v>
      </c>
      <c r="G6121" s="3" t="s">
        <v>11638</v>
      </c>
      <c r="H6121" s="3"/>
    </row>
    <row r="6122" ht="15.75" customHeight="1">
      <c r="A6122" s="2">
        <v>45745.0</v>
      </c>
      <c r="B6122" s="3" t="s">
        <v>13</v>
      </c>
      <c r="C6122" s="3" t="s">
        <v>37</v>
      </c>
      <c r="D6122" s="3" t="s">
        <v>9</v>
      </c>
      <c r="E6122" s="3" t="s">
        <v>15</v>
      </c>
      <c r="F6122" s="3" t="s">
        <v>11639</v>
      </c>
      <c r="G6122" s="3" t="s">
        <v>11640</v>
      </c>
      <c r="H6122" s="3"/>
    </row>
    <row r="6123" ht="15.75" customHeight="1">
      <c r="A6123" s="2">
        <v>45745.0</v>
      </c>
      <c r="B6123" s="3" t="s">
        <v>13</v>
      </c>
      <c r="C6123" s="3" t="s">
        <v>37</v>
      </c>
      <c r="D6123" s="3" t="s">
        <v>19</v>
      </c>
      <c r="E6123" s="3" t="s">
        <v>20</v>
      </c>
      <c r="F6123" s="3" t="s">
        <v>11641</v>
      </c>
      <c r="G6123" s="3" t="s">
        <v>11642</v>
      </c>
      <c r="H6123" s="3"/>
    </row>
    <row r="6124" ht="15.75" customHeight="1">
      <c r="A6124" s="2">
        <v>45745.0</v>
      </c>
      <c r="B6124" s="3" t="s">
        <v>13</v>
      </c>
      <c r="C6124" s="3" t="s">
        <v>37</v>
      </c>
      <c r="D6124" s="3" t="s">
        <v>68</v>
      </c>
      <c r="E6124" s="3" t="s">
        <v>20</v>
      </c>
      <c r="F6124" s="3" t="s">
        <v>11643</v>
      </c>
      <c r="G6124" s="3" t="s">
        <v>11644</v>
      </c>
      <c r="H6124" s="3"/>
    </row>
    <row r="6125" ht="15.75" customHeight="1">
      <c r="A6125" s="2">
        <v>45745.0</v>
      </c>
      <c r="B6125" s="3" t="s">
        <v>13</v>
      </c>
      <c r="C6125" s="3" t="s">
        <v>29</v>
      </c>
      <c r="D6125" s="3" t="s">
        <v>26</v>
      </c>
      <c r="E6125" s="3" t="s">
        <v>15</v>
      </c>
      <c r="F6125" s="3" t="s">
        <v>11645</v>
      </c>
      <c r="G6125" s="3" t="s">
        <v>11646</v>
      </c>
      <c r="H6125" s="3"/>
    </row>
    <row r="6126" ht="15.75" customHeight="1">
      <c r="A6126" s="2">
        <v>45745.0</v>
      </c>
      <c r="B6126" s="3" t="s">
        <v>13</v>
      </c>
      <c r="C6126" s="3" t="s">
        <v>29</v>
      </c>
      <c r="D6126" s="3" t="s">
        <v>9</v>
      </c>
      <c r="E6126" s="3" t="s">
        <v>101</v>
      </c>
      <c r="F6126" s="3" t="s">
        <v>11647</v>
      </c>
      <c r="G6126" s="3" t="s">
        <v>11648</v>
      </c>
      <c r="H6126" s="3"/>
    </row>
    <row r="6127" ht="15.75" customHeight="1">
      <c r="A6127" s="2">
        <v>45745.0</v>
      </c>
      <c r="B6127" s="3" t="s">
        <v>13</v>
      </c>
      <c r="C6127" s="3" t="s">
        <v>18</v>
      </c>
      <c r="D6127" s="3" t="s">
        <v>19</v>
      </c>
      <c r="E6127" s="3" t="s">
        <v>20</v>
      </c>
      <c r="F6127" s="3" t="s">
        <v>11649</v>
      </c>
      <c r="G6127" s="3" t="s">
        <v>11650</v>
      </c>
      <c r="H6127" s="3"/>
    </row>
    <row r="6128" ht="15.75" customHeight="1">
      <c r="A6128" s="2">
        <v>45745.0</v>
      </c>
      <c r="B6128" s="3" t="s">
        <v>13</v>
      </c>
      <c r="C6128" s="3" t="s">
        <v>14</v>
      </c>
      <c r="D6128" s="3" t="s">
        <v>19</v>
      </c>
      <c r="E6128" s="3" t="s">
        <v>20</v>
      </c>
      <c r="F6128" s="3" t="s">
        <v>11651</v>
      </c>
      <c r="G6128" s="3" t="s">
        <v>11652</v>
      </c>
      <c r="H6128" s="3"/>
    </row>
    <row r="6129" ht="15.75" customHeight="1">
      <c r="A6129" s="2">
        <v>45745.0</v>
      </c>
      <c r="B6129" s="3" t="s">
        <v>13</v>
      </c>
      <c r="C6129" s="3" t="s">
        <v>18</v>
      </c>
      <c r="D6129" s="3" t="s">
        <v>9</v>
      </c>
      <c r="E6129" s="3" t="s">
        <v>15</v>
      </c>
      <c r="F6129" s="3" t="s">
        <v>11653</v>
      </c>
      <c r="G6129" s="3" t="s">
        <v>11654</v>
      </c>
      <c r="H6129" s="3"/>
    </row>
    <row r="6130" ht="15.75" customHeight="1">
      <c r="A6130" s="2">
        <v>45745.0</v>
      </c>
      <c r="B6130" s="3" t="s">
        <v>13</v>
      </c>
      <c r="C6130" s="3" t="s">
        <v>14</v>
      </c>
      <c r="D6130" s="3" t="s">
        <v>38</v>
      </c>
      <c r="E6130" s="3" t="s">
        <v>20</v>
      </c>
      <c r="F6130" s="3" t="s">
        <v>11655</v>
      </c>
      <c r="G6130" s="3" t="s">
        <v>11656</v>
      </c>
      <c r="H6130" s="3"/>
    </row>
    <row r="6131" ht="15.75" customHeight="1">
      <c r="A6131" s="2">
        <v>45745.0</v>
      </c>
      <c r="B6131" s="3" t="s">
        <v>13</v>
      </c>
      <c r="C6131" s="3" t="s">
        <v>14</v>
      </c>
      <c r="D6131" s="3" t="s">
        <v>34</v>
      </c>
      <c r="E6131" s="3" t="s">
        <v>15</v>
      </c>
      <c r="F6131" s="3" t="s">
        <v>11657</v>
      </c>
      <c r="G6131" s="3" t="s">
        <v>11658</v>
      </c>
      <c r="H6131" s="3"/>
    </row>
    <row r="6132" ht="15.75" customHeight="1">
      <c r="A6132" s="2">
        <v>45745.0</v>
      </c>
      <c r="B6132" s="3" t="s">
        <v>92</v>
      </c>
      <c r="C6132" s="3" t="s">
        <v>93</v>
      </c>
      <c r="D6132" s="3" t="s">
        <v>26</v>
      </c>
      <c r="E6132" s="3" t="s">
        <v>101</v>
      </c>
      <c r="F6132" s="3" t="s">
        <v>11659</v>
      </c>
      <c r="G6132" s="3" t="s">
        <v>11660</v>
      </c>
      <c r="H6132" s="3"/>
    </row>
    <row r="6133" ht="15.75" customHeight="1">
      <c r="A6133" s="2">
        <v>45745.0</v>
      </c>
      <c r="B6133" s="3" t="s">
        <v>13</v>
      </c>
      <c r="C6133" s="3" t="s">
        <v>169</v>
      </c>
      <c r="D6133" s="3" t="s">
        <v>38</v>
      </c>
      <c r="E6133" s="3" t="s">
        <v>20</v>
      </c>
      <c r="F6133" s="3" t="s">
        <v>11091</v>
      </c>
      <c r="G6133" s="3" t="s">
        <v>11661</v>
      </c>
      <c r="H6133" s="3"/>
    </row>
    <row r="6134" ht="15.75" customHeight="1">
      <c r="A6134" s="2">
        <v>45745.0</v>
      </c>
      <c r="B6134" s="3" t="s">
        <v>92</v>
      </c>
      <c r="C6134" s="3" t="s">
        <v>93</v>
      </c>
      <c r="D6134" s="3" t="s">
        <v>19</v>
      </c>
      <c r="E6134" s="3" t="s">
        <v>15</v>
      </c>
      <c r="F6134" s="3" t="s">
        <v>11662</v>
      </c>
      <c r="G6134" s="3" t="s">
        <v>11663</v>
      </c>
      <c r="H6134" s="3"/>
    </row>
    <row r="6135" ht="15.75" customHeight="1">
      <c r="A6135" s="2">
        <v>45745.0</v>
      </c>
      <c r="B6135" s="3" t="s">
        <v>13</v>
      </c>
      <c r="C6135" s="3" t="s">
        <v>18</v>
      </c>
      <c r="D6135" s="3" t="s">
        <v>63</v>
      </c>
      <c r="E6135" s="3" t="s">
        <v>59</v>
      </c>
      <c r="F6135" s="3" t="s">
        <v>11664</v>
      </c>
      <c r="G6135" s="3" t="s">
        <v>11665</v>
      </c>
      <c r="H6135" s="3"/>
    </row>
    <row r="6136" ht="15.75" customHeight="1">
      <c r="A6136" s="2">
        <v>45745.0</v>
      </c>
      <c r="B6136" s="3" t="s">
        <v>13</v>
      </c>
      <c r="C6136" s="3" t="s">
        <v>169</v>
      </c>
      <c r="D6136" s="3" t="s">
        <v>63</v>
      </c>
      <c r="E6136" s="3" t="s">
        <v>15</v>
      </c>
      <c r="F6136" s="3" t="s">
        <v>11666</v>
      </c>
      <c r="G6136" s="3" t="s">
        <v>11667</v>
      </c>
      <c r="H6136" s="3"/>
    </row>
    <row r="6137" ht="15.75" customHeight="1">
      <c r="A6137" s="2">
        <v>45745.0</v>
      </c>
      <c r="B6137" s="3" t="s">
        <v>57</v>
      </c>
      <c r="C6137" s="3" t="s">
        <v>71</v>
      </c>
      <c r="D6137" s="3" t="s">
        <v>23</v>
      </c>
      <c r="E6137" s="3" t="s">
        <v>59</v>
      </c>
      <c r="F6137" s="3" t="s">
        <v>11668</v>
      </c>
      <c r="G6137" s="3" t="s">
        <v>7021</v>
      </c>
      <c r="H6137" s="3"/>
    </row>
    <row r="6138" ht="15.75" customHeight="1">
      <c r="A6138" s="2">
        <v>45745.0</v>
      </c>
      <c r="B6138" s="3" t="s">
        <v>57</v>
      </c>
      <c r="C6138" s="3" t="s">
        <v>58</v>
      </c>
      <c r="D6138" s="3" t="s">
        <v>68</v>
      </c>
      <c r="E6138" s="3" t="s">
        <v>59</v>
      </c>
      <c r="F6138" s="3" t="s">
        <v>11669</v>
      </c>
      <c r="G6138" s="3" t="s">
        <v>11670</v>
      </c>
      <c r="H6138" s="3"/>
    </row>
    <row r="6139" ht="15.75" customHeight="1">
      <c r="A6139" s="2">
        <v>45745.0</v>
      </c>
      <c r="B6139" s="3" t="s">
        <v>57</v>
      </c>
      <c r="C6139" s="3" t="s">
        <v>58</v>
      </c>
      <c r="D6139" s="3" t="s">
        <v>26</v>
      </c>
      <c r="E6139" s="3" t="s">
        <v>20</v>
      </c>
      <c r="F6139" s="3" t="s">
        <v>11671</v>
      </c>
      <c r="G6139" s="3" t="s">
        <v>11672</v>
      </c>
      <c r="H6139" s="3"/>
    </row>
    <row r="6140" ht="15.75" customHeight="1">
      <c r="A6140" s="2">
        <v>45745.0</v>
      </c>
      <c r="B6140" s="3" t="s">
        <v>57</v>
      </c>
      <c r="C6140" s="3" t="s">
        <v>58</v>
      </c>
      <c r="D6140" s="3" t="s">
        <v>26</v>
      </c>
      <c r="E6140" s="3" t="s">
        <v>59</v>
      </c>
      <c r="F6140" s="3" t="s">
        <v>11673</v>
      </c>
      <c r="G6140" s="3" t="s">
        <v>11674</v>
      </c>
      <c r="H6140" s="3"/>
    </row>
    <row r="6141" ht="15.75" customHeight="1">
      <c r="A6141" s="2">
        <v>45745.0</v>
      </c>
      <c r="B6141" s="3" t="s">
        <v>57</v>
      </c>
      <c r="C6141" s="3" t="s">
        <v>58</v>
      </c>
      <c r="D6141" s="3" t="s">
        <v>34</v>
      </c>
      <c r="E6141" s="3" t="s">
        <v>20</v>
      </c>
      <c r="F6141" s="3" t="s">
        <v>11675</v>
      </c>
      <c r="G6141" s="3" t="s">
        <v>11676</v>
      </c>
      <c r="H6141" s="3"/>
    </row>
    <row r="6142" ht="15.75" customHeight="1">
      <c r="A6142" s="2">
        <v>45745.0</v>
      </c>
      <c r="B6142" s="3" t="s">
        <v>57</v>
      </c>
      <c r="C6142" s="4" t="s">
        <v>62</v>
      </c>
      <c r="D6142" s="3" t="s">
        <v>34</v>
      </c>
      <c r="E6142" s="3" t="s">
        <v>20</v>
      </c>
      <c r="F6142" s="3" t="s">
        <v>11677</v>
      </c>
      <c r="G6142" s="3" t="s">
        <v>7805</v>
      </c>
      <c r="H6142" s="3"/>
    </row>
    <row r="6143" ht="15.75" customHeight="1">
      <c r="A6143" s="2">
        <v>45745.0</v>
      </c>
      <c r="B6143" s="3" t="s">
        <v>57</v>
      </c>
      <c r="C6143" s="4" t="s">
        <v>62</v>
      </c>
      <c r="D6143" s="3" t="s">
        <v>63</v>
      </c>
      <c r="E6143" s="3" t="s">
        <v>59</v>
      </c>
      <c r="F6143" s="3" t="s">
        <v>11678</v>
      </c>
      <c r="G6143" s="3" t="s">
        <v>11679</v>
      </c>
      <c r="H6143" s="3"/>
    </row>
    <row r="6144" ht="15.75" customHeight="1">
      <c r="A6144" s="2">
        <v>45745.0</v>
      </c>
      <c r="B6144" s="3" t="s">
        <v>57</v>
      </c>
      <c r="C6144" s="3" t="s">
        <v>71</v>
      </c>
      <c r="D6144" s="3" t="s">
        <v>34</v>
      </c>
      <c r="E6144" s="3" t="s">
        <v>15</v>
      </c>
      <c r="F6144" s="3" t="s">
        <v>8868</v>
      </c>
      <c r="G6144" s="3" t="s">
        <v>11680</v>
      </c>
      <c r="H6144" s="3"/>
    </row>
    <row r="6145" ht="15.75" customHeight="1">
      <c r="A6145" s="2">
        <v>45745.0</v>
      </c>
      <c r="B6145" s="3" t="s">
        <v>57</v>
      </c>
      <c r="C6145" s="3" t="s">
        <v>80</v>
      </c>
      <c r="D6145" s="3" t="s">
        <v>19</v>
      </c>
      <c r="E6145" s="3" t="s">
        <v>59</v>
      </c>
      <c r="F6145" s="3" t="s">
        <v>11681</v>
      </c>
      <c r="G6145" s="3" t="s">
        <v>11682</v>
      </c>
      <c r="H6145" s="3"/>
    </row>
    <row r="6146" ht="15.75" customHeight="1">
      <c r="A6146" s="2">
        <v>45745.0</v>
      </c>
      <c r="B6146" s="3" t="s">
        <v>57</v>
      </c>
      <c r="C6146" s="3" t="s">
        <v>80</v>
      </c>
      <c r="D6146" s="3" t="s">
        <v>34</v>
      </c>
      <c r="E6146" s="3" t="s">
        <v>20</v>
      </c>
      <c r="F6146" s="3" t="s">
        <v>11683</v>
      </c>
      <c r="G6146" s="3" t="s">
        <v>5415</v>
      </c>
      <c r="H6146" s="3"/>
    </row>
    <row r="6147" ht="15.75" customHeight="1">
      <c r="A6147" s="2">
        <v>45745.0</v>
      </c>
      <c r="B6147" s="3" t="s">
        <v>57</v>
      </c>
      <c r="C6147" s="3" t="s">
        <v>80</v>
      </c>
      <c r="D6147" s="3" t="s">
        <v>63</v>
      </c>
      <c r="E6147" s="3" t="s">
        <v>59</v>
      </c>
      <c r="F6147" s="3" t="s">
        <v>11684</v>
      </c>
      <c r="G6147" s="3" t="s">
        <v>11685</v>
      </c>
      <c r="H6147" s="3"/>
    </row>
    <row r="6148" ht="15.75" customHeight="1">
      <c r="A6148" s="2">
        <v>45745.0</v>
      </c>
      <c r="B6148" s="3" t="s">
        <v>57</v>
      </c>
      <c r="C6148" s="3" t="s">
        <v>80</v>
      </c>
      <c r="D6148" s="3" t="s">
        <v>26</v>
      </c>
      <c r="E6148" s="3" t="s">
        <v>59</v>
      </c>
      <c r="F6148" s="3" t="s">
        <v>11686</v>
      </c>
      <c r="G6148" s="3" t="s">
        <v>11687</v>
      </c>
      <c r="H6148" s="3"/>
    </row>
    <row r="6149" ht="15.75" customHeight="1">
      <c r="A6149" s="2">
        <v>45745.0</v>
      </c>
      <c r="B6149" s="3" t="s">
        <v>57</v>
      </c>
      <c r="C6149" s="3" t="s">
        <v>80</v>
      </c>
      <c r="D6149" s="3" t="s">
        <v>19</v>
      </c>
      <c r="E6149" s="3" t="s">
        <v>20</v>
      </c>
      <c r="F6149" s="3" t="s">
        <v>11688</v>
      </c>
      <c r="G6149" s="3" t="s">
        <v>11689</v>
      </c>
      <c r="H6149" s="3"/>
    </row>
    <row r="6150" ht="15.75" customHeight="1">
      <c r="A6150" s="2">
        <v>45745.0</v>
      </c>
      <c r="B6150" s="3" t="s">
        <v>57</v>
      </c>
      <c r="C6150" s="3" t="s">
        <v>85</v>
      </c>
      <c r="D6150" s="3" t="s">
        <v>23</v>
      </c>
      <c r="E6150" s="3" t="s">
        <v>59</v>
      </c>
      <c r="F6150" s="3" t="s">
        <v>5315</v>
      </c>
      <c r="G6150" s="3" t="s">
        <v>11690</v>
      </c>
      <c r="H6150" s="3"/>
    </row>
    <row r="6151" ht="15.75" customHeight="1">
      <c r="A6151" s="2">
        <v>45745.0</v>
      </c>
      <c r="B6151" s="3" t="s">
        <v>92</v>
      </c>
      <c r="C6151" s="3" t="s">
        <v>98</v>
      </c>
      <c r="D6151" s="3" t="s">
        <v>68</v>
      </c>
      <c r="E6151" s="3" t="s">
        <v>20</v>
      </c>
      <c r="F6151" s="3" t="s">
        <v>11691</v>
      </c>
      <c r="G6151" s="3" t="s">
        <v>3745</v>
      </c>
      <c r="H6151" s="3"/>
    </row>
    <row r="6152" ht="15.75" customHeight="1">
      <c r="A6152" s="2">
        <v>45745.0</v>
      </c>
      <c r="B6152" s="3" t="s">
        <v>13</v>
      </c>
      <c r="C6152" s="3" t="s">
        <v>169</v>
      </c>
      <c r="D6152" s="3" t="s">
        <v>23</v>
      </c>
      <c r="E6152" s="3" t="s">
        <v>20</v>
      </c>
      <c r="F6152" s="3" t="s">
        <v>11692</v>
      </c>
      <c r="G6152" s="3" t="s">
        <v>11693</v>
      </c>
      <c r="H6152" s="3"/>
    </row>
    <row r="6153" ht="15.75" customHeight="1">
      <c r="A6153" s="2">
        <v>45745.0</v>
      </c>
      <c r="B6153" s="3" t="s">
        <v>92</v>
      </c>
      <c r="C6153" s="3" t="s">
        <v>98</v>
      </c>
      <c r="D6153" s="3" t="s">
        <v>23</v>
      </c>
      <c r="E6153" s="3" t="s">
        <v>20</v>
      </c>
      <c r="F6153" s="3" t="s">
        <v>4446</v>
      </c>
      <c r="G6153" s="3" t="s">
        <v>11694</v>
      </c>
      <c r="H6153" s="3"/>
    </row>
    <row r="6154" ht="15.75" customHeight="1">
      <c r="A6154" s="2">
        <v>45745.0</v>
      </c>
      <c r="B6154" s="3" t="s">
        <v>57</v>
      </c>
      <c r="C6154" s="3" t="s">
        <v>85</v>
      </c>
      <c r="D6154" s="3" t="s">
        <v>26</v>
      </c>
      <c r="E6154" s="3" t="s">
        <v>20</v>
      </c>
      <c r="F6154" s="3" t="s">
        <v>11695</v>
      </c>
      <c r="G6154" s="3" t="s">
        <v>11696</v>
      </c>
      <c r="H6154" s="3"/>
    </row>
    <row r="6155" ht="15.75" customHeight="1">
      <c r="A6155" s="2">
        <v>45745.0</v>
      </c>
      <c r="B6155" s="3" t="s">
        <v>92</v>
      </c>
      <c r="C6155" s="3" t="s">
        <v>144</v>
      </c>
      <c r="D6155" s="3" t="s">
        <v>9</v>
      </c>
      <c r="E6155" s="3" t="s">
        <v>101</v>
      </c>
      <c r="F6155" s="3" t="s">
        <v>11697</v>
      </c>
      <c r="G6155" s="3" t="s">
        <v>11698</v>
      </c>
      <c r="H6155" s="3"/>
    </row>
    <row r="6156" ht="15.75" customHeight="1">
      <c r="A6156" s="2">
        <v>45745.0</v>
      </c>
      <c r="B6156" s="3" t="s">
        <v>92</v>
      </c>
      <c r="C6156" s="3" t="s">
        <v>98</v>
      </c>
      <c r="D6156" s="3" t="s">
        <v>68</v>
      </c>
      <c r="E6156" s="3" t="s">
        <v>20</v>
      </c>
      <c r="F6156" s="3" t="s">
        <v>11699</v>
      </c>
      <c r="G6156" s="3" t="s">
        <v>11700</v>
      </c>
      <c r="H6156" s="3"/>
    </row>
    <row r="6157" ht="15.75" customHeight="1">
      <c r="A6157" s="2">
        <v>45745.0</v>
      </c>
      <c r="B6157" s="3" t="s">
        <v>7</v>
      </c>
      <c r="C6157" s="3" t="s">
        <v>8</v>
      </c>
      <c r="D6157" s="3" t="s">
        <v>68</v>
      </c>
      <c r="E6157" s="3" t="s">
        <v>15</v>
      </c>
      <c r="F6157" s="3" t="s">
        <v>11701</v>
      </c>
      <c r="G6157" s="3" t="s">
        <v>11702</v>
      </c>
      <c r="H6157" s="3"/>
    </row>
    <row r="6158" ht="15.75" customHeight="1">
      <c r="A6158" s="2">
        <v>45745.0</v>
      </c>
      <c r="B6158" s="3" t="s">
        <v>7</v>
      </c>
      <c r="C6158" s="3" t="s">
        <v>8</v>
      </c>
      <c r="D6158" s="3" t="s">
        <v>23</v>
      </c>
      <c r="E6158" s="3" t="s">
        <v>20</v>
      </c>
      <c r="F6158" s="3" t="s">
        <v>11703</v>
      </c>
      <c r="G6158" s="3" t="s">
        <v>11704</v>
      </c>
      <c r="H6158" s="3"/>
    </row>
    <row r="6159" ht="15.75" customHeight="1">
      <c r="A6159" s="2">
        <v>45745.0</v>
      </c>
      <c r="B6159" s="3" t="s">
        <v>7</v>
      </c>
      <c r="C6159" s="3" t="s">
        <v>106</v>
      </c>
      <c r="D6159" s="3" t="s">
        <v>23</v>
      </c>
      <c r="E6159" s="3" t="s">
        <v>15</v>
      </c>
      <c r="F6159" s="3" t="s">
        <v>11705</v>
      </c>
      <c r="G6159" s="3" t="s">
        <v>11706</v>
      </c>
      <c r="H6159" s="3"/>
    </row>
    <row r="6160" ht="15.75" customHeight="1">
      <c r="A6160" s="2">
        <v>45745.0</v>
      </c>
      <c r="B6160" s="3" t="s">
        <v>7</v>
      </c>
      <c r="C6160" s="3" t="s">
        <v>106</v>
      </c>
      <c r="D6160" s="3" t="s">
        <v>63</v>
      </c>
      <c r="E6160" s="3" t="s">
        <v>20</v>
      </c>
      <c r="F6160" s="3" t="s">
        <v>11707</v>
      </c>
      <c r="G6160" s="3" t="s">
        <v>11708</v>
      </c>
      <c r="H6160" s="3"/>
    </row>
    <row r="6161" ht="15.75" customHeight="1">
      <c r="A6161" s="2">
        <v>45745.0</v>
      </c>
      <c r="B6161" s="3" t="s">
        <v>7</v>
      </c>
      <c r="C6161" s="3" t="s">
        <v>106</v>
      </c>
      <c r="D6161" s="3" t="s">
        <v>38</v>
      </c>
      <c r="E6161" s="3" t="s">
        <v>101</v>
      </c>
      <c r="F6161" s="3" t="s">
        <v>11709</v>
      </c>
      <c r="G6161" s="3" t="s">
        <v>11710</v>
      </c>
      <c r="H6161" s="3"/>
    </row>
    <row r="6162" ht="15.75" customHeight="1">
      <c r="A6162" s="2">
        <v>45745.0</v>
      </c>
      <c r="B6162" s="3" t="s">
        <v>7</v>
      </c>
      <c r="C6162" s="3" t="s">
        <v>106</v>
      </c>
      <c r="D6162" s="3" t="s">
        <v>38</v>
      </c>
      <c r="E6162" s="3" t="s">
        <v>101</v>
      </c>
      <c r="F6162" s="3" t="s">
        <v>11711</v>
      </c>
      <c r="G6162" s="3" t="s">
        <v>4670</v>
      </c>
      <c r="H6162" s="3"/>
    </row>
    <row r="6163" ht="15.75" customHeight="1">
      <c r="A6163" s="2">
        <v>45745.0</v>
      </c>
      <c r="B6163" s="3" t="s">
        <v>7</v>
      </c>
      <c r="C6163" s="3" t="s">
        <v>106</v>
      </c>
      <c r="D6163" s="3" t="s">
        <v>68</v>
      </c>
      <c r="E6163" s="3" t="s">
        <v>20</v>
      </c>
      <c r="F6163" s="3" t="s">
        <v>11712</v>
      </c>
      <c r="G6163" s="3" t="s">
        <v>11713</v>
      </c>
      <c r="H6163" s="3"/>
    </row>
    <row r="6164" ht="15.75" customHeight="1">
      <c r="A6164" s="2">
        <v>45745.0</v>
      </c>
      <c r="B6164" s="3" t="s">
        <v>7</v>
      </c>
      <c r="C6164" s="3" t="s">
        <v>118</v>
      </c>
      <c r="D6164" s="3" t="s">
        <v>34</v>
      </c>
      <c r="E6164" s="3" t="s">
        <v>10</v>
      </c>
      <c r="F6164" s="3" t="s">
        <v>11714</v>
      </c>
      <c r="G6164" s="3" t="s">
        <v>11715</v>
      </c>
      <c r="H6164" s="3"/>
    </row>
    <row r="6165" ht="15.75" customHeight="1">
      <c r="A6165" s="2">
        <v>45745.0</v>
      </c>
      <c r="B6165" s="3" t="s">
        <v>7</v>
      </c>
      <c r="C6165" s="3" t="s">
        <v>118</v>
      </c>
      <c r="D6165" s="3" t="s">
        <v>34</v>
      </c>
      <c r="E6165" s="3" t="s">
        <v>109</v>
      </c>
      <c r="F6165" s="3" t="s">
        <v>11716</v>
      </c>
      <c r="G6165" s="3" t="s">
        <v>5277</v>
      </c>
      <c r="H6165" s="3"/>
    </row>
    <row r="6166" ht="15.75" customHeight="1">
      <c r="A6166" s="2">
        <v>45745.0</v>
      </c>
      <c r="B6166" s="3" t="s">
        <v>7</v>
      </c>
      <c r="C6166" s="3" t="s">
        <v>118</v>
      </c>
      <c r="D6166" s="3" t="s">
        <v>26</v>
      </c>
      <c r="E6166" s="3" t="s">
        <v>660</v>
      </c>
      <c r="F6166" s="3" t="s">
        <v>11717</v>
      </c>
      <c r="G6166" s="3" t="s">
        <v>11718</v>
      </c>
      <c r="H6166" s="3"/>
    </row>
    <row r="6167" ht="15.75" customHeight="1">
      <c r="A6167" s="2">
        <v>45745.0</v>
      </c>
      <c r="B6167" s="3" t="s">
        <v>7</v>
      </c>
      <c r="C6167" s="3" t="s">
        <v>118</v>
      </c>
      <c r="D6167" s="3" t="s">
        <v>34</v>
      </c>
      <c r="E6167" s="3" t="s">
        <v>10</v>
      </c>
      <c r="F6167" s="3" t="s">
        <v>11719</v>
      </c>
      <c r="G6167" s="3" t="s">
        <v>11720</v>
      </c>
      <c r="H6167" s="3"/>
    </row>
    <row r="6168" ht="15.75" customHeight="1">
      <c r="A6168" s="2">
        <v>45745.0</v>
      </c>
      <c r="B6168" s="3" t="s">
        <v>7</v>
      </c>
      <c r="C6168" s="3" t="s">
        <v>126</v>
      </c>
      <c r="D6168" s="3" t="s">
        <v>68</v>
      </c>
      <c r="E6168" s="3" t="s">
        <v>15</v>
      </c>
      <c r="F6168" s="3" t="s">
        <v>11721</v>
      </c>
      <c r="G6168" s="3" t="s">
        <v>11722</v>
      </c>
      <c r="H6168" s="3"/>
    </row>
    <row r="6169" ht="15.75" customHeight="1">
      <c r="A6169" s="2">
        <v>45745.0</v>
      </c>
      <c r="B6169" s="3" t="s">
        <v>7</v>
      </c>
      <c r="C6169" s="3" t="s">
        <v>126</v>
      </c>
      <c r="D6169" s="3" t="s">
        <v>9</v>
      </c>
      <c r="E6169" s="3" t="s">
        <v>10</v>
      </c>
      <c r="F6169" s="3" t="s">
        <v>11723</v>
      </c>
      <c r="G6169" s="3" t="s">
        <v>11724</v>
      </c>
      <c r="H6169" s="3"/>
    </row>
    <row r="6170" ht="15.75" customHeight="1">
      <c r="A6170" s="2">
        <v>45745.0</v>
      </c>
      <c r="B6170" s="3" t="s">
        <v>7</v>
      </c>
      <c r="C6170" s="3" t="s">
        <v>126</v>
      </c>
      <c r="D6170" s="3" t="s">
        <v>23</v>
      </c>
      <c r="E6170" s="3" t="s">
        <v>20</v>
      </c>
      <c r="F6170" s="3" t="s">
        <v>11725</v>
      </c>
      <c r="G6170" s="3" t="s">
        <v>11726</v>
      </c>
      <c r="H6170" s="3"/>
    </row>
    <row r="6171" ht="15.75" customHeight="1">
      <c r="A6171" s="2">
        <v>45745.0</v>
      </c>
      <c r="B6171" s="3" t="s">
        <v>7</v>
      </c>
      <c r="C6171" s="3" t="s">
        <v>118</v>
      </c>
      <c r="D6171" s="3" t="s">
        <v>68</v>
      </c>
      <c r="E6171" s="3" t="s">
        <v>15</v>
      </c>
      <c r="F6171" s="3" t="s">
        <v>11727</v>
      </c>
      <c r="G6171" s="3" t="s">
        <v>11728</v>
      </c>
      <c r="H6171" s="3"/>
    </row>
    <row r="6172" ht="15.75" customHeight="1">
      <c r="A6172" s="2">
        <v>45745.0</v>
      </c>
      <c r="B6172" s="3" t="s">
        <v>7</v>
      </c>
      <c r="C6172" s="3" t="s">
        <v>131</v>
      </c>
      <c r="D6172" s="3" t="s">
        <v>34</v>
      </c>
      <c r="E6172" s="3" t="s">
        <v>10</v>
      </c>
      <c r="F6172" s="3" t="s">
        <v>11729</v>
      </c>
      <c r="G6172" s="3" t="s">
        <v>11730</v>
      </c>
      <c r="H6172" s="3"/>
    </row>
    <row r="6173" ht="15.75" customHeight="1">
      <c r="A6173" s="2">
        <v>45745.0</v>
      </c>
      <c r="B6173" s="3" t="s">
        <v>7</v>
      </c>
      <c r="C6173" s="3" t="s">
        <v>126</v>
      </c>
      <c r="D6173" s="3" t="s">
        <v>23</v>
      </c>
      <c r="E6173" s="3" t="s">
        <v>15</v>
      </c>
      <c r="F6173" s="3" t="s">
        <v>11731</v>
      </c>
      <c r="G6173" s="3" t="s">
        <v>11732</v>
      </c>
      <c r="H6173" s="3"/>
    </row>
    <row r="6174" ht="15.75" customHeight="1">
      <c r="A6174" s="2">
        <v>45745.0</v>
      </c>
      <c r="B6174" s="3" t="s">
        <v>92</v>
      </c>
      <c r="C6174" s="3" t="s">
        <v>144</v>
      </c>
      <c r="D6174" s="3" t="s">
        <v>34</v>
      </c>
      <c r="E6174" s="3" t="s">
        <v>101</v>
      </c>
      <c r="F6174" s="3" t="s">
        <v>11733</v>
      </c>
      <c r="G6174" s="3" t="s">
        <v>11734</v>
      </c>
      <c r="H6174" s="3"/>
    </row>
    <row r="6175" ht="15.75" customHeight="1">
      <c r="A6175" s="2">
        <v>45745.0</v>
      </c>
      <c r="B6175" s="3" t="s">
        <v>92</v>
      </c>
      <c r="C6175" s="3" t="s">
        <v>144</v>
      </c>
      <c r="D6175" s="3" t="s">
        <v>9</v>
      </c>
      <c r="E6175" s="3" t="s">
        <v>101</v>
      </c>
      <c r="F6175" s="3" t="s">
        <v>11735</v>
      </c>
      <c r="G6175" s="3" t="s">
        <v>11736</v>
      </c>
      <c r="H6175" s="3"/>
    </row>
    <row r="6176" ht="15.75" customHeight="1">
      <c r="A6176" s="2">
        <v>45745.0</v>
      </c>
      <c r="B6176" s="3" t="s">
        <v>92</v>
      </c>
      <c r="C6176" s="4" t="s">
        <v>149</v>
      </c>
      <c r="D6176" s="3" t="s">
        <v>23</v>
      </c>
      <c r="E6176" s="3" t="s">
        <v>20</v>
      </c>
      <c r="F6176" s="3" t="s">
        <v>11737</v>
      </c>
      <c r="G6176" s="3" t="s">
        <v>10729</v>
      </c>
      <c r="H6176" s="3"/>
    </row>
    <row r="6177" ht="15.75" customHeight="1">
      <c r="A6177" s="2">
        <v>45745.0</v>
      </c>
      <c r="B6177" s="3" t="s">
        <v>92</v>
      </c>
      <c r="C6177" s="4" t="s">
        <v>149</v>
      </c>
      <c r="D6177" s="3" t="s">
        <v>9</v>
      </c>
      <c r="E6177" s="3" t="s">
        <v>101</v>
      </c>
      <c r="F6177" s="3" t="s">
        <v>11738</v>
      </c>
      <c r="G6177" s="3" t="s">
        <v>11739</v>
      </c>
      <c r="H6177" s="3"/>
    </row>
    <row r="6178" ht="15.75" customHeight="1">
      <c r="A6178" s="2">
        <v>45745.0</v>
      </c>
      <c r="B6178" s="3" t="s">
        <v>92</v>
      </c>
      <c r="C6178" s="4" t="s">
        <v>149</v>
      </c>
      <c r="D6178" s="3" t="s">
        <v>38</v>
      </c>
      <c r="E6178" s="3" t="s">
        <v>15</v>
      </c>
      <c r="F6178" s="3" t="s">
        <v>11740</v>
      </c>
      <c r="G6178" s="3" t="s">
        <v>11741</v>
      </c>
      <c r="H6178" s="3"/>
    </row>
    <row r="6179" ht="15.75" customHeight="1">
      <c r="A6179" s="2">
        <v>45745.0</v>
      </c>
      <c r="B6179" s="3" t="s">
        <v>92</v>
      </c>
      <c r="C6179" s="4" t="s">
        <v>149</v>
      </c>
      <c r="D6179" s="3" t="s">
        <v>23</v>
      </c>
      <c r="E6179" s="3" t="s">
        <v>20</v>
      </c>
      <c r="F6179" s="3" t="s">
        <v>4585</v>
      </c>
      <c r="G6179" s="3" t="s">
        <v>11742</v>
      </c>
      <c r="H6179" s="3"/>
    </row>
    <row r="6180" ht="15.75" customHeight="1">
      <c r="A6180" s="2">
        <v>45745.0</v>
      </c>
      <c r="B6180" s="3" t="s">
        <v>92</v>
      </c>
      <c r="C6180" s="3" t="s">
        <v>144</v>
      </c>
      <c r="D6180" s="3" t="s">
        <v>38</v>
      </c>
      <c r="E6180" s="3" t="s">
        <v>15</v>
      </c>
      <c r="F6180" s="3" t="s">
        <v>11743</v>
      </c>
      <c r="G6180" s="3" t="s">
        <v>9949</v>
      </c>
      <c r="H6180" s="3"/>
    </row>
    <row r="6181" ht="15.75" customHeight="1">
      <c r="A6181" s="2">
        <v>45745.0</v>
      </c>
      <c r="B6181" s="3" t="s">
        <v>92</v>
      </c>
      <c r="C6181" s="3" t="s">
        <v>158</v>
      </c>
      <c r="D6181" s="3" t="s">
        <v>9</v>
      </c>
      <c r="E6181" s="3" t="s">
        <v>101</v>
      </c>
      <c r="F6181" s="3" t="s">
        <v>11744</v>
      </c>
      <c r="G6181" s="3" t="s">
        <v>11745</v>
      </c>
      <c r="H6181" s="3"/>
    </row>
    <row r="6182" ht="15.75" customHeight="1">
      <c r="A6182" s="2">
        <v>45745.0</v>
      </c>
      <c r="B6182" s="3" t="s">
        <v>92</v>
      </c>
      <c r="C6182" s="3" t="s">
        <v>158</v>
      </c>
      <c r="D6182" s="3" t="s">
        <v>19</v>
      </c>
      <c r="E6182" s="3" t="s">
        <v>15</v>
      </c>
      <c r="F6182" s="3" t="s">
        <v>11746</v>
      </c>
      <c r="G6182" s="3" t="s">
        <v>8181</v>
      </c>
      <c r="H6182" s="3"/>
    </row>
    <row r="6183" ht="15.75" customHeight="1">
      <c r="A6183" s="2">
        <v>45745.0</v>
      </c>
      <c r="B6183" s="3" t="s">
        <v>92</v>
      </c>
      <c r="C6183" s="3" t="s">
        <v>158</v>
      </c>
      <c r="D6183" s="3" t="s">
        <v>19</v>
      </c>
      <c r="E6183" s="3" t="s">
        <v>20</v>
      </c>
      <c r="F6183" s="3" t="s">
        <v>11747</v>
      </c>
      <c r="G6183" s="3" t="s">
        <v>11748</v>
      </c>
      <c r="H6183" s="3"/>
    </row>
    <row r="6184" ht="15.75" customHeight="1">
      <c r="A6184" s="2">
        <v>45745.0</v>
      </c>
      <c r="B6184" s="3" t="s">
        <v>92</v>
      </c>
      <c r="C6184" s="3" t="s">
        <v>158</v>
      </c>
      <c r="D6184" s="3" t="s">
        <v>19</v>
      </c>
      <c r="E6184" s="3" t="s">
        <v>15</v>
      </c>
      <c r="F6184" s="3" t="s">
        <v>11749</v>
      </c>
      <c r="G6184" s="3" t="s">
        <v>5612</v>
      </c>
      <c r="H6184" s="3"/>
    </row>
    <row r="6185" ht="15.75" customHeight="1">
      <c r="A6185" s="2">
        <v>45745.0</v>
      </c>
      <c r="B6185" s="3" t="s">
        <v>7</v>
      </c>
      <c r="C6185" s="3" t="s">
        <v>131</v>
      </c>
      <c r="D6185" s="3" t="s">
        <v>38</v>
      </c>
      <c r="E6185" s="3" t="s">
        <v>15</v>
      </c>
      <c r="F6185" s="3" t="s">
        <v>11750</v>
      </c>
      <c r="G6185" s="3" t="s">
        <v>11751</v>
      </c>
      <c r="H6185" s="3"/>
    </row>
    <row r="6186" ht="15.75" customHeight="1">
      <c r="A6186" s="2">
        <v>45745.0</v>
      </c>
      <c r="B6186" s="3" t="s">
        <v>92</v>
      </c>
      <c r="C6186" s="3" t="s">
        <v>158</v>
      </c>
      <c r="D6186" s="3" t="s">
        <v>38</v>
      </c>
      <c r="E6186" s="3" t="s">
        <v>15</v>
      </c>
      <c r="F6186" s="3" t="s">
        <v>11752</v>
      </c>
      <c r="G6186" s="3" t="s">
        <v>11753</v>
      </c>
      <c r="H6186" s="3"/>
    </row>
    <row r="6187" ht="15.75" customHeight="1">
      <c r="A6187" s="2">
        <v>45746.0</v>
      </c>
      <c r="B6187" s="3" t="s">
        <v>13</v>
      </c>
      <c r="C6187" s="3" t="s">
        <v>169</v>
      </c>
      <c r="D6187" s="3" t="s">
        <v>34</v>
      </c>
      <c r="E6187" s="3" t="s">
        <v>15</v>
      </c>
      <c r="F6187" s="3" t="s">
        <v>11754</v>
      </c>
      <c r="G6187" s="3" t="s">
        <v>11755</v>
      </c>
      <c r="H6187" s="3"/>
    </row>
    <row r="6188" ht="15.75" customHeight="1">
      <c r="A6188" s="2">
        <v>45746.0</v>
      </c>
      <c r="B6188" s="3" t="s">
        <v>13</v>
      </c>
      <c r="C6188" s="3" t="s">
        <v>169</v>
      </c>
      <c r="D6188" s="3" t="s">
        <v>68</v>
      </c>
      <c r="E6188" s="3" t="s">
        <v>20</v>
      </c>
      <c r="F6188" s="3" t="s">
        <v>11756</v>
      </c>
      <c r="G6188" s="3" t="s">
        <v>11757</v>
      </c>
      <c r="H6188" s="3"/>
    </row>
    <row r="6189" ht="15.75" customHeight="1">
      <c r="A6189" s="2">
        <v>45746.0</v>
      </c>
      <c r="B6189" s="3" t="s">
        <v>13</v>
      </c>
      <c r="C6189" s="3" t="s">
        <v>37</v>
      </c>
      <c r="D6189" s="3" t="s">
        <v>19</v>
      </c>
      <c r="E6189" s="3" t="s">
        <v>20</v>
      </c>
      <c r="F6189" s="3" t="s">
        <v>11758</v>
      </c>
      <c r="G6189" s="3" t="s">
        <v>11759</v>
      </c>
      <c r="H6189" s="3"/>
    </row>
    <row r="6190" ht="15.75" customHeight="1">
      <c r="A6190" s="2">
        <v>45746.0</v>
      </c>
      <c r="B6190" s="3" t="s">
        <v>13</v>
      </c>
      <c r="C6190" s="3" t="s">
        <v>37</v>
      </c>
      <c r="D6190" s="3" t="s">
        <v>68</v>
      </c>
      <c r="E6190" s="3" t="s">
        <v>20</v>
      </c>
      <c r="F6190" s="3" t="s">
        <v>11760</v>
      </c>
      <c r="G6190" s="3" t="s">
        <v>11761</v>
      </c>
      <c r="H6190" s="3"/>
    </row>
    <row r="6191" ht="15.75" customHeight="1">
      <c r="A6191" s="2">
        <v>45746.0</v>
      </c>
      <c r="B6191" s="3" t="s">
        <v>13</v>
      </c>
      <c r="C6191" s="3" t="s">
        <v>29</v>
      </c>
      <c r="D6191" s="3" t="s">
        <v>19</v>
      </c>
      <c r="E6191" s="3" t="s">
        <v>20</v>
      </c>
      <c r="F6191" s="3" t="s">
        <v>11762</v>
      </c>
      <c r="G6191" s="3" t="s">
        <v>11763</v>
      </c>
      <c r="H6191" s="3"/>
    </row>
    <row r="6192" ht="15.75" customHeight="1">
      <c r="A6192" s="2">
        <v>45746.0</v>
      </c>
      <c r="B6192" s="3" t="s">
        <v>13</v>
      </c>
      <c r="C6192" s="3" t="s">
        <v>29</v>
      </c>
      <c r="D6192" s="3" t="s">
        <v>26</v>
      </c>
      <c r="E6192" s="3" t="s">
        <v>20</v>
      </c>
      <c r="F6192" s="3" t="s">
        <v>11764</v>
      </c>
      <c r="G6192" s="3" t="s">
        <v>11765</v>
      </c>
      <c r="H6192" s="3"/>
    </row>
    <row r="6193" ht="15.75" customHeight="1">
      <c r="A6193" s="2">
        <v>45746.0</v>
      </c>
      <c r="B6193" s="3" t="s">
        <v>13</v>
      </c>
      <c r="C6193" s="3" t="s">
        <v>18</v>
      </c>
      <c r="D6193" s="3" t="s">
        <v>68</v>
      </c>
      <c r="E6193" s="3" t="s">
        <v>20</v>
      </c>
      <c r="F6193" s="3" t="s">
        <v>11123</v>
      </c>
      <c r="G6193" s="3" t="s">
        <v>11766</v>
      </c>
      <c r="H6193" s="3"/>
    </row>
    <row r="6194" ht="15.75" customHeight="1">
      <c r="A6194" s="2">
        <v>45746.0</v>
      </c>
      <c r="B6194" s="3" t="s">
        <v>13</v>
      </c>
      <c r="C6194" s="3" t="s">
        <v>18</v>
      </c>
      <c r="D6194" s="3" t="s">
        <v>34</v>
      </c>
      <c r="E6194" s="3" t="s">
        <v>15</v>
      </c>
      <c r="F6194" s="3" t="s">
        <v>9229</v>
      </c>
      <c r="G6194" s="3" t="s">
        <v>11767</v>
      </c>
      <c r="H6194" s="3"/>
    </row>
    <row r="6195" ht="15.75" customHeight="1">
      <c r="A6195" s="2">
        <v>45746.0</v>
      </c>
      <c r="B6195" s="3" t="s">
        <v>13</v>
      </c>
      <c r="C6195" s="3" t="s">
        <v>14</v>
      </c>
      <c r="D6195" s="3" t="s">
        <v>9</v>
      </c>
      <c r="E6195" s="3" t="s">
        <v>15</v>
      </c>
      <c r="F6195" s="3" t="s">
        <v>11768</v>
      </c>
      <c r="G6195" s="3" t="s">
        <v>11769</v>
      </c>
      <c r="H6195" s="3"/>
    </row>
    <row r="6196" ht="15.75" customHeight="1">
      <c r="A6196" s="2">
        <v>45746.0</v>
      </c>
      <c r="B6196" s="3" t="s">
        <v>13</v>
      </c>
      <c r="C6196" s="3" t="s">
        <v>14</v>
      </c>
      <c r="D6196" s="3" t="s">
        <v>68</v>
      </c>
      <c r="E6196" s="3" t="s">
        <v>20</v>
      </c>
      <c r="F6196" s="3" t="s">
        <v>8257</v>
      </c>
      <c r="G6196" s="3" t="s">
        <v>11770</v>
      </c>
      <c r="H6196" s="3"/>
    </row>
    <row r="6197" ht="15.75" customHeight="1">
      <c r="A6197" s="2">
        <v>45746.0</v>
      </c>
      <c r="B6197" s="3" t="s">
        <v>13</v>
      </c>
      <c r="C6197" s="3" t="s">
        <v>14</v>
      </c>
      <c r="D6197" s="3" t="s">
        <v>38</v>
      </c>
      <c r="E6197" s="3" t="s">
        <v>20</v>
      </c>
      <c r="F6197" s="3" t="s">
        <v>11771</v>
      </c>
      <c r="G6197" s="3" t="s">
        <v>11772</v>
      </c>
      <c r="H6197" s="3"/>
    </row>
    <row r="6198" ht="15.75" customHeight="1">
      <c r="A6198" s="2">
        <v>45746.0</v>
      </c>
      <c r="B6198" s="3" t="s">
        <v>13</v>
      </c>
      <c r="C6198" s="3" t="s">
        <v>169</v>
      </c>
      <c r="D6198" s="3" t="s">
        <v>19</v>
      </c>
      <c r="E6198" s="3" t="s">
        <v>59</v>
      </c>
      <c r="F6198" s="3" t="s">
        <v>11773</v>
      </c>
      <c r="G6198" s="3" t="s">
        <v>11774</v>
      </c>
      <c r="H6198" s="3"/>
    </row>
    <row r="6199" ht="15.75" customHeight="1">
      <c r="A6199" s="2">
        <v>45746.0</v>
      </c>
      <c r="B6199" s="3" t="s">
        <v>13</v>
      </c>
      <c r="C6199" s="3" t="s">
        <v>18</v>
      </c>
      <c r="D6199" s="3" t="s">
        <v>19</v>
      </c>
      <c r="E6199" s="3" t="s">
        <v>20</v>
      </c>
      <c r="F6199" s="3" t="s">
        <v>11775</v>
      </c>
      <c r="G6199" s="3" t="s">
        <v>11776</v>
      </c>
      <c r="H6199" s="3"/>
    </row>
    <row r="6200" ht="15.75" customHeight="1">
      <c r="A6200" s="2">
        <v>45746.0</v>
      </c>
      <c r="B6200" s="3" t="s">
        <v>57</v>
      </c>
      <c r="C6200" s="3" t="s">
        <v>58</v>
      </c>
      <c r="D6200" s="3" t="s">
        <v>38</v>
      </c>
      <c r="E6200" s="3" t="s">
        <v>20</v>
      </c>
      <c r="F6200" s="3" t="s">
        <v>11777</v>
      </c>
      <c r="G6200" s="3" t="s">
        <v>11778</v>
      </c>
      <c r="H6200" s="3"/>
    </row>
    <row r="6201" ht="15.75" customHeight="1">
      <c r="A6201" s="2">
        <v>45746.0</v>
      </c>
      <c r="B6201" s="3" t="s">
        <v>57</v>
      </c>
      <c r="C6201" s="3" t="s">
        <v>85</v>
      </c>
      <c r="D6201" s="3" t="s">
        <v>63</v>
      </c>
      <c r="E6201" s="3" t="s">
        <v>59</v>
      </c>
      <c r="F6201" s="3" t="s">
        <v>11779</v>
      </c>
      <c r="G6201" s="3" t="s">
        <v>11780</v>
      </c>
      <c r="H6201" s="3"/>
    </row>
    <row r="6202" ht="15.75" customHeight="1">
      <c r="A6202" s="2">
        <v>45746.0</v>
      </c>
      <c r="B6202" s="3" t="s">
        <v>57</v>
      </c>
      <c r="C6202" s="3" t="s">
        <v>58</v>
      </c>
      <c r="D6202" s="3" t="s">
        <v>19</v>
      </c>
      <c r="E6202" s="3" t="s">
        <v>59</v>
      </c>
      <c r="F6202" s="3" t="s">
        <v>11781</v>
      </c>
      <c r="G6202" s="3" t="s">
        <v>11782</v>
      </c>
      <c r="H6202" s="3"/>
    </row>
    <row r="6203" ht="15.75" customHeight="1">
      <c r="A6203" s="2">
        <v>45746.0</v>
      </c>
      <c r="B6203" s="3" t="s">
        <v>57</v>
      </c>
      <c r="C6203" s="4" t="s">
        <v>62</v>
      </c>
      <c r="D6203" s="3" t="s">
        <v>19</v>
      </c>
      <c r="E6203" s="3" t="s">
        <v>59</v>
      </c>
      <c r="F6203" s="3" t="s">
        <v>11783</v>
      </c>
      <c r="G6203" s="3" t="s">
        <v>11784</v>
      </c>
      <c r="H6203" s="3"/>
    </row>
    <row r="6204" ht="15.75" customHeight="1">
      <c r="A6204" s="2">
        <v>45746.0</v>
      </c>
      <c r="B6204" s="3" t="s">
        <v>57</v>
      </c>
      <c r="C6204" s="4" t="s">
        <v>62</v>
      </c>
      <c r="D6204" s="3" t="s">
        <v>68</v>
      </c>
      <c r="E6204" s="3" t="s">
        <v>59</v>
      </c>
      <c r="F6204" s="3" t="s">
        <v>11785</v>
      </c>
      <c r="G6204" s="3" t="s">
        <v>11786</v>
      </c>
      <c r="H6204" s="3"/>
    </row>
    <row r="6205" ht="15.75" customHeight="1">
      <c r="A6205" s="2">
        <v>45746.0</v>
      </c>
      <c r="B6205" s="3" t="s">
        <v>57</v>
      </c>
      <c r="C6205" s="4" t="s">
        <v>62</v>
      </c>
      <c r="D6205" s="3" t="s">
        <v>34</v>
      </c>
      <c r="E6205" s="3" t="s">
        <v>20</v>
      </c>
      <c r="F6205" s="3" t="s">
        <v>11787</v>
      </c>
      <c r="G6205" s="3" t="s">
        <v>11788</v>
      </c>
      <c r="H6205" s="3"/>
    </row>
    <row r="6206" ht="15.75" customHeight="1">
      <c r="A6206" s="2">
        <v>45746.0</v>
      </c>
      <c r="B6206" s="3" t="s">
        <v>57</v>
      </c>
      <c r="C6206" s="3" t="s">
        <v>71</v>
      </c>
      <c r="D6206" s="3" t="s">
        <v>34</v>
      </c>
      <c r="E6206" s="3" t="s">
        <v>15</v>
      </c>
      <c r="F6206" s="3" t="s">
        <v>11789</v>
      </c>
      <c r="G6206" s="3" t="s">
        <v>11790</v>
      </c>
      <c r="H6206" s="3"/>
    </row>
    <row r="6207" ht="15.75" customHeight="1">
      <c r="A6207" s="2">
        <v>45746.0</v>
      </c>
      <c r="B6207" s="3" t="s">
        <v>57</v>
      </c>
      <c r="C6207" s="3" t="s">
        <v>71</v>
      </c>
      <c r="D6207" s="3" t="s">
        <v>34</v>
      </c>
      <c r="E6207" s="3" t="s">
        <v>15</v>
      </c>
      <c r="F6207" s="3" t="s">
        <v>11791</v>
      </c>
      <c r="G6207" s="3" t="s">
        <v>10242</v>
      </c>
      <c r="H6207" s="3"/>
    </row>
    <row r="6208" ht="15.75" customHeight="1">
      <c r="A6208" s="2">
        <v>45746.0</v>
      </c>
      <c r="B6208" s="3" t="s">
        <v>57</v>
      </c>
      <c r="C6208" s="3" t="s">
        <v>71</v>
      </c>
      <c r="D6208" s="3" t="s">
        <v>34</v>
      </c>
      <c r="E6208" s="3" t="s">
        <v>20</v>
      </c>
      <c r="F6208" s="3" t="s">
        <v>11792</v>
      </c>
      <c r="G6208" s="3" t="s">
        <v>10698</v>
      </c>
      <c r="H6208" s="3"/>
    </row>
    <row r="6209" ht="15.75" customHeight="1">
      <c r="A6209" s="2">
        <v>45746.0</v>
      </c>
      <c r="B6209" s="3" t="s">
        <v>57</v>
      </c>
      <c r="C6209" s="3" t="s">
        <v>71</v>
      </c>
      <c r="D6209" s="3" t="s">
        <v>38</v>
      </c>
      <c r="E6209" s="3" t="s">
        <v>20</v>
      </c>
      <c r="F6209" s="3" t="s">
        <v>11793</v>
      </c>
      <c r="G6209" s="3" t="s">
        <v>11794</v>
      </c>
      <c r="H6209" s="3"/>
    </row>
    <row r="6210" ht="15.75" customHeight="1">
      <c r="A6210" s="2">
        <v>45746.0</v>
      </c>
      <c r="B6210" s="3" t="s">
        <v>57</v>
      </c>
      <c r="C6210" s="3" t="s">
        <v>71</v>
      </c>
      <c r="D6210" s="3" t="s">
        <v>38</v>
      </c>
      <c r="E6210" s="3" t="s">
        <v>59</v>
      </c>
      <c r="F6210" s="3" t="s">
        <v>11795</v>
      </c>
      <c r="G6210" s="3" t="s">
        <v>11796</v>
      </c>
      <c r="H6210" s="3"/>
    </row>
    <row r="6211" ht="15.75" customHeight="1">
      <c r="A6211" s="2">
        <v>45746.0</v>
      </c>
      <c r="B6211" s="3" t="s">
        <v>57</v>
      </c>
      <c r="C6211" s="3" t="s">
        <v>80</v>
      </c>
      <c r="D6211" s="3" t="s">
        <v>23</v>
      </c>
      <c r="E6211" s="3" t="s">
        <v>59</v>
      </c>
      <c r="F6211" s="3" t="s">
        <v>11797</v>
      </c>
      <c r="G6211" s="3" t="s">
        <v>11798</v>
      </c>
      <c r="H6211" s="3"/>
    </row>
    <row r="6212" ht="15.75" customHeight="1">
      <c r="A6212" s="2">
        <v>45746.0</v>
      </c>
      <c r="B6212" s="3" t="s">
        <v>57</v>
      </c>
      <c r="C6212" s="3" t="s">
        <v>80</v>
      </c>
      <c r="D6212" s="3" t="s">
        <v>19</v>
      </c>
      <c r="E6212" s="3" t="s">
        <v>59</v>
      </c>
      <c r="F6212" s="3" t="s">
        <v>11799</v>
      </c>
      <c r="G6212" s="3" t="s">
        <v>11800</v>
      </c>
      <c r="H6212" s="3"/>
    </row>
    <row r="6213" ht="15.75" customHeight="1">
      <c r="A6213" s="2">
        <v>45746.0</v>
      </c>
      <c r="B6213" s="3" t="s">
        <v>57</v>
      </c>
      <c r="C6213" s="3" t="s">
        <v>85</v>
      </c>
      <c r="D6213" s="3" t="s">
        <v>68</v>
      </c>
      <c r="E6213" s="3" t="s">
        <v>59</v>
      </c>
      <c r="F6213" s="3" t="s">
        <v>11801</v>
      </c>
      <c r="G6213" s="3" t="s">
        <v>11278</v>
      </c>
      <c r="H6213" s="3"/>
    </row>
    <row r="6214" ht="15.75" customHeight="1">
      <c r="A6214" s="2">
        <v>45746.0</v>
      </c>
      <c r="B6214" s="3" t="s">
        <v>57</v>
      </c>
      <c r="C6214" s="3" t="s">
        <v>85</v>
      </c>
      <c r="D6214" s="3" t="s">
        <v>23</v>
      </c>
      <c r="E6214" s="3" t="s">
        <v>59</v>
      </c>
      <c r="F6214" s="3" t="s">
        <v>11802</v>
      </c>
      <c r="G6214" s="3" t="s">
        <v>11803</v>
      </c>
      <c r="H6214" s="3"/>
    </row>
    <row r="6215" ht="15.75" customHeight="1">
      <c r="A6215" s="2">
        <v>45746.0</v>
      </c>
      <c r="B6215" s="3" t="s">
        <v>57</v>
      </c>
      <c r="C6215" s="3" t="s">
        <v>85</v>
      </c>
      <c r="D6215" s="3" t="s">
        <v>26</v>
      </c>
      <c r="E6215" s="3" t="s">
        <v>59</v>
      </c>
      <c r="F6215" s="3" t="s">
        <v>330</v>
      </c>
      <c r="G6215" s="3" t="s">
        <v>11804</v>
      </c>
      <c r="H6215" s="3"/>
    </row>
    <row r="6216" ht="15.75" customHeight="1">
      <c r="A6216" s="2">
        <v>45746.0</v>
      </c>
      <c r="B6216" s="3" t="s">
        <v>57</v>
      </c>
      <c r="C6216" s="3" t="s">
        <v>58</v>
      </c>
      <c r="D6216" s="3" t="s">
        <v>9</v>
      </c>
      <c r="E6216" s="3" t="s">
        <v>20</v>
      </c>
      <c r="F6216" s="3" t="s">
        <v>11805</v>
      </c>
      <c r="G6216" s="3" t="s">
        <v>11806</v>
      </c>
      <c r="H6216" s="3"/>
    </row>
    <row r="6217" ht="15.75" customHeight="1">
      <c r="A6217" s="2">
        <v>45746.0</v>
      </c>
      <c r="B6217" s="3" t="s">
        <v>13</v>
      </c>
      <c r="C6217" s="3" t="s">
        <v>14</v>
      </c>
      <c r="D6217" s="3" t="s">
        <v>26</v>
      </c>
      <c r="E6217" s="3" t="s">
        <v>20</v>
      </c>
      <c r="F6217" s="3" t="s">
        <v>11807</v>
      </c>
      <c r="G6217" s="3" t="s">
        <v>11808</v>
      </c>
      <c r="H6217" s="3"/>
    </row>
    <row r="6218" ht="15.75" customHeight="1">
      <c r="A6218" s="2">
        <v>45746.0</v>
      </c>
      <c r="B6218" s="3" t="s">
        <v>13</v>
      </c>
      <c r="C6218" s="3" t="s">
        <v>14</v>
      </c>
      <c r="D6218" s="3" t="s">
        <v>38</v>
      </c>
      <c r="E6218" s="3" t="s">
        <v>20</v>
      </c>
      <c r="F6218" s="3" t="s">
        <v>11809</v>
      </c>
      <c r="G6218" s="3" t="s">
        <v>11810</v>
      </c>
      <c r="H6218" s="3"/>
    </row>
    <row r="6219" ht="15.75" customHeight="1">
      <c r="A6219" s="2">
        <v>45746.0</v>
      </c>
      <c r="B6219" s="3" t="s">
        <v>92</v>
      </c>
      <c r="C6219" s="3" t="s">
        <v>93</v>
      </c>
      <c r="D6219" s="3" t="s">
        <v>63</v>
      </c>
      <c r="E6219" s="3" t="s">
        <v>59</v>
      </c>
      <c r="F6219" s="3" t="s">
        <v>11811</v>
      </c>
      <c r="G6219" s="3" t="s">
        <v>11812</v>
      </c>
      <c r="H6219" s="3"/>
    </row>
    <row r="6220" ht="15.75" customHeight="1">
      <c r="A6220" s="2">
        <v>45746.0</v>
      </c>
      <c r="B6220" s="3" t="s">
        <v>92</v>
      </c>
      <c r="C6220" s="3" t="s">
        <v>93</v>
      </c>
      <c r="D6220" s="3" t="s">
        <v>23</v>
      </c>
      <c r="E6220" s="3" t="s">
        <v>20</v>
      </c>
      <c r="F6220" s="3" t="s">
        <v>11813</v>
      </c>
      <c r="G6220" s="3" t="s">
        <v>11814</v>
      </c>
      <c r="H6220" s="3"/>
    </row>
    <row r="6221" ht="15.75" customHeight="1">
      <c r="A6221" s="2">
        <v>45746.0</v>
      </c>
      <c r="B6221" s="3" t="s">
        <v>7</v>
      </c>
      <c r="C6221" s="3" t="s">
        <v>8</v>
      </c>
      <c r="D6221" s="3" t="s">
        <v>9</v>
      </c>
      <c r="E6221" s="3" t="s">
        <v>10</v>
      </c>
      <c r="F6221" s="3" t="s">
        <v>11815</v>
      </c>
      <c r="G6221" s="3" t="s">
        <v>11816</v>
      </c>
      <c r="H6221" s="3"/>
    </row>
    <row r="6222" ht="15.75" customHeight="1">
      <c r="A6222" s="2">
        <v>45746.0</v>
      </c>
      <c r="B6222" s="3" t="s">
        <v>7</v>
      </c>
      <c r="C6222" s="3" t="s">
        <v>8</v>
      </c>
      <c r="D6222" s="3" t="s">
        <v>19</v>
      </c>
      <c r="E6222" s="3" t="s">
        <v>15</v>
      </c>
      <c r="F6222" s="3" t="s">
        <v>11817</v>
      </c>
      <c r="G6222" s="3" t="s">
        <v>11818</v>
      </c>
      <c r="H6222" s="3"/>
    </row>
    <row r="6223" ht="15.75" customHeight="1">
      <c r="A6223" s="2">
        <v>45746.0</v>
      </c>
      <c r="B6223" s="3" t="s">
        <v>7</v>
      </c>
      <c r="C6223" s="3" t="s">
        <v>8</v>
      </c>
      <c r="D6223" s="3" t="s">
        <v>63</v>
      </c>
      <c r="E6223" s="3" t="s">
        <v>20</v>
      </c>
      <c r="F6223" s="3" t="s">
        <v>11819</v>
      </c>
      <c r="G6223" s="3" t="s">
        <v>11820</v>
      </c>
      <c r="H6223" s="3"/>
    </row>
    <row r="6224" ht="15.75" customHeight="1">
      <c r="A6224" s="2">
        <v>45746.0</v>
      </c>
      <c r="B6224" s="3" t="s">
        <v>7</v>
      </c>
      <c r="C6224" s="3" t="s">
        <v>8</v>
      </c>
      <c r="D6224" s="3" t="s">
        <v>34</v>
      </c>
      <c r="E6224" s="3" t="s">
        <v>10</v>
      </c>
      <c r="F6224" s="3" t="s">
        <v>11821</v>
      </c>
      <c r="G6224" s="3" t="s">
        <v>11822</v>
      </c>
      <c r="H6224" s="3"/>
    </row>
    <row r="6225" ht="15.75" customHeight="1">
      <c r="A6225" s="2">
        <v>45746.0</v>
      </c>
      <c r="B6225" s="3" t="s">
        <v>7</v>
      </c>
      <c r="C6225" s="3" t="s">
        <v>106</v>
      </c>
      <c r="D6225" s="3" t="s">
        <v>34</v>
      </c>
      <c r="E6225" s="3" t="s">
        <v>10</v>
      </c>
      <c r="F6225" s="3" t="s">
        <v>11823</v>
      </c>
      <c r="G6225" s="3" t="s">
        <v>11824</v>
      </c>
      <c r="H6225" s="3"/>
    </row>
    <row r="6226" ht="15.75" customHeight="1">
      <c r="A6226" s="2">
        <v>45746.0</v>
      </c>
      <c r="B6226" s="3" t="s">
        <v>7</v>
      </c>
      <c r="C6226" s="3" t="s">
        <v>106</v>
      </c>
      <c r="D6226" s="3" t="s">
        <v>38</v>
      </c>
      <c r="E6226" s="3" t="s">
        <v>15</v>
      </c>
      <c r="F6226" s="3" t="s">
        <v>11825</v>
      </c>
      <c r="G6226" s="3" t="s">
        <v>11826</v>
      </c>
      <c r="H6226" s="3"/>
    </row>
    <row r="6227" ht="15.75" customHeight="1">
      <c r="A6227" s="2">
        <v>45746.0</v>
      </c>
      <c r="B6227" s="3" t="s">
        <v>7</v>
      </c>
      <c r="C6227" s="3" t="s">
        <v>106</v>
      </c>
      <c r="D6227" s="3" t="s">
        <v>63</v>
      </c>
      <c r="E6227" s="3" t="s">
        <v>20</v>
      </c>
      <c r="F6227" s="3" t="s">
        <v>11827</v>
      </c>
      <c r="G6227" s="3" t="s">
        <v>11828</v>
      </c>
      <c r="H6227" s="3"/>
    </row>
    <row r="6228" ht="15.75" customHeight="1">
      <c r="A6228" s="2">
        <v>45746.0</v>
      </c>
      <c r="B6228" s="3" t="s">
        <v>7</v>
      </c>
      <c r="C6228" s="3" t="s">
        <v>118</v>
      </c>
      <c r="D6228" s="3" t="s">
        <v>63</v>
      </c>
      <c r="E6228" s="3" t="s">
        <v>20</v>
      </c>
      <c r="F6228" s="3" t="s">
        <v>11131</v>
      </c>
      <c r="G6228" s="3" t="s">
        <v>11829</v>
      </c>
      <c r="H6228" s="3"/>
    </row>
    <row r="6229" ht="15.75" customHeight="1">
      <c r="A6229" s="2">
        <v>45746.0</v>
      </c>
      <c r="B6229" s="3" t="s">
        <v>7</v>
      </c>
      <c r="C6229" s="3" t="s">
        <v>118</v>
      </c>
      <c r="D6229" s="3" t="s">
        <v>9</v>
      </c>
      <c r="E6229" s="3" t="s">
        <v>10</v>
      </c>
      <c r="F6229" s="3" t="s">
        <v>11830</v>
      </c>
      <c r="G6229" s="3" t="s">
        <v>11831</v>
      </c>
      <c r="H6229" s="3"/>
    </row>
    <row r="6230" ht="15.75" customHeight="1">
      <c r="A6230" s="2">
        <v>45746.0</v>
      </c>
      <c r="B6230" s="3" t="s">
        <v>7</v>
      </c>
      <c r="C6230" s="3" t="s">
        <v>118</v>
      </c>
      <c r="D6230" s="3" t="s">
        <v>23</v>
      </c>
      <c r="E6230" s="3" t="s">
        <v>15</v>
      </c>
      <c r="F6230" s="3" t="s">
        <v>11832</v>
      </c>
      <c r="G6230" s="3" t="s">
        <v>11833</v>
      </c>
      <c r="H6230" s="3"/>
    </row>
    <row r="6231" ht="15.75" customHeight="1">
      <c r="A6231" s="2">
        <v>45746.0</v>
      </c>
      <c r="B6231" s="3" t="s">
        <v>7</v>
      </c>
      <c r="C6231" s="3" t="s">
        <v>118</v>
      </c>
      <c r="D6231" s="3" t="s">
        <v>19</v>
      </c>
      <c r="E6231" s="3" t="s">
        <v>15</v>
      </c>
      <c r="F6231" s="3" t="s">
        <v>11834</v>
      </c>
      <c r="G6231" s="3" t="s">
        <v>11835</v>
      </c>
      <c r="H6231" s="3"/>
    </row>
    <row r="6232" ht="15.75" customHeight="1">
      <c r="A6232" s="2">
        <v>45746.0</v>
      </c>
      <c r="B6232" s="3" t="s">
        <v>7</v>
      </c>
      <c r="C6232" s="3" t="s">
        <v>118</v>
      </c>
      <c r="D6232" s="3" t="s">
        <v>19</v>
      </c>
      <c r="E6232" s="3" t="s">
        <v>101</v>
      </c>
      <c r="F6232" s="3" t="s">
        <v>11836</v>
      </c>
      <c r="G6232" s="3" t="s">
        <v>11837</v>
      </c>
      <c r="H6232" s="3"/>
    </row>
    <row r="6233" ht="15.75" customHeight="1">
      <c r="A6233" s="2">
        <v>45746.0</v>
      </c>
      <c r="B6233" s="3" t="s">
        <v>7</v>
      </c>
      <c r="C6233" s="3" t="s">
        <v>126</v>
      </c>
      <c r="D6233" s="3" t="s">
        <v>68</v>
      </c>
      <c r="E6233" s="3" t="s">
        <v>15</v>
      </c>
      <c r="F6233" s="3" t="s">
        <v>11838</v>
      </c>
      <c r="G6233" s="3" t="s">
        <v>11839</v>
      </c>
      <c r="H6233" s="3"/>
    </row>
    <row r="6234" ht="15.75" customHeight="1">
      <c r="A6234" s="2">
        <v>45746.0</v>
      </c>
      <c r="B6234" s="3" t="s">
        <v>7</v>
      </c>
      <c r="C6234" s="3" t="s">
        <v>126</v>
      </c>
      <c r="D6234" s="3" t="s">
        <v>19</v>
      </c>
      <c r="E6234" s="3" t="s">
        <v>15</v>
      </c>
      <c r="F6234" s="3" t="s">
        <v>11840</v>
      </c>
      <c r="G6234" s="3" t="s">
        <v>11841</v>
      </c>
      <c r="H6234" s="3"/>
    </row>
    <row r="6235" ht="15.75" customHeight="1">
      <c r="A6235" s="2">
        <v>45746.0</v>
      </c>
      <c r="B6235" s="3" t="s">
        <v>7</v>
      </c>
      <c r="C6235" s="3" t="s">
        <v>106</v>
      </c>
      <c r="D6235" s="3" t="s">
        <v>38</v>
      </c>
      <c r="E6235" s="3" t="s">
        <v>15</v>
      </c>
      <c r="F6235" s="3" t="s">
        <v>11842</v>
      </c>
      <c r="G6235" s="3" t="s">
        <v>11843</v>
      </c>
      <c r="H6235" s="3"/>
    </row>
    <row r="6236" ht="15.75" customHeight="1">
      <c r="A6236" s="2">
        <v>45746.0</v>
      </c>
      <c r="B6236" s="3" t="s">
        <v>7</v>
      </c>
      <c r="C6236" s="3" t="s">
        <v>131</v>
      </c>
      <c r="D6236" s="3" t="s">
        <v>63</v>
      </c>
      <c r="E6236" s="3" t="s">
        <v>20</v>
      </c>
      <c r="F6236" s="3" t="s">
        <v>11844</v>
      </c>
      <c r="G6236" s="3" t="s">
        <v>11845</v>
      </c>
      <c r="H6236" s="3"/>
    </row>
    <row r="6237" ht="15.75" customHeight="1">
      <c r="A6237" s="2">
        <v>45746.0</v>
      </c>
      <c r="B6237" s="3" t="s">
        <v>92</v>
      </c>
      <c r="C6237" s="3" t="s">
        <v>98</v>
      </c>
      <c r="D6237" s="3" t="s">
        <v>38</v>
      </c>
      <c r="E6237" s="3" t="s">
        <v>15</v>
      </c>
      <c r="F6237" s="3" t="s">
        <v>11846</v>
      </c>
      <c r="G6237" s="3" t="s">
        <v>11847</v>
      </c>
      <c r="H6237" s="3"/>
    </row>
    <row r="6238" ht="15.75" customHeight="1">
      <c r="A6238" s="2">
        <v>45746.0</v>
      </c>
      <c r="B6238" s="3" t="s">
        <v>7</v>
      </c>
      <c r="C6238" s="3" t="s">
        <v>131</v>
      </c>
      <c r="D6238" s="3" t="s">
        <v>34</v>
      </c>
      <c r="E6238" s="3" t="s">
        <v>109</v>
      </c>
      <c r="F6238" s="3" t="s">
        <v>11848</v>
      </c>
      <c r="G6238" s="3" t="s">
        <v>11849</v>
      </c>
      <c r="H6238" s="3"/>
    </row>
    <row r="6239" ht="15.75" customHeight="1">
      <c r="A6239" s="2">
        <v>45746.0</v>
      </c>
      <c r="B6239" s="3" t="s">
        <v>92</v>
      </c>
      <c r="C6239" s="3" t="s">
        <v>98</v>
      </c>
      <c r="D6239" s="3" t="s">
        <v>68</v>
      </c>
      <c r="E6239" s="3" t="s">
        <v>20</v>
      </c>
      <c r="F6239" s="3" t="s">
        <v>5302</v>
      </c>
      <c r="G6239" s="3" t="s">
        <v>11850</v>
      </c>
      <c r="H6239" s="3"/>
    </row>
    <row r="6240" ht="15.75" customHeight="1">
      <c r="A6240" s="2">
        <v>45746.0</v>
      </c>
      <c r="B6240" s="3" t="s">
        <v>92</v>
      </c>
      <c r="C6240" s="3" t="s">
        <v>144</v>
      </c>
      <c r="D6240" s="3" t="s">
        <v>34</v>
      </c>
      <c r="E6240" s="3" t="s">
        <v>109</v>
      </c>
      <c r="F6240" s="3" t="s">
        <v>11851</v>
      </c>
      <c r="G6240" s="3" t="s">
        <v>11852</v>
      </c>
      <c r="H6240" s="3"/>
    </row>
    <row r="6241" ht="15.75" customHeight="1">
      <c r="A6241" s="2">
        <v>45746.0</v>
      </c>
      <c r="B6241" s="3" t="s">
        <v>92</v>
      </c>
      <c r="C6241" s="3" t="s">
        <v>144</v>
      </c>
      <c r="D6241" s="3" t="s">
        <v>34</v>
      </c>
      <c r="E6241" s="3" t="s">
        <v>15</v>
      </c>
      <c r="F6241" s="3" t="s">
        <v>11240</v>
      </c>
      <c r="G6241" s="3" t="s">
        <v>11853</v>
      </c>
      <c r="H6241" s="3"/>
    </row>
    <row r="6242" ht="15.75" customHeight="1">
      <c r="A6242" s="2">
        <v>45746.0</v>
      </c>
      <c r="B6242" s="3" t="s">
        <v>92</v>
      </c>
      <c r="C6242" s="4" t="s">
        <v>149</v>
      </c>
      <c r="D6242" s="3" t="s">
        <v>34</v>
      </c>
      <c r="E6242" s="3" t="s">
        <v>101</v>
      </c>
      <c r="F6242" s="3" t="s">
        <v>11854</v>
      </c>
      <c r="G6242" s="3" t="s">
        <v>11855</v>
      </c>
      <c r="H6242" s="3"/>
    </row>
    <row r="6243" ht="15.75" customHeight="1">
      <c r="A6243" s="2">
        <v>45746.0</v>
      </c>
      <c r="B6243" s="3" t="s">
        <v>92</v>
      </c>
      <c r="C6243" s="4" t="s">
        <v>149</v>
      </c>
      <c r="D6243" s="3" t="s">
        <v>63</v>
      </c>
      <c r="E6243" s="3" t="s">
        <v>59</v>
      </c>
      <c r="F6243" s="3" t="s">
        <v>11856</v>
      </c>
      <c r="G6243" s="3" t="s">
        <v>11857</v>
      </c>
      <c r="H6243" s="3"/>
    </row>
    <row r="6244" ht="15.75" customHeight="1">
      <c r="A6244" s="2">
        <v>45746.0</v>
      </c>
      <c r="B6244" s="3" t="s">
        <v>92</v>
      </c>
      <c r="C6244" s="4" t="s">
        <v>149</v>
      </c>
      <c r="D6244" s="3" t="s">
        <v>23</v>
      </c>
      <c r="E6244" s="3" t="s">
        <v>20</v>
      </c>
      <c r="F6244" s="3" t="s">
        <v>11858</v>
      </c>
      <c r="G6244" s="3" t="s">
        <v>8517</v>
      </c>
      <c r="H6244" s="3"/>
    </row>
    <row r="6245" ht="15.75" customHeight="1">
      <c r="A6245" s="2">
        <v>45746.0</v>
      </c>
      <c r="B6245" s="3" t="s">
        <v>92</v>
      </c>
      <c r="C6245" s="3" t="s">
        <v>158</v>
      </c>
      <c r="D6245" s="3" t="s">
        <v>26</v>
      </c>
      <c r="E6245" s="3" t="s">
        <v>15</v>
      </c>
      <c r="F6245" s="3" t="s">
        <v>1726</v>
      </c>
      <c r="G6245" s="3" t="s">
        <v>11859</v>
      </c>
      <c r="H6245" s="3"/>
    </row>
    <row r="6246" ht="15.75" customHeight="1">
      <c r="A6246" s="2">
        <v>45746.0</v>
      </c>
      <c r="B6246" s="3" t="s">
        <v>92</v>
      </c>
      <c r="C6246" s="3" t="s">
        <v>158</v>
      </c>
      <c r="D6246" s="3" t="s">
        <v>63</v>
      </c>
      <c r="E6246" s="3" t="s">
        <v>59</v>
      </c>
      <c r="F6246" s="3" t="s">
        <v>11860</v>
      </c>
      <c r="G6246" s="3" t="s">
        <v>11861</v>
      </c>
      <c r="H6246" s="3"/>
    </row>
    <row r="6247" ht="15.75" customHeight="1">
      <c r="A6247" s="2">
        <v>45746.0</v>
      </c>
      <c r="B6247" s="3" t="s">
        <v>92</v>
      </c>
      <c r="C6247" s="3" t="s">
        <v>158</v>
      </c>
      <c r="D6247" s="3" t="s">
        <v>68</v>
      </c>
      <c r="E6247" s="3" t="s">
        <v>20</v>
      </c>
      <c r="F6247" s="3" t="s">
        <v>11862</v>
      </c>
      <c r="G6247" s="3" t="s">
        <v>11863</v>
      </c>
      <c r="H6247" s="3"/>
    </row>
    <row r="6248" ht="15.75" customHeight="1">
      <c r="A6248" s="2">
        <v>45746.0</v>
      </c>
      <c r="B6248" s="3" t="s">
        <v>92</v>
      </c>
      <c r="C6248" s="3" t="s">
        <v>158</v>
      </c>
      <c r="D6248" s="3" t="s">
        <v>23</v>
      </c>
      <c r="E6248" s="3" t="s">
        <v>20</v>
      </c>
      <c r="F6248" s="3" t="s">
        <v>11864</v>
      </c>
      <c r="G6248" s="3" t="s">
        <v>11865</v>
      </c>
      <c r="H6248" s="3"/>
    </row>
    <row r="6249" ht="15.75" customHeight="1">
      <c r="A6249" s="2">
        <v>45746.0</v>
      </c>
      <c r="B6249" s="3" t="s">
        <v>92</v>
      </c>
      <c r="C6249" s="3" t="s">
        <v>158</v>
      </c>
      <c r="D6249" s="3" t="s">
        <v>38</v>
      </c>
      <c r="E6249" s="3" t="s">
        <v>15</v>
      </c>
      <c r="F6249" s="3" t="s">
        <v>11866</v>
      </c>
      <c r="G6249" s="3" t="s">
        <v>11867</v>
      </c>
      <c r="H6249" s="3"/>
    </row>
    <row r="6250" ht="15.75" customHeight="1">
      <c r="A6250" s="2">
        <v>45746.0</v>
      </c>
      <c r="B6250" s="3" t="s">
        <v>7</v>
      </c>
      <c r="C6250" s="3" t="s">
        <v>131</v>
      </c>
      <c r="D6250" s="3" t="s">
        <v>9</v>
      </c>
      <c r="E6250" s="3" t="s">
        <v>258</v>
      </c>
      <c r="F6250" s="3" t="s">
        <v>11868</v>
      </c>
      <c r="G6250" s="3" t="s">
        <v>11869</v>
      </c>
      <c r="H6250" s="3"/>
    </row>
    <row r="6251" ht="15.75" customHeight="1">
      <c r="A6251" s="2">
        <v>45747.0</v>
      </c>
      <c r="B6251" s="3" t="s">
        <v>13</v>
      </c>
      <c r="C6251" s="3" t="s">
        <v>29</v>
      </c>
      <c r="D6251" s="3" t="s">
        <v>9</v>
      </c>
      <c r="E6251" s="3" t="s">
        <v>15</v>
      </c>
      <c r="F6251" s="3" t="s">
        <v>11870</v>
      </c>
      <c r="G6251" s="3" t="s">
        <v>11871</v>
      </c>
      <c r="H6251" s="3"/>
    </row>
    <row r="6252" ht="15.75" customHeight="1">
      <c r="A6252" s="2">
        <v>45747.0</v>
      </c>
      <c r="B6252" s="3" t="s">
        <v>13</v>
      </c>
      <c r="C6252" s="3" t="s">
        <v>37</v>
      </c>
      <c r="D6252" s="3" t="s">
        <v>26</v>
      </c>
      <c r="E6252" s="3" t="s">
        <v>20</v>
      </c>
      <c r="F6252" s="3" t="s">
        <v>11872</v>
      </c>
      <c r="G6252" s="3" t="s">
        <v>11873</v>
      </c>
      <c r="H6252" s="3"/>
    </row>
    <row r="6253" ht="15.75" customHeight="1">
      <c r="A6253" s="2">
        <v>45747.0</v>
      </c>
      <c r="B6253" s="3" t="s">
        <v>13</v>
      </c>
      <c r="C6253" s="3" t="s">
        <v>37</v>
      </c>
      <c r="D6253" s="3" t="s">
        <v>68</v>
      </c>
      <c r="E6253" s="3" t="s">
        <v>59</v>
      </c>
      <c r="F6253" s="3" t="s">
        <v>11874</v>
      </c>
      <c r="G6253" s="3" t="s">
        <v>11875</v>
      </c>
      <c r="H6253" s="3"/>
    </row>
    <row r="6254" ht="15.75" customHeight="1">
      <c r="A6254" s="2">
        <v>45747.0</v>
      </c>
      <c r="B6254" s="3" t="s">
        <v>13</v>
      </c>
      <c r="C6254" s="3" t="s">
        <v>37</v>
      </c>
      <c r="D6254" s="3" t="s">
        <v>38</v>
      </c>
      <c r="E6254" s="3" t="s">
        <v>20</v>
      </c>
      <c r="F6254" s="3" t="s">
        <v>11876</v>
      </c>
      <c r="G6254" s="3" t="s">
        <v>5989</v>
      </c>
      <c r="H6254" s="3"/>
    </row>
    <row r="6255" ht="15.75" customHeight="1">
      <c r="A6255" s="2">
        <v>45747.0</v>
      </c>
      <c r="B6255" s="3" t="s">
        <v>13</v>
      </c>
      <c r="C6255" s="3" t="s">
        <v>29</v>
      </c>
      <c r="D6255" s="3" t="s">
        <v>63</v>
      </c>
      <c r="E6255" s="3" t="s">
        <v>59</v>
      </c>
      <c r="F6255" s="3" t="s">
        <v>11877</v>
      </c>
      <c r="G6255" s="3" t="s">
        <v>11878</v>
      </c>
      <c r="H6255" s="3"/>
    </row>
    <row r="6256" ht="15.75" customHeight="1">
      <c r="A6256" s="2">
        <v>45747.0</v>
      </c>
      <c r="B6256" s="3" t="s">
        <v>13</v>
      </c>
      <c r="C6256" s="3" t="s">
        <v>37</v>
      </c>
      <c r="D6256" s="3" t="s">
        <v>68</v>
      </c>
      <c r="E6256" s="3" t="s">
        <v>59</v>
      </c>
      <c r="F6256" s="3" t="s">
        <v>11879</v>
      </c>
      <c r="G6256" s="3" t="s">
        <v>7419</v>
      </c>
      <c r="H6256" s="3"/>
    </row>
    <row r="6257" ht="15.75" customHeight="1">
      <c r="A6257" s="2">
        <v>45747.0</v>
      </c>
      <c r="B6257" s="3" t="s">
        <v>13</v>
      </c>
      <c r="C6257" s="3" t="s">
        <v>29</v>
      </c>
      <c r="D6257" s="3" t="s">
        <v>26</v>
      </c>
      <c r="E6257" s="3" t="s">
        <v>20</v>
      </c>
      <c r="F6257" s="3" t="s">
        <v>11880</v>
      </c>
      <c r="G6257" s="3" t="s">
        <v>11881</v>
      </c>
      <c r="H6257" s="3"/>
    </row>
    <row r="6258" ht="15.75" customHeight="1">
      <c r="A6258" s="2">
        <v>45747.0</v>
      </c>
      <c r="B6258" s="3" t="s">
        <v>13</v>
      </c>
      <c r="C6258" s="3" t="s">
        <v>14</v>
      </c>
      <c r="D6258" s="3" t="s">
        <v>26</v>
      </c>
      <c r="E6258" s="3" t="s">
        <v>20</v>
      </c>
      <c r="F6258" s="3" t="s">
        <v>10767</v>
      </c>
      <c r="G6258" s="3" t="s">
        <v>11882</v>
      </c>
      <c r="H6258" s="3"/>
    </row>
    <row r="6259" ht="15.75" customHeight="1">
      <c r="A6259" s="2">
        <v>45747.0</v>
      </c>
      <c r="B6259" s="3" t="s">
        <v>13</v>
      </c>
      <c r="C6259" s="3" t="s">
        <v>18</v>
      </c>
      <c r="D6259" s="3" t="s">
        <v>23</v>
      </c>
      <c r="E6259" s="3" t="s">
        <v>59</v>
      </c>
      <c r="F6259" s="3" t="s">
        <v>8728</v>
      </c>
      <c r="G6259" s="3" t="s">
        <v>11883</v>
      </c>
      <c r="H6259" s="3"/>
    </row>
    <row r="6260" ht="15.75" customHeight="1">
      <c r="A6260" s="2">
        <v>45747.0</v>
      </c>
      <c r="B6260" s="3" t="s">
        <v>13</v>
      </c>
      <c r="C6260" s="3" t="s">
        <v>18</v>
      </c>
      <c r="D6260" s="3" t="s">
        <v>34</v>
      </c>
      <c r="E6260" s="3" t="s">
        <v>15</v>
      </c>
      <c r="F6260" s="3" t="s">
        <v>11884</v>
      </c>
      <c r="G6260" s="3" t="s">
        <v>11885</v>
      </c>
      <c r="H6260" s="3"/>
    </row>
    <row r="6261" ht="15.75" customHeight="1">
      <c r="A6261" s="2">
        <v>45747.0</v>
      </c>
      <c r="B6261" s="3" t="s">
        <v>13</v>
      </c>
      <c r="C6261" s="3" t="s">
        <v>18</v>
      </c>
      <c r="D6261" s="3" t="s">
        <v>9</v>
      </c>
      <c r="E6261" s="3" t="s">
        <v>15</v>
      </c>
      <c r="F6261" s="3" t="s">
        <v>11886</v>
      </c>
      <c r="G6261" s="3" t="s">
        <v>10825</v>
      </c>
      <c r="H6261" s="3"/>
    </row>
    <row r="6262" ht="15.75" customHeight="1">
      <c r="A6262" s="2">
        <v>45747.0</v>
      </c>
      <c r="B6262" s="3" t="s">
        <v>13</v>
      </c>
      <c r="C6262" s="3" t="s">
        <v>18</v>
      </c>
      <c r="D6262" s="3" t="s">
        <v>26</v>
      </c>
      <c r="E6262" s="3" t="s">
        <v>20</v>
      </c>
      <c r="F6262" s="3" t="s">
        <v>11887</v>
      </c>
      <c r="G6262" s="3" t="s">
        <v>11888</v>
      </c>
      <c r="H6262" s="3"/>
    </row>
    <row r="6263" ht="15.75" customHeight="1">
      <c r="A6263" s="2">
        <v>45747.0</v>
      </c>
      <c r="B6263" s="3" t="s">
        <v>13</v>
      </c>
      <c r="C6263" s="3" t="s">
        <v>18</v>
      </c>
      <c r="D6263" s="3" t="s">
        <v>68</v>
      </c>
      <c r="E6263" s="3" t="s">
        <v>20</v>
      </c>
      <c r="F6263" s="3" t="s">
        <v>11889</v>
      </c>
      <c r="G6263" s="3" t="s">
        <v>11890</v>
      </c>
      <c r="H6263" s="3"/>
    </row>
    <row r="6264" ht="15.75" customHeight="1">
      <c r="A6264" s="2">
        <v>45747.0</v>
      </c>
      <c r="B6264" s="3" t="s">
        <v>13</v>
      </c>
      <c r="C6264" s="3" t="s">
        <v>14</v>
      </c>
      <c r="D6264" s="3" t="s">
        <v>68</v>
      </c>
      <c r="E6264" s="3" t="s">
        <v>59</v>
      </c>
      <c r="F6264" s="3" t="s">
        <v>11891</v>
      </c>
      <c r="G6264" s="3" t="s">
        <v>11892</v>
      </c>
      <c r="H6264" s="3"/>
    </row>
    <row r="6265" ht="15.75" customHeight="1">
      <c r="A6265" s="2">
        <v>45747.0</v>
      </c>
      <c r="B6265" s="3" t="s">
        <v>13</v>
      </c>
      <c r="C6265" s="3" t="s">
        <v>37</v>
      </c>
      <c r="D6265" s="3" t="s">
        <v>63</v>
      </c>
      <c r="E6265" s="3" t="s">
        <v>15</v>
      </c>
      <c r="F6265" s="3" t="s">
        <v>11893</v>
      </c>
      <c r="G6265" s="3" t="s">
        <v>11894</v>
      </c>
      <c r="H6265" s="3"/>
    </row>
    <row r="6266" ht="15.75" customHeight="1">
      <c r="A6266" s="2">
        <v>45747.0</v>
      </c>
      <c r="B6266" s="3" t="s">
        <v>13</v>
      </c>
      <c r="C6266" s="3" t="s">
        <v>29</v>
      </c>
      <c r="D6266" s="3" t="s">
        <v>9</v>
      </c>
      <c r="E6266" s="3" t="s">
        <v>15</v>
      </c>
      <c r="F6266" s="3" t="s">
        <v>11895</v>
      </c>
      <c r="G6266" s="3" t="s">
        <v>11896</v>
      </c>
      <c r="H6266" s="3"/>
    </row>
    <row r="6267" ht="15.75" customHeight="1">
      <c r="A6267" s="2">
        <v>45747.0</v>
      </c>
      <c r="B6267" s="3" t="s">
        <v>13</v>
      </c>
      <c r="C6267" s="3" t="s">
        <v>169</v>
      </c>
      <c r="D6267" s="3" t="s">
        <v>9</v>
      </c>
      <c r="E6267" s="3" t="s">
        <v>15</v>
      </c>
      <c r="F6267" s="3" t="s">
        <v>11897</v>
      </c>
      <c r="G6267" s="3" t="s">
        <v>11898</v>
      </c>
      <c r="H6267" s="3"/>
    </row>
    <row r="6268" ht="15.75" customHeight="1">
      <c r="A6268" s="2">
        <v>45747.0</v>
      </c>
      <c r="B6268" s="3" t="s">
        <v>57</v>
      </c>
      <c r="C6268" s="3" t="s">
        <v>80</v>
      </c>
      <c r="D6268" s="3" t="s">
        <v>68</v>
      </c>
      <c r="E6268" s="3" t="s">
        <v>59</v>
      </c>
      <c r="F6268" s="3" t="s">
        <v>11899</v>
      </c>
      <c r="G6268" s="3" t="s">
        <v>11900</v>
      </c>
      <c r="H6268" s="3"/>
    </row>
    <row r="6269" ht="15.75" customHeight="1">
      <c r="A6269" s="2">
        <v>45747.0</v>
      </c>
      <c r="B6269" s="3" t="s">
        <v>13</v>
      </c>
      <c r="C6269" s="3" t="s">
        <v>169</v>
      </c>
      <c r="D6269" s="3" t="s">
        <v>68</v>
      </c>
      <c r="E6269" s="3" t="s">
        <v>59</v>
      </c>
      <c r="F6269" s="3" t="s">
        <v>11901</v>
      </c>
      <c r="G6269" s="3" t="s">
        <v>11902</v>
      </c>
      <c r="H6269" s="3"/>
    </row>
    <row r="6270" ht="15.75" customHeight="1">
      <c r="A6270" s="2">
        <v>45747.0</v>
      </c>
      <c r="B6270" s="3" t="s">
        <v>13</v>
      </c>
      <c r="C6270" s="3" t="s">
        <v>14</v>
      </c>
      <c r="D6270" s="3" t="s">
        <v>68</v>
      </c>
      <c r="E6270" s="3" t="s">
        <v>20</v>
      </c>
      <c r="F6270" s="3" t="s">
        <v>11903</v>
      </c>
      <c r="G6270" s="3" t="s">
        <v>11904</v>
      </c>
      <c r="H6270" s="3"/>
    </row>
    <row r="6271" ht="15.75" customHeight="1">
      <c r="A6271" s="2">
        <v>45747.0</v>
      </c>
      <c r="B6271" s="3" t="s">
        <v>57</v>
      </c>
      <c r="C6271" s="3" t="s">
        <v>85</v>
      </c>
      <c r="D6271" s="3" t="s">
        <v>38</v>
      </c>
      <c r="E6271" s="3" t="s">
        <v>20</v>
      </c>
      <c r="F6271" s="3" t="s">
        <v>11905</v>
      </c>
      <c r="G6271" s="3" t="s">
        <v>4430</v>
      </c>
      <c r="H6271" s="3"/>
    </row>
    <row r="6272" ht="15.75" customHeight="1">
      <c r="A6272" s="2">
        <v>45747.0</v>
      </c>
      <c r="B6272" s="3" t="s">
        <v>57</v>
      </c>
      <c r="C6272" s="3" t="s">
        <v>80</v>
      </c>
      <c r="D6272" s="3" t="s">
        <v>63</v>
      </c>
      <c r="E6272" s="3" t="s">
        <v>59</v>
      </c>
      <c r="F6272" s="3" t="s">
        <v>11906</v>
      </c>
      <c r="G6272" s="3" t="s">
        <v>11907</v>
      </c>
      <c r="H6272" s="3"/>
    </row>
    <row r="6273" ht="15.75" customHeight="1">
      <c r="A6273" s="2">
        <v>45747.0</v>
      </c>
      <c r="B6273" s="3" t="s">
        <v>57</v>
      </c>
      <c r="C6273" s="3" t="s">
        <v>80</v>
      </c>
      <c r="D6273" s="3" t="s">
        <v>9</v>
      </c>
      <c r="E6273" s="3" t="s">
        <v>20</v>
      </c>
      <c r="F6273" s="3" t="s">
        <v>6647</v>
      </c>
      <c r="G6273" s="3" t="s">
        <v>11908</v>
      </c>
      <c r="H6273" s="3"/>
    </row>
    <row r="6274" ht="15.75" customHeight="1">
      <c r="A6274" s="2">
        <v>45747.0</v>
      </c>
      <c r="B6274" s="3" t="s">
        <v>57</v>
      </c>
      <c r="C6274" s="3" t="s">
        <v>80</v>
      </c>
      <c r="D6274" s="3" t="s">
        <v>19</v>
      </c>
      <c r="E6274" s="3" t="s">
        <v>59</v>
      </c>
      <c r="F6274" s="3" t="s">
        <v>11909</v>
      </c>
      <c r="G6274" s="3" t="s">
        <v>8005</v>
      </c>
      <c r="H6274" s="3"/>
    </row>
    <row r="6275" ht="15.75" customHeight="1">
      <c r="A6275" s="2">
        <v>45747.0</v>
      </c>
      <c r="B6275" s="3" t="s">
        <v>57</v>
      </c>
      <c r="C6275" s="3" t="s">
        <v>71</v>
      </c>
      <c r="D6275" s="3" t="s">
        <v>63</v>
      </c>
      <c r="E6275" s="3" t="s">
        <v>59</v>
      </c>
      <c r="F6275" s="3" t="s">
        <v>11910</v>
      </c>
      <c r="G6275" s="3" t="s">
        <v>11911</v>
      </c>
      <c r="H6275" s="3"/>
    </row>
    <row r="6276" ht="15.75" customHeight="1">
      <c r="A6276" s="2">
        <v>45747.0</v>
      </c>
      <c r="B6276" s="3" t="s">
        <v>57</v>
      </c>
      <c r="C6276" s="3" t="s">
        <v>71</v>
      </c>
      <c r="D6276" s="3" t="s">
        <v>38</v>
      </c>
      <c r="E6276" s="3" t="s">
        <v>59</v>
      </c>
      <c r="F6276" s="3" t="s">
        <v>11912</v>
      </c>
      <c r="G6276" s="3" t="s">
        <v>11913</v>
      </c>
      <c r="H6276" s="3"/>
    </row>
    <row r="6277" ht="15.75" customHeight="1">
      <c r="A6277" s="2">
        <v>45747.0</v>
      </c>
      <c r="B6277" s="3" t="s">
        <v>57</v>
      </c>
      <c r="C6277" s="3" t="s">
        <v>71</v>
      </c>
      <c r="D6277" s="3" t="s">
        <v>19</v>
      </c>
      <c r="E6277" s="3" t="s">
        <v>59</v>
      </c>
      <c r="F6277" s="3" t="s">
        <v>11914</v>
      </c>
      <c r="G6277" s="3" t="s">
        <v>11915</v>
      </c>
      <c r="H6277" s="3"/>
    </row>
    <row r="6278" ht="15.75" customHeight="1">
      <c r="A6278" s="2">
        <v>45747.0</v>
      </c>
      <c r="B6278" s="3" t="s">
        <v>57</v>
      </c>
      <c r="C6278" s="3" t="s">
        <v>71</v>
      </c>
      <c r="D6278" s="3" t="s">
        <v>23</v>
      </c>
      <c r="E6278" s="3" t="s">
        <v>59</v>
      </c>
      <c r="F6278" s="3" t="s">
        <v>11916</v>
      </c>
      <c r="G6278" s="3" t="s">
        <v>11917</v>
      </c>
      <c r="H6278" s="3"/>
    </row>
    <row r="6279" ht="15.75" customHeight="1">
      <c r="A6279" s="2">
        <v>45747.0</v>
      </c>
      <c r="B6279" s="3" t="s">
        <v>57</v>
      </c>
      <c r="C6279" s="4" t="s">
        <v>62</v>
      </c>
      <c r="D6279" s="3" t="s">
        <v>63</v>
      </c>
      <c r="E6279" s="3" t="s">
        <v>59</v>
      </c>
      <c r="F6279" s="3" t="s">
        <v>11918</v>
      </c>
      <c r="G6279" s="3" t="s">
        <v>11919</v>
      </c>
      <c r="H6279" s="3"/>
    </row>
    <row r="6280" ht="15.75" customHeight="1">
      <c r="A6280" s="2">
        <v>45747.0</v>
      </c>
      <c r="B6280" s="3" t="s">
        <v>57</v>
      </c>
      <c r="C6280" s="4" t="s">
        <v>62</v>
      </c>
      <c r="D6280" s="3" t="s">
        <v>63</v>
      </c>
      <c r="E6280" s="3" t="s">
        <v>59</v>
      </c>
      <c r="F6280" s="3" t="s">
        <v>11920</v>
      </c>
      <c r="G6280" s="3" t="s">
        <v>11921</v>
      </c>
      <c r="H6280" s="3"/>
    </row>
    <row r="6281" ht="15.75" customHeight="1">
      <c r="A6281" s="2">
        <v>45747.0</v>
      </c>
      <c r="B6281" s="3" t="s">
        <v>57</v>
      </c>
      <c r="C6281" s="3" t="s">
        <v>58</v>
      </c>
      <c r="D6281" s="3" t="s">
        <v>38</v>
      </c>
      <c r="E6281" s="3" t="s">
        <v>20</v>
      </c>
      <c r="F6281" s="3" t="s">
        <v>11922</v>
      </c>
      <c r="G6281" s="3" t="s">
        <v>11923</v>
      </c>
      <c r="H6281" s="3"/>
    </row>
    <row r="6282" ht="15.75" customHeight="1">
      <c r="A6282" s="2">
        <v>45747.0</v>
      </c>
      <c r="B6282" s="3" t="s">
        <v>57</v>
      </c>
      <c r="C6282" s="3" t="s">
        <v>58</v>
      </c>
      <c r="D6282" s="3" t="s">
        <v>26</v>
      </c>
      <c r="E6282" s="3" t="s">
        <v>59</v>
      </c>
      <c r="F6282" s="3" t="s">
        <v>7275</v>
      </c>
      <c r="G6282" s="3" t="s">
        <v>6100</v>
      </c>
      <c r="H6282" s="3"/>
    </row>
    <row r="6283" ht="15.75" customHeight="1">
      <c r="A6283" s="2">
        <v>45747.0</v>
      </c>
      <c r="B6283" s="3" t="s">
        <v>57</v>
      </c>
      <c r="C6283" s="3" t="s">
        <v>58</v>
      </c>
      <c r="D6283" s="3" t="s">
        <v>38</v>
      </c>
      <c r="E6283" s="3" t="s">
        <v>20</v>
      </c>
      <c r="F6283" s="3" t="s">
        <v>469</v>
      </c>
      <c r="G6283" s="3" t="s">
        <v>11924</v>
      </c>
      <c r="H6283" s="3"/>
    </row>
    <row r="6284" ht="15.75" customHeight="1">
      <c r="A6284" s="2">
        <v>45747.0</v>
      </c>
      <c r="B6284" s="3" t="s">
        <v>57</v>
      </c>
      <c r="C6284" s="3" t="s">
        <v>58</v>
      </c>
      <c r="D6284" s="3" t="s">
        <v>63</v>
      </c>
      <c r="E6284" s="3" t="s">
        <v>59</v>
      </c>
      <c r="F6284" s="3" t="s">
        <v>11925</v>
      </c>
      <c r="G6284" s="3" t="s">
        <v>11926</v>
      </c>
      <c r="H6284" s="3"/>
    </row>
    <row r="6285" ht="15.75" customHeight="1">
      <c r="A6285" s="2">
        <v>45747.0</v>
      </c>
      <c r="B6285" s="3" t="s">
        <v>13</v>
      </c>
      <c r="C6285" s="3" t="s">
        <v>169</v>
      </c>
      <c r="D6285" s="3" t="s">
        <v>34</v>
      </c>
      <c r="E6285" s="3" t="s">
        <v>15</v>
      </c>
      <c r="F6285" s="3" t="s">
        <v>11927</v>
      </c>
      <c r="G6285" s="3" t="s">
        <v>11928</v>
      </c>
      <c r="H6285" s="3"/>
    </row>
    <row r="6286" ht="15.75" customHeight="1">
      <c r="A6286" s="2">
        <v>45747.0</v>
      </c>
      <c r="B6286" s="3" t="s">
        <v>92</v>
      </c>
      <c r="C6286" s="3" t="s">
        <v>93</v>
      </c>
      <c r="D6286" s="3" t="s">
        <v>63</v>
      </c>
      <c r="E6286" s="3" t="s">
        <v>15</v>
      </c>
      <c r="F6286" s="3" t="s">
        <v>11929</v>
      </c>
      <c r="G6286" s="3" t="s">
        <v>11930</v>
      </c>
      <c r="H6286" s="3"/>
    </row>
    <row r="6287" ht="15.75" customHeight="1">
      <c r="A6287" s="2">
        <v>45747.0</v>
      </c>
      <c r="B6287" s="3" t="s">
        <v>57</v>
      </c>
      <c r="C6287" s="3" t="s">
        <v>85</v>
      </c>
      <c r="D6287" s="3" t="s">
        <v>38</v>
      </c>
      <c r="E6287" s="3" t="s">
        <v>20</v>
      </c>
      <c r="F6287" s="3" t="s">
        <v>11931</v>
      </c>
      <c r="G6287" s="3" t="s">
        <v>11932</v>
      </c>
      <c r="H6287" s="3"/>
    </row>
    <row r="6288" ht="15.75" customHeight="1">
      <c r="A6288" s="2">
        <v>45747.0</v>
      </c>
      <c r="B6288" s="3" t="s">
        <v>92</v>
      </c>
      <c r="C6288" s="3" t="s">
        <v>93</v>
      </c>
      <c r="D6288" s="3" t="s">
        <v>34</v>
      </c>
      <c r="E6288" s="3" t="s">
        <v>101</v>
      </c>
      <c r="F6288" s="3" t="s">
        <v>11933</v>
      </c>
      <c r="G6288" s="3" t="s">
        <v>11934</v>
      </c>
      <c r="H6288" s="3"/>
    </row>
    <row r="6289" ht="15.75" customHeight="1">
      <c r="A6289" s="2">
        <v>45747.0</v>
      </c>
      <c r="B6289" s="3" t="s">
        <v>7</v>
      </c>
      <c r="C6289" s="3" t="s">
        <v>126</v>
      </c>
      <c r="D6289" s="3" t="s">
        <v>26</v>
      </c>
      <c r="E6289" s="3" t="s">
        <v>10</v>
      </c>
      <c r="F6289" s="3" t="s">
        <v>11935</v>
      </c>
      <c r="G6289" s="3" t="s">
        <v>11936</v>
      </c>
      <c r="H6289" s="3"/>
    </row>
    <row r="6290" ht="15.75" customHeight="1">
      <c r="A6290" s="2">
        <v>45747.0</v>
      </c>
      <c r="B6290" s="3" t="s">
        <v>7</v>
      </c>
      <c r="C6290" s="3" t="s">
        <v>126</v>
      </c>
      <c r="D6290" s="3" t="s">
        <v>38</v>
      </c>
      <c r="E6290" s="3" t="s">
        <v>15</v>
      </c>
      <c r="F6290" s="3" t="s">
        <v>11937</v>
      </c>
      <c r="G6290" s="3" t="s">
        <v>9166</v>
      </c>
      <c r="H6290" s="3"/>
    </row>
    <row r="6291" ht="15.75" customHeight="1">
      <c r="A6291" s="2">
        <v>45747.0</v>
      </c>
      <c r="B6291" s="3" t="s">
        <v>7</v>
      </c>
      <c r="C6291" s="3" t="s">
        <v>118</v>
      </c>
      <c r="D6291" s="3" t="s">
        <v>63</v>
      </c>
      <c r="E6291" s="3" t="s">
        <v>20</v>
      </c>
      <c r="F6291" s="3" t="s">
        <v>11938</v>
      </c>
      <c r="G6291" s="3" t="s">
        <v>11939</v>
      </c>
      <c r="H6291" s="3"/>
    </row>
    <row r="6292" ht="15.75" customHeight="1">
      <c r="A6292" s="2">
        <v>45747.0</v>
      </c>
      <c r="B6292" s="3" t="s">
        <v>7</v>
      </c>
      <c r="C6292" s="3" t="s">
        <v>118</v>
      </c>
      <c r="D6292" s="3" t="s">
        <v>26</v>
      </c>
      <c r="E6292" s="3" t="s">
        <v>258</v>
      </c>
      <c r="F6292" s="3" t="s">
        <v>11940</v>
      </c>
      <c r="G6292" s="3" t="s">
        <v>11941</v>
      </c>
      <c r="H6292" s="3"/>
    </row>
    <row r="6293" ht="15.75" customHeight="1">
      <c r="A6293" s="2">
        <v>45747.0</v>
      </c>
      <c r="B6293" s="3" t="s">
        <v>7</v>
      </c>
      <c r="C6293" s="3" t="s">
        <v>118</v>
      </c>
      <c r="D6293" s="3" t="s">
        <v>19</v>
      </c>
      <c r="E6293" s="3" t="s">
        <v>15</v>
      </c>
      <c r="F6293" s="3" t="s">
        <v>11942</v>
      </c>
      <c r="G6293" s="3" t="s">
        <v>11943</v>
      </c>
      <c r="H6293" s="3"/>
    </row>
    <row r="6294" ht="15.75" customHeight="1">
      <c r="A6294" s="2">
        <v>45747.0</v>
      </c>
      <c r="B6294" s="3" t="s">
        <v>7</v>
      </c>
      <c r="C6294" s="3" t="s">
        <v>118</v>
      </c>
      <c r="D6294" s="3" t="s">
        <v>38</v>
      </c>
      <c r="E6294" s="3" t="s">
        <v>101</v>
      </c>
      <c r="F6294" s="3" t="s">
        <v>11944</v>
      </c>
      <c r="G6294" s="3" t="s">
        <v>11945</v>
      </c>
      <c r="H6294" s="3"/>
    </row>
    <row r="6295" ht="15.75" customHeight="1">
      <c r="A6295" s="2">
        <v>45747.0</v>
      </c>
      <c r="B6295" s="3" t="s">
        <v>7</v>
      </c>
      <c r="C6295" s="3" t="s">
        <v>118</v>
      </c>
      <c r="D6295" s="3" t="s">
        <v>38</v>
      </c>
      <c r="E6295" s="3" t="s">
        <v>101</v>
      </c>
      <c r="F6295" s="3" t="s">
        <v>11946</v>
      </c>
      <c r="G6295" s="3" t="s">
        <v>11947</v>
      </c>
      <c r="H6295" s="3"/>
    </row>
    <row r="6296" ht="15.75" customHeight="1">
      <c r="A6296" s="2">
        <v>45747.0</v>
      </c>
      <c r="B6296" s="3" t="s">
        <v>7</v>
      </c>
      <c r="C6296" s="3" t="s">
        <v>106</v>
      </c>
      <c r="D6296" s="3" t="s">
        <v>38</v>
      </c>
      <c r="E6296" s="3" t="s">
        <v>101</v>
      </c>
      <c r="F6296" s="3" t="s">
        <v>11948</v>
      </c>
      <c r="G6296" s="3" t="s">
        <v>11949</v>
      </c>
      <c r="H6296" s="3"/>
    </row>
    <row r="6297" ht="15.75" customHeight="1">
      <c r="A6297" s="2">
        <v>45747.0</v>
      </c>
      <c r="B6297" s="3" t="s">
        <v>7</v>
      </c>
      <c r="C6297" s="3" t="s">
        <v>106</v>
      </c>
      <c r="D6297" s="3" t="s">
        <v>23</v>
      </c>
      <c r="E6297" s="3" t="s">
        <v>20</v>
      </c>
      <c r="F6297" s="3" t="s">
        <v>11950</v>
      </c>
      <c r="G6297" s="3" t="s">
        <v>11951</v>
      </c>
      <c r="H6297" s="3"/>
    </row>
    <row r="6298" ht="15.75" customHeight="1">
      <c r="A6298" s="2">
        <v>45747.0</v>
      </c>
      <c r="B6298" s="3" t="s">
        <v>7</v>
      </c>
      <c r="C6298" s="3" t="s">
        <v>106</v>
      </c>
      <c r="D6298" s="3" t="s">
        <v>9</v>
      </c>
      <c r="E6298" s="3" t="s">
        <v>10</v>
      </c>
      <c r="F6298" s="3" t="s">
        <v>11952</v>
      </c>
      <c r="G6298" s="3" t="s">
        <v>6834</v>
      </c>
      <c r="H6298" s="3"/>
    </row>
    <row r="6299" ht="15.75" customHeight="1">
      <c r="A6299" s="2">
        <v>45747.0</v>
      </c>
      <c r="B6299" s="3" t="s">
        <v>7</v>
      </c>
      <c r="C6299" s="3" t="s">
        <v>106</v>
      </c>
      <c r="D6299" s="3" t="s">
        <v>19</v>
      </c>
      <c r="E6299" s="3" t="s">
        <v>20</v>
      </c>
      <c r="F6299" s="3" t="s">
        <v>11953</v>
      </c>
      <c r="G6299" s="3" t="s">
        <v>11954</v>
      </c>
      <c r="H6299" s="3"/>
    </row>
    <row r="6300" ht="15.75" customHeight="1">
      <c r="A6300" s="2">
        <v>45747.0</v>
      </c>
      <c r="B6300" s="3" t="s">
        <v>7</v>
      </c>
      <c r="C6300" s="3" t="s">
        <v>8</v>
      </c>
      <c r="D6300" s="3" t="s">
        <v>38</v>
      </c>
      <c r="E6300" s="3" t="s">
        <v>101</v>
      </c>
      <c r="F6300" s="3" t="s">
        <v>11955</v>
      </c>
      <c r="G6300" s="3" t="s">
        <v>11956</v>
      </c>
      <c r="H6300" s="3"/>
    </row>
    <row r="6301" ht="15.75" customHeight="1">
      <c r="A6301" s="2">
        <v>45747.0</v>
      </c>
      <c r="B6301" s="3" t="s">
        <v>7</v>
      </c>
      <c r="C6301" s="3" t="s">
        <v>8</v>
      </c>
      <c r="D6301" s="3" t="s">
        <v>9</v>
      </c>
      <c r="E6301" s="3" t="s">
        <v>10</v>
      </c>
      <c r="F6301" s="3" t="s">
        <v>11957</v>
      </c>
      <c r="G6301" s="3" t="s">
        <v>11958</v>
      </c>
      <c r="H6301" s="3"/>
    </row>
    <row r="6302" ht="15.75" customHeight="1">
      <c r="A6302" s="2">
        <v>45747.0</v>
      </c>
      <c r="B6302" s="3" t="s">
        <v>7</v>
      </c>
      <c r="C6302" s="3" t="s">
        <v>8</v>
      </c>
      <c r="D6302" s="3" t="s">
        <v>26</v>
      </c>
      <c r="E6302" s="3" t="s">
        <v>258</v>
      </c>
      <c r="F6302" s="3" t="s">
        <v>11959</v>
      </c>
      <c r="G6302" s="3" t="s">
        <v>11960</v>
      </c>
      <c r="H6302" s="3"/>
    </row>
    <row r="6303" ht="15.75" customHeight="1">
      <c r="A6303" s="2">
        <v>45747.0</v>
      </c>
      <c r="B6303" s="3" t="s">
        <v>7</v>
      </c>
      <c r="C6303" s="3" t="s">
        <v>8</v>
      </c>
      <c r="D6303" s="3" t="s">
        <v>68</v>
      </c>
      <c r="E6303" s="3" t="s">
        <v>15</v>
      </c>
      <c r="F6303" s="3" t="s">
        <v>11961</v>
      </c>
      <c r="G6303" s="3" t="s">
        <v>11962</v>
      </c>
      <c r="H6303" s="3"/>
    </row>
    <row r="6304" ht="15.75" customHeight="1">
      <c r="A6304" s="2">
        <v>45747.0</v>
      </c>
      <c r="B6304" s="3" t="s">
        <v>7</v>
      </c>
      <c r="C6304" s="3" t="s">
        <v>126</v>
      </c>
      <c r="D6304" s="3" t="s">
        <v>19</v>
      </c>
      <c r="E6304" s="3" t="s">
        <v>20</v>
      </c>
      <c r="F6304" s="3" t="s">
        <v>11963</v>
      </c>
      <c r="G6304" s="3" t="s">
        <v>4672</v>
      </c>
      <c r="H6304" s="3"/>
    </row>
    <row r="6305" ht="15.75" customHeight="1">
      <c r="A6305" s="2">
        <v>45747.0</v>
      </c>
      <c r="B6305" s="3" t="s">
        <v>7</v>
      </c>
      <c r="C6305" s="3" t="s">
        <v>131</v>
      </c>
      <c r="D6305" s="3" t="s">
        <v>23</v>
      </c>
      <c r="E6305" s="3" t="s">
        <v>20</v>
      </c>
      <c r="F6305" s="3" t="s">
        <v>11964</v>
      </c>
      <c r="G6305" s="3" t="s">
        <v>11965</v>
      </c>
      <c r="H6305" s="3"/>
    </row>
    <row r="6306" ht="15.75" customHeight="1">
      <c r="A6306" s="2">
        <v>45747.0</v>
      </c>
      <c r="B6306" s="3" t="s">
        <v>92</v>
      </c>
      <c r="C6306" s="3" t="s">
        <v>93</v>
      </c>
      <c r="D6306" s="3" t="s">
        <v>19</v>
      </c>
      <c r="E6306" s="3" t="s">
        <v>20</v>
      </c>
      <c r="F6306" s="3" t="s">
        <v>11966</v>
      </c>
      <c r="G6306" s="3" t="s">
        <v>11967</v>
      </c>
      <c r="H6306" s="3"/>
    </row>
    <row r="6307" ht="15.75" customHeight="1">
      <c r="A6307" s="2">
        <v>45747.0</v>
      </c>
      <c r="B6307" s="3" t="s">
        <v>92</v>
      </c>
      <c r="C6307" s="3" t="s">
        <v>158</v>
      </c>
      <c r="D6307" s="3" t="s">
        <v>38</v>
      </c>
      <c r="E6307" s="3" t="s">
        <v>15</v>
      </c>
      <c r="F6307" s="3" t="s">
        <v>11968</v>
      </c>
      <c r="G6307" s="3" t="s">
        <v>3903</v>
      </c>
      <c r="H6307" s="3"/>
    </row>
    <row r="6308" ht="15.75" customHeight="1">
      <c r="A6308" s="2">
        <v>45747.0</v>
      </c>
      <c r="B6308" s="3" t="s">
        <v>92</v>
      </c>
      <c r="C6308" s="3" t="s">
        <v>93</v>
      </c>
      <c r="D6308" s="3" t="s">
        <v>34</v>
      </c>
      <c r="E6308" s="3" t="s">
        <v>15</v>
      </c>
      <c r="F6308" s="3" t="s">
        <v>11969</v>
      </c>
      <c r="G6308" s="3" t="s">
        <v>11970</v>
      </c>
      <c r="H6308" s="3"/>
    </row>
    <row r="6309" ht="15.75" customHeight="1">
      <c r="A6309" s="2">
        <v>45747.0</v>
      </c>
      <c r="B6309" s="3" t="s">
        <v>92</v>
      </c>
      <c r="C6309" s="3" t="s">
        <v>93</v>
      </c>
      <c r="D6309" s="3" t="s">
        <v>26</v>
      </c>
      <c r="E6309" s="3" t="s">
        <v>15</v>
      </c>
      <c r="F6309" s="3" t="s">
        <v>11971</v>
      </c>
      <c r="G6309" s="3" t="s">
        <v>11972</v>
      </c>
      <c r="H6309" s="3"/>
    </row>
    <row r="6310" ht="15.75" customHeight="1">
      <c r="A6310" s="2">
        <v>45747.0</v>
      </c>
      <c r="B6310" s="3" t="s">
        <v>92</v>
      </c>
      <c r="C6310" s="3" t="s">
        <v>98</v>
      </c>
      <c r="D6310" s="3" t="s">
        <v>38</v>
      </c>
      <c r="E6310" s="3" t="s">
        <v>15</v>
      </c>
      <c r="F6310" s="3" t="s">
        <v>11973</v>
      </c>
      <c r="G6310" s="3" t="s">
        <v>11974</v>
      </c>
      <c r="H6310" s="3"/>
    </row>
    <row r="6311" ht="15.75" customHeight="1">
      <c r="A6311" s="2">
        <v>45747.0</v>
      </c>
      <c r="B6311" s="3" t="s">
        <v>92</v>
      </c>
      <c r="C6311" s="3" t="s">
        <v>98</v>
      </c>
      <c r="D6311" s="3" t="s">
        <v>19</v>
      </c>
      <c r="E6311" s="3" t="s">
        <v>20</v>
      </c>
      <c r="F6311" s="3" t="s">
        <v>11975</v>
      </c>
      <c r="G6311" s="3" t="s">
        <v>11976</v>
      </c>
      <c r="H6311" s="3"/>
    </row>
    <row r="6312" ht="15.75" customHeight="1">
      <c r="A6312" s="2">
        <v>45747.0</v>
      </c>
      <c r="B6312" s="3" t="s">
        <v>92</v>
      </c>
      <c r="C6312" s="3" t="s">
        <v>98</v>
      </c>
      <c r="D6312" s="3" t="s">
        <v>68</v>
      </c>
      <c r="E6312" s="3" t="s">
        <v>20</v>
      </c>
      <c r="F6312" s="3" t="s">
        <v>4245</v>
      </c>
      <c r="G6312" s="3" t="s">
        <v>11977</v>
      </c>
      <c r="H6312" s="3"/>
    </row>
    <row r="6313" ht="15.75" customHeight="1">
      <c r="A6313" s="2">
        <v>45747.0</v>
      </c>
      <c r="B6313" s="3" t="s">
        <v>92</v>
      </c>
      <c r="C6313" s="3" t="s">
        <v>144</v>
      </c>
      <c r="D6313" s="3" t="s">
        <v>9</v>
      </c>
      <c r="E6313" s="3" t="s">
        <v>109</v>
      </c>
      <c r="F6313" s="3" t="s">
        <v>11978</v>
      </c>
      <c r="G6313" s="3" t="s">
        <v>11979</v>
      </c>
      <c r="H6313" s="3"/>
    </row>
    <row r="6314" ht="15.75" customHeight="1">
      <c r="A6314" s="2">
        <v>45747.0</v>
      </c>
      <c r="B6314" s="3" t="s">
        <v>92</v>
      </c>
      <c r="C6314" s="3" t="s">
        <v>144</v>
      </c>
      <c r="D6314" s="3" t="s">
        <v>26</v>
      </c>
      <c r="E6314" s="3" t="s">
        <v>15</v>
      </c>
      <c r="F6314" s="3" t="s">
        <v>11980</v>
      </c>
      <c r="G6314" s="3" t="s">
        <v>11981</v>
      </c>
      <c r="H6314" s="3"/>
    </row>
    <row r="6315" ht="15.75" customHeight="1">
      <c r="A6315" s="2">
        <v>45747.0</v>
      </c>
      <c r="B6315" s="3" t="s">
        <v>7</v>
      </c>
      <c r="C6315" s="3" t="s">
        <v>131</v>
      </c>
      <c r="D6315" s="3" t="s">
        <v>19</v>
      </c>
      <c r="E6315" s="3" t="s">
        <v>15</v>
      </c>
      <c r="F6315" s="3" t="s">
        <v>9568</v>
      </c>
      <c r="G6315" s="3" t="s">
        <v>11982</v>
      </c>
      <c r="H6315" s="3"/>
    </row>
    <row r="6316" ht="15.75" customHeight="1">
      <c r="A6316" s="2">
        <v>45747.0</v>
      </c>
      <c r="B6316" s="3" t="s">
        <v>92</v>
      </c>
      <c r="C6316" s="4" t="s">
        <v>149</v>
      </c>
      <c r="D6316" s="3" t="s">
        <v>26</v>
      </c>
      <c r="E6316" s="3" t="s">
        <v>15</v>
      </c>
      <c r="F6316" s="3" t="s">
        <v>2506</v>
      </c>
      <c r="G6316" s="3" t="s">
        <v>11983</v>
      </c>
      <c r="H6316" s="3"/>
    </row>
    <row r="6317" ht="15.75" customHeight="1">
      <c r="A6317" s="2">
        <v>45747.0</v>
      </c>
      <c r="B6317" s="3" t="s">
        <v>92</v>
      </c>
      <c r="C6317" s="4" t="s">
        <v>149</v>
      </c>
      <c r="D6317" s="3" t="s">
        <v>34</v>
      </c>
      <c r="E6317" s="3" t="s">
        <v>101</v>
      </c>
      <c r="F6317" s="3" t="s">
        <v>11984</v>
      </c>
      <c r="G6317" s="3" t="s">
        <v>11985</v>
      </c>
      <c r="H6317" s="3"/>
    </row>
    <row r="6318" ht="15.75" customHeight="1">
      <c r="A6318" s="2">
        <v>45747.0</v>
      </c>
      <c r="B6318" s="3" t="s">
        <v>92</v>
      </c>
      <c r="C6318" s="4" t="s">
        <v>149</v>
      </c>
      <c r="D6318" s="3" t="s">
        <v>38</v>
      </c>
      <c r="E6318" s="3" t="s">
        <v>15</v>
      </c>
      <c r="F6318" s="3" t="s">
        <v>4454</v>
      </c>
      <c r="G6318" s="3" t="s">
        <v>11986</v>
      </c>
      <c r="H6318" s="3"/>
    </row>
    <row r="6319" ht="15.75" customHeight="1">
      <c r="A6319" s="2">
        <v>45747.0</v>
      </c>
      <c r="B6319" s="3" t="s">
        <v>92</v>
      </c>
      <c r="C6319" s="4" t="s">
        <v>149</v>
      </c>
      <c r="D6319" s="3" t="s">
        <v>68</v>
      </c>
      <c r="E6319" s="3" t="s">
        <v>20</v>
      </c>
      <c r="F6319" s="3" t="s">
        <v>11987</v>
      </c>
      <c r="G6319" s="3" t="s">
        <v>11988</v>
      </c>
      <c r="H6319" s="3"/>
    </row>
    <row r="6320" ht="15.75" customHeight="1">
      <c r="A6320" s="2">
        <v>45747.0</v>
      </c>
      <c r="B6320" s="3" t="s">
        <v>92</v>
      </c>
      <c r="C6320" s="4" t="s">
        <v>149</v>
      </c>
      <c r="D6320" s="3" t="s">
        <v>23</v>
      </c>
      <c r="E6320" s="3" t="s">
        <v>20</v>
      </c>
      <c r="F6320" s="3" t="s">
        <v>1342</v>
      </c>
      <c r="G6320" s="3" t="s">
        <v>11989</v>
      </c>
      <c r="H6320" s="3"/>
    </row>
    <row r="6321" ht="15.75" customHeight="1">
      <c r="A6321" s="2">
        <v>45747.0</v>
      </c>
      <c r="B6321" s="3" t="s">
        <v>92</v>
      </c>
      <c r="C6321" s="3" t="s">
        <v>158</v>
      </c>
      <c r="D6321" s="3" t="s">
        <v>34</v>
      </c>
      <c r="E6321" s="3" t="s">
        <v>101</v>
      </c>
      <c r="F6321" s="3" t="s">
        <v>11990</v>
      </c>
      <c r="G6321" s="3" t="s">
        <v>11991</v>
      </c>
      <c r="H6321" s="3"/>
    </row>
    <row r="6322" ht="15.75" customHeight="1">
      <c r="A6322" s="2">
        <v>45747.0</v>
      </c>
      <c r="B6322" s="3" t="s">
        <v>92</v>
      </c>
      <c r="C6322" s="3" t="s">
        <v>158</v>
      </c>
      <c r="D6322" s="3" t="s">
        <v>34</v>
      </c>
      <c r="E6322" s="3" t="s">
        <v>101</v>
      </c>
      <c r="F6322" s="3" t="s">
        <v>11992</v>
      </c>
      <c r="G6322" s="3" t="s">
        <v>11993</v>
      </c>
      <c r="H6322" s="3"/>
    </row>
    <row r="6323" ht="15.75" customHeight="1">
      <c r="A6323" s="2">
        <v>45747.0</v>
      </c>
      <c r="B6323" s="3" t="s">
        <v>92</v>
      </c>
      <c r="C6323" s="3" t="s">
        <v>144</v>
      </c>
      <c r="D6323" s="3" t="s">
        <v>26</v>
      </c>
      <c r="E6323" s="3" t="s">
        <v>15</v>
      </c>
      <c r="F6323" s="3" t="s">
        <v>265</v>
      </c>
      <c r="G6323" s="3" t="s">
        <v>11994</v>
      </c>
      <c r="H6323" s="3"/>
    </row>
    <row r="6324" ht="15.75" customHeight="1">
      <c r="A6324" s="2">
        <v>45748.0</v>
      </c>
      <c r="B6324" s="3" t="s">
        <v>13</v>
      </c>
      <c r="C6324" s="3" t="s">
        <v>37</v>
      </c>
      <c r="D6324" s="3" t="s">
        <v>9</v>
      </c>
      <c r="E6324" s="3" t="s">
        <v>20</v>
      </c>
      <c r="F6324" s="3" t="s">
        <v>11995</v>
      </c>
      <c r="G6324" s="3" t="s">
        <v>11996</v>
      </c>
      <c r="H6324" s="3"/>
    </row>
    <row r="6325" ht="15.75" customHeight="1">
      <c r="A6325" s="2">
        <v>45748.0</v>
      </c>
      <c r="B6325" s="3" t="s">
        <v>13</v>
      </c>
      <c r="C6325" s="3" t="s">
        <v>37</v>
      </c>
      <c r="D6325" s="3" t="s">
        <v>68</v>
      </c>
      <c r="E6325" s="3" t="s">
        <v>59</v>
      </c>
      <c r="F6325" s="3" t="s">
        <v>11997</v>
      </c>
      <c r="G6325" s="3" t="s">
        <v>11998</v>
      </c>
      <c r="H6325" s="3"/>
    </row>
    <row r="6326" ht="15.75" customHeight="1">
      <c r="A6326" s="2">
        <v>45748.0</v>
      </c>
      <c r="B6326" s="3" t="s">
        <v>13</v>
      </c>
      <c r="C6326" s="3" t="s">
        <v>37</v>
      </c>
      <c r="D6326" s="3" t="s">
        <v>9</v>
      </c>
      <c r="E6326" s="3" t="s">
        <v>15</v>
      </c>
      <c r="F6326" s="3" t="s">
        <v>11999</v>
      </c>
      <c r="G6326" s="3" t="s">
        <v>12000</v>
      </c>
      <c r="H6326" s="3"/>
    </row>
    <row r="6327" ht="15.75" customHeight="1">
      <c r="A6327" s="2">
        <v>45748.0</v>
      </c>
      <c r="B6327" s="3" t="s">
        <v>13</v>
      </c>
      <c r="C6327" s="3" t="s">
        <v>37</v>
      </c>
      <c r="D6327" s="3" t="s">
        <v>9</v>
      </c>
      <c r="E6327" s="3" t="s">
        <v>20</v>
      </c>
      <c r="F6327" s="3" t="s">
        <v>12001</v>
      </c>
      <c r="G6327" s="3" t="s">
        <v>12002</v>
      </c>
      <c r="H6327" s="3"/>
    </row>
    <row r="6328" ht="15.75" customHeight="1">
      <c r="A6328" s="2">
        <v>45748.0</v>
      </c>
      <c r="B6328" s="3" t="s">
        <v>13</v>
      </c>
      <c r="C6328" s="3" t="s">
        <v>29</v>
      </c>
      <c r="D6328" s="3" t="s">
        <v>9</v>
      </c>
      <c r="E6328" s="3" t="s">
        <v>20</v>
      </c>
      <c r="F6328" s="3" t="s">
        <v>12003</v>
      </c>
      <c r="G6328" s="3" t="s">
        <v>12004</v>
      </c>
      <c r="H6328" s="3"/>
    </row>
    <row r="6329" ht="15.75" customHeight="1">
      <c r="A6329" s="2">
        <v>45748.0</v>
      </c>
      <c r="B6329" s="3" t="s">
        <v>13</v>
      </c>
      <c r="C6329" s="3" t="s">
        <v>29</v>
      </c>
      <c r="D6329" s="3" t="s">
        <v>38</v>
      </c>
      <c r="E6329" s="3" t="s">
        <v>20</v>
      </c>
      <c r="F6329" s="3" t="s">
        <v>12005</v>
      </c>
      <c r="G6329" s="3" t="s">
        <v>2997</v>
      </c>
      <c r="H6329" s="3"/>
    </row>
    <row r="6330" ht="15.75" customHeight="1">
      <c r="A6330" s="2">
        <v>45748.0</v>
      </c>
      <c r="B6330" s="3" t="s">
        <v>13</v>
      </c>
      <c r="C6330" s="3" t="s">
        <v>29</v>
      </c>
      <c r="D6330" s="3" t="s">
        <v>23</v>
      </c>
      <c r="E6330" s="3" t="s">
        <v>59</v>
      </c>
      <c r="F6330" s="3" t="s">
        <v>12006</v>
      </c>
      <c r="G6330" s="3" t="s">
        <v>12007</v>
      </c>
      <c r="H6330" s="3"/>
    </row>
    <row r="6331" ht="15.75" customHeight="1">
      <c r="A6331" s="2">
        <v>45748.0</v>
      </c>
      <c r="B6331" s="3" t="s">
        <v>13</v>
      </c>
      <c r="C6331" s="3" t="s">
        <v>14</v>
      </c>
      <c r="D6331" s="3" t="s">
        <v>38</v>
      </c>
      <c r="E6331" s="3" t="s">
        <v>20</v>
      </c>
      <c r="F6331" s="3" t="s">
        <v>12008</v>
      </c>
      <c r="G6331" s="3" t="s">
        <v>12009</v>
      </c>
      <c r="H6331" s="3"/>
    </row>
    <row r="6332" ht="15.75" customHeight="1">
      <c r="A6332" s="2">
        <v>45748.0</v>
      </c>
      <c r="B6332" s="3" t="s">
        <v>13</v>
      </c>
      <c r="C6332" s="3" t="s">
        <v>18</v>
      </c>
      <c r="D6332" s="3" t="s">
        <v>26</v>
      </c>
      <c r="E6332" s="3" t="s">
        <v>20</v>
      </c>
      <c r="F6332" s="3" t="s">
        <v>12010</v>
      </c>
      <c r="G6332" s="3" t="s">
        <v>12011</v>
      </c>
      <c r="H6332" s="3"/>
    </row>
    <row r="6333" ht="15.75" customHeight="1">
      <c r="A6333" s="2">
        <v>45748.0</v>
      </c>
      <c r="B6333" s="3" t="s">
        <v>13</v>
      </c>
      <c r="C6333" s="3" t="s">
        <v>14</v>
      </c>
      <c r="D6333" s="3" t="s">
        <v>34</v>
      </c>
      <c r="E6333" s="3" t="s">
        <v>20</v>
      </c>
      <c r="F6333" s="3" t="s">
        <v>12012</v>
      </c>
      <c r="G6333" s="3" t="s">
        <v>12013</v>
      </c>
      <c r="H6333" s="3"/>
    </row>
    <row r="6334" ht="15.75" customHeight="1">
      <c r="A6334" s="2">
        <v>45748.0</v>
      </c>
      <c r="B6334" s="3" t="s">
        <v>92</v>
      </c>
      <c r="C6334" s="3" t="s">
        <v>93</v>
      </c>
      <c r="D6334" s="3" t="s">
        <v>23</v>
      </c>
      <c r="E6334" s="3" t="s">
        <v>59</v>
      </c>
      <c r="F6334" s="3" t="s">
        <v>12014</v>
      </c>
      <c r="G6334" s="3" t="s">
        <v>12015</v>
      </c>
      <c r="H6334" s="3"/>
    </row>
    <row r="6335" ht="15.75" customHeight="1">
      <c r="A6335" s="2">
        <v>45748.0</v>
      </c>
      <c r="B6335" s="3" t="s">
        <v>92</v>
      </c>
      <c r="C6335" s="3" t="s">
        <v>93</v>
      </c>
      <c r="D6335" s="3" t="s">
        <v>9</v>
      </c>
      <c r="E6335" s="3" t="s">
        <v>15</v>
      </c>
      <c r="F6335" s="3" t="s">
        <v>12016</v>
      </c>
      <c r="G6335" s="3" t="s">
        <v>7682</v>
      </c>
      <c r="H6335" s="3"/>
    </row>
    <row r="6336" ht="15.75" customHeight="1">
      <c r="A6336" s="2">
        <v>45748.0</v>
      </c>
      <c r="B6336" s="3" t="s">
        <v>92</v>
      </c>
      <c r="C6336" s="3" t="s">
        <v>93</v>
      </c>
      <c r="D6336" s="3" t="s">
        <v>34</v>
      </c>
      <c r="E6336" s="3" t="s">
        <v>101</v>
      </c>
      <c r="F6336" s="3" t="s">
        <v>12017</v>
      </c>
      <c r="G6336" s="3" t="s">
        <v>532</v>
      </c>
      <c r="H6336" s="3"/>
    </row>
    <row r="6337" ht="15.75" customHeight="1">
      <c r="A6337" s="2">
        <v>45748.0</v>
      </c>
      <c r="B6337" s="3" t="s">
        <v>13</v>
      </c>
      <c r="C6337" s="3" t="s">
        <v>37</v>
      </c>
      <c r="D6337" s="3" t="s">
        <v>19</v>
      </c>
      <c r="E6337" s="3" t="s">
        <v>59</v>
      </c>
      <c r="F6337" s="3" t="s">
        <v>12018</v>
      </c>
      <c r="G6337" s="3" t="s">
        <v>12019</v>
      </c>
      <c r="H6337" s="3"/>
    </row>
    <row r="6338" ht="15.75" customHeight="1">
      <c r="A6338" s="2">
        <v>45748.0</v>
      </c>
      <c r="B6338" s="3" t="s">
        <v>13</v>
      </c>
      <c r="C6338" s="3" t="s">
        <v>18</v>
      </c>
      <c r="D6338" s="3" t="s">
        <v>34</v>
      </c>
      <c r="E6338" s="3" t="s">
        <v>15</v>
      </c>
      <c r="F6338" s="3" t="s">
        <v>12020</v>
      </c>
      <c r="G6338" s="3" t="s">
        <v>12021</v>
      </c>
      <c r="H6338" s="3"/>
    </row>
    <row r="6339" ht="15.75" customHeight="1">
      <c r="A6339" s="2">
        <v>45748.0</v>
      </c>
      <c r="B6339" s="3" t="s">
        <v>13</v>
      </c>
      <c r="C6339" s="3" t="s">
        <v>169</v>
      </c>
      <c r="D6339" s="3" t="s">
        <v>63</v>
      </c>
      <c r="E6339" s="3" t="s">
        <v>59</v>
      </c>
      <c r="F6339" s="3" t="s">
        <v>12022</v>
      </c>
      <c r="G6339" s="3" t="s">
        <v>12023</v>
      </c>
      <c r="H6339" s="3"/>
    </row>
    <row r="6340" ht="15.75" customHeight="1">
      <c r="A6340" s="2">
        <v>45748.0</v>
      </c>
      <c r="B6340" s="3" t="s">
        <v>57</v>
      </c>
      <c r="C6340" s="3" t="s">
        <v>71</v>
      </c>
      <c r="D6340" s="3" t="s">
        <v>63</v>
      </c>
      <c r="E6340" s="3" t="s">
        <v>59</v>
      </c>
      <c r="F6340" s="3" t="s">
        <v>12024</v>
      </c>
      <c r="G6340" s="3" t="s">
        <v>12025</v>
      </c>
      <c r="H6340" s="3"/>
    </row>
    <row r="6341" ht="15.75" customHeight="1">
      <c r="A6341" s="2">
        <v>45748.0</v>
      </c>
      <c r="B6341" s="3" t="s">
        <v>13</v>
      </c>
      <c r="C6341" s="3" t="s">
        <v>169</v>
      </c>
      <c r="D6341" s="3" t="s">
        <v>63</v>
      </c>
      <c r="E6341" s="3" t="s">
        <v>20</v>
      </c>
      <c r="F6341" s="3" t="s">
        <v>12026</v>
      </c>
      <c r="G6341" s="3" t="s">
        <v>12027</v>
      </c>
      <c r="H6341" s="3"/>
    </row>
    <row r="6342" ht="15.75" customHeight="1">
      <c r="A6342" s="2">
        <v>45748.0</v>
      </c>
      <c r="B6342" s="3" t="s">
        <v>57</v>
      </c>
      <c r="C6342" s="3" t="s">
        <v>85</v>
      </c>
      <c r="D6342" s="3" t="s">
        <v>63</v>
      </c>
      <c r="E6342" s="3" t="s">
        <v>59</v>
      </c>
      <c r="F6342" s="3" t="s">
        <v>12028</v>
      </c>
      <c r="G6342" s="3" t="s">
        <v>12029</v>
      </c>
      <c r="H6342" s="3"/>
    </row>
    <row r="6343" ht="15.75" customHeight="1">
      <c r="A6343" s="2">
        <v>45748.0</v>
      </c>
      <c r="B6343" s="3" t="s">
        <v>57</v>
      </c>
      <c r="C6343" s="3" t="s">
        <v>85</v>
      </c>
      <c r="D6343" s="3" t="s">
        <v>9</v>
      </c>
      <c r="E6343" s="3" t="s">
        <v>20</v>
      </c>
      <c r="F6343" s="3" t="s">
        <v>8017</v>
      </c>
      <c r="G6343" s="3" t="s">
        <v>12030</v>
      </c>
      <c r="H6343" s="3"/>
    </row>
    <row r="6344" ht="15.75" customHeight="1">
      <c r="A6344" s="2">
        <v>45748.0</v>
      </c>
      <c r="B6344" s="3" t="s">
        <v>57</v>
      </c>
      <c r="C6344" s="3" t="s">
        <v>80</v>
      </c>
      <c r="D6344" s="3" t="s">
        <v>68</v>
      </c>
      <c r="E6344" s="3" t="s">
        <v>59</v>
      </c>
      <c r="F6344" s="3" t="s">
        <v>12031</v>
      </c>
      <c r="G6344" s="3" t="s">
        <v>12032</v>
      </c>
      <c r="H6344" s="3"/>
    </row>
    <row r="6345" ht="15.75" customHeight="1">
      <c r="A6345" s="2">
        <v>45748.0</v>
      </c>
      <c r="B6345" s="3" t="s">
        <v>57</v>
      </c>
      <c r="C6345" s="3" t="s">
        <v>80</v>
      </c>
      <c r="D6345" s="3" t="s">
        <v>26</v>
      </c>
      <c r="E6345" s="3" t="s">
        <v>59</v>
      </c>
      <c r="F6345" s="3" t="s">
        <v>12033</v>
      </c>
      <c r="G6345" s="3" t="s">
        <v>8025</v>
      </c>
      <c r="H6345" s="3"/>
    </row>
    <row r="6346" ht="15.75" customHeight="1">
      <c r="A6346" s="2">
        <v>45748.0</v>
      </c>
      <c r="B6346" s="3" t="s">
        <v>57</v>
      </c>
      <c r="C6346" s="3" t="s">
        <v>71</v>
      </c>
      <c r="D6346" s="3" t="s">
        <v>26</v>
      </c>
      <c r="E6346" s="3" t="s">
        <v>59</v>
      </c>
      <c r="F6346" s="3" t="s">
        <v>12034</v>
      </c>
      <c r="G6346" s="3" t="s">
        <v>6020</v>
      </c>
      <c r="H6346" s="3"/>
    </row>
    <row r="6347" ht="15.75" customHeight="1">
      <c r="A6347" s="2">
        <v>45748.0</v>
      </c>
      <c r="B6347" s="3" t="s">
        <v>57</v>
      </c>
      <c r="C6347" s="3" t="s">
        <v>71</v>
      </c>
      <c r="D6347" s="3" t="s">
        <v>68</v>
      </c>
      <c r="E6347" s="3" t="s">
        <v>59</v>
      </c>
      <c r="F6347" s="3" t="s">
        <v>12035</v>
      </c>
      <c r="G6347" s="3" t="s">
        <v>10505</v>
      </c>
      <c r="H6347" s="3"/>
    </row>
    <row r="6348" ht="15.75" customHeight="1">
      <c r="A6348" s="2">
        <v>45748.0</v>
      </c>
      <c r="B6348" s="3" t="s">
        <v>13</v>
      </c>
      <c r="C6348" s="3" t="s">
        <v>169</v>
      </c>
      <c r="D6348" s="3" t="s">
        <v>63</v>
      </c>
      <c r="E6348" s="3" t="s">
        <v>59</v>
      </c>
      <c r="F6348" s="3" t="s">
        <v>12036</v>
      </c>
      <c r="G6348" s="3" t="s">
        <v>12037</v>
      </c>
      <c r="H6348" s="3"/>
    </row>
    <row r="6349" ht="15.75" customHeight="1">
      <c r="A6349" s="2">
        <v>45748.0</v>
      </c>
      <c r="B6349" s="3" t="s">
        <v>57</v>
      </c>
      <c r="C6349" s="3" t="s">
        <v>71</v>
      </c>
      <c r="D6349" s="3" t="s">
        <v>19</v>
      </c>
      <c r="E6349" s="3" t="s">
        <v>59</v>
      </c>
      <c r="F6349" s="3" t="s">
        <v>12038</v>
      </c>
      <c r="G6349" s="3" t="s">
        <v>12039</v>
      </c>
      <c r="H6349" s="3"/>
    </row>
    <row r="6350" ht="15.75" customHeight="1">
      <c r="A6350" s="2">
        <v>45748.0</v>
      </c>
      <c r="B6350" s="3" t="s">
        <v>92</v>
      </c>
      <c r="C6350" s="3" t="s">
        <v>93</v>
      </c>
      <c r="D6350" s="3" t="s">
        <v>26</v>
      </c>
      <c r="E6350" s="3" t="s">
        <v>15</v>
      </c>
      <c r="F6350" s="3" t="s">
        <v>12040</v>
      </c>
      <c r="G6350" s="3" t="s">
        <v>8167</v>
      </c>
      <c r="H6350" s="3"/>
    </row>
    <row r="6351" ht="15.75" customHeight="1">
      <c r="A6351" s="2">
        <v>45748.0</v>
      </c>
      <c r="B6351" s="3" t="s">
        <v>57</v>
      </c>
      <c r="C6351" s="4" t="s">
        <v>62</v>
      </c>
      <c r="D6351" s="3" t="s">
        <v>9</v>
      </c>
      <c r="E6351" s="3" t="s">
        <v>20</v>
      </c>
      <c r="F6351" s="3" t="s">
        <v>12041</v>
      </c>
      <c r="G6351" s="3" t="s">
        <v>10398</v>
      </c>
      <c r="H6351" s="3"/>
    </row>
    <row r="6352" ht="15.75" customHeight="1">
      <c r="A6352" s="2">
        <v>45748.0</v>
      </c>
      <c r="B6352" s="3" t="s">
        <v>57</v>
      </c>
      <c r="C6352" s="4" t="s">
        <v>62</v>
      </c>
      <c r="D6352" s="3" t="s">
        <v>34</v>
      </c>
      <c r="E6352" s="3" t="s">
        <v>20</v>
      </c>
      <c r="F6352" s="3" t="s">
        <v>12042</v>
      </c>
      <c r="G6352" s="3" t="s">
        <v>12043</v>
      </c>
      <c r="H6352" s="3"/>
    </row>
    <row r="6353" ht="15.75" customHeight="1">
      <c r="A6353" s="2">
        <v>45748.0</v>
      </c>
      <c r="B6353" s="3" t="s">
        <v>57</v>
      </c>
      <c r="C6353" s="3" t="s">
        <v>58</v>
      </c>
      <c r="D6353" s="3" t="s">
        <v>23</v>
      </c>
      <c r="E6353" s="3" t="s">
        <v>59</v>
      </c>
      <c r="F6353" s="3" t="s">
        <v>12044</v>
      </c>
      <c r="G6353" s="3" t="s">
        <v>12045</v>
      </c>
      <c r="H6353" s="3"/>
    </row>
    <row r="6354" ht="15.75" customHeight="1">
      <c r="A6354" s="2">
        <v>45748.0</v>
      </c>
      <c r="B6354" s="3" t="s">
        <v>57</v>
      </c>
      <c r="C6354" s="3" t="s">
        <v>58</v>
      </c>
      <c r="D6354" s="3" t="s">
        <v>34</v>
      </c>
      <c r="E6354" s="3" t="s">
        <v>59</v>
      </c>
      <c r="F6354" s="3" t="s">
        <v>12046</v>
      </c>
      <c r="G6354" s="3" t="s">
        <v>12047</v>
      </c>
      <c r="H6354" s="3"/>
    </row>
    <row r="6355" ht="15.75" customHeight="1">
      <c r="A6355" s="2">
        <v>45748.0</v>
      </c>
      <c r="B6355" s="3" t="s">
        <v>13</v>
      </c>
      <c r="C6355" s="3" t="s">
        <v>169</v>
      </c>
      <c r="D6355" s="3" t="s">
        <v>19</v>
      </c>
      <c r="E6355" s="3" t="s">
        <v>59</v>
      </c>
      <c r="F6355" s="3" t="s">
        <v>12048</v>
      </c>
      <c r="G6355" s="3" t="s">
        <v>12049</v>
      </c>
      <c r="H6355" s="3"/>
    </row>
    <row r="6356" ht="15.75" customHeight="1">
      <c r="A6356" s="2">
        <v>45748.0</v>
      </c>
      <c r="B6356" s="3" t="s">
        <v>57</v>
      </c>
      <c r="C6356" s="3" t="s">
        <v>71</v>
      </c>
      <c r="D6356" s="3" t="s">
        <v>38</v>
      </c>
      <c r="E6356" s="3" t="s">
        <v>59</v>
      </c>
      <c r="F6356" s="3" t="s">
        <v>12050</v>
      </c>
      <c r="G6356" s="3" t="s">
        <v>2715</v>
      </c>
      <c r="H6356" s="3"/>
    </row>
    <row r="6357" ht="15.75" customHeight="1">
      <c r="A6357" s="2">
        <v>45748.0</v>
      </c>
      <c r="B6357" s="3" t="s">
        <v>92</v>
      </c>
      <c r="C6357" s="3" t="s">
        <v>93</v>
      </c>
      <c r="D6357" s="3" t="s">
        <v>68</v>
      </c>
      <c r="E6357" s="3" t="s">
        <v>59</v>
      </c>
      <c r="F6357" s="3" t="s">
        <v>12051</v>
      </c>
      <c r="G6357" s="3" t="s">
        <v>12052</v>
      </c>
      <c r="H6357" s="3"/>
    </row>
    <row r="6358" ht="15.75" customHeight="1">
      <c r="A6358" s="2">
        <v>45748.0</v>
      </c>
      <c r="B6358" s="3" t="s">
        <v>13</v>
      </c>
      <c r="C6358" s="3" t="s">
        <v>29</v>
      </c>
      <c r="D6358" s="3" t="s">
        <v>23</v>
      </c>
      <c r="E6358" s="3" t="s">
        <v>59</v>
      </c>
      <c r="F6358" s="3" t="s">
        <v>3965</v>
      </c>
      <c r="G6358" s="3" t="s">
        <v>12053</v>
      </c>
      <c r="H6358" s="3"/>
    </row>
    <row r="6359" ht="15.75" customHeight="1">
      <c r="A6359" s="2">
        <v>45748.0</v>
      </c>
      <c r="B6359" s="3" t="s">
        <v>92</v>
      </c>
      <c r="C6359" s="3" t="s">
        <v>98</v>
      </c>
      <c r="D6359" s="3" t="s">
        <v>23</v>
      </c>
      <c r="E6359" s="3" t="s">
        <v>20</v>
      </c>
      <c r="F6359" s="3" t="s">
        <v>12054</v>
      </c>
      <c r="G6359" s="3" t="s">
        <v>12055</v>
      </c>
      <c r="H6359" s="3"/>
    </row>
    <row r="6360" ht="15.75" customHeight="1">
      <c r="A6360" s="2">
        <v>45748.0</v>
      </c>
      <c r="B6360" s="3" t="s">
        <v>7</v>
      </c>
      <c r="C6360" s="3" t="s">
        <v>126</v>
      </c>
      <c r="D6360" s="3" t="s">
        <v>26</v>
      </c>
      <c r="E6360" s="3" t="s">
        <v>10</v>
      </c>
      <c r="F6360" s="3" t="s">
        <v>12056</v>
      </c>
      <c r="G6360" s="3" t="s">
        <v>12057</v>
      </c>
      <c r="H6360" s="3"/>
    </row>
    <row r="6361" ht="15.75" customHeight="1">
      <c r="A6361" s="2">
        <v>45748.0</v>
      </c>
      <c r="B6361" s="3" t="s">
        <v>7</v>
      </c>
      <c r="C6361" s="3" t="s">
        <v>126</v>
      </c>
      <c r="D6361" s="3" t="s">
        <v>23</v>
      </c>
      <c r="E6361" s="3" t="s">
        <v>20</v>
      </c>
      <c r="F6361" s="3" t="s">
        <v>12058</v>
      </c>
      <c r="G6361" s="3" t="s">
        <v>7803</v>
      </c>
      <c r="H6361" s="3"/>
    </row>
    <row r="6362" ht="15.75" customHeight="1">
      <c r="A6362" s="2">
        <v>45748.0</v>
      </c>
      <c r="B6362" s="3" t="s">
        <v>7</v>
      </c>
      <c r="C6362" s="3" t="s">
        <v>118</v>
      </c>
      <c r="D6362" s="3" t="s">
        <v>26</v>
      </c>
      <c r="E6362" s="3" t="s">
        <v>258</v>
      </c>
      <c r="F6362" s="3" t="s">
        <v>12059</v>
      </c>
      <c r="G6362" s="3" t="s">
        <v>12060</v>
      </c>
      <c r="H6362" s="3"/>
    </row>
    <row r="6363" ht="15.75" customHeight="1">
      <c r="A6363" s="2">
        <v>45748.0</v>
      </c>
      <c r="B6363" s="3" t="s">
        <v>7</v>
      </c>
      <c r="C6363" s="3" t="s">
        <v>118</v>
      </c>
      <c r="D6363" s="3" t="s">
        <v>26</v>
      </c>
      <c r="E6363" s="3" t="s">
        <v>258</v>
      </c>
      <c r="F6363" s="3" t="s">
        <v>12061</v>
      </c>
      <c r="G6363" s="3" t="s">
        <v>12062</v>
      </c>
      <c r="H6363" s="3"/>
    </row>
    <row r="6364" ht="15.75" customHeight="1">
      <c r="A6364" s="2">
        <v>45748.0</v>
      </c>
      <c r="B6364" s="3" t="s">
        <v>7</v>
      </c>
      <c r="C6364" s="3" t="s">
        <v>118</v>
      </c>
      <c r="D6364" s="3" t="s">
        <v>63</v>
      </c>
      <c r="E6364" s="3" t="s">
        <v>59</v>
      </c>
      <c r="F6364" s="3" t="s">
        <v>12063</v>
      </c>
      <c r="G6364" s="3" t="s">
        <v>12064</v>
      </c>
      <c r="H6364" s="3"/>
    </row>
    <row r="6365" ht="15.75" customHeight="1">
      <c r="A6365" s="2">
        <v>45748.0</v>
      </c>
      <c r="B6365" s="3" t="s">
        <v>7</v>
      </c>
      <c r="C6365" s="3" t="s">
        <v>106</v>
      </c>
      <c r="D6365" s="3" t="s">
        <v>38</v>
      </c>
      <c r="E6365" s="3" t="s">
        <v>20</v>
      </c>
      <c r="F6365" s="3" t="s">
        <v>12065</v>
      </c>
      <c r="G6365" s="3" t="s">
        <v>12066</v>
      </c>
      <c r="H6365" s="3"/>
    </row>
    <row r="6366" ht="15.75" customHeight="1">
      <c r="A6366" s="2">
        <v>45748.0</v>
      </c>
      <c r="B6366" s="3" t="s">
        <v>7</v>
      </c>
      <c r="C6366" s="3" t="s">
        <v>106</v>
      </c>
      <c r="D6366" s="3" t="s">
        <v>63</v>
      </c>
      <c r="E6366" s="3" t="s">
        <v>20</v>
      </c>
      <c r="F6366" s="3" t="s">
        <v>12067</v>
      </c>
      <c r="G6366" s="3" t="s">
        <v>6526</v>
      </c>
      <c r="H6366" s="3"/>
    </row>
    <row r="6367" ht="15.75" customHeight="1">
      <c r="A6367" s="2">
        <v>45748.0</v>
      </c>
      <c r="B6367" s="3" t="s">
        <v>7</v>
      </c>
      <c r="C6367" s="3" t="s">
        <v>106</v>
      </c>
      <c r="D6367" s="3" t="s">
        <v>9</v>
      </c>
      <c r="E6367" s="3" t="s">
        <v>101</v>
      </c>
      <c r="F6367" s="3" t="s">
        <v>12068</v>
      </c>
      <c r="G6367" s="3" t="s">
        <v>12069</v>
      </c>
      <c r="H6367" s="3"/>
    </row>
    <row r="6368" ht="15.75" customHeight="1">
      <c r="A6368" s="2">
        <v>45748.0</v>
      </c>
      <c r="B6368" s="3" t="s">
        <v>7</v>
      </c>
      <c r="C6368" s="3" t="s">
        <v>106</v>
      </c>
      <c r="D6368" s="3" t="s">
        <v>34</v>
      </c>
      <c r="E6368" s="3" t="s">
        <v>101</v>
      </c>
      <c r="F6368" s="3" t="s">
        <v>12070</v>
      </c>
      <c r="G6368" s="3" t="s">
        <v>12071</v>
      </c>
      <c r="H6368" s="3"/>
    </row>
    <row r="6369" ht="15.75" customHeight="1">
      <c r="A6369" s="2">
        <v>45748.0</v>
      </c>
      <c r="B6369" s="3" t="s">
        <v>7</v>
      </c>
      <c r="C6369" s="3" t="s">
        <v>8</v>
      </c>
      <c r="D6369" s="3" t="s">
        <v>38</v>
      </c>
      <c r="E6369" s="3" t="s">
        <v>15</v>
      </c>
      <c r="F6369" s="3" t="s">
        <v>12072</v>
      </c>
      <c r="G6369" s="3" t="s">
        <v>12073</v>
      </c>
      <c r="H6369" s="3"/>
    </row>
    <row r="6370" ht="15.75" customHeight="1">
      <c r="A6370" s="2">
        <v>45748.0</v>
      </c>
      <c r="B6370" s="3" t="s">
        <v>7</v>
      </c>
      <c r="C6370" s="3" t="s">
        <v>8</v>
      </c>
      <c r="D6370" s="3" t="s">
        <v>38</v>
      </c>
      <c r="E6370" s="3" t="s">
        <v>15</v>
      </c>
      <c r="F6370" s="3" t="s">
        <v>12074</v>
      </c>
      <c r="G6370" s="3" t="s">
        <v>12075</v>
      </c>
      <c r="H6370" s="3"/>
    </row>
    <row r="6371" ht="15.75" customHeight="1">
      <c r="A6371" s="2">
        <v>45748.0</v>
      </c>
      <c r="B6371" s="3" t="s">
        <v>7</v>
      </c>
      <c r="C6371" s="3" t="s">
        <v>8</v>
      </c>
      <c r="D6371" s="3" t="s">
        <v>63</v>
      </c>
      <c r="E6371" s="3" t="s">
        <v>20</v>
      </c>
      <c r="F6371" s="3" t="s">
        <v>12076</v>
      </c>
      <c r="G6371" s="3" t="s">
        <v>12077</v>
      </c>
      <c r="H6371" s="3"/>
    </row>
    <row r="6372" ht="15.75" customHeight="1">
      <c r="A6372" s="2">
        <v>45748.0</v>
      </c>
      <c r="B6372" s="3" t="s">
        <v>7</v>
      </c>
      <c r="C6372" s="3" t="s">
        <v>8</v>
      </c>
      <c r="D6372" s="3" t="s">
        <v>19</v>
      </c>
      <c r="E6372" s="3" t="s">
        <v>15</v>
      </c>
      <c r="F6372" s="3" t="s">
        <v>12078</v>
      </c>
      <c r="G6372" s="3" t="s">
        <v>12079</v>
      </c>
      <c r="H6372" s="3"/>
    </row>
    <row r="6373" ht="15.75" customHeight="1">
      <c r="A6373" s="2">
        <v>45748.0</v>
      </c>
      <c r="B6373" s="3" t="s">
        <v>7</v>
      </c>
      <c r="C6373" s="3" t="s">
        <v>8</v>
      </c>
      <c r="D6373" s="3" t="s">
        <v>34</v>
      </c>
      <c r="E6373" s="3" t="s">
        <v>101</v>
      </c>
      <c r="F6373" s="3" t="s">
        <v>6858</v>
      </c>
      <c r="G6373" s="3" t="s">
        <v>12080</v>
      </c>
      <c r="H6373" s="3"/>
    </row>
    <row r="6374" ht="15.75" customHeight="1">
      <c r="A6374" s="2">
        <v>45748.0</v>
      </c>
      <c r="B6374" s="3" t="s">
        <v>92</v>
      </c>
      <c r="C6374" s="3" t="s">
        <v>98</v>
      </c>
      <c r="D6374" s="3" t="s">
        <v>34</v>
      </c>
      <c r="E6374" s="3" t="s">
        <v>15</v>
      </c>
      <c r="F6374" s="3" t="s">
        <v>12081</v>
      </c>
      <c r="G6374" s="3" t="s">
        <v>12082</v>
      </c>
      <c r="H6374" s="3"/>
    </row>
    <row r="6375" ht="15.75" customHeight="1">
      <c r="A6375" s="2">
        <v>45748.0</v>
      </c>
      <c r="B6375" s="3" t="s">
        <v>7</v>
      </c>
      <c r="C6375" s="3" t="s">
        <v>126</v>
      </c>
      <c r="D6375" s="3" t="s">
        <v>63</v>
      </c>
      <c r="E6375" s="3" t="s">
        <v>20</v>
      </c>
      <c r="F6375" s="3" t="s">
        <v>12083</v>
      </c>
      <c r="G6375" s="3" t="s">
        <v>12084</v>
      </c>
      <c r="H6375" s="3"/>
    </row>
    <row r="6376" ht="15.75" customHeight="1">
      <c r="A6376" s="2">
        <v>45748.0</v>
      </c>
      <c r="B6376" s="3" t="s">
        <v>7</v>
      </c>
      <c r="C6376" s="3" t="s">
        <v>126</v>
      </c>
      <c r="D6376" s="3" t="s">
        <v>19</v>
      </c>
      <c r="E6376" s="3" t="s">
        <v>15</v>
      </c>
      <c r="F6376" s="3" t="s">
        <v>12085</v>
      </c>
      <c r="G6376" s="3" t="s">
        <v>12086</v>
      </c>
      <c r="H6376" s="3"/>
    </row>
    <row r="6377" ht="15.75" customHeight="1">
      <c r="A6377" s="2">
        <v>45748.0</v>
      </c>
      <c r="B6377" s="3" t="s">
        <v>7</v>
      </c>
      <c r="C6377" s="3" t="s">
        <v>118</v>
      </c>
      <c r="D6377" s="3" t="s">
        <v>38</v>
      </c>
      <c r="E6377" s="3" t="s">
        <v>15</v>
      </c>
      <c r="F6377" s="3" t="s">
        <v>12087</v>
      </c>
      <c r="G6377" s="3" t="s">
        <v>12088</v>
      </c>
      <c r="H6377" s="3"/>
    </row>
    <row r="6378" ht="15.75" customHeight="1">
      <c r="A6378" s="2">
        <v>45748.0</v>
      </c>
      <c r="B6378" s="3" t="s">
        <v>7</v>
      </c>
      <c r="C6378" s="3" t="s">
        <v>131</v>
      </c>
      <c r="D6378" s="3" t="s">
        <v>63</v>
      </c>
      <c r="E6378" s="3" t="s">
        <v>20</v>
      </c>
      <c r="F6378" s="3" t="s">
        <v>12089</v>
      </c>
      <c r="G6378" s="3" t="s">
        <v>12090</v>
      </c>
      <c r="H6378" s="3"/>
    </row>
    <row r="6379" ht="15.75" customHeight="1">
      <c r="A6379" s="2">
        <v>45748.0</v>
      </c>
      <c r="B6379" s="3" t="s">
        <v>7</v>
      </c>
      <c r="C6379" s="3" t="s">
        <v>126</v>
      </c>
      <c r="D6379" s="3" t="s">
        <v>9</v>
      </c>
      <c r="E6379" s="3" t="s">
        <v>109</v>
      </c>
      <c r="F6379" s="3" t="s">
        <v>12091</v>
      </c>
      <c r="G6379" s="3" t="s">
        <v>12092</v>
      </c>
      <c r="H6379" s="3"/>
    </row>
    <row r="6380" ht="15.75" customHeight="1">
      <c r="A6380" s="2">
        <v>45748.0</v>
      </c>
      <c r="B6380" s="3" t="s">
        <v>92</v>
      </c>
      <c r="C6380" s="3" t="s">
        <v>144</v>
      </c>
      <c r="D6380" s="3" t="s">
        <v>68</v>
      </c>
      <c r="E6380" s="3" t="s">
        <v>59</v>
      </c>
      <c r="F6380" s="3" t="s">
        <v>12093</v>
      </c>
      <c r="G6380" s="3" t="s">
        <v>12094</v>
      </c>
      <c r="H6380" s="3"/>
    </row>
    <row r="6381" ht="15.75" customHeight="1">
      <c r="A6381" s="2">
        <v>45748.0</v>
      </c>
      <c r="B6381" s="3" t="s">
        <v>92</v>
      </c>
      <c r="C6381" s="3" t="s">
        <v>144</v>
      </c>
      <c r="D6381" s="3" t="s">
        <v>9</v>
      </c>
      <c r="E6381" s="3" t="s">
        <v>101</v>
      </c>
      <c r="F6381" s="3" t="s">
        <v>12095</v>
      </c>
      <c r="G6381" s="3" t="s">
        <v>10442</v>
      </c>
      <c r="H6381" s="3"/>
    </row>
    <row r="6382" ht="15.75" customHeight="1">
      <c r="A6382" s="2">
        <v>45748.0</v>
      </c>
      <c r="B6382" s="3" t="s">
        <v>92</v>
      </c>
      <c r="C6382" s="4" t="s">
        <v>149</v>
      </c>
      <c r="D6382" s="3" t="s">
        <v>63</v>
      </c>
      <c r="E6382" s="3" t="s">
        <v>59</v>
      </c>
      <c r="F6382" s="3" t="s">
        <v>12096</v>
      </c>
      <c r="G6382" s="3" t="s">
        <v>12097</v>
      </c>
      <c r="H6382" s="3"/>
    </row>
    <row r="6383" ht="15.75" customHeight="1">
      <c r="A6383" s="2">
        <v>45748.0</v>
      </c>
      <c r="B6383" s="3" t="s">
        <v>92</v>
      </c>
      <c r="C6383" s="4" t="s">
        <v>149</v>
      </c>
      <c r="D6383" s="3" t="s">
        <v>34</v>
      </c>
      <c r="E6383" s="3" t="s">
        <v>101</v>
      </c>
      <c r="F6383" s="3" t="s">
        <v>12098</v>
      </c>
      <c r="G6383" s="3" t="s">
        <v>12099</v>
      </c>
      <c r="H6383" s="3"/>
    </row>
    <row r="6384" ht="15.75" customHeight="1">
      <c r="A6384" s="2">
        <v>45748.0</v>
      </c>
      <c r="B6384" s="3" t="s">
        <v>92</v>
      </c>
      <c r="C6384" s="4" t="s">
        <v>149</v>
      </c>
      <c r="D6384" s="3" t="s">
        <v>68</v>
      </c>
      <c r="E6384" s="3" t="s">
        <v>20</v>
      </c>
      <c r="F6384" s="3" t="s">
        <v>12100</v>
      </c>
      <c r="G6384" s="3" t="s">
        <v>12101</v>
      </c>
      <c r="H6384" s="3"/>
    </row>
    <row r="6385" ht="15.75" customHeight="1">
      <c r="A6385" s="2">
        <v>45748.0</v>
      </c>
      <c r="B6385" s="3" t="s">
        <v>92</v>
      </c>
      <c r="C6385" s="4" t="s">
        <v>149</v>
      </c>
      <c r="D6385" s="3" t="s">
        <v>68</v>
      </c>
      <c r="E6385" s="3" t="s">
        <v>20</v>
      </c>
      <c r="F6385" s="3" t="s">
        <v>12102</v>
      </c>
      <c r="G6385" s="3" t="s">
        <v>12103</v>
      </c>
      <c r="H6385" s="3"/>
    </row>
    <row r="6386" ht="15.75" customHeight="1">
      <c r="A6386" s="2">
        <v>45748.0</v>
      </c>
      <c r="B6386" s="3" t="s">
        <v>92</v>
      </c>
      <c r="C6386" s="4" t="s">
        <v>149</v>
      </c>
      <c r="D6386" s="3" t="s">
        <v>19</v>
      </c>
      <c r="E6386" s="3" t="s">
        <v>20</v>
      </c>
      <c r="F6386" s="3" t="s">
        <v>12104</v>
      </c>
      <c r="G6386" s="3" t="s">
        <v>12105</v>
      </c>
      <c r="H6386" s="3"/>
    </row>
    <row r="6387" ht="15.75" customHeight="1">
      <c r="A6387" s="2">
        <v>45748.0</v>
      </c>
      <c r="B6387" s="3" t="s">
        <v>92</v>
      </c>
      <c r="C6387" s="3" t="s">
        <v>144</v>
      </c>
      <c r="D6387" s="3" t="s">
        <v>23</v>
      </c>
      <c r="E6387" s="3" t="s">
        <v>20</v>
      </c>
      <c r="F6387" s="3" t="s">
        <v>12106</v>
      </c>
      <c r="G6387" s="3" t="s">
        <v>12107</v>
      </c>
      <c r="H6387" s="3"/>
    </row>
    <row r="6388" ht="15.75" customHeight="1">
      <c r="A6388" s="2">
        <v>45748.0</v>
      </c>
      <c r="B6388" s="3" t="s">
        <v>92</v>
      </c>
      <c r="C6388" s="3" t="s">
        <v>158</v>
      </c>
      <c r="D6388" s="3" t="s">
        <v>38</v>
      </c>
      <c r="E6388" s="3" t="s">
        <v>20</v>
      </c>
      <c r="F6388" s="3" t="s">
        <v>4136</v>
      </c>
      <c r="G6388" s="3" t="s">
        <v>12108</v>
      </c>
      <c r="H6388" s="3"/>
    </row>
    <row r="6389" ht="15.75" customHeight="1">
      <c r="A6389" s="2">
        <v>45748.0</v>
      </c>
      <c r="B6389" s="3" t="s">
        <v>92</v>
      </c>
      <c r="C6389" s="3" t="s">
        <v>158</v>
      </c>
      <c r="D6389" s="3" t="s">
        <v>23</v>
      </c>
      <c r="E6389" s="3" t="s">
        <v>20</v>
      </c>
      <c r="F6389" s="3" t="s">
        <v>5198</v>
      </c>
      <c r="G6389" s="3" t="s">
        <v>12109</v>
      </c>
      <c r="H6389" s="3"/>
    </row>
    <row r="6390" ht="15.75" customHeight="1">
      <c r="A6390" s="2">
        <v>45748.0</v>
      </c>
      <c r="B6390" s="3" t="s">
        <v>7</v>
      </c>
      <c r="C6390" s="3" t="s">
        <v>131</v>
      </c>
      <c r="D6390" s="3" t="s">
        <v>23</v>
      </c>
      <c r="E6390" s="3" t="s">
        <v>20</v>
      </c>
      <c r="F6390" s="3" t="s">
        <v>12110</v>
      </c>
      <c r="G6390" s="3" t="s">
        <v>2254</v>
      </c>
      <c r="H6390" s="3"/>
    </row>
    <row r="6391" ht="15.75" customHeight="1">
      <c r="A6391" s="2">
        <v>45748.0</v>
      </c>
      <c r="B6391" s="3" t="s">
        <v>7</v>
      </c>
      <c r="C6391" s="3" t="s">
        <v>131</v>
      </c>
      <c r="D6391" s="3" t="s">
        <v>23</v>
      </c>
      <c r="E6391" s="3" t="s">
        <v>20</v>
      </c>
      <c r="F6391" s="3" t="s">
        <v>12111</v>
      </c>
      <c r="G6391" s="3" t="s">
        <v>12112</v>
      </c>
      <c r="H6391" s="3"/>
    </row>
    <row r="6392" ht="15.75" customHeight="1">
      <c r="A6392" s="2">
        <v>45748.0</v>
      </c>
      <c r="B6392" s="3" t="s">
        <v>7</v>
      </c>
      <c r="C6392" s="3" t="s">
        <v>131</v>
      </c>
      <c r="D6392" s="3" t="s">
        <v>9</v>
      </c>
      <c r="E6392" s="3" t="s">
        <v>101</v>
      </c>
      <c r="F6392" s="3" t="s">
        <v>12113</v>
      </c>
      <c r="G6392" s="3" t="s">
        <v>12114</v>
      </c>
      <c r="H6392" s="3"/>
    </row>
    <row r="6393" ht="15.75" customHeight="1">
      <c r="A6393" s="2">
        <v>45748.0</v>
      </c>
      <c r="B6393" s="3" t="s">
        <v>7</v>
      </c>
      <c r="C6393" s="3" t="s">
        <v>131</v>
      </c>
      <c r="D6393" s="3" t="s">
        <v>68</v>
      </c>
      <c r="E6393" s="3" t="s">
        <v>20</v>
      </c>
      <c r="F6393" s="3" t="s">
        <v>12115</v>
      </c>
      <c r="G6393" s="3" t="s">
        <v>12116</v>
      </c>
      <c r="H6393" s="3"/>
    </row>
    <row r="6394" ht="15.75" customHeight="1">
      <c r="A6394" s="2">
        <v>45749.0</v>
      </c>
      <c r="B6394" s="3" t="s">
        <v>13</v>
      </c>
      <c r="C6394" s="3" t="s">
        <v>37</v>
      </c>
      <c r="D6394" s="3" t="s">
        <v>68</v>
      </c>
      <c r="E6394" s="3" t="s">
        <v>59</v>
      </c>
      <c r="F6394" s="3" t="s">
        <v>12117</v>
      </c>
      <c r="G6394" s="3" t="s">
        <v>12118</v>
      </c>
      <c r="H6394" s="3"/>
    </row>
    <row r="6395" ht="15.75" customHeight="1">
      <c r="A6395" s="2">
        <v>45749.0</v>
      </c>
      <c r="B6395" s="3" t="s">
        <v>13</v>
      </c>
      <c r="C6395" s="3" t="s">
        <v>37</v>
      </c>
      <c r="D6395" s="3" t="s">
        <v>34</v>
      </c>
      <c r="E6395" s="3" t="s">
        <v>20</v>
      </c>
      <c r="F6395" s="3" t="s">
        <v>12119</v>
      </c>
      <c r="G6395" s="3" t="s">
        <v>12120</v>
      </c>
      <c r="H6395" s="3"/>
    </row>
    <row r="6396" ht="15.75" customHeight="1">
      <c r="A6396" s="2">
        <v>45749.0</v>
      </c>
      <c r="B6396" s="3" t="s">
        <v>13</v>
      </c>
      <c r="C6396" s="3" t="s">
        <v>29</v>
      </c>
      <c r="D6396" s="3" t="s">
        <v>23</v>
      </c>
      <c r="E6396" s="3" t="s">
        <v>59</v>
      </c>
      <c r="F6396" s="3" t="s">
        <v>738</v>
      </c>
      <c r="G6396" s="3" t="s">
        <v>12121</v>
      </c>
      <c r="H6396" s="3"/>
    </row>
    <row r="6397" ht="15.75" customHeight="1">
      <c r="A6397" s="2">
        <v>45749.0</v>
      </c>
      <c r="B6397" s="3" t="s">
        <v>13</v>
      </c>
      <c r="C6397" s="3" t="s">
        <v>29</v>
      </c>
      <c r="D6397" s="3" t="s">
        <v>9</v>
      </c>
      <c r="E6397" s="3" t="s">
        <v>20</v>
      </c>
      <c r="F6397" s="3" t="s">
        <v>12122</v>
      </c>
      <c r="G6397" s="3" t="s">
        <v>12123</v>
      </c>
      <c r="H6397" s="3"/>
    </row>
    <row r="6398" ht="15.75" customHeight="1">
      <c r="A6398" s="2">
        <v>45749.0</v>
      </c>
      <c r="B6398" s="3" t="s">
        <v>13</v>
      </c>
      <c r="C6398" s="3" t="s">
        <v>29</v>
      </c>
      <c r="D6398" s="3" t="s">
        <v>34</v>
      </c>
      <c r="E6398" s="3" t="s">
        <v>20</v>
      </c>
      <c r="F6398" s="3" t="s">
        <v>12124</v>
      </c>
      <c r="G6398" s="3" t="s">
        <v>12125</v>
      </c>
      <c r="H6398" s="3"/>
    </row>
    <row r="6399" ht="15.75" customHeight="1">
      <c r="A6399" s="2">
        <v>45749.0</v>
      </c>
      <c r="B6399" s="3" t="s">
        <v>13</v>
      </c>
      <c r="C6399" s="3" t="s">
        <v>29</v>
      </c>
      <c r="D6399" s="3" t="s">
        <v>34</v>
      </c>
      <c r="E6399" s="3" t="s">
        <v>20</v>
      </c>
      <c r="F6399" s="3" t="s">
        <v>12126</v>
      </c>
      <c r="G6399" s="3" t="s">
        <v>12127</v>
      </c>
      <c r="H6399" s="3"/>
    </row>
    <row r="6400" ht="15.75" customHeight="1">
      <c r="A6400" s="2">
        <v>45749.0</v>
      </c>
      <c r="B6400" s="3" t="s">
        <v>13</v>
      </c>
      <c r="C6400" s="3" t="s">
        <v>18</v>
      </c>
      <c r="D6400" s="3" t="s">
        <v>63</v>
      </c>
      <c r="E6400" s="3" t="s">
        <v>20</v>
      </c>
      <c r="F6400" s="3" t="s">
        <v>12128</v>
      </c>
      <c r="G6400" s="3" t="s">
        <v>12129</v>
      </c>
      <c r="H6400" s="3"/>
    </row>
    <row r="6401" ht="15.75" customHeight="1">
      <c r="A6401" s="2">
        <v>45749.0</v>
      </c>
      <c r="B6401" s="3" t="s">
        <v>13</v>
      </c>
      <c r="C6401" s="3" t="s">
        <v>18</v>
      </c>
      <c r="D6401" s="3" t="s">
        <v>19</v>
      </c>
      <c r="E6401" s="3" t="s">
        <v>20</v>
      </c>
      <c r="F6401" s="3" t="s">
        <v>12130</v>
      </c>
      <c r="G6401" s="3" t="s">
        <v>12131</v>
      </c>
      <c r="H6401" s="3"/>
    </row>
    <row r="6402" ht="15.75" customHeight="1">
      <c r="A6402" s="2">
        <v>45749.0</v>
      </c>
      <c r="B6402" s="3" t="s">
        <v>13</v>
      </c>
      <c r="C6402" s="3" t="s">
        <v>18</v>
      </c>
      <c r="D6402" s="3" t="s">
        <v>38</v>
      </c>
      <c r="E6402" s="3" t="s">
        <v>20</v>
      </c>
      <c r="F6402" s="3" t="s">
        <v>12132</v>
      </c>
      <c r="G6402" s="3" t="s">
        <v>12133</v>
      </c>
      <c r="H6402" s="3"/>
    </row>
    <row r="6403" ht="15.75" customHeight="1">
      <c r="A6403" s="2">
        <v>45749.0</v>
      </c>
      <c r="B6403" s="3" t="s">
        <v>13</v>
      </c>
      <c r="C6403" s="3" t="s">
        <v>14</v>
      </c>
      <c r="D6403" s="3" t="s">
        <v>23</v>
      </c>
      <c r="E6403" s="3" t="s">
        <v>59</v>
      </c>
      <c r="F6403" s="3" t="s">
        <v>12134</v>
      </c>
      <c r="G6403" s="3" t="s">
        <v>6395</v>
      </c>
      <c r="H6403" s="3"/>
    </row>
    <row r="6404" ht="15.75" customHeight="1">
      <c r="A6404" s="2">
        <v>45749.0</v>
      </c>
      <c r="B6404" s="3" t="s">
        <v>13</v>
      </c>
      <c r="C6404" s="3" t="s">
        <v>14</v>
      </c>
      <c r="D6404" s="3" t="s">
        <v>26</v>
      </c>
      <c r="E6404" s="3" t="s">
        <v>20</v>
      </c>
      <c r="F6404" s="3" t="s">
        <v>12135</v>
      </c>
      <c r="G6404" s="3" t="s">
        <v>1446</v>
      </c>
      <c r="H6404" s="3"/>
    </row>
    <row r="6405" ht="15.75" customHeight="1">
      <c r="A6405" s="2">
        <v>45749.0</v>
      </c>
      <c r="B6405" s="3" t="s">
        <v>13</v>
      </c>
      <c r="C6405" s="3" t="s">
        <v>14</v>
      </c>
      <c r="D6405" s="3" t="s">
        <v>9</v>
      </c>
      <c r="E6405" s="3" t="s">
        <v>15</v>
      </c>
      <c r="F6405" s="3" t="s">
        <v>12136</v>
      </c>
      <c r="G6405" s="3" t="s">
        <v>12137</v>
      </c>
      <c r="H6405" s="3"/>
    </row>
    <row r="6406" ht="15.75" customHeight="1">
      <c r="A6406" s="2">
        <v>45749.0</v>
      </c>
      <c r="B6406" s="3" t="s">
        <v>13</v>
      </c>
      <c r="C6406" s="3" t="s">
        <v>14</v>
      </c>
      <c r="D6406" s="3" t="s">
        <v>26</v>
      </c>
      <c r="E6406" s="3" t="s">
        <v>20</v>
      </c>
      <c r="F6406" s="3" t="s">
        <v>12138</v>
      </c>
      <c r="G6406" s="3" t="s">
        <v>12139</v>
      </c>
      <c r="H6406" s="3"/>
    </row>
    <row r="6407" ht="15.75" customHeight="1">
      <c r="A6407" s="2">
        <v>45749.0</v>
      </c>
      <c r="B6407" s="3" t="s">
        <v>13</v>
      </c>
      <c r="C6407" s="3" t="s">
        <v>14</v>
      </c>
      <c r="D6407" s="3" t="s">
        <v>9</v>
      </c>
      <c r="E6407" s="3" t="s">
        <v>15</v>
      </c>
      <c r="F6407" s="3" t="s">
        <v>12140</v>
      </c>
      <c r="G6407" s="3" t="s">
        <v>12141</v>
      </c>
      <c r="H6407" s="3"/>
    </row>
    <row r="6408" ht="15.75" customHeight="1">
      <c r="A6408" s="2">
        <v>45749.0</v>
      </c>
      <c r="B6408" s="3" t="s">
        <v>13</v>
      </c>
      <c r="C6408" s="3" t="s">
        <v>37</v>
      </c>
      <c r="D6408" s="3" t="s">
        <v>9</v>
      </c>
      <c r="E6408" s="3" t="s">
        <v>20</v>
      </c>
      <c r="F6408" s="3" t="s">
        <v>12142</v>
      </c>
      <c r="G6408" s="3" t="s">
        <v>12143</v>
      </c>
      <c r="H6408" s="3"/>
    </row>
    <row r="6409" ht="15.75" customHeight="1">
      <c r="A6409" s="2">
        <v>45749.0</v>
      </c>
      <c r="B6409" s="3" t="s">
        <v>13</v>
      </c>
      <c r="C6409" s="3" t="s">
        <v>18</v>
      </c>
      <c r="D6409" s="3" t="s">
        <v>34</v>
      </c>
      <c r="E6409" s="3" t="s">
        <v>20</v>
      </c>
      <c r="F6409" s="3" t="s">
        <v>12144</v>
      </c>
      <c r="G6409" s="3" t="s">
        <v>12145</v>
      </c>
      <c r="H6409" s="3"/>
    </row>
    <row r="6410" ht="15.75" customHeight="1">
      <c r="A6410" s="2">
        <v>45749.0</v>
      </c>
      <c r="B6410" s="3" t="s">
        <v>13</v>
      </c>
      <c r="C6410" s="3" t="s">
        <v>37</v>
      </c>
      <c r="D6410" s="3" t="s">
        <v>38</v>
      </c>
      <c r="E6410" s="3" t="s">
        <v>59</v>
      </c>
      <c r="F6410" s="3" t="s">
        <v>12146</v>
      </c>
      <c r="G6410" s="3" t="s">
        <v>12147</v>
      </c>
      <c r="H6410" s="3"/>
    </row>
    <row r="6411" ht="15.75" customHeight="1">
      <c r="A6411" s="2">
        <v>45749.0</v>
      </c>
      <c r="B6411" s="3" t="s">
        <v>57</v>
      </c>
      <c r="C6411" s="3" t="s">
        <v>85</v>
      </c>
      <c r="D6411" s="3" t="s">
        <v>34</v>
      </c>
      <c r="E6411" s="3" t="s">
        <v>20</v>
      </c>
      <c r="F6411" s="3" t="s">
        <v>12148</v>
      </c>
      <c r="G6411" s="3" t="s">
        <v>2840</v>
      </c>
      <c r="H6411" s="3"/>
    </row>
    <row r="6412" ht="15.75" customHeight="1">
      <c r="A6412" s="2">
        <v>45749.0</v>
      </c>
      <c r="B6412" s="3" t="s">
        <v>13</v>
      </c>
      <c r="C6412" s="3" t="s">
        <v>169</v>
      </c>
      <c r="D6412" s="3" t="s">
        <v>19</v>
      </c>
      <c r="E6412" s="3" t="s">
        <v>59</v>
      </c>
      <c r="F6412" s="3" t="s">
        <v>8001</v>
      </c>
      <c r="G6412" s="3" t="s">
        <v>12149</v>
      </c>
      <c r="H6412" s="3"/>
    </row>
    <row r="6413" ht="15.75" customHeight="1">
      <c r="A6413" s="2">
        <v>45749.0</v>
      </c>
      <c r="B6413" s="3" t="s">
        <v>92</v>
      </c>
      <c r="C6413" s="3" t="s">
        <v>93</v>
      </c>
      <c r="D6413" s="3" t="s">
        <v>68</v>
      </c>
      <c r="E6413" s="3" t="s">
        <v>59</v>
      </c>
      <c r="F6413" s="3" t="s">
        <v>12150</v>
      </c>
      <c r="G6413" s="3" t="s">
        <v>12151</v>
      </c>
      <c r="H6413" s="3"/>
    </row>
    <row r="6414" ht="15.75" customHeight="1">
      <c r="A6414" s="2">
        <v>45749.0</v>
      </c>
      <c r="B6414" s="3" t="s">
        <v>57</v>
      </c>
      <c r="C6414" s="3" t="s">
        <v>85</v>
      </c>
      <c r="D6414" s="3" t="s">
        <v>38</v>
      </c>
      <c r="E6414" s="3" t="s">
        <v>59</v>
      </c>
      <c r="F6414" s="3" t="s">
        <v>12152</v>
      </c>
      <c r="G6414" s="3" t="s">
        <v>12153</v>
      </c>
      <c r="H6414" s="3"/>
    </row>
    <row r="6415" ht="15.75" customHeight="1">
      <c r="A6415" s="2">
        <v>45749.0</v>
      </c>
      <c r="B6415" s="3" t="s">
        <v>57</v>
      </c>
      <c r="C6415" s="3" t="s">
        <v>85</v>
      </c>
      <c r="D6415" s="3" t="s">
        <v>23</v>
      </c>
      <c r="E6415" s="3" t="s">
        <v>59</v>
      </c>
      <c r="F6415" s="3" t="s">
        <v>12154</v>
      </c>
      <c r="G6415" s="3" t="s">
        <v>12155</v>
      </c>
      <c r="H6415" s="3"/>
    </row>
    <row r="6416" ht="15.75" customHeight="1">
      <c r="A6416" s="2">
        <v>45749.0</v>
      </c>
      <c r="B6416" s="3" t="s">
        <v>57</v>
      </c>
      <c r="C6416" s="3" t="s">
        <v>85</v>
      </c>
      <c r="D6416" s="3" t="s">
        <v>23</v>
      </c>
      <c r="E6416" s="3" t="s">
        <v>59</v>
      </c>
      <c r="F6416" s="3" t="s">
        <v>12156</v>
      </c>
      <c r="G6416" s="3" t="s">
        <v>12157</v>
      </c>
      <c r="H6416" s="3"/>
    </row>
    <row r="6417" ht="15.75" customHeight="1">
      <c r="A6417" s="2">
        <v>45749.0</v>
      </c>
      <c r="B6417" s="3" t="s">
        <v>57</v>
      </c>
      <c r="C6417" s="3" t="s">
        <v>85</v>
      </c>
      <c r="D6417" s="3" t="s">
        <v>23</v>
      </c>
      <c r="E6417" s="3" t="s">
        <v>59</v>
      </c>
      <c r="F6417" s="3" t="s">
        <v>12158</v>
      </c>
      <c r="G6417" s="3" t="s">
        <v>12159</v>
      </c>
      <c r="H6417" s="3"/>
    </row>
    <row r="6418" ht="15.75" customHeight="1">
      <c r="A6418" s="2">
        <v>45749.0</v>
      </c>
      <c r="B6418" s="3" t="s">
        <v>57</v>
      </c>
      <c r="C6418" s="3" t="s">
        <v>80</v>
      </c>
      <c r="D6418" s="3" t="s">
        <v>63</v>
      </c>
      <c r="E6418" s="3" t="s">
        <v>59</v>
      </c>
      <c r="F6418" s="3" t="s">
        <v>12160</v>
      </c>
      <c r="G6418" s="3" t="s">
        <v>12161</v>
      </c>
      <c r="H6418" s="3"/>
    </row>
    <row r="6419" ht="15.75" customHeight="1">
      <c r="A6419" s="2">
        <v>45749.0</v>
      </c>
      <c r="B6419" s="3" t="s">
        <v>57</v>
      </c>
      <c r="C6419" s="3" t="s">
        <v>80</v>
      </c>
      <c r="D6419" s="3" t="s">
        <v>9</v>
      </c>
      <c r="E6419" s="3" t="s">
        <v>20</v>
      </c>
      <c r="F6419" s="3" t="s">
        <v>12162</v>
      </c>
      <c r="G6419" s="3" t="s">
        <v>9685</v>
      </c>
      <c r="H6419" s="3"/>
    </row>
    <row r="6420" ht="15.75" customHeight="1">
      <c r="A6420" s="2">
        <v>45749.0</v>
      </c>
      <c r="B6420" s="3" t="s">
        <v>57</v>
      </c>
      <c r="C6420" s="3" t="s">
        <v>80</v>
      </c>
      <c r="D6420" s="3" t="s">
        <v>68</v>
      </c>
      <c r="E6420" s="3" t="s">
        <v>59</v>
      </c>
      <c r="F6420" s="3" t="s">
        <v>12163</v>
      </c>
      <c r="G6420" s="3" t="s">
        <v>12164</v>
      </c>
      <c r="H6420" s="3"/>
    </row>
    <row r="6421" ht="15.75" customHeight="1">
      <c r="A6421" s="2">
        <v>45749.0</v>
      </c>
      <c r="B6421" s="3" t="s">
        <v>57</v>
      </c>
      <c r="C6421" s="3" t="s">
        <v>71</v>
      </c>
      <c r="D6421" s="3" t="s">
        <v>19</v>
      </c>
      <c r="E6421" s="3" t="s">
        <v>59</v>
      </c>
      <c r="F6421" s="3" t="s">
        <v>12165</v>
      </c>
      <c r="G6421" s="3" t="s">
        <v>12166</v>
      </c>
      <c r="H6421" s="3"/>
    </row>
    <row r="6422" ht="15.75" customHeight="1">
      <c r="A6422" s="2">
        <v>45749.0</v>
      </c>
      <c r="B6422" s="3" t="s">
        <v>57</v>
      </c>
      <c r="C6422" s="3" t="s">
        <v>71</v>
      </c>
      <c r="D6422" s="3" t="s">
        <v>68</v>
      </c>
      <c r="E6422" s="3" t="s">
        <v>59</v>
      </c>
      <c r="F6422" s="3" t="s">
        <v>12167</v>
      </c>
      <c r="G6422" s="3" t="s">
        <v>12168</v>
      </c>
      <c r="H6422" s="3"/>
    </row>
    <row r="6423" ht="15.75" customHeight="1">
      <c r="A6423" s="2">
        <v>45749.0</v>
      </c>
      <c r="B6423" s="3" t="s">
        <v>57</v>
      </c>
      <c r="C6423" s="3" t="s">
        <v>71</v>
      </c>
      <c r="D6423" s="3" t="s">
        <v>63</v>
      </c>
      <c r="E6423" s="3" t="s">
        <v>59</v>
      </c>
      <c r="F6423" s="3" t="s">
        <v>12169</v>
      </c>
      <c r="G6423" s="3" t="s">
        <v>12170</v>
      </c>
      <c r="H6423" s="3"/>
    </row>
    <row r="6424" ht="15.75" customHeight="1">
      <c r="A6424" s="2">
        <v>45749.0</v>
      </c>
      <c r="B6424" s="3" t="s">
        <v>57</v>
      </c>
      <c r="C6424" s="4" t="s">
        <v>62</v>
      </c>
      <c r="D6424" s="3" t="s">
        <v>26</v>
      </c>
      <c r="E6424" s="3" t="s">
        <v>20</v>
      </c>
      <c r="F6424" s="3" t="s">
        <v>12171</v>
      </c>
      <c r="G6424" s="3" t="s">
        <v>12172</v>
      </c>
      <c r="H6424" s="3"/>
    </row>
    <row r="6425" ht="15.75" customHeight="1">
      <c r="A6425" s="2">
        <v>45749.0</v>
      </c>
      <c r="B6425" s="3" t="s">
        <v>57</v>
      </c>
      <c r="C6425" s="4" t="s">
        <v>62</v>
      </c>
      <c r="D6425" s="3" t="s">
        <v>23</v>
      </c>
      <c r="E6425" s="3" t="s">
        <v>59</v>
      </c>
      <c r="F6425" s="3" t="s">
        <v>12173</v>
      </c>
      <c r="G6425" s="3" t="s">
        <v>12174</v>
      </c>
      <c r="H6425" s="3"/>
    </row>
    <row r="6426" ht="15.75" customHeight="1">
      <c r="A6426" s="2">
        <v>45749.0</v>
      </c>
      <c r="B6426" s="3" t="s">
        <v>57</v>
      </c>
      <c r="C6426" s="3" t="s">
        <v>58</v>
      </c>
      <c r="D6426" s="3" t="s">
        <v>19</v>
      </c>
      <c r="E6426" s="3" t="s">
        <v>59</v>
      </c>
      <c r="F6426" s="3" t="s">
        <v>12175</v>
      </c>
      <c r="G6426" s="3" t="s">
        <v>12176</v>
      </c>
      <c r="H6426" s="3"/>
    </row>
    <row r="6427" ht="15.75" customHeight="1">
      <c r="A6427" s="2">
        <v>45749.0</v>
      </c>
      <c r="B6427" s="3" t="s">
        <v>57</v>
      </c>
      <c r="C6427" s="3" t="s">
        <v>58</v>
      </c>
      <c r="D6427" s="3" t="s">
        <v>26</v>
      </c>
      <c r="E6427" s="3" t="s">
        <v>59</v>
      </c>
      <c r="F6427" s="3" t="s">
        <v>12177</v>
      </c>
      <c r="G6427" s="3" t="s">
        <v>12178</v>
      </c>
      <c r="H6427" s="3"/>
    </row>
    <row r="6428" ht="15.75" customHeight="1">
      <c r="A6428" s="2">
        <v>45749.0</v>
      </c>
      <c r="B6428" s="3" t="s">
        <v>13</v>
      </c>
      <c r="C6428" s="3" t="s">
        <v>169</v>
      </c>
      <c r="D6428" s="3" t="s">
        <v>9</v>
      </c>
      <c r="E6428" s="3" t="s">
        <v>20</v>
      </c>
      <c r="F6428" s="3" t="s">
        <v>12179</v>
      </c>
      <c r="G6428" s="3" t="s">
        <v>4265</v>
      </c>
      <c r="H6428" s="3"/>
    </row>
    <row r="6429" ht="15.75" customHeight="1">
      <c r="A6429" s="2">
        <v>45749.0</v>
      </c>
      <c r="B6429" s="3" t="s">
        <v>92</v>
      </c>
      <c r="C6429" s="3" t="s">
        <v>93</v>
      </c>
      <c r="D6429" s="3" t="s">
        <v>63</v>
      </c>
      <c r="E6429" s="3" t="s">
        <v>59</v>
      </c>
      <c r="F6429" s="3" t="s">
        <v>12180</v>
      </c>
      <c r="G6429" s="3" t="s">
        <v>12181</v>
      </c>
      <c r="H6429" s="3"/>
    </row>
    <row r="6430" ht="15.75" customHeight="1">
      <c r="A6430" s="2">
        <v>45749.0</v>
      </c>
      <c r="B6430" s="3" t="s">
        <v>7</v>
      </c>
      <c r="C6430" s="3" t="s">
        <v>106</v>
      </c>
      <c r="D6430" s="3" t="s">
        <v>34</v>
      </c>
      <c r="E6430" s="3" t="s">
        <v>15</v>
      </c>
      <c r="F6430" s="3" t="s">
        <v>1805</v>
      </c>
      <c r="G6430" s="3" t="s">
        <v>12182</v>
      </c>
      <c r="H6430" s="3"/>
    </row>
    <row r="6431" ht="15.75" customHeight="1">
      <c r="A6431" s="2">
        <v>45749.0</v>
      </c>
      <c r="B6431" s="3" t="s">
        <v>92</v>
      </c>
      <c r="C6431" s="3" t="s">
        <v>93</v>
      </c>
      <c r="D6431" s="3" t="s">
        <v>9</v>
      </c>
      <c r="E6431" s="3" t="s">
        <v>101</v>
      </c>
      <c r="F6431" s="3" t="s">
        <v>12183</v>
      </c>
      <c r="G6431" s="3" t="s">
        <v>12184</v>
      </c>
      <c r="H6431" s="3"/>
    </row>
    <row r="6432" ht="15.75" customHeight="1">
      <c r="A6432" s="2">
        <v>45749.0</v>
      </c>
      <c r="B6432" s="3" t="s">
        <v>7</v>
      </c>
      <c r="C6432" s="3" t="s">
        <v>126</v>
      </c>
      <c r="D6432" s="3" t="s">
        <v>19</v>
      </c>
      <c r="E6432" s="3" t="s">
        <v>20</v>
      </c>
      <c r="F6432" s="3" t="s">
        <v>12185</v>
      </c>
      <c r="G6432" s="3" t="s">
        <v>9196</v>
      </c>
      <c r="H6432" s="3"/>
    </row>
    <row r="6433" ht="15.75" customHeight="1">
      <c r="A6433" s="2">
        <v>45749.0</v>
      </c>
      <c r="B6433" s="3" t="s">
        <v>7</v>
      </c>
      <c r="C6433" s="3" t="s">
        <v>126</v>
      </c>
      <c r="D6433" s="3" t="s">
        <v>23</v>
      </c>
      <c r="E6433" s="3" t="s">
        <v>20</v>
      </c>
      <c r="F6433" s="3" t="s">
        <v>12186</v>
      </c>
      <c r="G6433" s="3" t="s">
        <v>4349</v>
      </c>
      <c r="H6433" s="3"/>
    </row>
    <row r="6434" ht="15.75" customHeight="1">
      <c r="A6434" s="2">
        <v>45749.0</v>
      </c>
      <c r="B6434" s="3" t="s">
        <v>7</v>
      </c>
      <c r="C6434" s="3" t="s">
        <v>118</v>
      </c>
      <c r="D6434" s="3" t="s">
        <v>26</v>
      </c>
      <c r="E6434" s="3" t="s">
        <v>258</v>
      </c>
      <c r="F6434" s="3" t="s">
        <v>12187</v>
      </c>
      <c r="G6434" s="3" t="s">
        <v>3261</v>
      </c>
      <c r="H6434" s="3"/>
    </row>
    <row r="6435" ht="15.75" customHeight="1">
      <c r="A6435" s="2">
        <v>45749.0</v>
      </c>
      <c r="B6435" s="3" t="s">
        <v>7</v>
      </c>
      <c r="C6435" s="3" t="s">
        <v>118</v>
      </c>
      <c r="D6435" s="3" t="s">
        <v>9</v>
      </c>
      <c r="E6435" s="3" t="s">
        <v>101</v>
      </c>
      <c r="F6435" s="3" t="s">
        <v>12188</v>
      </c>
      <c r="G6435" s="3" t="s">
        <v>12189</v>
      </c>
      <c r="H6435" s="3"/>
    </row>
    <row r="6436" ht="15.75" customHeight="1">
      <c r="A6436" s="2">
        <v>45749.0</v>
      </c>
      <c r="B6436" s="3" t="s">
        <v>7</v>
      </c>
      <c r="C6436" s="3" t="s">
        <v>118</v>
      </c>
      <c r="D6436" s="3" t="s">
        <v>63</v>
      </c>
      <c r="E6436" s="3" t="s">
        <v>20</v>
      </c>
      <c r="F6436" s="3" t="s">
        <v>12190</v>
      </c>
      <c r="G6436" s="3" t="s">
        <v>12191</v>
      </c>
      <c r="H6436" s="3"/>
    </row>
    <row r="6437" ht="15.75" customHeight="1">
      <c r="A6437" s="2">
        <v>45749.0</v>
      </c>
      <c r="B6437" s="3" t="s">
        <v>7</v>
      </c>
      <c r="C6437" s="3" t="s">
        <v>118</v>
      </c>
      <c r="D6437" s="3" t="s">
        <v>34</v>
      </c>
      <c r="E6437" s="3" t="s">
        <v>101</v>
      </c>
      <c r="F6437" s="3" t="s">
        <v>12192</v>
      </c>
      <c r="G6437" s="3" t="s">
        <v>12193</v>
      </c>
      <c r="H6437" s="3"/>
    </row>
    <row r="6438" ht="15.75" customHeight="1">
      <c r="A6438" s="2">
        <v>45749.0</v>
      </c>
      <c r="B6438" s="3" t="s">
        <v>7</v>
      </c>
      <c r="C6438" s="3" t="s">
        <v>126</v>
      </c>
      <c r="D6438" s="3" t="s">
        <v>19</v>
      </c>
      <c r="E6438" s="3" t="s">
        <v>20</v>
      </c>
      <c r="F6438" s="3" t="s">
        <v>12194</v>
      </c>
      <c r="G6438" s="3" t="s">
        <v>12195</v>
      </c>
      <c r="H6438" s="3"/>
    </row>
    <row r="6439" ht="15.75" customHeight="1">
      <c r="A6439" s="2">
        <v>45749.0</v>
      </c>
      <c r="B6439" s="3" t="s">
        <v>7</v>
      </c>
      <c r="C6439" s="3" t="s">
        <v>106</v>
      </c>
      <c r="D6439" s="3" t="s">
        <v>9</v>
      </c>
      <c r="E6439" s="3" t="s">
        <v>109</v>
      </c>
      <c r="F6439" s="3" t="s">
        <v>12196</v>
      </c>
      <c r="G6439" s="3" t="s">
        <v>12197</v>
      </c>
      <c r="H6439" s="3"/>
    </row>
    <row r="6440" ht="15.75" customHeight="1">
      <c r="A6440" s="2">
        <v>45749.0</v>
      </c>
      <c r="B6440" s="3" t="s">
        <v>7</v>
      </c>
      <c r="C6440" s="3" t="s">
        <v>106</v>
      </c>
      <c r="D6440" s="3" t="s">
        <v>63</v>
      </c>
      <c r="E6440" s="3" t="s">
        <v>20</v>
      </c>
      <c r="F6440" s="3" t="s">
        <v>12198</v>
      </c>
      <c r="G6440" s="3" t="s">
        <v>12199</v>
      </c>
      <c r="H6440" s="3"/>
    </row>
    <row r="6441" ht="15.75" customHeight="1">
      <c r="A6441" s="2">
        <v>45749.0</v>
      </c>
      <c r="B6441" s="3" t="s">
        <v>7</v>
      </c>
      <c r="C6441" s="3" t="s">
        <v>106</v>
      </c>
      <c r="D6441" s="3" t="s">
        <v>63</v>
      </c>
      <c r="E6441" s="3" t="s">
        <v>20</v>
      </c>
      <c r="F6441" s="3" t="s">
        <v>11291</v>
      </c>
      <c r="G6441" s="3" t="s">
        <v>12200</v>
      </c>
      <c r="H6441" s="3"/>
    </row>
    <row r="6442" ht="15.75" customHeight="1">
      <c r="A6442" s="2">
        <v>45749.0</v>
      </c>
      <c r="B6442" s="3" t="s">
        <v>7</v>
      </c>
      <c r="C6442" s="3" t="s">
        <v>8</v>
      </c>
      <c r="D6442" s="3" t="s">
        <v>68</v>
      </c>
      <c r="E6442" s="3" t="s">
        <v>20</v>
      </c>
      <c r="F6442" s="3" t="s">
        <v>11887</v>
      </c>
      <c r="G6442" s="3" t="s">
        <v>12201</v>
      </c>
      <c r="H6442" s="3"/>
    </row>
    <row r="6443" ht="15.75" customHeight="1">
      <c r="A6443" s="2">
        <v>45749.0</v>
      </c>
      <c r="B6443" s="3" t="s">
        <v>92</v>
      </c>
      <c r="C6443" s="3" t="s">
        <v>93</v>
      </c>
      <c r="D6443" s="3" t="s">
        <v>68</v>
      </c>
      <c r="E6443" s="3" t="s">
        <v>20</v>
      </c>
      <c r="F6443" s="3" t="s">
        <v>12202</v>
      </c>
      <c r="G6443" s="3" t="s">
        <v>8426</v>
      </c>
      <c r="H6443" s="3"/>
    </row>
    <row r="6444" ht="15.75" customHeight="1">
      <c r="A6444" s="2">
        <v>45749.0</v>
      </c>
      <c r="B6444" s="3" t="s">
        <v>7</v>
      </c>
      <c r="C6444" s="3" t="s">
        <v>8</v>
      </c>
      <c r="D6444" s="3" t="s">
        <v>23</v>
      </c>
      <c r="E6444" s="3" t="s">
        <v>20</v>
      </c>
      <c r="F6444" s="3" t="s">
        <v>12203</v>
      </c>
      <c r="G6444" s="3" t="s">
        <v>12204</v>
      </c>
      <c r="H6444" s="3"/>
    </row>
    <row r="6445" ht="15.75" customHeight="1">
      <c r="A6445" s="2">
        <v>45749.0</v>
      </c>
      <c r="B6445" s="3" t="s">
        <v>7</v>
      </c>
      <c r="C6445" s="3" t="s">
        <v>8</v>
      </c>
      <c r="D6445" s="3" t="s">
        <v>19</v>
      </c>
      <c r="E6445" s="3" t="s">
        <v>20</v>
      </c>
      <c r="F6445" s="3" t="s">
        <v>4713</v>
      </c>
      <c r="G6445" s="3" t="s">
        <v>12205</v>
      </c>
      <c r="H6445" s="3"/>
    </row>
    <row r="6446" ht="15.75" customHeight="1">
      <c r="A6446" s="2">
        <v>45749.0</v>
      </c>
      <c r="B6446" s="3" t="s">
        <v>7</v>
      </c>
      <c r="C6446" s="3" t="s">
        <v>106</v>
      </c>
      <c r="D6446" s="3" t="s">
        <v>9</v>
      </c>
      <c r="E6446" s="3" t="s">
        <v>101</v>
      </c>
      <c r="F6446" s="3" t="s">
        <v>12206</v>
      </c>
      <c r="G6446" s="3" t="s">
        <v>2572</v>
      </c>
      <c r="H6446" s="3"/>
    </row>
    <row r="6447" ht="15.75" customHeight="1">
      <c r="A6447" s="2">
        <v>45749.0</v>
      </c>
      <c r="B6447" s="3" t="s">
        <v>7</v>
      </c>
      <c r="C6447" s="3" t="s">
        <v>131</v>
      </c>
      <c r="D6447" s="3" t="s">
        <v>9</v>
      </c>
      <c r="E6447" s="3" t="s">
        <v>101</v>
      </c>
      <c r="F6447" s="3" t="s">
        <v>12207</v>
      </c>
      <c r="G6447" s="3" t="s">
        <v>12208</v>
      </c>
      <c r="H6447" s="3"/>
    </row>
    <row r="6448" ht="15.75" customHeight="1">
      <c r="A6448" s="2">
        <v>45749.0</v>
      </c>
      <c r="B6448" s="3" t="s">
        <v>7</v>
      </c>
      <c r="C6448" s="3" t="s">
        <v>8</v>
      </c>
      <c r="D6448" s="3" t="s">
        <v>63</v>
      </c>
      <c r="E6448" s="3" t="s">
        <v>59</v>
      </c>
      <c r="F6448" s="3" t="s">
        <v>12209</v>
      </c>
      <c r="G6448" s="3" t="s">
        <v>12210</v>
      </c>
      <c r="H6448" s="3"/>
    </row>
    <row r="6449" ht="15.75" customHeight="1">
      <c r="A6449" s="2">
        <v>45749.0</v>
      </c>
      <c r="B6449" s="3" t="s">
        <v>92</v>
      </c>
      <c r="C6449" s="3" t="s">
        <v>158</v>
      </c>
      <c r="D6449" s="3" t="s">
        <v>23</v>
      </c>
      <c r="E6449" s="3" t="s">
        <v>59</v>
      </c>
      <c r="F6449" s="3" t="s">
        <v>12211</v>
      </c>
      <c r="G6449" s="3" t="s">
        <v>12212</v>
      </c>
      <c r="H6449" s="3"/>
    </row>
    <row r="6450" ht="15.75" customHeight="1">
      <c r="A6450" s="2">
        <v>45749.0</v>
      </c>
      <c r="B6450" s="3" t="s">
        <v>7</v>
      </c>
      <c r="C6450" s="3" t="s">
        <v>131</v>
      </c>
      <c r="D6450" s="3" t="s">
        <v>9</v>
      </c>
      <c r="E6450" s="3" t="s">
        <v>109</v>
      </c>
      <c r="F6450" s="3" t="s">
        <v>12213</v>
      </c>
      <c r="G6450" s="3" t="s">
        <v>12214</v>
      </c>
      <c r="H6450" s="3"/>
    </row>
    <row r="6451" ht="15.75" customHeight="1">
      <c r="A6451" s="2">
        <v>45749.0</v>
      </c>
      <c r="B6451" s="3" t="s">
        <v>92</v>
      </c>
      <c r="C6451" s="3" t="s">
        <v>93</v>
      </c>
      <c r="D6451" s="3" t="s">
        <v>9</v>
      </c>
      <c r="E6451" s="3" t="s">
        <v>15</v>
      </c>
      <c r="F6451" s="3" t="s">
        <v>12215</v>
      </c>
      <c r="G6451" s="3" t="s">
        <v>190</v>
      </c>
      <c r="H6451" s="3"/>
    </row>
    <row r="6452" ht="15.75" customHeight="1">
      <c r="A6452" s="2">
        <v>45749.0</v>
      </c>
      <c r="B6452" s="3" t="s">
        <v>92</v>
      </c>
      <c r="C6452" s="3" t="s">
        <v>98</v>
      </c>
      <c r="D6452" s="3" t="s">
        <v>23</v>
      </c>
      <c r="E6452" s="3" t="s">
        <v>59</v>
      </c>
      <c r="F6452" s="3" t="s">
        <v>12216</v>
      </c>
      <c r="G6452" s="3" t="s">
        <v>12217</v>
      </c>
      <c r="H6452" s="3"/>
    </row>
    <row r="6453" ht="15.75" customHeight="1">
      <c r="A6453" s="2">
        <v>45749.0</v>
      </c>
      <c r="B6453" s="3" t="s">
        <v>92</v>
      </c>
      <c r="C6453" s="3" t="s">
        <v>98</v>
      </c>
      <c r="D6453" s="3" t="s">
        <v>23</v>
      </c>
      <c r="E6453" s="3" t="s">
        <v>20</v>
      </c>
      <c r="F6453" s="3" t="s">
        <v>12218</v>
      </c>
      <c r="G6453" s="3" t="s">
        <v>12219</v>
      </c>
      <c r="H6453" s="3"/>
    </row>
    <row r="6454" ht="15.75" customHeight="1">
      <c r="A6454" s="2">
        <v>45749.0</v>
      </c>
      <c r="B6454" s="3" t="s">
        <v>92</v>
      </c>
      <c r="C6454" s="3" t="s">
        <v>98</v>
      </c>
      <c r="D6454" s="3" t="s">
        <v>9</v>
      </c>
      <c r="E6454" s="3" t="s">
        <v>101</v>
      </c>
      <c r="F6454" s="3" t="s">
        <v>12220</v>
      </c>
      <c r="G6454" s="3" t="s">
        <v>12221</v>
      </c>
      <c r="H6454" s="3"/>
    </row>
    <row r="6455" ht="15.75" customHeight="1">
      <c r="A6455" s="2">
        <v>45749.0</v>
      </c>
      <c r="B6455" s="3" t="s">
        <v>92</v>
      </c>
      <c r="C6455" s="3" t="s">
        <v>144</v>
      </c>
      <c r="D6455" s="3" t="s">
        <v>19</v>
      </c>
      <c r="E6455" s="3" t="s">
        <v>20</v>
      </c>
      <c r="F6455" s="3" t="s">
        <v>11686</v>
      </c>
      <c r="G6455" s="3" t="s">
        <v>12222</v>
      </c>
      <c r="H6455" s="3"/>
    </row>
    <row r="6456" ht="15.75" customHeight="1">
      <c r="A6456" s="2">
        <v>45749.0</v>
      </c>
      <c r="B6456" s="3" t="s">
        <v>92</v>
      </c>
      <c r="C6456" s="3" t="s">
        <v>144</v>
      </c>
      <c r="D6456" s="3" t="s">
        <v>63</v>
      </c>
      <c r="E6456" s="3" t="s">
        <v>15</v>
      </c>
      <c r="F6456" s="3" t="s">
        <v>12223</v>
      </c>
      <c r="G6456" s="3" t="s">
        <v>12224</v>
      </c>
      <c r="H6456" s="3"/>
    </row>
    <row r="6457" ht="15.75" customHeight="1">
      <c r="A6457" s="2">
        <v>45749.0</v>
      </c>
      <c r="B6457" s="3" t="s">
        <v>92</v>
      </c>
      <c r="C6457" s="3" t="s">
        <v>98</v>
      </c>
      <c r="D6457" s="3" t="s">
        <v>63</v>
      </c>
      <c r="E6457" s="3" t="s">
        <v>101</v>
      </c>
      <c r="F6457" s="3" t="s">
        <v>12225</v>
      </c>
      <c r="G6457" s="3" t="s">
        <v>12226</v>
      </c>
      <c r="H6457" s="3"/>
    </row>
    <row r="6458" ht="15.75" customHeight="1">
      <c r="A6458" s="2">
        <v>45749.0</v>
      </c>
      <c r="B6458" s="3" t="s">
        <v>92</v>
      </c>
      <c r="C6458" s="3" t="s">
        <v>144</v>
      </c>
      <c r="D6458" s="3" t="s">
        <v>26</v>
      </c>
      <c r="E6458" s="3" t="s">
        <v>20</v>
      </c>
      <c r="F6458" s="3" t="s">
        <v>2000</v>
      </c>
      <c r="G6458" s="3" t="s">
        <v>12227</v>
      </c>
      <c r="H6458" s="3"/>
    </row>
    <row r="6459" ht="15.75" customHeight="1">
      <c r="A6459" s="2">
        <v>45749.0</v>
      </c>
      <c r="B6459" s="3" t="s">
        <v>92</v>
      </c>
      <c r="C6459" s="3" t="s">
        <v>144</v>
      </c>
      <c r="D6459" s="3" t="s">
        <v>38</v>
      </c>
      <c r="E6459" s="3" t="s">
        <v>20</v>
      </c>
      <c r="F6459" s="3" t="s">
        <v>12228</v>
      </c>
      <c r="G6459" s="3" t="s">
        <v>12229</v>
      </c>
      <c r="H6459" s="3"/>
    </row>
    <row r="6460" ht="15.75" customHeight="1">
      <c r="A6460" s="2">
        <v>45749.0</v>
      </c>
      <c r="B6460" s="3" t="s">
        <v>92</v>
      </c>
      <c r="C6460" s="4" t="s">
        <v>149</v>
      </c>
      <c r="D6460" s="3" t="s">
        <v>38</v>
      </c>
      <c r="E6460" s="3" t="s">
        <v>20</v>
      </c>
      <c r="F6460" s="3" t="s">
        <v>12230</v>
      </c>
      <c r="G6460" s="3" t="s">
        <v>12231</v>
      </c>
      <c r="H6460" s="3"/>
    </row>
    <row r="6461" ht="15.75" customHeight="1">
      <c r="A6461" s="2">
        <v>45749.0</v>
      </c>
      <c r="B6461" s="3" t="s">
        <v>92</v>
      </c>
      <c r="C6461" s="4" t="s">
        <v>149</v>
      </c>
      <c r="D6461" s="3" t="s">
        <v>23</v>
      </c>
      <c r="E6461" s="3" t="s">
        <v>20</v>
      </c>
      <c r="F6461" s="3" t="s">
        <v>12232</v>
      </c>
      <c r="G6461" s="3" t="s">
        <v>12233</v>
      </c>
      <c r="H6461" s="3"/>
    </row>
    <row r="6462" ht="15.75" customHeight="1">
      <c r="A6462" s="2">
        <v>45749.0</v>
      </c>
      <c r="B6462" s="3" t="s">
        <v>92</v>
      </c>
      <c r="C6462" s="4" t="s">
        <v>149</v>
      </c>
      <c r="D6462" s="3" t="s">
        <v>23</v>
      </c>
      <c r="E6462" s="3" t="s">
        <v>20</v>
      </c>
      <c r="F6462" s="3" t="s">
        <v>12234</v>
      </c>
      <c r="G6462" s="3" t="s">
        <v>12235</v>
      </c>
      <c r="H6462" s="3"/>
    </row>
    <row r="6463" ht="15.75" customHeight="1">
      <c r="A6463" s="2">
        <v>45749.0</v>
      </c>
      <c r="B6463" s="3" t="s">
        <v>92</v>
      </c>
      <c r="C6463" s="4" t="s">
        <v>149</v>
      </c>
      <c r="D6463" s="3" t="s">
        <v>19</v>
      </c>
      <c r="E6463" s="3" t="s">
        <v>20</v>
      </c>
      <c r="F6463" s="3" t="s">
        <v>12236</v>
      </c>
      <c r="G6463" s="3" t="s">
        <v>12237</v>
      </c>
      <c r="H6463" s="3"/>
    </row>
    <row r="6464" ht="15.75" customHeight="1">
      <c r="A6464" s="2">
        <v>45749.0</v>
      </c>
      <c r="B6464" s="3" t="s">
        <v>92</v>
      </c>
      <c r="C6464" s="3" t="s">
        <v>144</v>
      </c>
      <c r="D6464" s="3" t="s">
        <v>34</v>
      </c>
      <c r="E6464" s="3" t="s">
        <v>15</v>
      </c>
      <c r="F6464" s="3" t="s">
        <v>12238</v>
      </c>
      <c r="G6464" s="3" t="s">
        <v>10959</v>
      </c>
      <c r="H6464" s="3"/>
    </row>
    <row r="6465" ht="15.75" customHeight="1">
      <c r="A6465" s="2">
        <v>45749.0</v>
      </c>
      <c r="B6465" s="3" t="s">
        <v>92</v>
      </c>
      <c r="C6465" s="3" t="s">
        <v>158</v>
      </c>
      <c r="D6465" s="3" t="s">
        <v>63</v>
      </c>
      <c r="E6465" s="3" t="s">
        <v>15</v>
      </c>
      <c r="F6465" s="3" t="s">
        <v>12239</v>
      </c>
      <c r="G6465" s="3" t="s">
        <v>7828</v>
      </c>
      <c r="H6465" s="3"/>
    </row>
    <row r="6466" ht="15.75" customHeight="1">
      <c r="A6466" s="2">
        <v>45750.0</v>
      </c>
      <c r="B6466" s="3" t="s">
        <v>92</v>
      </c>
      <c r="C6466" s="3" t="s">
        <v>93</v>
      </c>
      <c r="D6466" s="3" t="s">
        <v>19</v>
      </c>
      <c r="E6466" s="3" t="s">
        <v>20</v>
      </c>
      <c r="F6466" s="3" t="s">
        <v>12240</v>
      </c>
      <c r="G6466" s="3" t="s">
        <v>12241</v>
      </c>
      <c r="H6466" s="3"/>
    </row>
    <row r="6467" ht="15.75" customHeight="1">
      <c r="A6467" s="2">
        <v>45750.0</v>
      </c>
      <c r="B6467" s="3" t="s">
        <v>13</v>
      </c>
      <c r="C6467" s="3" t="s">
        <v>37</v>
      </c>
      <c r="D6467" s="3" t="s">
        <v>34</v>
      </c>
      <c r="E6467" s="3" t="s">
        <v>20</v>
      </c>
      <c r="F6467" s="3" t="s">
        <v>12242</v>
      </c>
      <c r="G6467" s="3" t="s">
        <v>12243</v>
      </c>
      <c r="H6467" s="3"/>
    </row>
    <row r="6468" ht="15.75" customHeight="1">
      <c r="A6468" s="2">
        <v>45750.0</v>
      </c>
      <c r="B6468" s="3" t="s">
        <v>13</v>
      </c>
      <c r="C6468" s="3" t="s">
        <v>29</v>
      </c>
      <c r="D6468" s="3" t="s">
        <v>68</v>
      </c>
      <c r="E6468" s="3" t="s">
        <v>59</v>
      </c>
      <c r="F6468" s="3" t="s">
        <v>12244</v>
      </c>
      <c r="G6468" s="3" t="s">
        <v>12245</v>
      </c>
      <c r="H6468" s="3"/>
    </row>
    <row r="6469" ht="15.75" customHeight="1">
      <c r="A6469" s="2">
        <v>45750.0</v>
      </c>
      <c r="B6469" s="3" t="s">
        <v>13</v>
      </c>
      <c r="C6469" s="3" t="s">
        <v>29</v>
      </c>
      <c r="D6469" s="3" t="s">
        <v>26</v>
      </c>
      <c r="E6469" s="3" t="s">
        <v>20</v>
      </c>
      <c r="F6469" s="3" t="s">
        <v>12246</v>
      </c>
      <c r="G6469" s="3" t="s">
        <v>12247</v>
      </c>
      <c r="H6469" s="3"/>
    </row>
    <row r="6470" ht="15.75" customHeight="1">
      <c r="A6470" s="2">
        <v>45750.0</v>
      </c>
      <c r="B6470" s="3" t="s">
        <v>13</v>
      </c>
      <c r="C6470" s="3" t="s">
        <v>29</v>
      </c>
      <c r="D6470" s="3" t="s">
        <v>19</v>
      </c>
      <c r="E6470" s="3" t="s">
        <v>59</v>
      </c>
      <c r="F6470" s="3" t="s">
        <v>12248</v>
      </c>
      <c r="G6470" s="3" t="s">
        <v>12249</v>
      </c>
      <c r="H6470" s="3"/>
    </row>
    <row r="6471" ht="15.75" customHeight="1">
      <c r="A6471" s="2">
        <v>45750.0</v>
      </c>
      <c r="B6471" s="3" t="s">
        <v>13</v>
      </c>
      <c r="C6471" s="3" t="s">
        <v>18</v>
      </c>
      <c r="D6471" s="3" t="s">
        <v>19</v>
      </c>
      <c r="E6471" s="3" t="s">
        <v>59</v>
      </c>
      <c r="F6471" s="3" t="s">
        <v>9996</v>
      </c>
      <c r="G6471" s="3" t="s">
        <v>12250</v>
      </c>
      <c r="H6471" s="3"/>
    </row>
    <row r="6472" ht="15.75" customHeight="1">
      <c r="A6472" s="2">
        <v>45750.0</v>
      </c>
      <c r="B6472" s="3" t="s">
        <v>13</v>
      </c>
      <c r="C6472" s="3" t="s">
        <v>14</v>
      </c>
      <c r="D6472" s="3" t="s">
        <v>26</v>
      </c>
      <c r="E6472" s="3" t="s">
        <v>20</v>
      </c>
      <c r="F6472" s="3" t="s">
        <v>12251</v>
      </c>
      <c r="G6472" s="3" t="s">
        <v>12252</v>
      </c>
      <c r="H6472" s="3"/>
    </row>
    <row r="6473" ht="15.75" customHeight="1">
      <c r="A6473" s="2">
        <v>45750.0</v>
      </c>
      <c r="B6473" s="3" t="s">
        <v>13</v>
      </c>
      <c r="C6473" s="3" t="s">
        <v>18</v>
      </c>
      <c r="D6473" s="3" t="s">
        <v>38</v>
      </c>
      <c r="E6473" s="3" t="s">
        <v>20</v>
      </c>
      <c r="F6473" s="3" t="s">
        <v>12253</v>
      </c>
      <c r="G6473" s="3" t="s">
        <v>12254</v>
      </c>
      <c r="H6473" s="3"/>
    </row>
    <row r="6474" ht="15.75" customHeight="1">
      <c r="A6474" s="2">
        <v>45750.0</v>
      </c>
      <c r="B6474" s="3" t="s">
        <v>13</v>
      </c>
      <c r="C6474" s="3" t="s">
        <v>14</v>
      </c>
      <c r="D6474" s="3" t="s">
        <v>26</v>
      </c>
      <c r="E6474" s="3" t="s">
        <v>20</v>
      </c>
      <c r="F6474" s="3" t="s">
        <v>12255</v>
      </c>
      <c r="G6474" s="3" t="s">
        <v>12256</v>
      </c>
      <c r="H6474" s="3"/>
    </row>
    <row r="6475" ht="15.75" customHeight="1">
      <c r="A6475" s="2">
        <v>45750.0</v>
      </c>
      <c r="B6475" s="3" t="s">
        <v>92</v>
      </c>
      <c r="C6475" s="3" t="s">
        <v>93</v>
      </c>
      <c r="D6475" s="3" t="s">
        <v>38</v>
      </c>
      <c r="E6475" s="3" t="s">
        <v>20</v>
      </c>
      <c r="F6475" s="3" t="s">
        <v>12257</v>
      </c>
      <c r="G6475" s="3" t="s">
        <v>12258</v>
      </c>
      <c r="H6475" s="3"/>
    </row>
    <row r="6476" ht="15.75" customHeight="1">
      <c r="A6476" s="2">
        <v>45750.0</v>
      </c>
      <c r="B6476" s="3" t="s">
        <v>92</v>
      </c>
      <c r="C6476" s="3" t="s">
        <v>93</v>
      </c>
      <c r="D6476" s="3" t="s">
        <v>9</v>
      </c>
      <c r="E6476" s="3" t="s">
        <v>15</v>
      </c>
      <c r="F6476" s="3" t="s">
        <v>12259</v>
      </c>
      <c r="G6476" s="3" t="s">
        <v>12260</v>
      </c>
      <c r="H6476" s="3"/>
    </row>
    <row r="6477" ht="15.75" customHeight="1">
      <c r="A6477" s="2">
        <v>45750.0</v>
      </c>
      <c r="B6477" s="3" t="s">
        <v>13</v>
      </c>
      <c r="C6477" s="3" t="s">
        <v>37</v>
      </c>
      <c r="D6477" s="3" t="s">
        <v>19</v>
      </c>
      <c r="E6477" s="3" t="s">
        <v>20</v>
      </c>
      <c r="F6477" s="3" t="s">
        <v>12261</v>
      </c>
      <c r="G6477" s="3" t="s">
        <v>12262</v>
      </c>
      <c r="H6477" s="3"/>
    </row>
    <row r="6478" ht="15.75" customHeight="1">
      <c r="A6478" s="2">
        <v>45750.0</v>
      </c>
      <c r="B6478" s="3" t="s">
        <v>13</v>
      </c>
      <c r="C6478" s="3" t="s">
        <v>18</v>
      </c>
      <c r="D6478" s="3" t="s">
        <v>68</v>
      </c>
      <c r="E6478" s="3" t="s">
        <v>59</v>
      </c>
      <c r="F6478" s="3" t="s">
        <v>12263</v>
      </c>
      <c r="G6478" s="3" t="s">
        <v>12264</v>
      </c>
      <c r="H6478" s="3"/>
    </row>
    <row r="6479" ht="15.75" customHeight="1">
      <c r="A6479" s="2">
        <v>45750.0</v>
      </c>
      <c r="B6479" s="3" t="s">
        <v>13</v>
      </c>
      <c r="C6479" s="3" t="s">
        <v>169</v>
      </c>
      <c r="D6479" s="3" t="s">
        <v>19</v>
      </c>
      <c r="E6479" s="3" t="s">
        <v>59</v>
      </c>
      <c r="F6479" s="3" t="s">
        <v>12265</v>
      </c>
      <c r="G6479" s="3" t="s">
        <v>12266</v>
      </c>
      <c r="H6479" s="3"/>
    </row>
    <row r="6480" ht="15.75" customHeight="1">
      <c r="A6480" s="2">
        <v>45750.0</v>
      </c>
      <c r="B6480" s="3" t="s">
        <v>57</v>
      </c>
      <c r="C6480" s="3" t="s">
        <v>71</v>
      </c>
      <c r="D6480" s="3" t="s">
        <v>19</v>
      </c>
      <c r="E6480" s="3" t="s">
        <v>59</v>
      </c>
      <c r="F6480" s="3" t="s">
        <v>12267</v>
      </c>
      <c r="G6480" s="3" t="s">
        <v>12268</v>
      </c>
      <c r="H6480" s="3"/>
    </row>
    <row r="6481" ht="15.75" customHeight="1">
      <c r="A6481" s="2">
        <v>45750.0</v>
      </c>
      <c r="B6481" s="3" t="s">
        <v>13</v>
      </c>
      <c r="C6481" s="3" t="s">
        <v>169</v>
      </c>
      <c r="D6481" s="3" t="s">
        <v>68</v>
      </c>
      <c r="E6481" s="3" t="s">
        <v>59</v>
      </c>
      <c r="F6481" s="3" t="s">
        <v>12269</v>
      </c>
      <c r="G6481" s="3" t="s">
        <v>12270</v>
      </c>
      <c r="H6481" s="3"/>
    </row>
    <row r="6482" ht="15.75" customHeight="1">
      <c r="A6482" s="2">
        <v>45750.0</v>
      </c>
      <c r="B6482" s="3" t="s">
        <v>13</v>
      </c>
      <c r="C6482" s="3" t="s">
        <v>169</v>
      </c>
      <c r="D6482" s="3" t="s">
        <v>19</v>
      </c>
      <c r="E6482" s="3" t="s">
        <v>59</v>
      </c>
      <c r="F6482" s="3" t="s">
        <v>12271</v>
      </c>
      <c r="G6482" s="3" t="s">
        <v>12272</v>
      </c>
      <c r="H6482" s="3"/>
    </row>
    <row r="6483" ht="15.75" customHeight="1">
      <c r="A6483" s="2">
        <v>45750.0</v>
      </c>
      <c r="B6483" s="3" t="s">
        <v>57</v>
      </c>
      <c r="C6483" s="3" t="s">
        <v>58</v>
      </c>
      <c r="D6483" s="3" t="s">
        <v>68</v>
      </c>
      <c r="E6483" s="3" t="s">
        <v>59</v>
      </c>
      <c r="F6483" s="3" t="s">
        <v>12273</v>
      </c>
      <c r="G6483" s="3" t="s">
        <v>12274</v>
      </c>
      <c r="H6483" s="3"/>
    </row>
    <row r="6484" ht="15.75" customHeight="1">
      <c r="A6484" s="2">
        <v>45750.0</v>
      </c>
      <c r="B6484" s="3" t="s">
        <v>57</v>
      </c>
      <c r="C6484" s="3" t="s">
        <v>58</v>
      </c>
      <c r="D6484" s="3" t="s">
        <v>19</v>
      </c>
      <c r="E6484" s="3" t="s">
        <v>59</v>
      </c>
      <c r="F6484" s="3" t="s">
        <v>12275</v>
      </c>
      <c r="G6484" s="3" t="s">
        <v>12276</v>
      </c>
      <c r="H6484" s="3"/>
    </row>
    <row r="6485" ht="15.75" customHeight="1">
      <c r="A6485" s="2">
        <v>45750.0</v>
      </c>
      <c r="B6485" s="3" t="s">
        <v>57</v>
      </c>
      <c r="C6485" s="4" t="s">
        <v>62</v>
      </c>
      <c r="D6485" s="3" t="s">
        <v>38</v>
      </c>
      <c r="E6485" s="3" t="s">
        <v>59</v>
      </c>
      <c r="F6485" s="3" t="s">
        <v>11997</v>
      </c>
      <c r="G6485" s="3" t="s">
        <v>12277</v>
      </c>
      <c r="H6485" s="3"/>
    </row>
    <row r="6486" ht="15.75" customHeight="1">
      <c r="A6486" s="2">
        <v>45750.0</v>
      </c>
      <c r="B6486" s="3" t="s">
        <v>57</v>
      </c>
      <c r="C6486" s="4" t="s">
        <v>62</v>
      </c>
      <c r="D6486" s="3" t="s">
        <v>19</v>
      </c>
      <c r="E6486" s="3" t="s">
        <v>59</v>
      </c>
      <c r="F6486" s="3" t="s">
        <v>12278</v>
      </c>
      <c r="G6486" s="3" t="s">
        <v>12279</v>
      </c>
      <c r="H6486" s="3"/>
    </row>
    <row r="6487" ht="15.75" customHeight="1">
      <c r="A6487" s="2">
        <v>45750.0</v>
      </c>
      <c r="B6487" s="3" t="s">
        <v>57</v>
      </c>
      <c r="C6487" s="3" t="s">
        <v>71</v>
      </c>
      <c r="D6487" s="3" t="s">
        <v>63</v>
      </c>
      <c r="E6487" s="3" t="s">
        <v>59</v>
      </c>
      <c r="F6487" s="3" t="s">
        <v>12280</v>
      </c>
      <c r="G6487" s="3" t="s">
        <v>12281</v>
      </c>
      <c r="H6487" s="3"/>
    </row>
    <row r="6488" ht="15.75" customHeight="1">
      <c r="A6488" s="2">
        <v>45750.0</v>
      </c>
      <c r="B6488" s="3" t="s">
        <v>57</v>
      </c>
      <c r="C6488" s="3" t="s">
        <v>71</v>
      </c>
      <c r="D6488" s="3" t="s">
        <v>68</v>
      </c>
      <c r="E6488" s="3" t="s">
        <v>59</v>
      </c>
      <c r="F6488" s="3" t="s">
        <v>12282</v>
      </c>
      <c r="G6488" s="3" t="s">
        <v>12283</v>
      </c>
      <c r="H6488" s="3"/>
    </row>
    <row r="6489" ht="15.75" customHeight="1">
      <c r="A6489" s="2">
        <v>45750.0</v>
      </c>
      <c r="B6489" s="3" t="s">
        <v>57</v>
      </c>
      <c r="C6489" s="3" t="s">
        <v>80</v>
      </c>
      <c r="D6489" s="3" t="s">
        <v>38</v>
      </c>
      <c r="E6489" s="3" t="s">
        <v>59</v>
      </c>
      <c r="F6489" s="3" t="s">
        <v>12284</v>
      </c>
      <c r="G6489" s="3" t="s">
        <v>12285</v>
      </c>
      <c r="H6489" s="3"/>
    </row>
    <row r="6490" ht="15.75" customHeight="1">
      <c r="A6490" s="2">
        <v>45750.0</v>
      </c>
      <c r="B6490" s="3" t="s">
        <v>57</v>
      </c>
      <c r="C6490" s="3" t="s">
        <v>80</v>
      </c>
      <c r="D6490" s="3" t="s">
        <v>38</v>
      </c>
      <c r="E6490" s="3" t="s">
        <v>59</v>
      </c>
      <c r="F6490" s="3" t="s">
        <v>12286</v>
      </c>
      <c r="G6490" s="3" t="s">
        <v>12287</v>
      </c>
      <c r="H6490" s="3"/>
    </row>
    <row r="6491" ht="15.75" customHeight="1">
      <c r="A6491" s="2">
        <v>45750.0</v>
      </c>
      <c r="B6491" s="3" t="s">
        <v>57</v>
      </c>
      <c r="C6491" s="3" t="s">
        <v>85</v>
      </c>
      <c r="D6491" s="3" t="s">
        <v>23</v>
      </c>
      <c r="E6491" s="3" t="s">
        <v>59</v>
      </c>
      <c r="F6491" s="3" t="s">
        <v>12288</v>
      </c>
      <c r="G6491" s="3" t="s">
        <v>8131</v>
      </c>
      <c r="H6491" s="3"/>
    </row>
    <row r="6492" ht="15.75" customHeight="1">
      <c r="A6492" s="2">
        <v>45750.0</v>
      </c>
      <c r="B6492" s="3" t="s">
        <v>57</v>
      </c>
      <c r="C6492" s="3" t="s">
        <v>85</v>
      </c>
      <c r="D6492" s="3" t="s">
        <v>9</v>
      </c>
      <c r="E6492" s="3" t="s">
        <v>20</v>
      </c>
      <c r="F6492" s="3" t="s">
        <v>12289</v>
      </c>
      <c r="G6492" s="3" t="s">
        <v>12290</v>
      </c>
      <c r="H6492" s="3"/>
    </row>
    <row r="6493" ht="15.75" customHeight="1">
      <c r="A6493" s="2">
        <v>45750.0</v>
      </c>
      <c r="B6493" s="3" t="s">
        <v>92</v>
      </c>
      <c r="C6493" s="3" t="s">
        <v>93</v>
      </c>
      <c r="D6493" s="3" t="s">
        <v>34</v>
      </c>
      <c r="E6493" s="3" t="s">
        <v>15</v>
      </c>
      <c r="F6493" s="3" t="s">
        <v>7968</v>
      </c>
      <c r="G6493" s="3" t="s">
        <v>12291</v>
      </c>
      <c r="H6493" s="3"/>
    </row>
    <row r="6494" ht="15.75" customHeight="1">
      <c r="A6494" s="2">
        <v>45750.0</v>
      </c>
      <c r="B6494" s="3" t="s">
        <v>13</v>
      </c>
      <c r="C6494" s="3" t="s">
        <v>169</v>
      </c>
      <c r="D6494" s="3" t="s">
        <v>34</v>
      </c>
      <c r="E6494" s="3" t="s">
        <v>20</v>
      </c>
      <c r="F6494" s="3" t="s">
        <v>12292</v>
      </c>
      <c r="G6494" s="3" t="s">
        <v>12293</v>
      </c>
      <c r="H6494" s="3"/>
    </row>
    <row r="6495" ht="15.75" customHeight="1">
      <c r="A6495" s="2">
        <v>45750.0</v>
      </c>
      <c r="B6495" s="3" t="s">
        <v>92</v>
      </c>
      <c r="C6495" s="3" t="s">
        <v>98</v>
      </c>
      <c r="D6495" s="3" t="s">
        <v>63</v>
      </c>
      <c r="E6495" s="3" t="s">
        <v>59</v>
      </c>
      <c r="F6495" s="3" t="s">
        <v>12294</v>
      </c>
      <c r="G6495" s="3" t="s">
        <v>12295</v>
      </c>
      <c r="H6495" s="3"/>
    </row>
    <row r="6496" ht="15.75" customHeight="1">
      <c r="A6496" s="2">
        <v>45750.0</v>
      </c>
      <c r="B6496" s="3" t="s">
        <v>13</v>
      </c>
      <c r="C6496" s="3" t="s">
        <v>29</v>
      </c>
      <c r="D6496" s="3" t="s">
        <v>23</v>
      </c>
      <c r="E6496" s="3" t="s">
        <v>59</v>
      </c>
      <c r="F6496" s="3" t="s">
        <v>12296</v>
      </c>
      <c r="G6496" s="3" t="s">
        <v>12297</v>
      </c>
      <c r="H6496" s="3"/>
    </row>
    <row r="6497" ht="15.75" customHeight="1">
      <c r="A6497" s="2">
        <v>45750.0</v>
      </c>
      <c r="B6497" s="3" t="s">
        <v>92</v>
      </c>
      <c r="C6497" s="3" t="s">
        <v>144</v>
      </c>
      <c r="D6497" s="3" t="s">
        <v>23</v>
      </c>
      <c r="E6497" s="3" t="s">
        <v>59</v>
      </c>
      <c r="F6497" s="3" t="s">
        <v>12298</v>
      </c>
      <c r="G6497" s="3" t="s">
        <v>12299</v>
      </c>
      <c r="H6497" s="3"/>
    </row>
    <row r="6498" ht="15.75" customHeight="1">
      <c r="A6498" s="2">
        <v>45750.0</v>
      </c>
      <c r="B6498" s="3" t="s">
        <v>7</v>
      </c>
      <c r="C6498" s="3" t="s">
        <v>8</v>
      </c>
      <c r="D6498" s="3" t="s">
        <v>26</v>
      </c>
      <c r="E6498" s="3" t="s">
        <v>109</v>
      </c>
      <c r="F6498" s="3" t="s">
        <v>12300</v>
      </c>
      <c r="G6498" s="3" t="s">
        <v>12301</v>
      </c>
      <c r="H6498" s="3"/>
    </row>
    <row r="6499" ht="15.75" customHeight="1">
      <c r="A6499" s="2">
        <v>45750.0</v>
      </c>
      <c r="B6499" s="3" t="s">
        <v>7</v>
      </c>
      <c r="C6499" s="3" t="s">
        <v>8</v>
      </c>
      <c r="D6499" s="3" t="s">
        <v>19</v>
      </c>
      <c r="E6499" s="3" t="s">
        <v>20</v>
      </c>
      <c r="F6499" s="3" t="s">
        <v>12302</v>
      </c>
      <c r="G6499" s="3" t="s">
        <v>12303</v>
      </c>
      <c r="H6499" s="3"/>
    </row>
    <row r="6500" ht="15.75" customHeight="1">
      <c r="A6500" s="2">
        <v>45750.0</v>
      </c>
      <c r="B6500" s="3" t="s">
        <v>7</v>
      </c>
      <c r="C6500" s="3" t="s">
        <v>8</v>
      </c>
      <c r="D6500" s="3" t="s">
        <v>34</v>
      </c>
      <c r="E6500" s="3" t="s">
        <v>101</v>
      </c>
      <c r="F6500" s="3" t="s">
        <v>12304</v>
      </c>
      <c r="G6500" s="3" t="s">
        <v>12305</v>
      </c>
      <c r="H6500" s="3"/>
    </row>
    <row r="6501" ht="15.75" customHeight="1">
      <c r="A6501" s="2">
        <v>45750.0</v>
      </c>
      <c r="B6501" s="3" t="s">
        <v>7</v>
      </c>
      <c r="C6501" s="3" t="s">
        <v>8</v>
      </c>
      <c r="D6501" s="3" t="s">
        <v>19</v>
      </c>
      <c r="E6501" s="3" t="s">
        <v>20</v>
      </c>
      <c r="F6501" s="3" t="s">
        <v>12306</v>
      </c>
      <c r="G6501" s="3" t="s">
        <v>8734</v>
      </c>
      <c r="H6501" s="3"/>
    </row>
    <row r="6502" ht="15.75" customHeight="1">
      <c r="A6502" s="2">
        <v>45750.0</v>
      </c>
      <c r="B6502" s="3" t="s">
        <v>7</v>
      </c>
      <c r="C6502" s="3" t="s">
        <v>106</v>
      </c>
      <c r="D6502" s="3" t="s">
        <v>38</v>
      </c>
      <c r="E6502" s="3" t="s">
        <v>15</v>
      </c>
      <c r="F6502" s="3" t="s">
        <v>12307</v>
      </c>
      <c r="G6502" s="3" t="s">
        <v>12308</v>
      </c>
      <c r="H6502" s="3"/>
    </row>
    <row r="6503" ht="15.75" customHeight="1">
      <c r="A6503" s="2">
        <v>45750.0</v>
      </c>
      <c r="B6503" s="3" t="s">
        <v>7</v>
      </c>
      <c r="C6503" s="3" t="s">
        <v>106</v>
      </c>
      <c r="D6503" s="3" t="s">
        <v>26</v>
      </c>
      <c r="E6503" s="3" t="s">
        <v>109</v>
      </c>
      <c r="F6503" s="3" t="s">
        <v>12309</v>
      </c>
      <c r="G6503" s="3" t="s">
        <v>12310</v>
      </c>
      <c r="H6503" s="3"/>
    </row>
    <row r="6504" ht="15.75" customHeight="1">
      <c r="A6504" s="2">
        <v>45750.0</v>
      </c>
      <c r="B6504" s="3" t="s">
        <v>7</v>
      </c>
      <c r="C6504" s="3" t="s">
        <v>106</v>
      </c>
      <c r="D6504" s="3" t="s">
        <v>63</v>
      </c>
      <c r="E6504" s="3" t="s">
        <v>20</v>
      </c>
      <c r="F6504" s="3" t="s">
        <v>12311</v>
      </c>
      <c r="G6504" s="3" t="s">
        <v>12312</v>
      </c>
      <c r="H6504" s="3"/>
    </row>
    <row r="6505" ht="15.75" customHeight="1">
      <c r="A6505" s="2">
        <v>45750.0</v>
      </c>
      <c r="B6505" s="3" t="s">
        <v>7</v>
      </c>
      <c r="C6505" s="3" t="s">
        <v>118</v>
      </c>
      <c r="D6505" s="3" t="s">
        <v>63</v>
      </c>
      <c r="E6505" s="3" t="s">
        <v>20</v>
      </c>
      <c r="F6505" s="3" t="s">
        <v>12313</v>
      </c>
      <c r="G6505" s="3" t="s">
        <v>12314</v>
      </c>
      <c r="H6505" s="3"/>
    </row>
    <row r="6506" ht="15.75" customHeight="1">
      <c r="A6506" s="2">
        <v>45750.0</v>
      </c>
      <c r="B6506" s="3" t="s">
        <v>7</v>
      </c>
      <c r="C6506" s="3" t="s">
        <v>118</v>
      </c>
      <c r="D6506" s="3" t="s">
        <v>63</v>
      </c>
      <c r="E6506" s="3" t="s">
        <v>20</v>
      </c>
      <c r="F6506" s="3" t="s">
        <v>12315</v>
      </c>
      <c r="G6506" s="3" t="s">
        <v>12316</v>
      </c>
      <c r="H6506" s="3"/>
    </row>
    <row r="6507" ht="15.75" customHeight="1">
      <c r="A6507" s="2">
        <v>45750.0</v>
      </c>
      <c r="B6507" s="3" t="s">
        <v>7</v>
      </c>
      <c r="C6507" s="3" t="s">
        <v>126</v>
      </c>
      <c r="D6507" s="3" t="s">
        <v>19</v>
      </c>
      <c r="E6507" s="3" t="s">
        <v>20</v>
      </c>
      <c r="F6507" s="3" t="s">
        <v>12317</v>
      </c>
      <c r="G6507" s="3" t="s">
        <v>12318</v>
      </c>
      <c r="H6507" s="3"/>
    </row>
    <row r="6508" ht="15.75" customHeight="1">
      <c r="A6508" s="2">
        <v>45750.0</v>
      </c>
      <c r="B6508" s="3" t="s">
        <v>7</v>
      </c>
      <c r="C6508" s="3" t="s">
        <v>126</v>
      </c>
      <c r="D6508" s="3" t="s">
        <v>34</v>
      </c>
      <c r="E6508" s="3" t="s">
        <v>15</v>
      </c>
      <c r="F6508" s="3" t="s">
        <v>12319</v>
      </c>
      <c r="G6508" s="3" t="s">
        <v>12320</v>
      </c>
      <c r="H6508" s="3"/>
    </row>
    <row r="6509" ht="15.75" customHeight="1">
      <c r="A6509" s="2">
        <v>45750.0</v>
      </c>
      <c r="B6509" s="3" t="s">
        <v>7</v>
      </c>
      <c r="C6509" s="3" t="s">
        <v>126</v>
      </c>
      <c r="D6509" s="3" t="s">
        <v>63</v>
      </c>
      <c r="E6509" s="3" t="s">
        <v>20</v>
      </c>
      <c r="F6509" s="3" t="s">
        <v>60</v>
      </c>
      <c r="G6509" s="3" t="s">
        <v>12321</v>
      </c>
      <c r="H6509" s="3"/>
    </row>
    <row r="6510" ht="15.75" customHeight="1">
      <c r="A6510" s="2">
        <v>45750.0</v>
      </c>
      <c r="B6510" s="3" t="s">
        <v>7</v>
      </c>
      <c r="C6510" s="3" t="s">
        <v>126</v>
      </c>
      <c r="D6510" s="3" t="s">
        <v>63</v>
      </c>
      <c r="E6510" s="3" t="s">
        <v>20</v>
      </c>
      <c r="F6510" s="3" t="s">
        <v>12322</v>
      </c>
      <c r="G6510" s="3" t="s">
        <v>12323</v>
      </c>
      <c r="H6510" s="3"/>
    </row>
    <row r="6511" ht="15.75" customHeight="1">
      <c r="A6511" s="2">
        <v>45750.0</v>
      </c>
      <c r="B6511" s="3" t="s">
        <v>7</v>
      </c>
      <c r="C6511" s="3" t="s">
        <v>126</v>
      </c>
      <c r="D6511" s="3" t="s">
        <v>38</v>
      </c>
      <c r="E6511" s="3" t="s">
        <v>15</v>
      </c>
      <c r="F6511" s="3" t="s">
        <v>12324</v>
      </c>
      <c r="G6511" s="3" t="s">
        <v>12325</v>
      </c>
      <c r="H6511" s="3"/>
    </row>
    <row r="6512" ht="15.75" customHeight="1">
      <c r="A6512" s="2">
        <v>45750.0</v>
      </c>
      <c r="B6512" s="3" t="s">
        <v>7</v>
      </c>
      <c r="C6512" s="3" t="s">
        <v>118</v>
      </c>
      <c r="D6512" s="3" t="s">
        <v>9</v>
      </c>
      <c r="E6512" s="3" t="s">
        <v>109</v>
      </c>
      <c r="F6512" s="3" t="s">
        <v>7947</v>
      </c>
      <c r="G6512" s="3" t="s">
        <v>12326</v>
      </c>
      <c r="H6512" s="3"/>
    </row>
    <row r="6513" ht="15.75" customHeight="1">
      <c r="A6513" s="2">
        <v>45750.0</v>
      </c>
      <c r="B6513" s="3" t="s">
        <v>7</v>
      </c>
      <c r="C6513" s="3" t="s">
        <v>131</v>
      </c>
      <c r="D6513" s="3" t="s">
        <v>23</v>
      </c>
      <c r="E6513" s="3" t="s">
        <v>20</v>
      </c>
      <c r="F6513" s="3" t="s">
        <v>10859</v>
      </c>
      <c r="G6513" s="3" t="s">
        <v>12327</v>
      </c>
      <c r="H6513" s="3"/>
    </row>
    <row r="6514" ht="15.75" customHeight="1">
      <c r="A6514" s="2">
        <v>45750.0</v>
      </c>
      <c r="B6514" s="3" t="s">
        <v>7</v>
      </c>
      <c r="C6514" s="3" t="s">
        <v>131</v>
      </c>
      <c r="D6514" s="3" t="s">
        <v>9</v>
      </c>
      <c r="E6514" s="3" t="s">
        <v>109</v>
      </c>
      <c r="F6514" s="3" t="s">
        <v>12328</v>
      </c>
      <c r="G6514" s="3" t="s">
        <v>12329</v>
      </c>
      <c r="H6514" s="3"/>
    </row>
    <row r="6515" ht="15.75" customHeight="1">
      <c r="A6515" s="2">
        <v>45750.0</v>
      </c>
      <c r="B6515" s="3" t="s">
        <v>92</v>
      </c>
      <c r="C6515" s="3" t="s">
        <v>144</v>
      </c>
      <c r="D6515" s="3" t="s">
        <v>19</v>
      </c>
      <c r="E6515" s="3" t="s">
        <v>20</v>
      </c>
      <c r="F6515" s="3" t="s">
        <v>12330</v>
      </c>
      <c r="G6515" s="3" t="s">
        <v>3934</v>
      </c>
      <c r="H6515" s="3"/>
    </row>
    <row r="6516" ht="15.75" customHeight="1">
      <c r="A6516" s="2">
        <v>45750.0</v>
      </c>
      <c r="B6516" s="3" t="s">
        <v>92</v>
      </c>
      <c r="C6516" s="3" t="s">
        <v>144</v>
      </c>
      <c r="D6516" s="3" t="s">
        <v>38</v>
      </c>
      <c r="E6516" s="3" t="s">
        <v>20</v>
      </c>
      <c r="F6516" s="3" t="s">
        <v>12331</v>
      </c>
      <c r="G6516" s="3" t="s">
        <v>12332</v>
      </c>
      <c r="H6516" s="3"/>
    </row>
    <row r="6517" ht="15.75" customHeight="1">
      <c r="A6517" s="2">
        <v>45750.0</v>
      </c>
      <c r="B6517" s="3" t="s">
        <v>92</v>
      </c>
      <c r="C6517" s="3" t="s">
        <v>144</v>
      </c>
      <c r="D6517" s="3" t="s">
        <v>38</v>
      </c>
      <c r="E6517" s="3" t="s">
        <v>20</v>
      </c>
      <c r="F6517" s="3" t="s">
        <v>12333</v>
      </c>
      <c r="G6517" s="3" t="s">
        <v>12334</v>
      </c>
      <c r="H6517" s="3"/>
    </row>
    <row r="6518" ht="15.75" customHeight="1">
      <c r="A6518" s="2">
        <v>45750.0</v>
      </c>
      <c r="B6518" s="3" t="s">
        <v>92</v>
      </c>
      <c r="C6518" s="3" t="s">
        <v>144</v>
      </c>
      <c r="D6518" s="3" t="s">
        <v>68</v>
      </c>
      <c r="E6518" s="3" t="s">
        <v>59</v>
      </c>
      <c r="F6518" s="3" t="s">
        <v>12009</v>
      </c>
      <c r="G6518" s="3" t="s">
        <v>12335</v>
      </c>
      <c r="H6518" s="3"/>
    </row>
    <row r="6519" ht="15.75" customHeight="1">
      <c r="A6519" s="2">
        <v>45750.0</v>
      </c>
      <c r="B6519" s="3" t="s">
        <v>92</v>
      </c>
      <c r="C6519" s="4" t="s">
        <v>149</v>
      </c>
      <c r="D6519" s="3" t="s">
        <v>68</v>
      </c>
      <c r="E6519" s="3" t="s">
        <v>59</v>
      </c>
      <c r="F6519" s="3" t="s">
        <v>12336</v>
      </c>
      <c r="G6519" s="3" t="s">
        <v>12337</v>
      </c>
      <c r="H6519" s="3"/>
    </row>
    <row r="6520" ht="15.75" customHeight="1">
      <c r="A6520" s="2">
        <v>45750.0</v>
      </c>
      <c r="B6520" s="3" t="s">
        <v>92</v>
      </c>
      <c r="C6520" s="4" t="s">
        <v>149</v>
      </c>
      <c r="D6520" s="3" t="s">
        <v>38</v>
      </c>
      <c r="E6520" s="3" t="s">
        <v>20</v>
      </c>
      <c r="F6520" s="3" t="s">
        <v>12338</v>
      </c>
      <c r="G6520" s="3" t="s">
        <v>12339</v>
      </c>
      <c r="H6520" s="3"/>
    </row>
    <row r="6521" ht="15.75" customHeight="1">
      <c r="A6521" s="2">
        <v>45750.0</v>
      </c>
      <c r="B6521" s="3" t="s">
        <v>92</v>
      </c>
      <c r="C6521" s="4" t="s">
        <v>149</v>
      </c>
      <c r="D6521" s="3" t="s">
        <v>23</v>
      </c>
      <c r="E6521" s="3" t="s">
        <v>59</v>
      </c>
      <c r="F6521" s="3" t="s">
        <v>12340</v>
      </c>
      <c r="G6521" s="3" t="s">
        <v>12341</v>
      </c>
      <c r="H6521" s="3"/>
    </row>
    <row r="6522" ht="15.75" customHeight="1">
      <c r="A6522" s="2">
        <v>45750.0</v>
      </c>
      <c r="B6522" s="3" t="s">
        <v>92</v>
      </c>
      <c r="C6522" s="3" t="s">
        <v>98</v>
      </c>
      <c r="D6522" s="3" t="s">
        <v>26</v>
      </c>
      <c r="E6522" s="3" t="s">
        <v>20</v>
      </c>
      <c r="F6522" s="3" t="s">
        <v>12292</v>
      </c>
      <c r="G6522" s="3" t="s">
        <v>3619</v>
      </c>
      <c r="H6522" s="3"/>
    </row>
    <row r="6523" ht="15.75" customHeight="1">
      <c r="A6523" s="2">
        <v>45750.0</v>
      </c>
      <c r="B6523" s="3" t="s">
        <v>92</v>
      </c>
      <c r="C6523" s="3" t="s">
        <v>158</v>
      </c>
      <c r="D6523" s="3" t="s">
        <v>19</v>
      </c>
      <c r="E6523" s="3" t="s">
        <v>20</v>
      </c>
      <c r="F6523" s="3" t="s">
        <v>12342</v>
      </c>
      <c r="G6523" s="3" t="s">
        <v>12343</v>
      </c>
      <c r="H6523" s="3"/>
    </row>
    <row r="6524" ht="15.75" customHeight="1">
      <c r="A6524" s="2">
        <v>45750.0</v>
      </c>
      <c r="B6524" s="3" t="s">
        <v>92</v>
      </c>
      <c r="C6524" s="3" t="s">
        <v>158</v>
      </c>
      <c r="D6524" s="3" t="s">
        <v>26</v>
      </c>
      <c r="E6524" s="3" t="s">
        <v>15</v>
      </c>
      <c r="F6524" s="3" t="s">
        <v>12344</v>
      </c>
      <c r="G6524" s="3" t="s">
        <v>12345</v>
      </c>
      <c r="H6524" s="3"/>
    </row>
    <row r="6525" ht="15.75" customHeight="1">
      <c r="A6525" s="2">
        <v>45750.0</v>
      </c>
      <c r="B6525" s="3" t="s">
        <v>92</v>
      </c>
      <c r="C6525" s="3" t="s">
        <v>158</v>
      </c>
      <c r="D6525" s="3" t="s">
        <v>9</v>
      </c>
      <c r="E6525" s="3" t="s">
        <v>15</v>
      </c>
      <c r="F6525" s="3" t="s">
        <v>12346</v>
      </c>
      <c r="G6525" s="3" t="s">
        <v>4997</v>
      </c>
      <c r="H6525" s="3"/>
    </row>
    <row r="6526" ht="15.75" customHeight="1">
      <c r="A6526" s="2">
        <v>45750.0</v>
      </c>
      <c r="B6526" s="3" t="s">
        <v>92</v>
      </c>
      <c r="C6526" s="4" t="s">
        <v>149</v>
      </c>
      <c r="D6526" s="3" t="s">
        <v>9</v>
      </c>
      <c r="E6526" s="3" t="s">
        <v>15</v>
      </c>
      <c r="F6526" s="3" t="s">
        <v>1761</v>
      </c>
      <c r="G6526" s="3" t="s">
        <v>12347</v>
      </c>
      <c r="H6526" s="3"/>
    </row>
    <row r="6527" ht="15.75" customHeight="1">
      <c r="A6527" s="2">
        <v>45751.0</v>
      </c>
      <c r="B6527" s="3" t="s">
        <v>13</v>
      </c>
      <c r="C6527" s="3" t="s">
        <v>37</v>
      </c>
      <c r="D6527" s="3" t="s">
        <v>34</v>
      </c>
      <c r="E6527" s="3" t="s">
        <v>20</v>
      </c>
      <c r="F6527" s="3" t="s">
        <v>12348</v>
      </c>
      <c r="G6527" s="3" t="s">
        <v>8599</v>
      </c>
      <c r="H6527" s="3"/>
    </row>
    <row r="6528" ht="15.75" customHeight="1">
      <c r="A6528" s="2">
        <v>45751.0</v>
      </c>
      <c r="B6528" s="3" t="s">
        <v>13</v>
      </c>
      <c r="C6528" s="3" t="s">
        <v>29</v>
      </c>
      <c r="D6528" s="3" t="s">
        <v>63</v>
      </c>
      <c r="E6528" s="3" t="s">
        <v>59</v>
      </c>
      <c r="F6528" s="3" t="s">
        <v>12349</v>
      </c>
      <c r="G6528" s="3" t="s">
        <v>12350</v>
      </c>
      <c r="H6528" s="3"/>
    </row>
    <row r="6529" ht="15.75" customHeight="1">
      <c r="A6529" s="2">
        <v>45751.0</v>
      </c>
      <c r="B6529" s="3" t="s">
        <v>13</v>
      </c>
      <c r="C6529" s="3" t="s">
        <v>37</v>
      </c>
      <c r="D6529" s="3" t="s">
        <v>9</v>
      </c>
      <c r="E6529" s="3" t="s">
        <v>20</v>
      </c>
      <c r="F6529" s="3" t="s">
        <v>12351</v>
      </c>
      <c r="G6529" s="3" t="s">
        <v>12352</v>
      </c>
      <c r="H6529" s="3"/>
    </row>
    <row r="6530" ht="15.75" customHeight="1">
      <c r="A6530" s="2">
        <v>45751.0</v>
      </c>
      <c r="B6530" s="3" t="s">
        <v>13</v>
      </c>
      <c r="C6530" s="3" t="s">
        <v>37</v>
      </c>
      <c r="D6530" s="3" t="s">
        <v>23</v>
      </c>
      <c r="E6530" s="3" t="s">
        <v>59</v>
      </c>
      <c r="F6530" s="3" t="s">
        <v>12353</v>
      </c>
      <c r="G6530" s="3" t="s">
        <v>12354</v>
      </c>
      <c r="H6530" s="3"/>
    </row>
    <row r="6531" ht="15.75" customHeight="1">
      <c r="A6531" s="2">
        <v>45751.0</v>
      </c>
      <c r="B6531" s="3" t="s">
        <v>13</v>
      </c>
      <c r="C6531" s="3" t="s">
        <v>29</v>
      </c>
      <c r="D6531" s="3" t="s">
        <v>68</v>
      </c>
      <c r="E6531" s="3" t="s">
        <v>59</v>
      </c>
      <c r="F6531" s="3" t="s">
        <v>12355</v>
      </c>
      <c r="G6531" s="3" t="s">
        <v>12356</v>
      </c>
      <c r="H6531" s="3"/>
    </row>
    <row r="6532" ht="15.75" customHeight="1">
      <c r="A6532" s="2">
        <v>45751.0</v>
      </c>
      <c r="B6532" s="3" t="s">
        <v>13</v>
      </c>
      <c r="C6532" s="3" t="s">
        <v>29</v>
      </c>
      <c r="D6532" s="3" t="s">
        <v>26</v>
      </c>
      <c r="E6532" s="3" t="s">
        <v>59</v>
      </c>
      <c r="F6532" s="3" t="s">
        <v>12357</v>
      </c>
      <c r="G6532" s="3" t="s">
        <v>12358</v>
      </c>
      <c r="H6532" s="3"/>
    </row>
    <row r="6533" ht="15.75" customHeight="1">
      <c r="A6533" s="2">
        <v>45751.0</v>
      </c>
      <c r="B6533" s="3" t="s">
        <v>92</v>
      </c>
      <c r="C6533" s="3" t="s">
        <v>93</v>
      </c>
      <c r="D6533" s="3" t="s">
        <v>68</v>
      </c>
      <c r="E6533" s="3" t="s">
        <v>20</v>
      </c>
      <c r="F6533" s="3" t="s">
        <v>11187</v>
      </c>
      <c r="G6533" s="3" t="s">
        <v>8220</v>
      </c>
      <c r="H6533" s="3"/>
    </row>
    <row r="6534" ht="15.75" customHeight="1">
      <c r="A6534" s="2">
        <v>45751.0</v>
      </c>
      <c r="B6534" s="3" t="s">
        <v>13</v>
      </c>
      <c r="C6534" s="3" t="s">
        <v>18</v>
      </c>
      <c r="D6534" s="3" t="s">
        <v>23</v>
      </c>
      <c r="E6534" s="3" t="s">
        <v>59</v>
      </c>
      <c r="F6534" s="3" t="s">
        <v>12359</v>
      </c>
      <c r="G6534" s="3" t="s">
        <v>12360</v>
      </c>
      <c r="H6534" s="3"/>
    </row>
    <row r="6535" ht="15.75" customHeight="1">
      <c r="A6535" s="2">
        <v>45751.0</v>
      </c>
      <c r="B6535" s="3" t="s">
        <v>13</v>
      </c>
      <c r="C6535" s="3" t="s">
        <v>18</v>
      </c>
      <c r="D6535" s="3" t="s">
        <v>26</v>
      </c>
      <c r="E6535" s="3" t="s">
        <v>59</v>
      </c>
      <c r="F6535" s="3" t="s">
        <v>10244</v>
      </c>
      <c r="G6535" s="3" t="s">
        <v>12361</v>
      </c>
      <c r="H6535" s="3"/>
    </row>
    <row r="6536" ht="15.75" customHeight="1">
      <c r="A6536" s="2">
        <v>45751.0</v>
      </c>
      <c r="B6536" s="3" t="s">
        <v>13</v>
      </c>
      <c r="C6536" s="3" t="s">
        <v>18</v>
      </c>
      <c r="D6536" s="3" t="s">
        <v>26</v>
      </c>
      <c r="E6536" s="3" t="s">
        <v>20</v>
      </c>
      <c r="F6536" s="3" t="s">
        <v>12362</v>
      </c>
      <c r="G6536" s="3" t="s">
        <v>12363</v>
      </c>
      <c r="H6536" s="3"/>
    </row>
    <row r="6537" ht="15.75" customHeight="1">
      <c r="A6537" s="2">
        <v>45751.0</v>
      </c>
      <c r="B6537" s="3" t="s">
        <v>13</v>
      </c>
      <c r="C6537" s="3" t="s">
        <v>18</v>
      </c>
      <c r="D6537" s="3" t="s">
        <v>63</v>
      </c>
      <c r="E6537" s="3" t="s">
        <v>59</v>
      </c>
      <c r="F6537" s="3" t="s">
        <v>12364</v>
      </c>
      <c r="G6537" s="3" t="s">
        <v>12365</v>
      </c>
      <c r="H6537" s="3"/>
    </row>
    <row r="6538" ht="15.75" customHeight="1">
      <c r="A6538" s="2">
        <v>45751.0</v>
      </c>
      <c r="B6538" s="3" t="s">
        <v>13</v>
      </c>
      <c r="C6538" s="3" t="s">
        <v>14</v>
      </c>
      <c r="D6538" s="3" t="s">
        <v>9</v>
      </c>
      <c r="E6538" s="3" t="s">
        <v>15</v>
      </c>
      <c r="F6538" s="3" t="s">
        <v>12366</v>
      </c>
      <c r="G6538" s="3" t="s">
        <v>12367</v>
      </c>
      <c r="H6538" s="3"/>
    </row>
    <row r="6539" ht="15.75" customHeight="1">
      <c r="A6539" s="2">
        <v>45751.0</v>
      </c>
      <c r="B6539" s="3" t="s">
        <v>13</v>
      </c>
      <c r="C6539" s="3" t="s">
        <v>169</v>
      </c>
      <c r="D6539" s="3" t="s">
        <v>34</v>
      </c>
      <c r="E6539" s="3" t="s">
        <v>15</v>
      </c>
      <c r="F6539" s="3" t="s">
        <v>12368</v>
      </c>
      <c r="G6539" s="3" t="s">
        <v>12369</v>
      </c>
      <c r="H6539" s="3"/>
    </row>
    <row r="6540" ht="15.75" customHeight="1">
      <c r="A6540" s="2">
        <v>45751.0</v>
      </c>
      <c r="B6540" s="3" t="s">
        <v>13</v>
      </c>
      <c r="C6540" s="3" t="s">
        <v>29</v>
      </c>
      <c r="D6540" s="3" t="s">
        <v>34</v>
      </c>
      <c r="E6540" s="3" t="s">
        <v>20</v>
      </c>
      <c r="F6540" s="3" t="s">
        <v>12370</v>
      </c>
      <c r="G6540" s="3" t="s">
        <v>12371</v>
      </c>
      <c r="H6540" s="3"/>
    </row>
    <row r="6541" ht="15.75" customHeight="1">
      <c r="A6541" s="2">
        <v>45751.0</v>
      </c>
      <c r="B6541" s="3" t="s">
        <v>13</v>
      </c>
      <c r="C6541" s="3" t="s">
        <v>169</v>
      </c>
      <c r="D6541" s="3" t="s">
        <v>68</v>
      </c>
      <c r="E6541" s="3" t="s">
        <v>59</v>
      </c>
      <c r="F6541" s="3" t="s">
        <v>11784</v>
      </c>
      <c r="G6541" s="3" t="s">
        <v>12372</v>
      </c>
      <c r="H6541" s="3"/>
    </row>
    <row r="6542" ht="15.75" customHeight="1">
      <c r="A6542" s="2">
        <v>45751.0</v>
      </c>
      <c r="B6542" s="3" t="s">
        <v>57</v>
      </c>
      <c r="C6542" s="3" t="s">
        <v>85</v>
      </c>
      <c r="D6542" s="3" t="s">
        <v>34</v>
      </c>
      <c r="E6542" s="3" t="s">
        <v>59</v>
      </c>
      <c r="F6542" s="3" t="s">
        <v>12373</v>
      </c>
      <c r="G6542" s="3" t="s">
        <v>12374</v>
      </c>
      <c r="H6542" s="3"/>
    </row>
    <row r="6543" ht="15.75" customHeight="1">
      <c r="A6543" s="2">
        <v>45751.0</v>
      </c>
      <c r="B6543" s="3" t="s">
        <v>57</v>
      </c>
      <c r="C6543" s="3" t="s">
        <v>58</v>
      </c>
      <c r="D6543" s="3" t="s">
        <v>23</v>
      </c>
      <c r="E6543" s="3" t="s">
        <v>59</v>
      </c>
      <c r="F6543" s="3" t="s">
        <v>12375</v>
      </c>
      <c r="G6543" s="3" t="s">
        <v>12376</v>
      </c>
      <c r="H6543" s="3"/>
    </row>
    <row r="6544" ht="15.75" customHeight="1">
      <c r="A6544" s="2">
        <v>45751.0</v>
      </c>
      <c r="B6544" s="3" t="s">
        <v>57</v>
      </c>
      <c r="C6544" s="3" t="s">
        <v>85</v>
      </c>
      <c r="D6544" s="3" t="s">
        <v>26</v>
      </c>
      <c r="E6544" s="3" t="s">
        <v>59</v>
      </c>
      <c r="F6544" s="3" t="s">
        <v>12377</v>
      </c>
      <c r="G6544" s="3" t="s">
        <v>12378</v>
      </c>
      <c r="H6544" s="3"/>
    </row>
    <row r="6545" ht="15.75" customHeight="1">
      <c r="A6545" s="2">
        <v>45751.0</v>
      </c>
      <c r="B6545" s="3" t="s">
        <v>92</v>
      </c>
      <c r="C6545" s="3" t="s">
        <v>93</v>
      </c>
      <c r="D6545" s="3" t="s">
        <v>34</v>
      </c>
      <c r="E6545" s="3" t="s">
        <v>15</v>
      </c>
      <c r="F6545" s="3" t="s">
        <v>12379</v>
      </c>
      <c r="G6545" s="3" t="s">
        <v>12380</v>
      </c>
      <c r="H6545" s="3"/>
    </row>
    <row r="6546" ht="15.75" customHeight="1">
      <c r="A6546" s="2">
        <v>45751.0</v>
      </c>
      <c r="B6546" s="3" t="s">
        <v>57</v>
      </c>
      <c r="C6546" s="3" t="s">
        <v>85</v>
      </c>
      <c r="D6546" s="3" t="s">
        <v>38</v>
      </c>
      <c r="E6546" s="3" t="s">
        <v>59</v>
      </c>
      <c r="F6546" s="3" t="s">
        <v>12381</v>
      </c>
      <c r="G6546" s="3" t="s">
        <v>354</v>
      </c>
      <c r="H6546" s="3"/>
    </row>
    <row r="6547" ht="15.75" customHeight="1">
      <c r="A6547" s="2">
        <v>45751.0</v>
      </c>
      <c r="B6547" s="3" t="s">
        <v>57</v>
      </c>
      <c r="C6547" s="3" t="s">
        <v>80</v>
      </c>
      <c r="D6547" s="3" t="s">
        <v>26</v>
      </c>
      <c r="E6547" s="3" t="s">
        <v>59</v>
      </c>
      <c r="F6547" s="3" t="s">
        <v>12382</v>
      </c>
      <c r="G6547" s="3" t="s">
        <v>12383</v>
      </c>
      <c r="H6547" s="3"/>
    </row>
    <row r="6548" ht="15.75" customHeight="1">
      <c r="A6548" s="2">
        <v>45751.0</v>
      </c>
      <c r="B6548" s="3" t="s">
        <v>57</v>
      </c>
      <c r="C6548" s="3" t="s">
        <v>80</v>
      </c>
      <c r="D6548" s="3" t="s">
        <v>23</v>
      </c>
      <c r="E6548" s="3" t="s">
        <v>59</v>
      </c>
      <c r="F6548" s="3" t="s">
        <v>12384</v>
      </c>
      <c r="G6548" s="3" t="s">
        <v>12385</v>
      </c>
      <c r="H6548" s="3"/>
    </row>
    <row r="6549" ht="15.75" customHeight="1">
      <c r="A6549" s="2">
        <v>45751.0</v>
      </c>
      <c r="B6549" s="3" t="s">
        <v>57</v>
      </c>
      <c r="C6549" s="3" t="s">
        <v>80</v>
      </c>
      <c r="D6549" s="3" t="s">
        <v>23</v>
      </c>
      <c r="E6549" s="3" t="s">
        <v>59</v>
      </c>
      <c r="F6549" s="3" t="s">
        <v>12386</v>
      </c>
      <c r="G6549" s="3" t="s">
        <v>12387</v>
      </c>
      <c r="H6549" s="3"/>
    </row>
    <row r="6550" ht="15.75" customHeight="1">
      <c r="A6550" s="2">
        <v>45751.0</v>
      </c>
      <c r="B6550" s="3" t="s">
        <v>57</v>
      </c>
      <c r="C6550" s="3" t="s">
        <v>58</v>
      </c>
      <c r="D6550" s="3" t="s">
        <v>23</v>
      </c>
      <c r="E6550" s="3" t="s">
        <v>59</v>
      </c>
      <c r="F6550" s="3" t="s">
        <v>12388</v>
      </c>
      <c r="G6550" s="3" t="s">
        <v>12389</v>
      </c>
      <c r="H6550" s="3"/>
    </row>
    <row r="6551" ht="15.75" customHeight="1">
      <c r="A6551" s="2">
        <v>45751.0</v>
      </c>
      <c r="B6551" s="3" t="s">
        <v>57</v>
      </c>
      <c r="C6551" s="3" t="s">
        <v>71</v>
      </c>
      <c r="D6551" s="3" t="s">
        <v>68</v>
      </c>
      <c r="E6551" s="3" t="s">
        <v>59</v>
      </c>
      <c r="F6551" s="3" t="s">
        <v>12390</v>
      </c>
      <c r="G6551" s="3" t="s">
        <v>991</v>
      </c>
      <c r="H6551" s="3"/>
    </row>
    <row r="6552" ht="15.75" customHeight="1">
      <c r="A6552" s="2">
        <v>45751.0</v>
      </c>
      <c r="B6552" s="3" t="s">
        <v>57</v>
      </c>
      <c r="C6552" s="4" t="s">
        <v>62</v>
      </c>
      <c r="D6552" s="3" t="s">
        <v>26</v>
      </c>
      <c r="E6552" s="3" t="s">
        <v>59</v>
      </c>
      <c r="F6552" s="3" t="s">
        <v>12391</v>
      </c>
      <c r="G6552" s="3" t="s">
        <v>12392</v>
      </c>
      <c r="H6552" s="3"/>
    </row>
    <row r="6553" ht="15.75" customHeight="1">
      <c r="A6553" s="2">
        <v>45751.0</v>
      </c>
      <c r="B6553" s="3" t="s">
        <v>57</v>
      </c>
      <c r="C6553" s="4" t="s">
        <v>62</v>
      </c>
      <c r="D6553" s="3" t="s">
        <v>23</v>
      </c>
      <c r="E6553" s="3" t="s">
        <v>59</v>
      </c>
      <c r="F6553" s="3" t="s">
        <v>12393</v>
      </c>
      <c r="G6553" s="3" t="s">
        <v>12394</v>
      </c>
      <c r="H6553" s="3"/>
    </row>
    <row r="6554" ht="15.75" customHeight="1">
      <c r="A6554" s="2">
        <v>45751.0</v>
      </c>
      <c r="B6554" s="3" t="s">
        <v>57</v>
      </c>
      <c r="C6554" s="4" t="s">
        <v>62</v>
      </c>
      <c r="D6554" s="3" t="s">
        <v>63</v>
      </c>
      <c r="E6554" s="3" t="s">
        <v>59</v>
      </c>
      <c r="F6554" s="3" t="s">
        <v>12395</v>
      </c>
      <c r="G6554" s="3" t="s">
        <v>12396</v>
      </c>
      <c r="H6554" s="3"/>
    </row>
    <row r="6555" ht="15.75" customHeight="1">
      <c r="A6555" s="2">
        <v>45751.0</v>
      </c>
      <c r="B6555" s="3" t="s">
        <v>57</v>
      </c>
      <c r="C6555" s="4" t="s">
        <v>62</v>
      </c>
      <c r="D6555" s="3" t="s">
        <v>63</v>
      </c>
      <c r="E6555" s="3" t="s">
        <v>59</v>
      </c>
      <c r="F6555" s="3" t="s">
        <v>12397</v>
      </c>
      <c r="G6555" s="3" t="s">
        <v>12398</v>
      </c>
      <c r="H6555" s="3"/>
    </row>
    <row r="6556" ht="15.75" customHeight="1">
      <c r="A6556" s="2">
        <v>45751.0</v>
      </c>
      <c r="B6556" s="3" t="s">
        <v>57</v>
      </c>
      <c r="C6556" s="4" t="s">
        <v>62</v>
      </c>
      <c r="D6556" s="3" t="s">
        <v>38</v>
      </c>
      <c r="E6556" s="3" t="s">
        <v>59</v>
      </c>
      <c r="F6556" s="3" t="s">
        <v>12399</v>
      </c>
      <c r="G6556" s="3" t="s">
        <v>12400</v>
      </c>
      <c r="H6556" s="3"/>
    </row>
    <row r="6557" ht="15.75" customHeight="1">
      <c r="A6557" s="2">
        <v>45751.0</v>
      </c>
      <c r="B6557" s="3" t="s">
        <v>57</v>
      </c>
      <c r="C6557" s="3" t="s">
        <v>58</v>
      </c>
      <c r="D6557" s="3" t="s">
        <v>63</v>
      </c>
      <c r="E6557" s="3" t="s">
        <v>59</v>
      </c>
      <c r="F6557" s="3" t="s">
        <v>12401</v>
      </c>
      <c r="G6557" s="3" t="s">
        <v>12402</v>
      </c>
      <c r="H6557" s="3"/>
    </row>
    <row r="6558" ht="15.75" customHeight="1">
      <c r="A6558" s="2">
        <v>45751.0</v>
      </c>
      <c r="B6558" s="3" t="s">
        <v>57</v>
      </c>
      <c r="C6558" s="3" t="s">
        <v>71</v>
      </c>
      <c r="D6558" s="3" t="s">
        <v>63</v>
      </c>
      <c r="E6558" s="3" t="s">
        <v>59</v>
      </c>
      <c r="F6558" s="3" t="s">
        <v>12403</v>
      </c>
      <c r="G6558" s="3" t="s">
        <v>12404</v>
      </c>
      <c r="H6558" s="3"/>
    </row>
    <row r="6559" ht="15.75" customHeight="1">
      <c r="A6559" s="2">
        <v>45751.0</v>
      </c>
      <c r="B6559" s="3" t="s">
        <v>92</v>
      </c>
      <c r="C6559" s="3" t="s">
        <v>93</v>
      </c>
      <c r="D6559" s="3" t="s">
        <v>23</v>
      </c>
      <c r="E6559" s="3" t="s">
        <v>59</v>
      </c>
      <c r="F6559" s="3" t="s">
        <v>12405</v>
      </c>
      <c r="G6559" s="3" t="s">
        <v>12406</v>
      </c>
      <c r="H6559" s="3"/>
    </row>
    <row r="6560" ht="15.75" customHeight="1">
      <c r="A6560" s="2">
        <v>45751.0</v>
      </c>
      <c r="B6560" s="3" t="s">
        <v>13</v>
      </c>
      <c r="C6560" s="3" t="s">
        <v>14</v>
      </c>
      <c r="D6560" s="3" t="s">
        <v>23</v>
      </c>
      <c r="E6560" s="3" t="s">
        <v>59</v>
      </c>
      <c r="F6560" s="3" t="s">
        <v>12407</v>
      </c>
      <c r="G6560" s="3" t="s">
        <v>4171</v>
      </c>
      <c r="H6560" s="3"/>
    </row>
    <row r="6561" ht="15.75" customHeight="1">
      <c r="A6561" s="2">
        <v>45751.0</v>
      </c>
      <c r="B6561" s="3" t="s">
        <v>92</v>
      </c>
      <c r="C6561" s="3" t="s">
        <v>93</v>
      </c>
      <c r="D6561" s="3" t="s">
        <v>68</v>
      </c>
      <c r="E6561" s="3" t="s">
        <v>20</v>
      </c>
      <c r="F6561" s="3" t="s">
        <v>12408</v>
      </c>
      <c r="G6561" s="3" t="s">
        <v>12409</v>
      </c>
      <c r="H6561" s="3"/>
    </row>
    <row r="6562" ht="15.75" customHeight="1">
      <c r="A6562" s="2">
        <v>45751.0</v>
      </c>
      <c r="B6562" s="3" t="s">
        <v>7</v>
      </c>
      <c r="C6562" s="3" t="s">
        <v>126</v>
      </c>
      <c r="D6562" s="3" t="s">
        <v>38</v>
      </c>
      <c r="E6562" s="3" t="s">
        <v>20</v>
      </c>
      <c r="F6562" s="3" t="s">
        <v>12410</v>
      </c>
      <c r="G6562" s="3" t="s">
        <v>12411</v>
      </c>
      <c r="H6562" s="3"/>
    </row>
    <row r="6563" ht="15.75" customHeight="1">
      <c r="A6563" s="2">
        <v>45751.0</v>
      </c>
      <c r="B6563" s="3" t="s">
        <v>7</v>
      </c>
      <c r="C6563" s="3" t="s">
        <v>118</v>
      </c>
      <c r="D6563" s="3" t="s">
        <v>9</v>
      </c>
      <c r="E6563" s="3" t="s">
        <v>15</v>
      </c>
      <c r="F6563" s="3" t="s">
        <v>12412</v>
      </c>
      <c r="G6563" s="3" t="s">
        <v>12413</v>
      </c>
      <c r="H6563" s="3"/>
    </row>
    <row r="6564" ht="15.75" customHeight="1">
      <c r="A6564" s="2">
        <v>45751.0</v>
      </c>
      <c r="B6564" s="3" t="s">
        <v>7</v>
      </c>
      <c r="C6564" s="3" t="s">
        <v>118</v>
      </c>
      <c r="D6564" s="3" t="s">
        <v>34</v>
      </c>
      <c r="E6564" s="3" t="s">
        <v>15</v>
      </c>
      <c r="F6564" s="3" t="s">
        <v>12414</v>
      </c>
      <c r="G6564" s="3" t="s">
        <v>12415</v>
      </c>
      <c r="H6564" s="3"/>
    </row>
    <row r="6565" ht="15.75" customHeight="1">
      <c r="A6565" s="2">
        <v>45751.0</v>
      </c>
      <c r="B6565" s="3" t="s">
        <v>7</v>
      </c>
      <c r="C6565" s="3" t="s">
        <v>118</v>
      </c>
      <c r="D6565" s="3" t="s">
        <v>19</v>
      </c>
      <c r="E6565" s="3" t="s">
        <v>20</v>
      </c>
      <c r="F6565" s="3" t="s">
        <v>12416</v>
      </c>
      <c r="G6565" s="3" t="s">
        <v>12417</v>
      </c>
      <c r="H6565" s="3"/>
    </row>
    <row r="6566" ht="15.75" customHeight="1">
      <c r="A6566" s="2">
        <v>45751.0</v>
      </c>
      <c r="B6566" s="3" t="s">
        <v>7</v>
      </c>
      <c r="C6566" s="3" t="s">
        <v>106</v>
      </c>
      <c r="D6566" s="3" t="s">
        <v>38</v>
      </c>
      <c r="E6566" s="3" t="s">
        <v>15</v>
      </c>
      <c r="F6566" s="3" t="s">
        <v>32</v>
      </c>
      <c r="G6566" s="3" t="s">
        <v>5565</v>
      </c>
      <c r="H6566" s="3"/>
    </row>
    <row r="6567" ht="15.75" customHeight="1">
      <c r="A6567" s="2">
        <v>45751.0</v>
      </c>
      <c r="B6567" s="3" t="s">
        <v>7</v>
      </c>
      <c r="C6567" s="3" t="s">
        <v>106</v>
      </c>
      <c r="D6567" s="3" t="s">
        <v>63</v>
      </c>
      <c r="E6567" s="3" t="s">
        <v>20</v>
      </c>
      <c r="F6567" s="3" t="s">
        <v>12418</v>
      </c>
      <c r="G6567" s="3" t="s">
        <v>12419</v>
      </c>
      <c r="H6567" s="3"/>
    </row>
    <row r="6568" ht="15.75" customHeight="1">
      <c r="A6568" s="2">
        <v>45751.0</v>
      </c>
      <c r="B6568" s="3" t="s">
        <v>7</v>
      </c>
      <c r="C6568" s="3" t="s">
        <v>126</v>
      </c>
      <c r="D6568" s="3" t="s">
        <v>26</v>
      </c>
      <c r="E6568" s="3" t="s">
        <v>109</v>
      </c>
      <c r="F6568" s="3" t="s">
        <v>1110</v>
      </c>
      <c r="G6568" s="3" t="s">
        <v>12420</v>
      </c>
      <c r="H6568" s="3"/>
    </row>
    <row r="6569" ht="15.75" customHeight="1">
      <c r="A6569" s="2">
        <v>45751.0</v>
      </c>
      <c r="B6569" s="3" t="s">
        <v>7</v>
      </c>
      <c r="C6569" s="3" t="s">
        <v>106</v>
      </c>
      <c r="D6569" s="3" t="s">
        <v>26</v>
      </c>
      <c r="E6569" s="3" t="s">
        <v>10</v>
      </c>
      <c r="F6569" s="3" t="s">
        <v>12421</v>
      </c>
      <c r="G6569" s="3" t="s">
        <v>12422</v>
      </c>
      <c r="H6569" s="3"/>
    </row>
    <row r="6570" ht="15.75" customHeight="1">
      <c r="A6570" s="2">
        <v>45751.0</v>
      </c>
      <c r="B6570" s="3" t="s">
        <v>7</v>
      </c>
      <c r="C6570" s="3" t="s">
        <v>8</v>
      </c>
      <c r="D6570" s="3" t="s">
        <v>38</v>
      </c>
      <c r="E6570" s="3" t="s">
        <v>20</v>
      </c>
      <c r="F6570" s="3" t="s">
        <v>12423</v>
      </c>
      <c r="G6570" s="3" t="s">
        <v>12424</v>
      </c>
      <c r="H6570" s="3"/>
    </row>
    <row r="6571" ht="15.75" customHeight="1">
      <c r="A6571" s="2">
        <v>45751.0</v>
      </c>
      <c r="B6571" s="3" t="s">
        <v>7</v>
      </c>
      <c r="C6571" s="3" t="s">
        <v>8</v>
      </c>
      <c r="D6571" s="3" t="s">
        <v>34</v>
      </c>
      <c r="E6571" s="3" t="s">
        <v>15</v>
      </c>
      <c r="F6571" s="3" t="s">
        <v>12425</v>
      </c>
      <c r="G6571" s="3" t="s">
        <v>12426</v>
      </c>
      <c r="H6571" s="3"/>
    </row>
    <row r="6572" ht="15.75" customHeight="1">
      <c r="A6572" s="2">
        <v>45751.0</v>
      </c>
      <c r="B6572" s="3" t="s">
        <v>7</v>
      </c>
      <c r="C6572" s="3" t="s">
        <v>8</v>
      </c>
      <c r="D6572" s="3" t="s">
        <v>19</v>
      </c>
      <c r="E6572" s="3" t="s">
        <v>15</v>
      </c>
      <c r="F6572" s="3" t="s">
        <v>3222</v>
      </c>
      <c r="G6572" s="3" t="s">
        <v>5603</v>
      </c>
      <c r="H6572" s="3"/>
    </row>
    <row r="6573" ht="15.75" customHeight="1">
      <c r="A6573" s="2">
        <v>45751.0</v>
      </c>
      <c r="B6573" s="3" t="s">
        <v>7</v>
      </c>
      <c r="C6573" s="3" t="s">
        <v>8</v>
      </c>
      <c r="D6573" s="3" t="s">
        <v>23</v>
      </c>
      <c r="E6573" s="3" t="s">
        <v>20</v>
      </c>
      <c r="F6573" s="3" t="s">
        <v>12427</v>
      </c>
      <c r="G6573" s="3" t="s">
        <v>12428</v>
      </c>
      <c r="H6573" s="3"/>
    </row>
    <row r="6574" ht="15.75" customHeight="1">
      <c r="A6574" s="2">
        <v>45751.0</v>
      </c>
      <c r="B6574" s="3" t="s">
        <v>7</v>
      </c>
      <c r="C6574" s="3" t="s">
        <v>8</v>
      </c>
      <c r="D6574" s="3" t="s">
        <v>34</v>
      </c>
      <c r="E6574" s="3" t="s">
        <v>101</v>
      </c>
      <c r="F6574" s="3" t="s">
        <v>12429</v>
      </c>
      <c r="G6574" s="3" t="s">
        <v>8401</v>
      </c>
      <c r="H6574" s="3"/>
    </row>
    <row r="6575" ht="15.75" customHeight="1">
      <c r="A6575" s="2">
        <v>45751.0</v>
      </c>
      <c r="B6575" s="3" t="s">
        <v>92</v>
      </c>
      <c r="C6575" s="3" t="s">
        <v>93</v>
      </c>
      <c r="D6575" s="3" t="s">
        <v>63</v>
      </c>
      <c r="E6575" s="3" t="s">
        <v>59</v>
      </c>
      <c r="F6575" s="3" t="s">
        <v>12430</v>
      </c>
      <c r="G6575" s="3" t="s">
        <v>12431</v>
      </c>
      <c r="H6575" s="3"/>
    </row>
    <row r="6576" ht="15.75" customHeight="1">
      <c r="A6576" s="2">
        <v>45751.0</v>
      </c>
      <c r="B6576" s="3" t="s">
        <v>7</v>
      </c>
      <c r="C6576" s="3" t="s">
        <v>106</v>
      </c>
      <c r="D6576" s="3" t="s">
        <v>38</v>
      </c>
      <c r="E6576" s="3" t="s">
        <v>15</v>
      </c>
      <c r="F6576" s="3" t="s">
        <v>12432</v>
      </c>
      <c r="G6576" s="3" t="s">
        <v>12433</v>
      </c>
      <c r="H6576" s="3"/>
    </row>
    <row r="6577" ht="15.75" customHeight="1">
      <c r="A6577" s="2">
        <v>45751.0</v>
      </c>
      <c r="B6577" s="3" t="s">
        <v>7</v>
      </c>
      <c r="C6577" s="3" t="s">
        <v>126</v>
      </c>
      <c r="D6577" s="3" t="s">
        <v>26</v>
      </c>
      <c r="E6577" s="3" t="s">
        <v>10</v>
      </c>
      <c r="F6577" s="3" t="s">
        <v>12434</v>
      </c>
      <c r="G6577" s="3" t="s">
        <v>12435</v>
      </c>
      <c r="H6577" s="3"/>
    </row>
    <row r="6578" ht="15.75" customHeight="1">
      <c r="A6578" s="2">
        <v>45751.0</v>
      </c>
      <c r="B6578" s="3" t="s">
        <v>7</v>
      </c>
      <c r="C6578" s="3" t="s">
        <v>106</v>
      </c>
      <c r="D6578" s="3" t="s">
        <v>34</v>
      </c>
      <c r="E6578" s="3" t="s">
        <v>101</v>
      </c>
      <c r="F6578" s="3" t="s">
        <v>12436</v>
      </c>
      <c r="G6578" s="3" t="s">
        <v>12437</v>
      </c>
      <c r="H6578" s="3"/>
    </row>
    <row r="6579" ht="15.75" customHeight="1">
      <c r="A6579" s="2">
        <v>45751.0</v>
      </c>
      <c r="B6579" s="3" t="s">
        <v>7</v>
      </c>
      <c r="C6579" s="3" t="s">
        <v>131</v>
      </c>
      <c r="D6579" s="3" t="s">
        <v>19</v>
      </c>
      <c r="E6579" s="3" t="s">
        <v>20</v>
      </c>
      <c r="F6579" s="3" t="s">
        <v>12438</v>
      </c>
      <c r="G6579" s="3" t="s">
        <v>12439</v>
      </c>
      <c r="H6579" s="3"/>
    </row>
    <row r="6580" ht="15.75" customHeight="1">
      <c r="A6580" s="2">
        <v>45751.0</v>
      </c>
      <c r="B6580" s="3" t="s">
        <v>92</v>
      </c>
      <c r="C6580" s="3" t="s">
        <v>98</v>
      </c>
      <c r="D6580" s="3" t="s">
        <v>63</v>
      </c>
      <c r="E6580" s="3" t="s">
        <v>59</v>
      </c>
      <c r="F6580" s="3" t="s">
        <v>12440</v>
      </c>
      <c r="G6580" s="3" t="s">
        <v>12441</v>
      </c>
      <c r="H6580" s="3"/>
    </row>
    <row r="6581" ht="15.75" customHeight="1">
      <c r="A6581" s="2">
        <v>45751.0</v>
      </c>
      <c r="B6581" s="3" t="s">
        <v>7</v>
      </c>
      <c r="C6581" s="3" t="s">
        <v>131</v>
      </c>
      <c r="D6581" s="3" t="s">
        <v>38</v>
      </c>
      <c r="E6581" s="3" t="s">
        <v>15</v>
      </c>
      <c r="F6581" s="3" t="s">
        <v>12442</v>
      </c>
      <c r="G6581" s="3" t="s">
        <v>12443</v>
      </c>
      <c r="H6581" s="3"/>
    </row>
    <row r="6582" ht="15.75" customHeight="1">
      <c r="A6582" s="2">
        <v>45751.0</v>
      </c>
      <c r="B6582" s="3" t="s">
        <v>92</v>
      </c>
      <c r="C6582" s="3" t="s">
        <v>98</v>
      </c>
      <c r="D6582" s="3" t="s">
        <v>34</v>
      </c>
      <c r="E6582" s="3" t="s">
        <v>15</v>
      </c>
      <c r="F6582" s="3" t="s">
        <v>12444</v>
      </c>
      <c r="G6582" s="3" t="s">
        <v>12445</v>
      </c>
      <c r="H6582" s="3"/>
    </row>
    <row r="6583" ht="15.75" customHeight="1">
      <c r="A6583" s="2">
        <v>45751.0</v>
      </c>
      <c r="B6583" s="3" t="s">
        <v>92</v>
      </c>
      <c r="C6583" s="3" t="s">
        <v>98</v>
      </c>
      <c r="D6583" s="3" t="s">
        <v>38</v>
      </c>
      <c r="E6583" s="3" t="s">
        <v>20</v>
      </c>
      <c r="F6583" s="3" t="s">
        <v>3956</v>
      </c>
      <c r="G6583" s="3" t="s">
        <v>12446</v>
      </c>
      <c r="H6583" s="3"/>
    </row>
    <row r="6584" ht="15.75" customHeight="1">
      <c r="A6584" s="2">
        <v>45751.0</v>
      </c>
      <c r="B6584" s="3" t="s">
        <v>92</v>
      </c>
      <c r="C6584" s="3" t="s">
        <v>98</v>
      </c>
      <c r="D6584" s="3" t="s">
        <v>38</v>
      </c>
      <c r="E6584" s="3" t="s">
        <v>20</v>
      </c>
      <c r="F6584" s="3" t="s">
        <v>12447</v>
      </c>
      <c r="G6584" s="3" t="s">
        <v>12448</v>
      </c>
      <c r="H6584" s="3"/>
    </row>
    <row r="6585" ht="15.75" customHeight="1">
      <c r="A6585" s="2">
        <v>45751.0</v>
      </c>
      <c r="B6585" s="3" t="s">
        <v>92</v>
      </c>
      <c r="C6585" s="3" t="s">
        <v>144</v>
      </c>
      <c r="D6585" s="3" t="s">
        <v>63</v>
      </c>
      <c r="E6585" s="3" t="s">
        <v>15</v>
      </c>
      <c r="F6585" s="3" t="s">
        <v>12449</v>
      </c>
      <c r="G6585" s="3" t="s">
        <v>12369</v>
      </c>
      <c r="H6585" s="3"/>
    </row>
    <row r="6586" ht="15.75" customHeight="1">
      <c r="A6586" s="2">
        <v>45751.0</v>
      </c>
      <c r="B6586" s="3" t="s">
        <v>92</v>
      </c>
      <c r="C6586" s="3" t="s">
        <v>144</v>
      </c>
      <c r="D6586" s="3" t="s">
        <v>23</v>
      </c>
      <c r="E6586" s="3" t="s">
        <v>59</v>
      </c>
      <c r="F6586" s="3" t="s">
        <v>12450</v>
      </c>
      <c r="G6586" s="3" t="s">
        <v>12451</v>
      </c>
      <c r="H6586" s="3"/>
    </row>
    <row r="6587" ht="15.75" customHeight="1">
      <c r="A6587" s="2">
        <v>45751.0</v>
      </c>
      <c r="B6587" s="3" t="s">
        <v>92</v>
      </c>
      <c r="C6587" s="3" t="s">
        <v>98</v>
      </c>
      <c r="D6587" s="3" t="s">
        <v>34</v>
      </c>
      <c r="E6587" s="3" t="s">
        <v>15</v>
      </c>
      <c r="F6587" s="3" t="s">
        <v>12452</v>
      </c>
      <c r="G6587" s="3" t="s">
        <v>12453</v>
      </c>
      <c r="H6587" s="3"/>
    </row>
    <row r="6588" ht="15.75" customHeight="1">
      <c r="A6588" s="2">
        <v>45751.0</v>
      </c>
      <c r="B6588" s="3" t="s">
        <v>92</v>
      </c>
      <c r="C6588" s="4" t="s">
        <v>149</v>
      </c>
      <c r="D6588" s="3" t="s">
        <v>38</v>
      </c>
      <c r="E6588" s="3" t="s">
        <v>20</v>
      </c>
      <c r="F6588" s="3" t="s">
        <v>12454</v>
      </c>
      <c r="G6588" s="3" t="s">
        <v>12455</v>
      </c>
      <c r="H6588" s="3"/>
    </row>
    <row r="6589" ht="15.75" customHeight="1">
      <c r="A6589" s="2">
        <v>45751.0</v>
      </c>
      <c r="B6589" s="3" t="s">
        <v>92</v>
      </c>
      <c r="C6589" s="3" t="s">
        <v>158</v>
      </c>
      <c r="D6589" s="3" t="s">
        <v>68</v>
      </c>
      <c r="E6589" s="3" t="s">
        <v>59</v>
      </c>
      <c r="F6589" s="3" t="s">
        <v>12456</v>
      </c>
      <c r="G6589" s="3" t="s">
        <v>12457</v>
      </c>
      <c r="H6589" s="3"/>
    </row>
    <row r="6590" ht="15.75" customHeight="1">
      <c r="A6590" s="2">
        <v>45751.0</v>
      </c>
      <c r="B6590" s="3" t="s">
        <v>92</v>
      </c>
      <c r="C6590" s="3" t="s">
        <v>158</v>
      </c>
      <c r="D6590" s="3" t="s">
        <v>38</v>
      </c>
      <c r="E6590" s="3" t="s">
        <v>20</v>
      </c>
      <c r="F6590" s="3" t="s">
        <v>12458</v>
      </c>
      <c r="G6590" s="3" t="s">
        <v>12459</v>
      </c>
      <c r="H6590" s="3"/>
    </row>
    <row r="6591" ht="15.75" customHeight="1">
      <c r="A6591" s="2">
        <v>45751.0</v>
      </c>
      <c r="B6591" s="3" t="s">
        <v>92</v>
      </c>
      <c r="C6591" s="3" t="s">
        <v>158</v>
      </c>
      <c r="D6591" s="3" t="s">
        <v>68</v>
      </c>
      <c r="E6591" s="3" t="s">
        <v>59</v>
      </c>
      <c r="F6591" s="3" t="s">
        <v>12460</v>
      </c>
      <c r="G6591" s="3" t="s">
        <v>12461</v>
      </c>
      <c r="H6591" s="3"/>
    </row>
    <row r="6592" ht="15.75" customHeight="1">
      <c r="A6592" s="2">
        <v>45751.0</v>
      </c>
      <c r="B6592" s="3" t="s">
        <v>7</v>
      </c>
      <c r="C6592" s="3" t="s">
        <v>131</v>
      </c>
      <c r="D6592" s="3" t="s">
        <v>19</v>
      </c>
      <c r="E6592" s="3" t="s">
        <v>20</v>
      </c>
      <c r="F6592" s="3" t="s">
        <v>12462</v>
      </c>
      <c r="G6592" s="3" t="s">
        <v>12463</v>
      </c>
      <c r="H6592" s="3"/>
    </row>
    <row r="6593" ht="15.75" customHeight="1">
      <c r="A6593" s="2">
        <v>45751.0</v>
      </c>
      <c r="B6593" s="3" t="s">
        <v>7</v>
      </c>
      <c r="C6593" s="3" t="s">
        <v>131</v>
      </c>
      <c r="D6593" s="3" t="s">
        <v>34</v>
      </c>
      <c r="E6593" s="3" t="s">
        <v>101</v>
      </c>
      <c r="F6593" s="3" t="s">
        <v>12464</v>
      </c>
      <c r="G6593" s="3" t="s">
        <v>12465</v>
      </c>
      <c r="H6593" s="3"/>
    </row>
    <row r="6594" ht="15.75" customHeight="1">
      <c r="A6594" s="2">
        <v>45751.0</v>
      </c>
      <c r="B6594" s="3" t="s">
        <v>92</v>
      </c>
      <c r="C6594" s="4" t="s">
        <v>149</v>
      </c>
      <c r="D6594" s="3" t="s">
        <v>63</v>
      </c>
      <c r="E6594" s="3" t="s">
        <v>15</v>
      </c>
      <c r="F6594" s="3" t="s">
        <v>12466</v>
      </c>
      <c r="G6594" s="3" t="s">
        <v>12467</v>
      </c>
      <c r="H6594" s="3"/>
    </row>
    <row r="6595" ht="15.75" customHeight="1">
      <c r="A6595" s="2">
        <v>45752.0</v>
      </c>
      <c r="B6595" s="3" t="s">
        <v>57</v>
      </c>
      <c r="C6595" s="3" t="s">
        <v>58</v>
      </c>
      <c r="D6595" s="3" t="s">
        <v>9</v>
      </c>
      <c r="E6595" s="3" t="s">
        <v>20</v>
      </c>
      <c r="F6595" s="3" t="s">
        <v>12468</v>
      </c>
      <c r="G6595" s="3" t="s">
        <v>12469</v>
      </c>
      <c r="H6595" s="3"/>
    </row>
    <row r="6596" ht="15.75" customHeight="1">
      <c r="A6596" s="2">
        <v>45752.0</v>
      </c>
      <c r="B6596" s="3" t="s">
        <v>13</v>
      </c>
      <c r="C6596" s="3" t="s">
        <v>37</v>
      </c>
      <c r="D6596" s="3" t="s">
        <v>23</v>
      </c>
      <c r="E6596" s="3" t="s">
        <v>59</v>
      </c>
      <c r="F6596" s="3" t="s">
        <v>12470</v>
      </c>
      <c r="G6596" s="3" t="s">
        <v>9658</v>
      </c>
      <c r="H6596" s="3"/>
    </row>
    <row r="6597" ht="15.75" customHeight="1">
      <c r="A6597" s="2">
        <v>45752.0</v>
      </c>
      <c r="B6597" s="3" t="s">
        <v>13</v>
      </c>
      <c r="C6597" s="3" t="s">
        <v>169</v>
      </c>
      <c r="D6597" s="3" t="s">
        <v>68</v>
      </c>
      <c r="E6597" s="3" t="s">
        <v>59</v>
      </c>
      <c r="F6597" s="3" t="s">
        <v>12471</v>
      </c>
      <c r="G6597" s="3" t="s">
        <v>12472</v>
      </c>
      <c r="H6597" s="3"/>
    </row>
    <row r="6598" ht="15.75" customHeight="1">
      <c r="A6598" s="2">
        <v>45752.0</v>
      </c>
      <c r="B6598" s="3" t="s">
        <v>13</v>
      </c>
      <c r="C6598" s="3" t="s">
        <v>169</v>
      </c>
      <c r="D6598" s="3" t="s">
        <v>9</v>
      </c>
      <c r="E6598" s="3" t="s">
        <v>20</v>
      </c>
      <c r="F6598" s="3" t="s">
        <v>12473</v>
      </c>
      <c r="G6598" s="3" t="s">
        <v>12474</v>
      </c>
      <c r="H6598" s="3"/>
    </row>
    <row r="6599" ht="15.75" customHeight="1">
      <c r="A6599" s="2">
        <v>45752.0</v>
      </c>
      <c r="B6599" s="3" t="s">
        <v>13</v>
      </c>
      <c r="C6599" s="3" t="s">
        <v>169</v>
      </c>
      <c r="D6599" s="3" t="s">
        <v>19</v>
      </c>
      <c r="E6599" s="3" t="s">
        <v>59</v>
      </c>
      <c r="F6599" s="3" t="s">
        <v>12475</v>
      </c>
      <c r="G6599" s="3" t="s">
        <v>12476</v>
      </c>
      <c r="H6599" s="3"/>
    </row>
    <row r="6600" ht="15.75" customHeight="1">
      <c r="A6600" s="2">
        <v>45752.0</v>
      </c>
      <c r="B6600" s="3" t="s">
        <v>13</v>
      </c>
      <c r="C6600" s="3" t="s">
        <v>169</v>
      </c>
      <c r="D6600" s="3" t="s">
        <v>23</v>
      </c>
      <c r="E6600" s="3" t="s">
        <v>59</v>
      </c>
      <c r="F6600" s="3" t="s">
        <v>12477</v>
      </c>
      <c r="G6600" s="3" t="s">
        <v>12478</v>
      </c>
      <c r="H6600" s="3"/>
    </row>
    <row r="6601" ht="15.75" customHeight="1">
      <c r="A6601" s="2">
        <v>45752.0</v>
      </c>
      <c r="B6601" s="3" t="s">
        <v>13</v>
      </c>
      <c r="C6601" s="3" t="s">
        <v>37</v>
      </c>
      <c r="D6601" s="3" t="s">
        <v>68</v>
      </c>
      <c r="E6601" s="3" t="s">
        <v>59</v>
      </c>
      <c r="F6601" s="3" t="s">
        <v>12479</v>
      </c>
      <c r="G6601" s="3" t="s">
        <v>12480</v>
      </c>
      <c r="H6601" s="3"/>
    </row>
    <row r="6602" ht="15.75" customHeight="1">
      <c r="A6602" s="2">
        <v>45752.0</v>
      </c>
      <c r="B6602" s="3" t="s">
        <v>13</v>
      </c>
      <c r="C6602" s="3" t="s">
        <v>18</v>
      </c>
      <c r="D6602" s="3" t="s">
        <v>9</v>
      </c>
      <c r="E6602" s="3" t="s">
        <v>20</v>
      </c>
      <c r="F6602" s="3" t="s">
        <v>5021</v>
      </c>
      <c r="G6602" s="3" t="s">
        <v>12481</v>
      </c>
      <c r="H6602" s="3"/>
    </row>
    <row r="6603" ht="15.75" customHeight="1">
      <c r="A6603" s="2">
        <v>45752.0</v>
      </c>
      <c r="B6603" s="3" t="s">
        <v>13</v>
      </c>
      <c r="C6603" s="3" t="s">
        <v>37</v>
      </c>
      <c r="D6603" s="3" t="s">
        <v>68</v>
      </c>
      <c r="E6603" s="3" t="s">
        <v>59</v>
      </c>
      <c r="F6603" s="3" t="s">
        <v>12482</v>
      </c>
      <c r="G6603" s="3" t="s">
        <v>12483</v>
      </c>
      <c r="H6603" s="3"/>
    </row>
    <row r="6604" ht="15.75" customHeight="1">
      <c r="A6604" s="2">
        <v>45752.0</v>
      </c>
      <c r="B6604" s="3" t="s">
        <v>13</v>
      </c>
      <c r="C6604" s="3" t="s">
        <v>29</v>
      </c>
      <c r="D6604" s="3" t="s">
        <v>38</v>
      </c>
      <c r="E6604" s="3" t="s">
        <v>59</v>
      </c>
      <c r="F6604" s="3" t="s">
        <v>12484</v>
      </c>
      <c r="G6604" s="3" t="s">
        <v>12485</v>
      </c>
      <c r="H6604" s="3"/>
    </row>
    <row r="6605" ht="15.75" customHeight="1">
      <c r="A6605" s="2">
        <v>45752.0</v>
      </c>
      <c r="B6605" s="3" t="s">
        <v>13</v>
      </c>
      <c r="C6605" s="3" t="s">
        <v>29</v>
      </c>
      <c r="D6605" s="3" t="s">
        <v>68</v>
      </c>
      <c r="E6605" s="3" t="s">
        <v>59</v>
      </c>
      <c r="F6605" s="3" t="s">
        <v>12486</v>
      </c>
      <c r="G6605" s="3" t="s">
        <v>12487</v>
      </c>
      <c r="H6605" s="3"/>
    </row>
    <row r="6606" ht="15.75" customHeight="1">
      <c r="A6606" s="2">
        <v>45752.0</v>
      </c>
      <c r="B6606" s="3" t="s">
        <v>13</v>
      </c>
      <c r="C6606" s="3" t="s">
        <v>18</v>
      </c>
      <c r="D6606" s="3" t="s">
        <v>38</v>
      </c>
      <c r="E6606" s="3" t="s">
        <v>20</v>
      </c>
      <c r="F6606" s="3" t="s">
        <v>12488</v>
      </c>
      <c r="G6606" s="3" t="s">
        <v>12489</v>
      </c>
      <c r="H6606" s="3"/>
    </row>
    <row r="6607" ht="15.75" customHeight="1">
      <c r="A6607" s="2">
        <v>45752.0</v>
      </c>
      <c r="B6607" s="3" t="s">
        <v>13</v>
      </c>
      <c r="C6607" s="3" t="s">
        <v>18</v>
      </c>
      <c r="D6607" s="3" t="s">
        <v>9</v>
      </c>
      <c r="E6607" s="3" t="s">
        <v>20</v>
      </c>
      <c r="F6607" s="3" t="s">
        <v>12490</v>
      </c>
      <c r="G6607" s="3" t="s">
        <v>12491</v>
      </c>
      <c r="H6607" s="3"/>
    </row>
    <row r="6608" ht="15.75" customHeight="1">
      <c r="A6608" s="2">
        <v>45752.0</v>
      </c>
      <c r="B6608" s="3" t="s">
        <v>13</v>
      </c>
      <c r="C6608" s="3" t="s">
        <v>14</v>
      </c>
      <c r="D6608" s="3" t="s">
        <v>63</v>
      </c>
      <c r="E6608" s="3" t="s">
        <v>20</v>
      </c>
      <c r="F6608" s="3" t="s">
        <v>12492</v>
      </c>
      <c r="G6608" s="3" t="s">
        <v>12493</v>
      </c>
      <c r="H6608" s="3"/>
    </row>
    <row r="6609" ht="15.75" customHeight="1">
      <c r="A6609" s="2">
        <v>45752.0</v>
      </c>
      <c r="B6609" s="3" t="s">
        <v>57</v>
      </c>
      <c r="C6609" s="3" t="s">
        <v>58</v>
      </c>
      <c r="D6609" s="3" t="s">
        <v>38</v>
      </c>
      <c r="E6609" s="3" t="s">
        <v>59</v>
      </c>
      <c r="F6609" s="3" t="s">
        <v>12494</v>
      </c>
      <c r="G6609" s="3" t="s">
        <v>12495</v>
      </c>
      <c r="H6609" s="3"/>
    </row>
    <row r="6610" ht="15.75" customHeight="1">
      <c r="A6610" s="2">
        <v>45752.0</v>
      </c>
      <c r="B6610" s="3" t="s">
        <v>13</v>
      </c>
      <c r="C6610" s="3" t="s">
        <v>37</v>
      </c>
      <c r="D6610" s="3" t="s">
        <v>9</v>
      </c>
      <c r="E6610" s="3" t="s">
        <v>20</v>
      </c>
      <c r="F6610" s="3" t="s">
        <v>12496</v>
      </c>
      <c r="G6610" s="3" t="s">
        <v>12497</v>
      </c>
      <c r="H6610" s="3"/>
    </row>
    <row r="6611" ht="15.75" customHeight="1">
      <c r="A6611" s="2">
        <v>45752.0</v>
      </c>
      <c r="B6611" s="3" t="s">
        <v>57</v>
      </c>
      <c r="C6611" s="3" t="s">
        <v>58</v>
      </c>
      <c r="D6611" s="3" t="s">
        <v>26</v>
      </c>
      <c r="E6611" s="3" t="s">
        <v>59</v>
      </c>
      <c r="F6611" s="3" t="s">
        <v>12498</v>
      </c>
      <c r="G6611" s="3" t="s">
        <v>12499</v>
      </c>
      <c r="H6611" s="3"/>
    </row>
    <row r="6612" ht="15.75" customHeight="1">
      <c r="A6612" s="2">
        <v>45752.0</v>
      </c>
      <c r="B6612" s="3" t="s">
        <v>57</v>
      </c>
      <c r="C6612" s="3" t="s">
        <v>85</v>
      </c>
      <c r="D6612" s="3" t="s">
        <v>68</v>
      </c>
      <c r="E6612" s="3" t="s">
        <v>59</v>
      </c>
      <c r="F6612" s="3" t="s">
        <v>12500</v>
      </c>
      <c r="G6612" s="3" t="s">
        <v>12278</v>
      </c>
      <c r="H6612" s="3"/>
    </row>
    <row r="6613" ht="15.75" customHeight="1">
      <c r="A6613" s="2">
        <v>45752.0</v>
      </c>
      <c r="B6613" s="3" t="s">
        <v>57</v>
      </c>
      <c r="C6613" s="3" t="s">
        <v>58</v>
      </c>
      <c r="D6613" s="3" t="s">
        <v>63</v>
      </c>
      <c r="E6613" s="3" t="s">
        <v>59</v>
      </c>
      <c r="F6613" s="3" t="s">
        <v>12501</v>
      </c>
      <c r="G6613" s="3" t="s">
        <v>12502</v>
      </c>
      <c r="H6613" s="3"/>
    </row>
    <row r="6614" ht="15.75" customHeight="1">
      <c r="A6614" s="2">
        <v>45752.0</v>
      </c>
      <c r="B6614" s="3" t="s">
        <v>13</v>
      </c>
      <c r="C6614" s="3" t="s">
        <v>14</v>
      </c>
      <c r="D6614" s="3" t="s">
        <v>38</v>
      </c>
      <c r="E6614" s="3" t="s">
        <v>59</v>
      </c>
      <c r="F6614" s="3" t="s">
        <v>12503</v>
      </c>
      <c r="G6614" s="3" t="s">
        <v>12504</v>
      </c>
      <c r="H6614" s="3"/>
    </row>
    <row r="6615" ht="15.75" customHeight="1">
      <c r="A6615" s="2">
        <v>45752.0</v>
      </c>
      <c r="B6615" s="3" t="s">
        <v>57</v>
      </c>
      <c r="C6615" s="3" t="s">
        <v>85</v>
      </c>
      <c r="D6615" s="3" t="s">
        <v>68</v>
      </c>
      <c r="E6615" s="3" t="s">
        <v>59</v>
      </c>
      <c r="F6615" s="3" t="s">
        <v>12505</v>
      </c>
      <c r="G6615" s="3" t="s">
        <v>12506</v>
      </c>
      <c r="H6615" s="3"/>
    </row>
    <row r="6616" ht="15.75" customHeight="1">
      <c r="A6616" s="2">
        <v>45752.0</v>
      </c>
      <c r="B6616" s="3" t="s">
        <v>57</v>
      </c>
      <c r="C6616" s="3" t="s">
        <v>85</v>
      </c>
      <c r="D6616" s="3" t="s">
        <v>38</v>
      </c>
      <c r="E6616" s="3" t="s">
        <v>59</v>
      </c>
      <c r="F6616" s="3" t="s">
        <v>12507</v>
      </c>
      <c r="G6616" s="3" t="s">
        <v>12508</v>
      </c>
      <c r="H6616" s="3"/>
    </row>
    <row r="6617" ht="15.75" customHeight="1">
      <c r="A6617" s="2">
        <v>45752.0</v>
      </c>
      <c r="B6617" s="3" t="s">
        <v>57</v>
      </c>
      <c r="C6617" s="3" t="s">
        <v>80</v>
      </c>
      <c r="D6617" s="3" t="s">
        <v>34</v>
      </c>
      <c r="E6617" s="3" t="s">
        <v>59</v>
      </c>
      <c r="F6617" s="3" t="s">
        <v>12509</v>
      </c>
      <c r="G6617" s="3" t="s">
        <v>12510</v>
      </c>
      <c r="H6617" s="3"/>
    </row>
    <row r="6618" ht="15.75" customHeight="1">
      <c r="A6618" s="2">
        <v>45752.0</v>
      </c>
      <c r="B6618" s="3" t="s">
        <v>57</v>
      </c>
      <c r="C6618" s="3" t="s">
        <v>80</v>
      </c>
      <c r="D6618" s="3" t="s">
        <v>68</v>
      </c>
      <c r="E6618" s="3" t="s">
        <v>59</v>
      </c>
      <c r="F6618" s="3" t="s">
        <v>12511</v>
      </c>
      <c r="G6618" s="3" t="s">
        <v>12512</v>
      </c>
      <c r="H6618" s="3"/>
    </row>
    <row r="6619" ht="15.75" customHeight="1">
      <c r="A6619" s="2">
        <v>45752.0</v>
      </c>
      <c r="B6619" s="3" t="s">
        <v>57</v>
      </c>
      <c r="C6619" s="3" t="s">
        <v>80</v>
      </c>
      <c r="D6619" s="3" t="s">
        <v>68</v>
      </c>
      <c r="E6619" s="3" t="s">
        <v>59</v>
      </c>
      <c r="F6619" s="3" t="s">
        <v>12513</v>
      </c>
      <c r="G6619" s="3" t="s">
        <v>12514</v>
      </c>
      <c r="H6619" s="3"/>
    </row>
    <row r="6620" ht="15.75" customHeight="1">
      <c r="A6620" s="2">
        <v>45752.0</v>
      </c>
      <c r="B6620" s="3" t="s">
        <v>57</v>
      </c>
      <c r="C6620" s="3" t="s">
        <v>85</v>
      </c>
      <c r="D6620" s="3" t="s">
        <v>34</v>
      </c>
      <c r="E6620" s="3" t="s">
        <v>20</v>
      </c>
      <c r="F6620" s="3" t="s">
        <v>12515</v>
      </c>
      <c r="G6620" s="3" t="s">
        <v>2087</v>
      </c>
      <c r="H6620" s="3"/>
    </row>
    <row r="6621" ht="15.75" customHeight="1">
      <c r="A6621" s="2">
        <v>45752.0</v>
      </c>
      <c r="B6621" s="3" t="s">
        <v>57</v>
      </c>
      <c r="C6621" s="3" t="s">
        <v>58</v>
      </c>
      <c r="D6621" s="3" t="s">
        <v>19</v>
      </c>
      <c r="E6621" s="3" t="s">
        <v>59</v>
      </c>
      <c r="F6621" s="3" t="s">
        <v>12516</v>
      </c>
      <c r="G6621" s="3" t="s">
        <v>12517</v>
      </c>
      <c r="H6621" s="3"/>
    </row>
    <row r="6622" ht="15.75" customHeight="1">
      <c r="A6622" s="2">
        <v>45752.0</v>
      </c>
      <c r="B6622" s="3" t="s">
        <v>57</v>
      </c>
      <c r="C6622" s="3" t="s">
        <v>80</v>
      </c>
      <c r="D6622" s="3" t="s">
        <v>68</v>
      </c>
      <c r="E6622" s="3" t="s">
        <v>59</v>
      </c>
      <c r="F6622" s="3" t="s">
        <v>12518</v>
      </c>
      <c r="G6622" s="3" t="s">
        <v>7489</v>
      </c>
      <c r="H6622" s="3"/>
    </row>
    <row r="6623" ht="15.75" customHeight="1">
      <c r="A6623" s="2">
        <v>45752.0</v>
      </c>
      <c r="B6623" s="3" t="s">
        <v>57</v>
      </c>
      <c r="C6623" s="3" t="s">
        <v>71</v>
      </c>
      <c r="D6623" s="3" t="s">
        <v>34</v>
      </c>
      <c r="E6623" s="3" t="s">
        <v>20</v>
      </c>
      <c r="F6623" s="3" t="s">
        <v>12519</v>
      </c>
      <c r="G6623" s="3" t="s">
        <v>12520</v>
      </c>
      <c r="H6623" s="3"/>
    </row>
    <row r="6624" ht="15.75" customHeight="1">
      <c r="A6624" s="2">
        <v>45752.0</v>
      </c>
      <c r="B6624" s="3" t="s">
        <v>57</v>
      </c>
      <c r="C6624" s="3" t="s">
        <v>71</v>
      </c>
      <c r="D6624" s="3" t="s">
        <v>63</v>
      </c>
      <c r="E6624" s="3" t="s">
        <v>59</v>
      </c>
      <c r="F6624" s="3" t="s">
        <v>12521</v>
      </c>
      <c r="G6624" s="3" t="s">
        <v>12522</v>
      </c>
      <c r="H6624" s="3"/>
    </row>
    <row r="6625" ht="15.75" customHeight="1">
      <c r="A6625" s="2">
        <v>45752.0</v>
      </c>
      <c r="B6625" s="3" t="s">
        <v>57</v>
      </c>
      <c r="C6625" s="3" t="s">
        <v>71</v>
      </c>
      <c r="D6625" s="3" t="s">
        <v>19</v>
      </c>
      <c r="E6625" s="3" t="s">
        <v>59</v>
      </c>
      <c r="F6625" s="3" t="s">
        <v>12523</v>
      </c>
      <c r="G6625" s="3" t="s">
        <v>12524</v>
      </c>
      <c r="H6625" s="3"/>
    </row>
    <row r="6626" ht="15.75" customHeight="1">
      <c r="A6626" s="2">
        <v>45752.0</v>
      </c>
      <c r="B6626" s="3" t="s">
        <v>57</v>
      </c>
      <c r="C6626" s="3" t="s">
        <v>71</v>
      </c>
      <c r="D6626" s="3" t="s">
        <v>63</v>
      </c>
      <c r="E6626" s="3" t="s">
        <v>59</v>
      </c>
      <c r="F6626" s="3" t="s">
        <v>12525</v>
      </c>
      <c r="G6626" s="3" t="s">
        <v>12526</v>
      </c>
      <c r="H6626" s="3"/>
    </row>
    <row r="6627" ht="15.75" customHeight="1">
      <c r="A6627" s="2">
        <v>45752.0</v>
      </c>
      <c r="B6627" s="3" t="s">
        <v>57</v>
      </c>
      <c r="C6627" s="4" t="s">
        <v>62</v>
      </c>
      <c r="D6627" s="3" t="s">
        <v>68</v>
      </c>
      <c r="E6627" s="3" t="s">
        <v>59</v>
      </c>
      <c r="F6627" s="3" t="s">
        <v>1049</v>
      </c>
      <c r="G6627" s="3" t="s">
        <v>12527</v>
      </c>
      <c r="H6627" s="3"/>
    </row>
    <row r="6628" ht="15.75" customHeight="1">
      <c r="A6628" s="2">
        <v>45752.0</v>
      </c>
      <c r="B6628" s="3" t="s">
        <v>57</v>
      </c>
      <c r="C6628" s="4" t="s">
        <v>62</v>
      </c>
      <c r="D6628" s="3" t="s">
        <v>26</v>
      </c>
      <c r="E6628" s="3" t="s">
        <v>59</v>
      </c>
      <c r="F6628" s="3" t="s">
        <v>12528</v>
      </c>
      <c r="G6628" s="3" t="s">
        <v>12529</v>
      </c>
      <c r="H6628" s="3"/>
    </row>
    <row r="6629" ht="15.75" customHeight="1">
      <c r="A6629" s="2">
        <v>45752.0</v>
      </c>
      <c r="B6629" s="3" t="s">
        <v>57</v>
      </c>
      <c r="C6629" s="4" t="s">
        <v>62</v>
      </c>
      <c r="D6629" s="3" t="s">
        <v>63</v>
      </c>
      <c r="E6629" s="3" t="s">
        <v>59</v>
      </c>
      <c r="F6629" s="3" t="s">
        <v>12530</v>
      </c>
      <c r="G6629" s="3" t="s">
        <v>12531</v>
      </c>
      <c r="H6629" s="3"/>
    </row>
    <row r="6630" ht="15.75" customHeight="1">
      <c r="A6630" s="2">
        <v>45752.0</v>
      </c>
      <c r="B6630" s="3" t="s">
        <v>57</v>
      </c>
      <c r="C6630" s="3" t="s">
        <v>80</v>
      </c>
      <c r="D6630" s="3" t="s">
        <v>63</v>
      </c>
      <c r="E6630" s="3" t="s">
        <v>59</v>
      </c>
      <c r="F6630" s="3" t="s">
        <v>12532</v>
      </c>
      <c r="G6630" s="3" t="s">
        <v>12533</v>
      </c>
      <c r="H6630" s="3"/>
    </row>
    <row r="6631" ht="15.75" customHeight="1">
      <c r="A6631" s="2">
        <v>45752.0</v>
      </c>
      <c r="B6631" s="3" t="s">
        <v>13</v>
      </c>
      <c r="C6631" s="3" t="s">
        <v>14</v>
      </c>
      <c r="D6631" s="3" t="s">
        <v>68</v>
      </c>
      <c r="E6631" s="3" t="s">
        <v>59</v>
      </c>
      <c r="F6631" s="3" t="s">
        <v>12534</v>
      </c>
      <c r="G6631" s="3" t="s">
        <v>12535</v>
      </c>
      <c r="H6631" s="3"/>
    </row>
    <row r="6632" ht="15.75" customHeight="1">
      <c r="A6632" s="2">
        <v>45752.0</v>
      </c>
      <c r="B6632" s="3" t="s">
        <v>7</v>
      </c>
      <c r="C6632" s="3" t="s">
        <v>106</v>
      </c>
      <c r="D6632" s="3" t="s">
        <v>9</v>
      </c>
      <c r="E6632" s="3" t="s">
        <v>15</v>
      </c>
      <c r="F6632" s="3" t="s">
        <v>12536</v>
      </c>
      <c r="G6632" s="3" t="s">
        <v>12537</v>
      </c>
      <c r="H6632" s="3"/>
    </row>
    <row r="6633" ht="15.75" customHeight="1">
      <c r="A6633" s="2">
        <v>45752.0</v>
      </c>
      <c r="B6633" s="3" t="s">
        <v>13</v>
      </c>
      <c r="C6633" s="3" t="s">
        <v>14</v>
      </c>
      <c r="D6633" s="3" t="s">
        <v>23</v>
      </c>
      <c r="E6633" s="3" t="s">
        <v>59</v>
      </c>
      <c r="F6633" s="3" t="s">
        <v>12538</v>
      </c>
      <c r="G6633" s="3" t="s">
        <v>12539</v>
      </c>
      <c r="H6633" s="3"/>
    </row>
    <row r="6634" ht="15.75" customHeight="1">
      <c r="A6634" s="2">
        <v>45752.0</v>
      </c>
      <c r="B6634" s="3" t="s">
        <v>7</v>
      </c>
      <c r="C6634" s="3" t="s">
        <v>131</v>
      </c>
      <c r="D6634" s="3" t="s">
        <v>38</v>
      </c>
      <c r="E6634" s="3" t="s">
        <v>20</v>
      </c>
      <c r="F6634" s="3" t="s">
        <v>12540</v>
      </c>
      <c r="G6634" s="3" t="s">
        <v>12541</v>
      </c>
      <c r="H6634" s="3"/>
    </row>
    <row r="6635" ht="15.75" customHeight="1">
      <c r="A6635" s="2">
        <v>45752.0</v>
      </c>
      <c r="B6635" s="3" t="s">
        <v>7</v>
      </c>
      <c r="C6635" s="3" t="s">
        <v>126</v>
      </c>
      <c r="D6635" s="3" t="s">
        <v>68</v>
      </c>
      <c r="E6635" s="3" t="s">
        <v>20</v>
      </c>
      <c r="F6635" s="3" t="s">
        <v>12542</v>
      </c>
      <c r="G6635" s="3" t="s">
        <v>12543</v>
      </c>
      <c r="H6635" s="3"/>
    </row>
    <row r="6636" ht="15.75" customHeight="1">
      <c r="A6636" s="2">
        <v>45752.0</v>
      </c>
      <c r="B6636" s="3" t="s">
        <v>7</v>
      </c>
      <c r="C6636" s="3" t="s">
        <v>126</v>
      </c>
      <c r="D6636" s="3" t="s">
        <v>38</v>
      </c>
      <c r="E6636" s="3" t="s">
        <v>15</v>
      </c>
      <c r="F6636" s="3" t="s">
        <v>12544</v>
      </c>
      <c r="G6636" s="3" t="s">
        <v>12545</v>
      </c>
      <c r="H6636" s="3"/>
    </row>
    <row r="6637" ht="15.75" customHeight="1">
      <c r="A6637" s="2">
        <v>45752.0</v>
      </c>
      <c r="B6637" s="3" t="s">
        <v>7</v>
      </c>
      <c r="C6637" s="3" t="s">
        <v>126</v>
      </c>
      <c r="D6637" s="3" t="s">
        <v>38</v>
      </c>
      <c r="E6637" s="3" t="s">
        <v>20</v>
      </c>
      <c r="F6637" s="3" t="s">
        <v>12546</v>
      </c>
      <c r="G6637" s="3" t="s">
        <v>12547</v>
      </c>
      <c r="H6637" s="3"/>
    </row>
    <row r="6638" ht="15.75" customHeight="1">
      <c r="A6638" s="2">
        <v>45752.0</v>
      </c>
      <c r="B6638" s="3" t="s">
        <v>7</v>
      </c>
      <c r="C6638" s="3" t="s">
        <v>126</v>
      </c>
      <c r="D6638" s="3" t="s">
        <v>26</v>
      </c>
      <c r="E6638" s="3" t="s">
        <v>109</v>
      </c>
      <c r="F6638" s="3" t="s">
        <v>12548</v>
      </c>
      <c r="G6638" s="3" t="s">
        <v>12549</v>
      </c>
      <c r="H6638" s="3"/>
    </row>
    <row r="6639" ht="15.75" customHeight="1">
      <c r="A6639" s="2">
        <v>45752.0</v>
      </c>
      <c r="B6639" s="3" t="s">
        <v>7</v>
      </c>
      <c r="C6639" s="3" t="s">
        <v>118</v>
      </c>
      <c r="D6639" s="3" t="s">
        <v>38</v>
      </c>
      <c r="E6639" s="3" t="s">
        <v>20</v>
      </c>
      <c r="F6639" s="3" t="s">
        <v>12550</v>
      </c>
      <c r="G6639" s="3" t="s">
        <v>12551</v>
      </c>
      <c r="H6639" s="3"/>
    </row>
    <row r="6640" ht="15.75" customHeight="1">
      <c r="A6640" s="2">
        <v>45752.0</v>
      </c>
      <c r="B6640" s="3" t="s">
        <v>7</v>
      </c>
      <c r="C6640" s="3" t="s">
        <v>118</v>
      </c>
      <c r="D6640" s="3" t="s">
        <v>9</v>
      </c>
      <c r="E6640" s="3" t="s">
        <v>101</v>
      </c>
      <c r="F6640" s="3" t="s">
        <v>12552</v>
      </c>
      <c r="G6640" s="3" t="s">
        <v>4579</v>
      </c>
      <c r="H6640" s="3"/>
    </row>
    <row r="6641" ht="15.75" customHeight="1">
      <c r="A6641" s="2">
        <v>45752.0</v>
      </c>
      <c r="B6641" s="3" t="s">
        <v>7</v>
      </c>
      <c r="C6641" s="3" t="s">
        <v>118</v>
      </c>
      <c r="D6641" s="3" t="s">
        <v>19</v>
      </c>
      <c r="E6641" s="3" t="s">
        <v>20</v>
      </c>
      <c r="F6641" s="3" t="s">
        <v>12553</v>
      </c>
      <c r="G6641" s="3" t="s">
        <v>12554</v>
      </c>
      <c r="H6641" s="3"/>
    </row>
    <row r="6642" ht="15.75" customHeight="1">
      <c r="A6642" s="2">
        <v>45752.0</v>
      </c>
      <c r="B6642" s="3" t="s">
        <v>7</v>
      </c>
      <c r="C6642" s="3" t="s">
        <v>106</v>
      </c>
      <c r="D6642" s="3" t="s">
        <v>63</v>
      </c>
      <c r="E6642" s="3" t="s">
        <v>59</v>
      </c>
      <c r="F6642" s="3" t="s">
        <v>12555</v>
      </c>
      <c r="G6642" s="3" t="s">
        <v>12556</v>
      </c>
      <c r="H6642" s="3"/>
    </row>
    <row r="6643" ht="15.75" customHeight="1">
      <c r="A6643" s="2">
        <v>45752.0</v>
      </c>
      <c r="B6643" s="3" t="s">
        <v>7</v>
      </c>
      <c r="C6643" s="3" t="s">
        <v>106</v>
      </c>
      <c r="D6643" s="3" t="s">
        <v>63</v>
      </c>
      <c r="E6643" s="3" t="s">
        <v>59</v>
      </c>
      <c r="F6643" s="3" t="s">
        <v>12557</v>
      </c>
      <c r="G6643" s="3" t="s">
        <v>12558</v>
      </c>
      <c r="H6643" s="3"/>
    </row>
    <row r="6644" ht="15.75" customHeight="1">
      <c r="A6644" s="2">
        <v>45752.0</v>
      </c>
      <c r="B6644" s="3" t="s">
        <v>7</v>
      </c>
      <c r="C6644" s="3" t="s">
        <v>8</v>
      </c>
      <c r="D6644" s="3" t="s">
        <v>63</v>
      </c>
      <c r="E6644" s="3" t="s">
        <v>59</v>
      </c>
      <c r="F6644" s="3" t="s">
        <v>12559</v>
      </c>
      <c r="G6644" s="3" t="s">
        <v>12560</v>
      </c>
      <c r="H6644" s="3"/>
    </row>
    <row r="6645" ht="15.75" customHeight="1">
      <c r="A6645" s="2">
        <v>45752.0</v>
      </c>
      <c r="B6645" s="3" t="s">
        <v>7</v>
      </c>
      <c r="C6645" s="3" t="s">
        <v>8</v>
      </c>
      <c r="D6645" s="3" t="s">
        <v>9</v>
      </c>
      <c r="E6645" s="3" t="s">
        <v>101</v>
      </c>
      <c r="F6645" s="3" t="s">
        <v>12561</v>
      </c>
      <c r="G6645" s="3" t="s">
        <v>12562</v>
      </c>
      <c r="H6645" s="3"/>
    </row>
    <row r="6646" ht="15.75" customHeight="1">
      <c r="A6646" s="2">
        <v>45752.0</v>
      </c>
      <c r="B6646" s="3" t="s">
        <v>7</v>
      </c>
      <c r="C6646" s="3" t="s">
        <v>8</v>
      </c>
      <c r="D6646" s="3" t="s">
        <v>34</v>
      </c>
      <c r="E6646" s="3" t="s">
        <v>101</v>
      </c>
      <c r="F6646" s="3" t="s">
        <v>12563</v>
      </c>
      <c r="G6646" s="3" t="s">
        <v>12564</v>
      </c>
      <c r="H6646" s="3"/>
    </row>
    <row r="6647" ht="15.75" customHeight="1">
      <c r="A6647" s="2">
        <v>45752.0</v>
      </c>
      <c r="B6647" s="3" t="s">
        <v>7</v>
      </c>
      <c r="C6647" s="3" t="s">
        <v>8</v>
      </c>
      <c r="D6647" s="3" t="s">
        <v>68</v>
      </c>
      <c r="E6647" s="3" t="s">
        <v>59</v>
      </c>
      <c r="F6647" s="3" t="s">
        <v>12565</v>
      </c>
      <c r="G6647" s="3" t="s">
        <v>12566</v>
      </c>
      <c r="H6647" s="3"/>
    </row>
    <row r="6648" ht="15.75" customHeight="1">
      <c r="A6648" s="2">
        <v>45752.0</v>
      </c>
      <c r="B6648" s="3" t="s">
        <v>13</v>
      </c>
      <c r="C6648" s="3" t="s">
        <v>14</v>
      </c>
      <c r="D6648" s="3" t="s">
        <v>68</v>
      </c>
      <c r="E6648" s="3" t="s">
        <v>59</v>
      </c>
      <c r="F6648" s="3" t="s">
        <v>12567</v>
      </c>
      <c r="G6648" s="3" t="s">
        <v>12568</v>
      </c>
      <c r="H6648" s="3"/>
    </row>
    <row r="6649" ht="15.75" customHeight="1">
      <c r="A6649" s="2">
        <v>45752.0</v>
      </c>
      <c r="B6649" s="3" t="s">
        <v>7</v>
      </c>
      <c r="C6649" s="3" t="s">
        <v>131</v>
      </c>
      <c r="D6649" s="3" t="s">
        <v>26</v>
      </c>
      <c r="E6649" s="3" t="s">
        <v>109</v>
      </c>
      <c r="F6649" s="3" t="s">
        <v>12569</v>
      </c>
      <c r="G6649" s="3" t="s">
        <v>12570</v>
      </c>
      <c r="H6649" s="3"/>
    </row>
    <row r="6650" ht="15.75" customHeight="1">
      <c r="A6650" s="2">
        <v>45752.0</v>
      </c>
      <c r="B6650" s="3" t="s">
        <v>7</v>
      </c>
      <c r="C6650" s="3" t="s">
        <v>131</v>
      </c>
      <c r="D6650" s="3" t="s">
        <v>26</v>
      </c>
      <c r="E6650" s="3" t="s">
        <v>109</v>
      </c>
      <c r="F6650" s="3" t="s">
        <v>12571</v>
      </c>
      <c r="G6650" s="3" t="s">
        <v>12572</v>
      </c>
      <c r="H6650" s="3"/>
    </row>
    <row r="6651" ht="15.75" customHeight="1">
      <c r="A6651" s="2">
        <v>45752.0</v>
      </c>
      <c r="B6651" s="3" t="s">
        <v>7</v>
      </c>
      <c r="C6651" s="3" t="s">
        <v>118</v>
      </c>
      <c r="D6651" s="3" t="s">
        <v>34</v>
      </c>
      <c r="E6651" s="3" t="s">
        <v>15</v>
      </c>
      <c r="F6651" s="3" t="s">
        <v>911</v>
      </c>
      <c r="G6651" s="3" t="s">
        <v>12573</v>
      </c>
      <c r="H6651" s="3"/>
    </row>
    <row r="6652" ht="15.75" customHeight="1">
      <c r="A6652" s="2">
        <v>45752.0</v>
      </c>
      <c r="B6652" s="3" t="s">
        <v>92</v>
      </c>
      <c r="C6652" s="3" t="s">
        <v>158</v>
      </c>
      <c r="D6652" s="3" t="s">
        <v>68</v>
      </c>
      <c r="E6652" s="3" t="s">
        <v>20</v>
      </c>
      <c r="F6652" s="3" t="s">
        <v>12574</v>
      </c>
      <c r="G6652" s="3" t="s">
        <v>12575</v>
      </c>
      <c r="H6652" s="3"/>
    </row>
    <row r="6653" ht="15.75" customHeight="1">
      <c r="A6653" s="2">
        <v>45752.0</v>
      </c>
      <c r="B6653" s="3" t="s">
        <v>7</v>
      </c>
      <c r="C6653" s="3" t="s">
        <v>131</v>
      </c>
      <c r="D6653" s="3" t="s">
        <v>19</v>
      </c>
      <c r="E6653" s="3" t="s">
        <v>20</v>
      </c>
      <c r="F6653" s="3" t="s">
        <v>12576</v>
      </c>
      <c r="G6653" s="3" t="s">
        <v>12577</v>
      </c>
      <c r="H6653" s="3"/>
    </row>
    <row r="6654" ht="15.75" customHeight="1">
      <c r="A6654" s="2">
        <v>45752.0</v>
      </c>
      <c r="B6654" s="3" t="s">
        <v>92</v>
      </c>
      <c r="C6654" s="3" t="s">
        <v>93</v>
      </c>
      <c r="D6654" s="3" t="s">
        <v>38</v>
      </c>
      <c r="E6654" s="3" t="s">
        <v>20</v>
      </c>
      <c r="F6654" s="3" t="s">
        <v>8811</v>
      </c>
      <c r="G6654" s="3" t="s">
        <v>12578</v>
      </c>
      <c r="H6654" s="3"/>
    </row>
    <row r="6655" ht="15.75" customHeight="1">
      <c r="A6655" s="2">
        <v>45752.0</v>
      </c>
      <c r="B6655" s="3" t="s">
        <v>92</v>
      </c>
      <c r="C6655" s="3" t="s">
        <v>93</v>
      </c>
      <c r="D6655" s="3" t="s">
        <v>9</v>
      </c>
      <c r="E6655" s="3" t="s">
        <v>15</v>
      </c>
      <c r="F6655" s="3" t="s">
        <v>12579</v>
      </c>
      <c r="G6655" s="3" t="s">
        <v>12580</v>
      </c>
      <c r="H6655" s="3"/>
    </row>
    <row r="6656" ht="15.75" customHeight="1">
      <c r="A6656" s="2">
        <v>45752.0</v>
      </c>
      <c r="B6656" s="3" t="s">
        <v>92</v>
      </c>
      <c r="C6656" s="3" t="s">
        <v>93</v>
      </c>
      <c r="D6656" s="3" t="s">
        <v>63</v>
      </c>
      <c r="E6656" s="3" t="s">
        <v>15</v>
      </c>
      <c r="F6656" s="3" t="s">
        <v>1156</v>
      </c>
      <c r="G6656" s="3" t="s">
        <v>12581</v>
      </c>
      <c r="H6656" s="3"/>
    </row>
    <row r="6657" ht="15.75" customHeight="1">
      <c r="A6657" s="2">
        <v>45752.0</v>
      </c>
      <c r="B6657" s="3" t="s">
        <v>92</v>
      </c>
      <c r="C6657" s="3" t="s">
        <v>93</v>
      </c>
      <c r="D6657" s="3" t="s">
        <v>19</v>
      </c>
      <c r="E6657" s="3" t="s">
        <v>20</v>
      </c>
      <c r="F6657" s="3" t="s">
        <v>12582</v>
      </c>
      <c r="G6657" s="3" t="s">
        <v>12583</v>
      </c>
      <c r="H6657" s="3"/>
    </row>
    <row r="6658" ht="15.75" customHeight="1">
      <c r="A6658" s="2">
        <v>45752.0</v>
      </c>
      <c r="B6658" s="3" t="s">
        <v>92</v>
      </c>
      <c r="C6658" s="3" t="s">
        <v>98</v>
      </c>
      <c r="D6658" s="3" t="s">
        <v>23</v>
      </c>
      <c r="E6658" s="3" t="s">
        <v>59</v>
      </c>
      <c r="F6658" s="3" t="s">
        <v>12584</v>
      </c>
      <c r="G6658" s="3" t="s">
        <v>12585</v>
      </c>
      <c r="H6658" s="3"/>
    </row>
    <row r="6659" ht="15.75" customHeight="1">
      <c r="A6659" s="2">
        <v>45752.0</v>
      </c>
      <c r="B6659" s="3" t="s">
        <v>92</v>
      </c>
      <c r="C6659" s="3" t="s">
        <v>98</v>
      </c>
      <c r="D6659" s="3" t="s">
        <v>23</v>
      </c>
      <c r="E6659" s="3" t="s">
        <v>20</v>
      </c>
      <c r="F6659" s="3" t="s">
        <v>12586</v>
      </c>
      <c r="G6659" s="3" t="s">
        <v>4597</v>
      </c>
      <c r="H6659" s="3"/>
    </row>
    <row r="6660" ht="15.75" customHeight="1">
      <c r="A6660" s="2">
        <v>45752.0</v>
      </c>
      <c r="B6660" s="3" t="s">
        <v>92</v>
      </c>
      <c r="C6660" s="3" t="s">
        <v>98</v>
      </c>
      <c r="D6660" s="3" t="s">
        <v>34</v>
      </c>
      <c r="E6660" s="3" t="s">
        <v>20</v>
      </c>
      <c r="F6660" s="3" t="s">
        <v>12587</v>
      </c>
      <c r="G6660" s="3" t="s">
        <v>12588</v>
      </c>
      <c r="H6660" s="3"/>
    </row>
    <row r="6661" ht="15.75" customHeight="1">
      <c r="A6661" s="2">
        <v>45752.0</v>
      </c>
      <c r="B6661" s="3" t="s">
        <v>92</v>
      </c>
      <c r="C6661" s="3" t="s">
        <v>93</v>
      </c>
      <c r="D6661" s="3" t="s">
        <v>26</v>
      </c>
      <c r="E6661" s="3" t="s">
        <v>20</v>
      </c>
      <c r="F6661" s="3" t="s">
        <v>3996</v>
      </c>
      <c r="G6661" s="3" t="s">
        <v>12589</v>
      </c>
      <c r="H6661" s="3"/>
    </row>
    <row r="6662" ht="15.75" customHeight="1">
      <c r="A6662" s="2">
        <v>45752.0</v>
      </c>
      <c r="B6662" s="3" t="s">
        <v>92</v>
      </c>
      <c r="C6662" s="3" t="s">
        <v>144</v>
      </c>
      <c r="D6662" s="3" t="s">
        <v>26</v>
      </c>
      <c r="E6662" s="3" t="s">
        <v>20</v>
      </c>
      <c r="F6662" s="3" t="s">
        <v>8102</v>
      </c>
      <c r="G6662" s="3" t="s">
        <v>12590</v>
      </c>
      <c r="H6662" s="3"/>
    </row>
    <row r="6663" ht="15.75" customHeight="1">
      <c r="A6663" s="2">
        <v>45752.0</v>
      </c>
      <c r="B6663" s="3" t="s">
        <v>92</v>
      </c>
      <c r="C6663" s="3" t="s">
        <v>144</v>
      </c>
      <c r="D6663" s="3" t="s">
        <v>19</v>
      </c>
      <c r="E6663" s="3" t="s">
        <v>59</v>
      </c>
      <c r="F6663" s="3" t="s">
        <v>12591</v>
      </c>
      <c r="G6663" s="3" t="s">
        <v>10277</v>
      </c>
      <c r="H6663" s="3"/>
    </row>
    <row r="6664" ht="15.75" customHeight="1">
      <c r="A6664" s="2">
        <v>45752.0</v>
      </c>
      <c r="B6664" s="3" t="s">
        <v>92</v>
      </c>
      <c r="C6664" s="4" t="s">
        <v>149</v>
      </c>
      <c r="D6664" s="3" t="s">
        <v>63</v>
      </c>
      <c r="E6664" s="3" t="s">
        <v>15</v>
      </c>
      <c r="F6664" s="3" t="s">
        <v>12592</v>
      </c>
      <c r="G6664" s="3" t="s">
        <v>12593</v>
      </c>
      <c r="H6664" s="3"/>
    </row>
    <row r="6665" ht="15.75" customHeight="1">
      <c r="A6665" s="2">
        <v>45752.0</v>
      </c>
      <c r="B6665" s="3" t="s">
        <v>92</v>
      </c>
      <c r="C6665" s="4" t="s">
        <v>149</v>
      </c>
      <c r="D6665" s="3" t="s">
        <v>19</v>
      </c>
      <c r="E6665" s="3" t="s">
        <v>59</v>
      </c>
      <c r="F6665" s="3" t="s">
        <v>12594</v>
      </c>
      <c r="G6665" s="3" t="s">
        <v>12595</v>
      </c>
      <c r="H6665" s="3"/>
    </row>
    <row r="6666" ht="15.75" customHeight="1">
      <c r="A6666" s="2">
        <v>45752.0</v>
      </c>
      <c r="B6666" s="3" t="s">
        <v>92</v>
      </c>
      <c r="C6666" s="4" t="s">
        <v>149</v>
      </c>
      <c r="D6666" s="3" t="s">
        <v>38</v>
      </c>
      <c r="E6666" s="3" t="s">
        <v>20</v>
      </c>
      <c r="F6666" s="3" t="s">
        <v>12596</v>
      </c>
      <c r="G6666" s="3" t="s">
        <v>12597</v>
      </c>
      <c r="H6666" s="3"/>
    </row>
    <row r="6667" ht="15.75" customHeight="1">
      <c r="A6667" s="2">
        <v>45752.0</v>
      </c>
      <c r="B6667" s="3" t="s">
        <v>92</v>
      </c>
      <c r="C6667" s="4" t="s">
        <v>149</v>
      </c>
      <c r="D6667" s="3" t="s">
        <v>26</v>
      </c>
      <c r="E6667" s="3" t="s">
        <v>15</v>
      </c>
      <c r="F6667" s="3" t="s">
        <v>12598</v>
      </c>
      <c r="G6667" s="3" t="s">
        <v>12599</v>
      </c>
      <c r="H6667" s="3"/>
    </row>
    <row r="6668" ht="15.75" customHeight="1">
      <c r="A6668" s="2">
        <v>45752.0</v>
      </c>
      <c r="B6668" s="3" t="s">
        <v>92</v>
      </c>
      <c r="C6668" s="3" t="s">
        <v>158</v>
      </c>
      <c r="D6668" s="3" t="s">
        <v>9</v>
      </c>
      <c r="E6668" s="3" t="s">
        <v>15</v>
      </c>
      <c r="F6668" s="3" t="s">
        <v>12600</v>
      </c>
      <c r="G6668" s="3" t="s">
        <v>12601</v>
      </c>
      <c r="H6668" s="3"/>
    </row>
    <row r="6669" ht="15.75" customHeight="1">
      <c r="A6669" s="2">
        <v>45752.0</v>
      </c>
      <c r="B6669" s="3" t="s">
        <v>92</v>
      </c>
      <c r="C6669" s="3" t="s">
        <v>144</v>
      </c>
      <c r="D6669" s="3" t="s">
        <v>34</v>
      </c>
      <c r="E6669" s="3" t="s">
        <v>20</v>
      </c>
      <c r="F6669" s="3" t="s">
        <v>12602</v>
      </c>
      <c r="G6669" s="3" t="s">
        <v>12603</v>
      </c>
      <c r="H6669" s="3"/>
    </row>
    <row r="6670" ht="15.75" customHeight="1">
      <c r="A6670" s="2">
        <v>45753.0</v>
      </c>
      <c r="B6670" s="3" t="s">
        <v>13</v>
      </c>
      <c r="C6670" s="3" t="s">
        <v>169</v>
      </c>
      <c r="D6670" s="3" t="s">
        <v>38</v>
      </c>
      <c r="E6670" s="3" t="s">
        <v>20</v>
      </c>
      <c r="F6670" s="3" t="s">
        <v>12604</v>
      </c>
      <c r="G6670" s="3" t="s">
        <v>12605</v>
      </c>
      <c r="H6670" s="3"/>
    </row>
    <row r="6671" ht="15.75" customHeight="1">
      <c r="A6671" s="2">
        <v>45753.0</v>
      </c>
      <c r="B6671" s="3" t="s">
        <v>13</v>
      </c>
      <c r="C6671" s="3" t="s">
        <v>169</v>
      </c>
      <c r="D6671" s="3" t="s">
        <v>26</v>
      </c>
      <c r="E6671" s="3" t="s">
        <v>20</v>
      </c>
      <c r="F6671" s="3" t="s">
        <v>12606</v>
      </c>
      <c r="G6671" s="3" t="s">
        <v>12607</v>
      </c>
      <c r="H6671" s="3"/>
    </row>
    <row r="6672" ht="15.75" customHeight="1">
      <c r="A6672" s="2">
        <v>45753.0</v>
      </c>
      <c r="B6672" s="3" t="s">
        <v>13</v>
      </c>
      <c r="C6672" s="3" t="s">
        <v>37</v>
      </c>
      <c r="D6672" s="3" t="s">
        <v>19</v>
      </c>
      <c r="E6672" s="3" t="s">
        <v>59</v>
      </c>
      <c r="F6672" s="3" t="s">
        <v>12608</v>
      </c>
      <c r="G6672" s="3" t="s">
        <v>12609</v>
      </c>
      <c r="H6672" s="3"/>
    </row>
    <row r="6673" ht="15.75" customHeight="1">
      <c r="A6673" s="2">
        <v>45753.0</v>
      </c>
      <c r="B6673" s="3" t="s">
        <v>13</v>
      </c>
      <c r="C6673" s="3" t="s">
        <v>37</v>
      </c>
      <c r="D6673" s="3" t="s">
        <v>68</v>
      </c>
      <c r="E6673" s="3" t="s">
        <v>59</v>
      </c>
      <c r="F6673" s="3" t="s">
        <v>12610</v>
      </c>
      <c r="G6673" s="3" t="s">
        <v>12611</v>
      </c>
      <c r="H6673" s="3"/>
    </row>
    <row r="6674" ht="15.75" customHeight="1">
      <c r="A6674" s="2">
        <v>45753.0</v>
      </c>
      <c r="B6674" s="3" t="s">
        <v>13</v>
      </c>
      <c r="C6674" s="3" t="s">
        <v>37</v>
      </c>
      <c r="D6674" s="3" t="s">
        <v>23</v>
      </c>
      <c r="E6674" s="3" t="s">
        <v>59</v>
      </c>
      <c r="F6674" s="3" t="s">
        <v>12612</v>
      </c>
      <c r="G6674" s="3" t="s">
        <v>12613</v>
      </c>
      <c r="H6674" s="3"/>
    </row>
    <row r="6675" ht="15.75" customHeight="1">
      <c r="A6675" s="2">
        <v>45753.0</v>
      </c>
      <c r="B6675" s="3" t="s">
        <v>13</v>
      </c>
      <c r="C6675" s="3" t="s">
        <v>37</v>
      </c>
      <c r="D6675" s="3" t="s">
        <v>68</v>
      </c>
      <c r="E6675" s="3" t="s">
        <v>59</v>
      </c>
      <c r="F6675" s="3" t="s">
        <v>12614</v>
      </c>
      <c r="G6675" s="3" t="s">
        <v>3537</v>
      </c>
      <c r="H6675" s="3"/>
    </row>
    <row r="6676" ht="15.75" customHeight="1">
      <c r="A6676" s="2">
        <v>45753.0</v>
      </c>
      <c r="B6676" s="3" t="s">
        <v>13</v>
      </c>
      <c r="C6676" s="3" t="s">
        <v>37</v>
      </c>
      <c r="D6676" s="3" t="s">
        <v>19</v>
      </c>
      <c r="E6676" s="3" t="s">
        <v>59</v>
      </c>
      <c r="F6676" s="3" t="s">
        <v>12615</v>
      </c>
      <c r="G6676" s="3" t="s">
        <v>12616</v>
      </c>
      <c r="H6676" s="3"/>
    </row>
    <row r="6677" ht="15.75" customHeight="1">
      <c r="A6677" s="2">
        <v>45753.0</v>
      </c>
      <c r="B6677" s="3" t="s">
        <v>13</v>
      </c>
      <c r="C6677" s="3" t="s">
        <v>29</v>
      </c>
      <c r="D6677" s="3" t="s">
        <v>68</v>
      </c>
      <c r="E6677" s="3" t="s">
        <v>59</v>
      </c>
      <c r="F6677" s="3" t="s">
        <v>12039</v>
      </c>
      <c r="G6677" s="3" t="s">
        <v>12617</v>
      </c>
      <c r="H6677" s="3"/>
    </row>
    <row r="6678" ht="15.75" customHeight="1">
      <c r="A6678" s="2">
        <v>45753.0</v>
      </c>
      <c r="B6678" s="3" t="s">
        <v>13</v>
      </c>
      <c r="C6678" s="3" t="s">
        <v>29</v>
      </c>
      <c r="D6678" s="3" t="s">
        <v>34</v>
      </c>
      <c r="E6678" s="3" t="s">
        <v>20</v>
      </c>
      <c r="F6678" s="3" t="s">
        <v>3613</v>
      </c>
      <c r="G6678" s="3" t="s">
        <v>12618</v>
      </c>
      <c r="H6678" s="3"/>
    </row>
    <row r="6679" ht="15.75" customHeight="1">
      <c r="A6679" s="2">
        <v>45753.0</v>
      </c>
      <c r="B6679" s="3" t="s">
        <v>13</v>
      </c>
      <c r="C6679" s="3" t="s">
        <v>29</v>
      </c>
      <c r="D6679" s="3" t="s">
        <v>23</v>
      </c>
      <c r="E6679" s="3" t="s">
        <v>59</v>
      </c>
      <c r="F6679" s="3" t="s">
        <v>12619</v>
      </c>
      <c r="G6679" s="3" t="s">
        <v>12620</v>
      </c>
      <c r="H6679" s="3"/>
    </row>
    <row r="6680" ht="15.75" customHeight="1">
      <c r="A6680" s="2">
        <v>45753.0</v>
      </c>
      <c r="B6680" s="3" t="s">
        <v>13</v>
      </c>
      <c r="C6680" s="3" t="s">
        <v>18</v>
      </c>
      <c r="D6680" s="3" t="s">
        <v>23</v>
      </c>
      <c r="E6680" s="3" t="s">
        <v>59</v>
      </c>
      <c r="F6680" s="3" t="s">
        <v>12621</v>
      </c>
      <c r="G6680" s="3" t="s">
        <v>12622</v>
      </c>
      <c r="H6680" s="3"/>
    </row>
    <row r="6681" ht="15.75" customHeight="1">
      <c r="A6681" s="2">
        <v>45753.0</v>
      </c>
      <c r="B6681" s="3" t="s">
        <v>13</v>
      </c>
      <c r="C6681" s="3" t="s">
        <v>18</v>
      </c>
      <c r="D6681" s="3" t="s">
        <v>9</v>
      </c>
      <c r="E6681" s="3" t="s">
        <v>20</v>
      </c>
      <c r="F6681" s="3" t="s">
        <v>12623</v>
      </c>
      <c r="G6681" s="3" t="s">
        <v>12624</v>
      </c>
      <c r="H6681" s="3"/>
    </row>
    <row r="6682" ht="15.75" customHeight="1">
      <c r="A6682" s="2">
        <v>45753.0</v>
      </c>
      <c r="B6682" s="3" t="s">
        <v>13</v>
      </c>
      <c r="C6682" s="3" t="s">
        <v>18</v>
      </c>
      <c r="D6682" s="3" t="s">
        <v>9</v>
      </c>
      <c r="E6682" s="3" t="s">
        <v>15</v>
      </c>
      <c r="F6682" s="3" t="s">
        <v>12625</v>
      </c>
      <c r="G6682" s="3" t="s">
        <v>2017</v>
      </c>
      <c r="H6682" s="3"/>
    </row>
    <row r="6683" ht="15.75" customHeight="1">
      <c r="A6683" s="2">
        <v>45753.0</v>
      </c>
      <c r="B6683" s="3" t="s">
        <v>13</v>
      </c>
      <c r="C6683" s="3" t="s">
        <v>18</v>
      </c>
      <c r="D6683" s="3" t="s">
        <v>26</v>
      </c>
      <c r="E6683" s="3" t="s">
        <v>20</v>
      </c>
      <c r="F6683" s="3" t="s">
        <v>12626</v>
      </c>
      <c r="G6683" s="3" t="s">
        <v>1730</v>
      </c>
      <c r="H6683" s="3"/>
    </row>
    <row r="6684" ht="15.75" customHeight="1">
      <c r="A6684" s="2">
        <v>45753.0</v>
      </c>
      <c r="B6684" s="3" t="s">
        <v>13</v>
      </c>
      <c r="C6684" s="3" t="s">
        <v>169</v>
      </c>
      <c r="D6684" s="3" t="s">
        <v>68</v>
      </c>
      <c r="E6684" s="3" t="s">
        <v>59</v>
      </c>
      <c r="F6684" s="3" t="s">
        <v>11812</v>
      </c>
      <c r="G6684" s="3" t="s">
        <v>12627</v>
      </c>
      <c r="H6684" s="3"/>
    </row>
    <row r="6685" ht="15.75" customHeight="1">
      <c r="A6685" s="2">
        <v>45753.0</v>
      </c>
      <c r="B6685" s="3" t="s">
        <v>13</v>
      </c>
      <c r="C6685" s="3" t="s">
        <v>29</v>
      </c>
      <c r="D6685" s="3" t="s">
        <v>68</v>
      </c>
      <c r="E6685" s="3" t="s">
        <v>59</v>
      </c>
      <c r="F6685" s="3" t="s">
        <v>12628</v>
      </c>
      <c r="G6685" s="3" t="s">
        <v>12629</v>
      </c>
      <c r="H6685" s="3"/>
    </row>
    <row r="6686" ht="15.75" customHeight="1">
      <c r="A6686" s="2">
        <v>45753.0</v>
      </c>
      <c r="B6686" s="3" t="s">
        <v>13</v>
      </c>
      <c r="C6686" s="3" t="s">
        <v>169</v>
      </c>
      <c r="D6686" s="3" t="s">
        <v>63</v>
      </c>
      <c r="E6686" s="3" t="s">
        <v>59</v>
      </c>
      <c r="F6686" s="3" t="s">
        <v>12630</v>
      </c>
      <c r="G6686" s="3" t="s">
        <v>12631</v>
      </c>
      <c r="H6686" s="3"/>
    </row>
    <row r="6687" ht="15.75" customHeight="1">
      <c r="A6687" s="2">
        <v>45753.0</v>
      </c>
      <c r="B6687" s="3" t="s">
        <v>13</v>
      </c>
      <c r="C6687" s="3" t="s">
        <v>14</v>
      </c>
      <c r="D6687" s="3" t="s">
        <v>63</v>
      </c>
      <c r="E6687" s="3" t="s">
        <v>20</v>
      </c>
      <c r="F6687" s="3" t="s">
        <v>2163</v>
      </c>
      <c r="G6687" s="3" t="s">
        <v>12632</v>
      </c>
      <c r="H6687" s="3"/>
    </row>
    <row r="6688" ht="15.75" customHeight="1">
      <c r="A6688" s="2">
        <v>45753.0</v>
      </c>
      <c r="B6688" s="3" t="s">
        <v>57</v>
      </c>
      <c r="C6688" s="3" t="s">
        <v>58</v>
      </c>
      <c r="D6688" s="3" t="s">
        <v>23</v>
      </c>
      <c r="E6688" s="3" t="s">
        <v>59</v>
      </c>
      <c r="F6688" s="3" t="s">
        <v>12633</v>
      </c>
      <c r="G6688" s="3" t="s">
        <v>12634</v>
      </c>
      <c r="H6688" s="3"/>
    </row>
    <row r="6689" ht="15.75" customHeight="1">
      <c r="A6689" s="2">
        <v>45753.0</v>
      </c>
      <c r="B6689" s="3" t="s">
        <v>57</v>
      </c>
      <c r="C6689" s="3" t="s">
        <v>85</v>
      </c>
      <c r="D6689" s="3" t="s">
        <v>23</v>
      </c>
      <c r="E6689" s="3" t="s">
        <v>59</v>
      </c>
      <c r="F6689" s="3" t="s">
        <v>12635</v>
      </c>
      <c r="G6689" s="3" t="s">
        <v>12636</v>
      </c>
      <c r="H6689" s="3"/>
    </row>
    <row r="6690" ht="15.75" customHeight="1">
      <c r="A6690" s="2">
        <v>45753.0</v>
      </c>
      <c r="B6690" s="3" t="s">
        <v>57</v>
      </c>
      <c r="C6690" s="3" t="s">
        <v>85</v>
      </c>
      <c r="D6690" s="3" t="s">
        <v>38</v>
      </c>
      <c r="E6690" s="3" t="s">
        <v>59</v>
      </c>
      <c r="F6690" s="3" t="s">
        <v>12637</v>
      </c>
      <c r="G6690" s="3" t="s">
        <v>12638</v>
      </c>
      <c r="H6690" s="3"/>
    </row>
    <row r="6691" ht="15.75" customHeight="1">
      <c r="A6691" s="2">
        <v>45753.0</v>
      </c>
      <c r="B6691" s="3" t="s">
        <v>57</v>
      </c>
      <c r="C6691" s="3" t="s">
        <v>80</v>
      </c>
      <c r="D6691" s="3" t="s">
        <v>26</v>
      </c>
      <c r="E6691" s="3" t="s">
        <v>59</v>
      </c>
      <c r="F6691" s="3" t="s">
        <v>12639</v>
      </c>
      <c r="G6691" s="3" t="s">
        <v>12640</v>
      </c>
      <c r="H6691" s="3"/>
    </row>
    <row r="6692" ht="15.75" customHeight="1">
      <c r="A6692" s="2">
        <v>45753.0</v>
      </c>
      <c r="B6692" s="3" t="s">
        <v>57</v>
      </c>
      <c r="C6692" s="3" t="s">
        <v>80</v>
      </c>
      <c r="D6692" s="3" t="s">
        <v>63</v>
      </c>
      <c r="E6692" s="3" t="s">
        <v>59</v>
      </c>
      <c r="F6692" s="3" t="s">
        <v>12641</v>
      </c>
      <c r="G6692" s="3" t="s">
        <v>12642</v>
      </c>
      <c r="H6692" s="3"/>
    </row>
    <row r="6693" ht="15.75" customHeight="1">
      <c r="A6693" s="2">
        <v>45753.0</v>
      </c>
      <c r="B6693" s="3" t="s">
        <v>57</v>
      </c>
      <c r="C6693" s="3" t="s">
        <v>80</v>
      </c>
      <c r="D6693" s="3" t="s">
        <v>68</v>
      </c>
      <c r="E6693" s="3" t="s">
        <v>59</v>
      </c>
      <c r="F6693" s="3" t="s">
        <v>12643</v>
      </c>
      <c r="G6693" s="3" t="s">
        <v>12644</v>
      </c>
      <c r="H6693" s="3"/>
    </row>
    <row r="6694" ht="15.75" customHeight="1">
      <c r="A6694" s="2">
        <v>45753.0</v>
      </c>
      <c r="B6694" s="3" t="s">
        <v>57</v>
      </c>
      <c r="C6694" s="3" t="s">
        <v>80</v>
      </c>
      <c r="D6694" s="3" t="s">
        <v>68</v>
      </c>
      <c r="E6694" s="3" t="s">
        <v>59</v>
      </c>
      <c r="F6694" s="3" t="s">
        <v>12645</v>
      </c>
      <c r="G6694" s="3" t="s">
        <v>12646</v>
      </c>
      <c r="H6694" s="3"/>
    </row>
    <row r="6695" ht="15.75" customHeight="1">
      <c r="A6695" s="2">
        <v>45753.0</v>
      </c>
      <c r="B6695" s="3" t="s">
        <v>57</v>
      </c>
      <c r="C6695" s="3" t="s">
        <v>71</v>
      </c>
      <c r="D6695" s="3" t="s">
        <v>68</v>
      </c>
      <c r="E6695" s="3" t="s">
        <v>59</v>
      </c>
      <c r="F6695" s="3" t="s">
        <v>12647</v>
      </c>
      <c r="G6695" s="3" t="s">
        <v>12648</v>
      </c>
      <c r="H6695" s="3"/>
    </row>
    <row r="6696" ht="15.75" customHeight="1">
      <c r="A6696" s="2">
        <v>45753.0</v>
      </c>
      <c r="B6696" s="3" t="s">
        <v>57</v>
      </c>
      <c r="C6696" s="3" t="s">
        <v>71</v>
      </c>
      <c r="D6696" s="3" t="s">
        <v>38</v>
      </c>
      <c r="E6696" s="3" t="s">
        <v>59</v>
      </c>
      <c r="F6696" s="3" t="s">
        <v>12649</v>
      </c>
      <c r="G6696" s="3" t="s">
        <v>12650</v>
      </c>
      <c r="H6696" s="3"/>
    </row>
    <row r="6697" ht="15.75" customHeight="1">
      <c r="A6697" s="2">
        <v>45753.0</v>
      </c>
      <c r="B6697" s="3" t="s">
        <v>57</v>
      </c>
      <c r="C6697" s="3" t="s">
        <v>71</v>
      </c>
      <c r="D6697" s="3" t="s">
        <v>23</v>
      </c>
      <c r="E6697" s="3" t="s">
        <v>59</v>
      </c>
      <c r="F6697" s="3" t="s">
        <v>12651</v>
      </c>
      <c r="G6697" s="3" t="s">
        <v>12652</v>
      </c>
      <c r="H6697" s="3"/>
    </row>
    <row r="6698" ht="15.75" customHeight="1">
      <c r="A6698" s="2">
        <v>45753.0</v>
      </c>
      <c r="B6698" s="3" t="s">
        <v>57</v>
      </c>
      <c r="C6698" s="3" t="s">
        <v>71</v>
      </c>
      <c r="D6698" s="3" t="s">
        <v>19</v>
      </c>
      <c r="E6698" s="3" t="s">
        <v>59</v>
      </c>
      <c r="F6698" s="3" t="s">
        <v>12653</v>
      </c>
      <c r="G6698" s="3" t="s">
        <v>12654</v>
      </c>
      <c r="H6698" s="3"/>
    </row>
    <row r="6699" ht="15.75" customHeight="1">
      <c r="A6699" s="2">
        <v>45753.0</v>
      </c>
      <c r="B6699" s="3" t="s">
        <v>57</v>
      </c>
      <c r="C6699" s="3" t="s">
        <v>71</v>
      </c>
      <c r="D6699" s="3" t="s">
        <v>26</v>
      </c>
      <c r="E6699" s="3" t="s">
        <v>59</v>
      </c>
      <c r="F6699" s="3" t="s">
        <v>12655</v>
      </c>
      <c r="G6699" s="3" t="s">
        <v>12656</v>
      </c>
      <c r="H6699" s="3"/>
    </row>
    <row r="6700" ht="15.75" customHeight="1">
      <c r="A6700" s="2">
        <v>45753.0</v>
      </c>
      <c r="B6700" s="3" t="s">
        <v>57</v>
      </c>
      <c r="C6700" s="4" t="s">
        <v>62</v>
      </c>
      <c r="D6700" s="3" t="s">
        <v>38</v>
      </c>
      <c r="E6700" s="3" t="s">
        <v>59</v>
      </c>
      <c r="F6700" s="3" t="s">
        <v>12657</v>
      </c>
      <c r="G6700" s="3" t="s">
        <v>12658</v>
      </c>
      <c r="H6700" s="3"/>
    </row>
    <row r="6701" ht="15.75" customHeight="1">
      <c r="A6701" s="2">
        <v>45753.0</v>
      </c>
      <c r="B6701" s="3" t="s">
        <v>57</v>
      </c>
      <c r="C6701" s="4" t="s">
        <v>62</v>
      </c>
      <c r="D6701" s="3" t="s">
        <v>63</v>
      </c>
      <c r="E6701" s="3" t="s">
        <v>59</v>
      </c>
      <c r="F6701" s="3" t="s">
        <v>12659</v>
      </c>
      <c r="G6701" s="3" t="s">
        <v>12660</v>
      </c>
      <c r="H6701" s="3"/>
    </row>
    <row r="6702" ht="15.75" customHeight="1">
      <c r="A6702" s="2">
        <v>45753.0</v>
      </c>
      <c r="B6702" s="3" t="s">
        <v>57</v>
      </c>
      <c r="C6702" s="4" t="s">
        <v>62</v>
      </c>
      <c r="D6702" s="3" t="s">
        <v>9</v>
      </c>
      <c r="E6702" s="3" t="s">
        <v>20</v>
      </c>
      <c r="F6702" s="3" t="s">
        <v>12661</v>
      </c>
      <c r="G6702" s="3" t="s">
        <v>12662</v>
      </c>
      <c r="H6702" s="3"/>
    </row>
    <row r="6703" ht="15.75" customHeight="1">
      <c r="A6703" s="2">
        <v>45753.0</v>
      </c>
      <c r="B6703" s="3" t="s">
        <v>57</v>
      </c>
      <c r="C6703" s="3" t="s">
        <v>58</v>
      </c>
      <c r="D6703" s="3" t="s">
        <v>23</v>
      </c>
      <c r="E6703" s="3" t="s">
        <v>59</v>
      </c>
      <c r="F6703" s="3" t="s">
        <v>12663</v>
      </c>
      <c r="G6703" s="3" t="s">
        <v>12664</v>
      </c>
      <c r="H6703" s="3"/>
    </row>
    <row r="6704" ht="15.75" customHeight="1">
      <c r="A6704" s="2">
        <v>45753.0</v>
      </c>
      <c r="B6704" s="3" t="s">
        <v>57</v>
      </c>
      <c r="C6704" s="3" t="s">
        <v>58</v>
      </c>
      <c r="D6704" s="3" t="s">
        <v>26</v>
      </c>
      <c r="E6704" s="3" t="s">
        <v>59</v>
      </c>
      <c r="F6704" s="3" t="s">
        <v>12665</v>
      </c>
      <c r="G6704" s="3" t="s">
        <v>12666</v>
      </c>
      <c r="H6704" s="3"/>
    </row>
    <row r="6705" ht="15.75" customHeight="1">
      <c r="A6705" s="2">
        <v>45753.0</v>
      </c>
      <c r="B6705" s="3" t="s">
        <v>13</v>
      </c>
      <c r="C6705" s="3" t="s">
        <v>14</v>
      </c>
      <c r="D6705" s="3" t="s">
        <v>34</v>
      </c>
      <c r="E6705" s="3" t="s">
        <v>20</v>
      </c>
      <c r="F6705" s="3" t="s">
        <v>12667</v>
      </c>
      <c r="G6705" s="3" t="s">
        <v>12668</v>
      </c>
      <c r="H6705" s="3"/>
    </row>
    <row r="6706" ht="15.75" customHeight="1">
      <c r="A6706" s="2">
        <v>45753.0</v>
      </c>
      <c r="B6706" s="3" t="s">
        <v>7</v>
      </c>
      <c r="C6706" s="3" t="s">
        <v>126</v>
      </c>
      <c r="D6706" s="3" t="s">
        <v>34</v>
      </c>
      <c r="E6706" s="3" t="s">
        <v>15</v>
      </c>
      <c r="F6706" s="3" t="s">
        <v>12669</v>
      </c>
      <c r="G6706" s="3" t="s">
        <v>12670</v>
      </c>
      <c r="H6706" s="3"/>
    </row>
    <row r="6707" ht="15.75" customHeight="1">
      <c r="A6707" s="2">
        <v>45753.0</v>
      </c>
      <c r="B6707" s="3" t="s">
        <v>92</v>
      </c>
      <c r="C6707" s="3" t="s">
        <v>93</v>
      </c>
      <c r="D6707" s="3" t="s">
        <v>38</v>
      </c>
      <c r="E6707" s="3" t="s">
        <v>20</v>
      </c>
      <c r="F6707" s="3" t="s">
        <v>12671</v>
      </c>
      <c r="G6707" s="3" t="s">
        <v>2125</v>
      </c>
      <c r="H6707" s="3"/>
    </row>
    <row r="6708" ht="15.75" customHeight="1">
      <c r="A6708" s="2">
        <v>45753.0</v>
      </c>
      <c r="B6708" s="3" t="s">
        <v>7</v>
      </c>
      <c r="C6708" s="3" t="s">
        <v>126</v>
      </c>
      <c r="D6708" s="3" t="s">
        <v>68</v>
      </c>
      <c r="E6708" s="3" t="s">
        <v>20</v>
      </c>
      <c r="F6708" s="3" t="s">
        <v>12672</v>
      </c>
      <c r="G6708" s="3" t="s">
        <v>12673</v>
      </c>
      <c r="H6708" s="3"/>
    </row>
    <row r="6709" ht="15.75" customHeight="1">
      <c r="A6709" s="2">
        <v>45753.0</v>
      </c>
      <c r="B6709" s="3" t="s">
        <v>7</v>
      </c>
      <c r="C6709" s="3" t="s">
        <v>126</v>
      </c>
      <c r="D6709" s="3" t="s">
        <v>19</v>
      </c>
      <c r="E6709" s="3" t="s">
        <v>20</v>
      </c>
      <c r="F6709" s="3" t="s">
        <v>12674</v>
      </c>
      <c r="G6709" s="3" t="s">
        <v>12675</v>
      </c>
      <c r="H6709" s="3"/>
    </row>
    <row r="6710" ht="15.75" customHeight="1">
      <c r="A6710" s="2">
        <v>45753.0</v>
      </c>
      <c r="B6710" s="3" t="s">
        <v>7</v>
      </c>
      <c r="C6710" s="3" t="s">
        <v>126</v>
      </c>
      <c r="D6710" s="3" t="s">
        <v>38</v>
      </c>
      <c r="E6710" s="3" t="s">
        <v>15</v>
      </c>
      <c r="F6710" s="3" t="s">
        <v>12676</v>
      </c>
      <c r="G6710" s="3" t="s">
        <v>12677</v>
      </c>
      <c r="H6710" s="3"/>
    </row>
    <row r="6711" ht="15.75" customHeight="1">
      <c r="A6711" s="2">
        <v>45753.0</v>
      </c>
      <c r="B6711" s="3" t="s">
        <v>92</v>
      </c>
      <c r="C6711" s="3" t="s">
        <v>93</v>
      </c>
      <c r="D6711" s="3" t="s">
        <v>26</v>
      </c>
      <c r="E6711" s="3" t="s">
        <v>20</v>
      </c>
      <c r="F6711" s="3" t="s">
        <v>12678</v>
      </c>
      <c r="G6711" s="3" t="s">
        <v>12679</v>
      </c>
      <c r="H6711" s="3"/>
    </row>
    <row r="6712" ht="15.75" customHeight="1">
      <c r="A6712" s="2">
        <v>45753.0</v>
      </c>
      <c r="B6712" s="3" t="s">
        <v>7</v>
      </c>
      <c r="C6712" s="3" t="s">
        <v>118</v>
      </c>
      <c r="D6712" s="3" t="s">
        <v>26</v>
      </c>
      <c r="E6712" s="3" t="s">
        <v>10</v>
      </c>
      <c r="F6712" s="3" t="s">
        <v>12680</v>
      </c>
      <c r="G6712" s="3" t="s">
        <v>12681</v>
      </c>
      <c r="H6712" s="3"/>
    </row>
    <row r="6713" ht="15.75" customHeight="1">
      <c r="A6713" s="2">
        <v>45753.0</v>
      </c>
      <c r="B6713" s="3" t="s">
        <v>7</v>
      </c>
      <c r="C6713" s="3" t="s">
        <v>118</v>
      </c>
      <c r="D6713" s="3" t="s">
        <v>23</v>
      </c>
      <c r="E6713" s="3" t="s">
        <v>20</v>
      </c>
      <c r="F6713" s="3" t="s">
        <v>12682</v>
      </c>
      <c r="G6713" s="3" t="s">
        <v>12683</v>
      </c>
      <c r="H6713" s="3"/>
    </row>
    <row r="6714" ht="15.75" customHeight="1">
      <c r="A6714" s="2">
        <v>45753.0</v>
      </c>
      <c r="B6714" s="3" t="s">
        <v>7</v>
      </c>
      <c r="C6714" s="3" t="s">
        <v>118</v>
      </c>
      <c r="D6714" s="3" t="s">
        <v>9</v>
      </c>
      <c r="E6714" s="3" t="s">
        <v>109</v>
      </c>
      <c r="F6714" s="3" t="s">
        <v>12684</v>
      </c>
      <c r="G6714" s="3" t="s">
        <v>2259</v>
      </c>
      <c r="H6714" s="3"/>
    </row>
    <row r="6715" ht="15.75" customHeight="1">
      <c r="A6715" s="2">
        <v>45753.0</v>
      </c>
      <c r="B6715" s="3" t="s">
        <v>7</v>
      </c>
      <c r="C6715" s="3" t="s">
        <v>118</v>
      </c>
      <c r="D6715" s="3" t="s">
        <v>34</v>
      </c>
      <c r="E6715" s="3" t="s">
        <v>101</v>
      </c>
      <c r="F6715" s="3" t="s">
        <v>12685</v>
      </c>
      <c r="G6715" s="3" t="s">
        <v>12686</v>
      </c>
      <c r="H6715" s="3"/>
    </row>
    <row r="6716" ht="15.75" customHeight="1">
      <c r="A6716" s="2">
        <v>45753.0</v>
      </c>
      <c r="B6716" s="3" t="s">
        <v>7</v>
      </c>
      <c r="C6716" s="3" t="s">
        <v>118</v>
      </c>
      <c r="D6716" s="3" t="s">
        <v>38</v>
      </c>
      <c r="E6716" s="3" t="s">
        <v>20</v>
      </c>
      <c r="F6716" s="3" t="s">
        <v>11401</v>
      </c>
      <c r="G6716" s="3" t="s">
        <v>11677</v>
      </c>
      <c r="H6716" s="3"/>
    </row>
    <row r="6717" ht="15.75" customHeight="1">
      <c r="A6717" s="2">
        <v>45753.0</v>
      </c>
      <c r="B6717" s="3" t="s">
        <v>7</v>
      </c>
      <c r="C6717" s="3" t="s">
        <v>106</v>
      </c>
      <c r="D6717" s="3" t="s">
        <v>26</v>
      </c>
      <c r="E6717" s="3" t="s">
        <v>109</v>
      </c>
      <c r="F6717" s="3" t="s">
        <v>12687</v>
      </c>
      <c r="G6717" s="3" t="s">
        <v>12688</v>
      </c>
      <c r="H6717" s="3"/>
    </row>
    <row r="6718" ht="15.75" customHeight="1">
      <c r="A6718" s="2">
        <v>45753.0</v>
      </c>
      <c r="B6718" s="3" t="s">
        <v>7</v>
      </c>
      <c r="C6718" s="3" t="s">
        <v>106</v>
      </c>
      <c r="D6718" s="3" t="s">
        <v>19</v>
      </c>
      <c r="E6718" s="3" t="s">
        <v>20</v>
      </c>
      <c r="F6718" s="3" t="s">
        <v>316</v>
      </c>
      <c r="G6718" s="3" t="s">
        <v>12689</v>
      </c>
      <c r="H6718" s="3"/>
    </row>
    <row r="6719" ht="15.75" customHeight="1">
      <c r="A6719" s="2">
        <v>45753.0</v>
      </c>
      <c r="B6719" s="3" t="s">
        <v>7</v>
      </c>
      <c r="C6719" s="3" t="s">
        <v>106</v>
      </c>
      <c r="D6719" s="3" t="s">
        <v>26</v>
      </c>
      <c r="E6719" s="3" t="s">
        <v>109</v>
      </c>
      <c r="F6719" s="3" t="s">
        <v>12690</v>
      </c>
      <c r="G6719" s="3" t="s">
        <v>12691</v>
      </c>
      <c r="H6719" s="3"/>
    </row>
    <row r="6720" ht="15.75" customHeight="1">
      <c r="A6720" s="2">
        <v>45753.0</v>
      </c>
      <c r="B6720" s="3" t="s">
        <v>7</v>
      </c>
      <c r="C6720" s="3" t="s">
        <v>106</v>
      </c>
      <c r="D6720" s="3" t="s">
        <v>63</v>
      </c>
      <c r="E6720" s="3" t="s">
        <v>20</v>
      </c>
      <c r="F6720" s="3" t="s">
        <v>12692</v>
      </c>
      <c r="G6720" s="3" t="s">
        <v>12693</v>
      </c>
      <c r="H6720" s="3"/>
    </row>
    <row r="6721" ht="15.75" customHeight="1">
      <c r="A6721" s="2">
        <v>45753.0</v>
      </c>
      <c r="B6721" s="3" t="s">
        <v>7</v>
      </c>
      <c r="C6721" s="3" t="s">
        <v>8</v>
      </c>
      <c r="D6721" s="3" t="s">
        <v>9</v>
      </c>
      <c r="E6721" s="3" t="s">
        <v>101</v>
      </c>
      <c r="F6721" s="3" t="s">
        <v>9583</v>
      </c>
      <c r="G6721" s="3" t="s">
        <v>12694</v>
      </c>
      <c r="H6721" s="3"/>
    </row>
    <row r="6722" ht="15.75" customHeight="1">
      <c r="A6722" s="2">
        <v>45753.0</v>
      </c>
      <c r="B6722" s="3" t="s">
        <v>7</v>
      </c>
      <c r="C6722" s="3" t="s">
        <v>8</v>
      </c>
      <c r="D6722" s="3" t="s">
        <v>19</v>
      </c>
      <c r="E6722" s="3" t="s">
        <v>20</v>
      </c>
      <c r="F6722" s="3" t="s">
        <v>12695</v>
      </c>
      <c r="G6722" s="3" t="s">
        <v>12696</v>
      </c>
      <c r="H6722" s="3"/>
    </row>
    <row r="6723" ht="15.75" customHeight="1">
      <c r="A6723" s="2">
        <v>45753.0</v>
      </c>
      <c r="B6723" s="3" t="s">
        <v>7</v>
      </c>
      <c r="C6723" s="3" t="s">
        <v>131</v>
      </c>
      <c r="D6723" s="3" t="s">
        <v>26</v>
      </c>
      <c r="E6723" s="3" t="s">
        <v>109</v>
      </c>
      <c r="F6723" s="3" t="s">
        <v>12697</v>
      </c>
      <c r="G6723" s="3" t="s">
        <v>12698</v>
      </c>
      <c r="H6723" s="3"/>
    </row>
    <row r="6724" ht="15.75" customHeight="1">
      <c r="A6724" s="2">
        <v>45753.0</v>
      </c>
      <c r="B6724" s="3" t="s">
        <v>7</v>
      </c>
      <c r="C6724" s="3" t="s">
        <v>131</v>
      </c>
      <c r="D6724" s="3" t="s">
        <v>34</v>
      </c>
      <c r="E6724" s="3" t="s">
        <v>101</v>
      </c>
      <c r="F6724" s="3" t="s">
        <v>12699</v>
      </c>
      <c r="G6724" s="3" t="s">
        <v>12700</v>
      </c>
      <c r="H6724" s="3"/>
    </row>
    <row r="6725" ht="15.75" customHeight="1">
      <c r="A6725" s="2">
        <v>45753.0</v>
      </c>
      <c r="B6725" s="3" t="s">
        <v>7</v>
      </c>
      <c r="C6725" s="3" t="s">
        <v>8</v>
      </c>
      <c r="D6725" s="3" t="s">
        <v>68</v>
      </c>
      <c r="E6725" s="3" t="s">
        <v>20</v>
      </c>
      <c r="F6725" s="3" t="s">
        <v>12701</v>
      </c>
      <c r="G6725" s="3" t="s">
        <v>12702</v>
      </c>
      <c r="H6725" s="3"/>
    </row>
    <row r="6726" ht="15.75" customHeight="1">
      <c r="A6726" s="2">
        <v>45753.0</v>
      </c>
      <c r="B6726" s="3" t="s">
        <v>92</v>
      </c>
      <c r="C6726" s="3" t="s">
        <v>158</v>
      </c>
      <c r="D6726" s="3" t="s">
        <v>63</v>
      </c>
      <c r="E6726" s="3" t="s">
        <v>15</v>
      </c>
      <c r="F6726" s="3" t="s">
        <v>12703</v>
      </c>
      <c r="G6726" s="3" t="s">
        <v>12704</v>
      </c>
      <c r="H6726" s="3"/>
    </row>
    <row r="6727" ht="15.75" customHeight="1">
      <c r="A6727" s="2">
        <v>45753.0</v>
      </c>
      <c r="B6727" s="3" t="s">
        <v>92</v>
      </c>
      <c r="C6727" s="3" t="s">
        <v>158</v>
      </c>
      <c r="D6727" s="3" t="s">
        <v>34</v>
      </c>
      <c r="E6727" s="3" t="s">
        <v>15</v>
      </c>
      <c r="F6727" s="3" t="s">
        <v>12705</v>
      </c>
      <c r="G6727" s="3" t="s">
        <v>12706</v>
      </c>
      <c r="H6727" s="3"/>
    </row>
    <row r="6728" ht="15.75" customHeight="1">
      <c r="A6728" s="2">
        <v>45753.0</v>
      </c>
      <c r="B6728" s="3" t="s">
        <v>92</v>
      </c>
      <c r="C6728" s="3" t="s">
        <v>93</v>
      </c>
      <c r="D6728" s="3" t="s">
        <v>19</v>
      </c>
      <c r="E6728" s="3" t="s">
        <v>20</v>
      </c>
      <c r="F6728" s="3" t="s">
        <v>12707</v>
      </c>
      <c r="G6728" s="3" t="s">
        <v>12708</v>
      </c>
      <c r="H6728" s="3"/>
    </row>
    <row r="6729" ht="15.75" customHeight="1">
      <c r="A6729" s="2">
        <v>45753.0</v>
      </c>
      <c r="B6729" s="3" t="s">
        <v>92</v>
      </c>
      <c r="C6729" s="3" t="s">
        <v>93</v>
      </c>
      <c r="D6729" s="3" t="s">
        <v>9</v>
      </c>
      <c r="E6729" s="3" t="s">
        <v>15</v>
      </c>
      <c r="F6729" s="3" t="s">
        <v>12709</v>
      </c>
      <c r="G6729" s="3" t="s">
        <v>12710</v>
      </c>
      <c r="H6729" s="3"/>
    </row>
    <row r="6730" ht="15.75" customHeight="1">
      <c r="A6730" s="2">
        <v>45753.0</v>
      </c>
      <c r="B6730" s="3" t="s">
        <v>92</v>
      </c>
      <c r="C6730" s="3" t="s">
        <v>98</v>
      </c>
      <c r="D6730" s="3" t="s">
        <v>68</v>
      </c>
      <c r="E6730" s="3" t="s">
        <v>20</v>
      </c>
      <c r="F6730" s="3" t="s">
        <v>12711</v>
      </c>
      <c r="G6730" s="3" t="s">
        <v>12712</v>
      </c>
      <c r="H6730" s="3"/>
    </row>
    <row r="6731" ht="15.75" customHeight="1">
      <c r="A6731" s="2">
        <v>45753.0</v>
      </c>
      <c r="B6731" s="3" t="s">
        <v>92</v>
      </c>
      <c r="C6731" s="3" t="s">
        <v>98</v>
      </c>
      <c r="D6731" s="3" t="s">
        <v>9</v>
      </c>
      <c r="E6731" s="3" t="s">
        <v>15</v>
      </c>
      <c r="F6731" s="3" t="s">
        <v>12713</v>
      </c>
      <c r="G6731" s="3" t="s">
        <v>12714</v>
      </c>
      <c r="H6731" s="3"/>
    </row>
    <row r="6732" ht="15.75" customHeight="1">
      <c r="A6732" s="2">
        <v>45753.0</v>
      </c>
      <c r="B6732" s="3" t="s">
        <v>92</v>
      </c>
      <c r="C6732" s="3" t="s">
        <v>98</v>
      </c>
      <c r="D6732" s="3" t="s">
        <v>9</v>
      </c>
      <c r="E6732" s="3" t="s">
        <v>15</v>
      </c>
      <c r="F6732" s="3" t="s">
        <v>12715</v>
      </c>
      <c r="G6732" s="3" t="s">
        <v>8091</v>
      </c>
      <c r="H6732" s="3"/>
    </row>
    <row r="6733" ht="15.75" customHeight="1">
      <c r="A6733" s="2">
        <v>45753.0</v>
      </c>
      <c r="B6733" s="3" t="s">
        <v>92</v>
      </c>
      <c r="C6733" s="3" t="s">
        <v>98</v>
      </c>
      <c r="D6733" s="3" t="s">
        <v>9</v>
      </c>
      <c r="E6733" s="3" t="s">
        <v>101</v>
      </c>
      <c r="F6733" s="3" t="s">
        <v>12716</v>
      </c>
      <c r="G6733" s="3" t="s">
        <v>12717</v>
      </c>
      <c r="H6733" s="3"/>
    </row>
    <row r="6734" ht="15.75" customHeight="1">
      <c r="A6734" s="2">
        <v>45753.0</v>
      </c>
      <c r="B6734" s="3" t="s">
        <v>92</v>
      </c>
      <c r="C6734" s="3" t="s">
        <v>93</v>
      </c>
      <c r="D6734" s="3" t="s">
        <v>38</v>
      </c>
      <c r="E6734" s="3" t="s">
        <v>15</v>
      </c>
      <c r="F6734" s="3" t="s">
        <v>12718</v>
      </c>
      <c r="G6734" s="3" t="s">
        <v>12719</v>
      </c>
      <c r="H6734" s="3"/>
    </row>
    <row r="6735" ht="15.75" customHeight="1">
      <c r="A6735" s="2">
        <v>45753.0</v>
      </c>
      <c r="B6735" s="3" t="s">
        <v>92</v>
      </c>
      <c r="C6735" s="3" t="s">
        <v>144</v>
      </c>
      <c r="D6735" s="3" t="s">
        <v>9</v>
      </c>
      <c r="E6735" s="3" t="s">
        <v>15</v>
      </c>
      <c r="F6735" s="3" t="s">
        <v>665</v>
      </c>
      <c r="G6735" s="3" t="s">
        <v>10248</v>
      </c>
      <c r="H6735" s="3"/>
    </row>
    <row r="6736" ht="15.75" customHeight="1">
      <c r="A6736" s="2">
        <v>45753.0</v>
      </c>
      <c r="B6736" s="3" t="s">
        <v>92</v>
      </c>
      <c r="C6736" s="4" t="s">
        <v>149</v>
      </c>
      <c r="D6736" s="3" t="s">
        <v>19</v>
      </c>
      <c r="E6736" s="3" t="s">
        <v>20</v>
      </c>
      <c r="F6736" s="3" t="s">
        <v>12720</v>
      </c>
      <c r="G6736" s="3" t="s">
        <v>12721</v>
      </c>
      <c r="H6736" s="3"/>
    </row>
    <row r="6737" ht="15.75" customHeight="1">
      <c r="A6737" s="2">
        <v>45753.0</v>
      </c>
      <c r="B6737" s="3" t="s">
        <v>92</v>
      </c>
      <c r="C6737" s="4" t="s">
        <v>149</v>
      </c>
      <c r="D6737" s="3" t="s">
        <v>26</v>
      </c>
      <c r="E6737" s="3" t="s">
        <v>20</v>
      </c>
      <c r="F6737" s="3" t="s">
        <v>12722</v>
      </c>
      <c r="G6737" s="3" t="s">
        <v>12723</v>
      </c>
      <c r="H6737" s="3"/>
    </row>
    <row r="6738" ht="15.75" customHeight="1">
      <c r="A6738" s="2">
        <v>45753.0</v>
      </c>
      <c r="B6738" s="3" t="s">
        <v>92</v>
      </c>
      <c r="C6738" s="4" t="s">
        <v>149</v>
      </c>
      <c r="D6738" s="3" t="s">
        <v>68</v>
      </c>
      <c r="E6738" s="3" t="s">
        <v>59</v>
      </c>
      <c r="F6738" s="3" t="s">
        <v>12724</v>
      </c>
      <c r="G6738" s="3" t="s">
        <v>12725</v>
      </c>
      <c r="H6738" s="3"/>
    </row>
    <row r="6739" ht="15.75" customHeight="1">
      <c r="A6739" s="2">
        <v>45753.0</v>
      </c>
      <c r="B6739" s="3" t="s">
        <v>92</v>
      </c>
      <c r="C6739" s="4" t="s">
        <v>149</v>
      </c>
      <c r="D6739" s="3" t="s">
        <v>23</v>
      </c>
      <c r="E6739" s="3" t="s">
        <v>20</v>
      </c>
      <c r="F6739" s="3" t="s">
        <v>12726</v>
      </c>
      <c r="G6739" s="3" t="s">
        <v>12727</v>
      </c>
      <c r="H6739" s="3"/>
    </row>
    <row r="6740" ht="15.75" customHeight="1">
      <c r="A6740" s="2">
        <v>45753.0</v>
      </c>
      <c r="B6740" s="3" t="s">
        <v>92</v>
      </c>
      <c r="C6740" s="3" t="s">
        <v>158</v>
      </c>
      <c r="D6740" s="3" t="s">
        <v>19</v>
      </c>
      <c r="E6740" s="3" t="s">
        <v>20</v>
      </c>
      <c r="F6740" s="3" t="s">
        <v>10518</v>
      </c>
      <c r="G6740" s="3" t="s">
        <v>12728</v>
      </c>
      <c r="H6740" s="3"/>
    </row>
    <row r="6741" ht="15.75" customHeight="1">
      <c r="A6741" s="2">
        <v>45753.0</v>
      </c>
      <c r="B6741" s="3" t="s">
        <v>92</v>
      </c>
      <c r="C6741" s="3" t="s">
        <v>144</v>
      </c>
      <c r="D6741" s="3" t="s">
        <v>38</v>
      </c>
      <c r="E6741" s="3" t="s">
        <v>20</v>
      </c>
      <c r="F6741" s="3" t="s">
        <v>9224</v>
      </c>
      <c r="G6741" s="3" t="s">
        <v>12729</v>
      </c>
      <c r="H6741" s="3"/>
    </row>
    <row r="6742" ht="15.75" customHeight="1">
      <c r="A6742" s="2">
        <v>45753.0</v>
      </c>
      <c r="B6742" s="3" t="s">
        <v>92</v>
      </c>
      <c r="C6742" s="3" t="s">
        <v>158</v>
      </c>
      <c r="D6742" s="3" t="s">
        <v>68</v>
      </c>
      <c r="E6742" s="3" t="s">
        <v>59</v>
      </c>
      <c r="F6742" s="3" t="s">
        <v>12730</v>
      </c>
      <c r="G6742" s="3" t="s">
        <v>12731</v>
      </c>
      <c r="H6742" s="3"/>
    </row>
    <row r="6743" ht="15.75" customHeight="1">
      <c r="A6743" s="2">
        <v>45754.0</v>
      </c>
      <c r="B6743" s="3" t="s">
        <v>13</v>
      </c>
      <c r="C6743" s="3" t="s">
        <v>169</v>
      </c>
      <c r="D6743" s="3" t="s">
        <v>26</v>
      </c>
      <c r="E6743" s="3" t="s">
        <v>20</v>
      </c>
      <c r="F6743" s="3" t="s">
        <v>12732</v>
      </c>
      <c r="G6743" s="3" t="s">
        <v>3644</v>
      </c>
      <c r="H6743" s="3"/>
    </row>
    <row r="6744" ht="15.75" customHeight="1">
      <c r="A6744" s="2">
        <v>45754.0</v>
      </c>
      <c r="B6744" s="3" t="s">
        <v>13</v>
      </c>
      <c r="C6744" s="3" t="s">
        <v>169</v>
      </c>
      <c r="D6744" s="3" t="s">
        <v>19</v>
      </c>
      <c r="E6744" s="3" t="s">
        <v>59</v>
      </c>
      <c r="F6744" s="3" t="s">
        <v>12733</v>
      </c>
      <c r="G6744" s="3" t="s">
        <v>12734</v>
      </c>
      <c r="H6744" s="3"/>
    </row>
    <row r="6745" ht="15.75" customHeight="1">
      <c r="A6745" s="2">
        <v>45754.0</v>
      </c>
      <c r="B6745" s="3" t="s">
        <v>13</v>
      </c>
      <c r="C6745" s="3" t="s">
        <v>169</v>
      </c>
      <c r="D6745" s="3" t="s">
        <v>38</v>
      </c>
      <c r="E6745" s="3" t="s">
        <v>59</v>
      </c>
      <c r="F6745" s="3" t="s">
        <v>12735</v>
      </c>
      <c r="G6745" s="3" t="s">
        <v>12736</v>
      </c>
      <c r="H6745" s="3"/>
    </row>
    <row r="6746" ht="15.75" customHeight="1">
      <c r="A6746" s="2">
        <v>45754.0</v>
      </c>
      <c r="B6746" s="3" t="s">
        <v>13</v>
      </c>
      <c r="C6746" s="3" t="s">
        <v>169</v>
      </c>
      <c r="D6746" s="3" t="s">
        <v>19</v>
      </c>
      <c r="E6746" s="3" t="s">
        <v>59</v>
      </c>
      <c r="F6746" s="3" t="s">
        <v>12737</v>
      </c>
      <c r="G6746" s="3" t="s">
        <v>12738</v>
      </c>
      <c r="H6746" s="3"/>
    </row>
    <row r="6747" ht="15.75" customHeight="1">
      <c r="A6747" s="2">
        <v>45754.0</v>
      </c>
      <c r="B6747" s="3" t="s">
        <v>13</v>
      </c>
      <c r="C6747" s="3" t="s">
        <v>37</v>
      </c>
      <c r="D6747" s="3" t="s">
        <v>19</v>
      </c>
      <c r="E6747" s="3" t="s">
        <v>59</v>
      </c>
      <c r="F6747" s="3" t="s">
        <v>12739</v>
      </c>
      <c r="G6747" s="3" t="s">
        <v>12740</v>
      </c>
      <c r="H6747" s="3"/>
    </row>
    <row r="6748" ht="15.75" customHeight="1">
      <c r="A6748" s="2">
        <v>45754.0</v>
      </c>
      <c r="B6748" s="3" t="s">
        <v>13</v>
      </c>
      <c r="C6748" s="3" t="s">
        <v>37</v>
      </c>
      <c r="D6748" s="3" t="s">
        <v>34</v>
      </c>
      <c r="E6748" s="3" t="s">
        <v>20</v>
      </c>
      <c r="F6748" s="3" t="s">
        <v>4531</v>
      </c>
      <c r="G6748" s="3" t="s">
        <v>12741</v>
      </c>
      <c r="H6748" s="3"/>
    </row>
    <row r="6749" ht="15.75" customHeight="1">
      <c r="A6749" s="2">
        <v>45754.0</v>
      </c>
      <c r="B6749" s="3" t="s">
        <v>13</v>
      </c>
      <c r="C6749" s="3" t="s">
        <v>29</v>
      </c>
      <c r="D6749" s="3" t="s">
        <v>38</v>
      </c>
      <c r="E6749" s="3" t="s">
        <v>20</v>
      </c>
      <c r="F6749" s="3" t="s">
        <v>12742</v>
      </c>
      <c r="G6749" s="3" t="s">
        <v>12743</v>
      </c>
      <c r="H6749" s="3"/>
    </row>
    <row r="6750" ht="15.75" customHeight="1">
      <c r="A6750" s="2">
        <v>45754.0</v>
      </c>
      <c r="B6750" s="3" t="s">
        <v>13</v>
      </c>
      <c r="C6750" s="3" t="s">
        <v>29</v>
      </c>
      <c r="D6750" s="3" t="s">
        <v>26</v>
      </c>
      <c r="E6750" s="3" t="s">
        <v>20</v>
      </c>
      <c r="F6750" s="3" t="s">
        <v>12744</v>
      </c>
      <c r="G6750" s="3" t="s">
        <v>7837</v>
      </c>
      <c r="H6750" s="3"/>
    </row>
    <row r="6751" ht="15.75" customHeight="1">
      <c r="A6751" s="2">
        <v>45754.0</v>
      </c>
      <c r="B6751" s="3" t="s">
        <v>13</v>
      </c>
      <c r="C6751" s="3" t="s">
        <v>29</v>
      </c>
      <c r="D6751" s="3" t="s">
        <v>19</v>
      </c>
      <c r="E6751" s="3" t="s">
        <v>59</v>
      </c>
      <c r="F6751" s="3" t="s">
        <v>12745</v>
      </c>
      <c r="G6751" s="3" t="s">
        <v>12746</v>
      </c>
      <c r="H6751" s="3"/>
    </row>
    <row r="6752" ht="15.75" customHeight="1">
      <c r="A6752" s="2">
        <v>45754.0</v>
      </c>
      <c r="B6752" s="3" t="s">
        <v>13</v>
      </c>
      <c r="C6752" s="3" t="s">
        <v>29</v>
      </c>
      <c r="D6752" s="3" t="s">
        <v>38</v>
      </c>
      <c r="E6752" s="3" t="s">
        <v>20</v>
      </c>
      <c r="F6752" s="3" t="s">
        <v>9360</v>
      </c>
      <c r="G6752" s="3" t="s">
        <v>12747</v>
      </c>
      <c r="H6752" s="3"/>
    </row>
    <row r="6753" ht="15.75" customHeight="1">
      <c r="A6753" s="2">
        <v>45754.0</v>
      </c>
      <c r="B6753" s="3" t="s">
        <v>13</v>
      </c>
      <c r="C6753" s="3" t="s">
        <v>18</v>
      </c>
      <c r="D6753" s="3" t="s">
        <v>26</v>
      </c>
      <c r="E6753" s="3" t="s">
        <v>20</v>
      </c>
      <c r="F6753" s="3" t="s">
        <v>12748</v>
      </c>
      <c r="G6753" s="3" t="s">
        <v>12749</v>
      </c>
      <c r="H6753" s="3"/>
    </row>
    <row r="6754" ht="15.75" customHeight="1">
      <c r="A6754" s="2">
        <v>45754.0</v>
      </c>
      <c r="B6754" s="3" t="s">
        <v>57</v>
      </c>
      <c r="C6754" s="3" t="s">
        <v>58</v>
      </c>
      <c r="D6754" s="3" t="s">
        <v>23</v>
      </c>
      <c r="E6754" s="3" t="s">
        <v>59</v>
      </c>
      <c r="F6754" s="3" t="s">
        <v>12750</v>
      </c>
      <c r="G6754" s="3" t="s">
        <v>12751</v>
      </c>
      <c r="H6754" s="3"/>
    </row>
    <row r="6755" ht="15.75" customHeight="1">
      <c r="A6755" s="2">
        <v>45754.0</v>
      </c>
      <c r="B6755" s="3" t="s">
        <v>13</v>
      </c>
      <c r="C6755" s="3" t="s">
        <v>18</v>
      </c>
      <c r="D6755" s="3" t="s">
        <v>23</v>
      </c>
      <c r="E6755" s="3" t="s">
        <v>59</v>
      </c>
      <c r="F6755" s="3" t="s">
        <v>7312</v>
      </c>
      <c r="G6755" s="3" t="s">
        <v>12752</v>
      </c>
      <c r="H6755" s="3"/>
    </row>
    <row r="6756" ht="15.75" customHeight="1">
      <c r="A6756" s="2">
        <v>45754.0</v>
      </c>
      <c r="B6756" s="3" t="s">
        <v>13</v>
      </c>
      <c r="C6756" s="3" t="s">
        <v>37</v>
      </c>
      <c r="D6756" s="3" t="s">
        <v>19</v>
      </c>
      <c r="E6756" s="3" t="s">
        <v>59</v>
      </c>
      <c r="F6756" s="3" t="s">
        <v>12753</v>
      </c>
      <c r="G6756" s="3" t="s">
        <v>12754</v>
      </c>
      <c r="H6756" s="3"/>
    </row>
    <row r="6757" ht="15.75" customHeight="1">
      <c r="A6757" s="2">
        <v>45754.0</v>
      </c>
      <c r="B6757" s="3" t="s">
        <v>57</v>
      </c>
      <c r="C6757" s="3" t="s">
        <v>58</v>
      </c>
      <c r="D6757" s="3" t="s">
        <v>38</v>
      </c>
      <c r="E6757" s="3" t="s">
        <v>59</v>
      </c>
      <c r="F6757" s="3" t="s">
        <v>12755</v>
      </c>
      <c r="G6757" s="3" t="s">
        <v>12756</v>
      </c>
      <c r="H6757" s="3"/>
    </row>
    <row r="6758" ht="15.75" customHeight="1">
      <c r="A6758" s="2">
        <v>45754.0</v>
      </c>
      <c r="B6758" s="3" t="s">
        <v>57</v>
      </c>
      <c r="C6758" s="3" t="s">
        <v>71</v>
      </c>
      <c r="D6758" s="3" t="s">
        <v>68</v>
      </c>
      <c r="E6758" s="3" t="s">
        <v>59</v>
      </c>
      <c r="F6758" s="3" t="s">
        <v>12757</v>
      </c>
      <c r="G6758" s="3" t="s">
        <v>12758</v>
      </c>
      <c r="H6758" s="3"/>
    </row>
    <row r="6759" ht="15.75" customHeight="1">
      <c r="A6759" s="2">
        <v>45754.0</v>
      </c>
      <c r="B6759" s="3" t="s">
        <v>57</v>
      </c>
      <c r="C6759" s="3" t="s">
        <v>58</v>
      </c>
      <c r="D6759" s="3" t="s">
        <v>9</v>
      </c>
      <c r="E6759" s="3" t="s">
        <v>20</v>
      </c>
      <c r="F6759" s="3" t="s">
        <v>12759</v>
      </c>
      <c r="G6759" s="3" t="s">
        <v>12760</v>
      </c>
      <c r="H6759" s="3"/>
    </row>
    <row r="6760" ht="15.75" customHeight="1">
      <c r="A6760" s="2">
        <v>45754.0</v>
      </c>
      <c r="B6760" s="3" t="s">
        <v>57</v>
      </c>
      <c r="C6760" s="4" t="s">
        <v>62</v>
      </c>
      <c r="D6760" s="3" t="s">
        <v>63</v>
      </c>
      <c r="E6760" s="3" t="s">
        <v>59</v>
      </c>
      <c r="F6760" s="3" t="s">
        <v>12761</v>
      </c>
      <c r="G6760" s="3" t="s">
        <v>12762</v>
      </c>
      <c r="H6760" s="3"/>
    </row>
    <row r="6761" ht="15.75" customHeight="1">
      <c r="A6761" s="2">
        <v>45754.0</v>
      </c>
      <c r="B6761" s="3" t="s">
        <v>57</v>
      </c>
      <c r="C6761" s="4" t="s">
        <v>62</v>
      </c>
      <c r="D6761" s="3" t="s">
        <v>23</v>
      </c>
      <c r="E6761" s="3" t="s">
        <v>59</v>
      </c>
      <c r="F6761" s="3" t="s">
        <v>12763</v>
      </c>
      <c r="G6761" s="3" t="s">
        <v>12764</v>
      </c>
      <c r="H6761" s="3"/>
    </row>
    <row r="6762" ht="15.75" customHeight="1">
      <c r="A6762" s="2">
        <v>45754.0</v>
      </c>
      <c r="B6762" s="3" t="s">
        <v>57</v>
      </c>
      <c r="C6762" s="4" t="s">
        <v>62</v>
      </c>
      <c r="D6762" s="3" t="s">
        <v>63</v>
      </c>
      <c r="E6762" s="3" t="s">
        <v>59</v>
      </c>
      <c r="F6762" s="3" t="s">
        <v>12765</v>
      </c>
      <c r="G6762" s="3" t="s">
        <v>12766</v>
      </c>
      <c r="H6762" s="3"/>
    </row>
    <row r="6763" ht="15.75" customHeight="1">
      <c r="A6763" s="2">
        <v>45754.0</v>
      </c>
      <c r="B6763" s="3" t="s">
        <v>57</v>
      </c>
      <c r="C6763" s="3" t="s">
        <v>71</v>
      </c>
      <c r="D6763" s="3" t="s">
        <v>38</v>
      </c>
      <c r="E6763" s="3" t="s">
        <v>59</v>
      </c>
      <c r="F6763" s="3" t="s">
        <v>12767</v>
      </c>
      <c r="G6763" s="3" t="s">
        <v>12768</v>
      </c>
      <c r="H6763" s="3"/>
    </row>
    <row r="6764" ht="15.75" customHeight="1">
      <c r="A6764" s="2">
        <v>45754.0</v>
      </c>
      <c r="B6764" s="3" t="s">
        <v>57</v>
      </c>
      <c r="C6764" s="3" t="s">
        <v>71</v>
      </c>
      <c r="D6764" s="3" t="s">
        <v>68</v>
      </c>
      <c r="E6764" s="3" t="s">
        <v>59</v>
      </c>
      <c r="F6764" s="3" t="s">
        <v>12769</v>
      </c>
      <c r="G6764" s="3" t="s">
        <v>12770</v>
      </c>
      <c r="H6764" s="3"/>
    </row>
    <row r="6765" ht="15.75" customHeight="1">
      <c r="A6765" s="2">
        <v>45754.0</v>
      </c>
      <c r="B6765" s="3" t="s">
        <v>57</v>
      </c>
      <c r="C6765" s="3" t="s">
        <v>71</v>
      </c>
      <c r="D6765" s="3" t="s">
        <v>68</v>
      </c>
      <c r="E6765" s="3" t="s">
        <v>59</v>
      </c>
      <c r="F6765" s="3" t="s">
        <v>12771</v>
      </c>
      <c r="G6765" s="3" t="s">
        <v>12772</v>
      </c>
      <c r="H6765" s="3"/>
    </row>
    <row r="6766" ht="15.75" customHeight="1">
      <c r="A6766" s="2">
        <v>45754.0</v>
      </c>
      <c r="B6766" s="3" t="s">
        <v>57</v>
      </c>
      <c r="C6766" s="3" t="s">
        <v>80</v>
      </c>
      <c r="D6766" s="3" t="s">
        <v>26</v>
      </c>
      <c r="E6766" s="3" t="s">
        <v>59</v>
      </c>
      <c r="F6766" s="3" t="s">
        <v>12773</v>
      </c>
      <c r="G6766" s="3" t="s">
        <v>12774</v>
      </c>
      <c r="H6766" s="3"/>
    </row>
    <row r="6767" ht="15.75" customHeight="1">
      <c r="A6767" s="2">
        <v>45754.0</v>
      </c>
      <c r="B6767" s="3" t="s">
        <v>57</v>
      </c>
      <c r="C6767" s="3" t="s">
        <v>80</v>
      </c>
      <c r="D6767" s="3" t="s">
        <v>68</v>
      </c>
      <c r="E6767" s="3" t="s">
        <v>59</v>
      </c>
      <c r="F6767" s="3" t="s">
        <v>12775</v>
      </c>
      <c r="G6767" s="3" t="s">
        <v>12776</v>
      </c>
      <c r="H6767" s="3"/>
    </row>
    <row r="6768" ht="15.75" customHeight="1">
      <c r="A6768" s="2">
        <v>45754.0</v>
      </c>
      <c r="B6768" s="3" t="s">
        <v>57</v>
      </c>
      <c r="C6768" s="3" t="s">
        <v>80</v>
      </c>
      <c r="D6768" s="3" t="s">
        <v>26</v>
      </c>
      <c r="E6768" s="3" t="s">
        <v>59</v>
      </c>
      <c r="F6768" s="3" t="s">
        <v>12777</v>
      </c>
      <c r="G6768" s="3" t="s">
        <v>4366</v>
      </c>
      <c r="H6768" s="3"/>
    </row>
    <row r="6769" ht="15.75" customHeight="1">
      <c r="A6769" s="2">
        <v>45754.0</v>
      </c>
      <c r="B6769" s="3" t="s">
        <v>57</v>
      </c>
      <c r="C6769" s="3" t="s">
        <v>80</v>
      </c>
      <c r="D6769" s="3" t="s">
        <v>68</v>
      </c>
      <c r="E6769" s="3" t="s">
        <v>59</v>
      </c>
      <c r="F6769" s="3" t="s">
        <v>12778</v>
      </c>
      <c r="G6769" s="3" t="s">
        <v>12779</v>
      </c>
      <c r="H6769" s="3"/>
    </row>
    <row r="6770" ht="15.75" customHeight="1">
      <c r="A6770" s="2">
        <v>45754.0</v>
      </c>
      <c r="B6770" s="3" t="s">
        <v>57</v>
      </c>
      <c r="C6770" s="3" t="s">
        <v>85</v>
      </c>
      <c r="D6770" s="3" t="s">
        <v>19</v>
      </c>
      <c r="E6770" s="3" t="s">
        <v>59</v>
      </c>
      <c r="F6770" s="3" t="s">
        <v>12780</v>
      </c>
      <c r="G6770" s="3" t="s">
        <v>12781</v>
      </c>
      <c r="H6770" s="3"/>
    </row>
    <row r="6771" ht="15.75" customHeight="1">
      <c r="A6771" s="2">
        <v>45754.0</v>
      </c>
      <c r="B6771" s="3" t="s">
        <v>57</v>
      </c>
      <c r="C6771" s="3" t="s">
        <v>85</v>
      </c>
      <c r="D6771" s="3" t="s">
        <v>63</v>
      </c>
      <c r="E6771" s="3" t="s">
        <v>59</v>
      </c>
      <c r="F6771" s="3" t="s">
        <v>12782</v>
      </c>
      <c r="G6771" s="3" t="s">
        <v>12783</v>
      </c>
      <c r="H6771" s="3"/>
    </row>
    <row r="6772" ht="15.75" customHeight="1">
      <c r="A6772" s="2">
        <v>45754.0</v>
      </c>
      <c r="B6772" s="3" t="s">
        <v>13</v>
      </c>
      <c r="C6772" s="3" t="s">
        <v>18</v>
      </c>
      <c r="D6772" s="3" t="s">
        <v>19</v>
      </c>
      <c r="E6772" s="3" t="s">
        <v>59</v>
      </c>
      <c r="F6772" s="3" t="s">
        <v>12784</v>
      </c>
      <c r="G6772" s="3" t="s">
        <v>4073</v>
      </c>
      <c r="H6772" s="3"/>
    </row>
    <row r="6773" ht="15.75" customHeight="1">
      <c r="A6773" s="2">
        <v>45754.0</v>
      </c>
      <c r="B6773" s="3" t="s">
        <v>57</v>
      </c>
      <c r="C6773" s="3" t="s">
        <v>58</v>
      </c>
      <c r="D6773" s="3" t="s">
        <v>34</v>
      </c>
      <c r="E6773" s="3" t="s">
        <v>20</v>
      </c>
      <c r="F6773" s="3" t="s">
        <v>12785</v>
      </c>
      <c r="G6773" s="3" t="s">
        <v>12786</v>
      </c>
      <c r="H6773" s="3"/>
    </row>
    <row r="6774" ht="15.75" customHeight="1">
      <c r="A6774" s="2">
        <v>45754.0</v>
      </c>
      <c r="B6774" s="3" t="s">
        <v>13</v>
      </c>
      <c r="C6774" s="3" t="s">
        <v>14</v>
      </c>
      <c r="D6774" s="3" t="s">
        <v>34</v>
      </c>
      <c r="E6774" s="3" t="s">
        <v>20</v>
      </c>
      <c r="F6774" s="3" t="s">
        <v>12787</v>
      </c>
      <c r="G6774" s="3" t="s">
        <v>9407</v>
      </c>
      <c r="H6774" s="3"/>
    </row>
    <row r="6775" ht="15.75" customHeight="1">
      <c r="A6775" s="2">
        <v>45754.0</v>
      </c>
      <c r="B6775" s="3" t="s">
        <v>13</v>
      </c>
      <c r="C6775" s="3" t="s">
        <v>14</v>
      </c>
      <c r="D6775" s="3" t="s">
        <v>34</v>
      </c>
      <c r="E6775" s="3" t="s">
        <v>20</v>
      </c>
      <c r="F6775" s="3" t="s">
        <v>12788</v>
      </c>
      <c r="G6775" s="3" t="s">
        <v>4822</v>
      </c>
      <c r="H6775" s="3"/>
    </row>
    <row r="6776" ht="15.75" customHeight="1">
      <c r="A6776" s="2">
        <v>45754.0</v>
      </c>
      <c r="B6776" s="3" t="s">
        <v>13</v>
      </c>
      <c r="C6776" s="3" t="s">
        <v>14</v>
      </c>
      <c r="D6776" s="3" t="s">
        <v>63</v>
      </c>
      <c r="E6776" s="3" t="s">
        <v>59</v>
      </c>
      <c r="F6776" s="3" t="s">
        <v>12789</v>
      </c>
      <c r="G6776" s="3" t="s">
        <v>12790</v>
      </c>
      <c r="H6776" s="3"/>
    </row>
    <row r="6777" ht="15.75" customHeight="1">
      <c r="A6777" s="2">
        <v>45754.0</v>
      </c>
      <c r="B6777" s="3" t="s">
        <v>7</v>
      </c>
      <c r="C6777" s="3" t="s">
        <v>8</v>
      </c>
      <c r="D6777" s="3" t="s">
        <v>34</v>
      </c>
      <c r="E6777" s="3" t="s">
        <v>101</v>
      </c>
      <c r="F6777" s="3" t="s">
        <v>12791</v>
      </c>
      <c r="G6777" s="3" t="s">
        <v>12792</v>
      </c>
      <c r="H6777" s="3"/>
    </row>
    <row r="6778" ht="15.75" customHeight="1">
      <c r="A6778" s="2">
        <v>45754.0</v>
      </c>
      <c r="B6778" s="3" t="s">
        <v>7</v>
      </c>
      <c r="C6778" s="3" t="s">
        <v>8</v>
      </c>
      <c r="D6778" s="3" t="s">
        <v>23</v>
      </c>
      <c r="E6778" s="3" t="s">
        <v>20</v>
      </c>
      <c r="F6778" s="3" t="s">
        <v>12793</v>
      </c>
      <c r="G6778" s="3" t="s">
        <v>9675</v>
      </c>
      <c r="H6778" s="3"/>
    </row>
    <row r="6779" ht="15.75" customHeight="1">
      <c r="A6779" s="2">
        <v>45754.0</v>
      </c>
      <c r="B6779" s="3" t="s">
        <v>7</v>
      </c>
      <c r="C6779" s="3" t="s">
        <v>106</v>
      </c>
      <c r="D6779" s="3" t="s">
        <v>26</v>
      </c>
      <c r="E6779" s="3" t="s">
        <v>10</v>
      </c>
      <c r="F6779" s="3" t="s">
        <v>12794</v>
      </c>
      <c r="G6779" s="3" t="s">
        <v>12795</v>
      </c>
      <c r="H6779" s="3"/>
    </row>
    <row r="6780" ht="15.75" customHeight="1">
      <c r="A6780" s="2">
        <v>45754.0</v>
      </c>
      <c r="B6780" s="3" t="s">
        <v>7</v>
      </c>
      <c r="C6780" s="3" t="s">
        <v>106</v>
      </c>
      <c r="D6780" s="3" t="s">
        <v>68</v>
      </c>
      <c r="E6780" s="3" t="s">
        <v>20</v>
      </c>
      <c r="F6780" s="3" t="s">
        <v>12796</v>
      </c>
      <c r="G6780" s="3" t="s">
        <v>12797</v>
      </c>
      <c r="H6780" s="3"/>
    </row>
    <row r="6781" ht="15.75" customHeight="1">
      <c r="A6781" s="2">
        <v>45754.0</v>
      </c>
      <c r="B6781" s="3" t="s">
        <v>7</v>
      </c>
      <c r="C6781" s="3" t="s">
        <v>106</v>
      </c>
      <c r="D6781" s="3" t="s">
        <v>26</v>
      </c>
      <c r="E6781" s="3" t="s">
        <v>109</v>
      </c>
      <c r="F6781" s="3" t="s">
        <v>12798</v>
      </c>
      <c r="G6781" s="3" t="s">
        <v>12799</v>
      </c>
      <c r="H6781" s="3"/>
    </row>
    <row r="6782" ht="15.75" customHeight="1">
      <c r="A6782" s="2">
        <v>45754.0</v>
      </c>
      <c r="B6782" s="3" t="s">
        <v>7</v>
      </c>
      <c r="C6782" s="3" t="s">
        <v>118</v>
      </c>
      <c r="D6782" s="3" t="s">
        <v>38</v>
      </c>
      <c r="E6782" s="3" t="s">
        <v>15</v>
      </c>
      <c r="F6782" s="3" t="s">
        <v>12800</v>
      </c>
      <c r="G6782" s="3" t="s">
        <v>8960</v>
      </c>
      <c r="H6782" s="3"/>
    </row>
    <row r="6783" ht="15.75" customHeight="1">
      <c r="A6783" s="2">
        <v>45754.0</v>
      </c>
      <c r="B6783" s="3" t="s">
        <v>7</v>
      </c>
      <c r="C6783" s="3" t="s">
        <v>118</v>
      </c>
      <c r="D6783" s="3" t="s">
        <v>23</v>
      </c>
      <c r="E6783" s="3" t="s">
        <v>20</v>
      </c>
      <c r="F6783" s="3" t="s">
        <v>12801</v>
      </c>
      <c r="G6783" s="3" t="s">
        <v>12802</v>
      </c>
      <c r="H6783" s="3"/>
    </row>
    <row r="6784" ht="15.75" customHeight="1">
      <c r="A6784" s="2">
        <v>45754.0</v>
      </c>
      <c r="B6784" s="3" t="s">
        <v>7</v>
      </c>
      <c r="C6784" s="3" t="s">
        <v>126</v>
      </c>
      <c r="D6784" s="3" t="s">
        <v>63</v>
      </c>
      <c r="E6784" s="3" t="s">
        <v>20</v>
      </c>
      <c r="F6784" s="3" t="s">
        <v>12803</v>
      </c>
      <c r="G6784" s="3" t="s">
        <v>12804</v>
      </c>
      <c r="H6784" s="3"/>
    </row>
    <row r="6785" ht="15.75" customHeight="1">
      <c r="A6785" s="2">
        <v>45754.0</v>
      </c>
      <c r="B6785" s="3" t="s">
        <v>7</v>
      </c>
      <c r="C6785" s="3" t="s">
        <v>126</v>
      </c>
      <c r="D6785" s="3" t="s">
        <v>9</v>
      </c>
      <c r="E6785" s="3" t="s">
        <v>15</v>
      </c>
      <c r="F6785" s="3" t="s">
        <v>12805</v>
      </c>
      <c r="G6785" s="3" t="s">
        <v>12806</v>
      </c>
      <c r="H6785" s="3"/>
    </row>
    <row r="6786" ht="15.75" customHeight="1">
      <c r="A6786" s="2">
        <v>45754.0</v>
      </c>
      <c r="B6786" s="3" t="s">
        <v>7</v>
      </c>
      <c r="C6786" s="3" t="s">
        <v>126</v>
      </c>
      <c r="D6786" s="3" t="s">
        <v>68</v>
      </c>
      <c r="E6786" s="3" t="s">
        <v>20</v>
      </c>
      <c r="F6786" s="3" t="s">
        <v>12807</v>
      </c>
      <c r="G6786" s="3" t="s">
        <v>12808</v>
      </c>
      <c r="H6786" s="3"/>
    </row>
    <row r="6787" ht="15.75" customHeight="1">
      <c r="A6787" s="2">
        <v>45754.0</v>
      </c>
      <c r="B6787" s="3" t="s">
        <v>7</v>
      </c>
      <c r="C6787" s="3" t="s">
        <v>126</v>
      </c>
      <c r="D6787" s="3" t="s">
        <v>38</v>
      </c>
      <c r="E6787" s="3" t="s">
        <v>20</v>
      </c>
      <c r="F6787" s="3" t="s">
        <v>12809</v>
      </c>
      <c r="G6787" s="3" t="s">
        <v>12810</v>
      </c>
      <c r="H6787" s="3"/>
    </row>
    <row r="6788" ht="15.75" customHeight="1">
      <c r="A6788" s="2">
        <v>45754.0</v>
      </c>
      <c r="B6788" s="3" t="s">
        <v>7</v>
      </c>
      <c r="C6788" s="3" t="s">
        <v>131</v>
      </c>
      <c r="D6788" s="3" t="s">
        <v>19</v>
      </c>
      <c r="E6788" s="3" t="s">
        <v>20</v>
      </c>
      <c r="F6788" s="3" t="s">
        <v>12811</v>
      </c>
      <c r="G6788" s="3" t="s">
        <v>12812</v>
      </c>
      <c r="H6788" s="3"/>
    </row>
    <row r="6789" ht="15.75" customHeight="1">
      <c r="A6789" s="2">
        <v>45754.0</v>
      </c>
      <c r="B6789" s="3" t="s">
        <v>7</v>
      </c>
      <c r="C6789" s="3" t="s">
        <v>131</v>
      </c>
      <c r="D6789" s="3" t="s">
        <v>9</v>
      </c>
      <c r="E6789" s="3" t="s">
        <v>101</v>
      </c>
      <c r="F6789" s="3" t="s">
        <v>12813</v>
      </c>
      <c r="G6789" s="3" t="s">
        <v>12814</v>
      </c>
      <c r="H6789" s="3"/>
    </row>
    <row r="6790" ht="15.75" customHeight="1">
      <c r="A6790" s="2">
        <v>45754.0</v>
      </c>
      <c r="B6790" s="3" t="s">
        <v>92</v>
      </c>
      <c r="C6790" s="3" t="s">
        <v>158</v>
      </c>
      <c r="D6790" s="3" t="s">
        <v>63</v>
      </c>
      <c r="E6790" s="3" t="s">
        <v>15</v>
      </c>
      <c r="F6790" s="3" t="s">
        <v>12815</v>
      </c>
      <c r="G6790" s="3" t="s">
        <v>12816</v>
      </c>
      <c r="H6790" s="3"/>
    </row>
    <row r="6791" ht="15.75" customHeight="1">
      <c r="A6791" s="2">
        <v>45754.0</v>
      </c>
      <c r="B6791" s="3" t="s">
        <v>92</v>
      </c>
      <c r="C6791" s="3" t="s">
        <v>158</v>
      </c>
      <c r="D6791" s="3" t="s">
        <v>34</v>
      </c>
      <c r="E6791" s="3" t="s">
        <v>20</v>
      </c>
      <c r="F6791" s="3" t="s">
        <v>2983</v>
      </c>
      <c r="G6791" s="3" t="s">
        <v>11834</v>
      </c>
      <c r="H6791" s="3"/>
    </row>
    <row r="6792" ht="15.75" customHeight="1">
      <c r="A6792" s="2">
        <v>45754.0</v>
      </c>
      <c r="B6792" s="3" t="s">
        <v>7</v>
      </c>
      <c r="C6792" s="3" t="s">
        <v>126</v>
      </c>
      <c r="D6792" s="3" t="s">
        <v>19</v>
      </c>
      <c r="E6792" s="3" t="s">
        <v>20</v>
      </c>
      <c r="F6792" s="3" t="s">
        <v>6435</v>
      </c>
      <c r="G6792" s="3" t="s">
        <v>12817</v>
      </c>
      <c r="H6792" s="3"/>
    </row>
    <row r="6793" ht="15.75" customHeight="1">
      <c r="A6793" s="2">
        <v>45754.0</v>
      </c>
      <c r="B6793" s="3" t="s">
        <v>92</v>
      </c>
      <c r="C6793" s="4" t="s">
        <v>149</v>
      </c>
      <c r="D6793" s="3" t="s">
        <v>23</v>
      </c>
      <c r="E6793" s="3" t="s">
        <v>59</v>
      </c>
      <c r="F6793" s="3" t="s">
        <v>12818</v>
      </c>
      <c r="G6793" s="3" t="s">
        <v>12819</v>
      </c>
      <c r="H6793" s="3"/>
    </row>
    <row r="6794" ht="15.75" customHeight="1">
      <c r="A6794" s="2">
        <v>45754.0</v>
      </c>
      <c r="B6794" s="3" t="s">
        <v>92</v>
      </c>
      <c r="C6794" s="4" t="s">
        <v>149</v>
      </c>
      <c r="D6794" s="3" t="s">
        <v>63</v>
      </c>
      <c r="E6794" s="3" t="s">
        <v>15</v>
      </c>
      <c r="F6794" s="3" t="s">
        <v>12820</v>
      </c>
      <c r="G6794" s="3" t="s">
        <v>12821</v>
      </c>
      <c r="H6794" s="3"/>
    </row>
    <row r="6795" ht="15.75" customHeight="1">
      <c r="A6795" s="2">
        <v>45754.0</v>
      </c>
      <c r="B6795" s="3" t="s">
        <v>92</v>
      </c>
      <c r="C6795" s="3" t="s">
        <v>93</v>
      </c>
      <c r="D6795" s="3" t="s">
        <v>63</v>
      </c>
      <c r="E6795" s="3" t="s">
        <v>59</v>
      </c>
      <c r="F6795" s="3" t="s">
        <v>12822</v>
      </c>
      <c r="G6795" s="3" t="s">
        <v>12823</v>
      </c>
      <c r="H6795" s="3"/>
    </row>
    <row r="6796" ht="15.75" customHeight="1">
      <c r="A6796" s="2">
        <v>45754.0</v>
      </c>
      <c r="B6796" s="3" t="s">
        <v>92</v>
      </c>
      <c r="C6796" s="3" t="s">
        <v>93</v>
      </c>
      <c r="D6796" s="3" t="s">
        <v>26</v>
      </c>
      <c r="E6796" s="3" t="s">
        <v>20</v>
      </c>
      <c r="F6796" s="3" t="s">
        <v>3148</v>
      </c>
      <c r="G6796" s="3" t="s">
        <v>12824</v>
      </c>
      <c r="H6796" s="3"/>
    </row>
    <row r="6797" ht="15.75" customHeight="1">
      <c r="A6797" s="2">
        <v>45754.0</v>
      </c>
      <c r="B6797" s="3" t="s">
        <v>92</v>
      </c>
      <c r="C6797" s="3" t="s">
        <v>93</v>
      </c>
      <c r="D6797" s="3" t="s">
        <v>63</v>
      </c>
      <c r="E6797" s="3" t="s">
        <v>59</v>
      </c>
      <c r="F6797" s="3" t="s">
        <v>12825</v>
      </c>
      <c r="G6797" s="3" t="s">
        <v>12826</v>
      </c>
      <c r="H6797" s="3"/>
    </row>
    <row r="6798" ht="15.75" customHeight="1">
      <c r="A6798" s="2">
        <v>45754.0</v>
      </c>
      <c r="B6798" s="3" t="s">
        <v>92</v>
      </c>
      <c r="C6798" s="3" t="s">
        <v>93</v>
      </c>
      <c r="D6798" s="3" t="s">
        <v>34</v>
      </c>
      <c r="E6798" s="3" t="s">
        <v>20</v>
      </c>
      <c r="F6798" s="3" t="s">
        <v>12827</v>
      </c>
      <c r="G6798" s="3" t="s">
        <v>12828</v>
      </c>
      <c r="H6798" s="3"/>
    </row>
    <row r="6799" ht="15.75" customHeight="1">
      <c r="A6799" s="2">
        <v>45754.0</v>
      </c>
      <c r="B6799" s="3" t="s">
        <v>92</v>
      </c>
      <c r="C6799" s="3" t="s">
        <v>98</v>
      </c>
      <c r="D6799" s="3" t="s">
        <v>26</v>
      </c>
      <c r="E6799" s="3" t="s">
        <v>20</v>
      </c>
      <c r="F6799" s="3" t="s">
        <v>12829</v>
      </c>
      <c r="G6799" s="3" t="s">
        <v>12830</v>
      </c>
      <c r="H6799" s="3"/>
    </row>
    <row r="6800" ht="15.75" customHeight="1">
      <c r="A6800" s="2">
        <v>45754.0</v>
      </c>
      <c r="B6800" s="3" t="s">
        <v>92</v>
      </c>
      <c r="C6800" s="3" t="s">
        <v>98</v>
      </c>
      <c r="D6800" s="3" t="s">
        <v>63</v>
      </c>
      <c r="E6800" s="3" t="s">
        <v>59</v>
      </c>
      <c r="F6800" s="3" t="s">
        <v>12831</v>
      </c>
      <c r="G6800" s="3" t="s">
        <v>12832</v>
      </c>
      <c r="H6800" s="3"/>
    </row>
    <row r="6801" ht="15.75" customHeight="1">
      <c r="A6801" s="2">
        <v>45754.0</v>
      </c>
      <c r="B6801" s="3" t="s">
        <v>92</v>
      </c>
      <c r="C6801" s="3" t="s">
        <v>98</v>
      </c>
      <c r="D6801" s="3" t="s">
        <v>9</v>
      </c>
      <c r="E6801" s="3" t="s">
        <v>15</v>
      </c>
      <c r="F6801" s="3" t="s">
        <v>12833</v>
      </c>
      <c r="G6801" s="3" t="s">
        <v>12834</v>
      </c>
      <c r="H6801" s="3"/>
    </row>
    <row r="6802" ht="15.75" customHeight="1">
      <c r="A6802" s="2">
        <v>45754.0</v>
      </c>
      <c r="B6802" s="3" t="s">
        <v>92</v>
      </c>
      <c r="C6802" s="3" t="s">
        <v>98</v>
      </c>
      <c r="D6802" s="3" t="s">
        <v>26</v>
      </c>
      <c r="E6802" s="3" t="s">
        <v>20</v>
      </c>
      <c r="F6802" s="3" t="s">
        <v>12835</v>
      </c>
      <c r="G6802" s="3" t="s">
        <v>12836</v>
      </c>
      <c r="H6802" s="3"/>
    </row>
    <row r="6803" ht="15.75" customHeight="1">
      <c r="A6803" s="2">
        <v>45754.0</v>
      </c>
      <c r="B6803" s="3" t="s">
        <v>92</v>
      </c>
      <c r="C6803" s="3" t="s">
        <v>144</v>
      </c>
      <c r="D6803" s="3" t="s">
        <v>63</v>
      </c>
      <c r="E6803" s="3" t="s">
        <v>101</v>
      </c>
      <c r="F6803" s="3" t="s">
        <v>12837</v>
      </c>
      <c r="G6803" s="3" t="s">
        <v>12838</v>
      </c>
      <c r="H6803" s="3"/>
    </row>
    <row r="6804" ht="15.75" customHeight="1">
      <c r="A6804" s="2">
        <v>45754.0</v>
      </c>
      <c r="B6804" s="3" t="s">
        <v>92</v>
      </c>
      <c r="C6804" s="3" t="s">
        <v>144</v>
      </c>
      <c r="D6804" s="3" t="s">
        <v>19</v>
      </c>
      <c r="E6804" s="3" t="s">
        <v>20</v>
      </c>
      <c r="F6804" s="3" t="s">
        <v>6742</v>
      </c>
      <c r="G6804" s="3" t="s">
        <v>10100</v>
      </c>
      <c r="H6804" s="3"/>
    </row>
    <row r="6805" ht="15.75" customHeight="1">
      <c r="A6805" s="2">
        <v>45754.0</v>
      </c>
      <c r="B6805" s="3" t="s">
        <v>92</v>
      </c>
      <c r="C6805" s="4" t="s">
        <v>149</v>
      </c>
      <c r="D6805" s="3" t="s">
        <v>19</v>
      </c>
      <c r="E6805" s="3" t="s">
        <v>20</v>
      </c>
      <c r="F6805" s="3" t="s">
        <v>12839</v>
      </c>
      <c r="G6805" s="3" t="s">
        <v>12840</v>
      </c>
      <c r="H6805" s="3"/>
    </row>
    <row r="6806" ht="15.75" customHeight="1">
      <c r="A6806" s="2">
        <v>45754.0</v>
      </c>
      <c r="B6806" s="3" t="s">
        <v>92</v>
      </c>
      <c r="C6806" s="4" t="s">
        <v>149</v>
      </c>
      <c r="D6806" s="3" t="s">
        <v>26</v>
      </c>
      <c r="E6806" s="3" t="s">
        <v>15</v>
      </c>
      <c r="F6806" s="3" t="s">
        <v>2860</v>
      </c>
      <c r="G6806" s="3" t="s">
        <v>6986</v>
      </c>
      <c r="H6806" s="3"/>
    </row>
    <row r="6807" ht="15.75" customHeight="1">
      <c r="A6807" s="2">
        <v>45754.0</v>
      </c>
      <c r="B6807" s="3" t="s">
        <v>92</v>
      </c>
      <c r="C6807" s="4" t="s">
        <v>149</v>
      </c>
      <c r="D6807" s="3" t="s">
        <v>19</v>
      </c>
      <c r="E6807" s="3" t="s">
        <v>20</v>
      </c>
      <c r="F6807" s="3" t="s">
        <v>12841</v>
      </c>
      <c r="G6807" s="3" t="s">
        <v>12842</v>
      </c>
      <c r="H6807" s="3"/>
    </row>
    <row r="6808" ht="15.75" customHeight="1">
      <c r="A6808" s="2">
        <v>45755.0</v>
      </c>
      <c r="B6808" s="3" t="s">
        <v>13</v>
      </c>
      <c r="C6808" s="3" t="s">
        <v>29</v>
      </c>
      <c r="D6808" s="3" t="s">
        <v>19</v>
      </c>
      <c r="E6808" s="3" t="s">
        <v>59</v>
      </c>
      <c r="F6808" s="3" t="s">
        <v>12749</v>
      </c>
      <c r="G6808" s="3" t="s">
        <v>12843</v>
      </c>
      <c r="H6808" s="3"/>
    </row>
    <row r="6809" ht="15.75" customHeight="1">
      <c r="A6809" s="2">
        <v>45755.0</v>
      </c>
      <c r="B6809" s="3" t="s">
        <v>13</v>
      </c>
      <c r="C6809" s="3" t="s">
        <v>37</v>
      </c>
      <c r="D6809" s="3" t="s">
        <v>19</v>
      </c>
      <c r="E6809" s="3" t="s">
        <v>59</v>
      </c>
      <c r="F6809" s="3" t="s">
        <v>12844</v>
      </c>
      <c r="G6809" s="3" t="s">
        <v>12845</v>
      </c>
      <c r="H6809" s="3"/>
    </row>
    <row r="6810" ht="15.75" customHeight="1">
      <c r="A6810" s="2">
        <v>45755.0</v>
      </c>
      <c r="B6810" s="3" t="s">
        <v>13</v>
      </c>
      <c r="C6810" s="3" t="s">
        <v>37</v>
      </c>
      <c r="D6810" s="3" t="s">
        <v>38</v>
      </c>
      <c r="E6810" s="3" t="s">
        <v>20</v>
      </c>
      <c r="F6810" s="3" t="s">
        <v>12846</v>
      </c>
      <c r="G6810" s="3" t="s">
        <v>12847</v>
      </c>
      <c r="H6810" s="3"/>
    </row>
    <row r="6811" ht="15.75" customHeight="1">
      <c r="A6811" s="2">
        <v>45755.0</v>
      </c>
      <c r="B6811" s="3" t="s">
        <v>13</v>
      </c>
      <c r="C6811" s="3" t="s">
        <v>37</v>
      </c>
      <c r="D6811" s="3" t="s">
        <v>9</v>
      </c>
      <c r="E6811" s="3" t="s">
        <v>15</v>
      </c>
      <c r="F6811" s="3" t="s">
        <v>12848</v>
      </c>
      <c r="G6811" s="3" t="s">
        <v>12849</v>
      </c>
      <c r="H6811" s="3"/>
    </row>
    <row r="6812" ht="15.75" customHeight="1">
      <c r="A6812" s="2">
        <v>45755.0</v>
      </c>
      <c r="B6812" s="3" t="s">
        <v>13</v>
      </c>
      <c r="C6812" s="3" t="s">
        <v>29</v>
      </c>
      <c r="D6812" s="3" t="s">
        <v>23</v>
      </c>
      <c r="E6812" s="3" t="s">
        <v>59</v>
      </c>
      <c r="F6812" s="3" t="s">
        <v>12850</v>
      </c>
      <c r="G6812" s="3" t="s">
        <v>12851</v>
      </c>
      <c r="H6812" s="3"/>
    </row>
    <row r="6813" ht="15.75" customHeight="1">
      <c r="A6813" s="2">
        <v>45755.0</v>
      </c>
      <c r="B6813" s="3" t="s">
        <v>13</v>
      </c>
      <c r="C6813" s="3" t="s">
        <v>37</v>
      </c>
      <c r="D6813" s="3" t="s">
        <v>23</v>
      </c>
      <c r="E6813" s="3" t="s">
        <v>59</v>
      </c>
      <c r="F6813" s="3" t="s">
        <v>12852</v>
      </c>
      <c r="G6813" s="3" t="s">
        <v>12853</v>
      </c>
      <c r="H6813" s="3"/>
    </row>
    <row r="6814" ht="15.75" customHeight="1">
      <c r="A6814" s="2">
        <v>45755.0</v>
      </c>
      <c r="B6814" s="3" t="s">
        <v>13</v>
      </c>
      <c r="C6814" s="3" t="s">
        <v>29</v>
      </c>
      <c r="D6814" s="3" t="s">
        <v>26</v>
      </c>
      <c r="E6814" s="3" t="s">
        <v>20</v>
      </c>
      <c r="F6814" s="3" t="s">
        <v>12854</v>
      </c>
      <c r="G6814" s="3" t="s">
        <v>4891</v>
      </c>
      <c r="H6814" s="3"/>
    </row>
    <row r="6815" ht="15.75" customHeight="1">
      <c r="A6815" s="2">
        <v>45755.0</v>
      </c>
      <c r="B6815" s="3" t="s">
        <v>13</v>
      </c>
      <c r="C6815" s="3" t="s">
        <v>14</v>
      </c>
      <c r="D6815" s="3" t="s">
        <v>68</v>
      </c>
      <c r="E6815" s="3" t="s">
        <v>59</v>
      </c>
      <c r="F6815" s="3" t="s">
        <v>12855</v>
      </c>
      <c r="G6815" s="3" t="s">
        <v>12856</v>
      </c>
      <c r="H6815" s="3"/>
    </row>
    <row r="6816" ht="15.75" customHeight="1">
      <c r="A6816" s="2">
        <v>45755.0</v>
      </c>
      <c r="B6816" s="3" t="s">
        <v>13</v>
      </c>
      <c r="C6816" s="3" t="s">
        <v>18</v>
      </c>
      <c r="D6816" s="3" t="s">
        <v>19</v>
      </c>
      <c r="E6816" s="3" t="s">
        <v>59</v>
      </c>
      <c r="F6816" s="3" t="s">
        <v>9635</v>
      </c>
      <c r="G6816" s="3" t="s">
        <v>12857</v>
      </c>
      <c r="H6816" s="3"/>
    </row>
    <row r="6817" ht="15.75" customHeight="1">
      <c r="A6817" s="2">
        <v>45755.0</v>
      </c>
      <c r="B6817" s="3" t="s">
        <v>13</v>
      </c>
      <c r="C6817" s="3" t="s">
        <v>18</v>
      </c>
      <c r="D6817" s="3" t="s">
        <v>19</v>
      </c>
      <c r="E6817" s="3" t="s">
        <v>59</v>
      </c>
      <c r="F6817" s="3" t="s">
        <v>4767</v>
      </c>
      <c r="G6817" s="3" t="s">
        <v>12858</v>
      </c>
      <c r="H6817" s="3"/>
    </row>
    <row r="6818" ht="15.75" customHeight="1">
      <c r="A6818" s="2">
        <v>45755.0</v>
      </c>
      <c r="B6818" s="3" t="s">
        <v>13</v>
      </c>
      <c r="C6818" s="3" t="s">
        <v>18</v>
      </c>
      <c r="D6818" s="3" t="s">
        <v>9</v>
      </c>
      <c r="E6818" s="3" t="s">
        <v>20</v>
      </c>
      <c r="F6818" s="3" t="s">
        <v>12859</v>
      </c>
      <c r="G6818" s="3" t="s">
        <v>12860</v>
      </c>
      <c r="H6818" s="3"/>
    </row>
    <row r="6819" ht="15.75" customHeight="1">
      <c r="A6819" s="2">
        <v>45755.0</v>
      </c>
      <c r="B6819" s="3" t="s">
        <v>13</v>
      </c>
      <c r="C6819" s="3" t="s">
        <v>14</v>
      </c>
      <c r="D6819" s="3" t="s">
        <v>9</v>
      </c>
      <c r="E6819" s="3" t="s">
        <v>15</v>
      </c>
      <c r="F6819" s="3" t="s">
        <v>12861</v>
      </c>
      <c r="G6819" s="3" t="s">
        <v>12862</v>
      </c>
      <c r="H6819" s="3"/>
    </row>
    <row r="6820" ht="15.75" customHeight="1">
      <c r="A6820" s="2">
        <v>45755.0</v>
      </c>
      <c r="B6820" s="3" t="s">
        <v>13</v>
      </c>
      <c r="C6820" s="3" t="s">
        <v>14</v>
      </c>
      <c r="D6820" s="3" t="s">
        <v>26</v>
      </c>
      <c r="E6820" s="3" t="s">
        <v>20</v>
      </c>
      <c r="F6820" s="3" t="s">
        <v>12863</v>
      </c>
      <c r="G6820" s="3" t="s">
        <v>12864</v>
      </c>
      <c r="H6820" s="3"/>
    </row>
    <row r="6821" ht="15.75" customHeight="1">
      <c r="A6821" s="2">
        <v>45755.0</v>
      </c>
      <c r="B6821" s="3" t="s">
        <v>13</v>
      </c>
      <c r="C6821" s="3" t="s">
        <v>14</v>
      </c>
      <c r="D6821" s="3" t="s">
        <v>23</v>
      </c>
      <c r="E6821" s="3" t="s">
        <v>59</v>
      </c>
      <c r="F6821" s="3" t="s">
        <v>12865</v>
      </c>
      <c r="G6821" s="3" t="s">
        <v>12866</v>
      </c>
      <c r="H6821" s="3"/>
    </row>
    <row r="6822" ht="15.75" customHeight="1">
      <c r="A6822" s="2">
        <v>45755.0</v>
      </c>
      <c r="B6822" s="3" t="s">
        <v>13</v>
      </c>
      <c r="C6822" s="3" t="s">
        <v>37</v>
      </c>
      <c r="D6822" s="3" t="s">
        <v>38</v>
      </c>
      <c r="E6822" s="3" t="s">
        <v>20</v>
      </c>
      <c r="F6822" s="3" t="s">
        <v>6909</v>
      </c>
      <c r="G6822" s="3" t="s">
        <v>12867</v>
      </c>
      <c r="H6822" s="3"/>
    </row>
    <row r="6823" ht="15.75" customHeight="1">
      <c r="A6823" s="2">
        <v>45755.0</v>
      </c>
      <c r="B6823" s="3" t="s">
        <v>13</v>
      </c>
      <c r="C6823" s="3" t="s">
        <v>18</v>
      </c>
      <c r="D6823" s="3" t="s">
        <v>23</v>
      </c>
      <c r="E6823" s="3" t="s">
        <v>59</v>
      </c>
      <c r="F6823" s="3" t="s">
        <v>12868</v>
      </c>
      <c r="G6823" s="3" t="s">
        <v>12869</v>
      </c>
      <c r="H6823" s="3"/>
    </row>
    <row r="6824" ht="15.75" customHeight="1">
      <c r="A6824" s="2">
        <v>45755.0</v>
      </c>
      <c r="B6824" s="3" t="s">
        <v>13</v>
      </c>
      <c r="C6824" s="3" t="s">
        <v>169</v>
      </c>
      <c r="D6824" s="3" t="s">
        <v>19</v>
      </c>
      <c r="E6824" s="3" t="s">
        <v>59</v>
      </c>
      <c r="F6824" s="3" t="s">
        <v>12870</v>
      </c>
      <c r="G6824" s="3" t="s">
        <v>12871</v>
      </c>
      <c r="H6824" s="3"/>
    </row>
    <row r="6825" ht="15.75" customHeight="1">
      <c r="A6825" s="2">
        <v>45755.0</v>
      </c>
      <c r="B6825" s="3" t="s">
        <v>57</v>
      </c>
      <c r="C6825" s="3" t="s">
        <v>85</v>
      </c>
      <c r="D6825" s="3" t="s">
        <v>38</v>
      </c>
      <c r="E6825" s="3" t="s">
        <v>59</v>
      </c>
      <c r="F6825" s="3" t="s">
        <v>12872</v>
      </c>
      <c r="G6825" s="3" t="s">
        <v>12873</v>
      </c>
      <c r="H6825" s="3"/>
    </row>
    <row r="6826" ht="15.75" customHeight="1">
      <c r="A6826" s="2">
        <v>45755.0</v>
      </c>
      <c r="B6826" s="3" t="s">
        <v>13</v>
      </c>
      <c r="C6826" s="3" t="s">
        <v>169</v>
      </c>
      <c r="D6826" s="3" t="s">
        <v>68</v>
      </c>
      <c r="E6826" s="3" t="s">
        <v>59</v>
      </c>
      <c r="F6826" s="3" t="s">
        <v>12874</v>
      </c>
      <c r="G6826" s="3" t="s">
        <v>7252</v>
      </c>
      <c r="H6826" s="3"/>
    </row>
    <row r="6827" ht="15.75" customHeight="1">
      <c r="A6827" s="2">
        <v>45755.0</v>
      </c>
      <c r="B6827" s="3" t="s">
        <v>57</v>
      </c>
      <c r="C6827" s="3" t="s">
        <v>85</v>
      </c>
      <c r="D6827" s="3" t="s">
        <v>63</v>
      </c>
      <c r="E6827" s="3" t="s">
        <v>59</v>
      </c>
      <c r="F6827" s="3" t="s">
        <v>12875</v>
      </c>
      <c r="G6827" s="3" t="s">
        <v>12876</v>
      </c>
      <c r="H6827" s="3"/>
    </row>
    <row r="6828" ht="15.75" customHeight="1">
      <c r="A6828" s="2">
        <v>45755.0</v>
      </c>
      <c r="B6828" s="3" t="s">
        <v>92</v>
      </c>
      <c r="C6828" s="3" t="s">
        <v>93</v>
      </c>
      <c r="D6828" s="3" t="s">
        <v>19</v>
      </c>
      <c r="E6828" s="3" t="s">
        <v>20</v>
      </c>
      <c r="F6828" s="3" t="s">
        <v>12877</v>
      </c>
      <c r="G6828" s="3" t="s">
        <v>12878</v>
      </c>
      <c r="H6828" s="3"/>
    </row>
    <row r="6829" ht="15.75" customHeight="1">
      <c r="A6829" s="2">
        <v>45755.0</v>
      </c>
      <c r="B6829" s="3" t="s">
        <v>57</v>
      </c>
      <c r="C6829" s="3" t="s">
        <v>80</v>
      </c>
      <c r="D6829" s="3" t="s">
        <v>63</v>
      </c>
      <c r="E6829" s="3" t="s">
        <v>59</v>
      </c>
      <c r="F6829" s="3" t="s">
        <v>12879</v>
      </c>
      <c r="G6829" s="3" t="s">
        <v>12880</v>
      </c>
      <c r="H6829" s="3"/>
    </row>
    <row r="6830" ht="15.75" customHeight="1">
      <c r="A6830" s="2">
        <v>45755.0</v>
      </c>
      <c r="B6830" s="3" t="s">
        <v>57</v>
      </c>
      <c r="C6830" s="3" t="s">
        <v>80</v>
      </c>
      <c r="D6830" s="3" t="s">
        <v>26</v>
      </c>
      <c r="E6830" s="3" t="s">
        <v>59</v>
      </c>
      <c r="F6830" s="3" t="s">
        <v>7575</v>
      </c>
      <c r="G6830" s="3" t="s">
        <v>12881</v>
      </c>
      <c r="H6830" s="3"/>
    </row>
    <row r="6831" ht="15.75" customHeight="1">
      <c r="A6831" s="2">
        <v>45755.0</v>
      </c>
      <c r="B6831" s="3" t="s">
        <v>57</v>
      </c>
      <c r="C6831" s="3" t="s">
        <v>80</v>
      </c>
      <c r="D6831" s="3" t="s">
        <v>68</v>
      </c>
      <c r="E6831" s="3" t="s">
        <v>59</v>
      </c>
      <c r="F6831" s="3" t="s">
        <v>12882</v>
      </c>
      <c r="G6831" s="3" t="s">
        <v>12883</v>
      </c>
      <c r="H6831" s="3"/>
    </row>
    <row r="6832" ht="15.75" customHeight="1">
      <c r="A6832" s="2">
        <v>45755.0</v>
      </c>
      <c r="B6832" s="3" t="s">
        <v>57</v>
      </c>
      <c r="C6832" s="3" t="s">
        <v>71</v>
      </c>
      <c r="D6832" s="3" t="s">
        <v>38</v>
      </c>
      <c r="E6832" s="3" t="s">
        <v>59</v>
      </c>
      <c r="F6832" s="3" t="s">
        <v>12884</v>
      </c>
      <c r="G6832" s="3" t="s">
        <v>12885</v>
      </c>
      <c r="H6832" s="3"/>
    </row>
    <row r="6833" ht="15.75" customHeight="1">
      <c r="A6833" s="2">
        <v>45755.0</v>
      </c>
      <c r="B6833" s="3" t="s">
        <v>57</v>
      </c>
      <c r="C6833" s="3" t="s">
        <v>71</v>
      </c>
      <c r="D6833" s="3" t="s">
        <v>34</v>
      </c>
      <c r="E6833" s="3" t="s">
        <v>20</v>
      </c>
      <c r="F6833" s="3" t="s">
        <v>12886</v>
      </c>
      <c r="G6833" s="3" t="s">
        <v>12887</v>
      </c>
      <c r="H6833" s="3"/>
    </row>
    <row r="6834" ht="15.75" customHeight="1">
      <c r="A6834" s="2">
        <v>45755.0</v>
      </c>
      <c r="B6834" s="3" t="s">
        <v>57</v>
      </c>
      <c r="C6834" s="3" t="s">
        <v>71</v>
      </c>
      <c r="D6834" s="3" t="s">
        <v>38</v>
      </c>
      <c r="E6834" s="3" t="s">
        <v>59</v>
      </c>
      <c r="F6834" s="3" t="s">
        <v>12888</v>
      </c>
      <c r="G6834" s="3" t="s">
        <v>12889</v>
      </c>
      <c r="H6834" s="3"/>
    </row>
    <row r="6835" ht="15.75" customHeight="1">
      <c r="A6835" s="2">
        <v>45755.0</v>
      </c>
      <c r="B6835" s="3" t="s">
        <v>57</v>
      </c>
      <c r="C6835" s="3" t="s">
        <v>71</v>
      </c>
      <c r="D6835" s="3" t="s">
        <v>9</v>
      </c>
      <c r="E6835" s="3" t="s">
        <v>20</v>
      </c>
      <c r="F6835" s="3" t="s">
        <v>12890</v>
      </c>
      <c r="G6835" s="3" t="s">
        <v>12891</v>
      </c>
      <c r="H6835" s="3"/>
    </row>
    <row r="6836" ht="15.75" customHeight="1">
      <c r="A6836" s="2">
        <v>45755.0</v>
      </c>
      <c r="B6836" s="3" t="s">
        <v>57</v>
      </c>
      <c r="C6836" s="3" t="s">
        <v>71</v>
      </c>
      <c r="D6836" s="3" t="s">
        <v>23</v>
      </c>
      <c r="E6836" s="3" t="s">
        <v>59</v>
      </c>
      <c r="F6836" s="3" t="s">
        <v>10866</v>
      </c>
      <c r="G6836" s="3" t="s">
        <v>12892</v>
      </c>
      <c r="H6836" s="3"/>
    </row>
    <row r="6837" ht="15.75" customHeight="1">
      <c r="A6837" s="2">
        <v>45755.0</v>
      </c>
      <c r="B6837" s="3" t="s">
        <v>57</v>
      </c>
      <c r="C6837" s="4" t="s">
        <v>62</v>
      </c>
      <c r="D6837" s="3" t="s">
        <v>9</v>
      </c>
      <c r="E6837" s="3" t="s">
        <v>20</v>
      </c>
      <c r="F6837" s="3" t="s">
        <v>12893</v>
      </c>
      <c r="G6837" s="3" t="s">
        <v>12894</v>
      </c>
      <c r="H6837" s="3"/>
    </row>
    <row r="6838" ht="15.75" customHeight="1">
      <c r="A6838" s="2">
        <v>45755.0</v>
      </c>
      <c r="B6838" s="3" t="s">
        <v>57</v>
      </c>
      <c r="C6838" s="4" t="s">
        <v>62</v>
      </c>
      <c r="D6838" s="3" t="s">
        <v>23</v>
      </c>
      <c r="E6838" s="3" t="s">
        <v>59</v>
      </c>
      <c r="F6838" s="3" t="s">
        <v>12895</v>
      </c>
      <c r="G6838" s="3" t="s">
        <v>12896</v>
      </c>
      <c r="H6838" s="3"/>
    </row>
    <row r="6839" ht="15.75" customHeight="1">
      <c r="A6839" s="2">
        <v>45755.0</v>
      </c>
      <c r="B6839" s="3" t="s">
        <v>57</v>
      </c>
      <c r="C6839" s="3" t="s">
        <v>58</v>
      </c>
      <c r="D6839" s="3" t="s">
        <v>26</v>
      </c>
      <c r="E6839" s="3" t="s">
        <v>59</v>
      </c>
      <c r="F6839" s="3" t="s">
        <v>12897</v>
      </c>
      <c r="G6839" s="3" t="s">
        <v>12898</v>
      </c>
      <c r="H6839" s="3"/>
    </row>
    <row r="6840" ht="15.75" customHeight="1">
      <c r="A6840" s="2">
        <v>45755.0</v>
      </c>
      <c r="B6840" s="3" t="s">
        <v>57</v>
      </c>
      <c r="C6840" s="3" t="s">
        <v>58</v>
      </c>
      <c r="D6840" s="3" t="s">
        <v>9</v>
      </c>
      <c r="E6840" s="3" t="s">
        <v>20</v>
      </c>
      <c r="F6840" s="3" t="s">
        <v>12899</v>
      </c>
      <c r="G6840" s="3" t="s">
        <v>12900</v>
      </c>
      <c r="H6840" s="3"/>
    </row>
    <row r="6841" ht="15.75" customHeight="1">
      <c r="A6841" s="2">
        <v>45755.0</v>
      </c>
      <c r="B6841" s="3" t="s">
        <v>13</v>
      </c>
      <c r="C6841" s="3" t="s">
        <v>169</v>
      </c>
      <c r="D6841" s="3" t="s">
        <v>34</v>
      </c>
      <c r="E6841" s="3" t="s">
        <v>15</v>
      </c>
      <c r="F6841" s="3" t="s">
        <v>12901</v>
      </c>
      <c r="G6841" s="3" t="s">
        <v>9248</v>
      </c>
      <c r="H6841" s="3"/>
    </row>
    <row r="6842" ht="15.75" customHeight="1">
      <c r="A6842" s="2">
        <v>45755.0</v>
      </c>
      <c r="B6842" s="3" t="s">
        <v>13</v>
      </c>
      <c r="C6842" s="3" t="s">
        <v>169</v>
      </c>
      <c r="D6842" s="3" t="s">
        <v>63</v>
      </c>
      <c r="E6842" s="3" t="s">
        <v>20</v>
      </c>
      <c r="F6842" s="3" t="s">
        <v>12902</v>
      </c>
      <c r="G6842" s="3" t="s">
        <v>12903</v>
      </c>
      <c r="H6842" s="3"/>
    </row>
    <row r="6843" ht="15.75" customHeight="1">
      <c r="A6843" s="2">
        <v>45755.0</v>
      </c>
      <c r="B6843" s="3" t="s">
        <v>92</v>
      </c>
      <c r="C6843" s="3" t="s">
        <v>93</v>
      </c>
      <c r="D6843" s="3" t="s">
        <v>23</v>
      </c>
      <c r="E6843" s="3" t="s">
        <v>20</v>
      </c>
      <c r="F6843" s="3" t="s">
        <v>12904</v>
      </c>
      <c r="G6843" s="3" t="s">
        <v>12905</v>
      </c>
      <c r="H6843" s="3"/>
    </row>
    <row r="6844" ht="15.75" customHeight="1">
      <c r="A6844" s="2">
        <v>45755.0</v>
      </c>
      <c r="B6844" s="3" t="s">
        <v>7</v>
      </c>
      <c r="C6844" s="3" t="s">
        <v>106</v>
      </c>
      <c r="D6844" s="3" t="s">
        <v>19</v>
      </c>
      <c r="E6844" s="3" t="s">
        <v>20</v>
      </c>
      <c r="F6844" s="3" t="s">
        <v>12906</v>
      </c>
      <c r="G6844" s="3" t="s">
        <v>12907</v>
      </c>
      <c r="H6844" s="3"/>
    </row>
    <row r="6845" ht="15.75" customHeight="1">
      <c r="A6845" s="2">
        <v>45755.0</v>
      </c>
      <c r="B6845" s="3" t="s">
        <v>92</v>
      </c>
      <c r="C6845" s="3" t="s">
        <v>98</v>
      </c>
      <c r="D6845" s="3" t="s">
        <v>23</v>
      </c>
      <c r="E6845" s="3" t="s">
        <v>59</v>
      </c>
      <c r="F6845" s="3" t="s">
        <v>12908</v>
      </c>
      <c r="G6845" s="3" t="s">
        <v>12909</v>
      </c>
      <c r="H6845" s="3"/>
    </row>
    <row r="6846" ht="15.75" customHeight="1">
      <c r="A6846" s="2">
        <v>45755.0</v>
      </c>
      <c r="B6846" s="3" t="s">
        <v>7</v>
      </c>
      <c r="C6846" s="3" t="s">
        <v>131</v>
      </c>
      <c r="D6846" s="3" t="s">
        <v>9</v>
      </c>
      <c r="E6846" s="3" t="s">
        <v>109</v>
      </c>
      <c r="F6846" s="3" t="s">
        <v>12910</v>
      </c>
      <c r="G6846" s="3" t="s">
        <v>12911</v>
      </c>
      <c r="H6846" s="3"/>
    </row>
    <row r="6847" ht="15.75" customHeight="1">
      <c r="A6847" s="2">
        <v>45755.0</v>
      </c>
      <c r="B6847" s="3" t="s">
        <v>7</v>
      </c>
      <c r="C6847" s="3" t="s">
        <v>131</v>
      </c>
      <c r="D6847" s="3" t="s">
        <v>26</v>
      </c>
      <c r="E6847" s="3" t="s">
        <v>258</v>
      </c>
      <c r="F6847" s="3" t="s">
        <v>12912</v>
      </c>
      <c r="G6847" s="3" t="s">
        <v>12913</v>
      </c>
      <c r="H6847" s="3"/>
    </row>
    <row r="6848" ht="15.75" customHeight="1">
      <c r="A6848" s="2">
        <v>45755.0</v>
      </c>
      <c r="B6848" s="3" t="s">
        <v>7</v>
      </c>
      <c r="C6848" s="3" t="s">
        <v>126</v>
      </c>
      <c r="D6848" s="3" t="s">
        <v>19</v>
      </c>
      <c r="E6848" s="3" t="s">
        <v>15</v>
      </c>
      <c r="F6848" s="3" t="s">
        <v>12914</v>
      </c>
      <c r="G6848" s="3" t="s">
        <v>12915</v>
      </c>
      <c r="H6848" s="3"/>
    </row>
    <row r="6849" ht="15.75" customHeight="1">
      <c r="A6849" s="2">
        <v>45755.0</v>
      </c>
      <c r="B6849" s="3" t="s">
        <v>7</v>
      </c>
      <c r="C6849" s="3" t="s">
        <v>126</v>
      </c>
      <c r="D6849" s="3" t="s">
        <v>38</v>
      </c>
      <c r="E6849" s="3" t="s">
        <v>15</v>
      </c>
      <c r="F6849" s="3" t="s">
        <v>4013</v>
      </c>
      <c r="G6849" s="3" t="s">
        <v>12916</v>
      </c>
      <c r="H6849" s="3"/>
    </row>
    <row r="6850" ht="15.75" customHeight="1">
      <c r="A6850" s="2">
        <v>45755.0</v>
      </c>
      <c r="B6850" s="3" t="s">
        <v>7</v>
      </c>
      <c r="C6850" s="3" t="s">
        <v>126</v>
      </c>
      <c r="D6850" s="3" t="s">
        <v>23</v>
      </c>
      <c r="E6850" s="3" t="s">
        <v>20</v>
      </c>
      <c r="F6850" s="3" t="s">
        <v>12917</v>
      </c>
      <c r="G6850" s="3" t="s">
        <v>12918</v>
      </c>
      <c r="H6850" s="3"/>
    </row>
    <row r="6851" ht="15.75" customHeight="1">
      <c r="A6851" s="2">
        <v>45755.0</v>
      </c>
      <c r="B6851" s="3" t="s">
        <v>7</v>
      </c>
      <c r="C6851" s="3" t="s">
        <v>118</v>
      </c>
      <c r="D6851" s="3" t="s">
        <v>38</v>
      </c>
      <c r="E6851" s="3" t="s">
        <v>15</v>
      </c>
      <c r="F6851" s="3" t="s">
        <v>12919</v>
      </c>
      <c r="G6851" s="3" t="s">
        <v>12920</v>
      </c>
      <c r="H6851" s="3"/>
    </row>
    <row r="6852" ht="15.75" customHeight="1">
      <c r="A6852" s="2">
        <v>45755.0</v>
      </c>
      <c r="B6852" s="3" t="s">
        <v>7</v>
      </c>
      <c r="C6852" s="3" t="s">
        <v>118</v>
      </c>
      <c r="D6852" s="3" t="s">
        <v>34</v>
      </c>
      <c r="E6852" s="3" t="s">
        <v>101</v>
      </c>
      <c r="F6852" s="3" t="s">
        <v>12921</v>
      </c>
      <c r="G6852" s="3" t="s">
        <v>12922</v>
      </c>
      <c r="H6852" s="3"/>
    </row>
    <row r="6853" ht="15.75" customHeight="1">
      <c r="A6853" s="2">
        <v>45755.0</v>
      </c>
      <c r="B6853" s="3" t="s">
        <v>7</v>
      </c>
      <c r="C6853" s="3" t="s">
        <v>118</v>
      </c>
      <c r="D6853" s="3" t="s">
        <v>23</v>
      </c>
      <c r="E6853" s="3" t="s">
        <v>20</v>
      </c>
      <c r="F6853" s="3" t="s">
        <v>12923</v>
      </c>
      <c r="G6853" s="3" t="s">
        <v>12924</v>
      </c>
      <c r="H6853" s="3"/>
    </row>
    <row r="6854" ht="15.75" customHeight="1">
      <c r="A6854" s="2">
        <v>45755.0</v>
      </c>
      <c r="B6854" s="3" t="s">
        <v>7</v>
      </c>
      <c r="C6854" s="3" t="s">
        <v>118</v>
      </c>
      <c r="D6854" s="3" t="s">
        <v>38</v>
      </c>
      <c r="E6854" s="3" t="s">
        <v>15</v>
      </c>
      <c r="F6854" s="3" t="s">
        <v>12925</v>
      </c>
      <c r="G6854" s="3" t="s">
        <v>12926</v>
      </c>
      <c r="H6854" s="3"/>
    </row>
    <row r="6855" ht="15.75" customHeight="1">
      <c r="A6855" s="2">
        <v>45755.0</v>
      </c>
      <c r="B6855" s="3" t="s">
        <v>7</v>
      </c>
      <c r="C6855" s="3" t="s">
        <v>106</v>
      </c>
      <c r="D6855" s="3" t="s">
        <v>38</v>
      </c>
      <c r="E6855" s="3" t="s">
        <v>15</v>
      </c>
      <c r="F6855" s="3" t="s">
        <v>12927</v>
      </c>
      <c r="G6855" s="3" t="s">
        <v>12928</v>
      </c>
      <c r="H6855" s="3"/>
    </row>
    <row r="6856" ht="15.75" customHeight="1">
      <c r="A6856" s="2">
        <v>45755.0</v>
      </c>
      <c r="B6856" s="3" t="s">
        <v>7</v>
      </c>
      <c r="C6856" s="3" t="s">
        <v>106</v>
      </c>
      <c r="D6856" s="3" t="s">
        <v>38</v>
      </c>
      <c r="E6856" s="3" t="s">
        <v>15</v>
      </c>
      <c r="F6856" s="3" t="s">
        <v>12929</v>
      </c>
      <c r="G6856" s="3" t="s">
        <v>12930</v>
      </c>
      <c r="H6856" s="3"/>
    </row>
    <row r="6857" ht="15.75" customHeight="1">
      <c r="A6857" s="2">
        <v>45755.0</v>
      </c>
      <c r="B6857" s="3" t="s">
        <v>7</v>
      </c>
      <c r="C6857" s="3" t="s">
        <v>106</v>
      </c>
      <c r="D6857" s="3" t="s">
        <v>9</v>
      </c>
      <c r="E6857" s="3" t="s">
        <v>109</v>
      </c>
      <c r="F6857" s="3" t="s">
        <v>12931</v>
      </c>
      <c r="G6857" s="3" t="s">
        <v>12932</v>
      </c>
      <c r="H6857" s="3"/>
    </row>
    <row r="6858" ht="15.75" customHeight="1">
      <c r="A6858" s="2">
        <v>45755.0</v>
      </c>
      <c r="B6858" s="3" t="s">
        <v>7</v>
      </c>
      <c r="C6858" s="3" t="s">
        <v>8</v>
      </c>
      <c r="D6858" s="3" t="s">
        <v>63</v>
      </c>
      <c r="E6858" s="3" t="s">
        <v>20</v>
      </c>
      <c r="F6858" s="3" t="s">
        <v>12933</v>
      </c>
      <c r="G6858" s="3" t="s">
        <v>10883</v>
      </c>
      <c r="H6858" s="3"/>
    </row>
    <row r="6859" ht="15.75" customHeight="1">
      <c r="A6859" s="2">
        <v>45755.0</v>
      </c>
      <c r="B6859" s="3" t="s">
        <v>7</v>
      </c>
      <c r="C6859" s="3" t="s">
        <v>8</v>
      </c>
      <c r="D6859" s="3" t="s">
        <v>38</v>
      </c>
      <c r="E6859" s="3" t="s">
        <v>15</v>
      </c>
      <c r="F6859" s="3" t="s">
        <v>3716</v>
      </c>
      <c r="G6859" s="3" t="s">
        <v>3398</v>
      </c>
      <c r="H6859" s="3"/>
    </row>
    <row r="6860" ht="15.75" customHeight="1">
      <c r="A6860" s="2">
        <v>45755.0</v>
      </c>
      <c r="B6860" s="3" t="s">
        <v>92</v>
      </c>
      <c r="C6860" s="3" t="s">
        <v>98</v>
      </c>
      <c r="D6860" s="3" t="s">
        <v>34</v>
      </c>
      <c r="E6860" s="3" t="s">
        <v>15</v>
      </c>
      <c r="F6860" s="3" t="s">
        <v>12934</v>
      </c>
      <c r="G6860" s="3" t="s">
        <v>12935</v>
      </c>
      <c r="H6860" s="3"/>
    </row>
    <row r="6861" ht="15.75" customHeight="1">
      <c r="A6861" s="2">
        <v>45755.0</v>
      </c>
      <c r="B6861" s="3" t="s">
        <v>7</v>
      </c>
      <c r="C6861" s="3" t="s">
        <v>131</v>
      </c>
      <c r="D6861" s="3" t="s">
        <v>9</v>
      </c>
      <c r="E6861" s="3" t="s">
        <v>101</v>
      </c>
      <c r="F6861" s="3" t="s">
        <v>12936</v>
      </c>
      <c r="G6861" s="3" t="s">
        <v>12937</v>
      </c>
      <c r="H6861" s="3"/>
    </row>
    <row r="6862" ht="15.75" customHeight="1">
      <c r="A6862" s="2">
        <v>45755.0</v>
      </c>
      <c r="B6862" s="3" t="s">
        <v>7</v>
      </c>
      <c r="C6862" s="3" t="s">
        <v>131</v>
      </c>
      <c r="D6862" s="3" t="s">
        <v>63</v>
      </c>
      <c r="E6862" s="3" t="s">
        <v>59</v>
      </c>
      <c r="F6862" s="3" t="s">
        <v>12938</v>
      </c>
      <c r="G6862" s="3" t="s">
        <v>12939</v>
      </c>
      <c r="H6862" s="3"/>
    </row>
    <row r="6863" ht="15.75" customHeight="1">
      <c r="A6863" s="2">
        <v>45755.0</v>
      </c>
      <c r="B6863" s="3" t="s">
        <v>7</v>
      </c>
      <c r="C6863" s="3" t="s">
        <v>8</v>
      </c>
      <c r="D6863" s="3" t="s">
        <v>63</v>
      </c>
      <c r="E6863" s="3" t="s">
        <v>20</v>
      </c>
      <c r="F6863" s="3" t="s">
        <v>12940</v>
      </c>
      <c r="G6863" s="3" t="s">
        <v>12656</v>
      </c>
      <c r="H6863" s="3"/>
    </row>
    <row r="6864" ht="15.75" customHeight="1">
      <c r="A6864" s="2">
        <v>45755.0</v>
      </c>
      <c r="B6864" s="3" t="s">
        <v>92</v>
      </c>
      <c r="C6864" s="3" t="s">
        <v>158</v>
      </c>
      <c r="D6864" s="3" t="s">
        <v>9</v>
      </c>
      <c r="E6864" s="3" t="s">
        <v>101</v>
      </c>
      <c r="F6864" s="3" t="s">
        <v>12941</v>
      </c>
      <c r="G6864" s="3" t="s">
        <v>12942</v>
      </c>
      <c r="H6864" s="3"/>
    </row>
    <row r="6865" ht="15.75" customHeight="1">
      <c r="A6865" s="2">
        <v>45755.0</v>
      </c>
      <c r="B6865" s="3" t="s">
        <v>7</v>
      </c>
      <c r="C6865" s="3" t="s">
        <v>131</v>
      </c>
      <c r="D6865" s="3" t="s">
        <v>9</v>
      </c>
      <c r="E6865" s="3" t="s">
        <v>109</v>
      </c>
      <c r="F6865" s="3" t="s">
        <v>12943</v>
      </c>
      <c r="G6865" s="3" t="s">
        <v>12944</v>
      </c>
      <c r="H6865" s="3"/>
    </row>
    <row r="6866" ht="15.75" customHeight="1">
      <c r="A6866" s="2">
        <v>45755.0</v>
      </c>
      <c r="B6866" s="3" t="s">
        <v>92</v>
      </c>
      <c r="C6866" s="3" t="s">
        <v>98</v>
      </c>
      <c r="D6866" s="3" t="s">
        <v>19</v>
      </c>
      <c r="E6866" s="3" t="s">
        <v>20</v>
      </c>
      <c r="F6866" s="3" t="s">
        <v>12945</v>
      </c>
      <c r="G6866" s="3" t="s">
        <v>3077</v>
      </c>
      <c r="H6866" s="3"/>
    </row>
    <row r="6867" ht="15.75" customHeight="1">
      <c r="A6867" s="2">
        <v>45755.0</v>
      </c>
      <c r="B6867" s="3" t="s">
        <v>92</v>
      </c>
      <c r="C6867" s="3" t="s">
        <v>98</v>
      </c>
      <c r="D6867" s="3" t="s">
        <v>26</v>
      </c>
      <c r="E6867" s="3" t="s">
        <v>15</v>
      </c>
      <c r="F6867" s="3" t="s">
        <v>11813</v>
      </c>
      <c r="G6867" s="3" t="s">
        <v>12946</v>
      </c>
      <c r="H6867" s="3"/>
    </row>
    <row r="6868" ht="15.75" customHeight="1">
      <c r="A6868" s="2">
        <v>45755.0</v>
      </c>
      <c r="B6868" s="3" t="s">
        <v>92</v>
      </c>
      <c r="C6868" s="3" t="s">
        <v>144</v>
      </c>
      <c r="D6868" s="3" t="s">
        <v>19</v>
      </c>
      <c r="E6868" s="3" t="s">
        <v>20</v>
      </c>
      <c r="F6868" s="3" t="s">
        <v>8172</v>
      </c>
      <c r="G6868" s="3" t="s">
        <v>4340</v>
      </c>
      <c r="H6868" s="3"/>
    </row>
    <row r="6869" ht="15.75" customHeight="1">
      <c r="A6869" s="2">
        <v>45755.0</v>
      </c>
      <c r="B6869" s="3" t="s">
        <v>92</v>
      </c>
      <c r="C6869" s="3" t="s">
        <v>144</v>
      </c>
      <c r="D6869" s="3" t="s">
        <v>34</v>
      </c>
      <c r="E6869" s="3" t="s">
        <v>101</v>
      </c>
      <c r="F6869" s="3" t="s">
        <v>12947</v>
      </c>
      <c r="G6869" s="3" t="s">
        <v>7332</v>
      </c>
      <c r="H6869" s="3"/>
    </row>
    <row r="6870" ht="15.75" customHeight="1">
      <c r="A6870" s="2">
        <v>45755.0</v>
      </c>
      <c r="B6870" s="3" t="s">
        <v>92</v>
      </c>
      <c r="C6870" s="3" t="s">
        <v>144</v>
      </c>
      <c r="D6870" s="3" t="s">
        <v>63</v>
      </c>
      <c r="E6870" s="3" t="s">
        <v>59</v>
      </c>
      <c r="F6870" s="3" t="s">
        <v>12948</v>
      </c>
      <c r="G6870" s="3" t="s">
        <v>12949</v>
      </c>
      <c r="H6870" s="3"/>
    </row>
    <row r="6871" ht="15.75" customHeight="1">
      <c r="A6871" s="2">
        <v>45755.0</v>
      </c>
      <c r="B6871" s="3" t="s">
        <v>92</v>
      </c>
      <c r="C6871" s="3" t="s">
        <v>144</v>
      </c>
      <c r="D6871" s="3" t="s">
        <v>9</v>
      </c>
      <c r="E6871" s="3" t="s">
        <v>15</v>
      </c>
      <c r="F6871" s="3" t="s">
        <v>12950</v>
      </c>
      <c r="G6871" s="3" t="s">
        <v>12951</v>
      </c>
      <c r="H6871" s="3"/>
    </row>
    <row r="6872" ht="15.75" customHeight="1">
      <c r="A6872" s="2">
        <v>45755.0</v>
      </c>
      <c r="B6872" s="3" t="s">
        <v>92</v>
      </c>
      <c r="C6872" s="3" t="s">
        <v>98</v>
      </c>
      <c r="D6872" s="3" t="s">
        <v>63</v>
      </c>
      <c r="E6872" s="3" t="s">
        <v>101</v>
      </c>
      <c r="F6872" s="3" t="s">
        <v>12952</v>
      </c>
      <c r="G6872" s="3" t="s">
        <v>12953</v>
      </c>
      <c r="H6872" s="3"/>
    </row>
    <row r="6873" ht="15.75" customHeight="1">
      <c r="A6873" s="2">
        <v>45755.0</v>
      </c>
      <c r="B6873" s="3" t="s">
        <v>92</v>
      </c>
      <c r="C6873" s="4" t="s">
        <v>149</v>
      </c>
      <c r="D6873" s="3" t="s">
        <v>68</v>
      </c>
      <c r="E6873" s="3" t="s">
        <v>59</v>
      </c>
      <c r="F6873" s="3" t="s">
        <v>4789</v>
      </c>
      <c r="G6873" s="3" t="s">
        <v>12954</v>
      </c>
      <c r="H6873" s="3"/>
    </row>
    <row r="6874" ht="15.75" customHeight="1">
      <c r="A6874" s="2">
        <v>45755.0</v>
      </c>
      <c r="B6874" s="3" t="s">
        <v>92</v>
      </c>
      <c r="C6874" s="4" t="s">
        <v>149</v>
      </c>
      <c r="D6874" s="3" t="s">
        <v>26</v>
      </c>
      <c r="E6874" s="3" t="s">
        <v>15</v>
      </c>
      <c r="F6874" s="3" t="s">
        <v>12955</v>
      </c>
      <c r="G6874" s="3" t="s">
        <v>12956</v>
      </c>
      <c r="H6874" s="3"/>
    </row>
    <row r="6875" ht="15.75" customHeight="1">
      <c r="A6875" s="2">
        <v>45755.0</v>
      </c>
      <c r="B6875" s="3" t="s">
        <v>92</v>
      </c>
      <c r="C6875" s="4" t="s">
        <v>149</v>
      </c>
      <c r="D6875" s="3" t="s">
        <v>19</v>
      </c>
      <c r="E6875" s="3" t="s">
        <v>20</v>
      </c>
      <c r="F6875" s="3" t="s">
        <v>12957</v>
      </c>
      <c r="G6875" s="3" t="s">
        <v>8370</v>
      </c>
      <c r="H6875" s="3"/>
    </row>
    <row r="6876" ht="15.75" customHeight="1">
      <c r="A6876" s="2">
        <v>45755.0</v>
      </c>
      <c r="B6876" s="3" t="s">
        <v>92</v>
      </c>
      <c r="C6876" s="4" t="s">
        <v>149</v>
      </c>
      <c r="D6876" s="3" t="s">
        <v>63</v>
      </c>
      <c r="E6876" s="3" t="s">
        <v>59</v>
      </c>
      <c r="F6876" s="3" t="s">
        <v>12958</v>
      </c>
      <c r="G6876" s="3" t="s">
        <v>12959</v>
      </c>
      <c r="H6876" s="3"/>
    </row>
    <row r="6877" ht="15.75" customHeight="1">
      <c r="A6877" s="2">
        <v>45755.0</v>
      </c>
      <c r="B6877" s="3" t="s">
        <v>92</v>
      </c>
      <c r="C6877" s="3" t="s">
        <v>158</v>
      </c>
      <c r="D6877" s="3" t="s">
        <v>9</v>
      </c>
      <c r="E6877" s="3" t="s">
        <v>15</v>
      </c>
      <c r="F6877" s="3" t="s">
        <v>12960</v>
      </c>
      <c r="G6877" s="3" t="s">
        <v>12961</v>
      </c>
      <c r="H6877" s="3"/>
    </row>
    <row r="6878" ht="15.75" customHeight="1">
      <c r="A6878" s="2">
        <v>45755.0</v>
      </c>
      <c r="B6878" s="3" t="s">
        <v>92</v>
      </c>
      <c r="C6878" s="3" t="s">
        <v>158</v>
      </c>
      <c r="D6878" s="3" t="s">
        <v>34</v>
      </c>
      <c r="E6878" s="3" t="s">
        <v>15</v>
      </c>
      <c r="F6878" s="3" t="s">
        <v>12962</v>
      </c>
      <c r="G6878" s="3" t="s">
        <v>12963</v>
      </c>
      <c r="H6878" s="3"/>
    </row>
    <row r="6879" ht="15.75" customHeight="1">
      <c r="A6879" s="2">
        <v>45755.0</v>
      </c>
      <c r="B6879" s="3" t="s">
        <v>92</v>
      </c>
      <c r="C6879" s="3" t="s">
        <v>158</v>
      </c>
      <c r="D6879" s="3" t="s">
        <v>23</v>
      </c>
      <c r="E6879" s="3" t="s">
        <v>20</v>
      </c>
      <c r="F6879" s="3" t="s">
        <v>12964</v>
      </c>
      <c r="G6879" s="3" t="s">
        <v>12965</v>
      </c>
      <c r="H6879" s="3"/>
    </row>
    <row r="6880" ht="15.75" customHeight="1">
      <c r="A6880" s="2">
        <v>45755.0</v>
      </c>
      <c r="B6880" s="3" t="s">
        <v>92</v>
      </c>
      <c r="C6880" s="3" t="s">
        <v>144</v>
      </c>
      <c r="D6880" s="3" t="s">
        <v>23</v>
      </c>
      <c r="E6880" s="3" t="s">
        <v>20</v>
      </c>
      <c r="F6880" s="3" t="s">
        <v>12966</v>
      </c>
      <c r="G6880" s="3" t="s">
        <v>12967</v>
      </c>
      <c r="H6880" s="3"/>
    </row>
    <row r="6881" ht="15.75" customHeight="1">
      <c r="A6881" s="2">
        <v>45756.0</v>
      </c>
      <c r="B6881" s="3" t="s">
        <v>57</v>
      </c>
      <c r="C6881" s="3" t="s">
        <v>58</v>
      </c>
      <c r="D6881" s="3" t="s">
        <v>34</v>
      </c>
      <c r="E6881" s="3" t="s">
        <v>20</v>
      </c>
      <c r="F6881" s="3" t="s">
        <v>12968</v>
      </c>
      <c r="G6881" s="3" t="s">
        <v>12969</v>
      </c>
      <c r="H6881" s="3"/>
    </row>
    <row r="6882" ht="15.75" customHeight="1">
      <c r="A6882" s="2">
        <v>45756.0</v>
      </c>
      <c r="B6882" s="3" t="s">
        <v>57</v>
      </c>
      <c r="C6882" s="3" t="s">
        <v>58</v>
      </c>
      <c r="D6882" s="3" t="s">
        <v>23</v>
      </c>
      <c r="E6882" s="3" t="s">
        <v>59</v>
      </c>
      <c r="F6882" s="3" t="s">
        <v>12970</v>
      </c>
      <c r="G6882" s="3" t="s">
        <v>12971</v>
      </c>
      <c r="H6882" s="3"/>
    </row>
    <row r="6883" ht="15.75" customHeight="1">
      <c r="A6883" s="2">
        <v>45756.0</v>
      </c>
      <c r="B6883" s="3" t="s">
        <v>57</v>
      </c>
      <c r="C6883" s="3" t="s">
        <v>58</v>
      </c>
      <c r="D6883" s="3" t="s">
        <v>63</v>
      </c>
      <c r="E6883" s="3" t="s">
        <v>59</v>
      </c>
      <c r="F6883" s="3" t="s">
        <v>12972</v>
      </c>
      <c r="G6883" s="3" t="s">
        <v>12973</v>
      </c>
      <c r="H6883" s="3"/>
    </row>
    <row r="6884" ht="15.75" customHeight="1">
      <c r="A6884" s="2">
        <v>45756.0</v>
      </c>
      <c r="B6884" s="3" t="s">
        <v>13</v>
      </c>
      <c r="C6884" s="3" t="s">
        <v>169</v>
      </c>
      <c r="D6884" s="3" t="s">
        <v>68</v>
      </c>
      <c r="E6884" s="3" t="s">
        <v>59</v>
      </c>
      <c r="F6884" s="3" t="s">
        <v>12974</v>
      </c>
      <c r="G6884" s="3" t="s">
        <v>12975</v>
      </c>
      <c r="H6884" s="3"/>
    </row>
    <row r="6885" ht="15.75" customHeight="1">
      <c r="A6885" s="2">
        <v>45756.0</v>
      </c>
      <c r="B6885" s="3" t="s">
        <v>13</v>
      </c>
      <c r="C6885" s="3" t="s">
        <v>169</v>
      </c>
      <c r="D6885" s="3" t="s">
        <v>9</v>
      </c>
      <c r="E6885" s="3" t="s">
        <v>20</v>
      </c>
      <c r="F6885" s="3" t="s">
        <v>12976</v>
      </c>
      <c r="G6885" s="3" t="s">
        <v>12977</v>
      </c>
      <c r="H6885" s="3"/>
    </row>
    <row r="6886" ht="15.75" customHeight="1">
      <c r="A6886" s="2">
        <v>45756.0</v>
      </c>
      <c r="B6886" s="3" t="s">
        <v>13</v>
      </c>
      <c r="C6886" s="3" t="s">
        <v>169</v>
      </c>
      <c r="D6886" s="3" t="s">
        <v>19</v>
      </c>
      <c r="E6886" s="3" t="s">
        <v>59</v>
      </c>
      <c r="F6886" s="3" t="s">
        <v>12978</v>
      </c>
      <c r="G6886" s="3" t="s">
        <v>12979</v>
      </c>
      <c r="H6886" s="3"/>
    </row>
    <row r="6887" ht="15.75" customHeight="1">
      <c r="A6887" s="2">
        <v>45756.0</v>
      </c>
      <c r="B6887" s="3" t="s">
        <v>13</v>
      </c>
      <c r="C6887" s="3" t="s">
        <v>169</v>
      </c>
      <c r="D6887" s="3" t="s">
        <v>38</v>
      </c>
      <c r="E6887" s="3" t="s">
        <v>20</v>
      </c>
      <c r="F6887" s="3" t="s">
        <v>3957</v>
      </c>
      <c r="G6887" s="3" t="s">
        <v>12980</v>
      </c>
      <c r="H6887" s="3"/>
    </row>
    <row r="6888" ht="15.75" customHeight="1">
      <c r="A6888" s="2">
        <v>45756.0</v>
      </c>
      <c r="B6888" s="3" t="s">
        <v>13</v>
      </c>
      <c r="C6888" s="3" t="s">
        <v>37</v>
      </c>
      <c r="D6888" s="3" t="s">
        <v>63</v>
      </c>
      <c r="E6888" s="3" t="s">
        <v>15</v>
      </c>
      <c r="F6888" s="3" t="s">
        <v>12981</v>
      </c>
      <c r="G6888" s="3" t="s">
        <v>12982</v>
      </c>
      <c r="H6888" s="3"/>
    </row>
    <row r="6889" ht="15.75" customHeight="1">
      <c r="A6889" s="2">
        <v>45756.0</v>
      </c>
      <c r="B6889" s="3" t="s">
        <v>13</v>
      </c>
      <c r="C6889" s="3" t="s">
        <v>37</v>
      </c>
      <c r="D6889" s="3" t="s">
        <v>38</v>
      </c>
      <c r="E6889" s="3" t="s">
        <v>20</v>
      </c>
      <c r="F6889" s="3" t="s">
        <v>12983</v>
      </c>
      <c r="G6889" s="3" t="s">
        <v>12984</v>
      </c>
      <c r="H6889" s="3"/>
    </row>
    <row r="6890" ht="15.75" customHeight="1">
      <c r="A6890" s="2">
        <v>45756.0</v>
      </c>
      <c r="B6890" s="3" t="s">
        <v>13</v>
      </c>
      <c r="C6890" s="3" t="s">
        <v>29</v>
      </c>
      <c r="D6890" s="3" t="s">
        <v>38</v>
      </c>
      <c r="E6890" s="3" t="s">
        <v>20</v>
      </c>
      <c r="F6890" s="3" t="s">
        <v>12985</v>
      </c>
      <c r="G6890" s="3" t="s">
        <v>12986</v>
      </c>
      <c r="H6890" s="3"/>
    </row>
    <row r="6891" ht="15.75" customHeight="1">
      <c r="A6891" s="2">
        <v>45756.0</v>
      </c>
      <c r="B6891" s="3" t="s">
        <v>13</v>
      </c>
      <c r="C6891" s="3" t="s">
        <v>29</v>
      </c>
      <c r="D6891" s="3" t="s">
        <v>68</v>
      </c>
      <c r="E6891" s="3" t="s">
        <v>59</v>
      </c>
      <c r="F6891" s="3" t="s">
        <v>12987</v>
      </c>
      <c r="G6891" s="3" t="s">
        <v>12988</v>
      </c>
      <c r="H6891" s="3"/>
    </row>
    <row r="6892" ht="15.75" customHeight="1">
      <c r="A6892" s="2">
        <v>45756.0</v>
      </c>
      <c r="B6892" s="3" t="s">
        <v>13</v>
      </c>
      <c r="C6892" s="3" t="s">
        <v>18</v>
      </c>
      <c r="D6892" s="3" t="s">
        <v>38</v>
      </c>
      <c r="E6892" s="3" t="s">
        <v>20</v>
      </c>
      <c r="F6892" s="3" t="s">
        <v>12989</v>
      </c>
      <c r="G6892" s="3" t="s">
        <v>12990</v>
      </c>
      <c r="H6892" s="3"/>
    </row>
    <row r="6893" ht="15.75" customHeight="1">
      <c r="A6893" s="2">
        <v>45756.0</v>
      </c>
      <c r="B6893" s="3" t="s">
        <v>13</v>
      </c>
      <c r="C6893" s="3" t="s">
        <v>18</v>
      </c>
      <c r="D6893" s="3" t="s">
        <v>23</v>
      </c>
      <c r="E6893" s="3" t="s">
        <v>59</v>
      </c>
      <c r="F6893" s="3" t="s">
        <v>12991</v>
      </c>
      <c r="G6893" s="3" t="s">
        <v>12992</v>
      </c>
      <c r="H6893" s="3"/>
    </row>
    <row r="6894" ht="15.75" customHeight="1">
      <c r="A6894" s="2">
        <v>45756.0</v>
      </c>
      <c r="B6894" s="3" t="s">
        <v>57</v>
      </c>
      <c r="C6894" s="3" t="s">
        <v>58</v>
      </c>
      <c r="D6894" s="3" t="s">
        <v>34</v>
      </c>
      <c r="E6894" s="3" t="s">
        <v>59</v>
      </c>
      <c r="F6894" s="3" t="s">
        <v>11775</v>
      </c>
      <c r="G6894" s="3" t="s">
        <v>12993</v>
      </c>
      <c r="H6894" s="3"/>
    </row>
    <row r="6895" ht="15.75" customHeight="1">
      <c r="A6895" s="2">
        <v>45756.0</v>
      </c>
      <c r="B6895" s="3" t="s">
        <v>13</v>
      </c>
      <c r="C6895" s="3" t="s">
        <v>18</v>
      </c>
      <c r="D6895" s="3" t="s">
        <v>68</v>
      </c>
      <c r="E6895" s="3" t="s">
        <v>59</v>
      </c>
      <c r="F6895" s="3" t="s">
        <v>12994</v>
      </c>
      <c r="G6895" s="3" t="s">
        <v>12995</v>
      </c>
      <c r="H6895" s="3"/>
    </row>
    <row r="6896" ht="15.75" customHeight="1">
      <c r="A6896" s="2">
        <v>45756.0</v>
      </c>
      <c r="B6896" s="3" t="s">
        <v>13</v>
      </c>
      <c r="C6896" s="3" t="s">
        <v>169</v>
      </c>
      <c r="D6896" s="3" t="s">
        <v>63</v>
      </c>
      <c r="E6896" s="3" t="s">
        <v>20</v>
      </c>
      <c r="F6896" s="3" t="s">
        <v>12996</v>
      </c>
      <c r="G6896" s="3" t="s">
        <v>12997</v>
      </c>
      <c r="H6896" s="3"/>
    </row>
    <row r="6897" ht="15.75" customHeight="1">
      <c r="A6897" s="2">
        <v>45756.0</v>
      </c>
      <c r="B6897" s="3" t="s">
        <v>57</v>
      </c>
      <c r="C6897" s="3" t="s">
        <v>58</v>
      </c>
      <c r="D6897" s="3" t="s">
        <v>34</v>
      </c>
      <c r="E6897" s="3" t="s">
        <v>20</v>
      </c>
      <c r="F6897" s="3" t="s">
        <v>8961</v>
      </c>
      <c r="G6897" s="3" t="s">
        <v>12998</v>
      </c>
      <c r="H6897" s="3"/>
    </row>
    <row r="6898" ht="15.75" customHeight="1">
      <c r="A6898" s="2">
        <v>45756.0</v>
      </c>
      <c r="B6898" s="3" t="s">
        <v>57</v>
      </c>
      <c r="C6898" s="3" t="s">
        <v>71</v>
      </c>
      <c r="D6898" s="3" t="s">
        <v>19</v>
      </c>
      <c r="E6898" s="3" t="s">
        <v>59</v>
      </c>
      <c r="F6898" s="3" t="s">
        <v>12999</v>
      </c>
      <c r="G6898" s="3" t="s">
        <v>4514</v>
      </c>
      <c r="H6898" s="3"/>
    </row>
    <row r="6899" ht="15.75" customHeight="1">
      <c r="A6899" s="2">
        <v>45756.0</v>
      </c>
      <c r="B6899" s="3" t="s">
        <v>57</v>
      </c>
      <c r="C6899" s="4" t="s">
        <v>62</v>
      </c>
      <c r="D6899" s="3" t="s">
        <v>34</v>
      </c>
      <c r="E6899" s="3" t="s">
        <v>20</v>
      </c>
      <c r="F6899" s="3" t="s">
        <v>13000</v>
      </c>
      <c r="G6899" s="3" t="s">
        <v>13001</v>
      </c>
      <c r="H6899" s="3"/>
    </row>
    <row r="6900" ht="15.75" customHeight="1">
      <c r="A6900" s="2">
        <v>45756.0</v>
      </c>
      <c r="B6900" s="3" t="s">
        <v>13</v>
      </c>
      <c r="C6900" s="3" t="s">
        <v>18</v>
      </c>
      <c r="D6900" s="3" t="s">
        <v>23</v>
      </c>
      <c r="E6900" s="3" t="s">
        <v>59</v>
      </c>
      <c r="F6900" s="3" t="s">
        <v>13002</v>
      </c>
      <c r="G6900" s="3" t="s">
        <v>13003</v>
      </c>
      <c r="H6900" s="3"/>
    </row>
    <row r="6901" ht="15.75" customHeight="1">
      <c r="A6901" s="2">
        <v>45756.0</v>
      </c>
      <c r="B6901" s="3" t="s">
        <v>57</v>
      </c>
      <c r="C6901" s="3" t="s">
        <v>85</v>
      </c>
      <c r="D6901" s="3" t="s">
        <v>38</v>
      </c>
      <c r="E6901" s="3" t="s">
        <v>59</v>
      </c>
      <c r="F6901" s="3" t="s">
        <v>13004</v>
      </c>
      <c r="G6901" s="3" t="s">
        <v>13005</v>
      </c>
      <c r="H6901" s="3"/>
    </row>
    <row r="6902" ht="15.75" customHeight="1">
      <c r="A6902" s="2">
        <v>45756.0</v>
      </c>
      <c r="B6902" s="3" t="s">
        <v>57</v>
      </c>
      <c r="C6902" s="3" t="s">
        <v>85</v>
      </c>
      <c r="D6902" s="3" t="s">
        <v>26</v>
      </c>
      <c r="E6902" s="3" t="s">
        <v>59</v>
      </c>
      <c r="F6902" s="3" t="s">
        <v>13006</v>
      </c>
      <c r="G6902" s="3" t="s">
        <v>13007</v>
      </c>
      <c r="H6902" s="3"/>
    </row>
    <row r="6903" ht="15.75" customHeight="1">
      <c r="A6903" s="2">
        <v>45756.0</v>
      </c>
      <c r="B6903" s="3" t="s">
        <v>57</v>
      </c>
      <c r="C6903" s="3" t="s">
        <v>85</v>
      </c>
      <c r="D6903" s="3" t="s">
        <v>38</v>
      </c>
      <c r="E6903" s="3" t="s">
        <v>59</v>
      </c>
      <c r="F6903" s="3" t="s">
        <v>5605</v>
      </c>
      <c r="G6903" s="3" t="s">
        <v>13008</v>
      </c>
      <c r="H6903" s="3"/>
    </row>
    <row r="6904" ht="15.75" customHeight="1">
      <c r="A6904" s="2">
        <v>45756.0</v>
      </c>
      <c r="B6904" s="3" t="s">
        <v>57</v>
      </c>
      <c r="C6904" s="3" t="s">
        <v>85</v>
      </c>
      <c r="D6904" s="3" t="s">
        <v>26</v>
      </c>
      <c r="E6904" s="3" t="s">
        <v>59</v>
      </c>
      <c r="F6904" s="3" t="s">
        <v>12248</v>
      </c>
      <c r="G6904" s="3" t="s">
        <v>13009</v>
      </c>
      <c r="H6904" s="3"/>
    </row>
    <row r="6905" ht="15.75" customHeight="1">
      <c r="A6905" s="2">
        <v>45756.0</v>
      </c>
      <c r="B6905" s="3" t="s">
        <v>57</v>
      </c>
      <c r="C6905" s="3" t="s">
        <v>80</v>
      </c>
      <c r="D6905" s="3" t="s">
        <v>19</v>
      </c>
      <c r="E6905" s="3" t="s">
        <v>59</v>
      </c>
      <c r="F6905" s="3" t="s">
        <v>13010</v>
      </c>
      <c r="G6905" s="3" t="s">
        <v>13011</v>
      </c>
      <c r="H6905" s="3"/>
    </row>
    <row r="6906" ht="15.75" customHeight="1">
      <c r="A6906" s="2">
        <v>45756.0</v>
      </c>
      <c r="B6906" s="3" t="s">
        <v>57</v>
      </c>
      <c r="C6906" s="3" t="s">
        <v>80</v>
      </c>
      <c r="D6906" s="3" t="s">
        <v>9</v>
      </c>
      <c r="E6906" s="3" t="s">
        <v>59</v>
      </c>
      <c r="F6906" s="3" t="s">
        <v>13012</v>
      </c>
      <c r="G6906" s="3" t="s">
        <v>11344</v>
      </c>
      <c r="H6906" s="3"/>
    </row>
    <row r="6907" ht="15.75" customHeight="1">
      <c r="A6907" s="2">
        <v>45756.0</v>
      </c>
      <c r="B6907" s="3" t="s">
        <v>57</v>
      </c>
      <c r="C6907" s="3" t="s">
        <v>80</v>
      </c>
      <c r="D6907" s="3" t="s">
        <v>34</v>
      </c>
      <c r="E6907" s="3" t="s">
        <v>20</v>
      </c>
      <c r="F6907" s="3" t="s">
        <v>13013</v>
      </c>
      <c r="G6907" s="3" t="s">
        <v>7298</v>
      </c>
      <c r="H6907" s="3"/>
    </row>
    <row r="6908" ht="15.75" customHeight="1">
      <c r="A6908" s="2">
        <v>45756.0</v>
      </c>
      <c r="B6908" s="3" t="s">
        <v>57</v>
      </c>
      <c r="C6908" s="3" t="s">
        <v>80</v>
      </c>
      <c r="D6908" s="3" t="s">
        <v>68</v>
      </c>
      <c r="E6908" s="3" t="s">
        <v>59</v>
      </c>
      <c r="F6908" s="3" t="s">
        <v>13014</v>
      </c>
      <c r="G6908" s="3" t="s">
        <v>13015</v>
      </c>
      <c r="H6908" s="3"/>
    </row>
    <row r="6909" ht="15.75" customHeight="1">
      <c r="A6909" s="2">
        <v>45756.0</v>
      </c>
      <c r="B6909" s="3" t="s">
        <v>57</v>
      </c>
      <c r="C6909" s="3" t="s">
        <v>80</v>
      </c>
      <c r="D6909" s="3" t="s">
        <v>68</v>
      </c>
      <c r="E6909" s="3" t="s">
        <v>59</v>
      </c>
      <c r="F6909" s="3" t="s">
        <v>13016</v>
      </c>
      <c r="G6909" s="3" t="s">
        <v>13017</v>
      </c>
      <c r="H6909" s="3"/>
    </row>
    <row r="6910" ht="15.75" customHeight="1">
      <c r="A6910" s="2">
        <v>45756.0</v>
      </c>
      <c r="B6910" s="3" t="s">
        <v>57</v>
      </c>
      <c r="C6910" s="3" t="s">
        <v>71</v>
      </c>
      <c r="D6910" s="3" t="s">
        <v>68</v>
      </c>
      <c r="E6910" s="3" t="s">
        <v>59</v>
      </c>
      <c r="F6910" s="3" t="s">
        <v>13018</v>
      </c>
      <c r="G6910" s="3" t="s">
        <v>13019</v>
      </c>
      <c r="H6910" s="3"/>
    </row>
    <row r="6911" ht="15.75" customHeight="1">
      <c r="A6911" s="2">
        <v>45756.0</v>
      </c>
      <c r="B6911" s="3" t="s">
        <v>57</v>
      </c>
      <c r="C6911" s="3" t="s">
        <v>71</v>
      </c>
      <c r="D6911" s="3" t="s">
        <v>26</v>
      </c>
      <c r="E6911" s="3" t="s">
        <v>59</v>
      </c>
      <c r="F6911" s="3" t="s">
        <v>13020</v>
      </c>
      <c r="G6911" s="3" t="s">
        <v>13021</v>
      </c>
      <c r="H6911" s="3"/>
    </row>
    <row r="6912" ht="15.75" customHeight="1">
      <c r="A6912" s="2">
        <v>45756.0</v>
      </c>
      <c r="B6912" s="3" t="s">
        <v>57</v>
      </c>
      <c r="C6912" s="3" t="s">
        <v>71</v>
      </c>
      <c r="D6912" s="3" t="s">
        <v>23</v>
      </c>
      <c r="E6912" s="3" t="s">
        <v>59</v>
      </c>
      <c r="F6912" s="3" t="s">
        <v>13022</v>
      </c>
      <c r="G6912" s="3" t="s">
        <v>13023</v>
      </c>
      <c r="H6912" s="3"/>
    </row>
    <row r="6913" ht="15.75" customHeight="1">
      <c r="A6913" s="2">
        <v>45756.0</v>
      </c>
      <c r="B6913" s="3" t="s">
        <v>57</v>
      </c>
      <c r="C6913" s="4" t="s">
        <v>62</v>
      </c>
      <c r="D6913" s="3" t="s">
        <v>63</v>
      </c>
      <c r="E6913" s="3" t="s">
        <v>59</v>
      </c>
      <c r="F6913" s="3" t="s">
        <v>13024</v>
      </c>
      <c r="G6913" s="3" t="s">
        <v>13025</v>
      </c>
      <c r="H6913" s="3"/>
    </row>
    <row r="6914" ht="15.75" customHeight="1">
      <c r="A6914" s="2">
        <v>45756.0</v>
      </c>
      <c r="B6914" s="3" t="s">
        <v>57</v>
      </c>
      <c r="C6914" s="4" t="s">
        <v>62</v>
      </c>
      <c r="D6914" s="3" t="s">
        <v>38</v>
      </c>
      <c r="E6914" s="3" t="s">
        <v>59</v>
      </c>
      <c r="F6914" s="3" t="s">
        <v>13026</v>
      </c>
      <c r="G6914" s="3" t="s">
        <v>13027</v>
      </c>
      <c r="H6914" s="3"/>
    </row>
    <row r="6915" ht="15.75" customHeight="1">
      <c r="A6915" s="2">
        <v>45756.0</v>
      </c>
      <c r="B6915" s="3" t="s">
        <v>57</v>
      </c>
      <c r="C6915" s="4" t="s">
        <v>62</v>
      </c>
      <c r="D6915" s="3" t="s">
        <v>19</v>
      </c>
      <c r="E6915" s="3" t="s">
        <v>59</v>
      </c>
      <c r="F6915" s="3" t="s">
        <v>13028</v>
      </c>
      <c r="G6915" s="3" t="s">
        <v>13029</v>
      </c>
      <c r="H6915" s="3"/>
    </row>
    <row r="6916" ht="15.75" customHeight="1">
      <c r="A6916" s="2">
        <v>45756.0</v>
      </c>
      <c r="B6916" s="3" t="s">
        <v>13</v>
      </c>
      <c r="C6916" s="3" t="s">
        <v>14</v>
      </c>
      <c r="D6916" s="3" t="s">
        <v>38</v>
      </c>
      <c r="E6916" s="3" t="s">
        <v>59</v>
      </c>
      <c r="F6916" s="3" t="s">
        <v>4518</v>
      </c>
      <c r="G6916" s="3" t="s">
        <v>13030</v>
      </c>
      <c r="H6916" s="3"/>
    </row>
    <row r="6917" ht="15.75" customHeight="1">
      <c r="A6917" s="2">
        <v>45756.0</v>
      </c>
      <c r="B6917" s="3" t="s">
        <v>7</v>
      </c>
      <c r="C6917" s="3" t="s">
        <v>8</v>
      </c>
      <c r="D6917" s="3" t="s">
        <v>68</v>
      </c>
      <c r="E6917" s="3" t="s">
        <v>20</v>
      </c>
      <c r="F6917" s="3" t="s">
        <v>13031</v>
      </c>
      <c r="G6917" s="3" t="s">
        <v>13032</v>
      </c>
      <c r="H6917" s="3"/>
    </row>
    <row r="6918" ht="15.75" customHeight="1">
      <c r="A6918" s="2">
        <v>45756.0</v>
      </c>
      <c r="B6918" s="3" t="s">
        <v>13</v>
      </c>
      <c r="C6918" s="3" t="s">
        <v>14</v>
      </c>
      <c r="D6918" s="3" t="s">
        <v>34</v>
      </c>
      <c r="E6918" s="3" t="s">
        <v>20</v>
      </c>
      <c r="F6918" s="3" t="s">
        <v>13033</v>
      </c>
      <c r="G6918" s="3" t="s">
        <v>1890</v>
      </c>
      <c r="H6918" s="3"/>
    </row>
    <row r="6919" ht="15.75" customHeight="1">
      <c r="A6919" s="2">
        <v>45756.0</v>
      </c>
      <c r="B6919" s="3" t="s">
        <v>7</v>
      </c>
      <c r="C6919" s="3" t="s">
        <v>126</v>
      </c>
      <c r="D6919" s="3" t="s">
        <v>38</v>
      </c>
      <c r="E6919" s="3" t="s">
        <v>20</v>
      </c>
      <c r="F6919" s="3" t="s">
        <v>13034</v>
      </c>
      <c r="G6919" s="3" t="s">
        <v>13035</v>
      </c>
      <c r="H6919" s="3"/>
    </row>
    <row r="6920" ht="15.75" customHeight="1">
      <c r="A6920" s="2">
        <v>45756.0</v>
      </c>
      <c r="B6920" s="3" t="s">
        <v>7</v>
      </c>
      <c r="C6920" s="3" t="s">
        <v>126</v>
      </c>
      <c r="D6920" s="3" t="s">
        <v>26</v>
      </c>
      <c r="E6920" s="3" t="s">
        <v>109</v>
      </c>
      <c r="F6920" s="3" t="s">
        <v>13036</v>
      </c>
      <c r="G6920" s="3" t="s">
        <v>13037</v>
      </c>
      <c r="H6920" s="3"/>
    </row>
    <row r="6921" ht="15.75" customHeight="1">
      <c r="A6921" s="2">
        <v>45756.0</v>
      </c>
      <c r="B6921" s="3" t="s">
        <v>7</v>
      </c>
      <c r="C6921" s="3" t="s">
        <v>126</v>
      </c>
      <c r="D6921" s="3" t="s">
        <v>68</v>
      </c>
      <c r="E6921" s="3" t="s">
        <v>20</v>
      </c>
      <c r="F6921" s="3" t="s">
        <v>13038</v>
      </c>
      <c r="G6921" s="3" t="s">
        <v>13039</v>
      </c>
      <c r="H6921" s="3"/>
    </row>
    <row r="6922" ht="15.75" customHeight="1">
      <c r="A6922" s="2">
        <v>45756.0</v>
      </c>
      <c r="B6922" s="3" t="s">
        <v>7</v>
      </c>
      <c r="C6922" s="3" t="s">
        <v>118</v>
      </c>
      <c r="D6922" s="3" t="s">
        <v>38</v>
      </c>
      <c r="E6922" s="3" t="s">
        <v>20</v>
      </c>
      <c r="F6922" s="3" t="s">
        <v>113</v>
      </c>
      <c r="G6922" s="3" t="s">
        <v>13040</v>
      </c>
      <c r="H6922" s="3"/>
    </row>
    <row r="6923" ht="15.75" customHeight="1">
      <c r="A6923" s="2">
        <v>45756.0</v>
      </c>
      <c r="B6923" s="3" t="s">
        <v>7</v>
      </c>
      <c r="C6923" s="3" t="s">
        <v>118</v>
      </c>
      <c r="D6923" s="3" t="s">
        <v>19</v>
      </c>
      <c r="E6923" s="3" t="s">
        <v>15</v>
      </c>
      <c r="F6923" s="3" t="s">
        <v>13041</v>
      </c>
      <c r="G6923" s="3" t="s">
        <v>13042</v>
      </c>
      <c r="H6923" s="3"/>
    </row>
    <row r="6924" ht="15.75" customHeight="1">
      <c r="A6924" s="2">
        <v>45756.0</v>
      </c>
      <c r="B6924" s="3" t="s">
        <v>7</v>
      </c>
      <c r="C6924" s="3" t="s">
        <v>118</v>
      </c>
      <c r="D6924" s="3" t="s">
        <v>9</v>
      </c>
      <c r="E6924" s="3" t="s">
        <v>101</v>
      </c>
      <c r="F6924" s="3" t="s">
        <v>13043</v>
      </c>
      <c r="G6924" s="3" t="s">
        <v>13044</v>
      </c>
      <c r="H6924" s="3"/>
    </row>
    <row r="6925" ht="15.75" customHeight="1">
      <c r="A6925" s="2">
        <v>45756.0</v>
      </c>
      <c r="B6925" s="3" t="s">
        <v>7</v>
      </c>
      <c r="C6925" s="3" t="s">
        <v>131</v>
      </c>
      <c r="D6925" s="3" t="s">
        <v>34</v>
      </c>
      <c r="E6925" s="3" t="s">
        <v>15</v>
      </c>
      <c r="F6925" s="3" t="s">
        <v>13045</v>
      </c>
      <c r="G6925" s="3" t="s">
        <v>13046</v>
      </c>
      <c r="H6925" s="3"/>
    </row>
    <row r="6926" ht="15.75" customHeight="1">
      <c r="A6926" s="2">
        <v>45756.0</v>
      </c>
      <c r="B6926" s="3" t="s">
        <v>7</v>
      </c>
      <c r="C6926" s="3" t="s">
        <v>118</v>
      </c>
      <c r="D6926" s="3" t="s">
        <v>26</v>
      </c>
      <c r="E6926" s="3" t="s">
        <v>10</v>
      </c>
      <c r="F6926" s="3" t="s">
        <v>13047</v>
      </c>
      <c r="G6926" s="3" t="s">
        <v>13048</v>
      </c>
      <c r="H6926" s="3"/>
    </row>
    <row r="6927" ht="15.75" customHeight="1">
      <c r="A6927" s="2">
        <v>45756.0</v>
      </c>
      <c r="B6927" s="3" t="s">
        <v>7</v>
      </c>
      <c r="C6927" s="3" t="s">
        <v>106</v>
      </c>
      <c r="D6927" s="3" t="s">
        <v>34</v>
      </c>
      <c r="E6927" s="3" t="s">
        <v>101</v>
      </c>
      <c r="F6927" s="3" t="s">
        <v>13049</v>
      </c>
      <c r="G6927" s="3" t="s">
        <v>13050</v>
      </c>
      <c r="H6927" s="3"/>
    </row>
    <row r="6928" ht="15.75" customHeight="1">
      <c r="A6928" s="2">
        <v>45756.0</v>
      </c>
      <c r="B6928" s="3" t="s">
        <v>7</v>
      </c>
      <c r="C6928" s="3" t="s">
        <v>106</v>
      </c>
      <c r="D6928" s="3" t="s">
        <v>63</v>
      </c>
      <c r="E6928" s="3" t="s">
        <v>20</v>
      </c>
      <c r="F6928" s="3" t="s">
        <v>13051</v>
      </c>
      <c r="G6928" s="3" t="s">
        <v>13052</v>
      </c>
      <c r="H6928" s="3"/>
    </row>
    <row r="6929" ht="15.75" customHeight="1">
      <c r="A6929" s="2">
        <v>45756.0</v>
      </c>
      <c r="B6929" s="3" t="s">
        <v>7</v>
      </c>
      <c r="C6929" s="3" t="s">
        <v>106</v>
      </c>
      <c r="D6929" s="3" t="s">
        <v>68</v>
      </c>
      <c r="E6929" s="3" t="s">
        <v>20</v>
      </c>
      <c r="F6929" s="3" t="s">
        <v>13053</v>
      </c>
      <c r="G6929" s="3" t="s">
        <v>894</v>
      </c>
      <c r="H6929" s="3"/>
    </row>
    <row r="6930" ht="15.75" customHeight="1">
      <c r="A6930" s="2">
        <v>45756.0</v>
      </c>
      <c r="B6930" s="3" t="s">
        <v>7</v>
      </c>
      <c r="C6930" s="3" t="s">
        <v>8</v>
      </c>
      <c r="D6930" s="3" t="s">
        <v>19</v>
      </c>
      <c r="E6930" s="3" t="s">
        <v>20</v>
      </c>
      <c r="F6930" s="3" t="s">
        <v>13054</v>
      </c>
      <c r="G6930" s="3" t="s">
        <v>13055</v>
      </c>
      <c r="H6930" s="3"/>
    </row>
    <row r="6931" ht="15.75" customHeight="1">
      <c r="A6931" s="2">
        <v>45756.0</v>
      </c>
      <c r="B6931" s="3" t="s">
        <v>7</v>
      </c>
      <c r="C6931" s="3" t="s">
        <v>8</v>
      </c>
      <c r="D6931" s="3" t="s">
        <v>38</v>
      </c>
      <c r="E6931" s="3" t="s">
        <v>15</v>
      </c>
      <c r="F6931" s="3" t="s">
        <v>13056</v>
      </c>
      <c r="G6931" s="3" t="s">
        <v>13057</v>
      </c>
      <c r="H6931" s="3"/>
    </row>
    <row r="6932" ht="15.75" customHeight="1">
      <c r="A6932" s="2">
        <v>45756.0</v>
      </c>
      <c r="B6932" s="3" t="s">
        <v>7</v>
      </c>
      <c r="C6932" s="3" t="s">
        <v>8</v>
      </c>
      <c r="D6932" s="3" t="s">
        <v>63</v>
      </c>
      <c r="E6932" s="3" t="s">
        <v>59</v>
      </c>
      <c r="F6932" s="3" t="s">
        <v>13058</v>
      </c>
      <c r="G6932" s="3" t="s">
        <v>13059</v>
      </c>
      <c r="H6932" s="3"/>
    </row>
    <row r="6933" ht="15.75" customHeight="1">
      <c r="A6933" s="2">
        <v>45756.0</v>
      </c>
      <c r="B6933" s="3" t="s">
        <v>7</v>
      </c>
      <c r="C6933" s="3" t="s">
        <v>118</v>
      </c>
      <c r="D6933" s="3" t="s">
        <v>63</v>
      </c>
      <c r="E6933" s="3" t="s">
        <v>20</v>
      </c>
      <c r="F6933" s="3" t="s">
        <v>13060</v>
      </c>
      <c r="G6933" s="3" t="s">
        <v>13061</v>
      </c>
      <c r="H6933" s="3"/>
    </row>
    <row r="6934" ht="15.75" customHeight="1">
      <c r="A6934" s="2">
        <v>45756.0</v>
      </c>
      <c r="B6934" s="3" t="s">
        <v>7</v>
      </c>
      <c r="C6934" s="3" t="s">
        <v>131</v>
      </c>
      <c r="D6934" s="3" t="s">
        <v>23</v>
      </c>
      <c r="E6934" s="3" t="s">
        <v>20</v>
      </c>
      <c r="F6934" s="3" t="s">
        <v>13062</v>
      </c>
      <c r="G6934" s="3" t="s">
        <v>13063</v>
      </c>
      <c r="H6934" s="3"/>
    </row>
    <row r="6935" ht="15.75" customHeight="1">
      <c r="A6935" s="2">
        <v>45756.0</v>
      </c>
      <c r="B6935" s="3" t="s">
        <v>7</v>
      </c>
      <c r="C6935" s="3" t="s">
        <v>8</v>
      </c>
      <c r="D6935" s="3" t="s">
        <v>34</v>
      </c>
      <c r="E6935" s="3" t="s">
        <v>15</v>
      </c>
      <c r="F6935" s="3" t="s">
        <v>13064</v>
      </c>
      <c r="G6935" s="3" t="s">
        <v>13065</v>
      </c>
      <c r="H6935" s="3"/>
    </row>
    <row r="6936" ht="15.75" customHeight="1">
      <c r="A6936" s="2">
        <v>45756.0</v>
      </c>
      <c r="B6936" s="3" t="s">
        <v>92</v>
      </c>
      <c r="C6936" s="3" t="s">
        <v>158</v>
      </c>
      <c r="D6936" s="3" t="s">
        <v>26</v>
      </c>
      <c r="E6936" s="3" t="s">
        <v>20</v>
      </c>
      <c r="F6936" s="3" t="s">
        <v>13066</v>
      </c>
      <c r="G6936" s="3" t="s">
        <v>10033</v>
      </c>
      <c r="H6936" s="3"/>
    </row>
    <row r="6937" ht="15.75" customHeight="1">
      <c r="A6937" s="2">
        <v>45756.0</v>
      </c>
      <c r="B6937" s="3" t="s">
        <v>7</v>
      </c>
      <c r="C6937" s="3" t="s">
        <v>131</v>
      </c>
      <c r="D6937" s="3" t="s">
        <v>23</v>
      </c>
      <c r="E6937" s="3" t="s">
        <v>20</v>
      </c>
      <c r="F6937" s="3" t="s">
        <v>3962</v>
      </c>
      <c r="G6937" s="3" t="s">
        <v>13067</v>
      </c>
      <c r="H6937" s="3"/>
    </row>
    <row r="6938" ht="15.75" customHeight="1">
      <c r="A6938" s="2">
        <v>45756.0</v>
      </c>
      <c r="B6938" s="3" t="s">
        <v>92</v>
      </c>
      <c r="C6938" s="3" t="s">
        <v>93</v>
      </c>
      <c r="D6938" s="3" t="s">
        <v>38</v>
      </c>
      <c r="E6938" s="3" t="s">
        <v>20</v>
      </c>
      <c r="F6938" s="3" t="s">
        <v>5214</v>
      </c>
      <c r="G6938" s="3" t="s">
        <v>13068</v>
      </c>
      <c r="H6938" s="3"/>
    </row>
    <row r="6939" ht="15.75" customHeight="1">
      <c r="A6939" s="2">
        <v>45756.0</v>
      </c>
      <c r="B6939" s="3" t="s">
        <v>92</v>
      </c>
      <c r="C6939" s="3" t="s">
        <v>93</v>
      </c>
      <c r="D6939" s="3" t="s">
        <v>63</v>
      </c>
      <c r="E6939" s="3" t="s">
        <v>15</v>
      </c>
      <c r="F6939" s="3" t="s">
        <v>13069</v>
      </c>
      <c r="G6939" s="3" t="s">
        <v>13070</v>
      </c>
      <c r="H6939" s="3"/>
    </row>
    <row r="6940" ht="15.75" customHeight="1">
      <c r="A6940" s="2">
        <v>45756.0</v>
      </c>
      <c r="B6940" s="3" t="s">
        <v>92</v>
      </c>
      <c r="C6940" s="3" t="s">
        <v>93</v>
      </c>
      <c r="D6940" s="3" t="s">
        <v>9</v>
      </c>
      <c r="E6940" s="3" t="s">
        <v>15</v>
      </c>
      <c r="F6940" s="3" t="s">
        <v>13071</v>
      </c>
      <c r="G6940" s="3" t="s">
        <v>13072</v>
      </c>
      <c r="H6940" s="3"/>
    </row>
    <row r="6941" ht="15.75" customHeight="1">
      <c r="A6941" s="2">
        <v>45756.0</v>
      </c>
      <c r="B6941" s="3" t="s">
        <v>92</v>
      </c>
      <c r="C6941" s="3" t="s">
        <v>93</v>
      </c>
      <c r="D6941" s="3" t="s">
        <v>26</v>
      </c>
      <c r="E6941" s="3" t="s">
        <v>20</v>
      </c>
      <c r="F6941" s="3" t="s">
        <v>12602</v>
      </c>
      <c r="G6941" s="3" t="s">
        <v>13073</v>
      </c>
      <c r="H6941" s="3"/>
    </row>
    <row r="6942" ht="15.75" customHeight="1">
      <c r="A6942" s="2">
        <v>45756.0</v>
      </c>
      <c r="B6942" s="3" t="s">
        <v>92</v>
      </c>
      <c r="C6942" s="3" t="s">
        <v>98</v>
      </c>
      <c r="D6942" s="3" t="s">
        <v>68</v>
      </c>
      <c r="E6942" s="3" t="s">
        <v>59</v>
      </c>
      <c r="F6942" s="3" t="s">
        <v>13074</v>
      </c>
      <c r="G6942" s="3" t="s">
        <v>1494</v>
      </c>
      <c r="H6942" s="3"/>
    </row>
    <row r="6943" ht="15.75" customHeight="1">
      <c r="A6943" s="2">
        <v>45756.0</v>
      </c>
      <c r="B6943" s="3" t="s">
        <v>92</v>
      </c>
      <c r="C6943" s="3" t="s">
        <v>98</v>
      </c>
      <c r="D6943" s="3" t="s">
        <v>23</v>
      </c>
      <c r="E6943" s="3" t="s">
        <v>20</v>
      </c>
      <c r="F6943" s="3" t="s">
        <v>13075</v>
      </c>
      <c r="G6943" s="3" t="s">
        <v>13076</v>
      </c>
      <c r="H6943" s="3"/>
    </row>
    <row r="6944" ht="15.75" customHeight="1">
      <c r="A6944" s="2">
        <v>45756.0</v>
      </c>
      <c r="B6944" s="3" t="s">
        <v>92</v>
      </c>
      <c r="C6944" s="3" t="s">
        <v>98</v>
      </c>
      <c r="D6944" s="3" t="s">
        <v>63</v>
      </c>
      <c r="E6944" s="3" t="s">
        <v>59</v>
      </c>
      <c r="F6944" s="3" t="s">
        <v>13077</v>
      </c>
      <c r="G6944" s="3" t="s">
        <v>13078</v>
      </c>
      <c r="H6944" s="3"/>
    </row>
    <row r="6945" ht="15.75" customHeight="1">
      <c r="A6945" s="2">
        <v>45756.0</v>
      </c>
      <c r="B6945" s="3" t="s">
        <v>13</v>
      </c>
      <c r="C6945" s="3" t="s">
        <v>14</v>
      </c>
      <c r="D6945" s="3" t="s">
        <v>19</v>
      </c>
      <c r="E6945" s="3" t="s">
        <v>59</v>
      </c>
      <c r="F6945" s="3" t="s">
        <v>13079</v>
      </c>
      <c r="G6945" s="3" t="s">
        <v>13080</v>
      </c>
      <c r="H6945" s="3"/>
    </row>
    <row r="6946" ht="15.75" customHeight="1">
      <c r="A6946" s="2">
        <v>45756.0</v>
      </c>
      <c r="B6946" s="3" t="s">
        <v>92</v>
      </c>
      <c r="C6946" s="3" t="s">
        <v>144</v>
      </c>
      <c r="D6946" s="3" t="s">
        <v>34</v>
      </c>
      <c r="E6946" s="3" t="s">
        <v>15</v>
      </c>
      <c r="F6946" s="3" t="s">
        <v>13081</v>
      </c>
      <c r="G6946" s="3" t="s">
        <v>13082</v>
      </c>
      <c r="H6946" s="3"/>
    </row>
    <row r="6947" ht="15.75" customHeight="1">
      <c r="A6947" s="2">
        <v>45756.0</v>
      </c>
      <c r="B6947" s="3" t="s">
        <v>92</v>
      </c>
      <c r="C6947" s="3" t="s">
        <v>144</v>
      </c>
      <c r="D6947" s="3" t="s">
        <v>23</v>
      </c>
      <c r="E6947" s="3" t="s">
        <v>20</v>
      </c>
      <c r="F6947" s="3" t="s">
        <v>13083</v>
      </c>
      <c r="G6947" s="3" t="s">
        <v>9620</v>
      </c>
      <c r="H6947" s="3"/>
    </row>
    <row r="6948" ht="15.75" customHeight="1">
      <c r="A6948" s="2">
        <v>45756.0</v>
      </c>
      <c r="B6948" s="3" t="s">
        <v>92</v>
      </c>
      <c r="C6948" s="3" t="s">
        <v>144</v>
      </c>
      <c r="D6948" s="3" t="s">
        <v>19</v>
      </c>
      <c r="E6948" s="3" t="s">
        <v>20</v>
      </c>
      <c r="F6948" s="3" t="s">
        <v>604</v>
      </c>
      <c r="G6948" s="3" t="s">
        <v>13084</v>
      </c>
      <c r="H6948" s="3"/>
    </row>
    <row r="6949" ht="15.75" customHeight="1">
      <c r="A6949" s="2">
        <v>45756.0</v>
      </c>
      <c r="B6949" s="3" t="s">
        <v>92</v>
      </c>
      <c r="C6949" s="4" t="s">
        <v>149</v>
      </c>
      <c r="D6949" s="3" t="s">
        <v>38</v>
      </c>
      <c r="E6949" s="3" t="s">
        <v>20</v>
      </c>
      <c r="F6949" s="3" t="s">
        <v>13085</v>
      </c>
      <c r="G6949" s="3" t="s">
        <v>13086</v>
      </c>
      <c r="H6949" s="3"/>
    </row>
    <row r="6950" ht="15.75" customHeight="1">
      <c r="A6950" s="2">
        <v>45756.0</v>
      </c>
      <c r="B6950" s="3" t="s">
        <v>92</v>
      </c>
      <c r="C6950" s="4" t="s">
        <v>149</v>
      </c>
      <c r="D6950" s="3" t="s">
        <v>26</v>
      </c>
      <c r="E6950" s="3" t="s">
        <v>15</v>
      </c>
      <c r="F6950" s="3" t="s">
        <v>13087</v>
      </c>
      <c r="G6950" s="3" t="s">
        <v>13088</v>
      </c>
      <c r="H6950" s="3"/>
    </row>
    <row r="6951" ht="15.75" customHeight="1">
      <c r="A6951" s="2">
        <v>45756.0</v>
      </c>
      <c r="B6951" s="3" t="s">
        <v>92</v>
      </c>
      <c r="C6951" s="4" t="s">
        <v>149</v>
      </c>
      <c r="D6951" s="3" t="s">
        <v>63</v>
      </c>
      <c r="E6951" s="3" t="s">
        <v>20</v>
      </c>
      <c r="F6951" s="3" t="s">
        <v>13089</v>
      </c>
      <c r="G6951" s="3" t="s">
        <v>13090</v>
      </c>
      <c r="H6951" s="3"/>
    </row>
    <row r="6952" ht="15.75" customHeight="1">
      <c r="A6952" s="2">
        <v>45756.0</v>
      </c>
      <c r="B6952" s="3" t="s">
        <v>92</v>
      </c>
      <c r="C6952" s="3" t="s">
        <v>144</v>
      </c>
      <c r="D6952" s="3" t="s">
        <v>23</v>
      </c>
      <c r="E6952" s="3" t="s">
        <v>59</v>
      </c>
      <c r="F6952" s="3" t="s">
        <v>13091</v>
      </c>
      <c r="G6952" s="3" t="s">
        <v>13092</v>
      </c>
      <c r="H6952" s="3"/>
    </row>
    <row r="6953" ht="15.75" customHeight="1">
      <c r="A6953" s="2">
        <v>45756.0</v>
      </c>
      <c r="B6953" s="3" t="s">
        <v>92</v>
      </c>
      <c r="C6953" s="3" t="s">
        <v>158</v>
      </c>
      <c r="D6953" s="3" t="s">
        <v>9</v>
      </c>
      <c r="E6953" s="3" t="s">
        <v>15</v>
      </c>
      <c r="F6953" s="3" t="s">
        <v>13093</v>
      </c>
      <c r="G6953" s="3" t="s">
        <v>13094</v>
      </c>
      <c r="H6953" s="3"/>
    </row>
    <row r="6954" ht="15.75" customHeight="1">
      <c r="A6954" s="2">
        <v>45757.0</v>
      </c>
      <c r="B6954" s="3" t="s">
        <v>57</v>
      </c>
      <c r="C6954" s="3" t="s">
        <v>58</v>
      </c>
      <c r="D6954" s="3" t="s">
        <v>23</v>
      </c>
      <c r="E6954" s="3" t="s">
        <v>59</v>
      </c>
      <c r="F6954" s="3" t="s">
        <v>10779</v>
      </c>
      <c r="G6954" s="3" t="s">
        <v>13095</v>
      </c>
      <c r="H6954" s="3"/>
    </row>
    <row r="6955" ht="15.75" customHeight="1">
      <c r="A6955" s="2">
        <v>45757.0</v>
      </c>
      <c r="B6955" s="3" t="s">
        <v>57</v>
      </c>
      <c r="C6955" s="3" t="s">
        <v>58</v>
      </c>
      <c r="D6955" s="3" t="s">
        <v>26</v>
      </c>
      <c r="E6955" s="3" t="s">
        <v>59</v>
      </c>
      <c r="F6955" s="3" t="s">
        <v>7416</v>
      </c>
      <c r="G6955" s="3" t="s">
        <v>9904</v>
      </c>
      <c r="H6955" s="3"/>
    </row>
    <row r="6956" ht="15.75" customHeight="1">
      <c r="A6956" s="2">
        <v>45757.0</v>
      </c>
      <c r="B6956" s="3" t="s">
        <v>57</v>
      </c>
      <c r="C6956" s="3" t="s">
        <v>58</v>
      </c>
      <c r="D6956" s="3" t="s">
        <v>19</v>
      </c>
      <c r="E6956" s="3" t="s">
        <v>59</v>
      </c>
      <c r="F6956" s="3" t="s">
        <v>13096</v>
      </c>
      <c r="G6956" s="3" t="s">
        <v>13097</v>
      </c>
      <c r="H6956" s="3"/>
    </row>
    <row r="6957" ht="15.75" customHeight="1">
      <c r="A6957" s="2">
        <v>45757.0</v>
      </c>
      <c r="B6957" s="3" t="s">
        <v>13</v>
      </c>
      <c r="C6957" s="3" t="s">
        <v>169</v>
      </c>
      <c r="D6957" s="3" t="s">
        <v>26</v>
      </c>
      <c r="E6957" s="3" t="s">
        <v>20</v>
      </c>
      <c r="F6957" s="3" t="s">
        <v>13098</v>
      </c>
      <c r="G6957" s="3" t="s">
        <v>3884</v>
      </c>
      <c r="H6957" s="3"/>
    </row>
    <row r="6958" ht="15.75" customHeight="1">
      <c r="A6958" s="2">
        <v>45757.0</v>
      </c>
      <c r="B6958" s="3" t="s">
        <v>13</v>
      </c>
      <c r="C6958" s="3" t="s">
        <v>169</v>
      </c>
      <c r="D6958" s="3" t="s">
        <v>63</v>
      </c>
      <c r="E6958" s="3" t="s">
        <v>59</v>
      </c>
      <c r="F6958" s="3" t="s">
        <v>13099</v>
      </c>
      <c r="G6958" s="3" t="s">
        <v>13100</v>
      </c>
      <c r="H6958" s="3"/>
    </row>
    <row r="6959" ht="15.75" customHeight="1">
      <c r="A6959" s="2">
        <v>45757.0</v>
      </c>
      <c r="B6959" s="3" t="s">
        <v>13</v>
      </c>
      <c r="C6959" s="3" t="s">
        <v>37</v>
      </c>
      <c r="D6959" s="3" t="s">
        <v>34</v>
      </c>
      <c r="E6959" s="3" t="s">
        <v>20</v>
      </c>
      <c r="F6959" s="3" t="s">
        <v>13101</v>
      </c>
      <c r="G6959" s="3" t="s">
        <v>13102</v>
      </c>
      <c r="H6959" s="3"/>
    </row>
    <row r="6960" ht="15.75" customHeight="1">
      <c r="A6960" s="2">
        <v>45757.0</v>
      </c>
      <c r="B6960" s="3" t="s">
        <v>13</v>
      </c>
      <c r="C6960" s="3" t="s">
        <v>37</v>
      </c>
      <c r="D6960" s="3" t="s">
        <v>34</v>
      </c>
      <c r="E6960" s="3" t="s">
        <v>20</v>
      </c>
      <c r="F6960" s="3" t="s">
        <v>13103</v>
      </c>
      <c r="G6960" s="3" t="s">
        <v>13104</v>
      </c>
      <c r="H6960" s="3"/>
    </row>
    <row r="6961" ht="15.75" customHeight="1">
      <c r="A6961" s="2">
        <v>45757.0</v>
      </c>
      <c r="B6961" s="3" t="s">
        <v>57</v>
      </c>
      <c r="C6961" s="3" t="s">
        <v>58</v>
      </c>
      <c r="D6961" s="3" t="s">
        <v>23</v>
      </c>
      <c r="E6961" s="3" t="s">
        <v>59</v>
      </c>
      <c r="F6961" s="3" t="s">
        <v>13105</v>
      </c>
      <c r="G6961" s="3" t="s">
        <v>13106</v>
      </c>
      <c r="H6961" s="3"/>
    </row>
    <row r="6962" ht="15.75" customHeight="1">
      <c r="A6962" s="2">
        <v>45757.0</v>
      </c>
      <c r="B6962" s="3" t="s">
        <v>13</v>
      </c>
      <c r="C6962" s="3" t="s">
        <v>29</v>
      </c>
      <c r="D6962" s="3" t="s">
        <v>34</v>
      </c>
      <c r="E6962" s="3" t="s">
        <v>15</v>
      </c>
      <c r="F6962" s="3" t="s">
        <v>13107</v>
      </c>
      <c r="G6962" s="3" t="s">
        <v>13108</v>
      </c>
      <c r="H6962" s="3"/>
    </row>
    <row r="6963" ht="15.75" customHeight="1">
      <c r="A6963" s="2">
        <v>45757.0</v>
      </c>
      <c r="B6963" s="3" t="s">
        <v>13</v>
      </c>
      <c r="C6963" s="3" t="s">
        <v>29</v>
      </c>
      <c r="D6963" s="3" t="s">
        <v>9</v>
      </c>
      <c r="E6963" s="3" t="s">
        <v>15</v>
      </c>
      <c r="F6963" s="3" t="s">
        <v>1313</v>
      </c>
      <c r="G6963" s="3" t="s">
        <v>13109</v>
      </c>
      <c r="H6963" s="3"/>
    </row>
    <row r="6964" ht="15.75" customHeight="1">
      <c r="A6964" s="2">
        <v>45757.0</v>
      </c>
      <c r="B6964" s="3" t="s">
        <v>13</v>
      </c>
      <c r="C6964" s="3" t="s">
        <v>18</v>
      </c>
      <c r="D6964" s="3" t="s">
        <v>68</v>
      </c>
      <c r="E6964" s="3" t="s">
        <v>59</v>
      </c>
      <c r="F6964" s="3" t="s">
        <v>13110</v>
      </c>
      <c r="G6964" s="3" t="s">
        <v>13111</v>
      </c>
      <c r="H6964" s="3"/>
    </row>
    <row r="6965" ht="15.75" customHeight="1">
      <c r="A6965" s="2">
        <v>45757.0</v>
      </c>
      <c r="B6965" s="3" t="s">
        <v>13</v>
      </c>
      <c r="C6965" s="3" t="s">
        <v>18</v>
      </c>
      <c r="D6965" s="3" t="s">
        <v>68</v>
      </c>
      <c r="E6965" s="3" t="s">
        <v>59</v>
      </c>
      <c r="F6965" s="3" t="s">
        <v>13112</v>
      </c>
      <c r="G6965" s="3" t="s">
        <v>13113</v>
      </c>
      <c r="H6965" s="3"/>
    </row>
    <row r="6966" ht="15.75" customHeight="1">
      <c r="A6966" s="2">
        <v>45757.0</v>
      </c>
      <c r="B6966" s="3" t="s">
        <v>13</v>
      </c>
      <c r="C6966" s="3" t="s">
        <v>14</v>
      </c>
      <c r="D6966" s="3" t="s">
        <v>19</v>
      </c>
      <c r="E6966" s="3" t="s">
        <v>59</v>
      </c>
      <c r="F6966" s="3" t="s">
        <v>13114</v>
      </c>
      <c r="G6966" s="3" t="s">
        <v>11900</v>
      </c>
      <c r="H6966" s="3"/>
    </row>
    <row r="6967" ht="15.75" customHeight="1">
      <c r="A6967" s="2">
        <v>45757.0</v>
      </c>
      <c r="B6967" s="3" t="s">
        <v>13</v>
      </c>
      <c r="C6967" s="3" t="s">
        <v>169</v>
      </c>
      <c r="D6967" s="3" t="s">
        <v>19</v>
      </c>
      <c r="E6967" s="3" t="s">
        <v>59</v>
      </c>
      <c r="F6967" s="3" t="s">
        <v>13115</v>
      </c>
      <c r="G6967" s="3" t="s">
        <v>13116</v>
      </c>
      <c r="H6967" s="3"/>
    </row>
    <row r="6968" ht="15.75" customHeight="1">
      <c r="A6968" s="2">
        <v>45757.0</v>
      </c>
      <c r="B6968" s="3" t="s">
        <v>57</v>
      </c>
      <c r="C6968" s="4" t="s">
        <v>62</v>
      </c>
      <c r="D6968" s="3" t="s">
        <v>19</v>
      </c>
      <c r="E6968" s="3" t="s">
        <v>59</v>
      </c>
      <c r="F6968" s="3" t="s">
        <v>13117</v>
      </c>
      <c r="G6968" s="3" t="s">
        <v>13118</v>
      </c>
      <c r="H6968" s="3"/>
    </row>
    <row r="6969" ht="15.75" customHeight="1">
      <c r="A6969" s="2">
        <v>45757.0</v>
      </c>
      <c r="B6969" s="3" t="s">
        <v>57</v>
      </c>
      <c r="C6969" s="4" t="s">
        <v>62</v>
      </c>
      <c r="D6969" s="3" t="s">
        <v>19</v>
      </c>
      <c r="E6969" s="3" t="s">
        <v>59</v>
      </c>
      <c r="F6969" s="3" t="s">
        <v>13119</v>
      </c>
      <c r="G6969" s="3" t="s">
        <v>13120</v>
      </c>
      <c r="H6969" s="3"/>
    </row>
    <row r="6970" ht="15.75" customHeight="1">
      <c r="A6970" s="2">
        <v>45757.0</v>
      </c>
      <c r="B6970" s="3" t="s">
        <v>57</v>
      </c>
      <c r="C6970" s="4" t="s">
        <v>62</v>
      </c>
      <c r="D6970" s="3" t="s">
        <v>9</v>
      </c>
      <c r="E6970" s="3" t="s">
        <v>59</v>
      </c>
      <c r="F6970" s="3" t="s">
        <v>13121</v>
      </c>
      <c r="G6970" s="3" t="s">
        <v>13122</v>
      </c>
      <c r="H6970" s="3"/>
    </row>
    <row r="6971" ht="15.75" customHeight="1">
      <c r="A6971" s="2">
        <v>45757.0</v>
      </c>
      <c r="B6971" s="3" t="s">
        <v>13</v>
      </c>
      <c r="C6971" s="3" t="s">
        <v>14</v>
      </c>
      <c r="D6971" s="3" t="s">
        <v>9</v>
      </c>
      <c r="E6971" s="3" t="s">
        <v>15</v>
      </c>
      <c r="F6971" s="3" t="s">
        <v>13123</v>
      </c>
      <c r="G6971" s="3" t="s">
        <v>13124</v>
      </c>
      <c r="H6971" s="3"/>
    </row>
    <row r="6972" ht="15.75" customHeight="1">
      <c r="A6972" s="2">
        <v>45757.0</v>
      </c>
      <c r="B6972" s="3" t="s">
        <v>57</v>
      </c>
      <c r="C6972" s="3" t="s">
        <v>85</v>
      </c>
      <c r="D6972" s="3" t="s">
        <v>23</v>
      </c>
      <c r="E6972" s="3" t="s">
        <v>59</v>
      </c>
      <c r="F6972" s="3" t="s">
        <v>13125</v>
      </c>
      <c r="G6972" s="3" t="s">
        <v>13126</v>
      </c>
      <c r="H6972" s="3"/>
    </row>
    <row r="6973" ht="15.75" customHeight="1">
      <c r="A6973" s="2">
        <v>45757.0</v>
      </c>
      <c r="B6973" s="3" t="s">
        <v>57</v>
      </c>
      <c r="C6973" s="3" t="s">
        <v>85</v>
      </c>
      <c r="D6973" s="3" t="s">
        <v>63</v>
      </c>
      <c r="E6973" s="3" t="s">
        <v>59</v>
      </c>
      <c r="F6973" s="3" t="s">
        <v>13127</v>
      </c>
      <c r="G6973" s="3" t="s">
        <v>13128</v>
      </c>
      <c r="H6973" s="3"/>
    </row>
    <row r="6974" ht="15.75" customHeight="1">
      <c r="A6974" s="2">
        <v>45757.0</v>
      </c>
      <c r="B6974" s="3" t="s">
        <v>57</v>
      </c>
      <c r="C6974" s="3" t="s">
        <v>85</v>
      </c>
      <c r="D6974" s="3" t="s">
        <v>34</v>
      </c>
      <c r="E6974" s="3" t="s">
        <v>20</v>
      </c>
      <c r="F6974" s="3" t="s">
        <v>13129</v>
      </c>
      <c r="G6974" s="3" t="s">
        <v>13130</v>
      </c>
      <c r="H6974" s="3"/>
    </row>
    <row r="6975" ht="15.75" customHeight="1">
      <c r="A6975" s="2">
        <v>45757.0</v>
      </c>
      <c r="B6975" s="3" t="s">
        <v>57</v>
      </c>
      <c r="C6975" s="3" t="s">
        <v>85</v>
      </c>
      <c r="D6975" s="3" t="s">
        <v>68</v>
      </c>
      <c r="E6975" s="3" t="s">
        <v>59</v>
      </c>
      <c r="F6975" s="3" t="s">
        <v>13131</v>
      </c>
      <c r="G6975" s="3" t="s">
        <v>13132</v>
      </c>
      <c r="H6975" s="3"/>
    </row>
    <row r="6976" ht="15.75" customHeight="1">
      <c r="A6976" s="2">
        <v>45757.0</v>
      </c>
      <c r="B6976" s="3" t="s">
        <v>57</v>
      </c>
      <c r="C6976" s="3" t="s">
        <v>80</v>
      </c>
      <c r="D6976" s="3" t="s">
        <v>63</v>
      </c>
      <c r="E6976" s="3" t="s">
        <v>59</v>
      </c>
      <c r="F6976" s="3" t="s">
        <v>13133</v>
      </c>
      <c r="G6976" s="3" t="s">
        <v>13134</v>
      </c>
      <c r="H6976" s="3"/>
    </row>
    <row r="6977" ht="15.75" customHeight="1">
      <c r="A6977" s="2">
        <v>45757.0</v>
      </c>
      <c r="B6977" s="3" t="s">
        <v>57</v>
      </c>
      <c r="C6977" s="4" t="s">
        <v>62</v>
      </c>
      <c r="D6977" s="3" t="s">
        <v>34</v>
      </c>
      <c r="E6977" s="3" t="s">
        <v>20</v>
      </c>
      <c r="F6977" s="3" t="s">
        <v>13135</v>
      </c>
      <c r="G6977" s="3" t="s">
        <v>13136</v>
      </c>
      <c r="H6977" s="3"/>
    </row>
    <row r="6978" ht="15.75" customHeight="1">
      <c r="A6978" s="2">
        <v>45757.0</v>
      </c>
      <c r="B6978" s="3" t="s">
        <v>57</v>
      </c>
      <c r="C6978" s="3" t="s">
        <v>80</v>
      </c>
      <c r="D6978" s="3" t="s">
        <v>26</v>
      </c>
      <c r="E6978" s="3" t="s">
        <v>59</v>
      </c>
      <c r="F6978" s="3" t="s">
        <v>13137</v>
      </c>
      <c r="G6978" s="3" t="s">
        <v>13138</v>
      </c>
      <c r="H6978" s="3"/>
    </row>
    <row r="6979" ht="15.75" customHeight="1">
      <c r="A6979" s="2">
        <v>45757.0</v>
      </c>
      <c r="B6979" s="3" t="s">
        <v>57</v>
      </c>
      <c r="C6979" s="3" t="s">
        <v>80</v>
      </c>
      <c r="D6979" s="3" t="s">
        <v>63</v>
      </c>
      <c r="E6979" s="3" t="s">
        <v>59</v>
      </c>
      <c r="F6979" s="3" t="s">
        <v>13139</v>
      </c>
      <c r="G6979" s="3" t="s">
        <v>13140</v>
      </c>
      <c r="H6979" s="3"/>
    </row>
    <row r="6980" ht="15.75" customHeight="1">
      <c r="A6980" s="2">
        <v>45757.0</v>
      </c>
      <c r="B6980" s="3" t="s">
        <v>57</v>
      </c>
      <c r="C6980" s="3" t="s">
        <v>71</v>
      </c>
      <c r="D6980" s="3" t="s">
        <v>34</v>
      </c>
      <c r="E6980" s="3" t="s">
        <v>59</v>
      </c>
      <c r="F6980" s="3" t="s">
        <v>13141</v>
      </c>
      <c r="G6980" s="3" t="s">
        <v>13142</v>
      </c>
      <c r="H6980" s="3"/>
    </row>
    <row r="6981" ht="15.75" customHeight="1">
      <c r="A6981" s="2">
        <v>45757.0</v>
      </c>
      <c r="B6981" s="3" t="s">
        <v>57</v>
      </c>
      <c r="C6981" s="3" t="s">
        <v>71</v>
      </c>
      <c r="D6981" s="3" t="s">
        <v>63</v>
      </c>
      <c r="E6981" s="3" t="s">
        <v>59</v>
      </c>
      <c r="F6981" s="3" t="s">
        <v>13143</v>
      </c>
      <c r="G6981" s="3" t="s">
        <v>13144</v>
      </c>
      <c r="H6981" s="3"/>
    </row>
    <row r="6982" ht="15.75" customHeight="1">
      <c r="A6982" s="2">
        <v>45757.0</v>
      </c>
      <c r="B6982" s="3" t="s">
        <v>57</v>
      </c>
      <c r="C6982" s="3" t="s">
        <v>71</v>
      </c>
      <c r="D6982" s="3" t="s">
        <v>34</v>
      </c>
      <c r="E6982" s="3" t="s">
        <v>20</v>
      </c>
      <c r="F6982" s="3" t="s">
        <v>13145</v>
      </c>
      <c r="G6982" s="3" t="s">
        <v>13146</v>
      </c>
      <c r="H6982" s="3"/>
    </row>
    <row r="6983" ht="15.75" customHeight="1">
      <c r="A6983" s="2">
        <v>45757.0</v>
      </c>
      <c r="B6983" s="3" t="s">
        <v>57</v>
      </c>
      <c r="C6983" s="3" t="s">
        <v>71</v>
      </c>
      <c r="D6983" s="3" t="s">
        <v>9</v>
      </c>
      <c r="E6983" s="3" t="s">
        <v>20</v>
      </c>
      <c r="F6983" s="3" t="s">
        <v>13147</v>
      </c>
      <c r="G6983" s="3" t="s">
        <v>13148</v>
      </c>
      <c r="H6983" s="3"/>
    </row>
    <row r="6984" ht="15.75" customHeight="1">
      <c r="A6984" s="2">
        <v>45757.0</v>
      </c>
      <c r="B6984" s="3" t="s">
        <v>57</v>
      </c>
      <c r="C6984" s="4" t="s">
        <v>62</v>
      </c>
      <c r="D6984" s="3" t="s">
        <v>23</v>
      </c>
      <c r="E6984" s="3" t="s">
        <v>59</v>
      </c>
      <c r="F6984" s="3" t="s">
        <v>13149</v>
      </c>
      <c r="G6984" s="3" t="s">
        <v>13150</v>
      </c>
      <c r="H6984" s="3"/>
    </row>
    <row r="6985" ht="15.75" customHeight="1">
      <c r="A6985" s="2">
        <v>45757.0</v>
      </c>
      <c r="B6985" s="3" t="s">
        <v>57</v>
      </c>
      <c r="C6985" s="3" t="s">
        <v>80</v>
      </c>
      <c r="D6985" s="3" t="s">
        <v>19</v>
      </c>
      <c r="E6985" s="3" t="s">
        <v>59</v>
      </c>
      <c r="F6985" s="3" t="s">
        <v>6278</v>
      </c>
      <c r="G6985" s="3" t="s">
        <v>13151</v>
      </c>
      <c r="H6985" s="3"/>
    </row>
    <row r="6986" ht="15.75" customHeight="1">
      <c r="A6986" s="2">
        <v>45757.0</v>
      </c>
      <c r="B6986" s="3" t="s">
        <v>57</v>
      </c>
      <c r="C6986" s="3" t="s">
        <v>71</v>
      </c>
      <c r="D6986" s="3" t="s">
        <v>68</v>
      </c>
      <c r="E6986" s="3" t="s">
        <v>59</v>
      </c>
      <c r="F6986" s="3" t="s">
        <v>13152</v>
      </c>
      <c r="G6986" s="3" t="s">
        <v>13153</v>
      </c>
      <c r="H6986" s="3"/>
    </row>
    <row r="6987" ht="15.75" customHeight="1">
      <c r="A6987" s="2">
        <v>45757.0</v>
      </c>
      <c r="B6987" s="3" t="s">
        <v>13</v>
      </c>
      <c r="C6987" s="3" t="s">
        <v>14</v>
      </c>
      <c r="D6987" s="3" t="s">
        <v>9</v>
      </c>
      <c r="E6987" s="3" t="s">
        <v>20</v>
      </c>
      <c r="F6987" s="3" t="s">
        <v>13154</v>
      </c>
      <c r="G6987" s="3" t="s">
        <v>13155</v>
      </c>
      <c r="H6987" s="3"/>
    </row>
    <row r="6988" ht="15.75" customHeight="1">
      <c r="A6988" s="2">
        <v>45757.0</v>
      </c>
      <c r="B6988" s="3" t="s">
        <v>13</v>
      </c>
      <c r="C6988" s="3" t="s">
        <v>14</v>
      </c>
      <c r="D6988" s="3" t="s">
        <v>19</v>
      </c>
      <c r="E6988" s="3" t="s">
        <v>59</v>
      </c>
      <c r="F6988" s="3" t="s">
        <v>13156</v>
      </c>
      <c r="G6988" s="3" t="s">
        <v>13157</v>
      </c>
      <c r="H6988" s="3"/>
    </row>
    <row r="6989" ht="15.75" customHeight="1">
      <c r="A6989" s="2">
        <v>45757.0</v>
      </c>
      <c r="B6989" s="3" t="s">
        <v>7</v>
      </c>
      <c r="C6989" s="3" t="s">
        <v>126</v>
      </c>
      <c r="D6989" s="3" t="s">
        <v>38</v>
      </c>
      <c r="E6989" s="3" t="s">
        <v>15</v>
      </c>
      <c r="F6989" s="3" t="s">
        <v>13158</v>
      </c>
      <c r="G6989" s="3" t="s">
        <v>8305</v>
      </c>
      <c r="H6989" s="3"/>
    </row>
    <row r="6990" ht="15.75" customHeight="1">
      <c r="A6990" s="2">
        <v>45757.0</v>
      </c>
      <c r="B6990" s="3" t="s">
        <v>7</v>
      </c>
      <c r="C6990" s="3" t="s">
        <v>126</v>
      </c>
      <c r="D6990" s="3" t="s">
        <v>19</v>
      </c>
      <c r="E6990" s="3" t="s">
        <v>20</v>
      </c>
      <c r="F6990" s="3" t="s">
        <v>207</v>
      </c>
      <c r="G6990" s="3" t="s">
        <v>13159</v>
      </c>
      <c r="H6990" s="3"/>
    </row>
    <row r="6991" ht="15.75" customHeight="1">
      <c r="A6991" s="2">
        <v>45757.0</v>
      </c>
      <c r="B6991" s="3" t="s">
        <v>7</v>
      </c>
      <c r="C6991" s="3" t="s">
        <v>126</v>
      </c>
      <c r="D6991" s="3" t="s">
        <v>19</v>
      </c>
      <c r="E6991" s="3" t="s">
        <v>20</v>
      </c>
      <c r="F6991" s="3" t="s">
        <v>13160</v>
      </c>
      <c r="G6991" s="3" t="s">
        <v>13161</v>
      </c>
      <c r="H6991" s="3"/>
    </row>
    <row r="6992" ht="15.75" customHeight="1">
      <c r="A6992" s="2">
        <v>45757.0</v>
      </c>
      <c r="B6992" s="3" t="s">
        <v>7</v>
      </c>
      <c r="C6992" s="3" t="s">
        <v>126</v>
      </c>
      <c r="D6992" s="3" t="s">
        <v>38</v>
      </c>
      <c r="E6992" s="3" t="s">
        <v>15</v>
      </c>
      <c r="F6992" s="3" t="s">
        <v>13162</v>
      </c>
      <c r="G6992" s="3" t="s">
        <v>8817</v>
      </c>
      <c r="H6992" s="3"/>
    </row>
    <row r="6993" ht="15.75" customHeight="1">
      <c r="A6993" s="2">
        <v>45757.0</v>
      </c>
      <c r="B6993" s="3" t="s">
        <v>7</v>
      </c>
      <c r="C6993" s="3" t="s">
        <v>118</v>
      </c>
      <c r="D6993" s="3" t="s">
        <v>63</v>
      </c>
      <c r="E6993" s="3" t="s">
        <v>20</v>
      </c>
      <c r="F6993" s="3" t="s">
        <v>13163</v>
      </c>
      <c r="G6993" s="3" t="s">
        <v>13164</v>
      </c>
      <c r="H6993" s="3"/>
    </row>
    <row r="6994" ht="15.75" customHeight="1">
      <c r="A6994" s="2">
        <v>45757.0</v>
      </c>
      <c r="B6994" s="3" t="s">
        <v>7</v>
      </c>
      <c r="C6994" s="3" t="s">
        <v>118</v>
      </c>
      <c r="D6994" s="3" t="s">
        <v>63</v>
      </c>
      <c r="E6994" s="3" t="s">
        <v>59</v>
      </c>
      <c r="F6994" s="3" t="s">
        <v>13165</v>
      </c>
      <c r="G6994" s="3" t="s">
        <v>13166</v>
      </c>
      <c r="H6994" s="3"/>
    </row>
    <row r="6995" ht="15.75" customHeight="1">
      <c r="A6995" s="2">
        <v>45757.0</v>
      </c>
      <c r="B6995" s="3" t="s">
        <v>7</v>
      </c>
      <c r="C6995" s="3" t="s">
        <v>126</v>
      </c>
      <c r="D6995" s="3" t="s">
        <v>34</v>
      </c>
      <c r="E6995" s="3" t="s">
        <v>101</v>
      </c>
      <c r="F6995" s="3" t="s">
        <v>13167</v>
      </c>
      <c r="G6995" s="3" t="s">
        <v>13168</v>
      </c>
      <c r="H6995" s="3"/>
    </row>
    <row r="6996" ht="15.75" customHeight="1">
      <c r="A6996" s="2">
        <v>45757.0</v>
      </c>
      <c r="B6996" s="3" t="s">
        <v>7</v>
      </c>
      <c r="C6996" s="3" t="s">
        <v>118</v>
      </c>
      <c r="D6996" s="3" t="s">
        <v>19</v>
      </c>
      <c r="E6996" s="3" t="s">
        <v>20</v>
      </c>
      <c r="F6996" s="3" t="s">
        <v>13169</v>
      </c>
      <c r="G6996" s="3" t="s">
        <v>13170</v>
      </c>
      <c r="H6996" s="3"/>
    </row>
    <row r="6997" ht="15.75" customHeight="1">
      <c r="A6997" s="2">
        <v>45757.0</v>
      </c>
      <c r="B6997" s="3" t="s">
        <v>7</v>
      </c>
      <c r="C6997" s="3" t="s">
        <v>106</v>
      </c>
      <c r="D6997" s="3" t="s">
        <v>9</v>
      </c>
      <c r="E6997" s="3" t="s">
        <v>101</v>
      </c>
      <c r="F6997" s="3" t="s">
        <v>13171</v>
      </c>
      <c r="G6997" s="3" t="s">
        <v>13172</v>
      </c>
      <c r="H6997" s="3"/>
    </row>
    <row r="6998" ht="15.75" customHeight="1">
      <c r="A6998" s="2">
        <v>45757.0</v>
      </c>
      <c r="B6998" s="3" t="s">
        <v>7</v>
      </c>
      <c r="C6998" s="3" t="s">
        <v>106</v>
      </c>
      <c r="D6998" s="3" t="s">
        <v>9</v>
      </c>
      <c r="E6998" s="3" t="s">
        <v>101</v>
      </c>
      <c r="F6998" s="3" t="s">
        <v>13173</v>
      </c>
      <c r="G6998" s="3" t="s">
        <v>13174</v>
      </c>
      <c r="H6998" s="3"/>
    </row>
    <row r="6999" ht="15.75" customHeight="1">
      <c r="A6999" s="2">
        <v>45757.0</v>
      </c>
      <c r="B6999" s="3" t="s">
        <v>7</v>
      </c>
      <c r="C6999" s="3" t="s">
        <v>8</v>
      </c>
      <c r="D6999" s="3" t="s">
        <v>26</v>
      </c>
      <c r="E6999" s="3" t="s">
        <v>10</v>
      </c>
      <c r="F6999" s="3" t="s">
        <v>13175</v>
      </c>
      <c r="G6999" s="3" t="s">
        <v>13176</v>
      </c>
      <c r="H6999" s="3"/>
    </row>
    <row r="7000" ht="15.75" customHeight="1">
      <c r="A7000" s="2">
        <v>45757.0</v>
      </c>
      <c r="B7000" s="3" t="s">
        <v>7</v>
      </c>
      <c r="C7000" s="3" t="s">
        <v>8</v>
      </c>
      <c r="D7000" s="3" t="s">
        <v>23</v>
      </c>
      <c r="E7000" s="3" t="s">
        <v>15</v>
      </c>
      <c r="F7000" s="3" t="s">
        <v>13177</v>
      </c>
      <c r="G7000" s="3" t="s">
        <v>13178</v>
      </c>
      <c r="H7000" s="3"/>
    </row>
    <row r="7001" ht="15.75" customHeight="1">
      <c r="A7001" s="2">
        <v>45757.0</v>
      </c>
      <c r="B7001" s="3" t="s">
        <v>7</v>
      </c>
      <c r="C7001" s="3" t="s">
        <v>8</v>
      </c>
      <c r="D7001" s="3" t="s">
        <v>68</v>
      </c>
      <c r="E7001" s="3" t="s">
        <v>20</v>
      </c>
      <c r="F7001" s="3" t="s">
        <v>6865</v>
      </c>
      <c r="G7001" s="3" t="s">
        <v>13179</v>
      </c>
      <c r="H7001" s="3"/>
    </row>
    <row r="7002" ht="15.75" customHeight="1">
      <c r="A7002" s="2">
        <v>45757.0</v>
      </c>
      <c r="B7002" s="3" t="s">
        <v>13</v>
      </c>
      <c r="C7002" s="3" t="s">
        <v>14</v>
      </c>
      <c r="D7002" s="3" t="s">
        <v>19</v>
      </c>
      <c r="E7002" s="3" t="s">
        <v>20</v>
      </c>
      <c r="F7002" s="3" t="s">
        <v>13180</v>
      </c>
      <c r="G7002" s="3" t="s">
        <v>13181</v>
      </c>
      <c r="H7002" s="3"/>
    </row>
    <row r="7003" ht="15.75" customHeight="1">
      <c r="A7003" s="2">
        <v>45757.0</v>
      </c>
      <c r="B7003" s="3" t="s">
        <v>7</v>
      </c>
      <c r="C7003" s="3" t="s">
        <v>118</v>
      </c>
      <c r="D7003" s="3" t="s">
        <v>9</v>
      </c>
      <c r="E7003" s="3" t="s">
        <v>101</v>
      </c>
      <c r="F7003" s="3" t="s">
        <v>13182</v>
      </c>
      <c r="G7003" s="3" t="s">
        <v>13183</v>
      </c>
      <c r="H7003" s="3"/>
    </row>
    <row r="7004" ht="15.75" customHeight="1">
      <c r="A7004" s="2">
        <v>45757.0</v>
      </c>
      <c r="B7004" s="3" t="s">
        <v>7</v>
      </c>
      <c r="C7004" s="3" t="s">
        <v>131</v>
      </c>
      <c r="D7004" s="3" t="s">
        <v>26</v>
      </c>
      <c r="E7004" s="3" t="s">
        <v>258</v>
      </c>
      <c r="F7004" s="3" t="s">
        <v>13184</v>
      </c>
      <c r="G7004" s="3" t="s">
        <v>13185</v>
      </c>
      <c r="H7004" s="3"/>
    </row>
    <row r="7005" ht="15.75" customHeight="1">
      <c r="A7005" s="2">
        <v>45757.0</v>
      </c>
      <c r="B7005" s="3" t="s">
        <v>7</v>
      </c>
      <c r="C7005" s="3" t="s">
        <v>118</v>
      </c>
      <c r="D7005" s="3" t="s">
        <v>23</v>
      </c>
      <c r="E7005" s="3" t="s">
        <v>20</v>
      </c>
      <c r="F7005" s="3" t="s">
        <v>13186</v>
      </c>
      <c r="G7005" s="3" t="s">
        <v>13187</v>
      </c>
      <c r="H7005" s="3"/>
    </row>
    <row r="7006" ht="15.75" customHeight="1">
      <c r="A7006" s="2">
        <v>45757.0</v>
      </c>
      <c r="B7006" s="3" t="s">
        <v>92</v>
      </c>
      <c r="C7006" s="3" t="s">
        <v>158</v>
      </c>
      <c r="D7006" s="3" t="s">
        <v>9</v>
      </c>
      <c r="E7006" s="3" t="s">
        <v>15</v>
      </c>
      <c r="F7006" s="3" t="s">
        <v>13188</v>
      </c>
      <c r="G7006" s="3" t="s">
        <v>13189</v>
      </c>
      <c r="H7006" s="3"/>
    </row>
    <row r="7007" ht="15.75" customHeight="1">
      <c r="A7007" s="2">
        <v>45757.0</v>
      </c>
      <c r="B7007" s="3" t="s">
        <v>92</v>
      </c>
      <c r="C7007" s="3" t="s">
        <v>93</v>
      </c>
      <c r="D7007" s="3" t="s">
        <v>34</v>
      </c>
      <c r="E7007" s="3" t="s">
        <v>101</v>
      </c>
      <c r="F7007" s="3" t="s">
        <v>13190</v>
      </c>
      <c r="G7007" s="3" t="s">
        <v>13191</v>
      </c>
      <c r="H7007" s="3"/>
    </row>
    <row r="7008" ht="15.75" customHeight="1">
      <c r="A7008" s="2">
        <v>45757.0</v>
      </c>
      <c r="B7008" s="3" t="s">
        <v>7</v>
      </c>
      <c r="C7008" s="3" t="s">
        <v>131</v>
      </c>
      <c r="D7008" s="3" t="s">
        <v>23</v>
      </c>
      <c r="E7008" s="3" t="s">
        <v>20</v>
      </c>
      <c r="F7008" s="3" t="s">
        <v>13192</v>
      </c>
      <c r="G7008" s="3" t="s">
        <v>13193</v>
      </c>
      <c r="H7008" s="3"/>
    </row>
    <row r="7009" ht="15.75" customHeight="1">
      <c r="A7009" s="2">
        <v>45757.0</v>
      </c>
      <c r="B7009" s="3" t="s">
        <v>92</v>
      </c>
      <c r="C7009" s="3" t="s">
        <v>93</v>
      </c>
      <c r="D7009" s="3" t="s">
        <v>23</v>
      </c>
      <c r="E7009" s="3" t="s">
        <v>20</v>
      </c>
      <c r="F7009" s="3" t="s">
        <v>4507</v>
      </c>
      <c r="G7009" s="3" t="s">
        <v>13194</v>
      </c>
      <c r="H7009" s="3"/>
    </row>
    <row r="7010" ht="15.75" customHeight="1">
      <c r="A7010" s="2">
        <v>45757.0</v>
      </c>
      <c r="B7010" s="3" t="s">
        <v>92</v>
      </c>
      <c r="C7010" s="3" t="s">
        <v>93</v>
      </c>
      <c r="D7010" s="3" t="s">
        <v>23</v>
      </c>
      <c r="E7010" s="3" t="s">
        <v>59</v>
      </c>
      <c r="F7010" s="3" t="s">
        <v>13195</v>
      </c>
      <c r="G7010" s="3" t="s">
        <v>13196</v>
      </c>
      <c r="H7010" s="3"/>
    </row>
    <row r="7011" ht="15.75" customHeight="1">
      <c r="A7011" s="2">
        <v>45757.0</v>
      </c>
      <c r="B7011" s="3" t="s">
        <v>92</v>
      </c>
      <c r="C7011" s="3" t="s">
        <v>98</v>
      </c>
      <c r="D7011" s="3" t="s">
        <v>68</v>
      </c>
      <c r="E7011" s="3" t="s">
        <v>20</v>
      </c>
      <c r="F7011" s="3" t="s">
        <v>13197</v>
      </c>
      <c r="G7011" s="3" t="s">
        <v>3550</v>
      </c>
      <c r="H7011" s="3"/>
    </row>
    <row r="7012" ht="15.75" customHeight="1">
      <c r="A7012" s="2">
        <v>45757.0</v>
      </c>
      <c r="B7012" s="3" t="s">
        <v>92</v>
      </c>
      <c r="C7012" s="3" t="s">
        <v>98</v>
      </c>
      <c r="D7012" s="3" t="s">
        <v>9</v>
      </c>
      <c r="E7012" s="3" t="s">
        <v>15</v>
      </c>
      <c r="F7012" s="3" t="s">
        <v>13198</v>
      </c>
      <c r="G7012" s="3" t="s">
        <v>13199</v>
      </c>
      <c r="H7012" s="3"/>
    </row>
    <row r="7013" ht="15.75" customHeight="1">
      <c r="A7013" s="2">
        <v>45757.0</v>
      </c>
      <c r="B7013" s="3" t="s">
        <v>92</v>
      </c>
      <c r="C7013" s="3" t="s">
        <v>144</v>
      </c>
      <c r="D7013" s="3" t="s">
        <v>38</v>
      </c>
      <c r="E7013" s="3" t="s">
        <v>20</v>
      </c>
      <c r="F7013" s="3" t="s">
        <v>7577</v>
      </c>
      <c r="G7013" s="3" t="s">
        <v>11378</v>
      </c>
      <c r="H7013" s="3"/>
    </row>
    <row r="7014" ht="15.75" customHeight="1">
      <c r="A7014" s="2">
        <v>45757.0</v>
      </c>
      <c r="B7014" s="3" t="s">
        <v>92</v>
      </c>
      <c r="C7014" s="3" t="s">
        <v>98</v>
      </c>
      <c r="D7014" s="3" t="s">
        <v>34</v>
      </c>
      <c r="E7014" s="3" t="s">
        <v>15</v>
      </c>
      <c r="F7014" s="3" t="s">
        <v>13200</v>
      </c>
      <c r="G7014" s="3" t="s">
        <v>13201</v>
      </c>
      <c r="H7014" s="3"/>
    </row>
    <row r="7015" ht="15.75" customHeight="1">
      <c r="A7015" s="2">
        <v>45757.0</v>
      </c>
      <c r="B7015" s="3" t="s">
        <v>92</v>
      </c>
      <c r="C7015" s="3" t="s">
        <v>144</v>
      </c>
      <c r="D7015" s="3" t="s">
        <v>19</v>
      </c>
      <c r="E7015" s="3" t="s">
        <v>20</v>
      </c>
      <c r="F7015" s="3" t="s">
        <v>11771</v>
      </c>
      <c r="G7015" s="3" t="s">
        <v>13202</v>
      </c>
      <c r="H7015" s="3"/>
    </row>
    <row r="7016" ht="15.75" customHeight="1">
      <c r="A7016" s="2">
        <v>45757.0</v>
      </c>
      <c r="B7016" s="3" t="s">
        <v>92</v>
      </c>
      <c r="C7016" s="3" t="s">
        <v>144</v>
      </c>
      <c r="D7016" s="3" t="s">
        <v>38</v>
      </c>
      <c r="E7016" s="3" t="s">
        <v>15</v>
      </c>
      <c r="F7016" s="3" t="s">
        <v>13203</v>
      </c>
      <c r="G7016" s="3" t="s">
        <v>13204</v>
      </c>
      <c r="H7016" s="3"/>
    </row>
    <row r="7017" ht="15.75" customHeight="1">
      <c r="A7017" s="2">
        <v>45757.0</v>
      </c>
      <c r="B7017" s="3" t="s">
        <v>92</v>
      </c>
      <c r="C7017" s="4" t="s">
        <v>149</v>
      </c>
      <c r="D7017" s="3" t="s">
        <v>23</v>
      </c>
      <c r="E7017" s="3" t="s">
        <v>59</v>
      </c>
      <c r="F7017" s="3" t="s">
        <v>13205</v>
      </c>
      <c r="G7017" s="3" t="s">
        <v>13206</v>
      </c>
      <c r="H7017" s="3"/>
    </row>
    <row r="7018" ht="15.75" customHeight="1">
      <c r="A7018" s="2">
        <v>45757.0</v>
      </c>
      <c r="B7018" s="3" t="s">
        <v>92</v>
      </c>
      <c r="C7018" s="4" t="s">
        <v>149</v>
      </c>
      <c r="D7018" s="3" t="s">
        <v>19</v>
      </c>
      <c r="E7018" s="3" t="s">
        <v>20</v>
      </c>
      <c r="F7018" s="3" t="s">
        <v>13207</v>
      </c>
      <c r="G7018" s="3" t="s">
        <v>13208</v>
      </c>
      <c r="H7018" s="3"/>
    </row>
    <row r="7019" ht="15.75" customHeight="1">
      <c r="A7019" s="2">
        <v>45757.0</v>
      </c>
      <c r="B7019" s="3" t="s">
        <v>92</v>
      </c>
      <c r="C7019" s="4" t="s">
        <v>149</v>
      </c>
      <c r="D7019" s="3" t="s">
        <v>9</v>
      </c>
      <c r="E7019" s="3" t="s">
        <v>15</v>
      </c>
      <c r="F7019" s="3" t="s">
        <v>13209</v>
      </c>
      <c r="G7019" s="3" t="s">
        <v>13210</v>
      </c>
      <c r="H7019" s="3"/>
    </row>
    <row r="7020" ht="15.75" customHeight="1">
      <c r="A7020" s="2">
        <v>45757.0</v>
      </c>
      <c r="B7020" s="3" t="s">
        <v>92</v>
      </c>
      <c r="C7020" s="3" t="s">
        <v>158</v>
      </c>
      <c r="D7020" s="3" t="s">
        <v>63</v>
      </c>
      <c r="E7020" s="3" t="s">
        <v>59</v>
      </c>
      <c r="F7020" s="3" t="s">
        <v>13211</v>
      </c>
      <c r="G7020" s="3" t="s">
        <v>13212</v>
      </c>
      <c r="H7020" s="3"/>
    </row>
    <row r="7021" ht="15.75" customHeight="1">
      <c r="A7021" s="2">
        <v>45757.0</v>
      </c>
      <c r="B7021" s="3" t="s">
        <v>92</v>
      </c>
      <c r="C7021" s="3" t="s">
        <v>144</v>
      </c>
      <c r="D7021" s="3" t="s">
        <v>63</v>
      </c>
      <c r="E7021" s="3" t="s">
        <v>101</v>
      </c>
      <c r="F7021" s="3" t="s">
        <v>13213</v>
      </c>
      <c r="G7021" s="3" t="s">
        <v>13214</v>
      </c>
      <c r="H7021" s="3"/>
    </row>
    <row r="7022" ht="15.75" customHeight="1">
      <c r="A7022" s="2">
        <v>45758.0</v>
      </c>
      <c r="B7022" s="3" t="s">
        <v>57</v>
      </c>
      <c r="C7022" s="3" t="s">
        <v>58</v>
      </c>
      <c r="D7022" s="3" t="s">
        <v>9</v>
      </c>
      <c r="E7022" s="3" t="s">
        <v>20</v>
      </c>
      <c r="F7022" s="3" t="s">
        <v>13215</v>
      </c>
      <c r="G7022" s="3" t="s">
        <v>13216</v>
      </c>
      <c r="H7022" s="3"/>
    </row>
    <row r="7023" ht="15.75" customHeight="1">
      <c r="A7023" s="2">
        <v>45758.0</v>
      </c>
      <c r="B7023" s="3" t="s">
        <v>13</v>
      </c>
      <c r="C7023" s="3" t="s">
        <v>37</v>
      </c>
      <c r="D7023" s="3" t="s">
        <v>63</v>
      </c>
      <c r="E7023" s="3" t="s">
        <v>59</v>
      </c>
      <c r="F7023" s="3" t="s">
        <v>13217</v>
      </c>
      <c r="G7023" s="3" t="s">
        <v>5255</v>
      </c>
      <c r="H7023" s="3"/>
    </row>
    <row r="7024" ht="15.75" customHeight="1">
      <c r="A7024" s="2">
        <v>45758.0</v>
      </c>
      <c r="B7024" s="3" t="s">
        <v>13</v>
      </c>
      <c r="C7024" s="3" t="s">
        <v>169</v>
      </c>
      <c r="D7024" s="3" t="s">
        <v>23</v>
      </c>
      <c r="E7024" s="3" t="s">
        <v>59</v>
      </c>
      <c r="F7024" s="3" t="s">
        <v>13218</v>
      </c>
      <c r="G7024" s="3" t="s">
        <v>13219</v>
      </c>
      <c r="H7024" s="3"/>
    </row>
    <row r="7025" ht="15.75" customHeight="1">
      <c r="A7025" s="2">
        <v>45758.0</v>
      </c>
      <c r="B7025" s="3" t="s">
        <v>13</v>
      </c>
      <c r="C7025" s="3" t="s">
        <v>169</v>
      </c>
      <c r="D7025" s="3" t="s">
        <v>19</v>
      </c>
      <c r="E7025" s="3" t="s">
        <v>59</v>
      </c>
      <c r="F7025" s="3" t="s">
        <v>13220</v>
      </c>
      <c r="G7025" s="3" t="s">
        <v>13221</v>
      </c>
      <c r="H7025" s="3"/>
    </row>
    <row r="7026" ht="15.75" customHeight="1">
      <c r="A7026" s="2">
        <v>45758.0</v>
      </c>
      <c r="B7026" s="3" t="s">
        <v>13</v>
      </c>
      <c r="C7026" s="3" t="s">
        <v>169</v>
      </c>
      <c r="D7026" s="3" t="s">
        <v>26</v>
      </c>
      <c r="E7026" s="3" t="s">
        <v>20</v>
      </c>
      <c r="F7026" s="3" t="s">
        <v>13222</v>
      </c>
      <c r="G7026" s="3" t="s">
        <v>13223</v>
      </c>
      <c r="H7026" s="3"/>
    </row>
    <row r="7027" ht="15.75" customHeight="1">
      <c r="A7027" s="2">
        <v>45758.0</v>
      </c>
      <c r="B7027" s="3" t="s">
        <v>13</v>
      </c>
      <c r="C7027" s="3" t="s">
        <v>37</v>
      </c>
      <c r="D7027" s="3" t="s">
        <v>26</v>
      </c>
      <c r="E7027" s="3" t="s">
        <v>59</v>
      </c>
      <c r="F7027" s="3" t="s">
        <v>13224</v>
      </c>
      <c r="G7027" s="3" t="s">
        <v>13225</v>
      </c>
      <c r="H7027" s="3"/>
    </row>
    <row r="7028" ht="15.75" customHeight="1">
      <c r="A7028" s="2">
        <v>45758.0</v>
      </c>
      <c r="B7028" s="3" t="s">
        <v>13</v>
      </c>
      <c r="C7028" s="3" t="s">
        <v>37</v>
      </c>
      <c r="D7028" s="3" t="s">
        <v>34</v>
      </c>
      <c r="E7028" s="3" t="s">
        <v>15</v>
      </c>
      <c r="F7028" s="3" t="s">
        <v>13226</v>
      </c>
      <c r="G7028" s="3" t="s">
        <v>13227</v>
      </c>
      <c r="H7028" s="3"/>
    </row>
    <row r="7029" ht="15.75" customHeight="1">
      <c r="A7029" s="2">
        <v>45758.0</v>
      </c>
      <c r="B7029" s="3" t="s">
        <v>13</v>
      </c>
      <c r="C7029" s="3" t="s">
        <v>18</v>
      </c>
      <c r="D7029" s="3" t="s">
        <v>68</v>
      </c>
      <c r="E7029" s="3" t="s">
        <v>59</v>
      </c>
      <c r="F7029" s="3" t="s">
        <v>13228</v>
      </c>
      <c r="G7029" s="3" t="s">
        <v>13229</v>
      </c>
      <c r="H7029" s="3"/>
    </row>
    <row r="7030" ht="15.75" customHeight="1">
      <c r="A7030" s="2">
        <v>45758.0</v>
      </c>
      <c r="B7030" s="3" t="s">
        <v>13</v>
      </c>
      <c r="C7030" s="3" t="s">
        <v>29</v>
      </c>
      <c r="D7030" s="3" t="s">
        <v>9</v>
      </c>
      <c r="E7030" s="3" t="s">
        <v>20</v>
      </c>
      <c r="F7030" s="3" t="s">
        <v>13230</v>
      </c>
      <c r="G7030" s="3" t="s">
        <v>2913</v>
      </c>
      <c r="H7030" s="3"/>
    </row>
    <row r="7031" ht="15.75" customHeight="1">
      <c r="A7031" s="2">
        <v>45758.0</v>
      </c>
      <c r="B7031" s="3" t="s">
        <v>13</v>
      </c>
      <c r="C7031" s="3" t="s">
        <v>29</v>
      </c>
      <c r="D7031" s="3" t="s">
        <v>23</v>
      </c>
      <c r="E7031" s="3" t="s">
        <v>59</v>
      </c>
      <c r="F7031" s="3" t="s">
        <v>13231</v>
      </c>
      <c r="G7031" s="3" t="s">
        <v>13232</v>
      </c>
      <c r="H7031" s="3"/>
    </row>
    <row r="7032" ht="15.75" customHeight="1">
      <c r="A7032" s="2">
        <v>45758.0</v>
      </c>
      <c r="B7032" s="3" t="s">
        <v>13</v>
      </c>
      <c r="C7032" s="3" t="s">
        <v>29</v>
      </c>
      <c r="D7032" s="3" t="s">
        <v>68</v>
      </c>
      <c r="E7032" s="3" t="s">
        <v>59</v>
      </c>
      <c r="F7032" s="3" t="s">
        <v>13233</v>
      </c>
      <c r="G7032" s="3" t="s">
        <v>13234</v>
      </c>
      <c r="H7032" s="3"/>
    </row>
    <row r="7033" ht="15.75" customHeight="1">
      <c r="A7033" s="2">
        <v>45758.0</v>
      </c>
      <c r="B7033" s="3" t="s">
        <v>13</v>
      </c>
      <c r="C7033" s="3" t="s">
        <v>29</v>
      </c>
      <c r="D7033" s="3" t="s">
        <v>19</v>
      </c>
      <c r="E7033" s="3" t="s">
        <v>20</v>
      </c>
      <c r="F7033" s="3" t="s">
        <v>13235</v>
      </c>
      <c r="G7033" s="3" t="s">
        <v>13236</v>
      </c>
      <c r="H7033" s="3"/>
    </row>
    <row r="7034" ht="15.75" customHeight="1">
      <c r="A7034" s="2">
        <v>45758.0</v>
      </c>
      <c r="B7034" s="3" t="s">
        <v>13</v>
      </c>
      <c r="C7034" s="3" t="s">
        <v>18</v>
      </c>
      <c r="D7034" s="3" t="s">
        <v>68</v>
      </c>
      <c r="E7034" s="3" t="s">
        <v>59</v>
      </c>
      <c r="F7034" s="3" t="s">
        <v>13237</v>
      </c>
      <c r="G7034" s="3" t="s">
        <v>13238</v>
      </c>
      <c r="H7034" s="3"/>
    </row>
    <row r="7035" ht="15.75" customHeight="1">
      <c r="A7035" s="2">
        <v>45758.0</v>
      </c>
      <c r="B7035" s="3" t="s">
        <v>13</v>
      </c>
      <c r="C7035" s="3" t="s">
        <v>18</v>
      </c>
      <c r="D7035" s="3" t="s">
        <v>63</v>
      </c>
      <c r="E7035" s="3" t="s">
        <v>15</v>
      </c>
      <c r="F7035" s="3" t="s">
        <v>13239</v>
      </c>
      <c r="G7035" s="3" t="s">
        <v>13240</v>
      </c>
      <c r="H7035" s="3"/>
    </row>
    <row r="7036" ht="15.75" customHeight="1">
      <c r="A7036" s="2">
        <v>45758.0</v>
      </c>
      <c r="B7036" s="3" t="s">
        <v>57</v>
      </c>
      <c r="C7036" s="3" t="s">
        <v>58</v>
      </c>
      <c r="D7036" s="3" t="s">
        <v>38</v>
      </c>
      <c r="E7036" s="3" t="s">
        <v>59</v>
      </c>
      <c r="F7036" s="3" t="s">
        <v>13241</v>
      </c>
      <c r="G7036" s="3" t="s">
        <v>13242</v>
      </c>
      <c r="H7036" s="3"/>
    </row>
    <row r="7037" ht="15.75" customHeight="1">
      <c r="A7037" s="2">
        <v>45758.0</v>
      </c>
      <c r="B7037" s="3" t="s">
        <v>13</v>
      </c>
      <c r="C7037" s="3" t="s">
        <v>29</v>
      </c>
      <c r="D7037" s="3" t="s">
        <v>19</v>
      </c>
      <c r="E7037" s="3" t="s">
        <v>59</v>
      </c>
      <c r="F7037" s="3" t="s">
        <v>12299</v>
      </c>
      <c r="G7037" s="3" t="s">
        <v>13243</v>
      </c>
      <c r="H7037" s="3"/>
    </row>
    <row r="7038" ht="15.75" customHeight="1">
      <c r="A7038" s="2">
        <v>45758.0</v>
      </c>
      <c r="B7038" s="3" t="s">
        <v>57</v>
      </c>
      <c r="C7038" s="3" t="s">
        <v>58</v>
      </c>
      <c r="D7038" s="3" t="s">
        <v>9</v>
      </c>
      <c r="E7038" s="3" t="s">
        <v>20</v>
      </c>
      <c r="F7038" s="3" t="s">
        <v>13244</v>
      </c>
      <c r="G7038" s="3" t="s">
        <v>13245</v>
      </c>
      <c r="H7038" s="3"/>
    </row>
    <row r="7039" ht="15.75" customHeight="1">
      <c r="A7039" s="2">
        <v>45758.0</v>
      </c>
      <c r="B7039" s="3" t="s">
        <v>57</v>
      </c>
      <c r="C7039" s="3" t="s">
        <v>85</v>
      </c>
      <c r="D7039" s="3" t="s">
        <v>63</v>
      </c>
      <c r="E7039" s="3" t="s">
        <v>59</v>
      </c>
      <c r="F7039" s="3" t="s">
        <v>13246</v>
      </c>
      <c r="G7039" s="3" t="s">
        <v>13247</v>
      </c>
      <c r="H7039" s="3"/>
    </row>
    <row r="7040" ht="15.75" customHeight="1">
      <c r="A7040" s="2">
        <v>45758.0</v>
      </c>
      <c r="B7040" s="3" t="s">
        <v>57</v>
      </c>
      <c r="C7040" s="3" t="s">
        <v>58</v>
      </c>
      <c r="D7040" s="3" t="s">
        <v>68</v>
      </c>
      <c r="E7040" s="3" t="s">
        <v>59</v>
      </c>
      <c r="F7040" s="3" t="s">
        <v>13248</v>
      </c>
      <c r="G7040" s="3" t="s">
        <v>13249</v>
      </c>
      <c r="H7040" s="3"/>
    </row>
    <row r="7041" ht="15.75" customHeight="1">
      <c r="A7041" s="2">
        <v>45758.0</v>
      </c>
      <c r="B7041" s="3" t="s">
        <v>13</v>
      </c>
      <c r="C7041" s="3" t="s">
        <v>18</v>
      </c>
      <c r="D7041" s="3" t="s">
        <v>26</v>
      </c>
      <c r="E7041" s="3" t="s">
        <v>20</v>
      </c>
      <c r="F7041" s="3" t="s">
        <v>6491</v>
      </c>
      <c r="G7041" s="3" t="s">
        <v>13250</v>
      </c>
      <c r="H7041" s="3"/>
    </row>
    <row r="7042" ht="15.75" customHeight="1">
      <c r="A7042" s="2">
        <v>45758.0</v>
      </c>
      <c r="B7042" s="3" t="s">
        <v>57</v>
      </c>
      <c r="C7042" s="3" t="s">
        <v>85</v>
      </c>
      <c r="D7042" s="3" t="s">
        <v>23</v>
      </c>
      <c r="E7042" s="3" t="s">
        <v>59</v>
      </c>
      <c r="F7042" s="3" t="s">
        <v>13251</v>
      </c>
      <c r="G7042" s="3" t="s">
        <v>13252</v>
      </c>
      <c r="H7042" s="3"/>
    </row>
    <row r="7043" ht="15.75" customHeight="1">
      <c r="A7043" s="2">
        <v>45758.0</v>
      </c>
      <c r="B7043" s="3" t="s">
        <v>57</v>
      </c>
      <c r="C7043" s="3" t="s">
        <v>85</v>
      </c>
      <c r="D7043" s="3" t="s">
        <v>26</v>
      </c>
      <c r="E7043" s="3" t="s">
        <v>59</v>
      </c>
      <c r="F7043" s="3" t="s">
        <v>13253</v>
      </c>
      <c r="G7043" s="3" t="s">
        <v>13254</v>
      </c>
      <c r="H7043" s="3"/>
    </row>
    <row r="7044" ht="15.75" customHeight="1">
      <c r="A7044" s="2">
        <v>45758.0</v>
      </c>
      <c r="B7044" s="3" t="s">
        <v>57</v>
      </c>
      <c r="C7044" s="3" t="s">
        <v>85</v>
      </c>
      <c r="D7044" s="3" t="s">
        <v>63</v>
      </c>
      <c r="E7044" s="3" t="s">
        <v>59</v>
      </c>
      <c r="F7044" s="3" t="s">
        <v>13255</v>
      </c>
      <c r="G7044" s="3" t="s">
        <v>13256</v>
      </c>
      <c r="H7044" s="3"/>
    </row>
    <row r="7045" ht="15.75" customHeight="1">
      <c r="A7045" s="2">
        <v>45758.0</v>
      </c>
      <c r="B7045" s="3" t="s">
        <v>57</v>
      </c>
      <c r="C7045" s="3" t="s">
        <v>85</v>
      </c>
      <c r="D7045" s="3" t="s">
        <v>26</v>
      </c>
      <c r="E7045" s="3" t="s">
        <v>59</v>
      </c>
      <c r="F7045" s="3" t="s">
        <v>13257</v>
      </c>
      <c r="G7045" s="3" t="s">
        <v>13258</v>
      </c>
      <c r="H7045" s="3"/>
    </row>
    <row r="7046" ht="15.75" customHeight="1">
      <c r="A7046" s="2">
        <v>45758.0</v>
      </c>
      <c r="B7046" s="3" t="s">
        <v>57</v>
      </c>
      <c r="C7046" s="3" t="s">
        <v>80</v>
      </c>
      <c r="D7046" s="3" t="s">
        <v>68</v>
      </c>
      <c r="E7046" s="3" t="s">
        <v>59</v>
      </c>
      <c r="F7046" s="3" t="s">
        <v>13259</v>
      </c>
      <c r="G7046" s="3" t="s">
        <v>13260</v>
      </c>
      <c r="H7046" s="3"/>
    </row>
    <row r="7047" ht="15.75" customHeight="1">
      <c r="A7047" s="2">
        <v>45758.0</v>
      </c>
      <c r="B7047" s="3" t="s">
        <v>57</v>
      </c>
      <c r="C7047" s="3" t="s">
        <v>80</v>
      </c>
      <c r="D7047" s="3" t="s">
        <v>38</v>
      </c>
      <c r="E7047" s="3" t="s">
        <v>59</v>
      </c>
      <c r="F7047" s="3" t="s">
        <v>5731</v>
      </c>
      <c r="G7047" s="3" t="s">
        <v>13261</v>
      </c>
      <c r="H7047" s="3"/>
    </row>
    <row r="7048" ht="15.75" customHeight="1">
      <c r="A7048" s="2">
        <v>45758.0</v>
      </c>
      <c r="B7048" s="3" t="s">
        <v>57</v>
      </c>
      <c r="C7048" s="3" t="s">
        <v>58</v>
      </c>
      <c r="D7048" s="3" t="s">
        <v>38</v>
      </c>
      <c r="E7048" s="3" t="s">
        <v>59</v>
      </c>
      <c r="F7048" s="3" t="s">
        <v>13262</v>
      </c>
      <c r="G7048" s="3" t="s">
        <v>13263</v>
      </c>
      <c r="H7048" s="3"/>
    </row>
    <row r="7049" ht="15.75" customHeight="1">
      <c r="A7049" s="2">
        <v>45758.0</v>
      </c>
      <c r="B7049" s="3" t="s">
        <v>57</v>
      </c>
      <c r="C7049" s="3" t="s">
        <v>80</v>
      </c>
      <c r="D7049" s="3" t="s">
        <v>63</v>
      </c>
      <c r="E7049" s="3" t="s">
        <v>59</v>
      </c>
      <c r="F7049" s="3" t="s">
        <v>13264</v>
      </c>
      <c r="G7049" s="3" t="s">
        <v>13265</v>
      </c>
      <c r="H7049" s="3"/>
    </row>
    <row r="7050" ht="15.75" customHeight="1">
      <c r="A7050" s="2">
        <v>45758.0</v>
      </c>
      <c r="B7050" s="3" t="s">
        <v>57</v>
      </c>
      <c r="C7050" s="3" t="s">
        <v>71</v>
      </c>
      <c r="D7050" s="3" t="s">
        <v>9</v>
      </c>
      <c r="E7050" s="3" t="s">
        <v>20</v>
      </c>
      <c r="F7050" s="3" t="s">
        <v>13266</v>
      </c>
      <c r="G7050" s="3" t="s">
        <v>13267</v>
      </c>
      <c r="H7050" s="3"/>
    </row>
    <row r="7051" ht="15.75" customHeight="1">
      <c r="A7051" s="2">
        <v>45758.0</v>
      </c>
      <c r="B7051" s="3" t="s">
        <v>57</v>
      </c>
      <c r="C7051" s="3" t="s">
        <v>71</v>
      </c>
      <c r="D7051" s="3" t="s">
        <v>23</v>
      </c>
      <c r="E7051" s="3" t="s">
        <v>59</v>
      </c>
      <c r="F7051" s="3" t="s">
        <v>13268</v>
      </c>
      <c r="G7051" s="3" t="s">
        <v>13269</v>
      </c>
      <c r="H7051" s="3"/>
    </row>
    <row r="7052" ht="15.75" customHeight="1">
      <c r="A7052" s="2">
        <v>45758.0</v>
      </c>
      <c r="B7052" s="3" t="s">
        <v>57</v>
      </c>
      <c r="C7052" s="3" t="s">
        <v>71</v>
      </c>
      <c r="D7052" s="3" t="s">
        <v>38</v>
      </c>
      <c r="E7052" s="3" t="s">
        <v>59</v>
      </c>
      <c r="F7052" s="3" t="s">
        <v>13270</v>
      </c>
      <c r="G7052" s="3" t="s">
        <v>13253</v>
      </c>
      <c r="H7052" s="3"/>
    </row>
    <row r="7053" ht="15.75" customHeight="1">
      <c r="A7053" s="2">
        <v>45758.0</v>
      </c>
      <c r="B7053" s="3" t="s">
        <v>57</v>
      </c>
      <c r="C7053" s="3" t="s">
        <v>71</v>
      </c>
      <c r="D7053" s="3" t="s">
        <v>34</v>
      </c>
      <c r="E7053" s="3" t="s">
        <v>20</v>
      </c>
      <c r="F7053" s="3" t="s">
        <v>13271</v>
      </c>
      <c r="G7053" s="3" t="s">
        <v>13272</v>
      </c>
      <c r="H7053" s="3"/>
    </row>
    <row r="7054" ht="15.75" customHeight="1">
      <c r="A7054" s="2">
        <v>45758.0</v>
      </c>
      <c r="B7054" s="3" t="s">
        <v>57</v>
      </c>
      <c r="C7054" s="4" t="s">
        <v>62</v>
      </c>
      <c r="D7054" s="3" t="s">
        <v>34</v>
      </c>
      <c r="E7054" s="3" t="s">
        <v>20</v>
      </c>
      <c r="F7054" s="3" t="s">
        <v>13273</v>
      </c>
      <c r="G7054" s="3" t="s">
        <v>13274</v>
      </c>
      <c r="H7054" s="3"/>
    </row>
    <row r="7055" ht="15.75" customHeight="1">
      <c r="A7055" s="2">
        <v>45758.0</v>
      </c>
      <c r="B7055" s="3" t="s">
        <v>57</v>
      </c>
      <c r="C7055" s="4" t="s">
        <v>62</v>
      </c>
      <c r="D7055" s="3" t="s">
        <v>19</v>
      </c>
      <c r="E7055" s="3" t="s">
        <v>59</v>
      </c>
      <c r="F7055" s="3" t="s">
        <v>13275</v>
      </c>
      <c r="G7055" s="3" t="s">
        <v>13276</v>
      </c>
      <c r="H7055" s="3"/>
    </row>
    <row r="7056" ht="15.75" customHeight="1">
      <c r="A7056" s="2">
        <v>45758.0</v>
      </c>
      <c r="B7056" s="3" t="s">
        <v>57</v>
      </c>
      <c r="C7056" s="4" t="s">
        <v>62</v>
      </c>
      <c r="D7056" s="3" t="s">
        <v>34</v>
      </c>
      <c r="E7056" s="3" t="s">
        <v>59</v>
      </c>
      <c r="F7056" s="3" t="s">
        <v>13277</v>
      </c>
      <c r="G7056" s="3" t="s">
        <v>13278</v>
      </c>
      <c r="H7056" s="3"/>
    </row>
    <row r="7057" ht="15.75" customHeight="1">
      <c r="A7057" s="2">
        <v>45758.0</v>
      </c>
      <c r="B7057" s="3" t="s">
        <v>57</v>
      </c>
      <c r="C7057" s="3" t="s">
        <v>71</v>
      </c>
      <c r="D7057" s="3" t="s">
        <v>23</v>
      </c>
      <c r="E7057" s="3" t="s">
        <v>59</v>
      </c>
      <c r="F7057" s="3" t="s">
        <v>13279</v>
      </c>
      <c r="G7057" s="3" t="s">
        <v>13280</v>
      </c>
      <c r="H7057" s="3"/>
    </row>
    <row r="7058" ht="15.75" customHeight="1">
      <c r="A7058" s="2">
        <v>45758.0</v>
      </c>
      <c r="B7058" s="3" t="s">
        <v>13</v>
      </c>
      <c r="C7058" s="3" t="s">
        <v>14</v>
      </c>
      <c r="D7058" s="3" t="s">
        <v>63</v>
      </c>
      <c r="E7058" s="3" t="s">
        <v>59</v>
      </c>
      <c r="F7058" s="3" t="s">
        <v>13281</v>
      </c>
      <c r="G7058" s="3" t="s">
        <v>13282</v>
      </c>
      <c r="H7058" s="3"/>
    </row>
    <row r="7059" ht="15.75" customHeight="1">
      <c r="A7059" s="2">
        <v>45758.0</v>
      </c>
      <c r="B7059" s="3" t="s">
        <v>57</v>
      </c>
      <c r="C7059" s="3" t="s">
        <v>80</v>
      </c>
      <c r="D7059" s="3" t="s">
        <v>26</v>
      </c>
      <c r="E7059" s="3" t="s">
        <v>59</v>
      </c>
      <c r="F7059" s="3" t="s">
        <v>13283</v>
      </c>
      <c r="G7059" s="3" t="s">
        <v>13284</v>
      </c>
      <c r="H7059" s="3"/>
    </row>
    <row r="7060" ht="15.75" customHeight="1">
      <c r="A7060" s="2">
        <v>45758.0</v>
      </c>
      <c r="B7060" s="3" t="s">
        <v>13</v>
      </c>
      <c r="C7060" s="3" t="s">
        <v>14</v>
      </c>
      <c r="D7060" s="3" t="s">
        <v>63</v>
      </c>
      <c r="E7060" s="3" t="s">
        <v>59</v>
      </c>
      <c r="F7060" s="3" t="s">
        <v>13285</v>
      </c>
      <c r="G7060" s="3" t="s">
        <v>13286</v>
      </c>
      <c r="H7060" s="3"/>
    </row>
    <row r="7061" ht="15.75" customHeight="1">
      <c r="A7061" s="2">
        <v>45758.0</v>
      </c>
      <c r="B7061" s="3" t="s">
        <v>92</v>
      </c>
      <c r="C7061" s="3" t="s">
        <v>158</v>
      </c>
      <c r="D7061" s="3" t="s">
        <v>63</v>
      </c>
      <c r="E7061" s="3" t="s">
        <v>59</v>
      </c>
      <c r="F7061" s="3" t="s">
        <v>13287</v>
      </c>
      <c r="G7061" s="3" t="s">
        <v>13288</v>
      </c>
      <c r="H7061" s="3"/>
    </row>
    <row r="7062" ht="15.75" customHeight="1">
      <c r="A7062" s="2">
        <v>45758.0</v>
      </c>
      <c r="B7062" s="3" t="s">
        <v>92</v>
      </c>
      <c r="C7062" s="3" t="s">
        <v>158</v>
      </c>
      <c r="D7062" s="3" t="s">
        <v>63</v>
      </c>
      <c r="E7062" s="3" t="s">
        <v>15</v>
      </c>
      <c r="F7062" s="3" t="s">
        <v>13289</v>
      </c>
      <c r="G7062" s="3" t="s">
        <v>13290</v>
      </c>
      <c r="H7062" s="3"/>
    </row>
    <row r="7063" ht="15.75" customHeight="1">
      <c r="A7063" s="2">
        <v>45758.0</v>
      </c>
      <c r="B7063" s="3" t="s">
        <v>92</v>
      </c>
      <c r="C7063" s="3" t="s">
        <v>158</v>
      </c>
      <c r="D7063" s="3" t="s">
        <v>9</v>
      </c>
      <c r="E7063" s="3" t="s">
        <v>101</v>
      </c>
      <c r="F7063" s="3" t="s">
        <v>13291</v>
      </c>
      <c r="G7063" s="3" t="s">
        <v>13292</v>
      </c>
      <c r="H7063" s="3"/>
    </row>
    <row r="7064" ht="15.75" customHeight="1">
      <c r="A7064" s="2">
        <v>45758.0</v>
      </c>
      <c r="B7064" s="3" t="s">
        <v>7</v>
      </c>
      <c r="C7064" s="3" t="s">
        <v>131</v>
      </c>
      <c r="D7064" s="3" t="s">
        <v>23</v>
      </c>
      <c r="E7064" s="3" t="s">
        <v>20</v>
      </c>
      <c r="F7064" s="3" t="s">
        <v>13293</v>
      </c>
      <c r="G7064" s="3" t="s">
        <v>3692</v>
      </c>
      <c r="H7064" s="3"/>
    </row>
    <row r="7065" ht="15.75" customHeight="1">
      <c r="A7065" s="2">
        <v>45758.0</v>
      </c>
      <c r="B7065" s="3" t="s">
        <v>7</v>
      </c>
      <c r="C7065" s="3" t="s">
        <v>131</v>
      </c>
      <c r="D7065" s="3" t="s">
        <v>23</v>
      </c>
      <c r="E7065" s="3" t="s">
        <v>20</v>
      </c>
      <c r="F7065" s="3" t="s">
        <v>13294</v>
      </c>
      <c r="G7065" s="3" t="s">
        <v>13295</v>
      </c>
      <c r="H7065" s="3"/>
    </row>
    <row r="7066" ht="15.75" customHeight="1">
      <c r="A7066" s="2">
        <v>45758.0</v>
      </c>
      <c r="B7066" s="3" t="s">
        <v>7</v>
      </c>
      <c r="C7066" s="3" t="s">
        <v>126</v>
      </c>
      <c r="D7066" s="3" t="s">
        <v>63</v>
      </c>
      <c r="E7066" s="3" t="s">
        <v>20</v>
      </c>
      <c r="F7066" s="3" t="s">
        <v>13296</v>
      </c>
      <c r="G7066" s="3" t="s">
        <v>13297</v>
      </c>
      <c r="H7066" s="3"/>
    </row>
    <row r="7067" ht="15.75" customHeight="1">
      <c r="A7067" s="2">
        <v>45758.0</v>
      </c>
      <c r="B7067" s="3" t="s">
        <v>7</v>
      </c>
      <c r="C7067" s="3" t="s">
        <v>126</v>
      </c>
      <c r="D7067" s="3" t="s">
        <v>63</v>
      </c>
      <c r="E7067" s="3" t="s">
        <v>20</v>
      </c>
      <c r="F7067" s="3" t="s">
        <v>13298</v>
      </c>
      <c r="G7067" s="3" t="s">
        <v>13299</v>
      </c>
      <c r="H7067" s="3"/>
    </row>
    <row r="7068" ht="15.75" customHeight="1">
      <c r="A7068" s="2">
        <v>45758.0</v>
      </c>
      <c r="B7068" s="3" t="s">
        <v>7</v>
      </c>
      <c r="C7068" s="3" t="s">
        <v>118</v>
      </c>
      <c r="D7068" s="3" t="s">
        <v>26</v>
      </c>
      <c r="E7068" s="3" t="s">
        <v>258</v>
      </c>
      <c r="F7068" s="3" t="s">
        <v>13300</v>
      </c>
      <c r="G7068" s="3" t="s">
        <v>13301</v>
      </c>
      <c r="H7068" s="3"/>
    </row>
    <row r="7069" ht="15.75" customHeight="1">
      <c r="A7069" s="2">
        <v>45758.0</v>
      </c>
      <c r="B7069" s="3" t="s">
        <v>7</v>
      </c>
      <c r="C7069" s="3" t="s">
        <v>118</v>
      </c>
      <c r="D7069" s="3" t="s">
        <v>63</v>
      </c>
      <c r="E7069" s="3" t="s">
        <v>20</v>
      </c>
      <c r="F7069" s="3" t="s">
        <v>13302</v>
      </c>
      <c r="G7069" s="3" t="s">
        <v>13303</v>
      </c>
      <c r="H7069" s="3"/>
    </row>
    <row r="7070" ht="15.75" customHeight="1">
      <c r="A7070" s="2">
        <v>45758.0</v>
      </c>
      <c r="B7070" s="3" t="s">
        <v>7</v>
      </c>
      <c r="C7070" s="3" t="s">
        <v>118</v>
      </c>
      <c r="D7070" s="3" t="s">
        <v>34</v>
      </c>
      <c r="E7070" s="3" t="s">
        <v>101</v>
      </c>
      <c r="F7070" s="3" t="s">
        <v>13304</v>
      </c>
      <c r="G7070" s="3" t="s">
        <v>13305</v>
      </c>
      <c r="H7070" s="3"/>
    </row>
    <row r="7071" ht="15.75" customHeight="1">
      <c r="A7071" s="2">
        <v>45758.0</v>
      </c>
      <c r="B7071" s="3" t="s">
        <v>13</v>
      </c>
      <c r="C7071" s="3" t="s">
        <v>14</v>
      </c>
      <c r="D7071" s="3" t="s">
        <v>23</v>
      </c>
      <c r="E7071" s="3" t="s">
        <v>59</v>
      </c>
      <c r="F7071" s="3" t="s">
        <v>5884</v>
      </c>
      <c r="G7071" s="3" t="s">
        <v>13306</v>
      </c>
      <c r="H7071" s="3"/>
    </row>
    <row r="7072" ht="15.75" customHeight="1">
      <c r="A7072" s="2">
        <v>45758.0</v>
      </c>
      <c r="B7072" s="3" t="s">
        <v>7</v>
      </c>
      <c r="C7072" s="3" t="s">
        <v>106</v>
      </c>
      <c r="D7072" s="3" t="s">
        <v>38</v>
      </c>
      <c r="E7072" s="3" t="s">
        <v>20</v>
      </c>
      <c r="F7072" s="3" t="s">
        <v>13307</v>
      </c>
      <c r="G7072" s="3" t="s">
        <v>13308</v>
      </c>
      <c r="H7072" s="3"/>
    </row>
    <row r="7073" ht="15.75" customHeight="1">
      <c r="A7073" s="2">
        <v>45758.0</v>
      </c>
      <c r="B7073" s="3" t="s">
        <v>7</v>
      </c>
      <c r="C7073" s="3" t="s">
        <v>106</v>
      </c>
      <c r="D7073" s="3" t="s">
        <v>34</v>
      </c>
      <c r="E7073" s="3" t="s">
        <v>101</v>
      </c>
      <c r="F7073" s="3" t="s">
        <v>13309</v>
      </c>
      <c r="G7073" s="3" t="s">
        <v>13310</v>
      </c>
      <c r="H7073" s="3"/>
    </row>
    <row r="7074" ht="15.75" customHeight="1">
      <c r="A7074" s="2">
        <v>45758.0</v>
      </c>
      <c r="B7074" s="3" t="s">
        <v>7</v>
      </c>
      <c r="C7074" s="3" t="s">
        <v>8</v>
      </c>
      <c r="D7074" s="3" t="s">
        <v>63</v>
      </c>
      <c r="E7074" s="3" t="s">
        <v>20</v>
      </c>
      <c r="F7074" s="3" t="s">
        <v>13311</v>
      </c>
      <c r="G7074" s="3" t="s">
        <v>13312</v>
      </c>
      <c r="H7074" s="3"/>
    </row>
    <row r="7075" ht="15.75" customHeight="1">
      <c r="A7075" s="2">
        <v>45758.0</v>
      </c>
      <c r="B7075" s="3" t="s">
        <v>7</v>
      </c>
      <c r="C7075" s="3" t="s">
        <v>8</v>
      </c>
      <c r="D7075" s="3" t="s">
        <v>26</v>
      </c>
      <c r="E7075" s="3" t="s">
        <v>109</v>
      </c>
      <c r="F7075" s="3" t="s">
        <v>13313</v>
      </c>
      <c r="G7075" s="3" t="s">
        <v>13314</v>
      </c>
      <c r="H7075" s="3"/>
    </row>
    <row r="7076" ht="15.75" customHeight="1">
      <c r="A7076" s="2">
        <v>45758.0</v>
      </c>
      <c r="B7076" s="3" t="s">
        <v>92</v>
      </c>
      <c r="C7076" s="3" t="s">
        <v>158</v>
      </c>
      <c r="D7076" s="3" t="s">
        <v>19</v>
      </c>
      <c r="E7076" s="3" t="s">
        <v>20</v>
      </c>
      <c r="F7076" s="3" t="s">
        <v>4059</v>
      </c>
      <c r="G7076" s="3" t="s">
        <v>13315</v>
      </c>
      <c r="H7076" s="3"/>
    </row>
    <row r="7077" ht="15.75" customHeight="1">
      <c r="A7077" s="2">
        <v>45758.0</v>
      </c>
      <c r="B7077" s="3" t="s">
        <v>92</v>
      </c>
      <c r="C7077" s="3" t="s">
        <v>158</v>
      </c>
      <c r="D7077" s="3" t="s">
        <v>34</v>
      </c>
      <c r="E7077" s="3" t="s">
        <v>15</v>
      </c>
      <c r="F7077" s="3" t="s">
        <v>13316</v>
      </c>
      <c r="G7077" s="3" t="s">
        <v>13317</v>
      </c>
      <c r="H7077" s="3"/>
    </row>
    <row r="7078" ht="15.75" customHeight="1">
      <c r="A7078" s="2">
        <v>45758.0</v>
      </c>
      <c r="B7078" s="3" t="s">
        <v>7</v>
      </c>
      <c r="C7078" s="3" t="s">
        <v>8</v>
      </c>
      <c r="D7078" s="3" t="s">
        <v>26</v>
      </c>
      <c r="E7078" s="3" t="s">
        <v>10</v>
      </c>
      <c r="F7078" s="3" t="s">
        <v>13318</v>
      </c>
      <c r="G7078" s="3" t="s">
        <v>13319</v>
      </c>
      <c r="H7078" s="3"/>
    </row>
    <row r="7079" ht="15.75" customHeight="1">
      <c r="A7079" s="2">
        <v>45758.0</v>
      </c>
      <c r="B7079" s="3" t="s">
        <v>92</v>
      </c>
      <c r="C7079" s="4" t="s">
        <v>149</v>
      </c>
      <c r="D7079" s="3" t="s">
        <v>63</v>
      </c>
      <c r="E7079" s="3" t="s">
        <v>101</v>
      </c>
      <c r="F7079" s="3" t="s">
        <v>10078</v>
      </c>
      <c r="G7079" s="3" t="s">
        <v>5477</v>
      </c>
      <c r="H7079" s="3"/>
    </row>
    <row r="7080" ht="15.75" customHeight="1">
      <c r="A7080" s="2">
        <v>45758.0</v>
      </c>
      <c r="B7080" s="3" t="s">
        <v>13</v>
      </c>
      <c r="C7080" s="3" t="s">
        <v>14</v>
      </c>
      <c r="D7080" s="3" t="s">
        <v>26</v>
      </c>
      <c r="E7080" s="3" t="s">
        <v>59</v>
      </c>
      <c r="F7080" s="3" t="s">
        <v>13320</v>
      </c>
      <c r="G7080" s="3" t="s">
        <v>13321</v>
      </c>
      <c r="H7080" s="3"/>
    </row>
    <row r="7081" ht="15.75" customHeight="1">
      <c r="A7081" s="2">
        <v>45758.0</v>
      </c>
      <c r="B7081" s="3" t="s">
        <v>13</v>
      </c>
      <c r="C7081" s="3" t="s">
        <v>14</v>
      </c>
      <c r="D7081" s="3" t="s">
        <v>23</v>
      </c>
      <c r="E7081" s="3" t="s">
        <v>59</v>
      </c>
      <c r="F7081" s="3" t="s">
        <v>13322</v>
      </c>
      <c r="G7081" s="3" t="s">
        <v>13323</v>
      </c>
      <c r="H7081" s="3"/>
    </row>
    <row r="7082" ht="15.75" customHeight="1">
      <c r="A7082" s="2">
        <v>45758.0</v>
      </c>
      <c r="B7082" s="3" t="s">
        <v>92</v>
      </c>
      <c r="C7082" s="3" t="s">
        <v>93</v>
      </c>
      <c r="D7082" s="3" t="s">
        <v>23</v>
      </c>
      <c r="E7082" s="3" t="s">
        <v>59</v>
      </c>
      <c r="F7082" s="3" t="s">
        <v>13324</v>
      </c>
      <c r="G7082" s="3" t="s">
        <v>13325</v>
      </c>
      <c r="H7082" s="3"/>
    </row>
    <row r="7083" ht="15.75" customHeight="1">
      <c r="A7083" s="2">
        <v>45758.0</v>
      </c>
      <c r="B7083" s="3" t="s">
        <v>92</v>
      </c>
      <c r="C7083" s="3" t="s">
        <v>93</v>
      </c>
      <c r="D7083" s="3" t="s">
        <v>38</v>
      </c>
      <c r="E7083" s="3" t="s">
        <v>20</v>
      </c>
      <c r="F7083" s="3" t="s">
        <v>13326</v>
      </c>
      <c r="G7083" s="3" t="s">
        <v>13327</v>
      </c>
      <c r="H7083" s="3"/>
    </row>
    <row r="7084" ht="15.75" customHeight="1">
      <c r="A7084" s="2">
        <v>45758.0</v>
      </c>
      <c r="B7084" s="3" t="s">
        <v>92</v>
      </c>
      <c r="C7084" s="3" t="s">
        <v>93</v>
      </c>
      <c r="D7084" s="3" t="s">
        <v>63</v>
      </c>
      <c r="E7084" s="3" t="s">
        <v>15</v>
      </c>
      <c r="F7084" s="3" t="s">
        <v>13328</v>
      </c>
      <c r="G7084" s="3" t="s">
        <v>13329</v>
      </c>
      <c r="H7084" s="3"/>
    </row>
    <row r="7085" ht="15.75" customHeight="1">
      <c r="A7085" s="2">
        <v>45758.0</v>
      </c>
      <c r="B7085" s="3" t="s">
        <v>92</v>
      </c>
      <c r="C7085" s="4" t="s">
        <v>149</v>
      </c>
      <c r="D7085" s="3" t="s">
        <v>19</v>
      </c>
      <c r="E7085" s="3" t="s">
        <v>20</v>
      </c>
      <c r="F7085" s="3" t="s">
        <v>13090</v>
      </c>
      <c r="G7085" s="3" t="s">
        <v>13330</v>
      </c>
      <c r="H7085" s="3"/>
    </row>
    <row r="7086" ht="15.75" customHeight="1">
      <c r="A7086" s="2">
        <v>45758.0</v>
      </c>
      <c r="B7086" s="3" t="s">
        <v>92</v>
      </c>
      <c r="C7086" s="3" t="s">
        <v>98</v>
      </c>
      <c r="D7086" s="3" t="s">
        <v>23</v>
      </c>
      <c r="E7086" s="3" t="s">
        <v>20</v>
      </c>
      <c r="F7086" s="3" t="s">
        <v>13331</v>
      </c>
      <c r="G7086" s="3" t="s">
        <v>13332</v>
      </c>
      <c r="H7086" s="3"/>
    </row>
    <row r="7087" ht="15.75" customHeight="1">
      <c r="A7087" s="2">
        <v>45758.0</v>
      </c>
      <c r="B7087" s="3" t="s">
        <v>92</v>
      </c>
      <c r="C7087" s="3" t="s">
        <v>98</v>
      </c>
      <c r="D7087" s="3" t="s">
        <v>23</v>
      </c>
      <c r="E7087" s="3" t="s">
        <v>20</v>
      </c>
      <c r="F7087" s="3" t="s">
        <v>8096</v>
      </c>
      <c r="G7087" s="3" t="s">
        <v>13333</v>
      </c>
      <c r="H7087" s="3"/>
    </row>
    <row r="7088" ht="15.75" customHeight="1">
      <c r="A7088" s="2">
        <v>45758.0</v>
      </c>
      <c r="B7088" s="3" t="s">
        <v>92</v>
      </c>
      <c r="C7088" s="3" t="s">
        <v>93</v>
      </c>
      <c r="D7088" s="3" t="s">
        <v>38</v>
      </c>
      <c r="E7088" s="3" t="s">
        <v>20</v>
      </c>
      <c r="F7088" s="3" t="s">
        <v>13334</v>
      </c>
      <c r="G7088" s="3" t="s">
        <v>13335</v>
      </c>
      <c r="H7088" s="3"/>
    </row>
    <row r="7089" ht="15.75" customHeight="1">
      <c r="A7089" s="2">
        <v>45758.0</v>
      </c>
      <c r="B7089" s="3" t="s">
        <v>92</v>
      </c>
      <c r="C7089" s="3" t="s">
        <v>98</v>
      </c>
      <c r="D7089" s="3" t="s">
        <v>23</v>
      </c>
      <c r="E7089" s="3" t="s">
        <v>20</v>
      </c>
      <c r="F7089" s="3" t="s">
        <v>13336</v>
      </c>
      <c r="G7089" s="3" t="s">
        <v>13337</v>
      </c>
      <c r="H7089" s="3"/>
    </row>
    <row r="7090" ht="15.75" customHeight="1">
      <c r="A7090" s="2">
        <v>45758.0</v>
      </c>
      <c r="B7090" s="3" t="s">
        <v>92</v>
      </c>
      <c r="C7090" s="3" t="s">
        <v>98</v>
      </c>
      <c r="D7090" s="3" t="s">
        <v>38</v>
      </c>
      <c r="E7090" s="3" t="s">
        <v>15</v>
      </c>
      <c r="F7090" s="3" t="s">
        <v>13338</v>
      </c>
      <c r="G7090" s="3" t="s">
        <v>13339</v>
      </c>
      <c r="H7090" s="3"/>
    </row>
    <row r="7091" ht="15.75" customHeight="1">
      <c r="A7091" s="2">
        <v>45758.0</v>
      </c>
      <c r="B7091" s="3" t="s">
        <v>92</v>
      </c>
      <c r="C7091" s="3" t="s">
        <v>144</v>
      </c>
      <c r="D7091" s="3" t="s">
        <v>9</v>
      </c>
      <c r="E7091" s="3" t="s">
        <v>15</v>
      </c>
      <c r="F7091" s="3" t="s">
        <v>13340</v>
      </c>
      <c r="G7091" s="3" t="s">
        <v>13341</v>
      </c>
      <c r="H7091" s="3"/>
    </row>
    <row r="7092" ht="15.75" customHeight="1">
      <c r="A7092" s="2">
        <v>45758.0</v>
      </c>
      <c r="B7092" s="3" t="s">
        <v>92</v>
      </c>
      <c r="C7092" s="3" t="s">
        <v>144</v>
      </c>
      <c r="D7092" s="3" t="s">
        <v>23</v>
      </c>
      <c r="E7092" s="3" t="s">
        <v>20</v>
      </c>
      <c r="F7092" s="3" t="s">
        <v>13342</v>
      </c>
      <c r="G7092" s="3" t="s">
        <v>13343</v>
      </c>
      <c r="H7092" s="3"/>
    </row>
    <row r="7093" ht="15.75" customHeight="1">
      <c r="A7093" s="2">
        <v>45758.0</v>
      </c>
      <c r="B7093" s="3" t="s">
        <v>92</v>
      </c>
      <c r="C7093" s="3" t="s">
        <v>144</v>
      </c>
      <c r="D7093" s="3" t="s">
        <v>34</v>
      </c>
      <c r="E7093" s="3" t="s">
        <v>15</v>
      </c>
      <c r="F7093" s="3" t="s">
        <v>13344</v>
      </c>
      <c r="G7093" s="3" t="s">
        <v>13345</v>
      </c>
      <c r="H7093" s="3"/>
    </row>
    <row r="7094" ht="15.75" customHeight="1">
      <c r="A7094" s="2">
        <v>45758.0</v>
      </c>
      <c r="B7094" s="3" t="s">
        <v>92</v>
      </c>
      <c r="C7094" s="3" t="s">
        <v>144</v>
      </c>
      <c r="D7094" s="3" t="s">
        <v>68</v>
      </c>
      <c r="E7094" s="3" t="s">
        <v>20</v>
      </c>
      <c r="F7094" s="3" t="s">
        <v>13346</v>
      </c>
      <c r="G7094" s="3" t="s">
        <v>12249</v>
      </c>
      <c r="H7094" s="3"/>
    </row>
    <row r="7095" ht="15.75" customHeight="1">
      <c r="A7095" s="2">
        <v>45758.0</v>
      </c>
      <c r="B7095" s="3" t="s">
        <v>92</v>
      </c>
      <c r="C7095" s="4" t="s">
        <v>149</v>
      </c>
      <c r="D7095" s="3" t="s">
        <v>23</v>
      </c>
      <c r="E7095" s="3" t="s">
        <v>20</v>
      </c>
      <c r="F7095" s="3" t="s">
        <v>13347</v>
      </c>
      <c r="G7095" s="3" t="s">
        <v>13348</v>
      </c>
      <c r="H7095" s="3"/>
    </row>
    <row r="7096" ht="15.75" customHeight="1">
      <c r="A7096" s="2">
        <v>45758.0</v>
      </c>
      <c r="B7096" s="3" t="s">
        <v>92</v>
      </c>
      <c r="C7096" s="3" t="s">
        <v>98</v>
      </c>
      <c r="D7096" s="3" t="s">
        <v>63</v>
      </c>
      <c r="E7096" s="3" t="s">
        <v>101</v>
      </c>
      <c r="F7096" s="3" t="s">
        <v>13349</v>
      </c>
      <c r="G7096" s="3" t="s">
        <v>13350</v>
      </c>
      <c r="H7096" s="3"/>
    </row>
    <row r="7097" ht="15.75" customHeight="1">
      <c r="A7097" s="2">
        <v>45759.0</v>
      </c>
      <c r="B7097" s="3" t="s">
        <v>13</v>
      </c>
      <c r="C7097" s="3" t="s">
        <v>169</v>
      </c>
      <c r="D7097" s="3" t="s">
        <v>34</v>
      </c>
      <c r="E7097" s="3" t="s">
        <v>20</v>
      </c>
      <c r="F7097" s="3" t="s">
        <v>13351</v>
      </c>
      <c r="G7097" s="3" t="s">
        <v>13352</v>
      </c>
      <c r="H7097" s="3"/>
    </row>
    <row r="7098" ht="15.75" customHeight="1">
      <c r="A7098" s="2">
        <v>45759.0</v>
      </c>
      <c r="B7098" s="3" t="s">
        <v>13</v>
      </c>
      <c r="C7098" s="3" t="s">
        <v>37</v>
      </c>
      <c r="D7098" s="3" t="s">
        <v>23</v>
      </c>
      <c r="E7098" s="3" t="s">
        <v>59</v>
      </c>
      <c r="F7098" s="3" t="s">
        <v>13353</v>
      </c>
      <c r="G7098" s="3" t="s">
        <v>13354</v>
      </c>
      <c r="H7098" s="3"/>
    </row>
    <row r="7099" ht="15.75" customHeight="1">
      <c r="A7099" s="2">
        <v>45759.0</v>
      </c>
      <c r="B7099" s="3" t="s">
        <v>13</v>
      </c>
      <c r="C7099" s="3" t="s">
        <v>37</v>
      </c>
      <c r="D7099" s="3" t="s">
        <v>23</v>
      </c>
      <c r="E7099" s="3" t="s">
        <v>59</v>
      </c>
      <c r="F7099" s="3" t="s">
        <v>13355</v>
      </c>
      <c r="G7099" s="3" t="s">
        <v>13356</v>
      </c>
      <c r="H7099" s="3"/>
    </row>
    <row r="7100" ht="15.75" customHeight="1">
      <c r="A7100" s="2">
        <v>45759.0</v>
      </c>
      <c r="B7100" s="3" t="s">
        <v>13</v>
      </c>
      <c r="C7100" s="3" t="s">
        <v>29</v>
      </c>
      <c r="D7100" s="3" t="s">
        <v>68</v>
      </c>
      <c r="E7100" s="3" t="s">
        <v>59</v>
      </c>
      <c r="F7100" s="3" t="s">
        <v>13357</v>
      </c>
      <c r="G7100" s="3" t="s">
        <v>13358</v>
      </c>
      <c r="H7100" s="3"/>
    </row>
    <row r="7101" ht="15.75" customHeight="1">
      <c r="A7101" s="2">
        <v>45759.0</v>
      </c>
      <c r="B7101" s="3" t="s">
        <v>13</v>
      </c>
      <c r="C7101" s="3" t="s">
        <v>29</v>
      </c>
      <c r="D7101" s="3" t="s">
        <v>63</v>
      </c>
      <c r="E7101" s="3" t="s">
        <v>59</v>
      </c>
      <c r="F7101" s="3" t="s">
        <v>13359</v>
      </c>
      <c r="G7101" s="3" t="s">
        <v>13360</v>
      </c>
      <c r="H7101" s="3"/>
    </row>
    <row r="7102" ht="15.75" customHeight="1">
      <c r="A7102" s="2">
        <v>45759.0</v>
      </c>
      <c r="B7102" s="3" t="s">
        <v>13</v>
      </c>
      <c r="C7102" s="3" t="s">
        <v>18</v>
      </c>
      <c r="D7102" s="3" t="s">
        <v>9</v>
      </c>
      <c r="E7102" s="3" t="s">
        <v>20</v>
      </c>
      <c r="F7102" s="3" t="s">
        <v>13361</v>
      </c>
      <c r="G7102" s="3" t="s">
        <v>13362</v>
      </c>
      <c r="H7102" s="3"/>
    </row>
    <row r="7103" ht="15.75" customHeight="1">
      <c r="A7103" s="2">
        <v>45759.0</v>
      </c>
      <c r="B7103" s="3" t="s">
        <v>92</v>
      </c>
      <c r="C7103" s="3" t="s">
        <v>93</v>
      </c>
      <c r="D7103" s="3" t="s">
        <v>68</v>
      </c>
      <c r="E7103" s="3" t="s">
        <v>59</v>
      </c>
      <c r="F7103" s="3" t="s">
        <v>13363</v>
      </c>
      <c r="G7103" s="3" t="s">
        <v>13364</v>
      </c>
      <c r="H7103" s="3"/>
    </row>
    <row r="7104" ht="15.75" customHeight="1">
      <c r="A7104" s="2">
        <v>45759.0</v>
      </c>
      <c r="B7104" s="3" t="s">
        <v>13</v>
      </c>
      <c r="C7104" s="3" t="s">
        <v>18</v>
      </c>
      <c r="D7104" s="3" t="s">
        <v>26</v>
      </c>
      <c r="E7104" s="3" t="s">
        <v>20</v>
      </c>
      <c r="F7104" s="3" t="s">
        <v>13365</v>
      </c>
      <c r="G7104" s="3" t="s">
        <v>13366</v>
      </c>
      <c r="H7104" s="3"/>
    </row>
    <row r="7105" ht="15.75" customHeight="1">
      <c r="A7105" s="2">
        <v>45759.0</v>
      </c>
      <c r="B7105" s="3" t="s">
        <v>13</v>
      </c>
      <c r="C7105" s="3" t="s">
        <v>14</v>
      </c>
      <c r="D7105" s="3" t="s">
        <v>63</v>
      </c>
      <c r="E7105" s="3" t="s">
        <v>15</v>
      </c>
      <c r="F7105" s="3" t="s">
        <v>13367</v>
      </c>
      <c r="G7105" s="3" t="s">
        <v>13368</v>
      </c>
      <c r="H7105" s="3"/>
    </row>
    <row r="7106" ht="15.75" customHeight="1">
      <c r="A7106" s="2">
        <v>45759.0</v>
      </c>
      <c r="B7106" s="3" t="s">
        <v>13</v>
      </c>
      <c r="C7106" s="3" t="s">
        <v>14</v>
      </c>
      <c r="D7106" s="3" t="s">
        <v>26</v>
      </c>
      <c r="E7106" s="3" t="s">
        <v>20</v>
      </c>
      <c r="F7106" s="3" t="s">
        <v>13369</v>
      </c>
      <c r="G7106" s="3" t="s">
        <v>13370</v>
      </c>
      <c r="H7106" s="3"/>
    </row>
    <row r="7107" ht="15.75" customHeight="1">
      <c r="A7107" s="2">
        <v>45759.0</v>
      </c>
      <c r="B7107" s="3" t="s">
        <v>13</v>
      </c>
      <c r="C7107" s="3" t="s">
        <v>14</v>
      </c>
      <c r="D7107" s="3" t="s">
        <v>68</v>
      </c>
      <c r="E7107" s="3" t="s">
        <v>59</v>
      </c>
      <c r="F7107" s="3" t="s">
        <v>13371</v>
      </c>
      <c r="G7107" s="3" t="s">
        <v>13372</v>
      </c>
      <c r="H7107" s="3"/>
    </row>
    <row r="7108" ht="15.75" customHeight="1">
      <c r="A7108" s="2">
        <v>45759.0</v>
      </c>
      <c r="B7108" s="3" t="s">
        <v>13</v>
      </c>
      <c r="C7108" s="3" t="s">
        <v>14</v>
      </c>
      <c r="D7108" s="3" t="s">
        <v>68</v>
      </c>
      <c r="E7108" s="3" t="s">
        <v>59</v>
      </c>
      <c r="F7108" s="3" t="s">
        <v>13373</v>
      </c>
      <c r="G7108" s="3" t="s">
        <v>8620</v>
      </c>
      <c r="H7108" s="3"/>
    </row>
    <row r="7109" ht="15.75" customHeight="1">
      <c r="A7109" s="2">
        <v>45759.0</v>
      </c>
      <c r="B7109" s="3" t="s">
        <v>13</v>
      </c>
      <c r="C7109" s="3" t="s">
        <v>14</v>
      </c>
      <c r="D7109" s="3" t="s">
        <v>68</v>
      </c>
      <c r="E7109" s="3" t="s">
        <v>59</v>
      </c>
      <c r="F7109" s="3" t="s">
        <v>13374</v>
      </c>
      <c r="G7109" s="3" t="s">
        <v>13375</v>
      </c>
      <c r="H7109" s="3"/>
    </row>
    <row r="7110" ht="15.75" customHeight="1">
      <c r="A7110" s="2">
        <v>45759.0</v>
      </c>
      <c r="B7110" s="3" t="s">
        <v>13</v>
      </c>
      <c r="C7110" s="3" t="s">
        <v>169</v>
      </c>
      <c r="D7110" s="3" t="s">
        <v>68</v>
      </c>
      <c r="E7110" s="3" t="s">
        <v>59</v>
      </c>
      <c r="F7110" s="3" t="s">
        <v>13376</v>
      </c>
      <c r="G7110" s="3" t="s">
        <v>13377</v>
      </c>
      <c r="H7110" s="3"/>
    </row>
    <row r="7111" ht="15.75" customHeight="1">
      <c r="A7111" s="2">
        <v>45759.0</v>
      </c>
      <c r="B7111" s="3" t="s">
        <v>13</v>
      </c>
      <c r="C7111" s="3" t="s">
        <v>18</v>
      </c>
      <c r="D7111" s="3" t="s">
        <v>63</v>
      </c>
      <c r="E7111" s="3" t="s">
        <v>20</v>
      </c>
      <c r="F7111" s="3" t="s">
        <v>9602</v>
      </c>
      <c r="G7111" s="3" t="s">
        <v>13378</v>
      </c>
      <c r="H7111" s="3"/>
    </row>
    <row r="7112" ht="15.75" customHeight="1">
      <c r="A7112" s="2">
        <v>45759.0</v>
      </c>
      <c r="B7112" s="3" t="s">
        <v>13</v>
      </c>
      <c r="C7112" s="3" t="s">
        <v>169</v>
      </c>
      <c r="D7112" s="3" t="s">
        <v>68</v>
      </c>
      <c r="E7112" s="3" t="s">
        <v>59</v>
      </c>
      <c r="F7112" s="3" t="s">
        <v>13379</v>
      </c>
      <c r="G7112" s="3" t="s">
        <v>13380</v>
      </c>
      <c r="H7112" s="3"/>
    </row>
    <row r="7113" ht="15.75" customHeight="1">
      <c r="A7113" s="2">
        <v>45759.0</v>
      </c>
      <c r="B7113" s="3" t="s">
        <v>57</v>
      </c>
      <c r="C7113" s="4" t="s">
        <v>62</v>
      </c>
      <c r="D7113" s="3" t="s">
        <v>9</v>
      </c>
      <c r="E7113" s="3" t="s">
        <v>20</v>
      </c>
      <c r="F7113" s="3" t="s">
        <v>13381</v>
      </c>
      <c r="G7113" s="3" t="s">
        <v>7715</v>
      </c>
      <c r="H7113" s="3"/>
    </row>
    <row r="7114" ht="15.75" customHeight="1">
      <c r="A7114" s="2">
        <v>45759.0</v>
      </c>
      <c r="B7114" s="3" t="s">
        <v>57</v>
      </c>
      <c r="C7114" s="3" t="s">
        <v>58</v>
      </c>
      <c r="D7114" s="3" t="s">
        <v>23</v>
      </c>
      <c r="E7114" s="3" t="s">
        <v>59</v>
      </c>
      <c r="F7114" s="3" t="s">
        <v>13382</v>
      </c>
      <c r="G7114" s="3" t="s">
        <v>13383</v>
      </c>
      <c r="H7114" s="3"/>
    </row>
    <row r="7115" ht="15.75" customHeight="1">
      <c r="A7115" s="2">
        <v>45759.0</v>
      </c>
      <c r="B7115" s="3" t="s">
        <v>92</v>
      </c>
      <c r="C7115" s="3" t="s">
        <v>93</v>
      </c>
      <c r="D7115" s="3" t="s">
        <v>26</v>
      </c>
      <c r="E7115" s="3" t="s">
        <v>20</v>
      </c>
      <c r="F7115" s="3" t="s">
        <v>13384</v>
      </c>
      <c r="G7115" s="3" t="s">
        <v>13385</v>
      </c>
      <c r="H7115" s="3"/>
    </row>
    <row r="7116" ht="15.75" customHeight="1">
      <c r="A7116" s="2">
        <v>45759.0</v>
      </c>
      <c r="B7116" s="3" t="s">
        <v>57</v>
      </c>
      <c r="C7116" s="3" t="s">
        <v>85</v>
      </c>
      <c r="D7116" s="3" t="s">
        <v>38</v>
      </c>
      <c r="E7116" s="3" t="s">
        <v>59</v>
      </c>
      <c r="F7116" s="3" t="s">
        <v>13386</v>
      </c>
      <c r="G7116" s="3" t="s">
        <v>13387</v>
      </c>
      <c r="H7116" s="3"/>
    </row>
    <row r="7117" ht="15.75" customHeight="1">
      <c r="A7117" s="2">
        <v>45759.0</v>
      </c>
      <c r="B7117" s="3" t="s">
        <v>57</v>
      </c>
      <c r="C7117" s="3" t="s">
        <v>85</v>
      </c>
      <c r="D7117" s="3" t="s">
        <v>38</v>
      </c>
      <c r="E7117" s="3" t="s">
        <v>59</v>
      </c>
      <c r="F7117" s="3" t="s">
        <v>7307</v>
      </c>
      <c r="G7117" s="3" t="s">
        <v>13388</v>
      </c>
      <c r="H7117" s="3"/>
    </row>
    <row r="7118" ht="15.75" customHeight="1">
      <c r="A7118" s="2">
        <v>45759.0</v>
      </c>
      <c r="B7118" s="3" t="s">
        <v>57</v>
      </c>
      <c r="C7118" s="3" t="s">
        <v>85</v>
      </c>
      <c r="D7118" s="3" t="s">
        <v>68</v>
      </c>
      <c r="E7118" s="3" t="s">
        <v>59</v>
      </c>
      <c r="F7118" s="3" t="s">
        <v>13389</v>
      </c>
      <c r="G7118" s="3" t="s">
        <v>13390</v>
      </c>
      <c r="H7118" s="3"/>
    </row>
    <row r="7119" ht="15.75" customHeight="1">
      <c r="A7119" s="2">
        <v>45759.0</v>
      </c>
      <c r="B7119" s="3" t="s">
        <v>57</v>
      </c>
      <c r="C7119" s="3" t="s">
        <v>80</v>
      </c>
      <c r="D7119" s="3" t="s">
        <v>26</v>
      </c>
      <c r="E7119" s="3" t="s">
        <v>20</v>
      </c>
      <c r="F7119" s="3" t="s">
        <v>13391</v>
      </c>
      <c r="G7119" s="3" t="s">
        <v>13392</v>
      </c>
      <c r="H7119" s="3"/>
    </row>
    <row r="7120" ht="15.75" customHeight="1">
      <c r="A7120" s="2">
        <v>45759.0</v>
      </c>
      <c r="B7120" s="3" t="s">
        <v>57</v>
      </c>
      <c r="C7120" s="3" t="s">
        <v>80</v>
      </c>
      <c r="D7120" s="3" t="s">
        <v>23</v>
      </c>
      <c r="E7120" s="3" t="s">
        <v>59</v>
      </c>
      <c r="F7120" s="3" t="s">
        <v>13393</v>
      </c>
      <c r="G7120" s="3" t="s">
        <v>13394</v>
      </c>
      <c r="H7120" s="3"/>
    </row>
    <row r="7121" ht="15.75" customHeight="1">
      <c r="A7121" s="2">
        <v>45759.0</v>
      </c>
      <c r="B7121" s="3" t="s">
        <v>57</v>
      </c>
      <c r="C7121" s="3" t="s">
        <v>71</v>
      </c>
      <c r="D7121" s="3" t="s">
        <v>23</v>
      </c>
      <c r="E7121" s="3" t="s">
        <v>59</v>
      </c>
      <c r="F7121" s="3" t="s">
        <v>13395</v>
      </c>
      <c r="G7121" s="3" t="s">
        <v>13396</v>
      </c>
      <c r="H7121" s="3"/>
    </row>
    <row r="7122" ht="15.75" customHeight="1">
      <c r="A7122" s="2">
        <v>45759.0</v>
      </c>
      <c r="B7122" s="3" t="s">
        <v>57</v>
      </c>
      <c r="C7122" s="3" t="s">
        <v>71</v>
      </c>
      <c r="D7122" s="3" t="s">
        <v>23</v>
      </c>
      <c r="E7122" s="3" t="s">
        <v>59</v>
      </c>
      <c r="F7122" s="3" t="s">
        <v>6476</v>
      </c>
      <c r="G7122" s="3" t="s">
        <v>13397</v>
      </c>
      <c r="H7122" s="3"/>
    </row>
    <row r="7123" ht="15.75" customHeight="1">
      <c r="A7123" s="2">
        <v>45759.0</v>
      </c>
      <c r="B7123" s="3" t="s">
        <v>57</v>
      </c>
      <c r="C7123" s="3" t="s">
        <v>71</v>
      </c>
      <c r="D7123" s="3" t="s">
        <v>23</v>
      </c>
      <c r="E7123" s="3" t="s">
        <v>59</v>
      </c>
      <c r="F7123" s="3" t="s">
        <v>13398</v>
      </c>
      <c r="G7123" s="3" t="s">
        <v>13399</v>
      </c>
      <c r="H7123" s="3"/>
    </row>
    <row r="7124" ht="15.75" customHeight="1">
      <c r="A7124" s="2">
        <v>45759.0</v>
      </c>
      <c r="B7124" s="3" t="s">
        <v>57</v>
      </c>
      <c r="C7124" s="4" t="s">
        <v>62</v>
      </c>
      <c r="D7124" s="3" t="s">
        <v>9</v>
      </c>
      <c r="E7124" s="3" t="s">
        <v>20</v>
      </c>
      <c r="F7124" s="3" t="s">
        <v>13400</v>
      </c>
      <c r="G7124" s="3" t="s">
        <v>13401</v>
      </c>
      <c r="H7124" s="3"/>
    </row>
    <row r="7125" ht="15.75" customHeight="1">
      <c r="A7125" s="2">
        <v>45759.0</v>
      </c>
      <c r="B7125" s="3" t="s">
        <v>57</v>
      </c>
      <c r="C7125" s="4" t="s">
        <v>62</v>
      </c>
      <c r="D7125" s="3" t="s">
        <v>19</v>
      </c>
      <c r="E7125" s="3" t="s">
        <v>59</v>
      </c>
      <c r="F7125" s="3" t="s">
        <v>13402</v>
      </c>
      <c r="G7125" s="3" t="s">
        <v>13403</v>
      </c>
      <c r="H7125" s="3"/>
    </row>
    <row r="7126" ht="15.75" customHeight="1">
      <c r="A7126" s="2">
        <v>45759.0</v>
      </c>
      <c r="B7126" s="3" t="s">
        <v>57</v>
      </c>
      <c r="C7126" s="4" t="s">
        <v>62</v>
      </c>
      <c r="D7126" s="3" t="s">
        <v>26</v>
      </c>
      <c r="E7126" s="3" t="s">
        <v>59</v>
      </c>
      <c r="F7126" s="3" t="s">
        <v>13404</v>
      </c>
      <c r="G7126" s="3" t="s">
        <v>13405</v>
      </c>
      <c r="H7126" s="3"/>
    </row>
    <row r="7127" ht="15.75" customHeight="1">
      <c r="A7127" s="2">
        <v>45759.0</v>
      </c>
      <c r="B7127" s="3" t="s">
        <v>57</v>
      </c>
      <c r="C7127" s="3" t="s">
        <v>58</v>
      </c>
      <c r="D7127" s="3" t="s">
        <v>26</v>
      </c>
      <c r="E7127" s="3" t="s">
        <v>20</v>
      </c>
      <c r="F7127" s="3" t="s">
        <v>13406</v>
      </c>
      <c r="G7127" s="3" t="s">
        <v>13407</v>
      </c>
      <c r="H7127" s="3"/>
    </row>
    <row r="7128" ht="15.75" customHeight="1">
      <c r="A7128" s="2">
        <v>45759.0</v>
      </c>
      <c r="B7128" s="3" t="s">
        <v>57</v>
      </c>
      <c r="C7128" s="3" t="s">
        <v>58</v>
      </c>
      <c r="D7128" s="3" t="s">
        <v>68</v>
      </c>
      <c r="E7128" s="3" t="s">
        <v>59</v>
      </c>
      <c r="F7128" s="3" t="s">
        <v>13408</v>
      </c>
      <c r="G7128" s="3" t="s">
        <v>13409</v>
      </c>
      <c r="H7128" s="3"/>
    </row>
    <row r="7129" ht="15.75" customHeight="1">
      <c r="A7129" s="2">
        <v>45759.0</v>
      </c>
      <c r="B7129" s="3" t="s">
        <v>57</v>
      </c>
      <c r="C7129" s="3" t="s">
        <v>58</v>
      </c>
      <c r="D7129" s="3" t="s">
        <v>34</v>
      </c>
      <c r="E7129" s="3" t="s">
        <v>20</v>
      </c>
      <c r="F7129" s="3" t="s">
        <v>13410</v>
      </c>
      <c r="G7129" s="3" t="s">
        <v>13411</v>
      </c>
      <c r="H7129" s="3"/>
    </row>
    <row r="7130" ht="15.75" customHeight="1">
      <c r="A7130" s="2">
        <v>45759.0</v>
      </c>
      <c r="B7130" s="3" t="s">
        <v>57</v>
      </c>
      <c r="C7130" s="3" t="s">
        <v>58</v>
      </c>
      <c r="D7130" s="3" t="s">
        <v>26</v>
      </c>
      <c r="E7130" s="3" t="s">
        <v>20</v>
      </c>
      <c r="F7130" s="3" t="s">
        <v>13412</v>
      </c>
      <c r="G7130" s="3" t="s">
        <v>13413</v>
      </c>
      <c r="H7130" s="3"/>
    </row>
    <row r="7131" ht="15.75" customHeight="1">
      <c r="A7131" s="2">
        <v>45759.0</v>
      </c>
      <c r="B7131" s="3" t="s">
        <v>92</v>
      </c>
      <c r="C7131" s="3" t="s">
        <v>93</v>
      </c>
      <c r="D7131" s="3" t="s">
        <v>34</v>
      </c>
      <c r="E7131" s="3" t="s">
        <v>101</v>
      </c>
      <c r="F7131" s="3" t="s">
        <v>13414</v>
      </c>
      <c r="G7131" s="3" t="s">
        <v>13415</v>
      </c>
      <c r="H7131" s="3"/>
    </row>
    <row r="7132" ht="15.75" customHeight="1">
      <c r="A7132" s="2">
        <v>45759.0</v>
      </c>
      <c r="B7132" s="3" t="s">
        <v>57</v>
      </c>
      <c r="C7132" s="3" t="s">
        <v>85</v>
      </c>
      <c r="D7132" s="3" t="s">
        <v>19</v>
      </c>
      <c r="E7132" s="3" t="s">
        <v>59</v>
      </c>
      <c r="F7132" s="3" t="s">
        <v>13416</v>
      </c>
      <c r="G7132" s="3" t="s">
        <v>13417</v>
      </c>
      <c r="H7132" s="3"/>
    </row>
    <row r="7133" ht="15.75" customHeight="1">
      <c r="A7133" s="2">
        <v>45759.0</v>
      </c>
      <c r="B7133" s="3" t="s">
        <v>92</v>
      </c>
      <c r="C7133" s="3" t="s">
        <v>93</v>
      </c>
      <c r="D7133" s="3" t="s">
        <v>19</v>
      </c>
      <c r="E7133" s="3" t="s">
        <v>20</v>
      </c>
      <c r="F7133" s="3" t="s">
        <v>2004</v>
      </c>
      <c r="G7133" s="3" t="s">
        <v>13418</v>
      </c>
      <c r="H7133" s="3"/>
    </row>
    <row r="7134" ht="15.75" customHeight="1">
      <c r="A7134" s="2">
        <v>45759.0</v>
      </c>
      <c r="B7134" s="3" t="s">
        <v>7</v>
      </c>
      <c r="C7134" s="3" t="s">
        <v>126</v>
      </c>
      <c r="D7134" s="3" t="s">
        <v>68</v>
      </c>
      <c r="E7134" s="3" t="s">
        <v>20</v>
      </c>
      <c r="F7134" s="3" t="s">
        <v>13419</v>
      </c>
      <c r="G7134" s="3" t="s">
        <v>13420</v>
      </c>
      <c r="H7134" s="3"/>
    </row>
    <row r="7135" ht="15.75" customHeight="1">
      <c r="A7135" s="2">
        <v>45759.0</v>
      </c>
      <c r="B7135" s="3" t="s">
        <v>7</v>
      </c>
      <c r="C7135" s="3" t="s">
        <v>126</v>
      </c>
      <c r="D7135" s="3" t="s">
        <v>19</v>
      </c>
      <c r="E7135" s="3" t="s">
        <v>20</v>
      </c>
      <c r="F7135" s="3" t="s">
        <v>13421</v>
      </c>
      <c r="G7135" s="3" t="s">
        <v>885</v>
      </c>
      <c r="H7135" s="3"/>
    </row>
    <row r="7136" ht="15.75" customHeight="1">
      <c r="A7136" s="2">
        <v>45759.0</v>
      </c>
      <c r="B7136" s="3" t="s">
        <v>7</v>
      </c>
      <c r="C7136" s="3" t="s">
        <v>126</v>
      </c>
      <c r="D7136" s="3" t="s">
        <v>26</v>
      </c>
      <c r="E7136" s="3" t="s">
        <v>258</v>
      </c>
      <c r="F7136" s="3" t="s">
        <v>13422</v>
      </c>
      <c r="G7136" s="3" t="s">
        <v>13423</v>
      </c>
      <c r="H7136" s="3"/>
    </row>
    <row r="7137" ht="15.75" customHeight="1">
      <c r="A7137" s="2">
        <v>45759.0</v>
      </c>
      <c r="B7137" s="3" t="s">
        <v>7</v>
      </c>
      <c r="C7137" s="3" t="s">
        <v>118</v>
      </c>
      <c r="D7137" s="3" t="s">
        <v>26</v>
      </c>
      <c r="E7137" s="3" t="s">
        <v>258</v>
      </c>
      <c r="F7137" s="3" t="s">
        <v>13424</v>
      </c>
      <c r="G7137" s="3" t="s">
        <v>13425</v>
      </c>
      <c r="H7137" s="3"/>
    </row>
    <row r="7138" ht="15.75" customHeight="1">
      <c r="A7138" s="2">
        <v>45759.0</v>
      </c>
      <c r="B7138" s="3" t="s">
        <v>7</v>
      </c>
      <c r="C7138" s="3" t="s">
        <v>118</v>
      </c>
      <c r="D7138" s="3" t="s">
        <v>38</v>
      </c>
      <c r="E7138" s="3" t="s">
        <v>15</v>
      </c>
      <c r="F7138" s="3" t="s">
        <v>13426</v>
      </c>
      <c r="G7138" s="3" t="s">
        <v>9889</v>
      </c>
      <c r="H7138" s="3"/>
    </row>
    <row r="7139" ht="15.75" customHeight="1">
      <c r="A7139" s="2">
        <v>45759.0</v>
      </c>
      <c r="B7139" s="3" t="s">
        <v>7</v>
      </c>
      <c r="C7139" s="3" t="s">
        <v>118</v>
      </c>
      <c r="D7139" s="3" t="s">
        <v>26</v>
      </c>
      <c r="E7139" s="3" t="s">
        <v>10</v>
      </c>
      <c r="F7139" s="3" t="s">
        <v>13427</v>
      </c>
      <c r="G7139" s="3" t="s">
        <v>13428</v>
      </c>
      <c r="H7139" s="3"/>
    </row>
    <row r="7140" ht="15.75" customHeight="1">
      <c r="A7140" s="2">
        <v>45759.0</v>
      </c>
      <c r="B7140" s="3" t="s">
        <v>7</v>
      </c>
      <c r="C7140" s="3" t="s">
        <v>106</v>
      </c>
      <c r="D7140" s="3" t="s">
        <v>68</v>
      </c>
      <c r="E7140" s="3" t="s">
        <v>20</v>
      </c>
      <c r="F7140" s="3" t="s">
        <v>13429</v>
      </c>
      <c r="G7140" s="3" t="s">
        <v>13430</v>
      </c>
      <c r="H7140" s="3"/>
    </row>
    <row r="7141" ht="15.75" customHeight="1">
      <c r="A7141" s="2">
        <v>45759.0</v>
      </c>
      <c r="B7141" s="3" t="s">
        <v>7</v>
      </c>
      <c r="C7141" s="3" t="s">
        <v>106</v>
      </c>
      <c r="D7141" s="3" t="s">
        <v>19</v>
      </c>
      <c r="E7141" s="3" t="s">
        <v>15</v>
      </c>
      <c r="F7141" s="3" t="s">
        <v>4454</v>
      </c>
      <c r="G7141" s="3" t="s">
        <v>13431</v>
      </c>
      <c r="H7141" s="3"/>
    </row>
    <row r="7142" ht="15.75" customHeight="1">
      <c r="A7142" s="2">
        <v>45759.0</v>
      </c>
      <c r="B7142" s="3" t="s">
        <v>7</v>
      </c>
      <c r="C7142" s="3" t="s">
        <v>106</v>
      </c>
      <c r="D7142" s="3" t="s">
        <v>9</v>
      </c>
      <c r="E7142" s="3" t="s">
        <v>101</v>
      </c>
      <c r="F7142" s="3" t="s">
        <v>13432</v>
      </c>
      <c r="G7142" s="3" t="s">
        <v>13433</v>
      </c>
      <c r="H7142" s="3"/>
    </row>
    <row r="7143" ht="15.75" customHeight="1">
      <c r="A7143" s="2">
        <v>45759.0</v>
      </c>
      <c r="B7143" s="3" t="s">
        <v>7</v>
      </c>
      <c r="C7143" s="3" t="s">
        <v>106</v>
      </c>
      <c r="D7143" s="3" t="s">
        <v>68</v>
      </c>
      <c r="E7143" s="3" t="s">
        <v>20</v>
      </c>
      <c r="F7143" s="3" t="s">
        <v>13434</v>
      </c>
      <c r="G7143" s="3" t="s">
        <v>13435</v>
      </c>
      <c r="H7143" s="3"/>
    </row>
    <row r="7144" ht="15.75" customHeight="1">
      <c r="A7144" s="2">
        <v>45759.0</v>
      </c>
      <c r="B7144" s="3" t="s">
        <v>7</v>
      </c>
      <c r="C7144" s="3" t="s">
        <v>106</v>
      </c>
      <c r="D7144" s="3" t="s">
        <v>26</v>
      </c>
      <c r="E7144" s="3" t="s">
        <v>258</v>
      </c>
      <c r="F7144" s="3" t="s">
        <v>13436</v>
      </c>
      <c r="G7144" s="3" t="s">
        <v>13437</v>
      </c>
      <c r="H7144" s="3"/>
    </row>
    <row r="7145" ht="15.75" customHeight="1">
      <c r="A7145" s="2">
        <v>45759.0</v>
      </c>
      <c r="B7145" s="3" t="s">
        <v>7</v>
      </c>
      <c r="C7145" s="3" t="s">
        <v>8</v>
      </c>
      <c r="D7145" s="3" t="s">
        <v>23</v>
      </c>
      <c r="E7145" s="3" t="s">
        <v>20</v>
      </c>
      <c r="F7145" s="3" t="s">
        <v>13438</v>
      </c>
      <c r="G7145" s="3" t="s">
        <v>13088</v>
      </c>
      <c r="H7145" s="3"/>
    </row>
    <row r="7146" ht="15.75" customHeight="1">
      <c r="A7146" s="2">
        <v>45759.0</v>
      </c>
      <c r="B7146" s="3" t="s">
        <v>7</v>
      </c>
      <c r="C7146" s="3" t="s">
        <v>8</v>
      </c>
      <c r="D7146" s="3" t="s">
        <v>19</v>
      </c>
      <c r="E7146" s="3" t="s">
        <v>15</v>
      </c>
      <c r="F7146" s="3" t="s">
        <v>13439</v>
      </c>
      <c r="G7146" s="3" t="s">
        <v>13440</v>
      </c>
      <c r="H7146" s="3"/>
    </row>
    <row r="7147" ht="15.75" customHeight="1">
      <c r="A7147" s="2">
        <v>45759.0</v>
      </c>
      <c r="B7147" s="3" t="s">
        <v>92</v>
      </c>
      <c r="C7147" s="3" t="s">
        <v>93</v>
      </c>
      <c r="D7147" s="3" t="s">
        <v>68</v>
      </c>
      <c r="E7147" s="3" t="s">
        <v>20</v>
      </c>
      <c r="F7147" s="3" t="s">
        <v>12819</v>
      </c>
      <c r="G7147" s="3" t="s">
        <v>13441</v>
      </c>
      <c r="H7147" s="3"/>
    </row>
    <row r="7148" ht="15.75" customHeight="1">
      <c r="A7148" s="2">
        <v>45759.0</v>
      </c>
      <c r="B7148" s="3" t="s">
        <v>7</v>
      </c>
      <c r="C7148" s="3" t="s">
        <v>8</v>
      </c>
      <c r="D7148" s="3" t="s">
        <v>63</v>
      </c>
      <c r="E7148" s="3" t="s">
        <v>20</v>
      </c>
      <c r="F7148" s="3" t="s">
        <v>13442</v>
      </c>
      <c r="G7148" s="3" t="s">
        <v>13443</v>
      </c>
      <c r="H7148" s="3"/>
    </row>
    <row r="7149" ht="15.75" customHeight="1">
      <c r="A7149" s="2">
        <v>45759.0</v>
      </c>
      <c r="B7149" s="3" t="s">
        <v>7</v>
      </c>
      <c r="C7149" s="3" t="s">
        <v>126</v>
      </c>
      <c r="D7149" s="3" t="s">
        <v>68</v>
      </c>
      <c r="E7149" s="3" t="s">
        <v>20</v>
      </c>
      <c r="F7149" s="3" t="s">
        <v>13444</v>
      </c>
      <c r="G7149" s="3" t="s">
        <v>13445</v>
      </c>
      <c r="H7149" s="3"/>
    </row>
    <row r="7150" ht="15.75" customHeight="1">
      <c r="A7150" s="2">
        <v>45759.0</v>
      </c>
      <c r="B7150" s="3" t="s">
        <v>7</v>
      </c>
      <c r="C7150" s="3" t="s">
        <v>126</v>
      </c>
      <c r="D7150" s="3" t="s">
        <v>23</v>
      </c>
      <c r="E7150" s="3" t="s">
        <v>15</v>
      </c>
      <c r="F7150" s="3" t="s">
        <v>13446</v>
      </c>
      <c r="G7150" s="3" t="s">
        <v>11118</v>
      </c>
      <c r="H7150" s="3"/>
    </row>
    <row r="7151" ht="15.75" customHeight="1">
      <c r="A7151" s="2">
        <v>45759.0</v>
      </c>
      <c r="B7151" s="3" t="s">
        <v>7</v>
      </c>
      <c r="C7151" s="3" t="s">
        <v>8</v>
      </c>
      <c r="D7151" s="3" t="s">
        <v>26</v>
      </c>
      <c r="E7151" s="3" t="s">
        <v>109</v>
      </c>
      <c r="F7151" s="3" t="s">
        <v>13447</v>
      </c>
      <c r="G7151" s="3" t="s">
        <v>13448</v>
      </c>
      <c r="H7151" s="3"/>
    </row>
    <row r="7152" ht="15.75" customHeight="1">
      <c r="A7152" s="2">
        <v>45759.0</v>
      </c>
      <c r="B7152" s="3" t="s">
        <v>7</v>
      </c>
      <c r="C7152" s="3" t="s">
        <v>131</v>
      </c>
      <c r="D7152" s="3" t="s">
        <v>34</v>
      </c>
      <c r="E7152" s="3" t="s">
        <v>101</v>
      </c>
      <c r="F7152" s="3" t="s">
        <v>13449</v>
      </c>
      <c r="G7152" s="3" t="s">
        <v>13450</v>
      </c>
      <c r="H7152" s="3"/>
    </row>
    <row r="7153" ht="15.75" customHeight="1">
      <c r="A7153" s="2">
        <v>45759.0</v>
      </c>
      <c r="B7153" s="3" t="s">
        <v>7</v>
      </c>
      <c r="C7153" s="3" t="s">
        <v>131</v>
      </c>
      <c r="D7153" s="3" t="s">
        <v>38</v>
      </c>
      <c r="E7153" s="3" t="s">
        <v>15</v>
      </c>
      <c r="F7153" s="3" t="s">
        <v>13451</v>
      </c>
      <c r="G7153" s="3" t="s">
        <v>13452</v>
      </c>
      <c r="H7153" s="3"/>
    </row>
    <row r="7154" ht="15.75" customHeight="1">
      <c r="A7154" s="2">
        <v>45759.0</v>
      </c>
      <c r="B7154" s="3" t="s">
        <v>92</v>
      </c>
      <c r="C7154" s="3" t="s">
        <v>98</v>
      </c>
      <c r="D7154" s="3" t="s">
        <v>63</v>
      </c>
      <c r="E7154" s="3" t="s">
        <v>15</v>
      </c>
      <c r="F7154" s="3" t="s">
        <v>2185</v>
      </c>
      <c r="G7154" s="3" t="s">
        <v>13453</v>
      </c>
      <c r="H7154" s="3"/>
    </row>
    <row r="7155" ht="15.75" customHeight="1">
      <c r="A7155" s="2">
        <v>45759.0</v>
      </c>
      <c r="B7155" s="3" t="s">
        <v>92</v>
      </c>
      <c r="C7155" s="3" t="s">
        <v>144</v>
      </c>
      <c r="D7155" s="3" t="s">
        <v>26</v>
      </c>
      <c r="E7155" s="3" t="s">
        <v>15</v>
      </c>
      <c r="F7155" s="3" t="s">
        <v>13454</v>
      </c>
      <c r="G7155" s="3" t="s">
        <v>13455</v>
      </c>
      <c r="H7155" s="3"/>
    </row>
    <row r="7156" ht="15.75" customHeight="1">
      <c r="A7156" s="2">
        <v>45759.0</v>
      </c>
      <c r="B7156" s="3" t="s">
        <v>92</v>
      </c>
      <c r="C7156" s="3" t="s">
        <v>144</v>
      </c>
      <c r="D7156" s="3" t="s">
        <v>23</v>
      </c>
      <c r="E7156" s="3" t="s">
        <v>20</v>
      </c>
      <c r="F7156" s="3" t="s">
        <v>9384</v>
      </c>
      <c r="G7156" s="3" t="s">
        <v>13456</v>
      </c>
      <c r="H7156" s="3"/>
    </row>
    <row r="7157" ht="15.75" customHeight="1">
      <c r="A7157" s="2">
        <v>45759.0</v>
      </c>
      <c r="B7157" s="3" t="s">
        <v>92</v>
      </c>
      <c r="C7157" s="3" t="s">
        <v>144</v>
      </c>
      <c r="D7157" s="3" t="s">
        <v>38</v>
      </c>
      <c r="E7157" s="3" t="s">
        <v>20</v>
      </c>
      <c r="F7157" s="3" t="s">
        <v>7701</v>
      </c>
      <c r="G7157" s="3" t="s">
        <v>13457</v>
      </c>
      <c r="H7157" s="3"/>
    </row>
    <row r="7158" ht="15.75" customHeight="1">
      <c r="A7158" s="2">
        <v>45759.0</v>
      </c>
      <c r="B7158" s="3" t="s">
        <v>92</v>
      </c>
      <c r="C7158" s="3" t="s">
        <v>144</v>
      </c>
      <c r="D7158" s="3" t="s">
        <v>23</v>
      </c>
      <c r="E7158" s="3" t="s">
        <v>20</v>
      </c>
      <c r="F7158" s="3" t="s">
        <v>13458</v>
      </c>
      <c r="G7158" s="3" t="s">
        <v>13459</v>
      </c>
      <c r="H7158" s="3"/>
    </row>
    <row r="7159" ht="15.75" customHeight="1">
      <c r="A7159" s="2">
        <v>45759.0</v>
      </c>
      <c r="B7159" s="3" t="s">
        <v>92</v>
      </c>
      <c r="C7159" s="4" t="s">
        <v>149</v>
      </c>
      <c r="D7159" s="3" t="s">
        <v>23</v>
      </c>
      <c r="E7159" s="3" t="s">
        <v>20</v>
      </c>
      <c r="F7159" s="3" t="s">
        <v>13460</v>
      </c>
      <c r="G7159" s="3" t="s">
        <v>13461</v>
      </c>
      <c r="H7159" s="3"/>
    </row>
    <row r="7160" ht="15.75" customHeight="1">
      <c r="A7160" s="2">
        <v>45759.0</v>
      </c>
      <c r="B7160" s="3" t="s">
        <v>92</v>
      </c>
      <c r="C7160" s="3" t="s">
        <v>98</v>
      </c>
      <c r="D7160" s="3" t="s">
        <v>23</v>
      </c>
      <c r="E7160" s="3" t="s">
        <v>59</v>
      </c>
      <c r="F7160" s="3" t="s">
        <v>13462</v>
      </c>
      <c r="G7160" s="3" t="s">
        <v>12510</v>
      </c>
      <c r="H7160" s="3"/>
    </row>
    <row r="7161" ht="15.75" customHeight="1">
      <c r="A7161" s="2">
        <v>45759.0</v>
      </c>
      <c r="B7161" s="3" t="s">
        <v>92</v>
      </c>
      <c r="C7161" s="4" t="s">
        <v>149</v>
      </c>
      <c r="D7161" s="3" t="s">
        <v>9</v>
      </c>
      <c r="E7161" s="3" t="s">
        <v>15</v>
      </c>
      <c r="F7161" s="3" t="s">
        <v>13463</v>
      </c>
      <c r="G7161" s="3" t="s">
        <v>13464</v>
      </c>
      <c r="H7161" s="3"/>
    </row>
    <row r="7162" ht="15.75" customHeight="1">
      <c r="A7162" s="2">
        <v>45759.0</v>
      </c>
      <c r="B7162" s="3" t="s">
        <v>92</v>
      </c>
      <c r="C7162" s="3" t="s">
        <v>158</v>
      </c>
      <c r="D7162" s="3" t="s">
        <v>63</v>
      </c>
      <c r="E7162" s="3" t="s">
        <v>59</v>
      </c>
      <c r="F7162" s="3" t="s">
        <v>13465</v>
      </c>
      <c r="G7162" s="3" t="s">
        <v>13466</v>
      </c>
      <c r="H7162" s="3"/>
    </row>
    <row r="7163" ht="15.75" customHeight="1">
      <c r="A7163" s="2">
        <v>45759.0</v>
      </c>
      <c r="B7163" s="3" t="s">
        <v>92</v>
      </c>
      <c r="C7163" s="3" t="s">
        <v>158</v>
      </c>
      <c r="D7163" s="3" t="s">
        <v>23</v>
      </c>
      <c r="E7163" s="3" t="s">
        <v>20</v>
      </c>
      <c r="F7163" s="3" t="s">
        <v>13467</v>
      </c>
      <c r="G7163" s="3" t="s">
        <v>13468</v>
      </c>
      <c r="H7163" s="3"/>
    </row>
    <row r="7164" ht="15.75" customHeight="1">
      <c r="A7164" s="2">
        <v>45759.0</v>
      </c>
      <c r="B7164" s="3" t="s">
        <v>92</v>
      </c>
      <c r="C7164" s="3" t="s">
        <v>158</v>
      </c>
      <c r="D7164" s="3" t="s">
        <v>9</v>
      </c>
      <c r="E7164" s="3" t="s">
        <v>101</v>
      </c>
      <c r="F7164" s="3" t="s">
        <v>13469</v>
      </c>
      <c r="G7164" s="3" t="s">
        <v>13470</v>
      </c>
      <c r="H7164" s="3"/>
    </row>
    <row r="7165" ht="15.75" customHeight="1">
      <c r="A7165" s="2">
        <v>45759.0</v>
      </c>
      <c r="B7165" s="3" t="s">
        <v>92</v>
      </c>
      <c r="C7165" s="3" t="s">
        <v>158</v>
      </c>
      <c r="D7165" s="3" t="s">
        <v>38</v>
      </c>
      <c r="E7165" s="3" t="s">
        <v>15</v>
      </c>
      <c r="F7165" s="3" t="s">
        <v>13471</v>
      </c>
      <c r="G7165" s="3" t="s">
        <v>13472</v>
      </c>
      <c r="H7165" s="3"/>
    </row>
    <row r="7166" ht="15.75" customHeight="1">
      <c r="A7166" s="2">
        <v>45759.0</v>
      </c>
      <c r="B7166" s="3" t="s">
        <v>7</v>
      </c>
      <c r="C7166" s="3" t="s">
        <v>131</v>
      </c>
      <c r="D7166" s="3" t="s">
        <v>38</v>
      </c>
      <c r="E7166" s="3" t="s">
        <v>20</v>
      </c>
      <c r="F7166" s="3" t="s">
        <v>13473</v>
      </c>
      <c r="G7166" s="3" t="s">
        <v>13474</v>
      </c>
      <c r="H7166" s="3"/>
    </row>
    <row r="7167" ht="15.75" customHeight="1">
      <c r="A7167" s="2">
        <v>45759.0</v>
      </c>
      <c r="B7167" s="3" t="s">
        <v>92</v>
      </c>
      <c r="C7167" s="4" t="s">
        <v>149</v>
      </c>
      <c r="D7167" s="3" t="s">
        <v>34</v>
      </c>
      <c r="E7167" s="3" t="s">
        <v>15</v>
      </c>
      <c r="F7167" s="3" t="s">
        <v>13475</v>
      </c>
      <c r="G7167" s="3" t="s">
        <v>13476</v>
      </c>
      <c r="H7167" s="3"/>
    </row>
    <row r="7168" ht="15.75" customHeight="1">
      <c r="A7168" s="2">
        <v>45759.0</v>
      </c>
      <c r="B7168" s="3" t="s">
        <v>7</v>
      </c>
      <c r="C7168" s="3" t="s">
        <v>131</v>
      </c>
      <c r="D7168" s="3" t="s">
        <v>23</v>
      </c>
      <c r="E7168" s="3" t="s">
        <v>20</v>
      </c>
      <c r="F7168" s="3" t="s">
        <v>13477</v>
      </c>
      <c r="G7168" s="3" t="s">
        <v>13478</v>
      </c>
      <c r="H7168" s="3"/>
    </row>
    <row r="7169" ht="15.75" customHeight="1">
      <c r="A7169" s="2">
        <v>45760.0</v>
      </c>
      <c r="B7169" s="3" t="s">
        <v>13</v>
      </c>
      <c r="C7169" s="3" t="s">
        <v>169</v>
      </c>
      <c r="D7169" s="3" t="s">
        <v>38</v>
      </c>
      <c r="E7169" s="3" t="s">
        <v>59</v>
      </c>
      <c r="F7169" s="3" t="s">
        <v>13479</v>
      </c>
      <c r="G7169" s="3" t="s">
        <v>13480</v>
      </c>
      <c r="H7169" s="3"/>
    </row>
    <row r="7170" ht="15.75" customHeight="1">
      <c r="A7170" s="2">
        <v>45760.0</v>
      </c>
      <c r="B7170" s="3" t="s">
        <v>13</v>
      </c>
      <c r="C7170" s="3" t="s">
        <v>169</v>
      </c>
      <c r="D7170" s="3" t="s">
        <v>9</v>
      </c>
      <c r="E7170" s="3" t="s">
        <v>15</v>
      </c>
      <c r="F7170" s="3" t="s">
        <v>13481</v>
      </c>
      <c r="G7170" s="3" t="s">
        <v>13482</v>
      </c>
      <c r="H7170" s="3"/>
    </row>
    <row r="7171" ht="15.75" customHeight="1">
      <c r="A7171" s="2">
        <v>45760.0</v>
      </c>
      <c r="B7171" s="3" t="s">
        <v>13</v>
      </c>
      <c r="C7171" s="3" t="s">
        <v>169</v>
      </c>
      <c r="D7171" s="3" t="s">
        <v>63</v>
      </c>
      <c r="E7171" s="3" t="s">
        <v>20</v>
      </c>
      <c r="F7171" s="3" t="s">
        <v>13483</v>
      </c>
      <c r="G7171" s="3" t="s">
        <v>13484</v>
      </c>
      <c r="H7171" s="3"/>
    </row>
    <row r="7172" ht="15.75" customHeight="1">
      <c r="A7172" s="2">
        <v>45760.0</v>
      </c>
      <c r="B7172" s="3" t="s">
        <v>13</v>
      </c>
      <c r="C7172" s="3" t="s">
        <v>37</v>
      </c>
      <c r="D7172" s="3" t="s">
        <v>26</v>
      </c>
      <c r="E7172" s="3" t="s">
        <v>20</v>
      </c>
      <c r="F7172" s="3" t="s">
        <v>9476</v>
      </c>
      <c r="G7172" s="3" t="s">
        <v>13485</v>
      </c>
      <c r="H7172" s="3"/>
    </row>
    <row r="7173" ht="15.75" customHeight="1">
      <c r="A7173" s="2">
        <v>45760.0</v>
      </c>
      <c r="B7173" s="3" t="s">
        <v>13</v>
      </c>
      <c r="C7173" s="3" t="s">
        <v>37</v>
      </c>
      <c r="D7173" s="3" t="s">
        <v>19</v>
      </c>
      <c r="E7173" s="3" t="s">
        <v>59</v>
      </c>
      <c r="F7173" s="3" t="s">
        <v>13486</v>
      </c>
      <c r="G7173" s="3" t="s">
        <v>13487</v>
      </c>
      <c r="H7173" s="3"/>
    </row>
    <row r="7174" ht="15.75" customHeight="1">
      <c r="A7174" s="2">
        <v>45760.0</v>
      </c>
      <c r="B7174" s="3" t="s">
        <v>13</v>
      </c>
      <c r="C7174" s="3" t="s">
        <v>37</v>
      </c>
      <c r="D7174" s="3" t="s">
        <v>34</v>
      </c>
      <c r="E7174" s="3" t="s">
        <v>20</v>
      </c>
      <c r="F7174" s="3" t="s">
        <v>13488</v>
      </c>
      <c r="G7174" s="3" t="s">
        <v>13489</v>
      </c>
      <c r="H7174" s="3"/>
    </row>
    <row r="7175" ht="15.75" customHeight="1">
      <c r="A7175" s="2">
        <v>45760.0</v>
      </c>
      <c r="B7175" s="3" t="s">
        <v>13</v>
      </c>
      <c r="C7175" s="3" t="s">
        <v>29</v>
      </c>
      <c r="D7175" s="3" t="s">
        <v>34</v>
      </c>
      <c r="E7175" s="3" t="s">
        <v>20</v>
      </c>
      <c r="F7175" s="3" t="s">
        <v>13490</v>
      </c>
      <c r="G7175" s="3" t="s">
        <v>13491</v>
      </c>
      <c r="H7175" s="3"/>
    </row>
    <row r="7176" ht="15.75" customHeight="1">
      <c r="A7176" s="2">
        <v>45760.0</v>
      </c>
      <c r="B7176" s="3" t="s">
        <v>13</v>
      </c>
      <c r="C7176" s="3" t="s">
        <v>29</v>
      </c>
      <c r="D7176" s="3" t="s">
        <v>38</v>
      </c>
      <c r="E7176" s="3" t="s">
        <v>59</v>
      </c>
      <c r="F7176" s="3" t="s">
        <v>13492</v>
      </c>
      <c r="G7176" s="3" t="s">
        <v>13493</v>
      </c>
      <c r="H7176" s="3"/>
    </row>
    <row r="7177" ht="15.75" customHeight="1">
      <c r="A7177" s="2">
        <v>45760.0</v>
      </c>
      <c r="B7177" s="3" t="s">
        <v>13</v>
      </c>
      <c r="C7177" s="3" t="s">
        <v>29</v>
      </c>
      <c r="D7177" s="3" t="s">
        <v>68</v>
      </c>
      <c r="E7177" s="3" t="s">
        <v>59</v>
      </c>
      <c r="F7177" s="3" t="s">
        <v>13494</v>
      </c>
      <c r="G7177" s="3" t="s">
        <v>12018</v>
      </c>
      <c r="H7177" s="3"/>
    </row>
    <row r="7178" ht="15.75" customHeight="1">
      <c r="A7178" s="2">
        <v>45760.0</v>
      </c>
      <c r="B7178" s="3" t="s">
        <v>13</v>
      </c>
      <c r="C7178" s="3" t="s">
        <v>29</v>
      </c>
      <c r="D7178" s="3" t="s">
        <v>63</v>
      </c>
      <c r="E7178" s="3" t="s">
        <v>20</v>
      </c>
      <c r="F7178" s="3" t="s">
        <v>13495</v>
      </c>
      <c r="G7178" s="3" t="s">
        <v>13496</v>
      </c>
      <c r="H7178" s="3"/>
    </row>
    <row r="7179" ht="15.75" customHeight="1">
      <c r="A7179" s="2">
        <v>45760.0</v>
      </c>
      <c r="B7179" s="3" t="s">
        <v>13</v>
      </c>
      <c r="C7179" s="3" t="s">
        <v>29</v>
      </c>
      <c r="D7179" s="3" t="s">
        <v>38</v>
      </c>
      <c r="E7179" s="3" t="s">
        <v>20</v>
      </c>
      <c r="F7179" s="3" t="s">
        <v>1891</v>
      </c>
      <c r="G7179" s="3" t="s">
        <v>13497</v>
      </c>
      <c r="H7179" s="3"/>
    </row>
    <row r="7180" ht="15.75" customHeight="1">
      <c r="A7180" s="2">
        <v>45760.0</v>
      </c>
      <c r="B7180" s="3" t="s">
        <v>13</v>
      </c>
      <c r="C7180" s="3" t="s">
        <v>18</v>
      </c>
      <c r="D7180" s="3" t="s">
        <v>9</v>
      </c>
      <c r="E7180" s="3" t="s">
        <v>20</v>
      </c>
      <c r="F7180" s="3" t="s">
        <v>13498</v>
      </c>
      <c r="G7180" s="3" t="s">
        <v>13499</v>
      </c>
      <c r="H7180" s="3"/>
    </row>
    <row r="7181" ht="15.75" customHeight="1">
      <c r="A7181" s="2">
        <v>45760.0</v>
      </c>
      <c r="B7181" s="3" t="s">
        <v>13</v>
      </c>
      <c r="C7181" s="3" t="s">
        <v>169</v>
      </c>
      <c r="D7181" s="3" t="s">
        <v>23</v>
      </c>
      <c r="E7181" s="3" t="s">
        <v>59</v>
      </c>
      <c r="F7181" s="3" t="s">
        <v>13500</v>
      </c>
      <c r="G7181" s="3" t="s">
        <v>13501</v>
      </c>
      <c r="H7181" s="3"/>
    </row>
    <row r="7182" ht="15.75" customHeight="1">
      <c r="A7182" s="2">
        <v>45760.0</v>
      </c>
      <c r="B7182" s="3" t="s">
        <v>13</v>
      </c>
      <c r="C7182" s="3" t="s">
        <v>18</v>
      </c>
      <c r="D7182" s="3" t="s">
        <v>68</v>
      </c>
      <c r="E7182" s="3" t="s">
        <v>59</v>
      </c>
      <c r="F7182" s="3" t="s">
        <v>13502</v>
      </c>
      <c r="G7182" s="3" t="s">
        <v>13503</v>
      </c>
      <c r="H7182" s="3"/>
    </row>
    <row r="7183" ht="15.75" customHeight="1">
      <c r="A7183" s="2">
        <v>45760.0</v>
      </c>
      <c r="B7183" s="3" t="s">
        <v>13</v>
      </c>
      <c r="C7183" s="3" t="s">
        <v>37</v>
      </c>
      <c r="D7183" s="3" t="s">
        <v>68</v>
      </c>
      <c r="E7183" s="3" t="s">
        <v>59</v>
      </c>
      <c r="F7183" s="3" t="s">
        <v>13504</v>
      </c>
      <c r="G7183" s="3" t="s">
        <v>13505</v>
      </c>
      <c r="H7183" s="3"/>
    </row>
    <row r="7184" ht="15.75" customHeight="1">
      <c r="A7184" s="2">
        <v>45760.0</v>
      </c>
      <c r="B7184" s="3" t="s">
        <v>57</v>
      </c>
      <c r="C7184" s="3" t="s">
        <v>58</v>
      </c>
      <c r="D7184" s="3" t="s">
        <v>19</v>
      </c>
      <c r="E7184" s="3" t="s">
        <v>59</v>
      </c>
      <c r="F7184" s="3" t="s">
        <v>13506</v>
      </c>
      <c r="G7184" s="3" t="s">
        <v>13507</v>
      </c>
      <c r="H7184" s="3"/>
    </row>
    <row r="7185" ht="15.75" customHeight="1">
      <c r="A7185" s="2">
        <v>45760.0</v>
      </c>
      <c r="B7185" s="3" t="s">
        <v>57</v>
      </c>
      <c r="C7185" s="3" t="s">
        <v>71</v>
      </c>
      <c r="D7185" s="3" t="s">
        <v>23</v>
      </c>
      <c r="E7185" s="3" t="s">
        <v>59</v>
      </c>
      <c r="F7185" s="3" t="s">
        <v>13508</v>
      </c>
      <c r="G7185" s="3" t="s">
        <v>13509</v>
      </c>
      <c r="H7185" s="3"/>
    </row>
    <row r="7186" ht="15.75" customHeight="1">
      <c r="A7186" s="2">
        <v>45760.0</v>
      </c>
      <c r="B7186" s="3" t="s">
        <v>57</v>
      </c>
      <c r="C7186" s="3" t="s">
        <v>58</v>
      </c>
      <c r="D7186" s="3" t="s">
        <v>63</v>
      </c>
      <c r="E7186" s="3" t="s">
        <v>59</v>
      </c>
      <c r="F7186" s="3" t="s">
        <v>13510</v>
      </c>
      <c r="G7186" s="3" t="s">
        <v>13511</v>
      </c>
      <c r="H7186" s="3"/>
    </row>
    <row r="7187" ht="15.75" customHeight="1">
      <c r="A7187" s="2">
        <v>45760.0</v>
      </c>
      <c r="B7187" s="3" t="s">
        <v>57</v>
      </c>
      <c r="C7187" s="3" t="s">
        <v>85</v>
      </c>
      <c r="D7187" s="3" t="s">
        <v>63</v>
      </c>
      <c r="E7187" s="3" t="s">
        <v>59</v>
      </c>
      <c r="F7187" s="3" t="s">
        <v>13512</v>
      </c>
      <c r="G7187" s="3" t="s">
        <v>13513</v>
      </c>
      <c r="H7187" s="3"/>
    </row>
    <row r="7188" ht="15.75" customHeight="1">
      <c r="A7188" s="2">
        <v>45760.0</v>
      </c>
      <c r="B7188" s="3" t="s">
        <v>57</v>
      </c>
      <c r="C7188" s="3" t="s">
        <v>85</v>
      </c>
      <c r="D7188" s="3" t="s">
        <v>63</v>
      </c>
      <c r="E7188" s="3" t="s">
        <v>59</v>
      </c>
      <c r="F7188" s="3" t="s">
        <v>13514</v>
      </c>
      <c r="G7188" s="3" t="s">
        <v>13515</v>
      </c>
      <c r="H7188" s="3"/>
    </row>
    <row r="7189" ht="15.75" customHeight="1">
      <c r="A7189" s="2">
        <v>45760.0</v>
      </c>
      <c r="B7189" s="3" t="s">
        <v>57</v>
      </c>
      <c r="C7189" s="3" t="s">
        <v>85</v>
      </c>
      <c r="D7189" s="3" t="s">
        <v>63</v>
      </c>
      <c r="E7189" s="3" t="s">
        <v>59</v>
      </c>
      <c r="F7189" s="3" t="s">
        <v>13516</v>
      </c>
      <c r="G7189" s="3" t="s">
        <v>13517</v>
      </c>
      <c r="H7189" s="3"/>
    </row>
    <row r="7190" ht="15.75" customHeight="1">
      <c r="A7190" s="2">
        <v>45760.0</v>
      </c>
      <c r="B7190" s="3" t="s">
        <v>57</v>
      </c>
      <c r="C7190" s="3" t="s">
        <v>85</v>
      </c>
      <c r="D7190" s="3" t="s">
        <v>26</v>
      </c>
      <c r="E7190" s="3" t="s">
        <v>59</v>
      </c>
      <c r="F7190" s="3" t="s">
        <v>13518</v>
      </c>
      <c r="G7190" s="3" t="s">
        <v>13519</v>
      </c>
      <c r="H7190" s="3"/>
    </row>
    <row r="7191" ht="15.75" customHeight="1">
      <c r="A7191" s="2">
        <v>45760.0</v>
      </c>
      <c r="B7191" s="3" t="s">
        <v>57</v>
      </c>
      <c r="C7191" s="3" t="s">
        <v>85</v>
      </c>
      <c r="D7191" s="3" t="s">
        <v>19</v>
      </c>
      <c r="E7191" s="3" t="s">
        <v>59</v>
      </c>
      <c r="F7191" s="3" t="s">
        <v>13520</v>
      </c>
      <c r="G7191" s="3" t="s">
        <v>13521</v>
      </c>
      <c r="H7191" s="3"/>
    </row>
    <row r="7192" ht="15.75" customHeight="1">
      <c r="A7192" s="2">
        <v>45760.0</v>
      </c>
      <c r="B7192" s="3" t="s">
        <v>57</v>
      </c>
      <c r="C7192" s="3" t="s">
        <v>80</v>
      </c>
      <c r="D7192" s="3" t="s">
        <v>63</v>
      </c>
      <c r="E7192" s="3" t="s">
        <v>59</v>
      </c>
      <c r="F7192" s="3" t="s">
        <v>13522</v>
      </c>
      <c r="G7192" s="3" t="s">
        <v>65</v>
      </c>
      <c r="H7192" s="3"/>
    </row>
    <row r="7193" ht="15.75" customHeight="1">
      <c r="A7193" s="2">
        <v>45760.0</v>
      </c>
      <c r="B7193" s="3" t="s">
        <v>57</v>
      </c>
      <c r="C7193" s="3" t="s">
        <v>58</v>
      </c>
      <c r="D7193" s="3" t="s">
        <v>26</v>
      </c>
      <c r="E7193" s="3" t="s">
        <v>59</v>
      </c>
      <c r="F7193" s="3" t="s">
        <v>13523</v>
      </c>
      <c r="G7193" s="3" t="s">
        <v>13524</v>
      </c>
      <c r="H7193" s="3"/>
    </row>
    <row r="7194" ht="15.75" customHeight="1">
      <c r="A7194" s="2">
        <v>45760.0</v>
      </c>
      <c r="B7194" s="3" t="s">
        <v>57</v>
      </c>
      <c r="C7194" s="3" t="s">
        <v>80</v>
      </c>
      <c r="D7194" s="3" t="s">
        <v>26</v>
      </c>
      <c r="E7194" s="3" t="s">
        <v>59</v>
      </c>
      <c r="F7194" s="3" t="s">
        <v>13525</v>
      </c>
      <c r="G7194" s="3" t="s">
        <v>13526</v>
      </c>
      <c r="H7194" s="3"/>
    </row>
    <row r="7195" ht="15.75" customHeight="1">
      <c r="A7195" s="2">
        <v>45760.0</v>
      </c>
      <c r="B7195" s="3" t="s">
        <v>57</v>
      </c>
      <c r="C7195" s="3" t="s">
        <v>71</v>
      </c>
      <c r="D7195" s="3" t="s">
        <v>23</v>
      </c>
      <c r="E7195" s="3" t="s">
        <v>59</v>
      </c>
      <c r="F7195" s="3" t="s">
        <v>13527</v>
      </c>
      <c r="G7195" s="3" t="s">
        <v>13528</v>
      </c>
      <c r="H7195" s="3"/>
    </row>
    <row r="7196" ht="15.75" customHeight="1">
      <c r="A7196" s="2">
        <v>45760.0</v>
      </c>
      <c r="B7196" s="3" t="s">
        <v>57</v>
      </c>
      <c r="C7196" s="3" t="s">
        <v>71</v>
      </c>
      <c r="D7196" s="3" t="s">
        <v>9</v>
      </c>
      <c r="E7196" s="3" t="s">
        <v>20</v>
      </c>
      <c r="F7196" s="3" t="s">
        <v>13529</v>
      </c>
      <c r="G7196" s="3" t="s">
        <v>962</v>
      </c>
      <c r="H7196" s="3"/>
    </row>
    <row r="7197" ht="15.75" customHeight="1">
      <c r="A7197" s="2">
        <v>45760.0</v>
      </c>
      <c r="B7197" s="3" t="s">
        <v>57</v>
      </c>
      <c r="C7197" s="4" t="s">
        <v>62</v>
      </c>
      <c r="D7197" s="3" t="s">
        <v>19</v>
      </c>
      <c r="E7197" s="3" t="s">
        <v>59</v>
      </c>
      <c r="F7197" s="3" t="s">
        <v>13530</v>
      </c>
      <c r="G7197" s="3" t="s">
        <v>13531</v>
      </c>
      <c r="H7197" s="3"/>
    </row>
    <row r="7198" ht="15.75" customHeight="1">
      <c r="A7198" s="2">
        <v>45760.0</v>
      </c>
      <c r="B7198" s="3" t="s">
        <v>57</v>
      </c>
      <c r="C7198" s="4" t="s">
        <v>62</v>
      </c>
      <c r="D7198" s="3" t="s">
        <v>68</v>
      </c>
      <c r="E7198" s="3" t="s">
        <v>59</v>
      </c>
      <c r="F7198" s="3" t="s">
        <v>13532</v>
      </c>
      <c r="G7198" s="3" t="s">
        <v>13533</v>
      </c>
      <c r="H7198" s="3"/>
    </row>
    <row r="7199" ht="15.75" customHeight="1">
      <c r="A7199" s="2">
        <v>45760.0</v>
      </c>
      <c r="B7199" s="3" t="s">
        <v>57</v>
      </c>
      <c r="C7199" s="3" t="s">
        <v>58</v>
      </c>
      <c r="D7199" s="3" t="s">
        <v>26</v>
      </c>
      <c r="E7199" s="3" t="s">
        <v>59</v>
      </c>
      <c r="F7199" s="3" t="s">
        <v>13534</v>
      </c>
      <c r="G7199" s="3" t="s">
        <v>13535</v>
      </c>
      <c r="H7199" s="3"/>
    </row>
    <row r="7200" ht="15.75" customHeight="1">
      <c r="A7200" s="2">
        <v>45760.0</v>
      </c>
      <c r="B7200" s="3" t="s">
        <v>57</v>
      </c>
      <c r="C7200" s="3" t="s">
        <v>58</v>
      </c>
      <c r="D7200" s="3" t="s">
        <v>26</v>
      </c>
      <c r="E7200" s="3" t="s">
        <v>59</v>
      </c>
      <c r="F7200" s="3" t="s">
        <v>13536</v>
      </c>
      <c r="G7200" s="3" t="s">
        <v>13537</v>
      </c>
      <c r="H7200" s="3"/>
    </row>
    <row r="7201" ht="15.75" customHeight="1">
      <c r="A7201" s="2">
        <v>45760.0</v>
      </c>
      <c r="B7201" s="3" t="s">
        <v>57</v>
      </c>
      <c r="C7201" s="3" t="s">
        <v>71</v>
      </c>
      <c r="D7201" s="3" t="s">
        <v>26</v>
      </c>
      <c r="E7201" s="3" t="s">
        <v>59</v>
      </c>
      <c r="F7201" s="3" t="s">
        <v>13538</v>
      </c>
      <c r="G7201" s="3" t="s">
        <v>13539</v>
      </c>
      <c r="H7201" s="3"/>
    </row>
    <row r="7202" ht="15.75" customHeight="1">
      <c r="A7202" s="2">
        <v>45760.0</v>
      </c>
      <c r="B7202" s="3" t="s">
        <v>13</v>
      </c>
      <c r="C7202" s="3" t="s">
        <v>14</v>
      </c>
      <c r="D7202" s="3" t="s">
        <v>68</v>
      </c>
      <c r="E7202" s="3" t="s">
        <v>59</v>
      </c>
      <c r="F7202" s="3" t="s">
        <v>13540</v>
      </c>
      <c r="G7202" s="3" t="s">
        <v>13541</v>
      </c>
      <c r="H7202" s="3"/>
    </row>
    <row r="7203" ht="15.75" customHeight="1">
      <c r="A7203" s="2">
        <v>45760.0</v>
      </c>
      <c r="B7203" s="3" t="s">
        <v>92</v>
      </c>
      <c r="C7203" s="3" t="s">
        <v>93</v>
      </c>
      <c r="D7203" s="3" t="s">
        <v>63</v>
      </c>
      <c r="E7203" s="3" t="s">
        <v>59</v>
      </c>
      <c r="F7203" s="3" t="s">
        <v>13542</v>
      </c>
      <c r="G7203" s="3" t="s">
        <v>13543</v>
      </c>
      <c r="H7203" s="3"/>
    </row>
    <row r="7204" ht="15.75" customHeight="1">
      <c r="A7204" s="2">
        <v>45760.0</v>
      </c>
      <c r="B7204" s="3" t="s">
        <v>92</v>
      </c>
      <c r="C7204" s="3" t="s">
        <v>93</v>
      </c>
      <c r="D7204" s="3" t="s">
        <v>68</v>
      </c>
      <c r="E7204" s="3" t="s">
        <v>20</v>
      </c>
      <c r="F7204" s="3" t="s">
        <v>13544</v>
      </c>
      <c r="G7204" s="3" t="s">
        <v>13545</v>
      </c>
      <c r="H7204" s="3"/>
    </row>
    <row r="7205" ht="15.75" customHeight="1">
      <c r="A7205" s="2">
        <v>45760.0</v>
      </c>
      <c r="B7205" s="3" t="s">
        <v>13</v>
      </c>
      <c r="C7205" s="3" t="s">
        <v>14</v>
      </c>
      <c r="D7205" s="3" t="s">
        <v>68</v>
      </c>
      <c r="E7205" s="3" t="s">
        <v>59</v>
      </c>
      <c r="F7205" s="3" t="s">
        <v>13546</v>
      </c>
      <c r="G7205" s="3" t="s">
        <v>13547</v>
      </c>
      <c r="H7205" s="3"/>
    </row>
    <row r="7206" ht="15.75" customHeight="1">
      <c r="A7206" s="2">
        <v>45760.0</v>
      </c>
      <c r="B7206" s="3" t="s">
        <v>7</v>
      </c>
      <c r="C7206" s="3" t="s">
        <v>8</v>
      </c>
      <c r="D7206" s="3" t="s">
        <v>34</v>
      </c>
      <c r="E7206" s="3" t="s">
        <v>101</v>
      </c>
      <c r="F7206" s="3" t="s">
        <v>13548</v>
      </c>
      <c r="G7206" s="3" t="s">
        <v>13549</v>
      </c>
      <c r="H7206" s="3"/>
    </row>
    <row r="7207" ht="15.75" customHeight="1">
      <c r="A7207" s="2">
        <v>45760.0</v>
      </c>
      <c r="B7207" s="3" t="s">
        <v>7</v>
      </c>
      <c r="C7207" s="3" t="s">
        <v>8</v>
      </c>
      <c r="D7207" s="3" t="s">
        <v>34</v>
      </c>
      <c r="E7207" s="3" t="s">
        <v>101</v>
      </c>
      <c r="F7207" s="3" t="s">
        <v>13550</v>
      </c>
      <c r="G7207" s="3" t="s">
        <v>13551</v>
      </c>
      <c r="H7207" s="3"/>
    </row>
    <row r="7208" ht="15.75" customHeight="1">
      <c r="A7208" s="2">
        <v>45760.0</v>
      </c>
      <c r="B7208" s="3" t="s">
        <v>7</v>
      </c>
      <c r="C7208" s="3" t="s">
        <v>106</v>
      </c>
      <c r="D7208" s="3" t="s">
        <v>63</v>
      </c>
      <c r="E7208" s="3" t="s">
        <v>20</v>
      </c>
      <c r="F7208" s="3" t="s">
        <v>13552</v>
      </c>
      <c r="G7208" s="3" t="s">
        <v>13553</v>
      </c>
      <c r="H7208" s="3"/>
    </row>
    <row r="7209" ht="15.75" customHeight="1">
      <c r="A7209" s="2">
        <v>45760.0</v>
      </c>
      <c r="B7209" s="3" t="s">
        <v>7</v>
      </c>
      <c r="C7209" s="3" t="s">
        <v>106</v>
      </c>
      <c r="D7209" s="3" t="s">
        <v>26</v>
      </c>
      <c r="E7209" s="3" t="s">
        <v>258</v>
      </c>
      <c r="F7209" s="3" t="s">
        <v>13554</v>
      </c>
      <c r="G7209" s="3" t="s">
        <v>13555</v>
      </c>
      <c r="H7209" s="3"/>
    </row>
    <row r="7210" ht="15.75" customHeight="1">
      <c r="A7210" s="2">
        <v>45760.0</v>
      </c>
      <c r="B7210" s="3" t="s">
        <v>7</v>
      </c>
      <c r="C7210" s="3" t="s">
        <v>118</v>
      </c>
      <c r="D7210" s="3" t="s">
        <v>34</v>
      </c>
      <c r="E7210" s="3" t="s">
        <v>15</v>
      </c>
      <c r="F7210" s="3" t="s">
        <v>13556</v>
      </c>
      <c r="G7210" s="3" t="s">
        <v>6607</v>
      </c>
      <c r="H7210" s="3"/>
    </row>
    <row r="7211" ht="15.75" customHeight="1">
      <c r="A7211" s="2">
        <v>45760.0</v>
      </c>
      <c r="B7211" s="3" t="s">
        <v>7</v>
      </c>
      <c r="C7211" s="3" t="s">
        <v>118</v>
      </c>
      <c r="D7211" s="3" t="s">
        <v>19</v>
      </c>
      <c r="E7211" s="3" t="s">
        <v>20</v>
      </c>
      <c r="F7211" s="3" t="s">
        <v>13557</v>
      </c>
      <c r="G7211" s="3" t="s">
        <v>13558</v>
      </c>
      <c r="H7211" s="3"/>
    </row>
    <row r="7212" ht="15.75" customHeight="1">
      <c r="A7212" s="2">
        <v>45760.0</v>
      </c>
      <c r="B7212" s="3" t="s">
        <v>7</v>
      </c>
      <c r="C7212" s="3" t="s">
        <v>126</v>
      </c>
      <c r="D7212" s="3" t="s">
        <v>19</v>
      </c>
      <c r="E7212" s="3" t="s">
        <v>20</v>
      </c>
      <c r="F7212" s="3" t="s">
        <v>13559</v>
      </c>
      <c r="G7212" s="3" t="s">
        <v>13560</v>
      </c>
      <c r="H7212" s="3"/>
    </row>
    <row r="7213" ht="15.75" customHeight="1">
      <c r="A7213" s="2">
        <v>45760.0</v>
      </c>
      <c r="B7213" s="3" t="s">
        <v>7</v>
      </c>
      <c r="C7213" s="3" t="s">
        <v>126</v>
      </c>
      <c r="D7213" s="3" t="s">
        <v>26</v>
      </c>
      <c r="E7213" s="3" t="s">
        <v>10</v>
      </c>
      <c r="F7213" s="3" t="s">
        <v>13561</v>
      </c>
      <c r="G7213" s="3" t="s">
        <v>13562</v>
      </c>
      <c r="H7213" s="3"/>
    </row>
    <row r="7214" ht="15.75" customHeight="1">
      <c r="A7214" s="2">
        <v>45760.0</v>
      </c>
      <c r="B7214" s="3" t="s">
        <v>7</v>
      </c>
      <c r="C7214" s="3" t="s">
        <v>126</v>
      </c>
      <c r="D7214" s="3" t="s">
        <v>63</v>
      </c>
      <c r="E7214" s="3" t="s">
        <v>20</v>
      </c>
      <c r="F7214" s="3" t="s">
        <v>13563</v>
      </c>
      <c r="G7214" s="3" t="s">
        <v>13564</v>
      </c>
      <c r="H7214" s="3"/>
    </row>
    <row r="7215" ht="15.75" customHeight="1">
      <c r="A7215" s="2">
        <v>45760.0</v>
      </c>
      <c r="B7215" s="3" t="s">
        <v>7</v>
      </c>
      <c r="C7215" s="3" t="s">
        <v>126</v>
      </c>
      <c r="D7215" s="3" t="s">
        <v>9</v>
      </c>
      <c r="E7215" s="3" t="s">
        <v>101</v>
      </c>
      <c r="F7215" s="3" t="s">
        <v>13565</v>
      </c>
      <c r="G7215" s="3" t="s">
        <v>13566</v>
      </c>
      <c r="H7215" s="3"/>
    </row>
    <row r="7216" ht="15.75" customHeight="1">
      <c r="A7216" s="2">
        <v>45760.0</v>
      </c>
      <c r="B7216" s="3" t="s">
        <v>7</v>
      </c>
      <c r="C7216" s="3" t="s">
        <v>131</v>
      </c>
      <c r="D7216" s="3" t="s">
        <v>68</v>
      </c>
      <c r="E7216" s="3" t="s">
        <v>59</v>
      </c>
      <c r="F7216" s="3" t="s">
        <v>1722</v>
      </c>
      <c r="G7216" s="3" t="s">
        <v>13567</v>
      </c>
      <c r="H7216" s="3"/>
    </row>
    <row r="7217" ht="15.75" customHeight="1">
      <c r="A7217" s="2">
        <v>45760.0</v>
      </c>
      <c r="B7217" s="3" t="s">
        <v>7</v>
      </c>
      <c r="C7217" s="3" t="s">
        <v>131</v>
      </c>
      <c r="D7217" s="3" t="s">
        <v>9</v>
      </c>
      <c r="E7217" s="3" t="s">
        <v>101</v>
      </c>
      <c r="F7217" s="3" t="s">
        <v>13568</v>
      </c>
      <c r="G7217" s="3" t="s">
        <v>13569</v>
      </c>
      <c r="H7217" s="3"/>
    </row>
    <row r="7218" ht="15.75" customHeight="1">
      <c r="A7218" s="2">
        <v>45760.0</v>
      </c>
      <c r="B7218" s="3" t="s">
        <v>7</v>
      </c>
      <c r="C7218" s="3" t="s">
        <v>131</v>
      </c>
      <c r="D7218" s="3" t="s">
        <v>26</v>
      </c>
      <c r="E7218" s="3" t="s">
        <v>10</v>
      </c>
      <c r="F7218" s="3" t="s">
        <v>13570</v>
      </c>
      <c r="G7218" s="3" t="s">
        <v>13571</v>
      </c>
      <c r="H7218" s="3"/>
    </row>
    <row r="7219" ht="15.75" customHeight="1">
      <c r="A7219" s="2">
        <v>45760.0</v>
      </c>
      <c r="B7219" s="3" t="s">
        <v>7</v>
      </c>
      <c r="C7219" s="3" t="s">
        <v>131</v>
      </c>
      <c r="D7219" s="3" t="s">
        <v>19</v>
      </c>
      <c r="E7219" s="3" t="s">
        <v>20</v>
      </c>
      <c r="F7219" s="3" t="s">
        <v>9925</v>
      </c>
      <c r="G7219" s="3" t="s">
        <v>13572</v>
      </c>
      <c r="H7219" s="3"/>
    </row>
    <row r="7220" ht="15.75" customHeight="1">
      <c r="A7220" s="2">
        <v>45760.0</v>
      </c>
      <c r="B7220" s="3" t="s">
        <v>7</v>
      </c>
      <c r="C7220" s="3" t="s">
        <v>126</v>
      </c>
      <c r="D7220" s="3" t="s">
        <v>19</v>
      </c>
      <c r="E7220" s="3" t="s">
        <v>15</v>
      </c>
      <c r="F7220" s="3" t="s">
        <v>1426</v>
      </c>
      <c r="G7220" s="3" t="s">
        <v>13573</v>
      </c>
      <c r="H7220" s="3"/>
    </row>
    <row r="7221" ht="15.75" customHeight="1">
      <c r="A7221" s="2">
        <v>45760.0</v>
      </c>
      <c r="B7221" s="3" t="s">
        <v>92</v>
      </c>
      <c r="C7221" s="3" t="s">
        <v>158</v>
      </c>
      <c r="D7221" s="3" t="s">
        <v>26</v>
      </c>
      <c r="E7221" s="3" t="s">
        <v>20</v>
      </c>
      <c r="F7221" s="3" t="s">
        <v>4990</v>
      </c>
      <c r="G7221" s="3" t="s">
        <v>13574</v>
      </c>
      <c r="H7221" s="3"/>
    </row>
    <row r="7222" ht="15.75" customHeight="1">
      <c r="A7222" s="2">
        <v>45760.0</v>
      </c>
      <c r="B7222" s="3" t="s">
        <v>92</v>
      </c>
      <c r="C7222" s="3" t="s">
        <v>93</v>
      </c>
      <c r="D7222" s="3" t="s">
        <v>38</v>
      </c>
      <c r="E7222" s="3" t="s">
        <v>20</v>
      </c>
      <c r="F7222" s="3" t="s">
        <v>13575</v>
      </c>
      <c r="G7222" s="3" t="s">
        <v>13576</v>
      </c>
      <c r="H7222" s="3"/>
    </row>
    <row r="7223" ht="15.75" customHeight="1">
      <c r="A7223" s="2">
        <v>45760.0</v>
      </c>
      <c r="B7223" s="3" t="s">
        <v>7</v>
      </c>
      <c r="C7223" s="3" t="s">
        <v>131</v>
      </c>
      <c r="D7223" s="3" t="s">
        <v>38</v>
      </c>
      <c r="E7223" s="3" t="s">
        <v>20</v>
      </c>
      <c r="F7223" s="3" t="s">
        <v>13577</v>
      </c>
      <c r="G7223" s="3" t="s">
        <v>13578</v>
      </c>
      <c r="H7223" s="3"/>
    </row>
    <row r="7224" ht="15.75" customHeight="1">
      <c r="A7224" s="2">
        <v>45760.0</v>
      </c>
      <c r="B7224" s="3" t="s">
        <v>92</v>
      </c>
      <c r="C7224" s="3" t="s">
        <v>93</v>
      </c>
      <c r="D7224" s="3" t="s">
        <v>38</v>
      </c>
      <c r="E7224" s="3" t="s">
        <v>20</v>
      </c>
      <c r="F7224" s="3" t="s">
        <v>13579</v>
      </c>
      <c r="G7224" s="3" t="s">
        <v>13580</v>
      </c>
      <c r="H7224" s="3"/>
    </row>
    <row r="7225" ht="15.75" customHeight="1">
      <c r="A7225" s="2">
        <v>45760.0</v>
      </c>
      <c r="B7225" s="3" t="s">
        <v>92</v>
      </c>
      <c r="C7225" s="3" t="s">
        <v>93</v>
      </c>
      <c r="D7225" s="3" t="s">
        <v>34</v>
      </c>
      <c r="E7225" s="3" t="s">
        <v>15</v>
      </c>
      <c r="F7225" s="3" t="s">
        <v>13581</v>
      </c>
      <c r="G7225" s="3" t="s">
        <v>13582</v>
      </c>
      <c r="H7225" s="3"/>
    </row>
    <row r="7226" ht="15.75" customHeight="1">
      <c r="A7226" s="2">
        <v>45760.0</v>
      </c>
      <c r="B7226" s="3" t="s">
        <v>92</v>
      </c>
      <c r="C7226" s="3" t="s">
        <v>98</v>
      </c>
      <c r="D7226" s="3" t="s">
        <v>63</v>
      </c>
      <c r="E7226" s="3" t="s">
        <v>101</v>
      </c>
      <c r="F7226" s="3" t="s">
        <v>13583</v>
      </c>
      <c r="G7226" s="3" t="s">
        <v>13584</v>
      </c>
      <c r="H7226" s="3"/>
    </row>
    <row r="7227" ht="15.75" customHeight="1">
      <c r="A7227" s="2">
        <v>45760.0</v>
      </c>
      <c r="B7227" s="3" t="s">
        <v>92</v>
      </c>
      <c r="C7227" s="3" t="s">
        <v>98</v>
      </c>
      <c r="D7227" s="3" t="s">
        <v>19</v>
      </c>
      <c r="E7227" s="3" t="s">
        <v>20</v>
      </c>
      <c r="F7227" s="3" t="s">
        <v>13585</v>
      </c>
      <c r="G7227" s="3" t="s">
        <v>13586</v>
      </c>
      <c r="H7227" s="3"/>
    </row>
    <row r="7228" ht="15.75" customHeight="1">
      <c r="A7228" s="2">
        <v>45760.0</v>
      </c>
      <c r="B7228" s="3" t="s">
        <v>92</v>
      </c>
      <c r="C7228" s="3" t="s">
        <v>144</v>
      </c>
      <c r="D7228" s="3" t="s">
        <v>38</v>
      </c>
      <c r="E7228" s="3" t="s">
        <v>20</v>
      </c>
      <c r="F7228" s="3" t="s">
        <v>13587</v>
      </c>
      <c r="G7228" s="3" t="s">
        <v>6999</v>
      </c>
      <c r="H7228" s="3"/>
    </row>
    <row r="7229" ht="15.75" customHeight="1">
      <c r="A7229" s="2">
        <v>45760.0</v>
      </c>
      <c r="B7229" s="3" t="s">
        <v>92</v>
      </c>
      <c r="C7229" s="3" t="s">
        <v>98</v>
      </c>
      <c r="D7229" s="3" t="s">
        <v>68</v>
      </c>
      <c r="E7229" s="3" t="s">
        <v>20</v>
      </c>
      <c r="F7229" s="3" t="s">
        <v>10610</v>
      </c>
      <c r="G7229" s="3" t="s">
        <v>13588</v>
      </c>
      <c r="H7229" s="3"/>
    </row>
    <row r="7230" ht="15.75" customHeight="1">
      <c r="A7230" s="2">
        <v>45760.0</v>
      </c>
      <c r="B7230" s="3" t="s">
        <v>92</v>
      </c>
      <c r="C7230" s="3" t="s">
        <v>144</v>
      </c>
      <c r="D7230" s="3" t="s">
        <v>38</v>
      </c>
      <c r="E7230" s="3" t="s">
        <v>20</v>
      </c>
      <c r="F7230" s="3" t="s">
        <v>13589</v>
      </c>
      <c r="G7230" s="3" t="s">
        <v>13590</v>
      </c>
      <c r="H7230" s="3"/>
    </row>
    <row r="7231" ht="15.75" customHeight="1">
      <c r="A7231" s="2">
        <v>45760.0</v>
      </c>
      <c r="B7231" s="3" t="s">
        <v>92</v>
      </c>
      <c r="C7231" s="4" t="s">
        <v>149</v>
      </c>
      <c r="D7231" s="3" t="s">
        <v>19</v>
      </c>
      <c r="E7231" s="3" t="s">
        <v>20</v>
      </c>
      <c r="F7231" s="3" t="s">
        <v>13591</v>
      </c>
      <c r="G7231" s="3" t="s">
        <v>13592</v>
      </c>
      <c r="H7231" s="3"/>
    </row>
    <row r="7232" ht="15.75" customHeight="1">
      <c r="A7232" s="2">
        <v>45760.0</v>
      </c>
      <c r="B7232" s="3" t="s">
        <v>92</v>
      </c>
      <c r="C7232" s="4" t="s">
        <v>149</v>
      </c>
      <c r="D7232" s="3" t="s">
        <v>63</v>
      </c>
      <c r="E7232" s="3" t="s">
        <v>15</v>
      </c>
      <c r="F7232" s="3" t="s">
        <v>13593</v>
      </c>
      <c r="G7232" s="3" t="s">
        <v>13594</v>
      </c>
      <c r="H7232" s="3"/>
    </row>
    <row r="7233" ht="15.75" customHeight="1">
      <c r="A7233" s="2">
        <v>45760.0</v>
      </c>
      <c r="B7233" s="3" t="s">
        <v>92</v>
      </c>
      <c r="C7233" s="4" t="s">
        <v>149</v>
      </c>
      <c r="D7233" s="3" t="s">
        <v>19</v>
      </c>
      <c r="E7233" s="3" t="s">
        <v>59</v>
      </c>
      <c r="F7233" s="3" t="s">
        <v>468</v>
      </c>
      <c r="G7233" s="3" t="s">
        <v>12327</v>
      </c>
      <c r="H7233" s="3"/>
    </row>
    <row r="7234" ht="15.75" customHeight="1">
      <c r="A7234" s="2">
        <v>45760.0</v>
      </c>
      <c r="B7234" s="3" t="s">
        <v>92</v>
      </c>
      <c r="C7234" s="3" t="s">
        <v>158</v>
      </c>
      <c r="D7234" s="3" t="s">
        <v>23</v>
      </c>
      <c r="E7234" s="3" t="s">
        <v>20</v>
      </c>
      <c r="F7234" s="3" t="s">
        <v>3814</v>
      </c>
      <c r="G7234" s="3" t="s">
        <v>13595</v>
      </c>
      <c r="H7234" s="3"/>
    </row>
    <row r="7235" ht="15.75" customHeight="1">
      <c r="A7235" s="2">
        <v>45760.0</v>
      </c>
      <c r="B7235" s="3" t="s">
        <v>92</v>
      </c>
      <c r="C7235" s="3" t="s">
        <v>158</v>
      </c>
      <c r="D7235" s="3" t="s">
        <v>26</v>
      </c>
      <c r="E7235" s="3" t="s">
        <v>20</v>
      </c>
      <c r="F7235" s="3" t="s">
        <v>13596</v>
      </c>
      <c r="G7235" s="3" t="s">
        <v>13597</v>
      </c>
      <c r="H7235" s="3"/>
    </row>
    <row r="7236" ht="15.75" customHeight="1">
      <c r="A7236" s="2">
        <v>45760.0</v>
      </c>
      <c r="B7236" s="3" t="s">
        <v>92</v>
      </c>
      <c r="C7236" s="3" t="s">
        <v>144</v>
      </c>
      <c r="D7236" s="3" t="s">
        <v>34</v>
      </c>
      <c r="E7236" s="3" t="s">
        <v>20</v>
      </c>
      <c r="F7236" s="3" t="s">
        <v>13598</v>
      </c>
      <c r="G7236" s="3" t="s">
        <v>13599</v>
      </c>
      <c r="H7236" s="3"/>
    </row>
    <row r="7237" ht="15.75" customHeight="1">
      <c r="A7237" s="2">
        <v>45761.0</v>
      </c>
      <c r="B7237" s="3" t="s">
        <v>13</v>
      </c>
      <c r="C7237" s="3" t="s">
        <v>37</v>
      </c>
      <c r="D7237" s="3" t="s">
        <v>34</v>
      </c>
      <c r="E7237" s="3" t="s">
        <v>20</v>
      </c>
      <c r="F7237" s="3" t="s">
        <v>13600</v>
      </c>
      <c r="G7237" s="3" t="s">
        <v>13601</v>
      </c>
      <c r="H7237" s="3"/>
    </row>
    <row r="7238" ht="15.75" customHeight="1">
      <c r="A7238" s="2">
        <v>45761.0</v>
      </c>
      <c r="B7238" s="3" t="s">
        <v>13</v>
      </c>
      <c r="C7238" s="3" t="s">
        <v>29</v>
      </c>
      <c r="D7238" s="3" t="s">
        <v>34</v>
      </c>
      <c r="E7238" s="3" t="s">
        <v>20</v>
      </c>
      <c r="F7238" s="3" t="s">
        <v>13602</v>
      </c>
      <c r="G7238" s="3" t="s">
        <v>13603</v>
      </c>
      <c r="H7238" s="3"/>
    </row>
    <row r="7239" ht="15.75" customHeight="1">
      <c r="A7239" s="2">
        <v>45761.0</v>
      </c>
      <c r="B7239" s="3" t="s">
        <v>13</v>
      </c>
      <c r="C7239" s="3" t="s">
        <v>37</v>
      </c>
      <c r="D7239" s="3" t="s">
        <v>26</v>
      </c>
      <c r="E7239" s="3" t="s">
        <v>59</v>
      </c>
      <c r="F7239" s="3" t="s">
        <v>13604</v>
      </c>
      <c r="G7239" s="3" t="s">
        <v>12577</v>
      </c>
      <c r="H7239" s="3"/>
    </row>
    <row r="7240" ht="15.75" customHeight="1">
      <c r="A7240" s="2">
        <v>45761.0</v>
      </c>
      <c r="B7240" s="3" t="s">
        <v>13</v>
      </c>
      <c r="C7240" s="3" t="s">
        <v>37</v>
      </c>
      <c r="D7240" s="3" t="s">
        <v>9</v>
      </c>
      <c r="E7240" s="3" t="s">
        <v>20</v>
      </c>
      <c r="F7240" s="3" t="s">
        <v>13605</v>
      </c>
      <c r="G7240" s="3" t="s">
        <v>13606</v>
      </c>
      <c r="H7240" s="3"/>
    </row>
    <row r="7241" ht="15.75" customHeight="1">
      <c r="A7241" s="2">
        <v>45761.0</v>
      </c>
      <c r="B7241" s="3" t="s">
        <v>13</v>
      </c>
      <c r="C7241" s="3" t="s">
        <v>37</v>
      </c>
      <c r="D7241" s="3" t="s">
        <v>9</v>
      </c>
      <c r="E7241" s="3" t="s">
        <v>20</v>
      </c>
      <c r="F7241" s="3" t="s">
        <v>13607</v>
      </c>
      <c r="G7241" s="3" t="s">
        <v>13608</v>
      </c>
      <c r="H7241" s="3"/>
    </row>
    <row r="7242" ht="15.75" customHeight="1">
      <c r="A7242" s="2">
        <v>45761.0</v>
      </c>
      <c r="B7242" s="3" t="s">
        <v>13</v>
      </c>
      <c r="C7242" s="3" t="s">
        <v>29</v>
      </c>
      <c r="D7242" s="3" t="s">
        <v>38</v>
      </c>
      <c r="E7242" s="3" t="s">
        <v>20</v>
      </c>
      <c r="F7242" s="3" t="s">
        <v>13609</v>
      </c>
      <c r="G7242" s="3" t="s">
        <v>13610</v>
      </c>
      <c r="H7242" s="3"/>
    </row>
    <row r="7243" ht="15.75" customHeight="1">
      <c r="A7243" s="2">
        <v>45761.0</v>
      </c>
      <c r="B7243" s="3" t="s">
        <v>13</v>
      </c>
      <c r="C7243" s="3" t="s">
        <v>29</v>
      </c>
      <c r="D7243" s="3" t="s">
        <v>9</v>
      </c>
      <c r="E7243" s="3" t="s">
        <v>15</v>
      </c>
      <c r="F7243" s="3" t="s">
        <v>13611</v>
      </c>
      <c r="G7243" s="3" t="s">
        <v>13612</v>
      </c>
      <c r="H7243" s="3"/>
    </row>
    <row r="7244" ht="15.75" customHeight="1">
      <c r="A7244" s="2">
        <v>45761.0</v>
      </c>
      <c r="B7244" s="3" t="s">
        <v>13</v>
      </c>
      <c r="C7244" s="3" t="s">
        <v>14</v>
      </c>
      <c r="D7244" s="3" t="s">
        <v>23</v>
      </c>
      <c r="E7244" s="3" t="s">
        <v>59</v>
      </c>
      <c r="F7244" s="3" t="s">
        <v>13613</v>
      </c>
      <c r="G7244" s="3" t="s">
        <v>13614</v>
      </c>
      <c r="H7244" s="3"/>
    </row>
    <row r="7245" ht="15.75" customHeight="1">
      <c r="A7245" s="2">
        <v>45761.0</v>
      </c>
      <c r="B7245" s="3" t="s">
        <v>13</v>
      </c>
      <c r="C7245" s="3" t="s">
        <v>18</v>
      </c>
      <c r="D7245" s="3" t="s">
        <v>23</v>
      </c>
      <c r="E7245" s="3" t="s">
        <v>59</v>
      </c>
      <c r="F7245" s="3" t="s">
        <v>4918</v>
      </c>
      <c r="G7245" s="3" t="s">
        <v>13615</v>
      </c>
      <c r="H7245" s="3"/>
    </row>
    <row r="7246" ht="15.75" customHeight="1">
      <c r="A7246" s="2">
        <v>45761.0</v>
      </c>
      <c r="B7246" s="3" t="s">
        <v>13</v>
      </c>
      <c r="C7246" s="3" t="s">
        <v>18</v>
      </c>
      <c r="D7246" s="3" t="s">
        <v>38</v>
      </c>
      <c r="E7246" s="3" t="s">
        <v>20</v>
      </c>
      <c r="F7246" s="3" t="s">
        <v>13616</v>
      </c>
      <c r="G7246" s="3" t="s">
        <v>13617</v>
      </c>
      <c r="H7246" s="3"/>
    </row>
    <row r="7247" ht="15.75" customHeight="1">
      <c r="A7247" s="2">
        <v>45761.0</v>
      </c>
      <c r="B7247" s="3" t="s">
        <v>13</v>
      </c>
      <c r="C7247" s="3" t="s">
        <v>18</v>
      </c>
      <c r="D7247" s="3" t="s">
        <v>68</v>
      </c>
      <c r="E7247" s="3" t="s">
        <v>59</v>
      </c>
      <c r="F7247" s="3" t="s">
        <v>13618</v>
      </c>
      <c r="G7247" s="3" t="s">
        <v>13619</v>
      </c>
      <c r="H7247" s="3"/>
    </row>
    <row r="7248" ht="15.75" customHeight="1">
      <c r="A7248" s="2">
        <v>45761.0</v>
      </c>
      <c r="B7248" s="3" t="s">
        <v>13</v>
      </c>
      <c r="C7248" s="3" t="s">
        <v>18</v>
      </c>
      <c r="D7248" s="3" t="s">
        <v>9</v>
      </c>
      <c r="E7248" s="3" t="s">
        <v>20</v>
      </c>
      <c r="F7248" s="3" t="s">
        <v>13620</v>
      </c>
      <c r="G7248" s="3" t="s">
        <v>5638</v>
      </c>
      <c r="H7248" s="3"/>
    </row>
    <row r="7249" ht="15.75" customHeight="1">
      <c r="A7249" s="2">
        <v>45761.0</v>
      </c>
      <c r="B7249" s="3" t="s">
        <v>13</v>
      </c>
      <c r="C7249" s="3" t="s">
        <v>14</v>
      </c>
      <c r="D7249" s="3" t="s">
        <v>26</v>
      </c>
      <c r="E7249" s="3" t="s">
        <v>59</v>
      </c>
      <c r="F7249" s="3" t="s">
        <v>13621</v>
      </c>
      <c r="G7249" s="3" t="s">
        <v>13622</v>
      </c>
      <c r="H7249" s="3"/>
    </row>
    <row r="7250" ht="15.75" customHeight="1">
      <c r="A7250" s="2">
        <v>45761.0</v>
      </c>
      <c r="B7250" s="3" t="s">
        <v>13</v>
      </c>
      <c r="C7250" s="3" t="s">
        <v>37</v>
      </c>
      <c r="D7250" s="3" t="s">
        <v>9</v>
      </c>
      <c r="E7250" s="3" t="s">
        <v>20</v>
      </c>
      <c r="F7250" s="3" t="s">
        <v>8591</v>
      </c>
      <c r="G7250" s="3" t="s">
        <v>13623</v>
      </c>
      <c r="H7250" s="3"/>
    </row>
    <row r="7251" ht="15.75" customHeight="1">
      <c r="A7251" s="2">
        <v>45761.0</v>
      </c>
      <c r="B7251" s="3" t="s">
        <v>13</v>
      </c>
      <c r="C7251" s="3" t="s">
        <v>29</v>
      </c>
      <c r="D7251" s="3" t="s">
        <v>68</v>
      </c>
      <c r="E7251" s="3" t="s">
        <v>59</v>
      </c>
      <c r="F7251" s="3" t="s">
        <v>7007</v>
      </c>
      <c r="G7251" s="3" t="s">
        <v>13624</v>
      </c>
      <c r="H7251" s="3"/>
    </row>
    <row r="7252" ht="15.75" customHeight="1">
      <c r="A7252" s="2">
        <v>45761.0</v>
      </c>
      <c r="B7252" s="3" t="s">
        <v>13</v>
      </c>
      <c r="C7252" s="3" t="s">
        <v>169</v>
      </c>
      <c r="D7252" s="3" t="s">
        <v>38</v>
      </c>
      <c r="E7252" s="3" t="s">
        <v>20</v>
      </c>
      <c r="F7252" s="3" t="s">
        <v>13625</v>
      </c>
      <c r="G7252" s="3" t="s">
        <v>13626</v>
      </c>
      <c r="H7252" s="3"/>
    </row>
    <row r="7253" ht="15.75" customHeight="1">
      <c r="A7253" s="2">
        <v>45761.0</v>
      </c>
      <c r="B7253" s="3" t="s">
        <v>57</v>
      </c>
      <c r="C7253" s="3" t="s">
        <v>85</v>
      </c>
      <c r="D7253" s="3" t="s">
        <v>23</v>
      </c>
      <c r="E7253" s="3" t="s">
        <v>59</v>
      </c>
      <c r="F7253" s="3" t="s">
        <v>13627</v>
      </c>
      <c r="G7253" s="3" t="s">
        <v>13628</v>
      </c>
      <c r="H7253" s="3"/>
    </row>
    <row r="7254" ht="15.75" customHeight="1">
      <c r="A7254" s="2">
        <v>45761.0</v>
      </c>
      <c r="B7254" s="3" t="s">
        <v>13</v>
      </c>
      <c r="C7254" s="3" t="s">
        <v>169</v>
      </c>
      <c r="D7254" s="3" t="s">
        <v>23</v>
      </c>
      <c r="E7254" s="3" t="s">
        <v>59</v>
      </c>
      <c r="F7254" s="3" t="s">
        <v>13629</v>
      </c>
      <c r="G7254" s="3" t="s">
        <v>13630</v>
      </c>
      <c r="H7254" s="3"/>
    </row>
    <row r="7255" ht="15.75" customHeight="1">
      <c r="A7255" s="2">
        <v>45761.0</v>
      </c>
      <c r="B7255" s="3" t="s">
        <v>13</v>
      </c>
      <c r="C7255" s="3" t="s">
        <v>14</v>
      </c>
      <c r="D7255" s="3" t="s">
        <v>68</v>
      </c>
      <c r="E7255" s="3" t="s">
        <v>59</v>
      </c>
      <c r="F7255" s="3" t="s">
        <v>13631</v>
      </c>
      <c r="G7255" s="3" t="s">
        <v>13632</v>
      </c>
      <c r="H7255" s="3"/>
    </row>
    <row r="7256" ht="15.75" customHeight="1">
      <c r="A7256" s="2">
        <v>45761.0</v>
      </c>
      <c r="B7256" s="3" t="s">
        <v>57</v>
      </c>
      <c r="C7256" s="3" t="s">
        <v>85</v>
      </c>
      <c r="D7256" s="3" t="s">
        <v>23</v>
      </c>
      <c r="E7256" s="3" t="s">
        <v>59</v>
      </c>
      <c r="F7256" s="3" t="s">
        <v>13633</v>
      </c>
      <c r="G7256" s="3" t="s">
        <v>13634</v>
      </c>
      <c r="H7256" s="3"/>
    </row>
    <row r="7257" ht="15.75" customHeight="1">
      <c r="A7257" s="2">
        <v>45761.0</v>
      </c>
      <c r="B7257" s="3" t="s">
        <v>57</v>
      </c>
      <c r="C7257" s="3" t="s">
        <v>85</v>
      </c>
      <c r="D7257" s="3" t="s">
        <v>19</v>
      </c>
      <c r="E7257" s="3" t="s">
        <v>59</v>
      </c>
      <c r="F7257" s="3" t="s">
        <v>13635</v>
      </c>
      <c r="G7257" s="3" t="s">
        <v>13636</v>
      </c>
      <c r="H7257" s="3"/>
    </row>
    <row r="7258" ht="15.75" customHeight="1">
      <c r="A7258" s="2">
        <v>45761.0</v>
      </c>
      <c r="B7258" s="3" t="s">
        <v>57</v>
      </c>
      <c r="C7258" s="3" t="s">
        <v>85</v>
      </c>
      <c r="D7258" s="3" t="s">
        <v>26</v>
      </c>
      <c r="E7258" s="3" t="s">
        <v>59</v>
      </c>
      <c r="F7258" s="3" t="s">
        <v>13637</v>
      </c>
      <c r="G7258" s="3" t="s">
        <v>13638</v>
      </c>
      <c r="H7258" s="3"/>
    </row>
    <row r="7259" ht="15.75" customHeight="1">
      <c r="A7259" s="2">
        <v>45761.0</v>
      </c>
      <c r="B7259" s="3" t="s">
        <v>57</v>
      </c>
      <c r="C7259" s="3" t="s">
        <v>80</v>
      </c>
      <c r="D7259" s="3" t="s">
        <v>63</v>
      </c>
      <c r="E7259" s="3" t="s">
        <v>59</v>
      </c>
      <c r="F7259" s="3" t="s">
        <v>13639</v>
      </c>
      <c r="G7259" s="3" t="s">
        <v>13640</v>
      </c>
      <c r="H7259" s="3"/>
    </row>
    <row r="7260" ht="15.75" customHeight="1">
      <c r="A7260" s="2">
        <v>45761.0</v>
      </c>
      <c r="B7260" s="3" t="s">
        <v>57</v>
      </c>
      <c r="C7260" s="3" t="s">
        <v>80</v>
      </c>
      <c r="D7260" s="3" t="s">
        <v>38</v>
      </c>
      <c r="E7260" s="3" t="s">
        <v>59</v>
      </c>
      <c r="F7260" s="3" t="s">
        <v>13641</v>
      </c>
      <c r="G7260" s="3" t="s">
        <v>13642</v>
      </c>
      <c r="H7260" s="3"/>
    </row>
    <row r="7261" ht="15.75" customHeight="1">
      <c r="A7261" s="2">
        <v>45761.0</v>
      </c>
      <c r="B7261" s="3" t="s">
        <v>13</v>
      </c>
      <c r="C7261" s="3" t="s">
        <v>169</v>
      </c>
      <c r="D7261" s="3" t="s">
        <v>38</v>
      </c>
      <c r="E7261" s="3" t="s">
        <v>20</v>
      </c>
      <c r="F7261" s="3" t="s">
        <v>13643</v>
      </c>
      <c r="G7261" s="3" t="s">
        <v>13644</v>
      </c>
      <c r="H7261" s="3"/>
    </row>
    <row r="7262" ht="15.75" customHeight="1">
      <c r="A7262" s="2">
        <v>45761.0</v>
      </c>
      <c r="B7262" s="3" t="s">
        <v>57</v>
      </c>
      <c r="C7262" s="3" t="s">
        <v>71</v>
      </c>
      <c r="D7262" s="3" t="s">
        <v>9</v>
      </c>
      <c r="E7262" s="3" t="s">
        <v>59</v>
      </c>
      <c r="F7262" s="3" t="s">
        <v>10098</v>
      </c>
      <c r="G7262" s="3" t="s">
        <v>13645</v>
      </c>
      <c r="H7262" s="3"/>
    </row>
    <row r="7263" ht="15.75" customHeight="1">
      <c r="A7263" s="2">
        <v>45761.0</v>
      </c>
      <c r="B7263" s="3" t="s">
        <v>57</v>
      </c>
      <c r="C7263" s="3" t="s">
        <v>71</v>
      </c>
      <c r="D7263" s="3" t="s">
        <v>34</v>
      </c>
      <c r="E7263" s="3" t="s">
        <v>20</v>
      </c>
      <c r="F7263" s="3" t="s">
        <v>13646</v>
      </c>
      <c r="G7263" s="3" t="s">
        <v>13647</v>
      </c>
      <c r="H7263" s="3"/>
    </row>
    <row r="7264" ht="15.75" customHeight="1">
      <c r="A7264" s="2">
        <v>45761.0</v>
      </c>
      <c r="B7264" s="3" t="s">
        <v>57</v>
      </c>
      <c r="C7264" s="4" t="s">
        <v>62</v>
      </c>
      <c r="D7264" s="3" t="s">
        <v>68</v>
      </c>
      <c r="E7264" s="3" t="s">
        <v>59</v>
      </c>
      <c r="F7264" s="3" t="s">
        <v>13648</v>
      </c>
      <c r="G7264" s="3" t="s">
        <v>13649</v>
      </c>
      <c r="H7264" s="3"/>
    </row>
    <row r="7265" ht="15.75" customHeight="1">
      <c r="A7265" s="2">
        <v>45761.0</v>
      </c>
      <c r="B7265" s="3" t="s">
        <v>57</v>
      </c>
      <c r="C7265" s="4" t="s">
        <v>62</v>
      </c>
      <c r="D7265" s="3" t="s">
        <v>9</v>
      </c>
      <c r="E7265" s="3" t="s">
        <v>59</v>
      </c>
      <c r="F7265" s="3" t="s">
        <v>3164</v>
      </c>
      <c r="G7265" s="3" t="s">
        <v>13650</v>
      </c>
      <c r="H7265" s="3"/>
    </row>
    <row r="7266" ht="15.75" customHeight="1">
      <c r="A7266" s="2">
        <v>45761.0</v>
      </c>
      <c r="B7266" s="3" t="s">
        <v>57</v>
      </c>
      <c r="C7266" s="3" t="s">
        <v>58</v>
      </c>
      <c r="D7266" s="3" t="s">
        <v>68</v>
      </c>
      <c r="E7266" s="3" t="s">
        <v>59</v>
      </c>
      <c r="F7266" s="3" t="s">
        <v>13651</v>
      </c>
      <c r="G7266" s="3" t="s">
        <v>13652</v>
      </c>
      <c r="H7266" s="3"/>
    </row>
    <row r="7267" ht="15.75" customHeight="1">
      <c r="A7267" s="2">
        <v>45761.0</v>
      </c>
      <c r="B7267" s="3" t="s">
        <v>57</v>
      </c>
      <c r="C7267" s="3" t="s">
        <v>58</v>
      </c>
      <c r="D7267" s="3" t="s">
        <v>19</v>
      </c>
      <c r="E7267" s="3" t="s">
        <v>59</v>
      </c>
      <c r="F7267" s="3" t="s">
        <v>13653</v>
      </c>
      <c r="G7267" s="3" t="s">
        <v>13654</v>
      </c>
      <c r="H7267" s="3"/>
    </row>
    <row r="7268" ht="15.75" customHeight="1">
      <c r="A7268" s="2">
        <v>45761.0</v>
      </c>
      <c r="B7268" s="3" t="s">
        <v>57</v>
      </c>
      <c r="C7268" s="3" t="s">
        <v>58</v>
      </c>
      <c r="D7268" s="3" t="s">
        <v>68</v>
      </c>
      <c r="E7268" s="3" t="s">
        <v>59</v>
      </c>
      <c r="F7268" s="3" t="s">
        <v>13655</v>
      </c>
      <c r="G7268" s="3" t="s">
        <v>13656</v>
      </c>
      <c r="H7268" s="3"/>
    </row>
    <row r="7269" ht="15.75" customHeight="1">
      <c r="A7269" s="2">
        <v>45761.0</v>
      </c>
      <c r="B7269" s="3" t="s">
        <v>57</v>
      </c>
      <c r="C7269" s="3" t="s">
        <v>71</v>
      </c>
      <c r="D7269" s="3" t="s">
        <v>68</v>
      </c>
      <c r="E7269" s="3" t="s">
        <v>59</v>
      </c>
      <c r="F7269" s="3" t="s">
        <v>13657</v>
      </c>
      <c r="G7269" s="3" t="s">
        <v>13658</v>
      </c>
      <c r="H7269" s="3"/>
    </row>
    <row r="7270" ht="15.75" customHeight="1">
      <c r="A7270" s="2">
        <v>45761.0</v>
      </c>
      <c r="B7270" s="3" t="s">
        <v>13</v>
      </c>
      <c r="C7270" s="3" t="s">
        <v>14</v>
      </c>
      <c r="D7270" s="3" t="s">
        <v>34</v>
      </c>
      <c r="E7270" s="3" t="s">
        <v>20</v>
      </c>
      <c r="F7270" s="3" t="s">
        <v>6790</v>
      </c>
      <c r="G7270" s="3" t="s">
        <v>1443</v>
      </c>
      <c r="H7270" s="3"/>
    </row>
    <row r="7271" ht="15.75" customHeight="1">
      <c r="A7271" s="2">
        <v>45761.0</v>
      </c>
      <c r="B7271" s="3" t="s">
        <v>92</v>
      </c>
      <c r="C7271" s="4" t="s">
        <v>149</v>
      </c>
      <c r="D7271" s="3" t="s">
        <v>63</v>
      </c>
      <c r="E7271" s="3" t="s">
        <v>15</v>
      </c>
      <c r="F7271" s="3" t="s">
        <v>13659</v>
      </c>
      <c r="G7271" s="3" t="s">
        <v>13660</v>
      </c>
      <c r="H7271" s="3"/>
    </row>
    <row r="7272" ht="15.75" customHeight="1">
      <c r="A7272" s="2">
        <v>45761.0</v>
      </c>
      <c r="B7272" s="3" t="s">
        <v>92</v>
      </c>
      <c r="C7272" s="3" t="s">
        <v>93</v>
      </c>
      <c r="D7272" s="3" t="s">
        <v>23</v>
      </c>
      <c r="E7272" s="3" t="s">
        <v>20</v>
      </c>
      <c r="F7272" s="3" t="s">
        <v>13420</v>
      </c>
      <c r="G7272" s="3" t="s">
        <v>13661</v>
      </c>
      <c r="H7272" s="3"/>
    </row>
    <row r="7273" ht="15.75" customHeight="1">
      <c r="A7273" s="2">
        <v>45761.0</v>
      </c>
      <c r="B7273" s="3" t="s">
        <v>7</v>
      </c>
      <c r="C7273" s="3" t="s">
        <v>126</v>
      </c>
      <c r="D7273" s="3" t="s">
        <v>34</v>
      </c>
      <c r="E7273" s="3" t="s">
        <v>15</v>
      </c>
      <c r="F7273" s="3" t="s">
        <v>13662</v>
      </c>
      <c r="G7273" s="3" t="s">
        <v>13663</v>
      </c>
      <c r="H7273" s="3"/>
    </row>
    <row r="7274" ht="15.75" customHeight="1">
      <c r="A7274" s="2">
        <v>45761.0</v>
      </c>
      <c r="B7274" s="3" t="s">
        <v>7</v>
      </c>
      <c r="C7274" s="3" t="s">
        <v>126</v>
      </c>
      <c r="D7274" s="3" t="s">
        <v>23</v>
      </c>
      <c r="E7274" s="3" t="s">
        <v>20</v>
      </c>
      <c r="F7274" s="3" t="s">
        <v>7701</v>
      </c>
      <c r="G7274" s="3" t="s">
        <v>13664</v>
      </c>
      <c r="H7274" s="3"/>
    </row>
    <row r="7275" ht="15.75" customHeight="1">
      <c r="A7275" s="2">
        <v>45761.0</v>
      </c>
      <c r="B7275" s="3" t="s">
        <v>7</v>
      </c>
      <c r="C7275" s="3" t="s">
        <v>126</v>
      </c>
      <c r="D7275" s="3" t="s">
        <v>34</v>
      </c>
      <c r="E7275" s="3" t="s">
        <v>15</v>
      </c>
      <c r="F7275" s="3" t="s">
        <v>9826</v>
      </c>
      <c r="G7275" s="3" t="s">
        <v>13665</v>
      </c>
      <c r="H7275" s="3"/>
    </row>
    <row r="7276" ht="15.75" customHeight="1">
      <c r="A7276" s="2">
        <v>45761.0</v>
      </c>
      <c r="B7276" s="3" t="s">
        <v>7</v>
      </c>
      <c r="C7276" s="3" t="s">
        <v>126</v>
      </c>
      <c r="D7276" s="3" t="s">
        <v>23</v>
      </c>
      <c r="E7276" s="3" t="s">
        <v>20</v>
      </c>
      <c r="F7276" s="3" t="s">
        <v>4093</v>
      </c>
      <c r="G7276" s="3" t="s">
        <v>13666</v>
      </c>
      <c r="H7276" s="3"/>
    </row>
    <row r="7277" ht="15.75" customHeight="1">
      <c r="A7277" s="2">
        <v>45761.0</v>
      </c>
      <c r="B7277" s="3" t="s">
        <v>7</v>
      </c>
      <c r="C7277" s="3" t="s">
        <v>118</v>
      </c>
      <c r="D7277" s="3" t="s">
        <v>68</v>
      </c>
      <c r="E7277" s="3" t="s">
        <v>20</v>
      </c>
      <c r="F7277" s="3" t="s">
        <v>13667</v>
      </c>
      <c r="G7277" s="3" t="s">
        <v>7304</v>
      </c>
      <c r="H7277" s="3"/>
    </row>
    <row r="7278" ht="15.75" customHeight="1">
      <c r="A7278" s="2">
        <v>45761.0</v>
      </c>
      <c r="B7278" s="3" t="s">
        <v>7</v>
      </c>
      <c r="C7278" s="3" t="s">
        <v>118</v>
      </c>
      <c r="D7278" s="3" t="s">
        <v>63</v>
      </c>
      <c r="E7278" s="3" t="s">
        <v>20</v>
      </c>
      <c r="F7278" s="3" t="s">
        <v>8007</v>
      </c>
      <c r="G7278" s="3" t="s">
        <v>10519</v>
      </c>
      <c r="H7278" s="3"/>
    </row>
    <row r="7279" ht="15.75" customHeight="1">
      <c r="A7279" s="2">
        <v>45761.0</v>
      </c>
      <c r="B7279" s="3" t="s">
        <v>7</v>
      </c>
      <c r="C7279" s="3" t="s">
        <v>126</v>
      </c>
      <c r="D7279" s="3" t="s">
        <v>23</v>
      </c>
      <c r="E7279" s="3" t="s">
        <v>20</v>
      </c>
      <c r="F7279" s="3" t="s">
        <v>13668</v>
      </c>
      <c r="G7279" s="3" t="s">
        <v>13669</v>
      </c>
      <c r="H7279" s="3"/>
    </row>
    <row r="7280" ht="15.75" customHeight="1">
      <c r="A7280" s="2">
        <v>45761.0</v>
      </c>
      <c r="B7280" s="3" t="s">
        <v>7</v>
      </c>
      <c r="C7280" s="3" t="s">
        <v>118</v>
      </c>
      <c r="D7280" s="3" t="s">
        <v>38</v>
      </c>
      <c r="E7280" s="3" t="s">
        <v>20</v>
      </c>
      <c r="F7280" s="3" t="s">
        <v>13670</v>
      </c>
      <c r="G7280" s="3" t="s">
        <v>1903</v>
      </c>
      <c r="H7280" s="3"/>
    </row>
    <row r="7281" ht="15.75" customHeight="1">
      <c r="A7281" s="2">
        <v>45761.0</v>
      </c>
      <c r="B7281" s="3" t="s">
        <v>7</v>
      </c>
      <c r="C7281" s="3" t="s">
        <v>118</v>
      </c>
      <c r="D7281" s="3" t="s">
        <v>38</v>
      </c>
      <c r="E7281" s="3" t="s">
        <v>15</v>
      </c>
      <c r="F7281" s="3" t="s">
        <v>13671</v>
      </c>
      <c r="G7281" s="3" t="s">
        <v>13672</v>
      </c>
      <c r="H7281" s="3"/>
    </row>
    <row r="7282" ht="15.75" customHeight="1">
      <c r="A7282" s="2">
        <v>45761.0</v>
      </c>
      <c r="B7282" s="3" t="s">
        <v>7</v>
      </c>
      <c r="C7282" s="3" t="s">
        <v>106</v>
      </c>
      <c r="D7282" s="3" t="s">
        <v>9</v>
      </c>
      <c r="E7282" s="3" t="s">
        <v>101</v>
      </c>
      <c r="F7282" s="3" t="s">
        <v>13673</v>
      </c>
      <c r="G7282" s="3" t="s">
        <v>3945</v>
      </c>
      <c r="H7282" s="3"/>
    </row>
    <row r="7283" ht="15.75" customHeight="1">
      <c r="A7283" s="2">
        <v>45761.0</v>
      </c>
      <c r="B7283" s="3" t="s">
        <v>7</v>
      </c>
      <c r="C7283" s="3" t="s">
        <v>106</v>
      </c>
      <c r="D7283" s="3" t="s">
        <v>63</v>
      </c>
      <c r="E7283" s="3" t="s">
        <v>20</v>
      </c>
      <c r="F7283" s="3" t="s">
        <v>13674</v>
      </c>
      <c r="G7283" s="3" t="s">
        <v>13675</v>
      </c>
      <c r="H7283" s="3"/>
    </row>
    <row r="7284" ht="15.75" customHeight="1">
      <c r="A7284" s="2">
        <v>45761.0</v>
      </c>
      <c r="B7284" s="3" t="s">
        <v>7</v>
      </c>
      <c r="C7284" s="3" t="s">
        <v>8</v>
      </c>
      <c r="D7284" s="3" t="s">
        <v>23</v>
      </c>
      <c r="E7284" s="3" t="s">
        <v>20</v>
      </c>
      <c r="F7284" s="3" t="s">
        <v>2046</v>
      </c>
      <c r="G7284" s="3" t="s">
        <v>11688</v>
      </c>
      <c r="H7284" s="3"/>
    </row>
    <row r="7285" ht="15.75" customHeight="1">
      <c r="A7285" s="2">
        <v>45761.0</v>
      </c>
      <c r="B7285" s="3" t="s">
        <v>7</v>
      </c>
      <c r="C7285" s="3" t="s">
        <v>8</v>
      </c>
      <c r="D7285" s="3" t="s">
        <v>38</v>
      </c>
      <c r="E7285" s="3" t="s">
        <v>20</v>
      </c>
      <c r="F7285" s="3" t="s">
        <v>13676</v>
      </c>
      <c r="G7285" s="3" t="s">
        <v>13677</v>
      </c>
      <c r="H7285" s="3"/>
    </row>
    <row r="7286" ht="15.75" customHeight="1">
      <c r="A7286" s="2">
        <v>45761.0</v>
      </c>
      <c r="B7286" s="3" t="s">
        <v>13</v>
      </c>
      <c r="C7286" s="3" t="s">
        <v>14</v>
      </c>
      <c r="D7286" s="3" t="s">
        <v>23</v>
      </c>
      <c r="E7286" s="3" t="s">
        <v>59</v>
      </c>
      <c r="F7286" s="3" t="s">
        <v>2604</v>
      </c>
      <c r="G7286" s="3" t="s">
        <v>13678</v>
      </c>
      <c r="H7286" s="3"/>
    </row>
    <row r="7287" ht="15.75" customHeight="1">
      <c r="A7287" s="2">
        <v>45761.0</v>
      </c>
      <c r="B7287" s="3" t="s">
        <v>7</v>
      </c>
      <c r="C7287" s="3" t="s">
        <v>118</v>
      </c>
      <c r="D7287" s="3" t="s">
        <v>26</v>
      </c>
      <c r="E7287" s="3" t="s">
        <v>109</v>
      </c>
      <c r="F7287" s="3" t="s">
        <v>13679</v>
      </c>
      <c r="G7287" s="3" t="s">
        <v>13680</v>
      </c>
      <c r="H7287" s="3"/>
    </row>
    <row r="7288" ht="15.75" customHeight="1">
      <c r="A7288" s="2">
        <v>45761.0</v>
      </c>
      <c r="B7288" s="3" t="s">
        <v>7</v>
      </c>
      <c r="C7288" s="3" t="s">
        <v>131</v>
      </c>
      <c r="D7288" s="3" t="s">
        <v>68</v>
      </c>
      <c r="E7288" s="3" t="s">
        <v>20</v>
      </c>
      <c r="F7288" s="3" t="s">
        <v>13681</v>
      </c>
      <c r="G7288" s="3" t="s">
        <v>13682</v>
      </c>
      <c r="H7288" s="3"/>
    </row>
    <row r="7289" ht="15.75" customHeight="1">
      <c r="A7289" s="2">
        <v>45761.0</v>
      </c>
      <c r="B7289" s="3" t="s">
        <v>7</v>
      </c>
      <c r="C7289" s="3" t="s">
        <v>8</v>
      </c>
      <c r="D7289" s="3" t="s">
        <v>23</v>
      </c>
      <c r="E7289" s="3" t="s">
        <v>20</v>
      </c>
      <c r="F7289" s="3" t="s">
        <v>8817</v>
      </c>
      <c r="G7289" s="3" t="s">
        <v>13683</v>
      </c>
      <c r="H7289" s="3"/>
    </row>
    <row r="7290" ht="15.75" customHeight="1">
      <c r="A7290" s="2">
        <v>45761.0</v>
      </c>
      <c r="B7290" s="3" t="s">
        <v>7</v>
      </c>
      <c r="C7290" s="3" t="s">
        <v>131</v>
      </c>
      <c r="D7290" s="3" t="s">
        <v>23</v>
      </c>
      <c r="E7290" s="3" t="s">
        <v>20</v>
      </c>
      <c r="F7290" s="3" t="s">
        <v>13684</v>
      </c>
      <c r="G7290" s="3" t="s">
        <v>13685</v>
      </c>
      <c r="H7290" s="3"/>
    </row>
    <row r="7291" ht="15.75" customHeight="1">
      <c r="A7291" s="2">
        <v>45761.0</v>
      </c>
      <c r="B7291" s="3" t="s">
        <v>7</v>
      </c>
      <c r="C7291" s="3" t="s">
        <v>131</v>
      </c>
      <c r="D7291" s="3" t="s">
        <v>63</v>
      </c>
      <c r="E7291" s="3" t="s">
        <v>59</v>
      </c>
      <c r="F7291" s="3" t="s">
        <v>13686</v>
      </c>
      <c r="G7291" s="3" t="s">
        <v>13687</v>
      </c>
      <c r="H7291" s="3"/>
    </row>
    <row r="7292" ht="15.75" customHeight="1">
      <c r="A7292" s="2">
        <v>45761.0</v>
      </c>
      <c r="B7292" s="3" t="s">
        <v>92</v>
      </c>
      <c r="C7292" s="3" t="s">
        <v>93</v>
      </c>
      <c r="D7292" s="3" t="s">
        <v>26</v>
      </c>
      <c r="E7292" s="3" t="s">
        <v>20</v>
      </c>
      <c r="F7292" s="3" t="s">
        <v>13688</v>
      </c>
      <c r="G7292" s="3" t="s">
        <v>13689</v>
      </c>
      <c r="H7292" s="3"/>
    </row>
    <row r="7293" ht="15.75" customHeight="1">
      <c r="A7293" s="2">
        <v>45761.0</v>
      </c>
      <c r="B7293" s="3" t="s">
        <v>92</v>
      </c>
      <c r="C7293" s="3" t="s">
        <v>98</v>
      </c>
      <c r="D7293" s="3" t="s">
        <v>9</v>
      </c>
      <c r="E7293" s="3" t="s">
        <v>15</v>
      </c>
      <c r="F7293" s="3" t="s">
        <v>13690</v>
      </c>
      <c r="G7293" s="3" t="s">
        <v>13691</v>
      </c>
      <c r="H7293" s="3"/>
    </row>
    <row r="7294" ht="15.75" customHeight="1">
      <c r="A7294" s="2">
        <v>45761.0</v>
      </c>
      <c r="B7294" s="3" t="s">
        <v>92</v>
      </c>
      <c r="C7294" s="3" t="s">
        <v>98</v>
      </c>
      <c r="D7294" s="3" t="s">
        <v>34</v>
      </c>
      <c r="E7294" s="3" t="s">
        <v>15</v>
      </c>
      <c r="F7294" s="3" t="s">
        <v>13692</v>
      </c>
      <c r="G7294" s="3" t="s">
        <v>13693</v>
      </c>
      <c r="H7294" s="3"/>
    </row>
    <row r="7295" ht="15.75" customHeight="1">
      <c r="A7295" s="2">
        <v>45761.0</v>
      </c>
      <c r="B7295" s="3" t="s">
        <v>92</v>
      </c>
      <c r="C7295" s="3" t="s">
        <v>98</v>
      </c>
      <c r="D7295" s="3" t="s">
        <v>23</v>
      </c>
      <c r="E7295" s="3" t="s">
        <v>59</v>
      </c>
      <c r="F7295" s="3" t="s">
        <v>13694</v>
      </c>
      <c r="G7295" s="3" t="s">
        <v>13695</v>
      </c>
      <c r="H7295" s="3"/>
    </row>
    <row r="7296" ht="15.75" customHeight="1">
      <c r="A7296" s="2">
        <v>45761.0</v>
      </c>
      <c r="B7296" s="3" t="s">
        <v>92</v>
      </c>
      <c r="C7296" s="3" t="s">
        <v>144</v>
      </c>
      <c r="D7296" s="3" t="s">
        <v>38</v>
      </c>
      <c r="E7296" s="3" t="s">
        <v>20</v>
      </c>
      <c r="F7296" s="3" t="s">
        <v>13696</v>
      </c>
      <c r="G7296" s="3" t="s">
        <v>13697</v>
      </c>
      <c r="H7296" s="3"/>
    </row>
    <row r="7297" ht="15.75" customHeight="1">
      <c r="A7297" s="2">
        <v>45761.0</v>
      </c>
      <c r="B7297" s="3" t="s">
        <v>92</v>
      </c>
      <c r="C7297" s="3" t="s">
        <v>144</v>
      </c>
      <c r="D7297" s="3" t="s">
        <v>19</v>
      </c>
      <c r="E7297" s="3" t="s">
        <v>20</v>
      </c>
      <c r="F7297" s="3" t="s">
        <v>13698</v>
      </c>
      <c r="G7297" s="3" t="s">
        <v>1751</v>
      </c>
      <c r="H7297" s="3"/>
    </row>
    <row r="7298" ht="15.75" customHeight="1">
      <c r="A7298" s="2">
        <v>45761.0</v>
      </c>
      <c r="B7298" s="3" t="s">
        <v>92</v>
      </c>
      <c r="C7298" s="3" t="s">
        <v>98</v>
      </c>
      <c r="D7298" s="3" t="s">
        <v>34</v>
      </c>
      <c r="E7298" s="3" t="s">
        <v>15</v>
      </c>
      <c r="F7298" s="3" t="s">
        <v>13699</v>
      </c>
      <c r="G7298" s="3" t="s">
        <v>13700</v>
      </c>
      <c r="H7298" s="3"/>
    </row>
    <row r="7299" ht="15.75" customHeight="1">
      <c r="A7299" s="2">
        <v>45761.0</v>
      </c>
      <c r="B7299" s="3" t="s">
        <v>92</v>
      </c>
      <c r="C7299" s="3" t="s">
        <v>144</v>
      </c>
      <c r="D7299" s="3" t="s">
        <v>26</v>
      </c>
      <c r="E7299" s="3" t="s">
        <v>20</v>
      </c>
      <c r="F7299" s="3" t="s">
        <v>13701</v>
      </c>
      <c r="G7299" s="3" t="s">
        <v>13702</v>
      </c>
      <c r="H7299" s="3"/>
    </row>
    <row r="7300" ht="15.75" customHeight="1">
      <c r="A7300" s="2">
        <v>45761.0</v>
      </c>
      <c r="B7300" s="3" t="s">
        <v>92</v>
      </c>
      <c r="C7300" s="4" t="s">
        <v>149</v>
      </c>
      <c r="D7300" s="3" t="s">
        <v>68</v>
      </c>
      <c r="E7300" s="3" t="s">
        <v>59</v>
      </c>
      <c r="F7300" s="3" t="s">
        <v>13703</v>
      </c>
      <c r="G7300" s="3" t="s">
        <v>13704</v>
      </c>
      <c r="H7300" s="3"/>
    </row>
    <row r="7301" ht="15.75" customHeight="1">
      <c r="A7301" s="2">
        <v>45761.0</v>
      </c>
      <c r="B7301" s="3" t="s">
        <v>92</v>
      </c>
      <c r="C7301" s="4" t="s">
        <v>149</v>
      </c>
      <c r="D7301" s="3" t="s">
        <v>26</v>
      </c>
      <c r="E7301" s="3" t="s">
        <v>20</v>
      </c>
      <c r="F7301" s="3" t="s">
        <v>13705</v>
      </c>
      <c r="G7301" s="3" t="s">
        <v>13706</v>
      </c>
      <c r="H7301" s="3"/>
    </row>
    <row r="7302" ht="15.75" customHeight="1">
      <c r="A7302" s="2">
        <v>45761.0</v>
      </c>
      <c r="B7302" s="3" t="s">
        <v>92</v>
      </c>
      <c r="C7302" s="3" t="s">
        <v>158</v>
      </c>
      <c r="D7302" s="3" t="s">
        <v>38</v>
      </c>
      <c r="E7302" s="3" t="s">
        <v>20</v>
      </c>
      <c r="F7302" s="3" t="s">
        <v>13707</v>
      </c>
      <c r="G7302" s="3" t="s">
        <v>7251</v>
      </c>
      <c r="H7302" s="3"/>
    </row>
    <row r="7303" ht="15.75" customHeight="1">
      <c r="A7303" s="2">
        <v>45761.0</v>
      </c>
      <c r="B7303" s="3" t="s">
        <v>92</v>
      </c>
      <c r="C7303" s="3" t="s">
        <v>158</v>
      </c>
      <c r="D7303" s="3" t="s">
        <v>19</v>
      </c>
      <c r="E7303" s="3" t="s">
        <v>20</v>
      </c>
      <c r="F7303" s="3" t="s">
        <v>5467</v>
      </c>
      <c r="G7303" s="3" t="s">
        <v>3297</v>
      </c>
      <c r="H7303" s="3"/>
    </row>
    <row r="7304" ht="15.75" customHeight="1">
      <c r="A7304" s="2">
        <v>45761.0</v>
      </c>
      <c r="B7304" s="3" t="s">
        <v>92</v>
      </c>
      <c r="C7304" s="3" t="s">
        <v>144</v>
      </c>
      <c r="D7304" s="3" t="s">
        <v>23</v>
      </c>
      <c r="E7304" s="3" t="s">
        <v>59</v>
      </c>
      <c r="F7304" s="3" t="s">
        <v>13708</v>
      </c>
      <c r="G7304" s="3" t="s">
        <v>13709</v>
      </c>
      <c r="H7304" s="3"/>
    </row>
    <row r="7305" ht="15.75" customHeight="1">
      <c r="A7305" s="2">
        <v>45761.0</v>
      </c>
      <c r="B7305" s="3" t="s">
        <v>92</v>
      </c>
      <c r="C7305" s="3" t="s">
        <v>158</v>
      </c>
      <c r="D7305" s="3" t="s">
        <v>68</v>
      </c>
      <c r="E7305" s="3" t="s">
        <v>59</v>
      </c>
      <c r="F7305" s="3" t="s">
        <v>13710</v>
      </c>
      <c r="G7305" s="3" t="s">
        <v>13711</v>
      </c>
      <c r="H7305" s="3"/>
    </row>
    <row r="7306" ht="15.75" customHeight="1">
      <c r="A7306" s="2">
        <v>45762.0</v>
      </c>
      <c r="B7306" s="3" t="s">
        <v>13</v>
      </c>
      <c r="C7306" s="3" t="s">
        <v>169</v>
      </c>
      <c r="D7306" s="3" t="s">
        <v>68</v>
      </c>
      <c r="E7306" s="3" t="s">
        <v>59</v>
      </c>
      <c r="F7306" s="3" t="s">
        <v>13712</v>
      </c>
      <c r="G7306" s="3" t="s">
        <v>13713</v>
      </c>
      <c r="H7306" s="3"/>
    </row>
    <row r="7307" ht="15.75" customHeight="1">
      <c r="A7307" s="2">
        <v>45762.0</v>
      </c>
      <c r="B7307" s="3" t="s">
        <v>13</v>
      </c>
      <c r="C7307" s="3" t="s">
        <v>37</v>
      </c>
      <c r="D7307" s="3" t="s">
        <v>63</v>
      </c>
      <c r="E7307" s="3" t="s">
        <v>20</v>
      </c>
      <c r="F7307" s="3" t="s">
        <v>2592</v>
      </c>
      <c r="G7307" s="3" t="s">
        <v>13714</v>
      </c>
      <c r="H7307" s="3"/>
    </row>
    <row r="7308" ht="15.75" customHeight="1">
      <c r="A7308" s="2">
        <v>45762.0</v>
      </c>
      <c r="B7308" s="3" t="s">
        <v>13</v>
      </c>
      <c r="C7308" s="3" t="s">
        <v>37</v>
      </c>
      <c r="D7308" s="3" t="s">
        <v>23</v>
      </c>
      <c r="E7308" s="3" t="s">
        <v>59</v>
      </c>
      <c r="F7308" s="3" t="s">
        <v>13715</v>
      </c>
      <c r="G7308" s="3" t="s">
        <v>13716</v>
      </c>
      <c r="H7308" s="3"/>
    </row>
    <row r="7309" ht="15.75" customHeight="1">
      <c r="A7309" s="2">
        <v>45762.0</v>
      </c>
      <c r="B7309" s="3" t="s">
        <v>13</v>
      </c>
      <c r="C7309" s="3" t="s">
        <v>37</v>
      </c>
      <c r="D7309" s="3" t="s">
        <v>19</v>
      </c>
      <c r="E7309" s="3" t="s">
        <v>59</v>
      </c>
      <c r="F7309" s="3" t="s">
        <v>13717</v>
      </c>
      <c r="G7309" s="3" t="s">
        <v>759</v>
      </c>
      <c r="H7309" s="3"/>
    </row>
    <row r="7310" ht="15.75" customHeight="1">
      <c r="A7310" s="2">
        <v>45762.0</v>
      </c>
      <c r="B7310" s="3" t="s">
        <v>13</v>
      </c>
      <c r="C7310" s="3" t="s">
        <v>29</v>
      </c>
      <c r="D7310" s="3" t="s">
        <v>26</v>
      </c>
      <c r="E7310" s="3" t="s">
        <v>20</v>
      </c>
      <c r="F7310" s="3" t="s">
        <v>13718</v>
      </c>
      <c r="G7310" s="3" t="s">
        <v>13719</v>
      </c>
      <c r="H7310" s="3"/>
    </row>
    <row r="7311" ht="15.75" customHeight="1">
      <c r="A7311" s="2">
        <v>45762.0</v>
      </c>
      <c r="B7311" s="3" t="s">
        <v>13</v>
      </c>
      <c r="C7311" s="3" t="s">
        <v>29</v>
      </c>
      <c r="D7311" s="3" t="s">
        <v>23</v>
      </c>
      <c r="E7311" s="3" t="s">
        <v>59</v>
      </c>
      <c r="F7311" s="3" t="s">
        <v>13720</v>
      </c>
      <c r="G7311" s="3" t="s">
        <v>13721</v>
      </c>
      <c r="H7311" s="3"/>
    </row>
    <row r="7312" ht="15.75" customHeight="1">
      <c r="A7312" s="2">
        <v>45762.0</v>
      </c>
      <c r="B7312" s="3" t="s">
        <v>13</v>
      </c>
      <c r="C7312" s="3" t="s">
        <v>29</v>
      </c>
      <c r="D7312" s="3" t="s">
        <v>23</v>
      </c>
      <c r="E7312" s="3" t="s">
        <v>59</v>
      </c>
      <c r="F7312" s="3" t="s">
        <v>13722</v>
      </c>
      <c r="G7312" s="3" t="s">
        <v>13723</v>
      </c>
      <c r="H7312" s="3"/>
    </row>
    <row r="7313" ht="15.75" customHeight="1">
      <c r="A7313" s="2">
        <v>45762.0</v>
      </c>
      <c r="B7313" s="3" t="s">
        <v>13</v>
      </c>
      <c r="C7313" s="3" t="s">
        <v>18</v>
      </c>
      <c r="D7313" s="3" t="s">
        <v>63</v>
      </c>
      <c r="E7313" s="3" t="s">
        <v>59</v>
      </c>
      <c r="F7313" s="3" t="s">
        <v>13724</v>
      </c>
      <c r="G7313" s="3" t="s">
        <v>13725</v>
      </c>
      <c r="H7313" s="3"/>
    </row>
    <row r="7314" ht="15.75" customHeight="1">
      <c r="A7314" s="2">
        <v>45762.0</v>
      </c>
      <c r="B7314" s="3" t="s">
        <v>13</v>
      </c>
      <c r="C7314" s="3" t="s">
        <v>18</v>
      </c>
      <c r="D7314" s="3" t="s">
        <v>26</v>
      </c>
      <c r="E7314" s="3" t="s">
        <v>20</v>
      </c>
      <c r="F7314" s="3" t="s">
        <v>8957</v>
      </c>
      <c r="G7314" s="3" t="s">
        <v>13726</v>
      </c>
      <c r="H7314" s="3"/>
    </row>
    <row r="7315" ht="15.75" customHeight="1">
      <c r="A7315" s="2">
        <v>45762.0</v>
      </c>
      <c r="B7315" s="3" t="s">
        <v>13</v>
      </c>
      <c r="C7315" s="3" t="s">
        <v>14</v>
      </c>
      <c r="D7315" s="3" t="s">
        <v>34</v>
      </c>
      <c r="E7315" s="3" t="s">
        <v>15</v>
      </c>
      <c r="F7315" s="3" t="s">
        <v>13727</v>
      </c>
      <c r="G7315" s="3" t="s">
        <v>13728</v>
      </c>
      <c r="H7315" s="3"/>
    </row>
    <row r="7316" ht="15.75" customHeight="1">
      <c r="A7316" s="2">
        <v>45762.0</v>
      </c>
      <c r="B7316" s="3" t="s">
        <v>13</v>
      </c>
      <c r="C7316" s="3" t="s">
        <v>169</v>
      </c>
      <c r="D7316" s="3" t="s">
        <v>23</v>
      </c>
      <c r="E7316" s="3" t="s">
        <v>59</v>
      </c>
      <c r="F7316" s="3" t="s">
        <v>13729</v>
      </c>
      <c r="G7316" s="3" t="s">
        <v>13730</v>
      </c>
      <c r="H7316" s="3"/>
    </row>
    <row r="7317" ht="15.75" customHeight="1">
      <c r="A7317" s="2">
        <v>45762.0</v>
      </c>
      <c r="B7317" s="3" t="s">
        <v>13</v>
      </c>
      <c r="C7317" s="3" t="s">
        <v>14</v>
      </c>
      <c r="D7317" s="3" t="s">
        <v>26</v>
      </c>
      <c r="E7317" s="3" t="s">
        <v>20</v>
      </c>
      <c r="F7317" s="3" t="s">
        <v>13731</v>
      </c>
      <c r="G7317" s="3" t="s">
        <v>13732</v>
      </c>
      <c r="H7317" s="3"/>
    </row>
    <row r="7318" ht="15.75" customHeight="1">
      <c r="A7318" s="2">
        <v>45762.0</v>
      </c>
      <c r="B7318" s="3" t="s">
        <v>13</v>
      </c>
      <c r="C7318" s="3" t="s">
        <v>14</v>
      </c>
      <c r="D7318" s="3" t="s">
        <v>26</v>
      </c>
      <c r="E7318" s="3" t="s">
        <v>59</v>
      </c>
      <c r="F7318" s="3" t="s">
        <v>13733</v>
      </c>
      <c r="G7318" s="3" t="s">
        <v>13734</v>
      </c>
      <c r="H7318" s="3"/>
    </row>
    <row r="7319" ht="15.75" customHeight="1">
      <c r="A7319" s="2">
        <v>45762.0</v>
      </c>
      <c r="B7319" s="3" t="s">
        <v>13</v>
      </c>
      <c r="C7319" s="3" t="s">
        <v>29</v>
      </c>
      <c r="D7319" s="3" t="s">
        <v>26</v>
      </c>
      <c r="E7319" s="3" t="s">
        <v>20</v>
      </c>
      <c r="F7319" s="3" t="s">
        <v>13735</v>
      </c>
      <c r="G7319" s="3" t="s">
        <v>13736</v>
      </c>
      <c r="H7319" s="3"/>
    </row>
    <row r="7320" ht="15.75" customHeight="1">
      <c r="A7320" s="2">
        <v>45762.0</v>
      </c>
      <c r="B7320" s="3" t="s">
        <v>57</v>
      </c>
      <c r="C7320" s="3" t="s">
        <v>58</v>
      </c>
      <c r="D7320" s="3" t="s">
        <v>9</v>
      </c>
      <c r="E7320" s="3" t="s">
        <v>20</v>
      </c>
      <c r="F7320" s="3" t="s">
        <v>13737</v>
      </c>
      <c r="G7320" s="3" t="s">
        <v>13738</v>
      </c>
      <c r="H7320" s="3"/>
    </row>
    <row r="7321" ht="15.75" customHeight="1">
      <c r="A7321" s="2">
        <v>45762.0</v>
      </c>
      <c r="B7321" s="3" t="s">
        <v>57</v>
      </c>
      <c r="C7321" s="3" t="s">
        <v>71</v>
      </c>
      <c r="D7321" s="3" t="s">
        <v>19</v>
      </c>
      <c r="E7321" s="3" t="s">
        <v>59</v>
      </c>
      <c r="F7321" s="3" t="s">
        <v>13739</v>
      </c>
      <c r="G7321" s="3" t="s">
        <v>352</v>
      </c>
      <c r="H7321" s="3"/>
    </row>
    <row r="7322" ht="15.75" customHeight="1">
      <c r="A7322" s="2">
        <v>45762.0</v>
      </c>
      <c r="B7322" s="3" t="s">
        <v>57</v>
      </c>
      <c r="C7322" s="4" t="s">
        <v>62</v>
      </c>
      <c r="D7322" s="3" t="s">
        <v>9</v>
      </c>
      <c r="E7322" s="3" t="s">
        <v>20</v>
      </c>
      <c r="F7322" s="3" t="s">
        <v>9991</v>
      </c>
      <c r="G7322" s="3" t="s">
        <v>13740</v>
      </c>
      <c r="H7322" s="3"/>
    </row>
    <row r="7323" ht="15.75" customHeight="1">
      <c r="A7323" s="2">
        <v>45762.0</v>
      </c>
      <c r="B7323" s="3" t="s">
        <v>57</v>
      </c>
      <c r="C7323" s="4" t="s">
        <v>62</v>
      </c>
      <c r="D7323" s="3" t="s">
        <v>34</v>
      </c>
      <c r="E7323" s="3" t="s">
        <v>20</v>
      </c>
      <c r="F7323" s="3" t="s">
        <v>13741</v>
      </c>
      <c r="G7323" s="3" t="s">
        <v>13742</v>
      </c>
      <c r="H7323" s="3"/>
    </row>
    <row r="7324" ht="15.75" customHeight="1">
      <c r="A7324" s="2">
        <v>45762.0</v>
      </c>
      <c r="B7324" s="3" t="s">
        <v>57</v>
      </c>
      <c r="C7324" s="3" t="s">
        <v>71</v>
      </c>
      <c r="D7324" s="3" t="s">
        <v>34</v>
      </c>
      <c r="E7324" s="3" t="s">
        <v>20</v>
      </c>
      <c r="F7324" s="3" t="s">
        <v>3423</v>
      </c>
      <c r="G7324" s="3" t="s">
        <v>13743</v>
      </c>
      <c r="H7324" s="3"/>
    </row>
    <row r="7325" ht="15.75" customHeight="1">
      <c r="A7325" s="2">
        <v>45762.0</v>
      </c>
      <c r="B7325" s="3" t="s">
        <v>57</v>
      </c>
      <c r="C7325" s="3" t="s">
        <v>71</v>
      </c>
      <c r="D7325" s="3" t="s">
        <v>26</v>
      </c>
      <c r="E7325" s="3" t="s">
        <v>59</v>
      </c>
      <c r="F7325" s="3" t="s">
        <v>13744</v>
      </c>
      <c r="G7325" s="3" t="s">
        <v>13745</v>
      </c>
      <c r="H7325" s="3"/>
    </row>
    <row r="7326" ht="15.75" customHeight="1">
      <c r="A7326" s="2">
        <v>45762.0</v>
      </c>
      <c r="B7326" s="3" t="s">
        <v>57</v>
      </c>
      <c r="C7326" s="3" t="s">
        <v>71</v>
      </c>
      <c r="D7326" s="3" t="s">
        <v>63</v>
      </c>
      <c r="E7326" s="3" t="s">
        <v>59</v>
      </c>
      <c r="F7326" s="3" t="s">
        <v>13746</v>
      </c>
      <c r="G7326" s="3" t="s">
        <v>13747</v>
      </c>
      <c r="H7326" s="3"/>
    </row>
    <row r="7327" ht="15.75" customHeight="1">
      <c r="A7327" s="2">
        <v>45762.0</v>
      </c>
      <c r="B7327" s="3" t="s">
        <v>57</v>
      </c>
      <c r="C7327" s="3" t="s">
        <v>71</v>
      </c>
      <c r="D7327" s="3" t="s">
        <v>63</v>
      </c>
      <c r="E7327" s="3" t="s">
        <v>59</v>
      </c>
      <c r="F7327" s="3" t="s">
        <v>13748</v>
      </c>
      <c r="G7327" s="3" t="s">
        <v>13749</v>
      </c>
      <c r="H7327" s="3"/>
    </row>
    <row r="7328" ht="15.75" customHeight="1">
      <c r="A7328" s="2">
        <v>45762.0</v>
      </c>
      <c r="B7328" s="3" t="s">
        <v>57</v>
      </c>
      <c r="C7328" s="3" t="s">
        <v>80</v>
      </c>
      <c r="D7328" s="3" t="s">
        <v>38</v>
      </c>
      <c r="E7328" s="3" t="s">
        <v>59</v>
      </c>
      <c r="F7328" s="3" t="s">
        <v>13750</v>
      </c>
      <c r="G7328" s="3" t="s">
        <v>13751</v>
      </c>
      <c r="H7328" s="3"/>
    </row>
    <row r="7329" ht="15.75" customHeight="1">
      <c r="A7329" s="2">
        <v>45762.0</v>
      </c>
      <c r="B7329" s="3" t="s">
        <v>57</v>
      </c>
      <c r="C7329" s="3" t="s">
        <v>80</v>
      </c>
      <c r="D7329" s="3" t="s">
        <v>63</v>
      </c>
      <c r="E7329" s="3" t="s">
        <v>59</v>
      </c>
      <c r="F7329" s="3" t="s">
        <v>13752</v>
      </c>
      <c r="G7329" s="3" t="s">
        <v>13753</v>
      </c>
      <c r="H7329" s="3"/>
    </row>
    <row r="7330" ht="15.75" customHeight="1">
      <c r="A7330" s="2">
        <v>45762.0</v>
      </c>
      <c r="B7330" s="3" t="s">
        <v>57</v>
      </c>
      <c r="C7330" s="3" t="s">
        <v>80</v>
      </c>
      <c r="D7330" s="3" t="s">
        <v>34</v>
      </c>
      <c r="E7330" s="3" t="s">
        <v>59</v>
      </c>
      <c r="F7330" s="3" t="s">
        <v>13754</v>
      </c>
      <c r="G7330" s="3" t="s">
        <v>13755</v>
      </c>
      <c r="H7330" s="3"/>
    </row>
    <row r="7331" ht="15.75" customHeight="1">
      <c r="A7331" s="2">
        <v>45762.0</v>
      </c>
      <c r="B7331" s="3" t="s">
        <v>57</v>
      </c>
      <c r="C7331" s="3" t="s">
        <v>85</v>
      </c>
      <c r="D7331" s="3" t="s">
        <v>9</v>
      </c>
      <c r="E7331" s="3" t="s">
        <v>59</v>
      </c>
      <c r="F7331" s="3" t="s">
        <v>13756</v>
      </c>
      <c r="G7331" s="3" t="s">
        <v>13685</v>
      </c>
      <c r="H7331" s="3"/>
    </row>
    <row r="7332" ht="15.75" customHeight="1">
      <c r="A7332" s="2">
        <v>45762.0</v>
      </c>
      <c r="B7332" s="3" t="s">
        <v>57</v>
      </c>
      <c r="C7332" s="3" t="s">
        <v>85</v>
      </c>
      <c r="D7332" s="3" t="s">
        <v>19</v>
      </c>
      <c r="E7332" s="3" t="s">
        <v>59</v>
      </c>
      <c r="F7332" s="3" t="s">
        <v>13757</v>
      </c>
      <c r="G7332" s="3" t="s">
        <v>13758</v>
      </c>
      <c r="H7332" s="3"/>
    </row>
    <row r="7333" ht="15.75" customHeight="1">
      <c r="A7333" s="2">
        <v>45762.0</v>
      </c>
      <c r="B7333" s="3" t="s">
        <v>57</v>
      </c>
      <c r="C7333" s="3" t="s">
        <v>85</v>
      </c>
      <c r="D7333" s="3" t="s">
        <v>26</v>
      </c>
      <c r="E7333" s="3" t="s">
        <v>59</v>
      </c>
      <c r="F7333" s="3" t="s">
        <v>13759</v>
      </c>
      <c r="G7333" s="3" t="s">
        <v>13760</v>
      </c>
      <c r="H7333" s="3"/>
    </row>
    <row r="7334" ht="15.75" customHeight="1">
      <c r="A7334" s="2">
        <v>45762.0</v>
      </c>
      <c r="B7334" s="3" t="s">
        <v>92</v>
      </c>
      <c r="C7334" s="3" t="s">
        <v>93</v>
      </c>
      <c r="D7334" s="3" t="s">
        <v>19</v>
      </c>
      <c r="E7334" s="3" t="s">
        <v>59</v>
      </c>
      <c r="F7334" s="3" t="s">
        <v>13336</v>
      </c>
      <c r="G7334" s="3" t="s">
        <v>13761</v>
      </c>
      <c r="H7334" s="3"/>
    </row>
    <row r="7335" ht="15.75" customHeight="1">
      <c r="A7335" s="2">
        <v>45762.0</v>
      </c>
      <c r="B7335" s="3" t="s">
        <v>57</v>
      </c>
      <c r="C7335" s="3" t="s">
        <v>85</v>
      </c>
      <c r="D7335" s="3" t="s">
        <v>23</v>
      </c>
      <c r="E7335" s="3" t="s">
        <v>59</v>
      </c>
      <c r="F7335" s="3" t="s">
        <v>13762</v>
      </c>
      <c r="G7335" s="3" t="s">
        <v>9385</v>
      </c>
      <c r="H7335" s="3"/>
    </row>
    <row r="7336" ht="15.75" customHeight="1">
      <c r="A7336" s="2">
        <v>45762.0</v>
      </c>
      <c r="B7336" s="3" t="s">
        <v>57</v>
      </c>
      <c r="C7336" s="3" t="s">
        <v>58</v>
      </c>
      <c r="D7336" s="3" t="s">
        <v>68</v>
      </c>
      <c r="E7336" s="3" t="s">
        <v>59</v>
      </c>
      <c r="F7336" s="3" t="s">
        <v>13763</v>
      </c>
      <c r="G7336" s="3" t="s">
        <v>13764</v>
      </c>
      <c r="H7336" s="3"/>
    </row>
    <row r="7337" ht="15.75" customHeight="1">
      <c r="A7337" s="2">
        <v>45762.0</v>
      </c>
      <c r="B7337" s="3" t="s">
        <v>92</v>
      </c>
      <c r="C7337" s="3" t="s">
        <v>93</v>
      </c>
      <c r="D7337" s="3" t="s">
        <v>19</v>
      </c>
      <c r="E7337" s="3" t="s">
        <v>20</v>
      </c>
      <c r="F7337" s="3" t="s">
        <v>13765</v>
      </c>
      <c r="G7337" s="3" t="s">
        <v>13766</v>
      </c>
      <c r="H7337" s="3"/>
    </row>
    <row r="7338" ht="15.75" customHeight="1">
      <c r="A7338" s="2">
        <v>45762.0</v>
      </c>
      <c r="B7338" s="3" t="s">
        <v>57</v>
      </c>
      <c r="C7338" s="3" t="s">
        <v>80</v>
      </c>
      <c r="D7338" s="3" t="s">
        <v>63</v>
      </c>
      <c r="E7338" s="3" t="s">
        <v>59</v>
      </c>
      <c r="F7338" s="3" t="s">
        <v>13767</v>
      </c>
      <c r="G7338" s="3" t="s">
        <v>13768</v>
      </c>
      <c r="H7338" s="3"/>
    </row>
    <row r="7339" ht="15.75" customHeight="1">
      <c r="A7339" s="2">
        <v>45762.0</v>
      </c>
      <c r="B7339" s="3" t="s">
        <v>92</v>
      </c>
      <c r="C7339" s="3" t="s">
        <v>93</v>
      </c>
      <c r="D7339" s="3" t="s">
        <v>38</v>
      </c>
      <c r="E7339" s="3" t="s">
        <v>20</v>
      </c>
      <c r="F7339" s="3" t="s">
        <v>13589</v>
      </c>
      <c r="G7339" s="3" t="s">
        <v>13769</v>
      </c>
      <c r="H7339" s="3"/>
    </row>
    <row r="7340" ht="15.75" customHeight="1">
      <c r="A7340" s="2">
        <v>45762.0</v>
      </c>
      <c r="B7340" s="3" t="s">
        <v>7</v>
      </c>
      <c r="C7340" s="3" t="s">
        <v>8</v>
      </c>
      <c r="D7340" s="3" t="s">
        <v>63</v>
      </c>
      <c r="E7340" s="3" t="s">
        <v>20</v>
      </c>
      <c r="F7340" s="3" t="s">
        <v>13770</v>
      </c>
      <c r="G7340" s="3" t="s">
        <v>3140</v>
      </c>
      <c r="H7340" s="3"/>
    </row>
    <row r="7341" ht="15.75" customHeight="1">
      <c r="A7341" s="2">
        <v>45762.0</v>
      </c>
      <c r="B7341" s="3" t="s">
        <v>7</v>
      </c>
      <c r="C7341" s="3" t="s">
        <v>8</v>
      </c>
      <c r="D7341" s="3" t="s">
        <v>34</v>
      </c>
      <c r="E7341" s="3" t="s">
        <v>15</v>
      </c>
      <c r="F7341" s="3" t="s">
        <v>13771</v>
      </c>
      <c r="G7341" s="3" t="s">
        <v>13772</v>
      </c>
      <c r="H7341" s="3"/>
    </row>
    <row r="7342" ht="15.75" customHeight="1">
      <c r="A7342" s="2">
        <v>45762.0</v>
      </c>
      <c r="B7342" s="3" t="s">
        <v>7</v>
      </c>
      <c r="C7342" s="3" t="s">
        <v>8</v>
      </c>
      <c r="D7342" s="3" t="s">
        <v>9</v>
      </c>
      <c r="E7342" s="3" t="s">
        <v>101</v>
      </c>
      <c r="F7342" s="3" t="s">
        <v>13773</v>
      </c>
      <c r="G7342" s="3" t="s">
        <v>13774</v>
      </c>
      <c r="H7342" s="3"/>
    </row>
    <row r="7343" ht="15.75" customHeight="1">
      <c r="A7343" s="2">
        <v>45762.0</v>
      </c>
      <c r="B7343" s="3" t="s">
        <v>7</v>
      </c>
      <c r="C7343" s="3" t="s">
        <v>106</v>
      </c>
      <c r="D7343" s="3" t="s">
        <v>63</v>
      </c>
      <c r="E7343" s="3" t="s">
        <v>59</v>
      </c>
      <c r="F7343" s="3" t="s">
        <v>13775</v>
      </c>
      <c r="G7343" s="3" t="s">
        <v>13776</v>
      </c>
      <c r="H7343" s="3"/>
    </row>
    <row r="7344" ht="15.75" customHeight="1">
      <c r="A7344" s="2">
        <v>45762.0</v>
      </c>
      <c r="B7344" s="3" t="s">
        <v>7</v>
      </c>
      <c r="C7344" s="3" t="s">
        <v>106</v>
      </c>
      <c r="D7344" s="3" t="s">
        <v>63</v>
      </c>
      <c r="E7344" s="3" t="s">
        <v>20</v>
      </c>
      <c r="F7344" s="3" t="s">
        <v>13777</v>
      </c>
      <c r="G7344" s="3" t="s">
        <v>13778</v>
      </c>
      <c r="H7344" s="3"/>
    </row>
    <row r="7345" ht="15.75" customHeight="1">
      <c r="A7345" s="2">
        <v>45762.0</v>
      </c>
      <c r="B7345" s="3" t="s">
        <v>7</v>
      </c>
      <c r="C7345" s="3" t="s">
        <v>118</v>
      </c>
      <c r="D7345" s="3" t="s">
        <v>23</v>
      </c>
      <c r="E7345" s="3" t="s">
        <v>20</v>
      </c>
      <c r="F7345" s="3" t="s">
        <v>13779</v>
      </c>
      <c r="G7345" s="3" t="s">
        <v>13780</v>
      </c>
      <c r="H7345" s="3"/>
    </row>
    <row r="7346" ht="15.75" customHeight="1">
      <c r="A7346" s="2">
        <v>45762.0</v>
      </c>
      <c r="B7346" s="3" t="s">
        <v>7</v>
      </c>
      <c r="C7346" s="3" t="s">
        <v>118</v>
      </c>
      <c r="D7346" s="3" t="s">
        <v>19</v>
      </c>
      <c r="E7346" s="3" t="s">
        <v>20</v>
      </c>
      <c r="F7346" s="3" t="s">
        <v>13781</v>
      </c>
      <c r="G7346" s="3" t="s">
        <v>409</v>
      </c>
      <c r="H7346" s="3"/>
    </row>
    <row r="7347" ht="15.75" customHeight="1">
      <c r="A7347" s="2">
        <v>45762.0</v>
      </c>
      <c r="B7347" s="3" t="s">
        <v>7</v>
      </c>
      <c r="C7347" s="3" t="s">
        <v>126</v>
      </c>
      <c r="D7347" s="3" t="s">
        <v>63</v>
      </c>
      <c r="E7347" s="3" t="s">
        <v>59</v>
      </c>
      <c r="F7347" s="3" t="s">
        <v>13782</v>
      </c>
      <c r="G7347" s="3" t="s">
        <v>13783</v>
      </c>
      <c r="H7347" s="3"/>
    </row>
    <row r="7348" ht="15.75" customHeight="1">
      <c r="A7348" s="2">
        <v>45762.0</v>
      </c>
      <c r="B7348" s="3" t="s">
        <v>7</v>
      </c>
      <c r="C7348" s="3" t="s">
        <v>126</v>
      </c>
      <c r="D7348" s="3" t="s">
        <v>26</v>
      </c>
      <c r="E7348" s="3" t="s">
        <v>109</v>
      </c>
      <c r="F7348" s="3" t="s">
        <v>13784</v>
      </c>
      <c r="G7348" s="3" t="s">
        <v>13785</v>
      </c>
      <c r="H7348" s="3"/>
    </row>
    <row r="7349" ht="15.75" customHeight="1">
      <c r="A7349" s="2">
        <v>45762.0</v>
      </c>
      <c r="B7349" s="3" t="s">
        <v>7</v>
      </c>
      <c r="C7349" s="3" t="s">
        <v>126</v>
      </c>
      <c r="D7349" s="3" t="s">
        <v>34</v>
      </c>
      <c r="E7349" s="3" t="s">
        <v>15</v>
      </c>
      <c r="F7349" s="3" t="s">
        <v>13786</v>
      </c>
      <c r="G7349" s="3" t="s">
        <v>13787</v>
      </c>
      <c r="H7349" s="3"/>
    </row>
    <row r="7350" ht="15.75" customHeight="1">
      <c r="A7350" s="2">
        <v>45762.0</v>
      </c>
      <c r="B7350" s="3" t="s">
        <v>7</v>
      </c>
      <c r="C7350" s="3" t="s">
        <v>126</v>
      </c>
      <c r="D7350" s="3" t="s">
        <v>26</v>
      </c>
      <c r="E7350" s="3" t="s">
        <v>10</v>
      </c>
      <c r="F7350" s="3" t="s">
        <v>13788</v>
      </c>
      <c r="G7350" s="3" t="s">
        <v>13789</v>
      </c>
      <c r="H7350" s="3"/>
    </row>
    <row r="7351" ht="15.75" customHeight="1">
      <c r="A7351" s="2">
        <v>45762.0</v>
      </c>
      <c r="B7351" s="3" t="s">
        <v>7</v>
      </c>
      <c r="C7351" s="3" t="s">
        <v>131</v>
      </c>
      <c r="D7351" s="3" t="s">
        <v>34</v>
      </c>
      <c r="E7351" s="3" t="s">
        <v>101</v>
      </c>
      <c r="F7351" s="3" t="s">
        <v>13790</v>
      </c>
      <c r="G7351" s="3" t="s">
        <v>9686</v>
      </c>
      <c r="H7351" s="3"/>
    </row>
    <row r="7352" ht="15.75" customHeight="1">
      <c r="A7352" s="2">
        <v>45762.0</v>
      </c>
      <c r="B7352" s="3" t="s">
        <v>7</v>
      </c>
      <c r="C7352" s="3" t="s">
        <v>131</v>
      </c>
      <c r="D7352" s="3" t="s">
        <v>26</v>
      </c>
      <c r="E7352" s="3" t="s">
        <v>109</v>
      </c>
      <c r="F7352" s="3" t="s">
        <v>13791</v>
      </c>
      <c r="G7352" s="3" t="s">
        <v>13792</v>
      </c>
      <c r="H7352" s="3"/>
    </row>
    <row r="7353" ht="15.75" customHeight="1">
      <c r="A7353" s="2">
        <v>45762.0</v>
      </c>
      <c r="B7353" s="3" t="s">
        <v>92</v>
      </c>
      <c r="C7353" s="3" t="s">
        <v>158</v>
      </c>
      <c r="D7353" s="3" t="s">
        <v>23</v>
      </c>
      <c r="E7353" s="3" t="s">
        <v>59</v>
      </c>
      <c r="F7353" s="3" t="s">
        <v>13793</v>
      </c>
      <c r="G7353" s="3" t="s">
        <v>13794</v>
      </c>
      <c r="H7353" s="3"/>
    </row>
    <row r="7354" ht="15.75" customHeight="1">
      <c r="A7354" s="2">
        <v>45762.0</v>
      </c>
      <c r="B7354" s="3" t="s">
        <v>92</v>
      </c>
      <c r="C7354" s="3" t="s">
        <v>158</v>
      </c>
      <c r="D7354" s="3" t="s">
        <v>23</v>
      </c>
      <c r="E7354" s="3" t="s">
        <v>20</v>
      </c>
      <c r="F7354" s="3" t="s">
        <v>13795</v>
      </c>
      <c r="G7354" s="3" t="s">
        <v>13796</v>
      </c>
      <c r="H7354" s="3"/>
    </row>
    <row r="7355" ht="15.75" customHeight="1">
      <c r="A7355" s="2">
        <v>45762.0</v>
      </c>
      <c r="B7355" s="3" t="s">
        <v>7</v>
      </c>
      <c r="C7355" s="3" t="s">
        <v>8</v>
      </c>
      <c r="D7355" s="3" t="s">
        <v>23</v>
      </c>
      <c r="E7355" s="3" t="s">
        <v>20</v>
      </c>
      <c r="F7355" s="3" t="s">
        <v>13797</v>
      </c>
      <c r="G7355" s="3" t="s">
        <v>9877</v>
      </c>
      <c r="H7355" s="3"/>
    </row>
    <row r="7356" ht="15.75" customHeight="1">
      <c r="A7356" s="2">
        <v>45762.0</v>
      </c>
      <c r="B7356" s="3" t="s">
        <v>92</v>
      </c>
      <c r="C7356" s="4" t="s">
        <v>149</v>
      </c>
      <c r="D7356" s="3" t="s">
        <v>63</v>
      </c>
      <c r="E7356" s="3" t="s">
        <v>59</v>
      </c>
      <c r="F7356" s="3" t="s">
        <v>13798</v>
      </c>
      <c r="G7356" s="3" t="s">
        <v>13799</v>
      </c>
      <c r="H7356" s="3"/>
    </row>
    <row r="7357" ht="15.75" customHeight="1">
      <c r="A7357" s="2">
        <v>45762.0</v>
      </c>
      <c r="B7357" s="3" t="s">
        <v>92</v>
      </c>
      <c r="C7357" s="3" t="s">
        <v>158</v>
      </c>
      <c r="D7357" s="3" t="s">
        <v>9</v>
      </c>
      <c r="E7357" s="3" t="s">
        <v>15</v>
      </c>
      <c r="F7357" s="3" t="s">
        <v>13800</v>
      </c>
      <c r="G7357" s="3" t="s">
        <v>13801</v>
      </c>
      <c r="H7357" s="3"/>
    </row>
    <row r="7358" ht="15.75" customHeight="1">
      <c r="A7358" s="2">
        <v>45762.0</v>
      </c>
      <c r="B7358" s="3" t="s">
        <v>92</v>
      </c>
      <c r="C7358" s="3" t="s">
        <v>93</v>
      </c>
      <c r="D7358" s="3" t="s">
        <v>63</v>
      </c>
      <c r="E7358" s="3" t="s">
        <v>59</v>
      </c>
      <c r="F7358" s="3" t="s">
        <v>13802</v>
      </c>
      <c r="G7358" s="3" t="s">
        <v>13803</v>
      </c>
      <c r="H7358" s="3"/>
    </row>
    <row r="7359" ht="15.75" customHeight="1">
      <c r="A7359" s="2">
        <v>45762.0</v>
      </c>
      <c r="B7359" s="3" t="s">
        <v>92</v>
      </c>
      <c r="C7359" s="3" t="s">
        <v>98</v>
      </c>
      <c r="D7359" s="3" t="s">
        <v>23</v>
      </c>
      <c r="E7359" s="3" t="s">
        <v>59</v>
      </c>
      <c r="F7359" s="3" t="s">
        <v>13804</v>
      </c>
      <c r="G7359" s="3" t="s">
        <v>9883</v>
      </c>
      <c r="H7359" s="3"/>
    </row>
    <row r="7360" ht="15.75" customHeight="1">
      <c r="A7360" s="2">
        <v>45762.0</v>
      </c>
      <c r="B7360" s="3" t="s">
        <v>92</v>
      </c>
      <c r="C7360" s="3" t="s">
        <v>98</v>
      </c>
      <c r="D7360" s="3" t="s">
        <v>23</v>
      </c>
      <c r="E7360" s="3" t="s">
        <v>20</v>
      </c>
      <c r="F7360" s="3" t="s">
        <v>13805</v>
      </c>
      <c r="G7360" s="3" t="s">
        <v>13806</v>
      </c>
      <c r="H7360" s="3"/>
    </row>
    <row r="7361" ht="15.75" customHeight="1">
      <c r="A7361" s="2">
        <v>45762.0</v>
      </c>
      <c r="B7361" s="3" t="s">
        <v>92</v>
      </c>
      <c r="C7361" s="3" t="s">
        <v>98</v>
      </c>
      <c r="D7361" s="3" t="s">
        <v>23</v>
      </c>
      <c r="E7361" s="3" t="s">
        <v>20</v>
      </c>
      <c r="F7361" s="3" t="s">
        <v>13807</v>
      </c>
      <c r="G7361" s="3" t="s">
        <v>7158</v>
      </c>
      <c r="H7361" s="3"/>
    </row>
    <row r="7362" ht="15.75" customHeight="1">
      <c r="A7362" s="2">
        <v>45762.0</v>
      </c>
      <c r="B7362" s="3" t="s">
        <v>92</v>
      </c>
      <c r="C7362" s="3" t="s">
        <v>144</v>
      </c>
      <c r="D7362" s="3" t="s">
        <v>9</v>
      </c>
      <c r="E7362" s="3" t="s">
        <v>20</v>
      </c>
      <c r="F7362" s="3" t="s">
        <v>13808</v>
      </c>
      <c r="G7362" s="3" t="s">
        <v>13809</v>
      </c>
      <c r="H7362" s="3"/>
    </row>
    <row r="7363" ht="15.75" customHeight="1">
      <c r="A7363" s="2">
        <v>45762.0</v>
      </c>
      <c r="B7363" s="3" t="s">
        <v>92</v>
      </c>
      <c r="C7363" s="3" t="s">
        <v>144</v>
      </c>
      <c r="D7363" s="3" t="s">
        <v>63</v>
      </c>
      <c r="E7363" s="3" t="s">
        <v>20</v>
      </c>
      <c r="F7363" s="3" t="s">
        <v>13810</v>
      </c>
      <c r="G7363" s="3" t="s">
        <v>13811</v>
      </c>
      <c r="H7363" s="3"/>
    </row>
    <row r="7364" ht="15.75" customHeight="1">
      <c r="A7364" s="2">
        <v>45762.0</v>
      </c>
      <c r="B7364" s="3" t="s">
        <v>92</v>
      </c>
      <c r="C7364" s="3" t="s">
        <v>93</v>
      </c>
      <c r="D7364" s="3" t="s">
        <v>34</v>
      </c>
      <c r="E7364" s="3" t="s">
        <v>15</v>
      </c>
      <c r="F7364" s="3" t="s">
        <v>13812</v>
      </c>
      <c r="G7364" s="3" t="s">
        <v>13813</v>
      </c>
      <c r="H7364" s="3"/>
    </row>
    <row r="7365" ht="15.75" customHeight="1">
      <c r="A7365" s="2">
        <v>45762.0</v>
      </c>
      <c r="B7365" s="3" t="s">
        <v>92</v>
      </c>
      <c r="C7365" s="3" t="s">
        <v>144</v>
      </c>
      <c r="D7365" s="3" t="s">
        <v>38</v>
      </c>
      <c r="E7365" s="3" t="s">
        <v>20</v>
      </c>
      <c r="F7365" s="3" t="s">
        <v>13814</v>
      </c>
      <c r="G7365" s="3" t="s">
        <v>13815</v>
      </c>
      <c r="H7365" s="3"/>
    </row>
    <row r="7366" ht="15.75" customHeight="1">
      <c r="A7366" s="2">
        <v>45762.0</v>
      </c>
      <c r="B7366" s="3" t="s">
        <v>92</v>
      </c>
      <c r="C7366" s="3" t="s">
        <v>144</v>
      </c>
      <c r="D7366" s="3" t="s">
        <v>68</v>
      </c>
      <c r="E7366" s="3" t="s">
        <v>59</v>
      </c>
      <c r="F7366" s="3" t="s">
        <v>13816</v>
      </c>
      <c r="G7366" s="3" t="s">
        <v>7714</v>
      </c>
      <c r="H7366" s="3"/>
    </row>
    <row r="7367" ht="15.75" customHeight="1">
      <c r="A7367" s="2">
        <v>45762.0</v>
      </c>
      <c r="B7367" s="3" t="s">
        <v>92</v>
      </c>
      <c r="C7367" s="4" t="s">
        <v>149</v>
      </c>
      <c r="D7367" s="3" t="s">
        <v>9</v>
      </c>
      <c r="E7367" s="3" t="s">
        <v>15</v>
      </c>
      <c r="F7367" s="3" t="s">
        <v>13817</v>
      </c>
      <c r="G7367" s="3" t="s">
        <v>13818</v>
      </c>
      <c r="H7367" s="3"/>
    </row>
    <row r="7368" ht="15.75" customHeight="1">
      <c r="A7368" s="2">
        <v>45762.0</v>
      </c>
      <c r="B7368" s="3" t="s">
        <v>92</v>
      </c>
      <c r="C7368" s="4" t="s">
        <v>149</v>
      </c>
      <c r="D7368" s="3" t="s">
        <v>19</v>
      </c>
      <c r="E7368" s="3" t="s">
        <v>20</v>
      </c>
      <c r="F7368" s="3" t="s">
        <v>3187</v>
      </c>
      <c r="G7368" s="3" t="s">
        <v>6624</v>
      </c>
      <c r="H7368" s="3"/>
    </row>
    <row r="7369" ht="15.75" customHeight="1">
      <c r="A7369" s="2">
        <v>45762.0</v>
      </c>
      <c r="B7369" s="3" t="s">
        <v>92</v>
      </c>
      <c r="C7369" s="3" t="s">
        <v>144</v>
      </c>
      <c r="D7369" s="3" t="s">
        <v>23</v>
      </c>
      <c r="E7369" s="3" t="s">
        <v>20</v>
      </c>
      <c r="F7369" s="3" t="s">
        <v>12870</v>
      </c>
      <c r="G7369" s="3" t="s">
        <v>13819</v>
      </c>
      <c r="H7369" s="3"/>
    </row>
    <row r="7370" ht="15.75" customHeight="1">
      <c r="A7370" s="2">
        <v>45762.0</v>
      </c>
      <c r="B7370" s="3" t="s">
        <v>92</v>
      </c>
      <c r="C7370" s="4" t="s">
        <v>149</v>
      </c>
      <c r="D7370" s="3" t="s">
        <v>63</v>
      </c>
      <c r="E7370" s="3" t="s">
        <v>59</v>
      </c>
      <c r="F7370" s="3" t="s">
        <v>13820</v>
      </c>
      <c r="G7370" s="3" t="s">
        <v>13821</v>
      </c>
      <c r="H7370" s="3"/>
    </row>
    <row r="7371" ht="15.75" customHeight="1">
      <c r="A7371" s="2">
        <v>45762.0</v>
      </c>
      <c r="B7371" s="3" t="s">
        <v>92</v>
      </c>
      <c r="C7371" s="4" t="s">
        <v>149</v>
      </c>
      <c r="D7371" s="3" t="s">
        <v>38</v>
      </c>
      <c r="E7371" s="3" t="s">
        <v>20</v>
      </c>
      <c r="F7371" s="3" t="s">
        <v>13822</v>
      </c>
      <c r="G7371" s="3" t="s">
        <v>13823</v>
      </c>
      <c r="H7371" s="3"/>
    </row>
    <row r="7372" ht="15.75" customHeight="1">
      <c r="A7372" s="2">
        <v>45763.0</v>
      </c>
      <c r="B7372" s="3" t="s">
        <v>13</v>
      </c>
      <c r="C7372" s="3" t="s">
        <v>37</v>
      </c>
      <c r="D7372" s="3" t="s">
        <v>19</v>
      </c>
      <c r="E7372" s="3" t="s">
        <v>59</v>
      </c>
      <c r="F7372" s="3" t="s">
        <v>13824</v>
      </c>
      <c r="G7372" s="3" t="s">
        <v>13825</v>
      </c>
      <c r="H7372" s="3"/>
    </row>
    <row r="7373" ht="15.75" customHeight="1">
      <c r="A7373" s="2">
        <v>45763.0</v>
      </c>
      <c r="B7373" s="3" t="s">
        <v>13</v>
      </c>
      <c r="C7373" s="3" t="s">
        <v>37</v>
      </c>
      <c r="D7373" s="3" t="s">
        <v>68</v>
      </c>
      <c r="E7373" s="3" t="s">
        <v>59</v>
      </c>
      <c r="F7373" s="3" t="s">
        <v>13826</v>
      </c>
      <c r="G7373" s="3" t="s">
        <v>13827</v>
      </c>
      <c r="H7373" s="3"/>
    </row>
    <row r="7374" ht="15.75" customHeight="1">
      <c r="A7374" s="2">
        <v>45763.0</v>
      </c>
      <c r="B7374" s="3" t="s">
        <v>13</v>
      </c>
      <c r="C7374" s="3" t="s">
        <v>37</v>
      </c>
      <c r="D7374" s="3" t="s">
        <v>34</v>
      </c>
      <c r="E7374" s="3" t="s">
        <v>20</v>
      </c>
      <c r="F7374" s="3" t="s">
        <v>13828</v>
      </c>
      <c r="G7374" s="3" t="s">
        <v>13829</v>
      </c>
      <c r="H7374" s="3"/>
    </row>
    <row r="7375" ht="15.75" customHeight="1">
      <c r="A7375" s="2">
        <v>45763.0</v>
      </c>
      <c r="B7375" s="3" t="s">
        <v>13</v>
      </c>
      <c r="C7375" s="3" t="s">
        <v>29</v>
      </c>
      <c r="D7375" s="3" t="s">
        <v>9</v>
      </c>
      <c r="E7375" s="3" t="s">
        <v>20</v>
      </c>
      <c r="F7375" s="3" t="s">
        <v>13830</v>
      </c>
      <c r="G7375" s="3" t="s">
        <v>13831</v>
      </c>
      <c r="H7375" s="3"/>
    </row>
    <row r="7376" ht="15.75" customHeight="1">
      <c r="A7376" s="2">
        <v>45763.0</v>
      </c>
      <c r="B7376" s="3" t="s">
        <v>13</v>
      </c>
      <c r="C7376" s="3" t="s">
        <v>18</v>
      </c>
      <c r="D7376" s="3" t="s">
        <v>34</v>
      </c>
      <c r="E7376" s="3" t="s">
        <v>20</v>
      </c>
      <c r="F7376" s="3" t="s">
        <v>13832</v>
      </c>
      <c r="G7376" s="3" t="s">
        <v>13833</v>
      </c>
      <c r="H7376" s="3"/>
    </row>
    <row r="7377" ht="15.75" customHeight="1">
      <c r="A7377" s="2">
        <v>45763.0</v>
      </c>
      <c r="B7377" s="3" t="s">
        <v>13</v>
      </c>
      <c r="C7377" s="3" t="s">
        <v>18</v>
      </c>
      <c r="D7377" s="3" t="s">
        <v>23</v>
      </c>
      <c r="E7377" s="3" t="s">
        <v>59</v>
      </c>
      <c r="F7377" s="3" t="s">
        <v>13834</v>
      </c>
      <c r="G7377" s="3" t="s">
        <v>13835</v>
      </c>
      <c r="H7377" s="3"/>
    </row>
    <row r="7378" ht="15.75" customHeight="1">
      <c r="A7378" s="2">
        <v>45763.0</v>
      </c>
      <c r="B7378" s="3" t="s">
        <v>13</v>
      </c>
      <c r="C7378" s="3" t="s">
        <v>169</v>
      </c>
      <c r="D7378" s="3" t="s">
        <v>63</v>
      </c>
      <c r="E7378" s="3" t="s">
        <v>59</v>
      </c>
      <c r="F7378" s="3" t="s">
        <v>13836</v>
      </c>
      <c r="G7378" s="3" t="s">
        <v>13837</v>
      </c>
      <c r="H7378" s="3"/>
    </row>
    <row r="7379" ht="15.75" customHeight="1">
      <c r="A7379" s="2">
        <v>45763.0</v>
      </c>
      <c r="B7379" s="3" t="s">
        <v>13</v>
      </c>
      <c r="C7379" s="3" t="s">
        <v>18</v>
      </c>
      <c r="D7379" s="3" t="s">
        <v>38</v>
      </c>
      <c r="E7379" s="3" t="s">
        <v>59</v>
      </c>
      <c r="F7379" s="3" t="s">
        <v>13838</v>
      </c>
      <c r="G7379" s="3" t="s">
        <v>13839</v>
      </c>
      <c r="H7379" s="3"/>
    </row>
    <row r="7380" ht="15.75" customHeight="1">
      <c r="A7380" s="2">
        <v>45763.0</v>
      </c>
      <c r="B7380" s="3" t="s">
        <v>13</v>
      </c>
      <c r="C7380" s="3" t="s">
        <v>14</v>
      </c>
      <c r="D7380" s="3" t="s">
        <v>38</v>
      </c>
      <c r="E7380" s="3" t="s">
        <v>59</v>
      </c>
      <c r="F7380" s="3" t="s">
        <v>13840</v>
      </c>
      <c r="G7380" s="3" t="s">
        <v>13841</v>
      </c>
      <c r="H7380" s="3"/>
    </row>
    <row r="7381" ht="15.75" customHeight="1">
      <c r="A7381" s="2">
        <v>45763.0</v>
      </c>
      <c r="B7381" s="3" t="s">
        <v>13</v>
      </c>
      <c r="C7381" s="3" t="s">
        <v>14</v>
      </c>
      <c r="D7381" s="3" t="s">
        <v>23</v>
      </c>
      <c r="E7381" s="3" t="s">
        <v>59</v>
      </c>
      <c r="F7381" s="3" t="s">
        <v>13842</v>
      </c>
      <c r="G7381" s="3" t="s">
        <v>13843</v>
      </c>
      <c r="H7381" s="3"/>
    </row>
    <row r="7382" ht="15.75" customHeight="1">
      <c r="A7382" s="2">
        <v>45763.0</v>
      </c>
      <c r="B7382" s="3" t="s">
        <v>92</v>
      </c>
      <c r="C7382" s="3" t="s">
        <v>93</v>
      </c>
      <c r="D7382" s="3" t="s">
        <v>23</v>
      </c>
      <c r="E7382" s="3" t="s">
        <v>59</v>
      </c>
      <c r="F7382" s="3" t="s">
        <v>13844</v>
      </c>
      <c r="G7382" s="3" t="s">
        <v>13845</v>
      </c>
      <c r="H7382" s="3"/>
    </row>
    <row r="7383" ht="15.75" customHeight="1">
      <c r="A7383" s="2">
        <v>45763.0</v>
      </c>
      <c r="B7383" s="3" t="s">
        <v>13</v>
      </c>
      <c r="C7383" s="3" t="s">
        <v>29</v>
      </c>
      <c r="D7383" s="3" t="s">
        <v>19</v>
      </c>
      <c r="E7383" s="3" t="s">
        <v>59</v>
      </c>
      <c r="F7383" s="3" t="s">
        <v>13824</v>
      </c>
      <c r="G7383" s="3" t="s">
        <v>13846</v>
      </c>
      <c r="H7383" s="3"/>
    </row>
    <row r="7384" ht="15.75" customHeight="1">
      <c r="A7384" s="2">
        <v>45763.0</v>
      </c>
      <c r="B7384" s="3" t="s">
        <v>13</v>
      </c>
      <c r="C7384" s="3" t="s">
        <v>169</v>
      </c>
      <c r="D7384" s="3" t="s">
        <v>68</v>
      </c>
      <c r="E7384" s="3" t="s">
        <v>59</v>
      </c>
      <c r="F7384" s="3" t="s">
        <v>13847</v>
      </c>
      <c r="G7384" s="3" t="s">
        <v>13848</v>
      </c>
      <c r="H7384" s="3"/>
    </row>
    <row r="7385" ht="15.75" customHeight="1">
      <c r="A7385" s="2">
        <v>45763.0</v>
      </c>
      <c r="B7385" s="3" t="s">
        <v>13</v>
      </c>
      <c r="C7385" s="3" t="s">
        <v>169</v>
      </c>
      <c r="D7385" s="3" t="s">
        <v>63</v>
      </c>
      <c r="E7385" s="3" t="s">
        <v>20</v>
      </c>
      <c r="F7385" s="3" t="s">
        <v>13849</v>
      </c>
      <c r="G7385" s="3" t="s">
        <v>13850</v>
      </c>
      <c r="H7385" s="3"/>
    </row>
    <row r="7386" ht="15.75" customHeight="1">
      <c r="A7386" s="2">
        <v>45763.0</v>
      </c>
      <c r="B7386" s="3" t="s">
        <v>13</v>
      </c>
      <c r="C7386" s="3" t="s">
        <v>169</v>
      </c>
      <c r="D7386" s="3" t="s">
        <v>38</v>
      </c>
      <c r="E7386" s="3" t="s">
        <v>59</v>
      </c>
      <c r="F7386" s="3" t="s">
        <v>13851</v>
      </c>
      <c r="G7386" s="3" t="s">
        <v>13852</v>
      </c>
      <c r="H7386" s="3"/>
    </row>
    <row r="7387" ht="15.75" customHeight="1">
      <c r="A7387" s="2">
        <v>45763.0</v>
      </c>
      <c r="B7387" s="3" t="s">
        <v>57</v>
      </c>
      <c r="C7387" s="3" t="s">
        <v>58</v>
      </c>
      <c r="D7387" s="3" t="s">
        <v>34</v>
      </c>
      <c r="E7387" s="3" t="s">
        <v>20</v>
      </c>
      <c r="F7387" s="3" t="s">
        <v>13853</v>
      </c>
      <c r="G7387" s="3" t="s">
        <v>13854</v>
      </c>
      <c r="H7387" s="3"/>
    </row>
    <row r="7388" ht="15.75" customHeight="1">
      <c r="A7388" s="2">
        <v>45763.0</v>
      </c>
      <c r="B7388" s="3" t="s">
        <v>57</v>
      </c>
      <c r="C7388" s="3" t="s">
        <v>58</v>
      </c>
      <c r="D7388" s="3" t="s">
        <v>34</v>
      </c>
      <c r="E7388" s="3" t="s">
        <v>20</v>
      </c>
      <c r="F7388" s="3" t="s">
        <v>13855</v>
      </c>
      <c r="G7388" s="3" t="s">
        <v>13856</v>
      </c>
      <c r="H7388" s="3"/>
    </row>
    <row r="7389" ht="15.75" customHeight="1">
      <c r="A7389" s="2">
        <v>45763.0</v>
      </c>
      <c r="B7389" s="3" t="s">
        <v>57</v>
      </c>
      <c r="C7389" s="3" t="s">
        <v>58</v>
      </c>
      <c r="D7389" s="3" t="s">
        <v>38</v>
      </c>
      <c r="E7389" s="3" t="s">
        <v>59</v>
      </c>
      <c r="F7389" s="3" t="s">
        <v>13857</v>
      </c>
      <c r="G7389" s="3" t="s">
        <v>13858</v>
      </c>
      <c r="H7389" s="3"/>
    </row>
    <row r="7390" ht="15.75" customHeight="1">
      <c r="A7390" s="2">
        <v>45763.0</v>
      </c>
      <c r="B7390" s="3" t="s">
        <v>57</v>
      </c>
      <c r="C7390" s="4" t="s">
        <v>62</v>
      </c>
      <c r="D7390" s="3" t="s">
        <v>19</v>
      </c>
      <c r="E7390" s="3" t="s">
        <v>59</v>
      </c>
      <c r="F7390" s="3" t="s">
        <v>13859</v>
      </c>
      <c r="G7390" s="3" t="s">
        <v>13860</v>
      </c>
      <c r="H7390" s="3"/>
    </row>
    <row r="7391" ht="15.75" customHeight="1">
      <c r="A7391" s="2">
        <v>45763.0</v>
      </c>
      <c r="B7391" s="3" t="s">
        <v>57</v>
      </c>
      <c r="C7391" s="3" t="s">
        <v>71</v>
      </c>
      <c r="D7391" s="3" t="s">
        <v>26</v>
      </c>
      <c r="E7391" s="3" t="s">
        <v>59</v>
      </c>
      <c r="F7391" s="3" t="s">
        <v>13861</v>
      </c>
      <c r="G7391" s="3" t="s">
        <v>7286</v>
      </c>
      <c r="H7391" s="3"/>
    </row>
    <row r="7392" ht="15.75" customHeight="1">
      <c r="A7392" s="2">
        <v>45763.0</v>
      </c>
      <c r="B7392" s="3" t="s">
        <v>57</v>
      </c>
      <c r="C7392" s="3" t="s">
        <v>71</v>
      </c>
      <c r="D7392" s="3" t="s">
        <v>9</v>
      </c>
      <c r="E7392" s="3" t="s">
        <v>20</v>
      </c>
      <c r="F7392" s="3" t="s">
        <v>1361</v>
      </c>
      <c r="G7392" s="3" t="s">
        <v>13862</v>
      </c>
      <c r="H7392" s="3"/>
    </row>
    <row r="7393" ht="15.75" customHeight="1">
      <c r="A7393" s="2">
        <v>45763.0</v>
      </c>
      <c r="B7393" s="3" t="s">
        <v>57</v>
      </c>
      <c r="C7393" s="3" t="s">
        <v>80</v>
      </c>
      <c r="D7393" s="3" t="s">
        <v>38</v>
      </c>
      <c r="E7393" s="3" t="s">
        <v>59</v>
      </c>
      <c r="F7393" s="3" t="s">
        <v>13863</v>
      </c>
      <c r="G7393" s="3" t="s">
        <v>13864</v>
      </c>
      <c r="H7393" s="3"/>
    </row>
    <row r="7394" ht="15.75" customHeight="1">
      <c r="A7394" s="2">
        <v>45763.0</v>
      </c>
      <c r="B7394" s="3" t="s">
        <v>57</v>
      </c>
      <c r="C7394" s="3" t="s">
        <v>80</v>
      </c>
      <c r="D7394" s="3" t="s">
        <v>68</v>
      </c>
      <c r="E7394" s="3" t="s">
        <v>59</v>
      </c>
      <c r="F7394" s="3" t="s">
        <v>13865</v>
      </c>
      <c r="G7394" s="3" t="s">
        <v>13866</v>
      </c>
      <c r="H7394" s="3"/>
    </row>
    <row r="7395" ht="15.75" customHeight="1">
      <c r="A7395" s="2">
        <v>45763.0</v>
      </c>
      <c r="B7395" s="3" t="s">
        <v>57</v>
      </c>
      <c r="C7395" s="3" t="s">
        <v>85</v>
      </c>
      <c r="D7395" s="3" t="s">
        <v>26</v>
      </c>
      <c r="E7395" s="3" t="s">
        <v>59</v>
      </c>
      <c r="F7395" s="3" t="s">
        <v>13867</v>
      </c>
      <c r="G7395" s="3" t="s">
        <v>13868</v>
      </c>
      <c r="H7395" s="3"/>
    </row>
    <row r="7396" ht="15.75" customHeight="1">
      <c r="A7396" s="2">
        <v>45763.0</v>
      </c>
      <c r="B7396" s="3" t="s">
        <v>57</v>
      </c>
      <c r="C7396" s="3" t="s">
        <v>85</v>
      </c>
      <c r="D7396" s="3" t="s">
        <v>63</v>
      </c>
      <c r="E7396" s="3" t="s">
        <v>59</v>
      </c>
      <c r="F7396" s="3" t="s">
        <v>13869</v>
      </c>
      <c r="G7396" s="3" t="s">
        <v>13870</v>
      </c>
      <c r="H7396" s="3"/>
    </row>
    <row r="7397" ht="15.75" customHeight="1">
      <c r="A7397" s="2">
        <v>45763.0</v>
      </c>
      <c r="B7397" s="3" t="s">
        <v>92</v>
      </c>
      <c r="C7397" s="3" t="s">
        <v>93</v>
      </c>
      <c r="D7397" s="3" t="s">
        <v>19</v>
      </c>
      <c r="E7397" s="3" t="s">
        <v>20</v>
      </c>
      <c r="F7397" s="3" t="s">
        <v>3439</v>
      </c>
      <c r="G7397" s="3" t="s">
        <v>13871</v>
      </c>
      <c r="H7397" s="3"/>
    </row>
    <row r="7398" ht="15.75" customHeight="1">
      <c r="A7398" s="2">
        <v>45763.0</v>
      </c>
      <c r="B7398" s="3" t="s">
        <v>13</v>
      </c>
      <c r="C7398" s="3" t="s">
        <v>169</v>
      </c>
      <c r="D7398" s="3" t="s">
        <v>34</v>
      </c>
      <c r="E7398" s="3" t="s">
        <v>20</v>
      </c>
      <c r="F7398" s="3" t="s">
        <v>13872</v>
      </c>
      <c r="G7398" s="3" t="s">
        <v>13873</v>
      </c>
      <c r="H7398" s="3"/>
    </row>
    <row r="7399" ht="15.75" customHeight="1">
      <c r="A7399" s="2">
        <v>45763.0</v>
      </c>
      <c r="B7399" s="3" t="s">
        <v>57</v>
      </c>
      <c r="C7399" s="4" t="s">
        <v>62</v>
      </c>
      <c r="D7399" s="3" t="s">
        <v>63</v>
      </c>
      <c r="E7399" s="3" t="s">
        <v>59</v>
      </c>
      <c r="F7399" s="3" t="s">
        <v>13874</v>
      </c>
      <c r="G7399" s="3" t="s">
        <v>13875</v>
      </c>
      <c r="H7399" s="3"/>
    </row>
    <row r="7400" ht="15.75" customHeight="1">
      <c r="A7400" s="2">
        <v>45763.0</v>
      </c>
      <c r="B7400" s="3" t="s">
        <v>92</v>
      </c>
      <c r="C7400" s="3" t="s">
        <v>93</v>
      </c>
      <c r="D7400" s="3" t="s">
        <v>19</v>
      </c>
      <c r="E7400" s="3" t="s">
        <v>20</v>
      </c>
      <c r="F7400" s="3" t="s">
        <v>13876</v>
      </c>
      <c r="G7400" s="3" t="s">
        <v>13877</v>
      </c>
      <c r="H7400" s="3"/>
    </row>
    <row r="7401" ht="15.75" customHeight="1">
      <c r="A7401" s="2">
        <v>45763.0</v>
      </c>
      <c r="B7401" s="3" t="s">
        <v>92</v>
      </c>
      <c r="C7401" s="3" t="s">
        <v>98</v>
      </c>
      <c r="D7401" s="3" t="s">
        <v>23</v>
      </c>
      <c r="E7401" s="3" t="s">
        <v>20</v>
      </c>
      <c r="F7401" s="3" t="s">
        <v>13000</v>
      </c>
      <c r="G7401" s="3" t="s">
        <v>13878</v>
      </c>
      <c r="H7401" s="3"/>
    </row>
    <row r="7402" ht="15.75" customHeight="1">
      <c r="A7402" s="2">
        <v>45763.0</v>
      </c>
      <c r="B7402" s="3" t="s">
        <v>92</v>
      </c>
      <c r="C7402" s="3" t="s">
        <v>98</v>
      </c>
      <c r="D7402" s="3" t="s">
        <v>63</v>
      </c>
      <c r="E7402" s="3" t="s">
        <v>20</v>
      </c>
      <c r="F7402" s="3" t="s">
        <v>13879</v>
      </c>
      <c r="G7402" s="3" t="s">
        <v>13880</v>
      </c>
      <c r="H7402" s="3"/>
    </row>
    <row r="7403" ht="15.75" customHeight="1">
      <c r="A7403" s="2">
        <v>45763.0</v>
      </c>
      <c r="B7403" s="3" t="s">
        <v>7</v>
      </c>
      <c r="C7403" s="3" t="s">
        <v>8</v>
      </c>
      <c r="D7403" s="3" t="s">
        <v>38</v>
      </c>
      <c r="E7403" s="3" t="s">
        <v>15</v>
      </c>
      <c r="F7403" s="3" t="s">
        <v>13881</v>
      </c>
      <c r="G7403" s="3" t="s">
        <v>13882</v>
      </c>
      <c r="H7403" s="3"/>
    </row>
    <row r="7404" ht="15.75" customHeight="1">
      <c r="A7404" s="2">
        <v>45763.0</v>
      </c>
      <c r="B7404" s="3" t="s">
        <v>7</v>
      </c>
      <c r="C7404" s="3" t="s">
        <v>8</v>
      </c>
      <c r="D7404" s="3" t="s">
        <v>19</v>
      </c>
      <c r="E7404" s="3" t="s">
        <v>20</v>
      </c>
      <c r="F7404" s="3" t="s">
        <v>13883</v>
      </c>
      <c r="G7404" s="3" t="s">
        <v>13884</v>
      </c>
      <c r="H7404" s="3"/>
    </row>
    <row r="7405" ht="15.75" customHeight="1">
      <c r="A7405" s="2">
        <v>45763.0</v>
      </c>
      <c r="B7405" s="3" t="s">
        <v>7</v>
      </c>
      <c r="C7405" s="3" t="s">
        <v>8</v>
      </c>
      <c r="D7405" s="3" t="s">
        <v>38</v>
      </c>
      <c r="E7405" s="3" t="s">
        <v>20</v>
      </c>
      <c r="F7405" s="3" t="s">
        <v>13885</v>
      </c>
      <c r="G7405" s="3" t="s">
        <v>13886</v>
      </c>
      <c r="H7405" s="3"/>
    </row>
    <row r="7406" ht="15.75" customHeight="1">
      <c r="A7406" s="2">
        <v>45763.0</v>
      </c>
      <c r="B7406" s="3" t="s">
        <v>7</v>
      </c>
      <c r="C7406" s="3" t="s">
        <v>8</v>
      </c>
      <c r="D7406" s="3" t="s">
        <v>38</v>
      </c>
      <c r="E7406" s="3" t="s">
        <v>15</v>
      </c>
      <c r="F7406" s="3" t="s">
        <v>13887</v>
      </c>
      <c r="G7406" s="3" t="s">
        <v>13888</v>
      </c>
      <c r="H7406" s="3"/>
    </row>
    <row r="7407" ht="15.75" customHeight="1">
      <c r="A7407" s="2">
        <v>45763.0</v>
      </c>
      <c r="B7407" s="3" t="s">
        <v>7</v>
      </c>
      <c r="C7407" s="3" t="s">
        <v>106</v>
      </c>
      <c r="D7407" s="3" t="s">
        <v>9</v>
      </c>
      <c r="E7407" s="3" t="s">
        <v>15</v>
      </c>
      <c r="F7407" s="3" t="s">
        <v>4224</v>
      </c>
      <c r="G7407" s="3" t="s">
        <v>13889</v>
      </c>
      <c r="H7407" s="3"/>
    </row>
    <row r="7408" ht="15.75" customHeight="1">
      <c r="A7408" s="2">
        <v>45763.0</v>
      </c>
      <c r="B7408" s="3" t="s">
        <v>7</v>
      </c>
      <c r="C7408" s="3" t="s">
        <v>118</v>
      </c>
      <c r="D7408" s="3" t="s">
        <v>34</v>
      </c>
      <c r="E7408" s="3" t="s">
        <v>15</v>
      </c>
      <c r="F7408" s="3" t="s">
        <v>13890</v>
      </c>
      <c r="G7408" s="3" t="s">
        <v>13891</v>
      </c>
      <c r="H7408" s="3"/>
    </row>
    <row r="7409" ht="15.75" customHeight="1">
      <c r="A7409" s="2">
        <v>45763.0</v>
      </c>
      <c r="B7409" s="3" t="s">
        <v>7</v>
      </c>
      <c r="C7409" s="3" t="s">
        <v>118</v>
      </c>
      <c r="D7409" s="3" t="s">
        <v>26</v>
      </c>
      <c r="E7409" s="3" t="s">
        <v>101</v>
      </c>
      <c r="F7409" s="3" t="s">
        <v>13892</v>
      </c>
      <c r="G7409" s="3" t="s">
        <v>13893</v>
      </c>
      <c r="H7409" s="3"/>
    </row>
    <row r="7410" ht="15.75" customHeight="1">
      <c r="A7410" s="2">
        <v>45763.0</v>
      </c>
      <c r="B7410" s="3" t="s">
        <v>7</v>
      </c>
      <c r="C7410" s="3" t="s">
        <v>118</v>
      </c>
      <c r="D7410" s="3" t="s">
        <v>63</v>
      </c>
      <c r="E7410" s="3" t="s">
        <v>59</v>
      </c>
      <c r="F7410" s="3" t="s">
        <v>13894</v>
      </c>
      <c r="G7410" s="3" t="s">
        <v>10597</v>
      </c>
      <c r="H7410" s="3"/>
    </row>
    <row r="7411" ht="15.75" customHeight="1">
      <c r="A7411" s="2">
        <v>45763.0</v>
      </c>
      <c r="B7411" s="3" t="s">
        <v>7</v>
      </c>
      <c r="C7411" s="3" t="s">
        <v>118</v>
      </c>
      <c r="D7411" s="3" t="s">
        <v>9</v>
      </c>
      <c r="E7411" s="3" t="s">
        <v>101</v>
      </c>
      <c r="F7411" s="3" t="s">
        <v>13895</v>
      </c>
      <c r="G7411" s="3" t="s">
        <v>13896</v>
      </c>
      <c r="H7411" s="3"/>
    </row>
    <row r="7412" ht="15.75" customHeight="1">
      <c r="A7412" s="2">
        <v>45763.0</v>
      </c>
      <c r="B7412" s="3" t="s">
        <v>7</v>
      </c>
      <c r="C7412" s="3" t="s">
        <v>118</v>
      </c>
      <c r="D7412" s="3" t="s">
        <v>34</v>
      </c>
      <c r="E7412" s="3" t="s">
        <v>15</v>
      </c>
      <c r="F7412" s="3" t="s">
        <v>143</v>
      </c>
      <c r="G7412" s="3" t="s">
        <v>13897</v>
      </c>
      <c r="H7412" s="3"/>
    </row>
    <row r="7413" ht="15.75" customHeight="1">
      <c r="A7413" s="2">
        <v>45763.0</v>
      </c>
      <c r="B7413" s="3" t="s">
        <v>7</v>
      </c>
      <c r="C7413" s="3" t="s">
        <v>126</v>
      </c>
      <c r="D7413" s="3" t="s">
        <v>26</v>
      </c>
      <c r="E7413" s="3" t="s">
        <v>109</v>
      </c>
      <c r="F7413" s="3" t="s">
        <v>13898</v>
      </c>
      <c r="G7413" s="3" t="s">
        <v>13899</v>
      </c>
      <c r="H7413" s="3"/>
    </row>
    <row r="7414" ht="15.75" customHeight="1">
      <c r="A7414" s="2">
        <v>45763.0</v>
      </c>
      <c r="B7414" s="3" t="s">
        <v>7</v>
      </c>
      <c r="C7414" s="3" t="s">
        <v>126</v>
      </c>
      <c r="D7414" s="3" t="s">
        <v>23</v>
      </c>
      <c r="E7414" s="3" t="s">
        <v>20</v>
      </c>
      <c r="F7414" s="3" t="s">
        <v>13900</v>
      </c>
      <c r="G7414" s="3" t="s">
        <v>468</v>
      </c>
      <c r="H7414" s="3"/>
    </row>
    <row r="7415" ht="15.75" customHeight="1">
      <c r="A7415" s="2">
        <v>45763.0</v>
      </c>
      <c r="B7415" s="3" t="s">
        <v>7</v>
      </c>
      <c r="C7415" s="3" t="s">
        <v>106</v>
      </c>
      <c r="D7415" s="3" t="s">
        <v>38</v>
      </c>
      <c r="E7415" s="3" t="s">
        <v>15</v>
      </c>
      <c r="F7415" s="3" t="s">
        <v>13901</v>
      </c>
      <c r="G7415" s="3" t="s">
        <v>13902</v>
      </c>
      <c r="H7415" s="3"/>
    </row>
    <row r="7416" ht="15.75" customHeight="1">
      <c r="A7416" s="2">
        <v>45763.0</v>
      </c>
      <c r="B7416" s="3" t="s">
        <v>7</v>
      </c>
      <c r="C7416" s="3" t="s">
        <v>131</v>
      </c>
      <c r="D7416" s="3" t="s">
        <v>19</v>
      </c>
      <c r="E7416" s="3" t="s">
        <v>20</v>
      </c>
      <c r="F7416" s="3" t="s">
        <v>13903</v>
      </c>
      <c r="G7416" s="3" t="s">
        <v>13904</v>
      </c>
      <c r="H7416" s="3"/>
    </row>
    <row r="7417" ht="15.75" customHeight="1">
      <c r="A7417" s="2">
        <v>45763.0</v>
      </c>
      <c r="B7417" s="3" t="s">
        <v>92</v>
      </c>
      <c r="C7417" s="3" t="s">
        <v>144</v>
      </c>
      <c r="D7417" s="3" t="s">
        <v>34</v>
      </c>
      <c r="E7417" s="3" t="s">
        <v>15</v>
      </c>
      <c r="F7417" s="3" t="s">
        <v>13905</v>
      </c>
      <c r="G7417" s="3" t="s">
        <v>13906</v>
      </c>
      <c r="H7417" s="3"/>
    </row>
    <row r="7418" ht="15.75" customHeight="1">
      <c r="A7418" s="2">
        <v>45763.0</v>
      </c>
      <c r="B7418" s="3" t="s">
        <v>7</v>
      </c>
      <c r="C7418" s="3" t="s">
        <v>126</v>
      </c>
      <c r="D7418" s="3" t="s">
        <v>9</v>
      </c>
      <c r="E7418" s="3" t="s">
        <v>15</v>
      </c>
      <c r="F7418" s="3" t="s">
        <v>13907</v>
      </c>
      <c r="G7418" s="3" t="s">
        <v>7875</v>
      </c>
      <c r="H7418" s="3"/>
    </row>
    <row r="7419" ht="15.75" customHeight="1">
      <c r="A7419" s="2">
        <v>45763.0</v>
      </c>
      <c r="B7419" s="3" t="s">
        <v>92</v>
      </c>
      <c r="C7419" s="3" t="s">
        <v>144</v>
      </c>
      <c r="D7419" s="3" t="s">
        <v>34</v>
      </c>
      <c r="E7419" s="3" t="s">
        <v>15</v>
      </c>
      <c r="F7419" s="3" t="s">
        <v>13908</v>
      </c>
      <c r="G7419" s="3" t="s">
        <v>13909</v>
      </c>
      <c r="H7419" s="3"/>
    </row>
    <row r="7420" ht="15.75" customHeight="1">
      <c r="A7420" s="2">
        <v>45763.0</v>
      </c>
      <c r="B7420" s="3" t="s">
        <v>92</v>
      </c>
      <c r="C7420" s="3" t="s">
        <v>144</v>
      </c>
      <c r="D7420" s="3" t="s">
        <v>23</v>
      </c>
      <c r="E7420" s="3" t="s">
        <v>20</v>
      </c>
      <c r="F7420" s="3" t="s">
        <v>13910</v>
      </c>
      <c r="G7420" s="3" t="s">
        <v>5205</v>
      </c>
      <c r="H7420" s="3"/>
    </row>
    <row r="7421" ht="15.75" customHeight="1">
      <c r="A7421" s="2">
        <v>45763.0</v>
      </c>
      <c r="B7421" s="3" t="s">
        <v>92</v>
      </c>
      <c r="C7421" s="4" t="s">
        <v>149</v>
      </c>
      <c r="D7421" s="3" t="s">
        <v>68</v>
      </c>
      <c r="E7421" s="3" t="s">
        <v>20</v>
      </c>
      <c r="F7421" s="3" t="s">
        <v>13911</v>
      </c>
      <c r="G7421" s="3" t="s">
        <v>8126</v>
      </c>
      <c r="H7421" s="3"/>
    </row>
    <row r="7422" ht="15.75" customHeight="1">
      <c r="A7422" s="2">
        <v>45763.0</v>
      </c>
      <c r="B7422" s="3" t="s">
        <v>92</v>
      </c>
      <c r="C7422" s="4" t="s">
        <v>149</v>
      </c>
      <c r="D7422" s="3" t="s">
        <v>34</v>
      </c>
      <c r="E7422" s="3" t="s">
        <v>20</v>
      </c>
      <c r="F7422" s="3" t="s">
        <v>13912</v>
      </c>
      <c r="G7422" s="3" t="s">
        <v>2352</v>
      </c>
      <c r="H7422" s="3"/>
    </row>
    <row r="7423" ht="15.75" customHeight="1">
      <c r="A7423" s="2">
        <v>45763.0</v>
      </c>
      <c r="B7423" s="3" t="s">
        <v>92</v>
      </c>
      <c r="C7423" s="3" t="s">
        <v>144</v>
      </c>
      <c r="D7423" s="3" t="s">
        <v>68</v>
      </c>
      <c r="E7423" s="3" t="s">
        <v>59</v>
      </c>
      <c r="F7423" s="3" t="s">
        <v>13913</v>
      </c>
      <c r="G7423" s="3" t="s">
        <v>13914</v>
      </c>
      <c r="H7423" s="3"/>
    </row>
    <row r="7424" ht="15.75" customHeight="1">
      <c r="A7424" s="2">
        <v>45763.0</v>
      </c>
      <c r="B7424" s="3" t="s">
        <v>92</v>
      </c>
      <c r="C7424" s="4" t="s">
        <v>149</v>
      </c>
      <c r="D7424" s="3" t="s">
        <v>9</v>
      </c>
      <c r="E7424" s="3" t="s">
        <v>15</v>
      </c>
      <c r="F7424" s="3" t="s">
        <v>13915</v>
      </c>
      <c r="G7424" s="3" t="s">
        <v>13916</v>
      </c>
      <c r="H7424" s="3"/>
    </row>
    <row r="7425" ht="15.75" customHeight="1">
      <c r="A7425" s="2">
        <v>45763.0</v>
      </c>
      <c r="B7425" s="3" t="s">
        <v>92</v>
      </c>
      <c r="C7425" s="3" t="s">
        <v>158</v>
      </c>
      <c r="D7425" s="3" t="s">
        <v>63</v>
      </c>
      <c r="E7425" s="3" t="s">
        <v>59</v>
      </c>
      <c r="F7425" s="3" t="s">
        <v>13917</v>
      </c>
      <c r="G7425" s="3" t="s">
        <v>13918</v>
      </c>
      <c r="H7425" s="3"/>
    </row>
    <row r="7426" ht="15.75" customHeight="1">
      <c r="A7426" s="2">
        <v>45763.0</v>
      </c>
      <c r="B7426" s="3" t="s">
        <v>92</v>
      </c>
      <c r="C7426" s="3" t="s">
        <v>158</v>
      </c>
      <c r="D7426" s="3" t="s">
        <v>68</v>
      </c>
      <c r="E7426" s="3" t="s">
        <v>59</v>
      </c>
      <c r="F7426" s="3" t="s">
        <v>13919</v>
      </c>
      <c r="G7426" s="3" t="s">
        <v>13920</v>
      </c>
      <c r="H7426" s="3"/>
    </row>
    <row r="7427" ht="15.75" customHeight="1">
      <c r="A7427" s="2">
        <v>45763.0</v>
      </c>
      <c r="B7427" s="3" t="s">
        <v>92</v>
      </c>
      <c r="C7427" s="3" t="s">
        <v>158</v>
      </c>
      <c r="D7427" s="3" t="s">
        <v>23</v>
      </c>
      <c r="E7427" s="3" t="s">
        <v>20</v>
      </c>
      <c r="F7427" s="3" t="s">
        <v>13921</v>
      </c>
      <c r="G7427" s="3" t="s">
        <v>1206</v>
      </c>
      <c r="H7427" s="3"/>
    </row>
    <row r="7428" ht="15.75" customHeight="1">
      <c r="A7428" s="2">
        <v>45763.0</v>
      </c>
      <c r="B7428" s="3" t="s">
        <v>7</v>
      </c>
      <c r="C7428" s="3" t="s">
        <v>131</v>
      </c>
      <c r="D7428" s="3" t="s">
        <v>26</v>
      </c>
      <c r="E7428" s="3" t="s">
        <v>109</v>
      </c>
      <c r="F7428" s="3" t="s">
        <v>13922</v>
      </c>
      <c r="G7428" s="3" t="s">
        <v>13923</v>
      </c>
      <c r="H7428" s="3"/>
    </row>
    <row r="7429" ht="15.75" customHeight="1">
      <c r="A7429" s="2">
        <v>45764.0</v>
      </c>
      <c r="B7429" s="3" t="s">
        <v>13</v>
      </c>
      <c r="C7429" s="3" t="s">
        <v>37</v>
      </c>
      <c r="D7429" s="3" t="s">
        <v>9</v>
      </c>
      <c r="E7429" s="3" t="s">
        <v>15</v>
      </c>
      <c r="F7429" s="3" t="s">
        <v>13924</v>
      </c>
      <c r="G7429" s="3" t="s">
        <v>13925</v>
      </c>
      <c r="H7429" s="3"/>
    </row>
    <row r="7430" ht="15.75" customHeight="1">
      <c r="A7430" s="2">
        <v>45764.0</v>
      </c>
      <c r="B7430" s="3" t="s">
        <v>13</v>
      </c>
      <c r="C7430" s="3" t="s">
        <v>37</v>
      </c>
      <c r="D7430" s="3" t="s">
        <v>19</v>
      </c>
      <c r="E7430" s="3" t="s">
        <v>59</v>
      </c>
      <c r="F7430" s="3" t="s">
        <v>13926</v>
      </c>
      <c r="G7430" s="3" t="s">
        <v>6528</v>
      </c>
      <c r="H7430" s="3"/>
    </row>
    <row r="7431" ht="15.75" customHeight="1">
      <c r="A7431" s="2">
        <v>45764.0</v>
      </c>
      <c r="B7431" s="3" t="s">
        <v>13</v>
      </c>
      <c r="C7431" s="3" t="s">
        <v>37</v>
      </c>
      <c r="D7431" s="3" t="s">
        <v>34</v>
      </c>
      <c r="E7431" s="3" t="s">
        <v>20</v>
      </c>
      <c r="F7431" s="3" t="s">
        <v>13927</v>
      </c>
      <c r="G7431" s="3" t="s">
        <v>13928</v>
      </c>
      <c r="H7431" s="3"/>
    </row>
    <row r="7432" ht="15.75" customHeight="1">
      <c r="A7432" s="2">
        <v>45764.0</v>
      </c>
      <c r="B7432" s="3" t="s">
        <v>13</v>
      </c>
      <c r="C7432" s="3" t="s">
        <v>37</v>
      </c>
      <c r="D7432" s="3" t="s">
        <v>23</v>
      </c>
      <c r="E7432" s="3" t="s">
        <v>59</v>
      </c>
      <c r="F7432" s="3" t="s">
        <v>13929</v>
      </c>
      <c r="G7432" s="3" t="s">
        <v>13930</v>
      </c>
      <c r="H7432" s="3"/>
    </row>
    <row r="7433" ht="15.75" customHeight="1">
      <c r="A7433" s="2">
        <v>45764.0</v>
      </c>
      <c r="B7433" s="3" t="s">
        <v>13</v>
      </c>
      <c r="C7433" s="3" t="s">
        <v>169</v>
      </c>
      <c r="D7433" s="3" t="s">
        <v>26</v>
      </c>
      <c r="E7433" s="3" t="s">
        <v>20</v>
      </c>
      <c r="F7433" s="3" t="s">
        <v>13931</v>
      </c>
      <c r="G7433" s="3" t="s">
        <v>13932</v>
      </c>
      <c r="H7433" s="3"/>
    </row>
    <row r="7434" ht="15.75" customHeight="1">
      <c r="A7434" s="2">
        <v>45764.0</v>
      </c>
      <c r="B7434" s="3" t="s">
        <v>13</v>
      </c>
      <c r="C7434" s="3" t="s">
        <v>37</v>
      </c>
      <c r="D7434" s="3" t="s">
        <v>19</v>
      </c>
      <c r="E7434" s="3" t="s">
        <v>59</v>
      </c>
      <c r="F7434" s="3" t="s">
        <v>13933</v>
      </c>
      <c r="G7434" s="3" t="s">
        <v>13934</v>
      </c>
      <c r="H7434" s="3"/>
    </row>
    <row r="7435" ht="15.75" customHeight="1">
      <c r="A7435" s="2">
        <v>45764.0</v>
      </c>
      <c r="B7435" s="3" t="s">
        <v>13</v>
      </c>
      <c r="C7435" s="3" t="s">
        <v>18</v>
      </c>
      <c r="D7435" s="3" t="s">
        <v>38</v>
      </c>
      <c r="E7435" s="3" t="s">
        <v>20</v>
      </c>
      <c r="F7435" s="3" t="s">
        <v>13935</v>
      </c>
      <c r="G7435" s="3" t="s">
        <v>13936</v>
      </c>
      <c r="H7435" s="3"/>
    </row>
    <row r="7436" ht="15.75" customHeight="1">
      <c r="A7436" s="2">
        <v>45764.0</v>
      </c>
      <c r="B7436" s="3" t="s">
        <v>13</v>
      </c>
      <c r="C7436" s="3" t="s">
        <v>29</v>
      </c>
      <c r="D7436" s="3" t="s">
        <v>38</v>
      </c>
      <c r="E7436" s="3" t="s">
        <v>20</v>
      </c>
      <c r="F7436" s="3" t="s">
        <v>13937</v>
      </c>
      <c r="G7436" s="3" t="s">
        <v>13938</v>
      </c>
      <c r="H7436" s="3"/>
    </row>
    <row r="7437" ht="15.75" customHeight="1">
      <c r="A7437" s="2">
        <v>45764.0</v>
      </c>
      <c r="B7437" s="3" t="s">
        <v>57</v>
      </c>
      <c r="C7437" s="3" t="s">
        <v>85</v>
      </c>
      <c r="D7437" s="3" t="s">
        <v>34</v>
      </c>
      <c r="E7437" s="3" t="s">
        <v>20</v>
      </c>
      <c r="F7437" s="3" t="s">
        <v>13939</v>
      </c>
      <c r="G7437" s="3" t="s">
        <v>13940</v>
      </c>
      <c r="H7437" s="3"/>
    </row>
    <row r="7438" ht="15.75" customHeight="1">
      <c r="A7438" s="2">
        <v>45764.0</v>
      </c>
      <c r="B7438" s="3" t="s">
        <v>13</v>
      </c>
      <c r="C7438" s="3" t="s">
        <v>29</v>
      </c>
      <c r="D7438" s="3" t="s">
        <v>26</v>
      </c>
      <c r="E7438" s="3" t="s">
        <v>20</v>
      </c>
      <c r="F7438" s="3" t="s">
        <v>13941</v>
      </c>
      <c r="G7438" s="3" t="s">
        <v>13942</v>
      </c>
      <c r="H7438" s="3"/>
    </row>
    <row r="7439" ht="15.75" customHeight="1">
      <c r="A7439" s="2">
        <v>45764.0</v>
      </c>
      <c r="B7439" s="3" t="s">
        <v>13</v>
      </c>
      <c r="C7439" s="3" t="s">
        <v>29</v>
      </c>
      <c r="D7439" s="3" t="s">
        <v>38</v>
      </c>
      <c r="E7439" s="3" t="s">
        <v>20</v>
      </c>
      <c r="F7439" s="3" t="s">
        <v>4835</v>
      </c>
      <c r="G7439" s="3" t="s">
        <v>13943</v>
      </c>
      <c r="H7439" s="3"/>
    </row>
    <row r="7440" ht="15.75" customHeight="1">
      <c r="A7440" s="2">
        <v>45764.0</v>
      </c>
      <c r="B7440" s="3" t="s">
        <v>13</v>
      </c>
      <c r="C7440" s="3" t="s">
        <v>18</v>
      </c>
      <c r="D7440" s="3" t="s">
        <v>23</v>
      </c>
      <c r="E7440" s="3" t="s">
        <v>59</v>
      </c>
      <c r="F7440" s="3" t="s">
        <v>13944</v>
      </c>
      <c r="G7440" s="3" t="s">
        <v>13945</v>
      </c>
      <c r="H7440" s="3"/>
    </row>
    <row r="7441" ht="15.75" customHeight="1">
      <c r="A7441" s="2">
        <v>45764.0</v>
      </c>
      <c r="B7441" s="3" t="s">
        <v>13</v>
      </c>
      <c r="C7441" s="3" t="s">
        <v>169</v>
      </c>
      <c r="D7441" s="3" t="s">
        <v>63</v>
      </c>
      <c r="E7441" s="3" t="s">
        <v>15</v>
      </c>
      <c r="F7441" s="3" t="s">
        <v>13946</v>
      </c>
      <c r="G7441" s="3" t="s">
        <v>13947</v>
      </c>
      <c r="H7441" s="3"/>
    </row>
    <row r="7442" ht="15.75" customHeight="1">
      <c r="A7442" s="2">
        <v>45764.0</v>
      </c>
      <c r="B7442" s="3" t="s">
        <v>13</v>
      </c>
      <c r="C7442" s="3" t="s">
        <v>29</v>
      </c>
      <c r="D7442" s="3" t="s">
        <v>23</v>
      </c>
      <c r="E7442" s="3" t="s">
        <v>59</v>
      </c>
      <c r="F7442" s="3" t="s">
        <v>13948</v>
      </c>
      <c r="G7442" s="3" t="s">
        <v>7809</v>
      </c>
      <c r="H7442" s="3"/>
    </row>
    <row r="7443" ht="15.75" customHeight="1">
      <c r="A7443" s="2">
        <v>45764.0</v>
      </c>
      <c r="B7443" s="3" t="s">
        <v>57</v>
      </c>
      <c r="C7443" s="3" t="s">
        <v>58</v>
      </c>
      <c r="D7443" s="3" t="s">
        <v>38</v>
      </c>
      <c r="E7443" s="3" t="s">
        <v>59</v>
      </c>
      <c r="F7443" s="3" t="s">
        <v>13949</v>
      </c>
      <c r="G7443" s="3" t="s">
        <v>13950</v>
      </c>
      <c r="H7443" s="3"/>
    </row>
    <row r="7444" ht="15.75" customHeight="1">
      <c r="A7444" s="2">
        <v>45764.0</v>
      </c>
      <c r="B7444" s="3" t="s">
        <v>57</v>
      </c>
      <c r="C7444" s="3" t="s">
        <v>80</v>
      </c>
      <c r="D7444" s="3" t="s">
        <v>34</v>
      </c>
      <c r="E7444" s="3" t="s">
        <v>59</v>
      </c>
      <c r="F7444" s="3" t="s">
        <v>13951</v>
      </c>
      <c r="G7444" s="3" t="s">
        <v>13952</v>
      </c>
      <c r="H7444" s="3"/>
    </row>
    <row r="7445" ht="15.75" customHeight="1">
      <c r="A7445" s="2">
        <v>45764.0</v>
      </c>
      <c r="B7445" s="3" t="s">
        <v>57</v>
      </c>
      <c r="C7445" s="3" t="s">
        <v>58</v>
      </c>
      <c r="D7445" s="3" t="s">
        <v>26</v>
      </c>
      <c r="E7445" s="3" t="s">
        <v>59</v>
      </c>
      <c r="F7445" s="3" t="s">
        <v>6526</v>
      </c>
      <c r="G7445" s="3" t="s">
        <v>13953</v>
      </c>
      <c r="H7445" s="3"/>
    </row>
    <row r="7446" ht="15.75" customHeight="1">
      <c r="A7446" s="2">
        <v>45764.0</v>
      </c>
      <c r="B7446" s="3" t="s">
        <v>13</v>
      </c>
      <c r="C7446" s="3" t="s">
        <v>18</v>
      </c>
      <c r="D7446" s="3" t="s">
        <v>38</v>
      </c>
      <c r="E7446" s="3" t="s">
        <v>20</v>
      </c>
      <c r="F7446" s="3" t="s">
        <v>13954</v>
      </c>
      <c r="G7446" s="3" t="s">
        <v>13955</v>
      </c>
      <c r="H7446" s="3"/>
    </row>
    <row r="7447" ht="15.75" customHeight="1">
      <c r="A7447" s="2">
        <v>45764.0</v>
      </c>
      <c r="B7447" s="3" t="s">
        <v>57</v>
      </c>
      <c r="C7447" s="3" t="s">
        <v>85</v>
      </c>
      <c r="D7447" s="3" t="s">
        <v>68</v>
      </c>
      <c r="E7447" s="3" t="s">
        <v>59</v>
      </c>
      <c r="F7447" s="3" t="s">
        <v>13956</v>
      </c>
      <c r="G7447" s="3" t="s">
        <v>13957</v>
      </c>
      <c r="H7447" s="3"/>
    </row>
    <row r="7448" ht="15.75" customHeight="1">
      <c r="A7448" s="2">
        <v>45764.0</v>
      </c>
      <c r="B7448" s="3" t="s">
        <v>57</v>
      </c>
      <c r="C7448" s="3" t="s">
        <v>85</v>
      </c>
      <c r="D7448" s="3" t="s">
        <v>68</v>
      </c>
      <c r="E7448" s="3" t="s">
        <v>59</v>
      </c>
      <c r="F7448" s="3" t="s">
        <v>13958</v>
      </c>
      <c r="G7448" s="3" t="s">
        <v>13959</v>
      </c>
      <c r="H7448" s="3"/>
    </row>
    <row r="7449" ht="15.75" customHeight="1">
      <c r="A7449" s="2">
        <v>45764.0</v>
      </c>
      <c r="B7449" s="3" t="s">
        <v>57</v>
      </c>
      <c r="C7449" s="3" t="s">
        <v>80</v>
      </c>
      <c r="D7449" s="3" t="s">
        <v>26</v>
      </c>
      <c r="E7449" s="3" t="s">
        <v>59</v>
      </c>
      <c r="F7449" s="3" t="s">
        <v>13960</v>
      </c>
      <c r="G7449" s="3" t="s">
        <v>13961</v>
      </c>
      <c r="H7449" s="3"/>
    </row>
    <row r="7450" ht="15.75" customHeight="1">
      <c r="A7450" s="2">
        <v>45764.0</v>
      </c>
      <c r="B7450" s="3" t="s">
        <v>57</v>
      </c>
      <c r="C7450" s="3" t="s">
        <v>80</v>
      </c>
      <c r="D7450" s="3" t="s">
        <v>9</v>
      </c>
      <c r="E7450" s="3" t="s">
        <v>20</v>
      </c>
      <c r="F7450" s="3" t="s">
        <v>13962</v>
      </c>
      <c r="G7450" s="3" t="s">
        <v>13963</v>
      </c>
      <c r="H7450" s="3"/>
    </row>
    <row r="7451" ht="15.75" customHeight="1">
      <c r="A7451" s="2">
        <v>45764.0</v>
      </c>
      <c r="B7451" s="3" t="s">
        <v>57</v>
      </c>
      <c r="C7451" s="3" t="s">
        <v>71</v>
      </c>
      <c r="D7451" s="3" t="s">
        <v>23</v>
      </c>
      <c r="E7451" s="3" t="s">
        <v>59</v>
      </c>
      <c r="F7451" s="3" t="s">
        <v>13964</v>
      </c>
      <c r="G7451" s="3" t="s">
        <v>13965</v>
      </c>
      <c r="H7451" s="3"/>
    </row>
    <row r="7452" ht="15.75" customHeight="1">
      <c r="A7452" s="2">
        <v>45764.0</v>
      </c>
      <c r="B7452" s="3" t="s">
        <v>57</v>
      </c>
      <c r="C7452" s="3" t="s">
        <v>58</v>
      </c>
      <c r="D7452" s="3" t="s">
        <v>68</v>
      </c>
      <c r="E7452" s="3" t="s">
        <v>59</v>
      </c>
      <c r="F7452" s="3" t="s">
        <v>13966</v>
      </c>
      <c r="G7452" s="3" t="s">
        <v>13967</v>
      </c>
      <c r="H7452" s="3"/>
    </row>
    <row r="7453" ht="15.75" customHeight="1">
      <c r="A7453" s="2">
        <v>45764.0</v>
      </c>
      <c r="B7453" s="3" t="s">
        <v>57</v>
      </c>
      <c r="C7453" s="3" t="s">
        <v>71</v>
      </c>
      <c r="D7453" s="3" t="s">
        <v>23</v>
      </c>
      <c r="E7453" s="3" t="s">
        <v>59</v>
      </c>
      <c r="F7453" s="3" t="s">
        <v>13968</v>
      </c>
      <c r="G7453" s="3" t="s">
        <v>13969</v>
      </c>
      <c r="H7453" s="3"/>
    </row>
    <row r="7454" ht="15.75" customHeight="1">
      <c r="A7454" s="2">
        <v>45764.0</v>
      </c>
      <c r="B7454" s="3" t="s">
        <v>57</v>
      </c>
      <c r="C7454" s="3" t="s">
        <v>71</v>
      </c>
      <c r="D7454" s="3" t="s">
        <v>26</v>
      </c>
      <c r="E7454" s="3" t="s">
        <v>59</v>
      </c>
      <c r="F7454" s="3" t="s">
        <v>13970</v>
      </c>
      <c r="G7454" s="3" t="s">
        <v>13971</v>
      </c>
      <c r="H7454" s="3"/>
    </row>
    <row r="7455" ht="15.75" customHeight="1">
      <c r="A7455" s="2">
        <v>45764.0</v>
      </c>
      <c r="B7455" s="3" t="s">
        <v>57</v>
      </c>
      <c r="C7455" s="4" t="s">
        <v>62</v>
      </c>
      <c r="D7455" s="3" t="s">
        <v>23</v>
      </c>
      <c r="E7455" s="3" t="s">
        <v>59</v>
      </c>
      <c r="F7455" s="3" t="s">
        <v>13972</v>
      </c>
      <c r="G7455" s="3" t="s">
        <v>13973</v>
      </c>
      <c r="H7455" s="3"/>
    </row>
    <row r="7456" ht="15.75" customHeight="1">
      <c r="A7456" s="2">
        <v>45764.0</v>
      </c>
      <c r="B7456" s="3" t="s">
        <v>57</v>
      </c>
      <c r="C7456" s="4" t="s">
        <v>62</v>
      </c>
      <c r="D7456" s="3" t="s">
        <v>19</v>
      </c>
      <c r="E7456" s="3" t="s">
        <v>59</v>
      </c>
      <c r="F7456" s="3" t="s">
        <v>13974</v>
      </c>
      <c r="G7456" s="3" t="s">
        <v>13975</v>
      </c>
      <c r="H7456" s="3"/>
    </row>
    <row r="7457" ht="15.75" customHeight="1">
      <c r="A7457" s="2">
        <v>45764.0</v>
      </c>
      <c r="B7457" s="3" t="s">
        <v>57</v>
      </c>
      <c r="C7457" s="4" t="s">
        <v>62</v>
      </c>
      <c r="D7457" s="3" t="s">
        <v>68</v>
      </c>
      <c r="E7457" s="3" t="s">
        <v>59</v>
      </c>
      <c r="F7457" s="3" t="s">
        <v>13976</v>
      </c>
      <c r="G7457" s="3" t="s">
        <v>13977</v>
      </c>
      <c r="H7457" s="3"/>
    </row>
    <row r="7458" ht="15.75" customHeight="1">
      <c r="A7458" s="2">
        <v>45764.0</v>
      </c>
      <c r="B7458" s="3" t="s">
        <v>57</v>
      </c>
      <c r="C7458" s="3" t="s">
        <v>58</v>
      </c>
      <c r="D7458" s="3" t="s">
        <v>9</v>
      </c>
      <c r="E7458" s="3" t="s">
        <v>59</v>
      </c>
      <c r="F7458" s="3" t="s">
        <v>13978</v>
      </c>
      <c r="G7458" s="3" t="s">
        <v>13979</v>
      </c>
      <c r="H7458" s="3"/>
    </row>
    <row r="7459" ht="15.75" customHeight="1">
      <c r="A7459" s="2">
        <v>45764.0</v>
      </c>
      <c r="B7459" s="3" t="s">
        <v>57</v>
      </c>
      <c r="C7459" s="3" t="s">
        <v>58</v>
      </c>
      <c r="D7459" s="3" t="s">
        <v>23</v>
      </c>
      <c r="E7459" s="3" t="s">
        <v>59</v>
      </c>
      <c r="F7459" s="3" t="s">
        <v>13980</v>
      </c>
      <c r="G7459" s="3" t="s">
        <v>13981</v>
      </c>
      <c r="H7459" s="3"/>
    </row>
    <row r="7460" ht="15.75" customHeight="1">
      <c r="A7460" s="2">
        <v>45764.0</v>
      </c>
      <c r="B7460" s="3" t="s">
        <v>57</v>
      </c>
      <c r="C7460" s="3" t="s">
        <v>71</v>
      </c>
      <c r="D7460" s="3" t="s">
        <v>38</v>
      </c>
      <c r="E7460" s="3" t="s">
        <v>59</v>
      </c>
      <c r="F7460" s="3" t="s">
        <v>13982</v>
      </c>
      <c r="G7460" s="3" t="s">
        <v>13983</v>
      </c>
      <c r="H7460" s="3"/>
    </row>
    <row r="7461" ht="15.75" customHeight="1">
      <c r="A7461" s="2">
        <v>45764.0</v>
      </c>
      <c r="B7461" s="3" t="s">
        <v>13</v>
      </c>
      <c r="C7461" s="3" t="s">
        <v>14</v>
      </c>
      <c r="D7461" s="3" t="s">
        <v>38</v>
      </c>
      <c r="E7461" s="3" t="s">
        <v>59</v>
      </c>
      <c r="F7461" s="3" t="s">
        <v>13984</v>
      </c>
      <c r="G7461" s="3" t="s">
        <v>13985</v>
      </c>
      <c r="H7461" s="3"/>
    </row>
    <row r="7462" ht="15.75" customHeight="1">
      <c r="A7462" s="2">
        <v>45764.0</v>
      </c>
      <c r="B7462" s="3" t="s">
        <v>13</v>
      </c>
      <c r="C7462" s="3" t="s">
        <v>29</v>
      </c>
      <c r="D7462" s="3" t="s">
        <v>38</v>
      </c>
      <c r="E7462" s="3" t="s">
        <v>59</v>
      </c>
      <c r="F7462" s="3" t="s">
        <v>13986</v>
      </c>
      <c r="G7462" s="3" t="s">
        <v>13987</v>
      </c>
      <c r="H7462" s="3"/>
    </row>
    <row r="7463" ht="15.75" customHeight="1">
      <c r="A7463" s="2">
        <v>45764.0</v>
      </c>
      <c r="B7463" s="3" t="s">
        <v>92</v>
      </c>
      <c r="C7463" s="3" t="s">
        <v>93</v>
      </c>
      <c r="D7463" s="3" t="s">
        <v>63</v>
      </c>
      <c r="E7463" s="3" t="s">
        <v>59</v>
      </c>
      <c r="F7463" s="3" t="s">
        <v>13988</v>
      </c>
      <c r="G7463" s="3" t="s">
        <v>11311</v>
      </c>
      <c r="H7463" s="3"/>
    </row>
    <row r="7464" ht="15.75" customHeight="1">
      <c r="A7464" s="2">
        <v>45764.0</v>
      </c>
      <c r="B7464" s="3" t="s">
        <v>13</v>
      </c>
      <c r="C7464" s="3" t="s">
        <v>14</v>
      </c>
      <c r="D7464" s="3" t="s">
        <v>19</v>
      </c>
      <c r="E7464" s="3" t="s">
        <v>20</v>
      </c>
      <c r="F7464" s="3" t="s">
        <v>13989</v>
      </c>
      <c r="G7464" s="3" t="s">
        <v>13990</v>
      </c>
      <c r="H7464" s="3"/>
    </row>
    <row r="7465" ht="15.75" customHeight="1">
      <c r="A7465" s="2">
        <v>45764.0</v>
      </c>
      <c r="B7465" s="3" t="s">
        <v>7</v>
      </c>
      <c r="C7465" s="3" t="s">
        <v>8</v>
      </c>
      <c r="D7465" s="3" t="s">
        <v>34</v>
      </c>
      <c r="E7465" s="3" t="s">
        <v>101</v>
      </c>
      <c r="F7465" s="3" t="s">
        <v>13991</v>
      </c>
      <c r="G7465" s="3" t="s">
        <v>13992</v>
      </c>
      <c r="H7465" s="3"/>
    </row>
    <row r="7466" ht="15.75" customHeight="1">
      <c r="A7466" s="2">
        <v>45764.0</v>
      </c>
      <c r="B7466" s="3" t="s">
        <v>7</v>
      </c>
      <c r="C7466" s="3" t="s">
        <v>8</v>
      </c>
      <c r="D7466" s="3" t="s">
        <v>9</v>
      </c>
      <c r="E7466" s="3" t="s">
        <v>109</v>
      </c>
      <c r="F7466" s="3" t="s">
        <v>13993</v>
      </c>
      <c r="G7466" s="3" t="s">
        <v>13994</v>
      </c>
      <c r="H7466" s="3"/>
    </row>
    <row r="7467" ht="15.75" customHeight="1">
      <c r="A7467" s="2">
        <v>45764.0</v>
      </c>
      <c r="B7467" s="3" t="s">
        <v>7</v>
      </c>
      <c r="C7467" s="3" t="s">
        <v>8</v>
      </c>
      <c r="D7467" s="3" t="s">
        <v>23</v>
      </c>
      <c r="E7467" s="3" t="s">
        <v>20</v>
      </c>
      <c r="F7467" s="3" t="s">
        <v>12439</v>
      </c>
      <c r="G7467" s="3" t="s">
        <v>13995</v>
      </c>
      <c r="H7467" s="3"/>
    </row>
    <row r="7468" ht="15.75" customHeight="1">
      <c r="A7468" s="2">
        <v>45764.0</v>
      </c>
      <c r="B7468" s="3" t="s">
        <v>7</v>
      </c>
      <c r="C7468" s="3" t="s">
        <v>106</v>
      </c>
      <c r="D7468" s="3" t="s">
        <v>34</v>
      </c>
      <c r="E7468" s="3" t="s">
        <v>15</v>
      </c>
      <c r="F7468" s="3" t="s">
        <v>13996</v>
      </c>
      <c r="G7468" s="3" t="s">
        <v>13997</v>
      </c>
      <c r="H7468" s="3"/>
    </row>
    <row r="7469" ht="15.75" customHeight="1">
      <c r="A7469" s="2">
        <v>45764.0</v>
      </c>
      <c r="B7469" s="3" t="s">
        <v>7</v>
      </c>
      <c r="C7469" s="3" t="s">
        <v>106</v>
      </c>
      <c r="D7469" s="3" t="s">
        <v>63</v>
      </c>
      <c r="E7469" s="3" t="s">
        <v>59</v>
      </c>
      <c r="F7469" s="3" t="s">
        <v>13998</v>
      </c>
      <c r="G7469" s="3" t="s">
        <v>13999</v>
      </c>
      <c r="H7469" s="3"/>
    </row>
    <row r="7470" ht="15.75" customHeight="1">
      <c r="A7470" s="2">
        <v>45764.0</v>
      </c>
      <c r="B7470" s="3" t="s">
        <v>7</v>
      </c>
      <c r="C7470" s="3" t="s">
        <v>106</v>
      </c>
      <c r="D7470" s="3" t="s">
        <v>63</v>
      </c>
      <c r="E7470" s="3" t="s">
        <v>20</v>
      </c>
      <c r="F7470" s="3" t="s">
        <v>14000</v>
      </c>
      <c r="G7470" s="3" t="s">
        <v>9502</v>
      </c>
      <c r="H7470" s="3"/>
    </row>
    <row r="7471" ht="15.75" customHeight="1">
      <c r="A7471" s="2">
        <v>45764.0</v>
      </c>
      <c r="B7471" s="3" t="s">
        <v>7</v>
      </c>
      <c r="C7471" s="3" t="s">
        <v>118</v>
      </c>
      <c r="D7471" s="3" t="s">
        <v>9</v>
      </c>
      <c r="E7471" s="3" t="s">
        <v>101</v>
      </c>
      <c r="F7471" s="3" t="s">
        <v>14001</v>
      </c>
      <c r="G7471" s="3" t="s">
        <v>14002</v>
      </c>
      <c r="H7471" s="3"/>
    </row>
    <row r="7472" ht="15.75" customHeight="1">
      <c r="A7472" s="2">
        <v>45764.0</v>
      </c>
      <c r="B7472" s="3" t="s">
        <v>7</v>
      </c>
      <c r="C7472" s="3" t="s">
        <v>126</v>
      </c>
      <c r="D7472" s="3" t="s">
        <v>19</v>
      </c>
      <c r="E7472" s="3" t="s">
        <v>20</v>
      </c>
      <c r="F7472" s="3" t="s">
        <v>10439</v>
      </c>
      <c r="G7472" s="3" t="s">
        <v>13038</v>
      </c>
      <c r="H7472" s="3"/>
    </row>
    <row r="7473" ht="15.75" customHeight="1">
      <c r="A7473" s="2">
        <v>45764.0</v>
      </c>
      <c r="B7473" s="3" t="s">
        <v>7</v>
      </c>
      <c r="C7473" s="3" t="s">
        <v>126</v>
      </c>
      <c r="D7473" s="3" t="s">
        <v>34</v>
      </c>
      <c r="E7473" s="3" t="s">
        <v>109</v>
      </c>
      <c r="F7473" s="3" t="s">
        <v>14003</v>
      </c>
      <c r="G7473" s="3" t="s">
        <v>14004</v>
      </c>
      <c r="H7473" s="3"/>
    </row>
    <row r="7474" ht="15.75" customHeight="1">
      <c r="A7474" s="2">
        <v>45764.0</v>
      </c>
      <c r="B7474" s="3" t="s">
        <v>7</v>
      </c>
      <c r="C7474" s="3" t="s">
        <v>126</v>
      </c>
      <c r="D7474" s="3" t="s">
        <v>63</v>
      </c>
      <c r="E7474" s="3" t="s">
        <v>59</v>
      </c>
      <c r="F7474" s="3" t="s">
        <v>1985</v>
      </c>
      <c r="G7474" s="3" t="s">
        <v>14005</v>
      </c>
      <c r="H7474" s="3"/>
    </row>
    <row r="7475" ht="15.75" customHeight="1">
      <c r="A7475" s="2">
        <v>45764.0</v>
      </c>
      <c r="B7475" s="3" t="s">
        <v>7</v>
      </c>
      <c r="C7475" s="3" t="s">
        <v>131</v>
      </c>
      <c r="D7475" s="3" t="s">
        <v>34</v>
      </c>
      <c r="E7475" s="3" t="s">
        <v>101</v>
      </c>
      <c r="F7475" s="3" t="s">
        <v>14006</v>
      </c>
      <c r="G7475" s="3" t="s">
        <v>8837</v>
      </c>
      <c r="H7475" s="3"/>
    </row>
    <row r="7476" ht="15.75" customHeight="1">
      <c r="A7476" s="2">
        <v>45764.0</v>
      </c>
      <c r="B7476" s="3" t="s">
        <v>7</v>
      </c>
      <c r="C7476" s="3" t="s">
        <v>131</v>
      </c>
      <c r="D7476" s="3" t="s">
        <v>23</v>
      </c>
      <c r="E7476" s="3" t="s">
        <v>20</v>
      </c>
      <c r="F7476" s="3" t="s">
        <v>14007</v>
      </c>
      <c r="G7476" s="3" t="s">
        <v>14008</v>
      </c>
      <c r="H7476" s="3"/>
    </row>
    <row r="7477" ht="15.75" customHeight="1">
      <c r="A7477" s="2">
        <v>45764.0</v>
      </c>
      <c r="B7477" s="3" t="s">
        <v>7</v>
      </c>
      <c r="C7477" s="3" t="s">
        <v>131</v>
      </c>
      <c r="D7477" s="3" t="s">
        <v>63</v>
      </c>
      <c r="E7477" s="3" t="s">
        <v>20</v>
      </c>
      <c r="F7477" s="3" t="s">
        <v>14009</v>
      </c>
      <c r="G7477" s="3" t="s">
        <v>14010</v>
      </c>
      <c r="H7477" s="3"/>
    </row>
    <row r="7478" ht="15.75" customHeight="1">
      <c r="A7478" s="2">
        <v>45764.0</v>
      </c>
      <c r="B7478" s="3" t="s">
        <v>92</v>
      </c>
      <c r="C7478" s="3" t="s">
        <v>158</v>
      </c>
      <c r="D7478" s="3" t="s">
        <v>23</v>
      </c>
      <c r="E7478" s="3" t="s">
        <v>59</v>
      </c>
      <c r="F7478" s="3" t="s">
        <v>14011</v>
      </c>
      <c r="G7478" s="3" t="s">
        <v>14012</v>
      </c>
      <c r="H7478" s="3"/>
    </row>
    <row r="7479" ht="15.75" customHeight="1">
      <c r="A7479" s="2">
        <v>45764.0</v>
      </c>
      <c r="B7479" s="3" t="s">
        <v>7</v>
      </c>
      <c r="C7479" s="3" t="s">
        <v>118</v>
      </c>
      <c r="D7479" s="3" t="s">
        <v>26</v>
      </c>
      <c r="E7479" s="3" t="s">
        <v>10</v>
      </c>
      <c r="F7479" s="3" t="s">
        <v>14013</v>
      </c>
      <c r="G7479" s="3" t="s">
        <v>14014</v>
      </c>
      <c r="H7479" s="3"/>
    </row>
    <row r="7480" ht="15.75" customHeight="1">
      <c r="A7480" s="2">
        <v>45764.0</v>
      </c>
      <c r="B7480" s="3" t="s">
        <v>92</v>
      </c>
      <c r="C7480" s="3" t="s">
        <v>158</v>
      </c>
      <c r="D7480" s="3" t="s">
        <v>26</v>
      </c>
      <c r="E7480" s="3" t="s">
        <v>15</v>
      </c>
      <c r="F7480" s="3" t="s">
        <v>14015</v>
      </c>
      <c r="G7480" s="3" t="s">
        <v>7719</v>
      </c>
      <c r="H7480" s="3"/>
    </row>
    <row r="7481" ht="15.75" customHeight="1">
      <c r="A7481" s="2">
        <v>45764.0</v>
      </c>
      <c r="B7481" s="3" t="s">
        <v>92</v>
      </c>
      <c r="C7481" s="3" t="s">
        <v>158</v>
      </c>
      <c r="D7481" s="3" t="s">
        <v>19</v>
      </c>
      <c r="E7481" s="3" t="s">
        <v>20</v>
      </c>
      <c r="F7481" s="3" t="s">
        <v>14016</v>
      </c>
      <c r="G7481" s="3" t="s">
        <v>14017</v>
      </c>
      <c r="H7481" s="3"/>
    </row>
    <row r="7482" ht="15.75" customHeight="1">
      <c r="A7482" s="2">
        <v>45764.0</v>
      </c>
      <c r="B7482" s="3" t="s">
        <v>92</v>
      </c>
      <c r="C7482" s="3" t="s">
        <v>93</v>
      </c>
      <c r="D7482" s="3" t="s">
        <v>34</v>
      </c>
      <c r="E7482" s="3" t="s">
        <v>15</v>
      </c>
      <c r="F7482" s="3" t="s">
        <v>14018</v>
      </c>
      <c r="G7482" s="3" t="s">
        <v>14019</v>
      </c>
      <c r="H7482" s="3"/>
    </row>
    <row r="7483" ht="15.75" customHeight="1">
      <c r="A7483" s="2">
        <v>45764.0</v>
      </c>
      <c r="B7483" s="3" t="s">
        <v>92</v>
      </c>
      <c r="C7483" s="3" t="s">
        <v>98</v>
      </c>
      <c r="D7483" s="3" t="s">
        <v>19</v>
      </c>
      <c r="E7483" s="3" t="s">
        <v>20</v>
      </c>
      <c r="F7483" s="3" t="s">
        <v>14020</v>
      </c>
      <c r="G7483" s="3" t="s">
        <v>14021</v>
      </c>
      <c r="H7483" s="3"/>
    </row>
    <row r="7484" ht="15.75" customHeight="1">
      <c r="A7484" s="2">
        <v>45764.0</v>
      </c>
      <c r="B7484" s="3" t="s">
        <v>92</v>
      </c>
      <c r="C7484" s="3" t="s">
        <v>98</v>
      </c>
      <c r="D7484" s="3" t="s">
        <v>38</v>
      </c>
      <c r="E7484" s="3" t="s">
        <v>20</v>
      </c>
      <c r="F7484" s="3" t="s">
        <v>3782</v>
      </c>
      <c r="G7484" s="3" t="s">
        <v>14022</v>
      </c>
      <c r="H7484" s="3"/>
    </row>
    <row r="7485" ht="15.75" customHeight="1">
      <c r="A7485" s="2">
        <v>45764.0</v>
      </c>
      <c r="B7485" s="3" t="s">
        <v>92</v>
      </c>
      <c r="C7485" s="3" t="s">
        <v>98</v>
      </c>
      <c r="D7485" s="3" t="s">
        <v>63</v>
      </c>
      <c r="E7485" s="3" t="s">
        <v>101</v>
      </c>
      <c r="F7485" s="3" t="s">
        <v>14023</v>
      </c>
      <c r="G7485" s="3" t="s">
        <v>9807</v>
      </c>
      <c r="H7485" s="3"/>
    </row>
    <row r="7486" ht="15.75" customHeight="1">
      <c r="A7486" s="2">
        <v>45764.0</v>
      </c>
      <c r="B7486" s="3" t="s">
        <v>92</v>
      </c>
      <c r="C7486" s="3" t="s">
        <v>98</v>
      </c>
      <c r="D7486" s="3" t="s">
        <v>26</v>
      </c>
      <c r="E7486" s="3" t="s">
        <v>20</v>
      </c>
      <c r="F7486" s="3" t="s">
        <v>3552</v>
      </c>
      <c r="G7486" s="3" t="s">
        <v>14024</v>
      </c>
      <c r="H7486" s="3"/>
    </row>
    <row r="7487" ht="15.75" customHeight="1">
      <c r="A7487" s="2">
        <v>45764.0</v>
      </c>
      <c r="B7487" s="3" t="s">
        <v>92</v>
      </c>
      <c r="C7487" s="3" t="s">
        <v>144</v>
      </c>
      <c r="D7487" s="3" t="s">
        <v>68</v>
      </c>
      <c r="E7487" s="3" t="s">
        <v>20</v>
      </c>
      <c r="F7487" s="3" t="s">
        <v>2468</v>
      </c>
      <c r="G7487" s="3" t="s">
        <v>14025</v>
      </c>
      <c r="H7487" s="3"/>
    </row>
    <row r="7488" ht="15.75" customHeight="1">
      <c r="A7488" s="2">
        <v>45764.0</v>
      </c>
      <c r="B7488" s="3" t="s">
        <v>92</v>
      </c>
      <c r="C7488" s="3" t="s">
        <v>93</v>
      </c>
      <c r="D7488" s="3" t="s">
        <v>9</v>
      </c>
      <c r="E7488" s="3" t="s">
        <v>15</v>
      </c>
      <c r="F7488" s="3" t="s">
        <v>14026</v>
      </c>
      <c r="G7488" s="3" t="s">
        <v>14027</v>
      </c>
      <c r="H7488" s="3"/>
    </row>
    <row r="7489" ht="15.75" customHeight="1">
      <c r="A7489" s="2">
        <v>45764.0</v>
      </c>
      <c r="B7489" s="3" t="s">
        <v>92</v>
      </c>
      <c r="C7489" s="3" t="s">
        <v>144</v>
      </c>
      <c r="D7489" s="3" t="s">
        <v>38</v>
      </c>
      <c r="E7489" s="3" t="s">
        <v>20</v>
      </c>
      <c r="F7489" s="3" t="s">
        <v>14028</v>
      </c>
      <c r="G7489" s="3" t="s">
        <v>14029</v>
      </c>
      <c r="H7489" s="3"/>
    </row>
    <row r="7490" ht="15.75" customHeight="1">
      <c r="A7490" s="2">
        <v>45764.0</v>
      </c>
      <c r="B7490" s="3" t="s">
        <v>92</v>
      </c>
      <c r="C7490" s="4" t="s">
        <v>149</v>
      </c>
      <c r="D7490" s="3" t="s">
        <v>34</v>
      </c>
      <c r="E7490" s="3" t="s">
        <v>15</v>
      </c>
      <c r="F7490" s="3" t="s">
        <v>14030</v>
      </c>
      <c r="G7490" s="3" t="s">
        <v>14031</v>
      </c>
      <c r="H7490" s="3"/>
    </row>
    <row r="7491" ht="15.75" customHeight="1">
      <c r="A7491" s="2">
        <v>45764.0</v>
      </c>
      <c r="B7491" s="3" t="s">
        <v>92</v>
      </c>
      <c r="C7491" s="4" t="s">
        <v>149</v>
      </c>
      <c r="D7491" s="3" t="s">
        <v>38</v>
      </c>
      <c r="E7491" s="3" t="s">
        <v>20</v>
      </c>
      <c r="F7491" s="3" t="s">
        <v>14032</v>
      </c>
      <c r="G7491" s="3" t="s">
        <v>14033</v>
      </c>
      <c r="H7491" s="3"/>
    </row>
    <row r="7492" ht="15.75" customHeight="1">
      <c r="A7492" s="2">
        <v>45764.0</v>
      </c>
      <c r="B7492" s="3" t="s">
        <v>92</v>
      </c>
      <c r="C7492" s="4" t="s">
        <v>149</v>
      </c>
      <c r="D7492" s="3" t="s">
        <v>34</v>
      </c>
      <c r="E7492" s="3" t="s">
        <v>15</v>
      </c>
      <c r="F7492" s="3" t="s">
        <v>14034</v>
      </c>
      <c r="G7492" s="3" t="s">
        <v>14035</v>
      </c>
      <c r="H7492" s="3"/>
    </row>
    <row r="7493" ht="15.75" customHeight="1">
      <c r="A7493" s="2">
        <v>45764.0</v>
      </c>
      <c r="B7493" s="3" t="s">
        <v>92</v>
      </c>
      <c r="C7493" s="4" t="s">
        <v>149</v>
      </c>
      <c r="D7493" s="3" t="s">
        <v>34</v>
      </c>
      <c r="E7493" s="3" t="s">
        <v>15</v>
      </c>
      <c r="F7493" s="3" t="s">
        <v>14036</v>
      </c>
      <c r="G7493" s="3" t="s">
        <v>11549</v>
      </c>
      <c r="H7493" s="3"/>
    </row>
    <row r="7494" ht="15.75" customHeight="1">
      <c r="A7494" s="2">
        <v>45764.0</v>
      </c>
      <c r="B7494" s="3" t="s">
        <v>92</v>
      </c>
      <c r="C7494" s="3" t="s">
        <v>158</v>
      </c>
      <c r="D7494" s="3" t="s">
        <v>9</v>
      </c>
      <c r="E7494" s="3" t="s">
        <v>15</v>
      </c>
      <c r="F7494" s="3" t="s">
        <v>14037</v>
      </c>
      <c r="G7494" s="3" t="s">
        <v>14038</v>
      </c>
      <c r="H7494" s="3"/>
    </row>
    <row r="7495" ht="15.75" customHeight="1">
      <c r="A7495" s="2">
        <v>45764.0</v>
      </c>
      <c r="B7495" s="3" t="s">
        <v>92</v>
      </c>
      <c r="C7495" s="3" t="s">
        <v>144</v>
      </c>
      <c r="D7495" s="3" t="s">
        <v>63</v>
      </c>
      <c r="E7495" s="3" t="s">
        <v>101</v>
      </c>
      <c r="F7495" s="3" t="s">
        <v>14039</v>
      </c>
      <c r="G7495" s="3" t="s">
        <v>14040</v>
      </c>
      <c r="H7495" s="3"/>
    </row>
    <row r="7496" ht="15.75" customHeight="1">
      <c r="A7496" s="2">
        <v>45765.0</v>
      </c>
      <c r="B7496" s="3" t="s">
        <v>13</v>
      </c>
      <c r="C7496" s="3" t="s">
        <v>169</v>
      </c>
      <c r="D7496" s="3" t="s">
        <v>63</v>
      </c>
      <c r="E7496" s="3" t="s">
        <v>20</v>
      </c>
      <c r="F7496" s="3" t="s">
        <v>3062</v>
      </c>
      <c r="G7496" s="3" t="s">
        <v>14041</v>
      </c>
      <c r="H7496" s="3"/>
    </row>
    <row r="7497" ht="15.75" customHeight="1">
      <c r="A7497" s="2">
        <v>45765.0</v>
      </c>
      <c r="B7497" s="3" t="s">
        <v>13</v>
      </c>
      <c r="C7497" s="3" t="s">
        <v>169</v>
      </c>
      <c r="D7497" s="3" t="s">
        <v>68</v>
      </c>
      <c r="E7497" s="3" t="s">
        <v>59</v>
      </c>
      <c r="F7497" s="3" t="s">
        <v>14042</v>
      </c>
      <c r="G7497" s="3" t="s">
        <v>14043</v>
      </c>
      <c r="H7497" s="3"/>
    </row>
    <row r="7498" ht="15.75" customHeight="1">
      <c r="A7498" s="2">
        <v>45765.0</v>
      </c>
      <c r="B7498" s="3" t="s">
        <v>13</v>
      </c>
      <c r="C7498" s="3" t="s">
        <v>37</v>
      </c>
      <c r="D7498" s="3" t="s">
        <v>9</v>
      </c>
      <c r="E7498" s="3" t="s">
        <v>20</v>
      </c>
      <c r="F7498" s="3" t="s">
        <v>14044</v>
      </c>
      <c r="G7498" s="3" t="s">
        <v>14045</v>
      </c>
      <c r="H7498" s="3"/>
    </row>
    <row r="7499" ht="15.75" customHeight="1">
      <c r="A7499" s="2">
        <v>45765.0</v>
      </c>
      <c r="B7499" s="3" t="s">
        <v>13</v>
      </c>
      <c r="C7499" s="3" t="s">
        <v>37</v>
      </c>
      <c r="D7499" s="3" t="s">
        <v>68</v>
      </c>
      <c r="E7499" s="3" t="s">
        <v>59</v>
      </c>
      <c r="F7499" s="3" t="s">
        <v>14046</v>
      </c>
      <c r="G7499" s="3" t="s">
        <v>14047</v>
      </c>
      <c r="H7499" s="3"/>
    </row>
    <row r="7500" ht="15.75" customHeight="1">
      <c r="A7500" s="2">
        <v>45765.0</v>
      </c>
      <c r="B7500" s="3" t="s">
        <v>13</v>
      </c>
      <c r="C7500" s="3" t="s">
        <v>37</v>
      </c>
      <c r="D7500" s="3" t="s">
        <v>23</v>
      </c>
      <c r="E7500" s="3" t="s">
        <v>59</v>
      </c>
      <c r="F7500" s="3" t="s">
        <v>14048</v>
      </c>
      <c r="G7500" s="3" t="s">
        <v>14049</v>
      </c>
      <c r="H7500" s="3"/>
    </row>
    <row r="7501" ht="15.75" customHeight="1">
      <c r="A7501" s="2">
        <v>45765.0</v>
      </c>
      <c r="B7501" s="3" t="s">
        <v>13</v>
      </c>
      <c r="C7501" s="3" t="s">
        <v>29</v>
      </c>
      <c r="D7501" s="3" t="s">
        <v>34</v>
      </c>
      <c r="E7501" s="3" t="s">
        <v>20</v>
      </c>
      <c r="F7501" s="3" t="s">
        <v>14050</v>
      </c>
      <c r="G7501" s="3" t="s">
        <v>3478</v>
      </c>
      <c r="H7501" s="3"/>
    </row>
    <row r="7502" ht="15.75" customHeight="1">
      <c r="A7502" s="2">
        <v>45765.0</v>
      </c>
      <c r="B7502" s="3" t="s">
        <v>13</v>
      </c>
      <c r="C7502" s="3" t="s">
        <v>29</v>
      </c>
      <c r="D7502" s="3" t="s">
        <v>34</v>
      </c>
      <c r="E7502" s="3" t="s">
        <v>20</v>
      </c>
      <c r="F7502" s="3" t="s">
        <v>14051</v>
      </c>
      <c r="G7502" s="3" t="s">
        <v>14052</v>
      </c>
      <c r="H7502" s="3"/>
    </row>
    <row r="7503" ht="15.75" customHeight="1">
      <c r="A7503" s="2">
        <v>45765.0</v>
      </c>
      <c r="B7503" s="3" t="s">
        <v>13</v>
      </c>
      <c r="C7503" s="3" t="s">
        <v>18</v>
      </c>
      <c r="D7503" s="3" t="s">
        <v>63</v>
      </c>
      <c r="E7503" s="3" t="s">
        <v>59</v>
      </c>
      <c r="F7503" s="3" t="s">
        <v>14053</v>
      </c>
      <c r="G7503" s="3" t="s">
        <v>14054</v>
      </c>
      <c r="H7503" s="3"/>
    </row>
    <row r="7504" ht="15.75" customHeight="1">
      <c r="A7504" s="2">
        <v>45765.0</v>
      </c>
      <c r="B7504" s="3" t="s">
        <v>13</v>
      </c>
      <c r="C7504" s="3" t="s">
        <v>29</v>
      </c>
      <c r="D7504" s="3" t="s">
        <v>9</v>
      </c>
      <c r="E7504" s="3" t="s">
        <v>20</v>
      </c>
      <c r="F7504" s="3" t="s">
        <v>11954</v>
      </c>
      <c r="G7504" s="3" t="s">
        <v>6906</v>
      </c>
      <c r="H7504" s="3"/>
    </row>
    <row r="7505" ht="15.75" customHeight="1">
      <c r="A7505" s="2">
        <v>45765.0</v>
      </c>
      <c r="B7505" s="3" t="s">
        <v>13</v>
      </c>
      <c r="C7505" s="3" t="s">
        <v>29</v>
      </c>
      <c r="D7505" s="3" t="s">
        <v>38</v>
      </c>
      <c r="E7505" s="3" t="s">
        <v>59</v>
      </c>
      <c r="F7505" s="3" t="s">
        <v>14055</v>
      </c>
      <c r="G7505" s="3" t="s">
        <v>14056</v>
      </c>
      <c r="H7505" s="3"/>
    </row>
    <row r="7506" ht="15.75" customHeight="1">
      <c r="A7506" s="2">
        <v>45765.0</v>
      </c>
      <c r="B7506" s="3" t="s">
        <v>13</v>
      </c>
      <c r="C7506" s="3" t="s">
        <v>18</v>
      </c>
      <c r="D7506" s="3" t="s">
        <v>34</v>
      </c>
      <c r="E7506" s="3" t="s">
        <v>20</v>
      </c>
      <c r="F7506" s="3" t="s">
        <v>14057</v>
      </c>
      <c r="G7506" s="3" t="s">
        <v>5737</v>
      </c>
      <c r="H7506" s="3"/>
    </row>
    <row r="7507" ht="15.75" customHeight="1">
      <c r="A7507" s="2">
        <v>45765.0</v>
      </c>
      <c r="B7507" s="3" t="s">
        <v>13</v>
      </c>
      <c r="C7507" s="3" t="s">
        <v>18</v>
      </c>
      <c r="D7507" s="3" t="s">
        <v>38</v>
      </c>
      <c r="E7507" s="3" t="s">
        <v>20</v>
      </c>
      <c r="F7507" s="3" t="s">
        <v>14058</v>
      </c>
      <c r="G7507" s="3" t="s">
        <v>14059</v>
      </c>
      <c r="H7507" s="3"/>
    </row>
    <row r="7508" ht="15.75" customHeight="1">
      <c r="A7508" s="2">
        <v>45765.0</v>
      </c>
      <c r="B7508" s="3" t="s">
        <v>13</v>
      </c>
      <c r="C7508" s="3" t="s">
        <v>14</v>
      </c>
      <c r="D7508" s="3" t="s">
        <v>68</v>
      </c>
      <c r="E7508" s="3" t="s">
        <v>59</v>
      </c>
      <c r="F7508" s="3" t="s">
        <v>14060</v>
      </c>
      <c r="G7508" s="3" t="s">
        <v>14061</v>
      </c>
      <c r="H7508" s="3"/>
    </row>
    <row r="7509" ht="15.75" customHeight="1">
      <c r="A7509" s="2">
        <v>45765.0</v>
      </c>
      <c r="B7509" s="3" t="s">
        <v>13</v>
      </c>
      <c r="C7509" s="3" t="s">
        <v>14</v>
      </c>
      <c r="D7509" s="3" t="s">
        <v>19</v>
      </c>
      <c r="E7509" s="3" t="s">
        <v>59</v>
      </c>
      <c r="F7509" s="3" t="s">
        <v>14062</v>
      </c>
      <c r="G7509" s="3" t="s">
        <v>14063</v>
      </c>
      <c r="H7509" s="3"/>
    </row>
    <row r="7510" ht="15.75" customHeight="1">
      <c r="A7510" s="2">
        <v>45765.0</v>
      </c>
      <c r="B7510" s="3" t="s">
        <v>13</v>
      </c>
      <c r="C7510" s="3" t="s">
        <v>29</v>
      </c>
      <c r="D7510" s="3" t="s">
        <v>63</v>
      </c>
      <c r="E7510" s="3" t="s">
        <v>20</v>
      </c>
      <c r="F7510" s="3" t="s">
        <v>14064</v>
      </c>
      <c r="G7510" s="3" t="s">
        <v>14065</v>
      </c>
      <c r="H7510" s="3"/>
    </row>
    <row r="7511" ht="15.75" customHeight="1">
      <c r="A7511" s="2">
        <v>45765.0</v>
      </c>
      <c r="B7511" s="3" t="s">
        <v>13</v>
      </c>
      <c r="C7511" s="3" t="s">
        <v>169</v>
      </c>
      <c r="D7511" s="3" t="s">
        <v>26</v>
      </c>
      <c r="E7511" s="3" t="s">
        <v>20</v>
      </c>
      <c r="F7511" s="3" t="s">
        <v>14066</v>
      </c>
      <c r="G7511" s="3" t="s">
        <v>13605</v>
      </c>
      <c r="H7511" s="3"/>
    </row>
    <row r="7512" ht="15.75" customHeight="1">
      <c r="A7512" s="2">
        <v>45765.0</v>
      </c>
      <c r="B7512" s="3" t="s">
        <v>57</v>
      </c>
      <c r="C7512" s="3" t="s">
        <v>85</v>
      </c>
      <c r="D7512" s="3" t="s">
        <v>9</v>
      </c>
      <c r="E7512" s="3" t="s">
        <v>20</v>
      </c>
      <c r="F7512" s="3" t="s">
        <v>14067</v>
      </c>
      <c r="G7512" s="3" t="s">
        <v>14068</v>
      </c>
      <c r="H7512" s="3"/>
    </row>
    <row r="7513" ht="15.75" customHeight="1">
      <c r="A7513" s="2">
        <v>45765.0</v>
      </c>
      <c r="B7513" s="3" t="s">
        <v>57</v>
      </c>
      <c r="C7513" s="3" t="s">
        <v>58</v>
      </c>
      <c r="D7513" s="3" t="s">
        <v>26</v>
      </c>
      <c r="E7513" s="3" t="s">
        <v>59</v>
      </c>
      <c r="F7513" s="3" t="s">
        <v>14069</v>
      </c>
      <c r="G7513" s="3" t="s">
        <v>14070</v>
      </c>
      <c r="H7513" s="3"/>
    </row>
    <row r="7514" ht="15.75" customHeight="1">
      <c r="A7514" s="2">
        <v>45765.0</v>
      </c>
      <c r="B7514" s="3" t="s">
        <v>13</v>
      </c>
      <c r="C7514" s="3" t="s">
        <v>14</v>
      </c>
      <c r="D7514" s="3" t="s">
        <v>34</v>
      </c>
      <c r="E7514" s="3" t="s">
        <v>20</v>
      </c>
      <c r="F7514" s="3" t="s">
        <v>14071</v>
      </c>
      <c r="G7514" s="3" t="s">
        <v>14072</v>
      </c>
      <c r="H7514" s="3"/>
    </row>
    <row r="7515" ht="15.75" customHeight="1">
      <c r="A7515" s="2">
        <v>45765.0</v>
      </c>
      <c r="B7515" s="3" t="s">
        <v>57</v>
      </c>
      <c r="C7515" s="3" t="s">
        <v>85</v>
      </c>
      <c r="D7515" s="3" t="s">
        <v>63</v>
      </c>
      <c r="E7515" s="3" t="s">
        <v>59</v>
      </c>
      <c r="F7515" s="3" t="s">
        <v>14073</v>
      </c>
      <c r="G7515" s="3" t="s">
        <v>14074</v>
      </c>
      <c r="H7515" s="3"/>
    </row>
    <row r="7516" ht="15.75" customHeight="1">
      <c r="A7516" s="2">
        <v>45765.0</v>
      </c>
      <c r="B7516" s="3" t="s">
        <v>57</v>
      </c>
      <c r="C7516" s="3" t="s">
        <v>85</v>
      </c>
      <c r="D7516" s="3" t="s">
        <v>19</v>
      </c>
      <c r="E7516" s="3" t="s">
        <v>59</v>
      </c>
      <c r="F7516" s="3" t="s">
        <v>12200</v>
      </c>
      <c r="G7516" s="3" t="s">
        <v>14075</v>
      </c>
      <c r="H7516" s="3"/>
    </row>
    <row r="7517" ht="15.75" customHeight="1">
      <c r="A7517" s="2">
        <v>45765.0</v>
      </c>
      <c r="B7517" s="3" t="s">
        <v>57</v>
      </c>
      <c r="C7517" s="3" t="s">
        <v>85</v>
      </c>
      <c r="D7517" s="3" t="s">
        <v>34</v>
      </c>
      <c r="E7517" s="3" t="s">
        <v>20</v>
      </c>
      <c r="F7517" s="3" t="s">
        <v>14076</v>
      </c>
      <c r="G7517" s="3" t="s">
        <v>14077</v>
      </c>
      <c r="H7517" s="3"/>
    </row>
    <row r="7518" ht="15.75" customHeight="1">
      <c r="A7518" s="2">
        <v>45765.0</v>
      </c>
      <c r="B7518" s="3" t="s">
        <v>57</v>
      </c>
      <c r="C7518" s="3" t="s">
        <v>80</v>
      </c>
      <c r="D7518" s="3" t="s">
        <v>19</v>
      </c>
      <c r="E7518" s="3" t="s">
        <v>59</v>
      </c>
      <c r="F7518" s="3" t="s">
        <v>14078</v>
      </c>
      <c r="G7518" s="3" t="s">
        <v>14079</v>
      </c>
      <c r="H7518" s="3"/>
    </row>
    <row r="7519" ht="15.75" customHeight="1">
      <c r="A7519" s="2">
        <v>45765.0</v>
      </c>
      <c r="B7519" s="3" t="s">
        <v>57</v>
      </c>
      <c r="C7519" s="3" t="s">
        <v>80</v>
      </c>
      <c r="D7519" s="3" t="s">
        <v>63</v>
      </c>
      <c r="E7519" s="3" t="s">
        <v>59</v>
      </c>
      <c r="F7519" s="3" t="s">
        <v>14080</v>
      </c>
      <c r="G7519" s="3" t="s">
        <v>14081</v>
      </c>
      <c r="H7519" s="3"/>
    </row>
    <row r="7520" ht="15.75" customHeight="1">
      <c r="A7520" s="2">
        <v>45765.0</v>
      </c>
      <c r="B7520" s="3" t="s">
        <v>57</v>
      </c>
      <c r="C7520" s="3" t="s">
        <v>80</v>
      </c>
      <c r="D7520" s="3" t="s">
        <v>19</v>
      </c>
      <c r="E7520" s="3" t="s">
        <v>59</v>
      </c>
      <c r="F7520" s="3" t="s">
        <v>14082</v>
      </c>
      <c r="G7520" s="3" t="s">
        <v>14083</v>
      </c>
      <c r="H7520" s="3"/>
    </row>
    <row r="7521" ht="15.75" customHeight="1">
      <c r="A7521" s="2">
        <v>45765.0</v>
      </c>
      <c r="B7521" s="3" t="s">
        <v>57</v>
      </c>
      <c r="C7521" s="3" t="s">
        <v>80</v>
      </c>
      <c r="D7521" s="3" t="s">
        <v>9</v>
      </c>
      <c r="E7521" s="3" t="s">
        <v>20</v>
      </c>
      <c r="F7521" s="3" t="s">
        <v>14084</v>
      </c>
      <c r="G7521" s="3" t="s">
        <v>8727</v>
      </c>
      <c r="H7521" s="3"/>
    </row>
    <row r="7522" ht="15.75" customHeight="1">
      <c r="A7522" s="2">
        <v>45765.0</v>
      </c>
      <c r="B7522" s="3" t="s">
        <v>57</v>
      </c>
      <c r="C7522" s="3" t="s">
        <v>80</v>
      </c>
      <c r="D7522" s="3" t="s">
        <v>63</v>
      </c>
      <c r="E7522" s="3" t="s">
        <v>59</v>
      </c>
      <c r="F7522" s="3" t="s">
        <v>14085</v>
      </c>
      <c r="G7522" s="3" t="s">
        <v>14086</v>
      </c>
      <c r="H7522" s="3"/>
    </row>
    <row r="7523" ht="15.75" customHeight="1">
      <c r="A7523" s="2">
        <v>45765.0</v>
      </c>
      <c r="B7523" s="3" t="s">
        <v>57</v>
      </c>
      <c r="C7523" s="3" t="s">
        <v>71</v>
      </c>
      <c r="D7523" s="3" t="s">
        <v>23</v>
      </c>
      <c r="E7523" s="3" t="s">
        <v>59</v>
      </c>
      <c r="F7523" s="3" t="s">
        <v>14087</v>
      </c>
      <c r="G7523" s="3" t="s">
        <v>14088</v>
      </c>
      <c r="H7523" s="3"/>
    </row>
    <row r="7524" ht="15.75" customHeight="1">
      <c r="A7524" s="2">
        <v>45765.0</v>
      </c>
      <c r="B7524" s="3" t="s">
        <v>57</v>
      </c>
      <c r="C7524" s="3" t="s">
        <v>71</v>
      </c>
      <c r="D7524" s="3" t="s">
        <v>63</v>
      </c>
      <c r="E7524" s="3" t="s">
        <v>59</v>
      </c>
      <c r="F7524" s="3" t="s">
        <v>14089</v>
      </c>
      <c r="G7524" s="3" t="s">
        <v>14090</v>
      </c>
      <c r="H7524" s="3"/>
    </row>
    <row r="7525" ht="15.75" customHeight="1">
      <c r="A7525" s="2">
        <v>45765.0</v>
      </c>
      <c r="B7525" s="3" t="s">
        <v>57</v>
      </c>
      <c r="C7525" s="3" t="s">
        <v>71</v>
      </c>
      <c r="D7525" s="3" t="s">
        <v>68</v>
      </c>
      <c r="E7525" s="3" t="s">
        <v>59</v>
      </c>
      <c r="F7525" s="3" t="s">
        <v>12646</v>
      </c>
      <c r="G7525" s="3" t="s">
        <v>14091</v>
      </c>
      <c r="H7525" s="3"/>
    </row>
    <row r="7526" ht="15.75" customHeight="1">
      <c r="A7526" s="2">
        <v>45765.0</v>
      </c>
      <c r="B7526" s="3" t="s">
        <v>57</v>
      </c>
      <c r="C7526" s="3" t="s">
        <v>71</v>
      </c>
      <c r="D7526" s="3" t="s">
        <v>34</v>
      </c>
      <c r="E7526" s="3" t="s">
        <v>20</v>
      </c>
      <c r="F7526" s="3" t="s">
        <v>14092</v>
      </c>
      <c r="G7526" s="3" t="s">
        <v>14093</v>
      </c>
      <c r="H7526" s="3"/>
    </row>
    <row r="7527" ht="15.75" customHeight="1">
      <c r="A7527" s="2">
        <v>45765.0</v>
      </c>
      <c r="B7527" s="3" t="s">
        <v>57</v>
      </c>
      <c r="C7527" s="4" t="s">
        <v>62</v>
      </c>
      <c r="D7527" s="3" t="s">
        <v>19</v>
      </c>
      <c r="E7527" s="3" t="s">
        <v>59</v>
      </c>
      <c r="F7527" s="3" t="s">
        <v>14094</v>
      </c>
      <c r="G7527" s="3" t="s">
        <v>14095</v>
      </c>
      <c r="H7527" s="3"/>
    </row>
    <row r="7528" ht="15.75" customHeight="1">
      <c r="A7528" s="2">
        <v>45765.0</v>
      </c>
      <c r="B7528" s="3" t="s">
        <v>57</v>
      </c>
      <c r="C7528" s="4" t="s">
        <v>62</v>
      </c>
      <c r="D7528" s="3" t="s">
        <v>34</v>
      </c>
      <c r="E7528" s="3" t="s">
        <v>20</v>
      </c>
      <c r="F7528" s="3" t="s">
        <v>14096</v>
      </c>
      <c r="G7528" s="3" t="s">
        <v>14097</v>
      </c>
      <c r="H7528" s="3"/>
    </row>
    <row r="7529" ht="15.75" customHeight="1">
      <c r="A7529" s="2">
        <v>45765.0</v>
      </c>
      <c r="B7529" s="3" t="s">
        <v>57</v>
      </c>
      <c r="C7529" s="3" t="s">
        <v>58</v>
      </c>
      <c r="D7529" s="3" t="s">
        <v>63</v>
      </c>
      <c r="E7529" s="3" t="s">
        <v>59</v>
      </c>
      <c r="F7529" s="3" t="s">
        <v>14098</v>
      </c>
      <c r="G7529" s="3" t="s">
        <v>14099</v>
      </c>
      <c r="H7529" s="3"/>
    </row>
    <row r="7530" ht="15.75" customHeight="1">
      <c r="A7530" s="2">
        <v>45765.0</v>
      </c>
      <c r="B7530" s="3" t="s">
        <v>92</v>
      </c>
      <c r="C7530" s="3" t="s">
        <v>93</v>
      </c>
      <c r="D7530" s="3" t="s">
        <v>9</v>
      </c>
      <c r="E7530" s="3" t="s">
        <v>101</v>
      </c>
      <c r="F7530" s="3" t="s">
        <v>14100</v>
      </c>
      <c r="G7530" s="3" t="s">
        <v>14101</v>
      </c>
      <c r="H7530" s="3"/>
    </row>
    <row r="7531" ht="15.75" customHeight="1">
      <c r="A7531" s="2">
        <v>45765.0</v>
      </c>
      <c r="B7531" s="3" t="s">
        <v>92</v>
      </c>
      <c r="C7531" s="3" t="s">
        <v>93</v>
      </c>
      <c r="D7531" s="3" t="s">
        <v>9</v>
      </c>
      <c r="E7531" s="3" t="s">
        <v>15</v>
      </c>
      <c r="F7531" s="3" t="s">
        <v>14102</v>
      </c>
      <c r="G7531" s="3" t="s">
        <v>14103</v>
      </c>
      <c r="H7531" s="3"/>
    </row>
    <row r="7532" ht="15.75" customHeight="1">
      <c r="A7532" s="2">
        <v>45765.0</v>
      </c>
      <c r="B7532" s="3" t="s">
        <v>92</v>
      </c>
      <c r="C7532" s="3" t="s">
        <v>98</v>
      </c>
      <c r="D7532" s="3" t="s">
        <v>68</v>
      </c>
      <c r="E7532" s="3" t="s">
        <v>59</v>
      </c>
      <c r="F7532" s="3" t="s">
        <v>14104</v>
      </c>
      <c r="G7532" s="3" t="s">
        <v>14105</v>
      </c>
      <c r="H7532" s="3"/>
    </row>
    <row r="7533" ht="15.75" customHeight="1">
      <c r="A7533" s="2">
        <v>45765.0</v>
      </c>
      <c r="B7533" s="3" t="s">
        <v>7</v>
      </c>
      <c r="C7533" s="3" t="s">
        <v>131</v>
      </c>
      <c r="D7533" s="3" t="s">
        <v>9</v>
      </c>
      <c r="E7533" s="3" t="s">
        <v>101</v>
      </c>
      <c r="F7533" s="3" t="s">
        <v>14106</v>
      </c>
      <c r="G7533" s="3" t="s">
        <v>14107</v>
      </c>
      <c r="H7533" s="3"/>
    </row>
    <row r="7534" ht="15.75" customHeight="1">
      <c r="A7534" s="2">
        <v>45765.0</v>
      </c>
      <c r="B7534" s="3" t="s">
        <v>7</v>
      </c>
      <c r="C7534" s="3" t="s">
        <v>126</v>
      </c>
      <c r="D7534" s="3" t="s">
        <v>23</v>
      </c>
      <c r="E7534" s="3" t="s">
        <v>20</v>
      </c>
      <c r="F7534" s="3" t="s">
        <v>14108</v>
      </c>
      <c r="G7534" s="3" t="s">
        <v>14109</v>
      </c>
      <c r="H7534" s="3"/>
    </row>
    <row r="7535" ht="15.75" customHeight="1">
      <c r="A7535" s="2">
        <v>45765.0</v>
      </c>
      <c r="B7535" s="3" t="s">
        <v>7</v>
      </c>
      <c r="C7535" s="3" t="s">
        <v>126</v>
      </c>
      <c r="D7535" s="3" t="s">
        <v>9</v>
      </c>
      <c r="E7535" s="3" t="s">
        <v>109</v>
      </c>
      <c r="F7535" s="3" t="s">
        <v>14110</v>
      </c>
      <c r="G7535" s="3" t="s">
        <v>14111</v>
      </c>
      <c r="H7535" s="3"/>
    </row>
    <row r="7536" ht="15.75" customHeight="1">
      <c r="A7536" s="2">
        <v>45765.0</v>
      </c>
      <c r="B7536" s="3" t="s">
        <v>7</v>
      </c>
      <c r="C7536" s="3" t="s">
        <v>118</v>
      </c>
      <c r="D7536" s="3" t="s">
        <v>9</v>
      </c>
      <c r="E7536" s="3" t="s">
        <v>101</v>
      </c>
      <c r="F7536" s="3" t="s">
        <v>14112</v>
      </c>
      <c r="G7536" s="3" t="s">
        <v>14113</v>
      </c>
      <c r="H7536" s="3"/>
    </row>
    <row r="7537" ht="15.75" customHeight="1">
      <c r="A7537" s="2">
        <v>45765.0</v>
      </c>
      <c r="B7537" s="3" t="s">
        <v>7</v>
      </c>
      <c r="C7537" s="3" t="s">
        <v>118</v>
      </c>
      <c r="D7537" s="3" t="s">
        <v>23</v>
      </c>
      <c r="E7537" s="3" t="s">
        <v>20</v>
      </c>
      <c r="F7537" s="3" t="s">
        <v>14114</v>
      </c>
      <c r="G7537" s="3" t="s">
        <v>14115</v>
      </c>
      <c r="H7537" s="3"/>
    </row>
    <row r="7538" ht="15.75" customHeight="1">
      <c r="A7538" s="2">
        <v>45765.0</v>
      </c>
      <c r="B7538" s="3" t="s">
        <v>7</v>
      </c>
      <c r="C7538" s="3" t="s">
        <v>118</v>
      </c>
      <c r="D7538" s="3" t="s">
        <v>68</v>
      </c>
      <c r="E7538" s="3" t="s">
        <v>20</v>
      </c>
      <c r="F7538" s="3" t="s">
        <v>14116</v>
      </c>
      <c r="G7538" s="3" t="s">
        <v>14117</v>
      </c>
      <c r="H7538" s="3"/>
    </row>
    <row r="7539" ht="15.75" customHeight="1">
      <c r="A7539" s="2">
        <v>45765.0</v>
      </c>
      <c r="B7539" s="3" t="s">
        <v>7</v>
      </c>
      <c r="C7539" s="3" t="s">
        <v>131</v>
      </c>
      <c r="D7539" s="3" t="s">
        <v>34</v>
      </c>
      <c r="E7539" s="3" t="s">
        <v>101</v>
      </c>
      <c r="F7539" s="3" t="s">
        <v>14118</v>
      </c>
      <c r="G7539" s="3" t="s">
        <v>14119</v>
      </c>
      <c r="H7539" s="3"/>
    </row>
    <row r="7540" ht="15.75" customHeight="1">
      <c r="A7540" s="2">
        <v>45765.0</v>
      </c>
      <c r="B7540" s="3" t="s">
        <v>7</v>
      </c>
      <c r="C7540" s="3" t="s">
        <v>118</v>
      </c>
      <c r="D7540" s="3" t="s">
        <v>19</v>
      </c>
      <c r="E7540" s="3" t="s">
        <v>20</v>
      </c>
      <c r="F7540" s="3" t="s">
        <v>14120</v>
      </c>
      <c r="G7540" s="3" t="s">
        <v>14121</v>
      </c>
      <c r="H7540" s="3"/>
    </row>
    <row r="7541" ht="15.75" customHeight="1">
      <c r="A7541" s="2">
        <v>45765.0</v>
      </c>
      <c r="B7541" s="3" t="s">
        <v>7</v>
      </c>
      <c r="C7541" s="3" t="s">
        <v>106</v>
      </c>
      <c r="D7541" s="3" t="s">
        <v>38</v>
      </c>
      <c r="E7541" s="3" t="s">
        <v>15</v>
      </c>
      <c r="F7541" s="3" t="s">
        <v>14122</v>
      </c>
      <c r="G7541" s="3" t="s">
        <v>10613</v>
      </c>
      <c r="H7541" s="3"/>
    </row>
    <row r="7542" ht="15.75" customHeight="1">
      <c r="A7542" s="2">
        <v>45765.0</v>
      </c>
      <c r="B7542" s="3" t="s">
        <v>7</v>
      </c>
      <c r="C7542" s="3" t="s">
        <v>106</v>
      </c>
      <c r="D7542" s="3" t="s">
        <v>26</v>
      </c>
      <c r="E7542" s="3" t="s">
        <v>10</v>
      </c>
      <c r="F7542" s="3" t="s">
        <v>14123</v>
      </c>
      <c r="G7542" s="3" t="s">
        <v>14124</v>
      </c>
      <c r="H7542" s="3"/>
    </row>
    <row r="7543" ht="15.75" customHeight="1">
      <c r="A7543" s="2">
        <v>45765.0</v>
      </c>
      <c r="B7543" s="3" t="s">
        <v>7</v>
      </c>
      <c r="C7543" s="3" t="s">
        <v>106</v>
      </c>
      <c r="D7543" s="3" t="s">
        <v>23</v>
      </c>
      <c r="E7543" s="3" t="s">
        <v>15</v>
      </c>
      <c r="F7543" s="3" t="s">
        <v>3777</v>
      </c>
      <c r="G7543" s="3" t="s">
        <v>14125</v>
      </c>
      <c r="H7543" s="3"/>
    </row>
    <row r="7544" ht="15.75" customHeight="1">
      <c r="A7544" s="2">
        <v>45765.0</v>
      </c>
      <c r="B7544" s="3" t="s">
        <v>7</v>
      </c>
      <c r="C7544" s="3" t="s">
        <v>8</v>
      </c>
      <c r="D7544" s="3" t="s">
        <v>63</v>
      </c>
      <c r="E7544" s="3" t="s">
        <v>20</v>
      </c>
      <c r="F7544" s="3" t="s">
        <v>14126</v>
      </c>
      <c r="G7544" s="3" t="s">
        <v>14127</v>
      </c>
      <c r="H7544" s="3"/>
    </row>
    <row r="7545" ht="15.75" customHeight="1">
      <c r="A7545" s="2">
        <v>45765.0</v>
      </c>
      <c r="B7545" s="3" t="s">
        <v>7</v>
      </c>
      <c r="C7545" s="3" t="s">
        <v>8</v>
      </c>
      <c r="D7545" s="3" t="s">
        <v>26</v>
      </c>
      <c r="E7545" s="3" t="s">
        <v>109</v>
      </c>
      <c r="F7545" s="3" t="s">
        <v>14128</v>
      </c>
      <c r="G7545" s="3" t="s">
        <v>14129</v>
      </c>
      <c r="H7545" s="3"/>
    </row>
    <row r="7546" ht="15.75" customHeight="1">
      <c r="A7546" s="2">
        <v>45765.0</v>
      </c>
      <c r="B7546" s="3" t="s">
        <v>7</v>
      </c>
      <c r="C7546" s="3" t="s">
        <v>8</v>
      </c>
      <c r="D7546" s="3" t="s">
        <v>34</v>
      </c>
      <c r="E7546" s="3" t="s">
        <v>101</v>
      </c>
      <c r="F7546" s="3" t="s">
        <v>14130</v>
      </c>
      <c r="G7546" s="3" t="s">
        <v>14131</v>
      </c>
      <c r="H7546" s="3"/>
    </row>
    <row r="7547" ht="15.75" customHeight="1">
      <c r="A7547" s="2">
        <v>45765.0</v>
      </c>
      <c r="B7547" s="3" t="s">
        <v>7</v>
      </c>
      <c r="C7547" s="3" t="s">
        <v>106</v>
      </c>
      <c r="D7547" s="3" t="s">
        <v>34</v>
      </c>
      <c r="E7547" s="3" t="s">
        <v>109</v>
      </c>
      <c r="F7547" s="3" t="s">
        <v>14132</v>
      </c>
      <c r="G7547" s="3" t="s">
        <v>14119</v>
      </c>
      <c r="H7547" s="3"/>
    </row>
    <row r="7548" ht="15.75" customHeight="1">
      <c r="A7548" s="2">
        <v>45765.0</v>
      </c>
      <c r="B7548" s="3" t="s">
        <v>7</v>
      </c>
      <c r="C7548" s="3" t="s">
        <v>131</v>
      </c>
      <c r="D7548" s="3" t="s">
        <v>23</v>
      </c>
      <c r="E7548" s="3" t="s">
        <v>20</v>
      </c>
      <c r="F7548" s="3" t="s">
        <v>14133</v>
      </c>
      <c r="G7548" s="3" t="s">
        <v>14134</v>
      </c>
      <c r="H7548" s="3"/>
    </row>
    <row r="7549" ht="15.75" customHeight="1">
      <c r="A7549" s="2">
        <v>45765.0</v>
      </c>
      <c r="B7549" s="3" t="s">
        <v>7</v>
      </c>
      <c r="C7549" s="3" t="s">
        <v>8</v>
      </c>
      <c r="D7549" s="3" t="s">
        <v>63</v>
      </c>
      <c r="E7549" s="3" t="s">
        <v>59</v>
      </c>
      <c r="F7549" s="3" t="s">
        <v>14135</v>
      </c>
      <c r="G7549" s="3" t="s">
        <v>14136</v>
      </c>
      <c r="H7549" s="3"/>
    </row>
    <row r="7550" ht="15.75" customHeight="1">
      <c r="A7550" s="2">
        <v>45765.0</v>
      </c>
      <c r="B7550" s="3" t="s">
        <v>7</v>
      </c>
      <c r="C7550" s="3" t="s">
        <v>131</v>
      </c>
      <c r="D7550" s="3" t="s">
        <v>63</v>
      </c>
      <c r="E7550" s="3" t="s">
        <v>20</v>
      </c>
      <c r="F7550" s="3" t="s">
        <v>5048</v>
      </c>
      <c r="G7550" s="3" t="s">
        <v>14137</v>
      </c>
      <c r="H7550" s="3"/>
    </row>
    <row r="7551" ht="15.75" customHeight="1">
      <c r="A7551" s="2">
        <v>45765.0</v>
      </c>
      <c r="B7551" s="3" t="s">
        <v>92</v>
      </c>
      <c r="C7551" s="3" t="s">
        <v>98</v>
      </c>
      <c r="D7551" s="3" t="s">
        <v>68</v>
      </c>
      <c r="E7551" s="3" t="s">
        <v>59</v>
      </c>
      <c r="F7551" s="3" t="s">
        <v>14138</v>
      </c>
      <c r="G7551" s="3" t="s">
        <v>14139</v>
      </c>
      <c r="H7551" s="3"/>
    </row>
    <row r="7552" ht="15.75" customHeight="1">
      <c r="A7552" s="2">
        <v>45765.0</v>
      </c>
      <c r="B7552" s="3" t="s">
        <v>92</v>
      </c>
      <c r="C7552" s="3" t="s">
        <v>98</v>
      </c>
      <c r="D7552" s="3" t="s">
        <v>68</v>
      </c>
      <c r="E7552" s="3" t="s">
        <v>59</v>
      </c>
      <c r="F7552" s="3" t="s">
        <v>14140</v>
      </c>
      <c r="G7552" s="3" t="s">
        <v>4880</v>
      </c>
      <c r="H7552" s="3"/>
    </row>
    <row r="7553" ht="15.75" customHeight="1">
      <c r="A7553" s="2">
        <v>45765.0</v>
      </c>
      <c r="B7553" s="3" t="s">
        <v>92</v>
      </c>
      <c r="C7553" s="3" t="s">
        <v>98</v>
      </c>
      <c r="D7553" s="3" t="s">
        <v>68</v>
      </c>
      <c r="E7553" s="3" t="s">
        <v>20</v>
      </c>
      <c r="F7553" s="3" t="s">
        <v>14141</v>
      </c>
      <c r="G7553" s="3" t="s">
        <v>14142</v>
      </c>
      <c r="H7553" s="3"/>
    </row>
    <row r="7554" ht="15.75" customHeight="1">
      <c r="A7554" s="2">
        <v>45765.0</v>
      </c>
      <c r="B7554" s="3" t="s">
        <v>92</v>
      </c>
      <c r="C7554" s="3" t="s">
        <v>98</v>
      </c>
      <c r="D7554" s="3" t="s">
        <v>19</v>
      </c>
      <c r="E7554" s="3" t="s">
        <v>20</v>
      </c>
      <c r="F7554" s="3" t="s">
        <v>14143</v>
      </c>
      <c r="G7554" s="3" t="s">
        <v>14144</v>
      </c>
      <c r="H7554" s="3"/>
    </row>
    <row r="7555" ht="15.75" customHeight="1">
      <c r="A7555" s="2">
        <v>45765.0</v>
      </c>
      <c r="B7555" s="3" t="s">
        <v>7</v>
      </c>
      <c r="C7555" s="3" t="s">
        <v>131</v>
      </c>
      <c r="D7555" s="3" t="s">
        <v>19</v>
      </c>
      <c r="E7555" s="3" t="s">
        <v>20</v>
      </c>
      <c r="F7555" s="3" t="s">
        <v>10803</v>
      </c>
      <c r="G7555" s="3" t="s">
        <v>4541</v>
      </c>
      <c r="H7555" s="3"/>
    </row>
    <row r="7556" ht="15.75" customHeight="1">
      <c r="A7556" s="2">
        <v>45765.0</v>
      </c>
      <c r="B7556" s="3" t="s">
        <v>92</v>
      </c>
      <c r="C7556" s="3" t="s">
        <v>144</v>
      </c>
      <c r="D7556" s="3" t="s">
        <v>38</v>
      </c>
      <c r="E7556" s="3" t="s">
        <v>20</v>
      </c>
      <c r="F7556" s="3" t="s">
        <v>14145</v>
      </c>
      <c r="G7556" s="3" t="s">
        <v>14146</v>
      </c>
      <c r="H7556" s="3"/>
    </row>
    <row r="7557" ht="15.75" customHeight="1">
      <c r="A7557" s="2">
        <v>45765.0</v>
      </c>
      <c r="B7557" s="3" t="s">
        <v>92</v>
      </c>
      <c r="C7557" s="3" t="s">
        <v>144</v>
      </c>
      <c r="D7557" s="3" t="s">
        <v>63</v>
      </c>
      <c r="E7557" s="3" t="s">
        <v>15</v>
      </c>
      <c r="F7557" s="3" t="s">
        <v>14147</v>
      </c>
      <c r="G7557" s="3" t="s">
        <v>14148</v>
      </c>
      <c r="H7557" s="3"/>
    </row>
    <row r="7558" ht="15.75" customHeight="1">
      <c r="A7558" s="2">
        <v>45765.0</v>
      </c>
      <c r="B7558" s="3" t="s">
        <v>92</v>
      </c>
      <c r="C7558" s="3" t="s">
        <v>144</v>
      </c>
      <c r="D7558" s="3" t="s">
        <v>23</v>
      </c>
      <c r="E7558" s="3" t="s">
        <v>20</v>
      </c>
      <c r="F7558" s="3" t="s">
        <v>14149</v>
      </c>
      <c r="G7558" s="3" t="s">
        <v>14150</v>
      </c>
      <c r="H7558" s="3"/>
    </row>
    <row r="7559" ht="15.75" customHeight="1">
      <c r="A7559" s="2">
        <v>45765.0</v>
      </c>
      <c r="B7559" s="3" t="s">
        <v>92</v>
      </c>
      <c r="C7559" s="4" t="s">
        <v>149</v>
      </c>
      <c r="D7559" s="3" t="s">
        <v>9</v>
      </c>
      <c r="E7559" s="3" t="s">
        <v>101</v>
      </c>
      <c r="F7559" s="3" t="s">
        <v>14151</v>
      </c>
      <c r="G7559" s="3" t="s">
        <v>14152</v>
      </c>
      <c r="H7559" s="3"/>
    </row>
    <row r="7560" ht="15.75" customHeight="1">
      <c r="A7560" s="2">
        <v>45765.0</v>
      </c>
      <c r="B7560" s="3" t="s">
        <v>92</v>
      </c>
      <c r="C7560" s="4" t="s">
        <v>149</v>
      </c>
      <c r="D7560" s="3" t="s">
        <v>26</v>
      </c>
      <c r="E7560" s="3" t="s">
        <v>15</v>
      </c>
      <c r="F7560" s="3" t="s">
        <v>14153</v>
      </c>
      <c r="G7560" s="3" t="s">
        <v>14154</v>
      </c>
      <c r="H7560" s="3"/>
    </row>
    <row r="7561" ht="15.75" customHeight="1">
      <c r="A7561" s="2">
        <v>45765.0</v>
      </c>
      <c r="B7561" s="3" t="s">
        <v>92</v>
      </c>
      <c r="C7561" s="3" t="s">
        <v>158</v>
      </c>
      <c r="D7561" s="3" t="s">
        <v>9</v>
      </c>
      <c r="E7561" s="3" t="s">
        <v>101</v>
      </c>
      <c r="F7561" s="3" t="s">
        <v>14155</v>
      </c>
      <c r="G7561" s="3" t="s">
        <v>14156</v>
      </c>
      <c r="H7561" s="3"/>
    </row>
    <row r="7562" ht="15.75" customHeight="1">
      <c r="A7562" s="2">
        <v>45765.0</v>
      </c>
      <c r="B7562" s="3" t="s">
        <v>92</v>
      </c>
      <c r="C7562" s="3" t="s">
        <v>158</v>
      </c>
      <c r="D7562" s="3" t="s">
        <v>26</v>
      </c>
      <c r="E7562" s="3" t="s">
        <v>15</v>
      </c>
      <c r="F7562" s="3" t="s">
        <v>14157</v>
      </c>
      <c r="G7562" s="3" t="s">
        <v>14158</v>
      </c>
      <c r="H7562" s="3"/>
    </row>
    <row r="7563" ht="15.75" customHeight="1">
      <c r="A7563" s="2">
        <v>45765.0</v>
      </c>
      <c r="B7563" s="3" t="s">
        <v>92</v>
      </c>
      <c r="C7563" s="3" t="s">
        <v>158</v>
      </c>
      <c r="D7563" s="3" t="s">
        <v>68</v>
      </c>
      <c r="E7563" s="3" t="s">
        <v>59</v>
      </c>
      <c r="F7563" s="3" t="s">
        <v>14159</v>
      </c>
      <c r="G7563" s="3" t="s">
        <v>14160</v>
      </c>
      <c r="H7563" s="3"/>
    </row>
    <row r="7564" ht="15.75" customHeight="1">
      <c r="A7564" s="2">
        <v>45765.0</v>
      </c>
      <c r="B7564" s="3" t="s">
        <v>92</v>
      </c>
      <c r="C7564" s="3" t="s">
        <v>158</v>
      </c>
      <c r="D7564" s="3" t="s">
        <v>23</v>
      </c>
      <c r="E7564" s="3" t="s">
        <v>59</v>
      </c>
      <c r="F7564" s="3" t="s">
        <v>13370</v>
      </c>
      <c r="G7564" s="3" t="s">
        <v>14161</v>
      </c>
      <c r="H7564" s="3"/>
    </row>
    <row r="7565" ht="15.75" customHeight="1">
      <c r="A7565" s="2">
        <v>45765.0</v>
      </c>
      <c r="B7565" s="3" t="s">
        <v>92</v>
      </c>
      <c r="C7565" s="3" t="s">
        <v>158</v>
      </c>
      <c r="D7565" s="3" t="s">
        <v>26</v>
      </c>
      <c r="E7565" s="3" t="s">
        <v>20</v>
      </c>
      <c r="F7565" s="3" t="s">
        <v>7843</v>
      </c>
      <c r="G7565" s="3" t="s">
        <v>14162</v>
      </c>
      <c r="H7565" s="3"/>
    </row>
    <row r="7566" ht="15.75" customHeight="1">
      <c r="A7566" s="2">
        <v>45765.0</v>
      </c>
      <c r="B7566" s="3" t="s">
        <v>92</v>
      </c>
      <c r="C7566" s="4" t="s">
        <v>149</v>
      </c>
      <c r="D7566" s="3" t="s">
        <v>23</v>
      </c>
      <c r="E7566" s="3" t="s">
        <v>20</v>
      </c>
      <c r="F7566" s="3" t="s">
        <v>14163</v>
      </c>
      <c r="G7566" s="3" t="s">
        <v>14164</v>
      </c>
      <c r="H7566" s="3"/>
    </row>
    <row r="7567" ht="15.75" customHeight="1">
      <c r="A7567" s="2">
        <v>45766.0</v>
      </c>
      <c r="B7567" s="3" t="s">
        <v>13</v>
      </c>
      <c r="C7567" s="3" t="s">
        <v>169</v>
      </c>
      <c r="D7567" s="3" t="s">
        <v>19</v>
      </c>
      <c r="E7567" s="3" t="s">
        <v>59</v>
      </c>
      <c r="F7567" s="3" t="s">
        <v>14165</v>
      </c>
      <c r="G7567" s="3" t="s">
        <v>14166</v>
      </c>
      <c r="H7567" s="3"/>
    </row>
    <row r="7568" ht="15.75" customHeight="1">
      <c r="A7568" s="2">
        <v>45766.0</v>
      </c>
      <c r="B7568" s="3" t="s">
        <v>13</v>
      </c>
      <c r="C7568" s="3" t="s">
        <v>169</v>
      </c>
      <c r="D7568" s="3" t="s">
        <v>26</v>
      </c>
      <c r="E7568" s="3" t="s">
        <v>59</v>
      </c>
      <c r="F7568" s="3" t="s">
        <v>4835</v>
      </c>
      <c r="G7568" s="3" t="s">
        <v>8348</v>
      </c>
      <c r="H7568" s="3"/>
    </row>
    <row r="7569" ht="15.75" customHeight="1">
      <c r="A7569" s="2">
        <v>45766.0</v>
      </c>
      <c r="B7569" s="3" t="s">
        <v>13</v>
      </c>
      <c r="C7569" s="3" t="s">
        <v>37</v>
      </c>
      <c r="D7569" s="3" t="s">
        <v>9</v>
      </c>
      <c r="E7569" s="3" t="s">
        <v>20</v>
      </c>
      <c r="F7569" s="3" t="s">
        <v>14167</v>
      </c>
      <c r="G7569" s="3" t="s">
        <v>14168</v>
      </c>
      <c r="H7569" s="3"/>
    </row>
    <row r="7570" ht="15.75" customHeight="1">
      <c r="A7570" s="2">
        <v>45766.0</v>
      </c>
      <c r="B7570" s="3" t="s">
        <v>13</v>
      </c>
      <c r="C7570" s="3" t="s">
        <v>37</v>
      </c>
      <c r="D7570" s="3" t="s">
        <v>34</v>
      </c>
      <c r="E7570" s="3" t="s">
        <v>20</v>
      </c>
      <c r="F7570" s="3" t="s">
        <v>14169</v>
      </c>
      <c r="G7570" s="3" t="s">
        <v>14170</v>
      </c>
      <c r="H7570" s="3"/>
    </row>
    <row r="7571" ht="15.75" customHeight="1">
      <c r="A7571" s="2">
        <v>45766.0</v>
      </c>
      <c r="B7571" s="3" t="s">
        <v>13</v>
      </c>
      <c r="C7571" s="3" t="s">
        <v>29</v>
      </c>
      <c r="D7571" s="3" t="s">
        <v>9</v>
      </c>
      <c r="E7571" s="3" t="s">
        <v>15</v>
      </c>
      <c r="F7571" s="3" t="s">
        <v>14171</v>
      </c>
      <c r="G7571" s="3" t="s">
        <v>14172</v>
      </c>
      <c r="H7571" s="3"/>
    </row>
    <row r="7572" ht="15.75" customHeight="1">
      <c r="A7572" s="2">
        <v>45766.0</v>
      </c>
      <c r="B7572" s="3" t="s">
        <v>13</v>
      </c>
      <c r="C7572" s="3" t="s">
        <v>29</v>
      </c>
      <c r="D7572" s="3" t="s">
        <v>19</v>
      </c>
      <c r="E7572" s="3" t="s">
        <v>59</v>
      </c>
      <c r="F7572" s="3" t="s">
        <v>14173</v>
      </c>
      <c r="G7572" s="3" t="s">
        <v>14174</v>
      </c>
      <c r="H7572" s="3"/>
    </row>
    <row r="7573" ht="15.75" customHeight="1">
      <c r="A7573" s="2">
        <v>45766.0</v>
      </c>
      <c r="B7573" s="3" t="s">
        <v>92</v>
      </c>
      <c r="C7573" s="3" t="s">
        <v>93</v>
      </c>
      <c r="D7573" s="3" t="s">
        <v>63</v>
      </c>
      <c r="E7573" s="3" t="s">
        <v>15</v>
      </c>
      <c r="F7573" s="3" t="s">
        <v>14175</v>
      </c>
      <c r="G7573" s="3" t="s">
        <v>14176</v>
      </c>
      <c r="H7573" s="3"/>
    </row>
    <row r="7574" ht="15.75" customHeight="1">
      <c r="A7574" s="2">
        <v>45766.0</v>
      </c>
      <c r="B7574" s="3" t="s">
        <v>13</v>
      </c>
      <c r="C7574" s="3" t="s">
        <v>18</v>
      </c>
      <c r="D7574" s="3" t="s">
        <v>9</v>
      </c>
      <c r="E7574" s="3" t="s">
        <v>20</v>
      </c>
      <c r="F7574" s="3" t="s">
        <v>14177</v>
      </c>
      <c r="G7574" s="3" t="s">
        <v>14178</v>
      </c>
      <c r="H7574" s="3"/>
    </row>
    <row r="7575" ht="15.75" customHeight="1">
      <c r="A7575" s="2">
        <v>45766.0</v>
      </c>
      <c r="B7575" s="3" t="s">
        <v>13</v>
      </c>
      <c r="C7575" s="3" t="s">
        <v>18</v>
      </c>
      <c r="D7575" s="3" t="s">
        <v>19</v>
      </c>
      <c r="E7575" s="3" t="s">
        <v>59</v>
      </c>
      <c r="F7575" s="3" t="s">
        <v>14179</v>
      </c>
      <c r="G7575" s="3" t="s">
        <v>14180</v>
      </c>
      <c r="H7575" s="3"/>
    </row>
    <row r="7576" ht="15.75" customHeight="1">
      <c r="A7576" s="2">
        <v>45766.0</v>
      </c>
      <c r="B7576" s="3" t="s">
        <v>13</v>
      </c>
      <c r="C7576" s="3" t="s">
        <v>18</v>
      </c>
      <c r="D7576" s="3" t="s">
        <v>38</v>
      </c>
      <c r="E7576" s="3" t="s">
        <v>59</v>
      </c>
      <c r="F7576" s="3" t="s">
        <v>14181</v>
      </c>
      <c r="G7576" s="3" t="s">
        <v>14182</v>
      </c>
      <c r="H7576" s="3"/>
    </row>
    <row r="7577" ht="15.75" customHeight="1">
      <c r="A7577" s="2">
        <v>45766.0</v>
      </c>
      <c r="B7577" s="3" t="s">
        <v>13</v>
      </c>
      <c r="C7577" s="3" t="s">
        <v>14</v>
      </c>
      <c r="D7577" s="3" t="s">
        <v>19</v>
      </c>
      <c r="E7577" s="3" t="s">
        <v>59</v>
      </c>
      <c r="F7577" s="3" t="s">
        <v>14183</v>
      </c>
      <c r="G7577" s="3" t="s">
        <v>14184</v>
      </c>
      <c r="H7577" s="3"/>
    </row>
    <row r="7578" ht="15.75" customHeight="1">
      <c r="A7578" s="2">
        <v>45766.0</v>
      </c>
      <c r="B7578" s="3" t="s">
        <v>13</v>
      </c>
      <c r="C7578" s="3" t="s">
        <v>14</v>
      </c>
      <c r="D7578" s="3" t="s">
        <v>26</v>
      </c>
      <c r="E7578" s="3" t="s">
        <v>59</v>
      </c>
      <c r="F7578" s="3" t="s">
        <v>14185</v>
      </c>
      <c r="G7578" s="3" t="s">
        <v>14186</v>
      </c>
      <c r="H7578" s="3"/>
    </row>
    <row r="7579" ht="15.75" customHeight="1">
      <c r="A7579" s="2">
        <v>45766.0</v>
      </c>
      <c r="B7579" s="3" t="s">
        <v>13</v>
      </c>
      <c r="C7579" s="3" t="s">
        <v>14</v>
      </c>
      <c r="D7579" s="3" t="s">
        <v>23</v>
      </c>
      <c r="E7579" s="3" t="s">
        <v>59</v>
      </c>
      <c r="F7579" s="3" t="s">
        <v>14187</v>
      </c>
      <c r="G7579" s="3" t="s">
        <v>14188</v>
      </c>
      <c r="H7579" s="3"/>
    </row>
    <row r="7580" ht="15.75" customHeight="1">
      <c r="A7580" s="2">
        <v>45766.0</v>
      </c>
      <c r="B7580" s="3" t="s">
        <v>13</v>
      </c>
      <c r="C7580" s="3" t="s">
        <v>169</v>
      </c>
      <c r="D7580" s="3" t="s">
        <v>38</v>
      </c>
      <c r="E7580" s="3" t="s">
        <v>59</v>
      </c>
      <c r="F7580" s="3" t="s">
        <v>14189</v>
      </c>
      <c r="G7580" s="3" t="s">
        <v>14190</v>
      </c>
      <c r="H7580" s="3"/>
    </row>
    <row r="7581" ht="15.75" customHeight="1">
      <c r="A7581" s="2">
        <v>45766.0</v>
      </c>
      <c r="B7581" s="3" t="s">
        <v>13</v>
      </c>
      <c r="C7581" s="3" t="s">
        <v>29</v>
      </c>
      <c r="D7581" s="3" t="s">
        <v>9</v>
      </c>
      <c r="E7581" s="3" t="s">
        <v>20</v>
      </c>
      <c r="F7581" s="3" t="s">
        <v>10236</v>
      </c>
      <c r="G7581" s="3" t="s">
        <v>14191</v>
      </c>
      <c r="H7581" s="3"/>
    </row>
    <row r="7582" ht="15.75" customHeight="1">
      <c r="A7582" s="2">
        <v>45766.0</v>
      </c>
      <c r="B7582" s="3" t="s">
        <v>57</v>
      </c>
      <c r="C7582" s="3" t="s">
        <v>58</v>
      </c>
      <c r="D7582" s="3" t="s">
        <v>63</v>
      </c>
      <c r="E7582" s="3" t="s">
        <v>59</v>
      </c>
      <c r="F7582" s="3" t="s">
        <v>14192</v>
      </c>
      <c r="G7582" s="3" t="s">
        <v>14193</v>
      </c>
      <c r="H7582" s="3"/>
    </row>
    <row r="7583" ht="15.75" customHeight="1">
      <c r="A7583" s="2">
        <v>45766.0</v>
      </c>
      <c r="B7583" s="3" t="s">
        <v>57</v>
      </c>
      <c r="C7583" s="3" t="s">
        <v>71</v>
      </c>
      <c r="D7583" s="3" t="s">
        <v>23</v>
      </c>
      <c r="E7583" s="3" t="s">
        <v>59</v>
      </c>
      <c r="F7583" s="3" t="s">
        <v>14194</v>
      </c>
      <c r="G7583" s="3" t="s">
        <v>14195</v>
      </c>
      <c r="H7583" s="3"/>
    </row>
    <row r="7584" ht="15.75" customHeight="1">
      <c r="A7584" s="2">
        <v>45766.0</v>
      </c>
      <c r="B7584" s="3" t="s">
        <v>57</v>
      </c>
      <c r="C7584" s="3" t="s">
        <v>58</v>
      </c>
      <c r="D7584" s="3" t="s">
        <v>34</v>
      </c>
      <c r="E7584" s="3" t="s">
        <v>20</v>
      </c>
      <c r="F7584" s="3" t="s">
        <v>14196</v>
      </c>
      <c r="G7584" s="3" t="s">
        <v>5448</v>
      </c>
      <c r="H7584" s="3"/>
    </row>
    <row r="7585" ht="15.75" customHeight="1">
      <c r="A7585" s="2">
        <v>45766.0</v>
      </c>
      <c r="B7585" s="3" t="s">
        <v>92</v>
      </c>
      <c r="C7585" s="3" t="s">
        <v>93</v>
      </c>
      <c r="D7585" s="3" t="s">
        <v>26</v>
      </c>
      <c r="E7585" s="3" t="s">
        <v>20</v>
      </c>
      <c r="F7585" s="3" t="s">
        <v>14197</v>
      </c>
      <c r="G7585" s="3" t="s">
        <v>14198</v>
      </c>
      <c r="H7585" s="3"/>
    </row>
    <row r="7586" ht="15.75" customHeight="1">
      <c r="A7586" s="2">
        <v>45766.0</v>
      </c>
      <c r="B7586" s="3" t="s">
        <v>57</v>
      </c>
      <c r="C7586" s="3" t="s">
        <v>85</v>
      </c>
      <c r="D7586" s="3" t="s">
        <v>26</v>
      </c>
      <c r="E7586" s="3" t="s">
        <v>59</v>
      </c>
      <c r="F7586" s="3" t="s">
        <v>14199</v>
      </c>
      <c r="G7586" s="3" t="s">
        <v>14200</v>
      </c>
      <c r="H7586" s="3"/>
    </row>
    <row r="7587" ht="15.75" customHeight="1">
      <c r="A7587" s="2">
        <v>45766.0</v>
      </c>
      <c r="B7587" s="3" t="s">
        <v>57</v>
      </c>
      <c r="C7587" s="3" t="s">
        <v>85</v>
      </c>
      <c r="D7587" s="3" t="s">
        <v>34</v>
      </c>
      <c r="E7587" s="3" t="s">
        <v>20</v>
      </c>
      <c r="F7587" s="3" t="s">
        <v>13038</v>
      </c>
      <c r="G7587" s="3" t="s">
        <v>14201</v>
      </c>
      <c r="H7587" s="3"/>
    </row>
    <row r="7588" ht="15.75" customHeight="1">
      <c r="A7588" s="2">
        <v>45766.0</v>
      </c>
      <c r="B7588" s="3" t="s">
        <v>57</v>
      </c>
      <c r="C7588" s="3" t="s">
        <v>85</v>
      </c>
      <c r="D7588" s="3" t="s">
        <v>38</v>
      </c>
      <c r="E7588" s="3" t="s">
        <v>59</v>
      </c>
      <c r="F7588" s="3" t="s">
        <v>14202</v>
      </c>
      <c r="G7588" s="3" t="s">
        <v>14203</v>
      </c>
      <c r="H7588" s="3"/>
    </row>
    <row r="7589" ht="15.75" customHeight="1">
      <c r="A7589" s="2">
        <v>45766.0</v>
      </c>
      <c r="B7589" s="3" t="s">
        <v>57</v>
      </c>
      <c r="C7589" s="3" t="s">
        <v>85</v>
      </c>
      <c r="D7589" s="3" t="s">
        <v>38</v>
      </c>
      <c r="E7589" s="3" t="s">
        <v>59</v>
      </c>
      <c r="F7589" s="3" t="s">
        <v>10014</v>
      </c>
      <c r="G7589" s="3" t="s">
        <v>14204</v>
      </c>
      <c r="H7589" s="3"/>
    </row>
    <row r="7590" ht="15.75" customHeight="1">
      <c r="A7590" s="2">
        <v>45766.0</v>
      </c>
      <c r="B7590" s="3" t="s">
        <v>57</v>
      </c>
      <c r="C7590" s="3" t="s">
        <v>85</v>
      </c>
      <c r="D7590" s="3" t="s">
        <v>19</v>
      </c>
      <c r="E7590" s="3" t="s">
        <v>59</v>
      </c>
      <c r="F7590" s="3" t="s">
        <v>14205</v>
      </c>
      <c r="G7590" s="3" t="s">
        <v>788</v>
      </c>
      <c r="H7590" s="3"/>
    </row>
    <row r="7591" ht="15.75" customHeight="1">
      <c r="A7591" s="2">
        <v>45766.0</v>
      </c>
      <c r="B7591" s="3" t="s">
        <v>57</v>
      </c>
      <c r="C7591" s="3" t="s">
        <v>58</v>
      </c>
      <c r="D7591" s="3" t="s">
        <v>38</v>
      </c>
      <c r="E7591" s="3" t="s">
        <v>59</v>
      </c>
      <c r="F7591" s="3" t="s">
        <v>14206</v>
      </c>
      <c r="G7591" s="3" t="s">
        <v>14207</v>
      </c>
      <c r="H7591" s="3"/>
    </row>
    <row r="7592" ht="15.75" customHeight="1">
      <c r="A7592" s="2">
        <v>45766.0</v>
      </c>
      <c r="B7592" s="3" t="s">
        <v>57</v>
      </c>
      <c r="C7592" s="3" t="s">
        <v>80</v>
      </c>
      <c r="D7592" s="3" t="s">
        <v>19</v>
      </c>
      <c r="E7592" s="3" t="s">
        <v>59</v>
      </c>
      <c r="F7592" s="3" t="s">
        <v>14208</v>
      </c>
      <c r="G7592" s="3" t="s">
        <v>14209</v>
      </c>
      <c r="H7592" s="3"/>
    </row>
    <row r="7593" ht="15.75" customHeight="1">
      <c r="A7593" s="2">
        <v>45766.0</v>
      </c>
      <c r="B7593" s="3" t="s">
        <v>57</v>
      </c>
      <c r="C7593" s="3" t="s">
        <v>71</v>
      </c>
      <c r="D7593" s="3" t="s">
        <v>34</v>
      </c>
      <c r="E7593" s="3" t="s">
        <v>20</v>
      </c>
      <c r="F7593" s="3" t="s">
        <v>4650</v>
      </c>
      <c r="G7593" s="3" t="s">
        <v>14210</v>
      </c>
      <c r="H7593" s="3"/>
    </row>
    <row r="7594" ht="15.75" customHeight="1">
      <c r="A7594" s="2">
        <v>45766.0</v>
      </c>
      <c r="B7594" s="3" t="s">
        <v>57</v>
      </c>
      <c r="C7594" s="3" t="s">
        <v>71</v>
      </c>
      <c r="D7594" s="3" t="s">
        <v>19</v>
      </c>
      <c r="E7594" s="3" t="s">
        <v>59</v>
      </c>
      <c r="F7594" s="3" t="s">
        <v>13026</v>
      </c>
      <c r="G7594" s="3" t="s">
        <v>14211</v>
      </c>
      <c r="H7594" s="3"/>
    </row>
    <row r="7595" ht="15.75" customHeight="1">
      <c r="A7595" s="2">
        <v>45766.0</v>
      </c>
      <c r="B7595" s="3" t="s">
        <v>57</v>
      </c>
      <c r="C7595" s="4" t="s">
        <v>62</v>
      </c>
      <c r="D7595" s="3" t="s">
        <v>34</v>
      </c>
      <c r="E7595" s="3" t="s">
        <v>59</v>
      </c>
      <c r="F7595" s="3" t="s">
        <v>14212</v>
      </c>
      <c r="G7595" s="3" t="s">
        <v>14213</v>
      </c>
      <c r="H7595" s="3"/>
    </row>
    <row r="7596" ht="15.75" customHeight="1">
      <c r="A7596" s="2">
        <v>45766.0</v>
      </c>
      <c r="B7596" s="3" t="s">
        <v>57</v>
      </c>
      <c r="C7596" s="4" t="s">
        <v>62</v>
      </c>
      <c r="D7596" s="3" t="s">
        <v>38</v>
      </c>
      <c r="E7596" s="3" t="s">
        <v>59</v>
      </c>
      <c r="F7596" s="3" t="s">
        <v>14214</v>
      </c>
      <c r="G7596" s="3" t="s">
        <v>14215</v>
      </c>
      <c r="H7596" s="3"/>
    </row>
    <row r="7597" ht="15.75" customHeight="1">
      <c r="A7597" s="2">
        <v>45766.0</v>
      </c>
      <c r="B7597" s="3" t="s">
        <v>57</v>
      </c>
      <c r="C7597" s="4" t="s">
        <v>62</v>
      </c>
      <c r="D7597" s="3" t="s">
        <v>68</v>
      </c>
      <c r="E7597" s="3" t="s">
        <v>59</v>
      </c>
      <c r="F7597" s="3" t="s">
        <v>14216</v>
      </c>
      <c r="G7597" s="3" t="s">
        <v>14217</v>
      </c>
      <c r="H7597" s="3"/>
    </row>
    <row r="7598" ht="15.75" customHeight="1">
      <c r="A7598" s="2">
        <v>45766.0</v>
      </c>
      <c r="B7598" s="3" t="s">
        <v>57</v>
      </c>
      <c r="C7598" s="3" t="s">
        <v>58</v>
      </c>
      <c r="D7598" s="3" t="s">
        <v>68</v>
      </c>
      <c r="E7598" s="3" t="s">
        <v>59</v>
      </c>
      <c r="F7598" s="3" t="s">
        <v>14218</v>
      </c>
      <c r="G7598" s="3" t="s">
        <v>14219</v>
      </c>
      <c r="H7598" s="3"/>
    </row>
    <row r="7599" ht="15.75" customHeight="1">
      <c r="A7599" s="2">
        <v>45766.0</v>
      </c>
      <c r="B7599" s="3" t="s">
        <v>57</v>
      </c>
      <c r="C7599" s="3" t="s">
        <v>80</v>
      </c>
      <c r="D7599" s="3" t="s">
        <v>23</v>
      </c>
      <c r="E7599" s="3" t="s">
        <v>59</v>
      </c>
      <c r="F7599" s="3" t="s">
        <v>14220</v>
      </c>
      <c r="G7599" s="3" t="s">
        <v>14221</v>
      </c>
      <c r="H7599" s="3"/>
    </row>
    <row r="7600" ht="15.75" customHeight="1">
      <c r="A7600" s="2">
        <v>45766.0</v>
      </c>
      <c r="B7600" s="3" t="s">
        <v>92</v>
      </c>
      <c r="C7600" s="3" t="s">
        <v>93</v>
      </c>
      <c r="D7600" s="3" t="s">
        <v>38</v>
      </c>
      <c r="E7600" s="3" t="s">
        <v>20</v>
      </c>
      <c r="F7600" s="3" t="s">
        <v>14222</v>
      </c>
      <c r="G7600" s="3" t="s">
        <v>10225</v>
      </c>
      <c r="H7600" s="3"/>
    </row>
    <row r="7601" ht="15.75" customHeight="1">
      <c r="A7601" s="2">
        <v>45766.0</v>
      </c>
      <c r="B7601" s="3" t="s">
        <v>7</v>
      </c>
      <c r="C7601" s="3" t="s">
        <v>8</v>
      </c>
      <c r="D7601" s="3" t="s">
        <v>23</v>
      </c>
      <c r="E7601" s="3" t="s">
        <v>20</v>
      </c>
      <c r="F7601" s="3" t="s">
        <v>14223</v>
      </c>
      <c r="G7601" s="3" t="s">
        <v>14224</v>
      </c>
      <c r="H7601" s="3"/>
    </row>
    <row r="7602" ht="15.75" customHeight="1">
      <c r="A7602" s="2">
        <v>45766.0</v>
      </c>
      <c r="B7602" s="3" t="s">
        <v>92</v>
      </c>
      <c r="C7602" s="3" t="s">
        <v>98</v>
      </c>
      <c r="D7602" s="3" t="s">
        <v>68</v>
      </c>
      <c r="E7602" s="3" t="s">
        <v>59</v>
      </c>
      <c r="F7602" s="3" t="s">
        <v>14225</v>
      </c>
      <c r="G7602" s="3" t="s">
        <v>14226</v>
      </c>
      <c r="H7602" s="3"/>
    </row>
    <row r="7603" ht="15.75" customHeight="1">
      <c r="A7603" s="2">
        <v>45766.0</v>
      </c>
      <c r="B7603" s="3" t="s">
        <v>7</v>
      </c>
      <c r="C7603" s="3" t="s">
        <v>131</v>
      </c>
      <c r="D7603" s="3" t="s">
        <v>9</v>
      </c>
      <c r="E7603" s="3" t="s">
        <v>15</v>
      </c>
      <c r="F7603" s="3" t="s">
        <v>14227</v>
      </c>
      <c r="G7603" s="3" t="s">
        <v>14228</v>
      </c>
      <c r="H7603" s="3"/>
    </row>
    <row r="7604" ht="15.75" customHeight="1">
      <c r="A7604" s="2">
        <v>45766.0</v>
      </c>
      <c r="B7604" s="3" t="s">
        <v>7</v>
      </c>
      <c r="C7604" s="3" t="s">
        <v>131</v>
      </c>
      <c r="D7604" s="3" t="s">
        <v>19</v>
      </c>
      <c r="E7604" s="3" t="s">
        <v>15</v>
      </c>
      <c r="F7604" s="3" t="s">
        <v>14229</v>
      </c>
      <c r="G7604" s="3" t="s">
        <v>8488</v>
      </c>
      <c r="H7604" s="3"/>
    </row>
    <row r="7605" ht="15.75" customHeight="1">
      <c r="A7605" s="2">
        <v>45766.0</v>
      </c>
      <c r="B7605" s="3" t="s">
        <v>7</v>
      </c>
      <c r="C7605" s="3" t="s">
        <v>126</v>
      </c>
      <c r="D7605" s="3" t="s">
        <v>34</v>
      </c>
      <c r="E7605" s="3" t="s">
        <v>101</v>
      </c>
      <c r="F7605" s="3" t="s">
        <v>14230</v>
      </c>
      <c r="G7605" s="3" t="s">
        <v>14231</v>
      </c>
      <c r="H7605" s="3"/>
    </row>
    <row r="7606" ht="15.75" customHeight="1">
      <c r="A7606" s="2">
        <v>45766.0</v>
      </c>
      <c r="B7606" s="3" t="s">
        <v>7</v>
      </c>
      <c r="C7606" s="3" t="s">
        <v>126</v>
      </c>
      <c r="D7606" s="3" t="s">
        <v>26</v>
      </c>
      <c r="E7606" s="3" t="s">
        <v>109</v>
      </c>
      <c r="F7606" s="3" t="s">
        <v>14232</v>
      </c>
      <c r="G7606" s="3" t="s">
        <v>14233</v>
      </c>
      <c r="H7606" s="3"/>
    </row>
    <row r="7607" ht="15.75" customHeight="1">
      <c r="A7607" s="2">
        <v>45766.0</v>
      </c>
      <c r="B7607" s="3" t="s">
        <v>7</v>
      </c>
      <c r="C7607" s="3" t="s">
        <v>126</v>
      </c>
      <c r="D7607" s="3" t="s">
        <v>34</v>
      </c>
      <c r="E7607" s="3" t="s">
        <v>101</v>
      </c>
      <c r="F7607" s="3" t="s">
        <v>14234</v>
      </c>
      <c r="G7607" s="3" t="s">
        <v>14235</v>
      </c>
      <c r="H7607" s="3"/>
    </row>
    <row r="7608" ht="15.75" customHeight="1">
      <c r="A7608" s="2">
        <v>45766.0</v>
      </c>
      <c r="B7608" s="3" t="s">
        <v>7</v>
      </c>
      <c r="C7608" s="3" t="s">
        <v>118</v>
      </c>
      <c r="D7608" s="3" t="s">
        <v>63</v>
      </c>
      <c r="E7608" s="3" t="s">
        <v>59</v>
      </c>
      <c r="F7608" s="3" t="s">
        <v>14236</v>
      </c>
      <c r="G7608" s="3" t="s">
        <v>14237</v>
      </c>
      <c r="H7608" s="3"/>
    </row>
    <row r="7609" ht="15.75" customHeight="1">
      <c r="A7609" s="2">
        <v>45766.0</v>
      </c>
      <c r="B7609" s="3" t="s">
        <v>92</v>
      </c>
      <c r="C7609" s="3" t="s">
        <v>158</v>
      </c>
      <c r="D7609" s="3" t="s">
        <v>34</v>
      </c>
      <c r="E7609" s="3" t="s">
        <v>15</v>
      </c>
      <c r="F7609" s="3" t="s">
        <v>9072</v>
      </c>
      <c r="G7609" s="3" t="s">
        <v>2941</v>
      </c>
      <c r="H7609" s="3"/>
    </row>
    <row r="7610" ht="15.75" customHeight="1">
      <c r="A7610" s="2">
        <v>45766.0</v>
      </c>
      <c r="B7610" s="3" t="s">
        <v>7</v>
      </c>
      <c r="C7610" s="3" t="s">
        <v>118</v>
      </c>
      <c r="D7610" s="3" t="s">
        <v>26</v>
      </c>
      <c r="E7610" s="3" t="s">
        <v>258</v>
      </c>
      <c r="F7610" s="3" t="s">
        <v>14238</v>
      </c>
      <c r="G7610" s="3" t="s">
        <v>14239</v>
      </c>
      <c r="H7610" s="3"/>
    </row>
    <row r="7611" ht="15.75" customHeight="1">
      <c r="A7611" s="2">
        <v>45766.0</v>
      </c>
      <c r="B7611" s="3" t="s">
        <v>7</v>
      </c>
      <c r="C7611" s="3" t="s">
        <v>106</v>
      </c>
      <c r="D7611" s="3" t="s">
        <v>68</v>
      </c>
      <c r="E7611" s="3" t="s">
        <v>59</v>
      </c>
      <c r="F7611" s="3" t="s">
        <v>14240</v>
      </c>
      <c r="G7611" s="3" t="s">
        <v>14241</v>
      </c>
      <c r="H7611" s="3"/>
    </row>
    <row r="7612" ht="15.75" customHeight="1">
      <c r="A7612" s="2">
        <v>45766.0</v>
      </c>
      <c r="B7612" s="3" t="s">
        <v>7</v>
      </c>
      <c r="C7612" s="3" t="s">
        <v>106</v>
      </c>
      <c r="D7612" s="3" t="s">
        <v>26</v>
      </c>
      <c r="E7612" s="3" t="s">
        <v>109</v>
      </c>
      <c r="F7612" s="3" t="s">
        <v>14242</v>
      </c>
      <c r="G7612" s="3" t="s">
        <v>14243</v>
      </c>
      <c r="H7612" s="3"/>
    </row>
    <row r="7613" ht="15.75" customHeight="1">
      <c r="A7613" s="2">
        <v>45766.0</v>
      </c>
      <c r="B7613" s="3" t="s">
        <v>7</v>
      </c>
      <c r="C7613" s="3" t="s">
        <v>8</v>
      </c>
      <c r="D7613" s="3" t="s">
        <v>9</v>
      </c>
      <c r="E7613" s="3" t="s">
        <v>101</v>
      </c>
      <c r="F7613" s="3" t="s">
        <v>14244</v>
      </c>
      <c r="G7613" s="3" t="s">
        <v>14245</v>
      </c>
      <c r="H7613" s="3"/>
    </row>
    <row r="7614" ht="15.75" customHeight="1">
      <c r="A7614" s="2">
        <v>45766.0</v>
      </c>
      <c r="B7614" s="3" t="s">
        <v>7</v>
      </c>
      <c r="C7614" s="3" t="s">
        <v>8</v>
      </c>
      <c r="D7614" s="3" t="s">
        <v>63</v>
      </c>
      <c r="E7614" s="3" t="s">
        <v>59</v>
      </c>
      <c r="F7614" s="3" t="s">
        <v>14246</v>
      </c>
      <c r="G7614" s="3" t="s">
        <v>14247</v>
      </c>
      <c r="H7614" s="3"/>
    </row>
    <row r="7615" ht="15.75" customHeight="1">
      <c r="A7615" s="2">
        <v>45766.0</v>
      </c>
      <c r="B7615" s="3" t="s">
        <v>7</v>
      </c>
      <c r="C7615" s="3" t="s">
        <v>8</v>
      </c>
      <c r="D7615" s="3" t="s">
        <v>19</v>
      </c>
      <c r="E7615" s="3" t="s">
        <v>20</v>
      </c>
      <c r="F7615" s="3" t="s">
        <v>14248</v>
      </c>
      <c r="G7615" s="3" t="s">
        <v>6863</v>
      </c>
      <c r="H7615" s="3"/>
    </row>
    <row r="7616" ht="15.75" customHeight="1">
      <c r="A7616" s="2">
        <v>45766.0</v>
      </c>
      <c r="B7616" s="3" t="s">
        <v>92</v>
      </c>
      <c r="C7616" s="3" t="s">
        <v>98</v>
      </c>
      <c r="D7616" s="3" t="s">
        <v>9</v>
      </c>
      <c r="E7616" s="3" t="s">
        <v>15</v>
      </c>
      <c r="F7616" s="3" t="s">
        <v>14249</v>
      </c>
      <c r="G7616" s="3" t="s">
        <v>14250</v>
      </c>
      <c r="H7616" s="3"/>
    </row>
    <row r="7617" ht="15.75" customHeight="1">
      <c r="A7617" s="2">
        <v>45766.0</v>
      </c>
      <c r="B7617" s="3" t="s">
        <v>7</v>
      </c>
      <c r="C7617" s="3" t="s">
        <v>106</v>
      </c>
      <c r="D7617" s="3" t="s">
        <v>63</v>
      </c>
      <c r="E7617" s="3" t="s">
        <v>20</v>
      </c>
      <c r="F7617" s="3" t="s">
        <v>14251</v>
      </c>
      <c r="G7617" s="3" t="s">
        <v>14252</v>
      </c>
      <c r="H7617" s="3"/>
    </row>
    <row r="7618" ht="15.75" customHeight="1">
      <c r="A7618" s="2">
        <v>45766.0</v>
      </c>
      <c r="B7618" s="3" t="s">
        <v>92</v>
      </c>
      <c r="C7618" s="3" t="s">
        <v>158</v>
      </c>
      <c r="D7618" s="3" t="s">
        <v>34</v>
      </c>
      <c r="E7618" s="3" t="s">
        <v>15</v>
      </c>
      <c r="F7618" s="3" t="s">
        <v>14253</v>
      </c>
      <c r="G7618" s="3" t="s">
        <v>14254</v>
      </c>
      <c r="H7618" s="3"/>
    </row>
    <row r="7619" ht="15.75" customHeight="1">
      <c r="A7619" s="2">
        <v>45766.0</v>
      </c>
      <c r="B7619" s="3" t="s">
        <v>7</v>
      </c>
      <c r="C7619" s="3" t="s">
        <v>118</v>
      </c>
      <c r="D7619" s="3" t="s">
        <v>9</v>
      </c>
      <c r="E7619" s="3" t="s">
        <v>101</v>
      </c>
      <c r="F7619" s="3" t="s">
        <v>14255</v>
      </c>
      <c r="G7619" s="3" t="s">
        <v>14256</v>
      </c>
      <c r="H7619" s="3"/>
    </row>
    <row r="7620" ht="15.75" customHeight="1">
      <c r="A7620" s="2">
        <v>45766.0</v>
      </c>
      <c r="B7620" s="3" t="s">
        <v>92</v>
      </c>
      <c r="C7620" s="3" t="s">
        <v>158</v>
      </c>
      <c r="D7620" s="3" t="s">
        <v>68</v>
      </c>
      <c r="E7620" s="3" t="s">
        <v>20</v>
      </c>
      <c r="F7620" s="3" t="s">
        <v>14257</v>
      </c>
      <c r="G7620" s="3" t="s">
        <v>14258</v>
      </c>
      <c r="H7620" s="3"/>
    </row>
    <row r="7621" ht="15.75" customHeight="1">
      <c r="A7621" s="2">
        <v>45766.0</v>
      </c>
      <c r="B7621" s="3" t="s">
        <v>92</v>
      </c>
      <c r="C7621" s="3" t="s">
        <v>158</v>
      </c>
      <c r="D7621" s="3" t="s">
        <v>23</v>
      </c>
      <c r="E7621" s="3" t="s">
        <v>20</v>
      </c>
      <c r="F7621" s="3" t="s">
        <v>14259</v>
      </c>
      <c r="G7621" s="3" t="s">
        <v>14260</v>
      </c>
      <c r="H7621" s="3"/>
    </row>
    <row r="7622" ht="15.75" customHeight="1">
      <c r="A7622" s="2">
        <v>45766.0</v>
      </c>
      <c r="B7622" s="3" t="s">
        <v>92</v>
      </c>
      <c r="C7622" s="3" t="s">
        <v>98</v>
      </c>
      <c r="D7622" s="3" t="s">
        <v>34</v>
      </c>
      <c r="E7622" s="3" t="s">
        <v>15</v>
      </c>
      <c r="F7622" s="3" t="s">
        <v>14261</v>
      </c>
      <c r="G7622" s="3" t="s">
        <v>14262</v>
      </c>
      <c r="H7622" s="3"/>
    </row>
    <row r="7623" ht="15.75" customHeight="1">
      <c r="A7623" s="2">
        <v>45766.0</v>
      </c>
      <c r="B7623" s="3" t="s">
        <v>92</v>
      </c>
      <c r="C7623" s="3" t="s">
        <v>98</v>
      </c>
      <c r="D7623" s="3" t="s">
        <v>63</v>
      </c>
      <c r="E7623" s="3" t="s">
        <v>59</v>
      </c>
      <c r="F7623" s="3" t="s">
        <v>14263</v>
      </c>
      <c r="G7623" s="3" t="s">
        <v>14264</v>
      </c>
      <c r="H7623" s="3"/>
    </row>
    <row r="7624" ht="15.75" customHeight="1">
      <c r="A7624" s="2">
        <v>45766.0</v>
      </c>
      <c r="B7624" s="3" t="s">
        <v>92</v>
      </c>
      <c r="C7624" s="3" t="s">
        <v>144</v>
      </c>
      <c r="D7624" s="3" t="s">
        <v>9</v>
      </c>
      <c r="E7624" s="3" t="s">
        <v>15</v>
      </c>
      <c r="F7624" s="3" t="s">
        <v>14265</v>
      </c>
      <c r="G7624" s="3" t="s">
        <v>3388</v>
      </c>
      <c r="H7624" s="3"/>
    </row>
    <row r="7625" ht="15.75" customHeight="1">
      <c r="A7625" s="2">
        <v>45766.0</v>
      </c>
      <c r="B7625" s="3" t="s">
        <v>92</v>
      </c>
      <c r="C7625" s="3" t="s">
        <v>144</v>
      </c>
      <c r="D7625" s="3" t="s">
        <v>19</v>
      </c>
      <c r="E7625" s="3" t="s">
        <v>20</v>
      </c>
      <c r="F7625" s="3" t="s">
        <v>14266</v>
      </c>
      <c r="G7625" s="3" t="s">
        <v>14267</v>
      </c>
      <c r="H7625" s="3"/>
    </row>
    <row r="7626" ht="15.75" customHeight="1">
      <c r="A7626" s="2">
        <v>45766.0</v>
      </c>
      <c r="B7626" s="3" t="s">
        <v>92</v>
      </c>
      <c r="C7626" s="3" t="s">
        <v>144</v>
      </c>
      <c r="D7626" s="3" t="s">
        <v>34</v>
      </c>
      <c r="E7626" s="3" t="s">
        <v>15</v>
      </c>
      <c r="F7626" s="3" t="s">
        <v>14268</v>
      </c>
      <c r="G7626" s="3" t="s">
        <v>14269</v>
      </c>
      <c r="H7626" s="3"/>
    </row>
    <row r="7627" ht="15.75" customHeight="1">
      <c r="A7627" s="2">
        <v>45766.0</v>
      </c>
      <c r="B7627" s="3" t="s">
        <v>92</v>
      </c>
      <c r="C7627" s="3" t="s">
        <v>144</v>
      </c>
      <c r="D7627" s="3" t="s">
        <v>63</v>
      </c>
      <c r="E7627" s="3" t="s">
        <v>59</v>
      </c>
      <c r="F7627" s="3" t="s">
        <v>14270</v>
      </c>
      <c r="G7627" s="3" t="s">
        <v>14271</v>
      </c>
      <c r="H7627" s="3"/>
    </row>
    <row r="7628" ht="15.75" customHeight="1">
      <c r="A7628" s="2">
        <v>45766.0</v>
      </c>
      <c r="B7628" s="3" t="s">
        <v>92</v>
      </c>
      <c r="C7628" s="3" t="s">
        <v>98</v>
      </c>
      <c r="D7628" s="3" t="s">
        <v>34</v>
      </c>
      <c r="E7628" s="3" t="s">
        <v>15</v>
      </c>
      <c r="F7628" s="3" t="s">
        <v>14272</v>
      </c>
      <c r="G7628" s="3" t="s">
        <v>8913</v>
      </c>
      <c r="H7628" s="3"/>
    </row>
    <row r="7629" ht="15.75" customHeight="1">
      <c r="A7629" s="2">
        <v>45766.0</v>
      </c>
      <c r="B7629" s="3" t="s">
        <v>92</v>
      </c>
      <c r="C7629" s="4" t="s">
        <v>149</v>
      </c>
      <c r="D7629" s="3" t="s">
        <v>38</v>
      </c>
      <c r="E7629" s="3" t="s">
        <v>20</v>
      </c>
      <c r="F7629" s="3" t="s">
        <v>14273</v>
      </c>
      <c r="G7629" s="3" t="s">
        <v>14274</v>
      </c>
      <c r="H7629" s="3"/>
    </row>
    <row r="7630" ht="15.75" customHeight="1">
      <c r="A7630" s="2">
        <v>45766.0</v>
      </c>
      <c r="B7630" s="3" t="s">
        <v>92</v>
      </c>
      <c r="C7630" s="4" t="s">
        <v>149</v>
      </c>
      <c r="D7630" s="3" t="s">
        <v>9</v>
      </c>
      <c r="E7630" s="3" t="s">
        <v>101</v>
      </c>
      <c r="F7630" s="3" t="s">
        <v>14275</v>
      </c>
      <c r="G7630" s="3" t="s">
        <v>14276</v>
      </c>
      <c r="H7630" s="3"/>
    </row>
    <row r="7631" ht="15.75" customHeight="1">
      <c r="A7631" s="2">
        <v>45766.0</v>
      </c>
      <c r="B7631" s="3" t="s">
        <v>92</v>
      </c>
      <c r="C7631" s="4" t="s">
        <v>149</v>
      </c>
      <c r="D7631" s="3" t="s">
        <v>34</v>
      </c>
      <c r="E7631" s="3" t="s">
        <v>101</v>
      </c>
      <c r="F7631" s="3" t="s">
        <v>14277</v>
      </c>
      <c r="G7631" s="3" t="s">
        <v>14278</v>
      </c>
      <c r="H7631" s="3"/>
    </row>
    <row r="7632" ht="15.75" customHeight="1">
      <c r="A7632" s="2">
        <v>45766.0</v>
      </c>
      <c r="B7632" s="3" t="s">
        <v>92</v>
      </c>
      <c r="C7632" s="4" t="s">
        <v>149</v>
      </c>
      <c r="D7632" s="3" t="s">
        <v>63</v>
      </c>
      <c r="E7632" s="3" t="s">
        <v>15</v>
      </c>
      <c r="F7632" s="3" t="s">
        <v>14279</v>
      </c>
      <c r="G7632" s="3" t="s">
        <v>14280</v>
      </c>
      <c r="H7632" s="3"/>
    </row>
    <row r="7633" ht="15.75" customHeight="1">
      <c r="A7633" s="2">
        <v>45766.0</v>
      </c>
      <c r="B7633" s="3" t="s">
        <v>92</v>
      </c>
      <c r="C7633" s="4" t="s">
        <v>149</v>
      </c>
      <c r="D7633" s="3" t="s">
        <v>19</v>
      </c>
      <c r="E7633" s="3" t="s">
        <v>20</v>
      </c>
      <c r="F7633" s="3" t="s">
        <v>14281</v>
      </c>
      <c r="G7633" s="3" t="s">
        <v>14282</v>
      </c>
      <c r="H7633" s="3"/>
    </row>
    <row r="7634" ht="15.75" customHeight="1">
      <c r="A7634" s="2">
        <v>45766.0</v>
      </c>
      <c r="B7634" s="3" t="s">
        <v>92</v>
      </c>
      <c r="C7634" s="3" t="s">
        <v>158</v>
      </c>
      <c r="D7634" s="3" t="s">
        <v>38</v>
      </c>
      <c r="E7634" s="3" t="s">
        <v>20</v>
      </c>
      <c r="F7634" s="3" t="s">
        <v>12083</v>
      </c>
      <c r="G7634" s="3" t="s">
        <v>2299</v>
      </c>
      <c r="H7634" s="3"/>
    </row>
    <row r="7635" ht="15.75" customHeight="1">
      <c r="A7635" s="2">
        <v>45766.0</v>
      </c>
      <c r="B7635" s="3" t="s">
        <v>92</v>
      </c>
      <c r="C7635" s="3" t="s">
        <v>144</v>
      </c>
      <c r="D7635" s="3" t="s">
        <v>23</v>
      </c>
      <c r="E7635" s="3" t="s">
        <v>59</v>
      </c>
      <c r="F7635" s="3" t="s">
        <v>14283</v>
      </c>
      <c r="G7635" s="3" t="s">
        <v>11547</v>
      </c>
      <c r="H7635" s="3"/>
    </row>
    <row r="7636" ht="15.75" customHeight="1">
      <c r="A7636" s="2">
        <v>45767.0</v>
      </c>
      <c r="B7636" s="3" t="s">
        <v>13</v>
      </c>
      <c r="C7636" s="3" t="s">
        <v>169</v>
      </c>
      <c r="D7636" s="3" t="s">
        <v>34</v>
      </c>
      <c r="E7636" s="3" t="s">
        <v>15</v>
      </c>
      <c r="F7636" s="3" t="s">
        <v>14284</v>
      </c>
      <c r="G7636" s="3" t="s">
        <v>14285</v>
      </c>
      <c r="H7636" s="3"/>
    </row>
    <row r="7637" ht="15.75" customHeight="1">
      <c r="A7637" s="2">
        <v>45767.0</v>
      </c>
      <c r="B7637" s="3" t="s">
        <v>13</v>
      </c>
      <c r="C7637" s="3" t="s">
        <v>169</v>
      </c>
      <c r="D7637" s="3" t="s">
        <v>34</v>
      </c>
      <c r="E7637" s="3" t="s">
        <v>20</v>
      </c>
      <c r="F7637" s="3" t="s">
        <v>14286</v>
      </c>
      <c r="G7637" s="3" t="s">
        <v>14287</v>
      </c>
      <c r="H7637" s="3"/>
    </row>
    <row r="7638" ht="15.75" customHeight="1">
      <c r="A7638" s="2">
        <v>45767.0</v>
      </c>
      <c r="B7638" s="3" t="s">
        <v>13</v>
      </c>
      <c r="C7638" s="3" t="s">
        <v>37</v>
      </c>
      <c r="D7638" s="3" t="s">
        <v>9</v>
      </c>
      <c r="E7638" s="3" t="s">
        <v>15</v>
      </c>
      <c r="F7638" s="3" t="s">
        <v>14288</v>
      </c>
      <c r="G7638" s="3" t="s">
        <v>14289</v>
      </c>
      <c r="H7638" s="3"/>
    </row>
    <row r="7639" ht="15.75" customHeight="1">
      <c r="A7639" s="2">
        <v>45767.0</v>
      </c>
      <c r="B7639" s="3" t="s">
        <v>13</v>
      </c>
      <c r="C7639" s="3" t="s">
        <v>37</v>
      </c>
      <c r="D7639" s="3" t="s">
        <v>23</v>
      </c>
      <c r="E7639" s="3" t="s">
        <v>59</v>
      </c>
      <c r="F7639" s="3" t="s">
        <v>14290</v>
      </c>
      <c r="G7639" s="3" t="s">
        <v>13220</v>
      </c>
      <c r="H7639" s="3"/>
    </row>
    <row r="7640" ht="15.75" customHeight="1">
      <c r="A7640" s="2">
        <v>45767.0</v>
      </c>
      <c r="B7640" s="3" t="s">
        <v>13</v>
      </c>
      <c r="C7640" s="3" t="s">
        <v>37</v>
      </c>
      <c r="D7640" s="3" t="s">
        <v>9</v>
      </c>
      <c r="E7640" s="3" t="s">
        <v>15</v>
      </c>
      <c r="F7640" s="3" t="s">
        <v>14291</v>
      </c>
      <c r="G7640" s="3" t="s">
        <v>3418</v>
      </c>
      <c r="H7640" s="3"/>
    </row>
    <row r="7641" ht="15.75" customHeight="1">
      <c r="A7641" s="2">
        <v>45767.0</v>
      </c>
      <c r="B7641" s="3" t="s">
        <v>13</v>
      </c>
      <c r="C7641" s="3" t="s">
        <v>29</v>
      </c>
      <c r="D7641" s="3" t="s">
        <v>26</v>
      </c>
      <c r="E7641" s="3" t="s">
        <v>20</v>
      </c>
      <c r="F7641" s="3" t="s">
        <v>14292</v>
      </c>
      <c r="G7641" s="3" t="s">
        <v>8563</v>
      </c>
      <c r="H7641" s="3"/>
    </row>
    <row r="7642" ht="15.75" customHeight="1">
      <c r="A7642" s="2">
        <v>45767.0</v>
      </c>
      <c r="B7642" s="3" t="s">
        <v>13</v>
      </c>
      <c r="C7642" s="3" t="s">
        <v>29</v>
      </c>
      <c r="D7642" s="3" t="s">
        <v>38</v>
      </c>
      <c r="E7642" s="3" t="s">
        <v>20</v>
      </c>
      <c r="F7642" s="3" t="s">
        <v>14293</v>
      </c>
      <c r="G7642" s="3" t="s">
        <v>14294</v>
      </c>
      <c r="H7642" s="3"/>
    </row>
    <row r="7643" ht="15.75" customHeight="1">
      <c r="A7643" s="2">
        <v>45767.0</v>
      </c>
      <c r="B7643" s="3" t="s">
        <v>13</v>
      </c>
      <c r="C7643" s="3" t="s">
        <v>18</v>
      </c>
      <c r="D7643" s="3" t="s">
        <v>34</v>
      </c>
      <c r="E7643" s="3" t="s">
        <v>20</v>
      </c>
      <c r="F7643" s="3" t="s">
        <v>14295</v>
      </c>
      <c r="G7643" s="3" t="s">
        <v>14296</v>
      </c>
      <c r="H7643" s="3"/>
    </row>
    <row r="7644" ht="15.75" customHeight="1">
      <c r="A7644" s="2">
        <v>45767.0</v>
      </c>
      <c r="B7644" s="3" t="s">
        <v>13</v>
      </c>
      <c r="C7644" s="3" t="s">
        <v>18</v>
      </c>
      <c r="D7644" s="3" t="s">
        <v>26</v>
      </c>
      <c r="E7644" s="3" t="s">
        <v>20</v>
      </c>
      <c r="F7644" s="3" t="s">
        <v>11409</v>
      </c>
      <c r="G7644" s="3" t="s">
        <v>14297</v>
      </c>
      <c r="H7644" s="3"/>
    </row>
    <row r="7645" ht="15.75" customHeight="1">
      <c r="A7645" s="2">
        <v>45767.0</v>
      </c>
      <c r="B7645" s="3" t="s">
        <v>13</v>
      </c>
      <c r="C7645" s="3" t="s">
        <v>18</v>
      </c>
      <c r="D7645" s="3" t="s">
        <v>34</v>
      </c>
      <c r="E7645" s="3" t="s">
        <v>15</v>
      </c>
      <c r="F7645" s="3" t="s">
        <v>10149</v>
      </c>
      <c r="G7645" s="3" t="s">
        <v>14298</v>
      </c>
      <c r="H7645" s="3"/>
    </row>
    <row r="7646" ht="15.75" customHeight="1">
      <c r="A7646" s="2">
        <v>45767.0</v>
      </c>
      <c r="B7646" s="3" t="s">
        <v>13</v>
      </c>
      <c r="C7646" s="3" t="s">
        <v>18</v>
      </c>
      <c r="D7646" s="3" t="s">
        <v>68</v>
      </c>
      <c r="E7646" s="3" t="s">
        <v>59</v>
      </c>
      <c r="F7646" s="3" t="s">
        <v>14299</v>
      </c>
      <c r="G7646" s="3" t="s">
        <v>14300</v>
      </c>
      <c r="H7646" s="3"/>
    </row>
    <row r="7647" ht="15.75" customHeight="1">
      <c r="A7647" s="2">
        <v>45767.0</v>
      </c>
      <c r="B7647" s="3" t="s">
        <v>13</v>
      </c>
      <c r="C7647" s="3" t="s">
        <v>14</v>
      </c>
      <c r="D7647" s="3" t="s">
        <v>68</v>
      </c>
      <c r="E7647" s="3" t="s">
        <v>59</v>
      </c>
      <c r="F7647" s="3" t="s">
        <v>12271</v>
      </c>
      <c r="G7647" s="3" t="s">
        <v>2752</v>
      </c>
      <c r="H7647" s="3"/>
    </row>
    <row r="7648" ht="15.75" customHeight="1">
      <c r="A7648" s="2">
        <v>45767.0</v>
      </c>
      <c r="B7648" s="3" t="s">
        <v>13</v>
      </c>
      <c r="C7648" s="3" t="s">
        <v>14</v>
      </c>
      <c r="D7648" s="3" t="s">
        <v>23</v>
      </c>
      <c r="E7648" s="3" t="s">
        <v>59</v>
      </c>
      <c r="F7648" s="3" t="s">
        <v>14301</v>
      </c>
      <c r="G7648" s="3" t="s">
        <v>14302</v>
      </c>
      <c r="H7648" s="3"/>
    </row>
    <row r="7649" ht="15.75" customHeight="1">
      <c r="A7649" s="2">
        <v>45767.0</v>
      </c>
      <c r="B7649" s="3" t="s">
        <v>13</v>
      </c>
      <c r="C7649" s="3" t="s">
        <v>14</v>
      </c>
      <c r="D7649" s="3" t="s">
        <v>63</v>
      </c>
      <c r="E7649" s="3" t="s">
        <v>59</v>
      </c>
      <c r="F7649" s="3" t="s">
        <v>14303</v>
      </c>
      <c r="G7649" s="3" t="s">
        <v>14304</v>
      </c>
      <c r="H7649" s="3"/>
    </row>
    <row r="7650" ht="15.75" customHeight="1">
      <c r="A7650" s="2">
        <v>45767.0</v>
      </c>
      <c r="B7650" s="3" t="s">
        <v>57</v>
      </c>
      <c r="C7650" s="3" t="s">
        <v>85</v>
      </c>
      <c r="D7650" s="3" t="s">
        <v>26</v>
      </c>
      <c r="E7650" s="3" t="s">
        <v>59</v>
      </c>
      <c r="F7650" s="3" t="s">
        <v>12150</v>
      </c>
      <c r="G7650" s="3" t="s">
        <v>14305</v>
      </c>
      <c r="H7650" s="3"/>
    </row>
    <row r="7651" ht="15.75" customHeight="1">
      <c r="A7651" s="2">
        <v>45767.0</v>
      </c>
      <c r="B7651" s="3" t="s">
        <v>13</v>
      </c>
      <c r="C7651" s="3" t="s">
        <v>18</v>
      </c>
      <c r="D7651" s="3" t="s">
        <v>68</v>
      </c>
      <c r="E7651" s="3" t="s">
        <v>59</v>
      </c>
      <c r="F7651" s="3" t="s">
        <v>14306</v>
      </c>
      <c r="G7651" s="3" t="s">
        <v>14307</v>
      </c>
      <c r="H7651" s="3"/>
    </row>
    <row r="7652" ht="15.75" customHeight="1">
      <c r="A7652" s="2">
        <v>45767.0</v>
      </c>
      <c r="B7652" s="3" t="s">
        <v>13</v>
      </c>
      <c r="C7652" s="3" t="s">
        <v>169</v>
      </c>
      <c r="D7652" s="3" t="s">
        <v>34</v>
      </c>
      <c r="E7652" s="3" t="s">
        <v>20</v>
      </c>
      <c r="F7652" s="3" t="s">
        <v>13877</v>
      </c>
      <c r="G7652" s="3" t="s">
        <v>14308</v>
      </c>
      <c r="H7652" s="3"/>
    </row>
    <row r="7653" ht="15.75" customHeight="1">
      <c r="A7653" s="2">
        <v>45767.0</v>
      </c>
      <c r="B7653" s="3" t="s">
        <v>57</v>
      </c>
      <c r="C7653" s="3" t="s">
        <v>85</v>
      </c>
      <c r="D7653" s="3" t="s">
        <v>19</v>
      </c>
      <c r="E7653" s="3" t="s">
        <v>59</v>
      </c>
      <c r="F7653" s="3" t="s">
        <v>14309</v>
      </c>
      <c r="G7653" s="3" t="s">
        <v>14310</v>
      </c>
      <c r="H7653" s="3"/>
    </row>
    <row r="7654" ht="15.75" customHeight="1">
      <c r="A7654" s="2">
        <v>45767.0</v>
      </c>
      <c r="B7654" s="3" t="s">
        <v>57</v>
      </c>
      <c r="C7654" s="3" t="s">
        <v>58</v>
      </c>
      <c r="D7654" s="3" t="s">
        <v>9</v>
      </c>
      <c r="E7654" s="3" t="s">
        <v>20</v>
      </c>
      <c r="F7654" s="3" t="s">
        <v>14311</v>
      </c>
      <c r="G7654" s="3" t="s">
        <v>14312</v>
      </c>
      <c r="H7654" s="3"/>
    </row>
    <row r="7655" ht="15.75" customHeight="1">
      <c r="A7655" s="2">
        <v>45767.0</v>
      </c>
      <c r="B7655" s="3" t="s">
        <v>13</v>
      </c>
      <c r="C7655" s="3" t="s">
        <v>14</v>
      </c>
      <c r="D7655" s="3" t="s">
        <v>9</v>
      </c>
      <c r="E7655" s="3" t="s">
        <v>15</v>
      </c>
      <c r="F7655" s="3" t="s">
        <v>14313</v>
      </c>
      <c r="G7655" s="3" t="s">
        <v>14314</v>
      </c>
      <c r="H7655" s="3"/>
    </row>
    <row r="7656" ht="15.75" customHeight="1">
      <c r="A7656" s="2">
        <v>45767.0</v>
      </c>
      <c r="B7656" s="3" t="s">
        <v>57</v>
      </c>
      <c r="C7656" s="3" t="s">
        <v>85</v>
      </c>
      <c r="D7656" s="3" t="s">
        <v>26</v>
      </c>
      <c r="E7656" s="3" t="s">
        <v>59</v>
      </c>
      <c r="F7656" s="3" t="s">
        <v>14315</v>
      </c>
      <c r="G7656" s="3" t="s">
        <v>14316</v>
      </c>
      <c r="H7656" s="3"/>
    </row>
    <row r="7657" ht="15.75" customHeight="1">
      <c r="A7657" s="2">
        <v>45767.0</v>
      </c>
      <c r="B7657" s="3" t="s">
        <v>57</v>
      </c>
      <c r="C7657" s="3" t="s">
        <v>85</v>
      </c>
      <c r="D7657" s="3" t="s">
        <v>19</v>
      </c>
      <c r="E7657" s="3" t="s">
        <v>59</v>
      </c>
      <c r="F7657" s="3" t="s">
        <v>14317</v>
      </c>
      <c r="G7657" s="3" t="s">
        <v>14318</v>
      </c>
      <c r="H7657" s="3"/>
    </row>
    <row r="7658" ht="15.75" customHeight="1">
      <c r="A7658" s="2">
        <v>45767.0</v>
      </c>
      <c r="B7658" s="3" t="s">
        <v>57</v>
      </c>
      <c r="C7658" s="3" t="s">
        <v>80</v>
      </c>
      <c r="D7658" s="3" t="s">
        <v>34</v>
      </c>
      <c r="E7658" s="3" t="s">
        <v>20</v>
      </c>
      <c r="F7658" s="3" t="s">
        <v>14319</v>
      </c>
      <c r="G7658" s="3" t="s">
        <v>519</v>
      </c>
      <c r="H7658" s="3"/>
    </row>
    <row r="7659" ht="15.75" customHeight="1">
      <c r="A7659" s="2">
        <v>45767.0</v>
      </c>
      <c r="B7659" s="3" t="s">
        <v>57</v>
      </c>
      <c r="C7659" s="3" t="s">
        <v>80</v>
      </c>
      <c r="D7659" s="3" t="s">
        <v>19</v>
      </c>
      <c r="E7659" s="3" t="s">
        <v>59</v>
      </c>
      <c r="F7659" s="3" t="s">
        <v>14320</v>
      </c>
      <c r="G7659" s="3" t="s">
        <v>14321</v>
      </c>
      <c r="H7659" s="3"/>
    </row>
    <row r="7660" ht="15.75" customHeight="1">
      <c r="A7660" s="2">
        <v>45767.0</v>
      </c>
      <c r="B7660" s="3" t="s">
        <v>57</v>
      </c>
      <c r="C7660" s="3" t="s">
        <v>80</v>
      </c>
      <c r="D7660" s="3" t="s">
        <v>9</v>
      </c>
      <c r="E7660" s="3" t="s">
        <v>20</v>
      </c>
      <c r="F7660" s="3" t="s">
        <v>14322</v>
      </c>
      <c r="G7660" s="3" t="s">
        <v>14323</v>
      </c>
      <c r="H7660" s="3"/>
    </row>
    <row r="7661" ht="15.75" customHeight="1">
      <c r="A7661" s="2">
        <v>45767.0</v>
      </c>
      <c r="B7661" s="3" t="s">
        <v>57</v>
      </c>
      <c r="C7661" s="3" t="s">
        <v>71</v>
      </c>
      <c r="D7661" s="3" t="s">
        <v>34</v>
      </c>
      <c r="E7661" s="3" t="s">
        <v>20</v>
      </c>
      <c r="F7661" s="3" t="s">
        <v>4212</v>
      </c>
      <c r="G7661" s="3" t="s">
        <v>3473</v>
      </c>
      <c r="H7661" s="3"/>
    </row>
    <row r="7662" ht="15.75" customHeight="1">
      <c r="A7662" s="2">
        <v>45767.0</v>
      </c>
      <c r="B7662" s="3" t="s">
        <v>57</v>
      </c>
      <c r="C7662" s="3" t="s">
        <v>71</v>
      </c>
      <c r="D7662" s="3" t="s">
        <v>9</v>
      </c>
      <c r="E7662" s="3" t="s">
        <v>20</v>
      </c>
      <c r="F7662" s="3" t="s">
        <v>14324</v>
      </c>
      <c r="G7662" s="3" t="s">
        <v>14325</v>
      </c>
      <c r="H7662" s="3"/>
    </row>
    <row r="7663" ht="15.75" customHeight="1">
      <c r="A7663" s="2">
        <v>45767.0</v>
      </c>
      <c r="B7663" s="3" t="s">
        <v>57</v>
      </c>
      <c r="C7663" s="4" t="s">
        <v>62</v>
      </c>
      <c r="D7663" s="3" t="s">
        <v>68</v>
      </c>
      <c r="E7663" s="3" t="s">
        <v>59</v>
      </c>
      <c r="F7663" s="3" t="s">
        <v>14326</v>
      </c>
      <c r="G7663" s="3" t="s">
        <v>14327</v>
      </c>
      <c r="H7663" s="3"/>
    </row>
    <row r="7664" ht="15.75" customHeight="1">
      <c r="A7664" s="2">
        <v>45767.0</v>
      </c>
      <c r="B7664" s="3" t="s">
        <v>57</v>
      </c>
      <c r="C7664" s="4" t="s">
        <v>62</v>
      </c>
      <c r="D7664" s="3" t="s">
        <v>38</v>
      </c>
      <c r="E7664" s="3" t="s">
        <v>59</v>
      </c>
      <c r="F7664" s="3" t="s">
        <v>14328</v>
      </c>
      <c r="G7664" s="3" t="s">
        <v>14329</v>
      </c>
      <c r="H7664" s="3"/>
    </row>
    <row r="7665" ht="15.75" customHeight="1">
      <c r="A7665" s="2">
        <v>45767.0</v>
      </c>
      <c r="B7665" s="3" t="s">
        <v>57</v>
      </c>
      <c r="C7665" s="4" t="s">
        <v>62</v>
      </c>
      <c r="D7665" s="3" t="s">
        <v>23</v>
      </c>
      <c r="E7665" s="3" t="s">
        <v>59</v>
      </c>
      <c r="F7665" s="3" t="s">
        <v>14330</v>
      </c>
      <c r="G7665" s="3" t="s">
        <v>14331</v>
      </c>
      <c r="H7665" s="3"/>
    </row>
    <row r="7666" ht="15.75" customHeight="1">
      <c r="A7666" s="2">
        <v>45767.0</v>
      </c>
      <c r="B7666" s="3" t="s">
        <v>57</v>
      </c>
      <c r="C7666" s="3" t="s">
        <v>58</v>
      </c>
      <c r="D7666" s="3" t="s">
        <v>23</v>
      </c>
      <c r="E7666" s="3" t="s">
        <v>59</v>
      </c>
      <c r="F7666" s="3" t="s">
        <v>14332</v>
      </c>
      <c r="G7666" s="3" t="s">
        <v>14333</v>
      </c>
      <c r="H7666" s="3"/>
    </row>
    <row r="7667" ht="15.75" customHeight="1">
      <c r="A7667" s="2">
        <v>45767.0</v>
      </c>
      <c r="B7667" s="3" t="s">
        <v>57</v>
      </c>
      <c r="C7667" s="3" t="s">
        <v>58</v>
      </c>
      <c r="D7667" s="3" t="s">
        <v>63</v>
      </c>
      <c r="E7667" s="3" t="s">
        <v>59</v>
      </c>
      <c r="F7667" s="3" t="s">
        <v>14334</v>
      </c>
      <c r="G7667" s="3" t="s">
        <v>14335</v>
      </c>
      <c r="H7667" s="3"/>
    </row>
    <row r="7668" ht="15.75" customHeight="1">
      <c r="A7668" s="2">
        <v>45767.0</v>
      </c>
      <c r="B7668" s="3" t="s">
        <v>57</v>
      </c>
      <c r="C7668" s="3" t="s">
        <v>58</v>
      </c>
      <c r="D7668" s="3" t="s">
        <v>26</v>
      </c>
      <c r="E7668" s="3" t="s">
        <v>59</v>
      </c>
      <c r="F7668" s="3" t="s">
        <v>14336</v>
      </c>
      <c r="G7668" s="3" t="s">
        <v>14337</v>
      </c>
      <c r="H7668" s="3"/>
    </row>
    <row r="7669" ht="15.75" customHeight="1">
      <c r="A7669" s="2">
        <v>45767.0</v>
      </c>
      <c r="B7669" s="3" t="s">
        <v>57</v>
      </c>
      <c r="C7669" s="3" t="s">
        <v>58</v>
      </c>
      <c r="D7669" s="3" t="s">
        <v>26</v>
      </c>
      <c r="E7669" s="3" t="s">
        <v>59</v>
      </c>
      <c r="F7669" s="3" t="s">
        <v>5053</v>
      </c>
      <c r="G7669" s="3" t="s">
        <v>14338</v>
      </c>
      <c r="H7669" s="3"/>
    </row>
    <row r="7670" ht="15.75" customHeight="1">
      <c r="A7670" s="2">
        <v>45767.0</v>
      </c>
      <c r="B7670" s="3" t="s">
        <v>13</v>
      </c>
      <c r="C7670" s="3" t="s">
        <v>169</v>
      </c>
      <c r="D7670" s="3" t="s">
        <v>9</v>
      </c>
      <c r="E7670" s="3" t="s">
        <v>15</v>
      </c>
      <c r="F7670" s="3" t="s">
        <v>3595</v>
      </c>
      <c r="G7670" s="3" t="s">
        <v>14339</v>
      </c>
      <c r="H7670" s="3"/>
    </row>
    <row r="7671" ht="15.75" customHeight="1">
      <c r="A7671" s="2">
        <v>45767.0</v>
      </c>
      <c r="B7671" s="3" t="s">
        <v>92</v>
      </c>
      <c r="C7671" s="3" t="s">
        <v>93</v>
      </c>
      <c r="D7671" s="3" t="s">
        <v>23</v>
      </c>
      <c r="E7671" s="3" t="s">
        <v>20</v>
      </c>
      <c r="F7671" s="3" t="s">
        <v>14340</v>
      </c>
      <c r="G7671" s="3" t="s">
        <v>14341</v>
      </c>
      <c r="H7671" s="3"/>
    </row>
    <row r="7672" ht="15.75" customHeight="1">
      <c r="A7672" s="2">
        <v>45767.0</v>
      </c>
      <c r="B7672" s="3" t="s">
        <v>92</v>
      </c>
      <c r="C7672" s="3" t="s">
        <v>98</v>
      </c>
      <c r="D7672" s="3" t="s">
        <v>26</v>
      </c>
      <c r="E7672" s="3" t="s">
        <v>20</v>
      </c>
      <c r="F7672" s="3" t="s">
        <v>14342</v>
      </c>
      <c r="G7672" s="3" t="s">
        <v>14343</v>
      </c>
      <c r="H7672" s="3"/>
    </row>
    <row r="7673" ht="15.75" customHeight="1">
      <c r="A7673" s="2">
        <v>45767.0</v>
      </c>
      <c r="B7673" s="3" t="s">
        <v>92</v>
      </c>
      <c r="C7673" s="3" t="s">
        <v>98</v>
      </c>
      <c r="D7673" s="3" t="s">
        <v>19</v>
      </c>
      <c r="E7673" s="3" t="s">
        <v>20</v>
      </c>
      <c r="F7673" s="3" t="s">
        <v>14344</v>
      </c>
      <c r="G7673" s="3" t="s">
        <v>6247</v>
      </c>
      <c r="H7673" s="3"/>
    </row>
    <row r="7674" ht="15.75" customHeight="1">
      <c r="A7674" s="2">
        <v>45767.0</v>
      </c>
      <c r="B7674" s="3" t="s">
        <v>7</v>
      </c>
      <c r="C7674" s="3" t="s">
        <v>131</v>
      </c>
      <c r="D7674" s="3" t="s">
        <v>38</v>
      </c>
      <c r="E7674" s="3" t="s">
        <v>15</v>
      </c>
      <c r="F7674" s="3" t="s">
        <v>14345</v>
      </c>
      <c r="G7674" s="3" t="s">
        <v>14346</v>
      </c>
      <c r="H7674" s="3"/>
    </row>
    <row r="7675" ht="15.75" customHeight="1">
      <c r="A7675" s="2">
        <v>45767.0</v>
      </c>
      <c r="B7675" s="3" t="s">
        <v>7</v>
      </c>
      <c r="C7675" s="3" t="s">
        <v>131</v>
      </c>
      <c r="D7675" s="3" t="s">
        <v>63</v>
      </c>
      <c r="E7675" s="3" t="s">
        <v>59</v>
      </c>
      <c r="F7675" s="3" t="s">
        <v>14347</v>
      </c>
      <c r="G7675" s="3" t="s">
        <v>14348</v>
      </c>
      <c r="H7675" s="3"/>
    </row>
    <row r="7676" ht="15.75" customHeight="1">
      <c r="A7676" s="2">
        <v>45767.0</v>
      </c>
      <c r="B7676" s="3" t="s">
        <v>7</v>
      </c>
      <c r="C7676" s="3" t="s">
        <v>131</v>
      </c>
      <c r="D7676" s="3" t="s">
        <v>9</v>
      </c>
      <c r="E7676" s="3" t="s">
        <v>101</v>
      </c>
      <c r="F7676" s="3" t="s">
        <v>14349</v>
      </c>
      <c r="G7676" s="3" t="s">
        <v>14350</v>
      </c>
      <c r="H7676" s="3"/>
    </row>
    <row r="7677" ht="15.75" customHeight="1">
      <c r="A7677" s="2">
        <v>45767.0</v>
      </c>
      <c r="B7677" s="3" t="s">
        <v>7</v>
      </c>
      <c r="C7677" s="3" t="s">
        <v>126</v>
      </c>
      <c r="D7677" s="3" t="s">
        <v>63</v>
      </c>
      <c r="E7677" s="3" t="s">
        <v>20</v>
      </c>
      <c r="F7677" s="3" t="s">
        <v>7411</v>
      </c>
      <c r="G7677" s="3" t="s">
        <v>14351</v>
      </c>
      <c r="H7677" s="3"/>
    </row>
    <row r="7678" ht="15.75" customHeight="1">
      <c r="A7678" s="2">
        <v>45767.0</v>
      </c>
      <c r="B7678" s="3" t="s">
        <v>7</v>
      </c>
      <c r="C7678" s="3" t="s">
        <v>126</v>
      </c>
      <c r="D7678" s="3" t="s">
        <v>63</v>
      </c>
      <c r="E7678" s="3" t="s">
        <v>20</v>
      </c>
      <c r="F7678" s="3" t="s">
        <v>14352</v>
      </c>
      <c r="G7678" s="3" t="s">
        <v>14353</v>
      </c>
      <c r="H7678" s="3"/>
    </row>
    <row r="7679" ht="15.75" customHeight="1">
      <c r="A7679" s="2">
        <v>45767.0</v>
      </c>
      <c r="B7679" s="3" t="s">
        <v>7</v>
      </c>
      <c r="C7679" s="3" t="s">
        <v>118</v>
      </c>
      <c r="D7679" s="3" t="s">
        <v>38</v>
      </c>
      <c r="E7679" s="3" t="s">
        <v>15</v>
      </c>
      <c r="F7679" s="3" t="s">
        <v>14354</v>
      </c>
      <c r="G7679" s="3" t="s">
        <v>14355</v>
      </c>
      <c r="H7679" s="3"/>
    </row>
    <row r="7680" ht="15.75" customHeight="1">
      <c r="A7680" s="2">
        <v>45767.0</v>
      </c>
      <c r="B7680" s="3" t="s">
        <v>7</v>
      </c>
      <c r="C7680" s="3" t="s">
        <v>118</v>
      </c>
      <c r="D7680" s="3" t="s">
        <v>63</v>
      </c>
      <c r="E7680" s="3" t="s">
        <v>20</v>
      </c>
      <c r="F7680" s="3" t="s">
        <v>14356</v>
      </c>
      <c r="G7680" s="3" t="s">
        <v>14357</v>
      </c>
      <c r="H7680" s="3"/>
    </row>
    <row r="7681" ht="15.75" customHeight="1">
      <c r="A7681" s="2">
        <v>45767.0</v>
      </c>
      <c r="B7681" s="3" t="s">
        <v>7</v>
      </c>
      <c r="C7681" s="3" t="s">
        <v>106</v>
      </c>
      <c r="D7681" s="3" t="s">
        <v>9</v>
      </c>
      <c r="E7681" s="3" t="s">
        <v>101</v>
      </c>
      <c r="F7681" s="3" t="s">
        <v>14358</v>
      </c>
      <c r="G7681" s="3" t="s">
        <v>14359</v>
      </c>
      <c r="H7681" s="3"/>
    </row>
    <row r="7682" ht="15.75" customHeight="1">
      <c r="A7682" s="2">
        <v>45767.0</v>
      </c>
      <c r="B7682" s="3" t="s">
        <v>7</v>
      </c>
      <c r="C7682" s="3" t="s">
        <v>106</v>
      </c>
      <c r="D7682" s="3" t="s">
        <v>63</v>
      </c>
      <c r="E7682" s="3" t="s">
        <v>20</v>
      </c>
      <c r="F7682" s="3" t="s">
        <v>14360</v>
      </c>
      <c r="G7682" s="3" t="s">
        <v>14361</v>
      </c>
      <c r="H7682" s="3"/>
    </row>
    <row r="7683" ht="15.75" customHeight="1">
      <c r="A7683" s="2">
        <v>45767.0</v>
      </c>
      <c r="B7683" s="3" t="s">
        <v>7</v>
      </c>
      <c r="C7683" s="3" t="s">
        <v>106</v>
      </c>
      <c r="D7683" s="3" t="s">
        <v>26</v>
      </c>
      <c r="E7683" s="3" t="s">
        <v>10</v>
      </c>
      <c r="F7683" s="3" t="s">
        <v>14362</v>
      </c>
      <c r="G7683" s="3" t="s">
        <v>14363</v>
      </c>
      <c r="H7683" s="3"/>
    </row>
    <row r="7684" ht="15.75" customHeight="1">
      <c r="A7684" s="2">
        <v>45767.0</v>
      </c>
      <c r="B7684" s="3" t="s">
        <v>7</v>
      </c>
      <c r="C7684" s="3" t="s">
        <v>106</v>
      </c>
      <c r="D7684" s="3" t="s">
        <v>23</v>
      </c>
      <c r="E7684" s="3" t="s">
        <v>20</v>
      </c>
      <c r="F7684" s="3" t="s">
        <v>14364</v>
      </c>
      <c r="G7684" s="3" t="s">
        <v>14365</v>
      </c>
      <c r="H7684" s="3"/>
    </row>
    <row r="7685" ht="15.75" customHeight="1">
      <c r="A7685" s="2">
        <v>45767.0</v>
      </c>
      <c r="B7685" s="3" t="s">
        <v>7</v>
      </c>
      <c r="C7685" s="3" t="s">
        <v>106</v>
      </c>
      <c r="D7685" s="3" t="s">
        <v>38</v>
      </c>
      <c r="E7685" s="3" t="s">
        <v>15</v>
      </c>
      <c r="F7685" s="3" t="s">
        <v>14366</v>
      </c>
      <c r="G7685" s="3" t="s">
        <v>14367</v>
      </c>
      <c r="H7685" s="3"/>
    </row>
    <row r="7686" ht="15.75" customHeight="1">
      <c r="A7686" s="2">
        <v>45767.0</v>
      </c>
      <c r="B7686" s="3" t="s">
        <v>7</v>
      </c>
      <c r="C7686" s="3" t="s">
        <v>8</v>
      </c>
      <c r="D7686" s="3" t="s">
        <v>26</v>
      </c>
      <c r="E7686" s="3" t="s">
        <v>258</v>
      </c>
      <c r="F7686" s="3" t="s">
        <v>14368</v>
      </c>
      <c r="G7686" s="3" t="s">
        <v>14369</v>
      </c>
      <c r="H7686" s="3"/>
    </row>
    <row r="7687" ht="15.75" customHeight="1">
      <c r="A7687" s="2">
        <v>45767.0</v>
      </c>
      <c r="B7687" s="3" t="s">
        <v>7</v>
      </c>
      <c r="C7687" s="3" t="s">
        <v>8</v>
      </c>
      <c r="D7687" s="3" t="s">
        <v>68</v>
      </c>
      <c r="E7687" s="3" t="s">
        <v>20</v>
      </c>
      <c r="F7687" s="3" t="s">
        <v>14370</v>
      </c>
      <c r="G7687" s="3" t="s">
        <v>14371</v>
      </c>
      <c r="H7687" s="3"/>
    </row>
    <row r="7688" ht="15.75" customHeight="1">
      <c r="A7688" s="2">
        <v>45767.0</v>
      </c>
      <c r="B7688" s="3" t="s">
        <v>92</v>
      </c>
      <c r="C7688" s="3" t="s">
        <v>93</v>
      </c>
      <c r="D7688" s="3" t="s">
        <v>19</v>
      </c>
      <c r="E7688" s="3" t="s">
        <v>20</v>
      </c>
      <c r="F7688" s="3" t="s">
        <v>14372</v>
      </c>
      <c r="G7688" s="3" t="s">
        <v>14373</v>
      </c>
      <c r="H7688" s="3"/>
    </row>
    <row r="7689" ht="15.75" customHeight="1">
      <c r="A7689" s="2">
        <v>45767.0</v>
      </c>
      <c r="B7689" s="3" t="s">
        <v>7</v>
      </c>
      <c r="C7689" s="3" t="s">
        <v>131</v>
      </c>
      <c r="D7689" s="3" t="s">
        <v>68</v>
      </c>
      <c r="E7689" s="3" t="s">
        <v>20</v>
      </c>
      <c r="F7689" s="3" t="s">
        <v>14374</v>
      </c>
      <c r="G7689" s="3" t="s">
        <v>14375</v>
      </c>
      <c r="H7689" s="3"/>
    </row>
    <row r="7690" ht="15.75" customHeight="1">
      <c r="A7690" s="2">
        <v>45767.0</v>
      </c>
      <c r="B7690" s="3" t="s">
        <v>7</v>
      </c>
      <c r="C7690" s="3" t="s">
        <v>131</v>
      </c>
      <c r="D7690" s="3" t="s">
        <v>26</v>
      </c>
      <c r="E7690" s="3" t="s">
        <v>10</v>
      </c>
      <c r="F7690" s="3" t="s">
        <v>14376</v>
      </c>
      <c r="G7690" s="3" t="s">
        <v>14377</v>
      </c>
      <c r="H7690" s="3"/>
    </row>
    <row r="7691" ht="15.75" customHeight="1">
      <c r="A7691" s="2">
        <v>45767.0</v>
      </c>
      <c r="B7691" s="3" t="s">
        <v>7</v>
      </c>
      <c r="C7691" s="3" t="s">
        <v>8</v>
      </c>
      <c r="D7691" s="3" t="s">
        <v>26</v>
      </c>
      <c r="E7691" s="3" t="s">
        <v>109</v>
      </c>
      <c r="F7691" s="3" t="s">
        <v>14378</v>
      </c>
      <c r="G7691" s="3" t="s">
        <v>14379</v>
      </c>
      <c r="H7691" s="3"/>
    </row>
    <row r="7692" ht="15.75" customHeight="1">
      <c r="A7692" s="2">
        <v>45767.0</v>
      </c>
      <c r="B7692" s="3" t="s">
        <v>92</v>
      </c>
      <c r="C7692" s="3" t="s">
        <v>158</v>
      </c>
      <c r="D7692" s="3" t="s">
        <v>19</v>
      </c>
      <c r="E7692" s="3" t="s">
        <v>20</v>
      </c>
      <c r="F7692" s="3" t="s">
        <v>14380</v>
      </c>
      <c r="G7692" s="3" t="s">
        <v>14381</v>
      </c>
      <c r="H7692" s="3"/>
    </row>
    <row r="7693" ht="15.75" customHeight="1">
      <c r="A7693" s="2">
        <v>45767.0</v>
      </c>
      <c r="B7693" s="3" t="s">
        <v>92</v>
      </c>
      <c r="C7693" s="3" t="s">
        <v>158</v>
      </c>
      <c r="D7693" s="3" t="s">
        <v>63</v>
      </c>
      <c r="E7693" s="3" t="s">
        <v>59</v>
      </c>
      <c r="F7693" s="3" t="s">
        <v>14382</v>
      </c>
      <c r="G7693" s="3" t="s">
        <v>14383</v>
      </c>
      <c r="H7693" s="3"/>
    </row>
    <row r="7694" ht="15.75" customHeight="1">
      <c r="A7694" s="2">
        <v>45767.0</v>
      </c>
      <c r="B7694" s="3" t="s">
        <v>92</v>
      </c>
      <c r="C7694" s="3" t="s">
        <v>98</v>
      </c>
      <c r="D7694" s="3" t="s">
        <v>26</v>
      </c>
      <c r="E7694" s="3" t="s">
        <v>20</v>
      </c>
      <c r="F7694" s="3" t="s">
        <v>14384</v>
      </c>
      <c r="G7694" s="3" t="s">
        <v>14385</v>
      </c>
      <c r="H7694" s="3"/>
    </row>
    <row r="7695" ht="15.75" customHeight="1">
      <c r="A7695" s="2">
        <v>45767.0</v>
      </c>
      <c r="B7695" s="3" t="s">
        <v>92</v>
      </c>
      <c r="C7695" s="3" t="s">
        <v>98</v>
      </c>
      <c r="D7695" s="3" t="s">
        <v>19</v>
      </c>
      <c r="E7695" s="3" t="s">
        <v>20</v>
      </c>
      <c r="F7695" s="3" t="s">
        <v>2944</v>
      </c>
      <c r="G7695" s="3" t="s">
        <v>14386</v>
      </c>
      <c r="H7695" s="3"/>
    </row>
    <row r="7696" ht="15.75" customHeight="1">
      <c r="A7696" s="2">
        <v>45767.0</v>
      </c>
      <c r="B7696" s="3" t="s">
        <v>92</v>
      </c>
      <c r="C7696" s="3" t="s">
        <v>144</v>
      </c>
      <c r="D7696" s="3" t="s">
        <v>34</v>
      </c>
      <c r="E7696" s="3" t="s">
        <v>15</v>
      </c>
      <c r="F7696" s="3" t="s">
        <v>14387</v>
      </c>
      <c r="G7696" s="3" t="s">
        <v>14388</v>
      </c>
      <c r="H7696" s="3"/>
    </row>
    <row r="7697" ht="15.75" customHeight="1">
      <c r="A7697" s="2">
        <v>45767.0</v>
      </c>
      <c r="B7697" s="3" t="s">
        <v>92</v>
      </c>
      <c r="C7697" s="3" t="s">
        <v>144</v>
      </c>
      <c r="D7697" s="3" t="s">
        <v>34</v>
      </c>
      <c r="E7697" s="3" t="s">
        <v>101</v>
      </c>
      <c r="F7697" s="3" t="s">
        <v>14389</v>
      </c>
      <c r="G7697" s="3" t="s">
        <v>14390</v>
      </c>
      <c r="H7697" s="3"/>
    </row>
    <row r="7698" ht="15.75" customHeight="1">
      <c r="A7698" s="2">
        <v>45767.0</v>
      </c>
      <c r="B7698" s="3" t="s">
        <v>92</v>
      </c>
      <c r="C7698" s="3" t="s">
        <v>144</v>
      </c>
      <c r="D7698" s="3" t="s">
        <v>9</v>
      </c>
      <c r="E7698" s="3" t="s">
        <v>15</v>
      </c>
      <c r="F7698" s="3" t="s">
        <v>14391</v>
      </c>
      <c r="G7698" s="3" t="s">
        <v>14392</v>
      </c>
      <c r="H7698" s="3"/>
    </row>
    <row r="7699" ht="15.75" customHeight="1">
      <c r="A7699" s="2">
        <v>45767.0</v>
      </c>
      <c r="B7699" s="3" t="s">
        <v>92</v>
      </c>
      <c r="C7699" s="3" t="s">
        <v>144</v>
      </c>
      <c r="D7699" s="3" t="s">
        <v>19</v>
      </c>
      <c r="E7699" s="3" t="s">
        <v>20</v>
      </c>
      <c r="F7699" s="3" t="s">
        <v>14393</v>
      </c>
      <c r="G7699" s="3" t="s">
        <v>14394</v>
      </c>
      <c r="H7699" s="3"/>
    </row>
    <row r="7700" ht="15.75" customHeight="1">
      <c r="A7700" s="2">
        <v>45767.0</v>
      </c>
      <c r="B7700" s="3" t="s">
        <v>92</v>
      </c>
      <c r="C7700" s="3" t="s">
        <v>98</v>
      </c>
      <c r="D7700" s="3" t="s">
        <v>23</v>
      </c>
      <c r="E7700" s="3" t="s">
        <v>20</v>
      </c>
      <c r="F7700" s="3" t="s">
        <v>14395</v>
      </c>
      <c r="G7700" s="3" t="s">
        <v>4593</v>
      </c>
      <c r="H7700" s="3"/>
    </row>
    <row r="7701" ht="15.75" customHeight="1">
      <c r="A7701" s="2">
        <v>45767.0</v>
      </c>
      <c r="B7701" s="3" t="s">
        <v>92</v>
      </c>
      <c r="C7701" s="4" t="s">
        <v>149</v>
      </c>
      <c r="D7701" s="3" t="s">
        <v>68</v>
      </c>
      <c r="E7701" s="3" t="s">
        <v>59</v>
      </c>
      <c r="F7701" s="3" t="s">
        <v>14396</v>
      </c>
      <c r="G7701" s="3" t="s">
        <v>14397</v>
      </c>
      <c r="H7701" s="3"/>
    </row>
    <row r="7702" ht="15.75" customHeight="1">
      <c r="A7702" s="2">
        <v>45767.0</v>
      </c>
      <c r="B7702" s="3" t="s">
        <v>92</v>
      </c>
      <c r="C7702" s="4" t="s">
        <v>149</v>
      </c>
      <c r="D7702" s="3" t="s">
        <v>23</v>
      </c>
      <c r="E7702" s="3" t="s">
        <v>20</v>
      </c>
      <c r="F7702" s="3" t="s">
        <v>14398</v>
      </c>
      <c r="G7702" s="3" t="s">
        <v>14399</v>
      </c>
      <c r="H7702" s="3"/>
    </row>
    <row r="7703" ht="15.75" customHeight="1">
      <c r="A7703" s="2">
        <v>45767.0</v>
      </c>
      <c r="B7703" s="3" t="s">
        <v>92</v>
      </c>
      <c r="C7703" s="4" t="s">
        <v>149</v>
      </c>
      <c r="D7703" s="3" t="s">
        <v>26</v>
      </c>
      <c r="E7703" s="3" t="s">
        <v>15</v>
      </c>
      <c r="F7703" s="3" t="s">
        <v>14400</v>
      </c>
      <c r="G7703" s="3" t="s">
        <v>13645</v>
      </c>
      <c r="H7703" s="3"/>
    </row>
    <row r="7704" ht="15.75" customHeight="1">
      <c r="A7704" s="2">
        <v>45767.0</v>
      </c>
      <c r="B7704" s="3" t="s">
        <v>92</v>
      </c>
      <c r="C7704" s="4" t="s">
        <v>149</v>
      </c>
      <c r="D7704" s="3" t="s">
        <v>26</v>
      </c>
      <c r="E7704" s="3" t="s">
        <v>20</v>
      </c>
      <c r="F7704" s="3" t="s">
        <v>8468</v>
      </c>
      <c r="G7704" s="3" t="s">
        <v>14401</v>
      </c>
      <c r="H7704" s="3"/>
    </row>
    <row r="7705" ht="15.75" customHeight="1">
      <c r="A7705" s="2">
        <v>45767.0</v>
      </c>
      <c r="B7705" s="3" t="s">
        <v>92</v>
      </c>
      <c r="C7705" s="3" t="s">
        <v>158</v>
      </c>
      <c r="D7705" s="3" t="s">
        <v>9</v>
      </c>
      <c r="E7705" s="3" t="s">
        <v>15</v>
      </c>
      <c r="F7705" s="3" t="s">
        <v>14402</v>
      </c>
      <c r="G7705" s="3" t="s">
        <v>14403</v>
      </c>
      <c r="H7705" s="3"/>
    </row>
    <row r="7706" ht="15.75" customHeight="1">
      <c r="A7706" s="2">
        <v>45767.0</v>
      </c>
      <c r="B7706" s="3" t="s">
        <v>92</v>
      </c>
      <c r="C7706" s="3" t="s">
        <v>158</v>
      </c>
      <c r="D7706" s="3" t="s">
        <v>34</v>
      </c>
      <c r="E7706" s="3" t="s">
        <v>15</v>
      </c>
      <c r="F7706" s="3" t="s">
        <v>14404</v>
      </c>
      <c r="G7706" s="3" t="s">
        <v>3627</v>
      </c>
      <c r="H7706" s="3"/>
    </row>
    <row r="7707" ht="15.75" customHeight="1">
      <c r="A7707" s="2">
        <v>45767.0</v>
      </c>
      <c r="B7707" s="3" t="s">
        <v>92</v>
      </c>
      <c r="C7707" s="4" t="s">
        <v>149</v>
      </c>
      <c r="D7707" s="3" t="s">
        <v>23</v>
      </c>
      <c r="E7707" s="3" t="s">
        <v>59</v>
      </c>
      <c r="F7707" s="3" t="s">
        <v>14405</v>
      </c>
      <c r="G7707" s="3" t="s">
        <v>14406</v>
      </c>
      <c r="H7707" s="3"/>
    </row>
    <row r="7708" ht="15.75" customHeight="1">
      <c r="A7708" s="2">
        <v>45767.0</v>
      </c>
      <c r="B7708" s="3" t="s">
        <v>92</v>
      </c>
      <c r="C7708" s="3" t="s">
        <v>158</v>
      </c>
      <c r="D7708" s="3" t="s">
        <v>26</v>
      </c>
      <c r="E7708" s="3" t="s">
        <v>20</v>
      </c>
      <c r="F7708" s="3" t="s">
        <v>14407</v>
      </c>
      <c r="G7708" s="3" t="s">
        <v>14408</v>
      </c>
      <c r="H7708" s="3"/>
    </row>
    <row r="7709" ht="15.75" customHeight="1">
      <c r="A7709" s="2">
        <v>45768.0</v>
      </c>
      <c r="B7709" s="3" t="s">
        <v>13</v>
      </c>
      <c r="C7709" s="3" t="s">
        <v>169</v>
      </c>
      <c r="D7709" s="3" t="s">
        <v>19</v>
      </c>
      <c r="E7709" s="3" t="s">
        <v>59</v>
      </c>
      <c r="F7709" s="3" t="s">
        <v>14409</v>
      </c>
      <c r="G7709" s="3" t="s">
        <v>14410</v>
      </c>
      <c r="H7709" s="3"/>
    </row>
    <row r="7710" ht="15.75" customHeight="1">
      <c r="A7710" s="2">
        <v>45768.0</v>
      </c>
      <c r="B7710" s="3" t="s">
        <v>13</v>
      </c>
      <c r="C7710" s="3" t="s">
        <v>169</v>
      </c>
      <c r="D7710" s="3" t="s">
        <v>9</v>
      </c>
      <c r="E7710" s="3" t="s">
        <v>20</v>
      </c>
      <c r="F7710" s="3" t="s">
        <v>14411</v>
      </c>
      <c r="G7710" s="3" t="s">
        <v>14412</v>
      </c>
      <c r="H7710" s="3"/>
    </row>
    <row r="7711" ht="15.75" customHeight="1">
      <c r="A7711" s="2">
        <v>45768.0</v>
      </c>
      <c r="B7711" s="3" t="s">
        <v>13</v>
      </c>
      <c r="C7711" s="3" t="s">
        <v>37</v>
      </c>
      <c r="D7711" s="3" t="s">
        <v>38</v>
      </c>
      <c r="E7711" s="3" t="s">
        <v>59</v>
      </c>
      <c r="F7711" s="3" t="s">
        <v>14413</v>
      </c>
      <c r="G7711" s="3" t="s">
        <v>14414</v>
      </c>
      <c r="H7711" s="3"/>
    </row>
    <row r="7712" ht="15.75" customHeight="1">
      <c r="A7712" s="2">
        <v>45768.0</v>
      </c>
      <c r="B7712" s="3" t="s">
        <v>13</v>
      </c>
      <c r="C7712" s="3" t="s">
        <v>37</v>
      </c>
      <c r="D7712" s="3" t="s">
        <v>19</v>
      </c>
      <c r="E7712" s="3" t="s">
        <v>59</v>
      </c>
      <c r="F7712" s="3" t="s">
        <v>8499</v>
      </c>
      <c r="G7712" s="3" t="s">
        <v>14415</v>
      </c>
      <c r="H7712" s="3"/>
    </row>
    <row r="7713" ht="15.75" customHeight="1">
      <c r="A7713" s="2">
        <v>45768.0</v>
      </c>
      <c r="B7713" s="3" t="s">
        <v>13</v>
      </c>
      <c r="C7713" s="3" t="s">
        <v>37</v>
      </c>
      <c r="D7713" s="3" t="s">
        <v>34</v>
      </c>
      <c r="E7713" s="3" t="s">
        <v>20</v>
      </c>
      <c r="F7713" s="3" t="s">
        <v>14416</v>
      </c>
      <c r="G7713" s="3" t="s">
        <v>14417</v>
      </c>
      <c r="H7713" s="3"/>
    </row>
    <row r="7714" ht="15.75" customHeight="1">
      <c r="A7714" s="2">
        <v>45768.0</v>
      </c>
      <c r="B7714" s="3" t="s">
        <v>13</v>
      </c>
      <c r="C7714" s="3" t="s">
        <v>29</v>
      </c>
      <c r="D7714" s="3" t="s">
        <v>38</v>
      </c>
      <c r="E7714" s="3" t="s">
        <v>59</v>
      </c>
      <c r="F7714" s="3" t="s">
        <v>14418</v>
      </c>
      <c r="G7714" s="3" t="s">
        <v>14419</v>
      </c>
      <c r="H7714" s="3"/>
    </row>
    <row r="7715" ht="15.75" customHeight="1">
      <c r="A7715" s="2">
        <v>45768.0</v>
      </c>
      <c r="B7715" s="3" t="s">
        <v>13</v>
      </c>
      <c r="C7715" s="3" t="s">
        <v>29</v>
      </c>
      <c r="D7715" s="3" t="s">
        <v>34</v>
      </c>
      <c r="E7715" s="3" t="s">
        <v>20</v>
      </c>
      <c r="F7715" s="3" t="s">
        <v>14420</v>
      </c>
      <c r="G7715" s="3" t="s">
        <v>14421</v>
      </c>
      <c r="H7715" s="3"/>
    </row>
    <row r="7716" ht="15.75" customHeight="1">
      <c r="A7716" s="2">
        <v>45768.0</v>
      </c>
      <c r="B7716" s="3" t="s">
        <v>13</v>
      </c>
      <c r="C7716" s="3" t="s">
        <v>18</v>
      </c>
      <c r="D7716" s="3" t="s">
        <v>9</v>
      </c>
      <c r="E7716" s="3" t="s">
        <v>15</v>
      </c>
      <c r="F7716" s="3" t="s">
        <v>10037</v>
      </c>
      <c r="G7716" s="3" t="s">
        <v>14422</v>
      </c>
      <c r="H7716" s="3"/>
    </row>
    <row r="7717" ht="15.75" customHeight="1">
      <c r="A7717" s="2">
        <v>45768.0</v>
      </c>
      <c r="B7717" s="3" t="s">
        <v>13</v>
      </c>
      <c r="C7717" s="3" t="s">
        <v>18</v>
      </c>
      <c r="D7717" s="3" t="s">
        <v>38</v>
      </c>
      <c r="E7717" s="3" t="s">
        <v>59</v>
      </c>
      <c r="F7717" s="3" t="s">
        <v>11879</v>
      </c>
      <c r="G7717" s="3" t="s">
        <v>14423</v>
      </c>
      <c r="H7717" s="3"/>
    </row>
    <row r="7718" ht="15.75" customHeight="1">
      <c r="A7718" s="2">
        <v>45768.0</v>
      </c>
      <c r="B7718" s="3" t="s">
        <v>57</v>
      </c>
      <c r="C7718" s="3" t="s">
        <v>58</v>
      </c>
      <c r="D7718" s="3" t="s">
        <v>26</v>
      </c>
      <c r="E7718" s="3" t="s">
        <v>59</v>
      </c>
      <c r="F7718" s="3" t="s">
        <v>14424</v>
      </c>
      <c r="G7718" s="3" t="s">
        <v>14425</v>
      </c>
      <c r="H7718" s="3"/>
    </row>
    <row r="7719" ht="15.75" customHeight="1">
      <c r="A7719" s="2">
        <v>45768.0</v>
      </c>
      <c r="B7719" s="3" t="s">
        <v>13</v>
      </c>
      <c r="C7719" s="3" t="s">
        <v>18</v>
      </c>
      <c r="D7719" s="3" t="s">
        <v>38</v>
      </c>
      <c r="E7719" s="3" t="s">
        <v>20</v>
      </c>
      <c r="F7719" s="3" t="s">
        <v>14426</v>
      </c>
      <c r="G7719" s="3" t="s">
        <v>14427</v>
      </c>
      <c r="H7719" s="3"/>
    </row>
    <row r="7720" ht="15.75" customHeight="1">
      <c r="A7720" s="2">
        <v>45768.0</v>
      </c>
      <c r="B7720" s="3" t="s">
        <v>13</v>
      </c>
      <c r="C7720" s="3" t="s">
        <v>37</v>
      </c>
      <c r="D7720" s="3" t="s">
        <v>34</v>
      </c>
      <c r="E7720" s="3" t="s">
        <v>20</v>
      </c>
      <c r="F7720" s="3" t="s">
        <v>14428</v>
      </c>
      <c r="G7720" s="3" t="s">
        <v>12902</v>
      </c>
      <c r="H7720" s="3"/>
    </row>
    <row r="7721" ht="15.75" customHeight="1">
      <c r="A7721" s="2">
        <v>45768.0</v>
      </c>
      <c r="B7721" s="3" t="s">
        <v>57</v>
      </c>
      <c r="C7721" s="3" t="s">
        <v>58</v>
      </c>
      <c r="D7721" s="3" t="s">
        <v>38</v>
      </c>
      <c r="E7721" s="3" t="s">
        <v>59</v>
      </c>
      <c r="F7721" s="3" t="s">
        <v>14429</v>
      </c>
      <c r="G7721" s="3" t="s">
        <v>14430</v>
      </c>
      <c r="H7721" s="3"/>
    </row>
    <row r="7722" ht="15.75" customHeight="1">
      <c r="A7722" s="2">
        <v>45768.0</v>
      </c>
      <c r="B7722" s="3" t="s">
        <v>57</v>
      </c>
      <c r="C7722" s="3" t="s">
        <v>80</v>
      </c>
      <c r="D7722" s="3" t="s">
        <v>19</v>
      </c>
      <c r="E7722" s="3" t="s">
        <v>59</v>
      </c>
      <c r="F7722" s="3" t="s">
        <v>13242</v>
      </c>
      <c r="G7722" s="3" t="s">
        <v>14431</v>
      </c>
      <c r="H7722" s="3"/>
    </row>
    <row r="7723" ht="15.75" customHeight="1">
      <c r="A7723" s="2">
        <v>45768.0</v>
      </c>
      <c r="B7723" s="3" t="s">
        <v>57</v>
      </c>
      <c r="C7723" s="4" t="s">
        <v>62</v>
      </c>
      <c r="D7723" s="3" t="s">
        <v>9</v>
      </c>
      <c r="E7723" s="3" t="s">
        <v>20</v>
      </c>
      <c r="F7723" s="3" t="s">
        <v>14432</v>
      </c>
      <c r="G7723" s="3" t="s">
        <v>14433</v>
      </c>
      <c r="H7723" s="3"/>
    </row>
    <row r="7724" ht="15.75" customHeight="1">
      <c r="A7724" s="2">
        <v>45768.0</v>
      </c>
      <c r="B7724" s="3" t="s">
        <v>57</v>
      </c>
      <c r="C7724" s="4" t="s">
        <v>62</v>
      </c>
      <c r="D7724" s="3" t="s">
        <v>23</v>
      </c>
      <c r="E7724" s="3" t="s">
        <v>59</v>
      </c>
      <c r="F7724" s="3" t="s">
        <v>14434</v>
      </c>
      <c r="G7724" s="3" t="s">
        <v>14435</v>
      </c>
      <c r="H7724" s="3"/>
    </row>
    <row r="7725" ht="15.75" customHeight="1">
      <c r="A7725" s="2">
        <v>45768.0</v>
      </c>
      <c r="B7725" s="3" t="s">
        <v>57</v>
      </c>
      <c r="C7725" s="3" t="s">
        <v>71</v>
      </c>
      <c r="D7725" s="3" t="s">
        <v>26</v>
      </c>
      <c r="E7725" s="3" t="s">
        <v>59</v>
      </c>
      <c r="F7725" s="3" t="s">
        <v>12727</v>
      </c>
      <c r="G7725" s="3" t="s">
        <v>14436</v>
      </c>
      <c r="H7725" s="3"/>
    </row>
    <row r="7726" ht="15.75" customHeight="1">
      <c r="A7726" s="2">
        <v>45768.0</v>
      </c>
      <c r="B7726" s="3" t="s">
        <v>57</v>
      </c>
      <c r="C7726" s="3" t="s">
        <v>71</v>
      </c>
      <c r="D7726" s="3" t="s">
        <v>34</v>
      </c>
      <c r="E7726" s="3" t="s">
        <v>20</v>
      </c>
      <c r="F7726" s="3" t="s">
        <v>1437</v>
      </c>
      <c r="G7726" s="3" t="s">
        <v>14437</v>
      </c>
      <c r="H7726" s="3"/>
    </row>
    <row r="7727" ht="15.75" customHeight="1">
      <c r="A7727" s="2">
        <v>45768.0</v>
      </c>
      <c r="B7727" s="3" t="s">
        <v>57</v>
      </c>
      <c r="C7727" s="3" t="s">
        <v>71</v>
      </c>
      <c r="D7727" s="3" t="s">
        <v>38</v>
      </c>
      <c r="E7727" s="3" t="s">
        <v>59</v>
      </c>
      <c r="F7727" s="3" t="s">
        <v>14438</v>
      </c>
      <c r="G7727" s="3" t="s">
        <v>14439</v>
      </c>
      <c r="H7727" s="3"/>
    </row>
    <row r="7728" ht="15.75" customHeight="1">
      <c r="A7728" s="2">
        <v>45768.0</v>
      </c>
      <c r="B7728" s="3" t="s">
        <v>57</v>
      </c>
      <c r="C7728" s="3" t="s">
        <v>71</v>
      </c>
      <c r="D7728" s="3" t="s">
        <v>19</v>
      </c>
      <c r="E7728" s="3" t="s">
        <v>59</v>
      </c>
      <c r="F7728" s="3" t="s">
        <v>14440</v>
      </c>
      <c r="G7728" s="3" t="s">
        <v>14441</v>
      </c>
      <c r="H7728" s="3"/>
    </row>
    <row r="7729" ht="15.75" customHeight="1">
      <c r="A7729" s="2">
        <v>45768.0</v>
      </c>
      <c r="B7729" s="3" t="s">
        <v>57</v>
      </c>
      <c r="C7729" s="3" t="s">
        <v>71</v>
      </c>
      <c r="D7729" s="3" t="s">
        <v>38</v>
      </c>
      <c r="E7729" s="3" t="s">
        <v>59</v>
      </c>
      <c r="F7729" s="3" t="s">
        <v>14442</v>
      </c>
      <c r="G7729" s="3" t="s">
        <v>14443</v>
      </c>
      <c r="H7729" s="3"/>
    </row>
    <row r="7730" ht="15.75" customHeight="1">
      <c r="A7730" s="2">
        <v>45768.0</v>
      </c>
      <c r="B7730" s="3" t="s">
        <v>57</v>
      </c>
      <c r="C7730" s="3" t="s">
        <v>80</v>
      </c>
      <c r="D7730" s="3" t="s">
        <v>23</v>
      </c>
      <c r="E7730" s="3" t="s">
        <v>59</v>
      </c>
      <c r="F7730" s="3" t="s">
        <v>14444</v>
      </c>
      <c r="G7730" s="3" t="s">
        <v>14445</v>
      </c>
      <c r="H7730" s="3"/>
    </row>
    <row r="7731" ht="15.75" customHeight="1">
      <c r="A7731" s="2">
        <v>45768.0</v>
      </c>
      <c r="B7731" s="3" t="s">
        <v>57</v>
      </c>
      <c r="C7731" s="3" t="s">
        <v>80</v>
      </c>
      <c r="D7731" s="3" t="s">
        <v>19</v>
      </c>
      <c r="E7731" s="3" t="s">
        <v>59</v>
      </c>
      <c r="F7731" s="3" t="s">
        <v>14446</v>
      </c>
      <c r="G7731" s="3" t="s">
        <v>14447</v>
      </c>
      <c r="H7731" s="3"/>
    </row>
    <row r="7732" ht="15.75" customHeight="1">
      <c r="A7732" s="2">
        <v>45768.0</v>
      </c>
      <c r="B7732" s="3" t="s">
        <v>57</v>
      </c>
      <c r="C7732" s="3" t="s">
        <v>85</v>
      </c>
      <c r="D7732" s="3" t="s">
        <v>63</v>
      </c>
      <c r="E7732" s="3" t="s">
        <v>59</v>
      </c>
      <c r="F7732" s="3" t="s">
        <v>14448</v>
      </c>
      <c r="G7732" s="3" t="s">
        <v>12525</v>
      </c>
      <c r="H7732" s="3"/>
    </row>
    <row r="7733" ht="15.75" customHeight="1">
      <c r="A7733" s="2">
        <v>45768.0</v>
      </c>
      <c r="B7733" s="3" t="s">
        <v>57</v>
      </c>
      <c r="C7733" s="3" t="s">
        <v>85</v>
      </c>
      <c r="D7733" s="3" t="s">
        <v>9</v>
      </c>
      <c r="E7733" s="3" t="s">
        <v>20</v>
      </c>
      <c r="F7733" s="3" t="s">
        <v>14449</v>
      </c>
      <c r="G7733" s="3" t="s">
        <v>5299</v>
      </c>
      <c r="H7733" s="3"/>
    </row>
    <row r="7734" ht="15.75" customHeight="1">
      <c r="A7734" s="2">
        <v>45768.0</v>
      </c>
      <c r="B7734" s="3" t="s">
        <v>57</v>
      </c>
      <c r="C7734" s="3" t="s">
        <v>85</v>
      </c>
      <c r="D7734" s="3" t="s">
        <v>63</v>
      </c>
      <c r="E7734" s="3" t="s">
        <v>59</v>
      </c>
      <c r="F7734" s="3" t="s">
        <v>13106</v>
      </c>
      <c r="G7734" s="3" t="s">
        <v>1818</v>
      </c>
      <c r="H7734" s="3"/>
    </row>
    <row r="7735" ht="15.75" customHeight="1">
      <c r="A7735" s="2">
        <v>45768.0</v>
      </c>
      <c r="B7735" s="3" t="s">
        <v>13</v>
      </c>
      <c r="C7735" s="3" t="s">
        <v>14</v>
      </c>
      <c r="D7735" s="3" t="s">
        <v>23</v>
      </c>
      <c r="E7735" s="3" t="s">
        <v>59</v>
      </c>
      <c r="F7735" s="3" t="s">
        <v>14450</v>
      </c>
      <c r="G7735" s="3" t="s">
        <v>14451</v>
      </c>
      <c r="H7735" s="3"/>
    </row>
    <row r="7736" ht="15.75" customHeight="1">
      <c r="A7736" s="2">
        <v>45768.0</v>
      </c>
      <c r="B7736" s="3" t="s">
        <v>57</v>
      </c>
      <c r="C7736" s="3" t="s">
        <v>58</v>
      </c>
      <c r="D7736" s="3" t="s">
        <v>19</v>
      </c>
      <c r="E7736" s="3" t="s">
        <v>59</v>
      </c>
      <c r="F7736" s="3" t="s">
        <v>14452</v>
      </c>
      <c r="G7736" s="3" t="s">
        <v>14453</v>
      </c>
      <c r="H7736" s="3"/>
    </row>
    <row r="7737" ht="15.75" customHeight="1">
      <c r="A7737" s="2">
        <v>45768.0</v>
      </c>
      <c r="B7737" s="3" t="s">
        <v>13</v>
      </c>
      <c r="C7737" s="3" t="s">
        <v>14</v>
      </c>
      <c r="D7737" s="3" t="s">
        <v>63</v>
      </c>
      <c r="E7737" s="3" t="s">
        <v>20</v>
      </c>
      <c r="F7737" s="3" t="s">
        <v>14454</v>
      </c>
      <c r="G7737" s="3" t="s">
        <v>14455</v>
      </c>
      <c r="H7737" s="3"/>
    </row>
    <row r="7738" ht="15.75" customHeight="1">
      <c r="A7738" s="2">
        <v>45768.0</v>
      </c>
      <c r="B7738" s="3" t="s">
        <v>92</v>
      </c>
      <c r="C7738" s="3" t="s">
        <v>93</v>
      </c>
      <c r="D7738" s="3" t="s">
        <v>34</v>
      </c>
      <c r="E7738" s="3" t="s">
        <v>20</v>
      </c>
      <c r="F7738" s="3" t="s">
        <v>14456</v>
      </c>
      <c r="G7738" s="3" t="s">
        <v>14457</v>
      </c>
      <c r="H7738" s="3"/>
    </row>
    <row r="7739" ht="15.75" customHeight="1">
      <c r="A7739" s="2">
        <v>45768.0</v>
      </c>
      <c r="B7739" s="3" t="s">
        <v>7</v>
      </c>
      <c r="C7739" s="3" t="s">
        <v>106</v>
      </c>
      <c r="D7739" s="3" t="s">
        <v>68</v>
      </c>
      <c r="E7739" s="3" t="s">
        <v>59</v>
      </c>
      <c r="F7739" s="3" t="s">
        <v>14458</v>
      </c>
      <c r="G7739" s="3" t="s">
        <v>14459</v>
      </c>
      <c r="H7739" s="3"/>
    </row>
    <row r="7740" ht="15.75" customHeight="1">
      <c r="A7740" s="2">
        <v>45768.0</v>
      </c>
      <c r="B7740" s="3" t="s">
        <v>92</v>
      </c>
      <c r="C7740" s="3" t="s">
        <v>93</v>
      </c>
      <c r="D7740" s="3" t="s">
        <v>68</v>
      </c>
      <c r="E7740" s="3" t="s">
        <v>59</v>
      </c>
      <c r="F7740" s="3" t="s">
        <v>14460</v>
      </c>
      <c r="G7740" s="3" t="s">
        <v>14461</v>
      </c>
      <c r="H7740" s="3"/>
    </row>
    <row r="7741" ht="15.75" customHeight="1">
      <c r="A7741" s="2">
        <v>45768.0</v>
      </c>
      <c r="B7741" s="3" t="s">
        <v>7</v>
      </c>
      <c r="C7741" s="3" t="s">
        <v>8</v>
      </c>
      <c r="D7741" s="3" t="s">
        <v>9</v>
      </c>
      <c r="E7741" s="3" t="s">
        <v>109</v>
      </c>
      <c r="F7741" s="3" t="s">
        <v>14462</v>
      </c>
      <c r="G7741" s="3" t="s">
        <v>6707</v>
      </c>
      <c r="H7741" s="3"/>
    </row>
    <row r="7742" ht="15.75" customHeight="1">
      <c r="A7742" s="2">
        <v>45768.0</v>
      </c>
      <c r="B7742" s="3" t="s">
        <v>7</v>
      </c>
      <c r="C7742" s="3" t="s">
        <v>8</v>
      </c>
      <c r="D7742" s="3" t="s">
        <v>23</v>
      </c>
      <c r="E7742" s="3" t="s">
        <v>20</v>
      </c>
      <c r="F7742" s="3" t="s">
        <v>14463</v>
      </c>
      <c r="G7742" s="3" t="s">
        <v>14464</v>
      </c>
      <c r="H7742" s="3"/>
    </row>
    <row r="7743" ht="15.75" customHeight="1">
      <c r="A7743" s="2">
        <v>45768.0</v>
      </c>
      <c r="B7743" s="3" t="s">
        <v>7</v>
      </c>
      <c r="C7743" s="3" t="s">
        <v>8</v>
      </c>
      <c r="D7743" s="3" t="s">
        <v>23</v>
      </c>
      <c r="E7743" s="3" t="s">
        <v>20</v>
      </c>
      <c r="F7743" s="3" t="s">
        <v>14465</v>
      </c>
      <c r="G7743" s="3" t="s">
        <v>14466</v>
      </c>
      <c r="H7743" s="3"/>
    </row>
    <row r="7744" ht="15.75" customHeight="1">
      <c r="A7744" s="2">
        <v>45768.0</v>
      </c>
      <c r="B7744" s="3" t="s">
        <v>7</v>
      </c>
      <c r="C7744" s="3" t="s">
        <v>8</v>
      </c>
      <c r="D7744" s="3" t="s">
        <v>9</v>
      </c>
      <c r="E7744" s="3" t="s">
        <v>101</v>
      </c>
      <c r="F7744" s="3" t="s">
        <v>14467</v>
      </c>
      <c r="G7744" s="3" t="s">
        <v>14468</v>
      </c>
      <c r="H7744" s="3"/>
    </row>
    <row r="7745" ht="15.75" customHeight="1">
      <c r="A7745" s="2">
        <v>45768.0</v>
      </c>
      <c r="B7745" s="3" t="s">
        <v>7</v>
      </c>
      <c r="C7745" s="3" t="s">
        <v>8</v>
      </c>
      <c r="D7745" s="3" t="s">
        <v>26</v>
      </c>
      <c r="E7745" s="3" t="s">
        <v>10</v>
      </c>
      <c r="F7745" s="3" t="s">
        <v>14469</v>
      </c>
      <c r="G7745" s="3" t="s">
        <v>14470</v>
      </c>
      <c r="H7745" s="3"/>
    </row>
    <row r="7746" ht="15.75" customHeight="1">
      <c r="A7746" s="2">
        <v>45768.0</v>
      </c>
      <c r="B7746" s="3" t="s">
        <v>7</v>
      </c>
      <c r="C7746" s="3" t="s">
        <v>106</v>
      </c>
      <c r="D7746" s="3" t="s">
        <v>38</v>
      </c>
      <c r="E7746" s="3" t="s">
        <v>15</v>
      </c>
      <c r="F7746" s="3" t="s">
        <v>14471</v>
      </c>
      <c r="G7746" s="3" t="s">
        <v>14472</v>
      </c>
      <c r="H7746" s="3"/>
    </row>
    <row r="7747" ht="15.75" customHeight="1">
      <c r="A7747" s="2">
        <v>45768.0</v>
      </c>
      <c r="B7747" s="3" t="s">
        <v>7</v>
      </c>
      <c r="C7747" s="3" t="s">
        <v>118</v>
      </c>
      <c r="D7747" s="3" t="s">
        <v>68</v>
      </c>
      <c r="E7747" s="3" t="s">
        <v>59</v>
      </c>
      <c r="F7747" s="3" t="s">
        <v>5180</v>
      </c>
      <c r="G7747" s="3" t="s">
        <v>14473</v>
      </c>
      <c r="H7747" s="3"/>
    </row>
    <row r="7748" ht="15.75" customHeight="1">
      <c r="A7748" s="2">
        <v>45768.0</v>
      </c>
      <c r="B7748" s="3" t="s">
        <v>7</v>
      </c>
      <c r="C7748" s="3" t="s">
        <v>118</v>
      </c>
      <c r="D7748" s="3" t="s">
        <v>38</v>
      </c>
      <c r="E7748" s="3" t="s">
        <v>15</v>
      </c>
      <c r="F7748" s="3" t="s">
        <v>6675</v>
      </c>
      <c r="G7748" s="3" t="s">
        <v>14474</v>
      </c>
      <c r="H7748" s="3"/>
    </row>
    <row r="7749" ht="15.75" customHeight="1">
      <c r="A7749" s="2">
        <v>45768.0</v>
      </c>
      <c r="B7749" s="3" t="s">
        <v>7</v>
      </c>
      <c r="C7749" s="3" t="s">
        <v>118</v>
      </c>
      <c r="D7749" s="3" t="s">
        <v>68</v>
      </c>
      <c r="E7749" s="3" t="s">
        <v>20</v>
      </c>
      <c r="F7749" s="3" t="s">
        <v>14475</v>
      </c>
      <c r="G7749" s="3" t="s">
        <v>14476</v>
      </c>
      <c r="H7749" s="3"/>
    </row>
    <row r="7750" ht="15.75" customHeight="1">
      <c r="A7750" s="2">
        <v>45768.0</v>
      </c>
      <c r="B7750" s="3" t="s">
        <v>7</v>
      </c>
      <c r="C7750" s="3" t="s">
        <v>126</v>
      </c>
      <c r="D7750" s="3" t="s">
        <v>23</v>
      </c>
      <c r="E7750" s="3" t="s">
        <v>20</v>
      </c>
      <c r="F7750" s="3" t="s">
        <v>14477</v>
      </c>
      <c r="G7750" s="3" t="s">
        <v>14478</v>
      </c>
      <c r="H7750" s="3"/>
    </row>
    <row r="7751" ht="15.75" customHeight="1">
      <c r="A7751" s="2">
        <v>45768.0</v>
      </c>
      <c r="B7751" s="3" t="s">
        <v>7</v>
      </c>
      <c r="C7751" s="3" t="s">
        <v>126</v>
      </c>
      <c r="D7751" s="3" t="s">
        <v>63</v>
      </c>
      <c r="E7751" s="3" t="s">
        <v>59</v>
      </c>
      <c r="F7751" s="3" t="s">
        <v>11800</v>
      </c>
      <c r="G7751" s="3" t="s">
        <v>14479</v>
      </c>
      <c r="H7751" s="3"/>
    </row>
    <row r="7752" ht="15.75" customHeight="1">
      <c r="A7752" s="2">
        <v>45768.0</v>
      </c>
      <c r="B7752" s="3" t="s">
        <v>7</v>
      </c>
      <c r="C7752" s="3" t="s">
        <v>131</v>
      </c>
      <c r="D7752" s="3" t="s">
        <v>68</v>
      </c>
      <c r="E7752" s="3" t="s">
        <v>20</v>
      </c>
      <c r="F7752" s="3" t="s">
        <v>14480</v>
      </c>
      <c r="G7752" s="3" t="s">
        <v>14481</v>
      </c>
      <c r="H7752" s="3"/>
    </row>
    <row r="7753" ht="15.75" customHeight="1">
      <c r="A7753" s="2">
        <v>45768.0</v>
      </c>
      <c r="B7753" s="3" t="s">
        <v>7</v>
      </c>
      <c r="C7753" s="3" t="s">
        <v>131</v>
      </c>
      <c r="D7753" s="3" t="s">
        <v>63</v>
      </c>
      <c r="E7753" s="3" t="s">
        <v>59</v>
      </c>
      <c r="F7753" s="3" t="s">
        <v>14482</v>
      </c>
      <c r="G7753" s="3" t="s">
        <v>14483</v>
      </c>
      <c r="H7753" s="3"/>
    </row>
    <row r="7754" ht="15.75" customHeight="1">
      <c r="A7754" s="2">
        <v>45768.0</v>
      </c>
      <c r="B7754" s="3" t="s">
        <v>7</v>
      </c>
      <c r="C7754" s="3" t="s">
        <v>126</v>
      </c>
      <c r="D7754" s="3" t="s">
        <v>19</v>
      </c>
      <c r="E7754" s="3" t="s">
        <v>20</v>
      </c>
      <c r="F7754" s="3" t="s">
        <v>14484</v>
      </c>
      <c r="G7754" s="3" t="s">
        <v>14485</v>
      </c>
      <c r="H7754" s="3"/>
    </row>
    <row r="7755" ht="15.75" customHeight="1">
      <c r="A7755" s="2">
        <v>45768.0</v>
      </c>
      <c r="B7755" s="3" t="s">
        <v>92</v>
      </c>
      <c r="C7755" s="3" t="s">
        <v>158</v>
      </c>
      <c r="D7755" s="3" t="s">
        <v>26</v>
      </c>
      <c r="E7755" s="3" t="s">
        <v>20</v>
      </c>
      <c r="F7755" s="3" t="s">
        <v>14486</v>
      </c>
      <c r="G7755" s="3" t="s">
        <v>14487</v>
      </c>
      <c r="H7755" s="3"/>
    </row>
    <row r="7756" ht="15.75" customHeight="1">
      <c r="A7756" s="2">
        <v>45768.0</v>
      </c>
      <c r="B7756" s="3" t="s">
        <v>92</v>
      </c>
      <c r="C7756" s="3" t="s">
        <v>93</v>
      </c>
      <c r="D7756" s="3" t="s">
        <v>38</v>
      </c>
      <c r="E7756" s="3" t="s">
        <v>20</v>
      </c>
      <c r="F7756" s="3" t="s">
        <v>14488</v>
      </c>
      <c r="G7756" s="3" t="s">
        <v>4231</v>
      </c>
      <c r="H7756" s="3"/>
    </row>
    <row r="7757" ht="15.75" customHeight="1">
      <c r="A7757" s="2">
        <v>45768.0</v>
      </c>
      <c r="B7757" s="3" t="s">
        <v>92</v>
      </c>
      <c r="C7757" s="3" t="s">
        <v>93</v>
      </c>
      <c r="D7757" s="3" t="s">
        <v>38</v>
      </c>
      <c r="E7757" s="3" t="s">
        <v>20</v>
      </c>
      <c r="F7757" s="3" t="s">
        <v>3403</v>
      </c>
      <c r="G7757" s="3" t="s">
        <v>14489</v>
      </c>
      <c r="H7757" s="3"/>
    </row>
    <row r="7758" ht="15.75" customHeight="1">
      <c r="A7758" s="2">
        <v>45768.0</v>
      </c>
      <c r="B7758" s="3" t="s">
        <v>92</v>
      </c>
      <c r="C7758" s="3" t="s">
        <v>98</v>
      </c>
      <c r="D7758" s="3" t="s">
        <v>34</v>
      </c>
      <c r="E7758" s="3" t="s">
        <v>15</v>
      </c>
      <c r="F7758" s="3" t="s">
        <v>14490</v>
      </c>
      <c r="G7758" s="3" t="s">
        <v>3622</v>
      </c>
      <c r="H7758" s="3"/>
    </row>
    <row r="7759" ht="15.75" customHeight="1">
      <c r="A7759" s="2">
        <v>45768.0</v>
      </c>
      <c r="B7759" s="3" t="s">
        <v>92</v>
      </c>
      <c r="C7759" s="3" t="s">
        <v>98</v>
      </c>
      <c r="D7759" s="3" t="s">
        <v>38</v>
      </c>
      <c r="E7759" s="3" t="s">
        <v>20</v>
      </c>
      <c r="F7759" s="3" t="s">
        <v>14491</v>
      </c>
      <c r="G7759" s="3" t="s">
        <v>14492</v>
      </c>
      <c r="H7759" s="3"/>
    </row>
    <row r="7760" ht="15.75" customHeight="1">
      <c r="A7760" s="2">
        <v>45768.0</v>
      </c>
      <c r="B7760" s="3" t="s">
        <v>92</v>
      </c>
      <c r="C7760" s="3" t="s">
        <v>158</v>
      </c>
      <c r="D7760" s="3" t="s">
        <v>9</v>
      </c>
      <c r="E7760" s="3" t="s">
        <v>15</v>
      </c>
      <c r="F7760" s="3" t="s">
        <v>14493</v>
      </c>
      <c r="G7760" s="3" t="s">
        <v>14494</v>
      </c>
      <c r="H7760" s="3"/>
    </row>
    <row r="7761" ht="15.75" customHeight="1">
      <c r="A7761" s="2">
        <v>45768.0</v>
      </c>
      <c r="B7761" s="3" t="s">
        <v>92</v>
      </c>
      <c r="C7761" s="3" t="s">
        <v>98</v>
      </c>
      <c r="D7761" s="3" t="s">
        <v>68</v>
      </c>
      <c r="E7761" s="3" t="s">
        <v>59</v>
      </c>
      <c r="F7761" s="3" t="s">
        <v>14495</v>
      </c>
      <c r="G7761" s="3" t="s">
        <v>14496</v>
      </c>
      <c r="H7761" s="3"/>
    </row>
    <row r="7762" ht="15.75" customHeight="1">
      <c r="A7762" s="2">
        <v>45768.0</v>
      </c>
      <c r="B7762" s="3" t="s">
        <v>92</v>
      </c>
      <c r="C7762" s="3" t="s">
        <v>144</v>
      </c>
      <c r="D7762" s="3" t="s">
        <v>38</v>
      </c>
      <c r="E7762" s="3" t="s">
        <v>20</v>
      </c>
      <c r="F7762" s="3" t="s">
        <v>14497</v>
      </c>
      <c r="G7762" s="3" t="s">
        <v>14498</v>
      </c>
      <c r="H7762" s="3"/>
    </row>
    <row r="7763" ht="15.75" customHeight="1">
      <c r="A7763" s="2">
        <v>45768.0</v>
      </c>
      <c r="B7763" s="3" t="s">
        <v>92</v>
      </c>
      <c r="C7763" s="3" t="s">
        <v>98</v>
      </c>
      <c r="D7763" s="3" t="s">
        <v>38</v>
      </c>
      <c r="E7763" s="3" t="s">
        <v>20</v>
      </c>
      <c r="F7763" s="3" t="s">
        <v>11378</v>
      </c>
      <c r="G7763" s="3" t="s">
        <v>14499</v>
      </c>
      <c r="H7763" s="3"/>
    </row>
    <row r="7764" ht="15.75" customHeight="1">
      <c r="A7764" s="2">
        <v>45768.0</v>
      </c>
      <c r="B7764" s="3" t="s">
        <v>92</v>
      </c>
      <c r="C7764" s="3" t="s">
        <v>144</v>
      </c>
      <c r="D7764" s="3" t="s">
        <v>9</v>
      </c>
      <c r="E7764" s="3" t="s">
        <v>20</v>
      </c>
      <c r="F7764" s="3" t="s">
        <v>14500</v>
      </c>
      <c r="G7764" s="3" t="s">
        <v>14501</v>
      </c>
      <c r="H7764" s="3"/>
    </row>
    <row r="7765" ht="15.75" customHeight="1">
      <c r="A7765" s="2">
        <v>45768.0</v>
      </c>
      <c r="B7765" s="3" t="s">
        <v>92</v>
      </c>
      <c r="C7765" s="3" t="s">
        <v>144</v>
      </c>
      <c r="D7765" s="3" t="s">
        <v>68</v>
      </c>
      <c r="E7765" s="3" t="s">
        <v>59</v>
      </c>
      <c r="F7765" s="3" t="s">
        <v>14502</v>
      </c>
      <c r="G7765" s="3" t="s">
        <v>14503</v>
      </c>
      <c r="H7765" s="3"/>
    </row>
    <row r="7766" ht="15.75" customHeight="1">
      <c r="A7766" s="2">
        <v>45768.0</v>
      </c>
      <c r="B7766" s="3" t="s">
        <v>92</v>
      </c>
      <c r="C7766" s="4" t="s">
        <v>149</v>
      </c>
      <c r="D7766" s="3" t="s">
        <v>38</v>
      </c>
      <c r="E7766" s="3" t="s">
        <v>20</v>
      </c>
      <c r="F7766" s="3" t="s">
        <v>10537</v>
      </c>
      <c r="G7766" s="3" t="s">
        <v>3721</v>
      </c>
      <c r="H7766" s="3"/>
    </row>
    <row r="7767" ht="15.75" customHeight="1">
      <c r="A7767" s="2">
        <v>45768.0</v>
      </c>
      <c r="B7767" s="3" t="s">
        <v>92</v>
      </c>
      <c r="C7767" s="4" t="s">
        <v>149</v>
      </c>
      <c r="D7767" s="3" t="s">
        <v>63</v>
      </c>
      <c r="E7767" s="3" t="s">
        <v>15</v>
      </c>
      <c r="F7767" s="3" t="s">
        <v>14504</v>
      </c>
      <c r="G7767" s="3" t="s">
        <v>5796</v>
      </c>
      <c r="H7767" s="3"/>
    </row>
    <row r="7768" ht="15.75" customHeight="1">
      <c r="A7768" s="2">
        <v>45768.0</v>
      </c>
      <c r="B7768" s="3" t="s">
        <v>92</v>
      </c>
      <c r="C7768" s="3" t="s">
        <v>158</v>
      </c>
      <c r="D7768" s="3" t="s">
        <v>68</v>
      </c>
      <c r="E7768" s="3" t="s">
        <v>59</v>
      </c>
      <c r="F7768" s="3" t="s">
        <v>8493</v>
      </c>
      <c r="G7768" s="3" t="s">
        <v>14505</v>
      </c>
      <c r="H7768" s="3"/>
    </row>
    <row r="7769" ht="15.75" customHeight="1">
      <c r="A7769" s="2">
        <v>45769.0</v>
      </c>
      <c r="B7769" s="3" t="s">
        <v>13</v>
      </c>
      <c r="C7769" s="3" t="s">
        <v>37</v>
      </c>
      <c r="D7769" s="3" t="s">
        <v>63</v>
      </c>
      <c r="E7769" s="3" t="s">
        <v>59</v>
      </c>
      <c r="F7769" s="3" t="s">
        <v>14506</v>
      </c>
      <c r="G7769" s="3" t="s">
        <v>14507</v>
      </c>
      <c r="H7769" s="3"/>
    </row>
    <row r="7770" ht="15.75" customHeight="1">
      <c r="A7770" s="2">
        <v>45769.0</v>
      </c>
      <c r="B7770" s="3" t="s">
        <v>57</v>
      </c>
      <c r="C7770" s="3" t="s">
        <v>58</v>
      </c>
      <c r="D7770" s="3" t="s">
        <v>9</v>
      </c>
      <c r="E7770" s="3" t="s">
        <v>59</v>
      </c>
      <c r="F7770" s="3" t="s">
        <v>14508</v>
      </c>
      <c r="G7770" s="3" t="s">
        <v>14509</v>
      </c>
      <c r="H7770" s="3"/>
    </row>
    <row r="7771" ht="15.75" customHeight="1">
      <c r="A7771" s="2">
        <v>45769.0</v>
      </c>
      <c r="B7771" s="3" t="s">
        <v>13</v>
      </c>
      <c r="C7771" s="3" t="s">
        <v>169</v>
      </c>
      <c r="D7771" s="3" t="s">
        <v>38</v>
      </c>
      <c r="E7771" s="3" t="s">
        <v>59</v>
      </c>
      <c r="F7771" s="3" t="s">
        <v>14510</v>
      </c>
      <c r="G7771" s="3" t="s">
        <v>14511</v>
      </c>
      <c r="H7771" s="3"/>
    </row>
    <row r="7772" ht="15.75" customHeight="1">
      <c r="A7772" s="2">
        <v>45769.0</v>
      </c>
      <c r="B7772" s="3" t="s">
        <v>13</v>
      </c>
      <c r="C7772" s="3" t="s">
        <v>169</v>
      </c>
      <c r="D7772" s="3" t="s">
        <v>63</v>
      </c>
      <c r="E7772" s="3" t="s">
        <v>59</v>
      </c>
      <c r="F7772" s="3" t="s">
        <v>14512</v>
      </c>
      <c r="G7772" s="3" t="s">
        <v>14513</v>
      </c>
      <c r="H7772" s="3"/>
    </row>
    <row r="7773" ht="15.75" customHeight="1">
      <c r="A7773" s="2">
        <v>45769.0</v>
      </c>
      <c r="B7773" s="3" t="s">
        <v>13</v>
      </c>
      <c r="C7773" s="3" t="s">
        <v>169</v>
      </c>
      <c r="D7773" s="3" t="s">
        <v>63</v>
      </c>
      <c r="E7773" s="3" t="s">
        <v>20</v>
      </c>
      <c r="F7773" s="3" t="s">
        <v>14514</v>
      </c>
      <c r="G7773" s="3" t="s">
        <v>4842</v>
      </c>
      <c r="H7773" s="3"/>
    </row>
    <row r="7774" ht="15.75" customHeight="1">
      <c r="A7774" s="2">
        <v>45769.0</v>
      </c>
      <c r="B7774" s="3" t="s">
        <v>13</v>
      </c>
      <c r="C7774" s="3" t="s">
        <v>37</v>
      </c>
      <c r="D7774" s="3" t="s">
        <v>23</v>
      </c>
      <c r="E7774" s="3" t="s">
        <v>59</v>
      </c>
      <c r="F7774" s="3" t="s">
        <v>14515</v>
      </c>
      <c r="G7774" s="3" t="s">
        <v>10643</v>
      </c>
      <c r="H7774" s="3"/>
    </row>
    <row r="7775" ht="15.75" customHeight="1">
      <c r="A7775" s="2">
        <v>45769.0</v>
      </c>
      <c r="B7775" s="3" t="s">
        <v>57</v>
      </c>
      <c r="C7775" s="3" t="s">
        <v>58</v>
      </c>
      <c r="D7775" s="3" t="s">
        <v>63</v>
      </c>
      <c r="E7775" s="3" t="s">
        <v>59</v>
      </c>
      <c r="F7775" s="3" t="s">
        <v>14516</v>
      </c>
      <c r="G7775" s="3" t="s">
        <v>12959</v>
      </c>
      <c r="H7775" s="3"/>
    </row>
    <row r="7776" ht="15.75" customHeight="1">
      <c r="A7776" s="2">
        <v>45769.0</v>
      </c>
      <c r="B7776" s="3" t="s">
        <v>13</v>
      </c>
      <c r="C7776" s="3" t="s">
        <v>37</v>
      </c>
      <c r="D7776" s="3" t="s">
        <v>23</v>
      </c>
      <c r="E7776" s="3" t="s">
        <v>59</v>
      </c>
      <c r="F7776" s="3" t="s">
        <v>14517</v>
      </c>
      <c r="G7776" s="3" t="s">
        <v>14518</v>
      </c>
      <c r="H7776" s="3"/>
    </row>
    <row r="7777" ht="15.75" customHeight="1">
      <c r="A7777" s="2">
        <v>45769.0</v>
      </c>
      <c r="B7777" s="3" t="s">
        <v>13</v>
      </c>
      <c r="C7777" s="3" t="s">
        <v>18</v>
      </c>
      <c r="D7777" s="3" t="s">
        <v>23</v>
      </c>
      <c r="E7777" s="3" t="s">
        <v>59</v>
      </c>
      <c r="F7777" s="3" t="s">
        <v>14519</v>
      </c>
      <c r="G7777" s="3" t="s">
        <v>14520</v>
      </c>
      <c r="H7777" s="3"/>
    </row>
    <row r="7778" ht="15.75" customHeight="1">
      <c r="A7778" s="2">
        <v>45769.0</v>
      </c>
      <c r="B7778" s="3" t="s">
        <v>13</v>
      </c>
      <c r="C7778" s="3" t="s">
        <v>37</v>
      </c>
      <c r="D7778" s="3" t="s">
        <v>9</v>
      </c>
      <c r="E7778" s="3" t="s">
        <v>20</v>
      </c>
      <c r="F7778" s="3" t="s">
        <v>14521</v>
      </c>
      <c r="G7778" s="3" t="s">
        <v>14522</v>
      </c>
      <c r="H7778" s="3"/>
    </row>
    <row r="7779" ht="15.75" customHeight="1">
      <c r="A7779" s="2">
        <v>45769.0</v>
      </c>
      <c r="B7779" s="3" t="s">
        <v>13</v>
      </c>
      <c r="C7779" s="3" t="s">
        <v>29</v>
      </c>
      <c r="D7779" s="3" t="s">
        <v>63</v>
      </c>
      <c r="E7779" s="3" t="s">
        <v>20</v>
      </c>
      <c r="F7779" s="3" t="s">
        <v>14523</v>
      </c>
      <c r="G7779" s="3" t="s">
        <v>14524</v>
      </c>
      <c r="H7779" s="3"/>
    </row>
    <row r="7780" ht="15.75" customHeight="1">
      <c r="A7780" s="2">
        <v>45769.0</v>
      </c>
      <c r="B7780" s="3" t="s">
        <v>13</v>
      </c>
      <c r="C7780" s="3" t="s">
        <v>29</v>
      </c>
      <c r="D7780" s="3" t="s">
        <v>9</v>
      </c>
      <c r="E7780" s="3" t="s">
        <v>20</v>
      </c>
      <c r="F7780" s="3" t="s">
        <v>14525</v>
      </c>
      <c r="G7780" s="3" t="s">
        <v>14526</v>
      </c>
      <c r="H7780" s="3"/>
    </row>
    <row r="7781" ht="15.75" customHeight="1">
      <c r="A7781" s="2">
        <v>45769.0</v>
      </c>
      <c r="B7781" s="3" t="s">
        <v>13</v>
      </c>
      <c r="C7781" s="3" t="s">
        <v>29</v>
      </c>
      <c r="D7781" s="3" t="s">
        <v>68</v>
      </c>
      <c r="E7781" s="3" t="s">
        <v>59</v>
      </c>
      <c r="F7781" s="3" t="s">
        <v>14527</v>
      </c>
      <c r="G7781" s="3" t="s">
        <v>14528</v>
      </c>
      <c r="H7781" s="3"/>
    </row>
    <row r="7782" ht="15.75" customHeight="1">
      <c r="A7782" s="2">
        <v>45769.0</v>
      </c>
      <c r="B7782" s="3" t="s">
        <v>13</v>
      </c>
      <c r="C7782" s="3" t="s">
        <v>29</v>
      </c>
      <c r="D7782" s="3" t="s">
        <v>34</v>
      </c>
      <c r="E7782" s="3" t="s">
        <v>20</v>
      </c>
      <c r="F7782" s="3" t="s">
        <v>14529</v>
      </c>
      <c r="G7782" s="3" t="s">
        <v>14530</v>
      </c>
      <c r="H7782" s="3"/>
    </row>
    <row r="7783" ht="15.75" customHeight="1">
      <c r="A7783" s="2">
        <v>45769.0</v>
      </c>
      <c r="B7783" s="3" t="s">
        <v>13</v>
      </c>
      <c r="C7783" s="3" t="s">
        <v>29</v>
      </c>
      <c r="D7783" s="3" t="s">
        <v>19</v>
      </c>
      <c r="E7783" s="3" t="s">
        <v>59</v>
      </c>
      <c r="F7783" s="3" t="s">
        <v>14531</v>
      </c>
      <c r="G7783" s="3" t="s">
        <v>14532</v>
      </c>
      <c r="H7783" s="3"/>
    </row>
    <row r="7784" ht="15.75" customHeight="1">
      <c r="A7784" s="2">
        <v>45769.0</v>
      </c>
      <c r="B7784" s="3" t="s">
        <v>57</v>
      </c>
      <c r="C7784" s="3" t="s">
        <v>58</v>
      </c>
      <c r="D7784" s="3" t="s">
        <v>63</v>
      </c>
      <c r="E7784" s="3" t="s">
        <v>59</v>
      </c>
      <c r="F7784" s="3" t="s">
        <v>14533</v>
      </c>
      <c r="G7784" s="3" t="s">
        <v>14534</v>
      </c>
      <c r="H7784" s="3"/>
    </row>
    <row r="7785" ht="15.75" customHeight="1">
      <c r="A7785" s="2">
        <v>45769.0</v>
      </c>
      <c r="B7785" s="3" t="s">
        <v>13</v>
      </c>
      <c r="C7785" s="3" t="s">
        <v>37</v>
      </c>
      <c r="D7785" s="3" t="s">
        <v>38</v>
      </c>
      <c r="E7785" s="3" t="s">
        <v>59</v>
      </c>
      <c r="F7785" s="3" t="s">
        <v>14535</v>
      </c>
      <c r="G7785" s="3" t="s">
        <v>7390</v>
      </c>
      <c r="H7785" s="3"/>
    </row>
    <row r="7786" ht="15.75" customHeight="1">
      <c r="A7786" s="2">
        <v>45769.0</v>
      </c>
      <c r="B7786" s="3" t="s">
        <v>57</v>
      </c>
      <c r="C7786" s="3" t="s">
        <v>58</v>
      </c>
      <c r="D7786" s="3" t="s">
        <v>26</v>
      </c>
      <c r="E7786" s="3" t="s">
        <v>59</v>
      </c>
      <c r="F7786" s="3" t="s">
        <v>14536</v>
      </c>
      <c r="G7786" s="3" t="s">
        <v>14537</v>
      </c>
      <c r="H7786" s="3"/>
    </row>
    <row r="7787" ht="15.75" customHeight="1">
      <c r="A7787" s="2">
        <v>45769.0</v>
      </c>
      <c r="B7787" s="3" t="s">
        <v>57</v>
      </c>
      <c r="C7787" s="3" t="s">
        <v>85</v>
      </c>
      <c r="D7787" s="3" t="s">
        <v>26</v>
      </c>
      <c r="E7787" s="3" t="s">
        <v>59</v>
      </c>
      <c r="F7787" s="3" t="s">
        <v>14538</v>
      </c>
      <c r="G7787" s="3" t="s">
        <v>14539</v>
      </c>
      <c r="H7787" s="3"/>
    </row>
    <row r="7788" ht="15.75" customHeight="1">
      <c r="A7788" s="2">
        <v>45769.0</v>
      </c>
      <c r="B7788" s="3" t="s">
        <v>57</v>
      </c>
      <c r="C7788" s="4" t="s">
        <v>62</v>
      </c>
      <c r="D7788" s="3" t="s">
        <v>34</v>
      </c>
      <c r="E7788" s="3" t="s">
        <v>59</v>
      </c>
      <c r="F7788" s="3" t="s">
        <v>14540</v>
      </c>
      <c r="G7788" s="3" t="s">
        <v>14541</v>
      </c>
      <c r="H7788" s="3"/>
    </row>
    <row r="7789" ht="15.75" customHeight="1">
      <c r="A7789" s="2">
        <v>45769.0</v>
      </c>
      <c r="B7789" s="3" t="s">
        <v>57</v>
      </c>
      <c r="C7789" s="3" t="s">
        <v>85</v>
      </c>
      <c r="D7789" s="3" t="s">
        <v>63</v>
      </c>
      <c r="E7789" s="3" t="s">
        <v>59</v>
      </c>
      <c r="F7789" s="3" t="s">
        <v>14542</v>
      </c>
      <c r="G7789" s="3" t="s">
        <v>14543</v>
      </c>
      <c r="H7789" s="3"/>
    </row>
    <row r="7790" ht="15.75" customHeight="1">
      <c r="A7790" s="2">
        <v>45769.0</v>
      </c>
      <c r="B7790" s="3" t="s">
        <v>57</v>
      </c>
      <c r="C7790" s="3" t="s">
        <v>85</v>
      </c>
      <c r="D7790" s="3" t="s">
        <v>9</v>
      </c>
      <c r="E7790" s="3" t="s">
        <v>20</v>
      </c>
      <c r="F7790" s="3" t="s">
        <v>14544</v>
      </c>
      <c r="G7790" s="3" t="s">
        <v>14545</v>
      </c>
      <c r="H7790" s="3"/>
    </row>
    <row r="7791" ht="15.75" customHeight="1">
      <c r="A7791" s="2">
        <v>45769.0</v>
      </c>
      <c r="B7791" s="3" t="s">
        <v>57</v>
      </c>
      <c r="C7791" s="3" t="s">
        <v>85</v>
      </c>
      <c r="D7791" s="3" t="s">
        <v>68</v>
      </c>
      <c r="E7791" s="3" t="s">
        <v>59</v>
      </c>
      <c r="F7791" s="3" t="s">
        <v>14546</v>
      </c>
      <c r="G7791" s="3" t="s">
        <v>14547</v>
      </c>
      <c r="H7791" s="3"/>
    </row>
    <row r="7792" ht="15.75" customHeight="1">
      <c r="A7792" s="2">
        <v>45769.0</v>
      </c>
      <c r="B7792" s="3" t="s">
        <v>57</v>
      </c>
      <c r="C7792" s="3" t="s">
        <v>80</v>
      </c>
      <c r="D7792" s="3" t="s">
        <v>9</v>
      </c>
      <c r="E7792" s="3" t="s">
        <v>59</v>
      </c>
      <c r="F7792" s="3" t="s">
        <v>12084</v>
      </c>
      <c r="G7792" s="3" t="s">
        <v>14548</v>
      </c>
      <c r="H7792" s="3"/>
    </row>
    <row r="7793" ht="15.75" customHeight="1">
      <c r="A7793" s="2">
        <v>45769.0</v>
      </c>
      <c r="B7793" s="3" t="s">
        <v>57</v>
      </c>
      <c r="C7793" s="3" t="s">
        <v>85</v>
      </c>
      <c r="D7793" s="3" t="s">
        <v>19</v>
      </c>
      <c r="E7793" s="3" t="s">
        <v>59</v>
      </c>
      <c r="F7793" s="3" t="s">
        <v>14549</v>
      </c>
      <c r="G7793" s="3" t="s">
        <v>14550</v>
      </c>
      <c r="H7793" s="3"/>
    </row>
    <row r="7794" ht="15.75" customHeight="1">
      <c r="A7794" s="2">
        <v>45769.0</v>
      </c>
      <c r="B7794" s="3" t="s">
        <v>57</v>
      </c>
      <c r="C7794" s="3" t="s">
        <v>80</v>
      </c>
      <c r="D7794" s="3" t="s">
        <v>34</v>
      </c>
      <c r="E7794" s="3" t="s">
        <v>20</v>
      </c>
      <c r="F7794" s="3" t="s">
        <v>5558</v>
      </c>
      <c r="G7794" s="3" t="s">
        <v>7764</v>
      </c>
      <c r="H7794" s="3"/>
    </row>
    <row r="7795" ht="15.75" customHeight="1">
      <c r="A7795" s="2">
        <v>45769.0</v>
      </c>
      <c r="B7795" s="3" t="s">
        <v>57</v>
      </c>
      <c r="C7795" s="3" t="s">
        <v>80</v>
      </c>
      <c r="D7795" s="3" t="s">
        <v>19</v>
      </c>
      <c r="E7795" s="3" t="s">
        <v>59</v>
      </c>
      <c r="F7795" s="3" t="s">
        <v>14551</v>
      </c>
      <c r="G7795" s="3" t="s">
        <v>1345</v>
      </c>
      <c r="H7795" s="3"/>
    </row>
    <row r="7796" ht="15.75" customHeight="1">
      <c r="A7796" s="2">
        <v>45769.0</v>
      </c>
      <c r="B7796" s="3" t="s">
        <v>57</v>
      </c>
      <c r="C7796" s="3" t="s">
        <v>80</v>
      </c>
      <c r="D7796" s="3" t="s">
        <v>23</v>
      </c>
      <c r="E7796" s="3" t="s">
        <v>59</v>
      </c>
      <c r="F7796" s="3" t="s">
        <v>14552</v>
      </c>
      <c r="G7796" s="3" t="s">
        <v>345</v>
      </c>
      <c r="H7796" s="3"/>
    </row>
    <row r="7797" ht="15.75" customHeight="1">
      <c r="A7797" s="2">
        <v>45769.0</v>
      </c>
      <c r="B7797" s="3" t="s">
        <v>57</v>
      </c>
      <c r="C7797" s="3" t="s">
        <v>80</v>
      </c>
      <c r="D7797" s="3" t="s">
        <v>23</v>
      </c>
      <c r="E7797" s="3" t="s">
        <v>59</v>
      </c>
      <c r="F7797" s="3" t="s">
        <v>14553</v>
      </c>
      <c r="G7797" s="3" t="s">
        <v>12254</v>
      </c>
      <c r="H7797" s="3"/>
    </row>
    <row r="7798" ht="15.75" customHeight="1">
      <c r="A7798" s="2">
        <v>45769.0</v>
      </c>
      <c r="B7798" s="3" t="s">
        <v>57</v>
      </c>
      <c r="C7798" s="3" t="s">
        <v>71</v>
      </c>
      <c r="D7798" s="3" t="s">
        <v>26</v>
      </c>
      <c r="E7798" s="3" t="s">
        <v>59</v>
      </c>
      <c r="F7798" s="3" t="s">
        <v>14554</v>
      </c>
      <c r="G7798" s="3" t="s">
        <v>14555</v>
      </c>
      <c r="H7798" s="3"/>
    </row>
    <row r="7799" ht="15.75" customHeight="1">
      <c r="A7799" s="2">
        <v>45769.0</v>
      </c>
      <c r="B7799" s="3" t="s">
        <v>57</v>
      </c>
      <c r="C7799" s="3" t="s">
        <v>71</v>
      </c>
      <c r="D7799" s="3" t="s">
        <v>26</v>
      </c>
      <c r="E7799" s="3" t="s">
        <v>59</v>
      </c>
      <c r="F7799" s="3" t="s">
        <v>14556</v>
      </c>
      <c r="G7799" s="3" t="s">
        <v>14557</v>
      </c>
      <c r="H7799" s="3"/>
    </row>
    <row r="7800" ht="15.75" customHeight="1">
      <c r="A7800" s="2">
        <v>45769.0</v>
      </c>
      <c r="B7800" s="3" t="s">
        <v>57</v>
      </c>
      <c r="C7800" s="3" t="s">
        <v>71</v>
      </c>
      <c r="D7800" s="3" t="s">
        <v>9</v>
      </c>
      <c r="E7800" s="3" t="s">
        <v>20</v>
      </c>
      <c r="F7800" s="3" t="s">
        <v>14558</v>
      </c>
      <c r="G7800" s="3" t="s">
        <v>14559</v>
      </c>
      <c r="H7800" s="3"/>
    </row>
    <row r="7801" ht="15.75" customHeight="1">
      <c r="A7801" s="2">
        <v>45769.0</v>
      </c>
      <c r="B7801" s="3" t="s">
        <v>57</v>
      </c>
      <c r="C7801" s="4" t="s">
        <v>62</v>
      </c>
      <c r="D7801" s="3" t="s">
        <v>63</v>
      </c>
      <c r="E7801" s="3" t="s">
        <v>59</v>
      </c>
      <c r="F7801" s="3" t="s">
        <v>14560</v>
      </c>
      <c r="G7801" s="3" t="s">
        <v>14561</v>
      </c>
      <c r="H7801" s="3"/>
    </row>
    <row r="7802" ht="15.75" customHeight="1">
      <c r="A7802" s="2">
        <v>45769.0</v>
      </c>
      <c r="B7802" s="3" t="s">
        <v>57</v>
      </c>
      <c r="C7802" s="4" t="s">
        <v>62</v>
      </c>
      <c r="D7802" s="3" t="s">
        <v>19</v>
      </c>
      <c r="E7802" s="3" t="s">
        <v>59</v>
      </c>
      <c r="F7802" s="3" t="s">
        <v>14562</v>
      </c>
      <c r="G7802" s="3" t="s">
        <v>14563</v>
      </c>
      <c r="H7802" s="3"/>
    </row>
    <row r="7803" ht="15.75" customHeight="1">
      <c r="A7803" s="2">
        <v>45769.0</v>
      </c>
      <c r="B7803" s="3" t="s">
        <v>57</v>
      </c>
      <c r="C7803" s="4" t="s">
        <v>62</v>
      </c>
      <c r="D7803" s="3" t="s">
        <v>23</v>
      </c>
      <c r="E7803" s="3" t="s">
        <v>59</v>
      </c>
      <c r="F7803" s="3" t="s">
        <v>14564</v>
      </c>
      <c r="G7803" s="3" t="s">
        <v>14565</v>
      </c>
      <c r="H7803" s="3"/>
    </row>
    <row r="7804" ht="15.75" customHeight="1">
      <c r="A7804" s="2">
        <v>45769.0</v>
      </c>
      <c r="B7804" s="3" t="s">
        <v>57</v>
      </c>
      <c r="C7804" s="3" t="s">
        <v>58</v>
      </c>
      <c r="D7804" s="3" t="s">
        <v>26</v>
      </c>
      <c r="E7804" s="3" t="s">
        <v>59</v>
      </c>
      <c r="F7804" s="3" t="s">
        <v>14566</v>
      </c>
      <c r="G7804" s="3" t="s">
        <v>14567</v>
      </c>
      <c r="H7804" s="3"/>
    </row>
    <row r="7805" ht="15.75" customHeight="1">
      <c r="A7805" s="2">
        <v>45769.0</v>
      </c>
      <c r="B7805" s="3" t="s">
        <v>13</v>
      </c>
      <c r="C7805" s="3" t="s">
        <v>18</v>
      </c>
      <c r="D7805" s="3" t="s">
        <v>26</v>
      </c>
      <c r="E7805" s="3" t="s">
        <v>20</v>
      </c>
      <c r="F7805" s="3" t="s">
        <v>14568</v>
      </c>
      <c r="G7805" s="3" t="s">
        <v>14569</v>
      </c>
      <c r="H7805" s="3"/>
    </row>
    <row r="7806" ht="15.75" customHeight="1">
      <c r="A7806" s="2">
        <v>45769.0</v>
      </c>
      <c r="B7806" s="3" t="s">
        <v>7</v>
      </c>
      <c r="C7806" s="3" t="s">
        <v>118</v>
      </c>
      <c r="D7806" s="3" t="s">
        <v>68</v>
      </c>
      <c r="E7806" s="3" t="s">
        <v>59</v>
      </c>
      <c r="F7806" s="3" t="s">
        <v>14570</v>
      </c>
      <c r="G7806" s="3" t="s">
        <v>14571</v>
      </c>
      <c r="H7806" s="3"/>
    </row>
    <row r="7807" ht="15.75" customHeight="1">
      <c r="A7807" s="2">
        <v>45769.0</v>
      </c>
      <c r="B7807" s="3" t="s">
        <v>13</v>
      </c>
      <c r="C7807" s="3" t="s">
        <v>14</v>
      </c>
      <c r="D7807" s="3" t="s">
        <v>34</v>
      </c>
      <c r="E7807" s="3" t="s">
        <v>20</v>
      </c>
      <c r="F7807" s="3" t="s">
        <v>14572</v>
      </c>
      <c r="G7807" s="3" t="s">
        <v>14573</v>
      </c>
      <c r="H7807" s="3"/>
    </row>
    <row r="7808" ht="15.75" customHeight="1">
      <c r="A7808" s="2">
        <v>45769.0</v>
      </c>
      <c r="B7808" s="3" t="s">
        <v>92</v>
      </c>
      <c r="C7808" s="3" t="s">
        <v>158</v>
      </c>
      <c r="D7808" s="3" t="s">
        <v>38</v>
      </c>
      <c r="E7808" s="3" t="s">
        <v>20</v>
      </c>
      <c r="F7808" s="3" t="s">
        <v>14574</v>
      </c>
      <c r="G7808" s="3" t="s">
        <v>14575</v>
      </c>
      <c r="H7808" s="3"/>
    </row>
    <row r="7809" ht="15.75" customHeight="1">
      <c r="A7809" s="2">
        <v>45769.0</v>
      </c>
      <c r="B7809" s="3" t="s">
        <v>7</v>
      </c>
      <c r="C7809" s="3" t="s">
        <v>131</v>
      </c>
      <c r="D7809" s="3" t="s">
        <v>26</v>
      </c>
      <c r="E7809" s="3" t="s">
        <v>10</v>
      </c>
      <c r="F7809" s="3" t="s">
        <v>14576</v>
      </c>
      <c r="G7809" s="3" t="s">
        <v>14577</v>
      </c>
      <c r="H7809" s="3"/>
    </row>
    <row r="7810" ht="15.75" customHeight="1">
      <c r="A7810" s="2">
        <v>45769.0</v>
      </c>
      <c r="B7810" s="3" t="s">
        <v>7</v>
      </c>
      <c r="C7810" s="3" t="s">
        <v>131</v>
      </c>
      <c r="D7810" s="3" t="s">
        <v>23</v>
      </c>
      <c r="E7810" s="3" t="s">
        <v>20</v>
      </c>
      <c r="F7810" s="3" t="s">
        <v>6624</v>
      </c>
      <c r="G7810" s="3" t="s">
        <v>14578</v>
      </c>
      <c r="H7810" s="3"/>
    </row>
    <row r="7811" ht="15.75" customHeight="1">
      <c r="A7811" s="2">
        <v>45769.0</v>
      </c>
      <c r="B7811" s="3" t="s">
        <v>7</v>
      </c>
      <c r="C7811" s="3" t="s">
        <v>131</v>
      </c>
      <c r="D7811" s="3" t="s">
        <v>68</v>
      </c>
      <c r="E7811" s="3" t="s">
        <v>20</v>
      </c>
      <c r="F7811" s="3" t="s">
        <v>14579</v>
      </c>
      <c r="G7811" s="3" t="s">
        <v>14580</v>
      </c>
      <c r="H7811" s="3"/>
    </row>
    <row r="7812" ht="15.75" customHeight="1">
      <c r="A7812" s="2">
        <v>45769.0</v>
      </c>
      <c r="B7812" s="3" t="s">
        <v>7</v>
      </c>
      <c r="C7812" s="3" t="s">
        <v>131</v>
      </c>
      <c r="D7812" s="3" t="s">
        <v>63</v>
      </c>
      <c r="E7812" s="3" t="s">
        <v>20</v>
      </c>
      <c r="F7812" s="3" t="s">
        <v>14581</v>
      </c>
      <c r="G7812" s="3" t="s">
        <v>14582</v>
      </c>
      <c r="H7812" s="3"/>
    </row>
    <row r="7813" ht="15.75" customHeight="1">
      <c r="A7813" s="2">
        <v>45769.0</v>
      </c>
      <c r="B7813" s="3" t="s">
        <v>7</v>
      </c>
      <c r="C7813" s="3" t="s">
        <v>126</v>
      </c>
      <c r="D7813" s="3" t="s">
        <v>68</v>
      </c>
      <c r="E7813" s="3" t="s">
        <v>20</v>
      </c>
      <c r="F7813" s="3" t="s">
        <v>14583</v>
      </c>
      <c r="G7813" s="3" t="s">
        <v>14584</v>
      </c>
      <c r="H7813" s="3"/>
    </row>
    <row r="7814" ht="15.75" customHeight="1">
      <c r="A7814" s="2">
        <v>45769.0</v>
      </c>
      <c r="B7814" s="3" t="s">
        <v>7</v>
      </c>
      <c r="C7814" s="3" t="s">
        <v>126</v>
      </c>
      <c r="D7814" s="3" t="s">
        <v>19</v>
      </c>
      <c r="E7814" s="3" t="s">
        <v>15</v>
      </c>
      <c r="F7814" s="3" t="s">
        <v>4678</v>
      </c>
      <c r="G7814" s="3" t="s">
        <v>14585</v>
      </c>
      <c r="H7814" s="3"/>
    </row>
    <row r="7815" ht="15.75" customHeight="1">
      <c r="A7815" s="2">
        <v>45769.0</v>
      </c>
      <c r="B7815" s="3" t="s">
        <v>7</v>
      </c>
      <c r="C7815" s="3" t="s">
        <v>126</v>
      </c>
      <c r="D7815" s="3" t="s">
        <v>34</v>
      </c>
      <c r="E7815" s="3" t="s">
        <v>15</v>
      </c>
      <c r="F7815" s="3" t="s">
        <v>14586</v>
      </c>
      <c r="G7815" s="3" t="s">
        <v>14587</v>
      </c>
      <c r="H7815" s="3"/>
    </row>
    <row r="7816" ht="15.75" customHeight="1">
      <c r="A7816" s="2">
        <v>45769.0</v>
      </c>
      <c r="B7816" s="3" t="s">
        <v>7</v>
      </c>
      <c r="C7816" s="3" t="s">
        <v>126</v>
      </c>
      <c r="D7816" s="3" t="s">
        <v>34</v>
      </c>
      <c r="E7816" s="3" t="s">
        <v>15</v>
      </c>
      <c r="F7816" s="3" t="s">
        <v>14588</v>
      </c>
      <c r="G7816" s="3" t="s">
        <v>14589</v>
      </c>
      <c r="H7816" s="3"/>
    </row>
    <row r="7817" ht="15.75" customHeight="1">
      <c r="A7817" s="2">
        <v>45769.0</v>
      </c>
      <c r="B7817" s="3" t="s">
        <v>7</v>
      </c>
      <c r="C7817" s="3" t="s">
        <v>118</v>
      </c>
      <c r="D7817" s="3" t="s">
        <v>38</v>
      </c>
      <c r="E7817" s="3" t="s">
        <v>15</v>
      </c>
      <c r="F7817" s="3" t="s">
        <v>827</v>
      </c>
      <c r="G7817" s="3" t="s">
        <v>14590</v>
      </c>
      <c r="H7817" s="3"/>
    </row>
    <row r="7818" ht="15.75" customHeight="1">
      <c r="A7818" s="2">
        <v>45769.0</v>
      </c>
      <c r="B7818" s="3" t="s">
        <v>7</v>
      </c>
      <c r="C7818" s="3" t="s">
        <v>106</v>
      </c>
      <c r="D7818" s="3" t="s">
        <v>26</v>
      </c>
      <c r="E7818" s="3" t="s">
        <v>109</v>
      </c>
      <c r="F7818" s="3" t="s">
        <v>14591</v>
      </c>
      <c r="G7818" s="3" t="s">
        <v>14592</v>
      </c>
      <c r="H7818" s="3"/>
    </row>
    <row r="7819" ht="15.75" customHeight="1">
      <c r="A7819" s="2">
        <v>45769.0</v>
      </c>
      <c r="B7819" s="3" t="s">
        <v>7</v>
      </c>
      <c r="C7819" s="3" t="s">
        <v>106</v>
      </c>
      <c r="D7819" s="3" t="s">
        <v>23</v>
      </c>
      <c r="E7819" s="3" t="s">
        <v>20</v>
      </c>
      <c r="F7819" s="3" t="s">
        <v>14593</v>
      </c>
      <c r="G7819" s="3" t="s">
        <v>14594</v>
      </c>
      <c r="H7819" s="3"/>
    </row>
    <row r="7820" ht="15.75" customHeight="1">
      <c r="A7820" s="2">
        <v>45769.0</v>
      </c>
      <c r="B7820" s="3" t="s">
        <v>7</v>
      </c>
      <c r="C7820" s="3" t="s">
        <v>106</v>
      </c>
      <c r="D7820" s="3" t="s">
        <v>26</v>
      </c>
      <c r="E7820" s="3" t="s">
        <v>10</v>
      </c>
      <c r="F7820" s="3" t="s">
        <v>14595</v>
      </c>
      <c r="G7820" s="3" t="s">
        <v>14596</v>
      </c>
      <c r="H7820" s="3"/>
    </row>
    <row r="7821" ht="15.75" customHeight="1">
      <c r="A7821" s="2">
        <v>45769.0</v>
      </c>
      <c r="B7821" s="3" t="s">
        <v>7</v>
      </c>
      <c r="C7821" s="3" t="s">
        <v>8</v>
      </c>
      <c r="D7821" s="3" t="s">
        <v>34</v>
      </c>
      <c r="E7821" s="3" t="s">
        <v>101</v>
      </c>
      <c r="F7821" s="3" t="s">
        <v>14597</v>
      </c>
      <c r="G7821" s="3" t="s">
        <v>14598</v>
      </c>
      <c r="H7821" s="3"/>
    </row>
    <row r="7822" ht="15.75" customHeight="1">
      <c r="A7822" s="2">
        <v>45769.0</v>
      </c>
      <c r="B7822" s="3" t="s">
        <v>13</v>
      </c>
      <c r="C7822" s="3" t="s">
        <v>18</v>
      </c>
      <c r="D7822" s="3" t="s">
        <v>9</v>
      </c>
      <c r="E7822" s="3" t="s">
        <v>20</v>
      </c>
      <c r="F7822" s="3" t="s">
        <v>14599</v>
      </c>
      <c r="G7822" s="3" t="s">
        <v>14600</v>
      </c>
      <c r="H7822" s="3"/>
    </row>
    <row r="7823" ht="15.75" customHeight="1">
      <c r="A7823" s="2">
        <v>45769.0</v>
      </c>
      <c r="B7823" s="3" t="s">
        <v>92</v>
      </c>
      <c r="C7823" s="3" t="s">
        <v>158</v>
      </c>
      <c r="D7823" s="3" t="s">
        <v>63</v>
      </c>
      <c r="E7823" s="3" t="s">
        <v>59</v>
      </c>
      <c r="F7823" s="3" t="s">
        <v>14601</v>
      </c>
      <c r="G7823" s="3" t="s">
        <v>14602</v>
      </c>
      <c r="H7823" s="3"/>
    </row>
    <row r="7824" ht="15.75" customHeight="1">
      <c r="A7824" s="2">
        <v>45769.0</v>
      </c>
      <c r="B7824" s="3" t="s">
        <v>92</v>
      </c>
      <c r="C7824" s="4" t="s">
        <v>149</v>
      </c>
      <c r="D7824" s="3" t="s">
        <v>26</v>
      </c>
      <c r="E7824" s="3" t="s">
        <v>20</v>
      </c>
      <c r="F7824" s="3" t="s">
        <v>14603</v>
      </c>
      <c r="G7824" s="3" t="s">
        <v>4338</v>
      </c>
      <c r="H7824" s="3"/>
    </row>
    <row r="7825" ht="15.75" customHeight="1">
      <c r="A7825" s="2">
        <v>45769.0</v>
      </c>
      <c r="B7825" s="3" t="s">
        <v>7</v>
      </c>
      <c r="C7825" s="3" t="s">
        <v>8</v>
      </c>
      <c r="D7825" s="3" t="s">
        <v>38</v>
      </c>
      <c r="E7825" s="3" t="s">
        <v>20</v>
      </c>
      <c r="F7825" s="3" t="s">
        <v>14604</v>
      </c>
      <c r="G7825" s="3" t="s">
        <v>14605</v>
      </c>
      <c r="H7825" s="3"/>
    </row>
    <row r="7826" ht="15.75" customHeight="1">
      <c r="A7826" s="2">
        <v>45769.0</v>
      </c>
      <c r="B7826" s="3" t="s">
        <v>92</v>
      </c>
      <c r="C7826" s="4" t="s">
        <v>149</v>
      </c>
      <c r="D7826" s="3" t="s">
        <v>68</v>
      </c>
      <c r="E7826" s="3" t="s">
        <v>20</v>
      </c>
      <c r="F7826" s="3" t="s">
        <v>14606</v>
      </c>
      <c r="G7826" s="3" t="s">
        <v>14607</v>
      </c>
      <c r="H7826" s="3"/>
    </row>
    <row r="7827" ht="15.75" customHeight="1">
      <c r="A7827" s="2">
        <v>45769.0</v>
      </c>
      <c r="B7827" s="3" t="s">
        <v>13</v>
      </c>
      <c r="C7827" s="3" t="s">
        <v>14</v>
      </c>
      <c r="D7827" s="3" t="s">
        <v>68</v>
      </c>
      <c r="E7827" s="3" t="s">
        <v>59</v>
      </c>
      <c r="F7827" s="3" t="s">
        <v>14608</v>
      </c>
      <c r="G7827" s="3" t="s">
        <v>14609</v>
      </c>
      <c r="H7827" s="3"/>
    </row>
    <row r="7828" ht="15.75" customHeight="1">
      <c r="A7828" s="2">
        <v>45769.0</v>
      </c>
      <c r="B7828" s="3" t="s">
        <v>13</v>
      </c>
      <c r="C7828" s="3" t="s">
        <v>14</v>
      </c>
      <c r="D7828" s="3" t="s">
        <v>23</v>
      </c>
      <c r="E7828" s="3" t="s">
        <v>59</v>
      </c>
      <c r="F7828" s="3" t="s">
        <v>14610</v>
      </c>
      <c r="G7828" s="3" t="s">
        <v>13390</v>
      </c>
      <c r="H7828" s="3"/>
    </row>
    <row r="7829" ht="15.75" customHeight="1">
      <c r="A7829" s="2">
        <v>45769.0</v>
      </c>
      <c r="B7829" s="3" t="s">
        <v>13</v>
      </c>
      <c r="C7829" s="3" t="s">
        <v>14</v>
      </c>
      <c r="D7829" s="3" t="s">
        <v>9</v>
      </c>
      <c r="E7829" s="3" t="s">
        <v>15</v>
      </c>
      <c r="F7829" s="3" t="s">
        <v>14611</v>
      </c>
      <c r="G7829" s="3" t="s">
        <v>12793</v>
      </c>
      <c r="H7829" s="3"/>
    </row>
    <row r="7830" ht="15.75" customHeight="1">
      <c r="A7830" s="2">
        <v>45769.0</v>
      </c>
      <c r="B7830" s="3" t="s">
        <v>92</v>
      </c>
      <c r="C7830" s="3" t="s">
        <v>93</v>
      </c>
      <c r="D7830" s="3" t="s">
        <v>9</v>
      </c>
      <c r="E7830" s="3" t="s">
        <v>15</v>
      </c>
      <c r="F7830" s="3" t="s">
        <v>9676</v>
      </c>
      <c r="G7830" s="3" t="s">
        <v>14612</v>
      </c>
      <c r="H7830" s="3"/>
    </row>
    <row r="7831" ht="15.75" customHeight="1">
      <c r="A7831" s="2">
        <v>45769.0</v>
      </c>
      <c r="B7831" s="3" t="s">
        <v>92</v>
      </c>
      <c r="C7831" s="4" t="s">
        <v>149</v>
      </c>
      <c r="D7831" s="3" t="s">
        <v>26</v>
      </c>
      <c r="E7831" s="3" t="s">
        <v>20</v>
      </c>
      <c r="F7831" s="3" t="s">
        <v>7389</v>
      </c>
      <c r="G7831" s="3" t="s">
        <v>14613</v>
      </c>
      <c r="H7831" s="3"/>
    </row>
    <row r="7832" ht="15.75" customHeight="1">
      <c r="A7832" s="2">
        <v>45769.0</v>
      </c>
      <c r="B7832" s="3" t="s">
        <v>92</v>
      </c>
      <c r="C7832" s="3" t="s">
        <v>93</v>
      </c>
      <c r="D7832" s="3" t="s">
        <v>34</v>
      </c>
      <c r="E7832" s="3" t="s">
        <v>15</v>
      </c>
      <c r="F7832" s="3" t="s">
        <v>14614</v>
      </c>
      <c r="G7832" s="3" t="s">
        <v>14615</v>
      </c>
      <c r="H7832" s="3"/>
    </row>
    <row r="7833" ht="15.75" customHeight="1">
      <c r="A7833" s="2">
        <v>45769.0</v>
      </c>
      <c r="B7833" s="3" t="s">
        <v>92</v>
      </c>
      <c r="C7833" s="3" t="s">
        <v>93</v>
      </c>
      <c r="D7833" s="3" t="s">
        <v>63</v>
      </c>
      <c r="E7833" s="3" t="s">
        <v>59</v>
      </c>
      <c r="F7833" s="3" t="s">
        <v>14616</v>
      </c>
      <c r="G7833" s="3" t="s">
        <v>14617</v>
      </c>
      <c r="H7833" s="3"/>
    </row>
    <row r="7834" ht="15.75" customHeight="1">
      <c r="A7834" s="2">
        <v>45769.0</v>
      </c>
      <c r="B7834" s="3" t="s">
        <v>92</v>
      </c>
      <c r="C7834" s="3" t="s">
        <v>93</v>
      </c>
      <c r="D7834" s="3" t="s">
        <v>63</v>
      </c>
      <c r="E7834" s="3" t="s">
        <v>20</v>
      </c>
      <c r="F7834" s="3" t="s">
        <v>14618</v>
      </c>
      <c r="G7834" s="3" t="s">
        <v>14619</v>
      </c>
      <c r="H7834" s="3"/>
    </row>
    <row r="7835" ht="15.75" customHeight="1">
      <c r="A7835" s="2">
        <v>45769.0</v>
      </c>
      <c r="B7835" s="3" t="s">
        <v>92</v>
      </c>
      <c r="C7835" s="3" t="s">
        <v>98</v>
      </c>
      <c r="D7835" s="3" t="s">
        <v>9</v>
      </c>
      <c r="E7835" s="3" t="s">
        <v>15</v>
      </c>
      <c r="F7835" s="3" t="s">
        <v>14620</v>
      </c>
      <c r="G7835" s="3" t="s">
        <v>14621</v>
      </c>
      <c r="H7835" s="3"/>
    </row>
    <row r="7836" ht="15.75" customHeight="1">
      <c r="A7836" s="2">
        <v>45769.0</v>
      </c>
      <c r="B7836" s="3" t="s">
        <v>92</v>
      </c>
      <c r="C7836" s="3" t="s">
        <v>98</v>
      </c>
      <c r="D7836" s="3" t="s">
        <v>19</v>
      </c>
      <c r="E7836" s="3" t="s">
        <v>20</v>
      </c>
      <c r="F7836" s="3" t="s">
        <v>14622</v>
      </c>
      <c r="G7836" s="3" t="s">
        <v>9694</v>
      </c>
      <c r="H7836" s="3"/>
    </row>
    <row r="7837" ht="15.75" customHeight="1">
      <c r="A7837" s="2">
        <v>45769.0</v>
      </c>
      <c r="B7837" s="3" t="s">
        <v>92</v>
      </c>
      <c r="C7837" s="3" t="s">
        <v>144</v>
      </c>
      <c r="D7837" s="3" t="s">
        <v>19</v>
      </c>
      <c r="E7837" s="3" t="s">
        <v>20</v>
      </c>
      <c r="F7837" s="3" t="s">
        <v>14623</v>
      </c>
      <c r="G7837" s="3" t="s">
        <v>14624</v>
      </c>
      <c r="H7837" s="3"/>
    </row>
    <row r="7838" ht="15.75" customHeight="1">
      <c r="A7838" s="2">
        <v>45769.0</v>
      </c>
      <c r="B7838" s="3" t="s">
        <v>92</v>
      </c>
      <c r="C7838" s="3" t="s">
        <v>144</v>
      </c>
      <c r="D7838" s="3" t="s">
        <v>34</v>
      </c>
      <c r="E7838" s="3" t="s">
        <v>15</v>
      </c>
      <c r="F7838" s="3" t="s">
        <v>14625</v>
      </c>
      <c r="G7838" s="3" t="s">
        <v>14626</v>
      </c>
      <c r="H7838" s="3"/>
    </row>
    <row r="7839" ht="15.75" customHeight="1">
      <c r="A7839" s="2">
        <v>45769.0</v>
      </c>
      <c r="B7839" s="3" t="s">
        <v>92</v>
      </c>
      <c r="C7839" s="3" t="s">
        <v>144</v>
      </c>
      <c r="D7839" s="3" t="s">
        <v>38</v>
      </c>
      <c r="E7839" s="3" t="s">
        <v>20</v>
      </c>
      <c r="F7839" s="3" t="s">
        <v>14627</v>
      </c>
      <c r="G7839" s="3" t="s">
        <v>14628</v>
      </c>
      <c r="H7839" s="3"/>
    </row>
    <row r="7840" ht="15.75" customHeight="1">
      <c r="A7840" s="2">
        <v>45769.0</v>
      </c>
      <c r="B7840" s="3" t="s">
        <v>92</v>
      </c>
      <c r="C7840" s="4" t="s">
        <v>149</v>
      </c>
      <c r="D7840" s="3" t="s">
        <v>34</v>
      </c>
      <c r="E7840" s="3" t="s">
        <v>15</v>
      </c>
      <c r="F7840" s="3" t="s">
        <v>14629</v>
      </c>
      <c r="G7840" s="3" t="s">
        <v>14630</v>
      </c>
      <c r="H7840" s="3"/>
    </row>
    <row r="7841" ht="15.75" customHeight="1">
      <c r="A7841" s="2">
        <v>45769.0</v>
      </c>
      <c r="B7841" s="3" t="s">
        <v>92</v>
      </c>
      <c r="C7841" s="4" t="s">
        <v>149</v>
      </c>
      <c r="D7841" s="3" t="s">
        <v>68</v>
      </c>
      <c r="E7841" s="3" t="s">
        <v>20</v>
      </c>
      <c r="F7841" s="3" t="s">
        <v>14631</v>
      </c>
      <c r="G7841" s="3" t="s">
        <v>14632</v>
      </c>
      <c r="H7841" s="3"/>
    </row>
    <row r="7842" ht="15.75" customHeight="1">
      <c r="A7842" s="2">
        <v>45769.0</v>
      </c>
      <c r="B7842" s="3" t="s">
        <v>92</v>
      </c>
      <c r="C7842" s="3" t="s">
        <v>98</v>
      </c>
      <c r="D7842" s="3" t="s">
        <v>63</v>
      </c>
      <c r="E7842" s="3" t="s">
        <v>59</v>
      </c>
      <c r="F7842" s="3" t="s">
        <v>14633</v>
      </c>
      <c r="G7842" s="3" t="s">
        <v>14634</v>
      </c>
      <c r="H7842" s="3"/>
    </row>
    <row r="7843" ht="15.75" customHeight="1">
      <c r="A7843" s="2">
        <v>45770.0</v>
      </c>
      <c r="B7843" s="3" t="s">
        <v>13</v>
      </c>
      <c r="C7843" s="3" t="s">
        <v>169</v>
      </c>
      <c r="D7843" s="3" t="s">
        <v>9</v>
      </c>
      <c r="E7843" s="3" t="s">
        <v>15</v>
      </c>
      <c r="F7843" s="3" t="s">
        <v>14635</v>
      </c>
      <c r="G7843" s="3" t="s">
        <v>14636</v>
      </c>
      <c r="H7843" s="3"/>
    </row>
    <row r="7844" ht="15.75" customHeight="1">
      <c r="A7844" s="2">
        <v>45770.0</v>
      </c>
      <c r="B7844" s="3" t="s">
        <v>13</v>
      </c>
      <c r="C7844" s="3" t="s">
        <v>169</v>
      </c>
      <c r="D7844" s="3" t="s">
        <v>19</v>
      </c>
      <c r="E7844" s="3" t="s">
        <v>59</v>
      </c>
      <c r="F7844" s="3" t="s">
        <v>14637</v>
      </c>
      <c r="G7844" s="3" t="s">
        <v>14638</v>
      </c>
      <c r="H7844" s="3"/>
    </row>
    <row r="7845" ht="15.75" customHeight="1">
      <c r="A7845" s="2">
        <v>45770.0</v>
      </c>
      <c r="B7845" s="3" t="s">
        <v>13</v>
      </c>
      <c r="C7845" s="3" t="s">
        <v>169</v>
      </c>
      <c r="D7845" s="3" t="s">
        <v>26</v>
      </c>
      <c r="E7845" s="3" t="s">
        <v>20</v>
      </c>
      <c r="F7845" s="3" t="s">
        <v>14639</v>
      </c>
      <c r="G7845" s="3" t="s">
        <v>14640</v>
      </c>
      <c r="H7845" s="3"/>
    </row>
    <row r="7846" ht="15.75" customHeight="1">
      <c r="A7846" s="2">
        <v>45770.0</v>
      </c>
      <c r="B7846" s="3" t="s">
        <v>13</v>
      </c>
      <c r="C7846" s="3" t="s">
        <v>169</v>
      </c>
      <c r="D7846" s="3" t="s">
        <v>9</v>
      </c>
      <c r="E7846" s="3" t="s">
        <v>20</v>
      </c>
      <c r="F7846" s="3" t="s">
        <v>14641</v>
      </c>
      <c r="G7846" s="3" t="s">
        <v>1755</v>
      </c>
      <c r="H7846" s="3"/>
    </row>
    <row r="7847" ht="15.75" customHeight="1">
      <c r="A7847" s="2">
        <v>45770.0</v>
      </c>
      <c r="B7847" s="3" t="s">
        <v>13</v>
      </c>
      <c r="C7847" s="3" t="s">
        <v>169</v>
      </c>
      <c r="D7847" s="3" t="s">
        <v>26</v>
      </c>
      <c r="E7847" s="3" t="s">
        <v>20</v>
      </c>
      <c r="F7847" s="3" t="s">
        <v>14642</v>
      </c>
      <c r="G7847" s="3" t="s">
        <v>14643</v>
      </c>
      <c r="H7847" s="3"/>
    </row>
    <row r="7848" ht="15.75" customHeight="1">
      <c r="A7848" s="2">
        <v>45770.0</v>
      </c>
      <c r="B7848" s="3" t="s">
        <v>13</v>
      </c>
      <c r="C7848" s="3" t="s">
        <v>37</v>
      </c>
      <c r="D7848" s="3" t="s">
        <v>19</v>
      </c>
      <c r="E7848" s="3" t="s">
        <v>59</v>
      </c>
      <c r="F7848" s="3" t="s">
        <v>14644</v>
      </c>
      <c r="G7848" s="3" t="s">
        <v>14645</v>
      </c>
      <c r="H7848" s="3"/>
    </row>
    <row r="7849" ht="15.75" customHeight="1">
      <c r="A7849" s="2">
        <v>45770.0</v>
      </c>
      <c r="B7849" s="3" t="s">
        <v>13</v>
      </c>
      <c r="C7849" s="3" t="s">
        <v>14</v>
      </c>
      <c r="D7849" s="3" t="s">
        <v>19</v>
      </c>
      <c r="E7849" s="3" t="s">
        <v>20</v>
      </c>
      <c r="F7849" s="3" t="s">
        <v>5158</v>
      </c>
      <c r="G7849" s="3" t="s">
        <v>14646</v>
      </c>
      <c r="H7849" s="3"/>
    </row>
    <row r="7850" ht="15.75" customHeight="1">
      <c r="A7850" s="2">
        <v>45770.0</v>
      </c>
      <c r="B7850" s="3" t="s">
        <v>57</v>
      </c>
      <c r="C7850" s="3" t="s">
        <v>85</v>
      </c>
      <c r="D7850" s="3" t="s">
        <v>63</v>
      </c>
      <c r="E7850" s="3" t="s">
        <v>59</v>
      </c>
      <c r="F7850" s="3" t="s">
        <v>14647</v>
      </c>
      <c r="G7850" s="3" t="s">
        <v>14648</v>
      </c>
      <c r="H7850" s="3"/>
    </row>
    <row r="7851" ht="15.75" customHeight="1">
      <c r="A7851" s="2">
        <v>45770.0</v>
      </c>
      <c r="B7851" s="3" t="s">
        <v>13</v>
      </c>
      <c r="C7851" s="3" t="s">
        <v>29</v>
      </c>
      <c r="D7851" s="3" t="s">
        <v>68</v>
      </c>
      <c r="E7851" s="3" t="s">
        <v>59</v>
      </c>
      <c r="F7851" s="3" t="s">
        <v>14649</v>
      </c>
      <c r="G7851" s="3" t="s">
        <v>14650</v>
      </c>
      <c r="H7851" s="3"/>
    </row>
    <row r="7852" ht="15.75" customHeight="1">
      <c r="A7852" s="2">
        <v>45770.0</v>
      </c>
      <c r="B7852" s="3" t="s">
        <v>13</v>
      </c>
      <c r="C7852" s="3" t="s">
        <v>29</v>
      </c>
      <c r="D7852" s="3" t="s">
        <v>38</v>
      </c>
      <c r="E7852" s="3" t="s">
        <v>20</v>
      </c>
      <c r="F7852" s="3" t="s">
        <v>14651</v>
      </c>
      <c r="G7852" s="3" t="s">
        <v>14652</v>
      </c>
      <c r="H7852" s="3"/>
    </row>
    <row r="7853" ht="15.75" customHeight="1">
      <c r="A7853" s="2">
        <v>45770.0</v>
      </c>
      <c r="B7853" s="3" t="s">
        <v>13</v>
      </c>
      <c r="C7853" s="3" t="s">
        <v>18</v>
      </c>
      <c r="D7853" s="3" t="s">
        <v>26</v>
      </c>
      <c r="E7853" s="3" t="s">
        <v>20</v>
      </c>
      <c r="F7853" s="3" t="s">
        <v>14653</v>
      </c>
      <c r="G7853" s="3" t="s">
        <v>14654</v>
      </c>
      <c r="H7853" s="3"/>
    </row>
    <row r="7854" ht="15.75" customHeight="1">
      <c r="A7854" s="2">
        <v>45770.0</v>
      </c>
      <c r="B7854" s="3" t="s">
        <v>13</v>
      </c>
      <c r="C7854" s="3" t="s">
        <v>18</v>
      </c>
      <c r="D7854" s="3" t="s">
        <v>9</v>
      </c>
      <c r="E7854" s="3" t="s">
        <v>20</v>
      </c>
      <c r="F7854" s="3" t="s">
        <v>14655</v>
      </c>
      <c r="G7854" s="3" t="s">
        <v>14656</v>
      </c>
      <c r="H7854" s="3"/>
    </row>
    <row r="7855" ht="15.75" customHeight="1">
      <c r="A7855" s="2">
        <v>45770.0</v>
      </c>
      <c r="B7855" s="3" t="s">
        <v>13</v>
      </c>
      <c r="C7855" s="3" t="s">
        <v>14</v>
      </c>
      <c r="D7855" s="3" t="s">
        <v>23</v>
      </c>
      <c r="E7855" s="3" t="s">
        <v>59</v>
      </c>
      <c r="F7855" s="3" t="s">
        <v>14657</v>
      </c>
      <c r="G7855" s="3" t="s">
        <v>14658</v>
      </c>
      <c r="H7855" s="3"/>
    </row>
    <row r="7856" ht="15.75" customHeight="1">
      <c r="A7856" s="2">
        <v>45770.0</v>
      </c>
      <c r="B7856" s="3" t="s">
        <v>57</v>
      </c>
      <c r="C7856" s="3" t="s">
        <v>58</v>
      </c>
      <c r="D7856" s="3" t="s">
        <v>38</v>
      </c>
      <c r="E7856" s="3" t="s">
        <v>59</v>
      </c>
      <c r="F7856" s="3" t="s">
        <v>14659</v>
      </c>
      <c r="G7856" s="3" t="s">
        <v>14660</v>
      </c>
      <c r="H7856" s="3"/>
    </row>
    <row r="7857" ht="15.75" customHeight="1">
      <c r="A7857" s="2">
        <v>45770.0</v>
      </c>
      <c r="B7857" s="3" t="s">
        <v>13</v>
      </c>
      <c r="C7857" s="3" t="s">
        <v>37</v>
      </c>
      <c r="D7857" s="3" t="s">
        <v>68</v>
      </c>
      <c r="E7857" s="3" t="s">
        <v>59</v>
      </c>
      <c r="F7857" s="3" t="s">
        <v>14661</v>
      </c>
      <c r="G7857" s="3" t="s">
        <v>14662</v>
      </c>
      <c r="H7857" s="3"/>
    </row>
    <row r="7858" ht="15.75" customHeight="1">
      <c r="A7858" s="2">
        <v>45770.0</v>
      </c>
      <c r="B7858" s="3" t="s">
        <v>57</v>
      </c>
      <c r="C7858" s="3" t="s">
        <v>58</v>
      </c>
      <c r="D7858" s="3" t="s">
        <v>19</v>
      </c>
      <c r="E7858" s="3" t="s">
        <v>59</v>
      </c>
      <c r="F7858" s="3" t="s">
        <v>14663</v>
      </c>
      <c r="G7858" s="3" t="s">
        <v>14664</v>
      </c>
      <c r="H7858" s="3"/>
    </row>
    <row r="7859" ht="15.75" customHeight="1">
      <c r="A7859" s="2">
        <v>45770.0</v>
      </c>
      <c r="B7859" s="3" t="s">
        <v>57</v>
      </c>
      <c r="C7859" s="3" t="s">
        <v>71</v>
      </c>
      <c r="D7859" s="3" t="s">
        <v>63</v>
      </c>
      <c r="E7859" s="3" t="s">
        <v>59</v>
      </c>
      <c r="F7859" s="3" t="s">
        <v>14665</v>
      </c>
      <c r="G7859" s="3" t="s">
        <v>14666</v>
      </c>
      <c r="H7859" s="3"/>
    </row>
    <row r="7860" ht="15.75" customHeight="1">
      <c r="A7860" s="2">
        <v>45770.0</v>
      </c>
      <c r="B7860" s="3" t="s">
        <v>57</v>
      </c>
      <c r="C7860" s="3" t="s">
        <v>58</v>
      </c>
      <c r="D7860" s="3" t="s">
        <v>34</v>
      </c>
      <c r="E7860" s="3" t="s">
        <v>20</v>
      </c>
      <c r="F7860" s="3" t="s">
        <v>14667</v>
      </c>
      <c r="G7860" s="3" t="s">
        <v>14668</v>
      </c>
      <c r="H7860" s="3"/>
    </row>
    <row r="7861" ht="15.75" customHeight="1">
      <c r="A7861" s="2">
        <v>45770.0</v>
      </c>
      <c r="B7861" s="3" t="s">
        <v>13</v>
      </c>
      <c r="C7861" s="3" t="s">
        <v>14</v>
      </c>
      <c r="D7861" s="3" t="s">
        <v>23</v>
      </c>
      <c r="E7861" s="3" t="s">
        <v>59</v>
      </c>
      <c r="F7861" s="3" t="s">
        <v>14669</v>
      </c>
      <c r="G7861" s="3" t="s">
        <v>14670</v>
      </c>
      <c r="H7861" s="3"/>
    </row>
    <row r="7862" ht="15.75" customHeight="1">
      <c r="A7862" s="2">
        <v>45770.0</v>
      </c>
      <c r="B7862" s="3" t="s">
        <v>57</v>
      </c>
      <c r="C7862" s="3" t="s">
        <v>85</v>
      </c>
      <c r="D7862" s="3" t="s">
        <v>9</v>
      </c>
      <c r="E7862" s="3" t="s">
        <v>20</v>
      </c>
      <c r="F7862" s="3" t="s">
        <v>14671</v>
      </c>
      <c r="G7862" s="3" t="s">
        <v>14672</v>
      </c>
      <c r="H7862" s="3"/>
    </row>
    <row r="7863" ht="15.75" customHeight="1">
      <c r="A7863" s="2">
        <v>45770.0</v>
      </c>
      <c r="B7863" s="3" t="s">
        <v>57</v>
      </c>
      <c r="C7863" s="3" t="s">
        <v>80</v>
      </c>
      <c r="D7863" s="3" t="s">
        <v>63</v>
      </c>
      <c r="E7863" s="3" t="s">
        <v>59</v>
      </c>
      <c r="F7863" s="3" t="s">
        <v>12521</v>
      </c>
      <c r="G7863" s="3" t="s">
        <v>14673</v>
      </c>
      <c r="H7863" s="3"/>
    </row>
    <row r="7864" ht="15.75" customHeight="1">
      <c r="A7864" s="2">
        <v>45770.0</v>
      </c>
      <c r="B7864" s="3" t="s">
        <v>57</v>
      </c>
      <c r="C7864" s="3" t="s">
        <v>80</v>
      </c>
      <c r="D7864" s="3" t="s">
        <v>38</v>
      </c>
      <c r="E7864" s="3" t="s">
        <v>59</v>
      </c>
      <c r="F7864" s="3" t="s">
        <v>14674</v>
      </c>
      <c r="G7864" s="3" t="s">
        <v>14675</v>
      </c>
      <c r="H7864" s="3"/>
    </row>
    <row r="7865" ht="15.75" customHeight="1">
      <c r="A7865" s="2">
        <v>45770.0</v>
      </c>
      <c r="B7865" s="3" t="s">
        <v>57</v>
      </c>
      <c r="C7865" s="3" t="s">
        <v>80</v>
      </c>
      <c r="D7865" s="3" t="s">
        <v>26</v>
      </c>
      <c r="E7865" s="3" t="s">
        <v>20</v>
      </c>
      <c r="F7865" s="3" t="s">
        <v>6657</v>
      </c>
      <c r="G7865" s="3" t="s">
        <v>14676</v>
      </c>
      <c r="H7865" s="3"/>
    </row>
    <row r="7866" ht="15.75" customHeight="1">
      <c r="A7866" s="2">
        <v>45770.0</v>
      </c>
      <c r="B7866" s="3" t="s">
        <v>57</v>
      </c>
      <c r="C7866" s="3" t="s">
        <v>80</v>
      </c>
      <c r="D7866" s="3" t="s">
        <v>68</v>
      </c>
      <c r="E7866" s="3" t="s">
        <v>59</v>
      </c>
      <c r="F7866" s="3" t="s">
        <v>14677</v>
      </c>
      <c r="G7866" s="3" t="s">
        <v>14678</v>
      </c>
      <c r="H7866" s="3"/>
    </row>
    <row r="7867" ht="15.75" customHeight="1">
      <c r="A7867" s="2">
        <v>45770.0</v>
      </c>
      <c r="B7867" s="3" t="s">
        <v>57</v>
      </c>
      <c r="C7867" s="3" t="s">
        <v>58</v>
      </c>
      <c r="D7867" s="3" t="s">
        <v>63</v>
      </c>
      <c r="E7867" s="3" t="s">
        <v>59</v>
      </c>
      <c r="F7867" s="3" t="s">
        <v>14679</v>
      </c>
      <c r="G7867" s="3" t="s">
        <v>14680</v>
      </c>
      <c r="H7867" s="3"/>
    </row>
    <row r="7868" ht="15.75" customHeight="1">
      <c r="A7868" s="2">
        <v>45770.0</v>
      </c>
      <c r="B7868" s="3" t="s">
        <v>57</v>
      </c>
      <c r="C7868" s="3" t="s">
        <v>80</v>
      </c>
      <c r="D7868" s="3" t="s">
        <v>23</v>
      </c>
      <c r="E7868" s="3" t="s">
        <v>59</v>
      </c>
      <c r="F7868" s="3" t="s">
        <v>14681</v>
      </c>
      <c r="G7868" s="3" t="s">
        <v>14682</v>
      </c>
      <c r="H7868" s="3"/>
    </row>
    <row r="7869" ht="15.75" customHeight="1">
      <c r="A7869" s="2">
        <v>45770.0</v>
      </c>
      <c r="B7869" s="3" t="s">
        <v>57</v>
      </c>
      <c r="C7869" s="3" t="s">
        <v>71</v>
      </c>
      <c r="D7869" s="3" t="s">
        <v>68</v>
      </c>
      <c r="E7869" s="3" t="s">
        <v>59</v>
      </c>
      <c r="F7869" s="3" t="s">
        <v>14683</v>
      </c>
      <c r="G7869" s="3" t="s">
        <v>14684</v>
      </c>
      <c r="H7869" s="3"/>
    </row>
    <row r="7870" ht="15.75" customHeight="1">
      <c r="A7870" s="2">
        <v>45770.0</v>
      </c>
      <c r="B7870" s="3" t="s">
        <v>57</v>
      </c>
      <c r="C7870" s="3" t="s">
        <v>71</v>
      </c>
      <c r="D7870" s="3" t="s">
        <v>9</v>
      </c>
      <c r="E7870" s="3" t="s">
        <v>20</v>
      </c>
      <c r="F7870" s="3" t="s">
        <v>625</v>
      </c>
      <c r="G7870" s="3" t="s">
        <v>14685</v>
      </c>
      <c r="H7870" s="3"/>
    </row>
    <row r="7871" ht="15.75" customHeight="1">
      <c r="A7871" s="2">
        <v>45770.0</v>
      </c>
      <c r="B7871" s="3" t="s">
        <v>57</v>
      </c>
      <c r="C7871" s="3" t="s">
        <v>71</v>
      </c>
      <c r="D7871" s="3" t="s">
        <v>19</v>
      </c>
      <c r="E7871" s="3" t="s">
        <v>59</v>
      </c>
      <c r="F7871" s="3" t="s">
        <v>14686</v>
      </c>
      <c r="G7871" s="3" t="s">
        <v>14687</v>
      </c>
      <c r="H7871" s="3"/>
    </row>
    <row r="7872" ht="15.75" customHeight="1">
      <c r="A7872" s="2">
        <v>45770.0</v>
      </c>
      <c r="B7872" s="3" t="s">
        <v>57</v>
      </c>
      <c r="C7872" s="4" t="s">
        <v>62</v>
      </c>
      <c r="D7872" s="3" t="s">
        <v>34</v>
      </c>
      <c r="E7872" s="3" t="s">
        <v>20</v>
      </c>
      <c r="F7872" s="3" t="s">
        <v>14688</v>
      </c>
      <c r="G7872" s="3" t="s">
        <v>14689</v>
      </c>
      <c r="H7872" s="3"/>
    </row>
    <row r="7873" ht="15.75" customHeight="1">
      <c r="A7873" s="2">
        <v>45770.0</v>
      </c>
      <c r="B7873" s="3" t="s">
        <v>57</v>
      </c>
      <c r="C7873" s="4" t="s">
        <v>62</v>
      </c>
      <c r="D7873" s="3" t="s">
        <v>34</v>
      </c>
      <c r="E7873" s="3" t="s">
        <v>20</v>
      </c>
      <c r="F7873" s="3" t="s">
        <v>6891</v>
      </c>
      <c r="G7873" s="3" t="s">
        <v>508</v>
      </c>
      <c r="H7873" s="3"/>
    </row>
    <row r="7874" ht="15.75" customHeight="1">
      <c r="A7874" s="2">
        <v>45770.0</v>
      </c>
      <c r="B7874" s="3" t="s">
        <v>57</v>
      </c>
      <c r="C7874" s="4" t="s">
        <v>62</v>
      </c>
      <c r="D7874" s="3" t="s">
        <v>9</v>
      </c>
      <c r="E7874" s="3" t="s">
        <v>20</v>
      </c>
      <c r="F7874" s="3" t="s">
        <v>6026</v>
      </c>
      <c r="G7874" s="3" t="s">
        <v>14690</v>
      </c>
      <c r="H7874" s="3"/>
    </row>
    <row r="7875" ht="15.75" customHeight="1">
      <c r="A7875" s="2">
        <v>45770.0</v>
      </c>
      <c r="B7875" s="3" t="s">
        <v>57</v>
      </c>
      <c r="C7875" s="3" t="s">
        <v>71</v>
      </c>
      <c r="D7875" s="3" t="s">
        <v>23</v>
      </c>
      <c r="E7875" s="3" t="s">
        <v>59</v>
      </c>
      <c r="F7875" s="3" t="s">
        <v>14691</v>
      </c>
      <c r="G7875" s="3" t="s">
        <v>14692</v>
      </c>
      <c r="H7875" s="3"/>
    </row>
    <row r="7876" ht="15.75" customHeight="1">
      <c r="A7876" s="2">
        <v>45770.0</v>
      </c>
      <c r="B7876" s="3" t="s">
        <v>13</v>
      </c>
      <c r="C7876" s="3" t="s">
        <v>14</v>
      </c>
      <c r="D7876" s="3" t="s">
        <v>26</v>
      </c>
      <c r="E7876" s="3" t="s">
        <v>20</v>
      </c>
      <c r="F7876" s="3" t="s">
        <v>2303</v>
      </c>
      <c r="G7876" s="3" t="s">
        <v>14693</v>
      </c>
      <c r="H7876" s="3"/>
    </row>
    <row r="7877" ht="15.75" customHeight="1">
      <c r="A7877" s="2">
        <v>45770.0</v>
      </c>
      <c r="B7877" s="3" t="s">
        <v>13</v>
      </c>
      <c r="C7877" s="3" t="s">
        <v>29</v>
      </c>
      <c r="D7877" s="3" t="s">
        <v>9</v>
      </c>
      <c r="E7877" s="3" t="s">
        <v>20</v>
      </c>
      <c r="F7877" s="3" t="s">
        <v>14694</v>
      </c>
      <c r="G7877" s="3" t="s">
        <v>14695</v>
      </c>
      <c r="H7877" s="3"/>
    </row>
    <row r="7878" ht="15.75" customHeight="1">
      <c r="A7878" s="2">
        <v>45770.0</v>
      </c>
      <c r="B7878" s="3" t="s">
        <v>92</v>
      </c>
      <c r="C7878" s="3" t="s">
        <v>93</v>
      </c>
      <c r="D7878" s="3" t="s">
        <v>9</v>
      </c>
      <c r="E7878" s="3" t="s">
        <v>101</v>
      </c>
      <c r="F7878" s="3" t="s">
        <v>14696</v>
      </c>
      <c r="G7878" s="3" t="s">
        <v>14697</v>
      </c>
      <c r="H7878" s="3"/>
    </row>
    <row r="7879" ht="15.75" customHeight="1">
      <c r="A7879" s="2">
        <v>45770.0</v>
      </c>
      <c r="B7879" s="3" t="s">
        <v>7</v>
      </c>
      <c r="C7879" s="3" t="s">
        <v>131</v>
      </c>
      <c r="D7879" s="3" t="s">
        <v>63</v>
      </c>
      <c r="E7879" s="3" t="s">
        <v>20</v>
      </c>
      <c r="F7879" s="3" t="s">
        <v>14698</v>
      </c>
      <c r="G7879" s="3" t="s">
        <v>14699</v>
      </c>
      <c r="H7879" s="3"/>
    </row>
    <row r="7880" ht="15.75" customHeight="1">
      <c r="A7880" s="2">
        <v>45770.0</v>
      </c>
      <c r="B7880" s="3" t="s">
        <v>7</v>
      </c>
      <c r="C7880" s="3" t="s">
        <v>131</v>
      </c>
      <c r="D7880" s="3" t="s">
        <v>38</v>
      </c>
      <c r="E7880" s="3" t="s">
        <v>15</v>
      </c>
      <c r="F7880" s="3" t="s">
        <v>14700</v>
      </c>
      <c r="G7880" s="3" t="s">
        <v>14701</v>
      </c>
      <c r="H7880" s="3"/>
    </row>
    <row r="7881" ht="15.75" customHeight="1">
      <c r="A7881" s="2">
        <v>45770.0</v>
      </c>
      <c r="B7881" s="3" t="s">
        <v>7</v>
      </c>
      <c r="C7881" s="3" t="s">
        <v>131</v>
      </c>
      <c r="D7881" s="3" t="s">
        <v>63</v>
      </c>
      <c r="E7881" s="3" t="s">
        <v>59</v>
      </c>
      <c r="F7881" s="3" t="s">
        <v>14702</v>
      </c>
      <c r="G7881" s="3" t="s">
        <v>3957</v>
      </c>
      <c r="H7881" s="3"/>
    </row>
    <row r="7882" ht="15.75" customHeight="1">
      <c r="A7882" s="2">
        <v>45770.0</v>
      </c>
      <c r="B7882" s="3" t="s">
        <v>7</v>
      </c>
      <c r="C7882" s="3" t="s">
        <v>131</v>
      </c>
      <c r="D7882" s="3" t="s">
        <v>38</v>
      </c>
      <c r="E7882" s="3" t="s">
        <v>15</v>
      </c>
      <c r="F7882" s="3" t="s">
        <v>14703</v>
      </c>
      <c r="G7882" s="3" t="s">
        <v>14704</v>
      </c>
      <c r="H7882" s="3"/>
    </row>
    <row r="7883" ht="15.75" customHeight="1">
      <c r="A7883" s="2">
        <v>45770.0</v>
      </c>
      <c r="B7883" s="3" t="s">
        <v>7</v>
      </c>
      <c r="C7883" s="3" t="s">
        <v>126</v>
      </c>
      <c r="D7883" s="3" t="s">
        <v>26</v>
      </c>
      <c r="E7883" s="3" t="s">
        <v>10</v>
      </c>
      <c r="F7883" s="3" t="s">
        <v>14705</v>
      </c>
      <c r="G7883" s="3" t="s">
        <v>14706</v>
      </c>
      <c r="H7883" s="3"/>
    </row>
    <row r="7884" ht="15.75" customHeight="1">
      <c r="A7884" s="2">
        <v>45770.0</v>
      </c>
      <c r="B7884" s="3" t="s">
        <v>7</v>
      </c>
      <c r="C7884" s="3" t="s">
        <v>126</v>
      </c>
      <c r="D7884" s="3" t="s">
        <v>38</v>
      </c>
      <c r="E7884" s="3" t="s">
        <v>101</v>
      </c>
      <c r="F7884" s="3" t="s">
        <v>14707</v>
      </c>
      <c r="G7884" s="3" t="s">
        <v>14708</v>
      </c>
      <c r="H7884" s="3"/>
    </row>
    <row r="7885" ht="15.75" customHeight="1">
      <c r="A7885" s="2">
        <v>45770.0</v>
      </c>
      <c r="B7885" s="3" t="s">
        <v>92</v>
      </c>
      <c r="C7885" s="3" t="s">
        <v>158</v>
      </c>
      <c r="D7885" s="3" t="s">
        <v>19</v>
      </c>
      <c r="E7885" s="3" t="s">
        <v>20</v>
      </c>
      <c r="F7885" s="3" t="s">
        <v>14709</v>
      </c>
      <c r="G7885" s="3" t="s">
        <v>14710</v>
      </c>
      <c r="H7885" s="3"/>
    </row>
    <row r="7886" ht="15.75" customHeight="1">
      <c r="A7886" s="2">
        <v>45770.0</v>
      </c>
      <c r="B7886" s="3" t="s">
        <v>7</v>
      </c>
      <c r="C7886" s="3" t="s">
        <v>126</v>
      </c>
      <c r="D7886" s="3" t="s">
        <v>23</v>
      </c>
      <c r="E7886" s="3" t="s">
        <v>20</v>
      </c>
      <c r="F7886" s="3" t="s">
        <v>14711</v>
      </c>
      <c r="G7886" s="3" t="s">
        <v>14712</v>
      </c>
      <c r="H7886" s="3"/>
    </row>
    <row r="7887" ht="15.75" customHeight="1">
      <c r="A7887" s="2">
        <v>45770.0</v>
      </c>
      <c r="B7887" s="3" t="s">
        <v>7</v>
      </c>
      <c r="C7887" s="3" t="s">
        <v>118</v>
      </c>
      <c r="D7887" s="3" t="s">
        <v>38</v>
      </c>
      <c r="E7887" s="3" t="s">
        <v>15</v>
      </c>
      <c r="F7887" s="3" t="s">
        <v>14713</v>
      </c>
      <c r="G7887" s="3" t="s">
        <v>14714</v>
      </c>
      <c r="H7887" s="3"/>
    </row>
    <row r="7888" ht="15.75" customHeight="1">
      <c r="A7888" s="2">
        <v>45770.0</v>
      </c>
      <c r="B7888" s="3" t="s">
        <v>7</v>
      </c>
      <c r="C7888" s="3" t="s">
        <v>118</v>
      </c>
      <c r="D7888" s="3" t="s">
        <v>68</v>
      </c>
      <c r="E7888" s="3" t="s">
        <v>20</v>
      </c>
      <c r="F7888" s="3" t="s">
        <v>14715</v>
      </c>
      <c r="G7888" s="3" t="s">
        <v>14716</v>
      </c>
      <c r="H7888" s="3"/>
    </row>
    <row r="7889" ht="15.75" customHeight="1">
      <c r="A7889" s="2">
        <v>45770.0</v>
      </c>
      <c r="B7889" s="3" t="s">
        <v>7</v>
      </c>
      <c r="C7889" s="3" t="s">
        <v>106</v>
      </c>
      <c r="D7889" s="3" t="s">
        <v>26</v>
      </c>
      <c r="E7889" s="3" t="s">
        <v>258</v>
      </c>
      <c r="F7889" s="3" t="s">
        <v>14717</v>
      </c>
      <c r="G7889" s="3" t="s">
        <v>14718</v>
      </c>
      <c r="H7889" s="3"/>
    </row>
    <row r="7890" ht="15.75" customHeight="1">
      <c r="A7890" s="2">
        <v>45770.0</v>
      </c>
      <c r="B7890" s="3" t="s">
        <v>7</v>
      </c>
      <c r="C7890" s="3" t="s">
        <v>106</v>
      </c>
      <c r="D7890" s="3" t="s">
        <v>26</v>
      </c>
      <c r="E7890" s="3" t="s">
        <v>10</v>
      </c>
      <c r="F7890" s="3" t="s">
        <v>14719</v>
      </c>
      <c r="G7890" s="3" t="s">
        <v>14720</v>
      </c>
      <c r="H7890" s="3"/>
    </row>
    <row r="7891" ht="15.75" customHeight="1">
      <c r="A7891" s="2">
        <v>45770.0</v>
      </c>
      <c r="B7891" s="3" t="s">
        <v>7</v>
      </c>
      <c r="C7891" s="3" t="s">
        <v>8</v>
      </c>
      <c r="D7891" s="3" t="s">
        <v>9</v>
      </c>
      <c r="E7891" s="3" t="s">
        <v>101</v>
      </c>
      <c r="F7891" s="3" t="s">
        <v>14721</v>
      </c>
      <c r="G7891" s="3" t="s">
        <v>14722</v>
      </c>
      <c r="H7891" s="3"/>
    </row>
    <row r="7892" ht="15.75" customHeight="1">
      <c r="A7892" s="2">
        <v>45770.0</v>
      </c>
      <c r="B7892" s="3" t="s">
        <v>7</v>
      </c>
      <c r="C7892" s="3" t="s">
        <v>8</v>
      </c>
      <c r="D7892" s="3" t="s">
        <v>9</v>
      </c>
      <c r="E7892" s="3" t="s">
        <v>109</v>
      </c>
      <c r="F7892" s="3" t="s">
        <v>14723</v>
      </c>
      <c r="G7892" s="3" t="s">
        <v>14724</v>
      </c>
      <c r="H7892" s="3"/>
    </row>
    <row r="7893" ht="15.75" customHeight="1">
      <c r="A7893" s="2">
        <v>45770.0</v>
      </c>
      <c r="B7893" s="3" t="s">
        <v>7</v>
      </c>
      <c r="C7893" s="3" t="s">
        <v>118</v>
      </c>
      <c r="D7893" s="3" t="s">
        <v>9</v>
      </c>
      <c r="E7893" s="3" t="s">
        <v>101</v>
      </c>
      <c r="F7893" s="3" t="s">
        <v>14725</v>
      </c>
      <c r="G7893" s="3" t="s">
        <v>14726</v>
      </c>
      <c r="H7893" s="3"/>
    </row>
    <row r="7894" ht="15.75" customHeight="1">
      <c r="A7894" s="2">
        <v>45770.0</v>
      </c>
      <c r="B7894" s="3" t="s">
        <v>92</v>
      </c>
      <c r="C7894" s="3" t="s">
        <v>158</v>
      </c>
      <c r="D7894" s="3" t="s">
        <v>9</v>
      </c>
      <c r="E7894" s="3" t="s">
        <v>15</v>
      </c>
      <c r="F7894" s="3" t="s">
        <v>14727</v>
      </c>
      <c r="G7894" s="3" t="s">
        <v>14728</v>
      </c>
      <c r="H7894" s="3"/>
    </row>
    <row r="7895" ht="15.75" customHeight="1">
      <c r="A7895" s="2">
        <v>45770.0</v>
      </c>
      <c r="B7895" s="3" t="s">
        <v>92</v>
      </c>
      <c r="C7895" s="3" t="s">
        <v>93</v>
      </c>
      <c r="D7895" s="3" t="s">
        <v>68</v>
      </c>
      <c r="E7895" s="3" t="s">
        <v>59</v>
      </c>
      <c r="F7895" s="3" t="s">
        <v>14729</v>
      </c>
      <c r="G7895" s="3" t="s">
        <v>10517</v>
      </c>
      <c r="H7895" s="3"/>
    </row>
    <row r="7896" ht="15.75" customHeight="1">
      <c r="A7896" s="2">
        <v>45770.0</v>
      </c>
      <c r="B7896" s="3" t="s">
        <v>92</v>
      </c>
      <c r="C7896" s="3" t="s">
        <v>158</v>
      </c>
      <c r="D7896" s="3" t="s">
        <v>34</v>
      </c>
      <c r="E7896" s="3" t="s">
        <v>15</v>
      </c>
      <c r="F7896" s="3" t="s">
        <v>14730</v>
      </c>
      <c r="G7896" s="3" t="s">
        <v>14731</v>
      </c>
      <c r="H7896" s="3"/>
    </row>
    <row r="7897" ht="15.75" customHeight="1">
      <c r="A7897" s="2">
        <v>45770.0</v>
      </c>
      <c r="B7897" s="3" t="s">
        <v>92</v>
      </c>
      <c r="C7897" s="3" t="s">
        <v>93</v>
      </c>
      <c r="D7897" s="3" t="s">
        <v>38</v>
      </c>
      <c r="E7897" s="3" t="s">
        <v>15</v>
      </c>
      <c r="F7897" s="3" t="s">
        <v>14732</v>
      </c>
      <c r="G7897" s="3" t="s">
        <v>14733</v>
      </c>
      <c r="H7897" s="3"/>
    </row>
    <row r="7898" ht="15.75" customHeight="1">
      <c r="A7898" s="2">
        <v>45770.0</v>
      </c>
      <c r="B7898" s="3" t="s">
        <v>92</v>
      </c>
      <c r="C7898" s="3" t="s">
        <v>93</v>
      </c>
      <c r="D7898" s="3" t="s">
        <v>19</v>
      </c>
      <c r="E7898" s="3" t="s">
        <v>20</v>
      </c>
      <c r="F7898" s="3" t="s">
        <v>3125</v>
      </c>
      <c r="G7898" s="3" t="s">
        <v>14734</v>
      </c>
      <c r="H7898" s="3"/>
    </row>
    <row r="7899" ht="15.75" customHeight="1">
      <c r="A7899" s="2">
        <v>45770.0</v>
      </c>
      <c r="B7899" s="3" t="s">
        <v>92</v>
      </c>
      <c r="C7899" s="3" t="s">
        <v>98</v>
      </c>
      <c r="D7899" s="3" t="s">
        <v>23</v>
      </c>
      <c r="E7899" s="3" t="s">
        <v>20</v>
      </c>
      <c r="F7899" s="3" t="s">
        <v>14735</v>
      </c>
      <c r="G7899" s="3" t="s">
        <v>2841</v>
      </c>
      <c r="H7899" s="3"/>
    </row>
    <row r="7900" ht="15.75" customHeight="1">
      <c r="A7900" s="2">
        <v>45770.0</v>
      </c>
      <c r="B7900" s="3" t="s">
        <v>92</v>
      </c>
      <c r="C7900" s="3" t="s">
        <v>98</v>
      </c>
      <c r="D7900" s="3" t="s">
        <v>26</v>
      </c>
      <c r="E7900" s="3" t="s">
        <v>15</v>
      </c>
      <c r="F7900" s="3" t="s">
        <v>14736</v>
      </c>
      <c r="G7900" s="3" t="s">
        <v>7920</v>
      </c>
      <c r="H7900" s="3"/>
    </row>
    <row r="7901" ht="15.75" customHeight="1">
      <c r="A7901" s="2">
        <v>45770.0</v>
      </c>
      <c r="B7901" s="3" t="s">
        <v>92</v>
      </c>
      <c r="C7901" s="3" t="s">
        <v>158</v>
      </c>
      <c r="D7901" s="3" t="s">
        <v>9</v>
      </c>
      <c r="E7901" s="3" t="s">
        <v>15</v>
      </c>
      <c r="F7901" s="3" t="s">
        <v>14737</v>
      </c>
      <c r="G7901" s="3" t="s">
        <v>14738</v>
      </c>
      <c r="H7901" s="3"/>
    </row>
    <row r="7902" ht="15.75" customHeight="1">
      <c r="A7902" s="2">
        <v>45770.0</v>
      </c>
      <c r="B7902" s="3" t="s">
        <v>92</v>
      </c>
      <c r="C7902" s="3" t="s">
        <v>98</v>
      </c>
      <c r="D7902" s="3" t="s">
        <v>26</v>
      </c>
      <c r="E7902" s="3" t="s">
        <v>20</v>
      </c>
      <c r="F7902" s="3" t="s">
        <v>14739</v>
      </c>
      <c r="G7902" s="3" t="s">
        <v>14740</v>
      </c>
      <c r="H7902" s="3"/>
    </row>
    <row r="7903" ht="15.75" customHeight="1">
      <c r="A7903" s="2">
        <v>45770.0</v>
      </c>
      <c r="B7903" s="3" t="s">
        <v>92</v>
      </c>
      <c r="C7903" s="3" t="s">
        <v>98</v>
      </c>
      <c r="D7903" s="3" t="s">
        <v>19</v>
      </c>
      <c r="E7903" s="3" t="s">
        <v>20</v>
      </c>
      <c r="F7903" s="3" t="s">
        <v>14741</v>
      </c>
      <c r="G7903" s="3" t="s">
        <v>11548</v>
      </c>
      <c r="H7903" s="3"/>
    </row>
    <row r="7904" ht="15.75" customHeight="1">
      <c r="A7904" s="2">
        <v>45770.0</v>
      </c>
      <c r="B7904" s="3" t="s">
        <v>92</v>
      </c>
      <c r="C7904" s="3" t="s">
        <v>98</v>
      </c>
      <c r="D7904" s="3" t="s">
        <v>19</v>
      </c>
      <c r="E7904" s="3" t="s">
        <v>20</v>
      </c>
      <c r="F7904" s="3" t="s">
        <v>14742</v>
      </c>
      <c r="G7904" s="3" t="s">
        <v>14743</v>
      </c>
      <c r="H7904" s="3"/>
    </row>
    <row r="7905" ht="15.75" customHeight="1">
      <c r="A7905" s="2">
        <v>45770.0</v>
      </c>
      <c r="B7905" s="3" t="s">
        <v>92</v>
      </c>
      <c r="C7905" s="3" t="s">
        <v>144</v>
      </c>
      <c r="D7905" s="3" t="s">
        <v>19</v>
      </c>
      <c r="E7905" s="3" t="s">
        <v>20</v>
      </c>
      <c r="F7905" s="3" t="s">
        <v>14744</v>
      </c>
      <c r="G7905" s="3" t="s">
        <v>14745</v>
      </c>
      <c r="H7905" s="3"/>
    </row>
    <row r="7906" ht="15.75" customHeight="1">
      <c r="A7906" s="2">
        <v>45770.0</v>
      </c>
      <c r="B7906" s="3" t="s">
        <v>92</v>
      </c>
      <c r="C7906" s="3" t="s">
        <v>144</v>
      </c>
      <c r="D7906" s="3" t="s">
        <v>38</v>
      </c>
      <c r="E7906" s="3" t="s">
        <v>20</v>
      </c>
      <c r="F7906" s="3" t="s">
        <v>309</v>
      </c>
      <c r="G7906" s="3" t="s">
        <v>14746</v>
      </c>
      <c r="H7906" s="3"/>
    </row>
    <row r="7907" ht="15.75" customHeight="1">
      <c r="A7907" s="2">
        <v>45770.0</v>
      </c>
      <c r="B7907" s="3" t="s">
        <v>92</v>
      </c>
      <c r="C7907" s="3" t="s">
        <v>144</v>
      </c>
      <c r="D7907" s="3" t="s">
        <v>63</v>
      </c>
      <c r="E7907" s="3" t="s">
        <v>15</v>
      </c>
      <c r="F7907" s="3" t="s">
        <v>14747</v>
      </c>
      <c r="G7907" s="3" t="s">
        <v>14748</v>
      </c>
      <c r="H7907" s="3"/>
    </row>
    <row r="7908" ht="15.75" customHeight="1">
      <c r="A7908" s="2">
        <v>45770.0</v>
      </c>
      <c r="B7908" s="3" t="s">
        <v>92</v>
      </c>
      <c r="C7908" s="4" t="s">
        <v>149</v>
      </c>
      <c r="D7908" s="3" t="s">
        <v>23</v>
      </c>
      <c r="E7908" s="3" t="s">
        <v>20</v>
      </c>
      <c r="F7908" s="3" t="s">
        <v>14749</v>
      </c>
      <c r="G7908" s="3" t="s">
        <v>14750</v>
      </c>
      <c r="H7908" s="3"/>
    </row>
    <row r="7909" ht="15.75" customHeight="1">
      <c r="A7909" s="2">
        <v>45770.0</v>
      </c>
      <c r="B7909" s="3" t="s">
        <v>92</v>
      </c>
      <c r="C7909" s="4" t="s">
        <v>149</v>
      </c>
      <c r="D7909" s="3" t="s">
        <v>23</v>
      </c>
      <c r="E7909" s="3" t="s">
        <v>20</v>
      </c>
      <c r="F7909" s="3" t="s">
        <v>14751</v>
      </c>
      <c r="G7909" s="3" t="s">
        <v>14752</v>
      </c>
      <c r="H7909" s="3"/>
    </row>
    <row r="7910" ht="15.75" customHeight="1">
      <c r="A7910" s="2">
        <v>45770.0</v>
      </c>
      <c r="B7910" s="3" t="s">
        <v>92</v>
      </c>
      <c r="C7910" s="4" t="s">
        <v>149</v>
      </c>
      <c r="D7910" s="3" t="s">
        <v>19</v>
      </c>
      <c r="E7910" s="3" t="s">
        <v>20</v>
      </c>
      <c r="F7910" s="3" t="s">
        <v>14753</v>
      </c>
      <c r="G7910" s="3" t="s">
        <v>12543</v>
      </c>
      <c r="H7910" s="3"/>
    </row>
    <row r="7911" ht="15.75" customHeight="1">
      <c r="A7911" s="2">
        <v>45770.0</v>
      </c>
      <c r="B7911" s="3" t="s">
        <v>92</v>
      </c>
      <c r="C7911" s="4" t="s">
        <v>149</v>
      </c>
      <c r="D7911" s="3" t="s">
        <v>68</v>
      </c>
      <c r="E7911" s="3" t="s">
        <v>59</v>
      </c>
      <c r="F7911" s="3" t="s">
        <v>14352</v>
      </c>
      <c r="G7911" s="3" t="s">
        <v>14754</v>
      </c>
      <c r="H7911" s="3"/>
    </row>
    <row r="7912" ht="15.75" customHeight="1">
      <c r="A7912" s="2">
        <v>45770.0</v>
      </c>
      <c r="B7912" s="3" t="s">
        <v>92</v>
      </c>
      <c r="C7912" s="3" t="s">
        <v>144</v>
      </c>
      <c r="D7912" s="3" t="s">
        <v>38</v>
      </c>
      <c r="E7912" s="3" t="s">
        <v>20</v>
      </c>
      <c r="F7912" s="3" t="s">
        <v>14755</v>
      </c>
      <c r="G7912" s="3" t="s">
        <v>14756</v>
      </c>
      <c r="H7912" s="3"/>
    </row>
    <row r="7913" ht="15.75" customHeight="1">
      <c r="A7913" s="2">
        <v>45771.0</v>
      </c>
      <c r="B7913" s="3" t="s">
        <v>13</v>
      </c>
      <c r="C7913" s="3" t="s">
        <v>169</v>
      </c>
      <c r="D7913" s="3" t="s">
        <v>9</v>
      </c>
      <c r="E7913" s="3" t="s">
        <v>15</v>
      </c>
      <c r="F7913" s="3" t="s">
        <v>14757</v>
      </c>
      <c r="G7913" s="3" t="s">
        <v>14758</v>
      </c>
      <c r="H7913" s="3"/>
    </row>
    <row r="7914" ht="15.75" customHeight="1">
      <c r="A7914" s="2">
        <v>45771.0</v>
      </c>
      <c r="B7914" s="3" t="s">
        <v>13</v>
      </c>
      <c r="C7914" s="3" t="s">
        <v>169</v>
      </c>
      <c r="D7914" s="3" t="s">
        <v>38</v>
      </c>
      <c r="E7914" s="3" t="s">
        <v>20</v>
      </c>
      <c r="F7914" s="3" t="s">
        <v>14759</v>
      </c>
      <c r="G7914" s="3" t="s">
        <v>14760</v>
      </c>
      <c r="H7914" s="3"/>
    </row>
    <row r="7915" ht="15.75" customHeight="1">
      <c r="A7915" s="2">
        <v>45771.0</v>
      </c>
      <c r="B7915" s="3" t="s">
        <v>13</v>
      </c>
      <c r="C7915" s="3" t="s">
        <v>169</v>
      </c>
      <c r="D7915" s="3" t="s">
        <v>68</v>
      </c>
      <c r="E7915" s="3" t="s">
        <v>59</v>
      </c>
      <c r="F7915" s="3" t="s">
        <v>14761</v>
      </c>
      <c r="G7915" s="3" t="s">
        <v>14762</v>
      </c>
      <c r="H7915" s="3"/>
    </row>
    <row r="7916" ht="15.75" customHeight="1">
      <c r="A7916" s="2">
        <v>45771.0</v>
      </c>
      <c r="B7916" s="3" t="s">
        <v>13</v>
      </c>
      <c r="C7916" s="3" t="s">
        <v>37</v>
      </c>
      <c r="D7916" s="3" t="s">
        <v>23</v>
      </c>
      <c r="E7916" s="3" t="s">
        <v>59</v>
      </c>
      <c r="F7916" s="3" t="s">
        <v>14763</v>
      </c>
      <c r="G7916" s="3" t="s">
        <v>14764</v>
      </c>
      <c r="H7916" s="3"/>
    </row>
    <row r="7917" ht="15.75" customHeight="1">
      <c r="A7917" s="2">
        <v>45771.0</v>
      </c>
      <c r="B7917" s="3" t="s">
        <v>13</v>
      </c>
      <c r="C7917" s="3" t="s">
        <v>37</v>
      </c>
      <c r="D7917" s="3" t="s">
        <v>38</v>
      </c>
      <c r="E7917" s="3" t="s">
        <v>59</v>
      </c>
      <c r="F7917" s="3" t="s">
        <v>8739</v>
      </c>
      <c r="G7917" s="3" t="s">
        <v>12139</v>
      </c>
      <c r="H7917" s="3"/>
    </row>
    <row r="7918" ht="15.75" customHeight="1">
      <c r="A7918" s="2">
        <v>45771.0</v>
      </c>
      <c r="B7918" s="3" t="s">
        <v>13</v>
      </c>
      <c r="C7918" s="3" t="s">
        <v>37</v>
      </c>
      <c r="D7918" s="3" t="s">
        <v>19</v>
      </c>
      <c r="E7918" s="3" t="s">
        <v>59</v>
      </c>
      <c r="F7918" s="3" t="s">
        <v>14765</v>
      </c>
      <c r="G7918" s="3" t="s">
        <v>604</v>
      </c>
      <c r="H7918" s="3"/>
    </row>
    <row r="7919" ht="15.75" customHeight="1">
      <c r="A7919" s="2">
        <v>45771.0</v>
      </c>
      <c r="B7919" s="3" t="s">
        <v>13</v>
      </c>
      <c r="C7919" s="3" t="s">
        <v>14</v>
      </c>
      <c r="D7919" s="3" t="s">
        <v>19</v>
      </c>
      <c r="E7919" s="3" t="s">
        <v>20</v>
      </c>
      <c r="F7919" s="3" t="s">
        <v>14766</v>
      </c>
      <c r="G7919" s="3" t="s">
        <v>14767</v>
      </c>
      <c r="H7919" s="3"/>
    </row>
    <row r="7920" ht="15.75" customHeight="1">
      <c r="A7920" s="2">
        <v>45771.0</v>
      </c>
      <c r="B7920" s="3" t="s">
        <v>13</v>
      </c>
      <c r="C7920" s="3" t="s">
        <v>29</v>
      </c>
      <c r="D7920" s="3" t="s">
        <v>23</v>
      </c>
      <c r="E7920" s="3" t="s">
        <v>59</v>
      </c>
      <c r="F7920" s="3" t="s">
        <v>14768</v>
      </c>
      <c r="G7920" s="3" t="s">
        <v>14769</v>
      </c>
      <c r="H7920" s="3"/>
    </row>
    <row r="7921" ht="15.75" customHeight="1">
      <c r="A7921" s="2">
        <v>45771.0</v>
      </c>
      <c r="B7921" s="3" t="s">
        <v>13</v>
      </c>
      <c r="C7921" s="3" t="s">
        <v>29</v>
      </c>
      <c r="D7921" s="3" t="s">
        <v>19</v>
      </c>
      <c r="E7921" s="3" t="s">
        <v>59</v>
      </c>
      <c r="F7921" s="3" t="s">
        <v>14770</v>
      </c>
      <c r="G7921" s="3" t="s">
        <v>14771</v>
      </c>
      <c r="H7921" s="3"/>
    </row>
    <row r="7922" ht="15.75" customHeight="1">
      <c r="A7922" s="2">
        <v>45771.0</v>
      </c>
      <c r="B7922" s="3" t="s">
        <v>13</v>
      </c>
      <c r="C7922" s="3" t="s">
        <v>29</v>
      </c>
      <c r="D7922" s="3" t="s">
        <v>34</v>
      </c>
      <c r="E7922" s="3" t="s">
        <v>20</v>
      </c>
      <c r="F7922" s="3" t="s">
        <v>14772</v>
      </c>
      <c r="G7922" s="3" t="s">
        <v>14773</v>
      </c>
      <c r="H7922" s="3"/>
    </row>
    <row r="7923" ht="15.75" customHeight="1">
      <c r="A7923" s="2">
        <v>45771.0</v>
      </c>
      <c r="B7923" s="3" t="s">
        <v>13</v>
      </c>
      <c r="C7923" s="3" t="s">
        <v>29</v>
      </c>
      <c r="D7923" s="3" t="s">
        <v>34</v>
      </c>
      <c r="E7923" s="3" t="s">
        <v>20</v>
      </c>
      <c r="F7923" s="3" t="s">
        <v>14774</v>
      </c>
      <c r="G7923" s="3" t="s">
        <v>14775</v>
      </c>
      <c r="H7923" s="3"/>
    </row>
    <row r="7924" ht="15.75" customHeight="1">
      <c r="A7924" s="2">
        <v>45771.0</v>
      </c>
      <c r="B7924" s="3" t="s">
        <v>13</v>
      </c>
      <c r="C7924" s="3" t="s">
        <v>18</v>
      </c>
      <c r="D7924" s="3" t="s">
        <v>9</v>
      </c>
      <c r="E7924" s="3" t="s">
        <v>20</v>
      </c>
      <c r="F7924" s="3" t="s">
        <v>14776</v>
      </c>
      <c r="G7924" s="3" t="s">
        <v>14777</v>
      </c>
      <c r="H7924" s="3"/>
    </row>
    <row r="7925" ht="15.75" customHeight="1">
      <c r="A7925" s="2">
        <v>45771.0</v>
      </c>
      <c r="B7925" s="3" t="s">
        <v>13</v>
      </c>
      <c r="C7925" s="3" t="s">
        <v>18</v>
      </c>
      <c r="D7925" s="3" t="s">
        <v>34</v>
      </c>
      <c r="E7925" s="3" t="s">
        <v>20</v>
      </c>
      <c r="F7925" s="3" t="s">
        <v>8862</v>
      </c>
      <c r="G7925" s="3" t="s">
        <v>14778</v>
      </c>
      <c r="H7925" s="3"/>
    </row>
    <row r="7926" ht="15.75" customHeight="1">
      <c r="A7926" s="2">
        <v>45771.0</v>
      </c>
      <c r="B7926" s="3" t="s">
        <v>13</v>
      </c>
      <c r="C7926" s="3" t="s">
        <v>169</v>
      </c>
      <c r="D7926" s="3" t="s">
        <v>23</v>
      </c>
      <c r="E7926" s="3" t="s">
        <v>59</v>
      </c>
      <c r="F7926" s="3" t="s">
        <v>14779</v>
      </c>
      <c r="G7926" s="3" t="s">
        <v>14780</v>
      </c>
      <c r="H7926" s="3"/>
    </row>
    <row r="7927" ht="15.75" customHeight="1">
      <c r="A7927" s="2">
        <v>45771.0</v>
      </c>
      <c r="B7927" s="3" t="s">
        <v>13</v>
      </c>
      <c r="C7927" s="3" t="s">
        <v>37</v>
      </c>
      <c r="D7927" s="3" t="s">
        <v>9</v>
      </c>
      <c r="E7927" s="3" t="s">
        <v>15</v>
      </c>
      <c r="F7927" s="3" t="s">
        <v>14781</v>
      </c>
      <c r="G7927" s="3" t="s">
        <v>11444</v>
      </c>
      <c r="H7927" s="3"/>
    </row>
    <row r="7928" ht="15.75" customHeight="1">
      <c r="A7928" s="2">
        <v>45771.0</v>
      </c>
      <c r="B7928" s="3" t="s">
        <v>57</v>
      </c>
      <c r="C7928" s="3" t="s">
        <v>58</v>
      </c>
      <c r="D7928" s="3" t="s">
        <v>68</v>
      </c>
      <c r="E7928" s="3" t="s">
        <v>59</v>
      </c>
      <c r="F7928" s="3" t="s">
        <v>14782</v>
      </c>
      <c r="G7928" s="3" t="s">
        <v>14783</v>
      </c>
      <c r="H7928" s="3"/>
    </row>
    <row r="7929" ht="15.75" customHeight="1">
      <c r="A7929" s="2">
        <v>45771.0</v>
      </c>
      <c r="B7929" s="3" t="s">
        <v>57</v>
      </c>
      <c r="C7929" s="3" t="s">
        <v>71</v>
      </c>
      <c r="D7929" s="3" t="s">
        <v>34</v>
      </c>
      <c r="E7929" s="3" t="s">
        <v>20</v>
      </c>
      <c r="F7929" s="3" t="s">
        <v>14784</v>
      </c>
      <c r="G7929" s="3" t="s">
        <v>14630</v>
      </c>
      <c r="H7929" s="3"/>
    </row>
    <row r="7930" ht="15.75" customHeight="1">
      <c r="A7930" s="2">
        <v>45771.0</v>
      </c>
      <c r="B7930" s="3" t="s">
        <v>57</v>
      </c>
      <c r="C7930" s="3" t="s">
        <v>58</v>
      </c>
      <c r="D7930" s="3" t="s">
        <v>19</v>
      </c>
      <c r="E7930" s="3" t="s">
        <v>59</v>
      </c>
      <c r="F7930" s="3" t="s">
        <v>14785</v>
      </c>
      <c r="G7930" s="3" t="s">
        <v>14786</v>
      </c>
      <c r="H7930" s="3"/>
    </row>
    <row r="7931" ht="15.75" customHeight="1">
      <c r="A7931" s="2">
        <v>45771.0</v>
      </c>
      <c r="B7931" s="3" t="s">
        <v>13</v>
      </c>
      <c r="C7931" s="3" t="s">
        <v>14</v>
      </c>
      <c r="D7931" s="3" t="s">
        <v>63</v>
      </c>
      <c r="E7931" s="3" t="s">
        <v>15</v>
      </c>
      <c r="F7931" s="3" t="s">
        <v>14787</v>
      </c>
      <c r="G7931" s="3" t="s">
        <v>14788</v>
      </c>
      <c r="H7931" s="3"/>
    </row>
    <row r="7932" ht="15.75" customHeight="1">
      <c r="A7932" s="2">
        <v>45771.0</v>
      </c>
      <c r="B7932" s="3" t="s">
        <v>57</v>
      </c>
      <c r="C7932" s="3" t="s">
        <v>85</v>
      </c>
      <c r="D7932" s="3" t="s">
        <v>68</v>
      </c>
      <c r="E7932" s="3" t="s">
        <v>59</v>
      </c>
      <c r="F7932" s="3" t="s">
        <v>14789</v>
      </c>
      <c r="G7932" s="3" t="s">
        <v>14790</v>
      </c>
      <c r="H7932" s="3"/>
    </row>
    <row r="7933" ht="15.75" customHeight="1">
      <c r="A7933" s="2">
        <v>45771.0</v>
      </c>
      <c r="B7933" s="3" t="s">
        <v>57</v>
      </c>
      <c r="C7933" s="3" t="s">
        <v>85</v>
      </c>
      <c r="D7933" s="3" t="s">
        <v>34</v>
      </c>
      <c r="E7933" s="3" t="s">
        <v>59</v>
      </c>
      <c r="F7933" s="3" t="s">
        <v>14791</v>
      </c>
      <c r="G7933" s="3" t="s">
        <v>14792</v>
      </c>
      <c r="H7933" s="3"/>
    </row>
    <row r="7934" ht="15.75" customHeight="1">
      <c r="A7934" s="2">
        <v>45771.0</v>
      </c>
      <c r="B7934" s="3" t="s">
        <v>57</v>
      </c>
      <c r="C7934" s="3" t="s">
        <v>85</v>
      </c>
      <c r="D7934" s="3" t="s">
        <v>63</v>
      </c>
      <c r="E7934" s="3" t="s">
        <v>59</v>
      </c>
      <c r="F7934" s="3" t="s">
        <v>14793</v>
      </c>
      <c r="G7934" s="3" t="s">
        <v>14794</v>
      </c>
      <c r="H7934" s="3"/>
    </row>
    <row r="7935" ht="15.75" customHeight="1">
      <c r="A7935" s="2">
        <v>45771.0</v>
      </c>
      <c r="B7935" s="3" t="s">
        <v>57</v>
      </c>
      <c r="C7935" s="3" t="s">
        <v>80</v>
      </c>
      <c r="D7935" s="3" t="s">
        <v>38</v>
      </c>
      <c r="E7935" s="3" t="s">
        <v>59</v>
      </c>
      <c r="F7935" s="3" t="s">
        <v>14795</v>
      </c>
      <c r="G7935" s="3" t="s">
        <v>14796</v>
      </c>
      <c r="H7935" s="3"/>
    </row>
    <row r="7936" ht="15.75" customHeight="1">
      <c r="A7936" s="2">
        <v>45771.0</v>
      </c>
      <c r="B7936" s="3" t="s">
        <v>57</v>
      </c>
      <c r="C7936" s="3" t="s">
        <v>80</v>
      </c>
      <c r="D7936" s="3" t="s">
        <v>38</v>
      </c>
      <c r="E7936" s="3" t="s">
        <v>59</v>
      </c>
      <c r="F7936" s="3" t="s">
        <v>14797</v>
      </c>
      <c r="G7936" s="3" t="s">
        <v>14798</v>
      </c>
      <c r="H7936" s="3"/>
    </row>
    <row r="7937" ht="15.75" customHeight="1">
      <c r="A7937" s="2">
        <v>45771.0</v>
      </c>
      <c r="B7937" s="3" t="s">
        <v>57</v>
      </c>
      <c r="C7937" s="3" t="s">
        <v>58</v>
      </c>
      <c r="D7937" s="3" t="s">
        <v>26</v>
      </c>
      <c r="E7937" s="3" t="s">
        <v>59</v>
      </c>
      <c r="F7937" s="3" t="s">
        <v>14799</v>
      </c>
      <c r="G7937" s="3" t="s">
        <v>12612</v>
      </c>
      <c r="H7937" s="3"/>
    </row>
    <row r="7938" ht="15.75" customHeight="1">
      <c r="A7938" s="2">
        <v>45771.0</v>
      </c>
      <c r="B7938" s="3" t="s">
        <v>57</v>
      </c>
      <c r="C7938" s="3" t="s">
        <v>71</v>
      </c>
      <c r="D7938" s="3" t="s">
        <v>63</v>
      </c>
      <c r="E7938" s="3" t="s">
        <v>59</v>
      </c>
      <c r="F7938" s="3" t="s">
        <v>12972</v>
      </c>
      <c r="G7938" s="3" t="s">
        <v>14800</v>
      </c>
      <c r="H7938" s="3"/>
    </row>
    <row r="7939" ht="15.75" customHeight="1">
      <c r="A7939" s="2">
        <v>45771.0</v>
      </c>
      <c r="B7939" s="3" t="s">
        <v>57</v>
      </c>
      <c r="C7939" s="3" t="s">
        <v>71</v>
      </c>
      <c r="D7939" s="3" t="s">
        <v>19</v>
      </c>
      <c r="E7939" s="3" t="s">
        <v>59</v>
      </c>
      <c r="F7939" s="3" t="s">
        <v>7867</v>
      </c>
      <c r="G7939" s="3" t="s">
        <v>14801</v>
      </c>
      <c r="H7939" s="3"/>
    </row>
    <row r="7940" ht="15.75" customHeight="1">
      <c r="A7940" s="2">
        <v>45771.0</v>
      </c>
      <c r="B7940" s="3" t="s">
        <v>57</v>
      </c>
      <c r="C7940" s="4" t="s">
        <v>62</v>
      </c>
      <c r="D7940" s="3" t="s">
        <v>63</v>
      </c>
      <c r="E7940" s="3" t="s">
        <v>59</v>
      </c>
      <c r="F7940" s="3" t="s">
        <v>14802</v>
      </c>
      <c r="G7940" s="3" t="s">
        <v>14803</v>
      </c>
      <c r="H7940" s="3"/>
    </row>
    <row r="7941" ht="15.75" customHeight="1">
      <c r="A7941" s="2">
        <v>45771.0</v>
      </c>
      <c r="B7941" s="3" t="s">
        <v>57</v>
      </c>
      <c r="C7941" s="4" t="s">
        <v>62</v>
      </c>
      <c r="D7941" s="3" t="s">
        <v>38</v>
      </c>
      <c r="E7941" s="3" t="s">
        <v>59</v>
      </c>
      <c r="F7941" s="3" t="s">
        <v>14804</v>
      </c>
      <c r="G7941" s="3" t="s">
        <v>14805</v>
      </c>
      <c r="H7941" s="3"/>
    </row>
    <row r="7942" ht="15.75" customHeight="1">
      <c r="A7942" s="2">
        <v>45771.0</v>
      </c>
      <c r="B7942" s="3" t="s">
        <v>57</v>
      </c>
      <c r="C7942" s="4" t="s">
        <v>62</v>
      </c>
      <c r="D7942" s="3" t="s">
        <v>9</v>
      </c>
      <c r="E7942" s="3" t="s">
        <v>20</v>
      </c>
      <c r="F7942" s="3" t="s">
        <v>14806</v>
      </c>
      <c r="G7942" s="3" t="s">
        <v>14807</v>
      </c>
      <c r="H7942" s="3"/>
    </row>
    <row r="7943" ht="15.75" customHeight="1">
      <c r="A7943" s="2">
        <v>45771.0</v>
      </c>
      <c r="B7943" s="3" t="s">
        <v>57</v>
      </c>
      <c r="C7943" s="4" t="s">
        <v>62</v>
      </c>
      <c r="D7943" s="3" t="s">
        <v>38</v>
      </c>
      <c r="E7943" s="3" t="s">
        <v>59</v>
      </c>
      <c r="F7943" s="3" t="s">
        <v>14808</v>
      </c>
      <c r="G7943" s="3" t="s">
        <v>7228</v>
      </c>
      <c r="H7943" s="3"/>
    </row>
    <row r="7944" ht="15.75" customHeight="1">
      <c r="A7944" s="2">
        <v>45771.0</v>
      </c>
      <c r="B7944" s="3" t="s">
        <v>57</v>
      </c>
      <c r="C7944" s="3" t="s">
        <v>58</v>
      </c>
      <c r="D7944" s="3" t="s">
        <v>19</v>
      </c>
      <c r="E7944" s="3" t="s">
        <v>59</v>
      </c>
      <c r="F7944" s="3" t="s">
        <v>14809</v>
      </c>
      <c r="G7944" s="3" t="s">
        <v>14810</v>
      </c>
      <c r="H7944" s="3"/>
    </row>
    <row r="7945" ht="15.75" customHeight="1">
      <c r="A7945" s="2">
        <v>45771.0</v>
      </c>
      <c r="B7945" s="3" t="s">
        <v>57</v>
      </c>
      <c r="C7945" s="3" t="s">
        <v>71</v>
      </c>
      <c r="D7945" s="3" t="s">
        <v>26</v>
      </c>
      <c r="E7945" s="3" t="s">
        <v>59</v>
      </c>
      <c r="F7945" s="3" t="s">
        <v>14811</v>
      </c>
      <c r="G7945" s="3" t="s">
        <v>14812</v>
      </c>
      <c r="H7945" s="3"/>
    </row>
    <row r="7946" ht="15.75" customHeight="1">
      <c r="A7946" s="2">
        <v>45771.0</v>
      </c>
      <c r="B7946" s="3" t="s">
        <v>92</v>
      </c>
      <c r="C7946" s="3" t="s">
        <v>93</v>
      </c>
      <c r="D7946" s="3" t="s">
        <v>34</v>
      </c>
      <c r="E7946" s="3" t="s">
        <v>15</v>
      </c>
      <c r="F7946" s="3" t="s">
        <v>14813</v>
      </c>
      <c r="G7946" s="3" t="s">
        <v>14814</v>
      </c>
      <c r="H7946" s="3"/>
    </row>
    <row r="7947" ht="15.75" customHeight="1">
      <c r="A7947" s="2">
        <v>45771.0</v>
      </c>
      <c r="B7947" s="3" t="s">
        <v>92</v>
      </c>
      <c r="C7947" s="3" t="s">
        <v>93</v>
      </c>
      <c r="D7947" s="3" t="s">
        <v>38</v>
      </c>
      <c r="E7947" s="3" t="s">
        <v>20</v>
      </c>
      <c r="F7947" s="3" t="s">
        <v>14815</v>
      </c>
      <c r="G7947" s="3" t="s">
        <v>14816</v>
      </c>
      <c r="H7947" s="3"/>
    </row>
    <row r="7948" ht="15.75" customHeight="1">
      <c r="A7948" s="2">
        <v>45771.0</v>
      </c>
      <c r="B7948" s="3" t="s">
        <v>7</v>
      </c>
      <c r="C7948" s="3" t="s">
        <v>118</v>
      </c>
      <c r="D7948" s="3" t="s">
        <v>23</v>
      </c>
      <c r="E7948" s="3" t="s">
        <v>15</v>
      </c>
      <c r="F7948" s="3" t="s">
        <v>14817</v>
      </c>
      <c r="G7948" s="3" t="s">
        <v>8593</v>
      </c>
      <c r="H7948" s="3"/>
    </row>
    <row r="7949" ht="15.75" customHeight="1">
      <c r="A7949" s="2">
        <v>45771.0</v>
      </c>
      <c r="B7949" s="3" t="s">
        <v>7</v>
      </c>
      <c r="C7949" s="3" t="s">
        <v>126</v>
      </c>
      <c r="D7949" s="3" t="s">
        <v>9</v>
      </c>
      <c r="E7949" s="3" t="s">
        <v>101</v>
      </c>
      <c r="F7949" s="3" t="s">
        <v>14818</v>
      </c>
      <c r="G7949" s="3" t="s">
        <v>14819</v>
      </c>
      <c r="H7949" s="3"/>
    </row>
    <row r="7950" ht="15.75" customHeight="1">
      <c r="A7950" s="2">
        <v>45771.0</v>
      </c>
      <c r="B7950" s="3" t="s">
        <v>7</v>
      </c>
      <c r="C7950" s="3" t="s">
        <v>126</v>
      </c>
      <c r="D7950" s="3" t="s">
        <v>23</v>
      </c>
      <c r="E7950" s="3" t="s">
        <v>20</v>
      </c>
      <c r="F7950" s="3" t="s">
        <v>14820</v>
      </c>
      <c r="G7950" s="3" t="s">
        <v>14821</v>
      </c>
      <c r="H7950" s="3"/>
    </row>
    <row r="7951" ht="15.75" customHeight="1">
      <c r="A7951" s="2">
        <v>45771.0</v>
      </c>
      <c r="B7951" s="3" t="s">
        <v>7</v>
      </c>
      <c r="C7951" s="3" t="s">
        <v>126</v>
      </c>
      <c r="D7951" s="3" t="s">
        <v>63</v>
      </c>
      <c r="E7951" s="3" t="s">
        <v>20</v>
      </c>
      <c r="F7951" s="3" t="s">
        <v>14146</v>
      </c>
      <c r="G7951" s="3" t="s">
        <v>14822</v>
      </c>
      <c r="H7951" s="3"/>
    </row>
    <row r="7952" ht="15.75" customHeight="1">
      <c r="A7952" s="2">
        <v>45771.0</v>
      </c>
      <c r="B7952" s="3" t="s">
        <v>7</v>
      </c>
      <c r="C7952" s="3" t="s">
        <v>126</v>
      </c>
      <c r="D7952" s="3" t="s">
        <v>26</v>
      </c>
      <c r="E7952" s="3" t="s">
        <v>119</v>
      </c>
      <c r="F7952" s="3" t="s">
        <v>14823</v>
      </c>
      <c r="G7952" s="3" t="s">
        <v>14824</v>
      </c>
      <c r="H7952" s="3"/>
    </row>
    <row r="7953" ht="15.75" customHeight="1">
      <c r="A7953" s="2">
        <v>45771.0</v>
      </c>
      <c r="B7953" s="3" t="s">
        <v>7</v>
      </c>
      <c r="C7953" s="3" t="s">
        <v>118</v>
      </c>
      <c r="D7953" s="3" t="s">
        <v>19</v>
      </c>
      <c r="E7953" s="3" t="s">
        <v>15</v>
      </c>
      <c r="F7953" s="3" t="s">
        <v>14825</v>
      </c>
      <c r="G7953" s="3" t="s">
        <v>14826</v>
      </c>
      <c r="H7953" s="3"/>
    </row>
    <row r="7954" ht="15.75" customHeight="1">
      <c r="A7954" s="2">
        <v>45771.0</v>
      </c>
      <c r="B7954" s="3" t="s">
        <v>7</v>
      </c>
      <c r="C7954" s="3" t="s">
        <v>118</v>
      </c>
      <c r="D7954" s="3" t="s">
        <v>38</v>
      </c>
      <c r="E7954" s="3" t="s">
        <v>15</v>
      </c>
      <c r="F7954" s="3" t="s">
        <v>14827</v>
      </c>
      <c r="G7954" s="3" t="s">
        <v>14828</v>
      </c>
      <c r="H7954" s="3"/>
    </row>
    <row r="7955" ht="15.75" customHeight="1">
      <c r="A7955" s="2">
        <v>45771.0</v>
      </c>
      <c r="B7955" s="3" t="s">
        <v>7</v>
      </c>
      <c r="C7955" s="3" t="s">
        <v>131</v>
      </c>
      <c r="D7955" s="3" t="s">
        <v>68</v>
      </c>
      <c r="E7955" s="3" t="s">
        <v>20</v>
      </c>
      <c r="F7955" s="3" t="s">
        <v>14829</v>
      </c>
      <c r="G7955" s="3" t="s">
        <v>14830</v>
      </c>
      <c r="H7955" s="3"/>
    </row>
    <row r="7956" ht="15.75" customHeight="1">
      <c r="A7956" s="2">
        <v>45771.0</v>
      </c>
      <c r="B7956" s="3" t="s">
        <v>7</v>
      </c>
      <c r="C7956" s="3" t="s">
        <v>118</v>
      </c>
      <c r="D7956" s="3" t="s">
        <v>68</v>
      </c>
      <c r="E7956" s="3" t="s">
        <v>20</v>
      </c>
      <c r="F7956" s="3" t="s">
        <v>14831</v>
      </c>
      <c r="G7956" s="3" t="s">
        <v>14832</v>
      </c>
      <c r="H7956" s="3"/>
    </row>
    <row r="7957" ht="15.75" customHeight="1">
      <c r="A7957" s="2">
        <v>45771.0</v>
      </c>
      <c r="B7957" s="3" t="s">
        <v>7</v>
      </c>
      <c r="C7957" s="3" t="s">
        <v>106</v>
      </c>
      <c r="D7957" s="3" t="s">
        <v>68</v>
      </c>
      <c r="E7957" s="3" t="s">
        <v>20</v>
      </c>
      <c r="F7957" s="3" t="s">
        <v>14833</v>
      </c>
      <c r="G7957" s="3" t="s">
        <v>14834</v>
      </c>
      <c r="H7957" s="3"/>
    </row>
    <row r="7958" ht="15.75" customHeight="1">
      <c r="A7958" s="2">
        <v>45771.0</v>
      </c>
      <c r="B7958" s="3" t="s">
        <v>7</v>
      </c>
      <c r="C7958" s="3" t="s">
        <v>106</v>
      </c>
      <c r="D7958" s="3" t="s">
        <v>26</v>
      </c>
      <c r="E7958" s="3" t="s">
        <v>258</v>
      </c>
      <c r="F7958" s="3" t="s">
        <v>14835</v>
      </c>
      <c r="G7958" s="3" t="s">
        <v>14836</v>
      </c>
      <c r="H7958" s="3"/>
    </row>
    <row r="7959" ht="15.75" customHeight="1">
      <c r="A7959" s="2">
        <v>45771.0</v>
      </c>
      <c r="B7959" s="3" t="s">
        <v>7</v>
      </c>
      <c r="C7959" s="3" t="s">
        <v>8</v>
      </c>
      <c r="D7959" s="3" t="s">
        <v>63</v>
      </c>
      <c r="E7959" s="3" t="s">
        <v>20</v>
      </c>
      <c r="F7959" s="3" t="s">
        <v>14837</v>
      </c>
      <c r="G7959" s="3" t="s">
        <v>14838</v>
      </c>
      <c r="H7959" s="3"/>
    </row>
    <row r="7960" ht="15.75" customHeight="1">
      <c r="A7960" s="2">
        <v>45771.0</v>
      </c>
      <c r="B7960" s="3" t="s">
        <v>7</v>
      </c>
      <c r="C7960" s="3" t="s">
        <v>8</v>
      </c>
      <c r="D7960" s="3" t="s">
        <v>63</v>
      </c>
      <c r="E7960" s="3" t="s">
        <v>20</v>
      </c>
      <c r="F7960" s="3" t="s">
        <v>14839</v>
      </c>
      <c r="G7960" s="3" t="s">
        <v>14840</v>
      </c>
      <c r="H7960" s="3"/>
    </row>
    <row r="7961" ht="15.75" customHeight="1">
      <c r="A7961" s="2">
        <v>45771.0</v>
      </c>
      <c r="B7961" s="3" t="s">
        <v>7</v>
      </c>
      <c r="C7961" s="3" t="s">
        <v>8</v>
      </c>
      <c r="D7961" s="3" t="s">
        <v>63</v>
      </c>
      <c r="E7961" s="3" t="s">
        <v>20</v>
      </c>
      <c r="F7961" s="3" t="s">
        <v>14841</v>
      </c>
      <c r="G7961" s="3" t="s">
        <v>14842</v>
      </c>
      <c r="H7961" s="3"/>
    </row>
    <row r="7962" ht="15.75" customHeight="1">
      <c r="A7962" s="2">
        <v>45771.0</v>
      </c>
      <c r="B7962" s="3" t="s">
        <v>92</v>
      </c>
      <c r="C7962" s="3" t="s">
        <v>93</v>
      </c>
      <c r="D7962" s="3" t="s">
        <v>9</v>
      </c>
      <c r="E7962" s="3" t="s">
        <v>15</v>
      </c>
      <c r="F7962" s="3" t="s">
        <v>14843</v>
      </c>
      <c r="G7962" s="3" t="s">
        <v>14844</v>
      </c>
      <c r="H7962" s="3"/>
    </row>
    <row r="7963" ht="15.75" customHeight="1">
      <c r="A7963" s="2">
        <v>45771.0</v>
      </c>
      <c r="B7963" s="3" t="s">
        <v>7</v>
      </c>
      <c r="C7963" s="3" t="s">
        <v>106</v>
      </c>
      <c r="D7963" s="3" t="s">
        <v>38</v>
      </c>
      <c r="E7963" s="3" t="s">
        <v>15</v>
      </c>
      <c r="F7963" s="3" t="s">
        <v>9943</v>
      </c>
      <c r="G7963" s="3" t="s">
        <v>14845</v>
      </c>
      <c r="H7963" s="3"/>
    </row>
    <row r="7964" ht="15.75" customHeight="1">
      <c r="A7964" s="2">
        <v>45771.0</v>
      </c>
      <c r="B7964" s="3" t="s">
        <v>7</v>
      </c>
      <c r="C7964" s="3" t="s">
        <v>131</v>
      </c>
      <c r="D7964" s="3" t="s">
        <v>26</v>
      </c>
      <c r="E7964" s="3" t="s">
        <v>109</v>
      </c>
      <c r="F7964" s="3" t="s">
        <v>14846</v>
      </c>
      <c r="G7964" s="3" t="s">
        <v>14847</v>
      </c>
      <c r="H7964" s="3"/>
    </row>
    <row r="7965" ht="15.75" customHeight="1">
      <c r="A7965" s="2">
        <v>45771.0</v>
      </c>
      <c r="B7965" s="3" t="s">
        <v>7</v>
      </c>
      <c r="C7965" s="3" t="s">
        <v>131</v>
      </c>
      <c r="D7965" s="3" t="s">
        <v>68</v>
      </c>
      <c r="E7965" s="3" t="s">
        <v>20</v>
      </c>
      <c r="F7965" s="3" t="s">
        <v>567</v>
      </c>
      <c r="G7965" s="3" t="s">
        <v>14848</v>
      </c>
      <c r="H7965" s="3"/>
    </row>
    <row r="7966" ht="15.75" customHeight="1">
      <c r="A7966" s="2">
        <v>45771.0</v>
      </c>
      <c r="B7966" s="3" t="s">
        <v>92</v>
      </c>
      <c r="C7966" s="3" t="s">
        <v>158</v>
      </c>
      <c r="D7966" s="3" t="s">
        <v>68</v>
      </c>
      <c r="E7966" s="3" t="s">
        <v>59</v>
      </c>
      <c r="F7966" s="3" t="s">
        <v>13882</v>
      </c>
      <c r="G7966" s="3" t="s">
        <v>14849</v>
      </c>
      <c r="H7966" s="3"/>
    </row>
    <row r="7967" ht="15.75" customHeight="1">
      <c r="A7967" s="2">
        <v>45771.0</v>
      </c>
      <c r="B7967" s="3" t="s">
        <v>92</v>
      </c>
      <c r="C7967" s="3" t="s">
        <v>93</v>
      </c>
      <c r="D7967" s="3" t="s">
        <v>9</v>
      </c>
      <c r="E7967" s="3" t="s">
        <v>15</v>
      </c>
      <c r="F7967" s="3" t="s">
        <v>14850</v>
      </c>
      <c r="G7967" s="3" t="s">
        <v>14851</v>
      </c>
      <c r="H7967" s="3"/>
    </row>
    <row r="7968" ht="15.75" customHeight="1">
      <c r="A7968" s="2">
        <v>45771.0</v>
      </c>
      <c r="B7968" s="3" t="s">
        <v>92</v>
      </c>
      <c r="C7968" s="3" t="s">
        <v>93</v>
      </c>
      <c r="D7968" s="3" t="s">
        <v>68</v>
      </c>
      <c r="E7968" s="3" t="s">
        <v>59</v>
      </c>
      <c r="F7968" s="3" t="s">
        <v>14852</v>
      </c>
      <c r="G7968" s="3" t="s">
        <v>14853</v>
      </c>
      <c r="H7968" s="3"/>
    </row>
    <row r="7969" ht="15.75" customHeight="1">
      <c r="A7969" s="2">
        <v>45771.0</v>
      </c>
      <c r="B7969" s="3" t="s">
        <v>92</v>
      </c>
      <c r="C7969" s="3" t="s">
        <v>98</v>
      </c>
      <c r="D7969" s="3" t="s">
        <v>19</v>
      </c>
      <c r="E7969" s="3" t="s">
        <v>20</v>
      </c>
      <c r="F7969" s="3" t="s">
        <v>14854</v>
      </c>
      <c r="G7969" s="3" t="s">
        <v>14855</v>
      </c>
      <c r="H7969" s="3"/>
    </row>
    <row r="7970" ht="15.75" customHeight="1">
      <c r="A7970" s="2">
        <v>45771.0</v>
      </c>
      <c r="B7970" s="3" t="s">
        <v>92</v>
      </c>
      <c r="C7970" s="3" t="s">
        <v>98</v>
      </c>
      <c r="D7970" s="3" t="s">
        <v>23</v>
      </c>
      <c r="E7970" s="3" t="s">
        <v>20</v>
      </c>
      <c r="F7970" s="3" t="s">
        <v>1082</v>
      </c>
      <c r="G7970" s="3" t="s">
        <v>14856</v>
      </c>
      <c r="H7970" s="3"/>
    </row>
    <row r="7971" ht="15.75" customHeight="1">
      <c r="A7971" s="2">
        <v>45771.0</v>
      </c>
      <c r="B7971" s="3" t="s">
        <v>92</v>
      </c>
      <c r="C7971" s="3" t="s">
        <v>98</v>
      </c>
      <c r="D7971" s="3" t="s">
        <v>23</v>
      </c>
      <c r="E7971" s="3" t="s">
        <v>20</v>
      </c>
      <c r="F7971" s="3" t="s">
        <v>14857</v>
      </c>
      <c r="G7971" s="3" t="s">
        <v>14858</v>
      </c>
      <c r="H7971" s="3"/>
    </row>
    <row r="7972" ht="15.75" customHeight="1">
      <c r="A7972" s="2">
        <v>45771.0</v>
      </c>
      <c r="B7972" s="3" t="s">
        <v>92</v>
      </c>
      <c r="C7972" s="3" t="s">
        <v>98</v>
      </c>
      <c r="D7972" s="3" t="s">
        <v>26</v>
      </c>
      <c r="E7972" s="3" t="s">
        <v>20</v>
      </c>
      <c r="F7972" s="3" t="s">
        <v>14859</v>
      </c>
      <c r="G7972" s="3" t="s">
        <v>14860</v>
      </c>
      <c r="H7972" s="3"/>
    </row>
    <row r="7973" ht="15.75" customHeight="1">
      <c r="A7973" s="2">
        <v>45771.0</v>
      </c>
      <c r="B7973" s="3" t="s">
        <v>7</v>
      </c>
      <c r="C7973" s="3" t="s">
        <v>131</v>
      </c>
      <c r="D7973" s="3" t="s">
        <v>19</v>
      </c>
      <c r="E7973" s="3" t="s">
        <v>15</v>
      </c>
      <c r="F7973" s="3" t="s">
        <v>13155</v>
      </c>
      <c r="G7973" s="3" t="s">
        <v>10854</v>
      </c>
      <c r="H7973" s="3"/>
    </row>
    <row r="7974" ht="15.75" customHeight="1">
      <c r="A7974" s="2">
        <v>45771.0</v>
      </c>
      <c r="B7974" s="3" t="s">
        <v>92</v>
      </c>
      <c r="C7974" s="3" t="s">
        <v>144</v>
      </c>
      <c r="D7974" s="3" t="s">
        <v>68</v>
      </c>
      <c r="E7974" s="3" t="s">
        <v>59</v>
      </c>
      <c r="F7974" s="3" t="s">
        <v>14861</v>
      </c>
      <c r="G7974" s="3" t="s">
        <v>14862</v>
      </c>
      <c r="H7974" s="3"/>
    </row>
    <row r="7975" ht="15.75" customHeight="1">
      <c r="A7975" s="2">
        <v>45771.0</v>
      </c>
      <c r="B7975" s="3" t="s">
        <v>92</v>
      </c>
      <c r="C7975" s="3" t="s">
        <v>144</v>
      </c>
      <c r="D7975" s="3" t="s">
        <v>23</v>
      </c>
      <c r="E7975" s="3" t="s">
        <v>20</v>
      </c>
      <c r="F7975" s="3" t="s">
        <v>14009</v>
      </c>
      <c r="G7975" s="3" t="s">
        <v>14863</v>
      </c>
      <c r="H7975" s="3"/>
    </row>
    <row r="7976" ht="15.75" customHeight="1">
      <c r="A7976" s="2">
        <v>45771.0</v>
      </c>
      <c r="B7976" s="3" t="s">
        <v>92</v>
      </c>
      <c r="C7976" s="4" t="s">
        <v>149</v>
      </c>
      <c r="D7976" s="3" t="s">
        <v>38</v>
      </c>
      <c r="E7976" s="3" t="s">
        <v>20</v>
      </c>
      <c r="F7976" s="3" t="s">
        <v>5581</v>
      </c>
      <c r="G7976" s="3" t="s">
        <v>14864</v>
      </c>
      <c r="H7976" s="3"/>
    </row>
    <row r="7977" ht="15.75" customHeight="1">
      <c r="A7977" s="2">
        <v>45771.0</v>
      </c>
      <c r="B7977" s="3" t="s">
        <v>92</v>
      </c>
      <c r="C7977" s="4" t="s">
        <v>149</v>
      </c>
      <c r="D7977" s="3" t="s">
        <v>34</v>
      </c>
      <c r="E7977" s="3" t="s">
        <v>15</v>
      </c>
      <c r="F7977" s="3" t="s">
        <v>14865</v>
      </c>
      <c r="G7977" s="3" t="s">
        <v>14866</v>
      </c>
      <c r="H7977" s="3"/>
    </row>
    <row r="7978" ht="15.75" customHeight="1">
      <c r="A7978" s="2">
        <v>45771.0</v>
      </c>
      <c r="B7978" s="3" t="s">
        <v>92</v>
      </c>
      <c r="C7978" s="4" t="s">
        <v>149</v>
      </c>
      <c r="D7978" s="3" t="s">
        <v>38</v>
      </c>
      <c r="E7978" s="3" t="s">
        <v>15</v>
      </c>
      <c r="F7978" s="3" t="s">
        <v>14867</v>
      </c>
      <c r="G7978" s="3" t="s">
        <v>14868</v>
      </c>
      <c r="H7978" s="3"/>
    </row>
    <row r="7979" ht="15.75" customHeight="1">
      <c r="A7979" s="2">
        <v>45771.0</v>
      </c>
      <c r="B7979" s="3" t="s">
        <v>92</v>
      </c>
      <c r="C7979" s="4" t="s">
        <v>149</v>
      </c>
      <c r="D7979" s="3" t="s">
        <v>9</v>
      </c>
      <c r="E7979" s="3" t="s">
        <v>101</v>
      </c>
      <c r="F7979" s="3" t="s">
        <v>11446</v>
      </c>
      <c r="G7979" s="3" t="s">
        <v>14869</v>
      </c>
      <c r="H7979" s="3"/>
    </row>
    <row r="7980" ht="15.75" customHeight="1">
      <c r="A7980" s="2">
        <v>45771.0</v>
      </c>
      <c r="B7980" s="3" t="s">
        <v>92</v>
      </c>
      <c r="C7980" s="3" t="s">
        <v>158</v>
      </c>
      <c r="D7980" s="3" t="s">
        <v>23</v>
      </c>
      <c r="E7980" s="3" t="s">
        <v>20</v>
      </c>
      <c r="F7980" s="3" t="s">
        <v>14690</v>
      </c>
      <c r="G7980" s="3" t="s">
        <v>14870</v>
      </c>
      <c r="H7980" s="3"/>
    </row>
    <row r="7981" ht="15.75" customHeight="1">
      <c r="A7981" s="2">
        <v>45771.0</v>
      </c>
      <c r="B7981" s="3" t="s">
        <v>92</v>
      </c>
      <c r="C7981" s="3" t="s">
        <v>158</v>
      </c>
      <c r="D7981" s="3" t="s">
        <v>38</v>
      </c>
      <c r="E7981" s="3" t="s">
        <v>20</v>
      </c>
      <c r="F7981" s="3" t="s">
        <v>14871</v>
      </c>
      <c r="G7981" s="3" t="s">
        <v>14872</v>
      </c>
      <c r="H7981" s="3"/>
    </row>
    <row r="7982" ht="15.75" customHeight="1">
      <c r="A7982" s="2">
        <v>45771.0</v>
      </c>
      <c r="B7982" s="3" t="s">
        <v>92</v>
      </c>
      <c r="C7982" s="3" t="s">
        <v>144</v>
      </c>
      <c r="D7982" s="3" t="s">
        <v>26</v>
      </c>
      <c r="E7982" s="3" t="s">
        <v>15</v>
      </c>
      <c r="F7982" s="3" t="s">
        <v>14873</v>
      </c>
      <c r="G7982" s="3" t="s">
        <v>1489</v>
      </c>
      <c r="H7982" s="3"/>
    </row>
    <row r="7983" ht="15.75" customHeight="1">
      <c r="A7983" s="2">
        <v>45772.0</v>
      </c>
      <c r="B7983" s="3" t="s">
        <v>13</v>
      </c>
      <c r="C7983" s="3" t="s">
        <v>29</v>
      </c>
      <c r="D7983" s="3" t="s">
        <v>68</v>
      </c>
      <c r="E7983" s="3" t="s">
        <v>59</v>
      </c>
      <c r="F7983" s="3" t="s">
        <v>14874</v>
      </c>
      <c r="G7983" s="3" t="s">
        <v>11566</v>
      </c>
      <c r="H7983" s="3"/>
    </row>
    <row r="7984" ht="15.75" customHeight="1">
      <c r="A7984" s="2">
        <v>45772.0</v>
      </c>
      <c r="B7984" s="3" t="s">
        <v>13</v>
      </c>
      <c r="C7984" s="3" t="s">
        <v>18</v>
      </c>
      <c r="D7984" s="3" t="s">
        <v>63</v>
      </c>
      <c r="E7984" s="3" t="s">
        <v>20</v>
      </c>
      <c r="F7984" s="3" t="s">
        <v>14875</v>
      </c>
      <c r="G7984" s="3" t="s">
        <v>14876</v>
      </c>
      <c r="H7984" s="3"/>
    </row>
    <row r="7985" ht="15.75" customHeight="1">
      <c r="A7985" s="2">
        <v>45772.0</v>
      </c>
      <c r="B7985" s="3" t="s">
        <v>13</v>
      </c>
      <c r="C7985" s="3" t="s">
        <v>29</v>
      </c>
      <c r="D7985" s="3" t="s">
        <v>19</v>
      </c>
      <c r="E7985" s="3" t="s">
        <v>59</v>
      </c>
      <c r="F7985" s="3" t="s">
        <v>14877</v>
      </c>
      <c r="G7985" s="3" t="s">
        <v>14878</v>
      </c>
      <c r="H7985" s="3"/>
    </row>
    <row r="7986" ht="15.75" customHeight="1">
      <c r="A7986" s="2">
        <v>45772.0</v>
      </c>
      <c r="B7986" s="3" t="s">
        <v>13</v>
      </c>
      <c r="C7986" s="3" t="s">
        <v>29</v>
      </c>
      <c r="D7986" s="3" t="s">
        <v>23</v>
      </c>
      <c r="E7986" s="3" t="s">
        <v>59</v>
      </c>
      <c r="F7986" s="3" t="s">
        <v>7252</v>
      </c>
      <c r="G7986" s="3" t="s">
        <v>14879</v>
      </c>
      <c r="H7986" s="3"/>
    </row>
    <row r="7987" ht="15.75" customHeight="1">
      <c r="A7987" s="2">
        <v>45772.0</v>
      </c>
      <c r="B7987" s="3" t="s">
        <v>13</v>
      </c>
      <c r="C7987" s="3" t="s">
        <v>18</v>
      </c>
      <c r="D7987" s="3" t="s">
        <v>38</v>
      </c>
      <c r="E7987" s="3" t="s">
        <v>20</v>
      </c>
      <c r="F7987" s="3" t="s">
        <v>10158</v>
      </c>
      <c r="G7987" s="3" t="s">
        <v>14880</v>
      </c>
      <c r="H7987" s="3"/>
    </row>
    <row r="7988" ht="15.75" customHeight="1">
      <c r="A7988" s="2">
        <v>45772.0</v>
      </c>
      <c r="B7988" s="3" t="s">
        <v>13</v>
      </c>
      <c r="C7988" s="3" t="s">
        <v>18</v>
      </c>
      <c r="D7988" s="3" t="s">
        <v>9</v>
      </c>
      <c r="E7988" s="3" t="s">
        <v>20</v>
      </c>
      <c r="F7988" s="3" t="s">
        <v>14881</v>
      </c>
      <c r="G7988" s="3" t="s">
        <v>603</v>
      </c>
      <c r="H7988" s="3"/>
    </row>
    <row r="7989" ht="15.75" customHeight="1">
      <c r="A7989" s="2">
        <v>45772.0</v>
      </c>
      <c r="B7989" s="3" t="s">
        <v>13</v>
      </c>
      <c r="C7989" s="3" t="s">
        <v>18</v>
      </c>
      <c r="D7989" s="3" t="s">
        <v>38</v>
      </c>
      <c r="E7989" s="3" t="s">
        <v>20</v>
      </c>
      <c r="F7989" s="3" t="s">
        <v>482</v>
      </c>
      <c r="G7989" s="3" t="s">
        <v>14882</v>
      </c>
      <c r="H7989" s="3"/>
    </row>
    <row r="7990" ht="15.75" customHeight="1">
      <c r="A7990" s="2">
        <v>45772.0</v>
      </c>
      <c r="B7990" s="3" t="s">
        <v>92</v>
      </c>
      <c r="C7990" s="3" t="s">
        <v>93</v>
      </c>
      <c r="D7990" s="3" t="s">
        <v>38</v>
      </c>
      <c r="E7990" s="3" t="s">
        <v>20</v>
      </c>
      <c r="F7990" s="3" t="s">
        <v>9663</v>
      </c>
      <c r="G7990" s="3" t="s">
        <v>14883</v>
      </c>
      <c r="H7990" s="3"/>
    </row>
    <row r="7991" ht="15.75" customHeight="1">
      <c r="A7991" s="2">
        <v>45772.0</v>
      </c>
      <c r="B7991" s="3" t="s">
        <v>13</v>
      </c>
      <c r="C7991" s="3" t="s">
        <v>14</v>
      </c>
      <c r="D7991" s="3" t="s">
        <v>34</v>
      </c>
      <c r="E7991" s="3" t="s">
        <v>20</v>
      </c>
      <c r="F7991" s="3" t="s">
        <v>14884</v>
      </c>
      <c r="G7991" s="3" t="s">
        <v>14885</v>
      </c>
      <c r="H7991" s="3"/>
    </row>
    <row r="7992" ht="15.75" customHeight="1">
      <c r="A7992" s="2">
        <v>45772.0</v>
      </c>
      <c r="B7992" s="3" t="s">
        <v>13</v>
      </c>
      <c r="C7992" s="3" t="s">
        <v>14</v>
      </c>
      <c r="D7992" s="3" t="s">
        <v>34</v>
      </c>
      <c r="E7992" s="3" t="s">
        <v>20</v>
      </c>
      <c r="F7992" s="3" t="s">
        <v>14886</v>
      </c>
      <c r="G7992" s="3" t="s">
        <v>14887</v>
      </c>
      <c r="H7992" s="3"/>
    </row>
    <row r="7993" ht="15.75" customHeight="1">
      <c r="A7993" s="2">
        <v>45772.0</v>
      </c>
      <c r="B7993" s="3" t="s">
        <v>13</v>
      </c>
      <c r="C7993" s="3" t="s">
        <v>14</v>
      </c>
      <c r="D7993" s="3" t="s">
        <v>26</v>
      </c>
      <c r="E7993" s="3" t="s">
        <v>59</v>
      </c>
      <c r="F7993" s="3" t="s">
        <v>14888</v>
      </c>
      <c r="G7993" s="3" t="s">
        <v>14661</v>
      </c>
      <c r="H7993" s="3"/>
    </row>
    <row r="7994" ht="15.75" customHeight="1">
      <c r="A7994" s="2">
        <v>45772.0</v>
      </c>
      <c r="B7994" s="3" t="s">
        <v>13</v>
      </c>
      <c r="C7994" s="3" t="s">
        <v>14</v>
      </c>
      <c r="D7994" s="3" t="s">
        <v>68</v>
      </c>
      <c r="E7994" s="3" t="s">
        <v>59</v>
      </c>
      <c r="F7994" s="3" t="s">
        <v>14889</v>
      </c>
      <c r="G7994" s="3" t="s">
        <v>14890</v>
      </c>
      <c r="H7994" s="3"/>
    </row>
    <row r="7995" ht="15.75" customHeight="1">
      <c r="A7995" s="2">
        <v>45772.0</v>
      </c>
      <c r="B7995" s="3" t="s">
        <v>92</v>
      </c>
      <c r="C7995" s="3" t="s">
        <v>93</v>
      </c>
      <c r="D7995" s="3" t="s">
        <v>9</v>
      </c>
      <c r="E7995" s="3" t="s">
        <v>15</v>
      </c>
      <c r="F7995" s="3" t="s">
        <v>14891</v>
      </c>
      <c r="G7995" s="3" t="s">
        <v>14892</v>
      </c>
      <c r="H7995" s="3"/>
    </row>
    <row r="7996" ht="15.75" customHeight="1">
      <c r="A7996" s="2">
        <v>45772.0</v>
      </c>
      <c r="B7996" s="3" t="s">
        <v>92</v>
      </c>
      <c r="C7996" s="3" t="s">
        <v>93</v>
      </c>
      <c r="D7996" s="3" t="s">
        <v>63</v>
      </c>
      <c r="E7996" s="3" t="s">
        <v>15</v>
      </c>
      <c r="F7996" s="3" t="s">
        <v>940</v>
      </c>
      <c r="G7996" s="3" t="s">
        <v>14893</v>
      </c>
      <c r="H7996" s="3"/>
    </row>
    <row r="7997" ht="15.75" customHeight="1">
      <c r="A7997" s="2">
        <v>45772.0</v>
      </c>
      <c r="B7997" s="3" t="s">
        <v>13</v>
      </c>
      <c r="C7997" s="3" t="s">
        <v>29</v>
      </c>
      <c r="D7997" s="3" t="s">
        <v>9</v>
      </c>
      <c r="E7997" s="3" t="s">
        <v>20</v>
      </c>
      <c r="F7997" s="3" t="s">
        <v>5445</v>
      </c>
      <c r="G7997" s="3" t="s">
        <v>14894</v>
      </c>
      <c r="H7997" s="3"/>
    </row>
    <row r="7998" ht="15.75" customHeight="1">
      <c r="A7998" s="2">
        <v>45772.0</v>
      </c>
      <c r="B7998" s="3" t="s">
        <v>13</v>
      </c>
      <c r="C7998" s="3" t="s">
        <v>14</v>
      </c>
      <c r="D7998" s="3" t="s">
        <v>23</v>
      </c>
      <c r="E7998" s="3" t="s">
        <v>59</v>
      </c>
      <c r="F7998" s="3" t="s">
        <v>14895</v>
      </c>
      <c r="G7998" s="3" t="s">
        <v>14896</v>
      </c>
      <c r="H7998" s="3"/>
    </row>
    <row r="7999" ht="15.75" customHeight="1">
      <c r="A7999" s="2">
        <v>45772.0</v>
      </c>
      <c r="B7999" s="3" t="s">
        <v>13</v>
      </c>
      <c r="C7999" s="3" t="s">
        <v>37</v>
      </c>
      <c r="D7999" s="3" t="s">
        <v>9</v>
      </c>
      <c r="E7999" s="3" t="s">
        <v>20</v>
      </c>
      <c r="F7999" s="3" t="s">
        <v>9309</v>
      </c>
      <c r="G7999" s="3" t="s">
        <v>14897</v>
      </c>
      <c r="H7999" s="3"/>
    </row>
    <row r="8000" ht="15.75" customHeight="1">
      <c r="A8000" s="2">
        <v>45772.0</v>
      </c>
      <c r="B8000" s="3" t="s">
        <v>57</v>
      </c>
      <c r="C8000" s="3" t="s">
        <v>85</v>
      </c>
      <c r="D8000" s="3" t="s">
        <v>26</v>
      </c>
      <c r="E8000" s="3" t="s">
        <v>59</v>
      </c>
      <c r="F8000" s="3" t="s">
        <v>14898</v>
      </c>
      <c r="G8000" s="3" t="s">
        <v>14899</v>
      </c>
      <c r="H8000" s="3"/>
    </row>
    <row r="8001" ht="15.75" customHeight="1">
      <c r="A8001" s="2">
        <v>45772.0</v>
      </c>
      <c r="B8001" s="3" t="s">
        <v>13</v>
      </c>
      <c r="C8001" s="3" t="s">
        <v>169</v>
      </c>
      <c r="D8001" s="3" t="s">
        <v>34</v>
      </c>
      <c r="E8001" s="3" t="s">
        <v>20</v>
      </c>
      <c r="F8001" s="3" t="s">
        <v>14900</v>
      </c>
      <c r="G8001" s="3" t="s">
        <v>14901</v>
      </c>
      <c r="H8001" s="3"/>
    </row>
    <row r="8002" ht="15.75" customHeight="1">
      <c r="A8002" s="2">
        <v>45772.0</v>
      </c>
      <c r="B8002" s="3" t="s">
        <v>57</v>
      </c>
      <c r="C8002" s="3" t="s">
        <v>85</v>
      </c>
      <c r="D8002" s="3" t="s">
        <v>9</v>
      </c>
      <c r="E8002" s="3" t="s">
        <v>20</v>
      </c>
      <c r="F8002" s="3" t="s">
        <v>14902</v>
      </c>
      <c r="G8002" s="3" t="s">
        <v>1847</v>
      </c>
      <c r="H8002" s="3"/>
    </row>
    <row r="8003" ht="15.75" customHeight="1">
      <c r="A8003" s="2">
        <v>45772.0</v>
      </c>
      <c r="B8003" s="3" t="s">
        <v>57</v>
      </c>
      <c r="C8003" s="3" t="s">
        <v>85</v>
      </c>
      <c r="D8003" s="3" t="s">
        <v>26</v>
      </c>
      <c r="E8003" s="3" t="s">
        <v>59</v>
      </c>
      <c r="F8003" s="3" t="s">
        <v>14903</v>
      </c>
      <c r="G8003" s="3" t="s">
        <v>14904</v>
      </c>
      <c r="H8003" s="3"/>
    </row>
    <row r="8004" ht="15.75" customHeight="1">
      <c r="A8004" s="2">
        <v>45772.0</v>
      </c>
      <c r="B8004" s="3" t="s">
        <v>57</v>
      </c>
      <c r="C8004" s="3" t="s">
        <v>80</v>
      </c>
      <c r="D8004" s="3" t="s">
        <v>38</v>
      </c>
      <c r="E8004" s="3" t="s">
        <v>59</v>
      </c>
      <c r="F8004" s="3" t="s">
        <v>12479</v>
      </c>
      <c r="G8004" s="3" t="s">
        <v>14905</v>
      </c>
      <c r="H8004" s="3"/>
    </row>
    <row r="8005" ht="15.75" customHeight="1">
      <c r="A8005" s="2">
        <v>45772.0</v>
      </c>
      <c r="B8005" s="3" t="s">
        <v>57</v>
      </c>
      <c r="C8005" s="3" t="s">
        <v>80</v>
      </c>
      <c r="D8005" s="3" t="s">
        <v>26</v>
      </c>
      <c r="E8005" s="3" t="s">
        <v>59</v>
      </c>
      <c r="F8005" s="3" t="s">
        <v>8483</v>
      </c>
      <c r="G8005" s="3" t="s">
        <v>14906</v>
      </c>
      <c r="H8005" s="3"/>
    </row>
    <row r="8006" ht="15.75" customHeight="1">
      <c r="A8006" s="2">
        <v>45772.0</v>
      </c>
      <c r="B8006" s="3" t="s">
        <v>57</v>
      </c>
      <c r="C8006" s="3" t="s">
        <v>71</v>
      </c>
      <c r="D8006" s="3" t="s">
        <v>26</v>
      </c>
      <c r="E8006" s="3" t="s">
        <v>59</v>
      </c>
      <c r="F8006" s="3" t="s">
        <v>14907</v>
      </c>
      <c r="G8006" s="3" t="s">
        <v>14908</v>
      </c>
      <c r="H8006" s="3"/>
    </row>
    <row r="8007" ht="15.75" customHeight="1">
      <c r="A8007" s="2">
        <v>45772.0</v>
      </c>
      <c r="B8007" s="3" t="s">
        <v>57</v>
      </c>
      <c r="C8007" s="3" t="s">
        <v>71</v>
      </c>
      <c r="D8007" s="3" t="s">
        <v>68</v>
      </c>
      <c r="E8007" s="3" t="s">
        <v>59</v>
      </c>
      <c r="F8007" s="3" t="s">
        <v>14909</v>
      </c>
      <c r="G8007" s="3" t="s">
        <v>14910</v>
      </c>
      <c r="H8007" s="3"/>
    </row>
    <row r="8008" ht="15.75" customHeight="1">
      <c r="A8008" s="2">
        <v>45772.0</v>
      </c>
      <c r="B8008" s="3" t="s">
        <v>57</v>
      </c>
      <c r="C8008" s="3" t="s">
        <v>71</v>
      </c>
      <c r="D8008" s="3" t="s">
        <v>63</v>
      </c>
      <c r="E8008" s="3" t="s">
        <v>59</v>
      </c>
      <c r="F8008" s="3" t="s">
        <v>14911</v>
      </c>
      <c r="G8008" s="3" t="s">
        <v>14912</v>
      </c>
      <c r="H8008" s="3"/>
    </row>
    <row r="8009" ht="15.75" customHeight="1">
      <c r="A8009" s="2">
        <v>45772.0</v>
      </c>
      <c r="B8009" s="3" t="s">
        <v>57</v>
      </c>
      <c r="C8009" s="4" t="s">
        <v>62</v>
      </c>
      <c r="D8009" s="3" t="s">
        <v>34</v>
      </c>
      <c r="E8009" s="3" t="s">
        <v>59</v>
      </c>
      <c r="F8009" s="3" t="s">
        <v>182</v>
      </c>
      <c r="G8009" s="3" t="s">
        <v>14913</v>
      </c>
      <c r="H8009" s="3"/>
    </row>
    <row r="8010" ht="15.75" customHeight="1">
      <c r="A8010" s="2">
        <v>45772.0</v>
      </c>
      <c r="B8010" s="3" t="s">
        <v>57</v>
      </c>
      <c r="C8010" s="4" t="s">
        <v>62</v>
      </c>
      <c r="D8010" s="3" t="s">
        <v>19</v>
      </c>
      <c r="E8010" s="3" t="s">
        <v>59</v>
      </c>
      <c r="F8010" s="3" t="s">
        <v>14914</v>
      </c>
      <c r="G8010" s="3" t="s">
        <v>14915</v>
      </c>
      <c r="H8010" s="3"/>
    </row>
    <row r="8011" ht="15.75" customHeight="1">
      <c r="A8011" s="2">
        <v>45772.0</v>
      </c>
      <c r="B8011" s="3" t="s">
        <v>57</v>
      </c>
      <c r="C8011" s="3" t="s">
        <v>58</v>
      </c>
      <c r="D8011" s="3" t="s">
        <v>23</v>
      </c>
      <c r="E8011" s="3" t="s">
        <v>59</v>
      </c>
      <c r="F8011" s="3" t="s">
        <v>14916</v>
      </c>
      <c r="G8011" s="3" t="s">
        <v>14917</v>
      </c>
      <c r="H8011" s="3"/>
    </row>
    <row r="8012" ht="15.75" customHeight="1">
      <c r="A8012" s="2">
        <v>45772.0</v>
      </c>
      <c r="B8012" s="3" t="s">
        <v>57</v>
      </c>
      <c r="C8012" s="3" t="s">
        <v>58</v>
      </c>
      <c r="D8012" s="3" t="s">
        <v>68</v>
      </c>
      <c r="E8012" s="3" t="s">
        <v>59</v>
      </c>
      <c r="F8012" s="3" t="s">
        <v>14918</v>
      </c>
      <c r="G8012" s="3" t="s">
        <v>14919</v>
      </c>
      <c r="H8012" s="3"/>
    </row>
    <row r="8013" ht="15.75" customHeight="1">
      <c r="A8013" s="2">
        <v>45772.0</v>
      </c>
      <c r="B8013" s="3" t="s">
        <v>13</v>
      </c>
      <c r="C8013" s="3" t="s">
        <v>169</v>
      </c>
      <c r="D8013" s="3" t="s">
        <v>34</v>
      </c>
      <c r="E8013" s="3" t="s">
        <v>20</v>
      </c>
      <c r="F8013" s="3" t="s">
        <v>14920</v>
      </c>
      <c r="G8013" s="3" t="s">
        <v>11197</v>
      </c>
      <c r="H8013" s="3"/>
    </row>
    <row r="8014" ht="15.75" customHeight="1">
      <c r="A8014" s="2">
        <v>45772.0</v>
      </c>
      <c r="B8014" s="3" t="s">
        <v>13</v>
      </c>
      <c r="C8014" s="3" t="s">
        <v>169</v>
      </c>
      <c r="D8014" s="3" t="s">
        <v>34</v>
      </c>
      <c r="E8014" s="3" t="s">
        <v>20</v>
      </c>
      <c r="F8014" s="3" t="s">
        <v>14921</v>
      </c>
      <c r="G8014" s="3" t="s">
        <v>14922</v>
      </c>
      <c r="H8014" s="3"/>
    </row>
    <row r="8015" ht="15.75" customHeight="1">
      <c r="A8015" s="2">
        <v>45772.0</v>
      </c>
      <c r="B8015" s="3" t="s">
        <v>13</v>
      </c>
      <c r="C8015" s="3" t="s">
        <v>169</v>
      </c>
      <c r="D8015" s="3" t="s">
        <v>34</v>
      </c>
      <c r="E8015" s="3" t="s">
        <v>15</v>
      </c>
      <c r="F8015" s="3" t="s">
        <v>14641</v>
      </c>
      <c r="G8015" s="3" t="s">
        <v>14923</v>
      </c>
      <c r="H8015" s="3"/>
    </row>
    <row r="8016" ht="15.75" customHeight="1">
      <c r="A8016" s="2">
        <v>45772.0</v>
      </c>
      <c r="B8016" s="3" t="s">
        <v>13</v>
      </c>
      <c r="C8016" s="3" t="s">
        <v>169</v>
      </c>
      <c r="D8016" s="3" t="s">
        <v>63</v>
      </c>
      <c r="E8016" s="3" t="s">
        <v>15</v>
      </c>
      <c r="F8016" s="3" t="s">
        <v>14924</v>
      </c>
      <c r="G8016" s="3" t="s">
        <v>14925</v>
      </c>
      <c r="H8016" s="3"/>
    </row>
    <row r="8017" ht="15.75" customHeight="1">
      <c r="A8017" s="2">
        <v>45772.0</v>
      </c>
      <c r="B8017" s="3" t="s">
        <v>13</v>
      </c>
      <c r="C8017" s="3" t="s">
        <v>37</v>
      </c>
      <c r="D8017" s="3" t="s">
        <v>9</v>
      </c>
      <c r="E8017" s="3" t="s">
        <v>20</v>
      </c>
      <c r="F8017" s="3" t="s">
        <v>14926</v>
      </c>
      <c r="G8017" s="3" t="s">
        <v>14927</v>
      </c>
      <c r="H8017" s="3"/>
    </row>
    <row r="8018" ht="15.75" customHeight="1">
      <c r="A8018" s="2">
        <v>45772.0</v>
      </c>
      <c r="B8018" s="3" t="s">
        <v>92</v>
      </c>
      <c r="C8018" s="3" t="s">
        <v>93</v>
      </c>
      <c r="D8018" s="3" t="s">
        <v>63</v>
      </c>
      <c r="E8018" s="3" t="s">
        <v>59</v>
      </c>
      <c r="F8018" s="3" t="s">
        <v>14928</v>
      </c>
      <c r="G8018" s="3" t="s">
        <v>14929</v>
      </c>
      <c r="H8018" s="3"/>
    </row>
    <row r="8019" ht="15.75" customHeight="1">
      <c r="A8019" s="2">
        <v>45772.0</v>
      </c>
      <c r="B8019" s="3" t="s">
        <v>7</v>
      </c>
      <c r="C8019" s="3" t="s">
        <v>8</v>
      </c>
      <c r="D8019" s="3" t="s">
        <v>26</v>
      </c>
      <c r="E8019" s="3" t="s">
        <v>109</v>
      </c>
      <c r="F8019" s="3" t="s">
        <v>14930</v>
      </c>
      <c r="G8019" s="3" t="s">
        <v>14931</v>
      </c>
      <c r="H8019" s="3"/>
    </row>
    <row r="8020" ht="15.75" customHeight="1">
      <c r="A8020" s="2">
        <v>45772.0</v>
      </c>
      <c r="B8020" s="3" t="s">
        <v>92</v>
      </c>
      <c r="C8020" s="3" t="s">
        <v>98</v>
      </c>
      <c r="D8020" s="3" t="s">
        <v>63</v>
      </c>
      <c r="E8020" s="3" t="s">
        <v>15</v>
      </c>
      <c r="F8020" s="3" t="s">
        <v>14932</v>
      </c>
      <c r="G8020" s="3" t="s">
        <v>14933</v>
      </c>
      <c r="H8020" s="3"/>
    </row>
    <row r="8021" ht="15.75" customHeight="1">
      <c r="A8021" s="2">
        <v>45772.0</v>
      </c>
      <c r="B8021" s="3" t="s">
        <v>7</v>
      </c>
      <c r="C8021" s="3" t="s">
        <v>126</v>
      </c>
      <c r="D8021" s="3" t="s">
        <v>9</v>
      </c>
      <c r="E8021" s="3" t="s">
        <v>101</v>
      </c>
      <c r="F8021" s="3" t="s">
        <v>14934</v>
      </c>
      <c r="G8021" s="3" t="s">
        <v>14935</v>
      </c>
      <c r="H8021" s="3"/>
    </row>
    <row r="8022" ht="15.75" customHeight="1">
      <c r="A8022" s="2">
        <v>45772.0</v>
      </c>
      <c r="B8022" s="3" t="s">
        <v>7</v>
      </c>
      <c r="C8022" s="3" t="s">
        <v>126</v>
      </c>
      <c r="D8022" s="3" t="s">
        <v>26</v>
      </c>
      <c r="E8022" s="3" t="s">
        <v>109</v>
      </c>
      <c r="F8022" s="3" t="s">
        <v>14936</v>
      </c>
      <c r="G8022" s="3" t="s">
        <v>14937</v>
      </c>
      <c r="H8022" s="3"/>
    </row>
    <row r="8023" ht="15.75" customHeight="1">
      <c r="A8023" s="2">
        <v>45772.0</v>
      </c>
      <c r="B8023" s="3" t="s">
        <v>7</v>
      </c>
      <c r="C8023" s="3" t="s">
        <v>126</v>
      </c>
      <c r="D8023" s="3" t="s">
        <v>9</v>
      </c>
      <c r="E8023" s="3" t="s">
        <v>15</v>
      </c>
      <c r="F8023" s="3" t="s">
        <v>14938</v>
      </c>
      <c r="G8023" s="3" t="s">
        <v>14939</v>
      </c>
      <c r="H8023" s="3"/>
    </row>
    <row r="8024" ht="15.75" customHeight="1">
      <c r="A8024" s="2">
        <v>45772.0</v>
      </c>
      <c r="B8024" s="3" t="s">
        <v>7</v>
      </c>
      <c r="C8024" s="3" t="s">
        <v>126</v>
      </c>
      <c r="D8024" s="3" t="s">
        <v>9</v>
      </c>
      <c r="E8024" s="3" t="s">
        <v>101</v>
      </c>
      <c r="F8024" s="3" t="s">
        <v>14940</v>
      </c>
      <c r="G8024" s="3" t="s">
        <v>14941</v>
      </c>
      <c r="H8024" s="3"/>
    </row>
    <row r="8025" ht="15.75" customHeight="1">
      <c r="A8025" s="2">
        <v>45772.0</v>
      </c>
      <c r="B8025" s="3" t="s">
        <v>7</v>
      </c>
      <c r="C8025" s="3" t="s">
        <v>118</v>
      </c>
      <c r="D8025" s="3" t="s">
        <v>34</v>
      </c>
      <c r="E8025" s="3" t="s">
        <v>101</v>
      </c>
      <c r="F8025" s="3" t="s">
        <v>14942</v>
      </c>
      <c r="G8025" s="3" t="s">
        <v>14943</v>
      </c>
      <c r="H8025" s="3"/>
    </row>
    <row r="8026" ht="15.75" customHeight="1">
      <c r="A8026" s="2">
        <v>45772.0</v>
      </c>
      <c r="B8026" s="3" t="s">
        <v>7</v>
      </c>
      <c r="C8026" s="3" t="s">
        <v>118</v>
      </c>
      <c r="D8026" s="3" t="s">
        <v>23</v>
      </c>
      <c r="E8026" s="3" t="s">
        <v>20</v>
      </c>
      <c r="F8026" s="3" t="s">
        <v>14944</v>
      </c>
      <c r="G8026" s="3" t="s">
        <v>9878</v>
      </c>
      <c r="H8026" s="3"/>
    </row>
    <row r="8027" ht="15.75" customHeight="1">
      <c r="A8027" s="2">
        <v>45772.0</v>
      </c>
      <c r="B8027" s="3" t="s">
        <v>7</v>
      </c>
      <c r="C8027" s="3" t="s">
        <v>118</v>
      </c>
      <c r="D8027" s="3" t="s">
        <v>9</v>
      </c>
      <c r="E8027" s="3" t="s">
        <v>101</v>
      </c>
      <c r="F8027" s="3" t="s">
        <v>14945</v>
      </c>
      <c r="G8027" s="3" t="s">
        <v>14946</v>
      </c>
      <c r="H8027" s="3"/>
    </row>
    <row r="8028" ht="15.75" customHeight="1">
      <c r="A8028" s="2">
        <v>45772.0</v>
      </c>
      <c r="B8028" s="3" t="s">
        <v>7</v>
      </c>
      <c r="C8028" s="3" t="s">
        <v>106</v>
      </c>
      <c r="D8028" s="3" t="s">
        <v>34</v>
      </c>
      <c r="E8028" s="3" t="s">
        <v>15</v>
      </c>
      <c r="F8028" s="3" t="s">
        <v>14947</v>
      </c>
      <c r="G8028" s="3" t="s">
        <v>14948</v>
      </c>
      <c r="H8028" s="3"/>
    </row>
    <row r="8029" ht="15.75" customHeight="1">
      <c r="A8029" s="2">
        <v>45772.0</v>
      </c>
      <c r="B8029" s="3" t="s">
        <v>7</v>
      </c>
      <c r="C8029" s="3" t="s">
        <v>106</v>
      </c>
      <c r="D8029" s="3" t="s">
        <v>9</v>
      </c>
      <c r="E8029" s="3" t="s">
        <v>15</v>
      </c>
      <c r="F8029" s="3" t="s">
        <v>14949</v>
      </c>
      <c r="G8029" s="3" t="s">
        <v>14950</v>
      </c>
      <c r="H8029" s="3"/>
    </row>
    <row r="8030" ht="15.75" customHeight="1">
      <c r="A8030" s="2">
        <v>45772.0</v>
      </c>
      <c r="B8030" s="3" t="s">
        <v>7</v>
      </c>
      <c r="C8030" s="3" t="s">
        <v>106</v>
      </c>
      <c r="D8030" s="3" t="s">
        <v>26</v>
      </c>
      <c r="E8030" s="3" t="s">
        <v>10</v>
      </c>
      <c r="F8030" s="3" t="s">
        <v>14951</v>
      </c>
      <c r="G8030" s="3" t="s">
        <v>14952</v>
      </c>
      <c r="H8030" s="3"/>
    </row>
    <row r="8031" ht="15.75" customHeight="1">
      <c r="A8031" s="2">
        <v>45772.0</v>
      </c>
      <c r="B8031" s="3" t="s">
        <v>7</v>
      </c>
      <c r="C8031" s="3" t="s">
        <v>106</v>
      </c>
      <c r="D8031" s="3" t="s">
        <v>26</v>
      </c>
      <c r="E8031" s="3" t="s">
        <v>109</v>
      </c>
      <c r="F8031" s="3" t="s">
        <v>14953</v>
      </c>
      <c r="G8031" s="3" t="s">
        <v>14954</v>
      </c>
      <c r="H8031" s="3"/>
    </row>
    <row r="8032" ht="15.75" customHeight="1">
      <c r="A8032" s="2">
        <v>45772.0</v>
      </c>
      <c r="B8032" s="3" t="s">
        <v>7</v>
      </c>
      <c r="C8032" s="3" t="s">
        <v>8</v>
      </c>
      <c r="D8032" s="3" t="s">
        <v>23</v>
      </c>
      <c r="E8032" s="3" t="s">
        <v>20</v>
      </c>
      <c r="F8032" s="3" t="s">
        <v>14955</v>
      </c>
      <c r="G8032" s="3" t="s">
        <v>14956</v>
      </c>
      <c r="H8032" s="3"/>
    </row>
    <row r="8033" ht="15.75" customHeight="1">
      <c r="A8033" s="2">
        <v>45772.0</v>
      </c>
      <c r="B8033" s="3" t="s">
        <v>7</v>
      </c>
      <c r="C8033" s="3" t="s">
        <v>8</v>
      </c>
      <c r="D8033" s="3" t="s">
        <v>38</v>
      </c>
      <c r="E8033" s="3" t="s">
        <v>20</v>
      </c>
      <c r="F8033" s="3" t="s">
        <v>14957</v>
      </c>
      <c r="G8033" s="3" t="s">
        <v>14958</v>
      </c>
      <c r="H8033" s="3"/>
    </row>
    <row r="8034" ht="15.75" customHeight="1">
      <c r="A8034" s="2">
        <v>45772.0</v>
      </c>
      <c r="B8034" s="3" t="s">
        <v>7</v>
      </c>
      <c r="C8034" s="3" t="s">
        <v>8</v>
      </c>
      <c r="D8034" s="3" t="s">
        <v>34</v>
      </c>
      <c r="E8034" s="3" t="s">
        <v>101</v>
      </c>
      <c r="F8034" s="3" t="s">
        <v>4845</v>
      </c>
      <c r="G8034" s="3" t="s">
        <v>14959</v>
      </c>
      <c r="H8034" s="3"/>
    </row>
    <row r="8035" ht="15.75" customHeight="1">
      <c r="A8035" s="2">
        <v>45772.0</v>
      </c>
      <c r="B8035" s="3" t="s">
        <v>92</v>
      </c>
      <c r="C8035" s="3" t="s">
        <v>93</v>
      </c>
      <c r="D8035" s="3" t="s">
        <v>68</v>
      </c>
      <c r="E8035" s="3" t="s">
        <v>59</v>
      </c>
      <c r="F8035" s="3" t="s">
        <v>14960</v>
      </c>
      <c r="G8035" s="3" t="s">
        <v>14961</v>
      </c>
      <c r="H8035" s="3"/>
    </row>
    <row r="8036" ht="15.75" customHeight="1">
      <c r="A8036" s="2">
        <v>45772.0</v>
      </c>
      <c r="B8036" s="3" t="s">
        <v>7</v>
      </c>
      <c r="C8036" s="3" t="s">
        <v>126</v>
      </c>
      <c r="D8036" s="3" t="s">
        <v>23</v>
      </c>
      <c r="E8036" s="3" t="s">
        <v>20</v>
      </c>
      <c r="F8036" s="3" t="s">
        <v>14962</v>
      </c>
      <c r="G8036" s="3" t="s">
        <v>14963</v>
      </c>
      <c r="H8036" s="3"/>
    </row>
    <row r="8037" ht="15.75" customHeight="1">
      <c r="A8037" s="2">
        <v>45772.0</v>
      </c>
      <c r="B8037" s="3" t="s">
        <v>7</v>
      </c>
      <c r="C8037" s="3" t="s">
        <v>131</v>
      </c>
      <c r="D8037" s="3" t="s">
        <v>38</v>
      </c>
      <c r="E8037" s="3" t="s">
        <v>20</v>
      </c>
      <c r="F8037" s="3" t="s">
        <v>14964</v>
      </c>
      <c r="G8037" s="3" t="s">
        <v>14965</v>
      </c>
      <c r="H8037" s="3"/>
    </row>
    <row r="8038" ht="15.75" customHeight="1">
      <c r="A8038" s="2">
        <v>45772.0</v>
      </c>
      <c r="B8038" s="3" t="s">
        <v>7</v>
      </c>
      <c r="C8038" s="3" t="s">
        <v>8</v>
      </c>
      <c r="D8038" s="3" t="s">
        <v>68</v>
      </c>
      <c r="E8038" s="3" t="s">
        <v>59</v>
      </c>
      <c r="F8038" s="3" t="s">
        <v>6999</v>
      </c>
      <c r="G8038" s="3" t="s">
        <v>14966</v>
      </c>
      <c r="H8038" s="3"/>
    </row>
    <row r="8039" ht="15.75" customHeight="1">
      <c r="A8039" s="2">
        <v>45772.0</v>
      </c>
      <c r="B8039" s="3" t="s">
        <v>7</v>
      </c>
      <c r="C8039" s="3" t="s">
        <v>131</v>
      </c>
      <c r="D8039" s="3" t="s">
        <v>26</v>
      </c>
      <c r="E8039" s="3" t="s">
        <v>109</v>
      </c>
      <c r="F8039" s="3" t="s">
        <v>14967</v>
      </c>
      <c r="G8039" s="3" t="s">
        <v>14968</v>
      </c>
      <c r="H8039" s="3"/>
    </row>
    <row r="8040" ht="15.75" customHeight="1">
      <c r="A8040" s="2">
        <v>45772.0</v>
      </c>
      <c r="B8040" s="3" t="s">
        <v>7</v>
      </c>
      <c r="C8040" s="3" t="s">
        <v>131</v>
      </c>
      <c r="D8040" s="3" t="s">
        <v>38</v>
      </c>
      <c r="E8040" s="3" t="s">
        <v>20</v>
      </c>
      <c r="F8040" s="3" t="s">
        <v>9077</v>
      </c>
      <c r="G8040" s="3" t="s">
        <v>14969</v>
      </c>
      <c r="H8040" s="3"/>
    </row>
    <row r="8041" ht="15.75" customHeight="1">
      <c r="A8041" s="2">
        <v>45772.0</v>
      </c>
      <c r="B8041" s="3" t="s">
        <v>92</v>
      </c>
      <c r="C8041" s="3" t="s">
        <v>98</v>
      </c>
      <c r="D8041" s="3" t="s">
        <v>26</v>
      </c>
      <c r="E8041" s="3" t="s">
        <v>15</v>
      </c>
      <c r="F8041" s="3" t="s">
        <v>14970</v>
      </c>
      <c r="G8041" s="3" t="s">
        <v>14971</v>
      </c>
      <c r="H8041" s="3"/>
    </row>
    <row r="8042" ht="15.75" customHeight="1">
      <c r="A8042" s="2">
        <v>45772.0</v>
      </c>
      <c r="B8042" s="3" t="s">
        <v>92</v>
      </c>
      <c r="C8042" s="3" t="s">
        <v>98</v>
      </c>
      <c r="D8042" s="3" t="s">
        <v>19</v>
      </c>
      <c r="E8042" s="3" t="s">
        <v>20</v>
      </c>
      <c r="F8042" s="3" t="s">
        <v>14972</v>
      </c>
      <c r="G8042" s="3" t="s">
        <v>2344</v>
      </c>
      <c r="H8042" s="3"/>
    </row>
    <row r="8043" ht="15.75" customHeight="1">
      <c r="A8043" s="2">
        <v>45772.0</v>
      </c>
      <c r="B8043" s="3" t="s">
        <v>92</v>
      </c>
      <c r="C8043" s="3" t="s">
        <v>144</v>
      </c>
      <c r="D8043" s="3" t="s">
        <v>19</v>
      </c>
      <c r="E8043" s="3" t="s">
        <v>20</v>
      </c>
      <c r="F8043" s="3" t="s">
        <v>14973</v>
      </c>
      <c r="G8043" s="3" t="s">
        <v>11760</v>
      </c>
      <c r="H8043" s="3"/>
    </row>
    <row r="8044" ht="15.75" customHeight="1">
      <c r="A8044" s="2">
        <v>45772.0</v>
      </c>
      <c r="B8044" s="3" t="s">
        <v>92</v>
      </c>
      <c r="C8044" s="3" t="s">
        <v>144</v>
      </c>
      <c r="D8044" s="3" t="s">
        <v>19</v>
      </c>
      <c r="E8044" s="3" t="s">
        <v>20</v>
      </c>
      <c r="F8044" s="3" t="s">
        <v>14974</v>
      </c>
      <c r="G8044" s="3" t="s">
        <v>14975</v>
      </c>
      <c r="H8044" s="3"/>
    </row>
    <row r="8045" ht="15.75" customHeight="1">
      <c r="A8045" s="2">
        <v>45772.0</v>
      </c>
      <c r="B8045" s="3" t="s">
        <v>92</v>
      </c>
      <c r="C8045" s="3" t="s">
        <v>144</v>
      </c>
      <c r="D8045" s="3" t="s">
        <v>63</v>
      </c>
      <c r="E8045" s="3" t="s">
        <v>15</v>
      </c>
      <c r="F8045" s="3" t="s">
        <v>14976</v>
      </c>
      <c r="G8045" s="3" t="s">
        <v>14977</v>
      </c>
      <c r="H8045" s="3"/>
    </row>
    <row r="8046" ht="15.75" customHeight="1">
      <c r="A8046" s="2">
        <v>45772.0</v>
      </c>
      <c r="B8046" s="3" t="s">
        <v>92</v>
      </c>
      <c r="C8046" s="3" t="s">
        <v>144</v>
      </c>
      <c r="D8046" s="3" t="s">
        <v>38</v>
      </c>
      <c r="E8046" s="3" t="s">
        <v>20</v>
      </c>
      <c r="F8046" s="3" t="s">
        <v>14978</v>
      </c>
      <c r="G8046" s="3" t="s">
        <v>14979</v>
      </c>
      <c r="H8046" s="3"/>
    </row>
    <row r="8047" ht="15.75" customHeight="1">
      <c r="A8047" s="2">
        <v>45772.0</v>
      </c>
      <c r="B8047" s="3" t="s">
        <v>92</v>
      </c>
      <c r="C8047" s="3" t="s">
        <v>98</v>
      </c>
      <c r="D8047" s="3" t="s">
        <v>68</v>
      </c>
      <c r="E8047" s="3" t="s">
        <v>20</v>
      </c>
      <c r="F8047" s="3" t="s">
        <v>14980</v>
      </c>
      <c r="G8047" s="3" t="s">
        <v>14981</v>
      </c>
      <c r="H8047" s="3"/>
    </row>
    <row r="8048" ht="15.75" customHeight="1">
      <c r="A8048" s="2">
        <v>45772.0</v>
      </c>
      <c r="B8048" s="3" t="s">
        <v>92</v>
      </c>
      <c r="C8048" s="4" t="s">
        <v>149</v>
      </c>
      <c r="D8048" s="3" t="s">
        <v>26</v>
      </c>
      <c r="E8048" s="3" t="s">
        <v>20</v>
      </c>
      <c r="F8048" s="3" t="s">
        <v>14982</v>
      </c>
      <c r="G8048" s="3" t="s">
        <v>14983</v>
      </c>
      <c r="H8048" s="3"/>
    </row>
    <row r="8049" ht="15.75" customHeight="1">
      <c r="A8049" s="2">
        <v>45772.0</v>
      </c>
      <c r="B8049" s="3" t="s">
        <v>92</v>
      </c>
      <c r="C8049" s="3" t="s">
        <v>158</v>
      </c>
      <c r="D8049" s="3" t="s">
        <v>38</v>
      </c>
      <c r="E8049" s="3" t="s">
        <v>20</v>
      </c>
      <c r="F8049" s="3" t="s">
        <v>14984</v>
      </c>
      <c r="G8049" s="3" t="s">
        <v>14985</v>
      </c>
      <c r="H8049" s="3"/>
    </row>
    <row r="8050" ht="15.75" customHeight="1">
      <c r="A8050" s="2">
        <v>45772.0</v>
      </c>
      <c r="B8050" s="3" t="s">
        <v>92</v>
      </c>
      <c r="C8050" s="3" t="s">
        <v>158</v>
      </c>
      <c r="D8050" s="3" t="s">
        <v>26</v>
      </c>
      <c r="E8050" s="3" t="s">
        <v>15</v>
      </c>
      <c r="F8050" s="3" t="s">
        <v>14986</v>
      </c>
      <c r="G8050" s="3" t="s">
        <v>1655</v>
      </c>
      <c r="H8050" s="3"/>
    </row>
    <row r="8051" ht="15.75" customHeight="1">
      <c r="A8051" s="2">
        <v>45772.0</v>
      </c>
      <c r="B8051" s="3" t="s">
        <v>92</v>
      </c>
      <c r="C8051" s="3" t="s">
        <v>158</v>
      </c>
      <c r="D8051" s="3" t="s">
        <v>19</v>
      </c>
      <c r="E8051" s="3" t="s">
        <v>20</v>
      </c>
      <c r="F8051" s="3" t="s">
        <v>14987</v>
      </c>
      <c r="G8051" s="3" t="s">
        <v>14988</v>
      </c>
      <c r="H8051" s="3"/>
    </row>
    <row r="8052" ht="15.75" customHeight="1">
      <c r="A8052" s="2">
        <v>45772.0</v>
      </c>
      <c r="B8052" s="3" t="s">
        <v>92</v>
      </c>
      <c r="C8052" s="3" t="s">
        <v>158</v>
      </c>
      <c r="D8052" s="3" t="s">
        <v>19</v>
      </c>
      <c r="E8052" s="3" t="s">
        <v>20</v>
      </c>
      <c r="F8052" s="3" t="s">
        <v>14989</v>
      </c>
      <c r="G8052" s="3" t="s">
        <v>14990</v>
      </c>
      <c r="H8052" s="3"/>
    </row>
    <row r="8053" ht="15.75" customHeight="1">
      <c r="A8053" s="2">
        <v>45772.0</v>
      </c>
      <c r="B8053" s="3" t="s">
        <v>92</v>
      </c>
      <c r="C8053" s="3" t="s">
        <v>158</v>
      </c>
      <c r="D8053" s="3" t="s">
        <v>19</v>
      </c>
      <c r="E8053" s="3" t="s">
        <v>20</v>
      </c>
      <c r="F8053" s="3" t="s">
        <v>14991</v>
      </c>
      <c r="G8053" s="3" t="s">
        <v>14992</v>
      </c>
      <c r="H8053" s="3"/>
    </row>
    <row r="8054" ht="15.75" customHeight="1">
      <c r="A8054" s="2">
        <v>45772.0</v>
      </c>
      <c r="B8054" s="3" t="s">
        <v>92</v>
      </c>
      <c r="C8054" s="4" t="s">
        <v>149</v>
      </c>
      <c r="D8054" s="3" t="s">
        <v>34</v>
      </c>
      <c r="E8054" s="3" t="s">
        <v>15</v>
      </c>
      <c r="F8054" s="3" t="s">
        <v>14993</v>
      </c>
      <c r="G8054" s="3" t="s">
        <v>14994</v>
      </c>
      <c r="H8054" s="3"/>
    </row>
    <row r="8055" ht="15.75" customHeight="1">
      <c r="A8055" s="2">
        <v>45772.0</v>
      </c>
      <c r="B8055" s="3" t="s">
        <v>7</v>
      </c>
      <c r="C8055" s="3" t="s">
        <v>131</v>
      </c>
      <c r="D8055" s="3" t="s">
        <v>34</v>
      </c>
      <c r="E8055" s="3" t="s">
        <v>15</v>
      </c>
      <c r="F8055" s="3" t="s">
        <v>14995</v>
      </c>
      <c r="G8055" s="3" t="s">
        <v>14996</v>
      </c>
      <c r="H8055" s="3"/>
    </row>
    <row r="8056" ht="15.75" customHeight="1">
      <c r="A8056" s="2">
        <v>45773.0</v>
      </c>
      <c r="B8056" s="3" t="s">
        <v>13</v>
      </c>
      <c r="C8056" s="3" t="s">
        <v>169</v>
      </c>
      <c r="D8056" s="3" t="s">
        <v>68</v>
      </c>
      <c r="E8056" s="3" t="s">
        <v>59</v>
      </c>
      <c r="F8056" s="3" t="s">
        <v>14997</v>
      </c>
      <c r="G8056" s="3" t="s">
        <v>14998</v>
      </c>
      <c r="H8056" s="3"/>
    </row>
    <row r="8057" ht="15.75" customHeight="1">
      <c r="A8057" s="2">
        <v>45773.0</v>
      </c>
      <c r="B8057" s="3" t="s">
        <v>13</v>
      </c>
      <c r="C8057" s="3" t="s">
        <v>37</v>
      </c>
      <c r="D8057" s="3" t="s">
        <v>9</v>
      </c>
      <c r="E8057" s="3" t="s">
        <v>20</v>
      </c>
      <c r="F8057" s="3" t="s">
        <v>14999</v>
      </c>
      <c r="G8057" s="3" t="s">
        <v>15000</v>
      </c>
      <c r="H8057" s="3"/>
    </row>
    <row r="8058" ht="15.75" customHeight="1">
      <c r="A8058" s="2">
        <v>45773.0</v>
      </c>
      <c r="B8058" s="3" t="s">
        <v>13</v>
      </c>
      <c r="C8058" s="3" t="s">
        <v>37</v>
      </c>
      <c r="D8058" s="3" t="s">
        <v>34</v>
      </c>
      <c r="E8058" s="3" t="s">
        <v>20</v>
      </c>
      <c r="F8058" s="3" t="s">
        <v>15001</v>
      </c>
      <c r="G8058" s="3" t="s">
        <v>15002</v>
      </c>
      <c r="H8058" s="3"/>
    </row>
    <row r="8059" ht="15.75" customHeight="1">
      <c r="A8059" s="2">
        <v>45773.0</v>
      </c>
      <c r="B8059" s="3" t="s">
        <v>13</v>
      </c>
      <c r="C8059" s="3" t="s">
        <v>37</v>
      </c>
      <c r="D8059" s="3" t="s">
        <v>63</v>
      </c>
      <c r="E8059" s="3" t="s">
        <v>59</v>
      </c>
      <c r="F8059" s="3" t="s">
        <v>15003</v>
      </c>
      <c r="G8059" s="3" t="s">
        <v>15004</v>
      </c>
      <c r="H8059" s="3"/>
    </row>
    <row r="8060" ht="15.75" customHeight="1">
      <c r="A8060" s="2">
        <v>45773.0</v>
      </c>
      <c r="B8060" s="3" t="s">
        <v>13</v>
      </c>
      <c r="C8060" s="3" t="s">
        <v>37</v>
      </c>
      <c r="D8060" s="3" t="s">
        <v>63</v>
      </c>
      <c r="E8060" s="3" t="s">
        <v>59</v>
      </c>
      <c r="F8060" s="3" t="s">
        <v>15005</v>
      </c>
      <c r="G8060" s="3" t="s">
        <v>15006</v>
      </c>
      <c r="H8060" s="3"/>
    </row>
    <row r="8061" ht="15.75" customHeight="1">
      <c r="A8061" s="2">
        <v>45773.0</v>
      </c>
      <c r="B8061" s="3" t="s">
        <v>13</v>
      </c>
      <c r="C8061" s="3" t="s">
        <v>37</v>
      </c>
      <c r="D8061" s="3" t="s">
        <v>68</v>
      </c>
      <c r="E8061" s="3" t="s">
        <v>59</v>
      </c>
      <c r="F8061" s="3" t="s">
        <v>15007</v>
      </c>
      <c r="G8061" s="3" t="s">
        <v>15008</v>
      </c>
      <c r="H8061" s="3"/>
    </row>
    <row r="8062" ht="15.75" customHeight="1">
      <c r="A8062" s="2">
        <v>45773.0</v>
      </c>
      <c r="B8062" s="3" t="s">
        <v>13</v>
      </c>
      <c r="C8062" s="3" t="s">
        <v>29</v>
      </c>
      <c r="D8062" s="3" t="s">
        <v>38</v>
      </c>
      <c r="E8062" s="3" t="s">
        <v>59</v>
      </c>
      <c r="F8062" s="3" t="s">
        <v>15009</v>
      </c>
      <c r="G8062" s="3" t="s">
        <v>15010</v>
      </c>
      <c r="H8062" s="3"/>
    </row>
    <row r="8063" ht="15.75" customHeight="1">
      <c r="A8063" s="2">
        <v>45773.0</v>
      </c>
      <c r="B8063" s="3" t="s">
        <v>13</v>
      </c>
      <c r="C8063" s="3" t="s">
        <v>29</v>
      </c>
      <c r="D8063" s="3" t="s">
        <v>38</v>
      </c>
      <c r="E8063" s="3" t="s">
        <v>20</v>
      </c>
      <c r="F8063" s="3" t="s">
        <v>15011</v>
      </c>
      <c r="G8063" s="3" t="s">
        <v>2121</v>
      </c>
      <c r="H8063" s="3"/>
    </row>
    <row r="8064" ht="15.75" customHeight="1">
      <c r="A8064" s="2">
        <v>45773.0</v>
      </c>
      <c r="B8064" s="3" t="s">
        <v>13</v>
      </c>
      <c r="C8064" s="3" t="s">
        <v>18</v>
      </c>
      <c r="D8064" s="3" t="s">
        <v>34</v>
      </c>
      <c r="E8064" s="3" t="s">
        <v>20</v>
      </c>
      <c r="F8064" s="3" t="s">
        <v>15012</v>
      </c>
      <c r="G8064" s="3" t="s">
        <v>10347</v>
      </c>
      <c r="H8064" s="3"/>
    </row>
    <row r="8065" ht="15.75" customHeight="1">
      <c r="A8065" s="2">
        <v>45773.0</v>
      </c>
      <c r="B8065" s="3" t="s">
        <v>13</v>
      </c>
      <c r="C8065" s="3" t="s">
        <v>18</v>
      </c>
      <c r="D8065" s="3" t="s">
        <v>38</v>
      </c>
      <c r="E8065" s="3" t="s">
        <v>59</v>
      </c>
      <c r="F8065" s="3" t="s">
        <v>15013</v>
      </c>
      <c r="G8065" s="3" t="s">
        <v>15014</v>
      </c>
      <c r="H8065" s="3"/>
    </row>
    <row r="8066" ht="15.75" customHeight="1">
      <c r="A8066" s="2">
        <v>45773.0</v>
      </c>
      <c r="B8066" s="3" t="s">
        <v>13</v>
      </c>
      <c r="C8066" s="3" t="s">
        <v>18</v>
      </c>
      <c r="D8066" s="3" t="s">
        <v>63</v>
      </c>
      <c r="E8066" s="3" t="s">
        <v>20</v>
      </c>
      <c r="F8066" s="3" t="s">
        <v>15015</v>
      </c>
      <c r="G8066" s="3" t="s">
        <v>12584</v>
      </c>
      <c r="H8066" s="3"/>
    </row>
    <row r="8067" ht="15.75" customHeight="1">
      <c r="A8067" s="2">
        <v>45773.0</v>
      </c>
      <c r="B8067" s="3" t="s">
        <v>13</v>
      </c>
      <c r="C8067" s="3" t="s">
        <v>14</v>
      </c>
      <c r="D8067" s="3" t="s">
        <v>26</v>
      </c>
      <c r="E8067" s="3" t="s">
        <v>20</v>
      </c>
      <c r="F8067" s="3" t="s">
        <v>349</v>
      </c>
      <c r="G8067" s="3" t="s">
        <v>15016</v>
      </c>
      <c r="H8067" s="3"/>
    </row>
    <row r="8068" ht="15.75" customHeight="1">
      <c r="A8068" s="2">
        <v>45773.0</v>
      </c>
      <c r="B8068" s="3" t="s">
        <v>13</v>
      </c>
      <c r="C8068" s="3" t="s">
        <v>169</v>
      </c>
      <c r="D8068" s="3" t="s">
        <v>38</v>
      </c>
      <c r="E8068" s="3" t="s">
        <v>59</v>
      </c>
      <c r="F8068" s="3" t="s">
        <v>15017</v>
      </c>
      <c r="G8068" s="3" t="s">
        <v>15018</v>
      </c>
      <c r="H8068" s="3"/>
    </row>
    <row r="8069" ht="15.75" customHeight="1">
      <c r="A8069" s="2">
        <v>45773.0</v>
      </c>
      <c r="B8069" s="3" t="s">
        <v>13</v>
      </c>
      <c r="C8069" s="3" t="s">
        <v>29</v>
      </c>
      <c r="D8069" s="3" t="s">
        <v>26</v>
      </c>
      <c r="E8069" s="3" t="s">
        <v>59</v>
      </c>
      <c r="F8069" s="3" t="s">
        <v>15019</v>
      </c>
      <c r="G8069" s="3" t="s">
        <v>15020</v>
      </c>
      <c r="H8069" s="3"/>
    </row>
    <row r="8070" ht="15.75" customHeight="1">
      <c r="A8070" s="2">
        <v>45773.0</v>
      </c>
      <c r="B8070" s="3" t="s">
        <v>57</v>
      </c>
      <c r="C8070" s="3" t="s">
        <v>58</v>
      </c>
      <c r="D8070" s="3" t="s">
        <v>38</v>
      </c>
      <c r="E8070" s="3" t="s">
        <v>59</v>
      </c>
      <c r="F8070" s="3" t="s">
        <v>15021</v>
      </c>
      <c r="G8070" s="3" t="s">
        <v>15022</v>
      </c>
      <c r="H8070" s="3"/>
    </row>
    <row r="8071" ht="15.75" customHeight="1">
      <c r="A8071" s="2">
        <v>45773.0</v>
      </c>
      <c r="B8071" s="3" t="s">
        <v>57</v>
      </c>
      <c r="C8071" s="3" t="s">
        <v>71</v>
      </c>
      <c r="D8071" s="3" t="s">
        <v>34</v>
      </c>
      <c r="E8071" s="3" t="s">
        <v>59</v>
      </c>
      <c r="F8071" s="3" t="s">
        <v>14769</v>
      </c>
      <c r="G8071" s="3" t="s">
        <v>15023</v>
      </c>
      <c r="H8071" s="3"/>
    </row>
    <row r="8072" ht="15.75" customHeight="1">
      <c r="A8072" s="2">
        <v>45773.0</v>
      </c>
      <c r="B8072" s="3" t="s">
        <v>57</v>
      </c>
      <c r="C8072" s="3" t="s">
        <v>58</v>
      </c>
      <c r="D8072" s="3" t="s">
        <v>68</v>
      </c>
      <c r="E8072" s="3" t="s">
        <v>59</v>
      </c>
      <c r="F8072" s="3" t="s">
        <v>15024</v>
      </c>
      <c r="G8072" s="3" t="s">
        <v>15025</v>
      </c>
      <c r="H8072" s="3"/>
    </row>
    <row r="8073" ht="15.75" customHeight="1">
      <c r="A8073" s="2">
        <v>45773.0</v>
      </c>
      <c r="B8073" s="3" t="s">
        <v>13</v>
      </c>
      <c r="C8073" s="3" t="s">
        <v>14</v>
      </c>
      <c r="D8073" s="3" t="s">
        <v>68</v>
      </c>
      <c r="E8073" s="3" t="s">
        <v>59</v>
      </c>
      <c r="F8073" s="3" t="s">
        <v>15026</v>
      </c>
      <c r="G8073" s="3" t="s">
        <v>15027</v>
      </c>
      <c r="H8073" s="3"/>
    </row>
    <row r="8074" ht="15.75" customHeight="1">
      <c r="A8074" s="2">
        <v>45773.0</v>
      </c>
      <c r="B8074" s="3" t="s">
        <v>57</v>
      </c>
      <c r="C8074" s="3" t="s">
        <v>85</v>
      </c>
      <c r="D8074" s="3" t="s">
        <v>9</v>
      </c>
      <c r="E8074" s="3" t="s">
        <v>20</v>
      </c>
      <c r="F8074" s="3" t="s">
        <v>15028</v>
      </c>
      <c r="G8074" s="3" t="s">
        <v>15029</v>
      </c>
      <c r="H8074" s="3"/>
    </row>
    <row r="8075" ht="15.75" customHeight="1">
      <c r="A8075" s="2">
        <v>45773.0</v>
      </c>
      <c r="B8075" s="3" t="s">
        <v>57</v>
      </c>
      <c r="C8075" s="3" t="s">
        <v>85</v>
      </c>
      <c r="D8075" s="3" t="s">
        <v>34</v>
      </c>
      <c r="E8075" s="3" t="s">
        <v>59</v>
      </c>
      <c r="F8075" s="3" t="s">
        <v>5192</v>
      </c>
      <c r="G8075" s="3" t="s">
        <v>15030</v>
      </c>
      <c r="H8075" s="3"/>
    </row>
    <row r="8076" ht="15.75" customHeight="1">
      <c r="A8076" s="2">
        <v>45773.0</v>
      </c>
      <c r="B8076" s="3" t="s">
        <v>57</v>
      </c>
      <c r="C8076" s="3" t="s">
        <v>85</v>
      </c>
      <c r="D8076" s="3" t="s">
        <v>34</v>
      </c>
      <c r="E8076" s="3" t="s">
        <v>20</v>
      </c>
      <c r="F8076" s="3" t="s">
        <v>15031</v>
      </c>
      <c r="G8076" s="3" t="s">
        <v>15032</v>
      </c>
      <c r="H8076" s="3"/>
    </row>
    <row r="8077" ht="15.75" customHeight="1">
      <c r="A8077" s="2">
        <v>45773.0</v>
      </c>
      <c r="B8077" s="3" t="s">
        <v>57</v>
      </c>
      <c r="C8077" s="3" t="s">
        <v>85</v>
      </c>
      <c r="D8077" s="3" t="s">
        <v>9</v>
      </c>
      <c r="E8077" s="3" t="s">
        <v>59</v>
      </c>
      <c r="F8077" s="3" t="s">
        <v>15033</v>
      </c>
      <c r="G8077" s="3" t="s">
        <v>15034</v>
      </c>
      <c r="H8077" s="3"/>
    </row>
    <row r="8078" ht="15.75" customHeight="1">
      <c r="A8078" s="2">
        <v>45773.0</v>
      </c>
      <c r="B8078" s="3" t="s">
        <v>57</v>
      </c>
      <c r="C8078" s="3" t="s">
        <v>80</v>
      </c>
      <c r="D8078" s="3" t="s">
        <v>38</v>
      </c>
      <c r="E8078" s="3" t="s">
        <v>59</v>
      </c>
      <c r="F8078" s="3" t="s">
        <v>15035</v>
      </c>
      <c r="G8078" s="3" t="s">
        <v>15036</v>
      </c>
      <c r="H8078" s="3"/>
    </row>
    <row r="8079" ht="15.75" customHeight="1">
      <c r="A8079" s="2">
        <v>45773.0</v>
      </c>
      <c r="B8079" s="3" t="s">
        <v>57</v>
      </c>
      <c r="C8079" s="3" t="s">
        <v>58</v>
      </c>
      <c r="D8079" s="3" t="s">
        <v>26</v>
      </c>
      <c r="E8079" s="3" t="s">
        <v>59</v>
      </c>
      <c r="F8079" s="3" t="s">
        <v>15037</v>
      </c>
      <c r="G8079" s="3" t="s">
        <v>15038</v>
      </c>
      <c r="H8079" s="3"/>
    </row>
    <row r="8080" ht="15.75" customHeight="1">
      <c r="A8080" s="2">
        <v>45773.0</v>
      </c>
      <c r="B8080" s="3" t="s">
        <v>57</v>
      </c>
      <c r="C8080" s="3" t="s">
        <v>80</v>
      </c>
      <c r="D8080" s="3" t="s">
        <v>68</v>
      </c>
      <c r="E8080" s="3" t="s">
        <v>59</v>
      </c>
      <c r="F8080" s="3" t="s">
        <v>15039</v>
      </c>
      <c r="G8080" s="3" t="s">
        <v>15040</v>
      </c>
      <c r="H8080" s="3"/>
    </row>
    <row r="8081" ht="15.75" customHeight="1">
      <c r="A8081" s="2">
        <v>45773.0</v>
      </c>
      <c r="B8081" s="3" t="s">
        <v>57</v>
      </c>
      <c r="C8081" s="3" t="s">
        <v>71</v>
      </c>
      <c r="D8081" s="3" t="s">
        <v>23</v>
      </c>
      <c r="E8081" s="3" t="s">
        <v>59</v>
      </c>
      <c r="F8081" s="3" t="s">
        <v>15041</v>
      </c>
      <c r="G8081" s="3" t="s">
        <v>10274</v>
      </c>
      <c r="H8081" s="3"/>
    </row>
    <row r="8082" ht="15.75" customHeight="1">
      <c r="A8082" s="2">
        <v>45773.0</v>
      </c>
      <c r="B8082" s="3" t="s">
        <v>57</v>
      </c>
      <c r="C8082" s="3" t="s">
        <v>71</v>
      </c>
      <c r="D8082" s="3" t="s">
        <v>26</v>
      </c>
      <c r="E8082" s="3" t="s">
        <v>59</v>
      </c>
      <c r="F8082" s="3" t="s">
        <v>15042</v>
      </c>
      <c r="G8082" s="3" t="s">
        <v>15043</v>
      </c>
      <c r="H8082" s="3"/>
    </row>
    <row r="8083" ht="15.75" customHeight="1">
      <c r="A8083" s="2">
        <v>45773.0</v>
      </c>
      <c r="B8083" s="3" t="s">
        <v>57</v>
      </c>
      <c r="C8083" s="4" t="s">
        <v>62</v>
      </c>
      <c r="D8083" s="3" t="s">
        <v>68</v>
      </c>
      <c r="E8083" s="3" t="s">
        <v>59</v>
      </c>
      <c r="F8083" s="3" t="s">
        <v>15044</v>
      </c>
      <c r="G8083" s="3" t="s">
        <v>15045</v>
      </c>
      <c r="H8083" s="3"/>
    </row>
    <row r="8084" ht="15.75" customHeight="1">
      <c r="A8084" s="2">
        <v>45773.0</v>
      </c>
      <c r="B8084" s="3" t="s">
        <v>57</v>
      </c>
      <c r="C8084" s="4" t="s">
        <v>62</v>
      </c>
      <c r="D8084" s="3" t="s">
        <v>68</v>
      </c>
      <c r="E8084" s="3" t="s">
        <v>59</v>
      </c>
      <c r="F8084" s="3" t="s">
        <v>15046</v>
      </c>
      <c r="G8084" s="3" t="s">
        <v>12832</v>
      </c>
      <c r="H8084" s="3"/>
    </row>
    <row r="8085" ht="15.75" customHeight="1">
      <c r="A8085" s="2">
        <v>45773.0</v>
      </c>
      <c r="B8085" s="3" t="s">
        <v>57</v>
      </c>
      <c r="C8085" s="4" t="s">
        <v>62</v>
      </c>
      <c r="D8085" s="3" t="s">
        <v>63</v>
      </c>
      <c r="E8085" s="3" t="s">
        <v>59</v>
      </c>
      <c r="F8085" s="3" t="s">
        <v>15047</v>
      </c>
      <c r="G8085" s="3" t="s">
        <v>15048</v>
      </c>
      <c r="H8085" s="3"/>
    </row>
    <row r="8086" ht="15.75" customHeight="1">
      <c r="A8086" s="2">
        <v>45773.0</v>
      </c>
      <c r="B8086" s="3" t="s">
        <v>57</v>
      </c>
      <c r="C8086" s="3" t="s">
        <v>58</v>
      </c>
      <c r="D8086" s="3" t="s">
        <v>63</v>
      </c>
      <c r="E8086" s="3" t="s">
        <v>59</v>
      </c>
      <c r="F8086" s="3" t="s">
        <v>9749</v>
      </c>
      <c r="G8086" s="3" t="s">
        <v>15049</v>
      </c>
      <c r="H8086" s="3"/>
    </row>
    <row r="8087" ht="15.75" customHeight="1">
      <c r="A8087" s="2">
        <v>45773.0</v>
      </c>
      <c r="B8087" s="3" t="s">
        <v>57</v>
      </c>
      <c r="C8087" s="3" t="s">
        <v>80</v>
      </c>
      <c r="D8087" s="3" t="s">
        <v>26</v>
      </c>
      <c r="E8087" s="3" t="s">
        <v>59</v>
      </c>
      <c r="F8087" s="3" t="s">
        <v>15050</v>
      </c>
      <c r="G8087" s="3" t="s">
        <v>15051</v>
      </c>
      <c r="H8087" s="3"/>
    </row>
    <row r="8088" ht="15.75" customHeight="1">
      <c r="A8088" s="2">
        <v>45773.0</v>
      </c>
      <c r="B8088" s="3" t="s">
        <v>13</v>
      </c>
      <c r="C8088" s="3" t="s">
        <v>14</v>
      </c>
      <c r="D8088" s="3" t="s">
        <v>23</v>
      </c>
      <c r="E8088" s="3" t="s">
        <v>59</v>
      </c>
      <c r="F8088" s="3" t="s">
        <v>15052</v>
      </c>
      <c r="G8088" s="3" t="s">
        <v>15053</v>
      </c>
      <c r="H8088" s="3"/>
    </row>
    <row r="8089" ht="15.75" customHeight="1">
      <c r="A8089" s="2">
        <v>45773.0</v>
      </c>
      <c r="B8089" s="3" t="s">
        <v>92</v>
      </c>
      <c r="C8089" s="3" t="s">
        <v>98</v>
      </c>
      <c r="D8089" s="3" t="s">
        <v>38</v>
      </c>
      <c r="E8089" s="3" t="s">
        <v>20</v>
      </c>
      <c r="F8089" s="3" t="s">
        <v>2701</v>
      </c>
      <c r="G8089" s="3" t="s">
        <v>15054</v>
      </c>
      <c r="H8089" s="3"/>
    </row>
    <row r="8090" ht="15.75" customHeight="1">
      <c r="A8090" s="2">
        <v>45773.0</v>
      </c>
      <c r="B8090" s="3" t="s">
        <v>92</v>
      </c>
      <c r="C8090" s="3" t="s">
        <v>93</v>
      </c>
      <c r="D8090" s="3" t="s">
        <v>38</v>
      </c>
      <c r="E8090" s="3" t="s">
        <v>20</v>
      </c>
      <c r="F8090" s="3" t="s">
        <v>6628</v>
      </c>
      <c r="G8090" s="3" t="s">
        <v>1141</v>
      </c>
      <c r="H8090" s="3"/>
    </row>
    <row r="8091" ht="15.75" customHeight="1">
      <c r="A8091" s="2">
        <v>45773.0</v>
      </c>
      <c r="B8091" s="3" t="s">
        <v>92</v>
      </c>
      <c r="C8091" s="3" t="s">
        <v>93</v>
      </c>
      <c r="D8091" s="3" t="s">
        <v>68</v>
      </c>
      <c r="E8091" s="3" t="s">
        <v>59</v>
      </c>
      <c r="F8091" s="3" t="s">
        <v>15055</v>
      </c>
      <c r="G8091" s="3" t="s">
        <v>15056</v>
      </c>
      <c r="H8091" s="3"/>
    </row>
    <row r="8092" ht="15.75" customHeight="1">
      <c r="A8092" s="2">
        <v>45773.0</v>
      </c>
      <c r="B8092" s="3" t="s">
        <v>7</v>
      </c>
      <c r="C8092" s="3" t="s">
        <v>8</v>
      </c>
      <c r="D8092" s="3" t="s">
        <v>34</v>
      </c>
      <c r="E8092" s="3" t="s">
        <v>101</v>
      </c>
      <c r="F8092" s="3" t="s">
        <v>15057</v>
      </c>
      <c r="G8092" s="3" t="s">
        <v>15058</v>
      </c>
      <c r="H8092" s="3"/>
    </row>
    <row r="8093" ht="15.75" customHeight="1">
      <c r="A8093" s="2">
        <v>45773.0</v>
      </c>
      <c r="B8093" s="3" t="s">
        <v>7</v>
      </c>
      <c r="C8093" s="3" t="s">
        <v>8</v>
      </c>
      <c r="D8093" s="3" t="s">
        <v>19</v>
      </c>
      <c r="E8093" s="3" t="s">
        <v>20</v>
      </c>
      <c r="F8093" s="3" t="s">
        <v>15059</v>
      </c>
      <c r="G8093" s="3" t="s">
        <v>15060</v>
      </c>
      <c r="H8093" s="3"/>
    </row>
    <row r="8094" ht="15.75" customHeight="1">
      <c r="A8094" s="2">
        <v>45773.0</v>
      </c>
      <c r="B8094" s="3" t="s">
        <v>7</v>
      </c>
      <c r="C8094" s="3" t="s">
        <v>8</v>
      </c>
      <c r="D8094" s="3" t="s">
        <v>38</v>
      </c>
      <c r="E8094" s="3" t="s">
        <v>20</v>
      </c>
      <c r="F8094" s="3" t="s">
        <v>15061</v>
      </c>
      <c r="G8094" s="3" t="s">
        <v>14760</v>
      </c>
      <c r="H8094" s="3"/>
    </row>
    <row r="8095" ht="15.75" customHeight="1">
      <c r="A8095" s="2">
        <v>45773.0</v>
      </c>
      <c r="B8095" s="3" t="s">
        <v>7</v>
      </c>
      <c r="C8095" s="3" t="s">
        <v>106</v>
      </c>
      <c r="D8095" s="3" t="s">
        <v>9</v>
      </c>
      <c r="E8095" s="3" t="s">
        <v>101</v>
      </c>
      <c r="F8095" s="3" t="s">
        <v>15062</v>
      </c>
      <c r="G8095" s="3" t="s">
        <v>2422</v>
      </c>
      <c r="H8095" s="3"/>
    </row>
    <row r="8096" ht="15.75" customHeight="1">
      <c r="A8096" s="2">
        <v>45773.0</v>
      </c>
      <c r="B8096" s="3" t="s">
        <v>7</v>
      </c>
      <c r="C8096" s="3" t="s">
        <v>106</v>
      </c>
      <c r="D8096" s="3" t="s">
        <v>34</v>
      </c>
      <c r="E8096" s="3" t="s">
        <v>15</v>
      </c>
      <c r="F8096" s="3" t="s">
        <v>15063</v>
      </c>
      <c r="G8096" s="3" t="s">
        <v>15064</v>
      </c>
      <c r="H8096" s="3"/>
    </row>
    <row r="8097" ht="15.75" customHeight="1">
      <c r="A8097" s="2">
        <v>45773.0</v>
      </c>
      <c r="B8097" s="3" t="s">
        <v>7</v>
      </c>
      <c r="C8097" s="3" t="s">
        <v>106</v>
      </c>
      <c r="D8097" s="3" t="s">
        <v>23</v>
      </c>
      <c r="E8097" s="3" t="s">
        <v>20</v>
      </c>
      <c r="F8097" s="3" t="s">
        <v>15065</v>
      </c>
      <c r="G8097" s="3" t="s">
        <v>15066</v>
      </c>
      <c r="H8097" s="3"/>
    </row>
    <row r="8098" ht="15.75" customHeight="1">
      <c r="A8098" s="2">
        <v>45773.0</v>
      </c>
      <c r="B8098" s="3" t="s">
        <v>7</v>
      </c>
      <c r="C8098" s="3" t="s">
        <v>106</v>
      </c>
      <c r="D8098" s="3" t="s">
        <v>26</v>
      </c>
      <c r="E8098" s="3" t="s">
        <v>10</v>
      </c>
      <c r="F8098" s="3" t="s">
        <v>15067</v>
      </c>
      <c r="G8098" s="3" t="s">
        <v>15068</v>
      </c>
      <c r="H8098" s="3"/>
    </row>
    <row r="8099" ht="15.75" customHeight="1">
      <c r="A8099" s="2">
        <v>45773.0</v>
      </c>
      <c r="B8099" s="3" t="s">
        <v>7</v>
      </c>
      <c r="C8099" s="3" t="s">
        <v>118</v>
      </c>
      <c r="D8099" s="3" t="s">
        <v>34</v>
      </c>
      <c r="E8099" s="3" t="s">
        <v>101</v>
      </c>
      <c r="F8099" s="3" t="s">
        <v>15069</v>
      </c>
      <c r="G8099" s="3" t="s">
        <v>15070</v>
      </c>
      <c r="H8099" s="3"/>
    </row>
    <row r="8100" ht="15.75" customHeight="1">
      <c r="A8100" s="2">
        <v>45773.0</v>
      </c>
      <c r="B8100" s="3" t="s">
        <v>7</v>
      </c>
      <c r="C8100" s="3" t="s">
        <v>126</v>
      </c>
      <c r="D8100" s="3" t="s">
        <v>34</v>
      </c>
      <c r="E8100" s="3" t="s">
        <v>101</v>
      </c>
      <c r="F8100" s="3" t="s">
        <v>15071</v>
      </c>
      <c r="G8100" s="3" t="s">
        <v>15072</v>
      </c>
      <c r="H8100" s="3"/>
    </row>
    <row r="8101" ht="15.75" customHeight="1">
      <c r="A8101" s="2">
        <v>45773.0</v>
      </c>
      <c r="B8101" s="3" t="s">
        <v>7</v>
      </c>
      <c r="C8101" s="3" t="s">
        <v>126</v>
      </c>
      <c r="D8101" s="3" t="s">
        <v>19</v>
      </c>
      <c r="E8101" s="3" t="s">
        <v>20</v>
      </c>
      <c r="F8101" s="3" t="s">
        <v>15073</v>
      </c>
      <c r="G8101" s="3" t="s">
        <v>4071</v>
      </c>
      <c r="H8101" s="3"/>
    </row>
    <row r="8102" ht="15.75" customHeight="1">
      <c r="A8102" s="2">
        <v>45773.0</v>
      </c>
      <c r="B8102" s="3" t="s">
        <v>7</v>
      </c>
      <c r="C8102" s="3" t="s">
        <v>126</v>
      </c>
      <c r="D8102" s="3" t="s">
        <v>63</v>
      </c>
      <c r="E8102" s="3" t="s">
        <v>59</v>
      </c>
      <c r="F8102" s="3" t="s">
        <v>8683</v>
      </c>
      <c r="G8102" s="3" t="s">
        <v>15074</v>
      </c>
      <c r="H8102" s="3"/>
    </row>
    <row r="8103" ht="15.75" customHeight="1">
      <c r="A8103" s="2">
        <v>45773.0</v>
      </c>
      <c r="B8103" s="3" t="s">
        <v>7</v>
      </c>
      <c r="C8103" s="3" t="s">
        <v>131</v>
      </c>
      <c r="D8103" s="3" t="s">
        <v>38</v>
      </c>
      <c r="E8103" s="3" t="s">
        <v>15</v>
      </c>
      <c r="F8103" s="3" t="s">
        <v>15075</v>
      </c>
      <c r="G8103" s="3" t="s">
        <v>5026</v>
      </c>
      <c r="H8103" s="3"/>
    </row>
    <row r="8104" ht="15.75" customHeight="1">
      <c r="A8104" s="2">
        <v>45773.0</v>
      </c>
      <c r="B8104" s="3" t="s">
        <v>7</v>
      </c>
      <c r="C8104" s="3" t="s">
        <v>131</v>
      </c>
      <c r="D8104" s="3" t="s">
        <v>19</v>
      </c>
      <c r="E8104" s="3" t="s">
        <v>20</v>
      </c>
      <c r="F8104" s="3" t="s">
        <v>15076</v>
      </c>
      <c r="G8104" s="3" t="s">
        <v>15077</v>
      </c>
      <c r="H8104" s="3"/>
    </row>
    <row r="8105" ht="15.75" customHeight="1">
      <c r="A8105" s="2">
        <v>45773.0</v>
      </c>
      <c r="B8105" s="3" t="s">
        <v>7</v>
      </c>
      <c r="C8105" s="3" t="s">
        <v>131</v>
      </c>
      <c r="D8105" s="3" t="s">
        <v>9</v>
      </c>
      <c r="E8105" s="3" t="s">
        <v>101</v>
      </c>
      <c r="F8105" s="3" t="s">
        <v>15078</v>
      </c>
      <c r="G8105" s="3" t="s">
        <v>15079</v>
      </c>
      <c r="H8105" s="3"/>
    </row>
    <row r="8106" ht="15.75" customHeight="1">
      <c r="A8106" s="2">
        <v>45773.0</v>
      </c>
      <c r="B8106" s="3" t="s">
        <v>7</v>
      </c>
      <c r="C8106" s="3" t="s">
        <v>118</v>
      </c>
      <c r="D8106" s="3" t="s">
        <v>63</v>
      </c>
      <c r="E8106" s="3" t="s">
        <v>59</v>
      </c>
      <c r="F8106" s="3" t="s">
        <v>14759</v>
      </c>
      <c r="G8106" s="3" t="s">
        <v>15080</v>
      </c>
      <c r="H8106" s="3"/>
    </row>
    <row r="8107" ht="15.75" customHeight="1">
      <c r="A8107" s="2">
        <v>45773.0</v>
      </c>
      <c r="B8107" s="3" t="s">
        <v>7</v>
      </c>
      <c r="C8107" s="3" t="s">
        <v>131</v>
      </c>
      <c r="D8107" s="3" t="s">
        <v>9</v>
      </c>
      <c r="E8107" s="3" t="s">
        <v>101</v>
      </c>
      <c r="F8107" s="3" t="s">
        <v>15081</v>
      </c>
      <c r="G8107" s="3" t="s">
        <v>15082</v>
      </c>
      <c r="H8107" s="3"/>
    </row>
    <row r="8108" ht="15.75" customHeight="1">
      <c r="A8108" s="2">
        <v>45773.0</v>
      </c>
      <c r="B8108" s="3" t="s">
        <v>92</v>
      </c>
      <c r="C8108" s="3" t="s">
        <v>93</v>
      </c>
      <c r="D8108" s="3" t="s">
        <v>23</v>
      </c>
      <c r="E8108" s="3" t="s">
        <v>20</v>
      </c>
      <c r="F8108" s="3" t="s">
        <v>15083</v>
      </c>
      <c r="G8108" s="3" t="s">
        <v>15084</v>
      </c>
      <c r="H8108" s="3"/>
    </row>
    <row r="8109" ht="15.75" customHeight="1">
      <c r="A8109" s="2">
        <v>45773.0</v>
      </c>
      <c r="B8109" s="3" t="s">
        <v>7</v>
      </c>
      <c r="C8109" s="3" t="s">
        <v>131</v>
      </c>
      <c r="D8109" s="3" t="s">
        <v>38</v>
      </c>
      <c r="E8109" s="3" t="s">
        <v>15</v>
      </c>
      <c r="F8109" s="3" t="s">
        <v>15085</v>
      </c>
      <c r="G8109" s="3" t="s">
        <v>15086</v>
      </c>
      <c r="H8109" s="3"/>
    </row>
    <row r="8110" ht="15.75" customHeight="1">
      <c r="A8110" s="2">
        <v>45773.0</v>
      </c>
      <c r="B8110" s="3" t="s">
        <v>92</v>
      </c>
      <c r="C8110" s="3" t="s">
        <v>93</v>
      </c>
      <c r="D8110" s="3" t="s">
        <v>34</v>
      </c>
      <c r="E8110" s="3" t="s">
        <v>15</v>
      </c>
      <c r="F8110" s="3" t="s">
        <v>15087</v>
      </c>
      <c r="G8110" s="3" t="s">
        <v>15088</v>
      </c>
      <c r="H8110" s="3"/>
    </row>
    <row r="8111" ht="15.75" customHeight="1">
      <c r="A8111" s="2">
        <v>45773.0</v>
      </c>
      <c r="B8111" s="3" t="s">
        <v>92</v>
      </c>
      <c r="C8111" s="3" t="s">
        <v>98</v>
      </c>
      <c r="D8111" s="3" t="s">
        <v>68</v>
      </c>
      <c r="E8111" s="3" t="s">
        <v>59</v>
      </c>
      <c r="F8111" s="3" t="s">
        <v>8115</v>
      </c>
      <c r="G8111" s="3" t="s">
        <v>15089</v>
      </c>
      <c r="H8111" s="3"/>
    </row>
    <row r="8112" ht="15.75" customHeight="1">
      <c r="A8112" s="2">
        <v>45773.0</v>
      </c>
      <c r="B8112" s="3" t="s">
        <v>92</v>
      </c>
      <c r="C8112" s="3" t="s">
        <v>98</v>
      </c>
      <c r="D8112" s="3" t="s">
        <v>68</v>
      </c>
      <c r="E8112" s="3" t="s">
        <v>59</v>
      </c>
      <c r="F8112" s="3" t="s">
        <v>15090</v>
      </c>
      <c r="G8112" s="3" t="s">
        <v>15091</v>
      </c>
      <c r="H8112" s="3"/>
    </row>
    <row r="8113" ht="15.75" customHeight="1">
      <c r="A8113" s="2">
        <v>45773.0</v>
      </c>
      <c r="B8113" s="3" t="s">
        <v>92</v>
      </c>
      <c r="C8113" s="3" t="s">
        <v>98</v>
      </c>
      <c r="D8113" s="3" t="s">
        <v>23</v>
      </c>
      <c r="E8113" s="3" t="s">
        <v>59</v>
      </c>
      <c r="F8113" s="3" t="s">
        <v>14415</v>
      </c>
      <c r="G8113" s="3" t="s">
        <v>15092</v>
      </c>
      <c r="H8113" s="3"/>
    </row>
    <row r="8114" ht="15.75" customHeight="1">
      <c r="A8114" s="2">
        <v>45773.0</v>
      </c>
      <c r="B8114" s="3" t="s">
        <v>92</v>
      </c>
      <c r="C8114" s="3" t="s">
        <v>144</v>
      </c>
      <c r="D8114" s="3" t="s">
        <v>9</v>
      </c>
      <c r="E8114" s="3" t="s">
        <v>15</v>
      </c>
      <c r="F8114" s="3" t="s">
        <v>4930</v>
      </c>
      <c r="G8114" s="3" t="s">
        <v>15093</v>
      </c>
      <c r="H8114" s="3"/>
    </row>
    <row r="8115" ht="15.75" customHeight="1">
      <c r="A8115" s="2">
        <v>45773.0</v>
      </c>
      <c r="B8115" s="3" t="s">
        <v>92</v>
      </c>
      <c r="C8115" s="3" t="s">
        <v>98</v>
      </c>
      <c r="D8115" s="3" t="s">
        <v>19</v>
      </c>
      <c r="E8115" s="3" t="s">
        <v>59</v>
      </c>
      <c r="F8115" s="3" t="s">
        <v>15094</v>
      </c>
      <c r="G8115" s="3" t="s">
        <v>15095</v>
      </c>
      <c r="H8115" s="3"/>
    </row>
    <row r="8116" ht="15.75" customHeight="1">
      <c r="A8116" s="2">
        <v>45773.0</v>
      </c>
      <c r="B8116" s="3" t="s">
        <v>92</v>
      </c>
      <c r="C8116" s="4" t="s">
        <v>149</v>
      </c>
      <c r="D8116" s="3" t="s">
        <v>19</v>
      </c>
      <c r="E8116" s="3" t="s">
        <v>20</v>
      </c>
      <c r="F8116" s="3" t="s">
        <v>15096</v>
      </c>
      <c r="G8116" s="3" t="s">
        <v>15097</v>
      </c>
      <c r="H8116" s="3"/>
    </row>
    <row r="8117" ht="15.75" customHeight="1">
      <c r="A8117" s="2">
        <v>45773.0</v>
      </c>
      <c r="B8117" s="3" t="s">
        <v>92</v>
      </c>
      <c r="C8117" s="4" t="s">
        <v>149</v>
      </c>
      <c r="D8117" s="3" t="s">
        <v>68</v>
      </c>
      <c r="E8117" s="3" t="s">
        <v>59</v>
      </c>
      <c r="F8117" s="3" t="s">
        <v>15098</v>
      </c>
      <c r="G8117" s="3" t="s">
        <v>15099</v>
      </c>
      <c r="H8117" s="3"/>
    </row>
    <row r="8118" ht="15.75" customHeight="1">
      <c r="A8118" s="2">
        <v>45773.0</v>
      </c>
      <c r="B8118" s="3" t="s">
        <v>92</v>
      </c>
      <c r="C8118" s="3" t="s">
        <v>158</v>
      </c>
      <c r="D8118" s="3" t="s">
        <v>9</v>
      </c>
      <c r="E8118" s="3" t="s">
        <v>15</v>
      </c>
      <c r="F8118" s="3" t="s">
        <v>13901</v>
      </c>
      <c r="G8118" s="3" t="s">
        <v>15100</v>
      </c>
      <c r="H8118" s="3"/>
    </row>
    <row r="8119" ht="15.75" customHeight="1">
      <c r="A8119" s="2">
        <v>45773.0</v>
      </c>
      <c r="B8119" s="3" t="s">
        <v>92</v>
      </c>
      <c r="C8119" s="3" t="s">
        <v>158</v>
      </c>
      <c r="D8119" s="3" t="s">
        <v>19</v>
      </c>
      <c r="E8119" s="3" t="s">
        <v>59</v>
      </c>
      <c r="F8119" s="3" t="s">
        <v>15101</v>
      </c>
      <c r="G8119" s="3" t="s">
        <v>15102</v>
      </c>
      <c r="H8119" s="3"/>
    </row>
    <row r="8120" ht="15.75" customHeight="1">
      <c r="A8120" s="2">
        <v>45773.0</v>
      </c>
      <c r="B8120" s="3" t="s">
        <v>92</v>
      </c>
      <c r="C8120" s="3" t="s">
        <v>158</v>
      </c>
      <c r="D8120" s="3" t="s">
        <v>34</v>
      </c>
      <c r="E8120" s="3" t="s">
        <v>15</v>
      </c>
      <c r="F8120" s="3" t="s">
        <v>15103</v>
      </c>
      <c r="G8120" s="3" t="s">
        <v>15104</v>
      </c>
      <c r="H8120" s="3"/>
    </row>
    <row r="8121" ht="15.75" customHeight="1">
      <c r="A8121" s="2">
        <v>45773.0</v>
      </c>
      <c r="B8121" s="3" t="s">
        <v>92</v>
      </c>
      <c r="C8121" s="3" t="s">
        <v>144</v>
      </c>
      <c r="D8121" s="3" t="s">
        <v>9</v>
      </c>
      <c r="E8121" s="3" t="s">
        <v>15</v>
      </c>
      <c r="F8121" s="3" t="s">
        <v>15105</v>
      </c>
      <c r="G8121" s="3" t="s">
        <v>9400</v>
      </c>
      <c r="H8121" s="3"/>
    </row>
    <row r="8122" ht="15.75" customHeight="1">
      <c r="A8122" s="2">
        <v>45774.0</v>
      </c>
      <c r="B8122" s="3" t="s">
        <v>13</v>
      </c>
      <c r="C8122" s="3" t="s">
        <v>169</v>
      </c>
      <c r="D8122" s="3" t="s">
        <v>63</v>
      </c>
      <c r="E8122" s="3" t="s">
        <v>59</v>
      </c>
      <c r="F8122" s="3" t="s">
        <v>15106</v>
      </c>
      <c r="G8122" s="3" t="s">
        <v>15107</v>
      </c>
      <c r="H8122" s="3"/>
    </row>
    <row r="8123" ht="15.75" customHeight="1">
      <c r="A8123" s="2">
        <v>45774.0</v>
      </c>
      <c r="B8123" s="3" t="s">
        <v>13</v>
      </c>
      <c r="C8123" s="3" t="s">
        <v>29</v>
      </c>
      <c r="D8123" s="3" t="s">
        <v>23</v>
      </c>
      <c r="E8123" s="3" t="s">
        <v>59</v>
      </c>
      <c r="F8123" s="3" t="s">
        <v>15108</v>
      </c>
      <c r="G8123" s="3" t="s">
        <v>15109</v>
      </c>
      <c r="H8123" s="3"/>
    </row>
    <row r="8124" ht="15.75" customHeight="1">
      <c r="A8124" s="2">
        <v>45774.0</v>
      </c>
      <c r="B8124" s="3" t="s">
        <v>13</v>
      </c>
      <c r="C8124" s="3" t="s">
        <v>169</v>
      </c>
      <c r="D8124" s="3" t="s">
        <v>9</v>
      </c>
      <c r="E8124" s="3" t="s">
        <v>20</v>
      </c>
      <c r="F8124" s="3" t="s">
        <v>15110</v>
      </c>
      <c r="G8124" s="3" t="s">
        <v>15111</v>
      </c>
      <c r="H8124" s="3"/>
    </row>
    <row r="8125" ht="15.75" customHeight="1">
      <c r="A8125" s="2">
        <v>45774.0</v>
      </c>
      <c r="B8125" s="3" t="s">
        <v>13</v>
      </c>
      <c r="C8125" s="3" t="s">
        <v>37</v>
      </c>
      <c r="D8125" s="3" t="s">
        <v>68</v>
      </c>
      <c r="E8125" s="3" t="s">
        <v>59</v>
      </c>
      <c r="F8125" s="3" t="s">
        <v>15112</v>
      </c>
      <c r="G8125" s="3" t="s">
        <v>15113</v>
      </c>
      <c r="H8125" s="3"/>
    </row>
    <row r="8126" ht="15.75" customHeight="1">
      <c r="A8126" s="2">
        <v>45774.0</v>
      </c>
      <c r="B8126" s="3" t="s">
        <v>13</v>
      </c>
      <c r="C8126" s="3" t="s">
        <v>37</v>
      </c>
      <c r="D8126" s="3" t="s">
        <v>68</v>
      </c>
      <c r="E8126" s="3" t="s">
        <v>59</v>
      </c>
      <c r="F8126" s="3" t="s">
        <v>15114</v>
      </c>
      <c r="G8126" s="3" t="s">
        <v>15115</v>
      </c>
      <c r="H8126" s="3"/>
    </row>
    <row r="8127" ht="15.75" customHeight="1">
      <c r="A8127" s="2">
        <v>45774.0</v>
      </c>
      <c r="B8127" s="3" t="s">
        <v>13</v>
      </c>
      <c r="C8127" s="3" t="s">
        <v>29</v>
      </c>
      <c r="D8127" s="3" t="s">
        <v>23</v>
      </c>
      <c r="E8127" s="3" t="s">
        <v>59</v>
      </c>
      <c r="F8127" s="3" t="s">
        <v>15116</v>
      </c>
      <c r="G8127" s="3" t="s">
        <v>15117</v>
      </c>
      <c r="H8127" s="3"/>
    </row>
    <row r="8128" ht="15.75" customHeight="1">
      <c r="A8128" s="2">
        <v>45774.0</v>
      </c>
      <c r="B8128" s="3" t="s">
        <v>13</v>
      </c>
      <c r="C8128" s="3" t="s">
        <v>29</v>
      </c>
      <c r="D8128" s="3" t="s">
        <v>19</v>
      </c>
      <c r="E8128" s="3" t="s">
        <v>59</v>
      </c>
      <c r="F8128" s="3" t="s">
        <v>15118</v>
      </c>
      <c r="G8128" s="3" t="s">
        <v>15119</v>
      </c>
      <c r="H8128" s="3"/>
    </row>
    <row r="8129" ht="15.75" customHeight="1">
      <c r="A8129" s="2">
        <v>45774.0</v>
      </c>
      <c r="B8129" s="3" t="s">
        <v>13</v>
      </c>
      <c r="C8129" s="3" t="s">
        <v>18</v>
      </c>
      <c r="D8129" s="3" t="s">
        <v>34</v>
      </c>
      <c r="E8129" s="3" t="s">
        <v>20</v>
      </c>
      <c r="F8129" s="3" t="s">
        <v>15120</v>
      </c>
      <c r="G8129" s="3" t="s">
        <v>13745</v>
      </c>
      <c r="H8129" s="3"/>
    </row>
    <row r="8130" ht="15.75" customHeight="1">
      <c r="A8130" s="2">
        <v>45774.0</v>
      </c>
      <c r="B8130" s="3" t="s">
        <v>13</v>
      </c>
      <c r="C8130" s="3" t="s">
        <v>18</v>
      </c>
      <c r="D8130" s="3" t="s">
        <v>19</v>
      </c>
      <c r="E8130" s="3" t="s">
        <v>59</v>
      </c>
      <c r="F8130" s="3" t="s">
        <v>15121</v>
      </c>
      <c r="G8130" s="3" t="s">
        <v>15122</v>
      </c>
      <c r="H8130" s="3"/>
    </row>
    <row r="8131" ht="15.75" customHeight="1">
      <c r="A8131" s="2">
        <v>45774.0</v>
      </c>
      <c r="B8131" s="3" t="s">
        <v>13</v>
      </c>
      <c r="C8131" s="3" t="s">
        <v>18</v>
      </c>
      <c r="D8131" s="3" t="s">
        <v>68</v>
      </c>
      <c r="E8131" s="3" t="s">
        <v>59</v>
      </c>
      <c r="F8131" s="3" t="s">
        <v>15123</v>
      </c>
      <c r="G8131" s="3" t="s">
        <v>15124</v>
      </c>
      <c r="H8131" s="3"/>
    </row>
    <row r="8132" ht="15.75" customHeight="1">
      <c r="A8132" s="2">
        <v>45774.0</v>
      </c>
      <c r="B8132" s="3" t="s">
        <v>13</v>
      </c>
      <c r="C8132" s="3" t="s">
        <v>18</v>
      </c>
      <c r="D8132" s="3" t="s">
        <v>26</v>
      </c>
      <c r="E8132" s="3" t="s">
        <v>20</v>
      </c>
      <c r="F8132" s="3" t="s">
        <v>15125</v>
      </c>
      <c r="G8132" s="3" t="s">
        <v>15126</v>
      </c>
      <c r="H8132" s="3"/>
    </row>
    <row r="8133" ht="15.75" customHeight="1">
      <c r="A8133" s="2">
        <v>45774.0</v>
      </c>
      <c r="B8133" s="3" t="s">
        <v>13</v>
      </c>
      <c r="C8133" s="3" t="s">
        <v>18</v>
      </c>
      <c r="D8133" s="3" t="s">
        <v>34</v>
      </c>
      <c r="E8133" s="3" t="s">
        <v>20</v>
      </c>
      <c r="F8133" s="3" t="s">
        <v>15127</v>
      </c>
      <c r="G8133" s="3" t="s">
        <v>15128</v>
      </c>
      <c r="H8133" s="3"/>
    </row>
    <row r="8134" ht="15.75" customHeight="1">
      <c r="A8134" s="2">
        <v>45774.0</v>
      </c>
      <c r="B8134" s="3" t="s">
        <v>13</v>
      </c>
      <c r="C8134" s="3" t="s">
        <v>14</v>
      </c>
      <c r="D8134" s="3" t="s">
        <v>9</v>
      </c>
      <c r="E8134" s="3" t="s">
        <v>20</v>
      </c>
      <c r="F8134" s="3" t="s">
        <v>15129</v>
      </c>
      <c r="G8134" s="3" t="s">
        <v>14676</v>
      </c>
      <c r="H8134" s="3"/>
    </row>
    <row r="8135" ht="15.75" customHeight="1">
      <c r="A8135" s="2">
        <v>45774.0</v>
      </c>
      <c r="B8135" s="3" t="s">
        <v>13</v>
      </c>
      <c r="C8135" s="3" t="s">
        <v>169</v>
      </c>
      <c r="D8135" s="3" t="s">
        <v>26</v>
      </c>
      <c r="E8135" s="3" t="s">
        <v>20</v>
      </c>
      <c r="F8135" s="3" t="s">
        <v>15130</v>
      </c>
      <c r="G8135" s="3" t="s">
        <v>15131</v>
      </c>
      <c r="H8135" s="3"/>
    </row>
    <row r="8136" ht="15.75" customHeight="1">
      <c r="A8136" s="2">
        <v>45774.0</v>
      </c>
      <c r="B8136" s="3" t="s">
        <v>13</v>
      </c>
      <c r="C8136" s="3" t="s">
        <v>29</v>
      </c>
      <c r="D8136" s="3" t="s">
        <v>34</v>
      </c>
      <c r="E8136" s="3" t="s">
        <v>20</v>
      </c>
      <c r="F8136" s="3" t="s">
        <v>15132</v>
      </c>
      <c r="G8136" s="3" t="s">
        <v>15133</v>
      </c>
      <c r="H8136" s="3"/>
    </row>
    <row r="8137" ht="15.75" customHeight="1">
      <c r="A8137" s="2">
        <v>45774.0</v>
      </c>
      <c r="B8137" s="3" t="s">
        <v>13</v>
      </c>
      <c r="C8137" s="3" t="s">
        <v>169</v>
      </c>
      <c r="D8137" s="3" t="s">
        <v>23</v>
      </c>
      <c r="E8137" s="3" t="s">
        <v>59</v>
      </c>
      <c r="F8137" s="3" t="s">
        <v>15134</v>
      </c>
      <c r="G8137" s="3" t="s">
        <v>15135</v>
      </c>
      <c r="H8137" s="3"/>
    </row>
    <row r="8138" ht="15.75" customHeight="1">
      <c r="A8138" s="2">
        <v>45774.0</v>
      </c>
      <c r="B8138" s="3" t="s">
        <v>57</v>
      </c>
      <c r="C8138" s="3" t="s">
        <v>85</v>
      </c>
      <c r="D8138" s="3" t="s">
        <v>19</v>
      </c>
      <c r="E8138" s="3" t="s">
        <v>59</v>
      </c>
      <c r="F8138" s="3" t="s">
        <v>15136</v>
      </c>
      <c r="G8138" s="3" t="s">
        <v>15137</v>
      </c>
      <c r="H8138" s="3"/>
    </row>
    <row r="8139" ht="15.75" customHeight="1">
      <c r="A8139" s="2">
        <v>45774.0</v>
      </c>
      <c r="B8139" s="3" t="s">
        <v>57</v>
      </c>
      <c r="C8139" s="3" t="s">
        <v>58</v>
      </c>
      <c r="D8139" s="3" t="s">
        <v>38</v>
      </c>
      <c r="E8139" s="3" t="s">
        <v>59</v>
      </c>
      <c r="F8139" s="3" t="s">
        <v>15138</v>
      </c>
      <c r="G8139" s="3" t="s">
        <v>15139</v>
      </c>
      <c r="H8139" s="3"/>
    </row>
    <row r="8140" ht="15.75" customHeight="1">
      <c r="A8140" s="2">
        <v>45774.0</v>
      </c>
      <c r="B8140" s="3" t="s">
        <v>57</v>
      </c>
      <c r="C8140" s="3" t="s">
        <v>85</v>
      </c>
      <c r="D8140" s="3" t="s">
        <v>63</v>
      </c>
      <c r="E8140" s="3" t="s">
        <v>59</v>
      </c>
      <c r="F8140" s="3" t="s">
        <v>15140</v>
      </c>
      <c r="G8140" s="3" t="s">
        <v>15141</v>
      </c>
      <c r="H8140" s="3"/>
    </row>
    <row r="8141" ht="15.75" customHeight="1">
      <c r="A8141" s="2">
        <v>45774.0</v>
      </c>
      <c r="B8141" s="3" t="s">
        <v>57</v>
      </c>
      <c r="C8141" s="3" t="s">
        <v>85</v>
      </c>
      <c r="D8141" s="3" t="s">
        <v>19</v>
      </c>
      <c r="E8141" s="3" t="s">
        <v>59</v>
      </c>
      <c r="F8141" s="3" t="s">
        <v>15142</v>
      </c>
      <c r="G8141" s="3" t="s">
        <v>15143</v>
      </c>
      <c r="H8141" s="3"/>
    </row>
    <row r="8142" ht="15.75" customHeight="1">
      <c r="A8142" s="2">
        <v>45774.0</v>
      </c>
      <c r="B8142" s="3" t="s">
        <v>13</v>
      </c>
      <c r="C8142" s="3" t="s">
        <v>14</v>
      </c>
      <c r="D8142" s="3" t="s">
        <v>68</v>
      </c>
      <c r="E8142" s="3" t="s">
        <v>59</v>
      </c>
      <c r="F8142" s="3" t="s">
        <v>15144</v>
      </c>
      <c r="G8142" s="3" t="s">
        <v>15145</v>
      </c>
      <c r="H8142" s="3"/>
    </row>
    <row r="8143" ht="15.75" customHeight="1">
      <c r="A8143" s="2">
        <v>45774.0</v>
      </c>
      <c r="B8143" s="3" t="s">
        <v>57</v>
      </c>
      <c r="C8143" s="3" t="s">
        <v>85</v>
      </c>
      <c r="D8143" s="3" t="s">
        <v>26</v>
      </c>
      <c r="E8143" s="3" t="s">
        <v>59</v>
      </c>
      <c r="F8143" s="3" t="s">
        <v>15146</v>
      </c>
      <c r="G8143" s="3" t="s">
        <v>15147</v>
      </c>
      <c r="H8143" s="3"/>
    </row>
    <row r="8144" ht="15.75" customHeight="1">
      <c r="A8144" s="2">
        <v>45774.0</v>
      </c>
      <c r="B8144" s="3" t="s">
        <v>57</v>
      </c>
      <c r="C8144" s="3" t="s">
        <v>80</v>
      </c>
      <c r="D8144" s="3" t="s">
        <v>9</v>
      </c>
      <c r="E8144" s="3" t="s">
        <v>59</v>
      </c>
      <c r="F8144" s="3" t="s">
        <v>13526</v>
      </c>
      <c r="G8144" s="3" t="s">
        <v>15148</v>
      </c>
      <c r="H8144" s="3"/>
    </row>
    <row r="8145" ht="15.75" customHeight="1">
      <c r="A8145" s="2">
        <v>45774.0</v>
      </c>
      <c r="B8145" s="3" t="s">
        <v>57</v>
      </c>
      <c r="C8145" s="3" t="s">
        <v>80</v>
      </c>
      <c r="D8145" s="3" t="s">
        <v>19</v>
      </c>
      <c r="E8145" s="3" t="s">
        <v>59</v>
      </c>
      <c r="F8145" s="3" t="s">
        <v>15149</v>
      </c>
      <c r="G8145" s="3" t="s">
        <v>15150</v>
      </c>
      <c r="H8145" s="3"/>
    </row>
    <row r="8146" ht="15.75" customHeight="1">
      <c r="A8146" s="2">
        <v>45774.0</v>
      </c>
      <c r="B8146" s="3" t="s">
        <v>57</v>
      </c>
      <c r="C8146" s="3" t="s">
        <v>71</v>
      </c>
      <c r="D8146" s="3" t="s">
        <v>34</v>
      </c>
      <c r="E8146" s="3" t="s">
        <v>20</v>
      </c>
      <c r="F8146" s="3" t="s">
        <v>15151</v>
      </c>
      <c r="G8146" s="3" t="s">
        <v>2438</v>
      </c>
      <c r="H8146" s="3"/>
    </row>
    <row r="8147" ht="15.75" customHeight="1">
      <c r="A8147" s="2">
        <v>45774.0</v>
      </c>
      <c r="B8147" s="3" t="s">
        <v>57</v>
      </c>
      <c r="C8147" s="3" t="s">
        <v>71</v>
      </c>
      <c r="D8147" s="3" t="s">
        <v>23</v>
      </c>
      <c r="E8147" s="3" t="s">
        <v>59</v>
      </c>
      <c r="F8147" s="3" t="s">
        <v>1330</v>
      </c>
      <c r="G8147" s="3" t="s">
        <v>15152</v>
      </c>
      <c r="H8147" s="3"/>
    </row>
    <row r="8148" ht="15.75" customHeight="1">
      <c r="A8148" s="2">
        <v>45774.0</v>
      </c>
      <c r="B8148" s="3" t="s">
        <v>57</v>
      </c>
      <c r="C8148" s="3" t="s">
        <v>71</v>
      </c>
      <c r="D8148" s="3" t="s">
        <v>19</v>
      </c>
      <c r="E8148" s="3" t="s">
        <v>59</v>
      </c>
      <c r="F8148" s="3" t="s">
        <v>15153</v>
      </c>
      <c r="G8148" s="3" t="s">
        <v>15154</v>
      </c>
      <c r="H8148" s="3"/>
    </row>
    <row r="8149" ht="15.75" customHeight="1">
      <c r="A8149" s="2">
        <v>45774.0</v>
      </c>
      <c r="B8149" s="3" t="s">
        <v>57</v>
      </c>
      <c r="C8149" s="4" t="s">
        <v>62</v>
      </c>
      <c r="D8149" s="3" t="s">
        <v>23</v>
      </c>
      <c r="E8149" s="3" t="s">
        <v>59</v>
      </c>
      <c r="F8149" s="3" t="s">
        <v>15155</v>
      </c>
      <c r="G8149" s="3" t="s">
        <v>15156</v>
      </c>
      <c r="H8149" s="3"/>
    </row>
    <row r="8150" ht="15.75" customHeight="1">
      <c r="A8150" s="2">
        <v>45774.0</v>
      </c>
      <c r="B8150" s="3" t="s">
        <v>57</v>
      </c>
      <c r="C8150" s="4" t="s">
        <v>62</v>
      </c>
      <c r="D8150" s="3" t="s">
        <v>63</v>
      </c>
      <c r="E8150" s="3" t="s">
        <v>59</v>
      </c>
      <c r="F8150" s="3" t="s">
        <v>15157</v>
      </c>
      <c r="G8150" s="3" t="s">
        <v>15158</v>
      </c>
      <c r="H8150" s="3"/>
    </row>
    <row r="8151" ht="15.75" customHeight="1">
      <c r="A8151" s="2">
        <v>45774.0</v>
      </c>
      <c r="B8151" s="3" t="s">
        <v>57</v>
      </c>
      <c r="C8151" s="4" t="s">
        <v>62</v>
      </c>
      <c r="D8151" s="3" t="s">
        <v>9</v>
      </c>
      <c r="E8151" s="3" t="s">
        <v>20</v>
      </c>
      <c r="F8151" s="3" t="s">
        <v>15159</v>
      </c>
      <c r="G8151" s="3" t="s">
        <v>15160</v>
      </c>
      <c r="H8151" s="3"/>
    </row>
    <row r="8152" ht="15.75" customHeight="1">
      <c r="A8152" s="2">
        <v>45774.0</v>
      </c>
      <c r="B8152" s="3" t="s">
        <v>57</v>
      </c>
      <c r="C8152" s="4" t="s">
        <v>62</v>
      </c>
      <c r="D8152" s="3" t="s">
        <v>34</v>
      </c>
      <c r="E8152" s="3" t="s">
        <v>59</v>
      </c>
      <c r="F8152" s="3" t="s">
        <v>9361</v>
      </c>
      <c r="G8152" s="3" t="s">
        <v>15161</v>
      </c>
      <c r="H8152" s="3"/>
    </row>
    <row r="8153" ht="15.75" customHeight="1">
      <c r="A8153" s="2">
        <v>45774.0</v>
      </c>
      <c r="B8153" s="3" t="s">
        <v>57</v>
      </c>
      <c r="C8153" s="4" t="s">
        <v>62</v>
      </c>
      <c r="D8153" s="3" t="s">
        <v>63</v>
      </c>
      <c r="E8153" s="3" t="s">
        <v>59</v>
      </c>
      <c r="F8153" s="3" t="s">
        <v>15162</v>
      </c>
      <c r="G8153" s="3" t="s">
        <v>15163</v>
      </c>
      <c r="H8153" s="3"/>
    </row>
    <row r="8154" ht="15.75" customHeight="1">
      <c r="A8154" s="2">
        <v>45774.0</v>
      </c>
      <c r="B8154" s="3" t="s">
        <v>57</v>
      </c>
      <c r="C8154" s="3" t="s">
        <v>58</v>
      </c>
      <c r="D8154" s="3" t="s">
        <v>34</v>
      </c>
      <c r="E8154" s="3" t="s">
        <v>59</v>
      </c>
      <c r="F8154" s="3" t="s">
        <v>15164</v>
      </c>
      <c r="G8154" s="3" t="s">
        <v>15165</v>
      </c>
      <c r="H8154" s="3"/>
    </row>
    <row r="8155" ht="15.75" customHeight="1">
      <c r="A8155" s="2">
        <v>45774.0</v>
      </c>
      <c r="B8155" s="3" t="s">
        <v>13</v>
      </c>
      <c r="C8155" s="3" t="s">
        <v>169</v>
      </c>
      <c r="D8155" s="3" t="s">
        <v>34</v>
      </c>
      <c r="E8155" s="3" t="s">
        <v>20</v>
      </c>
      <c r="F8155" s="3" t="s">
        <v>2439</v>
      </c>
      <c r="G8155" s="3" t="s">
        <v>15166</v>
      </c>
      <c r="H8155" s="3"/>
    </row>
    <row r="8156" ht="15.75" customHeight="1">
      <c r="A8156" s="2">
        <v>45774.0</v>
      </c>
      <c r="B8156" s="3" t="s">
        <v>13</v>
      </c>
      <c r="C8156" s="3" t="s">
        <v>14</v>
      </c>
      <c r="D8156" s="3" t="s">
        <v>34</v>
      </c>
      <c r="E8156" s="3" t="s">
        <v>20</v>
      </c>
      <c r="F8156" s="3" t="s">
        <v>15167</v>
      </c>
      <c r="G8156" s="3" t="s">
        <v>15168</v>
      </c>
      <c r="H8156" s="3"/>
    </row>
    <row r="8157" ht="15.75" customHeight="1">
      <c r="A8157" s="2">
        <v>45774.0</v>
      </c>
      <c r="B8157" s="3" t="s">
        <v>57</v>
      </c>
      <c r="C8157" s="3" t="s">
        <v>85</v>
      </c>
      <c r="D8157" s="3" t="s">
        <v>26</v>
      </c>
      <c r="E8157" s="3" t="s">
        <v>59</v>
      </c>
      <c r="F8157" s="3" t="s">
        <v>14409</v>
      </c>
      <c r="G8157" s="3" t="s">
        <v>15169</v>
      </c>
      <c r="H8157" s="3"/>
    </row>
    <row r="8158" ht="15.75" customHeight="1">
      <c r="A8158" s="2">
        <v>45774.0</v>
      </c>
      <c r="B8158" s="3" t="s">
        <v>92</v>
      </c>
      <c r="C8158" s="3" t="s">
        <v>93</v>
      </c>
      <c r="D8158" s="3" t="s">
        <v>38</v>
      </c>
      <c r="E8158" s="3" t="s">
        <v>20</v>
      </c>
      <c r="F8158" s="3" t="s">
        <v>8742</v>
      </c>
      <c r="G8158" s="3" t="s">
        <v>5803</v>
      </c>
      <c r="H8158" s="3"/>
    </row>
    <row r="8159" ht="15.75" customHeight="1">
      <c r="A8159" s="2">
        <v>45774.0</v>
      </c>
      <c r="B8159" s="3" t="s">
        <v>7</v>
      </c>
      <c r="C8159" s="3" t="s">
        <v>131</v>
      </c>
      <c r="D8159" s="3" t="s">
        <v>34</v>
      </c>
      <c r="E8159" s="3" t="s">
        <v>101</v>
      </c>
      <c r="F8159" s="3" t="s">
        <v>15170</v>
      </c>
      <c r="G8159" s="3" t="s">
        <v>15171</v>
      </c>
      <c r="H8159" s="3"/>
    </row>
    <row r="8160" ht="15.75" customHeight="1">
      <c r="A8160" s="2">
        <v>45774.0</v>
      </c>
      <c r="B8160" s="3" t="s">
        <v>7</v>
      </c>
      <c r="C8160" s="3" t="s">
        <v>126</v>
      </c>
      <c r="D8160" s="3" t="s">
        <v>19</v>
      </c>
      <c r="E8160" s="3" t="s">
        <v>20</v>
      </c>
      <c r="F8160" s="3" t="s">
        <v>15172</v>
      </c>
      <c r="G8160" s="3" t="s">
        <v>15173</v>
      </c>
      <c r="H8160" s="3"/>
    </row>
    <row r="8161" ht="15.75" customHeight="1">
      <c r="A8161" s="2">
        <v>45774.0</v>
      </c>
      <c r="B8161" s="3" t="s">
        <v>7</v>
      </c>
      <c r="C8161" s="3" t="s">
        <v>126</v>
      </c>
      <c r="D8161" s="3" t="s">
        <v>9</v>
      </c>
      <c r="E8161" s="3" t="s">
        <v>101</v>
      </c>
      <c r="F8161" s="3" t="s">
        <v>15174</v>
      </c>
      <c r="G8161" s="3" t="s">
        <v>15175</v>
      </c>
      <c r="H8161" s="3"/>
    </row>
    <row r="8162" ht="15.75" customHeight="1">
      <c r="A8162" s="2">
        <v>45774.0</v>
      </c>
      <c r="B8162" s="3" t="s">
        <v>7</v>
      </c>
      <c r="C8162" s="3" t="s">
        <v>126</v>
      </c>
      <c r="D8162" s="3" t="s">
        <v>19</v>
      </c>
      <c r="E8162" s="3" t="s">
        <v>20</v>
      </c>
      <c r="F8162" s="3" t="s">
        <v>15176</v>
      </c>
      <c r="G8162" s="3" t="s">
        <v>15177</v>
      </c>
      <c r="H8162" s="3"/>
    </row>
    <row r="8163" ht="15.75" customHeight="1">
      <c r="A8163" s="2">
        <v>45774.0</v>
      </c>
      <c r="B8163" s="3" t="s">
        <v>7</v>
      </c>
      <c r="C8163" s="3" t="s">
        <v>118</v>
      </c>
      <c r="D8163" s="3" t="s">
        <v>9</v>
      </c>
      <c r="E8163" s="3" t="s">
        <v>101</v>
      </c>
      <c r="F8163" s="3" t="s">
        <v>15178</v>
      </c>
      <c r="G8163" s="3" t="s">
        <v>15179</v>
      </c>
      <c r="H8163" s="3"/>
    </row>
    <row r="8164" ht="15.75" customHeight="1">
      <c r="A8164" s="2">
        <v>45774.0</v>
      </c>
      <c r="B8164" s="3" t="s">
        <v>7</v>
      </c>
      <c r="C8164" s="3" t="s">
        <v>118</v>
      </c>
      <c r="D8164" s="3" t="s">
        <v>38</v>
      </c>
      <c r="E8164" s="3" t="s">
        <v>20</v>
      </c>
      <c r="F8164" s="3" t="s">
        <v>15180</v>
      </c>
      <c r="G8164" s="3" t="s">
        <v>15181</v>
      </c>
      <c r="H8164" s="3"/>
    </row>
    <row r="8165" ht="15.75" customHeight="1">
      <c r="A8165" s="2">
        <v>45774.0</v>
      </c>
      <c r="B8165" s="3" t="s">
        <v>7</v>
      </c>
      <c r="C8165" s="3" t="s">
        <v>118</v>
      </c>
      <c r="D8165" s="3" t="s">
        <v>34</v>
      </c>
      <c r="E8165" s="3" t="s">
        <v>101</v>
      </c>
      <c r="F8165" s="3" t="s">
        <v>15182</v>
      </c>
      <c r="G8165" s="3" t="s">
        <v>15183</v>
      </c>
      <c r="H8165" s="3"/>
    </row>
    <row r="8166" ht="15.75" customHeight="1">
      <c r="A8166" s="2">
        <v>45774.0</v>
      </c>
      <c r="B8166" s="3" t="s">
        <v>7</v>
      </c>
      <c r="C8166" s="3" t="s">
        <v>118</v>
      </c>
      <c r="D8166" s="3" t="s">
        <v>23</v>
      </c>
      <c r="E8166" s="3" t="s">
        <v>20</v>
      </c>
      <c r="F8166" s="3" t="s">
        <v>15184</v>
      </c>
      <c r="G8166" s="3" t="s">
        <v>15185</v>
      </c>
      <c r="H8166" s="3"/>
    </row>
    <row r="8167" ht="15.75" customHeight="1">
      <c r="A8167" s="2">
        <v>45774.0</v>
      </c>
      <c r="B8167" s="3" t="s">
        <v>7</v>
      </c>
      <c r="C8167" s="3" t="s">
        <v>106</v>
      </c>
      <c r="D8167" s="3" t="s">
        <v>9</v>
      </c>
      <c r="E8167" s="3" t="s">
        <v>101</v>
      </c>
      <c r="F8167" s="3" t="s">
        <v>15186</v>
      </c>
      <c r="G8167" s="3" t="s">
        <v>15187</v>
      </c>
      <c r="H8167" s="3"/>
    </row>
    <row r="8168" ht="15.75" customHeight="1">
      <c r="A8168" s="2">
        <v>45774.0</v>
      </c>
      <c r="B8168" s="3" t="s">
        <v>7</v>
      </c>
      <c r="C8168" s="3" t="s">
        <v>106</v>
      </c>
      <c r="D8168" s="3" t="s">
        <v>38</v>
      </c>
      <c r="E8168" s="3" t="s">
        <v>15</v>
      </c>
      <c r="F8168" s="3" t="s">
        <v>15188</v>
      </c>
      <c r="G8168" s="3" t="s">
        <v>15189</v>
      </c>
      <c r="H8168" s="3"/>
    </row>
    <row r="8169" ht="15.75" customHeight="1">
      <c r="A8169" s="2">
        <v>45774.0</v>
      </c>
      <c r="B8169" s="3" t="s">
        <v>7</v>
      </c>
      <c r="C8169" s="3" t="s">
        <v>106</v>
      </c>
      <c r="D8169" s="3" t="s">
        <v>63</v>
      </c>
      <c r="E8169" s="3" t="s">
        <v>20</v>
      </c>
      <c r="F8169" s="3" t="s">
        <v>3015</v>
      </c>
      <c r="G8169" s="3" t="s">
        <v>15190</v>
      </c>
      <c r="H8169" s="3"/>
    </row>
    <row r="8170" ht="15.75" customHeight="1">
      <c r="A8170" s="2">
        <v>45774.0</v>
      </c>
      <c r="B8170" s="3" t="s">
        <v>7</v>
      </c>
      <c r="C8170" s="3" t="s">
        <v>8</v>
      </c>
      <c r="D8170" s="3" t="s">
        <v>23</v>
      </c>
      <c r="E8170" s="3" t="s">
        <v>20</v>
      </c>
      <c r="F8170" s="3" t="s">
        <v>15191</v>
      </c>
      <c r="G8170" s="3" t="s">
        <v>15192</v>
      </c>
      <c r="H8170" s="3"/>
    </row>
    <row r="8171" ht="15.75" customHeight="1">
      <c r="A8171" s="2">
        <v>45774.0</v>
      </c>
      <c r="B8171" s="3" t="s">
        <v>7</v>
      </c>
      <c r="C8171" s="3" t="s">
        <v>8</v>
      </c>
      <c r="D8171" s="3" t="s">
        <v>68</v>
      </c>
      <c r="E8171" s="3" t="s">
        <v>20</v>
      </c>
      <c r="F8171" s="3" t="s">
        <v>15193</v>
      </c>
      <c r="G8171" s="3" t="s">
        <v>15194</v>
      </c>
      <c r="H8171" s="3"/>
    </row>
    <row r="8172" ht="15.75" customHeight="1">
      <c r="A8172" s="2">
        <v>45774.0</v>
      </c>
      <c r="B8172" s="3" t="s">
        <v>13</v>
      </c>
      <c r="C8172" s="3" t="s">
        <v>14</v>
      </c>
      <c r="D8172" s="3" t="s">
        <v>68</v>
      </c>
      <c r="E8172" s="3" t="s">
        <v>59</v>
      </c>
      <c r="F8172" s="3" t="s">
        <v>15195</v>
      </c>
      <c r="G8172" s="3" t="s">
        <v>15196</v>
      </c>
      <c r="H8172" s="3"/>
    </row>
    <row r="8173" ht="15.75" customHeight="1">
      <c r="A8173" s="2">
        <v>45774.0</v>
      </c>
      <c r="B8173" s="3" t="s">
        <v>7</v>
      </c>
      <c r="C8173" s="3" t="s">
        <v>8</v>
      </c>
      <c r="D8173" s="3" t="s">
        <v>38</v>
      </c>
      <c r="E8173" s="3" t="s">
        <v>20</v>
      </c>
      <c r="F8173" s="3" t="s">
        <v>15197</v>
      </c>
      <c r="G8173" s="3" t="s">
        <v>6954</v>
      </c>
      <c r="H8173" s="3"/>
    </row>
    <row r="8174" ht="15.75" customHeight="1">
      <c r="A8174" s="2">
        <v>45774.0</v>
      </c>
      <c r="B8174" s="3" t="s">
        <v>7</v>
      </c>
      <c r="C8174" s="3" t="s">
        <v>131</v>
      </c>
      <c r="D8174" s="3" t="s">
        <v>34</v>
      </c>
      <c r="E8174" s="3" t="s">
        <v>15</v>
      </c>
      <c r="F8174" s="3" t="s">
        <v>15198</v>
      </c>
      <c r="G8174" s="3" t="s">
        <v>15199</v>
      </c>
      <c r="H8174" s="3"/>
    </row>
    <row r="8175" ht="15.75" customHeight="1">
      <c r="A8175" s="2">
        <v>45774.0</v>
      </c>
      <c r="B8175" s="3" t="s">
        <v>7</v>
      </c>
      <c r="C8175" s="3" t="s">
        <v>131</v>
      </c>
      <c r="D8175" s="3" t="s">
        <v>23</v>
      </c>
      <c r="E8175" s="3" t="s">
        <v>20</v>
      </c>
      <c r="F8175" s="3" t="s">
        <v>15200</v>
      </c>
      <c r="G8175" s="3" t="s">
        <v>9199</v>
      </c>
      <c r="H8175" s="3"/>
    </row>
    <row r="8176" ht="15.75" customHeight="1">
      <c r="A8176" s="2">
        <v>45774.0</v>
      </c>
      <c r="B8176" s="3" t="s">
        <v>7</v>
      </c>
      <c r="C8176" s="3" t="s">
        <v>8</v>
      </c>
      <c r="D8176" s="3" t="s">
        <v>34</v>
      </c>
      <c r="E8176" s="3" t="s">
        <v>101</v>
      </c>
      <c r="F8176" s="3" t="s">
        <v>15201</v>
      </c>
      <c r="G8176" s="3" t="s">
        <v>15202</v>
      </c>
      <c r="H8176" s="3"/>
    </row>
    <row r="8177" ht="15.75" customHeight="1">
      <c r="A8177" s="2">
        <v>45774.0</v>
      </c>
      <c r="B8177" s="3" t="s">
        <v>92</v>
      </c>
      <c r="C8177" s="3" t="s">
        <v>158</v>
      </c>
      <c r="D8177" s="3" t="s">
        <v>26</v>
      </c>
      <c r="E8177" s="3" t="s">
        <v>20</v>
      </c>
      <c r="F8177" s="3" t="s">
        <v>15203</v>
      </c>
      <c r="G8177" s="3" t="s">
        <v>12289</v>
      </c>
      <c r="H8177" s="3"/>
    </row>
    <row r="8178" ht="15.75" customHeight="1">
      <c r="A8178" s="2">
        <v>45774.0</v>
      </c>
      <c r="B8178" s="3" t="s">
        <v>92</v>
      </c>
      <c r="C8178" s="3" t="s">
        <v>158</v>
      </c>
      <c r="D8178" s="3" t="s">
        <v>26</v>
      </c>
      <c r="E8178" s="3" t="s">
        <v>20</v>
      </c>
      <c r="F8178" s="3" t="s">
        <v>15204</v>
      </c>
      <c r="G8178" s="3" t="s">
        <v>15205</v>
      </c>
      <c r="H8178" s="3"/>
    </row>
    <row r="8179" ht="15.75" customHeight="1">
      <c r="A8179" s="2">
        <v>45774.0</v>
      </c>
      <c r="B8179" s="3" t="s">
        <v>92</v>
      </c>
      <c r="C8179" s="3" t="s">
        <v>93</v>
      </c>
      <c r="D8179" s="3" t="s">
        <v>9</v>
      </c>
      <c r="E8179" s="3" t="s">
        <v>15</v>
      </c>
      <c r="F8179" s="3" t="s">
        <v>15206</v>
      </c>
      <c r="G8179" s="3" t="s">
        <v>15207</v>
      </c>
      <c r="H8179" s="3"/>
    </row>
    <row r="8180" ht="15.75" customHeight="1">
      <c r="A8180" s="2">
        <v>45774.0</v>
      </c>
      <c r="B8180" s="3" t="s">
        <v>92</v>
      </c>
      <c r="C8180" s="3" t="s">
        <v>93</v>
      </c>
      <c r="D8180" s="3" t="s">
        <v>23</v>
      </c>
      <c r="E8180" s="3" t="s">
        <v>59</v>
      </c>
      <c r="F8180" s="3" t="s">
        <v>15208</v>
      </c>
      <c r="G8180" s="3" t="s">
        <v>15209</v>
      </c>
      <c r="H8180" s="3"/>
    </row>
    <row r="8181" ht="15.75" customHeight="1">
      <c r="A8181" s="2">
        <v>45774.0</v>
      </c>
      <c r="B8181" s="3" t="s">
        <v>92</v>
      </c>
      <c r="C8181" s="3" t="s">
        <v>93</v>
      </c>
      <c r="D8181" s="3" t="s">
        <v>19</v>
      </c>
      <c r="E8181" s="3" t="s">
        <v>59</v>
      </c>
      <c r="F8181" s="3" t="s">
        <v>15210</v>
      </c>
      <c r="G8181" s="3" t="s">
        <v>15211</v>
      </c>
      <c r="H8181" s="3"/>
    </row>
    <row r="8182" ht="15.75" customHeight="1">
      <c r="A8182" s="2">
        <v>45774.0</v>
      </c>
      <c r="B8182" s="3" t="s">
        <v>92</v>
      </c>
      <c r="C8182" s="3" t="s">
        <v>98</v>
      </c>
      <c r="D8182" s="3" t="s">
        <v>63</v>
      </c>
      <c r="E8182" s="3" t="s">
        <v>59</v>
      </c>
      <c r="F8182" s="3" t="s">
        <v>15212</v>
      </c>
      <c r="G8182" s="3" t="s">
        <v>15213</v>
      </c>
      <c r="H8182" s="3"/>
    </row>
    <row r="8183" ht="15.75" customHeight="1">
      <c r="A8183" s="2">
        <v>45774.0</v>
      </c>
      <c r="B8183" s="3" t="s">
        <v>92</v>
      </c>
      <c r="C8183" s="3" t="s">
        <v>98</v>
      </c>
      <c r="D8183" s="3" t="s">
        <v>34</v>
      </c>
      <c r="E8183" s="3" t="s">
        <v>15</v>
      </c>
      <c r="F8183" s="3" t="s">
        <v>15214</v>
      </c>
      <c r="G8183" s="3" t="s">
        <v>15215</v>
      </c>
      <c r="H8183" s="3"/>
    </row>
    <row r="8184" ht="15.75" customHeight="1">
      <c r="A8184" s="2">
        <v>45774.0</v>
      </c>
      <c r="B8184" s="3" t="s">
        <v>92</v>
      </c>
      <c r="C8184" s="3" t="s">
        <v>98</v>
      </c>
      <c r="D8184" s="3" t="s">
        <v>68</v>
      </c>
      <c r="E8184" s="3" t="s">
        <v>59</v>
      </c>
      <c r="F8184" s="3" t="s">
        <v>15216</v>
      </c>
      <c r="G8184" s="3" t="s">
        <v>9263</v>
      </c>
      <c r="H8184" s="3"/>
    </row>
    <row r="8185" ht="15.75" customHeight="1">
      <c r="A8185" s="2">
        <v>45774.0</v>
      </c>
      <c r="B8185" s="3" t="s">
        <v>92</v>
      </c>
      <c r="C8185" s="3" t="s">
        <v>93</v>
      </c>
      <c r="D8185" s="3" t="s">
        <v>23</v>
      </c>
      <c r="E8185" s="3" t="s">
        <v>59</v>
      </c>
      <c r="F8185" s="3" t="s">
        <v>15217</v>
      </c>
      <c r="G8185" s="3" t="s">
        <v>15218</v>
      </c>
      <c r="H8185" s="3"/>
    </row>
    <row r="8186" ht="15.75" customHeight="1">
      <c r="A8186" s="2">
        <v>45774.0</v>
      </c>
      <c r="B8186" s="3" t="s">
        <v>92</v>
      </c>
      <c r="C8186" s="3" t="s">
        <v>144</v>
      </c>
      <c r="D8186" s="3" t="s">
        <v>23</v>
      </c>
      <c r="E8186" s="3" t="s">
        <v>20</v>
      </c>
      <c r="F8186" s="3" t="s">
        <v>15219</v>
      </c>
      <c r="G8186" s="3" t="s">
        <v>15220</v>
      </c>
      <c r="H8186" s="3"/>
    </row>
    <row r="8187" ht="15.75" customHeight="1">
      <c r="A8187" s="2">
        <v>45774.0</v>
      </c>
      <c r="B8187" s="3" t="s">
        <v>92</v>
      </c>
      <c r="C8187" s="3" t="s">
        <v>144</v>
      </c>
      <c r="D8187" s="3" t="s">
        <v>38</v>
      </c>
      <c r="E8187" s="3" t="s">
        <v>20</v>
      </c>
      <c r="F8187" s="3" t="s">
        <v>6831</v>
      </c>
      <c r="G8187" s="3" t="s">
        <v>15221</v>
      </c>
      <c r="H8187" s="3"/>
    </row>
    <row r="8188" ht="15.75" customHeight="1">
      <c r="A8188" s="2">
        <v>45774.0</v>
      </c>
      <c r="B8188" s="3" t="s">
        <v>92</v>
      </c>
      <c r="C8188" s="3" t="s">
        <v>144</v>
      </c>
      <c r="D8188" s="3" t="s">
        <v>38</v>
      </c>
      <c r="E8188" s="3" t="s">
        <v>20</v>
      </c>
      <c r="F8188" s="3" t="s">
        <v>15222</v>
      </c>
      <c r="G8188" s="3" t="s">
        <v>15223</v>
      </c>
      <c r="H8188" s="3"/>
    </row>
    <row r="8189" ht="15.75" customHeight="1">
      <c r="A8189" s="2">
        <v>45774.0</v>
      </c>
      <c r="B8189" s="3" t="s">
        <v>92</v>
      </c>
      <c r="C8189" s="4" t="s">
        <v>149</v>
      </c>
      <c r="D8189" s="3" t="s">
        <v>34</v>
      </c>
      <c r="E8189" s="3" t="s">
        <v>20</v>
      </c>
      <c r="F8189" s="3" t="s">
        <v>15224</v>
      </c>
      <c r="G8189" s="3" t="s">
        <v>15225</v>
      </c>
      <c r="H8189" s="3"/>
    </row>
    <row r="8190" ht="15.75" customHeight="1">
      <c r="A8190" s="2">
        <v>45774.0</v>
      </c>
      <c r="B8190" s="3" t="s">
        <v>92</v>
      </c>
      <c r="C8190" s="4" t="s">
        <v>149</v>
      </c>
      <c r="D8190" s="3" t="s">
        <v>68</v>
      </c>
      <c r="E8190" s="3" t="s">
        <v>59</v>
      </c>
      <c r="F8190" s="3" t="s">
        <v>15226</v>
      </c>
      <c r="G8190" s="3" t="s">
        <v>15227</v>
      </c>
      <c r="H8190" s="3"/>
    </row>
    <row r="8191" ht="15.75" customHeight="1">
      <c r="A8191" s="2">
        <v>45774.0</v>
      </c>
      <c r="B8191" s="3" t="s">
        <v>92</v>
      </c>
      <c r="C8191" s="4" t="s">
        <v>149</v>
      </c>
      <c r="D8191" s="3" t="s">
        <v>68</v>
      </c>
      <c r="E8191" s="3" t="s">
        <v>59</v>
      </c>
      <c r="F8191" s="3" t="s">
        <v>15228</v>
      </c>
      <c r="G8191" s="3" t="s">
        <v>15229</v>
      </c>
      <c r="H8191" s="3"/>
    </row>
    <row r="8192" ht="15.75" customHeight="1">
      <c r="A8192" s="2">
        <v>45774.0</v>
      </c>
      <c r="B8192" s="3" t="s">
        <v>92</v>
      </c>
      <c r="C8192" s="3" t="s">
        <v>144</v>
      </c>
      <c r="D8192" s="3" t="s">
        <v>26</v>
      </c>
      <c r="E8192" s="3" t="s">
        <v>20</v>
      </c>
      <c r="F8192" s="3" t="s">
        <v>2172</v>
      </c>
      <c r="G8192" s="3" t="s">
        <v>15230</v>
      </c>
      <c r="H8192" s="3"/>
    </row>
    <row r="8193" ht="15.75" customHeight="1">
      <c r="A8193" s="2">
        <v>45774.0</v>
      </c>
      <c r="B8193" s="3" t="s">
        <v>92</v>
      </c>
      <c r="C8193" s="4" t="s">
        <v>149</v>
      </c>
      <c r="D8193" s="3" t="s">
        <v>68</v>
      </c>
      <c r="E8193" s="3" t="s">
        <v>59</v>
      </c>
      <c r="F8193" s="3" t="s">
        <v>3423</v>
      </c>
      <c r="G8193" s="3" t="s">
        <v>15231</v>
      </c>
      <c r="H8193" s="3"/>
    </row>
    <row r="8194" ht="15.75" customHeight="1">
      <c r="A8194" s="2">
        <v>45775.0</v>
      </c>
      <c r="B8194" s="3" t="s">
        <v>13</v>
      </c>
      <c r="C8194" s="3" t="s">
        <v>37</v>
      </c>
      <c r="D8194" s="3" t="s">
        <v>19</v>
      </c>
      <c r="E8194" s="3" t="s">
        <v>59</v>
      </c>
      <c r="F8194" s="3" t="s">
        <v>15232</v>
      </c>
      <c r="G8194" s="3" t="s">
        <v>15233</v>
      </c>
      <c r="H8194" s="3"/>
    </row>
    <row r="8195" ht="15.75" customHeight="1">
      <c r="A8195" s="2">
        <v>45775.0</v>
      </c>
      <c r="B8195" s="3" t="s">
        <v>13</v>
      </c>
      <c r="C8195" s="3" t="s">
        <v>37</v>
      </c>
      <c r="D8195" s="3" t="s">
        <v>26</v>
      </c>
      <c r="E8195" s="3" t="s">
        <v>20</v>
      </c>
      <c r="F8195" s="3" t="s">
        <v>15234</v>
      </c>
      <c r="G8195" s="3" t="s">
        <v>15235</v>
      </c>
      <c r="H8195" s="3"/>
    </row>
    <row r="8196" ht="15.75" customHeight="1">
      <c r="A8196" s="2">
        <v>45775.0</v>
      </c>
      <c r="B8196" s="3" t="s">
        <v>13</v>
      </c>
      <c r="C8196" s="3" t="s">
        <v>37</v>
      </c>
      <c r="D8196" s="3" t="s">
        <v>9</v>
      </c>
      <c r="E8196" s="3" t="s">
        <v>20</v>
      </c>
      <c r="F8196" s="3" t="s">
        <v>15236</v>
      </c>
      <c r="G8196" s="3" t="s">
        <v>15237</v>
      </c>
      <c r="H8196" s="3"/>
    </row>
    <row r="8197" ht="15.75" customHeight="1">
      <c r="A8197" s="2">
        <v>45775.0</v>
      </c>
      <c r="B8197" s="3" t="s">
        <v>13</v>
      </c>
      <c r="C8197" s="3" t="s">
        <v>29</v>
      </c>
      <c r="D8197" s="3" t="s">
        <v>38</v>
      </c>
      <c r="E8197" s="3" t="s">
        <v>59</v>
      </c>
      <c r="F8197" s="3" t="s">
        <v>15238</v>
      </c>
      <c r="G8197" s="3" t="s">
        <v>15239</v>
      </c>
      <c r="H8197" s="3"/>
    </row>
    <row r="8198" ht="15.75" customHeight="1">
      <c r="A8198" s="2">
        <v>45775.0</v>
      </c>
      <c r="B8198" s="3" t="s">
        <v>13</v>
      </c>
      <c r="C8198" s="3" t="s">
        <v>29</v>
      </c>
      <c r="D8198" s="3" t="s">
        <v>19</v>
      </c>
      <c r="E8198" s="3" t="s">
        <v>20</v>
      </c>
      <c r="F8198" s="3" t="s">
        <v>15240</v>
      </c>
      <c r="G8198" s="3" t="s">
        <v>15241</v>
      </c>
      <c r="H8198" s="3"/>
    </row>
    <row r="8199" ht="15.75" customHeight="1">
      <c r="A8199" s="2">
        <v>45775.0</v>
      </c>
      <c r="B8199" s="3" t="s">
        <v>13</v>
      </c>
      <c r="C8199" s="3" t="s">
        <v>14</v>
      </c>
      <c r="D8199" s="3" t="s">
        <v>34</v>
      </c>
      <c r="E8199" s="3" t="s">
        <v>20</v>
      </c>
      <c r="F8199" s="3" t="s">
        <v>3881</v>
      </c>
      <c r="G8199" s="3" t="s">
        <v>2587</v>
      </c>
      <c r="H8199" s="3"/>
    </row>
    <row r="8200" ht="15.75" customHeight="1">
      <c r="A8200" s="2">
        <v>45775.0</v>
      </c>
      <c r="B8200" s="3" t="s">
        <v>13</v>
      </c>
      <c r="C8200" s="3" t="s">
        <v>18</v>
      </c>
      <c r="D8200" s="3" t="s">
        <v>9</v>
      </c>
      <c r="E8200" s="3" t="s">
        <v>20</v>
      </c>
      <c r="F8200" s="3" t="s">
        <v>15242</v>
      </c>
      <c r="G8200" s="3" t="s">
        <v>13277</v>
      </c>
      <c r="H8200" s="3"/>
    </row>
    <row r="8201" ht="15.75" customHeight="1">
      <c r="A8201" s="2">
        <v>45775.0</v>
      </c>
      <c r="B8201" s="3" t="s">
        <v>13</v>
      </c>
      <c r="C8201" s="3" t="s">
        <v>18</v>
      </c>
      <c r="D8201" s="3" t="s">
        <v>38</v>
      </c>
      <c r="E8201" s="3" t="s">
        <v>59</v>
      </c>
      <c r="F8201" s="3" t="s">
        <v>15243</v>
      </c>
      <c r="G8201" s="3" t="s">
        <v>15244</v>
      </c>
      <c r="H8201" s="3"/>
    </row>
    <row r="8202" ht="15.75" customHeight="1">
      <c r="A8202" s="2">
        <v>45775.0</v>
      </c>
      <c r="B8202" s="3" t="s">
        <v>13</v>
      </c>
      <c r="C8202" s="3" t="s">
        <v>14</v>
      </c>
      <c r="D8202" s="3" t="s">
        <v>19</v>
      </c>
      <c r="E8202" s="3" t="s">
        <v>59</v>
      </c>
      <c r="F8202" s="3" t="s">
        <v>15245</v>
      </c>
      <c r="G8202" s="3" t="s">
        <v>15246</v>
      </c>
      <c r="H8202" s="3"/>
    </row>
    <row r="8203" ht="15.75" customHeight="1">
      <c r="A8203" s="2">
        <v>45775.0</v>
      </c>
      <c r="B8203" s="3" t="s">
        <v>13</v>
      </c>
      <c r="C8203" s="3" t="s">
        <v>14</v>
      </c>
      <c r="D8203" s="3" t="s">
        <v>68</v>
      </c>
      <c r="E8203" s="3" t="s">
        <v>59</v>
      </c>
      <c r="F8203" s="3" t="s">
        <v>13061</v>
      </c>
      <c r="G8203" s="3" t="s">
        <v>15247</v>
      </c>
      <c r="H8203" s="3"/>
    </row>
    <row r="8204" ht="15.75" customHeight="1">
      <c r="A8204" s="2">
        <v>45775.0</v>
      </c>
      <c r="B8204" s="3" t="s">
        <v>13</v>
      </c>
      <c r="C8204" s="3" t="s">
        <v>14</v>
      </c>
      <c r="D8204" s="3" t="s">
        <v>38</v>
      </c>
      <c r="E8204" s="3" t="s">
        <v>20</v>
      </c>
      <c r="F8204" s="3" t="s">
        <v>15248</v>
      </c>
      <c r="G8204" s="3" t="s">
        <v>15249</v>
      </c>
      <c r="H8204" s="3"/>
    </row>
    <row r="8205" ht="15.75" customHeight="1">
      <c r="A8205" s="2">
        <v>45775.0</v>
      </c>
      <c r="B8205" s="3" t="s">
        <v>13</v>
      </c>
      <c r="C8205" s="3" t="s">
        <v>169</v>
      </c>
      <c r="D8205" s="3" t="s">
        <v>63</v>
      </c>
      <c r="E8205" s="3" t="s">
        <v>15</v>
      </c>
      <c r="F8205" s="3" t="s">
        <v>15250</v>
      </c>
      <c r="G8205" s="3" t="s">
        <v>15251</v>
      </c>
      <c r="H8205" s="3"/>
    </row>
    <row r="8206" ht="15.75" customHeight="1">
      <c r="A8206" s="2">
        <v>45775.0</v>
      </c>
      <c r="B8206" s="3" t="s">
        <v>13</v>
      </c>
      <c r="C8206" s="3" t="s">
        <v>29</v>
      </c>
      <c r="D8206" s="3" t="s">
        <v>23</v>
      </c>
      <c r="E8206" s="3" t="s">
        <v>59</v>
      </c>
      <c r="F8206" s="3" t="s">
        <v>15252</v>
      </c>
      <c r="G8206" s="3" t="s">
        <v>15253</v>
      </c>
      <c r="H8206" s="3"/>
    </row>
    <row r="8207" ht="15.75" customHeight="1">
      <c r="A8207" s="2">
        <v>45775.0</v>
      </c>
      <c r="B8207" s="3" t="s">
        <v>13</v>
      </c>
      <c r="C8207" s="3" t="s">
        <v>169</v>
      </c>
      <c r="D8207" s="3" t="s">
        <v>23</v>
      </c>
      <c r="E8207" s="3" t="s">
        <v>59</v>
      </c>
      <c r="F8207" s="3" t="s">
        <v>9237</v>
      </c>
      <c r="G8207" s="3" t="s">
        <v>15254</v>
      </c>
      <c r="H8207" s="3"/>
    </row>
    <row r="8208" ht="15.75" customHeight="1">
      <c r="A8208" s="2">
        <v>45775.0</v>
      </c>
      <c r="B8208" s="3" t="s">
        <v>57</v>
      </c>
      <c r="C8208" s="3" t="s">
        <v>80</v>
      </c>
      <c r="D8208" s="3" t="s">
        <v>34</v>
      </c>
      <c r="E8208" s="3" t="s">
        <v>20</v>
      </c>
      <c r="F8208" s="3" t="s">
        <v>7194</v>
      </c>
      <c r="G8208" s="3" t="s">
        <v>15255</v>
      </c>
      <c r="H8208" s="3"/>
    </row>
    <row r="8209" ht="15.75" customHeight="1">
      <c r="A8209" s="2">
        <v>45775.0</v>
      </c>
      <c r="B8209" s="3" t="s">
        <v>57</v>
      </c>
      <c r="C8209" s="3" t="s">
        <v>58</v>
      </c>
      <c r="D8209" s="3" t="s">
        <v>63</v>
      </c>
      <c r="E8209" s="3" t="s">
        <v>59</v>
      </c>
      <c r="F8209" s="3" t="s">
        <v>15256</v>
      </c>
      <c r="G8209" s="3" t="s">
        <v>15257</v>
      </c>
      <c r="H8209" s="3"/>
    </row>
    <row r="8210" ht="15.75" customHeight="1">
      <c r="A8210" s="2">
        <v>45775.0</v>
      </c>
      <c r="B8210" s="3" t="s">
        <v>57</v>
      </c>
      <c r="C8210" s="3" t="s">
        <v>58</v>
      </c>
      <c r="D8210" s="3" t="s">
        <v>38</v>
      </c>
      <c r="E8210" s="3" t="s">
        <v>59</v>
      </c>
      <c r="F8210" s="3" t="s">
        <v>15258</v>
      </c>
      <c r="G8210" s="3" t="s">
        <v>15259</v>
      </c>
      <c r="H8210" s="3"/>
    </row>
    <row r="8211" ht="15.75" customHeight="1">
      <c r="A8211" s="2">
        <v>45775.0</v>
      </c>
      <c r="B8211" s="3" t="s">
        <v>57</v>
      </c>
      <c r="C8211" s="4" t="s">
        <v>62</v>
      </c>
      <c r="D8211" s="3" t="s">
        <v>63</v>
      </c>
      <c r="E8211" s="3" t="s">
        <v>59</v>
      </c>
      <c r="F8211" s="3" t="s">
        <v>15260</v>
      </c>
      <c r="G8211" s="3" t="s">
        <v>15261</v>
      </c>
      <c r="H8211" s="3"/>
    </row>
    <row r="8212" ht="15.75" customHeight="1">
      <c r="A8212" s="2">
        <v>45775.0</v>
      </c>
      <c r="B8212" s="3" t="s">
        <v>57</v>
      </c>
      <c r="C8212" s="4" t="s">
        <v>62</v>
      </c>
      <c r="D8212" s="3" t="s">
        <v>19</v>
      </c>
      <c r="E8212" s="3" t="s">
        <v>59</v>
      </c>
      <c r="F8212" s="3" t="s">
        <v>15262</v>
      </c>
      <c r="G8212" s="3" t="s">
        <v>15263</v>
      </c>
      <c r="H8212" s="3"/>
    </row>
    <row r="8213" ht="15.75" customHeight="1">
      <c r="A8213" s="2">
        <v>45775.0</v>
      </c>
      <c r="B8213" s="3" t="s">
        <v>57</v>
      </c>
      <c r="C8213" s="3" t="s">
        <v>71</v>
      </c>
      <c r="D8213" s="3" t="s">
        <v>19</v>
      </c>
      <c r="E8213" s="3" t="s">
        <v>59</v>
      </c>
      <c r="F8213" s="3" t="s">
        <v>15264</v>
      </c>
      <c r="G8213" s="3" t="s">
        <v>15265</v>
      </c>
      <c r="H8213" s="3"/>
    </row>
    <row r="8214" ht="15.75" customHeight="1">
      <c r="A8214" s="2">
        <v>45775.0</v>
      </c>
      <c r="B8214" s="3" t="s">
        <v>57</v>
      </c>
      <c r="C8214" s="3" t="s">
        <v>71</v>
      </c>
      <c r="D8214" s="3" t="s">
        <v>19</v>
      </c>
      <c r="E8214" s="3" t="s">
        <v>59</v>
      </c>
      <c r="F8214" s="3" t="s">
        <v>15266</v>
      </c>
      <c r="G8214" s="3" t="s">
        <v>15267</v>
      </c>
      <c r="H8214" s="3"/>
    </row>
    <row r="8215" ht="15.75" customHeight="1">
      <c r="A8215" s="2">
        <v>45775.0</v>
      </c>
      <c r="B8215" s="3" t="s">
        <v>57</v>
      </c>
      <c r="C8215" s="3" t="s">
        <v>71</v>
      </c>
      <c r="D8215" s="3" t="s">
        <v>38</v>
      </c>
      <c r="E8215" s="3" t="s">
        <v>59</v>
      </c>
      <c r="F8215" s="3" t="s">
        <v>15268</v>
      </c>
      <c r="G8215" s="3" t="s">
        <v>15269</v>
      </c>
      <c r="H8215" s="3"/>
    </row>
    <row r="8216" ht="15.75" customHeight="1">
      <c r="A8216" s="2">
        <v>45775.0</v>
      </c>
      <c r="B8216" s="3" t="s">
        <v>57</v>
      </c>
      <c r="C8216" s="3" t="s">
        <v>80</v>
      </c>
      <c r="D8216" s="3" t="s">
        <v>26</v>
      </c>
      <c r="E8216" s="3" t="s">
        <v>59</v>
      </c>
      <c r="F8216" s="3" t="s">
        <v>15270</v>
      </c>
      <c r="G8216" s="3" t="s">
        <v>13178</v>
      </c>
      <c r="H8216" s="3"/>
    </row>
    <row r="8217" ht="15.75" customHeight="1">
      <c r="A8217" s="2">
        <v>45775.0</v>
      </c>
      <c r="B8217" s="3" t="s">
        <v>57</v>
      </c>
      <c r="C8217" s="3" t="s">
        <v>80</v>
      </c>
      <c r="D8217" s="3" t="s">
        <v>38</v>
      </c>
      <c r="E8217" s="3" t="s">
        <v>59</v>
      </c>
      <c r="F8217" s="3" t="s">
        <v>8746</v>
      </c>
      <c r="G8217" s="3" t="s">
        <v>3947</v>
      </c>
      <c r="H8217" s="3"/>
    </row>
    <row r="8218" ht="15.75" customHeight="1">
      <c r="A8218" s="2">
        <v>45775.0</v>
      </c>
      <c r="B8218" s="3" t="s">
        <v>57</v>
      </c>
      <c r="C8218" s="3" t="s">
        <v>85</v>
      </c>
      <c r="D8218" s="3" t="s">
        <v>34</v>
      </c>
      <c r="E8218" s="3" t="s">
        <v>20</v>
      </c>
      <c r="F8218" s="3" t="s">
        <v>15271</v>
      </c>
      <c r="G8218" s="3" t="s">
        <v>9732</v>
      </c>
      <c r="H8218" s="3"/>
    </row>
    <row r="8219" ht="15.75" customHeight="1">
      <c r="A8219" s="2">
        <v>45775.0</v>
      </c>
      <c r="B8219" s="3" t="s">
        <v>57</v>
      </c>
      <c r="C8219" s="3" t="s">
        <v>85</v>
      </c>
      <c r="D8219" s="3" t="s">
        <v>63</v>
      </c>
      <c r="E8219" s="3" t="s">
        <v>59</v>
      </c>
      <c r="F8219" s="3" t="s">
        <v>15272</v>
      </c>
      <c r="G8219" s="3" t="s">
        <v>15273</v>
      </c>
      <c r="H8219" s="3"/>
    </row>
    <row r="8220" ht="15.75" customHeight="1">
      <c r="A8220" s="2">
        <v>45775.0</v>
      </c>
      <c r="B8220" s="3" t="s">
        <v>57</v>
      </c>
      <c r="C8220" s="3" t="s">
        <v>85</v>
      </c>
      <c r="D8220" s="3" t="s">
        <v>9</v>
      </c>
      <c r="E8220" s="3" t="s">
        <v>20</v>
      </c>
      <c r="F8220" s="3" t="s">
        <v>15274</v>
      </c>
      <c r="G8220" s="3" t="s">
        <v>15275</v>
      </c>
      <c r="H8220" s="3"/>
    </row>
    <row r="8221" ht="15.75" customHeight="1">
      <c r="A8221" s="2">
        <v>45775.0</v>
      </c>
      <c r="B8221" s="3" t="s">
        <v>57</v>
      </c>
      <c r="C8221" s="3" t="s">
        <v>85</v>
      </c>
      <c r="D8221" s="3" t="s">
        <v>68</v>
      </c>
      <c r="E8221" s="3" t="s">
        <v>59</v>
      </c>
      <c r="F8221" s="3" t="s">
        <v>11910</v>
      </c>
      <c r="G8221" s="3" t="s">
        <v>15276</v>
      </c>
      <c r="H8221" s="3"/>
    </row>
    <row r="8222" ht="15.75" customHeight="1">
      <c r="A8222" s="2">
        <v>45775.0</v>
      </c>
      <c r="B8222" s="3" t="s">
        <v>57</v>
      </c>
      <c r="C8222" s="3" t="s">
        <v>85</v>
      </c>
      <c r="D8222" s="3" t="s">
        <v>63</v>
      </c>
      <c r="E8222" s="3" t="s">
        <v>59</v>
      </c>
      <c r="F8222" s="3" t="s">
        <v>15277</v>
      </c>
      <c r="G8222" s="3" t="s">
        <v>8460</v>
      </c>
      <c r="H8222" s="3"/>
    </row>
    <row r="8223" ht="15.75" customHeight="1">
      <c r="A8223" s="2">
        <v>45775.0</v>
      </c>
      <c r="B8223" s="3" t="s">
        <v>57</v>
      </c>
      <c r="C8223" s="3" t="s">
        <v>58</v>
      </c>
      <c r="D8223" s="3" t="s">
        <v>26</v>
      </c>
      <c r="E8223" s="3" t="s">
        <v>59</v>
      </c>
      <c r="F8223" s="3" t="s">
        <v>15278</v>
      </c>
      <c r="G8223" s="3" t="s">
        <v>15279</v>
      </c>
      <c r="H8223" s="3"/>
    </row>
    <row r="8224" ht="15.75" customHeight="1">
      <c r="A8224" s="2">
        <v>45775.0</v>
      </c>
      <c r="B8224" s="3" t="s">
        <v>92</v>
      </c>
      <c r="C8224" s="3" t="s">
        <v>93</v>
      </c>
      <c r="D8224" s="3" t="s">
        <v>68</v>
      </c>
      <c r="E8224" s="3" t="s">
        <v>59</v>
      </c>
      <c r="F8224" s="3" t="s">
        <v>15280</v>
      </c>
      <c r="G8224" s="3" t="s">
        <v>15281</v>
      </c>
      <c r="H8224" s="3"/>
    </row>
    <row r="8225" ht="15.75" customHeight="1">
      <c r="A8225" s="2">
        <v>45775.0</v>
      </c>
      <c r="B8225" s="3" t="s">
        <v>92</v>
      </c>
      <c r="C8225" s="3" t="s">
        <v>93</v>
      </c>
      <c r="D8225" s="3" t="s">
        <v>68</v>
      </c>
      <c r="E8225" s="3" t="s">
        <v>20</v>
      </c>
      <c r="F8225" s="3" t="s">
        <v>14251</v>
      </c>
      <c r="G8225" s="3" t="s">
        <v>5414</v>
      </c>
      <c r="H8225" s="3"/>
    </row>
    <row r="8226" ht="15.75" customHeight="1">
      <c r="A8226" s="2">
        <v>45775.0</v>
      </c>
      <c r="B8226" s="3" t="s">
        <v>92</v>
      </c>
      <c r="C8226" s="3" t="s">
        <v>93</v>
      </c>
      <c r="D8226" s="3" t="s">
        <v>38</v>
      </c>
      <c r="E8226" s="3" t="s">
        <v>20</v>
      </c>
      <c r="F8226" s="3" t="s">
        <v>15282</v>
      </c>
      <c r="G8226" s="3" t="s">
        <v>13477</v>
      </c>
      <c r="H8226" s="3"/>
    </row>
    <row r="8227" ht="15.75" customHeight="1">
      <c r="A8227" s="2">
        <v>45775.0</v>
      </c>
      <c r="B8227" s="3" t="s">
        <v>92</v>
      </c>
      <c r="C8227" s="3" t="s">
        <v>93</v>
      </c>
      <c r="D8227" s="3" t="s">
        <v>9</v>
      </c>
      <c r="E8227" s="3" t="s">
        <v>101</v>
      </c>
      <c r="F8227" s="3" t="s">
        <v>4044</v>
      </c>
      <c r="G8227" s="3" t="s">
        <v>15283</v>
      </c>
      <c r="H8227" s="3"/>
    </row>
    <row r="8228" ht="15.75" customHeight="1">
      <c r="A8228" s="2">
        <v>45775.0</v>
      </c>
      <c r="B8228" s="3" t="s">
        <v>7</v>
      </c>
      <c r="C8228" s="3" t="s">
        <v>8</v>
      </c>
      <c r="D8228" s="3" t="s">
        <v>26</v>
      </c>
      <c r="E8228" s="3" t="s">
        <v>109</v>
      </c>
      <c r="F8228" s="3" t="s">
        <v>15284</v>
      </c>
      <c r="G8228" s="3" t="s">
        <v>15285</v>
      </c>
      <c r="H8228" s="3"/>
    </row>
    <row r="8229" ht="15.75" customHeight="1">
      <c r="A8229" s="2">
        <v>45775.0</v>
      </c>
      <c r="B8229" s="3" t="s">
        <v>7</v>
      </c>
      <c r="C8229" s="3" t="s">
        <v>8</v>
      </c>
      <c r="D8229" s="3" t="s">
        <v>34</v>
      </c>
      <c r="E8229" s="3" t="s">
        <v>109</v>
      </c>
      <c r="F8229" s="3" t="s">
        <v>15286</v>
      </c>
      <c r="G8229" s="3" t="s">
        <v>15287</v>
      </c>
      <c r="H8229" s="3"/>
    </row>
    <row r="8230" ht="15.75" customHeight="1">
      <c r="A8230" s="2">
        <v>45775.0</v>
      </c>
      <c r="B8230" s="3" t="s">
        <v>7</v>
      </c>
      <c r="C8230" s="3" t="s">
        <v>8</v>
      </c>
      <c r="D8230" s="3" t="s">
        <v>19</v>
      </c>
      <c r="E8230" s="3" t="s">
        <v>20</v>
      </c>
      <c r="F8230" s="3" t="s">
        <v>15288</v>
      </c>
      <c r="G8230" s="3" t="s">
        <v>15289</v>
      </c>
      <c r="H8230" s="3"/>
    </row>
    <row r="8231" ht="15.75" customHeight="1">
      <c r="A8231" s="2">
        <v>45775.0</v>
      </c>
      <c r="B8231" s="3" t="s">
        <v>7</v>
      </c>
      <c r="C8231" s="3" t="s">
        <v>106</v>
      </c>
      <c r="D8231" s="3" t="s">
        <v>34</v>
      </c>
      <c r="E8231" s="3" t="s">
        <v>101</v>
      </c>
      <c r="F8231" s="3" t="s">
        <v>15290</v>
      </c>
      <c r="G8231" s="3" t="s">
        <v>10456</v>
      </c>
      <c r="H8231" s="3"/>
    </row>
    <row r="8232" ht="15.75" customHeight="1">
      <c r="A8232" s="2">
        <v>45775.0</v>
      </c>
      <c r="B8232" s="3" t="s">
        <v>7</v>
      </c>
      <c r="C8232" s="3" t="s">
        <v>106</v>
      </c>
      <c r="D8232" s="3" t="s">
        <v>23</v>
      </c>
      <c r="E8232" s="3" t="s">
        <v>20</v>
      </c>
      <c r="F8232" s="3" t="s">
        <v>15291</v>
      </c>
      <c r="G8232" s="3" t="s">
        <v>15292</v>
      </c>
      <c r="H8232" s="3"/>
    </row>
    <row r="8233" ht="15.75" customHeight="1">
      <c r="A8233" s="2">
        <v>45775.0</v>
      </c>
      <c r="B8233" s="3" t="s">
        <v>7</v>
      </c>
      <c r="C8233" s="3" t="s">
        <v>106</v>
      </c>
      <c r="D8233" s="3" t="s">
        <v>68</v>
      </c>
      <c r="E8233" s="3" t="s">
        <v>20</v>
      </c>
      <c r="F8233" s="3" t="s">
        <v>15293</v>
      </c>
      <c r="G8233" s="3" t="s">
        <v>8226</v>
      </c>
      <c r="H8233" s="3"/>
    </row>
    <row r="8234" ht="15.75" customHeight="1">
      <c r="A8234" s="2">
        <v>45775.0</v>
      </c>
      <c r="B8234" s="3" t="s">
        <v>7</v>
      </c>
      <c r="C8234" s="3" t="s">
        <v>106</v>
      </c>
      <c r="D8234" s="3" t="s">
        <v>63</v>
      </c>
      <c r="E8234" s="3" t="s">
        <v>59</v>
      </c>
      <c r="F8234" s="3" t="s">
        <v>15294</v>
      </c>
      <c r="G8234" s="3" t="s">
        <v>15295</v>
      </c>
      <c r="H8234" s="3"/>
    </row>
    <row r="8235" ht="15.75" customHeight="1">
      <c r="A8235" s="2">
        <v>45775.0</v>
      </c>
      <c r="B8235" s="3" t="s">
        <v>7</v>
      </c>
      <c r="C8235" s="3" t="s">
        <v>118</v>
      </c>
      <c r="D8235" s="3" t="s">
        <v>38</v>
      </c>
      <c r="E8235" s="3" t="s">
        <v>15</v>
      </c>
      <c r="F8235" s="3" t="s">
        <v>15296</v>
      </c>
      <c r="G8235" s="3" t="s">
        <v>15297</v>
      </c>
      <c r="H8235" s="3"/>
    </row>
    <row r="8236" ht="15.75" customHeight="1">
      <c r="A8236" s="2">
        <v>45775.0</v>
      </c>
      <c r="B8236" s="3" t="s">
        <v>7</v>
      </c>
      <c r="C8236" s="3" t="s">
        <v>118</v>
      </c>
      <c r="D8236" s="3" t="s">
        <v>68</v>
      </c>
      <c r="E8236" s="3" t="s">
        <v>20</v>
      </c>
      <c r="F8236" s="3" t="s">
        <v>15298</v>
      </c>
      <c r="G8236" s="3" t="s">
        <v>15299</v>
      </c>
      <c r="H8236" s="3"/>
    </row>
    <row r="8237" ht="15.75" customHeight="1">
      <c r="A8237" s="2">
        <v>45775.0</v>
      </c>
      <c r="B8237" s="3" t="s">
        <v>7</v>
      </c>
      <c r="C8237" s="3" t="s">
        <v>126</v>
      </c>
      <c r="D8237" s="3" t="s">
        <v>38</v>
      </c>
      <c r="E8237" s="3" t="s">
        <v>15</v>
      </c>
      <c r="F8237" s="3" t="s">
        <v>15300</v>
      </c>
      <c r="G8237" s="3" t="s">
        <v>15301</v>
      </c>
      <c r="H8237" s="3"/>
    </row>
    <row r="8238" ht="15.75" customHeight="1">
      <c r="A8238" s="2">
        <v>45775.0</v>
      </c>
      <c r="B8238" s="3" t="s">
        <v>7</v>
      </c>
      <c r="C8238" s="3" t="s">
        <v>126</v>
      </c>
      <c r="D8238" s="3" t="s">
        <v>19</v>
      </c>
      <c r="E8238" s="3" t="s">
        <v>20</v>
      </c>
      <c r="F8238" s="3" t="s">
        <v>923</v>
      </c>
      <c r="G8238" s="3" t="s">
        <v>15302</v>
      </c>
      <c r="H8238" s="3"/>
    </row>
    <row r="8239" ht="15.75" customHeight="1">
      <c r="A8239" s="2">
        <v>45775.0</v>
      </c>
      <c r="B8239" s="3" t="s">
        <v>7</v>
      </c>
      <c r="C8239" s="3" t="s">
        <v>131</v>
      </c>
      <c r="D8239" s="3" t="s">
        <v>34</v>
      </c>
      <c r="E8239" s="3" t="s">
        <v>15</v>
      </c>
      <c r="F8239" s="3" t="s">
        <v>7197</v>
      </c>
      <c r="G8239" s="3" t="s">
        <v>15303</v>
      </c>
      <c r="H8239" s="3"/>
    </row>
    <row r="8240" ht="15.75" customHeight="1">
      <c r="A8240" s="2">
        <v>45775.0</v>
      </c>
      <c r="B8240" s="3" t="s">
        <v>7</v>
      </c>
      <c r="C8240" s="3" t="s">
        <v>131</v>
      </c>
      <c r="D8240" s="3" t="s">
        <v>68</v>
      </c>
      <c r="E8240" s="3" t="s">
        <v>20</v>
      </c>
      <c r="F8240" s="3" t="s">
        <v>15304</v>
      </c>
      <c r="G8240" s="3" t="s">
        <v>1810</v>
      </c>
      <c r="H8240" s="3"/>
    </row>
    <row r="8241" ht="15.75" customHeight="1">
      <c r="A8241" s="2">
        <v>45775.0</v>
      </c>
      <c r="B8241" s="3" t="s">
        <v>7</v>
      </c>
      <c r="C8241" s="3" t="s">
        <v>106</v>
      </c>
      <c r="D8241" s="3" t="s">
        <v>9</v>
      </c>
      <c r="E8241" s="3" t="s">
        <v>101</v>
      </c>
      <c r="F8241" s="3" t="s">
        <v>15305</v>
      </c>
      <c r="G8241" s="3" t="s">
        <v>15306</v>
      </c>
      <c r="H8241" s="3"/>
    </row>
    <row r="8242" ht="15.75" customHeight="1">
      <c r="A8242" s="2">
        <v>45775.0</v>
      </c>
      <c r="B8242" s="3" t="s">
        <v>7</v>
      </c>
      <c r="C8242" s="3" t="s">
        <v>131</v>
      </c>
      <c r="D8242" s="3" t="s">
        <v>63</v>
      </c>
      <c r="E8242" s="3" t="s">
        <v>20</v>
      </c>
      <c r="F8242" s="3" t="s">
        <v>15307</v>
      </c>
      <c r="G8242" s="3" t="s">
        <v>15308</v>
      </c>
      <c r="H8242" s="3"/>
    </row>
    <row r="8243" ht="15.75" customHeight="1">
      <c r="A8243" s="2">
        <v>45775.0</v>
      </c>
      <c r="B8243" s="3" t="s">
        <v>92</v>
      </c>
      <c r="C8243" s="3" t="s">
        <v>93</v>
      </c>
      <c r="D8243" s="3" t="s">
        <v>9</v>
      </c>
      <c r="E8243" s="3" t="s">
        <v>101</v>
      </c>
      <c r="F8243" s="3" t="s">
        <v>15309</v>
      </c>
      <c r="G8243" s="3" t="s">
        <v>15310</v>
      </c>
      <c r="H8243" s="3"/>
    </row>
    <row r="8244" ht="15.75" customHeight="1">
      <c r="A8244" s="2">
        <v>45775.0</v>
      </c>
      <c r="B8244" s="3" t="s">
        <v>7</v>
      </c>
      <c r="C8244" s="3" t="s">
        <v>131</v>
      </c>
      <c r="D8244" s="3" t="s">
        <v>63</v>
      </c>
      <c r="E8244" s="3" t="s">
        <v>20</v>
      </c>
      <c r="F8244" s="3" t="s">
        <v>12933</v>
      </c>
      <c r="G8244" s="3" t="s">
        <v>15311</v>
      </c>
      <c r="H8244" s="3"/>
    </row>
    <row r="8245" ht="15.75" customHeight="1">
      <c r="A8245" s="2">
        <v>45775.0</v>
      </c>
      <c r="B8245" s="3" t="s">
        <v>92</v>
      </c>
      <c r="C8245" s="3" t="s">
        <v>98</v>
      </c>
      <c r="D8245" s="3" t="s">
        <v>19</v>
      </c>
      <c r="E8245" s="3" t="s">
        <v>20</v>
      </c>
      <c r="F8245" s="3" t="s">
        <v>15312</v>
      </c>
      <c r="G8245" s="3" t="s">
        <v>15313</v>
      </c>
      <c r="H8245" s="3"/>
    </row>
    <row r="8246" ht="15.75" customHeight="1">
      <c r="A8246" s="2">
        <v>45775.0</v>
      </c>
      <c r="B8246" s="3" t="s">
        <v>92</v>
      </c>
      <c r="C8246" s="3" t="s">
        <v>98</v>
      </c>
      <c r="D8246" s="3" t="s">
        <v>23</v>
      </c>
      <c r="E8246" s="3" t="s">
        <v>59</v>
      </c>
      <c r="F8246" s="3" t="s">
        <v>15314</v>
      </c>
      <c r="G8246" s="3" t="s">
        <v>15315</v>
      </c>
      <c r="H8246" s="3"/>
    </row>
    <row r="8247" ht="15.75" customHeight="1">
      <c r="A8247" s="2">
        <v>45775.0</v>
      </c>
      <c r="B8247" s="3" t="s">
        <v>92</v>
      </c>
      <c r="C8247" s="3" t="s">
        <v>98</v>
      </c>
      <c r="D8247" s="3" t="s">
        <v>68</v>
      </c>
      <c r="E8247" s="3" t="s">
        <v>59</v>
      </c>
      <c r="F8247" s="3" t="s">
        <v>15316</v>
      </c>
      <c r="G8247" s="3" t="s">
        <v>15317</v>
      </c>
      <c r="H8247" s="3"/>
    </row>
    <row r="8248" ht="15.75" customHeight="1">
      <c r="A8248" s="2">
        <v>45775.0</v>
      </c>
      <c r="B8248" s="3" t="s">
        <v>92</v>
      </c>
      <c r="C8248" s="3" t="s">
        <v>144</v>
      </c>
      <c r="D8248" s="3" t="s">
        <v>19</v>
      </c>
      <c r="E8248" s="3" t="s">
        <v>20</v>
      </c>
      <c r="F8248" s="3" t="s">
        <v>15318</v>
      </c>
      <c r="G8248" s="3" t="s">
        <v>15319</v>
      </c>
      <c r="H8248" s="3"/>
    </row>
    <row r="8249" ht="15.75" customHeight="1">
      <c r="A8249" s="2">
        <v>45775.0</v>
      </c>
      <c r="B8249" s="3" t="s">
        <v>92</v>
      </c>
      <c r="C8249" s="3" t="s">
        <v>144</v>
      </c>
      <c r="D8249" s="3" t="s">
        <v>9</v>
      </c>
      <c r="E8249" s="3" t="s">
        <v>15</v>
      </c>
      <c r="F8249" s="3" t="s">
        <v>15320</v>
      </c>
      <c r="G8249" s="3" t="s">
        <v>15321</v>
      </c>
      <c r="H8249" s="3"/>
    </row>
    <row r="8250" ht="15.75" customHeight="1">
      <c r="A8250" s="2">
        <v>45775.0</v>
      </c>
      <c r="B8250" s="3" t="s">
        <v>92</v>
      </c>
      <c r="C8250" s="4" t="s">
        <v>149</v>
      </c>
      <c r="D8250" s="3" t="s">
        <v>38</v>
      </c>
      <c r="E8250" s="3" t="s">
        <v>20</v>
      </c>
      <c r="F8250" s="3" t="s">
        <v>15322</v>
      </c>
      <c r="G8250" s="3" t="s">
        <v>15323</v>
      </c>
      <c r="H8250" s="3"/>
    </row>
    <row r="8251" ht="15.75" customHeight="1">
      <c r="A8251" s="2">
        <v>45775.0</v>
      </c>
      <c r="B8251" s="3" t="s">
        <v>92</v>
      </c>
      <c r="C8251" s="4" t="s">
        <v>149</v>
      </c>
      <c r="D8251" s="3" t="s">
        <v>38</v>
      </c>
      <c r="E8251" s="3" t="s">
        <v>20</v>
      </c>
      <c r="F8251" s="3" t="s">
        <v>15324</v>
      </c>
      <c r="G8251" s="3" t="s">
        <v>15325</v>
      </c>
      <c r="H8251" s="3"/>
    </row>
    <row r="8252" ht="15.75" customHeight="1">
      <c r="A8252" s="2">
        <v>45775.0</v>
      </c>
      <c r="B8252" s="3" t="s">
        <v>92</v>
      </c>
      <c r="C8252" s="4" t="s">
        <v>149</v>
      </c>
      <c r="D8252" s="3" t="s">
        <v>38</v>
      </c>
      <c r="E8252" s="3" t="s">
        <v>15</v>
      </c>
      <c r="F8252" s="3" t="s">
        <v>15326</v>
      </c>
      <c r="G8252" s="3" t="s">
        <v>9632</v>
      </c>
      <c r="H8252" s="3"/>
    </row>
    <row r="8253" ht="15.75" customHeight="1">
      <c r="A8253" s="2">
        <v>45775.0</v>
      </c>
      <c r="B8253" s="3" t="s">
        <v>92</v>
      </c>
      <c r="C8253" s="3" t="s">
        <v>158</v>
      </c>
      <c r="D8253" s="3" t="s">
        <v>9</v>
      </c>
      <c r="E8253" s="3" t="s">
        <v>15</v>
      </c>
      <c r="F8253" s="3" t="s">
        <v>1877</v>
      </c>
      <c r="G8253" s="3" t="s">
        <v>15327</v>
      </c>
      <c r="H8253" s="3"/>
    </row>
    <row r="8254" ht="15.75" customHeight="1">
      <c r="A8254" s="2">
        <v>45775.0</v>
      </c>
      <c r="B8254" s="3" t="s">
        <v>92</v>
      </c>
      <c r="C8254" s="3" t="s">
        <v>158</v>
      </c>
      <c r="D8254" s="3" t="s">
        <v>34</v>
      </c>
      <c r="E8254" s="3" t="s">
        <v>15</v>
      </c>
      <c r="F8254" s="3" t="s">
        <v>15328</v>
      </c>
      <c r="G8254" s="3" t="s">
        <v>15329</v>
      </c>
      <c r="H8254" s="3"/>
    </row>
    <row r="8255" ht="15.75" customHeight="1">
      <c r="A8255" s="2">
        <v>45775.0</v>
      </c>
      <c r="B8255" s="3" t="s">
        <v>92</v>
      </c>
      <c r="C8255" s="3" t="s">
        <v>144</v>
      </c>
      <c r="D8255" s="3" t="s">
        <v>68</v>
      </c>
      <c r="E8255" s="3" t="s">
        <v>20</v>
      </c>
      <c r="F8255" s="3" t="s">
        <v>12218</v>
      </c>
      <c r="G8255" s="3" t="s">
        <v>15330</v>
      </c>
      <c r="H8255" s="3"/>
    </row>
    <row r="8256" ht="15.75" customHeight="1">
      <c r="A8256" s="2">
        <v>45776.0</v>
      </c>
      <c r="B8256" s="3" t="s">
        <v>13</v>
      </c>
      <c r="C8256" s="3" t="s">
        <v>169</v>
      </c>
      <c r="D8256" s="3" t="s">
        <v>9</v>
      </c>
      <c r="E8256" s="3" t="s">
        <v>20</v>
      </c>
      <c r="F8256" s="3" t="s">
        <v>15331</v>
      </c>
      <c r="G8256" s="3" t="s">
        <v>389</v>
      </c>
      <c r="H8256" s="3"/>
    </row>
    <row r="8257" ht="15.75" customHeight="1">
      <c r="A8257" s="2">
        <v>45776.0</v>
      </c>
      <c r="B8257" s="3" t="s">
        <v>13</v>
      </c>
      <c r="C8257" s="3" t="s">
        <v>37</v>
      </c>
      <c r="D8257" s="3" t="s">
        <v>9</v>
      </c>
      <c r="E8257" s="3" t="s">
        <v>20</v>
      </c>
      <c r="F8257" s="3" t="s">
        <v>15332</v>
      </c>
      <c r="G8257" s="3" t="s">
        <v>15333</v>
      </c>
      <c r="H8257" s="3"/>
    </row>
    <row r="8258" ht="15.75" customHeight="1">
      <c r="A8258" s="2">
        <v>45776.0</v>
      </c>
      <c r="B8258" s="3" t="s">
        <v>13</v>
      </c>
      <c r="C8258" s="3" t="s">
        <v>169</v>
      </c>
      <c r="D8258" s="3" t="s">
        <v>34</v>
      </c>
      <c r="E8258" s="3" t="s">
        <v>20</v>
      </c>
      <c r="F8258" s="3" t="s">
        <v>13332</v>
      </c>
      <c r="G8258" s="3" t="s">
        <v>15334</v>
      </c>
      <c r="H8258" s="3"/>
    </row>
    <row r="8259" ht="15.75" customHeight="1">
      <c r="A8259" s="2">
        <v>45776.0</v>
      </c>
      <c r="B8259" s="3" t="s">
        <v>13</v>
      </c>
      <c r="C8259" s="3" t="s">
        <v>169</v>
      </c>
      <c r="D8259" s="3" t="s">
        <v>34</v>
      </c>
      <c r="E8259" s="3" t="s">
        <v>20</v>
      </c>
      <c r="F8259" s="3" t="s">
        <v>15335</v>
      </c>
      <c r="G8259" s="3" t="s">
        <v>15336</v>
      </c>
      <c r="H8259" s="3"/>
    </row>
    <row r="8260" ht="15.75" customHeight="1">
      <c r="A8260" s="2">
        <v>45776.0</v>
      </c>
      <c r="B8260" s="3" t="s">
        <v>13</v>
      </c>
      <c r="C8260" s="3" t="s">
        <v>169</v>
      </c>
      <c r="D8260" s="3" t="s">
        <v>26</v>
      </c>
      <c r="E8260" s="3" t="s">
        <v>20</v>
      </c>
      <c r="F8260" s="3" t="s">
        <v>15337</v>
      </c>
      <c r="G8260" s="3" t="s">
        <v>15338</v>
      </c>
      <c r="H8260" s="3"/>
    </row>
    <row r="8261" ht="15.75" customHeight="1">
      <c r="A8261" s="2">
        <v>45776.0</v>
      </c>
      <c r="B8261" s="3" t="s">
        <v>13</v>
      </c>
      <c r="C8261" s="3" t="s">
        <v>37</v>
      </c>
      <c r="D8261" s="3" t="s">
        <v>26</v>
      </c>
      <c r="E8261" s="3" t="s">
        <v>59</v>
      </c>
      <c r="F8261" s="3" t="s">
        <v>15339</v>
      </c>
      <c r="G8261" s="3" t="s">
        <v>15340</v>
      </c>
      <c r="H8261" s="3"/>
    </row>
    <row r="8262" ht="15.75" customHeight="1">
      <c r="A8262" s="2">
        <v>45776.0</v>
      </c>
      <c r="B8262" s="3" t="s">
        <v>13</v>
      </c>
      <c r="C8262" s="3" t="s">
        <v>29</v>
      </c>
      <c r="D8262" s="3" t="s">
        <v>26</v>
      </c>
      <c r="E8262" s="3" t="s">
        <v>20</v>
      </c>
      <c r="F8262" s="3" t="s">
        <v>15341</v>
      </c>
      <c r="G8262" s="3" t="s">
        <v>2865</v>
      </c>
      <c r="H8262" s="3"/>
    </row>
    <row r="8263" ht="15.75" customHeight="1">
      <c r="A8263" s="2">
        <v>45776.0</v>
      </c>
      <c r="B8263" s="3" t="s">
        <v>13</v>
      </c>
      <c r="C8263" s="3" t="s">
        <v>37</v>
      </c>
      <c r="D8263" s="3" t="s">
        <v>9</v>
      </c>
      <c r="E8263" s="3" t="s">
        <v>20</v>
      </c>
      <c r="F8263" s="3" t="s">
        <v>15342</v>
      </c>
      <c r="G8263" s="3" t="s">
        <v>8234</v>
      </c>
      <c r="H8263" s="3"/>
    </row>
    <row r="8264" ht="15.75" customHeight="1">
      <c r="A8264" s="2">
        <v>45776.0</v>
      </c>
      <c r="B8264" s="3" t="s">
        <v>13</v>
      </c>
      <c r="C8264" s="3" t="s">
        <v>29</v>
      </c>
      <c r="D8264" s="3" t="s">
        <v>34</v>
      </c>
      <c r="E8264" s="3" t="s">
        <v>20</v>
      </c>
      <c r="F8264" s="3" t="s">
        <v>15343</v>
      </c>
      <c r="G8264" s="3" t="s">
        <v>15344</v>
      </c>
      <c r="H8264" s="3"/>
    </row>
    <row r="8265" ht="15.75" customHeight="1">
      <c r="A8265" s="2">
        <v>45776.0</v>
      </c>
      <c r="B8265" s="3" t="s">
        <v>13</v>
      </c>
      <c r="C8265" s="3" t="s">
        <v>29</v>
      </c>
      <c r="D8265" s="3" t="s">
        <v>34</v>
      </c>
      <c r="E8265" s="3" t="s">
        <v>20</v>
      </c>
      <c r="F8265" s="3" t="s">
        <v>15203</v>
      </c>
      <c r="G8265" s="3" t="s">
        <v>15345</v>
      </c>
      <c r="H8265" s="3"/>
    </row>
    <row r="8266" ht="15.75" customHeight="1">
      <c r="A8266" s="2">
        <v>45776.0</v>
      </c>
      <c r="B8266" s="3" t="s">
        <v>13</v>
      </c>
      <c r="C8266" s="3" t="s">
        <v>29</v>
      </c>
      <c r="D8266" s="3" t="s">
        <v>34</v>
      </c>
      <c r="E8266" s="3" t="s">
        <v>20</v>
      </c>
      <c r="F8266" s="3" t="s">
        <v>15346</v>
      </c>
      <c r="G8266" s="3" t="s">
        <v>15347</v>
      </c>
      <c r="H8266" s="3"/>
    </row>
    <row r="8267" ht="15.75" customHeight="1">
      <c r="A8267" s="2">
        <v>45776.0</v>
      </c>
      <c r="B8267" s="3" t="s">
        <v>13</v>
      </c>
      <c r="C8267" s="3" t="s">
        <v>18</v>
      </c>
      <c r="D8267" s="3" t="s">
        <v>38</v>
      </c>
      <c r="E8267" s="3" t="s">
        <v>20</v>
      </c>
      <c r="F8267" s="3" t="s">
        <v>868</v>
      </c>
      <c r="G8267" s="3" t="s">
        <v>15348</v>
      </c>
      <c r="H8267" s="3"/>
    </row>
    <row r="8268" ht="15.75" customHeight="1">
      <c r="A8268" s="2">
        <v>45776.0</v>
      </c>
      <c r="B8268" s="3" t="s">
        <v>57</v>
      </c>
      <c r="C8268" s="3" t="s">
        <v>58</v>
      </c>
      <c r="D8268" s="3" t="s">
        <v>9</v>
      </c>
      <c r="E8268" s="3" t="s">
        <v>20</v>
      </c>
      <c r="F8268" s="3" t="s">
        <v>15349</v>
      </c>
      <c r="G8268" s="3" t="s">
        <v>11030</v>
      </c>
      <c r="H8268" s="3"/>
    </row>
    <row r="8269" ht="15.75" customHeight="1">
      <c r="A8269" s="2">
        <v>45776.0</v>
      </c>
      <c r="B8269" s="3" t="s">
        <v>13</v>
      </c>
      <c r="C8269" s="3" t="s">
        <v>37</v>
      </c>
      <c r="D8269" s="3" t="s">
        <v>26</v>
      </c>
      <c r="E8269" s="3" t="s">
        <v>20</v>
      </c>
      <c r="F8269" s="3" t="s">
        <v>13666</v>
      </c>
      <c r="G8269" s="3" t="s">
        <v>15350</v>
      </c>
      <c r="H8269" s="3"/>
    </row>
    <row r="8270" ht="15.75" customHeight="1">
      <c r="A8270" s="2">
        <v>45776.0</v>
      </c>
      <c r="B8270" s="3" t="s">
        <v>57</v>
      </c>
      <c r="C8270" s="3" t="s">
        <v>58</v>
      </c>
      <c r="D8270" s="3" t="s">
        <v>34</v>
      </c>
      <c r="E8270" s="3" t="s">
        <v>59</v>
      </c>
      <c r="F8270" s="3" t="s">
        <v>15351</v>
      </c>
      <c r="G8270" s="3" t="s">
        <v>14047</v>
      </c>
      <c r="H8270" s="3"/>
    </row>
    <row r="8271" ht="15.75" customHeight="1">
      <c r="A8271" s="2">
        <v>45776.0</v>
      </c>
      <c r="B8271" s="3" t="s">
        <v>57</v>
      </c>
      <c r="C8271" s="3" t="s">
        <v>85</v>
      </c>
      <c r="D8271" s="3" t="s">
        <v>23</v>
      </c>
      <c r="E8271" s="3" t="s">
        <v>59</v>
      </c>
      <c r="F8271" s="3" t="s">
        <v>15352</v>
      </c>
      <c r="G8271" s="3" t="s">
        <v>15353</v>
      </c>
      <c r="H8271" s="3"/>
    </row>
    <row r="8272" ht="15.75" customHeight="1">
      <c r="A8272" s="2">
        <v>45776.0</v>
      </c>
      <c r="B8272" s="3" t="s">
        <v>57</v>
      </c>
      <c r="C8272" s="4" t="s">
        <v>62</v>
      </c>
      <c r="D8272" s="3" t="s">
        <v>26</v>
      </c>
      <c r="E8272" s="3" t="s">
        <v>59</v>
      </c>
      <c r="F8272" s="3" t="s">
        <v>12702</v>
      </c>
      <c r="G8272" s="3" t="s">
        <v>15354</v>
      </c>
      <c r="H8272" s="3"/>
    </row>
    <row r="8273" ht="15.75" customHeight="1">
      <c r="A8273" s="2">
        <v>45776.0</v>
      </c>
      <c r="B8273" s="3" t="s">
        <v>13</v>
      </c>
      <c r="C8273" s="3" t="s">
        <v>18</v>
      </c>
      <c r="D8273" s="3" t="s">
        <v>63</v>
      </c>
      <c r="E8273" s="3" t="s">
        <v>59</v>
      </c>
      <c r="F8273" s="3" t="s">
        <v>15355</v>
      </c>
      <c r="G8273" s="3" t="s">
        <v>15356</v>
      </c>
      <c r="H8273" s="3"/>
    </row>
    <row r="8274" ht="15.75" customHeight="1">
      <c r="A8274" s="2">
        <v>45776.0</v>
      </c>
      <c r="B8274" s="3" t="s">
        <v>57</v>
      </c>
      <c r="C8274" s="3" t="s">
        <v>85</v>
      </c>
      <c r="D8274" s="3" t="s">
        <v>9</v>
      </c>
      <c r="E8274" s="3" t="s">
        <v>20</v>
      </c>
      <c r="F8274" s="3" t="s">
        <v>15357</v>
      </c>
      <c r="G8274" s="3" t="s">
        <v>15358</v>
      </c>
      <c r="H8274" s="3"/>
    </row>
    <row r="8275" ht="15.75" customHeight="1">
      <c r="A8275" s="2">
        <v>45776.0</v>
      </c>
      <c r="B8275" s="3" t="s">
        <v>57</v>
      </c>
      <c r="C8275" s="3" t="s">
        <v>85</v>
      </c>
      <c r="D8275" s="3" t="s">
        <v>19</v>
      </c>
      <c r="E8275" s="3" t="s">
        <v>59</v>
      </c>
      <c r="F8275" s="3" t="s">
        <v>15359</v>
      </c>
      <c r="G8275" s="3" t="s">
        <v>4922</v>
      </c>
      <c r="H8275" s="3"/>
    </row>
    <row r="8276" ht="15.75" customHeight="1">
      <c r="A8276" s="2">
        <v>45776.0</v>
      </c>
      <c r="B8276" s="3" t="s">
        <v>57</v>
      </c>
      <c r="C8276" s="3" t="s">
        <v>85</v>
      </c>
      <c r="D8276" s="3" t="s">
        <v>26</v>
      </c>
      <c r="E8276" s="3" t="s">
        <v>59</v>
      </c>
      <c r="F8276" s="3" t="s">
        <v>15360</v>
      </c>
      <c r="G8276" s="3" t="s">
        <v>15361</v>
      </c>
      <c r="H8276" s="3"/>
    </row>
    <row r="8277" ht="15.75" customHeight="1">
      <c r="A8277" s="2">
        <v>45776.0</v>
      </c>
      <c r="B8277" s="3" t="s">
        <v>57</v>
      </c>
      <c r="C8277" s="3" t="s">
        <v>85</v>
      </c>
      <c r="D8277" s="3" t="s">
        <v>19</v>
      </c>
      <c r="E8277" s="3" t="s">
        <v>59</v>
      </c>
      <c r="F8277" s="3" t="s">
        <v>15362</v>
      </c>
      <c r="G8277" s="3" t="s">
        <v>15363</v>
      </c>
      <c r="H8277" s="3"/>
    </row>
    <row r="8278" ht="15.75" customHeight="1">
      <c r="A8278" s="2">
        <v>45776.0</v>
      </c>
      <c r="B8278" s="3" t="s">
        <v>57</v>
      </c>
      <c r="C8278" s="3" t="s">
        <v>80</v>
      </c>
      <c r="D8278" s="3" t="s">
        <v>68</v>
      </c>
      <c r="E8278" s="3" t="s">
        <v>59</v>
      </c>
      <c r="F8278" s="3" t="s">
        <v>15364</v>
      </c>
      <c r="G8278" s="3" t="s">
        <v>15365</v>
      </c>
      <c r="H8278" s="3"/>
    </row>
    <row r="8279" ht="15.75" customHeight="1">
      <c r="A8279" s="2">
        <v>45776.0</v>
      </c>
      <c r="B8279" s="3" t="s">
        <v>57</v>
      </c>
      <c r="C8279" s="3" t="s">
        <v>58</v>
      </c>
      <c r="D8279" s="3" t="s">
        <v>34</v>
      </c>
      <c r="E8279" s="3" t="s">
        <v>20</v>
      </c>
      <c r="F8279" s="3" t="s">
        <v>15366</v>
      </c>
      <c r="G8279" s="3" t="s">
        <v>15367</v>
      </c>
      <c r="H8279" s="3"/>
    </row>
    <row r="8280" ht="15.75" customHeight="1">
      <c r="A8280" s="2">
        <v>45776.0</v>
      </c>
      <c r="B8280" s="3" t="s">
        <v>57</v>
      </c>
      <c r="C8280" s="3" t="s">
        <v>80</v>
      </c>
      <c r="D8280" s="3" t="s">
        <v>68</v>
      </c>
      <c r="E8280" s="3" t="s">
        <v>59</v>
      </c>
      <c r="F8280" s="3" t="s">
        <v>15368</v>
      </c>
      <c r="G8280" s="3" t="s">
        <v>14543</v>
      </c>
      <c r="H8280" s="3"/>
    </row>
    <row r="8281" ht="15.75" customHeight="1">
      <c r="A8281" s="2">
        <v>45776.0</v>
      </c>
      <c r="B8281" s="3" t="s">
        <v>57</v>
      </c>
      <c r="C8281" s="3" t="s">
        <v>71</v>
      </c>
      <c r="D8281" s="3" t="s">
        <v>38</v>
      </c>
      <c r="E8281" s="3" t="s">
        <v>59</v>
      </c>
      <c r="F8281" s="3" t="s">
        <v>15369</v>
      </c>
      <c r="G8281" s="3" t="s">
        <v>6396</v>
      </c>
      <c r="H8281" s="3"/>
    </row>
    <row r="8282" ht="15.75" customHeight="1">
      <c r="A8282" s="2">
        <v>45776.0</v>
      </c>
      <c r="B8282" s="3" t="s">
        <v>57</v>
      </c>
      <c r="C8282" s="3" t="s">
        <v>71</v>
      </c>
      <c r="D8282" s="3" t="s">
        <v>23</v>
      </c>
      <c r="E8282" s="3" t="s">
        <v>59</v>
      </c>
      <c r="F8282" s="3" t="s">
        <v>15370</v>
      </c>
      <c r="G8282" s="3" t="s">
        <v>9788</v>
      </c>
      <c r="H8282" s="3"/>
    </row>
    <row r="8283" ht="15.75" customHeight="1">
      <c r="A8283" s="2">
        <v>45776.0</v>
      </c>
      <c r="B8283" s="3" t="s">
        <v>57</v>
      </c>
      <c r="C8283" s="4" t="s">
        <v>62</v>
      </c>
      <c r="D8283" s="3" t="s">
        <v>26</v>
      </c>
      <c r="E8283" s="3" t="s">
        <v>59</v>
      </c>
      <c r="F8283" s="3" t="s">
        <v>15371</v>
      </c>
      <c r="G8283" s="3" t="s">
        <v>15372</v>
      </c>
      <c r="H8283" s="3"/>
    </row>
    <row r="8284" ht="15.75" customHeight="1">
      <c r="A8284" s="2">
        <v>45776.0</v>
      </c>
      <c r="B8284" s="3" t="s">
        <v>57</v>
      </c>
      <c r="C8284" s="4" t="s">
        <v>62</v>
      </c>
      <c r="D8284" s="3" t="s">
        <v>68</v>
      </c>
      <c r="E8284" s="3" t="s">
        <v>59</v>
      </c>
      <c r="F8284" s="3" t="s">
        <v>15373</v>
      </c>
      <c r="G8284" s="3" t="s">
        <v>15374</v>
      </c>
      <c r="H8284" s="3"/>
    </row>
    <row r="8285" ht="15.75" customHeight="1">
      <c r="A8285" s="2">
        <v>45776.0</v>
      </c>
      <c r="B8285" s="3" t="s">
        <v>57</v>
      </c>
      <c r="C8285" s="4" t="s">
        <v>62</v>
      </c>
      <c r="D8285" s="3" t="s">
        <v>23</v>
      </c>
      <c r="E8285" s="3" t="s">
        <v>59</v>
      </c>
      <c r="F8285" s="3" t="s">
        <v>15375</v>
      </c>
      <c r="G8285" s="3" t="s">
        <v>15376</v>
      </c>
      <c r="H8285" s="3"/>
    </row>
    <row r="8286" ht="15.75" customHeight="1">
      <c r="A8286" s="2">
        <v>45776.0</v>
      </c>
      <c r="B8286" s="3" t="s">
        <v>57</v>
      </c>
      <c r="C8286" s="4" t="s">
        <v>62</v>
      </c>
      <c r="D8286" s="3" t="s">
        <v>38</v>
      </c>
      <c r="E8286" s="3" t="s">
        <v>59</v>
      </c>
      <c r="F8286" s="3" t="s">
        <v>15377</v>
      </c>
      <c r="G8286" s="3" t="s">
        <v>15378</v>
      </c>
      <c r="H8286" s="3"/>
    </row>
    <row r="8287" ht="15.75" customHeight="1">
      <c r="A8287" s="2">
        <v>45776.0</v>
      </c>
      <c r="B8287" s="3" t="s">
        <v>57</v>
      </c>
      <c r="C8287" s="3" t="s">
        <v>71</v>
      </c>
      <c r="D8287" s="3" t="s">
        <v>23</v>
      </c>
      <c r="E8287" s="3" t="s">
        <v>59</v>
      </c>
      <c r="F8287" s="3" t="s">
        <v>15379</v>
      </c>
      <c r="G8287" s="3" t="s">
        <v>15380</v>
      </c>
      <c r="H8287" s="3"/>
    </row>
    <row r="8288" ht="15.75" customHeight="1">
      <c r="A8288" s="2">
        <v>45776.0</v>
      </c>
      <c r="B8288" s="3" t="s">
        <v>13</v>
      </c>
      <c r="C8288" s="3" t="s">
        <v>18</v>
      </c>
      <c r="D8288" s="3" t="s">
        <v>23</v>
      </c>
      <c r="E8288" s="3" t="s">
        <v>59</v>
      </c>
      <c r="F8288" s="3" t="s">
        <v>15381</v>
      </c>
      <c r="G8288" s="3" t="s">
        <v>15382</v>
      </c>
      <c r="H8288" s="3"/>
    </row>
    <row r="8289" ht="15.75" customHeight="1">
      <c r="A8289" s="2">
        <v>45776.0</v>
      </c>
      <c r="B8289" s="3" t="s">
        <v>13</v>
      </c>
      <c r="C8289" s="3" t="s">
        <v>14</v>
      </c>
      <c r="D8289" s="3" t="s">
        <v>63</v>
      </c>
      <c r="E8289" s="3" t="s">
        <v>20</v>
      </c>
      <c r="F8289" s="3" t="s">
        <v>15383</v>
      </c>
      <c r="G8289" s="3" t="s">
        <v>15384</v>
      </c>
      <c r="H8289" s="3"/>
    </row>
    <row r="8290" ht="15.75" customHeight="1">
      <c r="A8290" s="2">
        <v>45776.0</v>
      </c>
      <c r="B8290" s="3" t="s">
        <v>13</v>
      </c>
      <c r="C8290" s="3" t="s">
        <v>14</v>
      </c>
      <c r="D8290" s="3" t="s">
        <v>38</v>
      </c>
      <c r="E8290" s="3" t="s">
        <v>20</v>
      </c>
      <c r="F8290" s="3" t="s">
        <v>15385</v>
      </c>
      <c r="G8290" s="3" t="s">
        <v>15386</v>
      </c>
      <c r="H8290" s="3"/>
    </row>
    <row r="8291" ht="15.75" customHeight="1">
      <c r="A8291" s="2">
        <v>45776.0</v>
      </c>
      <c r="B8291" s="3" t="s">
        <v>7</v>
      </c>
      <c r="C8291" s="3" t="s">
        <v>8</v>
      </c>
      <c r="D8291" s="3" t="s">
        <v>9</v>
      </c>
      <c r="E8291" s="3" t="s">
        <v>15</v>
      </c>
      <c r="F8291" s="3" t="s">
        <v>8188</v>
      </c>
      <c r="G8291" s="3" t="s">
        <v>15387</v>
      </c>
      <c r="H8291" s="3"/>
    </row>
    <row r="8292" ht="15.75" customHeight="1">
      <c r="A8292" s="2">
        <v>45776.0</v>
      </c>
      <c r="B8292" s="3" t="s">
        <v>7</v>
      </c>
      <c r="C8292" s="3" t="s">
        <v>8</v>
      </c>
      <c r="D8292" s="3" t="s">
        <v>19</v>
      </c>
      <c r="E8292" s="3" t="s">
        <v>20</v>
      </c>
      <c r="F8292" s="3" t="s">
        <v>1217</v>
      </c>
      <c r="G8292" s="3" t="s">
        <v>15388</v>
      </c>
      <c r="H8292" s="3"/>
    </row>
    <row r="8293" ht="15.75" customHeight="1">
      <c r="A8293" s="2">
        <v>45776.0</v>
      </c>
      <c r="B8293" s="3" t="s">
        <v>7</v>
      </c>
      <c r="C8293" s="3" t="s">
        <v>106</v>
      </c>
      <c r="D8293" s="3" t="s">
        <v>38</v>
      </c>
      <c r="E8293" s="3" t="s">
        <v>15</v>
      </c>
      <c r="F8293" s="3" t="s">
        <v>15389</v>
      </c>
      <c r="G8293" s="3" t="s">
        <v>15390</v>
      </c>
      <c r="H8293" s="3"/>
    </row>
    <row r="8294" ht="15.75" customHeight="1">
      <c r="A8294" s="2">
        <v>45776.0</v>
      </c>
      <c r="B8294" s="3" t="s">
        <v>7</v>
      </c>
      <c r="C8294" s="3" t="s">
        <v>106</v>
      </c>
      <c r="D8294" s="3" t="s">
        <v>38</v>
      </c>
      <c r="E8294" s="3" t="s">
        <v>15</v>
      </c>
      <c r="F8294" s="3" t="s">
        <v>15391</v>
      </c>
      <c r="G8294" s="3" t="s">
        <v>2587</v>
      </c>
      <c r="H8294" s="3"/>
    </row>
    <row r="8295" ht="15.75" customHeight="1">
      <c r="A8295" s="2">
        <v>45776.0</v>
      </c>
      <c r="B8295" s="3" t="s">
        <v>7</v>
      </c>
      <c r="C8295" s="3" t="s">
        <v>106</v>
      </c>
      <c r="D8295" s="3" t="s">
        <v>63</v>
      </c>
      <c r="E8295" s="3" t="s">
        <v>59</v>
      </c>
      <c r="F8295" s="3" t="s">
        <v>15392</v>
      </c>
      <c r="G8295" s="3" t="s">
        <v>15393</v>
      </c>
      <c r="H8295" s="3"/>
    </row>
    <row r="8296" ht="15.75" customHeight="1">
      <c r="A8296" s="2">
        <v>45776.0</v>
      </c>
      <c r="B8296" s="3" t="s">
        <v>7</v>
      </c>
      <c r="C8296" s="3" t="s">
        <v>106</v>
      </c>
      <c r="D8296" s="3" t="s">
        <v>38</v>
      </c>
      <c r="E8296" s="3" t="s">
        <v>20</v>
      </c>
      <c r="F8296" s="3" t="s">
        <v>10439</v>
      </c>
      <c r="G8296" s="3" t="s">
        <v>15394</v>
      </c>
      <c r="H8296" s="3"/>
    </row>
    <row r="8297" ht="15.75" customHeight="1">
      <c r="A8297" s="2">
        <v>45776.0</v>
      </c>
      <c r="B8297" s="3" t="s">
        <v>7</v>
      </c>
      <c r="C8297" s="3" t="s">
        <v>118</v>
      </c>
      <c r="D8297" s="3" t="s">
        <v>19</v>
      </c>
      <c r="E8297" s="3" t="s">
        <v>20</v>
      </c>
      <c r="F8297" s="3" t="s">
        <v>15395</v>
      </c>
      <c r="G8297" s="3" t="s">
        <v>15396</v>
      </c>
      <c r="H8297" s="3"/>
    </row>
    <row r="8298" ht="15.75" customHeight="1">
      <c r="A8298" s="2">
        <v>45776.0</v>
      </c>
      <c r="B8298" s="3" t="s">
        <v>7</v>
      </c>
      <c r="C8298" s="3" t="s">
        <v>118</v>
      </c>
      <c r="D8298" s="3" t="s">
        <v>34</v>
      </c>
      <c r="E8298" s="3" t="s">
        <v>101</v>
      </c>
      <c r="F8298" s="3" t="s">
        <v>15397</v>
      </c>
      <c r="G8298" s="3" t="s">
        <v>15398</v>
      </c>
      <c r="H8298" s="3"/>
    </row>
    <row r="8299" ht="15.75" customHeight="1">
      <c r="A8299" s="2">
        <v>45776.0</v>
      </c>
      <c r="B8299" s="3" t="s">
        <v>7</v>
      </c>
      <c r="C8299" s="3" t="s">
        <v>118</v>
      </c>
      <c r="D8299" s="3" t="s">
        <v>38</v>
      </c>
      <c r="E8299" s="3" t="s">
        <v>20</v>
      </c>
      <c r="F8299" s="3" t="s">
        <v>15399</v>
      </c>
      <c r="G8299" s="3" t="s">
        <v>15400</v>
      </c>
      <c r="H8299" s="3"/>
    </row>
    <row r="8300" ht="15.75" customHeight="1">
      <c r="A8300" s="2">
        <v>45776.0</v>
      </c>
      <c r="B8300" s="3" t="s">
        <v>7</v>
      </c>
      <c r="C8300" s="3" t="s">
        <v>118</v>
      </c>
      <c r="D8300" s="3" t="s">
        <v>34</v>
      </c>
      <c r="E8300" s="3" t="s">
        <v>15</v>
      </c>
      <c r="F8300" s="3" t="s">
        <v>15401</v>
      </c>
      <c r="G8300" s="3" t="s">
        <v>15402</v>
      </c>
      <c r="H8300" s="3"/>
    </row>
    <row r="8301" ht="15.75" customHeight="1">
      <c r="A8301" s="2">
        <v>45776.0</v>
      </c>
      <c r="B8301" s="3" t="s">
        <v>7</v>
      </c>
      <c r="C8301" s="3" t="s">
        <v>118</v>
      </c>
      <c r="D8301" s="3" t="s">
        <v>9</v>
      </c>
      <c r="E8301" s="3" t="s">
        <v>101</v>
      </c>
      <c r="F8301" s="3" t="s">
        <v>15403</v>
      </c>
      <c r="G8301" s="3" t="s">
        <v>15404</v>
      </c>
      <c r="H8301" s="3"/>
    </row>
    <row r="8302" ht="15.75" customHeight="1">
      <c r="A8302" s="2">
        <v>45776.0</v>
      </c>
      <c r="B8302" s="3" t="s">
        <v>7</v>
      </c>
      <c r="C8302" s="3" t="s">
        <v>126</v>
      </c>
      <c r="D8302" s="3" t="s">
        <v>68</v>
      </c>
      <c r="E8302" s="3" t="s">
        <v>20</v>
      </c>
      <c r="F8302" s="3" t="s">
        <v>15405</v>
      </c>
      <c r="G8302" s="3" t="s">
        <v>15406</v>
      </c>
      <c r="H8302" s="3"/>
    </row>
    <row r="8303" ht="15.75" customHeight="1">
      <c r="A8303" s="2">
        <v>45776.0</v>
      </c>
      <c r="B8303" s="3" t="s">
        <v>7</v>
      </c>
      <c r="C8303" s="3" t="s">
        <v>126</v>
      </c>
      <c r="D8303" s="3" t="s">
        <v>26</v>
      </c>
      <c r="E8303" s="3" t="s">
        <v>109</v>
      </c>
      <c r="F8303" s="3" t="s">
        <v>15407</v>
      </c>
      <c r="G8303" s="3" t="s">
        <v>15408</v>
      </c>
      <c r="H8303" s="3"/>
    </row>
    <row r="8304" ht="15.75" customHeight="1">
      <c r="A8304" s="2">
        <v>45776.0</v>
      </c>
      <c r="B8304" s="3" t="s">
        <v>7</v>
      </c>
      <c r="C8304" s="3" t="s">
        <v>126</v>
      </c>
      <c r="D8304" s="3" t="s">
        <v>26</v>
      </c>
      <c r="E8304" s="3" t="s">
        <v>10</v>
      </c>
      <c r="F8304" s="3" t="s">
        <v>15409</v>
      </c>
      <c r="G8304" s="3" t="s">
        <v>15410</v>
      </c>
      <c r="H8304" s="3"/>
    </row>
    <row r="8305" ht="15.75" customHeight="1">
      <c r="A8305" s="2">
        <v>45776.0</v>
      </c>
      <c r="B8305" s="3" t="s">
        <v>7</v>
      </c>
      <c r="C8305" s="3" t="s">
        <v>126</v>
      </c>
      <c r="D8305" s="3" t="s">
        <v>19</v>
      </c>
      <c r="E8305" s="3" t="s">
        <v>20</v>
      </c>
      <c r="F8305" s="3" t="s">
        <v>15411</v>
      </c>
      <c r="G8305" s="3" t="s">
        <v>15412</v>
      </c>
      <c r="H8305" s="3"/>
    </row>
    <row r="8306" ht="15.75" customHeight="1">
      <c r="A8306" s="2">
        <v>45776.0</v>
      </c>
      <c r="B8306" s="3" t="s">
        <v>7</v>
      </c>
      <c r="C8306" s="3" t="s">
        <v>8</v>
      </c>
      <c r="D8306" s="3" t="s">
        <v>9</v>
      </c>
      <c r="E8306" s="3" t="s">
        <v>101</v>
      </c>
      <c r="F8306" s="3" t="s">
        <v>15413</v>
      </c>
      <c r="G8306" s="3" t="s">
        <v>15414</v>
      </c>
      <c r="H8306" s="3"/>
    </row>
    <row r="8307" ht="15.75" customHeight="1">
      <c r="A8307" s="2">
        <v>45776.0</v>
      </c>
      <c r="B8307" s="3" t="s">
        <v>7</v>
      </c>
      <c r="C8307" s="3" t="s">
        <v>131</v>
      </c>
      <c r="D8307" s="3" t="s">
        <v>23</v>
      </c>
      <c r="E8307" s="3" t="s">
        <v>20</v>
      </c>
      <c r="F8307" s="3" t="s">
        <v>15415</v>
      </c>
      <c r="G8307" s="3" t="s">
        <v>10049</v>
      </c>
      <c r="H8307" s="3"/>
    </row>
    <row r="8308" ht="15.75" customHeight="1">
      <c r="A8308" s="2">
        <v>45776.0</v>
      </c>
      <c r="B8308" s="3" t="s">
        <v>7</v>
      </c>
      <c r="C8308" s="3" t="s">
        <v>131</v>
      </c>
      <c r="D8308" s="3" t="s">
        <v>34</v>
      </c>
      <c r="E8308" s="3" t="s">
        <v>101</v>
      </c>
      <c r="F8308" s="3" t="s">
        <v>7773</v>
      </c>
      <c r="G8308" s="3" t="s">
        <v>15416</v>
      </c>
      <c r="H8308" s="3"/>
    </row>
    <row r="8309" ht="15.75" customHeight="1">
      <c r="A8309" s="2">
        <v>45776.0</v>
      </c>
      <c r="B8309" s="3" t="s">
        <v>92</v>
      </c>
      <c r="C8309" s="3" t="s">
        <v>93</v>
      </c>
      <c r="D8309" s="3" t="s">
        <v>34</v>
      </c>
      <c r="E8309" s="3" t="s">
        <v>15</v>
      </c>
      <c r="F8309" s="3" t="s">
        <v>15417</v>
      </c>
      <c r="G8309" s="3" t="s">
        <v>15418</v>
      </c>
      <c r="H8309" s="3"/>
    </row>
    <row r="8310" ht="15.75" customHeight="1">
      <c r="A8310" s="2">
        <v>45776.0</v>
      </c>
      <c r="B8310" s="3" t="s">
        <v>92</v>
      </c>
      <c r="C8310" s="3" t="s">
        <v>93</v>
      </c>
      <c r="D8310" s="3" t="s">
        <v>23</v>
      </c>
      <c r="E8310" s="3" t="s">
        <v>59</v>
      </c>
      <c r="F8310" s="3" t="s">
        <v>15419</v>
      </c>
      <c r="G8310" s="3" t="s">
        <v>15420</v>
      </c>
      <c r="H8310" s="3"/>
    </row>
    <row r="8311" ht="15.75" customHeight="1">
      <c r="A8311" s="2">
        <v>45776.0</v>
      </c>
      <c r="B8311" s="3" t="s">
        <v>92</v>
      </c>
      <c r="C8311" s="3" t="s">
        <v>93</v>
      </c>
      <c r="D8311" s="3" t="s">
        <v>9</v>
      </c>
      <c r="E8311" s="3" t="s">
        <v>15</v>
      </c>
      <c r="F8311" s="3" t="s">
        <v>5727</v>
      </c>
      <c r="G8311" s="3" t="s">
        <v>15421</v>
      </c>
      <c r="H8311" s="3"/>
    </row>
    <row r="8312" ht="15.75" customHeight="1">
      <c r="A8312" s="2">
        <v>45776.0</v>
      </c>
      <c r="B8312" s="3" t="s">
        <v>92</v>
      </c>
      <c r="C8312" s="3" t="s">
        <v>98</v>
      </c>
      <c r="D8312" s="3" t="s">
        <v>34</v>
      </c>
      <c r="E8312" s="3" t="s">
        <v>20</v>
      </c>
      <c r="F8312" s="3" t="s">
        <v>15422</v>
      </c>
      <c r="G8312" s="3" t="s">
        <v>15423</v>
      </c>
      <c r="H8312" s="3"/>
    </row>
    <row r="8313" ht="15.75" customHeight="1">
      <c r="A8313" s="2">
        <v>45776.0</v>
      </c>
      <c r="B8313" s="3" t="s">
        <v>92</v>
      </c>
      <c r="C8313" s="3" t="s">
        <v>144</v>
      </c>
      <c r="D8313" s="3" t="s">
        <v>9</v>
      </c>
      <c r="E8313" s="3" t="s">
        <v>15</v>
      </c>
      <c r="F8313" s="3" t="s">
        <v>15424</v>
      </c>
      <c r="G8313" s="3" t="s">
        <v>15425</v>
      </c>
      <c r="H8313" s="3"/>
    </row>
    <row r="8314" ht="15.75" customHeight="1">
      <c r="A8314" s="2">
        <v>45776.0</v>
      </c>
      <c r="B8314" s="3" t="s">
        <v>92</v>
      </c>
      <c r="C8314" s="3" t="s">
        <v>144</v>
      </c>
      <c r="D8314" s="3" t="s">
        <v>34</v>
      </c>
      <c r="E8314" s="3" t="s">
        <v>15</v>
      </c>
      <c r="F8314" s="3" t="s">
        <v>15426</v>
      </c>
      <c r="G8314" s="3" t="s">
        <v>15427</v>
      </c>
      <c r="H8314" s="3"/>
    </row>
    <row r="8315" ht="15.75" customHeight="1">
      <c r="A8315" s="2">
        <v>45776.0</v>
      </c>
      <c r="B8315" s="3" t="s">
        <v>92</v>
      </c>
      <c r="C8315" s="3" t="s">
        <v>98</v>
      </c>
      <c r="D8315" s="3" t="s">
        <v>26</v>
      </c>
      <c r="E8315" s="3" t="s">
        <v>20</v>
      </c>
      <c r="F8315" s="3" t="s">
        <v>15428</v>
      </c>
      <c r="G8315" s="3" t="s">
        <v>15429</v>
      </c>
      <c r="H8315" s="3"/>
    </row>
    <row r="8316" ht="15.75" customHeight="1">
      <c r="A8316" s="2">
        <v>45776.0</v>
      </c>
      <c r="B8316" s="3" t="s">
        <v>92</v>
      </c>
      <c r="C8316" s="4" t="s">
        <v>149</v>
      </c>
      <c r="D8316" s="3" t="s">
        <v>23</v>
      </c>
      <c r="E8316" s="3" t="s">
        <v>59</v>
      </c>
      <c r="F8316" s="3" t="s">
        <v>15430</v>
      </c>
      <c r="G8316" s="3" t="s">
        <v>4935</v>
      </c>
      <c r="H8316" s="3"/>
    </row>
    <row r="8317" ht="15.75" customHeight="1">
      <c r="A8317" s="2">
        <v>45776.0</v>
      </c>
      <c r="B8317" s="3" t="s">
        <v>92</v>
      </c>
      <c r="C8317" s="3" t="s">
        <v>158</v>
      </c>
      <c r="D8317" s="3" t="s">
        <v>68</v>
      </c>
      <c r="E8317" s="3" t="s">
        <v>59</v>
      </c>
      <c r="F8317" s="3" t="s">
        <v>15431</v>
      </c>
      <c r="G8317" s="3" t="s">
        <v>15432</v>
      </c>
      <c r="H8317" s="3"/>
    </row>
    <row r="8318" ht="15.75" customHeight="1">
      <c r="A8318" s="2">
        <v>45776.0</v>
      </c>
      <c r="B8318" s="3" t="s">
        <v>92</v>
      </c>
      <c r="C8318" s="3" t="s">
        <v>158</v>
      </c>
      <c r="D8318" s="3" t="s">
        <v>19</v>
      </c>
      <c r="E8318" s="3" t="s">
        <v>20</v>
      </c>
      <c r="F8318" s="3" t="s">
        <v>15433</v>
      </c>
      <c r="G8318" s="3" t="s">
        <v>15434</v>
      </c>
      <c r="H8318" s="3"/>
    </row>
    <row r="8319" ht="15.75" customHeight="1">
      <c r="A8319" s="2">
        <v>45776.0</v>
      </c>
      <c r="B8319" s="3" t="s">
        <v>92</v>
      </c>
      <c r="C8319" s="3" t="s">
        <v>158</v>
      </c>
      <c r="D8319" s="3" t="s">
        <v>9</v>
      </c>
      <c r="E8319" s="3" t="s">
        <v>15</v>
      </c>
      <c r="F8319" s="3" t="s">
        <v>15435</v>
      </c>
      <c r="G8319" s="3" t="s">
        <v>15436</v>
      </c>
      <c r="H8319" s="3"/>
    </row>
    <row r="8320" ht="15.75" customHeight="1">
      <c r="A8320" s="2">
        <v>45776.0</v>
      </c>
      <c r="B8320" s="3" t="s">
        <v>7</v>
      </c>
      <c r="C8320" s="3" t="s">
        <v>131</v>
      </c>
      <c r="D8320" s="3" t="s">
        <v>19</v>
      </c>
      <c r="E8320" s="3" t="s">
        <v>20</v>
      </c>
      <c r="F8320" s="3" t="s">
        <v>15437</v>
      </c>
      <c r="G8320" s="3" t="s">
        <v>15438</v>
      </c>
      <c r="H8320" s="3"/>
    </row>
    <row r="8321" ht="15.75" customHeight="1">
      <c r="A8321" s="2">
        <v>45776.0</v>
      </c>
      <c r="B8321" s="3" t="s">
        <v>7</v>
      </c>
      <c r="C8321" s="3" t="s">
        <v>131</v>
      </c>
      <c r="D8321" s="3" t="s">
        <v>23</v>
      </c>
      <c r="E8321" s="3" t="s">
        <v>20</v>
      </c>
      <c r="F8321" s="3" t="s">
        <v>864</v>
      </c>
      <c r="G8321" s="3" t="s">
        <v>15439</v>
      </c>
      <c r="H8321" s="3"/>
    </row>
    <row r="8322" ht="15.75" customHeight="1">
      <c r="A8322" s="2">
        <v>45776.0</v>
      </c>
      <c r="B8322" s="3" t="s">
        <v>92</v>
      </c>
      <c r="C8322" s="4" t="s">
        <v>149</v>
      </c>
      <c r="D8322" s="3" t="s">
        <v>34</v>
      </c>
      <c r="E8322" s="3" t="s">
        <v>20</v>
      </c>
      <c r="F8322" s="3" t="s">
        <v>15440</v>
      </c>
      <c r="G8322" s="3" t="s">
        <v>15441</v>
      </c>
      <c r="H8322" s="3"/>
    </row>
    <row r="8323" ht="15.75" customHeight="1">
      <c r="A8323" s="2">
        <v>45777.0</v>
      </c>
      <c r="B8323" s="3" t="s">
        <v>13</v>
      </c>
      <c r="C8323" s="3" t="s">
        <v>37</v>
      </c>
      <c r="D8323" s="3" t="s">
        <v>63</v>
      </c>
      <c r="E8323" s="3" t="s">
        <v>59</v>
      </c>
      <c r="F8323" s="3" t="s">
        <v>15442</v>
      </c>
      <c r="G8323" s="3" t="s">
        <v>15443</v>
      </c>
      <c r="H8323" s="3"/>
    </row>
    <row r="8324" ht="15.75" customHeight="1">
      <c r="A8324" s="2">
        <v>45777.0</v>
      </c>
      <c r="B8324" s="3" t="s">
        <v>13</v>
      </c>
      <c r="C8324" s="3" t="s">
        <v>169</v>
      </c>
      <c r="D8324" s="3" t="s">
        <v>68</v>
      </c>
      <c r="E8324" s="3" t="s">
        <v>59</v>
      </c>
      <c r="F8324" s="3" t="s">
        <v>15444</v>
      </c>
      <c r="G8324" s="3" t="s">
        <v>15445</v>
      </c>
      <c r="H8324" s="3"/>
    </row>
    <row r="8325" ht="15.75" customHeight="1">
      <c r="A8325" s="2">
        <v>45777.0</v>
      </c>
      <c r="B8325" s="3" t="s">
        <v>13</v>
      </c>
      <c r="C8325" s="3" t="s">
        <v>169</v>
      </c>
      <c r="D8325" s="3" t="s">
        <v>9</v>
      </c>
      <c r="E8325" s="3" t="s">
        <v>20</v>
      </c>
      <c r="F8325" s="3" t="s">
        <v>15446</v>
      </c>
      <c r="G8325" s="3" t="s">
        <v>7256</v>
      </c>
      <c r="H8325" s="3"/>
    </row>
    <row r="8326" ht="15.75" customHeight="1">
      <c r="A8326" s="2">
        <v>45777.0</v>
      </c>
      <c r="B8326" s="3" t="s">
        <v>13</v>
      </c>
      <c r="C8326" s="3" t="s">
        <v>169</v>
      </c>
      <c r="D8326" s="3" t="s">
        <v>63</v>
      </c>
      <c r="E8326" s="3" t="s">
        <v>59</v>
      </c>
      <c r="F8326" s="3" t="s">
        <v>15447</v>
      </c>
      <c r="G8326" s="3" t="s">
        <v>15448</v>
      </c>
      <c r="H8326" s="3"/>
    </row>
    <row r="8327" ht="15.75" customHeight="1">
      <c r="A8327" s="2">
        <v>45777.0</v>
      </c>
      <c r="B8327" s="3" t="s">
        <v>13</v>
      </c>
      <c r="C8327" s="3" t="s">
        <v>37</v>
      </c>
      <c r="D8327" s="3" t="s">
        <v>9</v>
      </c>
      <c r="E8327" s="3" t="s">
        <v>15</v>
      </c>
      <c r="F8327" s="3" t="s">
        <v>15449</v>
      </c>
      <c r="G8327" s="3" t="s">
        <v>15450</v>
      </c>
      <c r="H8327" s="3"/>
    </row>
    <row r="8328" ht="15.75" customHeight="1">
      <c r="A8328" s="2">
        <v>45777.0</v>
      </c>
      <c r="B8328" s="3" t="s">
        <v>13</v>
      </c>
      <c r="C8328" s="3" t="s">
        <v>37</v>
      </c>
      <c r="D8328" s="3" t="s">
        <v>34</v>
      </c>
      <c r="E8328" s="3" t="s">
        <v>20</v>
      </c>
      <c r="F8328" s="3" t="s">
        <v>15451</v>
      </c>
      <c r="G8328" s="3" t="s">
        <v>15452</v>
      </c>
      <c r="H8328" s="3"/>
    </row>
    <row r="8329" ht="15.75" customHeight="1">
      <c r="A8329" s="2">
        <v>45777.0</v>
      </c>
      <c r="B8329" s="3" t="s">
        <v>13</v>
      </c>
      <c r="C8329" s="3" t="s">
        <v>18</v>
      </c>
      <c r="D8329" s="3" t="s">
        <v>34</v>
      </c>
      <c r="E8329" s="3" t="s">
        <v>20</v>
      </c>
      <c r="F8329" s="3" t="s">
        <v>15453</v>
      </c>
      <c r="G8329" s="3" t="s">
        <v>15454</v>
      </c>
      <c r="H8329" s="3"/>
    </row>
    <row r="8330" ht="15.75" customHeight="1">
      <c r="A8330" s="2">
        <v>45777.0</v>
      </c>
      <c r="B8330" s="3" t="s">
        <v>13</v>
      </c>
      <c r="C8330" s="3" t="s">
        <v>29</v>
      </c>
      <c r="D8330" s="3" t="s">
        <v>26</v>
      </c>
      <c r="E8330" s="3" t="s">
        <v>59</v>
      </c>
      <c r="F8330" s="3" t="s">
        <v>15455</v>
      </c>
      <c r="G8330" s="3" t="s">
        <v>15456</v>
      </c>
      <c r="H8330" s="3"/>
    </row>
    <row r="8331" ht="15.75" customHeight="1">
      <c r="A8331" s="2">
        <v>45777.0</v>
      </c>
      <c r="B8331" s="3" t="s">
        <v>13</v>
      </c>
      <c r="C8331" s="3" t="s">
        <v>29</v>
      </c>
      <c r="D8331" s="3" t="s">
        <v>38</v>
      </c>
      <c r="E8331" s="3" t="s">
        <v>20</v>
      </c>
      <c r="F8331" s="3" t="s">
        <v>15457</v>
      </c>
      <c r="G8331" s="3" t="s">
        <v>15458</v>
      </c>
      <c r="H8331" s="3"/>
    </row>
    <row r="8332" ht="15.75" customHeight="1">
      <c r="A8332" s="2">
        <v>45777.0</v>
      </c>
      <c r="B8332" s="3" t="s">
        <v>13</v>
      </c>
      <c r="C8332" s="3" t="s">
        <v>29</v>
      </c>
      <c r="D8332" s="3" t="s">
        <v>26</v>
      </c>
      <c r="E8332" s="3" t="s">
        <v>20</v>
      </c>
      <c r="F8332" s="3" t="s">
        <v>15459</v>
      </c>
      <c r="G8332" s="3" t="s">
        <v>15460</v>
      </c>
      <c r="H8332" s="3"/>
    </row>
    <row r="8333" ht="15.75" customHeight="1">
      <c r="A8333" s="2">
        <v>45777.0</v>
      </c>
      <c r="B8333" s="3" t="s">
        <v>13</v>
      </c>
      <c r="C8333" s="3" t="s">
        <v>18</v>
      </c>
      <c r="D8333" s="3" t="s">
        <v>26</v>
      </c>
      <c r="E8333" s="3" t="s">
        <v>20</v>
      </c>
      <c r="F8333" s="3" t="s">
        <v>15461</v>
      </c>
      <c r="G8333" s="3" t="s">
        <v>15462</v>
      </c>
      <c r="H8333" s="3"/>
    </row>
    <row r="8334" ht="15.75" customHeight="1">
      <c r="A8334" s="2">
        <v>45777.0</v>
      </c>
      <c r="B8334" s="3" t="s">
        <v>13</v>
      </c>
      <c r="C8334" s="3" t="s">
        <v>18</v>
      </c>
      <c r="D8334" s="3" t="s">
        <v>38</v>
      </c>
      <c r="E8334" s="3" t="s">
        <v>59</v>
      </c>
      <c r="F8334" s="3" t="s">
        <v>13539</v>
      </c>
      <c r="G8334" s="3" t="s">
        <v>15463</v>
      </c>
      <c r="H8334" s="3"/>
    </row>
    <row r="8335" ht="15.75" customHeight="1">
      <c r="A8335" s="2">
        <v>45777.0</v>
      </c>
      <c r="B8335" s="3" t="s">
        <v>13</v>
      </c>
      <c r="C8335" s="3" t="s">
        <v>169</v>
      </c>
      <c r="D8335" s="3" t="s">
        <v>63</v>
      </c>
      <c r="E8335" s="3" t="s">
        <v>15</v>
      </c>
      <c r="F8335" s="3" t="s">
        <v>15464</v>
      </c>
      <c r="G8335" s="3" t="s">
        <v>15465</v>
      </c>
      <c r="H8335" s="3"/>
    </row>
    <row r="8336" ht="15.75" customHeight="1">
      <c r="A8336" s="2">
        <v>45777.0</v>
      </c>
      <c r="B8336" s="3" t="s">
        <v>13</v>
      </c>
      <c r="C8336" s="3" t="s">
        <v>29</v>
      </c>
      <c r="D8336" s="3" t="s">
        <v>38</v>
      </c>
      <c r="E8336" s="3" t="s">
        <v>20</v>
      </c>
      <c r="F8336" s="3" t="s">
        <v>15466</v>
      </c>
      <c r="G8336" s="3" t="s">
        <v>2425</v>
      </c>
      <c r="H8336" s="3"/>
    </row>
    <row r="8337" ht="15.75" customHeight="1">
      <c r="A8337" s="2">
        <v>45777.0</v>
      </c>
      <c r="B8337" s="3" t="s">
        <v>57</v>
      </c>
      <c r="C8337" s="3" t="s">
        <v>58</v>
      </c>
      <c r="D8337" s="3" t="s">
        <v>23</v>
      </c>
      <c r="E8337" s="3" t="s">
        <v>59</v>
      </c>
      <c r="F8337" s="3" t="s">
        <v>15467</v>
      </c>
      <c r="G8337" s="3" t="s">
        <v>15468</v>
      </c>
      <c r="H8337" s="3"/>
    </row>
    <row r="8338" ht="15.75" customHeight="1">
      <c r="A8338" s="2">
        <v>45777.0</v>
      </c>
      <c r="B8338" s="3" t="s">
        <v>57</v>
      </c>
      <c r="C8338" s="3" t="s">
        <v>71</v>
      </c>
      <c r="D8338" s="3" t="s">
        <v>19</v>
      </c>
      <c r="E8338" s="3" t="s">
        <v>59</v>
      </c>
      <c r="F8338" s="3" t="s">
        <v>15469</v>
      </c>
      <c r="G8338" s="3" t="s">
        <v>11166</v>
      </c>
      <c r="H8338" s="3"/>
    </row>
    <row r="8339" ht="15.75" customHeight="1">
      <c r="A8339" s="2">
        <v>45777.0</v>
      </c>
      <c r="B8339" s="3" t="s">
        <v>57</v>
      </c>
      <c r="C8339" s="4" t="s">
        <v>62</v>
      </c>
      <c r="D8339" s="3" t="s">
        <v>19</v>
      </c>
      <c r="E8339" s="3" t="s">
        <v>59</v>
      </c>
      <c r="F8339" s="3" t="s">
        <v>15470</v>
      </c>
      <c r="G8339" s="3" t="s">
        <v>15471</v>
      </c>
      <c r="H8339" s="3"/>
    </row>
    <row r="8340" ht="15.75" customHeight="1">
      <c r="A8340" s="2">
        <v>45777.0</v>
      </c>
      <c r="B8340" s="3" t="s">
        <v>13</v>
      </c>
      <c r="C8340" s="3" t="s">
        <v>18</v>
      </c>
      <c r="D8340" s="3" t="s">
        <v>9</v>
      </c>
      <c r="E8340" s="3" t="s">
        <v>20</v>
      </c>
      <c r="F8340" s="3" t="s">
        <v>7576</v>
      </c>
      <c r="G8340" s="3" t="s">
        <v>15472</v>
      </c>
      <c r="H8340" s="3"/>
    </row>
    <row r="8341" ht="15.75" customHeight="1">
      <c r="A8341" s="2">
        <v>45777.0</v>
      </c>
      <c r="B8341" s="3" t="s">
        <v>57</v>
      </c>
      <c r="C8341" s="3" t="s">
        <v>85</v>
      </c>
      <c r="D8341" s="3" t="s">
        <v>34</v>
      </c>
      <c r="E8341" s="3" t="s">
        <v>59</v>
      </c>
      <c r="F8341" s="3" t="s">
        <v>15473</v>
      </c>
      <c r="G8341" s="3" t="s">
        <v>9250</v>
      </c>
      <c r="H8341" s="3"/>
    </row>
    <row r="8342" ht="15.75" customHeight="1">
      <c r="A8342" s="2">
        <v>45777.0</v>
      </c>
      <c r="B8342" s="3" t="s">
        <v>57</v>
      </c>
      <c r="C8342" s="3" t="s">
        <v>85</v>
      </c>
      <c r="D8342" s="3" t="s">
        <v>23</v>
      </c>
      <c r="E8342" s="3" t="s">
        <v>59</v>
      </c>
      <c r="F8342" s="3" t="s">
        <v>15474</v>
      </c>
      <c r="G8342" s="3" t="s">
        <v>15475</v>
      </c>
      <c r="H8342" s="3"/>
    </row>
    <row r="8343" ht="15.75" customHeight="1">
      <c r="A8343" s="2">
        <v>45777.0</v>
      </c>
      <c r="B8343" s="3" t="s">
        <v>57</v>
      </c>
      <c r="C8343" s="3" t="s">
        <v>85</v>
      </c>
      <c r="D8343" s="3" t="s">
        <v>19</v>
      </c>
      <c r="E8343" s="3" t="s">
        <v>59</v>
      </c>
      <c r="F8343" s="3" t="s">
        <v>15476</v>
      </c>
      <c r="G8343" s="3" t="s">
        <v>15477</v>
      </c>
      <c r="H8343" s="3"/>
    </row>
    <row r="8344" ht="15.75" customHeight="1">
      <c r="A8344" s="2">
        <v>45777.0</v>
      </c>
      <c r="B8344" s="3" t="s">
        <v>57</v>
      </c>
      <c r="C8344" s="3" t="s">
        <v>85</v>
      </c>
      <c r="D8344" s="3" t="s">
        <v>63</v>
      </c>
      <c r="E8344" s="3" t="s">
        <v>59</v>
      </c>
      <c r="F8344" s="3" t="s">
        <v>15478</v>
      </c>
      <c r="G8344" s="3" t="s">
        <v>15479</v>
      </c>
      <c r="H8344" s="3"/>
    </row>
    <row r="8345" ht="15.75" customHeight="1">
      <c r="A8345" s="2">
        <v>45777.0</v>
      </c>
      <c r="B8345" s="3" t="s">
        <v>57</v>
      </c>
      <c r="C8345" s="3" t="s">
        <v>85</v>
      </c>
      <c r="D8345" s="3" t="s">
        <v>26</v>
      </c>
      <c r="E8345" s="3" t="s">
        <v>59</v>
      </c>
      <c r="F8345" s="3" t="s">
        <v>15480</v>
      </c>
      <c r="G8345" s="3" t="s">
        <v>15481</v>
      </c>
      <c r="H8345" s="3"/>
    </row>
    <row r="8346" ht="15.75" customHeight="1">
      <c r="A8346" s="2">
        <v>45777.0</v>
      </c>
      <c r="B8346" s="3" t="s">
        <v>57</v>
      </c>
      <c r="C8346" s="3" t="s">
        <v>58</v>
      </c>
      <c r="D8346" s="3" t="s">
        <v>26</v>
      </c>
      <c r="E8346" s="3" t="s">
        <v>59</v>
      </c>
      <c r="F8346" s="3" t="s">
        <v>15482</v>
      </c>
      <c r="G8346" s="3" t="s">
        <v>15483</v>
      </c>
      <c r="H8346" s="3"/>
    </row>
    <row r="8347" ht="15.75" customHeight="1">
      <c r="A8347" s="2">
        <v>45777.0</v>
      </c>
      <c r="B8347" s="3" t="s">
        <v>57</v>
      </c>
      <c r="C8347" s="3" t="s">
        <v>80</v>
      </c>
      <c r="D8347" s="3" t="s">
        <v>38</v>
      </c>
      <c r="E8347" s="3" t="s">
        <v>59</v>
      </c>
      <c r="F8347" s="3" t="s">
        <v>15484</v>
      </c>
      <c r="G8347" s="3" t="s">
        <v>15485</v>
      </c>
      <c r="H8347" s="3"/>
    </row>
    <row r="8348" ht="15.75" customHeight="1">
      <c r="A8348" s="2">
        <v>45777.0</v>
      </c>
      <c r="B8348" s="3" t="s">
        <v>57</v>
      </c>
      <c r="C8348" s="3" t="s">
        <v>80</v>
      </c>
      <c r="D8348" s="3" t="s">
        <v>19</v>
      </c>
      <c r="E8348" s="3" t="s">
        <v>59</v>
      </c>
      <c r="F8348" s="3" t="s">
        <v>14451</v>
      </c>
      <c r="G8348" s="3" t="s">
        <v>15486</v>
      </c>
      <c r="H8348" s="3"/>
    </row>
    <row r="8349" ht="15.75" customHeight="1">
      <c r="A8349" s="2">
        <v>45777.0</v>
      </c>
      <c r="B8349" s="3" t="s">
        <v>57</v>
      </c>
      <c r="C8349" s="3" t="s">
        <v>71</v>
      </c>
      <c r="D8349" s="3" t="s">
        <v>9</v>
      </c>
      <c r="E8349" s="3" t="s">
        <v>20</v>
      </c>
      <c r="F8349" s="3" t="s">
        <v>15487</v>
      </c>
      <c r="G8349" s="3" t="s">
        <v>15488</v>
      </c>
      <c r="H8349" s="3"/>
    </row>
    <row r="8350" ht="15.75" customHeight="1">
      <c r="A8350" s="2">
        <v>45777.0</v>
      </c>
      <c r="B8350" s="3" t="s">
        <v>57</v>
      </c>
      <c r="C8350" s="3" t="s">
        <v>71</v>
      </c>
      <c r="D8350" s="3" t="s">
        <v>19</v>
      </c>
      <c r="E8350" s="3" t="s">
        <v>59</v>
      </c>
      <c r="F8350" s="3" t="s">
        <v>15489</v>
      </c>
      <c r="G8350" s="3" t="s">
        <v>15490</v>
      </c>
      <c r="H8350" s="3"/>
    </row>
    <row r="8351" ht="15.75" customHeight="1">
      <c r="A8351" s="2">
        <v>45777.0</v>
      </c>
      <c r="B8351" s="3" t="s">
        <v>57</v>
      </c>
      <c r="C8351" s="4" t="s">
        <v>62</v>
      </c>
      <c r="D8351" s="3" t="s">
        <v>63</v>
      </c>
      <c r="E8351" s="3" t="s">
        <v>59</v>
      </c>
      <c r="F8351" s="3" t="s">
        <v>15491</v>
      </c>
      <c r="G8351" s="3" t="s">
        <v>15492</v>
      </c>
      <c r="H8351" s="3"/>
    </row>
    <row r="8352" ht="15.75" customHeight="1">
      <c r="A8352" s="2">
        <v>45777.0</v>
      </c>
      <c r="B8352" s="3" t="s">
        <v>57</v>
      </c>
      <c r="C8352" s="4" t="s">
        <v>62</v>
      </c>
      <c r="D8352" s="3" t="s">
        <v>19</v>
      </c>
      <c r="E8352" s="3" t="s">
        <v>59</v>
      </c>
      <c r="F8352" s="3" t="s">
        <v>15493</v>
      </c>
      <c r="G8352" s="3" t="s">
        <v>15494</v>
      </c>
      <c r="H8352" s="3"/>
    </row>
    <row r="8353" ht="15.75" customHeight="1">
      <c r="A8353" s="2">
        <v>45777.0</v>
      </c>
      <c r="B8353" s="3" t="s">
        <v>57</v>
      </c>
      <c r="C8353" s="4" t="s">
        <v>62</v>
      </c>
      <c r="D8353" s="3" t="s">
        <v>34</v>
      </c>
      <c r="E8353" s="3" t="s">
        <v>59</v>
      </c>
      <c r="F8353" s="3" t="s">
        <v>15495</v>
      </c>
      <c r="G8353" s="3" t="s">
        <v>8024</v>
      </c>
      <c r="H8353" s="3"/>
    </row>
    <row r="8354" ht="15.75" customHeight="1">
      <c r="A8354" s="2">
        <v>45777.0</v>
      </c>
      <c r="B8354" s="3" t="s">
        <v>57</v>
      </c>
      <c r="C8354" s="3" t="s">
        <v>80</v>
      </c>
      <c r="D8354" s="3" t="s">
        <v>19</v>
      </c>
      <c r="E8354" s="3" t="s">
        <v>59</v>
      </c>
      <c r="F8354" s="3" t="s">
        <v>15496</v>
      </c>
      <c r="G8354" s="3" t="s">
        <v>15497</v>
      </c>
      <c r="H8354" s="3"/>
    </row>
    <row r="8355" ht="15.75" customHeight="1">
      <c r="A8355" s="2">
        <v>45777.0</v>
      </c>
      <c r="B8355" s="3" t="s">
        <v>13</v>
      </c>
      <c r="C8355" s="3" t="s">
        <v>14</v>
      </c>
      <c r="D8355" s="3" t="s">
        <v>38</v>
      </c>
      <c r="E8355" s="3" t="s">
        <v>20</v>
      </c>
      <c r="F8355" s="3" t="s">
        <v>4910</v>
      </c>
      <c r="G8355" s="3" t="s">
        <v>15498</v>
      </c>
      <c r="H8355" s="3"/>
    </row>
    <row r="8356" ht="15.75" customHeight="1">
      <c r="A8356" s="2">
        <v>45777.0</v>
      </c>
      <c r="B8356" s="3" t="s">
        <v>13</v>
      </c>
      <c r="C8356" s="3" t="s">
        <v>14</v>
      </c>
      <c r="D8356" s="3" t="s">
        <v>23</v>
      </c>
      <c r="E8356" s="3" t="s">
        <v>59</v>
      </c>
      <c r="F8356" s="3" t="s">
        <v>15499</v>
      </c>
      <c r="G8356" s="3" t="s">
        <v>15500</v>
      </c>
      <c r="H8356" s="3"/>
    </row>
    <row r="8357" ht="15.75" customHeight="1">
      <c r="A8357" s="2">
        <v>45777.0</v>
      </c>
      <c r="B8357" s="3" t="s">
        <v>7</v>
      </c>
      <c r="C8357" s="3" t="s">
        <v>8</v>
      </c>
      <c r="D8357" s="3" t="s">
        <v>34</v>
      </c>
      <c r="E8357" s="3" t="s">
        <v>15</v>
      </c>
      <c r="F8357" s="3" t="s">
        <v>15501</v>
      </c>
      <c r="G8357" s="3" t="s">
        <v>15502</v>
      </c>
      <c r="H8357" s="3"/>
    </row>
    <row r="8358" ht="15.75" customHeight="1">
      <c r="A8358" s="2">
        <v>45777.0</v>
      </c>
      <c r="B8358" s="3" t="s">
        <v>7</v>
      </c>
      <c r="C8358" s="3" t="s">
        <v>131</v>
      </c>
      <c r="D8358" s="3" t="s">
        <v>38</v>
      </c>
      <c r="E8358" s="3" t="s">
        <v>20</v>
      </c>
      <c r="F8358" s="3" t="s">
        <v>15503</v>
      </c>
      <c r="G8358" s="3" t="s">
        <v>15504</v>
      </c>
      <c r="H8358" s="3"/>
    </row>
    <row r="8359" ht="15.75" customHeight="1">
      <c r="A8359" s="2">
        <v>45777.0</v>
      </c>
      <c r="B8359" s="3" t="s">
        <v>7</v>
      </c>
      <c r="C8359" s="3" t="s">
        <v>126</v>
      </c>
      <c r="D8359" s="3" t="s">
        <v>68</v>
      </c>
      <c r="E8359" s="3" t="s">
        <v>20</v>
      </c>
      <c r="F8359" s="3" t="s">
        <v>15505</v>
      </c>
      <c r="G8359" s="3" t="s">
        <v>1731</v>
      </c>
      <c r="H8359" s="3"/>
    </row>
    <row r="8360" ht="15.75" customHeight="1">
      <c r="A8360" s="2">
        <v>45777.0</v>
      </c>
      <c r="B8360" s="3" t="s">
        <v>7</v>
      </c>
      <c r="C8360" s="3" t="s">
        <v>126</v>
      </c>
      <c r="D8360" s="3" t="s">
        <v>63</v>
      </c>
      <c r="E8360" s="3" t="s">
        <v>20</v>
      </c>
      <c r="F8360" s="3" t="s">
        <v>15506</v>
      </c>
      <c r="G8360" s="3" t="s">
        <v>15507</v>
      </c>
      <c r="H8360" s="3"/>
    </row>
    <row r="8361" ht="15.75" customHeight="1">
      <c r="A8361" s="2">
        <v>45777.0</v>
      </c>
      <c r="B8361" s="3" t="s">
        <v>7</v>
      </c>
      <c r="C8361" s="3" t="s">
        <v>126</v>
      </c>
      <c r="D8361" s="3" t="s">
        <v>68</v>
      </c>
      <c r="E8361" s="3" t="s">
        <v>20</v>
      </c>
      <c r="F8361" s="3" t="s">
        <v>15508</v>
      </c>
      <c r="G8361" s="3" t="s">
        <v>15509</v>
      </c>
      <c r="H8361" s="3"/>
    </row>
    <row r="8362" ht="15.75" customHeight="1">
      <c r="A8362" s="2">
        <v>45777.0</v>
      </c>
      <c r="B8362" s="3" t="s">
        <v>7</v>
      </c>
      <c r="C8362" s="3" t="s">
        <v>118</v>
      </c>
      <c r="D8362" s="3" t="s">
        <v>38</v>
      </c>
      <c r="E8362" s="3" t="s">
        <v>15</v>
      </c>
      <c r="F8362" s="3" t="s">
        <v>15510</v>
      </c>
      <c r="G8362" s="3" t="s">
        <v>15511</v>
      </c>
      <c r="H8362" s="3"/>
    </row>
    <row r="8363" ht="15.75" customHeight="1">
      <c r="A8363" s="2">
        <v>45777.0</v>
      </c>
      <c r="B8363" s="3" t="s">
        <v>7</v>
      </c>
      <c r="C8363" s="3" t="s">
        <v>118</v>
      </c>
      <c r="D8363" s="3" t="s">
        <v>9</v>
      </c>
      <c r="E8363" s="3" t="s">
        <v>101</v>
      </c>
      <c r="F8363" s="3" t="s">
        <v>15512</v>
      </c>
      <c r="G8363" s="3" t="s">
        <v>15513</v>
      </c>
      <c r="H8363" s="3"/>
    </row>
    <row r="8364" ht="15.75" customHeight="1">
      <c r="A8364" s="2">
        <v>45777.0</v>
      </c>
      <c r="B8364" s="3" t="s">
        <v>7</v>
      </c>
      <c r="C8364" s="3" t="s">
        <v>131</v>
      </c>
      <c r="D8364" s="3" t="s">
        <v>34</v>
      </c>
      <c r="E8364" s="3" t="s">
        <v>109</v>
      </c>
      <c r="F8364" s="3" t="s">
        <v>6244</v>
      </c>
      <c r="G8364" s="3" t="s">
        <v>15514</v>
      </c>
      <c r="H8364" s="3"/>
    </row>
    <row r="8365" ht="15.75" customHeight="1">
      <c r="A8365" s="2">
        <v>45777.0</v>
      </c>
      <c r="B8365" s="3" t="s">
        <v>7</v>
      </c>
      <c r="C8365" s="3" t="s">
        <v>118</v>
      </c>
      <c r="D8365" s="3" t="s">
        <v>68</v>
      </c>
      <c r="E8365" s="3" t="s">
        <v>20</v>
      </c>
      <c r="F8365" s="3" t="s">
        <v>15515</v>
      </c>
      <c r="G8365" s="3" t="s">
        <v>13266</v>
      </c>
      <c r="H8365" s="3"/>
    </row>
    <row r="8366" ht="15.75" customHeight="1">
      <c r="A8366" s="2">
        <v>45777.0</v>
      </c>
      <c r="B8366" s="3" t="s">
        <v>7</v>
      </c>
      <c r="C8366" s="3" t="s">
        <v>106</v>
      </c>
      <c r="D8366" s="3" t="s">
        <v>19</v>
      </c>
      <c r="E8366" s="3" t="s">
        <v>20</v>
      </c>
      <c r="F8366" s="3" t="s">
        <v>15516</v>
      </c>
      <c r="G8366" s="3" t="s">
        <v>15517</v>
      </c>
      <c r="H8366" s="3"/>
    </row>
    <row r="8367" ht="15.75" customHeight="1">
      <c r="A8367" s="2">
        <v>45777.0</v>
      </c>
      <c r="B8367" s="3" t="s">
        <v>7</v>
      </c>
      <c r="C8367" s="3" t="s">
        <v>106</v>
      </c>
      <c r="D8367" s="3" t="s">
        <v>63</v>
      </c>
      <c r="E8367" s="3" t="s">
        <v>20</v>
      </c>
      <c r="F8367" s="3" t="s">
        <v>15518</v>
      </c>
      <c r="G8367" s="3" t="s">
        <v>11270</v>
      </c>
      <c r="H8367" s="3"/>
    </row>
    <row r="8368" ht="15.75" customHeight="1">
      <c r="A8368" s="2">
        <v>45777.0</v>
      </c>
      <c r="B8368" s="3" t="s">
        <v>7</v>
      </c>
      <c r="C8368" s="3" t="s">
        <v>106</v>
      </c>
      <c r="D8368" s="3" t="s">
        <v>68</v>
      </c>
      <c r="E8368" s="3" t="s">
        <v>20</v>
      </c>
      <c r="F8368" s="3" t="s">
        <v>11728</v>
      </c>
      <c r="G8368" s="3" t="s">
        <v>1733</v>
      </c>
      <c r="H8368" s="3"/>
    </row>
    <row r="8369" ht="15.75" customHeight="1">
      <c r="A8369" s="2">
        <v>45777.0</v>
      </c>
      <c r="B8369" s="3" t="s">
        <v>7</v>
      </c>
      <c r="C8369" s="3" t="s">
        <v>106</v>
      </c>
      <c r="D8369" s="3" t="s">
        <v>23</v>
      </c>
      <c r="E8369" s="3" t="s">
        <v>20</v>
      </c>
      <c r="F8369" s="3" t="s">
        <v>15519</v>
      </c>
      <c r="G8369" s="3" t="s">
        <v>14109</v>
      </c>
      <c r="H8369" s="3"/>
    </row>
    <row r="8370" ht="15.75" customHeight="1">
      <c r="A8370" s="2">
        <v>45777.0</v>
      </c>
      <c r="B8370" s="3" t="s">
        <v>7</v>
      </c>
      <c r="C8370" s="3" t="s">
        <v>8</v>
      </c>
      <c r="D8370" s="3" t="s">
        <v>26</v>
      </c>
      <c r="E8370" s="3" t="s">
        <v>258</v>
      </c>
      <c r="F8370" s="3" t="s">
        <v>15520</v>
      </c>
      <c r="G8370" s="3" t="s">
        <v>15521</v>
      </c>
      <c r="H8370" s="3"/>
    </row>
    <row r="8371" ht="15.75" customHeight="1">
      <c r="A8371" s="2">
        <v>45777.0</v>
      </c>
      <c r="B8371" s="3" t="s">
        <v>13</v>
      </c>
      <c r="C8371" s="3" t="s">
        <v>14</v>
      </c>
      <c r="D8371" s="3" t="s">
        <v>68</v>
      </c>
      <c r="E8371" s="3" t="s">
        <v>59</v>
      </c>
      <c r="F8371" s="3" t="s">
        <v>15522</v>
      </c>
      <c r="G8371" s="3" t="s">
        <v>15523</v>
      </c>
      <c r="H8371" s="3"/>
    </row>
    <row r="8372" ht="15.75" customHeight="1">
      <c r="A8372" s="2">
        <v>45777.0</v>
      </c>
      <c r="B8372" s="3" t="s">
        <v>7</v>
      </c>
      <c r="C8372" s="3" t="s">
        <v>106</v>
      </c>
      <c r="D8372" s="3" t="s">
        <v>26</v>
      </c>
      <c r="E8372" s="3" t="s">
        <v>258</v>
      </c>
      <c r="F8372" s="3" t="s">
        <v>15524</v>
      </c>
      <c r="G8372" s="3" t="s">
        <v>15525</v>
      </c>
      <c r="H8372" s="3"/>
    </row>
    <row r="8373" ht="15.75" customHeight="1">
      <c r="A8373" s="2">
        <v>45777.0</v>
      </c>
      <c r="B8373" s="3" t="s">
        <v>7</v>
      </c>
      <c r="C8373" s="3" t="s">
        <v>131</v>
      </c>
      <c r="D8373" s="3" t="s">
        <v>34</v>
      </c>
      <c r="E8373" s="3" t="s">
        <v>101</v>
      </c>
      <c r="F8373" s="3" t="s">
        <v>15526</v>
      </c>
      <c r="G8373" s="3" t="s">
        <v>15527</v>
      </c>
      <c r="H8373" s="3"/>
    </row>
    <row r="8374" ht="15.75" customHeight="1">
      <c r="A8374" s="2">
        <v>45777.0</v>
      </c>
      <c r="B8374" s="3" t="s">
        <v>7</v>
      </c>
      <c r="C8374" s="3" t="s">
        <v>118</v>
      </c>
      <c r="D8374" s="3" t="s">
        <v>23</v>
      </c>
      <c r="E8374" s="3" t="s">
        <v>20</v>
      </c>
      <c r="F8374" s="3" t="s">
        <v>15528</v>
      </c>
      <c r="G8374" s="3" t="s">
        <v>15529</v>
      </c>
      <c r="H8374" s="3"/>
    </row>
    <row r="8375" ht="15.75" customHeight="1">
      <c r="A8375" s="2">
        <v>45777.0</v>
      </c>
      <c r="B8375" s="3" t="s">
        <v>7</v>
      </c>
      <c r="C8375" s="3" t="s">
        <v>131</v>
      </c>
      <c r="D8375" s="3" t="s">
        <v>19</v>
      </c>
      <c r="E8375" s="3" t="s">
        <v>15</v>
      </c>
      <c r="F8375" s="3" t="s">
        <v>8357</v>
      </c>
      <c r="G8375" s="3" t="s">
        <v>15530</v>
      </c>
      <c r="H8375" s="3"/>
    </row>
    <row r="8376" ht="15.75" customHeight="1">
      <c r="A8376" s="2">
        <v>45777.0</v>
      </c>
      <c r="B8376" s="3" t="s">
        <v>7</v>
      </c>
      <c r="C8376" s="3" t="s">
        <v>131</v>
      </c>
      <c r="D8376" s="3" t="s">
        <v>38</v>
      </c>
      <c r="E8376" s="3" t="s">
        <v>15</v>
      </c>
      <c r="F8376" s="3" t="s">
        <v>15531</v>
      </c>
      <c r="G8376" s="3" t="s">
        <v>15532</v>
      </c>
      <c r="H8376" s="3"/>
    </row>
    <row r="8377" ht="15.75" customHeight="1">
      <c r="A8377" s="2">
        <v>45777.0</v>
      </c>
      <c r="B8377" s="3" t="s">
        <v>92</v>
      </c>
      <c r="C8377" s="3" t="s">
        <v>93</v>
      </c>
      <c r="D8377" s="3" t="s">
        <v>9</v>
      </c>
      <c r="E8377" s="3" t="s">
        <v>15</v>
      </c>
      <c r="F8377" s="3" t="s">
        <v>15533</v>
      </c>
      <c r="G8377" s="3" t="s">
        <v>15534</v>
      </c>
      <c r="H8377" s="3"/>
    </row>
    <row r="8378" ht="15.75" customHeight="1">
      <c r="A8378" s="2">
        <v>45777.0</v>
      </c>
      <c r="B8378" s="3" t="s">
        <v>92</v>
      </c>
      <c r="C8378" s="3" t="s">
        <v>93</v>
      </c>
      <c r="D8378" s="3" t="s">
        <v>19</v>
      </c>
      <c r="E8378" s="3" t="s">
        <v>20</v>
      </c>
      <c r="F8378" s="3" t="s">
        <v>15535</v>
      </c>
      <c r="G8378" s="3" t="s">
        <v>15536</v>
      </c>
      <c r="H8378" s="3"/>
    </row>
    <row r="8379" ht="15.75" customHeight="1">
      <c r="A8379" s="2">
        <v>45777.0</v>
      </c>
      <c r="B8379" s="3" t="s">
        <v>92</v>
      </c>
      <c r="C8379" s="3" t="s">
        <v>93</v>
      </c>
      <c r="D8379" s="3" t="s">
        <v>68</v>
      </c>
      <c r="E8379" s="3" t="s">
        <v>59</v>
      </c>
      <c r="F8379" s="3" t="s">
        <v>14583</v>
      </c>
      <c r="G8379" s="3" t="s">
        <v>8853</v>
      </c>
      <c r="H8379" s="3"/>
    </row>
    <row r="8380" ht="15.75" customHeight="1">
      <c r="A8380" s="2">
        <v>45777.0</v>
      </c>
      <c r="B8380" s="3" t="s">
        <v>92</v>
      </c>
      <c r="C8380" s="3" t="s">
        <v>98</v>
      </c>
      <c r="D8380" s="3" t="s">
        <v>38</v>
      </c>
      <c r="E8380" s="3" t="s">
        <v>20</v>
      </c>
      <c r="F8380" s="3" t="s">
        <v>15537</v>
      </c>
      <c r="G8380" s="3" t="s">
        <v>15538</v>
      </c>
      <c r="H8380" s="3"/>
    </row>
    <row r="8381" ht="15.75" customHeight="1">
      <c r="A8381" s="2">
        <v>45777.0</v>
      </c>
      <c r="B8381" s="3" t="s">
        <v>92</v>
      </c>
      <c r="C8381" s="3" t="s">
        <v>98</v>
      </c>
      <c r="D8381" s="3" t="s">
        <v>68</v>
      </c>
      <c r="E8381" s="3" t="s">
        <v>59</v>
      </c>
      <c r="F8381" s="3" t="s">
        <v>15539</v>
      </c>
      <c r="G8381" s="3" t="s">
        <v>348</v>
      </c>
      <c r="H8381" s="3"/>
    </row>
    <row r="8382" ht="15.75" customHeight="1">
      <c r="A8382" s="2">
        <v>45777.0</v>
      </c>
      <c r="B8382" s="3" t="s">
        <v>92</v>
      </c>
      <c r="C8382" s="3" t="s">
        <v>144</v>
      </c>
      <c r="D8382" s="3" t="s">
        <v>23</v>
      </c>
      <c r="E8382" s="3" t="s">
        <v>20</v>
      </c>
      <c r="F8382" s="3" t="s">
        <v>15540</v>
      </c>
      <c r="G8382" s="3" t="s">
        <v>15541</v>
      </c>
      <c r="H8382" s="3"/>
    </row>
    <row r="8383" ht="15.75" customHeight="1">
      <c r="A8383" s="2">
        <v>45777.0</v>
      </c>
      <c r="B8383" s="3" t="s">
        <v>92</v>
      </c>
      <c r="C8383" s="3" t="s">
        <v>93</v>
      </c>
      <c r="D8383" s="3" t="s">
        <v>68</v>
      </c>
      <c r="E8383" s="3" t="s">
        <v>20</v>
      </c>
      <c r="F8383" s="3" t="s">
        <v>15542</v>
      </c>
      <c r="G8383" s="3" t="s">
        <v>15543</v>
      </c>
      <c r="H8383" s="3"/>
    </row>
    <row r="8384" ht="15.75" customHeight="1">
      <c r="A8384" s="2">
        <v>45777.0</v>
      </c>
      <c r="B8384" s="3" t="s">
        <v>92</v>
      </c>
      <c r="C8384" s="4" t="s">
        <v>149</v>
      </c>
      <c r="D8384" s="3" t="s">
        <v>38</v>
      </c>
      <c r="E8384" s="3" t="s">
        <v>20</v>
      </c>
      <c r="F8384" s="3" t="s">
        <v>15544</v>
      </c>
      <c r="G8384" s="3" t="s">
        <v>15545</v>
      </c>
      <c r="H8384" s="3"/>
    </row>
    <row r="8385" ht="15.75" customHeight="1">
      <c r="A8385" s="2">
        <v>45777.0</v>
      </c>
      <c r="B8385" s="3" t="s">
        <v>92</v>
      </c>
      <c r="C8385" s="4" t="s">
        <v>149</v>
      </c>
      <c r="D8385" s="3" t="s">
        <v>9</v>
      </c>
      <c r="E8385" s="3" t="s">
        <v>101</v>
      </c>
      <c r="F8385" s="3" t="s">
        <v>15546</v>
      </c>
      <c r="G8385" s="3" t="s">
        <v>15547</v>
      </c>
      <c r="H8385" s="3"/>
    </row>
    <row r="8386" ht="15.75" customHeight="1">
      <c r="A8386" s="2">
        <v>45777.0</v>
      </c>
      <c r="B8386" s="3" t="s">
        <v>92</v>
      </c>
      <c r="C8386" s="4" t="s">
        <v>149</v>
      </c>
      <c r="D8386" s="3" t="s">
        <v>23</v>
      </c>
      <c r="E8386" s="3" t="s">
        <v>20</v>
      </c>
      <c r="F8386" s="3" t="s">
        <v>15548</v>
      </c>
      <c r="G8386" s="3" t="s">
        <v>15549</v>
      </c>
      <c r="H8386" s="3"/>
    </row>
    <row r="8387" ht="15.75" customHeight="1">
      <c r="A8387" s="2">
        <v>45777.0</v>
      </c>
      <c r="B8387" s="3" t="s">
        <v>92</v>
      </c>
      <c r="C8387" s="4" t="s">
        <v>149</v>
      </c>
      <c r="D8387" s="3" t="s">
        <v>23</v>
      </c>
      <c r="E8387" s="3" t="s">
        <v>20</v>
      </c>
      <c r="F8387" s="3" t="s">
        <v>15550</v>
      </c>
      <c r="G8387" s="3" t="s">
        <v>15551</v>
      </c>
      <c r="H8387" s="3"/>
    </row>
    <row r="8388" ht="15.75" customHeight="1">
      <c r="A8388" s="2">
        <v>45777.0</v>
      </c>
      <c r="B8388" s="3" t="s">
        <v>92</v>
      </c>
      <c r="C8388" s="3" t="s">
        <v>158</v>
      </c>
      <c r="D8388" s="3" t="s">
        <v>68</v>
      </c>
      <c r="E8388" s="3" t="s">
        <v>20</v>
      </c>
      <c r="F8388" s="3" t="s">
        <v>15552</v>
      </c>
      <c r="G8388" s="3" t="s">
        <v>15553</v>
      </c>
      <c r="H8388" s="3"/>
    </row>
    <row r="8389" ht="15.75" customHeight="1">
      <c r="A8389" s="2">
        <v>45777.0</v>
      </c>
      <c r="B8389" s="3" t="s">
        <v>92</v>
      </c>
      <c r="C8389" s="3" t="s">
        <v>158</v>
      </c>
      <c r="D8389" s="3" t="s">
        <v>68</v>
      </c>
      <c r="E8389" s="3" t="s">
        <v>20</v>
      </c>
      <c r="F8389" s="3" t="s">
        <v>15554</v>
      </c>
      <c r="G8389" s="3" t="s">
        <v>13742</v>
      </c>
      <c r="H8389" s="3"/>
    </row>
    <row r="8390" ht="15.75" customHeight="1">
      <c r="A8390" s="2">
        <v>45777.0</v>
      </c>
      <c r="B8390" s="3" t="s">
        <v>92</v>
      </c>
      <c r="C8390" s="3" t="s">
        <v>144</v>
      </c>
      <c r="D8390" s="3" t="s">
        <v>63</v>
      </c>
      <c r="E8390" s="3" t="s">
        <v>15</v>
      </c>
      <c r="F8390" s="3" t="s">
        <v>15555</v>
      </c>
      <c r="G8390" s="3" t="s">
        <v>15556</v>
      </c>
      <c r="H8390" s="3"/>
    </row>
    <row r="8391" ht="15.75" customHeight="1">
      <c r="A8391" s="2">
        <v>45778.0</v>
      </c>
      <c r="B8391" s="3" t="s">
        <v>57</v>
      </c>
      <c r="C8391" s="3" t="s">
        <v>58</v>
      </c>
      <c r="D8391" s="3" t="s">
        <v>9</v>
      </c>
      <c r="E8391" s="3" t="s">
        <v>20</v>
      </c>
      <c r="F8391" s="3" t="s">
        <v>13882</v>
      </c>
      <c r="G8391" s="3" t="s">
        <v>15557</v>
      </c>
      <c r="H8391" s="3"/>
    </row>
    <row r="8392" ht="15.75" customHeight="1">
      <c r="A8392" s="2">
        <v>45778.0</v>
      </c>
      <c r="B8392" s="3" t="s">
        <v>13</v>
      </c>
      <c r="C8392" s="3" t="s">
        <v>169</v>
      </c>
      <c r="D8392" s="3" t="s">
        <v>68</v>
      </c>
      <c r="E8392" s="3" t="s">
        <v>59</v>
      </c>
      <c r="F8392" s="3" t="s">
        <v>15558</v>
      </c>
      <c r="G8392" s="3" t="s">
        <v>15559</v>
      </c>
      <c r="H8392" s="3"/>
    </row>
    <row r="8393" ht="15.75" customHeight="1">
      <c r="A8393" s="2">
        <v>45778.0</v>
      </c>
      <c r="B8393" s="3" t="s">
        <v>13</v>
      </c>
      <c r="C8393" s="3" t="s">
        <v>169</v>
      </c>
      <c r="D8393" s="3" t="s">
        <v>26</v>
      </c>
      <c r="E8393" s="3" t="s">
        <v>20</v>
      </c>
      <c r="F8393" s="3" t="s">
        <v>15560</v>
      </c>
      <c r="G8393" s="3" t="s">
        <v>15561</v>
      </c>
      <c r="H8393" s="3"/>
    </row>
    <row r="8394" ht="15.75" customHeight="1">
      <c r="A8394" s="2">
        <v>45778.0</v>
      </c>
      <c r="B8394" s="3" t="s">
        <v>13</v>
      </c>
      <c r="C8394" s="3" t="s">
        <v>169</v>
      </c>
      <c r="D8394" s="3" t="s">
        <v>26</v>
      </c>
      <c r="E8394" s="3" t="s">
        <v>59</v>
      </c>
      <c r="F8394" s="3" t="s">
        <v>15562</v>
      </c>
      <c r="G8394" s="3" t="s">
        <v>15563</v>
      </c>
      <c r="H8394" s="3"/>
    </row>
    <row r="8395" ht="15.75" customHeight="1">
      <c r="A8395" s="2">
        <v>45778.0</v>
      </c>
      <c r="B8395" s="3" t="s">
        <v>13</v>
      </c>
      <c r="C8395" s="3" t="s">
        <v>169</v>
      </c>
      <c r="D8395" s="3" t="s">
        <v>19</v>
      </c>
      <c r="E8395" s="3" t="s">
        <v>59</v>
      </c>
      <c r="F8395" s="3" t="s">
        <v>15564</v>
      </c>
      <c r="G8395" s="3" t="s">
        <v>15565</v>
      </c>
      <c r="H8395" s="3"/>
    </row>
    <row r="8396" ht="15.75" customHeight="1">
      <c r="A8396" s="2">
        <v>45778.0</v>
      </c>
      <c r="B8396" s="3" t="s">
        <v>13</v>
      </c>
      <c r="C8396" s="3" t="s">
        <v>37</v>
      </c>
      <c r="D8396" s="3" t="s">
        <v>19</v>
      </c>
      <c r="E8396" s="3" t="s">
        <v>59</v>
      </c>
      <c r="F8396" s="3" t="s">
        <v>1595</v>
      </c>
      <c r="G8396" s="3" t="s">
        <v>15566</v>
      </c>
      <c r="H8396" s="3"/>
    </row>
    <row r="8397" ht="15.75" customHeight="1">
      <c r="A8397" s="2">
        <v>45778.0</v>
      </c>
      <c r="B8397" s="3" t="s">
        <v>13</v>
      </c>
      <c r="C8397" s="3" t="s">
        <v>37</v>
      </c>
      <c r="D8397" s="3" t="s">
        <v>19</v>
      </c>
      <c r="E8397" s="3" t="s">
        <v>59</v>
      </c>
      <c r="F8397" s="3" t="s">
        <v>10912</v>
      </c>
      <c r="G8397" s="3" t="s">
        <v>15567</v>
      </c>
      <c r="H8397" s="3"/>
    </row>
    <row r="8398" ht="15.75" customHeight="1">
      <c r="A8398" s="2">
        <v>45778.0</v>
      </c>
      <c r="B8398" s="3" t="s">
        <v>13</v>
      </c>
      <c r="C8398" s="3" t="s">
        <v>18</v>
      </c>
      <c r="D8398" s="3" t="s">
        <v>26</v>
      </c>
      <c r="E8398" s="3" t="s">
        <v>20</v>
      </c>
      <c r="F8398" s="3" t="s">
        <v>15568</v>
      </c>
      <c r="G8398" s="3" t="s">
        <v>15569</v>
      </c>
      <c r="H8398" s="3"/>
    </row>
    <row r="8399" ht="15.75" customHeight="1">
      <c r="A8399" s="2">
        <v>45778.0</v>
      </c>
      <c r="B8399" s="3" t="s">
        <v>13</v>
      </c>
      <c r="C8399" s="3" t="s">
        <v>29</v>
      </c>
      <c r="D8399" s="3" t="s">
        <v>38</v>
      </c>
      <c r="E8399" s="3" t="s">
        <v>59</v>
      </c>
      <c r="F8399" s="3" t="s">
        <v>15570</v>
      </c>
      <c r="G8399" s="3" t="s">
        <v>15571</v>
      </c>
      <c r="H8399" s="3"/>
    </row>
    <row r="8400" ht="15.75" customHeight="1">
      <c r="A8400" s="2">
        <v>45778.0</v>
      </c>
      <c r="B8400" s="3" t="s">
        <v>13</v>
      </c>
      <c r="C8400" s="3" t="s">
        <v>18</v>
      </c>
      <c r="D8400" s="3" t="s">
        <v>19</v>
      </c>
      <c r="E8400" s="3" t="s">
        <v>59</v>
      </c>
      <c r="F8400" s="3" t="s">
        <v>15572</v>
      </c>
      <c r="G8400" s="3" t="s">
        <v>13237</v>
      </c>
      <c r="H8400" s="3"/>
    </row>
    <row r="8401" ht="15.75" customHeight="1">
      <c r="A8401" s="2">
        <v>45778.0</v>
      </c>
      <c r="B8401" s="3" t="s">
        <v>13</v>
      </c>
      <c r="C8401" s="3" t="s">
        <v>18</v>
      </c>
      <c r="D8401" s="3" t="s">
        <v>38</v>
      </c>
      <c r="E8401" s="3" t="s">
        <v>20</v>
      </c>
      <c r="F8401" s="3" t="s">
        <v>13637</v>
      </c>
      <c r="G8401" s="3" t="s">
        <v>15573</v>
      </c>
      <c r="H8401" s="3"/>
    </row>
    <row r="8402" ht="15.75" customHeight="1">
      <c r="A8402" s="2">
        <v>45778.0</v>
      </c>
      <c r="B8402" s="3" t="s">
        <v>13</v>
      </c>
      <c r="C8402" s="3" t="s">
        <v>18</v>
      </c>
      <c r="D8402" s="3" t="s">
        <v>23</v>
      </c>
      <c r="E8402" s="3" t="s">
        <v>59</v>
      </c>
      <c r="F8402" s="3" t="s">
        <v>15574</v>
      </c>
      <c r="G8402" s="3" t="s">
        <v>15575</v>
      </c>
      <c r="H8402" s="3"/>
    </row>
    <row r="8403" ht="15.75" customHeight="1">
      <c r="A8403" s="2">
        <v>45778.0</v>
      </c>
      <c r="B8403" s="3" t="s">
        <v>13</v>
      </c>
      <c r="C8403" s="3" t="s">
        <v>14</v>
      </c>
      <c r="D8403" s="3" t="s">
        <v>26</v>
      </c>
      <c r="E8403" s="3" t="s">
        <v>59</v>
      </c>
      <c r="F8403" s="3" t="s">
        <v>15576</v>
      </c>
      <c r="G8403" s="3" t="s">
        <v>15577</v>
      </c>
      <c r="H8403" s="3"/>
    </row>
    <row r="8404" ht="15.75" customHeight="1">
      <c r="A8404" s="2">
        <v>45778.0</v>
      </c>
      <c r="B8404" s="3" t="s">
        <v>57</v>
      </c>
      <c r="C8404" s="3" t="s">
        <v>58</v>
      </c>
      <c r="D8404" s="3" t="s">
        <v>38</v>
      </c>
      <c r="E8404" s="3" t="s">
        <v>59</v>
      </c>
      <c r="F8404" s="3" t="s">
        <v>15578</v>
      </c>
      <c r="G8404" s="3" t="s">
        <v>15579</v>
      </c>
      <c r="H8404" s="3"/>
    </row>
    <row r="8405" ht="15.75" customHeight="1">
      <c r="A8405" s="2">
        <v>45778.0</v>
      </c>
      <c r="B8405" s="3" t="s">
        <v>13</v>
      </c>
      <c r="C8405" s="3" t="s">
        <v>29</v>
      </c>
      <c r="D8405" s="3" t="s">
        <v>63</v>
      </c>
      <c r="E8405" s="3" t="s">
        <v>20</v>
      </c>
      <c r="F8405" s="3" t="s">
        <v>921</v>
      </c>
      <c r="G8405" s="3" t="s">
        <v>15580</v>
      </c>
      <c r="H8405" s="3"/>
    </row>
    <row r="8406" ht="15.75" customHeight="1">
      <c r="A8406" s="2">
        <v>45778.0</v>
      </c>
      <c r="B8406" s="3" t="s">
        <v>57</v>
      </c>
      <c r="C8406" s="3" t="s">
        <v>58</v>
      </c>
      <c r="D8406" s="3" t="s">
        <v>19</v>
      </c>
      <c r="E8406" s="3" t="s">
        <v>59</v>
      </c>
      <c r="F8406" s="3" t="s">
        <v>9784</v>
      </c>
      <c r="G8406" s="3" t="s">
        <v>15581</v>
      </c>
      <c r="H8406" s="3"/>
    </row>
    <row r="8407" ht="15.75" customHeight="1">
      <c r="A8407" s="2">
        <v>45778.0</v>
      </c>
      <c r="B8407" s="3" t="s">
        <v>13</v>
      </c>
      <c r="C8407" s="3" t="s">
        <v>14</v>
      </c>
      <c r="D8407" s="3" t="s">
        <v>63</v>
      </c>
      <c r="E8407" s="3" t="s">
        <v>59</v>
      </c>
      <c r="F8407" s="3" t="s">
        <v>15582</v>
      </c>
      <c r="G8407" s="3" t="s">
        <v>15583</v>
      </c>
      <c r="H8407" s="3"/>
    </row>
    <row r="8408" ht="15.75" customHeight="1">
      <c r="A8408" s="2">
        <v>45778.0</v>
      </c>
      <c r="B8408" s="3" t="s">
        <v>57</v>
      </c>
      <c r="C8408" s="4" t="s">
        <v>62</v>
      </c>
      <c r="D8408" s="3" t="s">
        <v>38</v>
      </c>
      <c r="E8408" s="3" t="s">
        <v>59</v>
      </c>
      <c r="F8408" s="3" t="s">
        <v>15584</v>
      </c>
      <c r="G8408" s="3" t="s">
        <v>15585</v>
      </c>
      <c r="H8408" s="3"/>
    </row>
    <row r="8409" ht="15.75" customHeight="1">
      <c r="A8409" s="2">
        <v>45778.0</v>
      </c>
      <c r="B8409" s="3" t="s">
        <v>57</v>
      </c>
      <c r="C8409" s="3" t="s">
        <v>85</v>
      </c>
      <c r="D8409" s="3" t="s">
        <v>34</v>
      </c>
      <c r="E8409" s="3" t="s">
        <v>20</v>
      </c>
      <c r="F8409" s="3" t="s">
        <v>15586</v>
      </c>
      <c r="G8409" s="3" t="s">
        <v>15587</v>
      </c>
      <c r="H8409" s="3"/>
    </row>
    <row r="8410" ht="15.75" customHeight="1">
      <c r="A8410" s="2">
        <v>45778.0</v>
      </c>
      <c r="B8410" s="3" t="s">
        <v>57</v>
      </c>
      <c r="C8410" s="3" t="s">
        <v>85</v>
      </c>
      <c r="D8410" s="3" t="s">
        <v>26</v>
      </c>
      <c r="E8410" s="3" t="s">
        <v>59</v>
      </c>
      <c r="F8410" s="3" t="s">
        <v>15588</v>
      </c>
      <c r="G8410" s="3" t="s">
        <v>15589</v>
      </c>
      <c r="H8410" s="3"/>
    </row>
    <row r="8411" ht="15.75" customHeight="1">
      <c r="A8411" s="2">
        <v>45778.0</v>
      </c>
      <c r="B8411" s="3" t="s">
        <v>57</v>
      </c>
      <c r="C8411" s="3" t="s">
        <v>85</v>
      </c>
      <c r="D8411" s="3" t="s">
        <v>26</v>
      </c>
      <c r="E8411" s="3" t="s">
        <v>59</v>
      </c>
      <c r="F8411" s="3" t="s">
        <v>15590</v>
      </c>
      <c r="G8411" s="3" t="s">
        <v>15591</v>
      </c>
      <c r="H8411" s="3"/>
    </row>
    <row r="8412" ht="15.75" customHeight="1">
      <c r="A8412" s="2">
        <v>45778.0</v>
      </c>
      <c r="B8412" s="3" t="s">
        <v>57</v>
      </c>
      <c r="C8412" s="3" t="s">
        <v>85</v>
      </c>
      <c r="D8412" s="3" t="s">
        <v>38</v>
      </c>
      <c r="E8412" s="3" t="s">
        <v>59</v>
      </c>
      <c r="F8412" s="3" t="s">
        <v>15592</v>
      </c>
      <c r="G8412" s="3" t="s">
        <v>15593</v>
      </c>
      <c r="H8412" s="3"/>
    </row>
    <row r="8413" ht="15.75" customHeight="1">
      <c r="A8413" s="2">
        <v>45778.0</v>
      </c>
      <c r="B8413" s="3" t="s">
        <v>57</v>
      </c>
      <c r="C8413" s="3" t="s">
        <v>85</v>
      </c>
      <c r="D8413" s="3" t="s">
        <v>63</v>
      </c>
      <c r="E8413" s="3" t="s">
        <v>59</v>
      </c>
      <c r="F8413" s="3" t="s">
        <v>15594</v>
      </c>
      <c r="G8413" s="3" t="s">
        <v>15595</v>
      </c>
      <c r="H8413" s="3"/>
    </row>
    <row r="8414" ht="15.75" customHeight="1">
      <c r="A8414" s="2">
        <v>45778.0</v>
      </c>
      <c r="B8414" s="3" t="s">
        <v>57</v>
      </c>
      <c r="C8414" s="3" t="s">
        <v>80</v>
      </c>
      <c r="D8414" s="3" t="s">
        <v>23</v>
      </c>
      <c r="E8414" s="3" t="s">
        <v>59</v>
      </c>
      <c r="F8414" s="3" t="s">
        <v>15596</v>
      </c>
      <c r="G8414" s="3" t="s">
        <v>15597</v>
      </c>
      <c r="H8414" s="3"/>
    </row>
    <row r="8415" ht="15.75" customHeight="1">
      <c r="A8415" s="2">
        <v>45778.0</v>
      </c>
      <c r="B8415" s="3" t="s">
        <v>57</v>
      </c>
      <c r="C8415" s="4" t="s">
        <v>62</v>
      </c>
      <c r="D8415" s="3" t="s">
        <v>38</v>
      </c>
      <c r="E8415" s="3" t="s">
        <v>59</v>
      </c>
      <c r="F8415" s="3" t="s">
        <v>15598</v>
      </c>
      <c r="G8415" s="3" t="s">
        <v>15599</v>
      </c>
      <c r="H8415" s="3"/>
    </row>
    <row r="8416" ht="15.75" customHeight="1">
      <c r="A8416" s="2">
        <v>45778.0</v>
      </c>
      <c r="B8416" s="3" t="s">
        <v>57</v>
      </c>
      <c r="C8416" s="3" t="s">
        <v>80</v>
      </c>
      <c r="D8416" s="3" t="s">
        <v>63</v>
      </c>
      <c r="E8416" s="3" t="s">
        <v>59</v>
      </c>
      <c r="F8416" s="3" t="s">
        <v>15600</v>
      </c>
      <c r="G8416" s="3" t="s">
        <v>15601</v>
      </c>
      <c r="H8416" s="3"/>
    </row>
    <row r="8417" ht="15.75" customHeight="1">
      <c r="A8417" s="2">
        <v>45778.0</v>
      </c>
      <c r="B8417" s="3" t="s">
        <v>57</v>
      </c>
      <c r="C8417" s="3" t="s">
        <v>71</v>
      </c>
      <c r="D8417" s="3" t="s">
        <v>63</v>
      </c>
      <c r="E8417" s="3" t="s">
        <v>59</v>
      </c>
      <c r="F8417" s="3" t="s">
        <v>15602</v>
      </c>
      <c r="G8417" s="3" t="s">
        <v>15603</v>
      </c>
      <c r="H8417" s="3"/>
    </row>
    <row r="8418" ht="15.75" customHeight="1">
      <c r="A8418" s="2">
        <v>45778.0</v>
      </c>
      <c r="B8418" s="3" t="s">
        <v>57</v>
      </c>
      <c r="C8418" s="3" t="s">
        <v>71</v>
      </c>
      <c r="D8418" s="3" t="s">
        <v>63</v>
      </c>
      <c r="E8418" s="3" t="s">
        <v>59</v>
      </c>
      <c r="F8418" s="3" t="s">
        <v>15604</v>
      </c>
      <c r="G8418" s="3" t="s">
        <v>15605</v>
      </c>
      <c r="H8418" s="3"/>
    </row>
    <row r="8419" ht="15.75" customHeight="1">
      <c r="A8419" s="2">
        <v>45778.0</v>
      </c>
      <c r="B8419" s="3" t="s">
        <v>57</v>
      </c>
      <c r="C8419" s="3" t="s">
        <v>71</v>
      </c>
      <c r="D8419" s="3" t="s">
        <v>9</v>
      </c>
      <c r="E8419" s="3" t="s">
        <v>20</v>
      </c>
      <c r="F8419" s="3" t="s">
        <v>15606</v>
      </c>
      <c r="G8419" s="3" t="s">
        <v>8367</v>
      </c>
      <c r="H8419" s="3"/>
    </row>
    <row r="8420" ht="15.75" customHeight="1">
      <c r="A8420" s="2">
        <v>45778.0</v>
      </c>
      <c r="B8420" s="3" t="s">
        <v>57</v>
      </c>
      <c r="C8420" s="3" t="s">
        <v>71</v>
      </c>
      <c r="D8420" s="3" t="s">
        <v>34</v>
      </c>
      <c r="E8420" s="3" t="s">
        <v>59</v>
      </c>
      <c r="F8420" s="3" t="s">
        <v>15607</v>
      </c>
      <c r="G8420" s="3" t="s">
        <v>15608</v>
      </c>
      <c r="H8420" s="3"/>
    </row>
    <row r="8421" ht="15.75" customHeight="1">
      <c r="A8421" s="2">
        <v>45778.0</v>
      </c>
      <c r="B8421" s="3" t="s">
        <v>57</v>
      </c>
      <c r="C8421" s="4" t="s">
        <v>62</v>
      </c>
      <c r="D8421" s="3" t="s">
        <v>9</v>
      </c>
      <c r="E8421" s="3" t="s">
        <v>20</v>
      </c>
      <c r="F8421" s="3" t="s">
        <v>15609</v>
      </c>
      <c r="G8421" s="3" t="s">
        <v>15610</v>
      </c>
      <c r="H8421" s="3"/>
    </row>
    <row r="8422" ht="15.75" customHeight="1">
      <c r="A8422" s="2">
        <v>45778.0</v>
      </c>
      <c r="B8422" s="3" t="s">
        <v>57</v>
      </c>
      <c r="C8422" s="4" t="s">
        <v>62</v>
      </c>
      <c r="D8422" s="3" t="s">
        <v>23</v>
      </c>
      <c r="E8422" s="3" t="s">
        <v>59</v>
      </c>
      <c r="F8422" s="3" t="s">
        <v>15611</v>
      </c>
      <c r="G8422" s="3" t="s">
        <v>15612</v>
      </c>
      <c r="H8422" s="3"/>
    </row>
    <row r="8423" ht="15.75" customHeight="1">
      <c r="A8423" s="2">
        <v>45778.0</v>
      </c>
      <c r="B8423" s="3" t="s">
        <v>57</v>
      </c>
      <c r="C8423" s="3" t="s">
        <v>80</v>
      </c>
      <c r="D8423" s="3" t="s">
        <v>63</v>
      </c>
      <c r="E8423" s="3" t="s">
        <v>59</v>
      </c>
      <c r="F8423" s="3" t="s">
        <v>15613</v>
      </c>
      <c r="G8423" s="3" t="s">
        <v>15614</v>
      </c>
      <c r="H8423" s="3"/>
    </row>
    <row r="8424" ht="15.75" customHeight="1">
      <c r="A8424" s="2">
        <v>45778.0</v>
      </c>
      <c r="B8424" s="3" t="s">
        <v>13</v>
      </c>
      <c r="C8424" s="3" t="s">
        <v>14</v>
      </c>
      <c r="D8424" s="3" t="s">
        <v>19</v>
      </c>
      <c r="E8424" s="3" t="s">
        <v>59</v>
      </c>
      <c r="F8424" s="3" t="s">
        <v>15615</v>
      </c>
      <c r="G8424" s="3" t="s">
        <v>12508</v>
      </c>
      <c r="H8424" s="3"/>
    </row>
    <row r="8425" ht="15.75" customHeight="1">
      <c r="A8425" s="2">
        <v>45778.0</v>
      </c>
      <c r="B8425" s="3" t="s">
        <v>7</v>
      </c>
      <c r="C8425" s="3" t="s">
        <v>8</v>
      </c>
      <c r="D8425" s="3" t="s">
        <v>23</v>
      </c>
      <c r="E8425" s="3" t="s">
        <v>20</v>
      </c>
      <c r="F8425" s="3" t="s">
        <v>15616</v>
      </c>
      <c r="G8425" s="3" t="s">
        <v>15617</v>
      </c>
      <c r="H8425" s="3"/>
    </row>
    <row r="8426" ht="15.75" customHeight="1">
      <c r="A8426" s="2">
        <v>45778.0</v>
      </c>
      <c r="B8426" s="3" t="s">
        <v>92</v>
      </c>
      <c r="C8426" s="3" t="s">
        <v>93</v>
      </c>
      <c r="D8426" s="3" t="s">
        <v>38</v>
      </c>
      <c r="E8426" s="3" t="s">
        <v>20</v>
      </c>
      <c r="F8426" s="3" t="s">
        <v>8792</v>
      </c>
      <c r="G8426" s="3" t="s">
        <v>15618</v>
      </c>
      <c r="H8426" s="3"/>
    </row>
    <row r="8427" ht="15.75" customHeight="1">
      <c r="A8427" s="2">
        <v>45778.0</v>
      </c>
      <c r="B8427" s="3" t="s">
        <v>7</v>
      </c>
      <c r="C8427" s="3" t="s">
        <v>126</v>
      </c>
      <c r="D8427" s="3" t="s">
        <v>26</v>
      </c>
      <c r="E8427" s="3" t="s">
        <v>10</v>
      </c>
      <c r="F8427" s="3" t="s">
        <v>15619</v>
      </c>
      <c r="G8427" s="3" t="s">
        <v>15620</v>
      </c>
      <c r="H8427" s="3"/>
    </row>
    <row r="8428" ht="15.75" customHeight="1">
      <c r="A8428" s="2">
        <v>45778.0</v>
      </c>
      <c r="B8428" s="3" t="s">
        <v>7</v>
      </c>
      <c r="C8428" s="3" t="s">
        <v>126</v>
      </c>
      <c r="D8428" s="3" t="s">
        <v>23</v>
      </c>
      <c r="E8428" s="3" t="s">
        <v>20</v>
      </c>
      <c r="F8428" s="3" t="s">
        <v>15621</v>
      </c>
      <c r="G8428" s="3" t="s">
        <v>320</v>
      </c>
      <c r="H8428" s="3"/>
    </row>
    <row r="8429" ht="15.75" customHeight="1">
      <c r="A8429" s="2">
        <v>45778.0</v>
      </c>
      <c r="B8429" s="3" t="s">
        <v>7</v>
      </c>
      <c r="C8429" s="3" t="s">
        <v>126</v>
      </c>
      <c r="D8429" s="3" t="s">
        <v>23</v>
      </c>
      <c r="E8429" s="3" t="s">
        <v>20</v>
      </c>
      <c r="F8429" s="3" t="s">
        <v>15622</v>
      </c>
      <c r="G8429" s="3" t="s">
        <v>15623</v>
      </c>
      <c r="H8429" s="3"/>
    </row>
    <row r="8430" ht="15.75" customHeight="1">
      <c r="A8430" s="2">
        <v>45778.0</v>
      </c>
      <c r="B8430" s="3" t="s">
        <v>7</v>
      </c>
      <c r="C8430" s="3" t="s">
        <v>126</v>
      </c>
      <c r="D8430" s="3" t="s">
        <v>63</v>
      </c>
      <c r="E8430" s="3" t="s">
        <v>59</v>
      </c>
      <c r="F8430" s="3" t="s">
        <v>15624</v>
      </c>
      <c r="G8430" s="3" t="s">
        <v>15625</v>
      </c>
      <c r="H8430" s="3"/>
    </row>
    <row r="8431" ht="15.75" customHeight="1">
      <c r="A8431" s="2">
        <v>45778.0</v>
      </c>
      <c r="B8431" s="3" t="s">
        <v>7</v>
      </c>
      <c r="C8431" s="3" t="s">
        <v>118</v>
      </c>
      <c r="D8431" s="3" t="s">
        <v>9</v>
      </c>
      <c r="E8431" s="3" t="s">
        <v>15</v>
      </c>
      <c r="F8431" s="3" t="s">
        <v>15626</v>
      </c>
      <c r="G8431" s="3" t="s">
        <v>15627</v>
      </c>
      <c r="H8431" s="3"/>
    </row>
    <row r="8432" ht="15.75" customHeight="1">
      <c r="A8432" s="2">
        <v>45778.0</v>
      </c>
      <c r="B8432" s="3" t="s">
        <v>7</v>
      </c>
      <c r="C8432" s="3" t="s">
        <v>118</v>
      </c>
      <c r="D8432" s="3" t="s">
        <v>26</v>
      </c>
      <c r="E8432" s="3" t="s">
        <v>10</v>
      </c>
      <c r="F8432" s="3" t="s">
        <v>15628</v>
      </c>
      <c r="G8432" s="3" t="s">
        <v>15629</v>
      </c>
      <c r="H8432" s="3"/>
    </row>
    <row r="8433" ht="15.75" customHeight="1">
      <c r="A8433" s="2">
        <v>45778.0</v>
      </c>
      <c r="B8433" s="3" t="s">
        <v>7</v>
      </c>
      <c r="C8433" s="3" t="s">
        <v>131</v>
      </c>
      <c r="D8433" s="3" t="s">
        <v>9</v>
      </c>
      <c r="E8433" s="3" t="s">
        <v>15</v>
      </c>
      <c r="F8433" s="3" t="s">
        <v>15630</v>
      </c>
      <c r="G8433" s="3" t="s">
        <v>15631</v>
      </c>
      <c r="H8433" s="3"/>
    </row>
    <row r="8434" ht="15.75" customHeight="1">
      <c r="A8434" s="2">
        <v>45778.0</v>
      </c>
      <c r="B8434" s="3" t="s">
        <v>7</v>
      </c>
      <c r="C8434" s="3" t="s">
        <v>106</v>
      </c>
      <c r="D8434" s="3" t="s">
        <v>63</v>
      </c>
      <c r="E8434" s="3" t="s">
        <v>59</v>
      </c>
      <c r="F8434" s="3" t="s">
        <v>15632</v>
      </c>
      <c r="G8434" s="3" t="s">
        <v>13851</v>
      </c>
      <c r="H8434" s="3"/>
    </row>
    <row r="8435" ht="15.75" customHeight="1">
      <c r="A8435" s="2">
        <v>45778.0</v>
      </c>
      <c r="B8435" s="3" t="s">
        <v>7</v>
      </c>
      <c r="C8435" s="3" t="s">
        <v>106</v>
      </c>
      <c r="D8435" s="3" t="s">
        <v>34</v>
      </c>
      <c r="E8435" s="3" t="s">
        <v>15</v>
      </c>
      <c r="F8435" s="3" t="s">
        <v>15633</v>
      </c>
      <c r="G8435" s="3" t="s">
        <v>15634</v>
      </c>
      <c r="H8435" s="3"/>
    </row>
    <row r="8436" ht="15.75" customHeight="1">
      <c r="A8436" s="2">
        <v>45778.0</v>
      </c>
      <c r="B8436" s="3" t="s">
        <v>7</v>
      </c>
      <c r="C8436" s="3" t="s">
        <v>8</v>
      </c>
      <c r="D8436" s="3" t="s">
        <v>38</v>
      </c>
      <c r="E8436" s="3" t="s">
        <v>20</v>
      </c>
      <c r="F8436" s="3" t="s">
        <v>15635</v>
      </c>
      <c r="G8436" s="3" t="s">
        <v>15636</v>
      </c>
      <c r="H8436" s="3"/>
    </row>
    <row r="8437" ht="15.75" customHeight="1">
      <c r="A8437" s="2">
        <v>45778.0</v>
      </c>
      <c r="B8437" s="3" t="s">
        <v>7</v>
      </c>
      <c r="C8437" s="3" t="s">
        <v>8</v>
      </c>
      <c r="D8437" s="3" t="s">
        <v>26</v>
      </c>
      <c r="E8437" s="3" t="s">
        <v>10</v>
      </c>
      <c r="F8437" s="3" t="s">
        <v>15637</v>
      </c>
      <c r="G8437" s="3" t="s">
        <v>15638</v>
      </c>
      <c r="H8437" s="3"/>
    </row>
    <row r="8438" ht="15.75" customHeight="1">
      <c r="A8438" s="2">
        <v>45778.0</v>
      </c>
      <c r="B8438" s="3" t="s">
        <v>7</v>
      </c>
      <c r="C8438" s="3" t="s">
        <v>8</v>
      </c>
      <c r="D8438" s="3" t="s">
        <v>63</v>
      </c>
      <c r="E8438" s="3" t="s">
        <v>20</v>
      </c>
      <c r="F8438" s="3" t="s">
        <v>8381</v>
      </c>
      <c r="G8438" s="3" t="s">
        <v>15639</v>
      </c>
      <c r="H8438" s="3"/>
    </row>
    <row r="8439" ht="15.75" customHeight="1">
      <c r="A8439" s="2">
        <v>45778.0</v>
      </c>
      <c r="B8439" s="3" t="s">
        <v>7</v>
      </c>
      <c r="C8439" s="3" t="s">
        <v>8</v>
      </c>
      <c r="D8439" s="3" t="s">
        <v>23</v>
      </c>
      <c r="E8439" s="3" t="s">
        <v>20</v>
      </c>
      <c r="F8439" s="3" t="s">
        <v>15640</v>
      </c>
      <c r="G8439" s="3" t="s">
        <v>15641</v>
      </c>
      <c r="H8439" s="3"/>
    </row>
    <row r="8440" ht="15.75" customHeight="1">
      <c r="A8440" s="2">
        <v>45778.0</v>
      </c>
      <c r="B8440" s="3" t="s">
        <v>92</v>
      </c>
      <c r="C8440" s="3" t="s">
        <v>93</v>
      </c>
      <c r="D8440" s="3" t="s">
        <v>9</v>
      </c>
      <c r="E8440" s="3" t="s">
        <v>20</v>
      </c>
      <c r="F8440" s="3" t="s">
        <v>15642</v>
      </c>
      <c r="G8440" s="3" t="s">
        <v>15643</v>
      </c>
      <c r="H8440" s="3"/>
    </row>
    <row r="8441" ht="15.75" customHeight="1">
      <c r="A8441" s="2">
        <v>45778.0</v>
      </c>
      <c r="B8441" s="3" t="s">
        <v>7</v>
      </c>
      <c r="C8441" s="3" t="s">
        <v>106</v>
      </c>
      <c r="D8441" s="3" t="s">
        <v>19</v>
      </c>
      <c r="E8441" s="3" t="s">
        <v>20</v>
      </c>
      <c r="F8441" s="3" t="s">
        <v>15644</v>
      </c>
      <c r="G8441" s="3" t="s">
        <v>15645</v>
      </c>
      <c r="H8441" s="3"/>
    </row>
    <row r="8442" ht="15.75" customHeight="1">
      <c r="A8442" s="2">
        <v>45778.0</v>
      </c>
      <c r="B8442" s="3" t="s">
        <v>7</v>
      </c>
      <c r="C8442" s="3" t="s">
        <v>131</v>
      </c>
      <c r="D8442" s="3" t="s">
        <v>38</v>
      </c>
      <c r="E8442" s="3" t="s">
        <v>15</v>
      </c>
      <c r="F8442" s="3" t="s">
        <v>15646</v>
      </c>
      <c r="G8442" s="3" t="s">
        <v>15647</v>
      </c>
      <c r="H8442" s="3"/>
    </row>
    <row r="8443" ht="15.75" customHeight="1">
      <c r="A8443" s="2">
        <v>45778.0</v>
      </c>
      <c r="B8443" s="3" t="s">
        <v>7</v>
      </c>
      <c r="C8443" s="3" t="s">
        <v>118</v>
      </c>
      <c r="D8443" s="3" t="s">
        <v>38</v>
      </c>
      <c r="E8443" s="3" t="s">
        <v>20</v>
      </c>
      <c r="F8443" s="3" t="s">
        <v>15648</v>
      </c>
      <c r="G8443" s="3" t="s">
        <v>15649</v>
      </c>
      <c r="H8443" s="3"/>
    </row>
    <row r="8444" ht="15.75" customHeight="1">
      <c r="A8444" s="2">
        <v>45778.0</v>
      </c>
      <c r="B8444" s="3" t="s">
        <v>92</v>
      </c>
      <c r="C8444" s="3" t="s">
        <v>158</v>
      </c>
      <c r="D8444" s="3" t="s">
        <v>68</v>
      </c>
      <c r="E8444" s="3" t="s">
        <v>59</v>
      </c>
      <c r="F8444" s="3" t="s">
        <v>15650</v>
      </c>
      <c r="G8444" s="3" t="s">
        <v>15651</v>
      </c>
      <c r="H8444" s="3"/>
    </row>
    <row r="8445" ht="15.75" customHeight="1">
      <c r="A8445" s="2">
        <v>45778.0</v>
      </c>
      <c r="B8445" s="3" t="s">
        <v>92</v>
      </c>
      <c r="C8445" s="3" t="s">
        <v>158</v>
      </c>
      <c r="D8445" s="3" t="s">
        <v>23</v>
      </c>
      <c r="E8445" s="3" t="s">
        <v>59</v>
      </c>
      <c r="F8445" s="3" t="s">
        <v>15652</v>
      </c>
      <c r="G8445" s="3" t="s">
        <v>15653</v>
      </c>
      <c r="H8445" s="3"/>
    </row>
    <row r="8446" ht="15.75" customHeight="1">
      <c r="A8446" s="2">
        <v>45778.0</v>
      </c>
      <c r="B8446" s="3" t="s">
        <v>92</v>
      </c>
      <c r="C8446" s="3" t="s">
        <v>98</v>
      </c>
      <c r="D8446" s="3" t="s">
        <v>63</v>
      </c>
      <c r="E8446" s="3" t="s">
        <v>15</v>
      </c>
      <c r="F8446" s="3" t="s">
        <v>15654</v>
      </c>
      <c r="G8446" s="3" t="s">
        <v>15655</v>
      </c>
      <c r="H8446" s="3"/>
    </row>
    <row r="8447" ht="15.75" customHeight="1">
      <c r="A8447" s="2">
        <v>45778.0</v>
      </c>
      <c r="B8447" s="3" t="s">
        <v>92</v>
      </c>
      <c r="C8447" s="3" t="s">
        <v>98</v>
      </c>
      <c r="D8447" s="3" t="s">
        <v>26</v>
      </c>
      <c r="E8447" s="3" t="s">
        <v>20</v>
      </c>
      <c r="F8447" s="3" t="s">
        <v>11193</v>
      </c>
      <c r="G8447" s="3" t="s">
        <v>15656</v>
      </c>
      <c r="H8447" s="3"/>
    </row>
    <row r="8448" ht="15.75" customHeight="1">
      <c r="A8448" s="2">
        <v>45778.0</v>
      </c>
      <c r="B8448" s="3" t="s">
        <v>92</v>
      </c>
      <c r="C8448" s="3" t="s">
        <v>98</v>
      </c>
      <c r="D8448" s="3" t="s">
        <v>34</v>
      </c>
      <c r="E8448" s="3" t="s">
        <v>20</v>
      </c>
      <c r="F8448" s="3" t="s">
        <v>15657</v>
      </c>
      <c r="G8448" s="3" t="s">
        <v>2496</v>
      </c>
      <c r="H8448" s="3"/>
    </row>
    <row r="8449" ht="15.75" customHeight="1">
      <c r="A8449" s="2">
        <v>45778.0</v>
      </c>
      <c r="B8449" s="3" t="s">
        <v>92</v>
      </c>
      <c r="C8449" s="3" t="s">
        <v>98</v>
      </c>
      <c r="D8449" s="3" t="s">
        <v>68</v>
      </c>
      <c r="E8449" s="3" t="s">
        <v>59</v>
      </c>
      <c r="F8449" s="3" t="s">
        <v>15658</v>
      </c>
      <c r="G8449" s="3" t="s">
        <v>15659</v>
      </c>
      <c r="H8449" s="3"/>
    </row>
    <row r="8450" ht="15.75" customHeight="1">
      <c r="A8450" s="2">
        <v>45778.0</v>
      </c>
      <c r="B8450" s="3" t="s">
        <v>92</v>
      </c>
      <c r="C8450" s="3" t="s">
        <v>98</v>
      </c>
      <c r="D8450" s="3" t="s">
        <v>68</v>
      </c>
      <c r="E8450" s="3" t="s">
        <v>59</v>
      </c>
      <c r="F8450" s="3" t="s">
        <v>15660</v>
      </c>
      <c r="G8450" s="3" t="s">
        <v>3286</v>
      </c>
      <c r="H8450" s="3"/>
    </row>
    <row r="8451" ht="15.75" customHeight="1">
      <c r="A8451" s="2">
        <v>45778.0</v>
      </c>
      <c r="B8451" s="3" t="s">
        <v>92</v>
      </c>
      <c r="C8451" s="3" t="s">
        <v>144</v>
      </c>
      <c r="D8451" s="3" t="s">
        <v>38</v>
      </c>
      <c r="E8451" s="3" t="s">
        <v>20</v>
      </c>
      <c r="F8451" s="3" t="s">
        <v>15661</v>
      </c>
      <c r="G8451" s="3" t="s">
        <v>10150</v>
      </c>
      <c r="H8451" s="3"/>
    </row>
    <row r="8452" ht="15.75" customHeight="1">
      <c r="A8452" s="2">
        <v>45778.0</v>
      </c>
      <c r="B8452" s="3" t="s">
        <v>92</v>
      </c>
      <c r="C8452" s="3" t="s">
        <v>93</v>
      </c>
      <c r="D8452" s="3" t="s">
        <v>34</v>
      </c>
      <c r="E8452" s="3" t="s">
        <v>20</v>
      </c>
      <c r="F8452" s="3" t="s">
        <v>2195</v>
      </c>
      <c r="G8452" s="3" t="s">
        <v>15662</v>
      </c>
      <c r="H8452" s="3"/>
    </row>
    <row r="8453" ht="15.75" customHeight="1">
      <c r="A8453" s="2">
        <v>45778.0</v>
      </c>
      <c r="B8453" s="3" t="s">
        <v>92</v>
      </c>
      <c r="C8453" s="3" t="s">
        <v>144</v>
      </c>
      <c r="D8453" s="3" t="s">
        <v>23</v>
      </c>
      <c r="E8453" s="3" t="s">
        <v>59</v>
      </c>
      <c r="F8453" s="3" t="s">
        <v>15663</v>
      </c>
      <c r="G8453" s="3" t="s">
        <v>15664</v>
      </c>
      <c r="H8453" s="3"/>
    </row>
    <row r="8454" ht="15.75" customHeight="1">
      <c r="A8454" s="2">
        <v>45778.0</v>
      </c>
      <c r="B8454" s="3" t="s">
        <v>92</v>
      </c>
      <c r="C8454" s="4" t="s">
        <v>149</v>
      </c>
      <c r="D8454" s="3" t="s">
        <v>26</v>
      </c>
      <c r="E8454" s="3" t="s">
        <v>20</v>
      </c>
      <c r="F8454" s="3" t="s">
        <v>15665</v>
      </c>
      <c r="G8454" s="3" t="s">
        <v>15666</v>
      </c>
      <c r="H8454" s="3"/>
    </row>
    <row r="8455" ht="15.75" customHeight="1">
      <c r="A8455" s="2">
        <v>45778.0</v>
      </c>
      <c r="B8455" s="3" t="s">
        <v>92</v>
      </c>
      <c r="C8455" s="4" t="s">
        <v>149</v>
      </c>
      <c r="D8455" s="3" t="s">
        <v>9</v>
      </c>
      <c r="E8455" s="3" t="s">
        <v>20</v>
      </c>
      <c r="F8455" s="3" t="s">
        <v>15667</v>
      </c>
      <c r="G8455" s="3" t="s">
        <v>15668</v>
      </c>
      <c r="H8455" s="3"/>
    </row>
    <row r="8456" ht="15.75" customHeight="1">
      <c r="A8456" s="2">
        <v>45778.0</v>
      </c>
      <c r="B8456" s="3" t="s">
        <v>92</v>
      </c>
      <c r="C8456" s="4" t="s">
        <v>149</v>
      </c>
      <c r="D8456" s="3" t="s">
        <v>23</v>
      </c>
      <c r="E8456" s="3" t="s">
        <v>20</v>
      </c>
      <c r="F8456" s="3" t="s">
        <v>15669</v>
      </c>
      <c r="G8456" s="3" t="s">
        <v>4503</v>
      </c>
      <c r="H8456" s="3"/>
    </row>
    <row r="8457" ht="15.75" customHeight="1">
      <c r="A8457" s="2">
        <v>45778.0</v>
      </c>
      <c r="B8457" s="3" t="s">
        <v>92</v>
      </c>
      <c r="C8457" s="4" t="s">
        <v>149</v>
      </c>
      <c r="D8457" s="3" t="s">
        <v>23</v>
      </c>
      <c r="E8457" s="3" t="s">
        <v>20</v>
      </c>
      <c r="F8457" s="3" t="s">
        <v>15670</v>
      </c>
      <c r="G8457" s="3" t="s">
        <v>7724</v>
      </c>
      <c r="H8457" s="3"/>
    </row>
    <row r="8458" ht="15.75" customHeight="1">
      <c r="A8458" s="2">
        <v>45778.0</v>
      </c>
      <c r="B8458" s="3" t="s">
        <v>92</v>
      </c>
      <c r="C8458" s="4" t="s">
        <v>149</v>
      </c>
      <c r="D8458" s="3" t="s">
        <v>38</v>
      </c>
      <c r="E8458" s="3" t="s">
        <v>20</v>
      </c>
      <c r="F8458" s="3" t="s">
        <v>15671</v>
      </c>
      <c r="G8458" s="3" t="s">
        <v>1886</v>
      </c>
      <c r="H8458" s="3"/>
    </row>
    <row r="8459" ht="15.75" customHeight="1">
      <c r="A8459" s="2">
        <v>45778.0</v>
      </c>
      <c r="B8459" s="3" t="s">
        <v>92</v>
      </c>
      <c r="C8459" s="3" t="s">
        <v>144</v>
      </c>
      <c r="D8459" s="3" t="s">
        <v>38</v>
      </c>
      <c r="E8459" s="3" t="s">
        <v>20</v>
      </c>
      <c r="F8459" s="3" t="s">
        <v>15672</v>
      </c>
      <c r="G8459" s="3" t="s">
        <v>15673</v>
      </c>
      <c r="H8459" s="3"/>
    </row>
    <row r="8460" ht="15.75" customHeight="1">
      <c r="A8460" s="2">
        <v>45779.0</v>
      </c>
      <c r="B8460" s="3" t="s">
        <v>13</v>
      </c>
      <c r="C8460" s="3" t="s">
        <v>169</v>
      </c>
      <c r="D8460" s="3" t="s">
        <v>34</v>
      </c>
      <c r="E8460" s="3" t="s">
        <v>20</v>
      </c>
      <c r="F8460" s="3" t="s">
        <v>15674</v>
      </c>
      <c r="G8460" s="3" t="s">
        <v>177</v>
      </c>
      <c r="H8460" s="3"/>
    </row>
    <row r="8461" ht="15.75" customHeight="1">
      <c r="A8461" s="2">
        <v>45779.0</v>
      </c>
      <c r="B8461" s="3" t="s">
        <v>13</v>
      </c>
      <c r="C8461" s="3" t="s">
        <v>169</v>
      </c>
      <c r="D8461" s="3" t="s">
        <v>63</v>
      </c>
      <c r="E8461" s="3" t="s">
        <v>20</v>
      </c>
      <c r="F8461" s="3" t="s">
        <v>11676</v>
      </c>
      <c r="G8461" s="3" t="s">
        <v>15675</v>
      </c>
      <c r="H8461" s="3"/>
    </row>
    <row r="8462" ht="15.75" customHeight="1">
      <c r="A8462" s="2">
        <v>45779.0</v>
      </c>
      <c r="B8462" s="3" t="s">
        <v>13</v>
      </c>
      <c r="C8462" s="3" t="s">
        <v>169</v>
      </c>
      <c r="D8462" s="3" t="s">
        <v>26</v>
      </c>
      <c r="E8462" s="3" t="s">
        <v>59</v>
      </c>
      <c r="F8462" s="3" t="s">
        <v>13804</v>
      </c>
      <c r="G8462" s="3" t="s">
        <v>6371</v>
      </c>
      <c r="H8462" s="3"/>
    </row>
    <row r="8463" ht="15.75" customHeight="1">
      <c r="A8463" s="2">
        <v>45779.0</v>
      </c>
      <c r="B8463" s="3" t="s">
        <v>13</v>
      </c>
      <c r="C8463" s="3" t="s">
        <v>37</v>
      </c>
      <c r="D8463" s="3" t="s">
        <v>9</v>
      </c>
      <c r="E8463" s="3" t="s">
        <v>20</v>
      </c>
      <c r="F8463" s="3" t="s">
        <v>15676</v>
      </c>
      <c r="G8463" s="3" t="s">
        <v>15677</v>
      </c>
      <c r="H8463" s="3"/>
    </row>
    <row r="8464" ht="15.75" customHeight="1">
      <c r="A8464" s="2">
        <v>45779.0</v>
      </c>
      <c r="B8464" s="3" t="s">
        <v>13</v>
      </c>
      <c r="C8464" s="3" t="s">
        <v>37</v>
      </c>
      <c r="D8464" s="3" t="s">
        <v>23</v>
      </c>
      <c r="E8464" s="3" t="s">
        <v>59</v>
      </c>
      <c r="F8464" s="3" t="s">
        <v>13501</v>
      </c>
      <c r="G8464" s="3" t="s">
        <v>15678</v>
      </c>
      <c r="H8464" s="3"/>
    </row>
    <row r="8465" ht="15.75" customHeight="1">
      <c r="A8465" s="2">
        <v>45779.0</v>
      </c>
      <c r="B8465" s="3" t="s">
        <v>13</v>
      </c>
      <c r="C8465" s="3" t="s">
        <v>29</v>
      </c>
      <c r="D8465" s="3" t="s">
        <v>19</v>
      </c>
      <c r="E8465" s="3" t="s">
        <v>59</v>
      </c>
      <c r="F8465" s="3" t="s">
        <v>15679</v>
      </c>
      <c r="G8465" s="3" t="s">
        <v>15680</v>
      </c>
      <c r="H8465" s="3"/>
    </row>
    <row r="8466" ht="15.75" customHeight="1">
      <c r="A8466" s="2">
        <v>45779.0</v>
      </c>
      <c r="B8466" s="3" t="s">
        <v>13</v>
      </c>
      <c r="C8466" s="3" t="s">
        <v>29</v>
      </c>
      <c r="D8466" s="3" t="s">
        <v>26</v>
      </c>
      <c r="E8466" s="3" t="s">
        <v>20</v>
      </c>
      <c r="F8466" s="3" t="s">
        <v>15681</v>
      </c>
      <c r="G8466" s="3" t="s">
        <v>15682</v>
      </c>
      <c r="H8466" s="3"/>
    </row>
    <row r="8467" ht="15.75" customHeight="1">
      <c r="A8467" s="2">
        <v>45779.0</v>
      </c>
      <c r="B8467" s="3" t="s">
        <v>13</v>
      </c>
      <c r="C8467" s="3" t="s">
        <v>29</v>
      </c>
      <c r="D8467" s="3" t="s">
        <v>68</v>
      </c>
      <c r="E8467" s="3" t="s">
        <v>59</v>
      </c>
      <c r="F8467" s="3" t="s">
        <v>15683</v>
      </c>
      <c r="G8467" s="3" t="s">
        <v>15684</v>
      </c>
      <c r="H8467" s="3"/>
    </row>
    <row r="8468" ht="15.75" customHeight="1">
      <c r="A8468" s="2">
        <v>45779.0</v>
      </c>
      <c r="B8468" s="3" t="s">
        <v>13</v>
      </c>
      <c r="C8468" s="3" t="s">
        <v>18</v>
      </c>
      <c r="D8468" s="3" t="s">
        <v>68</v>
      </c>
      <c r="E8468" s="3" t="s">
        <v>59</v>
      </c>
      <c r="F8468" s="3" t="s">
        <v>15685</v>
      </c>
      <c r="G8468" s="3" t="s">
        <v>15686</v>
      </c>
      <c r="H8468" s="3"/>
    </row>
    <row r="8469" ht="15.75" customHeight="1">
      <c r="A8469" s="2">
        <v>45779.0</v>
      </c>
      <c r="B8469" s="3" t="s">
        <v>13</v>
      </c>
      <c r="C8469" s="3" t="s">
        <v>18</v>
      </c>
      <c r="D8469" s="3" t="s">
        <v>9</v>
      </c>
      <c r="E8469" s="3" t="s">
        <v>15</v>
      </c>
      <c r="F8469" s="3" t="s">
        <v>15687</v>
      </c>
      <c r="G8469" s="3" t="s">
        <v>15688</v>
      </c>
      <c r="H8469" s="3"/>
    </row>
    <row r="8470" ht="15.75" customHeight="1">
      <c r="A8470" s="2">
        <v>45779.0</v>
      </c>
      <c r="B8470" s="3" t="s">
        <v>13</v>
      </c>
      <c r="C8470" s="3" t="s">
        <v>18</v>
      </c>
      <c r="D8470" s="3" t="s">
        <v>63</v>
      </c>
      <c r="E8470" s="3" t="s">
        <v>20</v>
      </c>
      <c r="F8470" s="3" t="s">
        <v>15689</v>
      </c>
      <c r="G8470" s="3" t="s">
        <v>15690</v>
      </c>
      <c r="H8470" s="3"/>
    </row>
    <row r="8471" ht="15.75" customHeight="1">
      <c r="A8471" s="2">
        <v>45779.0</v>
      </c>
      <c r="B8471" s="3" t="s">
        <v>13</v>
      </c>
      <c r="C8471" s="3" t="s">
        <v>18</v>
      </c>
      <c r="D8471" s="3" t="s">
        <v>26</v>
      </c>
      <c r="E8471" s="3" t="s">
        <v>59</v>
      </c>
      <c r="F8471" s="3" t="s">
        <v>15691</v>
      </c>
      <c r="G8471" s="3" t="s">
        <v>5597</v>
      </c>
      <c r="H8471" s="3"/>
    </row>
    <row r="8472" ht="15.75" customHeight="1">
      <c r="A8472" s="2">
        <v>45779.0</v>
      </c>
      <c r="B8472" s="3" t="s">
        <v>13</v>
      </c>
      <c r="C8472" s="3" t="s">
        <v>14</v>
      </c>
      <c r="D8472" s="3" t="s">
        <v>23</v>
      </c>
      <c r="E8472" s="3" t="s">
        <v>59</v>
      </c>
      <c r="F8472" s="3" t="s">
        <v>15692</v>
      </c>
      <c r="G8472" s="3" t="s">
        <v>15693</v>
      </c>
      <c r="H8472" s="3"/>
    </row>
    <row r="8473" ht="15.75" customHeight="1">
      <c r="A8473" s="2">
        <v>45779.0</v>
      </c>
      <c r="B8473" s="3" t="s">
        <v>13</v>
      </c>
      <c r="C8473" s="3" t="s">
        <v>14</v>
      </c>
      <c r="D8473" s="3" t="s">
        <v>23</v>
      </c>
      <c r="E8473" s="3" t="s">
        <v>59</v>
      </c>
      <c r="F8473" s="3" t="s">
        <v>15694</v>
      </c>
      <c r="G8473" s="3" t="s">
        <v>15695</v>
      </c>
      <c r="H8473" s="3"/>
    </row>
    <row r="8474" ht="15.75" customHeight="1">
      <c r="A8474" s="2">
        <v>45779.0</v>
      </c>
      <c r="B8474" s="3" t="s">
        <v>13</v>
      </c>
      <c r="C8474" s="3" t="s">
        <v>14</v>
      </c>
      <c r="D8474" s="3" t="s">
        <v>68</v>
      </c>
      <c r="E8474" s="3" t="s">
        <v>59</v>
      </c>
      <c r="F8474" s="3" t="s">
        <v>15696</v>
      </c>
      <c r="G8474" s="3" t="s">
        <v>15697</v>
      </c>
      <c r="H8474" s="3"/>
    </row>
    <row r="8475" ht="15.75" customHeight="1">
      <c r="A8475" s="2">
        <v>45779.0</v>
      </c>
      <c r="B8475" s="3" t="s">
        <v>13</v>
      </c>
      <c r="C8475" s="3" t="s">
        <v>18</v>
      </c>
      <c r="D8475" s="3" t="s">
        <v>68</v>
      </c>
      <c r="E8475" s="3" t="s">
        <v>59</v>
      </c>
      <c r="F8475" s="3" t="s">
        <v>15698</v>
      </c>
      <c r="G8475" s="3" t="s">
        <v>15699</v>
      </c>
      <c r="H8475" s="3"/>
    </row>
    <row r="8476" ht="15.75" customHeight="1">
      <c r="A8476" s="2">
        <v>45779.0</v>
      </c>
      <c r="B8476" s="3" t="s">
        <v>13</v>
      </c>
      <c r="C8476" s="3" t="s">
        <v>169</v>
      </c>
      <c r="D8476" s="3" t="s">
        <v>19</v>
      </c>
      <c r="E8476" s="3" t="s">
        <v>59</v>
      </c>
      <c r="F8476" s="3" t="s">
        <v>7363</v>
      </c>
      <c r="G8476" s="3" t="s">
        <v>15700</v>
      </c>
      <c r="H8476" s="3"/>
    </row>
    <row r="8477" ht="15.75" customHeight="1">
      <c r="A8477" s="2">
        <v>45779.0</v>
      </c>
      <c r="B8477" s="3" t="s">
        <v>57</v>
      </c>
      <c r="C8477" s="3" t="s">
        <v>85</v>
      </c>
      <c r="D8477" s="3" t="s">
        <v>68</v>
      </c>
      <c r="E8477" s="3" t="s">
        <v>59</v>
      </c>
      <c r="F8477" s="3" t="s">
        <v>15701</v>
      </c>
      <c r="G8477" s="3" t="s">
        <v>15702</v>
      </c>
      <c r="H8477" s="3"/>
    </row>
    <row r="8478" ht="15.75" customHeight="1">
      <c r="A8478" s="2">
        <v>45779.0</v>
      </c>
      <c r="B8478" s="3" t="s">
        <v>57</v>
      </c>
      <c r="C8478" s="3" t="s">
        <v>58</v>
      </c>
      <c r="D8478" s="3" t="s">
        <v>19</v>
      </c>
      <c r="E8478" s="3" t="s">
        <v>59</v>
      </c>
      <c r="F8478" s="3" t="s">
        <v>15703</v>
      </c>
      <c r="G8478" s="3" t="s">
        <v>15704</v>
      </c>
      <c r="H8478" s="3"/>
    </row>
    <row r="8479" ht="15.75" customHeight="1">
      <c r="A8479" s="2">
        <v>45779.0</v>
      </c>
      <c r="B8479" s="3" t="s">
        <v>13</v>
      </c>
      <c r="C8479" s="3" t="s">
        <v>14</v>
      </c>
      <c r="D8479" s="3" t="s">
        <v>23</v>
      </c>
      <c r="E8479" s="3" t="s">
        <v>59</v>
      </c>
      <c r="F8479" s="3" t="s">
        <v>3954</v>
      </c>
      <c r="G8479" s="3" t="s">
        <v>2476</v>
      </c>
      <c r="H8479" s="3"/>
    </row>
    <row r="8480" ht="15.75" customHeight="1">
      <c r="A8480" s="2">
        <v>45779.0</v>
      </c>
      <c r="B8480" s="3" t="s">
        <v>57</v>
      </c>
      <c r="C8480" s="3" t="s">
        <v>85</v>
      </c>
      <c r="D8480" s="3" t="s">
        <v>34</v>
      </c>
      <c r="E8480" s="3" t="s">
        <v>20</v>
      </c>
      <c r="F8480" s="3" t="s">
        <v>15705</v>
      </c>
      <c r="G8480" s="3" t="s">
        <v>15706</v>
      </c>
      <c r="H8480" s="3"/>
    </row>
    <row r="8481" ht="15.75" customHeight="1">
      <c r="A8481" s="2">
        <v>45779.0</v>
      </c>
      <c r="B8481" s="3" t="s">
        <v>57</v>
      </c>
      <c r="C8481" s="3" t="s">
        <v>80</v>
      </c>
      <c r="D8481" s="3" t="s">
        <v>68</v>
      </c>
      <c r="E8481" s="3" t="s">
        <v>59</v>
      </c>
      <c r="F8481" s="3" t="s">
        <v>15707</v>
      </c>
      <c r="G8481" s="3" t="s">
        <v>15708</v>
      </c>
      <c r="H8481" s="3"/>
    </row>
    <row r="8482" ht="15.75" customHeight="1">
      <c r="A8482" s="2">
        <v>45779.0</v>
      </c>
      <c r="B8482" s="3" t="s">
        <v>57</v>
      </c>
      <c r="C8482" s="3" t="s">
        <v>80</v>
      </c>
      <c r="D8482" s="3" t="s">
        <v>26</v>
      </c>
      <c r="E8482" s="3" t="s">
        <v>59</v>
      </c>
      <c r="F8482" s="3" t="s">
        <v>15709</v>
      </c>
      <c r="G8482" s="3" t="s">
        <v>4657</v>
      </c>
      <c r="H8482" s="3"/>
    </row>
    <row r="8483" ht="15.75" customHeight="1">
      <c r="A8483" s="2">
        <v>45779.0</v>
      </c>
      <c r="B8483" s="3" t="s">
        <v>57</v>
      </c>
      <c r="C8483" s="3" t="s">
        <v>80</v>
      </c>
      <c r="D8483" s="3" t="s">
        <v>63</v>
      </c>
      <c r="E8483" s="3" t="s">
        <v>59</v>
      </c>
      <c r="F8483" s="3" t="s">
        <v>15710</v>
      </c>
      <c r="G8483" s="3" t="s">
        <v>15711</v>
      </c>
      <c r="H8483" s="3"/>
    </row>
    <row r="8484" ht="15.75" customHeight="1">
      <c r="A8484" s="2">
        <v>45779.0</v>
      </c>
      <c r="B8484" s="3" t="s">
        <v>57</v>
      </c>
      <c r="C8484" s="3" t="s">
        <v>80</v>
      </c>
      <c r="D8484" s="3" t="s">
        <v>68</v>
      </c>
      <c r="E8484" s="3" t="s">
        <v>59</v>
      </c>
      <c r="F8484" s="3" t="s">
        <v>15712</v>
      </c>
      <c r="G8484" s="3" t="s">
        <v>15713</v>
      </c>
      <c r="H8484" s="3"/>
    </row>
    <row r="8485" ht="15.75" customHeight="1">
      <c r="A8485" s="2">
        <v>45779.0</v>
      </c>
      <c r="B8485" s="3" t="s">
        <v>57</v>
      </c>
      <c r="C8485" s="3" t="s">
        <v>80</v>
      </c>
      <c r="D8485" s="3" t="s">
        <v>34</v>
      </c>
      <c r="E8485" s="3" t="s">
        <v>20</v>
      </c>
      <c r="F8485" s="3" t="s">
        <v>15714</v>
      </c>
      <c r="G8485" s="3" t="s">
        <v>15715</v>
      </c>
      <c r="H8485" s="3"/>
    </row>
    <row r="8486" ht="15.75" customHeight="1">
      <c r="A8486" s="2">
        <v>45779.0</v>
      </c>
      <c r="B8486" s="3" t="s">
        <v>57</v>
      </c>
      <c r="C8486" s="3" t="s">
        <v>71</v>
      </c>
      <c r="D8486" s="3" t="s">
        <v>68</v>
      </c>
      <c r="E8486" s="3" t="s">
        <v>59</v>
      </c>
      <c r="F8486" s="3" t="s">
        <v>15716</v>
      </c>
      <c r="G8486" s="3" t="s">
        <v>6083</v>
      </c>
      <c r="H8486" s="3"/>
    </row>
    <row r="8487" ht="15.75" customHeight="1">
      <c r="A8487" s="2">
        <v>45779.0</v>
      </c>
      <c r="B8487" s="3" t="s">
        <v>57</v>
      </c>
      <c r="C8487" s="3" t="s">
        <v>71</v>
      </c>
      <c r="D8487" s="3" t="s">
        <v>68</v>
      </c>
      <c r="E8487" s="3" t="s">
        <v>59</v>
      </c>
      <c r="F8487" s="3" t="s">
        <v>15717</v>
      </c>
      <c r="G8487" s="3" t="s">
        <v>15718</v>
      </c>
      <c r="H8487" s="3"/>
    </row>
    <row r="8488" ht="15.75" customHeight="1">
      <c r="A8488" s="2">
        <v>45779.0</v>
      </c>
      <c r="B8488" s="3" t="s">
        <v>57</v>
      </c>
      <c r="C8488" s="3" t="s">
        <v>71</v>
      </c>
      <c r="D8488" s="3" t="s">
        <v>63</v>
      </c>
      <c r="E8488" s="3" t="s">
        <v>59</v>
      </c>
      <c r="F8488" s="3" t="s">
        <v>12501</v>
      </c>
      <c r="G8488" s="3" t="s">
        <v>15719</v>
      </c>
      <c r="H8488" s="3"/>
    </row>
    <row r="8489" ht="15.75" customHeight="1">
      <c r="A8489" s="2">
        <v>45779.0</v>
      </c>
      <c r="B8489" s="3" t="s">
        <v>57</v>
      </c>
      <c r="C8489" s="4" t="s">
        <v>62</v>
      </c>
      <c r="D8489" s="3" t="s">
        <v>9</v>
      </c>
      <c r="E8489" s="3" t="s">
        <v>59</v>
      </c>
      <c r="F8489" s="3" t="s">
        <v>15720</v>
      </c>
      <c r="G8489" s="3" t="s">
        <v>15721</v>
      </c>
      <c r="H8489" s="3"/>
    </row>
    <row r="8490" ht="15.75" customHeight="1">
      <c r="A8490" s="2">
        <v>45779.0</v>
      </c>
      <c r="B8490" s="3" t="s">
        <v>57</v>
      </c>
      <c r="C8490" s="4" t="s">
        <v>62</v>
      </c>
      <c r="D8490" s="3" t="s">
        <v>38</v>
      </c>
      <c r="E8490" s="3" t="s">
        <v>59</v>
      </c>
      <c r="F8490" s="3" t="s">
        <v>9633</v>
      </c>
      <c r="G8490" s="3" t="s">
        <v>15722</v>
      </c>
      <c r="H8490" s="3"/>
    </row>
    <row r="8491" ht="15.75" customHeight="1">
      <c r="A8491" s="2">
        <v>45779.0</v>
      </c>
      <c r="B8491" s="3" t="s">
        <v>57</v>
      </c>
      <c r="C8491" s="4" t="s">
        <v>62</v>
      </c>
      <c r="D8491" s="3" t="s">
        <v>23</v>
      </c>
      <c r="E8491" s="3" t="s">
        <v>59</v>
      </c>
      <c r="F8491" s="3" t="s">
        <v>15723</v>
      </c>
      <c r="G8491" s="3" t="s">
        <v>15724</v>
      </c>
      <c r="H8491" s="3"/>
    </row>
    <row r="8492" ht="15.75" customHeight="1">
      <c r="A8492" s="2">
        <v>45779.0</v>
      </c>
      <c r="B8492" s="3" t="s">
        <v>57</v>
      </c>
      <c r="C8492" s="4" t="s">
        <v>62</v>
      </c>
      <c r="D8492" s="3" t="s">
        <v>38</v>
      </c>
      <c r="E8492" s="3" t="s">
        <v>59</v>
      </c>
      <c r="F8492" s="3" t="s">
        <v>15725</v>
      </c>
      <c r="G8492" s="3" t="s">
        <v>15726</v>
      </c>
      <c r="H8492" s="3"/>
    </row>
    <row r="8493" ht="15.75" customHeight="1">
      <c r="A8493" s="2">
        <v>45779.0</v>
      </c>
      <c r="B8493" s="3" t="s">
        <v>57</v>
      </c>
      <c r="C8493" s="3" t="s">
        <v>58</v>
      </c>
      <c r="D8493" s="3" t="s">
        <v>38</v>
      </c>
      <c r="E8493" s="3" t="s">
        <v>59</v>
      </c>
      <c r="F8493" s="3" t="s">
        <v>15727</v>
      </c>
      <c r="G8493" s="3" t="s">
        <v>15728</v>
      </c>
      <c r="H8493" s="3"/>
    </row>
    <row r="8494" ht="15.75" customHeight="1">
      <c r="A8494" s="2">
        <v>45779.0</v>
      </c>
      <c r="B8494" s="3" t="s">
        <v>57</v>
      </c>
      <c r="C8494" s="3" t="s">
        <v>58</v>
      </c>
      <c r="D8494" s="3" t="s">
        <v>38</v>
      </c>
      <c r="E8494" s="3" t="s">
        <v>59</v>
      </c>
      <c r="F8494" s="3" t="s">
        <v>15729</v>
      </c>
      <c r="G8494" s="3" t="s">
        <v>15730</v>
      </c>
      <c r="H8494" s="3"/>
    </row>
    <row r="8495" ht="15.75" customHeight="1">
      <c r="A8495" s="2">
        <v>45779.0</v>
      </c>
      <c r="B8495" s="3" t="s">
        <v>92</v>
      </c>
      <c r="C8495" s="3" t="s">
        <v>93</v>
      </c>
      <c r="D8495" s="3" t="s">
        <v>63</v>
      </c>
      <c r="E8495" s="3" t="s">
        <v>59</v>
      </c>
      <c r="F8495" s="3" t="s">
        <v>15731</v>
      </c>
      <c r="G8495" s="3" t="s">
        <v>15732</v>
      </c>
      <c r="H8495" s="3"/>
    </row>
    <row r="8496" ht="15.75" customHeight="1">
      <c r="A8496" s="2">
        <v>45779.0</v>
      </c>
      <c r="B8496" s="3" t="s">
        <v>92</v>
      </c>
      <c r="C8496" s="3" t="s">
        <v>93</v>
      </c>
      <c r="D8496" s="3" t="s">
        <v>38</v>
      </c>
      <c r="E8496" s="3" t="s">
        <v>20</v>
      </c>
      <c r="F8496" s="3" t="s">
        <v>15733</v>
      </c>
      <c r="G8496" s="3" t="s">
        <v>15734</v>
      </c>
      <c r="H8496" s="3"/>
    </row>
    <row r="8497" ht="15.75" customHeight="1">
      <c r="A8497" s="2">
        <v>45779.0</v>
      </c>
      <c r="B8497" s="3" t="s">
        <v>92</v>
      </c>
      <c r="C8497" s="3" t="s">
        <v>93</v>
      </c>
      <c r="D8497" s="3" t="s">
        <v>9</v>
      </c>
      <c r="E8497" s="3" t="s">
        <v>15</v>
      </c>
      <c r="F8497" s="3" t="s">
        <v>15735</v>
      </c>
      <c r="G8497" s="3" t="s">
        <v>10961</v>
      </c>
      <c r="H8497" s="3"/>
    </row>
    <row r="8498" ht="15.75" customHeight="1">
      <c r="A8498" s="2">
        <v>45779.0</v>
      </c>
      <c r="B8498" s="3" t="s">
        <v>7</v>
      </c>
      <c r="C8498" s="3" t="s">
        <v>126</v>
      </c>
      <c r="D8498" s="3" t="s">
        <v>19</v>
      </c>
      <c r="E8498" s="3" t="s">
        <v>20</v>
      </c>
      <c r="F8498" s="3" t="s">
        <v>3003</v>
      </c>
      <c r="G8498" s="3" t="s">
        <v>12888</v>
      </c>
      <c r="H8498" s="3"/>
    </row>
    <row r="8499" ht="15.75" customHeight="1">
      <c r="A8499" s="2">
        <v>45779.0</v>
      </c>
      <c r="B8499" s="3" t="s">
        <v>7</v>
      </c>
      <c r="C8499" s="3" t="s">
        <v>126</v>
      </c>
      <c r="D8499" s="3" t="s">
        <v>68</v>
      </c>
      <c r="E8499" s="3" t="s">
        <v>59</v>
      </c>
      <c r="F8499" s="3" t="s">
        <v>15736</v>
      </c>
      <c r="G8499" s="3" t="s">
        <v>15737</v>
      </c>
      <c r="H8499" s="3"/>
    </row>
    <row r="8500" ht="15.75" customHeight="1">
      <c r="A8500" s="2">
        <v>45779.0</v>
      </c>
      <c r="B8500" s="3" t="s">
        <v>7</v>
      </c>
      <c r="C8500" s="3" t="s">
        <v>126</v>
      </c>
      <c r="D8500" s="3" t="s">
        <v>68</v>
      </c>
      <c r="E8500" s="3" t="s">
        <v>20</v>
      </c>
      <c r="F8500" s="3" t="s">
        <v>15738</v>
      </c>
      <c r="G8500" s="3" t="s">
        <v>13083</v>
      </c>
      <c r="H8500" s="3"/>
    </row>
    <row r="8501" ht="15.75" customHeight="1">
      <c r="A8501" s="2">
        <v>45779.0</v>
      </c>
      <c r="B8501" s="3" t="s">
        <v>7</v>
      </c>
      <c r="C8501" s="3" t="s">
        <v>126</v>
      </c>
      <c r="D8501" s="3" t="s">
        <v>63</v>
      </c>
      <c r="E8501" s="3" t="s">
        <v>59</v>
      </c>
      <c r="F8501" s="3" t="s">
        <v>15739</v>
      </c>
      <c r="G8501" s="3" t="s">
        <v>15740</v>
      </c>
      <c r="H8501" s="3"/>
    </row>
    <row r="8502" ht="15.75" customHeight="1">
      <c r="A8502" s="2">
        <v>45779.0</v>
      </c>
      <c r="B8502" s="3" t="s">
        <v>7</v>
      </c>
      <c r="C8502" s="3" t="s">
        <v>118</v>
      </c>
      <c r="D8502" s="3" t="s">
        <v>9</v>
      </c>
      <c r="E8502" s="3" t="s">
        <v>101</v>
      </c>
      <c r="F8502" s="3" t="s">
        <v>15741</v>
      </c>
      <c r="G8502" s="3" t="s">
        <v>15742</v>
      </c>
      <c r="H8502" s="3"/>
    </row>
    <row r="8503" ht="15.75" customHeight="1">
      <c r="A8503" s="2">
        <v>45779.0</v>
      </c>
      <c r="B8503" s="3" t="s">
        <v>7</v>
      </c>
      <c r="C8503" s="3" t="s">
        <v>118</v>
      </c>
      <c r="D8503" s="3" t="s">
        <v>38</v>
      </c>
      <c r="E8503" s="3" t="s">
        <v>20</v>
      </c>
      <c r="F8503" s="3" t="s">
        <v>15743</v>
      </c>
      <c r="G8503" s="3" t="s">
        <v>9376</v>
      </c>
      <c r="H8503" s="3"/>
    </row>
    <row r="8504" ht="15.75" customHeight="1">
      <c r="A8504" s="2">
        <v>45779.0</v>
      </c>
      <c r="B8504" s="3" t="s">
        <v>7</v>
      </c>
      <c r="C8504" s="3" t="s">
        <v>131</v>
      </c>
      <c r="D8504" s="3" t="s">
        <v>63</v>
      </c>
      <c r="E8504" s="3" t="s">
        <v>59</v>
      </c>
      <c r="F8504" s="3" t="s">
        <v>15744</v>
      </c>
      <c r="G8504" s="3" t="s">
        <v>15745</v>
      </c>
      <c r="H8504" s="3"/>
    </row>
    <row r="8505" ht="15.75" customHeight="1">
      <c r="A8505" s="2">
        <v>45779.0</v>
      </c>
      <c r="B8505" s="3" t="s">
        <v>7</v>
      </c>
      <c r="C8505" s="3" t="s">
        <v>118</v>
      </c>
      <c r="D8505" s="3" t="s">
        <v>63</v>
      </c>
      <c r="E8505" s="3" t="s">
        <v>59</v>
      </c>
      <c r="F8505" s="3" t="s">
        <v>13136</v>
      </c>
      <c r="G8505" s="3" t="s">
        <v>15746</v>
      </c>
      <c r="H8505" s="3"/>
    </row>
    <row r="8506" ht="15.75" customHeight="1">
      <c r="A8506" s="2">
        <v>45779.0</v>
      </c>
      <c r="B8506" s="3" t="s">
        <v>7</v>
      </c>
      <c r="C8506" s="3" t="s">
        <v>118</v>
      </c>
      <c r="D8506" s="3" t="s">
        <v>23</v>
      </c>
      <c r="E8506" s="3" t="s">
        <v>20</v>
      </c>
      <c r="F8506" s="3" t="s">
        <v>15747</v>
      </c>
      <c r="G8506" s="3" t="s">
        <v>15748</v>
      </c>
      <c r="H8506" s="3"/>
    </row>
    <row r="8507" ht="15.75" customHeight="1">
      <c r="A8507" s="2">
        <v>45779.0</v>
      </c>
      <c r="B8507" s="3" t="s">
        <v>7</v>
      </c>
      <c r="C8507" s="3" t="s">
        <v>106</v>
      </c>
      <c r="D8507" s="3" t="s">
        <v>68</v>
      </c>
      <c r="E8507" s="3" t="s">
        <v>20</v>
      </c>
      <c r="F8507" s="3" t="s">
        <v>15749</v>
      </c>
      <c r="G8507" s="3" t="s">
        <v>15750</v>
      </c>
      <c r="H8507" s="3"/>
    </row>
    <row r="8508" ht="15.75" customHeight="1">
      <c r="A8508" s="2">
        <v>45779.0</v>
      </c>
      <c r="B8508" s="3" t="s">
        <v>7</v>
      </c>
      <c r="C8508" s="3" t="s">
        <v>106</v>
      </c>
      <c r="D8508" s="3" t="s">
        <v>19</v>
      </c>
      <c r="E8508" s="3" t="s">
        <v>20</v>
      </c>
      <c r="F8508" s="3" t="s">
        <v>15751</v>
      </c>
      <c r="G8508" s="3" t="s">
        <v>15752</v>
      </c>
      <c r="H8508" s="3"/>
    </row>
    <row r="8509" ht="15.75" customHeight="1">
      <c r="A8509" s="2">
        <v>45779.0</v>
      </c>
      <c r="B8509" s="3" t="s">
        <v>7</v>
      </c>
      <c r="C8509" s="3" t="s">
        <v>8</v>
      </c>
      <c r="D8509" s="3" t="s">
        <v>63</v>
      </c>
      <c r="E8509" s="3" t="s">
        <v>59</v>
      </c>
      <c r="F8509" s="3" t="s">
        <v>15753</v>
      </c>
      <c r="G8509" s="3" t="s">
        <v>10639</v>
      </c>
      <c r="H8509" s="3"/>
    </row>
    <row r="8510" ht="15.75" customHeight="1">
      <c r="A8510" s="2">
        <v>45779.0</v>
      </c>
      <c r="B8510" s="3" t="s">
        <v>7</v>
      </c>
      <c r="C8510" s="3" t="s">
        <v>8</v>
      </c>
      <c r="D8510" s="3" t="s">
        <v>9</v>
      </c>
      <c r="E8510" s="3" t="s">
        <v>15</v>
      </c>
      <c r="F8510" s="3" t="s">
        <v>15754</v>
      </c>
      <c r="G8510" s="3" t="s">
        <v>15755</v>
      </c>
      <c r="H8510" s="3"/>
    </row>
    <row r="8511" ht="15.75" customHeight="1">
      <c r="A8511" s="2">
        <v>45779.0</v>
      </c>
      <c r="B8511" s="3" t="s">
        <v>7</v>
      </c>
      <c r="C8511" s="3" t="s">
        <v>8</v>
      </c>
      <c r="D8511" s="3" t="s">
        <v>19</v>
      </c>
      <c r="E8511" s="3" t="s">
        <v>20</v>
      </c>
      <c r="F8511" s="3" t="s">
        <v>10210</v>
      </c>
      <c r="G8511" s="3" t="s">
        <v>3164</v>
      </c>
      <c r="H8511" s="3"/>
    </row>
    <row r="8512" ht="15.75" customHeight="1">
      <c r="A8512" s="2">
        <v>45779.0</v>
      </c>
      <c r="B8512" s="3" t="s">
        <v>7</v>
      </c>
      <c r="C8512" s="3" t="s">
        <v>118</v>
      </c>
      <c r="D8512" s="3" t="s">
        <v>63</v>
      </c>
      <c r="E8512" s="3" t="s">
        <v>59</v>
      </c>
      <c r="F8512" s="3" t="s">
        <v>15756</v>
      </c>
      <c r="G8512" s="3" t="s">
        <v>2468</v>
      </c>
      <c r="H8512" s="3"/>
    </row>
    <row r="8513" ht="15.75" customHeight="1">
      <c r="A8513" s="2">
        <v>45779.0</v>
      </c>
      <c r="B8513" s="3" t="s">
        <v>7</v>
      </c>
      <c r="C8513" s="3" t="s">
        <v>131</v>
      </c>
      <c r="D8513" s="3" t="s">
        <v>34</v>
      </c>
      <c r="E8513" s="3" t="s">
        <v>101</v>
      </c>
      <c r="F8513" s="3" t="s">
        <v>15757</v>
      </c>
      <c r="G8513" s="3" t="s">
        <v>15758</v>
      </c>
      <c r="H8513" s="3"/>
    </row>
    <row r="8514" ht="15.75" customHeight="1">
      <c r="A8514" s="2">
        <v>45779.0</v>
      </c>
      <c r="B8514" s="3" t="s">
        <v>7</v>
      </c>
      <c r="C8514" s="3" t="s">
        <v>8</v>
      </c>
      <c r="D8514" s="3" t="s">
        <v>34</v>
      </c>
      <c r="E8514" s="3" t="s">
        <v>101</v>
      </c>
      <c r="F8514" s="3" t="s">
        <v>15759</v>
      </c>
      <c r="G8514" s="3" t="s">
        <v>15760</v>
      </c>
      <c r="H8514" s="3"/>
    </row>
    <row r="8515" ht="15.75" customHeight="1">
      <c r="A8515" s="2">
        <v>45779.0</v>
      </c>
      <c r="B8515" s="3" t="s">
        <v>7</v>
      </c>
      <c r="C8515" s="3" t="s">
        <v>131</v>
      </c>
      <c r="D8515" s="3" t="s">
        <v>68</v>
      </c>
      <c r="E8515" s="3" t="s">
        <v>20</v>
      </c>
      <c r="F8515" s="3" t="s">
        <v>15761</v>
      </c>
      <c r="G8515" s="3" t="s">
        <v>5213</v>
      </c>
      <c r="H8515" s="3"/>
    </row>
    <row r="8516" ht="15.75" customHeight="1">
      <c r="A8516" s="2">
        <v>45779.0</v>
      </c>
      <c r="B8516" s="3" t="s">
        <v>92</v>
      </c>
      <c r="C8516" s="3" t="s">
        <v>98</v>
      </c>
      <c r="D8516" s="3" t="s">
        <v>26</v>
      </c>
      <c r="E8516" s="3" t="s">
        <v>20</v>
      </c>
      <c r="F8516" s="3" t="s">
        <v>15762</v>
      </c>
      <c r="G8516" s="3" t="s">
        <v>15763</v>
      </c>
      <c r="H8516" s="3"/>
    </row>
    <row r="8517" ht="15.75" customHeight="1">
      <c r="A8517" s="2">
        <v>45779.0</v>
      </c>
      <c r="B8517" s="3" t="s">
        <v>92</v>
      </c>
      <c r="C8517" s="3" t="s">
        <v>98</v>
      </c>
      <c r="D8517" s="3" t="s">
        <v>34</v>
      </c>
      <c r="E8517" s="3" t="s">
        <v>15</v>
      </c>
      <c r="F8517" s="3" t="s">
        <v>15764</v>
      </c>
      <c r="G8517" s="3" t="s">
        <v>4699</v>
      </c>
      <c r="H8517" s="3"/>
    </row>
    <row r="8518" ht="15.75" customHeight="1">
      <c r="A8518" s="2">
        <v>45779.0</v>
      </c>
      <c r="B8518" s="3" t="s">
        <v>92</v>
      </c>
      <c r="C8518" s="3" t="s">
        <v>144</v>
      </c>
      <c r="D8518" s="3" t="s">
        <v>26</v>
      </c>
      <c r="E8518" s="3" t="s">
        <v>15</v>
      </c>
      <c r="F8518" s="3" t="s">
        <v>15765</v>
      </c>
      <c r="G8518" s="3" t="s">
        <v>15766</v>
      </c>
      <c r="H8518" s="3"/>
    </row>
    <row r="8519" ht="15.75" customHeight="1">
      <c r="A8519" s="2">
        <v>45779.0</v>
      </c>
      <c r="B8519" s="3" t="s">
        <v>92</v>
      </c>
      <c r="C8519" s="3" t="s">
        <v>144</v>
      </c>
      <c r="D8519" s="3" t="s">
        <v>23</v>
      </c>
      <c r="E8519" s="3" t="s">
        <v>20</v>
      </c>
      <c r="F8519" s="3" t="s">
        <v>7127</v>
      </c>
      <c r="G8519" s="3" t="s">
        <v>9620</v>
      </c>
      <c r="H8519" s="3"/>
    </row>
    <row r="8520" ht="15.75" customHeight="1">
      <c r="A8520" s="2">
        <v>45779.0</v>
      </c>
      <c r="B8520" s="3" t="s">
        <v>7</v>
      </c>
      <c r="C8520" s="3" t="s">
        <v>131</v>
      </c>
      <c r="D8520" s="3" t="s">
        <v>23</v>
      </c>
      <c r="E8520" s="3" t="s">
        <v>20</v>
      </c>
      <c r="F8520" s="3" t="s">
        <v>15767</v>
      </c>
      <c r="G8520" s="3" t="s">
        <v>15768</v>
      </c>
      <c r="H8520" s="3"/>
    </row>
    <row r="8521" ht="15.75" customHeight="1">
      <c r="A8521" s="2">
        <v>45779.0</v>
      </c>
      <c r="B8521" s="3" t="s">
        <v>92</v>
      </c>
      <c r="C8521" s="3" t="s">
        <v>144</v>
      </c>
      <c r="D8521" s="3" t="s">
        <v>34</v>
      </c>
      <c r="E8521" s="3" t="s">
        <v>15</v>
      </c>
      <c r="F8521" s="3" t="s">
        <v>569</v>
      </c>
      <c r="G8521" s="3" t="s">
        <v>15769</v>
      </c>
      <c r="H8521" s="3"/>
    </row>
    <row r="8522" ht="15.75" customHeight="1">
      <c r="A8522" s="2">
        <v>45779.0</v>
      </c>
      <c r="B8522" s="3" t="s">
        <v>92</v>
      </c>
      <c r="C8522" s="3" t="s">
        <v>144</v>
      </c>
      <c r="D8522" s="3" t="s">
        <v>19</v>
      </c>
      <c r="E8522" s="3" t="s">
        <v>20</v>
      </c>
      <c r="F8522" s="3" t="s">
        <v>15770</v>
      </c>
      <c r="G8522" s="3" t="s">
        <v>15771</v>
      </c>
      <c r="H8522" s="3"/>
    </row>
    <row r="8523" ht="15.75" customHeight="1">
      <c r="A8523" s="2">
        <v>45779.0</v>
      </c>
      <c r="B8523" s="3" t="s">
        <v>92</v>
      </c>
      <c r="C8523" s="3" t="s">
        <v>144</v>
      </c>
      <c r="D8523" s="3" t="s">
        <v>26</v>
      </c>
      <c r="E8523" s="3" t="s">
        <v>20</v>
      </c>
      <c r="F8523" s="3" t="s">
        <v>15772</v>
      </c>
      <c r="G8523" s="3" t="s">
        <v>15773</v>
      </c>
      <c r="H8523" s="3"/>
    </row>
    <row r="8524" ht="15.75" customHeight="1">
      <c r="A8524" s="2">
        <v>45779.0</v>
      </c>
      <c r="B8524" s="3" t="s">
        <v>92</v>
      </c>
      <c r="C8524" s="4" t="s">
        <v>149</v>
      </c>
      <c r="D8524" s="3" t="s">
        <v>68</v>
      </c>
      <c r="E8524" s="3" t="s">
        <v>59</v>
      </c>
      <c r="F8524" s="3" t="s">
        <v>15774</v>
      </c>
      <c r="G8524" s="3" t="s">
        <v>15775</v>
      </c>
      <c r="H8524" s="3"/>
    </row>
    <row r="8525" ht="15.75" customHeight="1">
      <c r="A8525" s="2">
        <v>45779.0</v>
      </c>
      <c r="B8525" s="3" t="s">
        <v>92</v>
      </c>
      <c r="C8525" s="4" t="s">
        <v>149</v>
      </c>
      <c r="D8525" s="3" t="s">
        <v>34</v>
      </c>
      <c r="E8525" s="3" t="s">
        <v>15</v>
      </c>
      <c r="F8525" s="3" t="s">
        <v>15776</v>
      </c>
      <c r="G8525" s="3" t="s">
        <v>4060</v>
      </c>
      <c r="H8525" s="3"/>
    </row>
    <row r="8526" ht="15.75" customHeight="1">
      <c r="A8526" s="2">
        <v>45779.0</v>
      </c>
      <c r="B8526" s="3" t="s">
        <v>92</v>
      </c>
      <c r="C8526" s="4" t="s">
        <v>149</v>
      </c>
      <c r="D8526" s="3" t="s">
        <v>34</v>
      </c>
      <c r="E8526" s="3" t="s">
        <v>20</v>
      </c>
      <c r="F8526" s="3" t="s">
        <v>15777</v>
      </c>
      <c r="G8526" s="3" t="s">
        <v>11572</v>
      </c>
      <c r="H8526" s="3"/>
    </row>
    <row r="8527" ht="15.75" customHeight="1">
      <c r="A8527" s="2">
        <v>45779.0</v>
      </c>
      <c r="B8527" s="3" t="s">
        <v>92</v>
      </c>
      <c r="C8527" s="4" t="s">
        <v>149</v>
      </c>
      <c r="D8527" s="3" t="s">
        <v>38</v>
      </c>
      <c r="E8527" s="3" t="s">
        <v>20</v>
      </c>
      <c r="F8527" s="3" t="s">
        <v>15778</v>
      </c>
      <c r="G8527" s="3" t="s">
        <v>15779</v>
      </c>
      <c r="H8527" s="3"/>
    </row>
    <row r="8528" ht="15.75" customHeight="1">
      <c r="A8528" s="2">
        <v>45779.0</v>
      </c>
      <c r="B8528" s="3" t="s">
        <v>92</v>
      </c>
      <c r="C8528" s="3" t="s">
        <v>158</v>
      </c>
      <c r="D8528" s="3" t="s">
        <v>68</v>
      </c>
      <c r="E8528" s="3" t="s">
        <v>59</v>
      </c>
      <c r="F8528" s="3" t="s">
        <v>15780</v>
      </c>
      <c r="G8528" s="3" t="s">
        <v>15781</v>
      </c>
      <c r="H8528" s="3"/>
    </row>
    <row r="8529" ht="15.75" customHeight="1">
      <c r="A8529" s="2">
        <v>45779.0</v>
      </c>
      <c r="B8529" s="3" t="s">
        <v>92</v>
      </c>
      <c r="C8529" s="3" t="s">
        <v>158</v>
      </c>
      <c r="D8529" s="3" t="s">
        <v>26</v>
      </c>
      <c r="E8529" s="3" t="s">
        <v>15</v>
      </c>
      <c r="F8529" s="3" t="s">
        <v>15782</v>
      </c>
      <c r="G8529" s="3" t="s">
        <v>6341</v>
      </c>
      <c r="H8529" s="3"/>
    </row>
    <row r="8530" ht="15.75" customHeight="1">
      <c r="A8530" s="2">
        <v>45779.0</v>
      </c>
      <c r="B8530" s="3" t="s">
        <v>7</v>
      </c>
      <c r="C8530" s="3" t="s">
        <v>131</v>
      </c>
      <c r="D8530" s="3" t="s">
        <v>38</v>
      </c>
      <c r="E8530" s="3" t="s">
        <v>20</v>
      </c>
      <c r="F8530" s="3" t="s">
        <v>15783</v>
      </c>
      <c r="G8530" s="3" t="s">
        <v>15784</v>
      </c>
      <c r="H8530" s="3"/>
    </row>
    <row r="8531" ht="15.75" customHeight="1">
      <c r="A8531" s="2">
        <v>45779.0</v>
      </c>
      <c r="B8531" s="3" t="s">
        <v>92</v>
      </c>
      <c r="C8531" s="4" t="s">
        <v>149</v>
      </c>
      <c r="D8531" s="3" t="s">
        <v>34</v>
      </c>
      <c r="E8531" s="3" t="s">
        <v>20</v>
      </c>
      <c r="F8531" s="3" t="s">
        <v>15785</v>
      </c>
      <c r="G8531" s="3" t="s">
        <v>15786</v>
      </c>
      <c r="H8531" s="3"/>
    </row>
    <row r="8532" ht="15.75" customHeight="1">
      <c r="A8532" s="2">
        <v>45780.0</v>
      </c>
      <c r="B8532" s="3" t="s">
        <v>57</v>
      </c>
      <c r="C8532" s="3" t="s">
        <v>58</v>
      </c>
      <c r="D8532" s="3" t="s">
        <v>9</v>
      </c>
      <c r="E8532" s="3" t="s">
        <v>20</v>
      </c>
      <c r="F8532" s="3" t="s">
        <v>15787</v>
      </c>
      <c r="G8532" s="3" t="s">
        <v>15788</v>
      </c>
      <c r="H8532" s="3"/>
    </row>
    <row r="8533" ht="15.75" customHeight="1">
      <c r="A8533" s="2">
        <v>45780.0</v>
      </c>
      <c r="B8533" s="3" t="s">
        <v>57</v>
      </c>
      <c r="C8533" s="3" t="s">
        <v>58</v>
      </c>
      <c r="D8533" s="3" t="s">
        <v>68</v>
      </c>
      <c r="E8533" s="3" t="s">
        <v>59</v>
      </c>
      <c r="F8533" s="3" t="s">
        <v>15789</v>
      </c>
      <c r="G8533" s="3" t="s">
        <v>15790</v>
      </c>
      <c r="H8533" s="3"/>
    </row>
    <row r="8534" ht="15.75" customHeight="1">
      <c r="A8534" s="2">
        <v>45780.0</v>
      </c>
      <c r="B8534" s="3" t="s">
        <v>57</v>
      </c>
      <c r="C8534" s="3" t="s">
        <v>58</v>
      </c>
      <c r="D8534" s="3" t="s">
        <v>9</v>
      </c>
      <c r="E8534" s="3" t="s">
        <v>59</v>
      </c>
      <c r="F8534" s="3" t="s">
        <v>15791</v>
      </c>
      <c r="G8534" s="3" t="s">
        <v>15792</v>
      </c>
      <c r="H8534" s="3"/>
    </row>
    <row r="8535" ht="15.75" customHeight="1">
      <c r="A8535" s="2">
        <v>45780.0</v>
      </c>
      <c r="B8535" s="3" t="s">
        <v>13</v>
      </c>
      <c r="C8535" s="3" t="s">
        <v>169</v>
      </c>
      <c r="D8535" s="3" t="s">
        <v>34</v>
      </c>
      <c r="E8535" s="3" t="s">
        <v>20</v>
      </c>
      <c r="F8535" s="3" t="s">
        <v>15793</v>
      </c>
      <c r="G8535" s="3" t="s">
        <v>15794</v>
      </c>
      <c r="H8535" s="3"/>
    </row>
    <row r="8536" ht="15.75" customHeight="1">
      <c r="A8536" s="2">
        <v>45780.0</v>
      </c>
      <c r="B8536" s="3" t="s">
        <v>13</v>
      </c>
      <c r="C8536" s="3" t="s">
        <v>169</v>
      </c>
      <c r="D8536" s="3" t="s">
        <v>38</v>
      </c>
      <c r="E8536" s="3" t="s">
        <v>20</v>
      </c>
      <c r="F8536" s="3" t="s">
        <v>15795</v>
      </c>
      <c r="G8536" s="3" t="s">
        <v>15796</v>
      </c>
      <c r="H8536" s="3"/>
    </row>
    <row r="8537" ht="15.75" customHeight="1">
      <c r="A8537" s="2">
        <v>45780.0</v>
      </c>
      <c r="B8537" s="3" t="s">
        <v>13</v>
      </c>
      <c r="C8537" s="3" t="s">
        <v>169</v>
      </c>
      <c r="D8537" s="3" t="s">
        <v>23</v>
      </c>
      <c r="E8537" s="3" t="s">
        <v>59</v>
      </c>
      <c r="F8537" s="3" t="s">
        <v>15797</v>
      </c>
      <c r="G8537" s="3" t="s">
        <v>15798</v>
      </c>
      <c r="H8537" s="3"/>
    </row>
    <row r="8538" ht="15.75" customHeight="1">
      <c r="A8538" s="2">
        <v>45780.0</v>
      </c>
      <c r="B8538" s="3" t="s">
        <v>13</v>
      </c>
      <c r="C8538" s="3" t="s">
        <v>29</v>
      </c>
      <c r="D8538" s="3" t="s">
        <v>23</v>
      </c>
      <c r="E8538" s="3" t="s">
        <v>59</v>
      </c>
      <c r="F8538" s="3" t="s">
        <v>15799</v>
      </c>
      <c r="G8538" s="3" t="s">
        <v>15800</v>
      </c>
      <c r="H8538" s="3"/>
    </row>
    <row r="8539" ht="15.75" customHeight="1">
      <c r="A8539" s="2">
        <v>45780.0</v>
      </c>
      <c r="B8539" s="3" t="s">
        <v>13</v>
      </c>
      <c r="C8539" s="3" t="s">
        <v>37</v>
      </c>
      <c r="D8539" s="3" t="s">
        <v>68</v>
      </c>
      <c r="E8539" s="3" t="s">
        <v>59</v>
      </c>
      <c r="F8539" s="3" t="s">
        <v>12659</v>
      </c>
      <c r="G8539" s="3" t="s">
        <v>15801</v>
      </c>
      <c r="H8539" s="3"/>
    </row>
    <row r="8540" ht="15.75" customHeight="1">
      <c r="A8540" s="2">
        <v>45780.0</v>
      </c>
      <c r="B8540" s="3" t="s">
        <v>13</v>
      </c>
      <c r="C8540" s="3" t="s">
        <v>37</v>
      </c>
      <c r="D8540" s="3" t="s">
        <v>23</v>
      </c>
      <c r="E8540" s="3" t="s">
        <v>59</v>
      </c>
      <c r="F8540" s="3" t="s">
        <v>15802</v>
      </c>
      <c r="G8540" s="3" t="s">
        <v>15803</v>
      </c>
      <c r="H8540" s="3"/>
    </row>
    <row r="8541" ht="15.75" customHeight="1">
      <c r="A8541" s="2">
        <v>45780.0</v>
      </c>
      <c r="B8541" s="3" t="s">
        <v>13</v>
      </c>
      <c r="C8541" s="3" t="s">
        <v>37</v>
      </c>
      <c r="D8541" s="3" t="s">
        <v>9</v>
      </c>
      <c r="E8541" s="3" t="s">
        <v>20</v>
      </c>
      <c r="F8541" s="3" t="s">
        <v>15804</v>
      </c>
      <c r="G8541" s="3" t="s">
        <v>15805</v>
      </c>
      <c r="H8541" s="3"/>
    </row>
    <row r="8542" ht="15.75" customHeight="1">
      <c r="A8542" s="2">
        <v>45780.0</v>
      </c>
      <c r="B8542" s="3" t="s">
        <v>13</v>
      </c>
      <c r="C8542" s="3" t="s">
        <v>37</v>
      </c>
      <c r="D8542" s="3" t="s">
        <v>26</v>
      </c>
      <c r="E8542" s="3" t="s">
        <v>59</v>
      </c>
      <c r="F8542" s="3" t="s">
        <v>15806</v>
      </c>
      <c r="G8542" s="3" t="s">
        <v>15807</v>
      </c>
      <c r="H8542" s="3"/>
    </row>
    <row r="8543" ht="15.75" customHeight="1">
      <c r="A8543" s="2">
        <v>45780.0</v>
      </c>
      <c r="B8543" s="3" t="s">
        <v>13</v>
      </c>
      <c r="C8543" s="3" t="s">
        <v>29</v>
      </c>
      <c r="D8543" s="3" t="s">
        <v>26</v>
      </c>
      <c r="E8543" s="3" t="s">
        <v>59</v>
      </c>
      <c r="F8543" s="3" t="s">
        <v>15808</v>
      </c>
      <c r="G8543" s="3" t="s">
        <v>14834</v>
      </c>
      <c r="H8543" s="3"/>
    </row>
    <row r="8544" ht="15.75" customHeight="1">
      <c r="A8544" s="2">
        <v>45780.0</v>
      </c>
      <c r="B8544" s="3" t="s">
        <v>57</v>
      </c>
      <c r="C8544" s="3" t="s">
        <v>58</v>
      </c>
      <c r="D8544" s="3" t="s">
        <v>23</v>
      </c>
      <c r="E8544" s="3" t="s">
        <v>59</v>
      </c>
      <c r="F8544" s="3" t="s">
        <v>15809</v>
      </c>
      <c r="G8544" s="3" t="s">
        <v>15810</v>
      </c>
      <c r="H8544" s="3"/>
    </row>
    <row r="8545" ht="15.75" customHeight="1">
      <c r="A8545" s="2">
        <v>45780.0</v>
      </c>
      <c r="B8545" s="3" t="s">
        <v>13</v>
      </c>
      <c r="C8545" s="3" t="s">
        <v>37</v>
      </c>
      <c r="D8545" s="3" t="s">
        <v>63</v>
      </c>
      <c r="E8545" s="3" t="s">
        <v>59</v>
      </c>
      <c r="F8545" s="3" t="s">
        <v>15811</v>
      </c>
      <c r="G8545" s="3" t="s">
        <v>15812</v>
      </c>
      <c r="H8545" s="3"/>
    </row>
    <row r="8546" ht="15.75" customHeight="1">
      <c r="A8546" s="2">
        <v>45780.0</v>
      </c>
      <c r="B8546" s="3" t="s">
        <v>57</v>
      </c>
      <c r="C8546" s="3" t="s">
        <v>58</v>
      </c>
      <c r="D8546" s="3" t="s">
        <v>19</v>
      </c>
      <c r="E8546" s="3" t="s">
        <v>59</v>
      </c>
      <c r="F8546" s="3" t="s">
        <v>15813</v>
      </c>
      <c r="G8546" s="3" t="s">
        <v>15814</v>
      </c>
      <c r="H8546" s="3"/>
    </row>
    <row r="8547" ht="15.75" customHeight="1">
      <c r="A8547" s="2">
        <v>45780.0</v>
      </c>
      <c r="B8547" s="3" t="s">
        <v>57</v>
      </c>
      <c r="C8547" s="3" t="s">
        <v>71</v>
      </c>
      <c r="D8547" s="3" t="s">
        <v>9</v>
      </c>
      <c r="E8547" s="3" t="s">
        <v>20</v>
      </c>
      <c r="F8547" s="3" t="s">
        <v>15815</v>
      </c>
      <c r="G8547" s="3" t="s">
        <v>15816</v>
      </c>
      <c r="H8547" s="3"/>
    </row>
    <row r="8548" ht="15.75" customHeight="1">
      <c r="A8548" s="2">
        <v>45780.0</v>
      </c>
      <c r="B8548" s="3" t="s">
        <v>57</v>
      </c>
      <c r="C8548" s="4" t="s">
        <v>62</v>
      </c>
      <c r="D8548" s="3" t="s">
        <v>38</v>
      </c>
      <c r="E8548" s="3" t="s">
        <v>59</v>
      </c>
      <c r="F8548" s="3" t="s">
        <v>15817</v>
      </c>
      <c r="G8548" s="3" t="s">
        <v>15818</v>
      </c>
      <c r="H8548" s="3"/>
    </row>
    <row r="8549" ht="15.75" customHeight="1">
      <c r="A8549" s="2">
        <v>45780.0</v>
      </c>
      <c r="B8549" s="3" t="s">
        <v>13</v>
      </c>
      <c r="C8549" s="3" t="s">
        <v>29</v>
      </c>
      <c r="D8549" s="3" t="s">
        <v>26</v>
      </c>
      <c r="E8549" s="3" t="s">
        <v>59</v>
      </c>
      <c r="F8549" s="3" t="s">
        <v>15819</v>
      </c>
      <c r="G8549" s="3" t="s">
        <v>15820</v>
      </c>
      <c r="H8549" s="3"/>
    </row>
    <row r="8550" ht="15.75" customHeight="1">
      <c r="A8550" s="2">
        <v>45780.0</v>
      </c>
      <c r="B8550" s="3" t="s">
        <v>57</v>
      </c>
      <c r="C8550" s="3" t="s">
        <v>85</v>
      </c>
      <c r="D8550" s="3" t="s">
        <v>26</v>
      </c>
      <c r="E8550" s="3" t="s">
        <v>59</v>
      </c>
      <c r="F8550" s="3" t="s">
        <v>15821</v>
      </c>
      <c r="G8550" s="3" t="s">
        <v>15822</v>
      </c>
      <c r="H8550" s="3"/>
    </row>
    <row r="8551" ht="15.75" customHeight="1">
      <c r="A8551" s="2">
        <v>45780.0</v>
      </c>
      <c r="B8551" s="3" t="s">
        <v>57</v>
      </c>
      <c r="C8551" s="3" t="s">
        <v>85</v>
      </c>
      <c r="D8551" s="3" t="s">
        <v>23</v>
      </c>
      <c r="E8551" s="3" t="s">
        <v>59</v>
      </c>
      <c r="F8551" s="3" t="s">
        <v>2150</v>
      </c>
      <c r="G8551" s="3" t="s">
        <v>15823</v>
      </c>
      <c r="H8551" s="3"/>
    </row>
    <row r="8552" ht="15.75" customHeight="1">
      <c r="A8552" s="2">
        <v>45780.0</v>
      </c>
      <c r="B8552" s="3" t="s">
        <v>57</v>
      </c>
      <c r="C8552" s="3" t="s">
        <v>80</v>
      </c>
      <c r="D8552" s="3" t="s">
        <v>23</v>
      </c>
      <c r="E8552" s="3" t="s">
        <v>59</v>
      </c>
      <c r="F8552" s="3" t="s">
        <v>15824</v>
      </c>
      <c r="G8552" s="3" t="s">
        <v>15825</v>
      </c>
      <c r="H8552" s="3"/>
    </row>
    <row r="8553" ht="15.75" customHeight="1">
      <c r="A8553" s="2">
        <v>45780.0</v>
      </c>
      <c r="B8553" s="3" t="s">
        <v>57</v>
      </c>
      <c r="C8553" s="3" t="s">
        <v>80</v>
      </c>
      <c r="D8553" s="3" t="s">
        <v>23</v>
      </c>
      <c r="E8553" s="3" t="s">
        <v>59</v>
      </c>
      <c r="F8553" s="3" t="s">
        <v>15826</v>
      </c>
      <c r="G8553" s="3" t="s">
        <v>15827</v>
      </c>
      <c r="H8553" s="3"/>
    </row>
    <row r="8554" ht="15.75" customHeight="1">
      <c r="A8554" s="2">
        <v>45780.0</v>
      </c>
      <c r="B8554" s="3" t="s">
        <v>57</v>
      </c>
      <c r="C8554" s="3" t="s">
        <v>80</v>
      </c>
      <c r="D8554" s="3" t="s">
        <v>34</v>
      </c>
      <c r="E8554" s="3" t="s">
        <v>59</v>
      </c>
      <c r="F8554" s="3" t="s">
        <v>15828</v>
      </c>
      <c r="G8554" s="3" t="s">
        <v>15829</v>
      </c>
      <c r="H8554" s="3"/>
    </row>
    <row r="8555" ht="15.75" customHeight="1">
      <c r="A8555" s="2">
        <v>45780.0</v>
      </c>
      <c r="B8555" s="3" t="s">
        <v>57</v>
      </c>
      <c r="C8555" s="4" t="s">
        <v>62</v>
      </c>
      <c r="D8555" s="3" t="s">
        <v>9</v>
      </c>
      <c r="E8555" s="3" t="s">
        <v>59</v>
      </c>
      <c r="F8555" s="3" t="s">
        <v>15830</v>
      </c>
      <c r="G8555" s="3" t="s">
        <v>15831</v>
      </c>
      <c r="H8555" s="3"/>
    </row>
    <row r="8556" ht="15.75" customHeight="1">
      <c r="A8556" s="2">
        <v>45780.0</v>
      </c>
      <c r="B8556" s="3" t="s">
        <v>57</v>
      </c>
      <c r="C8556" s="3" t="s">
        <v>80</v>
      </c>
      <c r="D8556" s="3" t="s">
        <v>9</v>
      </c>
      <c r="E8556" s="3" t="s">
        <v>20</v>
      </c>
      <c r="F8556" s="3" t="s">
        <v>15832</v>
      </c>
      <c r="G8556" s="3" t="s">
        <v>14223</v>
      </c>
      <c r="H8556" s="3"/>
    </row>
    <row r="8557" ht="15.75" customHeight="1">
      <c r="A8557" s="2">
        <v>45780.0</v>
      </c>
      <c r="B8557" s="3" t="s">
        <v>57</v>
      </c>
      <c r="C8557" s="3" t="s">
        <v>71</v>
      </c>
      <c r="D8557" s="3" t="s">
        <v>19</v>
      </c>
      <c r="E8557" s="3" t="s">
        <v>59</v>
      </c>
      <c r="F8557" s="3" t="s">
        <v>15833</v>
      </c>
      <c r="G8557" s="3" t="s">
        <v>15834</v>
      </c>
      <c r="H8557" s="3"/>
    </row>
    <row r="8558" ht="15.75" customHeight="1">
      <c r="A8558" s="2">
        <v>45780.0</v>
      </c>
      <c r="B8558" s="3" t="s">
        <v>57</v>
      </c>
      <c r="C8558" s="3" t="s">
        <v>71</v>
      </c>
      <c r="D8558" s="3" t="s">
        <v>38</v>
      </c>
      <c r="E8558" s="3" t="s">
        <v>59</v>
      </c>
      <c r="F8558" s="3" t="s">
        <v>15835</v>
      </c>
      <c r="G8558" s="3" t="s">
        <v>15836</v>
      </c>
      <c r="H8558" s="3"/>
    </row>
    <row r="8559" ht="15.75" customHeight="1">
      <c r="A8559" s="2">
        <v>45780.0</v>
      </c>
      <c r="B8559" s="3" t="s">
        <v>57</v>
      </c>
      <c r="C8559" s="3" t="s">
        <v>71</v>
      </c>
      <c r="D8559" s="3" t="s">
        <v>63</v>
      </c>
      <c r="E8559" s="3" t="s">
        <v>59</v>
      </c>
      <c r="F8559" s="3" t="s">
        <v>15837</v>
      </c>
      <c r="G8559" s="3" t="s">
        <v>15838</v>
      </c>
      <c r="H8559" s="3"/>
    </row>
    <row r="8560" ht="15.75" customHeight="1">
      <c r="A8560" s="2">
        <v>45780.0</v>
      </c>
      <c r="B8560" s="3" t="s">
        <v>57</v>
      </c>
      <c r="C8560" s="4" t="s">
        <v>62</v>
      </c>
      <c r="D8560" s="3" t="s">
        <v>19</v>
      </c>
      <c r="E8560" s="3" t="s">
        <v>59</v>
      </c>
      <c r="F8560" s="3" t="s">
        <v>15839</v>
      </c>
      <c r="G8560" s="3" t="s">
        <v>15840</v>
      </c>
      <c r="H8560" s="3"/>
    </row>
    <row r="8561" ht="15.75" customHeight="1">
      <c r="A8561" s="2">
        <v>45780.0</v>
      </c>
      <c r="B8561" s="3" t="s">
        <v>57</v>
      </c>
      <c r="C8561" s="4" t="s">
        <v>62</v>
      </c>
      <c r="D8561" s="3" t="s">
        <v>19</v>
      </c>
      <c r="E8561" s="3" t="s">
        <v>59</v>
      </c>
      <c r="F8561" s="3" t="s">
        <v>15841</v>
      </c>
      <c r="G8561" s="3" t="s">
        <v>15842</v>
      </c>
      <c r="H8561" s="3"/>
    </row>
    <row r="8562" ht="15.75" customHeight="1">
      <c r="A8562" s="2">
        <v>45780.0</v>
      </c>
      <c r="B8562" s="3" t="s">
        <v>57</v>
      </c>
      <c r="C8562" s="4" t="s">
        <v>62</v>
      </c>
      <c r="D8562" s="3" t="s">
        <v>19</v>
      </c>
      <c r="E8562" s="3" t="s">
        <v>59</v>
      </c>
      <c r="F8562" s="3" t="s">
        <v>15843</v>
      </c>
      <c r="G8562" s="3" t="s">
        <v>15844</v>
      </c>
      <c r="H8562" s="3"/>
    </row>
    <row r="8563" ht="15.75" customHeight="1">
      <c r="A8563" s="2">
        <v>45780.0</v>
      </c>
      <c r="B8563" s="3" t="s">
        <v>57</v>
      </c>
      <c r="C8563" s="3" t="s">
        <v>71</v>
      </c>
      <c r="D8563" s="3" t="s">
        <v>26</v>
      </c>
      <c r="E8563" s="3" t="s">
        <v>59</v>
      </c>
      <c r="F8563" s="3" t="s">
        <v>15845</v>
      </c>
      <c r="G8563" s="3" t="s">
        <v>15846</v>
      </c>
      <c r="H8563" s="3"/>
    </row>
    <row r="8564" ht="15.75" customHeight="1">
      <c r="A8564" s="2">
        <v>45780.0</v>
      </c>
      <c r="B8564" s="3" t="s">
        <v>13</v>
      </c>
      <c r="C8564" s="3" t="s">
        <v>18</v>
      </c>
      <c r="D8564" s="3" t="s">
        <v>26</v>
      </c>
      <c r="E8564" s="3" t="s">
        <v>59</v>
      </c>
      <c r="F8564" s="3" t="s">
        <v>15847</v>
      </c>
      <c r="G8564" s="3" t="s">
        <v>15848</v>
      </c>
      <c r="H8564" s="3"/>
    </row>
    <row r="8565" ht="15.75" customHeight="1">
      <c r="A8565" s="2">
        <v>45780.0</v>
      </c>
      <c r="B8565" s="3" t="s">
        <v>57</v>
      </c>
      <c r="C8565" s="3" t="s">
        <v>85</v>
      </c>
      <c r="D8565" s="3" t="s">
        <v>19</v>
      </c>
      <c r="E8565" s="3" t="s">
        <v>59</v>
      </c>
      <c r="F8565" s="3" t="s">
        <v>15849</v>
      </c>
      <c r="G8565" s="3" t="s">
        <v>15850</v>
      </c>
      <c r="H8565" s="3"/>
    </row>
    <row r="8566" ht="15.75" customHeight="1">
      <c r="A8566" s="2">
        <v>45780.0</v>
      </c>
      <c r="B8566" s="3" t="s">
        <v>13</v>
      </c>
      <c r="C8566" s="3" t="s">
        <v>14</v>
      </c>
      <c r="D8566" s="3" t="s">
        <v>34</v>
      </c>
      <c r="E8566" s="3" t="s">
        <v>20</v>
      </c>
      <c r="F8566" s="3" t="s">
        <v>15851</v>
      </c>
      <c r="G8566" s="3" t="s">
        <v>15852</v>
      </c>
      <c r="H8566" s="3"/>
    </row>
    <row r="8567" ht="15.75" customHeight="1">
      <c r="A8567" s="2">
        <v>45780.0</v>
      </c>
      <c r="B8567" s="3" t="s">
        <v>13</v>
      </c>
      <c r="C8567" s="3" t="s">
        <v>18</v>
      </c>
      <c r="D8567" s="3" t="s">
        <v>23</v>
      </c>
      <c r="E8567" s="3" t="s">
        <v>59</v>
      </c>
      <c r="F8567" s="3" t="s">
        <v>15853</v>
      </c>
      <c r="G8567" s="3" t="s">
        <v>630</v>
      </c>
      <c r="H8567" s="3"/>
    </row>
    <row r="8568" ht="15.75" customHeight="1">
      <c r="A8568" s="2">
        <v>45780.0</v>
      </c>
      <c r="B8568" s="3" t="s">
        <v>7</v>
      </c>
      <c r="C8568" s="3" t="s">
        <v>8</v>
      </c>
      <c r="D8568" s="3" t="s">
        <v>63</v>
      </c>
      <c r="E8568" s="3" t="s">
        <v>59</v>
      </c>
      <c r="F8568" s="3" t="s">
        <v>15384</v>
      </c>
      <c r="G8568" s="3" t="s">
        <v>3853</v>
      </c>
      <c r="H8568" s="3"/>
    </row>
    <row r="8569" ht="15.75" customHeight="1">
      <c r="A8569" s="2">
        <v>45780.0</v>
      </c>
      <c r="B8569" s="3" t="s">
        <v>7</v>
      </c>
      <c r="C8569" s="3" t="s">
        <v>8</v>
      </c>
      <c r="D8569" s="3" t="s">
        <v>38</v>
      </c>
      <c r="E8569" s="3" t="s">
        <v>15</v>
      </c>
      <c r="F8569" s="3" t="s">
        <v>2706</v>
      </c>
      <c r="G8569" s="3" t="s">
        <v>15854</v>
      </c>
      <c r="H8569" s="3"/>
    </row>
    <row r="8570" ht="15.75" customHeight="1">
      <c r="A8570" s="2">
        <v>45780.0</v>
      </c>
      <c r="B8570" s="3" t="s">
        <v>7</v>
      </c>
      <c r="C8570" s="3" t="s">
        <v>8</v>
      </c>
      <c r="D8570" s="3" t="s">
        <v>63</v>
      </c>
      <c r="E8570" s="3" t="s">
        <v>59</v>
      </c>
      <c r="F8570" s="3" t="s">
        <v>1804</v>
      </c>
      <c r="G8570" s="3" t="s">
        <v>15855</v>
      </c>
      <c r="H8570" s="3"/>
    </row>
    <row r="8571" ht="15.75" customHeight="1">
      <c r="A8571" s="2">
        <v>45780.0</v>
      </c>
      <c r="B8571" s="3" t="s">
        <v>7</v>
      </c>
      <c r="C8571" s="3" t="s">
        <v>8</v>
      </c>
      <c r="D8571" s="3" t="s">
        <v>19</v>
      </c>
      <c r="E8571" s="3" t="s">
        <v>20</v>
      </c>
      <c r="F8571" s="3" t="s">
        <v>15856</v>
      </c>
      <c r="G8571" s="3" t="s">
        <v>15857</v>
      </c>
      <c r="H8571" s="3"/>
    </row>
    <row r="8572" ht="15.75" customHeight="1">
      <c r="A8572" s="2">
        <v>45780.0</v>
      </c>
      <c r="B8572" s="3" t="s">
        <v>7</v>
      </c>
      <c r="C8572" s="3" t="s">
        <v>106</v>
      </c>
      <c r="D8572" s="3" t="s">
        <v>26</v>
      </c>
      <c r="E8572" s="3" t="s">
        <v>109</v>
      </c>
      <c r="F8572" s="3" t="s">
        <v>15858</v>
      </c>
      <c r="G8572" s="3" t="s">
        <v>15859</v>
      </c>
      <c r="H8572" s="3"/>
    </row>
    <row r="8573" ht="15.75" customHeight="1">
      <c r="A8573" s="2">
        <v>45780.0</v>
      </c>
      <c r="B8573" s="3" t="s">
        <v>7</v>
      </c>
      <c r="C8573" s="3" t="s">
        <v>106</v>
      </c>
      <c r="D8573" s="3" t="s">
        <v>19</v>
      </c>
      <c r="E8573" s="3" t="s">
        <v>20</v>
      </c>
      <c r="F8573" s="3" t="s">
        <v>15860</v>
      </c>
      <c r="G8573" s="3" t="s">
        <v>15861</v>
      </c>
      <c r="H8573" s="3"/>
    </row>
    <row r="8574" ht="15.75" customHeight="1">
      <c r="A8574" s="2">
        <v>45780.0</v>
      </c>
      <c r="B8574" s="3" t="s">
        <v>7</v>
      </c>
      <c r="C8574" s="3" t="s">
        <v>106</v>
      </c>
      <c r="D8574" s="3" t="s">
        <v>26</v>
      </c>
      <c r="E8574" s="3" t="s">
        <v>10</v>
      </c>
      <c r="F8574" s="3" t="s">
        <v>15862</v>
      </c>
      <c r="G8574" s="3" t="s">
        <v>15863</v>
      </c>
      <c r="H8574" s="3"/>
    </row>
    <row r="8575" ht="15.75" customHeight="1">
      <c r="A8575" s="2">
        <v>45780.0</v>
      </c>
      <c r="B8575" s="3" t="s">
        <v>7</v>
      </c>
      <c r="C8575" s="3" t="s">
        <v>118</v>
      </c>
      <c r="D8575" s="3" t="s">
        <v>26</v>
      </c>
      <c r="E8575" s="3" t="s">
        <v>10</v>
      </c>
      <c r="F8575" s="3" t="s">
        <v>15864</v>
      </c>
      <c r="G8575" s="3" t="s">
        <v>15865</v>
      </c>
      <c r="H8575" s="3"/>
    </row>
    <row r="8576" ht="15.75" customHeight="1">
      <c r="A8576" s="2">
        <v>45780.0</v>
      </c>
      <c r="B8576" s="3" t="s">
        <v>7</v>
      </c>
      <c r="C8576" s="3" t="s">
        <v>118</v>
      </c>
      <c r="D8576" s="3" t="s">
        <v>23</v>
      </c>
      <c r="E8576" s="3" t="s">
        <v>20</v>
      </c>
      <c r="F8576" s="3" t="s">
        <v>15866</v>
      </c>
      <c r="G8576" s="3" t="s">
        <v>15867</v>
      </c>
      <c r="H8576" s="3"/>
    </row>
    <row r="8577" ht="15.75" customHeight="1">
      <c r="A8577" s="2">
        <v>45780.0</v>
      </c>
      <c r="B8577" s="3" t="s">
        <v>7</v>
      </c>
      <c r="C8577" s="3" t="s">
        <v>118</v>
      </c>
      <c r="D8577" s="3" t="s">
        <v>34</v>
      </c>
      <c r="E8577" s="3" t="s">
        <v>15</v>
      </c>
      <c r="F8577" s="3" t="s">
        <v>15868</v>
      </c>
      <c r="G8577" s="3" t="s">
        <v>15869</v>
      </c>
      <c r="H8577" s="3"/>
    </row>
    <row r="8578" ht="15.75" customHeight="1">
      <c r="A8578" s="2">
        <v>45780.0</v>
      </c>
      <c r="B8578" s="3" t="s">
        <v>7</v>
      </c>
      <c r="C8578" s="3" t="s">
        <v>126</v>
      </c>
      <c r="D8578" s="3" t="s">
        <v>38</v>
      </c>
      <c r="E8578" s="3" t="s">
        <v>15</v>
      </c>
      <c r="F8578" s="3" t="s">
        <v>15870</v>
      </c>
      <c r="G8578" s="3" t="s">
        <v>15871</v>
      </c>
      <c r="H8578" s="3"/>
    </row>
    <row r="8579" ht="15.75" customHeight="1">
      <c r="A8579" s="2">
        <v>45780.0</v>
      </c>
      <c r="B8579" s="3" t="s">
        <v>7</v>
      </c>
      <c r="C8579" s="3" t="s">
        <v>126</v>
      </c>
      <c r="D8579" s="3" t="s">
        <v>23</v>
      </c>
      <c r="E8579" s="3" t="s">
        <v>20</v>
      </c>
      <c r="F8579" s="3" t="s">
        <v>15872</v>
      </c>
      <c r="G8579" s="3" t="s">
        <v>15873</v>
      </c>
      <c r="H8579" s="3"/>
    </row>
    <row r="8580" ht="15.75" customHeight="1">
      <c r="A8580" s="2">
        <v>45780.0</v>
      </c>
      <c r="B8580" s="3" t="s">
        <v>7</v>
      </c>
      <c r="C8580" s="3" t="s">
        <v>131</v>
      </c>
      <c r="D8580" s="3" t="s">
        <v>34</v>
      </c>
      <c r="E8580" s="3" t="s">
        <v>15</v>
      </c>
      <c r="F8580" s="3" t="s">
        <v>15874</v>
      </c>
      <c r="G8580" s="3" t="s">
        <v>15875</v>
      </c>
      <c r="H8580" s="3"/>
    </row>
    <row r="8581" ht="15.75" customHeight="1">
      <c r="A8581" s="2">
        <v>45780.0</v>
      </c>
      <c r="B8581" s="3" t="s">
        <v>7</v>
      </c>
      <c r="C8581" s="3" t="s">
        <v>131</v>
      </c>
      <c r="D8581" s="3" t="s">
        <v>19</v>
      </c>
      <c r="E8581" s="3" t="s">
        <v>20</v>
      </c>
      <c r="F8581" s="3" t="s">
        <v>15876</v>
      </c>
      <c r="G8581" s="3" t="s">
        <v>8245</v>
      </c>
      <c r="H8581" s="3"/>
    </row>
    <row r="8582" ht="15.75" customHeight="1">
      <c r="A8582" s="2">
        <v>45780.0</v>
      </c>
      <c r="B8582" s="3" t="s">
        <v>7</v>
      </c>
      <c r="C8582" s="3" t="s">
        <v>106</v>
      </c>
      <c r="D8582" s="3" t="s">
        <v>68</v>
      </c>
      <c r="E8582" s="3" t="s">
        <v>20</v>
      </c>
      <c r="F8582" s="3" t="s">
        <v>15877</v>
      </c>
      <c r="G8582" s="3" t="s">
        <v>15878</v>
      </c>
      <c r="H8582" s="3"/>
    </row>
    <row r="8583" ht="15.75" customHeight="1">
      <c r="A8583" s="2">
        <v>45780.0</v>
      </c>
      <c r="B8583" s="3" t="s">
        <v>92</v>
      </c>
      <c r="C8583" s="3" t="s">
        <v>158</v>
      </c>
      <c r="D8583" s="3" t="s">
        <v>23</v>
      </c>
      <c r="E8583" s="3" t="s">
        <v>59</v>
      </c>
      <c r="F8583" s="3" t="s">
        <v>15879</v>
      </c>
      <c r="G8583" s="3" t="s">
        <v>15880</v>
      </c>
      <c r="H8583" s="3"/>
    </row>
    <row r="8584" ht="15.75" customHeight="1">
      <c r="A8584" s="2">
        <v>45780.0</v>
      </c>
      <c r="B8584" s="3" t="s">
        <v>13</v>
      </c>
      <c r="C8584" s="3" t="s">
        <v>14</v>
      </c>
      <c r="D8584" s="3" t="s">
        <v>68</v>
      </c>
      <c r="E8584" s="3" t="s">
        <v>59</v>
      </c>
      <c r="F8584" s="3" t="s">
        <v>15881</v>
      </c>
      <c r="G8584" s="3" t="s">
        <v>15882</v>
      </c>
      <c r="H8584" s="3"/>
    </row>
    <row r="8585" ht="15.75" customHeight="1">
      <c r="A8585" s="2">
        <v>45780.0</v>
      </c>
      <c r="B8585" s="3" t="s">
        <v>7</v>
      </c>
      <c r="C8585" s="3" t="s">
        <v>131</v>
      </c>
      <c r="D8585" s="3" t="s">
        <v>19</v>
      </c>
      <c r="E8585" s="3" t="s">
        <v>20</v>
      </c>
      <c r="F8585" s="3" t="s">
        <v>15883</v>
      </c>
      <c r="G8585" s="3" t="s">
        <v>15884</v>
      </c>
      <c r="H8585" s="3"/>
    </row>
    <row r="8586" ht="15.75" customHeight="1">
      <c r="A8586" s="2">
        <v>45780.0</v>
      </c>
      <c r="B8586" s="3" t="s">
        <v>13</v>
      </c>
      <c r="C8586" s="3" t="s">
        <v>14</v>
      </c>
      <c r="D8586" s="3" t="s">
        <v>9</v>
      </c>
      <c r="E8586" s="3" t="s">
        <v>20</v>
      </c>
      <c r="F8586" s="3" t="s">
        <v>15885</v>
      </c>
      <c r="G8586" s="3" t="s">
        <v>4264</v>
      </c>
      <c r="H8586" s="3"/>
    </row>
    <row r="8587" ht="15.75" customHeight="1">
      <c r="A8587" s="2">
        <v>45780.0</v>
      </c>
      <c r="B8587" s="3" t="s">
        <v>13</v>
      </c>
      <c r="C8587" s="3" t="s">
        <v>14</v>
      </c>
      <c r="D8587" s="3" t="s">
        <v>63</v>
      </c>
      <c r="E8587" s="3" t="s">
        <v>20</v>
      </c>
      <c r="F8587" s="3" t="s">
        <v>15886</v>
      </c>
      <c r="G8587" s="3" t="s">
        <v>15887</v>
      </c>
      <c r="H8587" s="3"/>
    </row>
    <row r="8588" ht="15.75" customHeight="1">
      <c r="A8588" s="2">
        <v>45780.0</v>
      </c>
      <c r="B8588" s="3" t="s">
        <v>92</v>
      </c>
      <c r="C8588" s="3" t="s">
        <v>93</v>
      </c>
      <c r="D8588" s="3" t="s">
        <v>63</v>
      </c>
      <c r="E8588" s="3" t="s">
        <v>59</v>
      </c>
      <c r="F8588" s="3" t="s">
        <v>15888</v>
      </c>
      <c r="G8588" s="3" t="s">
        <v>15889</v>
      </c>
      <c r="H8588" s="3"/>
    </row>
    <row r="8589" ht="15.75" customHeight="1">
      <c r="A8589" s="2">
        <v>45780.0</v>
      </c>
      <c r="B8589" s="3" t="s">
        <v>92</v>
      </c>
      <c r="C8589" s="3" t="s">
        <v>93</v>
      </c>
      <c r="D8589" s="3" t="s">
        <v>9</v>
      </c>
      <c r="E8589" s="3" t="s">
        <v>15</v>
      </c>
      <c r="F8589" s="3" t="s">
        <v>15890</v>
      </c>
      <c r="G8589" s="3" t="s">
        <v>15891</v>
      </c>
      <c r="H8589" s="3"/>
    </row>
    <row r="8590" ht="15.75" customHeight="1">
      <c r="A8590" s="2">
        <v>45780.0</v>
      </c>
      <c r="B8590" s="3" t="s">
        <v>92</v>
      </c>
      <c r="C8590" s="3" t="s">
        <v>98</v>
      </c>
      <c r="D8590" s="3" t="s">
        <v>23</v>
      </c>
      <c r="E8590" s="3" t="s">
        <v>20</v>
      </c>
      <c r="F8590" s="3" t="s">
        <v>15892</v>
      </c>
      <c r="G8590" s="3" t="s">
        <v>15893</v>
      </c>
      <c r="H8590" s="3"/>
    </row>
    <row r="8591" ht="15.75" customHeight="1">
      <c r="A8591" s="2">
        <v>45780.0</v>
      </c>
      <c r="B8591" s="3" t="s">
        <v>92</v>
      </c>
      <c r="C8591" s="3" t="s">
        <v>93</v>
      </c>
      <c r="D8591" s="3" t="s">
        <v>63</v>
      </c>
      <c r="E8591" s="3" t="s">
        <v>59</v>
      </c>
      <c r="F8591" s="3" t="s">
        <v>15894</v>
      </c>
      <c r="G8591" s="3" t="s">
        <v>15895</v>
      </c>
      <c r="H8591" s="3"/>
    </row>
    <row r="8592" ht="15.75" customHeight="1">
      <c r="A8592" s="2">
        <v>45780.0</v>
      </c>
      <c r="B8592" s="3" t="s">
        <v>92</v>
      </c>
      <c r="C8592" s="3" t="s">
        <v>144</v>
      </c>
      <c r="D8592" s="3" t="s">
        <v>26</v>
      </c>
      <c r="E8592" s="3" t="s">
        <v>20</v>
      </c>
      <c r="F8592" s="3" t="s">
        <v>15896</v>
      </c>
      <c r="G8592" s="3" t="s">
        <v>15897</v>
      </c>
      <c r="H8592" s="3"/>
    </row>
    <row r="8593" ht="15.75" customHeight="1">
      <c r="A8593" s="2">
        <v>45780.0</v>
      </c>
      <c r="B8593" s="3" t="s">
        <v>92</v>
      </c>
      <c r="C8593" s="3" t="s">
        <v>144</v>
      </c>
      <c r="D8593" s="3" t="s">
        <v>19</v>
      </c>
      <c r="E8593" s="3" t="s">
        <v>59</v>
      </c>
      <c r="F8593" s="3" t="s">
        <v>15898</v>
      </c>
      <c r="G8593" s="3" t="s">
        <v>1350</v>
      </c>
      <c r="H8593" s="3"/>
    </row>
    <row r="8594" ht="15.75" customHeight="1">
      <c r="A8594" s="2">
        <v>45780.0</v>
      </c>
      <c r="B8594" s="3" t="s">
        <v>92</v>
      </c>
      <c r="C8594" s="4" t="s">
        <v>149</v>
      </c>
      <c r="D8594" s="3" t="s">
        <v>63</v>
      </c>
      <c r="E8594" s="3" t="s">
        <v>59</v>
      </c>
      <c r="F8594" s="3" t="s">
        <v>15899</v>
      </c>
      <c r="G8594" s="3" t="s">
        <v>15900</v>
      </c>
      <c r="H8594" s="3"/>
    </row>
    <row r="8595" ht="15.75" customHeight="1">
      <c r="A8595" s="2">
        <v>45780.0</v>
      </c>
      <c r="B8595" s="3" t="s">
        <v>92</v>
      </c>
      <c r="C8595" s="4" t="s">
        <v>149</v>
      </c>
      <c r="D8595" s="3" t="s">
        <v>26</v>
      </c>
      <c r="E8595" s="3" t="s">
        <v>20</v>
      </c>
      <c r="F8595" s="3" t="s">
        <v>15901</v>
      </c>
      <c r="G8595" s="3" t="s">
        <v>15902</v>
      </c>
      <c r="H8595" s="3"/>
    </row>
    <row r="8596" ht="15.75" customHeight="1">
      <c r="A8596" s="2">
        <v>45780.0</v>
      </c>
      <c r="B8596" s="3" t="s">
        <v>92</v>
      </c>
      <c r="C8596" s="3" t="s">
        <v>158</v>
      </c>
      <c r="D8596" s="3" t="s">
        <v>63</v>
      </c>
      <c r="E8596" s="3" t="s">
        <v>15</v>
      </c>
      <c r="F8596" s="3" t="s">
        <v>15903</v>
      </c>
      <c r="G8596" s="3" t="s">
        <v>15904</v>
      </c>
      <c r="H8596" s="3"/>
    </row>
    <row r="8597" ht="15.75" customHeight="1">
      <c r="A8597" s="2">
        <v>45780.0</v>
      </c>
      <c r="B8597" s="3" t="s">
        <v>92</v>
      </c>
      <c r="C8597" s="3" t="s">
        <v>158</v>
      </c>
      <c r="D8597" s="3" t="s">
        <v>9</v>
      </c>
      <c r="E8597" s="3" t="s">
        <v>15</v>
      </c>
      <c r="F8597" s="3" t="s">
        <v>15905</v>
      </c>
      <c r="G8597" s="3" t="s">
        <v>15906</v>
      </c>
      <c r="H8597" s="3"/>
    </row>
    <row r="8598" ht="15.75" customHeight="1">
      <c r="A8598" s="2">
        <v>45780.0</v>
      </c>
      <c r="B8598" s="3" t="s">
        <v>92</v>
      </c>
      <c r="C8598" s="3" t="s">
        <v>98</v>
      </c>
      <c r="D8598" s="3" t="s">
        <v>34</v>
      </c>
      <c r="E8598" s="3" t="s">
        <v>20</v>
      </c>
      <c r="F8598" s="3" t="s">
        <v>14731</v>
      </c>
      <c r="G8598" s="3" t="s">
        <v>15907</v>
      </c>
      <c r="H8598" s="3"/>
    </row>
    <row r="8599" ht="15.75" customHeight="1">
      <c r="A8599" s="2">
        <v>45781.0</v>
      </c>
      <c r="B8599" s="3" t="s">
        <v>57</v>
      </c>
      <c r="C8599" s="3" t="s">
        <v>58</v>
      </c>
      <c r="D8599" s="3" t="s">
        <v>63</v>
      </c>
      <c r="E8599" s="3" t="s">
        <v>59</v>
      </c>
      <c r="F8599" s="3" t="s">
        <v>15908</v>
      </c>
      <c r="G8599" s="3" t="s">
        <v>15909</v>
      </c>
      <c r="H8599" s="3"/>
    </row>
    <row r="8600" ht="15.75" customHeight="1">
      <c r="A8600" s="2">
        <v>45781.0</v>
      </c>
      <c r="B8600" s="3" t="s">
        <v>13</v>
      </c>
      <c r="C8600" s="3" t="s">
        <v>29</v>
      </c>
      <c r="D8600" s="3" t="s">
        <v>63</v>
      </c>
      <c r="E8600" s="3" t="s">
        <v>20</v>
      </c>
      <c r="F8600" s="3" t="s">
        <v>15910</v>
      </c>
      <c r="G8600" s="3" t="s">
        <v>15911</v>
      </c>
      <c r="H8600" s="3"/>
    </row>
    <row r="8601" ht="15.75" customHeight="1">
      <c r="A8601" s="2">
        <v>45781.0</v>
      </c>
      <c r="B8601" s="3" t="s">
        <v>13</v>
      </c>
      <c r="C8601" s="3" t="s">
        <v>169</v>
      </c>
      <c r="D8601" s="3" t="s">
        <v>23</v>
      </c>
      <c r="E8601" s="3" t="s">
        <v>59</v>
      </c>
      <c r="F8601" s="3" t="s">
        <v>15912</v>
      </c>
      <c r="G8601" s="3" t="s">
        <v>12025</v>
      </c>
      <c r="H8601" s="3"/>
    </row>
    <row r="8602" ht="15.75" customHeight="1">
      <c r="A8602" s="2">
        <v>45781.0</v>
      </c>
      <c r="B8602" s="3" t="s">
        <v>13</v>
      </c>
      <c r="C8602" s="3" t="s">
        <v>169</v>
      </c>
      <c r="D8602" s="3" t="s">
        <v>38</v>
      </c>
      <c r="E8602" s="3" t="s">
        <v>59</v>
      </c>
      <c r="F8602" s="3" t="s">
        <v>15913</v>
      </c>
      <c r="G8602" s="3" t="s">
        <v>15914</v>
      </c>
      <c r="H8602" s="3"/>
    </row>
    <row r="8603" ht="15.75" customHeight="1">
      <c r="A8603" s="2">
        <v>45781.0</v>
      </c>
      <c r="B8603" s="3" t="s">
        <v>13</v>
      </c>
      <c r="C8603" s="3" t="s">
        <v>37</v>
      </c>
      <c r="D8603" s="3" t="s">
        <v>19</v>
      </c>
      <c r="E8603" s="3" t="s">
        <v>59</v>
      </c>
      <c r="F8603" s="3" t="s">
        <v>15915</v>
      </c>
      <c r="G8603" s="3" t="s">
        <v>15916</v>
      </c>
      <c r="H8603" s="3"/>
    </row>
    <row r="8604" ht="15.75" customHeight="1">
      <c r="A8604" s="2">
        <v>45781.0</v>
      </c>
      <c r="B8604" s="3" t="s">
        <v>13</v>
      </c>
      <c r="C8604" s="3" t="s">
        <v>37</v>
      </c>
      <c r="D8604" s="3" t="s">
        <v>19</v>
      </c>
      <c r="E8604" s="3" t="s">
        <v>59</v>
      </c>
      <c r="F8604" s="3" t="s">
        <v>15917</v>
      </c>
      <c r="G8604" s="3" t="s">
        <v>15918</v>
      </c>
      <c r="H8604" s="3"/>
    </row>
    <row r="8605" ht="15.75" customHeight="1">
      <c r="A8605" s="2">
        <v>45781.0</v>
      </c>
      <c r="B8605" s="3" t="s">
        <v>13</v>
      </c>
      <c r="C8605" s="3" t="s">
        <v>29</v>
      </c>
      <c r="D8605" s="3" t="s">
        <v>63</v>
      </c>
      <c r="E8605" s="3" t="s">
        <v>59</v>
      </c>
      <c r="F8605" s="3" t="s">
        <v>15919</v>
      </c>
      <c r="G8605" s="3" t="s">
        <v>15920</v>
      </c>
      <c r="H8605" s="3"/>
    </row>
    <row r="8606" ht="15.75" customHeight="1">
      <c r="A8606" s="2">
        <v>45781.0</v>
      </c>
      <c r="B8606" s="3" t="s">
        <v>13</v>
      </c>
      <c r="C8606" s="3" t="s">
        <v>14</v>
      </c>
      <c r="D8606" s="3" t="s">
        <v>26</v>
      </c>
      <c r="E8606" s="3" t="s">
        <v>59</v>
      </c>
      <c r="F8606" s="3" t="s">
        <v>1594</v>
      </c>
      <c r="G8606" s="3" t="s">
        <v>15921</v>
      </c>
      <c r="H8606" s="3"/>
    </row>
    <row r="8607" ht="15.75" customHeight="1">
      <c r="A8607" s="2">
        <v>45781.0</v>
      </c>
      <c r="B8607" s="3" t="s">
        <v>13</v>
      </c>
      <c r="C8607" s="3" t="s">
        <v>29</v>
      </c>
      <c r="D8607" s="3" t="s">
        <v>63</v>
      </c>
      <c r="E8607" s="3" t="s">
        <v>20</v>
      </c>
      <c r="F8607" s="3" t="s">
        <v>15922</v>
      </c>
      <c r="G8607" s="3" t="s">
        <v>15923</v>
      </c>
      <c r="H8607" s="3"/>
    </row>
    <row r="8608" ht="15.75" customHeight="1">
      <c r="A8608" s="2">
        <v>45781.0</v>
      </c>
      <c r="B8608" s="3" t="s">
        <v>13</v>
      </c>
      <c r="C8608" s="3" t="s">
        <v>18</v>
      </c>
      <c r="D8608" s="3" t="s">
        <v>19</v>
      </c>
      <c r="E8608" s="3" t="s">
        <v>59</v>
      </c>
      <c r="F8608" s="3" t="s">
        <v>15924</v>
      </c>
      <c r="G8608" s="3" t="s">
        <v>13527</v>
      </c>
      <c r="H8608" s="3"/>
    </row>
    <row r="8609" ht="15.75" customHeight="1">
      <c r="A8609" s="2">
        <v>45781.0</v>
      </c>
      <c r="B8609" s="3" t="s">
        <v>13</v>
      </c>
      <c r="C8609" s="3" t="s">
        <v>18</v>
      </c>
      <c r="D8609" s="3" t="s">
        <v>26</v>
      </c>
      <c r="E8609" s="3" t="s">
        <v>59</v>
      </c>
      <c r="F8609" s="3" t="s">
        <v>15925</v>
      </c>
      <c r="G8609" s="3" t="s">
        <v>15926</v>
      </c>
      <c r="H8609" s="3"/>
    </row>
    <row r="8610" ht="15.75" customHeight="1">
      <c r="A8610" s="2">
        <v>45781.0</v>
      </c>
      <c r="B8610" s="3" t="s">
        <v>13</v>
      </c>
      <c r="C8610" s="3" t="s">
        <v>18</v>
      </c>
      <c r="D8610" s="3" t="s">
        <v>68</v>
      </c>
      <c r="E8610" s="3" t="s">
        <v>59</v>
      </c>
      <c r="F8610" s="3" t="s">
        <v>15927</v>
      </c>
      <c r="G8610" s="3" t="s">
        <v>15928</v>
      </c>
      <c r="H8610" s="3"/>
    </row>
    <row r="8611" ht="15.75" customHeight="1">
      <c r="A8611" s="2">
        <v>45781.0</v>
      </c>
      <c r="B8611" s="3" t="s">
        <v>13</v>
      </c>
      <c r="C8611" s="3" t="s">
        <v>14</v>
      </c>
      <c r="D8611" s="3" t="s">
        <v>19</v>
      </c>
      <c r="E8611" s="3" t="s">
        <v>59</v>
      </c>
      <c r="F8611" s="3" t="s">
        <v>15929</v>
      </c>
      <c r="G8611" s="3" t="s">
        <v>15930</v>
      </c>
      <c r="H8611" s="3"/>
    </row>
    <row r="8612" ht="15.75" customHeight="1">
      <c r="A8612" s="2">
        <v>45781.0</v>
      </c>
      <c r="B8612" s="3" t="s">
        <v>13</v>
      </c>
      <c r="C8612" s="3" t="s">
        <v>14</v>
      </c>
      <c r="D8612" s="3" t="s">
        <v>68</v>
      </c>
      <c r="E8612" s="3" t="s">
        <v>59</v>
      </c>
      <c r="F8612" s="3" t="s">
        <v>15931</v>
      </c>
      <c r="G8612" s="3" t="s">
        <v>15932</v>
      </c>
      <c r="H8612" s="3"/>
    </row>
    <row r="8613" ht="15.75" customHeight="1">
      <c r="A8613" s="2">
        <v>45781.0</v>
      </c>
      <c r="B8613" s="3" t="s">
        <v>57</v>
      </c>
      <c r="C8613" s="3" t="s">
        <v>58</v>
      </c>
      <c r="D8613" s="3" t="s">
        <v>23</v>
      </c>
      <c r="E8613" s="3" t="s">
        <v>59</v>
      </c>
      <c r="F8613" s="3" t="s">
        <v>15933</v>
      </c>
      <c r="G8613" s="3" t="s">
        <v>8831</v>
      </c>
      <c r="H8613" s="3"/>
    </row>
    <row r="8614" ht="15.75" customHeight="1">
      <c r="A8614" s="2">
        <v>45781.0</v>
      </c>
      <c r="B8614" s="3" t="s">
        <v>13</v>
      </c>
      <c r="C8614" s="3" t="s">
        <v>29</v>
      </c>
      <c r="D8614" s="3" t="s">
        <v>68</v>
      </c>
      <c r="E8614" s="3" t="s">
        <v>59</v>
      </c>
      <c r="F8614" s="3" t="s">
        <v>15934</v>
      </c>
      <c r="G8614" s="3" t="s">
        <v>15935</v>
      </c>
      <c r="H8614" s="3"/>
    </row>
    <row r="8615" ht="15.75" customHeight="1">
      <c r="A8615" s="2">
        <v>45781.0</v>
      </c>
      <c r="B8615" s="3" t="s">
        <v>57</v>
      </c>
      <c r="C8615" s="3" t="s">
        <v>58</v>
      </c>
      <c r="D8615" s="3" t="s">
        <v>19</v>
      </c>
      <c r="E8615" s="3" t="s">
        <v>59</v>
      </c>
      <c r="F8615" s="3" t="s">
        <v>15936</v>
      </c>
      <c r="G8615" s="3" t="s">
        <v>15937</v>
      </c>
      <c r="H8615" s="3"/>
    </row>
    <row r="8616" ht="15.75" customHeight="1">
      <c r="A8616" s="2">
        <v>45781.0</v>
      </c>
      <c r="B8616" s="3" t="s">
        <v>57</v>
      </c>
      <c r="C8616" s="3" t="s">
        <v>85</v>
      </c>
      <c r="D8616" s="3" t="s">
        <v>34</v>
      </c>
      <c r="E8616" s="3" t="s">
        <v>20</v>
      </c>
      <c r="F8616" s="3" t="s">
        <v>9263</v>
      </c>
      <c r="G8616" s="3" t="s">
        <v>15938</v>
      </c>
      <c r="H8616" s="3"/>
    </row>
    <row r="8617" ht="15.75" customHeight="1">
      <c r="A8617" s="2">
        <v>45781.0</v>
      </c>
      <c r="B8617" s="3" t="s">
        <v>57</v>
      </c>
      <c r="C8617" s="3" t="s">
        <v>58</v>
      </c>
      <c r="D8617" s="3" t="s">
        <v>9</v>
      </c>
      <c r="E8617" s="3" t="s">
        <v>20</v>
      </c>
      <c r="F8617" s="3" t="s">
        <v>15518</v>
      </c>
      <c r="G8617" s="3" t="s">
        <v>15939</v>
      </c>
      <c r="H8617" s="3"/>
    </row>
    <row r="8618" ht="15.75" customHeight="1">
      <c r="A8618" s="2">
        <v>45781.0</v>
      </c>
      <c r="B8618" s="3" t="s">
        <v>57</v>
      </c>
      <c r="C8618" s="3" t="s">
        <v>85</v>
      </c>
      <c r="D8618" s="3" t="s">
        <v>19</v>
      </c>
      <c r="E8618" s="3" t="s">
        <v>59</v>
      </c>
      <c r="F8618" s="3" t="s">
        <v>15940</v>
      </c>
      <c r="G8618" s="3" t="s">
        <v>14553</v>
      </c>
      <c r="H8618" s="3"/>
    </row>
    <row r="8619" ht="15.75" customHeight="1">
      <c r="A8619" s="2">
        <v>45781.0</v>
      </c>
      <c r="B8619" s="3" t="s">
        <v>57</v>
      </c>
      <c r="C8619" s="3" t="s">
        <v>85</v>
      </c>
      <c r="D8619" s="3" t="s">
        <v>63</v>
      </c>
      <c r="E8619" s="3" t="s">
        <v>59</v>
      </c>
      <c r="F8619" s="3" t="s">
        <v>15941</v>
      </c>
      <c r="G8619" s="3" t="s">
        <v>15942</v>
      </c>
      <c r="H8619" s="3"/>
    </row>
    <row r="8620" ht="15.75" customHeight="1">
      <c r="A8620" s="2">
        <v>45781.0</v>
      </c>
      <c r="B8620" s="3" t="s">
        <v>57</v>
      </c>
      <c r="C8620" s="3" t="s">
        <v>85</v>
      </c>
      <c r="D8620" s="3" t="s">
        <v>38</v>
      </c>
      <c r="E8620" s="3" t="s">
        <v>59</v>
      </c>
      <c r="F8620" s="3" t="s">
        <v>15943</v>
      </c>
      <c r="G8620" s="3" t="s">
        <v>15944</v>
      </c>
      <c r="H8620" s="3"/>
    </row>
    <row r="8621" ht="15.75" customHeight="1">
      <c r="A8621" s="2">
        <v>45781.0</v>
      </c>
      <c r="B8621" s="3" t="s">
        <v>57</v>
      </c>
      <c r="C8621" s="3" t="s">
        <v>85</v>
      </c>
      <c r="D8621" s="3" t="s">
        <v>26</v>
      </c>
      <c r="E8621" s="3" t="s">
        <v>59</v>
      </c>
      <c r="F8621" s="3" t="s">
        <v>15945</v>
      </c>
      <c r="G8621" s="3" t="s">
        <v>15946</v>
      </c>
      <c r="H8621" s="3"/>
    </row>
    <row r="8622" ht="15.75" customHeight="1">
      <c r="A8622" s="2">
        <v>45781.0</v>
      </c>
      <c r="B8622" s="3" t="s">
        <v>57</v>
      </c>
      <c r="C8622" s="3" t="s">
        <v>80</v>
      </c>
      <c r="D8622" s="3" t="s">
        <v>63</v>
      </c>
      <c r="E8622" s="3" t="s">
        <v>59</v>
      </c>
      <c r="F8622" s="3" t="s">
        <v>15947</v>
      </c>
      <c r="G8622" s="3" t="s">
        <v>15948</v>
      </c>
      <c r="H8622" s="3"/>
    </row>
    <row r="8623" ht="15.75" customHeight="1">
      <c r="A8623" s="2">
        <v>45781.0</v>
      </c>
      <c r="B8623" s="3" t="s">
        <v>57</v>
      </c>
      <c r="C8623" s="3" t="s">
        <v>80</v>
      </c>
      <c r="D8623" s="3" t="s">
        <v>68</v>
      </c>
      <c r="E8623" s="3" t="s">
        <v>59</v>
      </c>
      <c r="F8623" s="3" t="s">
        <v>15949</v>
      </c>
      <c r="G8623" s="3" t="s">
        <v>15950</v>
      </c>
      <c r="H8623" s="3"/>
    </row>
    <row r="8624" ht="15.75" customHeight="1">
      <c r="A8624" s="2">
        <v>45781.0</v>
      </c>
      <c r="B8624" s="3" t="s">
        <v>57</v>
      </c>
      <c r="C8624" s="3" t="s">
        <v>80</v>
      </c>
      <c r="D8624" s="3" t="s">
        <v>63</v>
      </c>
      <c r="E8624" s="3" t="s">
        <v>59</v>
      </c>
      <c r="F8624" s="3" t="s">
        <v>15951</v>
      </c>
      <c r="G8624" s="3" t="s">
        <v>15952</v>
      </c>
      <c r="H8624" s="3"/>
    </row>
    <row r="8625" ht="15.75" customHeight="1">
      <c r="A8625" s="2">
        <v>45781.0</v>
      </c>
      <c r="B8625" s="3" t="s">
        <v>57</v>
      </c>
      <c r="C8625" s="3" t="s">
        <v>80</v>
      </c>
      <c r="D8625" s="3" t="s">
        <v>63</v>
      </c>
      <c r="E8625" s="3" t="s">
        <v>59</v>
      </c>
      <c r="F8625" s="3" t="s">
        <v>15953</v>
      </c>
      <c r="G8625" s="3" t="s">
        <v>15889</v>
      </c>
      <c r="H8625" s="3"/>
    </row>
    <row r="8626" ht="15.75" customHeight="1">
      <c r="A8626" s="2">
        <v>45781.0</v>
      </c>
      <c r="B8626" s="3" t="s">
        <v>57</v>
      </c>
      <c r="C8626" s="3" t="s">
        <v>71</v>
      </c>
      <c r="D8626" s="3" t="s">
        <v>9</v>
      </c>
      <c r="E8626" s="3" t="s">
        <v>20</v>
      </c>
      <c r="F8626" s="3" t="s">
        <v>15954</v>
      </c>
      <c r="G8626" s="3" t="s">
        <v>5737</v>
      </c>
      <c r="H8626" s="3"/>
    </row>
    <row r="8627" ht="15.75" customHeight="1">
      <c r="A8627" s="2">
        <v>45781.0</v>
      </c>
      <c r="B8627" s="3" t="s">
        <v>57</v>
      </c>
      <c r="C8627" s="3" t="s">
        <v>71</v>
      </c>
      <c r="D8627" s="3" t="s">
        <v>19</v>
      </c>
      <c r="E8627" s="3" t="s">
        <v>59</v>
      </c>
      <c r="F8627" s="3" t="s">
        <v>15955</v>
      </c>
      <c r="G8627" s="3" t="s">
        <v>8459</v>
      </c>
      <c r="H8627" s="3"/>
    </row>
    <row r="8628" ht="15.75" customHeight="1">
      <c r="A8628" s="2">
        <v>45781.0</v>
      </c>
      <c r="B8628" s="3" t="s">
        <v>57</v>
      </c>
      <c r="C8628" s="3" t="s">
        <v>71</v>
      </c>
      <c r="D8628" s="3" t="s">
        <v>26</v>
      </c>
      <c r="E8628" s="3" t="s">
        <v>59</v>
      </c>
      <c r="F8628" s="3" t="s">
        <v>15956</v>
      </c>
      <c r="G8628" s="3" t="s">
        <v>12988</v>
      </c>
      <c r="H8628" s="3"/>
    </row>
    <row r="8629" ht="15.75" customHeight="1">
      <c r="A8629" s="2">
        <v>45781.0</v>
      </c>
      <c r="B8629" s="3" t="s">
        <v>57</v>
      </c>
      <c r="C8629" s="4" t="s">
        <v>62</v>
      </c>
      <c r="D8629" s="3" t="s">
        <v>23</v>
      </c>
      <c r="E8629" s="3" t="s">
        <v>59</v>
      </c>
      <c r="F8629" s="3" t="s">
        <v>15957</v>
      </c>
      <c r="G8629" s="3" t="s">
        <v>15958</v>
      </c>
      <c r="H8629" s="3"/>
    </row>
    <row r="8630" ht="15.75" customHeight="1">
      <c r="A8630" s="2">
        <v>45781.0</v>
      </c>
      <c r="B8630" s="3" t="s">
        <v>57</v>
      </c>
      <c r="C8630" s="4" t="s">
        <v>62</v>
      </c>
      <c r="D8630" s="3" t="s">
        <v>19</v>
      </c>
      <c r="E8630" s="3" t="s">
        <v>59</v>
      </c>
      <c r="F8630" s="3" t="s">
        <v>15959</v>
      </c>
      <c r="G8630" s="3" t="s">
        <v>15960</v>
      </c>
      <c r="H8630" s="3"/>
    </row>
    <row r="8631" ht="15.75" customHeight="1">
      <c r="A8631" s="2">
        <v>45781.0</v>
      </c>
      <c r="B8631" s="3" t="s">
        <v>57</v>
      </c>
      <c r="C8631" s="4" t="s">
        <v>62</v>
      </c>
      <c r="D8631" s="3" t="s">
        <v>34</v>
      </c>
      <c r="E8631" s="3" t="s">
        <v>59</v>
      </c>
      <c r="F8631" s="3" t="s">
        <v>15961</v>
      </c>
      <c r="G8631" s="3" t="s">
        <v>15962</v>
      </c>
      <c r="H8631" s="3"/>
    </row>
    <row r="8632" ht="15.75" customHeight="1">
      <c r="A8632" s="2">
        <v>45781.0</v>
      </c>
      <c r="B8632" s="3" t="s">
        <v>57</v>
      </c>
      <c r="C8632" s="4" t="s">
        <v>62</v>
      </c>
      <c r="D8632" s="3" t="s">
        <v>19</v>
      </c>
      <c r="E8632" s="3" t="s">
        <v>59</v>
      </c>
      <c r="F8632" s="3" t="s">
        <v>15963</v>
      </c>
      <c r="G8632" s="3" t="s">
        <v>5207</v>
      </c>
      <c r="H8632" s="3"/>
    </row>
    <row r="8633" ht="15.75" customHeight="1">
      <c r="A8633" s="2">
        <v>45781.0</v>
      </c>
      <c r="B8633" s="3" t="s">
        <v>57</v>
      </c>
      <c r="C8633" s="3" t="s">
        <v>58</v>
      </c>
      <c r="D8633" s="3" t="s">
        <v>34</v>
      </c>
      <c r="E8633" s="3" t="s">
        <v>59</v>
      </c>
      <c r="F8633" s="3" t="s">
        <v>15680</v>
      </c>
      <c r="G8633" s="3" t="s">
        <v>15964</v>
      </c>
      <c r="H8633" s="3"/>
    </row>
    <row r="8634" ht="15.75" customHeight="1">
      <c r="A8634" s="2">
        <v>45781.0</v>
      </c>
      <c r="B8634" s="3" t="s">
        <v>13</v>
      </c>
      <c r="C8634" s="3" t="s">
        <v>14</v>
      </c>
      <c r="D8634" s="3" t="s">
        <v>63</v>
      </c>
      <c r="E8634" s="3" t="s">
        <v>59</v>
      </c>
      <c r="F8634" s="3" t="s">
        <v>15965</v>
      </c>
      <c r="G8634" s="3" t="s">
        <v>15966</v>
      </c>
      <c r="H8634" s="3"/>
    </row>
    <row r="8635" ht="15.75" customHeight="1">
      <c r="A8635" s="2">
        <v>45781.0</v>
      </c>
      <c r="B8635" s="3" t="s">
        <v>92</v>
      </c>
      <c r="C8635" s="3" t="s">
        <v>93</v>
      </c>
      <c r="D8635" s="3" t="s">
        <v>68</v>
      </c>
      <c r="E8635" s="3" t="s">
        <v>59</v>
      </c>
      <c r="F8635" s="3" t="s">
        <v>15967</v>
      </c>
      <c r="G8635" s="3" t="s">
        <v>15968</v>
      </c>
      <c r="H8635" s="3"/>
    </row>
    <row r="8636" ht="15.75" customHeight="1">
      <c r="A8636" s="2">
        <v>45781.0</v>
      </c>
      <c r="B8636" s="3" t="s">
        <v>92</v>
      </c>
      <c r="C8636" s="3" t="s">
        <v>93</v>
      </c>
      <c r="D8636" s="3" t="s">
        <v>19</v>
      </c>
      <c r="E8636" s="3" t="s">
        <v>59</v>
      </c>
      <c r="F8636" s="3" t="s">
        <v>15969</v>
      </c>
      <c r="G8636" s="3" t="s">
        <v>15970</v>
      </c>
      <c r="H8636" s="3"/>
    </row>
    <row r="8637" ht="15.75" customHeight="1">
      <c r="A8637" s="2">
        <v>45781.0</v>
      </c>
      <c r="B8637" s="3" t="s">
        <v>7</v>
      </c>
      <c r="C8637" s="3" t="s">
        <v>126</v>
      </c>
      <c r="D8637" s="3" t="s">
        <v>68</v>
      </c>
      <c r="E8637" s="3" t="s">
        <v>20</v>
      </c>
      <c r="F8637" s="3" t="s">
        <v>15971</v>
      </c>
      <c r="G8637" s="3" t="s">
        <v>15972</v>
      </c>
      <c r="H8637" s="3"/>
    </row>
    <row r="8638" ht="15.75" customHeight="1">
      <c r="A8638" s="2">
        <v>45781.0</v>
      </c>
      <c r="B8638" s="3" t="s">
        <v>7</v>
      </c>
      <c r="C8638" s="3" t="s">
        <v>118</v>
      </c>
      <c r="D8638" s="3" t="s">
        <v>68</v>
      </c>
      <c r="E8638" s="3" t="s">
        <v>20</v>
      </c>
      <c r="F8638" s="3" t="s">
        <v>15973</v>
      </c>
      <c r="G8638" s="3" t="s">
        <v>15974</v>
      </c>
      <c r="H8638" s="3"/>
    </row>
    <row r="8639" ht="15.75" customHeight="1">
      <c r="A8639" s="2">
        <v>45781.0</v>
      </c>
      <c r="B8639" s="3" t="s">
        <v>7</v>
      </c>
      <c r="C8639" s="3" t="s">
        <v>118</v>
      </c>
      <c r="D8639" s="3" t="s">
        <v>38</v>
      </c>
      <c r="E8639" s="3" t="s">
        <v>20</v>
      </c>
      <c r="F8639" s="3" t="s">
        <v>12956</v>
      </c>
      <c r="G8639" s="3" t="s">
        <v>8838</v>
      </c>
      <c r="H8639" s="3"/>
    </row>
    <row r="8640" ht="15.75" customHeight="1">
      <c r="A8640" s="2">
        <v>45781.0</v>
      </c>
      <c r="B8640" s="3" t="s">
        <v>7</v>
      </c>
      <c r="C8640" s="3" t="s">
        <v>118</v>
      </c>
      <c r="D8640" s="3" t="s">
        <v>68</v>
      </c>
      <c r="E8640" s="3" t="s">
        <v>59</v>
      </c>
      <c r="F8640" s="3" t="s">
        <v>15975</v>
      </c>
      <c r="G8640" s="3" t="s">
        <v>12614</v>
      </c>
      <c r="H8640" s="3"/>
    </row>
    <row r="8641" ht="15.75" customHeight="1">
      <c r="A8641" s="2">
        <v>45781.0</v>
      </c>
      <c r="B8641" s="3" t="s">
        <v>7</v>
      </c>
      <c r="C8641" s="3" t="s">
        <v>118</v>
      </c>
      <c r="D8641" s="3" t="s">
        <v>23</v>
      </c>
      <c r="E8641" s="3" t="s">
        <v>20</v>
      </c>
      <c r="F8641" s="3" t="s">
        <v>15976</v>
      </c>
      <c r="G8641" s="3" t="s">
        <v>15977</v>
      </c>
      <c r="H8641" s="3"/>
    </row>
    <row r="8642" ht="15.75" customHeight="1">
      <c r="A8642" s="2">
        <v>45781.0</v>
      </c>
      <c r="B8642" s="3" t="s">
        <v>7</v>
      </c>
      <c r="C8642" s="3" t="s">
        <v>118</v>
      </c>
      <c r="D8642" s="3" t="s">
        <v>9</v>
      </c>
      <c r="E8642" s="3" t="s">
        <v>15</v>
      </c>
      <c r="F8642" s="3" t="s">
        <v>4273</v>
      </c>
      <c r="G8642" s="3" t="s">
        <v>15978</v>
      </c>
      <c r="H8642" s="3"/>
    </row>
    <row r="8643" ht="15.75" customHeight="1">
      <c r="A8643" s="2">
        <v>45781.0</v>
      </c>
      <c r="B8643" s="3" t="s">
        <v>7</v>
      </c>
      <c r="C8643" s="3" t="s">
        <v>126</v>
      </c>
      <c r="D8643" s="3" t="s">
        <v>26</v>
      </c>
      <c r="E8643" s="3" t="s">
        <v>109</v>
      </c>
      <c r="F8643" s="3" t="s">
        <v>15979</v>
      </c>
      <c r="G8643" s="3" t="s">
        <v>15980</v>
      </c>
      <c r="H8643" s="3"/>
    </row>
    <row r="8644" ht="15.75" customHeight="1">
      <c r="A8644" s="2">
        <v>45781.0</v>
      </c>
      <c r="B8644" s="3" t="s">
        <v>7</v>
      </c>
      <c r="C8644" s="3" t="s">
        <v>106</v>
      </c>
      <c r="D8644" s="3" t="s">
        <v>26</v>
      </c>
      <c r="E8644" s="3" t="s">
        <v>109</v>
      </c>
      <c r="F8644" s="3" t="s">
        <v>15981</v>
      </c>
      <c r="G8644" s="3" t="s">
        <v>15982</v>
      </c>
      <c r="H8644" s="3"/>
    </row>
    <row r="8645" ht="15.75" customHeight="1">
      <c r="A8645" s="2">
        <v>45781.0</v>
      </c>
      <c r="B8645" s="3" t="s">
        <v>7</v>
      </c>
      <c r="C8645" s="3" t="s">
        <v>106</v>
      </c>
      <c r="D8645" s="3" t="s">
        <v>38</v>
      </c>
      <c r="E8645" s="3" t="s">
        <v>20</v>
      </c>
      <c r="F8645" s="3" t="s">
        <v>15983</v>
      </c>
      <c r="G8645" s="3" t="s">
        <v>15984</v>
      </c>
      <c r="H8645" s="3"/>
    </row>
    <row r="8646" ht="15.75" customHeight="1">
      <c r="A8646" s="2">
        <v>45781.0</v>
      </c>
      <c r="B8646" s="3" t="s">
        <v>7</v>
      </c>
      <c r="C8646" s="3" t="s">
        <v>106</v>
      </c>
      <c r="D8646" s="3" t="s">
        <v>68</v>
      </c>
      <c r="E8646" s="3" t="s">
        <v>20</v>
      </c>
      <c r="F8646" s="3" t="s">
        <v>14862</v>
      </c>
      <c r="G8646" s="3" t="s">
        <v>15985</v>
      </c>
      <c r="H8646" s="3"/>
    </row>
    <row r="8647" ht="15.75" customHeight="1">
      <c r="A8647" s="2">
        <v>45781.0</v>
      </c>
      <c r="B8647" s="3" t="s">
        <v>7</v>
      </c>
      <c r="C8647" s="3" t="s">
        <v>106</v>
      </c>
      <c r="D8647" s="3" t="s">
        <v>68</v>
      </c>
      <c r="E8647" s="3" t="s">
        <v>59</v>
      </c>
      <c r="F8647" s="3" t="s">
        <v>12584</v>
      </c>
      <c r="G8647" s="3" t="s">
        <v>15986</v>
      </c>
      <c r="H8647" s="3"/>
    </row>
    <row r="8648" ht="15.75" customHeight="1">
      <c r="A8648" s="2">
        <v>45781.0</v>
      </c>
      <c r="B8648" s="3" t="s">
        <v>7</v>
      </c>
      <c r="C8648" s="3" t="s">
        <v>8</v>
      </c>
      <c r="D8648" s="3" t="s">
        <v>68</v>
      </c>
      <c r="E8648" s="3" t="s">
        <v>20</v>
      </c>
      <c r="F8648" s="3" t="s">
        <v>15987</v>
      </c>
      <c r="G8648" s="3" t="s">
        <v>15988</v>
      </c>
      <c r="H8648" s="3"/>
    </row>
    <row r="8649" ht="15.75" customHeight="1">
      <c r="A8649" s="2">
        <v>45781.0</v>
      </c>
      <c r="B8649" s="3" t="s">
        <v>92</v>
      </c>
      <c r="C8649" s="3" t="s">
        <v>93</v>
      </c>
      <c r="D8649" s="3" t="s">
        <v>19</v>
      </c>
      <c r="E8649" s="3" t="s">
        <v>59</v>
      </c>
      <c r="F8649" s="3" t="s">
        <v>15989</v>
      </c>
      <c r="G8649" s="3" t="s">
        <v>15990</v>
      </c>
      <c r="H8649" s="3"/>
    </row>
    <row r="8650" ht="15.75" customHeight="1">
      <c r="A8650" s="2">
        <v>45781.0</v>
      </c>
      <c r="B8650" s="3" t="s">
        <v>7</v>
      </c>
      <c r="C8650" s="3" t="s">
        <v>8</v>
      </c>
      <c r="D8650" s="3" t="s">
        <v>68</v>
      </c>
      <c r="E8650" s="3" t="s">
        <v>59</v>
      </c>
      <c r="F8650" s="3" t="s">
        <v>2738</v>
      </c>
      <c r="G8650" s="3" t="s">
        <v>15991</v>
      </c>
      <c r="H8650" s="3"/>
    </row>
    <row r="8651" ht="15.75" customHeight="1">
      <c r="A8651" s="2">
        <v>45781.0</v>
      </c>
      <c r="B8651" s="3" t="s">
        <v>7</v>
      </c>
      <c r="C8651" s="3" t="s">
        <v>106</v>
      </c>
      <c r="D8651" s="3" t="s">
        <v>63</v>
      </c>
      <c r="E8651" s="3" t="s">
        <v>59</v>
      </c>
      <c r="F8651" s="3" t="s">
        <v>15992</v>
      </c>
      <c r="G8651" s="3" t="s">
        <v>15993</v>
      </c>
      <c r="H8651" s="3"/>
    </row>
    <row r="8652" ht="15.75" customHeight="1">
      <c r="A8652" s="2">
        <v>45781.0</v>
      </c>
      <c r="B8652" s="3" t="s">
        <v>7</v>
      </c>
      <c r="C8652" s="3" t="s">
        <v>126</v>
      </c>
      <c r="D8652" s="3" t="s">
        <v>38</v>
      </c>
      <c r="E8652" s="3" t="s">
        <v>20</v>
      </c>
      <c r="F8652" s="3" t="s">
        <v>15994</v>
      </c>
      <c r="G8652" s="3" t="s">
        <v>15995</v>
      </c>
      <c r="H8652" s="3"/>
    </row>
    <row r="8653" ht="15.75" customHeight="1">
      <c r="A8653" s="2">
        <v>45781.0</v>
      </c>
      <c r="B8653" s="3" t="s">
        <v>7</v>
      </c>
      <c r="C8653" s="3" t="s">
        <v>8</v>
      </c>
      <c r="D8653" s="3" t="s">
        <v>38</v>
      </c>
      <c r="E8653" s="3" t="s">
        <v>20</v>
      </c>
      <c r="F8653" s="3" t="s">
        <v>15996</v>
      </c>
      <c r="G8653" s="3" t="s">
        <v>15997</v>
      </c>
      <c r="H8653" s="3"/>
    </row>
    <row r="8654" ht="15.75" customHeight="1">
      <c r="A8654" s="2">
        <v>45781.0</v>
      </c>
      <c r="B8654" s="3" t="s">
        <v>7</v>
      </c>
      <c r="C8654" s="3" t="s">
        <v>131</v>
      </c>
      <c r="D8654" s="3" t="s">
        <v>68</v>
      </c>
      <c r="E8654" s="3" t="s">
        <v>59</v>
      </c>
      <c r="F8654" s="3" t="s">
        <v>15998</v>
      </c>
      <c r="G8654" s="3" t="s">
        <v>13138</v>
      </c>
      <c r="H8654" s="3"/>
    </row>
    <row r="8655" ht="15.75" customHeight="1">
      <c r="A8655" s="2">
        <v>45781.0</v>
      </c>
      <c r="B8655" s="3" t="s">
        <v>7</v>
      </c>
      <c r="C8655" s="3" t="s">
        <v>126</v>
      </c>
      <c r="D8655" s="3" t="s">
        <v>19</v>
      </c>
      <c r="E8655" s="3" t="s">
        <v>20</v>
      </c>
      <c r="F8655" s="3" t="s">
        <v>15999</v>
      </c>
      <c r="G8655" s="3" t="s">
        <v>16000</v>
      </c>
      <c r="H8655" s="3"/>
    </row>
    <row r="8656" ht="15.75" customHeight="1">
      <c r="A8656" s="2">
        <v>45781.0</v>
      </c>
      <c r="B8656" s="3" t="s">
        <v>92</v>
      </c>
      <c r="C8656" s="3" t="s">
        <v>98</v>
      </c>
      <c r="D8656" s="3" t="s">
        <v>9</v>
      </c>
      <c r="E8656" s="3" t="s">
        <v>15</v>
      </c>
      <c r="F8656" s="3" t="s">
        <v>16001</v>
      </c>
      <c r="G8656" s="3" t="s">
        <v>16002</v>
      </c>
      <c r="H8656" s="3"/>
    </row>
    <row r="8657" ht="15.75" customHeight="1">
      <c r="A8657" s="2">
        <v>45781.0</v>
      </c>
      <c r="B8657" s="3" t="s">
        <v>92</v>
      </c>
      <c r="C8657" s="3" t="s">
        <v>98</v>
      </c>
      <c r="D8657" s="3" t="s">
        <v>9</v>
      </c>
      <c r="E8657" s="3" t="s">
        <v>15</v>
      </c>
      <c r="F8657" s="3" t="s">
        <v>16003</v>
      </c>
      <c r="G8657" s="3" t="s">
        <v>16004</v>
      </c>
      <c r="H8657" s="3"/>
    </row>
    <row r="8658" ht="15.75" customHeight="1">
      <c r="A8658" s="2">
        <v>45781.0</v>
      </c>
      <c r="B8658" s="3" t="s">
        <v>92</v>
      </c>
      <c r="C8658" s="3" t="s">
        <v>98</v>
      </c>
      <c r="D8658" s="3" t="s">
        <v>68</v>
      </c>
      <c r="E8658" s="3" t="s">
        <v>59</v>
      </c>
      <c r="F8658" s="3" t="s">
        <v>16005</v>
      </c>
      <c r="G8658" s="3" t="s">
        <v>16006</v>
      </c>
      <c r="H8658" s="3"/>
    </row>
    <row r="8659" ht="15.75" customHeight="1">
      <c r="A8659" s="2">
        <v>45781.0</v>
      </c>
      <c r="B8659" s="3" t="s">
        <v>92</v>
      </c>
      <c r="C8659" s="3" t="s">
        <v>98</v>
      </c>
      <c r="D8659" s="3" t="s">
        <v>9</v>
      </c>
      <c r="E8659" s="3" t="s">
        <v>20</v>
      </c>
      <c r="F8659" s="3" t="s">
        <v>16007</v>
      </c>
      <c r="G8659" s="3" t="s">
        <v>16008</v>
      </c>
      <c r="H8659" s="3"/>
    </row>
    <row r="8660" ht="15.75" customHeight="1">
      <c r="A8660" s="2">
        <v>45781.0</v>
      </c>
      <c r="B8660" s="3" t="s">
        <v>92</v>
      </c>
      <c r="C8660" s="3" t="s">
        <v>144</v>
      </c>
      <c r="D8660" s="3" t="s">
        <v>68</v>
      </c>
      <c r="E8660" s="3" t="s">
        <v>59</v>
      </c>
      <c r="F8660" s="3" t="s">
        <v>16009</v>
      </c>
      <c r="G8660" s="3" t="s">
        <v>16010</v>
      </c>
      <c r="H8660" s="3"/>
    </row>
    <row r="8661" ht="15.75" customHeight="1">
      <c r="A8661" s="2">
        <v>45781.0</v>
      </c>
      <c r="B8661" s="3" t="s">
        <v>92</v>
      </c>
      <c r="C8661" s="3" t="s">
        <v>144</v>
      </c>
      <c r="D8661" s="3" t="s">
        <v>63</v>
      </c>
      <c r="E8661" s="3" t="s">
        <v>20</v>
      </c>
      <c r="F8661" s="3" t="s">
        <v>16011</v>
      </c>
      <c r="G8661" s="3" t="s">
        <v>16012</v>
      </c>
      <c r="H8661" s="3"/>
    </row>
    <row r="8662" ht="15.75" customHeight="1">
      <c r="A8662" s="2">
        <v>45781.0</v>
      </c>
      <c r="B8662" s="3" t="s">
        <v>92</v>
      </c>
      <c r="C8662" s="3" t="s">
        <v>98</v>
      </c>
      <c r="D8662" s="3" t="s">
        <v>19</v>
      </c>
      <c r="E8662" s="3" t="s">
        <v>20</v>
      </c>
      <c r="F8662" s="3" t="s">
        <v>16013</v>
      </c>
      <c r="G8662" s="3" t="s">
        <v>16014</v>
      </c>
      <c r="H8662" s="3"/>
    </row>
    <row r="8663" ht="15.75" customHeight="1">
      <c r="A8663" s="2">
        <v>45781.0</v>
      </c>
      <c r="B8663" s="3" t="s">
        <v>92</v>
      </c>
      <c r="C8663" s="4" t="s">
        <v>149</v>
      </c>
      <c r="D8663" s="3" t="s">
        <v>38</v>
      </c>
      <c r="E8663" s="3" t="s">
        <v>20</v>
      </c>
      <c r="F8663" s="3" t="s">
        <v>16015</v>
      </c>
      <c r="G8663" s="3" t="s">
        <v>16016</v>
      </c>
      <c r="H8663" s="3"/>
    </row>
    <row r="8664" ht="15.75" customHeight="1">
      <c r="A8664" s="2">
        <v>45781.0</v>
      </c>
      <c r="B8664" s="3" t="s">
        <v>92</v>
      </c>
      <c r="C8664" s="4" t="s">
        <v>149</v>
      </c>
      <c r="D8664" s="3" t="s">
        <v>19</v>
      </c>
      <c r="E8664" s="3" t="s">
        <v>59</v>
      </c>
      <c r="F8664" s="3" t="s">
        <v>16017</v>
      </c>
      <c r="G8664" s="3" t="s">
        <v>16018</v>
      </c>
      <c r="H8664" s="3"/>
    </row>
    <row r="8665" ht="15.75" customHeight="1">
      <c r="A8665" s="2">
        <v>45781.0</v>
      </c>
      <c r="B8665" s="3" t="s">
        <v>92</v>
      </c>
      <c r="C8665" s="4" t="s">
        <v>149</v>
      </c>
      <c r="D8665" s="3" t="s">
        <v>63</v>
      </c>
      <c r="E8665" s="3" t="s">
        <v>15</v>
      </c>
      <c r="F8665" s="3" t="s">
        <v>16019</v>
      </c>
      <c r="G8665" s="3" t="s">
        <v>16020</v>
      </c>
      <c r="H8665" s="3"/>
    </row>
    <row r="8666" ht="15.75" customHeight="1">
      <c r="A8666" s="2">
        <v>45781.0</v>
      </c>
      <c r="B8666" s="3" t="s">
        <v>92</v>
      </c>
      <c r="C8666" s="3" t="s">
        <v>158</v>
      </c>
      <c r="D8666" s="3" t="s">
        <v>63</v>
      </c>
      <c r="E8666" s="3" t="s">
        <v>15</v>
      </c>
      <c r="F8666" s="3" t="s">
        <v>16021</v>
      </c>
      <c r="G8666" s="3" t="s">
        <v>16022</v>
      </c>
      <c r="H8666" s="3"/>
    </row>
    <row r="8667" ht="15.75" customHeight="1">
      <c r="A8667" s="2">
        <v>45781.0</v>
      </c>
      <c r="B8667" s="3" t="s">
        <v>92</v>
      </c>
      <c r="C8667" s="3" t="s">
        <v>158</v>
      </c>
      <c r="D8667" s="3" t="s">
        <v>9</v>
      </c>
      <c r="E8667" s="3" t="s">
        <v>15</v>
      </c>
      <c r="F8667" s="3" t="s">
        <v>16023</v>
      </c>
      <c r="G8667" s="3" t="s">
        <v>16024</v>
      </c>
      <c r="H8667" s="3"/>
    </row>
    <row r="8668" ht="15.75" customHeight="1">
      <c r="A8668" s="2">
        <v>45781.0</v>
      </c>
      <c r="B8668" s="3" t="s">
        <v>7</v>
      </c>
      <c r="C8668" s="3" t="s">
        <v>131</v>
      </c>
      <c r="D8668" s="3" t="s">
        <v>23</v>
      </c>
      <c r="E8668" s="3" t="s">
        <v>59</v>
      </c>
      <c r="F8668" s="3" t="s">
        <v>11057</v>
      </c>
      <c r="G8668" s="3" t="s">
        <v>16025</v>
      </c>
      <c r="H8668" s="3"/>
    </row>
    <row r="8669" ht="15.75" customHeight="1">
      <c r="A8669" s="2">
        <v>45781.0</v>
      </c>
      <c r="B8669" s="3" t="s">
        <v>92</v>
      </c>
      <c r="C8669" s="3" t="s">
        <v>144</v>
      </c>
      <c r="D8669" s="3" t="s">
        <v>38</v>
      </c>
      <c r="E8669" s="3" t="s">
        <v>59</v>
      </c>
      <c r="F8669" s="3" t="s">
        <v>16026</v>
      </c>
      <c r="G8669" s="3" t="s">
        <v>16027</v>
      </c>
      <c r="H8669" s="3"/>
    </row>
    <row r="8670" ht="15.75" customHeight="1">
      <c r="A8670" s="2">
        <v>45781.0</v>
      </c>
      <c r="B8670" s="3" t="s">
        <v>7</v>
      </c>
      <c r="C8670" s="3" t="s">
        <v>131</v>
      </c>
      <c r="D8670" s="3" t="s">
        <v>63</v>
      </c>
      <c r="E8670" s="3" t="s">
        <v>59</v>
      </c>
      <c r="F8670" s="3" t="s">
        <v>16028</v>
      </c>
      <c r="G8670" s="3" t="s">
        <v>9599</v>
      </c>
      <c r="H8670" s="3"/>
    </row>
    <row r="8671" ht="15.75" customHeight="1">
      <c r="A8671" s="2">
        <v>45782.0</v>
      </c>
      <c r="B8671" s="3" t="s">
        <v>13</v>
      </c>
      <c r="C8671" s="3" t="s">
        <v>169</v>
      </c>
      <c r="D8671" s="3" t="s">
        <v>34</v>
      </c>
      <c r="E8671" s="3" t="s">
        <v>20</v>
      </c>
      <c r="F8671" s="3" t="s">
        <v>16029</v>
      </c>
      <c r="G8671" s="3" t="s">
        <v>16030</v>
      </c>
      <c r="H8671" s="3"/>
    </row>
    <row r="8672" ht="15.75" customHeight="1">
      <c r="A8672" s="2">
        <v>45782.0</v>
      </c>
      <c r="B8672" s="3" t="s">
        <v>13</v>
      </c>
      <c r="C8672" s="3" t="s">
        <v>169</v>
      </c>
      <c r="D8672" s="3" t="s">
        <v>23</v>
      </c>
      <c r="E8672" s="3" t="s">
        <v>59</v>
      </c>
      <c r="F8672" s="3" t="s">
        <v>16031</v>
      </c>
      <c r="G8672" s="3" t="s">
        <v>16032</v>
      </c>
      <c r="H8672" s="3"/>
    </row>
    <row r="8673" ht="15.75" customHeight="1">
      <c r="A8673" s="2">
        <v>45782.0</v>
      </c>
      <c r="B8673" s="3" t="s">
        <v>13</v>
      </c>
      <c r="C8673" s="3" t="s">
        <v>169</v>
      </c>
      <c r="D8673" s="3" t="s">
        <v>19</v>
      </c>
      <c r="E8673" s="3" t="s">
        <v>59</v>
      </c>
      <c r="F8673" s="3" t="s">
        <v>16033</v>
      </c>
      <c r="G8673" s="3" t="s">
        <v>16034</v>
      </c>
      <c r="H8673" s="3"/>
    </row>
    <row r="8674" ht="15.75" customHeight="1">
      <c r="A8674" s="2">
        <v>45782.0</v>
      </c>
      <c r="B8674" s="3" t="s">
        <v>13</v>
      </c>
      <c r="C8674" s="3" t="s">
        <v>37</v>
      </c>
      <c r="D8674" s="3" t="s">
        <v>9</v>
      </c>
      <c r="E8674" s="3" t="s">
        <v>20</v>
      </c>
      <c r="F8674" s="3" t="s">
        <v>16035</v>
      </c>
      <c r="G8674" s="3" t="s">
        <v>16036</v>
      </c>
      <c r="H8674" s="3"/>
    </row>
    <row r="8675" ht="15.75" customHeight="1">
      <c r="A8675" s="2">
        <v>45782.0</v>
      </c>
      <c r="B8675" s="3" t="s">
        <v>13</v>
      </c>
      <c r="C8675" s="3" t="s">
        <v>37</v>
      </c>
      <c r="D8675" s="3" t="s">
        <v>68</v>
      </c>
      <c r="E8675" s="3" t="s">
        <v>59</v>
      </c>
      <c r="F8675" s="3" t="s">
        <v>16037</v>
      </c>
      <c r="G8675" s="3" t="s">
        <v>2300</v>
      </c>
      <c r="H8675" s="3"/>
    </row>
    <row r="8676" ht="15.75" customHeight="1">
      <c r="A8676" s="2">
        <v>45782.0</v>
      </c>
      <c r="B8676" s="3" t="s">
        <v>13</v>
      </c>
      <c r="C8676" s="3" t="s">
        <v>18</v>
      </c>
      <c r="D8676" s="3" t="s">
        <v>23</v>
      </c>
      <c r="E8676" s="3" t="s">
        <v>59</v>
      </c>
      <c r="F8676" s="3" t="s">
        <v>16038</v>
      </c>
      <c r="G8676" s="3" t="s">
        <v>16039</v>
      </c>
      <c r="H8676" s="3"/>
    </row>
    <row r="8677" ht="15.75" customHeight="1">
      <c r="A8677" s="2">
        <v>45782.0</v>
      </c>
      <c r="B8677" s="3" t="s">
        <v>13</v>
      </c>
      <c r="C8677" s="3" t="s">
        <v>29</v>
      </c>
      <c r="D8677" s="3" t="s">
        <v>23</v>
      </c>
      <c r="E8677" s="3" t="s">
        <v>59</v>
      </c>
      <c r="F8677" s="3" t="s">
        <v>16040</v>
      </c>
      <c r="G8677" s="3" t="s">
        <v>10398</v>
      </c>
      <c r="H8677" s="3"/>
    </row>
    <row r="8678" ht="15.75" customHeight="1">
      <c r="A8678" s="2">
        <v>45782.0</v>
      </c>
      <c r="B8678" s="3" t="s">
        <v>13</v>
      </c>
      <c r="C8678" s="3" t="s">
        <v>18</v>
      </c>
      <c r="D8678" s="3" t="s">
        <v>19</v>
      </c>
      <c r="E8678" s="3" t="s">
        <v>59</v>
      </c>
      <c r="F8678" s="3" t="s">
        <v>738</v>
      </c>
      <c r="G8678" s="3" t="s">
        <v>16041</v>
      </c>
      <c r="H8678" s="3"/>
    </row>
    <row r="8679" ht="15.75" customHeight="1">
      <c r="A8679" s="2">
        <v>45782.0</v>
      </c>
      <c r="B8679" s="3" t="s">
        <v>13</v>
      </c>
      <c r="C8679" s="3" t="s">
        <v>18</v>
      </c>
      <c r="D8679" s="3" t="s">
        <v>23</v>
      </c>
      <c r="E8679" s="3" t="s">
        <v>59</v>
      </c>
      <c r="F8679" s="3" t="s">
        <v>15354</v>
      </c>
      <c r="G8679" s="3" t="s">
        <v>10173</v>
      </c>
      <c r="H8679" s="3"/>
    </row>
    <row r="8680" ht="15.75" customHeight="1">
      <c r="A8680" s="2">
        <v>45782.0</v>
      </c>
      <c r="B8680" s="3" t="s">
        <v>13</v>
      </c>
      <c r="C8680" s="3" t="s">
        <v>14</v>
      </c>
      <c r="D8680" s="3" t="s">
        <v>19</v>
      </c>
      <c r="E8680" s="3" t="s">
        <v>59</v>
      </c>
      <c r="F8680" s="3" t="s">
        <v>15557</v>
      </c>
      <c r="G8680" s="3" t="s">
        <v>16042</v>
      </c>
      <c r="H8680" s="3"/>
    </row>
    <row r="8681" ht="15.75" customHeight="1">
      <c r="A8681" s="2">
        <v>45782.0</v>
      </c>
      <c r="B8681" s="3" t="s">
        <v>13</v>
      </c>
      <c r="C8681" s="3" t="s">
        <v>14</v>
      </c>
      <c r="D8681" s="3" t="s">
        <v>23</v>
      </c>
      <c r="E8681" s="3" t="s">
        <v>59</v>
      </c>
      <c r="F8681" s="3" t="s">
        <v>16043</v>
      </c>
      <c r="G8681" s="3" t="s">
        <v>16044</v>
      </c>
      <c r="H8681" s="3"/>
    </row>
    <row r="8682" ht="15.75" customHeight="1">
      <c r="A8682" s="2">
        <v>45782.0</v>
      </c>
      <c r="B8682" s="3" t="s">
        <v>13</v>
      </c>
      <c r="C8682" s="3" t="s">
        <v>169</v>
      </c>
      <c r="D8682" s="3" t="s">
        <v>26</v>
      </c>
      <c r="E8682" s="3" t="s">
        <v>20</v>
      </c>
      <c r="F8682" s="3" t="s">
        <v>16045</v>
      </c>
      <c r="G8682" s="3" t="s">
        <v>16046</v>
      </c>
      <c r="H8682" s="3"/>
    </row>
    <row r="8683" ht="15.75" customHeight="1">
      <c r="A8683" s="2">
        <v>45782.0</v>
      </c>
      <c r="B8683" s="3" t="s">
        <v>13</v>
      </c>
      <c r="C8683" s="3" t="s">
        <v>29</v>
      </c>
      <c r="D8683" s="3" t="s">
        <v>34</v>
      </c>
      <c r="E8683" s="3" t="s">
        <v>20</v>
      </c>
      <c r="F8683" s="3" t="s">
        <v>16047</v>
      </c>
      <c r="G8683" s="3" t="s">
        <v>16048</v>
      </c>
      <c r="H8683" s="3"/>
    </row>
    <row r="8684" ht="15.75" customHeight="1">
      <c r="A8684" s="2">
        <v>45782.0</v>
      </c>
      <c r="B8684" s="3" t="s">
        <v>57</v>
      </c>
      <c r="C8684" s="3" t="s">
        <v>58</v>
      </c>
      <c r="D8684" s="3" t="s">
        <v>9</v>
      </c>
      <c r="E8684" s="3" t="s">
        <v>20</v>
      </c>
      <c r="F8684" s="3" t="s">
        <v>16049</v>
      </c>
      <c r="G8684" s="3" t="s">
        <v>16050</v>
      </c>
      <c r="H8684" s="3"/>
    </row>
    <row r="8685" ht="15.75" customHeight="1">
      <c r="A8685" s="2">
        <v>45782.0</v>
      </c>
      <c r="B8685" s="3" t="s">
        <v>57</v>
      </c>
      <c r="C8685" s="3" t="s">
        <v>71</v>
      </c>
      <c r="D8685" s="3" t="s">
        <v>26</v>
      </c>
      <c r="E8685" s="3" t="s">
        <v>59</v>
      </c>
      <c r="F8685" s="3" t="s">
        <v>16051</v>
      </c>
      <c r="G8685" s="3" t="s">
        <v>16052</v>
      </c>
      <c r="H8685" s="3"/>
    </row>
    <row r="8686" ht="15.75" customHeight="1">
      <c r="A8686" s="2">
        <v>45782.0</v>
      </c>
      <c r="B8686" s="3" t="s">
        <v>57</v>
      </c>
      <c r="C8686" s="3" t="s">
        <v>58</v>
      </c>
      <c r="D8686" s="3" t="s">
        <v>38</v>
      </c>
      <c r="E8686" s="3" t="s">
        <v>59</v>
      </c>
      <c r="F8686" s="3" t="s">
        <v>12654</v>
      </c>
      <c r="G8686" s="3" t="s">
        <v>16053</v>
      </c>
      <c r="H8686" s="3"/>
    </row>
    <row r="8687" ht="15.75" customHeight="1">
      <c r="A8687" s="2">
        <v>45782.0</v>
      </c>
      <c r="B8687" s="3" t="s">
        <v>57</v>
      </c>
      <c r="C8687" s="3" t="s">
        <v>58</v>
      </c>
      <c r="D8687" s="3" t="s">
        <v>68</v>
      </c>
      <c r="E8687" s="3" t="s">
        <v>59</v>
      </c>
      <c r="F8687" s="3" t="s">
        <v>16054</v>
      </c>
      <c r="G8687" s="3" t="s">
        <v>16055</v>
      </c>
      <c r="H8687" s="3"/>
    </row>
    <row r="8688" ht="15.75" customHeight="1">
      <c r="A8688" s="2">
        <v>45782.0</v>
      </c>
      <c r="B8688" s="3" t="s">
        <v>57</v>
      </c>
      <c r="C8688" s="4" t="s">
        <v>62</v>
      </c>
      <c r="D8688" s="3" t="s">
        <v>23</v>
      </c>
      <c r="E8688" s="3" t="s">
        <v>59</v>
      </c>
      <c r="F8688" s="3" t="s">
        <v>9488</v>
      </c>
      <c r="G8688" s="3" t="s">
        <v>16056</v>
      </c>
      <c r="H8688" s="3"/>
    </row>
    <row r="8689" ht="15.75" customHeight="1">
      <c r="A8689" s="2">
        <v>45782.0</v>
      </c>
      <c r="B8689" s="3" t="s">
        <v>57</v>
      </c>
      <c r="C8689" s="4" t="s">
        <v>62</v>
      </c>
      <c r="D8689" s="3" t="s">
        <v>26</v>
      </c>
      <c r="E8689" s="3" t="s">
        <v>59</v>
      </c>
      <c r="F8689" s="3" t="s">
        <v>16057</v>
      </c>
      <c r="G8689" s="3" t="s">
        <v>16058</v>
      </c>
      <c r="H8689" s="3"/>
    </row>
    <row r="8690" ht="15.75" customHeight="1">
      <c r="A8690" s="2">
        <v>45782.0</v>
      </c>
      <c r="B8690" s="3" t="s">
        <v>57</v>
      </c>
      <c r="C8690" s="4" t="s">
        <v>62</v>
      </c>
      <c r="D8690" s="3" t="s">
        <v>34</v>
      </c>
      <c r="E8690" s="3" t="s">
        <v>20</v>
      </c>
      <c r="F8690" s="3" t="s">
        <v>16059</v>
      </c>
      <c r="G8690" s="3" t="s">
        <v>8993</v>
      </c>
      <c r="H8690" s="3"/>
    </row>
    <row r="8691" ht="15.75" customHeight="1">
      <c r="A8691" s="2">
        <v>45782.0</v>
      </c>
      <c r="B8691" s="3" t="s">
        <v>57</v>
      </c>
      <c r="C8691" s="3" t="s">
        <v>71</v>
      </c>
      <c r="D8691" s="3" t="s">
        <v>9</v>
      </c>
      <c r="E8691" s="3" t="s">
        <v>20</v>
      </c>
      <c r="F8691" s="3" t="s">
        <v>16060</v>
      </c>
      <c r="G8691" s="3" t="s">
        <v>16061</v>
      </c>
      <c r="H8691" s="3"/>
    </row>
    <row r="8692" ht="15.75" customHeight="1">
      <c r="A8692" s="2">
        <v>45782.0</v>
      </c>
      <c r="B8692" s="3" t="s">
        <v>57</v>
      </c>
      <c r="C8692" s="3" t="s">
        <v>71</v>
      </c>
      <c r="D8692" s="3" t="s">
        <v>19</v>
      </c>
      <c r="E8692" s="3" t="s">
        <v>59</v>
      </c>
      <c r="F8692" s="3" t="s">
        <v>16062</v>
      </c>
      <c r="G8692" s="3" t="s">
        <v>16063</v>
      </c>
      <c r="H8692" s="3"/>
    </row>
    <row r="8693" ht="15.75" customHeight="1">
      <c r="A8693" s="2">
        <v>45782.0</v>
      </c>
      <c r="B8693" s="3" t="s">
        <v>57</v>
      </c>
      <c r="C8693" s="3" t="s">
        <v>80</v>
      </c>
      <c r="D8693" s="3" t="s">
        <v>19</v>
      </c>
      <c r="E8693" s="3" t="s">
        <v>59</v>
      </c>
      <c r="F8693" s="3" t="s">
        <v>16064</v>
      </c>
      <c r="G8693" s="3" t="s">
        <v>16065</v>
      </c>
      <c r="H8693" s="3"/>
    </row>
    <row r="8694" ht="15.75" customHeight="1">
      <c r="A8694" s="2">
        <v>45782.0</v>
      </c>
      <c r="B8694" s="3" t="s">
        <v>57</v>
      </c>
      <c r="C8694" s="3" t="s">
        <v>80</v>
      </c>
      <c r="D8694" s="3" t="s">
        <v>63</v>
      </c>
      <c r="E8694" s="3" t="s">
        <v>59</v>
      </c>
      <c r="F8694" s="3" t="s">
        <v>16066</v>
      </c>
      <c r="G8694" s="3" t="s">
        <v>16067</v>
      </c>
      <c r="H8694" s="3"/>
    </row>
    <row r="8695" ht="15.75" customHeight="1">
      <c r="A8695" s="2">
        <v>45782.0</v>
      </c>
      <c r="B8695" s="3" t="s">
        <v>57</v>
      </c>
      <c r="C8695" s="3" t="s">
        <v>80</v>
      </c>
      <c r="D8695" s="3" t="s">
        <v>23</v>
      </c>
      <c r="E8695" s="3" t="s">
        <v>59</v>
      </c>
      <c r="F8695" s="3" t="s">
        <v>16068</v>
      </c>
      <c r="G8695" s="3" t="s">
        <v>16069</v>
      </c>
      <c r="H8695" s="3"/>
    </row>
    <row r="8696" ht="15.75" customHeight="1">
      <c r="A8696" s="2">
        <v>45782.0</v>
      </c>
      <c r="B8696" s="3" t="s">
        <v>57</v>
      </c>
      <c r="C8696" s="3" t="s">
        <v>85</v>
      </c>
      <c r="D8696" s="3" t="s">
        <v>23</v>
      </c>
      <c r="E8696" s="3" t="s">
        <v>59</v>
      </c>
      <c r="F8696" s="3" t="s">
        <v>15157</v>
      </c>
      <c r="G8696" s="3" t="s">
        <v>16070</v>
      </c>
      <c r="H8696" s="3"/>
    </row>
    <row r="8697" ht="15.75" customHeight="1">
      <c r="A8697" s="2">
        <v>45782.0</v>
      </c>
      <c r="B8697" s="3" t="s">
        <v>57</v>
      </c>
      <c r="C8697" s="3" t="s">
        <v>85</v>
      </c>
      <c r="D8697" s="3" t="s">
        <v>63</v>
      </c>
      <c r="E8697" s="3" t="s">
        <v>59</v>
      </c>
      <c r="F8697" s="3" t="s">
        <v>16071</v>
      </c>
      <c r="G8697" s="3" t="s">
        <v>16072</v>
      </c>
      <c r="H8697" s="3"/>
    </row>
    <row r="8698" ht="15.75" customHeight="1">
      <c r="A8698" s="2">
        <v>45782.0</v>
      </c>
      <c r="B8698" s="3" t="s">
        <v>92</v>
      </c>
      <c r="C8698" s="3" t="s">
        <v>93</v>
      </c>
      <c r="D8698" s="3" t="s">
        <v>68</v>
      </c>
      <c r="E8698" s="3" t="s">
        <v>59</v>
      </c>
      <c r="F8698" s="3" t="s">
        <v>16073</v>
      </c>
      <c r="G8698" s="3" t="s">
        <v>16074</v>
      </c>
      <c r="H8698" s="3"/>
    </row>
    <row r="8699" ht="15.75" customHeight="1">
      <c r="A8699" s="2">
        <v>45782.0</v>
      </c>
      <c r="B8699" s="3" t="s">
        <v>57</v>
      </c>
      <c r="C8699" s="3" t="s">
        <v>58</v>
      </c>
      <c r="D8699" s="3" t="s">
        <v>63</v>
      </c>
      <c r="E8699" s="3" t="s">
        <v>59</v>
      </c>
      <c r="F8699" s="3" t="s">
        <v>16075</v>
      </c>
      <c r="G8699" s="3" t="s">
        <v>16076</v>
      </c>
      <c r="H8699" s="3"/>
    </row>
    <row r="8700" ht="15.75" customHeight="1">
      <c r="A8700" s="2">
        <v>45782.0</v>
      </c>
      <c r="B8700" s="3" t="s">
        <v>92</v>
      </c>
      <c r="C8700" s="3" t="s">
        <v>93</v>
      </c>
      <c r="D8700" s="3" t="s">
        <v>9</v>
      </c>
      <c r="E8700" s="3" t="s">
        <v>15</v>
      </c>
      <c r="F8700" s="3" t="s">
        <v>16077</v>
      </c>
      <c r="G8700" s="3" t="s">
        <v>16078</v>
      </c>
      <c r="H8700" s="3"/>
    </row>
    <row r="8701" ht="15.75" customHeight="1">
      <c r="A8701" s="2">
        <v>45782.0</v>
      </c>
      <c r="B8701" s="3" t="s">
        <v>7</v>
      </c>
      <c r="C8701" s="3" t="s">
        <v>8</v>
      </c>
      <c r="D8701" s="3" t="s">
        <v>23</v>
      </c>
      <c r="E8701" s="3" t="s">
        <v>20</v>
      </c>
      <c r="F8701" s="3" t="s">
        <v>16079</v>
      </c>
      <c r="G8701" s="3" t="s">
        <v>16080</v>
      </c>
      <c r="H8701" s="3"/>
    </row>
    <row r="8702" ht="15.75" customHeight="1">
      <c r="A8702" s="2">
        <v>45782.0</v>
      </c>
      <c r="B8702" s="3" t="s">
        <v>92</v>
      </c>
      <c r="C8702" s="3" t="s">
        <v>93</v>
      </c>
      <c r="D8702" s="3" t="s">
        <v>19</v>
      </c>
      <c r="E8702" s="3" t="s">
        <v>20</v>
      </c>
      <c r="F8702" s="3" t="s">
        <v>16081</v>
      </c>
      <c r="G8702" s="3" t="s">
        <v>16082</v>
      </c>
      <c r="H8702" s="3"/>
    </row>
    <row r="8703" ht="15.75" customHeight="1">
      <c r="A8703" s="2">
        <v>45782.0</v>
      </c>
      <c r="B8703" s="3" t="s">
        <v>92</v>
      </c>
      <c r="C8703" s="3" t="s">
        <v>93</v>
      </c>
      <c r="D8703" s="3" t="s">
        <v>34</v>
      </c>
      <c r="E8703" s="3" t="s">
        <v>20</v>
      </c>
      <c r="F8703" s="3" t="s">
        <v>16083</v>
      </c>
      <c r="G8703" s="3" t="s">
        <v>16084</v>
      </c>
      <c r="H8703" s="3"/>
    </row>
    <row r="8704" ht="15.75" customHeight="1">
      <c r="A8704" s="2">
        <v>45782.0</v>
      </c>
      <c r="B8704" s="3" t="s">
        <v>7</v>
      </c>
      <c r="C8704" s="3" t="s">
        <v>8</v>
      </c>
      <c r="D8704" s="3" t="s">
        <v>23</v>
      </c>
      <c r="E8704" s="3" t="s">
        <v>59</v>
      </c>
      <c r="F8704" s="3" t="s">
        <v>4507</v>
      </c>
      <c r="G8704" s="3" t="s">
        <v>16085</v>
      </c>
      <c r="H8704" s="3"/>
    </row>
    <row r="8705" ht="15.75" customHeight="1">
      <c r="A8705" s="2">
        <v>45782.0</v>
      </c>
      <c r="B8705" s="3" t="s">
        <v>7</v>
      </c>
      <c r="C8705" s="3" t="s">
        <v>8</v>
      </c>
      <c r="D8705" s="3" t="s">
        <v>38</v>
      </c>
      <c r="E8705" s="3" t="s">
        <v>20</v>
      </c>
      <c r="F8705" s="3" t="s">
        <v>16086</v>
      </c>
      <c r="G8705" s="3" t="s">
        <v>16087</v>
      </c>
      <c r="H8705" s="3"/>
    </row>
    <row r="8706" ht="15.75" customHeight="1">
      <c r="A8706" s="2">
        <v>45782.0</v>
      </c>
      <c r="B8706" s="3" t="s">
        <v>7</v>
      </c>
      <c r="C8706" s="3" t="s">
        <v>106</v>
      </c>
      <c r="D8706" s="3" t="s">
        <v>26</v>
      </c>
      <c r="E8706" s="3" t="s">
        <v>10</v>
      </c>
      <c r="F8706" s="3" t="s">
        <v>16088</v>
      </c>
      <c r="G8706" s="3" t="s">
        <v>16089</v>
      </c>
      <c r="H8706" s="3"/>
    </row>
    <row r="8707" ht="15.75" customHeight="1">
      <c r="A8707" s="2">
        <v>45782.0</v>
      </c>
      <c r="B8707" s="3" t="s">
        <v>7</v>
      </c>
      <c r="C8707" s="3" t="s">
        <v>106</v>
      </c>
      <c r="D8707" s="3" t="s">
        <v>38</v>
      </c>
      <c r="E8707" s="3" t="s">
        <v>15</v>
      </c>
      <c r="F8707" s="3" t="s">
        <v>16090</v>
      </c>
      <c r="G8707" s="3" t="s">
        <v>16091</v>
      </c>
      <c r="H8707" s="3"/>
    </row>
    <row r="8708" ht="15.75" customHeight="1">
      <c r="A8708" s="2">
        <v>45782.0</v>
      </c>
      <c r="B8708" s="3" t="s">
        <v>7</v>
      </c>
      <c r="C8708" s="3" t="s">
        <v>106</v>
      </c>
      <c r="D8708" s="3" t="s">
        <v>19</v>
      </c>
      <c r="E8708" s="3" t="s">
        <v>20</v>
      </c>
      <c r="F8708" s="3" t="s">
        <v>16092</v>
      </c>
      <c r="G8708" s="3" t="s">
        <v>16093</v>
      </c>
      <c r="H8708" s="3"/>
    </row>
    <row r="8709" ht="15.75" customHeight="1">
      <c r="A8709" s="2">
        <v>45782.0</v>
      </c>
      <c r="B8709" s="3" t="s">
        <v>7</v>
      </c>
      <c r="C8709" s="3" t="s">
        <v>118</v>
      </c>
      <c r="D8709" s="3" t="s">
        <v>19</v>
      </c>
      <c r="E8709" s="3" t="s">
        <v>20</v>
      </c>
      <c r="F8709" s="3" t="s">
        <v>16094</v>
      </c>
      <c r="G8709" s="3" t="s">
        <v>16095</v>
      </c>
      <c r="H8709" s="3"/>
    </row>
    <row r="8710" ht="15.75" customHeight="1">
      <c r="A8710" s="2">
        <v>45782.0</v>
      </c>
      <c r="B8710" s="3" t="s">
        <v>7</v>
      </c>
      <c r="C8710" s="3" t="s">
        <v>118</v>
      </c>
      <c r="D8710" s="3" t="s">
        <v>38</v>
      </c>
      <c r="E8710" s="3" t="s">
        <v>20</v>
      </c>
      <c r="F8710" s="3" t="s">
        <v>16096</v>
      </c>
      <c r="G8710" s="3" t="s">
        <v>16097</v>
      </c>
      <c r="H8710" s="3"/>
    </row>
    <row r="8711" ht="15.75" customHeight="1">
      <c r="A8711" s="2">
        <v>45782.0</v>
      </c>
      <c r="B8711" s="3" t="s">
        <v>7</v>
      </c>
      <c r="C8711" s="3" t="s">
        <v>118</v>
      </c>
      <c r="D8711" s="3" t="s">
        <v>34</v>
      </c>
      <c r="E8711" s="3" t="s">
        <v>15</v>
      </c>
      <c r="F8711" s="3" t="s">
        <v>16098</v>
      </c>
      <c r="G8711" s="3" t="s">
        <v>16099</v>
      </c>
      <c r="H8711" s="3"/>
    </row>
    <row r="8712" ht="15.75" customHeight="1">
      <c r="A8712" s="2">
        <v>45782.0</v>
      </c>
      <c r="B8712" s="3" t="s">
        <v>7</v>
      </c>
      <c r="C8712" s="3" t="s">
        <v>126</v>
      </c>
      <c r="D8712" s="3" t="s">
        <v>19</v>
      </c>
      <c r="E8712" s="3" t="s">
        <v>20</v>
      </c>
      <c r="F8712" s="3" t="s">
        <v>16100</v>
      </c>
      <c r="G8712" s="3" t="s">
        <v>16101</v>
      </c>
      <c r="H8712" s="3"/>
    </row>
    <row r="8713" ht="15.75" customHeight="1">
      <c r="A8713" s="2">
        <v>45782.0</v>
      </c>
      <c r="B8713" s="3" t="s">
        <v>7</v>
      </c>
      <c r="C8713" s="3" t="s">
        <v>126</v>
      </c>
      <c r="D8713" s="3" t="s">
        <v>34</v>
      </c>
      <c r="E8713" s="3" t="s">
        <v>15</v>
      </c>
      <c r="F8713" s="3" t="s">
        <v>16102</v>
      </c>
      <c r="G8713" s="3" t="s">
        <v>16103</v>
      </c>
      <c r="H8713" s="3"/>
    </row>
    <row r="8714" ht="15.75" customHeight="1">
      <c r="A8714" s="2">
        <v>45782.0</v>
      </c>
      <c r="B8714" s="3" t="s">
        <v>7</v>
      </c>
      <c r="C8714" s="3" t="s">
        <v>126</v>
      </c>
      <c r="D8714" s="3" t="s">
        <v>38</v>
      </c>
      <c r="E8714" s="3" t="s">
        <v>20</v>
      </c>
      <c r="F8714" s="3" t="s">
        <v>16104</v>
      </c>
      <c r="G8714" s="3" t="s">
        <v>16105</v>
      </c>
      <c r="H8714" s="3"/>
    </row>
    <row r="8715" ht="15.75" customHeight="1">
      <c r="A8715" s="2">
        <v>45782.0</v>
      </c>
      <c r="B8715" s="3" t="s">
        <v>7</v>
      </c>
      <c r="C8715" s="3" t="s">
        <v>131</v>
      </c>
      <c r="D8715" s="3" t="s">
        <v>26</v>
      </c>
      <c r="E8715" s="3" t="s">
        <v>109</v>
      </c>
      <c r="F8715" s="3" t="s">
        <v>16106</v>
      </c>
      <c r="G8715" s="3" t="s">
        <v>16107</v>
      </c>
      <c r="H8715" s="3"/>
    </row>
    <row r="8716" ht="15.75" customHeight="1">
      <c r="A8716" s="2">
        <v>45782.0</v>
      </c>
      <c r="B8716" s="3" t="s">
        <v>7</v>
      </c>
      <c r="C8716" s="3" t="s">
        <v>106</v>
      </c>
      <c r="D8716" s="3" t="s">
        <v>63</v>
      </c>
      <c r="E8716" s="3" t="s">
        <v>59</v>
      </c>
      <c r="F8716" s="3" t="s">
        <v>16108</v>
      </c>
      <c r="G8716" s="3" t="s">
        <v>16109</v>
      </c>
      <c r="H8716" s="3"/>
    </row>
    <row r="8717" ht="15.75" customHeight="1">
      <c r="A8717" s="2">
        <v>45782.0</v>
      </c>
      <c r="B8717" s="3" t="s">
        <v>7</v>
      </c>
      <c r="C8717" s="3" t="s">
        <v>131</v>
      </c>
      <c r="D8717" s="3" t="s">
        <v>63</v>
      </c>
      <c r="E8717" s="3" t="s">
        <v>59</v>
      </c>
      <c r="F8717" s="3" t="s">
        <v>16110</v>
      </c>
      <c r="G8717" s="3" t="s">
        <v>5209</v>
      </c>
      <c r="H8717" s="3"/>
    </row>
    <row r="8718" ht="15.75" customHeight="1">
      <c r="A8718" s="2">
        <v>45782.0</v>
      </c>
      <c r="B8718" s="3" t="s">
        <v>7</v>
      </c>
      <c r="C8718" s="3" t="s">
        <v>131</v>
      </c>
      <c r="D8718" s="3" t="s">
        <v>38</v>
      </c>
      <c r="E8718" s="3" t="s">
        <v>15</v>
      </c>
      <c r="F8718" s="3" t="s">
        <v>16111</v>
      </c>
      <c r="G8718" s="3" t="s">
        <v>16112</v>
      </c>
      <c r="H8718" s="3"/>
    </row>
    <row r="8719" ht="15.75" customHeight="1">
      <c r="A8719" s="2">
        <v>45782.0</v>
      </c>
      <c r="B8719" s="3" t="s">
        <v>92</v>
      </c>
      <c r="C8719" s="3" t="s">
        <v>98</v>
      </c>
      <c r="D8719" s="3" t="s">
        <v>63</v>
      </c>
      <c r="E8719" s="3" t="s">
        <v>59</v>
      </c>
      <c r="F8719" s="3" t="s">
        <v>16113</v>
      </c>
      <c r="G8719" s="3" t="s">
        <v>16114</v>
      </c>
      <c r="H8719" s="3"/>
    </row>
    <row r="8720" ht="15.75" customHeight="1">
      <c r="A8720" s="2">
        <v>45782.0</v>
      </c>
      <c r="B8720" s="3" t="s">
        <v>92</v>
      </c>
      <c r="C8720" s="3" t="s">
        <v>98</v>
      </c>
      <c r="D8720" s="3" t="s">
        <v>34</v>
      </c>
      <c r="E8720" s="3" t="s">
        <v>15</v>
      </c>
      <c r="F8720" s="3" t="s">
        <v>16115</v>
      </c>
      <c r="G8720" s="3" t="s">
        <v>16116</v>
      </c>
      <c r="H8720" s="3"/>
    </row>
    <row r="8721" ht="15.75" customHeight="1">
      <c r="A8721" s="2">
        <v>45782.0</v>
      </c>
      <c r="B8721" s="3" t="s">
        <v>92</v>
      </c>
      <c r="C8721" s="3" t="s">
        <v>98</v>
      </c>
      <c r="D8721" s="3" t="s">
        <v>23</v>
      </c>
      <c r="E8721" s="3" t="s">
        <v>20</v>
      </c>
      <c r="F8721" s="3" t="s">
        <v>16117</v>
      </c>
      <c r="G8721" s="3" t="s">
        <v>16118</v>
      </c>
      <c r="H8721" s="3"/>
    </row>
    <row r="8722" ht="15.75" customHeight="1">
      <c r="A8722" s="2">
        <v>45782.0</v>
      </c>
      <c r="B8722" s="3" t="s">
        <v>92</v>
      </c>
      <c r="C8722" s="3" t="s">
        <v>144</v>
      </c>
      <c r="D8722" s="3" t="s">
        <v>63</v>
      </c>
      <c r="E8722" s="3" t="s">
        <v>15</v>
      </c>
      <c r="F8722" s="3" t="s">
        <v>16119</v>
      </c>
      <c r="G8722" s="3" t="s">
        <v>13362</v>
      </c>
      <c r="H8722" s="3"/>
    </row>
    <row r="8723" ht="15.75" customHeight="1">
      <c r="A8723" s="2">
        <v>45782.0</v>
      </c>
      <c r="B8723" s="3" t="s">
        <v>92</v>
      </c>
      <c r="C8723" s="3" t="s">
        <v>144</v>
      </c>
      <c r="D8723" s="3" t="s">
        <v>68</v>
      </c>
      <c r="E8723" s="3" t="s">
        <v>59</v>
      </c>
      <c r="F8723" s="3" t="s">
        <v>16120</v>
      </c>
      <c r="G8723" s="3" t="s">
        <v>11782</v>
      </c>
      <c r="H8723" s="3"/>
    </row>
    <row r="8724" ht="15.75" customHeight="1">
      <c r="A8724" s="2">
        <v>45782.0</v>
      </c>
      <c r="B8724" s="3" t="s">
        <v>92</v>
      </c>
      <c r="C8724" s="3" t="s">
        <v>144</v>
      </c>
      <c r="D8724" s="3" t="s">
        <v>38</v>
      </c>
      <c r="E8724" s="3" t="s">
        <v>20</v>
      </c>
      <c r="F8724" s="3" t="s">
        <v>16121</v>
      </c>
      <c r="G8724" s="3" t="s">
        <v>16122</v>
      </c>
      <c r="H8724" s="3"/>
    </row>
    <row r="8725" ht="15.75" customHeight="1">
      <c r="A8725" s="2">
        <v>45782.0</v>
      </c>
      <c r="B8725" s="3" t="s">
        <v>92</v>
      </c>
      <c r="C8725" s="4" t="s">
        <v>149</v>
      </c>
      <c r="D8725" s="3" t="s">
        <v>26</v>
      </c>
      <c r="E8725" s="3" t="s">
        <v>20</v>
      </c>
      <c r="F8725" s="3" t="s">
        <v>16123</v>
      </c>
      <c r="G8725" s="3" t="s">
        <v>16124</v>
      </c>
      <c r="H8725" s="3"/>
    </row>
    <row r="8726" ht="15.75" customHeight="1">
      <c r="A8726" s="2">
        <v>45782.0</v>
      </c>
      <c r="B8726" s="3" t="s">
        <v>92</v>
      </c>
      <c r="C8726" s="4" t="s">
        <v>149</v>
      </c>
      <c r="D8726" s="3" t="s">
        <v>9</v>
      </c>
      <c r="E8726" s="3" t="s">
        <v>15</v>
      </c>
      <c r="F8726" s="3" t="s">
        <v>16125</v>
      </c>
      <c r="G8726" s="3" t="s">
        <v>16126</v>
      </c>
      <c r="H8726" s="3"/>
    </row>
    <row r="8727" ht="15.75" customHeight="1">
      <c r="A8727" s="2">
        <v>45782.0</v>
      </c>
      <c r="B8727" s="3" t="s">
        <v>92</v>
      </c>
      <c r="C8727" s="3" t="s">
        <v>158</v>
      </c>
      <c r="D8727" s="3" t="s">
        <v>34</v>
      </c>
      <c r="E8727" s="3" t="s">
        <v>20</v>
      </c>
      <c r="F8727" s="3" t="s">
        <v>656</v>
      </c>
      <c r="G8727" s="3" t="s">
        <v>16127</v>
      </c>
      <c r="H8727" s="3"/>
    </row>
    <row r="8728" ht="15.75" customHeight="1">
      <c r="A8728" s="2">
        <v>45782.0</v>
      </c>
      <c r="B8728" s="3" t="s">
        <v>92</v>
      </c>
      <c r="C8728" s="3" t="s">
        <v>158</v>
      </c>
      <c r="D8728" s="3" t="s">
        <v>63</v>
      </c>
      <c r="E8728" s="3" t="s">
        <v>20</v>
      </c>
      <c r="F8728" s="3" t="s">
        <v>14295</v>
      </c>
      <c r="G8728" s="3" t="s">
        <v>8838</v>
      </c>
      <c r="H8728" s="3"/>
    </row>
    <row r="8729" ht="15.75" customHeight="1">
      <c r="A8729" s="2">
        <v>45782.0</v>
      </c>
      <c r="B8729" s="3" t="s">
        <v>7</v>
      </c>
      <c r="C8729" s="3" t="s">
        <v>131</v>
      </c>
      <c r="D8729" s="3" t="s">
        <v>68</v>
      </c>
      <c r="E8729" s="3" t="s">
        <v>20</v>
      </c>
      <c r="F8729" s="3" t="s">
        <v>16128</v>
      </c>
      <c r="G8729" s="3" t="s">
        <v>14754</v>
      </c>
      <c r="H8729" s="3"/>
    </row>
    <row r="8730" ht="15.75" customHeight="1">
      <c r="A8730" s="2">
        <v>45782.0</v>
      </c>
      <c r="B8730" s="3" t="s">
        <v>92</v>
      </c>
      <c r="C8730" s="3" t="s">
        <v>144</v>
      </c>
      <c r="D8730" s="3" t="s">
        <v>26</v>
      </c>
      <c r="E8730" s="3" t="s">
        <v>20</v>
      </c>
      <c r="F8730" s="3" t="s">
        <v>15235</v>
      </c>
      <c r="G8730" s="3" t="s">
        <v>16129</v>
      </c>
      <c r="H8730" s="3"/>
    </row>
    <row r="8731" ht="15.75" customHeight="1">
      <c r="A8731" s="2">
        <v>45783.0</v>
      </c>
      <c r="B8731" s="3" t="s">
        <v>57</v>
      </c>
      <c r="C8731" s="3" t="s">
        <v>58</v>
      </c>
      <c r="D8731" s="3" t="s">
        <v>68</v>
      </c>
      <c r="E8731" s="3" t="s">
        <v>59</v>
      </c>
      <c r="F8731" s="3" t="s">
        <v>16130</v>
      </c>
      <c r="G8731" s="3" t="s">
        <v>16131</v>
      </c>
      <c r="H8731" s="3"/>
    </row>
    <row r="8732" ht="15.75" customHeight="1">
      <c r="A8732" s="2">
        <v>45783.0</v>
      </c>
      <c r="B8732" s="3" t="s">
        <v>13</v>
      </c>
      <c r="C8732" s="3" t="s">
        <v>37</v>
      </c>
      <c r="D8732" s="3" t="s">
        <v>34</v>
      </c>
      <c r="E8732" s="3" t="s">
        <v>20</v>
      </c>
      <c r="F8732" s="3" t="s">
        <v>16132</v>
      </c>
      <c r="G8732" s="3" t="s">
        <v>16133</v>
      </c>
      <c r="H8732" s="3"/>
    </row>
    <row r="8733" ht="15.75" customHeight="1">
      <c r="A8733" s="2">
        <v>45783.0</v>
      </c>
      <c r="B8733" s="3" t="s">
        <v>13</v>
      </c>
      <c r="C8733" s="3" t="s">
        <v>169</v>
      </c>
      <c r="D8733" s="3" t="s">
        <v>9</v>
      </c>
      <c r="E8733" s="3" t="s">
        <v>20</v>
      </c>
      <c r="F8733" s="3" t="s">
        <v>14589</v>
      </c>
      <c r="G8733" s="3" t="s">
        <v>16134</v>
      </c>
      <c r="H8733" s="3"/>
    </row>
    <row r="8734" ht="15.75" customHeight="1">
      <c r="A8734" s="2">
        <v>45783.0</v>
      </c>
      <c r="B8734" s="3" t="s">
        <v>13</v>
      </c>
      <c r="C8734" s="3" t="s">
        <v>169</v>
      </c>
      <c r="D8734" s="3" t="s">
        <v>23</v>
      </c>
      <c r="E8734" s="3" t="s">
        <v>59</v>
      </c>
      <c r="F8734" s="3" t="s">
        <v>16135</v>
      </c>
      <c r="G8734" s="3" t="s">
        <v>9760</v>
      </c>
      <c r="H8734" s="3"/>
    </row>
    <row r="8735" ht="15.75" customHeight="1">
      <c r="A8735" s="2">
        <v>45783.0</v>
      </c>
      <c r="B8735" s="3" t="s">
        <v>13</v>
      </c>
      <c r="C8735" s="3" t="s">
        <v>169</v>
      </c>
      <c r="D8735" s="3" t="s">
        <v>23</v>
      </c>
      <c r="E8735" s="3" t="s">
        <v>59</v>
      </c>
      <c r="F8735" s="3" t="s">
        <v>11780</v>
      </c>
      <c r="G8735" s="3" t="s">
        <v>16136</v>
      </c>
      <c r="H8735" s="3"/>
    </row>
    <row r="8736" ht="15.75" customHeight="1">
      <c r="A8736" s="2">
        <v>45783.0</v>
      </c>
      <c r="B8736" s="3" t="s">
        <v>13</v>
      </c>
      <c r="C8736" s="3" t="s">
        <v>169</v>
      </c>
      <c r="D8736" s="3" t="s">
        <v>19</v>
      </c>
      <c r="E8736" s="3" t="s">
        <v>59</v>
      </c>
      <c r="F8736" s="3" t="s">
        <v>16137</v>
      </c>
      <c r="G8736" s="3" t="s">
        <v>16138</v>
      </c>
      <c r="H8736" s="3"/>
    </row>
    <row r="8737" ht="15.75" customHeight="1">
      <c r="A8737" s="2">
        <v>45783.0</v>
      </c>
      <c r="B8737" s="3" t="s">
        <v>13</v>
      </c>
      <c r="C8737" s="3" t="s">
        <v>169</v>
      </c>
      <c r="D8737" s="3" t="s">
        <v>19</v>
      </c>
      <c r="E8737" s="3" t="s">
        <v>59</v>
      </c>
      <c r="F8737" s="3" t="s">
        <v>16139</v>
      </c>
      <c r="G8737" s="3" t="s">
        <v>13253</v>
      </c>
      <c r="H8737" s="3"/>
    </row>
    <row r="8738" ht="15.75" customHeight="1">
      <c r="A8738" s="2">
        <v>45783.0</v>
      </c>
      <c r="B8738" s="3" t="s">
        <v>13</v>
      </c>
      <c r="C8738" s="3" t="s">
        <v>37</v>
      </c>
      <c r="D8738" s="3" t="s">
        <v>68</v>
      </c>
      <c r="E8738" s="3" t="s">
        <v>59</v>
      </c>
      <c r="F8738" s="3" t="s">
        <v>12494</v>
      </c>
      <c r="G8738" s="3" t="s">
        <v>16140</v>
      </c>
      <c r="H8738" s="3"/>
    </row>
    <row r="8739" ht="15.75" customHeight="1">
      <c r="A8739" s="2">
        <v>45783.0</v>
      </c>
      <c r="B8739" s="3" t="s">
        <v>13</v>
      </c>
      <c r="C8739" s="3" t="s">
        <v>14</v>
      </c>
      <c r="D8739" s="3" t="s">
        <v>34</v>
      </c>
      <c r="E8739" s="3" t="s">
        <v>20</v>
      </c>
      <c r="F8739" s="3" t="s">
        <v>16141</v>
      </c>
      <c r="G8739" s="3" t="s">
        <v>16142</v>
      </c>
      <c r="H8739" s="3"/>
    </row>
    <row r="8740" ht="15.75" customHeight="1">
      <c r="A8740" s="2">
        <v>45783.0</v>
      </c>
      <c r="B8740" s="3" t="s">
        <v>13</v>
      </c>
      <c r="C8740" s="3" t="s">
        <v>29</v>
      </c>
      <c r="D8740" s="3" t="s">
        <v>34</v>
      </c>
      <c r="E8740" s="3" t="s">
        <v>20</v>
      </c>
      <c r="F8740" s="3" t="s">
        <v>16143</v>
      </c>
      <c r="G8740" s="3" t="s">
        <v>16144</v>
      </c>
      <c r="H8740" s="3"/>
    </row>
    <row r="8741" ht="15.75" customHeight="1">
      <c r="A8741" s="2">
        <v>45783.0</v>
      </c>
      <c r="B8741" s="3" t="s">
        <v>13</v>
      </c>
      <c r="C8741" s="3" t="s">
        <v>29</v>
      </c>
      <c r="D8741" s="3" t="s">
        <v>34</v>
      </c>
      <c r="E8741" s="3" t="s">
        <v>20</v>
      </c>
      <c r="F8741" s="3" t="s">
        <v>16145</v>
      </c>
      <c r="G8741" s="3" t="s">
        <v>8563</v>
      </c>
      <c r="H8741" s="3"/>
    </row>
    <row r="8742" ht="15.75" customHeight="1">
      <c r="A8742" s="2">
        <v>45783.0</v>
      </c>
      <c r="B8742" s="3" t="s">
        <v>13</v>
      </c>
      <c r="C8742" s="3" t="s">
        <v>29</v>
      </c>
      <c r="D8742" s="3" t="s">
        <v>34</v>
      </c>
      <c r="E8742" s="3" t="s">
        <v>20</v>
      </c>
      <c r="F8742" s="3" t="s">
        <v>16146</v>
      </c>
      <c r="G8742" s="3" t="s">
        <v>16147</v>
      </c>
      <c r="H8742" s="3"/>
    </row>
    <row r="8743" ht="15.75" customHeight="1">
      <c r="A8743" s="2">
        <v>45783.0</v>
      </c>
      <c r="B8743" s="3" t="s">
        <v>13</v>
      </c>
      <c r="C8743" s="3" t="s">
        <v>29</v>
      </c>
      <c r="D8743" s="3" t="s">
        <v>34</v>
      </c>
      <c r="E8743" s="3" t="s">
        <v>20</v>
      </c>
      <c r="F8743" s="3" t="s">
        <v>16148</v>
      </c>
      <c r="G8743" s="3" t="s">
        <v>12945</v>
      </c>
      <c r="H8743" s="3"/>
    </row>
    <row r="8744" ht="15.75" customHeight="1">
      <c r="A8744" s="2">
        <v>45783.0</v>
      </c>
      <c r="B8744" s="3" t="s">
        <v>13</v>
      </c>
      <c r="C8744" s="3" t="s">
        <v>18</v>
      </c>
      <c r="D8744" s="3" t="s">
        <v>38</v>
      </c>
      <c r="E8744" s="3" t="s">
        <v>20</v>
      </c>
      <c r="F8744" s="3" t="s">
        <v>16149</v>
      </c>
      <c r="G8744" s="3" t="s">
        <v>16150</v>
      </c>
      <c r="H8744" s="3"/>
    </row>
    <row r="8745" ht="15.75" customHeight="1">
      <c r="A8745" s="2">
        <v>45783.0</v>
      </c>
      <c r="B8745" s="3" t="s">
        <v>13</v>
      </c>
      <c r="C8745" s="3" t="s">
        <v>14</v>
      </c>
      <c r="D8745" s="3" t="s">
        <v>38</v>
      </c>
      <c r="E8745" s="3" t="s">
        <v>59</v>
      </c>
      <c r="F8745" s="3" t="s">
        <v>16151</v>
      </c>
      <c r="G8745" s="3" t="s">
        <v>16152</v>
      </c>
      <c r="H8745" s="3"/>
    </row>
    <row r="8746" ht="15.75" customHeight="1">
      <c r="A8746" s="2">
        <v>45783.0</v>
      </c>
      <c r="B8746" s="3" t="s">
        <v>57</v>
      </c>
      <c r="C8746" s="3" t="s">
        <v>58</v>
      </c>
      <c r="D8746" s="3" t="s">
        <v>38</v>
      </c>
      <c r="E8746" s="3" t="s">
        <v>59</v>
      </c>
      <c r="F8746" s="3" t="s">
        <v>16153</v>
      </c>
      <c r="G8746" s="3" t="s">
        <v>16154</v>
      </c>
      <c r="H8746" s="3"/>
    </row>
    <row r="8747" ht="15.75" customHeight="1">
      <c r="A8747" s="2">
        <v>45783.0</v>
      </c>
      <c r="B8747" s="3" t="s">
        <v>13</v>
      </c>
      <c r="C8747" s="3" t="s">
        <v>37</v>
      </c>
      <c r="D8747" s="3" t="s">
        <v>23</v>
      </c>
      <c r="E8747" s="3" t="s">
        <v>59</v>
      </c>
      <c r="F8747" s="3" t="s">
        <v>16155</v>
      </c>
      <c r="G8747" s="3" t="s">
        <v>16156</v>
      </c>
      <c r="H8747" s="3"/>
    </row>
    <row r="8748" ht="15.75" customHeight="1">
      <c r="A8748" s="2">
        <v>45783.0</v>
      </c>
      <c r="B8748" s="3" t="s">
        <v>57</v>
      </c>
      <c r="C8748" s="3" t="s">
        <v>58</v>
      </c>
      <c r="D8748" s="3" t="s">
        <v>9</v>
      </c>
      <c r="E8748" s="3" t="s">
        <v>20</v>
      </c>
      <c r="F8748" s="3" t="s">
        <v>16157</v>
      </c>
      <c r="G8748" s="3" t="s">
        <v>16158</v>
      </c>
      <c r="H8748" s="3"/>
    </row>
    <row r="8749" ht="15.75" customHeight="1">
      <c r="A8749" s="2">
        <v>45783.0</v>
      </c>
      <c r="B8749" s="3" t="s">
        <v>57</v>
      </c>
      <c r="C8749" s="3" t="s">
        <v>80</v>
      </c>
      <c r="D8749" s="3" t="s">
        <v>23</v>
      </c>
      <c r="E8749" s="3" t="s">
        <v>59</v>
      </c>
      <c r="F8749" s="3" t="s">
        <v>16159</v>
      </c>
      <c r="G8749" s="3" t="s">
        <v>16160</v>
      </c>
      <c r="H8749" s="3"/>
    </row>
    <row r="8750" ht="15.75" customHeight="1">
      <c r="A8750" s="2">
        <v>45783.0</v>
      </c>
      <c r="B8750" s="3" t="s">
        <v>57</v>
      </c>
      <c r="C8750" s="3" t="s">
        <v>58</v>
      </c>
      <c r="D8750" s="3" t="s">
        <v>63</v>
      </c>
      <c r="E8750" s="3" t="s">
        <v>59</v>
      </c>
      <c r="F8750" s="3" t="s">
        <v>16161</v>
      </c>
      <c r="G8750" s="3" t="s">
        <v>15953</v>
      </c>
      <c r="H8750" s="3"/>
    </row>
    <row r="8751" ht="15.75" customHeight="1">
      <c r="A8751" s="2">
        <v>45783.0</v>
      </c>
      <c r="B8751" s="3" t="s">
        <v>57</v>
      </c>
      <c r="C8751" s="3" t="s">
        <v>85</v>
      </c>
      <c r="D8751" s="3" t="s">
        <v>19</v>
      </c>
      <c r="E8751" s="3" t="s">
        <v>59</v>
      </c>
      <c r="F8751" s="3" t="s">
        <v>16162</v>
      </c>
      <c r="G8751" s="3" t="s">
        <v>16163</v>
      </c>
      <c r="H8751" s="3"/>
    </row>
    <row r="8752" ht="15.75" customHeight="1">
      <c r="A8752" s="2">
        <v>45783.0</v>
      </c>
      <c r="B8752" s="3" t="s">
        <v>57</v>
      </c>
      <c r="C8752" s="3" t="s">
        <v>85</v>
      </c>
      <c r="D8752" s="3" t="s">
        <v>9</v>
      </c>
      <c r="E8752" s="3" t="s">
        <v>20</v>
      </c>
      <c r="F8752" s="3" t="s">
        <v>4835</v>
      </c>
      <c r="G8752" s="3" t="s">
        <v>16164</v>
      </c>
      <c r="H8752" s="3"/>
    </row>
    <row r="8753" ht="15.75" customHeight="1">
      <c r="A8753" s="2">
        <v>45783.0</v>
      </c>
      <c r="B8753" s="3" t="s">
        <v>57</v>
      </c>
      <c r="C8753" s="3" t="s">
        <v>85</v>
      </c>
      <c r="D8753" s="3" t="s">
        <v>19</v>
      </c>
      <c r="E8753" s="3" t="s">
        <v>59</v>
      </c>
      <c r="F8753" s="3" t="s">
        <v>12387</v>
      </c>
      <c r="G8753" s="3" t="s">
        <v>10786</v>
      </c>
      <c r="H8753" s="3"/>
    </row>
    <row r="8754" ht="15.75" customHeight="1">
      <c r="A8754" s="2">
        <v>45783.0</v>
      </c>
      <c r="B8754" s="3" t="s">
        <v>57</v>
      </c>
      <c r="C8754" s="3" t="s">
        <v>85</v>
      </c>
      <c r="D8754" s="3" t="s">
        <v>68</v>
      </c>
      <c r="E8754" s="3" t="s">
        <v>59</v>
      </c>
      <c r="F8754" s="3" t="s">
        <v>1497</v>
      </c>
      <c r="G8754" s="3" t="s">
        <v>16165</v>
      </c>
      <c r="H8754" s="3"/>
    </row>
    <row r="8755" ht="15.75" customHeight="1">
      <c r="A8755" s="2">
        <v>45783.0</v>
      </c>
      <c r="B8755" s="3" t="s">
        <v>13</v>
      </c>
      <c r="C8755" s="3" t="s">
        <v>14</v>
      </c>
      <c r="D8755" s="3" t="s">
        <v>34</v>
      </c>
      <c r="E8755" s="3" t="s">
        <v>20</v>
      </c>
      <c r="F8755" s="3" t="s">
        <v>16166</v>
      </c>
      <c r="G8755" s="3" t="s">
        <v>16167</v>
      </c>
      <c r="H8755" s="3"/>
    </row>
    <row r="8756" ht="15.75" customHeight="1">
      <c r="A8756" s="2">
        <v>45783.0</v>
      </c>
      <c r="B8756" s="3" t="s">
        <v>57</v>
      </c>
      <c r="C8756" s="3" t="s">
        <v>80</v>
      </c>
      <c r="D8756" s="3" t="s">
        <v>9</v>
      </c>
      <c r="E8756" s="3" t="s">
        <v>20</v>
      </c>
      <c r="F8756" s="3" t="s">
        <v>16168</v>
      </c>
      <c r="G8756" s="3" t="s">
        <v>16169</v>
      </c>
      <c r="H8756" s="3"/>
    </row>
    <row r="8757" ht="15.75" customHeight="1">
      <c r="A8757" s="2">
        <v>45783.0</v>
      </c>
      <c r="B8757" s="3" t="s">
        <v>57</v>
      </c>
      <c r="C8757" s="3" t="s">
        <v>80</v>
      </c>
      <c r="D8757" s="3" t="s">
        <v>34</v>
      </c>
      <c r="E8757" s="3" t="s">
        <v>20</v>
      </c>
      <c r="F8757" s="3" t="s">
        <v>14584</v>
      </c>
      <c r="G8757" s="3" t="s">
        <v>16170</v>
      </c>
      <c r="H8757" s="3"/>
    </row>
    <row r="8758" ht="15.75" customHeight="1">
      <c r="A8758" s="2">
        <v>45783.0</v>
      </c>
      <c r="B8758" s="3" t="s">
        <v>57</v>
      </c>
      <c r="C8758" s="3" t="s">
        <v>58</v>
      </c>
      <c r="D8758" s="3" t="s">
        <v>63</v>
      </c>
      <c r="E8758" s="3" t="s">
        <v>59</v>
      </c>
      <c r="F8758" s="3" t="s">
        <v>16171</v>
      </c>
      <c r="G8758" s="3" t="s">
        <v>16172</v>
      </c>
      <c r="H8758" s="3"/>
    </row>
    <row r="8759" ht="15.75" customHeight="1">
      <c r="A8759" s="2">
        <v>45783.0</v>
      </c>
      <c r="B8759" s="3" t="s">
        <v>57</v>
      </c>
      <c r="C8759" s="3" t="s">
        <v>80</v>
      </c>
      <c r="D8759" s="3" t="s">
        <v>34</v>
      </c>
      <c r="E8759" s="3" t="s">
        <v>59</v>
      </c>
      <c r="F8759" s="3" t="s">
        <v>16173</v>
      </c>
      <c r="G8759" s="3" t="s">
        <v>11507</v>
      </c>
      <c r="H8759" s="3"/>
    </row>
    <row r="8760" ht="15.75" customHeight="1">
      <c r="A8760" s="2">
        <v>45783.0</v>
      </c>
      <c r="B8760" s="3" t="s">
        <v>57</v>
      </c>
      <c r="C8760" s="3" t="s">
        <v>71</v>
      </c>
      <c r="D8760" s="3" t="s">
        <v>19</v>
      </c>
      <c r="E8760" s="3" t="s">
        <v>59</v>
      </c>
      <c r="F8760" s="3" t="s">
        <v>16174</v>
      </c>
      <c r="G8760" s="3" t="s">
        <v>16175</v>
      </c>
      <c r="H8760" s="3"/>
    </row>
    <row r="8761" ht="15.75" customHeight="1">
      <c r="A8761" s="2">
        <v>45783.0</v>
      </c>
      <c r="B8761" s="3" t="s">
        <v>57</v>
      </c>
      <c r="C8761" s="3" t="s">
        <v>71</v>
      </c>
      <c r="D8761" s="3" t="s">
        <v>26</v>
      </c>
      <c r="E8761" s="3" t="s">
        <v>59</v>
      </c>
      <c r="F8761" s="3" t="s">
        <v>16176</v>
      </c>
      <c r="G8761" s="3" t="s">
        <v>16177</v>
      </c>
      <c r="H8761" s="3"/>
    </row>
    <row r="8762" ht="15.75" customHeight="1">
      <c r="A8762" s="2">
        <v>45783.0</v>
      </c>
      <c r="B8762" s="3" t="s">
        <v>57</v>
      </c>
      <c r="C8762" s="3" t="s">
        <v>71</v>
      </c>
      <c r="D8762" s="3" t="s">
        <v>26</v>
      </c>
      <c r="E8762" s="3" t="s">
        <v>59</v>
      </c>
      <c r="F8762" s="3" t="s">
        <v>16178</v>
      </c>
      <c r="G8762" s="3" t="s">
        <v>16179</v>
      </c>
      <c r="H8762" s="3"/>
    </row>
    <row r="8763" ht="15.75" customHeight="1">
      <c r="A8763" s="2">
        <v>45783.0</v>
      </c>
      <c r="B8763" s="3" t="s">
        <v>57</v>
      </c>
      <c r="C8763" s="4" t="s">
        <v>62</v>
      </c>
      <c r="D8763" s="3" t="s">
        <v>26</v>
      </c>
      <c r="E8763" s="3" t="s">
        <v>59</v>
      </c>
      <c r="F8763" s="3" t="s">
        <v>16180</v>
      </c>
      <c r="G8763" s="3" t="s">
        <v>16181</v>
      </c>
      <c r="H8763" s="3"/>
    </row>
    <row r="8764" ht="15.75" customHeight="1">
      <c r="A8764" s="2">
        <v>45783.0</v>
      </c>
      <c r="B8764" s="3" t="s">
        <v>57</v>
      </c>
      <c r="C8764" s="4" t="s">
        <v>62</v>
      </c>
      <c r="D8764" s="3" t="s">
        <v>34</v>
      </c>
      <c r="E8764" s="3" t="s">
        <v>59</v>
      </c>
      <c r="F8764" s="3" t="s">
        <v>16182</v>
      </c>
      <c r="G8764" s="3" t="s">
        <v>16183</v>
      </c>
      <c r="H8764" s="3"/>
    </row>
    <row r="8765" ht="15.75" customHeight="1">
      <c r="A8765" s="2">
        <v>45783.0</v>
      </c>
      <c r="B8765" s="3" t="s">
        <v>57</v>
      </c>
      <c r="C8765" s="4" t="s">
        <v>62</v>
      </c>
      <c r="D8765" s="3" t="s">
        <v>63</v>
      </c>
      <c r="E8765" s="3" t="s">
        <v>59</v>
      </c>
      <c r="F8765" s="3" t="s">
        <v>16184</v>
      </c>
      <c r="G8765" s="3" t="s">
        <v>16185</v>
      </c>
      <c r="H8765" s="3"/>
    </row>
    <row r="8766" ht="15.75" customHeight="1">
      <c r="A8766" s="2">
        <v>45783.0</v>
      </c>
      <c r="B8766" s="3" t="s">
        <v>57</v>
      </c>
      <c r="C8766" s="4" t="s">
        <v>62</v>
      </c>
      <c r="D8766" s="3" t="s">
        <v>9</v>
      </c>
      <c r="E8766" s="3" t="s">
        <v>20</v>
      </c>
      <c r="F8766" s="3" t="s">
        <v>16186</v>
      </c>
      <c r="G8766" s="3" t="s">
        <v>11643</v>
      </c>
      <c r="H8766" s="3"/>
    </row>
    <row r="8767" ht="15.75" customHeight="1">
      <c r="A8767" s="2">
        <v>45783.0</v>
      </c>
      <c r="B8767" s="3" t="s">
        <v>57</v>
      </c>
      <c r="C8767" s="3" t="s">
        <v>80</v>
      </c>
      <c r="D8767" s="3" t="s">
        <v>23</v>
      </c>
      <c r="E8767" s="3" t="s">
        <v>59</v>
      </c>
      <c r="F8767" s="3" t="s">
        <v>16187</v>
      </c>
      <c r="G8767" s="3" t="s">
        <v>16188</v>
      </c>
      <c r="H8767" s="3"/>
    </row>
    <row r="8768" ht="15.75" customHeight="1">
      <c r="A8768" s="2">
        <v>45783.0</v>
      </c>
      <c r="B8768" s="3" t="s">
        <v>92</v>
      </c>
      <c r="C8768" s="3" t="s">
        <v>93</v>
      </c>
      <c r="D8768" s="3" t="s">
        <v>23</v>
      </c>
      <c r="E8768" s="3" t="s">
        <v>20</v>
      </c>
      <c r="F8768" s="3" t="s">
        <v>6902</v>
      </c>
      <c r="G8768" s="3" t="s">
        <v>16189</v>
      </c>
      <c r="H8768" s="3"/>
    </row>
    <row r="8769" ht="15.75" customHeight="1">
      <c r="A8769" s="2">
        <v>45783.0</v>
      </c>
      <c r="B8769" s="3" t="s">
        <v>13</v>
      </c>
      <c r="C8769" s="3" t="s">
        <v>18</v>
      </c>
      <c r="D8769" s="3" t="s">
        <v>9</v>
      </c>
      <c r="E8769" s="3" t="s">
        <v>20</v>
      </c>
      <c r="F8769" s="3" t="s">
        <v>16190</v>
      </c>
      <c r="G8769" s="3" t="s">
        <v>16191</v>
      </c>
      <c r="H8769" s="3"/>
    </row>
    <row r="8770" ht="15.75" customHeight="1">
      <c r="A8770" s="2">
        <v>45783.0</v>
      </c>
      <c r="B8770" s="3" t="s">
        <v>92</v>
      </c>
      <c r="C8770" s="3" t="s">
        <v>93</v>
      </c>
      <c r="D8770" s="3" t="s">
        <v>26</v>
      </c>
      <c r="E8770" s="3" t="s">
        <v>20</v>
      </c>
      <c r="F8770" s="3" t="s">
        <v>16192</v>
      </c>
      <c r="G8770" s="3" t="s">
        <v>16193</v>
      </c>
      <c r="H8770" s="3"/>
    </row>
    <row r="8771" ht="15.75" customHeight="1">
      <c r="A8771" s="2">
        <v>45783.0</v>
      </c>
      <c r="B8771" s="3" t="s">
        <v>7</v>
      </c>
      <c r="C8771" s="3" t="s">
        <v>131</v>
      </c>
      <c r="D8771" s="3" t="s">
        <v>23</v>
      </c>
      <c r="E8771" s="3" t="s">
        <v>20</v>
      </c>
      <c r="F8771" s="3" t="s">
        <v>16194</v>
      </c>
      <c r="G8771" s="3" t="s">
        <v>1088</v>
      </c>
      <c r="H8771" s="3"/>
    </row>
    <row r="8772" ht="15.75" customHeight="1">
      <c r="A8772" s="2">
        <v>45783.0</v>
      </c>
      <c r="B8772" s="3" t="s">
        <v>7</v>
      </c>
      <c r="C8772" s="3" t="s">
        <v>131</v>
      </c>
      <c r="D8772" s="3" t="s">
        <v>23</v>
      </c>
      <c r="E8772" s="3" t="s">
        <v>20</v>
      </c>
      <c r="F8772" s="3" t="s">
        <v>16195</v>
      </c>
      <c r="G8772" s="3" t="s">
        <v>16196</v>
      </c>
      <c r="H8772" s="3"/>
    </row>
    <row r="8773" ht="15.75" customHeight="1">
      <c r="A8773" s="2">
        <v>45783.0</v>
      </c>
      <c r="B8773" s="3" t="s">
        <v>7</v>
      </c>
      <c r="C8773" s="3" t="s">
        <v>131</v>
      </c>
      <c r="D8773" s="3" t="s">
        <v>34</v>
      </c>
      <c r="E8773" s="3" t="s">
        <v>101</v>
      </c>
      <c r="F8773" s="3" t="s">
        <v>16197</v>
      </c>
      <c r="G8773" s="3" t="s">
        <v>16198</v>
      </c>
      <c r="H8773" s="3"/>
    </row>
    <row r="8774" ht="15.75" customHeight="1">
      <c r="A8774" s="2">
        <v>45783.0</v>
      </c>
      <c r="B8774" s="3" t="s">
        <v>7</v>
      </c>
      <c r="C8774" s="3" t="s">
        <v>126</v>
      </c>
      <c r="D8774" s="3" t="s">
        <v>68</v>
      </c>
      <c r="E8774" s="3" t="s">
        <v>20</v>
      </c>
      <c r="F8774" s="3" t="s">
        <v>16199</v>
      </c>
      <c r="G8774" s="3" t="s">
        <v>16200</v>
      </c>
      <c r="H8774" s="3"/>
    </row>
    <row r="8775" ht="15.75" customHeight="1">
      <c r="A8775" s="2">
        <v>45783.0</v>
      </c>
      <c r="B8775" s="3" t="s">
        <v>7</v>
      </c>
      <c r="C8775" s="3" t="s">
        <v>126</v>
      </c>
      <c r="D8775" s="3" t="s">
        <v>19</v>
      </c>
      <c r="E8775" s="3" t="s">
        <v>20</v>
      </c>
      <c r="F8775" s="3" t="s">
        <v>16201</v>
      </c>
      <c r="G8775" s="3" t="s">
        <v>16202</v>
      </c>
      <c r="H8775" s="3"/>
    </row>
    <row r="8776" ht="15.75" customHeight="1">
      <c r="A8776" s="2">
        <v>45783.0</v>
      </c>
      <c r="B8776" s="3" t="s">
        <v>7</v>
      </c>
      <c r="C8776" s="3" t="s">
        <v>126</v>
      </c>
      <c r="D8776" s="3" t="s">
        <v>9</v>
      </c>
      <c r="E8776" s="3" t="s">
        <v>15</v>
      </c>
      <c r="F8776" s="3" t="s">
        <v>16203</v>
      </c>
      <c r="G8776" s="3" t="s">
        <v>16204</v>
      </c>
      <c r="H8776" s="3"/>
    </row>
    <row r="8777" ht="15.75" customHeight="1">
      <c r="A8777" s="2">
        <v>45783.0</v>
      </c>
      <c r="B8777" s="3" t="s">
        <v>7</v>
      </c>
      <c r="C8777" s="3" t="s">
        <v>118</v>
      </c>
      <c r="D8777" s="3" t="s">
        <v>23</v>
      </c>
      <c r="E8777" s="3" t="s">
        <v>20</v>
      </c>
      <c r="F8777" s="3" t="s">
        <v>12582</v>
      </c>
      <c r="G8777" s="3" t="s">
        <v>16205</v>
      </c>
      <c r="H8777" s="3"/>
    </row>
    <row r="8778" ht="15.75" customHeight="1">
      <c r="A8778" s="2">
        <v>45783.0</v>
      </c>
      <c r="B8778" s="3" t="s">
        <v>7</v>
      </c>
      <c r="C8778" s="3" t="s">
        <v>131</v>
      </c>
      <c r="D8778" s="3" t="s">
        <v>68</v>
      </c>
      <c r="E8778" s="3" t="s">
        <v>20</v>
      </c>
      <c r="F8778" s="3" t="s">
        <v>16206</v>
      </c>
      <c r="G8778" s="3" t="s">
        <v>5305</v>
      </c>
      <c r="H8778" s="3"/>
    </row>
    <row r="8779" ht="15.75" customHeight="1">
      <c r="A8779" s="2">
        <v>45783.0</v>
      </c>
      <c r="B8779" s="3" t="s">
        <v>7</v>
      </c>
      <c r="C8779" s="3" t="s">
        <v>118</v>
      </c>
      <c r="D8779" s="3" t="s">
        <v>23</v>
      </c>
      <c r="E8779" s="3" t="s">
        <v>20</v>
      </c>
      <c r="F8779" s="3" t="s">
        <v>16207</v>
      </c>
      <c r="G8779" s="3" t="s">
        <v>15125</v>
      </c>
      <c r="H8779" s="3"/>
    </row>
    <row r="8780" ht="15.75" customHeight="1">
      <c r="A8780" s="2">
        <v>45783.0</v>
      </c>
      <c r="B8780" s="3" t="s">
        <v>7</v>
      </c>
      <c r="C8780" s="3" t="s">
        <v>118</v>
      </c>
      <c r="D8780" s="3" t="s">
        <v>38</v>
      </c>
      <c r="E8780" s="3" t="s">
        <v>20</v>
      </c>
      <c r="F8780" s="3" t="s">
        <v>16208</v>
      </c>
      <c r="G8780" s="3" t="s">
        <v>16209</v>
      </c>
      <c r="H8780" s="3"/>
    </row>
    <row r="8781" ht="15.75" customHeight="1">
      <c r="A8781" s="2">
        <v>45783.0</v>
      </c>
      <c r="B8781" s="3" t="s">
        <v>7</v>
      </c>
      <c r="C8781" s="3" t="s">
        <v>106</v>
      </c>
      <c r="D8781" s="3" t="s">
        <v>26</v>
      </c>
      <c r="E8781" s="3" t="s">
        <v>109</v>
      </c>
      <c r="F8781" s="3" t="s">
        <v>16210</v>
      </c>
      <c r="G8781" s="3" t="s">
        <v>16211</v>
      </c>
      <c r="H8781" s="3"/>
    </row>
    <row r="8782" ht="15.75" customHeight="1">
      <c r="A8782" s="2">
        <v>45783.0</v>
      </c>
      <c r="B8782" s="3" t="s">
        <v>7</v>
      </c>
      <c r="C8782" s="3" t="s">
        <v>106</v>
      </c>
      <c r="D8782" s="3" t="s">
        <v>34</v>
      </c>
      <c r="E8782" s="3" t="s">
        <v>101</v>
      </c>
      <c r="F8782" s="3" t="s">
        <v>16212</v>
      </c>
      <c r="G8782" s="3" t="s">
        <v>16213</v>
      </c>
      <c r="H8782" s="3"/>
    </row>
    <row r="8783" ht="15.75" customHeight="1">
      <c r="A8783" s="2">
        <v>45783.0</v>
      </c>
      <c r="B8783" s="3" t="s">
        <v>7</v>
      </c>
      <c r="C8783" s="3" t="s">
        <v>106</v>
      </c>
      <c r="D8783" s="3" t="s">
        <v>38</v>
      </c>
      <c r="E8783" s="3" t="s">
        <v>15</v>
      </c>
      <c r="F8783" s="3" t="s">
        <v>16214</v>
      </c>
      <c r="G8783" s="3" t="s">
        <v>16215</v>
      </c>
      <c r="H8783" s="3"/>
    </row>
    <row r="8784" ht="15.75" customHeight="1">
      <c r="A8784" s="2">
        <v>45783.0</v>
      </c>
      <c r="B8784" s="3" t="s">
        <v>7</v>
      </c>
      <c r="C8784" s="3" t="s">
        <v>8</v>
      </c>
      <c r="D8784" s="3" t="s">
        <v>23</v>
      </c>
      <c r="E8784" s="3" t="s">
        <v>20</v>
      </c>
      <c r="F8784" s="3" t="s">
        <v>16216</v>
      </c>
      <c r="G8784" s="3" t="s">
        <v>1033</v>
      </c>
      <c r="H8784" s="3"/>
    </row>
    <row r="8785" ht="15.75" customHeight="1">
      <c r="A8785" s="2">
        <v>45783.0</v>
      </c>
      <c r="B8785" s="3" t="s">
        <v>7</v>
      </c>
      <c r="C8785" s="3" t="s">
        <v>8</v>
      </c>
      <c r="D8785" s="3" t="s">
        <v>68</v>
      </c>
      <c r="E8785" s="3" t="s">
        <v>20</v>
      </c>
      <c r="F8785" s="3" t="s">
        <v>16217</v>
      </c>
      <c r="G8785" s="3" t="s">
        <v>16218</v>
      </c>
      <c r="H8785" s="3"/>
    </row>
    <row r="8786" ht="15.75" customHeight="1">
      <c r="A8786" s="2">
        <v>45783.0</v>
      </c>
      <c r="B8786" s="3" t="s">
        <v>92</v>
      </c>
      <c r="C8786" s="3" t="s">
        <v>93</v>
      </c>
      <c r="D8786" s="3" t="s">
        <v>23</v>
      </c>
      <c r="E8786" s="3" t="s">
        <v>59</v>
      </c>
      <c r="F8786" s="3" t="s">
        <v>16219</v>
      </c>
      <c r="G8786" s="3" t="s">
        <v>16220</v>
      </c>
      <c r="H8786" s="3"/>
    </row>
    <row r="8787" ht="15.75" customHeight="1">
      <c r="A8787" s="2">
        <v>45783.0</v>
      </c>
      <c r="B8787" s="3" t="s">
        <v>7</v>
      </c>
      <c r="C8787" s="3" t="s">
        <v>118</v>
      </c>
      <c r="D8787" s="3" t="s">
        <v>34</v>
      </c>
      <c r="E8787" s="3" t="s">
        <v>101</v>
      </c>
      <c r="F8787" s="3" t="s">
        <v>16221</v>
      </c>
      <c r="G8787" s="3" t="s">
        <v>14018</v>
      </c>
      <c r="H8787" s="3"/>
    </row>
    <row r="8788" ht="15.75" customHeight="1">
      <c r="A8788" s="2">
        <v>45783.0</v>
      </c>
      <c r="B8788" s="3" t="s">
        <v>7</v>
      </c>
      <c r="C8788" s="3" t="s">
        <v>131</v>
      </c>
      <c r="D8788" s="3" t="s">
        <v>23</v>
      </c>
      <c r="E8788" s="3" t="s">
        <v>20</v>
      </c>
      <c r="F8788" s="3" t="s">
        <v>16222</v>
      </c>
      <c r="G8788" s="3" t="s">
        <v>16223</v>
      </c>
      <c r="H8788" s="3"/>
    </row>
    <row r="8789" ht="15.75" customHeight="1">
      <c r="A8789" s="2">
        <v>45783.0</v>
      </c>
      <c r="B8789" s="3" t="s">
        <v>7</v>
      </c>
      <c r="C8789" s="3" t="s">
        <v>8</v>
      </c>
      <c r="D8789" s="3" t="s">
        <v>9</v>
      </c>
      <c r="E8789" s="3" t="s">
        <v>15</v>
      </c>
      <c r="F8789" s="3" t="s">
        <v>16224</v>
      </c>
      <c r="G8789" s="3" t="s">
        <v>16225</v>
      </c>
      <c r="H8789" s="3"/>
    </row>
    <row r="8790" ht="15.75" customHeight="1">
      <c r="A8790" s="2">
        <v>45783.0</v>
      </c>
      <c r="B8790" s="3" t="s">
        <v>92</v>
      </c>
      <c r="C8790" s="3" t="s">
        <v>158</v>
      </c>
      <c r="D8790" s="3" t="s">
        <v>23</v>
      </c>
      <c r="E8790" s="3" t="s">
        <v>20</v>
      </c>
      <c r="F8790" s="3" t="s">
        <v>16226</v>
      </c>
      <c r="G8790" s="3" t="s">
        <v>16227</v>
      </c>
      <c r="H8790" s="3"/>
    </row>
    <row r="8791" ht="15.75" customHeight="1">
      <c r="A8791" s="2">
        <v>45783.0</v>
      </c>
      <c r="B8791" s="3" t="s">
        <v>92</v>
      </c>
      <c r="C8791" s="3" t="s">
        <v>158</v>
      </c>
      <c r="D8791" s="3" t="s">
        <v>38</v>
      </c>
      <c r="E8791" s="3" t="s">
        <v>20</v>
      </c>
      <c r="F8791" s="3" t="s">
        <v>657</v>
      </c>
      <c r="G8791" s="3" t="s">
        <v>16228</v>
      </c>
      <c r="H8791" s="3"/>
    </row>
    <row r="8792" ht="15.75" customHeight="1">
      <c r="A8792" s="2">
        <v>45783.0</v>
      </c>
      <c r="B8792" s="3" t="s">
        <v>92</v>
      </c>
      <c r="C8792" s="3" t="s">
        <v>93</v>
      </c>
      <c r="D8792" s="3" t="s">
        <v>63</v>
      </c>
      <c r="E8792" s="3" t="s">
        <v>59</v>
      </c>
      <c r="F8792" s="3" t="s">
        <v>16229</v>
      </c>
      <c r="G8792" s="3" t="s">
        <v>16230</v>
      </c>
      <c r="H8792" s="3"/>
    </row>
    <row r="8793" ht="15.75" customHeight="1">
      <c r="A8793" s="2">
        <v>45783.0</v>
      </c>
      <c r="B8793" s="3" t="s">
        <v>92</v>
      </c>
      <c r="C8793" s="3" t="s">
        <v>98</v>
      </c>
      <c r="D8793" s="3" t="s">
        <v>34</v>
      </c>
      <c r="E8793" s="3" t="s">
        <v>20</v>
      </c>
      <c r="F8793" s="3" t="s">
        <v>16231</v>
      </c>
      <c r="G8793" s="3" t="s">
        <v>7787</v>
      </c>
      <c r="H8793" s="3"/>
    </row>
    <row r="8794" ht="15.75" customHeight="1">
      <c r="A8794" s="2">
        <v>45783.0</v>
      </c>
      <c r="B8794" s="3" t="s">
        <v>92</v>
      </c>
      <c r="C8794" s="3" t="s">
        <v>98</v>
      </c>
      <c r="D8794" s="3" t="s">
        <v>9</v>
      </c>
      <c r="E8794" s="3" t="s">
        <v>15</v>
      </c>
      <c r="F8794" s="3" t="s">
        <v>16232</v>
      </c>
      <c r="G8794" s="3" t="s">
        <v>16233</v>
      </c>
      <c r="H8794" s="3"/>
    </row>
    <row r="8795" ht="15.75" customHeight="1">
      <c r="A8795" s="2">
        <v>45783.0</v>
      </c>
      <c r="B8795" s="3" t="s">
        <v>92</v>
      </c>
      <c r="C8795" s="3" t="s">
        <v>98</v>
      </c>
      <c r="D8795" s="3" t="s">
        <v>38</v>
      </c>
      <c r="E8795" s="3" t="s">
        <v>20</v>
      </c>
      <c r="F8795" s="3" t="s">
        <v>16234</v>
      </c>
      <c r="G8795" s="3" t="s">
        <v>16235</v>
      </c>
      <c r="H8795" s="3"/>
    </row>
    <row r="8796" ht="15.75" customHeight="1">
      <c r="A8796" s="2">
        <v>45783.0</v>
      </c>
      <c r="B8796" s="3" t="s">
        <v>92</v>
      </c>
      <c r="C8796" s="3" t="s">
        <v>144</v>
      </c>
      <c r="D8796" s="3" t="s">
        <v>9</v>
      </c>
      <c r="E8796" s="3" t="s">
        <v>20</v>
      </c>
      <c r="F8796" s="3" t="s">
        <v>10202</v>
      </c>
      <c r="G8796" s="3" t="s">
        <v>16236</v>
      </c>
      <c r="H8796" s="3"/>
    </row>
    <row r="8797" ht="15.75" customHeight="1">
      <c r="A8797" s="2">
        <v>45783.0</v>
      </c>
      <c r="B8797" s="3" t="s">
        <v>92</v>
      </c>
      <c r="C8797" s="3" t="s">
        <v>144</v>
      </c>
      <c r="D8797" s="3" t="s">
        <v>63</v>
      </c>
      <c r="E8797" s="3" t="s">
        <v>59</v>
      </c>
      <c r="F8797" s="3" t="s">
        <v>16237</v>
      </c>
      <c r="G8797" s="3" t="s">
        <v>16238</v>
      </c>
      <c r="H8797" s="3"/>
    </row>
    <row r="8798" ht="15.75" customHeight="1">
      <c r="A8798" s="2">
        <v>45783.0</v>
      </c>
      <c r="B8798" s="3" t="s">
        <v>92</v>
      </c>
      <c r="C8798" s="3" t="s">
        <v>144</v>
      </c>
      <c r="D8798" s="3" t="s">
        <v>9</v>
      </c>
      <c r="E8798" s="3" t="s">
        <v>15</v>
      </c>
      <c r="F8798" s="3" t="s">
        <v>16239</v>
      </c>
      <c r="G8798" s="3" t="s">
        <v>16240</v>
      </c>
      <c r="H8798" s="3"/>
    </row>
    <row r="8799" ht="15.75" customHeight="1">
      <c r="A8799" s="2">
        <v>45783.0</v>
      </c>
      <c r="B8799" s="3" t="s">
        <v>92</v>
      </c>
      <c r="C8799" s="3" t="s">
        <v>93</v>
      </c>
      <c r="D8799" s="3" t="s">
        <v>9</v>
      </c>
      <c r="E8799" s="3" t="s">
        <v>15</v>
      </c>
      <c r="F8799" s="3" t="s">
        <v>16241</v>
      </c>
      <c r="G8799" s="3" t="s">
        <v>827</v>
      </c>
      <c r="H8799" s="3"/>
    </row>
    <row r="8800" ht="15.75" customHeight="1">
      <c r="A8800" s="2">
        <v>45783.0</v>
      </c>
      <c r="B8800" s="3" t="s">
        <v>92</v>
      </c>
      <c r="C8800" s="4" t="s">
        <v>149</v>
      </c>
      <c r="D8800" s="3" t="s">
        <v>23</v>
      </c>
      <c r="E8800" s="3" t="s">
        <v>59</v>
      </c>
      <c r="F8800" s="3" t="s">
        <v>16242</v>
      </c>
      <c r="G8800" s="3" t="s">
        <v>16243</v>
      </c>
      <c r="H8800" s="3"/>
    </row>
    <row r="8801" ht="15.75" customHeight="1">
      <c r="A8801" s="2">
        <v>45783.0</v>
      </c>
      <c r="B8801" s="3" t="s">
        <v>92</v>
      </c>
      <c r="C8801" s="4" t="s">
        <v>149</v>
      </c>
      <c r="D8801" s="3" t="s">
        <v>26</v>
      </c>
      <c r="E8801" s="3" t="s">
        <v>20</v>
      </c>
      <c r="F8801" s="3" t="s">
        <v>16244</v>
      </c>
      <c r="G8801" s="3" t="s">
        <v>11708</v>
      </c>
      <c r="H8801" s="3"/>
    </row>
    <row r="8802" ht="15.75" customHeight="1">
      <c r="A8802" s="2">
        <v>45783.0</v>
      </c>
      <c r="B8802" s="3" t="s">
        <v>92</v>
      </c>
      <c r="C8802" s="4" t="s">
        <v>149</v>
      </c>
      <c r="D8802" s="3" t="s">
        <v>23</v>
      </c>
      <c r="E8802" s="3" t="s">
        <v>59</v>
      </c>
      <c r="F8802" s="3" t="s">
        <v>15589</v>
      </c>
      <c r="G8802" s="3" t="s">
        <v>15935</v>
      </c>
      <c r="H8802" s="3"/>
    </row>
    <row r="8803" ht="15.75" customHeight="1">
      <c r="A8803" s="2">
        <v>45783.0</v>
      </c>
      <c r="B8803" s="3" t="s">
        <v>92</v>
      </c>
      <c r="C8803" s="4" t="s">
        <v>149</v>
      </c>
      <c r="D8803" s="3" t="s">
        <v>38</v>
      </c>
      <c r="E8803" s="3" t="s">
        <v>20</v>
      </c>
      <c r="F8803" s="3" t="s">
        <v>16245</v>
      </c>
      <c r="G8803" s="3" t="s">
        <v>16246</v>
      </c>
      <c r="H8803" s="3"/>
    </row>
    <row r="8804" ht="15.75" customHeight="1">
      <c r="A8804" s="2">
        <v>45783.0</v>
      </c>
      <c r="B8804" s="3" t="s">
        <v>92</v>
      </c>
      <c r="C8804" s="4" t="s">
        <v>149</v>
      </c>
      <c r="D8804" s="3" t="s">
        <v>19</v>
      </c>
      <c r="E8804" s="3" t="s">
        <v>20</v>
      </c>
      <c r="F8804" s="3" t="s">
        <v>16247</v>
      </c>
      <c r="G8804" s="3" t="s">
        <v>16248</v>
      </c>
      <c r="H8804" s="3"/>
    </row>
    <row r="8805" ht="15.75" customHeight="1">
      <c r="A8805" s="2">
        <v>45783.0</v>
      </c>
      <c r="B8805" s="3" t="s">
        <v>92</v>
      </c>
      <c r="C8805" s="3" t="s">
        <v>158</v>
      </c>
      <c r="D8805" s="3" t="s">
        <v>34</v>
      </c>
      <c r="E8805" s="3" t="s">
        <v>20</v>
      </c>
      <c r="F8805" s="3" t="s">
        <v>11749</v>
      </c>
      <c r="G8805" s="3" t="s">
        <v>16249</v>
      </c>
      <c r="H8805" s="3"/>
    </row>
    <row r="8806" ht="15.75" customHeight="1">
      <c r="A8806" s="2">
        <v>45783.0</v>
      </c>
      <c r="B8806" s="3" t="s">
        <v>92</v>
      </c>
      <c r="C8806" s="3" t="s">
        <v>158</v>
      </c>
      <c r="D8806" s="3" t="s">
        <v>34</v>
      </c>
      <c r="E8806" s="3" t="s">
        <v>15</v>
      </c>
      <c r="F8806" s="3" t="s">
        <v>16250</v>
      </c>
      <c r="G8806" s="3" t="s">
        <v>11400</v>
      </c>
      <c r="H8806" s="3"/>
    </row>
    <row r="8807" ht="15.75" customHeight="1">
      <c r="A8807" s="2">
        <v>45783.0</v>
      </c>
      <c r="B8807" s="3" t="s">
        <v>92</v>
      </c>
      <c r="C8807" s="3" t="s">
        <v>144</v>
      </c>
      <c r="D8807" s="3" t="s">
        <v>9</v>
      </c>
      <c r="E8807" s="3" t="s">
        <v>15</v>
      </c>
      <c r="F8807" s="3" t="s">
        <v>6130</v>
      </c>
      <c r="G8807" s="3" t="s">
        <v>16251</v>
      </c>
      <c r="H8807" s="3"/>
    </row>
    <row r="8808" ht="15.75" customHeight="1">
      <c r="A8808" s="2">
        <v>45784.0</v>
      </c>
      <c r="B8808" s="3" t="s">
        <v>13</v>
      </c>
      <c r="C8808" s="3" t="s">
        <v>169</v>
      </c>
      <c r="D8808" s="3" t="s">
        <v>26</v>
      </c>
      <c r="E8808" s="3" t="s">
        <v>20</v>
      </c>
      <c r="F8808" s="3" t="s">
        <v>16252</v>
      </c>
      <c r="G8808" s="3" t="s">
        <v>16253</v>
      </c>
      <c r="H8808" s="3"/>
    </row>
    <row r="8809" ht="15.75" customHeight="1">
      <c r="A8809" s="2">
        <v>45784.0</v>
      </c>
      <c r="B8809" s="3" t="s">
        <v>13</v>
      </c>
      <c r="C8809" s="3" t="s">
        <v>169</v>
      </c>
      <c r="D8809" s="3" t="s">
        <v>68</v>
      </c>
      <c r="E8809" s="3" t="s">
        <v>59</v>
      </c>
      <c r="F8809" s="3" t="s">
        <v>6366</v>
      </c>
      <c r="G8809" s="3" t="s">
        <v>16254</v>
      </c>
      <c r="H8809" s="3"/>
    </row>
    <row r="8810" ht="15.75" customHeight="1">
      <c r="A8810" s="2">
        <v>45784.0</v>
      </c>
      <c r="B8810" s="3" t="s">
        <v>13</v>
      </c>
      <c r="C8810" s="3" t="s">
        <v>169</v>
      </c>
      <c r="D8810" s="3" t="s">
        <v>38</v>
      </c>
      <c r="E8810" s="3" t="s">
        <v>59</v>
      </c>
      <c r="F8810" s="3" t="s">
        <v>16255</v>
      </c>
      <c r="G8810" s="3" t="s">
        <v>16256</v>
      </c>
      <c r="H8810" s="3"/>
    </row>
    <row r="8811" ht="15.75" customHeight="1">
      <c r="A8811" s="2">
        <v>45784.0</v>
      </c>
      <c r="B8811" s="3" t="s">
        <v>13</v>
      </c>
      <c r="C8811" s="3" t="s">
        <v>37</v>
      </c>
      <c r="D8811" s="3" t="s">
        <v>38</v>
      </c>
      <c r="E8811" s="3" t="s">
        <v>59</v>
      </c>
      <c r="F8811" s="3" t="s">
        <v>16257</v>
      </c>
      <c r="G8811" s="3" t="s">
        <v>16258</v>
      </c>
      <c r="H8811" s="3"/>
    </row>
    <row r="8812" ht="15.75" customHeight="1">
      <c r="A8812" s="2">
        <v>45784.0</v>
      </c>
      <c r="B8812" s="3" t="s">
        <v>13</v>
      </c>
      <c r="C8812" s="3" t="s">
        <v>37</v>
      </c>
      <c r="D8812" s="3" t="s">
        <v>38</v>
      </c>
      <c r="E8812" s="3" t="s">
        <v>59</v>
      </c>
      <c r="F8812" s="3" t="s">
        <v>16259</v>
      </c>
      <c r="G8812" s="3" t="s">
        <v>16260</v>
      </c>
      <c r="H8812" s="3"/>
    </row>
    <row r="8813" ht="15.75" customHeight="1">
      <c r="A8813" s="2">
        <v>45784.0</v>
      </c>
      <c r="B8813" s="3" t="s">
        <v>13</v>
      </c>
      <c r="C8813" s="3" t="s">
        <v>37</v>
      </c>
      <c r="D8813" s="3" t="s">
        <v>68</v>
      </c>
      <c r="E8813" s="3" t="s">
        <v>59</v>
      </c>
      <c r="F8813" s="3" t="s">
        <v>16261</v>
      </c>
      <c r="G8813" s="3" t="s">
        <v>16262</v>
      </c>
      <c r="H8813" s="3"/>
    </row>
    <row r="8814" ht="15.75" customHeight="1">
      <c r="A8814" s="2">
        <v>45784.0</v>
      </c>
      <c r="B8814" s="3" t="s">
        <v>13</v>
      </c>
      <c r="C8814" s="3" t="s">
        <v>37</v>
      </c>
      <c r="D8814" s="3" t="s">
        <v>63</v>
      </c>
      <c r="E8814" s="3" t="s">
        <v>59</v>
      </c>
      <c r="F8814" s="3" t="s">
        <v>16263</v>
      </c>
      <c r="G8814" s="3" t="s">
        <v>16264</v>
      </c>
      <c r="H8814" s="3"/>
    </row>
    <row r="8815" ht="15.75" customHeight="1">
      <c r="A8815" s="2">
        <v>45784.0</v>
      </c>
      <c r="B8815" s="3" t="s">
        <v>13</v>
      </c>
      <c r="C8815" s="3" t="s">
        <v>29</v>
      </c>
      <c r="D8815" s="3" t="s">
        <v>19</v>
      </c>
      <c r="E8815" s="3" t="s">
        <v>59</v>
      </c>
      <c r="F8815" s="3" t="s">
        <v>16265</v>
      </c>
      <c r="G8815" s="3" t="s">
        <v>16266</v>
      </c>
      <c r="H8815" s="3"/>
    </row>
    <row r="8816" ht="15.75" customHeight="1">
      <c r="A8816" s="2">
        <v>45784.0</v>
      </c>
      <c r="B8816" s="3" t="s">
        <v>13</v>
      </c>
      <c r="C8816" s="3" t="s">
        <v>29</v>
      </c>
      <c r="D8816" s="3" t="s">
        <v>38</v>
      </c>
      <c r="E8816" s="3" t="s">
        <v>59</v>
      </c>
      <c r="F8816" s="3" t="s">
        <v>16267</v>
      </c>
      <c r="G8816" s="3" t="s">
        <v>16268</v>
      </c>
      <c r="H8816" s="3"/>
    </row>
    <row r="8817" ht="15.75" customHeight="1">
      <c r="A8817" s="2">
        <v>45784.0</v>
      </c>
      <c r="B8817" s="3" t="s">
        <v>13</v>
      </c>
      <c r="C8817" s="3" t="s">
        <v>29</v>
      </c>
      <c r="D8817" s="3" t="s">
        <v>38</v>
      </c>
      <c r="E8817" s="3" t="s">
        <v>20</v>
      </c>
      <c r="F8817" s="3" t="s">
        <v>16269</v>
      </c>
      <c r="G8817" s="3" t="s">
        <v>16270</v>
      </c>
      <c r="H8817" s="3"/>
    </row>
    <row r="8818" ht="15.75" customHeight="1">
      <c r="A8818" s="2">
        <v>45784.0</v>
      </c>
      <c r="B8818" s="3" t="s">
        <v>13</v>
      </c>
      <c r="C8818" s="3" t="s">
        <v>29</v>
      </c>
      <c r="D8818" s="3" t="s">
        <v>26</v>
      </c>
      <c r="E8818" s="3" t="s">
        <v>59</v>
      </c>
      <c r="F8818" s="3" t="s">
        <v>15017</v>
      </c>
      <c r="G8818" s="3" t="s">
        <v>178</v>
      </c>
      <c r="H8818" s="3"/>
    </row>
    <row r="8819" ht="15.75" customHeight="1">
      <c r="A8819" s="2">
        <v>45784.0</v>
      </c>
      <c r="B8819" s="3" t="s">
        <v>13</v>
      </c>
      <c r="C8819" s="3" t="s">
        <v>18</v>
      </c>
      <c r="D8819" s="3" t="s">
        <v>23</v>
      </c>
      <c r="E8819" s="3" t="s">
        <v>59</v>
      </c>
      <c r="F8819" s="3" t="s">
        <v>16271</v>
      </c>
      <c r="G8819" s="3" t="s">
        <v>16272</v>
      </c>
      <c r="H8819" s="3"/>
    </row>
    <row r="8820" ht="15.75" customHeight="1">
      <c r="A8820" s="2">
        <v>45784.0</v>
      </c>
      <c r="B8820" s="3" t="s">
        <v>13</v>
      </c>
      <c r="C8820" s="3" t="s">
        <v>18</v>
      </c>
      <c r="D8820" s="3" t="s">
        <v>34</v>
      </c>
      <c r="E8820" s="3" t="s">
        <v>20</v>
      </c>
      <c r="F8820" s="3" t="s">
        <v>16273</v>
      </c>
      <c r="G8820" s="3" t="s">
        <v>16274</v>
      </c>
      <c r="H8820" s="3"/>
    </row>
    <row r="8821" ht="15.75" customHeight="1">
      <c r="A8821" s="2">
        <v>45784.0</v>
      </c>
      <c r="B8821" s="3" t="s">
        <v>13</v>
      </c>
      <c r="C8821" s="3" t="s">
        <v>169</v>
      </c>
      <c r="D8821" s="3" t="s">
        <v>26</v>
      </c>
      <c r="E8821" s="3" t="s">
        <v>20</v>
      </c>
      <c r="F8821" s="3" t="s">
        <v>16275</v>
      </c>
      <c r="G8821" s="3" t="s">
        <v>14415</v>
      </c>
      <c r="H8821" s="3"/>
    </row>
    <row r="8822" ht="15.75" customHeight="1">
      <c r="A8822" s="2">
        <v>45784.0</v>
      </c>
      <c r="B8822" s="3" t="s">
        <v>13</v>
      </c>
      <c r="C8822" s="3" t="s">
        <v>18</v>
      </c>
      <c r="D8822" s="3" t="s">
        <v>26</v>
      </c>
      <c r="E8822" s="3" t="s">
        <v>59</v>
      </c>
      <c r="F8822" s="3" t="s">
        <v>16276</v>
      </c>
      <c r="G8822" s="3" t="s">
        <v>16277</v>
      </c>
      <c r="H8822" s="3"/>
    </row>
    <row r="8823" ht="15.75" customHeight="1">
      <c r="A8823" s="2">
        <v>45784.0</v>
      </c>
      <c r="B8823" s="3" t="s">
        <v>13</v>
      </c>
      <c r="C8823" s="3" t="s">
        <v>29</v>
      </c>
      <c r="D8823" s="3" t="s">
        <v>23</v>
      </c>
      <c r="E8823" s="3" t="s">
        <v>59</v>
      </c>
      <c r="F8823" s="3" t="s">
        <v>13500</v>
      </c>
      <c r="G8823" s="3" t="s">
        <v>16278</v>
      </c>
      <c r="H8823" s="3"/>
    </row>
    <row r="8824" ht="15.75" customHeight="1">
      <c r="A8824" s="2">
        <v>45784.0</v>
      </c>
      <c r="B8824" s="3" t="s">
        <v>13</v>
      </c>
      <c r="C8824" s="3" t="s">
        <v>169</v>
      </c>
      <c r="D8824" s="3" t="s">
        <v>63</v>
      </c>
      <c r="E8824" s="3" t="s">
        <v>20</v>
      </c>
      <c r="F8824" s="3" t="s">
        <v>16279</v>
      </c>
      <c r="G8824" s="3" t="s">
        <v>16280</v>
      </c>
      <c r="H8824" s="3"/>
    </row>
    <row r="8825" ht="15.75" customHeight="1">
      <c r="A8825" s="2">
        <v>45784.0</v>
      </c>
      <c r="B8825" s="3" t="s">
        <v>57</v>
      </c>
      <c r="C8825" s="3" t="s">
        <v>71</v>
      </c>
      <c r="D8825" s="3" t="s">
        <v>26</v>
      </c>
      <c r="E8825" s="3" t="s">
        <v>59</v>
      </c>
      <c r="F8825" s="3" t="s">
        <v>16281</v>
      </c>
      <c r="G8825" s="3" t="s">
        <v>16282</v>
      </c>
      <c r="H8825" s="3"/>
    </row>
    <row r="8826" ht="15.75" customHeight="1">
      <c r="A8826" s="2">
        <v>45784.0</v>
      </c>
      <c r="B8826" s="3" t="s">
        <v>57</v>
      </c>
      <c r="C8826" s="3" t="s">
        <v>58</v>
      </c>
      <c r="D8826" s="3" t="s">
        <v>68</v>
      </c>
      <c r="E8826" s="3" t="s">
        <v>59</v>
      </c>
      <c r="F8826" s="3" t="s">
        <v>16283</v>
      </c>
      <c r="G8826" s="3" t="s">
        <v>16284</v>
      </c>
      <c r="H8826" s="3"/>
    </row>
    <row r="8827" ht="15.75" customHeight="1">
      <c r="A8827" s="2">
        <v>45784.0</v>
      </c>
      <c r="B8827" s="3" t="s">
        <v>13</v>
      </c>
      <c r="C8827" s="3" t="s">
        <v>18</v>
      </c>
      <c r="D8827" s="3" t="s">
        <v>26</v>
      </c>
      <c r="E8827" s="3" t="s">
        <v>20</v>
      </c>
      <c r="F8827" s="3" t="s">
        <v>16285</v>
      </c>
      <c r="G8827" s="3" t="s">
        <v>16286</v>
      </c>
      <c r="H8827" s="3"/>
    </row>
    <row r="8828" ht="15.75" customHeight="1">
      <c r="A8828" s="2">
        <v>45784.0</v>
      </c>
      <c r="B8828" s="3" t="s">
        <v>57</v>
      </c>
      <c r="C8828" s="3" t="s">
        <v>85</v>
      </c>
      <c r="D8828" s="3" t="s">
        <v>19</v>
      </c>
      <c r="E8828" s="3" t="s">
        <v>59</v>
      </c>
      <c r="F8828" s="3" t="s">
        <v>16287</v>
      </c>
      <c r="G8828" s="3" t="s">
        <v>16288</v>
      </c>
      <c r="H8828" s="3"/>
    </row>
    <row r="8829" ht="15.75" customHeight="1">
      <c r="A8829" s="2">
        <v>45784.0</v>
      </c>
      <c r="B8829" s="3" t="s">
        <v>57</v>
      </c>
      <c r="C8829" s="3" t="s">
        <v>85</v>
      </c>
      <c r="D8829" s="3" t="s">
        <v>38</v>
      </c>
      <c r="E8829" s="3" t="s">
        <v>59</v>
      </c>
      <c r="F8829" s="3" t="s">
        <v>16289</v>
      </c>
      <c r="G8829" s="3" t="s">
        <v>16290</v>
      </c>
      <c r="H8829" s="3"/>
    </row>
    <row r="8830" ht="15.75" customHeight="1">
      <c r="A8830" s="2">
        <v>45784.0</v>
      </c>
      <c r="B8830" s="3" t="s">
        <v>57</v>
      </c>
      <c r="C8830" s="3" t="s">
        <v>85</v>
      </c>
      <c r="D8830" s="3" t="s">
        <v>38</v>
      </c>
      <c r="E8830" s="3" t="s">
        <v>59</v>
      </c>
      <c r="F8830" s="3" t="s">
        <v>16291</v>
      </c>
      <c r="G8830" s="3" t="s">
        <v>16292</v>
      </c>
      <c r="H8830" s="3"/>
    </row>
    <row r="8831" ht="15.75" customHeight="1">
      <c r="A8831" s="2">
        <v>45784.0</v>
      </c>
      <c r="B8831" s="3" t="s">
        <v>57</v>
      </c>
      <c r="C8831" s="3" t="s">
        <v>85</v>
      </c>
      <c r="D8831" s="3" t="s">
        <v>26</v>
      </c>
      <c r="E8831" s="3" t="s">
        <v>59</v>
      </c>
      <c r="F8831" s="3" t="s">
        <v>16293</v>
      </c>
      <c r="G8831" s="3" t="s">
        <v>16294</v>
      </c>
      <c r="H8831" s="3"/>
    </row>
    <row r="8832" ht="15.75" customHeight="1">
      <c r="A8832" s="2">
        <v>45784.0</v>
      </c>
      <c r="B8832" s="3" t="s">
        <v>57</v>
      </c>
      <c r="C8832" s="3" t="s">
        <v>80</v>
      </c>
      <c r="D8832" s="3" t="s">
        <v>68</v>
      </c>
      <c r="E8832" s="3" t="s">
        <v>59</v>
      </c>
      <c r="F8832" s="3" t="s">
        <v>16295</v>
      </c>
      <c r="G8832" s="3" t="s">
        <v>16296</v>
      </c>
      <c r="H8832" s="3"/>
    </row>
    <row r="8833" ht="15.75" customHeight="1">
      <c r="A8833" s="2">
        <v>45784.0</v>
      </c>
      <c r="B8833" s="3" t="s">
        <v>57</v>
      </c>
      <c r="C8833" s="3" t="s">
        <v>80</v>
      </c>
      <c r="D8833" s="3" t="s">
        <v>9</v>
      </c>
      <c r="E8833" s="3" t="s">
        <v>20</v>
      </c>
      <c r="F8833" s="3" t="s">
        <v>11586</v>
      </c>
      <c r="G8833" s="3" t="s">
        <v>16297</v>
      </c>
      <c r="H8833" s="3"/>
    </row>
    <row r="8834" ht="15.75" customHeight="1">
      <c r="A8834" s="2">
        <v>45784.0</v>
      </c>
      <c r="B8834" s="3" t="s">
        <v>57</v>
      </c>
      <c r="C8834" s="3" t="s">
        <v>58</v>
      </c>
      <c r="D8834" s="3" t="s">
        <v>9</v>
      </c>
      <c r="E8834" s="3" t="s">
        <v>20</v>
      </c>
      <c r="F8834" s="3" t="s">
        <v>16298</v>
      </c>
      <c r="G8834" s="3" t="s">
        <v>16299</v>
      </c>
      <c r="H8834" s="3"/>
    </row>
    <row r="8835" ht="15.75" customHeight="1">
      <c r="A8835" s="2">
        <v>45784.0</v>
      </c>
      <c r="B8835" s="3" t="s">
        <v>57</v>
      </c>
      <c r="C8835" s="3" t="s">
        <v>80</v>
      </c>
      <c r="D8835" s="3" t="s">
        <v>63</v>
      </c>
      <c r="E8835" s="3" t="s">
        <v>59</v>
      </c>
      <c r="F8835" s="3" t="s">
        <v>16300</v>
      </c>
      <c r="G8835" s="3" t="s">
        <v>16301</v>
      </c>
      <c r="H8835" s="3"/>
    </row>
    <row r="8836" ht="15.75" customHeight="1">
      <c r="A8836" s="2">
        <v>45784.0</v>
      </c>
      <c r="B8836" s="3" t="s">
        <v>57</v>
      </c>
      <c r="C8836" s="3" t="s">
        <v>71</v>
      </c>
      <c r="D8836" s="3" t="s">
        <v>19</v>
      </c>
      <c r="E8836" s="3" t="s">
        <v>59</v>
      </c>
      <c r="F8836" s="3" t="s">
        <v>226</v>
      </c>
      <c r="G8836" s="3" t="s">
        <v>16302</v>
      </c>
      <c r="H8836" s="3"/>
    </row>
    <row r="8837" ht="15.75" customHeight="1">
      <c r="A8837" s="2">
        <v>45784.0</v>
      </c>
      <c r="B8837" s="3" t="s">
        <v>57</v>
      </c>
      <c r="C8837" s="3" t="s">
        <v>71</v>
      </c>
      <c r="D8837" s="3" t="s">
        <v>34</v>
      </c>
      <c r="E8837" s="3" t="s">
        <v>20</v>
      </c>
      <c r="F8837" s="3" t="s">
        <v>16303</v>
      </c>
      <c r="G8837" s="3" t="s">
        <v>16304</v>
      </c>
      <c r="H8837" s="3"/>
    </row>
    <row r="8838" ht="15.75" customHeight="1">
      <c r="A8838" s="2">
        <v>45784.0</v>
      </c>
      <c r="B8838" s="3" t="s">
        <v>57</v>
      </c>
      <c r="C8838" s="3" t="s">
        <v>71</v>
      </c>
      <c r="D8838" s="3" t="s">
        <v>23</v>
      </c>
      <c r="E8838" s="3" t="s">
        <v>59</v>
      </c>
      <c r="F8838" s="3" t="s">
        <v>16305</v>
      </c>
      <c r="G8838" s="3" t="s">
        <v>16306</v>
      </c>
      <c r="H8838" s="3"/>
    </row>
    <row r="8839" ht="15.75" customHeight="1">
      <c r="A8839" s="2">
        <v>45784.0</v>
      </c>
      <c r="B8839" s="3" t="s">
        <v>57</v>
      </c>
      <c r="C8839" s="4" t="s">
        <v>62</v>
      </c>
      <c r="D8839" s="3" t="s">
        <v>23</v>
      </c>
      <c r="E8839" s="3" t="s">
        <v>59</v>
      </c>
      <c r="F8839" s="3" t="s">
        <v>16307</v>
      </c>
      <c r="G8839" s="3" t="s">
        <v>16308</v>
      </c>
      <c r="H8839" s="3"/>
    </row>
    <row r="8840" ht="15.75" customHeight="1">
      <c r="A8840" s="2">
        <v>45784.0</v>
      </c>
      <c r="B8840" s="3" t="s">
        <v>57</v>
      </c>
      <c r="C8840" s="4" t="s">
        <v>62</v>
      </c>
      <c r="D8840" s="3" t="s">
        <v>19</v>
      </c>
      <c r="E8840" s="3" t="s">
        <v>59</v>
      </c>
      <c r="F8840" s="3" t="s">
        <v>16309</v>
      </c>
      <c r="G8840" s="3" t="s">
        <v>16310</v>
      </c>
      <c r="H8840" s="3"/>
    </row>
    <row r="8841" ht="15.75" customHeight="1">
      <c r="A8841" s="2">
        <v>45784.0</v>
      </c>
      <c r="B8841" s="3" t="s">
        <v>57</v>
      </c>
      <c r="C8841" s="4" t="s">
        <v>62</v>
      </c>
      <c r="D8841" s="3" t="s">
        <v>9</v>
      </c>
      <c r="E8841" s="3" t="s">
        <v>59</v>
      </c>
      <c r="F8841" s="3" t="s">
        <v>16311</v>
      </c>
      <c r="G8841" s="3" t="s">
        <v>15709</v>
      </c>
      <c r="H8841" s="3"/>
    </row>
    <row r="8842" ht="15.75" customHeight="1">
      <c r="A8842" s="2">
        <v>45784.0</v>
      </c>
      <c r="B8842" s="3" t="s">
        <v>57</v>
      </c>
      <c r="C8842" s="3" t="s">
        <v>58</v>
      </c>
      <c r="D8842" s="3" t="s">
        <v>23</v>
      </c>
      <c r="E8842" s="3" t="s">
        <v>59</v>
      </c>
      <c r="F8842" s="3" t="s">
        <v>16312</v>
      </c>
      <c r="G8842" s="3" t="s">
        <v>16313</v>
      </c>
      <c r="H8842" s="3"/>
    </row>
    <row r="8843" ht="15.75" customHeight="1">
      <c r="A8843" s="2">
        <v>45784.0</v>
      </c>
      <c r="B8843" s="3" t="s">
        <v>57</v>
      </c>
      <c r="C8843" s="3" t="s">
        <v>71</v>
      </c>
      <c r="D8843" s="3" t="s">
        <v>23</v>
      </c>
      <c r="E8843" s="3" t="s">
        <v>59</v>
      </c>
      <c r="F8843" s="3" t="s">
        <v>16314</v>
      </c>
      <c r="G8843" s="3" t="s">
        <v>16315</v>
      </c>
      <c r="H8843" s="3"/>
    </row>
    <row r="8844" ht="15.75" customHeight="1">
      <c r="A8844" s="2">
        <v>45784.0</v>
      </c>
      <c r="B8844" s="3" t="s">
        <v>13</v>
      </c>
      <c r="C8844" s="3" t="s">
        <v>14</v>
      </c>
      <c r="D8844" s="3" t="s">
        <v>34</v>
      </c>
      <c r="E8844" s="3" t="s">
        <v>20</v>
      </c>
      <c r="F8844" s="3" t="s">
        <v>2276</v>
      </c>
      <c r="G8844" s="3" t="s">
        <v>6649</v>
      </c>
      <c r="H8844" s="3"/>
    </row>
    <row r="8845" ht="15.75" customHeight="1">
      <c r="A8845" s="2">
        <v>45784.0</v>
      </c>
      <c r="B8845" s="3" t="s">
        <v>57</v>
      </c>
      <c r="C8845" s="3" t="s">
        <v>85</v>
      </c>
      <c r="D8845" s="3" t="s">
        <v>34</v>
      </c>
      <c r="E8845" s="3" t="s">
        <v>59</v>
      </c>
      <c r="F8845" s="3" t="s">
        <v>16316</v>
      </c>
      <c r="G8845" s="3" t="s">
        <v>16317</v>
      </c>
      <c r="H8845" s="3"/>
    </row>
    <row r="8846" ht="15.75" customHeight="1">
      <c r="A8846" s="2">
        <v>45784.0</v>
      </c>
      <c r="B8846" s="3" t="s">
        <v>13</v>
      </c>
      <c r="C8846" s="3" t="s">
        <v>14</v>
      </c>
      <c r="D8846" s="3" t="s">
        <v>23</v>
      </c>
      <c r="E8846" s="3" t="s">
        <v>59</v>
      </c>
      <c r="F8846" s="3" t="s">
        <v>84</v>
      </c>
      <c r="G8846" s="3" t="s">
        <v>16318</v>
      </c>
      <c r="H8846" s="3"/>
    </row>
    <row r="8847" ht="15.75" customHeight="1">
      <c r="A8847" s="2">
        <v>45784.0</v>
      </c>
      <c r="B8847" s="3" t="s">
        <v>7</v>
      </c>
      <c r="C8847" s="3" t="s">
        <v>131</v>
      </c>
      <c r="D8847" s="3" t="s">
        <v>34</v>
      </c>
      <c r="E8847" s="3" t="s">
        <v>15</v>
      </c>
      <c r="F8847" s="3" t="s">
        <v>16319</v>
      </c>
      <c r="G8847" s="3" t="s">
        <v>16320</v>
      </c>
      <c r="H8847" s="3"/>
    </row>
    <row r="8848" ht="15.75" customHeight="1">
      <c r="A8848" s="2">
        <v>45784.0</v>
      </c>
      <c r="B8848" s="3" t="s">
        <v>7</v>
      </c>
      <c r="C8848" s="3" t="s">
        <v>126</v>
      </c>
      <c r="D8848" s="3" t="s">
        <v>63</v>
      </c>
      <c r="E8848" s="3" t="s">
        <v>59</v>
      </c>
      <c r="F8848" s="3" t="s">
        <v>16321</v>
      </c>
      <c r="G8848" s="3" t="s">
        <v>16322</v>
      </c>
      <c r="H8848" s="3"/>
    </row>
    <row r="8849" ht="15.75" customHeight="1">
      <c r="A8849" s="2">
        <v>45784.0</v>
      </c>
      <c r="B8849" s="3" t="s">
        <v>7</v>
      </c>
      <c r="C8849" s="3" t="s">
        <v>126</v>
      </c>
      <c r="D8849" s="3" t="s">
        <v>38</v>
      </c>
      <c r="E8849" s="3" t="s">
        <v>20</v>
      </c>
      <c r="F8849" s="3" t="s">
        <v>2125</v>
      </c>
      <c r="G8849" s="3" t="s">
        <v>16323</v>
      </c>
      <c r="H8849" s="3"/>
    </row>
    <row r="8850" ht="15.75" customHeight="1">
      <c r="A8850" s="2">
        <v>45784.0</v>
      </c>
      <c r="B8850" s="3" t="s">
        <v>7</v>
      </c>
      <c r="C8850" s="3" t="s">
        <v>126</v>
      </c>
      <c r="D8850" s="3" t="s">
        <v>23</v>
      </c>
      <c r="E8850" s="3" t="s">
        <v>20</v>
      </c>
      <c r="F8850" s="3" t="s">
        <v>8345</v>
      </c>
      <c r="G8850" s="3" t="s">
        <v>16324</v>
      </c>
      <c r="H8850" s="3"/>
    </row>
    <row r="8851" ht="15.75" customHeight="1">
      <c r="A8851" s="2">
        <v>45784.0</v>
      </c>
      <c r="B8851" s="3" t="s">
        <v>7</v>
      </c>
      <c r="C8851" s="3" t="s">
        <v>126</v>
      </c>
      <c r="D8851" s="3" t="s">
        <v>63</v>
      </c>
      <c r="E8851" s="3" t="s">
        <v>20</v>
      </c>
      <c r="F8851" s="3" t="s">
        <v>16325</v>
      </c>
      <c r="G8851" s="3" t="s">
        <v>16326</v>
      </c>
      <c r="H8851" s="3"/>
    </row>
    <row r="8852" ht="15.75" customHeight="1">
      <c r="A8852" s="2">
        <v>45784.0</v>
      </c>
      <c r="B8852" s="3" t="s">
        <v>7</v>
      </c>
      <c r="C8852" s="3" t="s">
        <v>126</v>
      </c>
      <c r="D8852" s="3" t="s">
        <v>68</v>
      </c>
      <c r="E8852" s="3" t="s">
        <v>20</v>
      </c>
      <c r="F8852" s="3" t="s">
        <v>16327</v>
      </c>
      <c r="G8852" s="3" t="s">
        <v>16328</v>
      </c>
      <c r="H8852" s="3"/>
    </row>
    <row r="8853" ht="15.75" customHeight="1">
      <c r="A8853" s="2">
        <v>45784.0</v>
      </c>
      <c r="B8853" s="3" t="s">
        <v>7</v>
      </c>
      <c r="C8853" s="3" t="s">
        <v>118</v>
      </c>
      <c r="D8853" s="3" t="s">
        <v>19</v>
      </c>
      <c r="E8853" s="3" t="s">
        <v>20</v>
      </c>
      <c r="F8853" s="3" t="s">
        <v>9457</v>
      </c>
      <c r="G8853" s="3" t="s">
        <v>16329</v>
      </c>
      <c r="H8853" s="3"/>
    </row>
    <row r="8854" ht="15.75" customHeight="1">
      <c r="A8854" s="2">
        <v>45784.0</v>
      </c>
      <c r="B8854" s="3" t="s">
        <v>7</v>
      </c>
      <c r="C8854" s="3" t="s">
        <v>131</v>
      </c>
      <c r="D8854" s="3" t="s">
        <v>19</v>
      </c>
      <c r="E8854" s="3" t="s">
        <v>20</v>
      </c>
      <c r="F8854" s="3" t="s">
        <v>16330</v>
      </c>
      <c r="G8854" s="3" t="s">
        <v>11563</v>
      </c>
      <c r="H8854" s="3"/>
    </row>
    <row r="8855" ht="15.75" customHeight="1">
      <c r="A8855" s="2">
        <v>45784.0</v>
      </c>
      <c r="B8855" s="3" t="s">
        <v>7</v>
      </c>
      <c r="C8855" s="3" t="s">
        <v>118</v>
      </c>
      <c r="D8855" s="3" t="s">
        <v>68</v>
      </c>
      <c r="E8855" s="3" t="s">
        <v>59</v>
      </c>
      <c r="F8855" s="3" t="s">
        <v>16331</v>
      </c>
      <c r="G8855" s="3" t="s">
        <v>16332</v>
      </c>
      <c r="H8855" s="3"/>
    </row>
    <row r="8856" ht="15.75" customHeight="1">
      <c r="A8856" s="2">
        <v>45784.0</v>
      </c>
      <c r="B8856" s="3" t="s">
        <v>7</v>
      </c>
      <c r="C8856" s="3" t="s">
        <v>106</v>
      </c>
      <c r="D8856" s="3" t="s">
        <v>9</v>
      </c>
      <c r="E8856" s="3" t="s">
        <v>101</v>
      </c>
      <c r="F8856" s="3" t="s">
        <v>6276</v>
      </c>
      <c r="G8856" s="3" t="s">
        <v>1083</v>
      </c>
      <c r="H8856" s="3"/>
    </row>
    <row r="8857" ht="15.75" customHeight="1">
      <c r="A8857" s="2">
        <v>45784.0</v>
      </c>
      <c r="B8857" s="3" t="s">
        <v>7</v>
      </c>
      <c r="C8857" s="3" t="s">
        <v>106</v>
      </c>
      <c r="D8857" s="3" t="s">
        <v>63</v>
      </c>
      <c r="E8857" s="3" t="s">
        <v>59</v>
      </c>
      <c r="F8857" s="3" t="s">
        <v>16333</v>
      </c>
      <c r="G8857" s="3" t="s">
        <v>16334</v>
      </c>
      <c r="H8857" s="3"/>
    </row>
    <row r="8858" ht="15.75" customHeight="1">
      <c r="A8858" s="2">
        <v>45784.0</v>
      </c>
      <c r="B8858" s="3" t="s">
        <v>7</v>
      </c>
      <c r="C8858" s="3" t="s">
        <v>106</v>
      </c>
      <c r="D8858" s="3" t="s">
        <v>63</v>
      </c>
      <c r="E8858" s="3" t="s">
        <v>59</v>
      </c>
      <c r="F8858" s="3" t="s">
        <v>16335</v>
      </c>
      <c r="G8858" s="3" t="s">
        <v>16336</v>
      </c>
      <c r="H8858" s="3"/>
    </row>
    <row r="8859" ht="15.75" customHeight="1">
      <c r="A8859" s="2">
        <v>45784.0</v>
      </c>
      <c r="B8859" s="3" t="s">
        <v>7</v>
      </c>
      <c r="C8859" s="3" t="s">
        <v>106</v>
      </c>
      <c r="D8859" s="3" t="s">
        <v>9</v>
      </c>
      <c r="E8859" s="3" t="s">
        <v>101</v>
      </c>
      <c r="F8859" s="3" t="s">
        <v>16337</v>
      </c>
      <c r="G8859" s="3" t="s">
        <v>16338</v>
      </c>
      <c r="H8859" s="3"/>
    </row>
    <row r="8860" ht="15.75" customHeight="1">
      <c r="A8860" s="2">
        <v>45784.0</v>
      </c>
      <c r="B8860" s="3" t="s">
        <v>7</v>
      </c>
      <c r="C8860" s="3" t="s">
        <v>8</v>
      </c>
      <c r="D8860" s="3" t="s">
        <v>26</v>
      </c>
      <c r="E8860" s="3" t="s">
        <v>109</v>
      </c>
      <c r="F8860" s="3" t="s">
        <v>16339</v>
      </c>
      <c r="G8860" s="3" t="s">
        <v>16340</v>
      </c>
      <c r="H8860" s="3"/>
    </row>
    <row r="8861" ht="15.75" customHeight="1">
      <c r="A8861" s="2">
        <v>45784.0</v>
      </c>
      <c r="B8861" s="3" t="s">
        <v>7</v>
      </c>
      <c r="C8861" s="3" t="s">
        <v>8</v>
      </c>
      <c r="D8861" s="3" t="s">
        <v>23</v>
      </c>
      <c r="E8861" s="3" t="s">
        <v>20</v>
      </c>
      <c r="F8861" s="3" t="s">
        <v>16341</v>
      </c>
      <c r="G8861" s="3" t="s">
        <v>16342</v>
      </c>
      <c r="H8861" s="3"/>
    </row>
    <row r="8862" ht="15.75" customHeight="1">
      <c r="A8862" s="2">
        <v>45784.0</v>
      </c>
      <c r="B8862" s="3" t="s">
        <v>13</v>
      </c>
      <c r="C8862" s="3" t="s">
        <v>14</v>
      </c>
      <c r="D8862" s="3" t="s">
        <v>26</v>
      </c>
      <c r="E8862" s="3" t="s">
        <v>59</v>
      </c>
      <c r="F8862" s="3" t="s">
        <v>16343</v>
      </c>
      <c r="G8862" s="3" t="s">
        <v>16344</v>
      </c>
      <c r="H8862" s="3"/>
    </row>
    <row r="8863" ht="15.75" customHeight="1">
      <c r="A8863" s="2">
        <v>45784.0</v>
      </c>
      <c r="B8863" s="3" t="s">
        <v>7</v>
      </c>
      <c r="C8863" s="3" t="s">
        <v>106</v>
      </c>
      <c r="D8863" s="3" t="s">
        <v>34</v>
      </c>
      <c r="E8863" s="3" t="s">
        <v>101</v>
      </c>
      <c r="F8863" s="3" t="s">
        <v>16345</v>
      </c>
      <c r="G8863" s="3" t="s">
        <v>16346</v>
      </c>
      <c r="H8863" s="3"/>
    </row>
    <row r="8864" ht="15.75" customHeight="1">
      <c r="A8864" s="2">
        <v>45784.0</v>
      </c>
      <c r="B8864" s="3" t="s">
        <v>92</v>
      </c>
      <c r="C8864" s="3" t="s">
        <v>158</v>
      </c>
      <c r="D8864" s="3" t="s">
        <v>68</v>
      </c>
      <c r="E8864" s="3" t="s">
        <v>59</v>
      </c>
      <c r="F8864" s="3" t="s">
        <v>16347</v>
      </c>
      <c r="G8864" s="3" t="s">
        <v>6402</v>
      </c>
      <c r="H8864" s="3"/>
    </row>
    <row r="8865" ht="15.75" customHeight="1">
      <c r="A8865" s="2">
        <v>45784.0</v>
      </c>
      <c r="B8865" s="3" t="s">
        <v>7</v>
      </c>
      <c r="C8865" s="3" t="s">
        <v>8</v>
      </c>
      <c r="D8865" s="3" t="s">
        <v>34</v>
      </c>
      <c r="E8865" s="3" t="s">
        <v>15</v>
      </c>
      <c r="F8865" s="3" t="s">
        <v>16348</v>
      </c>
      <c r="G8865" s="3" t="s">
        <v>16349</v>
      </c>
      <c r="H8865" s="3"/>
    </row>
    <row r="8866" ht="15.75" customHeight="1">
      <c r="A8866" s="2">
        <v>45784.0</v>
      </c>
      <c r="B8866" s="3" t="s">
        <v>92</v>
      </c>
      <c r="C8866" s="4" t="s">
        <v>149</v>
      </c>
      <c r="D8866" s="3" t="s">
        <v>38</v>
      </c>
      <c r="E8866" s="3" t="s">
        <v>20</v>
      </c>
      <c r="F8866" s="3" t="s">
        <v>16350</v>
      </c>
      <c r="G8866" s="3" t="s">
        <v>16351</v>
      </c>
      <c r="H8866" s="3"/>
    </row>
    <row r="8867" ht="15.75" customHeight="1">
      <c r="A8867" s="2">
        <v>45784.0</v>
      </c>
      <c r="B8867" s="3" t="s">
        <v>92</v>
      </c>
      <c r="C8867" s="3" t="s">
        <v>158</v>
      </c>
      <c r="D8867" s="3" t="s">
        <v>34</v>
      </c>
      <c r="E8867" s="3" t="s">
        <v>20</v>
      </c>
      <c r="F8867" s="3" t="s">
        <v>16352</v>
      </c>
      <c r="G8867" s="3" t="s">
        <v>16353</v>
      </c>
      <c r="H8867" s="3"/>
    </row>
    <row r="8868" ht="15.75" customHeight="1">
      <c r="A8868" s="2">
        <v>45784.0</v>
      </c>
      <c r="B8868" s="3" t="s">
        <v>13</v>
      </c>
      <c r="C8868" s="3" t="s">
        <v>14</v>
      </c>
      <c r="D8868" s="3" t="s">
        <v>26</v>
      </c>
      <c r="E8868" s="3" t="s">
        <v>59</v>
      </c>
      <c r="F8868" s="3" t="s">
        <v>16354</v>
      </c>
      <c r="G8868" s="3" t="s">
        <v>16355</v>
      </c>
      <c r="H8868" s="3"/>
    </row>
    <row r="8869" ht="15.75" customHeight="1">
      <c r="A8869" s="2">
        <v>45784.0</v>
      </c>
      <c r="B8869" s="3" t="s">
        <v>92</v>
      </c>
      <c r="C8869" s="3" t="s">
        <v>93</v>
      </c>
      <c r="D8869" s="3" t="s">
        <v>9</v>
      </c>
      <c r="E8869" s="3" t="s">
        <v>15</v>
      </c>
      <c r="F8869" s="3" t="s">
        <v>16356</v>
      </c>
      <c r="G8869" s="3" t="s">
        <v>16357</v>
      </c>
      <c r="H8869" s="3"/>
    </row>
    <row r="8870" ht="15.75" customHeight="1">
      <c r="A8870" s="2">
        <v>45784.0</v>
      </c>
      <c r="B8870" s="3" t="s">
        <v>92</v>
      </c>
      <c r="C8870" s="3" t="s">
        <v>93</v>
      </c>
      <c r="D8870" s="3" t="s">
        <v>68</v>
      </c>
      <c r="E8870" s="3" t="s">
        <v>59</v>
      </c>
      <c r="F8870" s="3" t="s">
        <v>16358</v>
      </c>
      <c r="G8870" s="3" t="s">
        <v>16359</v>
      </c>
      <c r="H8870" s="3"/>
    </row>
    <row r="8871" ht="15.75" customHeight="1">
      <c r="A8871" s="2">
        <v>45784.0</v>
      </c>
      <c r="B8871" s="3" t="s">
        <v>92</v>
      </c>
      <c r="C8871" s="3" t="s">
        <v>98</v>
      </c>
      <c r="D8871" s="3" t="s">
        <v>34</v>
      </c>
      <c r="E8871" s="3" t="s">
        <v>20</v>
      </c>
      <c r="F8871" s="3" t="s">
        <v>16360</v>
      </c>
      <c r="G8871" s="3" t="s">
        <v>16361</v>
      </c>
      <c r="H8871" s="3"/>
    </row>
    <row r="8872" ht="15.75" customHeight="1">
      <c r="A8872" s="2">
        <v>45784.0</v>
      </c>
      <c r="B8872" s="3" t="s">
        <v>92</v>
      </c>
      <c r="C8872" s="3" t="s">
        <v>98</v>
      </c>
      <c r="D8872" s="3" t="s">
        <v>38</v>
      </c>
      <c r="E8872" s="3" t="s">
        <v>20</v>
      </c>
      <c r="F8872" s="3" t="s">
        <v>16362</v>
      </c>
      <c r="G8872" s="3" t="s">
        <v>11499</v>
      </c>
      <c r="H8872" s="3"/>
    </row>
    <row r="8873" ht="15.75" customHeight="1">
      <c r="A8873" s="2">
        <v>45784.0</v>
      </c>
      <c r="B8873" s="3" t="s">
        <v>92</v>
      </c>
      <c r="C8873" s="3" t="s">
        <v>98</v>
      </c>
      <c r="D8873" s="3" t="s">
        <v>23</v>
      </c>
      <c r="E8873" s="3" t="s">
        <v>59</v>
      </c>
      <c r="F8873" s="3" t="s">
        <v>16363</v>
      </c>
      <c r="G8873" s="3" t="s">
        <v>16364</v>
      </c>
      <c r="H8873" s="3"/>
    </row>
    <row r="8874" ht="15.75" customHeight="1">
      <c r="A8874" s="2">
        <v>45784.0</v>
      </c>
      <c r="B8874" s="3" t="s">
        <v>92</v>
      </c>
      <c r="C8874" s="3" t="s">
        <v>98</v>
      </c>
      <c r="D8874" s="3" t="s">
        <v>38</v>
      </c>
      <c r="E8874" s="3" t="s">
        <v>20</v>
      </c>
      <c r="F8874" s="3" t="s">
        <v>16317</v>
      </c>
      <c r="G8874" s="3" t="s">
        <v>16365</v>
      </c>
      <c r="H8874" s="3"/>
    </row>
    <row r="8875" ht="15.75" customHeight="1">
      <c r="A8875" s="2">
        <v>45784.0</v>
      </c>
      <c r="B8875" s="3" t="s">
        <v>92</v>
      </c>
      <c r="C8875" s="3" t="s">
        <v>144</v>
      </c>
      <c r="D8875" s="3" t="s">
        <v>9</v>
      </c>
      <c r="E8875" s="3" t="s">
        <v>20</v>
      </c>
      <c r="F8875" s="3" t="s">
        <v>5770</v>
      </c>
      <c r="G8875" s="3" t="s">
        <v>16366</v>
      </c>
      <c r="H8875" s="3"/>
    </row>
    <row r="8876" ht="15.75" customHeight="1">
      <c r="A8876" s="2">
        <v>45784.0</v>
      </c>
      <c r="B8876" s="3" t="s">
        <v>92</v>
      </c>
      <c r="C8876" s="3" t="s">
        <v>144</v>
      </c>
      <c r="D8876" s="3" t="s">
        <v>23</v>
      </c>
      <c r="E8876" s="3" t="s">
        <v>59</v>
      </c>
      <c r="F8876" s="3" t="s">
        <v>16367</v>
      </c>
      <c r="G8876" s="3" t="s">
        <v>16368</v>
      </c>
      <c r="H8876" s="3"/>
    </row>
    <row r="8877" ht="15.75" customHeight="1">
      <c r="A8877" s="2">
        <v>45784.0</v>
      </c>
      <c r="B8877" s="3" t="s">
        <v>92</v>
      </c>
      <c r="C8877" s="3" t="s">
        <v>144</v>
      </c>
      <c r="D8877" s="3" t="s">
        <v>38</v>
      </c>
      <c r="E8877" s="3" t="s">
        <v>20</v>
      </c>
      <c r="F8877" s="3" t="s">
        <v>16369</v>
      </c>
      <c r="G8877" s="3" t="s">
        <v>16370</v>
      </c>
      <c r="H8877" s="3"/>
    </row>
    <row r="8878" ht="15.75" customHeight="1">
      <c r="A8878" s="2">
        <v>45784.0</v>
      </c>
      <c r="B8878" s="3" t="s">
        <v>92</v>
      </c>
      <c r="C8878" s="3" t="s">
        <v>144</v>
      </c>
      <c r="D8878" s="3" t="s">
        <v>19</v>
      </c>
      <c r="E8878" s="3" t="s">
        <v>20</v>
      </c>
      <c r="F8878" s="3" t="s">
        <v>16371</v>
      </c>
      <c r="G8878" s="3" t="s">
        <v>16372</v>
      </c>
      <c r="H8878" s="3"/>
    </row>
    <row r="8879" ht="15.75" customHeight="1">
      <c r="A8879" s="2">
        <v>45784.0</v>
      </c>
      <c r="B8879" s="3" t="s">
        <v>92</v>
      </c>
      <c r="C8879" s="4" t="s">
        <v>149</v>
      </c>
      <c r="D8879" s="3" t="s">
        <v>9</v>
      </c>
      <c r="E8879" s="3" t="s">
        <v>20</v>
      </c>
      <c r="F8879" s="3" t="s">
        <v>16373</v>
      </c>
      <c r="G8879" s="3" t="s">
        <v>16374</v>
      </c>
      <c r="H8879" s="3"/>
    </row>
    <row r="8880" ht="15.75" customHeight="1">
      <c r="A8880" s="2">
        <v>45784.0</v>
      </c>
      <c r="B8880" s="3" t="s">
        <v>92</v>
      </c>
      <c r="C8880" s="4" t="s">
        <v>149</v>
      </c>
      <c r="D8880" s="3" t="s">
        <v>23</v>
      </c>
      <c r="E8880" s="3" t="s">
        <v>20</v>
      </c>
      <c r="F8880" s="3" t="s">
        <v>16375</v>
      </c>
      <c r="G8880" s="3" t="s">
        <v>16376</v>
      </c>
      <c r="H8880" s="3"/>
    </row>
    <row r="8881" ht="15.75" customHeight="1">
      <c r="A8881" s="2">
        <v>45784.0</v>
      </c>
      <c r="B8881" s="3" t="s">
        <v>92</v>
      </c>
      <c r="C8881" s="4" t="s">
        <v>149</v>
      </c>
      <c r="D8881" s="3" t="s">
        <v>23</v>
      </c>
      <c r="E8881" s="3" t="s">
        <v>59</v>
      </c>
      <c r="F8881" s="3" t="s">
        <v>16377</v>
      </c>
      <c r="G8881" s="3" t="s">
        <v>16378</v>
      </c>
      <c r="H8881" s="3"/>
    </row>
    <row r="8882" ht="15.75" customHeight="1">
      <c r="A8882" s="2">
        <v>45784.0</v>
      </c>
      <c r="B8882" s="3" t="s">
        <v>92</v>
      </c>
      <c r="C8882" s="3" t="s">
        <v>144</v>
      </c>
      <c r="D8882" s="3" t="s">
        <v>68</v>
      </c>
      <c r="E8882" s="3" t="s">
        <v>59</v>
      </c>
      <c r="F8882" s="3" t="s">
        <v>15267</v>
      </c>
      <c r="G8882" s="3" t="s">
        <v>16379</v>
      </c>
      <c r="H8882" s="3"/>
    </row>
    <row r="8883" ht="15.75" customHeight="1">
      <c r="A8883" s="2">
        <v>45784.0</v>
      </c>
      <c r="B8883" s="3" t="s">
        <v>13</v>
      </c>
      <c r="C8883" s="3" t="s">
        <v>14</v>
      </c>
      <c r="D8883" s="3" t="s">
        <v>19</v>
      </c>
      <c r="E8883" s="3" t="s">
        <v>59</v>
      </c>
      <c r="F8883" s="3" t="s">
        <v>16380</v>
      </c>
      <c r="G8883" s="3" t="s">
        <v>16381</v>
      </c>
      <c r="H8883" s="3"/>
    </row>
    <row r="8884" ht="15.75" customHeight="1">
      <c r="A8884" s="2">
        <v>45785.0</v>
      </c>
      <c r="B8884" s="3" t="s">
        <v>13</v>
      </c>
      <c r="C8884" s="3" t="s">
        <v>29</v>
      </c>
      <c r="D8884" s="3" t="s">
        <v>63</v>
      </c>
      <c r="E8884" s="3" t="s">
        <v>59</v>
      </c>
      <c r="F8884" s="3" t="s">
        <v>16382</v>
      </c>
      <c r="G8884" s="3" t="s">
        <v>16383</v>
      </c>
      <c r="H8884" s="3"/>
    </row>
    <row r="8885" ht="15.75" customHeight="1">
      <c r="A8885" s="2">
        <v>45785.0</v>
      </c>
      <c r="B8885" s="3" t="s">
        <v>13</v>
      </c>
      <c r="C8885" s="3" t="s">
        <v>37</v>
      </c>
      <c r="D8885" s="3" t="s">
        <v>38</v>
      </c>
      <c r="E8885" s="3" t="s">
        <v>59</v>
      </c>
      <c r="F8885" s="3" t="s">
        <v>16384</v>
      </c>
      <c r="G8885" s="3" t="s">
        <v>13159</v>
      </c>
      <c r="H8885" s="3"/>
    </row>
    <row r="8886" ht="15.75" customHeight="1">
      <c r="A8886" s="2">
        <v>45785.0</v>
      </c>
      <c r="B8886" s="3" t="s">
        <v>13</v>
      </c>
      <c r="C8886" s="3" t="s">
        <v>37</v>
      </c>
      <c r="D8886" s="3" t="s">
        <v>68</v>
      </c>
      <c r="E8886" s="3" t="s">
        <v>59</v>
      </c>
      <c r="F8886" s="3" t="s">
        <v>16385</v>
      </c>
      <c r="G8886" s="3" t="s">
        <v>16386</v>
      </c>
      <c r="H8886" s="3"/>
    </row>
    <row r="8887" ht="15.75" customHeight="1">
      <c r="A8887" s="2">
        <v>45785.0</v>
      </c>
      <c r="B8887" s="3" t="s">
        <v>13</v>
      </c>
      <c r="C8887" s="3" t="s">
        <v>37</v>
      </c>
      <c r="D8887" s="3" t="s">
        <v>26</v>
      </c>
      <c r="E8887" s="3" t="s">
        <v>59</v>
      </c>
      <c r="F8887" s="3" t="s">
        <v>15295</v>
      </c>
      <c r="G8887" s="3" t="s">
        <v>16387</v>
      </c>
      <c r="H8887" s="3"/>
    </row>
    <row r="8888" ht="15.75" customHeight="1">
      <c r="A8888" s="2">
        <v>45785.0</v>
      </c>
      <c r="B8888" s="3" t="s">
        <v>13</v>
      </c>
      <c r="C8888" s="3" t="s">
        <v>37</v>
      </c>
      <c r="D8888" s="3" t="s">
        <v>23</v>
      </c>
      <c r="E8888" s="3" t="s">
        <v>59</v>
      </c>
      <c r="F8888" s="3" t="s">
        <v>16388</v>
      </c>
      <c r="G8888" s="3" t="s">
        <v>16389</v>
      </c>
      <c r="H8888" s="3"/>
    </row>
    <row r="8889" ht="15.75" customHeight="1">
      <c r="A8889" s="2">
        <v>45785.0</v>
      </c>
      <c r="B8889" s="3" t="s">
        <v>13</v>
      </c>
      <c r="C8889" s="3" t="s">
        <v>37</v>
      </c>
      <c r="D8889" s="3" t="s">
        <v>38</v>
      </c>
      <c r="E8889" s="3" t="s">
        <v>59</v>
      </c>
      <c r="F8889" s="3" t="s">
        <v>16390</v>
      </c>
      <c r="G8889" s="3" t="s">
        <v>16391</v>
      </c>
      <c r="H8889" s="3"/>
    </row>
    <row r="8890" ht="15.75" customHeight="1">
      <c r="A8890" s="2">
        <v>45785.0</v>
      </c>
      <c r="B8890" s="3" t="s">
        <v>13</v>
      </c>
      <c r="C8890" s="3" t="s">
        <v>29</v>
      </c>
      <c r="D8890" s="3" t="s">
        <v>19</v>
      </c>
      <c r="E8890" s="3" t="s">
        <v>59</v>
      </c>
      <c r="F8890" s="3" t="s">
        <v>13379</v>
      </c>
      <c r="G8890" s="3" t="s">
        <v>16392</v>
      </c>
      <c r="H8890" s="3"/>
    </row>
    <row r="8891" ht="15.75" customHeight="1">
      <c r="A8891" s="2">
        <v>45785.0</v>
      </c>
      <c r="B8891" s="3" t="s">
        <v>13</v>
      </c>
      <c r="C8891" s="3" t="s">
        <v>14</v>
      </c>
      <c r="D8891" s="3" t="s">
        <v>23</v>
      </c>
      <c r="E8891" s="3" t="s">
        <v>59</v>
      </c>
      <c r="F8891" s="3" t="s">
        <v>4037</v>
      </c>
      <c r="G8891" s="3" t="s">
        <v>16393</v>
      </c>
      <c r="H8891" s="3"/>
    </row>
    <row r="8892" ht="15.75" customHeight="1">
      <c r="A8892" s="2">
        <v>45785.0</v>
      </c>
      <c r="B8892" s="3" t="s">
        <v>13</v>
      </c>
      <c r="C8892" s="3" t="s">
        <v>18</v>
      </c>
      <c r="D8892" s="3" t="s">
        <v>38</v>
      </c>
      <c r="E8892" s="3" t="s">
        <v>59</v>
      </c>
      <c r="F8892" s="3" t="s">
        <v>16394</v>
      </c>
      <c r="G8892" s="3" t="s">
        <v>16395</v>
      </c>
      <c r="H8892" s="3"/>
    </row>
    <row r="8893" ht="15.75" customHeight="1">
      <c r="A8893" s="2">
        <v>45785.0</v>
      </c>
      <c r="B8893" s="3" t="s">
        <v>13</v>
      </c>
      <c r="C8893" s="3" t="s">
        <v>18</v>
      </c>
      <c r="D8893" s="3" t="s">
        <v>26</v>
      </c>
      <c r="E8893" s="3" t="s">
        <v>59</v>
      </c>
      <c r="F8893" s="3" t="s">
        <v>8249</v>
      </c>
      <c r="G8893" s="3" t="s">
        <v>16396</v>
      </c>
      <c r="H8893" s="3"/>
    </row>
    <row r="8894" ht="15.75" customHeight="1">
      <c r="A8894" s="2">
        <v>45785.0</v>
      </c>
      <c r="B8894" s="3" t="s">
        <v>13</v>
      </c>
      <c r="C8894" s="3" t="s">
        <v>18</v>
      </c>
      <c r="D8894" s="3" t="s">
        <v>26</v>
      </c>
      <c r="E8894" s="3" t="s">
        <v>59</v>
      </c>
      <c r="F8894" s="3" t="s">
        <v>16397</v>
      </c>
      <c r="G8894" s="3" t="s">
        <v>16398</v>
      </c>
      <c r="H8894" s="3"/>
    </row>
    <row r="8895" ht="15.75" customHeight="1">
      <c r="A8895" s="2">
        <v>45785.0</v>
      </c>
      <c r="B8895" s="3" t="s">
        <v>13</v>
      </c>
      <c r="C8895" s="3" t="s">
        <v>18</v>
      </c>
      <c r="D8895" s="3" t="s">
        <v>26</v>
      </c>
      <c r="E8895" s="3" t="s">
        <v>59</v>
      </c>
      <c r="F8895" s="3" t="s">
        <v>1222</v>
      </c>
      <c r="G8895" s="3" t="s">
        <v>16399</v>
      </c>
      <c r="H8895" s="3"/>
    </row>
    <row r="8896" ht="15.75" customHeight="1">
      <c r="A8896" s="2">
        <v>45785.0</v>
      </c>
      <c r="B8896" s="3" t="s">
        <v>13</v>
      </c>
      <c r="C8896" s="3" t="s">
        <v>18</v>
      </c>
      <c r="D8896" s="3" t="s">
        <v>68</v>
      </c>
      <c r="E8896" s="3" t="s">
        <v>59</v>
      </c>
      <c r="F8896" s="3" t="s">
        <v>16400</v>
      </c>
      <c r="G8896" s="3" t="s">
        <v>16401</v>
      </c>
      <c r="H8896" s="3"/>
    </row>
    <row r="8897" ht="15.75" customHeight="1">
      <c r="A8897" s="2">
        <v>45785.0</v>
      </c>
      <c r="B8897" s="3" t="s">
        <v>13</v>
      </c>
      <c r="C8897" s="3" t="s">
        <v>169</v>
      </c>
      <c r="D8897" s="3" t="s">
        <v>26</v>
      </c>
      <c r="E8897" s="3" t="s">
        <v>59</v>
      </c>
      <c r="F8897" s="3" t="s">
        <v>16402</v>
      </c>
      <c r="G8897" s="3" t="s">
        <v>16403</v>
      </c>
      <c r="H8897" s="3"/>
    </row>
    <row r="8898" ht="15.75" customHeight="1">
      <c r="A8898" s="2">
        <v>45785.0</v>
      </c>
      <c r="B8898" s="3" t="s">
        <v>13</v>
      </c>
      <c r="C8898" s="3" t="s">
        <v>14</v>
      </c>
      <c r="D8898" s="3" t="s">
        <v>26</v>
      </c>
      <c r="E8898" s="3" t="s">
        <v>59</v>
      </c>
      <c r="F8898" s="3" t="s">
        <v>16404</v>
      </c>
      <c r="G8898" s="3" t="s">
        <v>16405</v>
      </c>
      <c r="H8898" s="3"/>
    </row>
    <row r="8899" ht="15.75" customHeight="1">
      <c r="A8899" s="2">
        <v>45785.0</v>
      </c>
      <c r="B8899" s="3" t="s">
        <v>13</v>
      </c>
      <c r="C8899" s="3" t="s">
        <v>29</v>
      </c>
      <c r="D8899" s="3" t="s">
        <v>63</v>
      </c>
      <c r="E8899" s="3" t="s">
        <v>59</v>
      </c>
      <c r="F8899" s="3" t="s">
        <v>16406</v>
      </c>
      <c r="G8899" s="3" t="s">
        <v>16407</v>
      </c>
      <c r="H8899" s="3"/>
    </row>
    <row r="8900" ht="15.75" customHeight="1">
      <c r="A8900" s="2">
        <v>45785.0</v>
      </c>
      <c r="B8900" s="3" t="s">
        <v>13</v>
      </c>
      <c r="C8900" s="3" t="s">
        <v>169</v>
      </c>
      <c r="D8900" s="3" t="s">
        <v>38</v>
      </c>
      <c r="E8900" s="3" t="s">
        <v>59</v>
      </c>
      <c r="F8900" s="3" t="s">
        <v>16408</v>
      </c>
      <c r="G8900" s="3" t="s">
        <v>16409</v>
      </c>
      <c r="H8900" s="3"/>
    </row>
    <row r="8901" ht="15.75" customHeight="1">
      <c r="A8901" s="2">
        <v>45785.0</v>
      </c>
      <c r="B8901" s="3" t="s">
        <v>57</v>
      </c>
      <c r="C8901" s="3" t="s">
        <v>71</v>
      </c>
      <c r="D8901" s="3" t="s">
        <v>23</v>
      </c>
      <c r="E8901" s="3" t="s">
        <v>59</v>
      </c>
      <c r="F8901" s="3" t="s">
        <v>16410</v>
      </c>
      <c r="G8901" s="3" t="s">
        <v>16411</v>
      </c>
      <c r="H8901" s="3"/>
    </row>
    <row r="8902" ht="15.75" customHeight="1">
      <c r="A8902" s="2">
        <v>45785.0</v>
      </c>
      <c r="B8902" s="3" t="s">
        <v>13</v>
      </c>
      <c r="C8902" s="3" t="s">
        <v>169</v>
      </c>
      <c r="D8902" s="3" t="s">
        <v>63</v>
      </c>
      <c r="E8902" s="3" t="s">
        <v>59</v>
      </c>
      <c r="F8902" s="3" t="s">
        <v>16412</v>
      </c>
      <c r="G8902" s="3" t="s">
        <v>16413</v>
      </c>
      <c r="H8902" s="3"/>
    </row>
    <row r="8903" ht="15.75" customHeight="1">
      <c r="A8903" s="2">
        <v>45785.0</v>
      </c>
      <c r="B8903" s="3" t="s">
        <v>57</v>
      </c>
      <c r="C8903" s="3" t="s">
        <v>85</v>
      </c>
      <c r="D8903" s="3" t="s">
        <v>19</v>
      </c>
      <c r="E8903" s="3" t="s">
        <v>59</v>
      </c>
      <c r="F8903" s="3" t="s">
        <v>16414</v>
      </c>
      <c r="G8903" s="3" t="s">
        <v>16415</v>
      </c>
      <c r="H8903" s="3"/>
    </row>
    <row r="8904" ht="15.75" customHeight="1">
      <c r="A8904" s="2">
        <v>45785.0</v>
      </c>
      <c r="B8904" s="3" t="s">
        <v>13</v>
      </c>
      <c r="C8904" s="3" t="s">
        <v>14</v>
      </c>
      <c r="D8904" s="3" t="s">
        <v>19</v>
      </c>
      <c r="E8904" s="3" t="s">
        <v>59</v>
      </c>
      <c r="F8904" s="3" t="s">
        <v>16416</v>
      </c>
      <c r="G8904" s="3" t="s">
        <v>16417</v>
      </c>
      <c r="H8904" s="3"/>
    </row>
    <row r="8905" ht="15.75" customHeight="1">
      <c r="A8905" s="2">
        <v>45785.0</v>
      </c>
      <c r="B8905" s="3" t="s">
        <v>57</v>
      </c>
      <c r="C8905" s="3" t="s">
        <v>85</v>
      </c>
      <c r="D8905" s="3" t="s">
        <v>19</v>
      </c>
      <c r="E8905" s="3" t="s">
        <v>59</v>
      </c>
      <c r="F8905" s="3" t="s">
        <v>15728</v>
      </c>
      <c r="G8905" s="3" t="s">
        <v>16418</v>
      </c>
      <c r="H8905" s="3"/>
    </row>
    <row r="8906" ht="15.75" customHeight="1">
      <c r="A8906" s="2">
        <v>45785.0</v>
      </c>
      <c r="B8906" s="3" t="s">
        <v>57</v>
      </c>
      <c r="C8906" s="3" t="s">
        <v>85</v>
      </c>
      <c r="D8906" s="3" t="s">
        <v>19</v>
      </c>
      <c r="E8906" s="3" t="s">
        <v>59</v>
      </c>
      <c r="F8906" s="3" t="s">
        <v>16419</v>
      </c>
      <c r="G8906" s="3" t="s">
        <v>14446</v>
      </c>
      <c r="H8906" s="3"/>
    </row>
    <row r="8907" ht="15.75" customHeight="1">
      <c r="A8907" s="2">
        <v>45785.0</v>
      </c>
      <c r="B8907" s="3" t="s">
        <v>57</v>
      </c>
      <c r="C8907" s="3" t="s">
        <v>80</v>
      </c>
      <c r="D8907" s="3" t="s">
        <v>23</v>
      </c>
      <c r="E8907" s="3" t="s">
        <v>59</v>
      </c>
      <c r="F8907" s="3" t="s">
        <v>16420</v>
      </c>
      <c r="G8907" s="3" t="s">
        <v>9385</v>
      </c>
      <c r="H8907" s="3"/>
    </row>
    <row r="8908" ht="15.75" customHeight="1">
      <c r="A8908" s="2">
        <v>45785.0</v>
      </c>
      <c r="B8908" s="3" t="s">
        <v>57</v>
      </c>
      <c r="C8908" s="3" t="s">
        <v>80</v>
      </c>
      <c r="D8908" s="3" t="s">
        <v>63</v>
      </c>
      <c r="E8908" s="3" t="s">
        <v>59</v>
      </c>
      <c r="F8908" s="3" t="s">
        <v>16421</v>
      </c>
      <c r="G8908" s="3" t="s">
        <v>16422</v>
      </c>
      <c r="H8908" s="3"/>
    </row>
    <row r="8909" ht="15.75" customHeight="1">
      <c r="A8909" s="2">
        <v>45785.0</v>
      </c>
      <c r="B8909" s="3" t="s">
        <v>57</v>
      </c>
      <c r="C8909" s="3" t="s">
        <v>80</v>
      </c>
      <c r="D8909" s="3" t="s">
        <v>68</v>
      </c>
      <c r="E8909" s="3" t="s">
        <v>59</v>
      </c>
      <c r="F8909" s="3" t="s">
        <v>16423</v>
      </c>
      <c r="G8909" s="3" t="s">
        <v>16424</v>
      </c>
      <c r="H8909" s="3"/>
    </row>
    <row r="8910" ht="15.75" customHeight="1">
      <c r="A8910" s="2">
        <v>45785.0</v>
      </c>
      <c r="B8910" s="3" t="s">
        <v>13</v>
      </c>
      <c r="C8910" s="3" t="s">
        <v>169</v>
      </c>
      <c r="D8910" s="3" t="s">
        <v>38</v>
      </c>
      <c r="E8910" s="3" t="s">
        <v>59</v>
      </c>
      <c r="F8910" s="3" t="s">
        <v>16425</v>
      </c>
      <c r="G8910" s="3" t="s">
        <v>16426</v>
      </c>
      <c r="H8910" s="3"/>
    </row>
    <row r="8911" ht="15.75" customHeight="1">
      <c r="A8911" s="2">
        <v>45785.0</v>
      </c>
      <c r="B8911" s="3" t="s">
        <v>57</v>
      </c>
      <c r="C8911" s="3" t="s">
        <v>71</v>
      </c>
      <c r="D8911" s="3" t="s">
        <v>68</v>
      </c>
      <c r="E8911" s="3" t="s">
        <v>59</v>
      </c>
      <c r="F8911" s="3" t="s">
        <v>16427</v>
      </c>
      <c r="G8911" s="3" t="s">
        <v>16428</v>
      </c>
      <c r="H8911" s="3"/>
    </row>
    <row r="8912" ht="15.75" customHeight="1">
      <c r="A8912" s="2">
        <v>45785.0</v>
      </c>
      <c r="B8912" s="3" t="s">
        <v>57</v>
      </c>
      <c r="C8912" s="3" t="s">
        <v>71</v>
      </c>
      <c r="D8912" s="3" t="s">
        <v>34</v>
      </c>
      <c r="E8912" s="3" t="s">
        <v>59</v>
      </c>
      <c r="F8912" s="3" t="s">
        <v>16429</v>
      </c>
      <c r="G8912" s="3" t="s">
        <v>16430</v>
      </c>
      <c r="H8912" s="3"/>
    </row>
    <row r="8913" ht="15.75" customHeight="1">
      <c r="A8913" s="2">
        <v>45785.0</v>
      </c>
      <c r="B8913" s="3" t="s">
        <v>57</v>
      </c>
      <c r="C8913" s="4" t="s">
        <v>62</v>
      </c>
      <c r="D8913" s="3" t="s">
        <v>34</v>
      </c>
      <c r="E8913" s="3" t="s">
        <v>59</v>
      </c>
      <c r="F8913" s="3" t="s">
        <v>16431</v>
      </c>
      <c r="G8913" s="3" t="s">
        <v>16432</v>
      </c>
      <c r="H8913" s="3"/>
    </row>
    <row r="8914" ht="15.75" customHeight="1">
      <c r="A8914" s="2">
        <v>45785.0</v>
      </c>
      <c r="B8914" s="3" t="s">
        <v>57</v>
      </c>
      <c r="C8914" s="4" t="s">
        <v>62</v>
      </c>
      <c r="D8914" s="3" t="s">
        <v>19</v>
      </c>
      <c r="E8914" s="3" t="s">
        <v>59</v>
      </c>
      <c r="F8914" s="3" t="s">
        <v>16433</v>
      </c>
      <c r="G8914" s="3" t="s">
        <v>16434</v>
      </c>
      <c r="H8914" s="3"/>
    </row>
    <row r="8915" ht="15.75" customHeight="1">
      <c r="A8915" s="2">
        <v>45785.0</v>
      </c>
      <c r="B8915" s="3" t="s">
        <v>57</v>
      </c>
      <c r="C8915" s="4" t="s">
        <v>62</v>
      </c>
      <c r="D8915" s="3" t="s">
        <v>34</v>
      </c>
      <c r="E8915" s="3" t="s">
        <v>59</v>
      </c>
      <c r="F8915" s="3" t="s">
        <v>16435</v>
      </c>
      <c r="G8915" s="3" t="s">
        <v>16436</v>
      </c>
      <c r="H8915" s="3"/>
    </row>
    <row r="8916" ht="15.75" customHeight="1">
      <c r="A8916" s="2">
        <v>45785.0</v>
      </c>
      <c r="B8916" s="3" t="s">
        <v>57</v>
      </c>
      <c r="C8916" s="4" t="s">
        <v>62</v>
      </c>
      <c r="D8916" s="3" t="s">
        <v>34</v>
      </c>
      <c r="E8916" s="3" t="s">
        <v>59</v>
      </c>
      <c r="F8916" s="3" t="s">
        <v>16437</v>
      </c>
      <c r="G8916" s="3" t="s">
        <v>16438</v>
      </c>
      <c r="H8916" s="3"/>
    </row>
    <row r="8917" ht="15.75" customHeight="1">
      <c r="A8917" s="2">
        <v>45785.0</v>
      </c>
      <c r="B8917" s="3" t="s">
        <v>57</v>
      </c>
      <c r="C8917" s="3" t="s">
        <v>58</v>
      </c>
      <c r="D8917" s="3" t="s">
        <v>68</v>
      </c>
      <c r="E8917" s="3" t="s">
        <v>59</v>
      </c>
      <c r="F8917" s="3" t="s">
        <v>16439</v>
      </c>
      <c r="G8917" s="3" t="s">
        <v>16440</v>
      </c>
      <c r="H8917" s="3"/>
    </row>
    <row r="8918" ht="15.75" customHeight="1">
      <c r="A8918" s="2">
        <v>45785.0</v>
      </c>
      <c r="B8918" s="3" t="s">
        <v>57</v>
      </c>
      <c r="C8918" s="3" t="s">
        <v>58</v>
      </c>
      <c r="D8918" s="3" t="s">
        <v>9</v>
      </c>
      <c r="E8918" s="3" t="s">
        <v>20</v>
      </c>
      <c r="F8918" s="3" t="s">
        <v>7314</v>
      </c>
      <c r="G8918" s="3" t="s">
        <v>16441</v>
      </c>
      <c r="H8918" s="3"/>
    </row>
    <row r="8919" ht="15.75" customHeight="1">
      <c r="A8919" s="2">
        <v>45785.0</v>
      </c>
      <c r="B8919" s="3" t="s">
        <v>57</v>
      </c>
      <c r="C8919" s="3" t="s">
        <v>71</v>
      </c>
      <c r="D8919" s="3" t="s">
        <v>26</v>
      </c>
      <c r="E8919" s="3" t="s">
        <v>59</v>
      </c>
      <c r="F8919" s="3" t="s">
        <v>16442</v>
      </c>
      <c r="G8919" s="3" t="s">
        <v>12987</v>
      </c>
      <c r="H8919" s="3"/>
    </row>
    <row r="8920" ht="15.75" customHeight="1">
      <c r="A8920" s="2">
        <v>45785.0</v>
      </c>
      <c r="B8920" s="3" t="s">
        <v>13</v>
      </c>
      <c r="C8920" s="3" t="s">
        <v>14</v>
      </c>
      <c r="D8920" s="3" t="s">
        <v>19</v>
      </c>
      <c r="E8920" s="3" t="s">
        <v>59</v>
      </c>
      <c r="F8920" s="3" t="s">
        <v>16443</v>
      </c>
      <c r="G8920" s="3" t="s">
        <v>10913</v>
      </c>
      <c r="H8920" s="3"/>
    </row>
    <row r="8921" ht="15.75" customHeight="1">
      <c r="A8921" s="2">
        <v>45785.0</v>
      </c>
      <c r="B8921" s="3" t="s">
        <v>57</v>
      </c>
      <c r="C8921" s="3" t="s">
        <v>71</v>
      </c>
      <c r="D8921" s="3" t="s">
        <v>68</v>
      </c>
      <c r="E8921" s="3" t="s">
        <v>59</v>
      </c>
      <c r="F8921" s="3" t="s">
        <v>16444</v>
      </c>
      <c r="G8921" s="3" t="s">
        <v>16445</v>
      </c>
      <c r="H8921" s="3"/>
    </row>
    <row r="8922" ht="15.75" customHeight="1">
      <c r="A8922" s="2">
        <v>45785.0</v>
      </c>
      <c r="B8922" s="3" t="s">
        <v>92</v>
      </c>
      <c r="C8922" s="3" t="s">
        <v>93</v>
      </c>
      <c r="D8922" s="3" t="s">
        <v>9</v>
      </c>
      <c r="E8922" s="3" t="s">
        <v>20</v>
      </c>
      <c r="F8922" s="3" t="s">
        <v>16446</v>
      </c>
      <c r="G8922" s="3" t="s">
        <v>16447</v>
      </c>
      <c r="H8922" s="3"/>
    </row>
    <row r="8923" ht="15.75" customHeight="1">
      <c r="A8923" s="2">
        <v>45785.0</v>
      </c>
      <c r="B8923" s="3" t="s">
        <v>7</v>
      </c>
      <c r="C8923" s="3" t="s">
        <v>131</v>
      </c>
      <c r="D8923" s="3" t="s">
        <v>34</v>
      </c>
      <c r="E8923" s="3" t="s">
        <v>15</v>
      </c>
      <c r="F8923" s="3" t="s">
        <v>16448</v>
      </c>
      <c r="G8923" s="3" t="s">
        <v>16449</v>
      </c>
      <c r="H8923" s="3"/>
    </row>
    <row r="8924" ht="15.75" customHeight="1">
      <c r="A8924" s="2">
        <v>45785.0</v>
      </c>
      <c r="B8924" s="3" t="s">
        <v>7</v>
      </c>
      <c r="C8924" s="3" t="s">
        <v>131</v>
      </c>
      <c r="D8924" s="3" t="s">
        <v>19</v>
      </c>
      <c r="E8924" s="3" t="s">
        <v>20</v>
      </c>
      <c r="F8924" s="3" t="s">
        <v>16450</v>
      </c>
      <c r="G8924" s="3" t="s">
        <v>16451</v>
      </c>
      <c r="H8924" s="3"/>
    </row>
    <row r="8925" ht="15.75" customHeight="1">
      <c r="A8925" s="2">
        <v>45785.0</v>
      </c>
      <c r="B8925" s="3" t="s">
        <v>7</v>
      </c>
      <c r="C8925" s="3" t="s">
        <v>131</v>
      </c>
      <c r="D8925" s="3" t="s">
        <v>23</v>
      </c>
      <c r="E8925" s="3" t="s">
        <v>20</v>
      </c>
      <c r="F8925" s="3" t="s">
        <v>16452</v>
      </c>
      <c r="G8925" s="3" t="s">
        <v>16453</v>
      </c>
      <c r="H8925" s="3"/>
    </row>
    <row r="8926" ht="15.75" customHeight="1">
      <c r="A8926" s="2">
        <v>45785.0</v>
      </c>
      <c r="B8926" s="3" t="s">
        <v>7</v>
      </c>
      <c r="C8926" s="3" t="s">
        <v>126</v>
      </c>
      <c r="D8926" s="3" t="s">
        <v>63</v>
      </c>
      <c r="E8926" s="3" t="s">
        <v>20</v>
      </c>
      <c r="F8926" s="3" t="s">
        <v>10014</v>
      </c>
      <c r="G8926" s="3" t="s">
        <v>16454</v>
      </c>
      <c r="H8926" s="3"/>
    </row>
    <row r="8927" ht="15.75" customHeight="1">
      <c r="A8927" s="2">
        <v>45785.0</v>
      </c>
      <c r="B8927" s="3" t="s">
        <v>7</v>
      </c>
      <c r="C8927" s="3" t="s">
        <v>126</v>
      </c>
      <c r="D8927" s="3" t="s">
        <v>38</v>
      </c>
      <c r="E8927" s="3" t="s">
        <v>20</v>
      </c>
      <c r="F8927" s="3" t="s">
        <v>16455</v>
      </c>
      <c r="G8927" s="3" t="s">
        <v>16456</v>
      </c>
      <c r="H8927" s="3"/>
    </row>
    <row r="8928" ht="15.75" customHeight="1">
      <c r="A8928" s="2">
        <v>45785.0</v>
      </c>
      <c r="B8928" s="3" t="s">
        <v>7</v>
      </c>
      <c r="C8928" s="3" t="s">
        <v>118</v>
      </c>
      <c r="D8928" s="3" t="s">
        <v>19</v>
      </c>
      <c r="E8928" s="3" t="s">
        <v>20</v>
      </c>
      <c r="F8928" s="3" t="s">
        <v>16457</v>
      </c>
      <c r="G8928" s="3" t="s">
        <v>16458</v>
      </c>
      <c r="H8928" s="3"/>
    </row>
    <row r="8929" ht="15.75" customHeight="1">
      <c r="A8929" s="2">
        <v>45785.0</v>
      </c>
      <c r="B8929" s="3" t="s">
        <v>7</v>
      </c>
      <c r="C8929" s="3" t="s">
        <v>118</v>
      </c>
      <c r="D8929" s="3" t="s">
        <v>26</v>
      </c>
      <c r="E8929" s="3" t="s">
        <v>101</v>
      </c>
      <c r="F8929" s="3" t="s">
        <v>16459</v>
      </c>
      <c r="G8929" s="3" t="s">
        <v>16460</v>
      </c>
      <c r="H8929" s="3"/>
    </row>
    <row r="8930" ht="15.75" customHeight="1">
      <c r="A8930" s="2">
        <v>45785.0</v>
      </c>
      <c r="B8930" s="3" t="s">
        <v>7</v>
      </c>
      <c r="C8930" s="3" t="s">
        <v>106</v>
      </c>
      <c r="D8930" s="3" t="s">
        <v>9</v>
      </c>
      <c r="E8930" s="3" t="s">
        <v>15</v>
      </c>
      <c r="F8930" s="3" t="s">
        <v>4982</v>
      </c>
      <c r="G8930" s="3" t="s">
        <v>16461</v>
      </c>
      <c r="H8930" s="3"/>
    </row>
    <row r="8931" ht="15.75" customHeight="1">
      <c r="A8931" s="2">
        <v>45785.0</v>
      </c>
      <c r="B8931" s="3" t="s">
        <v>7</v>
      </c>
      <c r="C8931" s="3" t="s">
        <v>106</v>
      </c>
      <c r="D8931" s="3" t="s">
        <v>34</v>
      </c>
      <c r="E8931" s="3" t="s">
        <v>101</v>
      </c>
      <c r="F8931" s="3" t="s">
        <v>16462</v>
      </c>
      <c r="G8931" s="3" t="s">
        <v>16463</v>
      </c>
      <c r="H8931" s="3"/>
    </row>
    <row r="8932" ht="15.75" customHeight="1">
      <c r="A8932" s="2">
        <v>45785.0</v>
      </c>
      <c r="B8932" s="3" t="s">
        <v>7</v>
      </c>
      <c r="C8932" s="3" t="s">
        <v>106</v>
      </c>
      <c r="D8932" s="3" t="s">
        <v>26</v>
      </c>
      <c r="E8932" s="3" t="s">
        <v>109</v>
      </c>
      <c r="F8932" s="3" t="s">
        <v>16464</v>
      </c>
      <c r="G8932" s="3" t="s">
        <v>16465</v>
      </c>
      <c r="H8932" s="3"/>
    </row>
    <row r="8933" ht="15.75" customHeight="1">
      <c r="A8933" s="2">
        <v>45785.0</v>
      </c>
      <c r="B8933" s="3" t="s">
        <v>7</v>
      </c>
      <c r="C8933" s="3" t="s">
        <v>8</v>
      </c>
      <c r="D8933" s="3" t="s">
        <v>63</v>
      </c>
      <c r="E8933" s="3" t="s">
        <v>59</v>
      </c>
      <c r="F8933" s="3" t="s">
        <v>15795</v>
      </c>
      <c r="G8933" s="3" t="s">
        <v>16466</v>
      </c>
      <c r="H8933" s="3"/>
    </row>
    <row r="8934" ht="15.75" customHeight="1">
      <c r="A8934" s="2">
        <v>45785.0</v>
      </c>
      <c r="B8934" s="3" t="s">
        <v>7</v>
      </c>
      <c r="C8934" s="3" t="s">
        <v>8</v>
      </c>
      <c r="D8934" s="3" t="s">
        <v>19</v>
      </c>
      <c r="E8934" s="3" t="s">
        <v>20</v>
      </c>
      <c r="F8934" s="3" t="s">
        <v>16467</v>
      </c>
      <c r="G8934" s="3" t="s">
        <v>16468</v>
      </c>
      <c r="H8934" s="3"/>
    </row>
    <row r="8935" ht="15.75" customHeight="1">
      <c r="A8935" s="2">
        <v>45785.0</v>
      </c>
      <c r="B8935" s="3" t="s">
        <v>7</v>
      </c>
      <c r="C8935" s="3" t="s">
        <v>8</v>
      </c>
      <c r="D8935" s="3" t="s">
        <v>38</v>
      </c>
      <c r="E8935" s="3" t="s">
        <v>15</v>
      </c>
      <c r="F8935" s="3" t="s">
        <v>16469</v>
      </c>
      <c r="G8935" s="3" t="s">
        <v>16470</v>
      </c>
      <c r="H8935" s="3"/>
    </row>
    <row r="8936" ht="15.75" customHeight="1">
      <c r="A8936" s="2">
        <v>45785.0</v>
      </c>
      <c r="B8936" s="3" t="s">
        <v>7</v>
      </c>
      <c r="C8936" s="3" t="s">
        <v>8</v>
      </c>
      <c r="D8936" s="3" t="s">
        <v>9</v>
      </c>
      <c r="E8936" s="3" t="s">
        <v>101</v>
      </c>
      <c r="F8936" s="3" t="s">
        <v>16471</v>
      </c>
      <c r="G8936" s="3" t="s">
        <v>16472</v>
      </c>
      <c r="H8936" s="3"/>
    </row>
    <row r="8937" ht="15.75" customHeight="1">
      <c r="A8937" s="2">
        <v>45785.0</v>
      </c>
      <c r="B8937" s="3" t="s">
        <v>13</v>
      </c>
      <c r="C8937" s="3" t="s">
        <v>14</v>
      </c>
      <c r="D8937" s="3" t="s">
        <v>34</v>
      </c>
      <c r="E8937" s="3" t="s">
        <v>20</v>
      </c>
      <c r="F8937" s="3" t="s">
        <v>16473</v>
      </c>
      <c r="G8937" s="3" t="s">
        <v>16474</v>
      </c>
      <c r="H8937" s="3"/>
    </row>
    <row r="8938" ht="15.75" customHeight="1">
      <c r="A8938" s="2">
        <v>45785.0</v>
      </c>
      <c r="B8938" s="3" t="s">
        <v>7</v>
      </c>
      <c r="C8938" s="3" t="s">
        <v>131</v>
      </c>
      <c r="D8938" s="3" t="s">
        <v>38</v>
      </c>
      <c r="E8938" s="3" t="s">
        <v>20</v>
      </c>
      <c r="F8938" s="3" t="s">
        <v>8923</v>
      </c>
      <c r="G8938" s="3" t="s">
        <v>16475</v>
      </c>
      <c r="H8938" s="3"/>
    </row>
    <row r="8939" ht="15.75" customHeight="1">
      <c r="A8939" s="2">
        <v>45785.0</v>
      </c>
      <c r="B8939" s="3" t="s">
        <v>7</v>
      </c>
      <c r="C8939" s="3" t="s">
        <v>131</v>
      </c>
      <c r="D8939" s="3" t="s">
        <v>23</v>
      </c>
      <c r="E8939" s="3" t="s">
        <v>59</v>
      </c>
      <c r="F8939" s="3" t="s">
        <v>16476</v>
      </c>
      <c r="G8939" s="3" t="s">
        <v>5982</v>
      </c>
      <c r="H8939" s="3"/>
    </row>
    <row r="8940" ht="15.75" customHeight="1">
      <c r="A8940" s="2">
        <v>45785.0</v>
      </c>
      <c r="B8940" s="3" t="s">
        <v>7</v>
      </c>
      <c r="C8940" s="3" t="s">
        <v>8</v>
      </c>
      <c r="D8940" s="3" t="s">
        <v>9</v>
      </c>
      <c r="E8940" s="3" t="s">
        <v>101</v>
      </c>
      <c r="F8940" s="3" t="s">
        <v>16477</v>
      </c>
      <c r="G8940" s="3" t="s">
        <v>16478</v>
      </c>
      <c r="H8940" s="3"/>
    </row>
    <row r="8941" ht="15.75" customHeight="1">
      <c r="A8941" s="2">
        <v>45785.0</v>
      </c>
      <c r="B8941" s="3" t="s">
        <v>92</v>
      </c>
      <c r="C8941" s="3" t="s">
        <v>158</v>
      </c>
      <c r="D8941" s="3" t="s">
        <v>68</v>
      </c>
      <c r="E8941" s="3" t="s">
        <v>59</v>
      </c>
      <c r="F8941" s="3" t="s">
        <v>16073</v>
      </c>
      <c r="G8941" s="3" t="s">
        <v>16479</v>
      </c>
      <c r="H8941" s="3"/>
    </row>
    <row r="8942" ht="15.75" customHeight="1">
      <c r="A8942" s="2">
        <v>45785.0</v>
      </c>
      <c r="B8942" s="3" t="s">
        <v>92</v>
      </c>
      <c r="C8942" s="3" t="s">
        <v>158</v>
      </c>
      <c r="D8942" s="3" t="s">
        <v>38</v>
      </c>
      <c r="E8942" s="3" t="s">
        <v>59</v>
      </c>
      <c r="F8942" s="3" t="s">
        <v>16480</v>
      </c>
      <c r="G8942" s="3" t="s">
        <v>16481</v>
      </c>
      <c r="H8942" s="3"/>
    </row>
    <row r="8943" ht="15.75" customHeight="1">
      <c r="A8943" s="2">
        <v>45785.0</v>
      </c>
      <c r="B8943" s="3" t="s">
        <v>92</v>
      </c>
      <c r="C8943" s="3" t="s">
        <v>93</v>
      </c>
      <c r="D8943" s="3" t="s">
        <v>26</v>
      </c>
      <c r="E8943" s="3" t="s">
        <v>20</v>
      </c>
      <c r="F8943" s="3" t="s">
        <v>16482</v>
      </c>
      <c r="G8943" s="3" t="s">
        <v>6880</v>
      </c>
      <c r="H8943" s="3"/>
    </row>
    <row r="8944" ht="15.75" customHeight="1">
      <c r="A8944" s="2">
        <v>45785.0</v>
      </c>
      <c r="B8944" s="3" t="s">
        <v>92</v>
      </c>
      <c r="C8944" s="3" t="s">
        <v>93</v>
      </c>
      <c r="D8944" s="3" t="s">
        <v>19</v>
      </c>
      <c r="E8944" s="3" t="s">
        <v>59</v>
      </c>
      <c r="F8944" s="3" t="s">
        <v>16483</v>
      </c>
      <c r="G8944" s="3" t="s">
        <v>16142</v>
      </c>
      <c r="H8944" s="3"/>
    </row>
    <row r="8945" ht="15.75" customHeight="1">
      <c r="A8945" s="2">
        <v>45785.0</v>
      </c>
      <c r="B8945" s="3" t="s">
        <v>92</v>
      </c>
      <c r="C8945" s="3" t="s">
        <v>93</v>
      </c>
      <c r="D8945" s="3" t="s">
        <v>38</v>
      </c>
      <c r="E8945" s="3" t="s">
        <v>59</v>
      </c>
      <c r="F8945" s="3" t="s">
        <v>16484</v>
      </c>
      <c r="G8945" s="3" t="s">
        <v>16485</v>
      </c>
      <c r="H8945" s="3"/>
    </row>
    <row r="8946" ht="15.75" customHeight="1">
      <c r="A8946" s="2">
        <v>45785.0</v>
      </c>
      <c r="B8946" s="3" t="s">
        <v>92</v>
      </c>
      <c r="C8946" s="3" t="s">
        <v>98</v>
      </c>
      <c r="D8946" s="3" t="s">
        <v>34</v>
      </c>
      <c r="E8946" s="3" t="s">
        <v>20</v>
      </c>
      <c r="F8946" s="3" t="s">
        <v>6487</v>
      </c>
      <c r="G8946" s="3" t="s">
        <v>16486</v>
      </c>
      <c r="H8946" s="3"/>
    </row>
    <row r="8947" ht="15.75" customHeight="1">
      <c r="A8947" s="2">
        <v>45785.0</v>
      </c>
      <c r="B8947" s="3" t="s">
        <v>92</v>
      </c>
      <c r="C8947" s="3" t="s">
        <v>98</v>
      </c>
      <c r="D8947" s="3" t="s">
        <v>68</v>
      </c>
      <c r="E8947" s="3" t="s">
        <v>59</v>
      </c>
      <c r="F8947" s="3" t="s">
        <v>16487</v>
      </c>
      <c r="G8947" s="3" t="s">
        <v>16488</v>
      </c>
      <c r="H8947" s="3"/>
    </row>
    <row r="8948" ht="15.75" customHeight="1">
      <c r="A8948" s="2">
        <v>45785.0</v>
      </c>
      <c r="B8948" s="3" t="s">
        <v>92</v>
      </c>
      <c r="C8948" s="3" t="s">
        <v>98</v>
      </c>
      <c r="D8948" s="3" t="s">
        <v>26</v>
      </c>
      <c r="E8948" s="3" t="s">
        <v>20</v>
      </c>
      <c r="F8948" s="3" t="s">
        <v>16489</v>
      </c>
      <c r="G8948" s="3" t="s">
        <v>16490</v>
      </c>
      <c r="H8948" s="3"/>
    </row>
    <row r="8949" ht="15.75" customHeight="1">
      <c r="A8949" s="2">
        <v>45785.0</v>
      </c>
      <c r="B8949" s="3" t="s">
        <v>92</v>
      </c>
      <c r="C8949" s="3" t="s">
        <v>98</v>
      </c>
      <c r="D8949" s="3" t="s">
        <v>9</v>
      </c>
      <c r="E8949" s="3" t="s">
        <v>15</v>
      </c>
      <c r="F8949" s="3" t="s">
        <v>16491</v>
      </c>
      <c r="G8949" s="3" t="s">
        <v>16492</v>
      </c>
      <c r="H8949" s="3"/>
    </row>
    <row r="8950" ht="15.75" customHeight="1">
      <c r="A8950" s="2">
        <v>45785.0</v>
      </c>
      <c r="B8950" s="3" t="s">
        <v>92</v>
      </c>
      <c r="C8950" s="3" t="s">
        <v>93</v>
      </c>
      <c r="D8950" s="3" t="s">
        <v>34</v>
      </c>
      <c r="E8950" s="3" t="s">
        <v>20</v>
      </c>
      <c r="F8950" s="3" t="s">
        <v>16493</v>
      </c>
      <c r="G8950" s="3" t="s">
        <v>16494</v>
      </c>
      <c r="H8950" s="3"/>
    </row>
    <row r="8951" ht="15.75" customHeight="1">
      <c r="A8951" s="2">
        <v>45785.0</v>
      </c>
      <c r="B8951" s="3" t="s">
        <v>92</v>
      </c>
      <c r="C8951" s="3" t="s">
        <v>144</v>
      </c>
      <c r="D8951" s="3" t="s">
        <v>34</v>
      </c>
      <c r="E8951" s="3" t="s">
        <v>20</v>
      </c>
      <c r="F8951" s="3" t="s">
        <v>16495</v>
      </c>
      <c r="G8951" s="3" t="s">
        <v>16496</v>
      </c>
      <c r="H8951" s="3"/>
    </row>
    <row r="8952" ht="15.75" customHeight="1">
      <c r="A8952" s="2">
        <v>45785.0</v>
      </c>
      <c r="B8952" s="3" t="s">
        <v>92</v>
      </c>
      <c r="C8952" s="3" t="s">
        <v>144</v>
      </c>
      <c r="D8952" s="3" t="s">
        <v>38</v>
      </c>
      <c r="E8952" s="3" t="s">
        <v>20</v>
      </c>
      <c r="F8952" s="3" t="s">
        <v>16497</v>
      </c>
      <c r="G8952" s="3" t="s">
        <v>16498</v>
      </c>
      <c r="H8952" s="3"/>
    </row>
    <row r="8953" ht="15.75" customHeight="1">
      <c r="A8953" s="2">
        <v>45785.0</v>
      </c>
      <c r="B8953" s="3" t="s">
        <v>92</v>
      </c>
      <c r="C8953" s="3" t="s">
        <v>144</v>
      </c>
      <c r="D8953" s="3" t="s">
        <v>19</v>
      </c>
      <c r="E8953" s="3" t="s">
        <v>59</v>
      </c>
      <c r="F8953" s="3" t="s">
        <v>16499</v>
      </c>
      <c r="G8953" s="3" t="s">
        <v>16500</v>
      </c>
      <c r="H8953" s="3"/>
    </row>
    <row r="8954" ht="15.75" customHeight="1">
      <c r="A8954" s="2">
        <v>45785.0</v>
      </c>
      <c r="B8954" s="3" t="s">
        <v>92</v>
      </c>
      <c r="C8954" s="4" t="s">
        <v>149</v>
      </c>
      <c r="D8954" s="3" t="s">
        <v>26</v>
      </c>
      <c r="E8954" s="3" t="s">
        <v>20</v>
      </c>
      <c r="F8954" s="3" t="s">
        <v>16501</v>
      </c>
      <c r="G8954" s="3" t="s">
        <v>16502</v>
      </c>
      <c r="H8954" s="3"/>
    </row>
    <row r="8955" ht="15.75" customHeight="1">
      <c r="A8955" s="2">
        <v>45785.0</v>
      </c>
      <c r="B8955" s="3" t="s">
        <v>92</v>
      </c>
      <c r="C8955" s="4" t="s">
        <v>149</v>
      </c>
      <c r="D8955" s="3" t="s">
        <v>34</v>
      </c>
      <c r="E8955" s="3" t="s">
        <v>20</v>
      </c>
      <c r="F8955" s="3" t="s">
        <v>16503</v>
      </c>
      <c r="G8955" s="3" t="s">
        <v>16504</v>
      </c>
      <c r="H8955" s="3"/>
    </row>
    <row r="8956" ht="15.75" customHeight="1">
      <c r="A8956" s="2">
        <v>45785.0</v>
      </c>
      <c r="B8956" s="3" t="s">
        <v>92</v>
      </c>
      <c r="C8956" s="4" t="s">
        <v>149</v>
      </c>
      <c r="D8956" s="3" t="s">
        <v>19</v>
      </c>
      <c r="E8956" s="3" t="s">
        <v>59</v>
      </c>
      <c r="F8956" s="3" t="s">
        <v>16505</v>
      </c>
      <c r="G8956" s="3" t="s">
        <v>16278</v>
      </c>
      <c r="H8956" s="3"/>
    </row>
    <row r="8957" ht="15.75" customHeight="1">
      <c r="A8957" s="2">
        <v>45785.0</v>
      </c>
      <c r="B8957" s="3" t="s">
        <v>92</v>
      </c>
      <c r="C8957" s="3" t="s">
        <v>98</v>
      </c>
      <c r="D8957" s="3" t="s">
        <v>26</v>
      </c>
      <c r="E8957" s="3" t="s">
        <v>20</v>
      </c>
      <c r="F8957" s="3" t="s">
        <v>5955</v>
      </c>
      <c r="G8957" s="3" t="s">
        <v>16506</v>
      </c>
      <c r="H8957" s="3"/>
    </row>
    <row r="8958" ht="15.75" customHeight="1">
      <c r="A8958" s="2">
        <v>45785.0</v>
      </c>
      <c r="B8958" s="3" t="s">
        <v>92</v>
      </c>
      <c r="C8958" s="3" t="s">
        <v>158</v>
      </c>
      <c r="D8958" s="3" t="s">
        <v>23</v>
      </c>
      <c r="E8958" s="3" t="s">
        <v>59</v>
      </c>
      <c r="F8958" s="3" t="s">
        <v>16507</v>
      </c>
      <c r="G8958" s="3" t="s">
        <v>16508</v>
      </c>
      <c r="H8958" s="3"/>
    </row>
    <row r="8959" ht="15.75" customHeight="1">
      <c r="A8959" s="2">
        <v>45786.0</v>
      </c>
      <c r="B8959" s="3" t="s">
        <v>13</v>
      </c>
      <c r="C8959" s="3" t="s">
        <v>169</v>
      </c>
      <c r="D8959" s="3" t="s">
        <v>68</v>
      </c>
      <c r="E8959" s="3" t="s">
        <v>59</v>
      </c>
      <c r="F8959" s="3" t="s">
        <v>16509</v>
      </c>
      <c r="G8959" s="3" t="s">
        <v>16510</v>
      </c>
      <c r="H8959" s="3"/>
    </row>
    <row r="8960" ht="15.75" customHeight="1">
      <c r="A8960" s="2">
        <v>45786.0</v>
      </c>
      <c r="B8960" s="3" t="s">
        <v>13</v>
      </c>
      <c r="C8960" s="3" t="s">
        <v>37</v>
      </c>
      <c r="D8960" s="3" t="s">
        <v>26</v>
      </c>
      <c r="E8960" s="3" t="s">
        <v>59</v>
      </c>
      <c r="F8960" s="3" t="s">
        <v>16511</v>
      </c>
      <c r="G8960" s="3" t="s">
        <v>16512</v>
      </c>
      <c r="H8960" s="3"/>
    </row>
    <row r="8961" ht="15.75" customHeight="1">
      <c r="A8961" s="2">
        <v>45786.0</v>
      </c>
      <c r="B8961" s="3" t="s">
        <v>13</v>
      </c>
      <c r="C8961" s="3" t="s">
        <v>37</v>
      </c>
      <c r="D8961" s="3" t="s">
        <v>23</v>
      </c>
      <c r="E8961" s="3" t="s">
        <v>59</v>
      </c>
      <c r="F8961" s="3" t="s">
        <v>16513</v>
      </c>
      <c r="G8961" s="3" t="s">
        <v>16514</v>
      </c>
      <c r="H8961" s="3"/>
    </row>
    <row r="8962" ht="15.75" customHeight="1">
      <c r="A8962" s="2">
        <v>45786.0</v>
      </c>
      <c r="B8962" s="3" t="s">
        <v>13</v>
      </c>
      <c r="C8962" s="3" t="s">
        <v>37</v>
      </c>
      <c r="D8962" s="3" t="s">
        <v>19</v>
      </c>
      <c r="E8962" s="3" t="s">
        <v>59</v>
      </c>
      <c r="F8962" s="3" t="s">
        <v>16515</v>
      </c>
      <c r="G8962" s="3" t="s">
        <v>16516</v>
      </c>
      <c r="H8962" s="3"/>
    </row>
    <row r="8963" ht="15.75" customHeight="1">
      <c r="A8963" s="2">
        <v>45786.0</v>
      </c>
      <c r="B8963" s="3" t="s">
        <v>13</v>
      </c>
      <c r="C8963" s="3" t="s">
        <v>37</v>
      </c>
      <c r="D8963" s="3" t="s">
        <v>34</v>
      </c>
      <c r="E8963" s="3" t="s">
        <v>20</v>
      </c>
      <c r="F8963" s="3" t="s">
        <v>16517</v>
      </c>
      <c r="G8963" s="3" t="s">
        <v>16518</v>
      </c>
      <c r="H8963" s="3"/>
    </row>
    <row r="8964" ht="15.75" customHeight="1">
      <c r="A8964" s="2">
        <v>45786.0</v>
      </c>
      <c r="B8964" s="3" t="s">
        <v>13</v>
      </c>
      <c r="C8964" s="3" t="s">
        <v>29</v>
      </c>
      <c r="D8964" s="3" t="s">
        <v>23</v>
      </c>
      <c r="E8964" s="3" t="s">
        <v>59</v>
      </c>
      <c r="F8964" s="3" t="s">
        <v>16519</v>
      </c>
      <c r="G8964" s="3" t="s">
        <v>16520</v>
      </c>
      <c r="H8964" s="3"/>
    </row>
    <row r="8965" ht="15.75" customHeight="1">
      <c r="A8965" s="2">
        <v>45786.0</v>
      </c>
      <c r="B8965" s="3" t="s">
        <v>13</v>
      </c>
      <c r="C8965" s="3" t="s">
        <v>29</v>
      </c>
      <c r="D8965" s="3" t="s">
        <v>34</v>
      </c>
      <c r="E8965" s="3" t="s">
        <v>20</v>
      </c>
      <c r="F8965" s="3" t="s">
        <v>16521</v>
      </c>
      <c r="G8965" s="3" t="s">
        <v>16522</v>
      </c>
      <c r="H8965" s="3"/>
    </row>
    <row r="8966" ht="15.75" customHeight="1">
      <c r="A8966" s="2">
        <v>45786.0</v>
      </c>
      <c r="B8966" s="3" t="s">
        <v>13</v>
      </c>
      <c r="C8966" s="3" t="s">
        <v>29</v>
      </c>
      <c r="D8966" s="3" t="s">
        <v>68</v>
      </c>
      <c r="E8966" s="3" t="s">
        <v>59</v>
      </c>
      <c r="F8966" s="3" t="s">
        <v>16523</v>
      </c>
      <c r="G8966" s="3" t="s">
        <v>16524</v>
      </c>
      <c r="H8966" s="3"/>
    </row>
    <row r="8967" ht="15.75" customHeight="1">
      <c r="A8967" s="2">
        <v>45786.0</v>
      </c>
      <c r="B8967" s="3" t="s">
        <v>13</v>
      </c>
      <c r="C8967" s="3" t="s">
        <v>18</v>
      </c>
      <c r="D8967" s="3" t="s">
        <v>19</v>
      </c>
      <c r="E8967" s="3" t="s">
        <v>59</v>
      </c>
      <c r="F8967" s="3" t="s">
        <v>16525</v>
      </c>
      <c r="G8967" s="3" t="s">
        <v>16526</v>
      </c>
      <c r="H8967" s="3"/>
    </row>
    <row r="8968" ht="15.75" customHeight="1">
      <c r="A8968" s="2">
        <v>45786.0</v>
      </c>
      <c r="B8968" s="3" t="s">
        <v>13</v>
      </c>
      <c r="C8968" s="3" t="s">
        <v>18</v>
      </c>
      <c r="D8968" s="3" t="s">
        <v>26</v>
      </c>
      <c r="E8968" s="3" t="s">
        <v>59</v>
      </c>
      <c r="F8968" s="3" t="s">
        <v>16527</v>
      </c>
      <c r="G8968" s="3" t="s">
        <v>14062</v>
      </c>
      <c r="H8968" s="3"/>
    </row>
    <row r="8969" ht="15.75" customHeight="1">
      <c r="A8969" s="2">
        <v>45786.0</v>
      </c>
      <c r="B8969" s="3" t="s">
        <v>13</v>
      </c>
      <c r="C8969" s="3" t="s">
        <v>14</v>
      </c>
      <c r="D8969" s="3" t="s">
        <v>63</v>
      </c>
      <c r="E8969" s="3" t="s">
        <v>59</v>
      </c>
      <c r="F8969" s="3" t="s">
        <v>16528</v>
      </c>
      <c r="G8969" s="3" t="s">
        <v>16529</v>
      </c>
      <c r="H8969" s="3"/>
    </row>
    <row r="8970" ht="15.75" customHeight="1">
      <c r="A8970" s="2">
        <v>45786.0</v>
      </c>
      <c r="B8970" s="3" t="s">
        <v>13</v>
      </c>
      <c r="C8970" s="3" t="s">
        <v>14</v>
      </c>
      <c r="D8970" s="3" t="s">
        <v>63</v>
      </c>
      <c r="E8970" s="3" t="s">
        <v>20</v>
      </c>
      <c r="F8970" s="3" t="s">
        <v>16530</v>
      </c>
      <c r="G8970" s="3" t="s">
        <v>28</v>
      </c>
      <c r="H8970" s="3"/>
    </row>
    <row r="8971" ht="15.75" customHeight="1">
      <c r="A8971" s="2">
        <v>45786.0</v>
      </c>
      <c r="B8971" s="3" t="s">
        <v>13</v>
      </c>
      <c r="C8971" s="3" t="s">
        <v>169</v>
      </c>
      <c r="D8971" s="3" t="s">
        <v>38</v>
      </c>
      <c r="E8971" s="3" t="s">
        <v>59</v>
      </c>
      <c r="F8971" s="3" t="s">
        <v>2320</v>
      </c>
      <c r="G8971" s="3" t="s">
        <v>16531</v>
      </c>
      <c r="H8971" s="3"/>
    </row>
    <row r="8972" ht="15.75" customHeight="1">
      <c r="A8972" s="2">
        <v>45786.0</v>
      </c>
      <c r="B8972" s="3" t="s">
        <v>13</v>
      </c>
      <c r="C8972" s="3" t="s">
        <v>29</v>
      </c>
      <c r="D8972" s="3" t="s">
        <v>19</v>
      </c>
      <c r="E8972" s="3" t="s">
        <v>59</v>
      </c>
      <c r="F8972" s="3" t="s">
        <v>2098</v>
      </c>
      <c r="G8972" s="3" t="s">
        <v>13397</v>
      </c>
      <c r="H8972" s="3"/>
    </row>
    <row r="8973" ht="15.75" customHeight="1">
      <c r="A8973" s="2">
        <v>45786.0</v>
      </c>
      <c r="B8973" s="3" t="s">
        <v>13</v>
      </c>
      <c r="C8973" s="3" t="s">
        <v>169</v>
      </c>
      <c r="D8973" s="3" t="s">
        <v>38</v>
      </c>
      <c r="E8973" s="3" t="s">
        <v>59</v>
      </c>
      <c r="F8973" s="3" t="s">
        <v>16532</v>
      </c>
      <c r="G8973" s="3" t="s">
        <v>16533</v>
      </c>
      <c r="H8973" s="3"/>
    </row>
    <row r="8974" ht="15.75" customHeight="1">
      <c r="A8974" s="2">
        <v>45786.0</v>
      </c>
      <c r="B8974" s="3" t="s">
        <v>57</v>
      </c>
      <c r="C8974" s="3" t="s">
        <v>71</v>
      </c>
      <c r="D8974" s="3" t="s">
        <v>38</v>
      </c>
      <c r="E8974" s="3" t="s">
        <v>59</v>
      </c>
      <c r="F8974" s="3" t="s">
        <v>16534</v>
      </c>
      <c r="G8974" s="3" t="s">
        <v>16535</v>
      </c>
      <c r="H8974" s="3"/>
    </row>
    <row r="8975" ht="15.75" customHeight="1">
      <c r="A8975" s="2">
        <v>45786.0</v>
      </c>
      <c r="B8975" s="3" t="s">
        <v>57</v>
      </c>
      <c r="C8975" s="3" t="s">
        <v>58</v>
      </c>
      <c r="D8975" s="3" t="s">
        <v>26</v>
      </c>
      <c r="E8975" s="3" t="s">
        <v>59</v>
      </c>
      <c r="F8975" s="3" t="s">
        <v>16536</v>
      </c>
      <c r="G8975" s="3" t="s">
        <v>16537</v>
      </c>
      <c r="H8975" s="3"/>
    </row>
    <row r="8976" ht="15.75" customHeight="1">
      <c r="A8976" s="2">
        <v>45786.0</v>
      </c>
      <c r="B8976" s="3" t="s">
        <v>92</v>
      </c>
      <c r="C8976" s="3" t="s">
        <v>93</v>
      </c>
      <c r="D8976" s="3" t="s">
        <v>68</v>
      </c>
      <c r="E8976" s="3" t="s">
        <v>59</v>
      </c>
      <c r="F8976" s="3" t="s">
        <v>16538</v>
      </c>
      <c r="G8976" s="3" t="s">
        <v>16539</v>
      </c>
      <c r="H8976" s="3"/>
    </row>
    <row r="8977" ht="15.75" customHeight="1">
      <c r="A8977" s="2">
        <v>45786.0</v>
      </c>
      <c r="B8977" s="3" t="s">
        <v>57</v>
      </c>
      <c r="C8977" s="3" t="s">
        <v>85</v>
      </c>
      <c r="D8977" s="3" t="s">
        <v>19</v>
      </c>
      <c r="E8977" s="3" t="s">
        <v>59</v>
      </c>
      <c r="F8977" s="3" t="s">
        <v>16540</v>
      </c>
      <c r="G8977" s="3" t="s">
        <v>2015</v>
      </c>
      <c r="H8977" s="3"/>
    </row>
    <row r="8978" ht="15.75" customHeight="1">
      <c r="A8978" s="2">
        <v>45786.0</v>
      </c>
      <c r="B8978" s="3" t="s">
        <v>57</v>
      </c>
      <c r="C8978" s="3" t="s">
        <v>85</v>
      </c>
      <c r="D8978" s="3" t="s">
        <v>68</v>
      </c>
      <c r="E8978" s="3" t="s">
        <v>59</v>
      </c>
      <c r="F8978" s="3" t="s">
        <v>16541</v>
      </c>
      <c r="G8978" s="3" t="s">
        <v>16542</v>
      </c>
      <c r="H8978" s="3"/>
    </row>
    <row r="8979" ht="15.75" customHeight="1">
      <c r="A8979" s="2">
        <v>45786.0</v>
      </c>
      <c r="B8979" s="3" t="s">
        <v>57</v>
      </c>
      <c r="C8979" s="3" t="s">
        <v>85</v>
      </c>
      <c r="D8979" s="3" t="s">
        <v>34</v>
      </c>
      <c r="E8979" s="3" t="s">
        <v>59</v>
      </c>
      <c r="F8979" s="3" t="s">
        <v>14568</v>
      </c>
      <c r="G8979" s="3" t="s">
        <v>16543</v>
      </c>
      <c r="H8979" s="3"/>
    </row>
    <row r="8980" ht="15.75" customHeight="1">
      <c r="A8980" s="2">
        <v>45786.0</v>
      </c>
      <c r="B8980" s="3" t="s">
        <v>57</v>
      </c>
      <c r="C8980" s="3" t="s">
        <v>85</v>
      </c>
      <c r="D8980" s="3" t="s">
        <v>38</v>
      </c>
      <c r="E8980" s="3" t="s">
        <v>59</v>
      </c>
      <c r="F8980" s="3" t="s">
        <v>16544</v>
      </c>
      <c r="G8980" s="3" t="s">
        <v>16545</v>
      </c>
      <c r="H8980" s="3"/>
    </row>
    <row r="8981" ht="15.75" customHeight="1">
      <c r="A8981" s="2">
        <v>45786.0</v>
      </c>
      <c r="B8981" s="3" t="s">
        <v>57</v>
      </c>
      <c r="C8981" s="3" t="s">
        <v>80</v>
      </c>
      <c r="D8981" s="3" t="s">
        <v>38</v>
      </c>
      <c r="E8981" s="3" t="s">
        <v>59</v>
      </c>
      <c r="F8981" s="3" t="s">
        <v>15802</v>
      </c>
      <c r="G8981" s="3" t="s">
        <v>16546</v>
      </c>
      <c r="H8981" s="3"/>
    </row>
    <row r="8982" ht="15.75" customHeight="1">
      <c r="A8982" s="2">
        <v>45786.0</v>
      </c>
      <c r="B8982" s="3" t="s">
        <v>13</v>
      </c>
      <c r="C8982" s="3" t="s">
        <v>169</v>
      </c>
      <c r="D8982" s="3" t="s">
        <v>26</v>
      </c>
      <c r="E8982" s="3" t="s">
        <v>20</v>
      </c>
      <c r="F8982" s="3" t="s">
        <v>16547</v>
      </c>
      <c r="G8982" s="3" t="s">
        <v>16548</v>
      </c>
      <c r="H8982" s="3"/>
    </row>
    <row r="8983" ht="15.75" customHeight="1">
      <c r="A8983" s="2">
        <v>45786.0</v>
      </c>
      <c r="B8983" s="3" t="s">
        <v>57</v>
      </c>
      <c r="C8983" s="3" t="s">
        <v>80</v>
      </c>
      <c r="D8983" s="3" t="s">
        <v>9</v>
      </c>
      <c r="E8983" s="3" t="s">
        <v>59</v>
      </c>
      <c r="F8983" s="3" t="s">
        <v>16549</v>
      </c>
      <c r="G8983" s="3" t="s">
        <v>16550</v>
      </c>
      <c r="H8983" s="3"/>
    </row>
    <row r="8984" ht="15.75" customHeight="1">
      <c r="A8984" s="2">
        <v>45786.0</v>
      </c>
      <c r="B8984" s="3" t="s">
        <v>57</v>
      </c>
      <c r="C8984" s="3" t="s">
        <v>71</v>
      </c>
      <c r="D8984" s="3" t="s">
        <v>63</v>
      </c>
      <c r="E8984" s="3" t="s">
        <v>59</v>
      </c>
      <c r="F8984" s="3" t="s">
        <v>16551</v>
      </c>
      <c r="G8984" s="3" t="s">
        <v>14089</v>
      </c>
      <c r="H8984" s="3"/>
    </row>
    <row r="8985" ht="15.75" customHeight="1">
      <c r="A8985" s="2">
        <v>45786.0</v>
      </c>
      <c r="B8985" s="3" t="s">
        <v>57</v>
      </c>
      <c r="C8985" s="3" t="s">
        <v>71</v>
      </c>
      <c r="D8985" s="3" t="s">
        <v>26</v>
      </c>
      <c r="E8985" s="3" t="s">
        <v>59</v>
      </c>
      <c r="F8985" s="3" t="s">
        <v>16552</v>
      </c>
      <c r="G8985" s="3" t="s">
        <v>16553</v>
      </c>
      <c r="H8985" s="3"/>
    </row>
    <row r="8986" ht="15.75" customHeight="1">
      <c r="A8986" s="2">
        <v>45786.0</v>
      </c>
      <c r="B8986" s="3" t="s">
        <v>57</v>
      </c>
      <c r="C8986" s="4" t="s">
        <v>62</v>
      </c>
      <c r="D8986" s="3" t="s">
        <v>68</v>
      </c>
      <c r="E8986" s="3" t="s">
        <v>59</v>
      </c>
      <c r="F8986" s="3" t="s">
        <v>16554</v>
      </c>
      <c r="G8986" s="3" t="s">
        <v>16555</v>
      </c>
      <c r="H8986" s="3"/>
    </row>
    <row r="8987" ht="15.75" customHeight="1">
      <c r="A8987" s="2">
        <v>45786.0</v>
      </c>
      <c r="B8987" s="3" t="s">
        <v>57</v>
      </c>
      <c r="C8987" s="4" t="s">
        <v>62</v>
      </c>
      <c r="D8987" s="3" t="s">
        <v>34</v>
      </c>
      <c r="E8987" s="3" t="s">
        <v>59</v>
      </c>
      <c r="F8987" s="3" t="s">
        <v>6659</v>
      </c>
      <c r="G8987" s="3" t="s">
        <v>16556</v>
      </c>
      <c r="H8987" s="3"/>
    </row>
    <row r="8988" ht="15.75" customHeight="1">
      <c r="A8988" s="2">
        <v>45786.0</v>
      </c>
      <c r="B8988" s="3" t="s">
        <v>57</v>
      </c>
      <c r="C8988" s="3" t="s">
        <v>58</v>
      </c>
      <c r="D8988" s="3" t="s">
        <v>68</v>
      </c>
      <c r="E8988" s="3" t="s">
        <v>59</v>
      </c>
      <c r="F8988" s="3" t="s">
        <v>16557</v>
      </c>
      <c r="G8988" s="3" t="s">
        <v>9498</v>
      </c>
      <c r="H8988" s="3"/>
    </row>
    <row r="8989" ht="15.75" customHeight="1">
      <c r="A8989" s="2">
        <v>45786.0</v>
      </c>
      <c r="B8989" s="3" t="s">
        <v>57</v>
      </c>
      <c r="C8989" s="3" t="s">
        <v>58</v>
      </c>
      <c r="D8989" s="3" t="s">
        <v>34</v>
      </c>
      <c r="E8989" s="3" t="s">
        <v>20</v>
      </c>
      <c r="F8989" s="3" t="s">
        <v>16558</v>
      </c>
      <c r="G8989" s="3" t="s">
        <v>15276</v>
      </c>
      <c r="H8989" s="3"/>
    </row>
    <row r="8990" ht="15.75" customHeight="1">
      <c r="A8990" s="2">
        <v>45786.0</v>
      </c>
      <c r="B8990" s="3" t="s">
        <v>57</v>
      </c>
      <c r="C8990" s="3" t="s">
        <v>71</v>
      </c>
      <c r="D8990" s="3" t="s">
        <v>38</v>
      </c>
      <c r="E8990" s="3" t="s">
        <v>59</v>
      </c>
      <c r="F8990" s="3" t="s">
        <v>16559</v>
      </c>
      <c r="G8990" s="3" t="s">
        <v>16560</v>
      </c>
      <c r="H8990" s="3"/>
    </row>
    <row r="8991" ht="15.75" customHeight="1">
      <c r="A8991" s="2">
        <v>45786.0</v>
      </c>
      <c r="B8991" s="3" t="s">
        <v>92</v>
      </c>
      <c r="C8991" s="3" t="s">
        <v>93</v>
      </c>
      <c r="D8991" s="3" t="s">
        <v>63</v>
      </c>
      <c r="E8991" s="3" t="s">
        <v>15</v>
      </c>
      <c r="F8991" s="3" t="s">
        <v>16561</v>
      </c>
      <c r="G8991" s="3" t="s">
        <v>16562</v>
      </c>
      <c r="H8991" s="3"/>
    </row>
    <row r="8992" ht="15.75" customHeight="1">
      <c r="A8992" s="2">
        <v>45786.0</v>
      </c>
      <c r="B8992" s="3" t="s">
        <v>92</v>
      </c>
      <c r="C8992" s="3" t="s">
        <v>98</v>
      </c>
      <c r="D8992" s="3" t="s">
        <v>23</v>
      </c>
      <c r="E8992" s="3" t="s">
        <v>59</v>
      </c>
      <c r="F8992" s="3" t="s">
        <v>16563</v>
      </c>
      <c r="G8992" s="3" t="s">
        <v>16564</v>
      </c>
      <c r="H8992" s="3"/>
    </row>
    <row r="8993" ht="15.75" customHeight="1">
      <c r="A8993" s="2">
        <v>45786.0</v>
      </c>
      <c r="B8993" s="3" t="s">
        <v>92</v>
      </c>
      <c r="C8993" s="3" t="s">
        <v>98</v>
      </c>
      <c r="D8993" s="3" t="s">
        <v>38</v>
      </c>
      <c r="E8993" s="3" t="s">
        <v>20</v>
      </c>
      <c r="F8993" s="3" t="s">
        <v>16565</v>
      </c>
      <c r="G8993" s="3" t="s">
        <v>16566</v>
      </c>
      <c r="H8993" s="3"/>
    </row>
    <row r="8994" ht="15.75" customHeight="1">
      <c r="A8994" s="2">
        <v>45786.0</v>
      </c>
      <c r="B8994" s="3" t="s">
        <v>92</v>
      </c>
      <c r="C8994" s="3" t="s">
        <v>93</v>
      </c>
      <c r="D8994" s="3" t="s">
        <v>34</v>
      </c>
      <c r="E8994" s="3" t="s">
        <v>15</v>
      </c>
      <c r="F8994" s="3" t="s">
        <v>8118</v>
      </c>
      <c r="G8994" s="3" t="s">
        <v>16567</v>
      </c>
      <c r="H8994" s="3"/>
    </row>
    <row r="8995" ht="15.75" customHeight="1">
      <c r="A8995" s="2">
        <v>45786.0</v>
      </c>
      <c r="B8995" s="3" t="s">
        <v>7</v>
      </c>
      <c r="C8995" s="3" t="s">
        <v>8</v>
      </c>
      <c r="D8995" s="3" t="s">
        <v>26</v>
      </c>
      <c r="E8995" s="3" t="s">
        <v>109</v>
      </c>
      <c r="F8995" s="3" t="s">
        <v>16568</v>
      </c>
      <c r="G8995" s="3" t="s">
        <v>16569</v>
      </c>
      <c r="H8995" s="3"/>
    </row>
    <row r="8996" ht="15.75" customHeight="1">
      <c r="A8996" s="2">
        <v>45786.0</v>
      </c>
      <c r="B8996" s="3" t="s">
        <v>7</v>
      </c>
      <c r="C8996" s="3" t="s">
        <v>8</v>
      </c>
      <c r="D8996" s="3" t="s">
        <v>26</v>
      </c>
      <c r="E8996" s="3" t="s">
        <v>109</v>
      </c>
      <c r="F8996" s="3" t="s">
        <v>16570</v>
      </c>
      <c r="G8996" s="3" t="s">
        <v>16571</v>
      </c>
      <c r="H8996" s="3"/>
    </row>
    <row r="8997" ht="15.75" customHeight="1">
      <c r="A8997" s="2">
        <v>45786.0</v>
      </c>
      <c r="B8997" s="3" t="s">
        <v>7</v>
      </c>
      <c r="C8997" s="3" t="s">
        <v>8</v>
      </c>
      <c r="D8997" s="3" t="s">
        <v>9</v>
      </c>
      <c r="E8997" s="3" t="s">
        <v>15</v>
      </c>
      <c r="F8997" s="3" t="s">
        <v>16572</v>
      </c>
      <c r="G8997" s="3" t="s">
        <v>16573</v>
      </c>
      <c r="H8997" s="3"/>
    </row>
    <row r="8998" ht="15.75" customHeight="1">
      <c r="A8998" s="2">
        <v>45786.0</v>
      </c>
      <c r="B8998" s="3" t="s">
        <v>7</v>
      </c>
      <c r="C8998" s="3" t="s">
        <v>8</v>
      </c>
      <c r="D8998" s="3" t="s">
        <v>26</v>
      </c>
      <c r="E8998" s="3" t="s">
        <v>10</v>
      </c>
      <c r="F8998" s="3" t="s">
        <v>16574</v>
      </c>
      <c r="G8998" s="3" t="s">
        <v>16575</v>
      </c>
      <c r="H8998" s="3"/>
    </row>
    <row r="8999" ht="15.75" customHeight="1">
      <c r="A8999" s="2">
        <v>45786.0</v>
      </c>
      <c r="B8999" s="3" t="s">
        <v>7</v>
      </c>
      <c r="C8999" s="3" t="s">
        <v>8</v>
      </c>
      <c r="D8999" s="3" t="s">
        <v>9</v>
      </c>
      <c r="E8999" s="3" t="s">
        <v>15</v>
      </c>
      <c r="F8999" s="3" t="s">
        <v>16576</v>
      </c>
      <c r="G8999" s="3" t="s">
        <v>16577</v>
      </c>
      <c r="H8999" s="3"/>
    </row>
    <row r="9000" ht="15.75" customHeight="1">
      <c r="A9000" s="2">
        <v>45786.0</v>
      </c>
      <c r="B9000" s="3" t="s">
        <v>7</v>
      </c>
      <c r="C9000" s="3" t="s">
        <v>106</v>
      </c>
      <c r="D9000" s="3" t="s">
        <v>26</v>
      </c>
      <c r="E9000" s="3" t="s">
        <v>101</v>
      </c>
      <c r="F9000" s="3" t="s">
        <v>16578</v>
      </c>
      <c r="G9000" s="3" t="s">
        <v>16579</v>
      </c>
      <c r="H9000" s="3"/>
    </row>
    <row r="9001" ht="15.75" customHeight="1">
      <c r="A9001" s="2">
        <v>45786.0</v>
      </c>
      <c r="B9001" s="3" t="s">
        <v>7</v>
      </c>
      <c r="C9001" s="3" t="s">
        <v>106</v>
      </c>
      <c r="D9001" s="3" t="s">
        <v>38</v>
      </c>
      <c r="E9001" s="3" t="s">
        <v>20</v>
      </c>
      <c r="F9001" s="3" t="s">
        <v>3921</v>
      </c>
      <c r="G9001" s="3" t="s">
        <v>16580</v>
      </c>
      <c r="H9001" s="3"/>
    </row>
    <row r="9002" ht="15.75" customHeight="1">
      <c r="A9002" s="2">
        <v>45786.0</v>
      </c>
      <c r="B9002" s="3" t="s">
        <v>7</v>
      </c>
      <c r="C9002" s="3" t="s">
        <v>118</v>
      </c>
      <c r="D9002" s="3" t="s">
        <v>23</v>
      </c>
      <c r="E9002" s="3" t="s">
        <v>20</v>
      </c>
      <c r="F9002" s="3" t="s">
        <v>5000</v>
      </c>
      <c r="G9002" s="3" t="s">
        <v>16581</v>
      </c>
      <c r="H9002" s="3"/>
    </row>
    <row r="9003" ht="15.75" customHeight="1">
      <c r="A9003" s="2">
        <v>45786.0</v>
      </c>
      <c r="B9003" s="3" t="s">
        <v>7</v>
      </c>
      <c r="C9003" s="3" t="s">
        <v>118</v>
      </c>
      <c r="D9003" s="3" t="s">
        <v>26</v>
      </c>
      <c r="E9003" s="3" t="s">
        <v>10</v>
      </c>
      <c r="F9003" s="3" t="s">
        <v>16582</v>
      </c>
      <c r="G9003" s="3" t="s">
        <v>16583</v>
      </c>
      <c r="H9003" s="3"/>
    </row>
    <row r="9004" ht="15.75" customHeight="1">
      <c r="A9004" s="2">
        <v>45786.0</v>
      </c>
      <c r="B9004" s="3" t="s">
        <v>7</v>
      </c>
      <c r="C9004" s="3" t="s">
        <v>118</v>
      </c>
      <c r="D9004" s="3" t="s">
        <v>19</v>
      </c>
      <c r="E9004" s="3" t="s">
        <v>20</v>
      </c>
      <c r="F9004" s="3" t="s">
        <v>16584</v>
      </c>
      <c r="G9004" s="3" t="s">
        <v>16585</v>
      </c>
      <c r="H9004" s="3"/>
    </row>
    <row r="9005" ht="15.75" customHeight="1">
      <c r="A9005" s="2">
        <v>45786.0</v>
      </c>
      <c r="B9005" s="3" t="s">
        <v>7</v>
      </c>
      <c r="C9005" s="3" t="s">
        <v>126</v>
      </c>
      <c r="D9005" s="3" t="s">
        <v>68</v>
      </c>
      <c r="E9005" s="3" t="s">
        <v>20</v>
      </c>
      <c r="F9005" s="3" t="s">
        <v>2019</v>
      </c>
      <c r="G9005" s="3" t="s">
        <v>16586</v>
      </c>
      <c r="H9005" s="3"/>
    </row>
    <row r="9006" ht="15.75" customHeight="1">
      <c r="A9006" s="2">
        <v>45786.0</v>
      </c>
      <c r="B9006" s="3" t="s">
        <v>7</v>
      </c>
      <c r="C9006" s="3" t="s">
        <v>126</v>
      </c>
      <c r="D9006" s="3" t="s">
        <v>68</v>
      </c>
      <c r="E9006" s="3" t="s">
        <v>20</v>
      </c>
      <c r="F9006" s="3" t="s">
        <v>16587</v>
      </c>
      <c r="G9006" s="3" t="s">
        <v>16588</v>
      </c>
      <c r="H9006" s="3"/>
    </row>
    <row r="9007" ht="15.75" customHeight="1">
      <c r="A9007" s="2">
        <v>45786.0</v>
      </c>
      <c r="B9007" s="3" t="s">
        <v>7</v>
      </c>
      <c r="C9007" s="3" t="s">
        <v>126</v>
      </c>
      <c r="D9007" s="3" t="s">
        <v>38</v>
      </c>
      <c r="E9007" s="3" t="s">
        <v>20</v>
      </c>
      <c r="F9007" s="3" t="s">
        <v>16589</v>
      </c>
      <c r="G9007" s="3" t="s">
        <v>16590</v>
      </c>
      <c r="H9007" s="3"/>
    </row>
    <row r="9008" ht="15.75" customHeight="1">
      <c r="A9008" s="2">
        <v>45786.0</v>
      </c>
      <c r="B9008" s="3" t="s">
        <v>7</v>
      </c>
      <c r="C9008" s="3" t="s">
        <v>131</v>
      </c>
      <c r="D9008" s="3" t="s">
        <v>19</v>
      </c>
      <c r="E9008" s="3" t="s">
        <v>20</v>
      </c>
      <c r="F9008" s="3" t="s">
        <v>16591</v>
      </c>
      <c r="G9008" s="3" t="s">
        <v>16592</v>
      </c>
      <c r="H9008" s="3"/>
    </row>
    <row r="9009" ht="15.75" customHeight="1">
      <c r="A9009" s="2">
        <v>45786.0</v>
      </c>
      <c r="B9009" s="3" t="s">
        <v>7</v>
      </c>
      <c r="C9009" s="3" t="s">
        <v>118</v>
      </c>
      <c r="D9009" s="3" t="s">
        <v>23</v>
      </c>
      <c r="E9009" s="3" t="s">
        <v>20</v>
      </c>
      <c r="F9009" s="3" t="s">
        <v>16593</v>
      </c>
      <c r="G9009" s="3" t="s">
        <v>16594</v>
      </c>
      <c r="H9009" s="3"/>
    </row>
    <row r="9010" ht="15.75" customHeight="1">
      <c r="A9010" s="2">
        <v>45786.0</v>
      </c>
      <c r="B9010" s="3" t="s">
        <v>7</v>
      </c>
      <c r="C9010" s="3" t="s">
        <v>131</v>
      </c>
      <c r="D9010" s="3" t="s">
        <v>9</v>
      </c>
      <c r="E9010" s="3" t="s">
        <v>101</v>
      </c>
      <c r="F9010" s="3" t="s">
        <v>16595</v>
      </c>
      <c r="G9010" s="3" t="s">
        <v>15783</v>
      </c>
      <c r="H9010" s="3"/>
    </row>
    <row r="9011" ht="15.75" customHeight="1">
      <c r="A9011" s="2">
        <v>45786.0</v>
      </c>
      <c r="B9011" s="3" t="s">
        <v>92</v>
      </c>
      <c r="C9011" s="3" t="s">
        <v>98</v>
      </c>
      <c r="D9011" s="3" t="s">
        <v>34</v>
      </c>
      <c r="E9011" s="3" t="s">
        <v>20</v>
      </c>
      <c r="F9011" s="3" t="s">
        <v>16596</v>
      </c>
      <c r="G9011" s="3" t="s">
        <v>16597</v>
      </c>
      <c r="H9011" s="3"/>
    </row>
    <row r="9012" ht="15.75" customHeight="1">
      <c r="A9012" s="2">
        <v>45786.0</v>
      </c>
      <c r="B9012" s="3" t="s">
        <v>7</v>
      </c>
      <c r="C9012" s="3" t="s">
        <v>131</v>
      </c>
      <c r="D9012" s="3" t="s">
        <v>9</v>
      </c>
      <c r="E9012" s="3" t="s">
        <v>101</v>
      </c>
      <c r="F9012" s="3" t="s">
        <v>16598</v>
      </c>
      <c r="G9012" s="3" t="s">
        <v>16599</v>
      </c>
      <c r="H9012" s="3"/>
    </row>
    <row r="9013" ht="15.75" customHeight="1">
      <c r="A9013" s="2">
        <v>45786.0</v>
      </c>
      <c r="B9013" s="3" t="s">
        <v>92</v>
      </c>
      <c r="C9013" s="3" t="s">
        <v>98</v>
      </c>
      <c r="D9013" s="3" t="s">
        <v>63</v>
      </c>
      <c r="E9013" s="3" t="s">
        <v>59</v>
      </c>
      <c r="F9013" s="3" t="s">
        <v>16600</v>
      </c>
      <c r="G9013" s="3" t="s">
        <v>16601</v>
      </c>
      <c r="H9013" s="3"/>
    </row>
    <row r="9014" ht="15.75" customHeight="1">
      <c r="A9014" s="2">
        <v>45786.0</v>
      </c>
      <c r="B9014" s="3" t="s">
        <v>92</v>
      </c>
      <c r="C9014" s="3" t="s">
        <v>144</v>
      </c>
      <c r="D9014" s="3" t="s">
        <v>63</v>
      </c>
      <c r="E9014" s="3" t="s">
        <v>59</v>
      </c>
      <c r="F9014" s="3" t="s">
        <v>16602</v>
      </c>
      <c r="G9014" s="3" t="s">
        <v>16603</v>
      </c>
      <c r="H9014" s="3"/>
    </row>
    <row r="9015" ht="15.75" customHeight="1">
      <c r="A9015" s="2">
        <v>45786.0</v>
      </c>
      <c r="B9015" s="3" t="s">
        <v>92</v>
      </c>
      <c r="C9015" s="3" t="s">
        <v>144</v>
      </c>
      <c r="D9015" s="3" t="s">
        <v>68</v>
      </c>
      <c r="E9015" s="3" t="s">
        <v>59</v>
      </c>
      <c r="F9015" s="3" t="s">
        <v>16604</v>
      </c>
      <c r="G9015" s="3" t="s">
        <v>16605</v>
      </c>
      <c r="H9015" s="3"/>
    </row>
    <row r="9016" ht="15.75" customHeight="1">
      <c r="A9016" s="2">
        <v>45786.0</v>
      </c>
      <c r="B9016" s="3" t="s">
        <v>92</v>
      </c>
      <c r="C9016" s="4" t="s">
        <v>149</v>
      </c>
      <c r="D9016" s="3" t="s">
        <v>63</v>
      </c>
      <c r="E9016" s="3" t="s">
        <v>59</v>
      </c>
      <c r="F9016" s="3" t="s">
        <v>16606</v>
      </c>
      <c r="G9016" s="3" t="s">
        <v>15613</v>
      </c>
      <c r="H9016" s="3"/>
    </row>
    <row r="9017" ht="15.75" customHeight="1">
      <c r="A9017" s="2">
        <v>45786.0</v>
      </c>
      <c r="B9017" s="3" t="s">
        <v>92</v>
      </c>
      <c r="C9017" s="4" t="s">
        <v>149</v>
      </c>
      <c r="D9017" s="3" t="s">
        <v>23</v>
      </c>
      <c r="E9017" s="3" t="s">
        <v>20</v>
      </c>
      <c r="F9017" s="3" t="s">
        <v>16607</v>
      </c>
      <c r="G9017" s="3" t="s">
        <v>16608</v>
      </c>
      <c r="H9017" s="3"/>
    </row>
    <row r="9018" ht="15.75" customHeight="1">
      <c r="A9018" s="2">
        <v>45786.0</v>
      </c>
      <c r="B9018" s="3" t="s">
        <v>92</v>
      </c>
      <c r="C9018" s="3" t="s">
        <v>144</v>
      </c>
      <c r="D9018" s="3" t="s">
        <v>34</v>
      </c>
      <c r="E9018" s="3" t="s">
        <v>20</v>
      </c>
      <c r="F9018" s="3" t="s">
        <v>16609</v>
      </c>
      <c r="G9018" s="3" t="s">
        <v>16610</v>
      </c>
      <c r="H9018" s="3"/>
    </row>
    <row r="9019" ht="15.75" customHeight="1">
      <c r="A9019" s="2">
        <v>45786.0</v>
      </c>
      <c r="B9019" s="3" t="s">
        <v>92</v>
      </c>
      <c r="C9019" s="4" t="s">
        <v>149</v>
      </c>
      <c r="D9019" s="3" t="s">
        <v>19</v>
      </c>
      <c r="E9019" s="3" t="s">
        <v>20</v>
      </c>
      <c r="F9019" s="3" t="s">
        <v>16611</v>
      </c>
      <c r="G9019" s="3" t="s">
        <v>16612</v>
      </c>
      <c r="H9019" s="3"/>
    </row>
    <row r="9020" ht="15.75" customHeight="1">
      <c r="A9020" s="2">
        <v>45786.0</v>
      </c>
      <c r="B9020" s="3" t="s">
        <v>92</v>
      </c>
      <c r="C9020" s="4" t="s">
        <v>149</v>
      </c>
      <c r="D9020" s="3" t="s">
        <v>23</v>
      </c>
      <c r="E9020" s="3" t="s">
        <v>59</v>
      </c>
      <c r="F9020" s="3" t="s">
        <v>16613</v>
      </c>
      <c r="G9020" s="3" t="s">
        <v>16614</v>
      </c>
      <c r="H9020" s="3"/>
    </row>
    <row r="9021" ht="15.75" customHeight="1">
      <c r="A9021" s="2">
        <v>45786.0</v>
      </c>
      <c r="B9021" s="3" t="s">
        <v>92</v>
      </c>
      <c r="C9021" s="3" t="s">
        <v>158</v>
      </c>
      <c r="D9021" s="3" t="s">
        <v>23</v>
      </c>
      <c r="E9021" s="3" t="s">
        <v>59</v>
      </c>
      <c r="F9021" s="3" t="s">
        <v>16615</v>
      </c>
      <c r="G9021" s="3" t="s">
        <v>16616</v>
      </c>
      <c r="H9021" s="3"/>
    </row>
    <row r="9022" ht="15.75" customHeight="1">
      <c r="A9022" s="2">
        <v>45786.0</v>
      </c>
      <c r="B9022" s="3" t="s">
        <v>92</v>
      </c>
      <c r="C9022" s="3" t="s">
        <v>158</v>
      </c>
      <c r="D9022" s="3" t="s">
        <v>34</v>
      </c>
      <c r="E9022" s="3" t="s">
        <v>20</v>
      </c>
      <c r="F9022" s="3" t="s">
        <v>16617</v>
      </c>
      <c r="G9022" s="3" t="s">
        <v>3126</v>
      </c>
      <c r="H9022" s="3"/>
    </row>
    <row r="9023" ht="15.75" customHeight="1">
      <c r="A9023" s="2">
        <v>45786.0</v>
      </c>
      <c r="B9023" s="3" t="s">
        <v>92</v>
      </c>
      <c r="C9023" s="3" t="s">
        <v>158</v>
      </c>
      <c r="D9023" s="3" t="s">
        <v>68</v>
      </c>
      <c r="E9023" s="3" t="s">
        <v>20</v>
      </c>
      <c r="F9023" s="3" t="s">
        <v>6055</v>
      </c>
      <c r="G9023" s="3" t="s">
        <v>16618</v>
      </c>
      <c r="H9023" s="3"/>
    </row>
    <row r="9024" ht="15.75" customHeight="1">
      <c r="A9024" s="2">
        <v>45786.0</v>
      </c>
      <c r="B9024" s="3" t="s">
        <v>92</v>
      </c>
      <c r="C9024" s="4" t="s">
        <v>149</v>
      </c>
      <c r="D9024" s="3" t="s">
        <v>68</v>
      </c>
      <c r="E9024" s="3" t="s">
        <v>59</v>
      </c>
      <c r="F9024" s="3" t="s">
        <v>16619</v>
      </c>
      <c r="G9024" s="3" t="s">
        <v>16620</v>
      </c>
      <c r="H9024" s="3"/>
    </row>
    <row r="9025" ht="15.75" customHeight="1">
      <c r="A9025" s="2">
        <v>45787.0</v>
      </c>
      <c r="B9025" s="3" t="s">
        <v>13</v>
      </c>
      <c r="C9025" s="3" t="s">
        <v>169</v>
      </c>
      <c r="D9025" s="3" t="s">
        <v>23</v>
      </c>
      <c r="E9025" s="3" t="s">
        <v>59</v>
      </c>
      <c r="F9025" s="3" t="s">
        <v>16621</v>
      </c>
      <c r="G9025" s="3" t="s">
        <v>8002</v>
      </c>
      <c r="H9025" s="3"/>
    </row>
    <row r="9026" ht="15.75" customHeight="1">
      <c r="A9026" s="2">
        <v>45787.0</v>
      </c>
      <c r="B9026" s="3" t="s">
        <v>13</v>
      </c>
      <c r="C9026" s="3" t="s">
        <v>37</v>
      </c>
      <c r="D9026" s="3" t="s">
        <v>9</v>
      </c>
      <c r="E9026" s="3" t="s">
        <v>20</v>
      </c>
      <c r="F9026" s="3" t="s">
        <v>16622</v>
      </c>
      <c r="G9026" s="3" t="s">
        <v>16623</v>
      </c>
      <c r="H9026" s="3"/>
    </row>
    <row r="9027" ht="15.75" customHeight="1">
      <c r="A9027" s="2">
        <v>45787.0</v>
      </c>
      <c r="B9027" s="3" t="s">
        <v>13</v>
      </c>
      <c r="C9027" s="3" t="s">
        <v>169</v>
      </c>
      <c r="D9027" s="3" t="s">
        <v>34</v>
      </c>
      <c r="E9027" s="3" t="s">
        <v>20</v>
      </c>
      <c r="F9027" s="3" t="s">
        <v>16624</v>
      </c>
      <c r="G9027" s="3" t="s">
        <v>8848</v>
      </c>
      <c r="H9027" s="3"/>
    </row>
    <row r="9028" ht="15.75" customHeight="1">
      <c r="A9028" s="2">
        <v>45787.0</v>
      </c>
      <c r="B9028" s="3" t="s">
        <v>13</v>
      </c>
      <c r="C9028" s="3" t="s">
        <v>169</v>
      </c>
      <c r="D9028" s="3" t="s">
        <v>38</v>
      </c>
      <c r="E9028" s="3" t="s">
        <v>59</v>
      </c>
      <c r="F9028" s="3" t="s">
        <v>16625</v>
      </c>
      <c r="G9028" s="3" t="s">
        <v>638</v>
      </c>
      <c r="H9028" s="3"/>
    </row>
    <row r="9029" ht="15.75" customHeight="1">
      <c r="A9029" s="2">
        <v>45787.0</v>
      </c>
      <c r="B9029" s="3" t="s">
        <v>13</v>
      </c>
      <c r="C9029" s="3" t="s">
        <v>169</v>
      </c>
      <c r="D9029" s="3" t="s">
        <v>23</v>
      </c>
      <c r="E9029" s="3" t="s">
        <v>59</v>
      </c>
      <c r="F9029" s="3" t="s">
        <v>16626</v>
      </c>
      <c r="G9029" s="3" t="s">
        <v>16627</v>
      </c>
      <c r="H9029" s="3"/>
    </row>
    <row r="9030" ht="15.75" customHeight="1">
      <c r="A9030" s="2">
        <v>45787.0</v>
      </c>
      <c r="B9030" s="3" t="s">
        <v>13</v>
      </c>
      <c r="C9030" s="3" t="s">
        <v>37</v>
      </c>
      <c r="D9030" s="3" t="s">
        <v>68</v>
      </c>
      <c r="E9030" s="3" t="s">
        <v>59</v>
      </c>
      <c r="F9030" s="3" t="s">
        <v>15959</v>
      </c>
      <c r="G9030" s="3" t="s">
        <v>13537</v>
      </c>
      <c r="H9030" s="3"/>
    </row>
    <row r="9031" ht="15.75" customHeight="1">
      <c r="A9031" s="2">
        <v>45787.0</v>
      </c>
      <c r="B9031" s="3" t="s">
        <v>13</v>
      </c>
      <c r="C9031" s="3" t="s">
        <v>18</v>
      </c>
      <c r="D9031" s="3" t="s">
        <v>9</v>
      </c>
      <c r="E9031" s="3" t="s">
        <v>20</v>
      </c>
      <c r="F9031" s="3" t="s">
        <v>16628</v>
      </c>
      <c r="G9031" s="3" t="s">
        <v>16629</v>
      </c>
      <c r="H9031" s="3"/>
    </row>
    <row r="9032" ht="15.75" customHeight="1">
      <c r="A9032" s="2">
        <v>45787.0</v>
      </c>
      <c r="B9032" s="3" t="s">
        <v>13</v>
      </c>
      <c r="C9032" s="3" t="s">
        <v>37</v>
      </c>
      <c r="D9032" s="3" t="s">
        <v>23</v>
      </c>
      <c r="E9032" s="3" t="s">
        <v>59</v>
      </c>
      <c r="F9032" s="3" t="s">
        <v>16630</v>
      </c>
      <c r="G9032" s="3" t="s">
        <v>16631</v>
      </c>
      <c r="H9032" s="3"/>
    </row>
    <row r="9033" ht="15.75" customHeight="1">
      <c r="A9033" s="2">
        <v>45787.0</v>
      </c>
      <c r="B9033" s="3" t="s">
        <v>13</v>
      </c>
      <c r="C9033" s="3" t="s">
        <v>37</v>
      </c>
      <c r="D9033" s="3" t="s">
        <v>26</v>
      </c>
      <c r="E9033" s="3" t="s">
        <v>59</v>
      </c>
      <c r="F9033" s="3" t="s">
        <v>16632</v>
      </c>
      <c r="G9033" s="3" t="s">
        <v>16633</v>
      </c>
      <c r="H9033" s="3"/>
    </row>
    <row r="9034" ht="15.75" customHeight="1">
      <c r="A9034" s="2">
        <v>45787.0</v>
      </c>
      <c r="B9034" s="3" t="s">
        <v>13</v>
      </c>
      <c r="C9034" s="3" t="s">
        <v>29</v>
      </c>
      <c r="D9034" s="3" t="s">
        <v>19</v>
      </c>
      <c r="E9034" s="3" t="s">
        <v>59</v>
      </c>
      <c r="F9034" s="3" t="s">
        <v>16634</v>
      </c>
      <c r="G9034" s="3" t="s">
        <v>16635</v>
      </c>
      <c r="H9034" s="3"/>
    </row>
    <row r="9035" ht="15.75" customHeight="1">
      <c r="A9035" s="2">
        <v>45787.0</v>
      </c>
      <c r="B9035" s="3" t="s">
        <v>13</v>
      </c>
      <c r="C9035" s="3" t="s">
        <v>29</v>
      </c>
      <c r="D9035" s="3" t="s">
        <v>38</v>
      </c>
      <c r="E9035" s="3" t="s">
        <v>59</v>
      </c>
      <c r="F9035" s="3" t="s">
        <v>2272</v>
      </c>
      <c r="G9035" s="3" t="s">
        <v>16636</v>
      </c>
      <c r="H9035" s="3"/>
    </row>
    <row r="9036" ht="15.75" customHeight="1">
      <c r="A9036" s="2">
        <v>45787.0</v>
      </c>
      <c r="B9036" s="3" t="s">
        <v>13</v>
      </c>
      <c r="C9036" s="3" t="s">
        <v>18</v>
      </c>
      <c r="D9036" s="3" t="s">
        <v>23</v>
      </c>
      <c r="E9036" s="3" t="s">
        <v>59</v>
      </c>
      <c r="F9036" s="3" t="s">
        <v>9381</v>
      </c>
      <c r="G9036" s="3" t="s">
        <v>16637</v>
      </c>
      <c r="H9036" s="3"/>
    </row>
    <row r="9037" ht="15.75" customHeight="1">
      <c r="A9037" s="2">
        <v>45787.0</v>
      </c>
      <c r="B9037" s="3" t="s">
        <v>57</v>
      </c>
      <c r="C9037" s="3" t="s">
        <v>58</v>
      </c>
      <c r="D9037" s="3" t="s">
        <v>26</v>
      </c>
      <c r="E9037" s="3" t="s">
        <v>59</v>
      </c>
      <c r="F9037" s="3" t="s">
        <v>16638</v>
      </c>
      <c r="G9037" s="3" t="s">
        <v>16639</v>
      </c>
      <c r="H9037" s="3"/>
    </row>
    <row r="9038" ht="15.75" customHeight="1">
      <c r="A9038" s="2">
        <v>45787.0</v>
      </c>
      <c r="B9038" s="3" t="s">
        <v>13</v>
      </c>
      <c r="C9038" s="3" t="s">
        <v>37</v>
      </c>
      <c r="D9038" s="3" t="s">
        <v>63</v>
      </c>
      <c r="E9038" s="3" t="s">
        <v>20</v>
      </c>
      <c r="F9038" s="3" t="s">
        <v>16640</v>
      </c>
      <c r="G9038" s="3" t="s">
        <v>16641</v>
      </c>
      <c r="H9038" s="3"/>
    </row>
    <row r="9039" ht="15.75" customHeight="1">
      <c r="A9039" s="2">
        <v>45787.0</v>
      </c>
      <c r="B9039" s="3" t="s">
        <v>57</v>
      </c>
      <c r="C9039" s="3" t="s">
        <v>58</v>
      </c>
      <c r="D9039" s="3" t="s">
        <v>23</v>
      </c>
      <c r="E9039" s="3" t="s">
        <v>59</v>
      </c>
      <c r="F9039" s="3" t="s">
        <v>16642</v>
      </c>
      <c r="G9039" s="3" t="s">
        <v>16643</v>
      </c>
      <c r="H9039" s="3"/>
    </row>
    <row r="9040" ht="15.75" customHeight="1">
      <c r="A9040" s="2">
        <v>45787.0</v>
      </c>
      <c r="B9040" s="3" t="s">
        <v>57</v>
      </c>
      <c r="C9040" s="3" t="s">
        <v>85</v>
      </c>
      <c r="D9040" s="3" t="s">
        <v>38</v>
      </c>
      <c r="E9040" s="3" t="s">
        <v>59</v>
      </c>
      <c r="F9040" s="3" t="s">
        <v>16644</v>
      </c>
      <c r="G9040" s="3" t="s">
        <v>16645</v>
      </c>
      <c r="H9040" s="3"/>
    </row>
    <row r="9041" ht="15.75" customHeight="1">
      <c r="A9041" s="2">
        <v>45787.0</v>
      </c>
      <c r="B9041" s="3" t="s">
        <v>57</v>
      </c>
      <c r="C9041" s="4" t="s">
        <v>62</v>
      </c>
      <c r="D9041" s="3" t="s">
        <v>26</v>
      </c>
      <c r="E9041" s="3" t="s">
        <v>59</v>
      </c>
      <c r="F9041" s="3" t="s">
        <v>16646</v>
      </c>
      <c r="G9041" s="3" t="s">
        <v>16647</v>
      </c>
      <c r="H9041" s="3"/>
    </row>
    <row r="9042" ht="15.75" customHeight="1">
      <c r="A9042" s="2">
        <v>45787.0</v>
      </c>
      <c r="B9042" s="3" t="s">
        <v>13</v>
      </c>
      <c r="C9042" s="3" t="s">
        <v>18</v>
      </c>
      <c r="D9042" s="3" t="s">
        <v>23</v>
      </c>
      <c r="E9042" s="3" t="s">
        <v>59</v>
      </c>
      <c r="F9042" s="3" t="s">
        <v>16648</v>
      </c>
      <c r="G9042" s="3" t="s">
        <v>16649</v>
      </c>
      <c r="H9042" s="3"/>
    </row>
    <row r="9043" ht="15.75" customHeight="1">
      <c r="A9043" s="2">
        <v>45787.0</v>
      </c>
      <c r="B9043" s="3" t="s">
        <v>57</v>
      </c>
      <c r="C9043" s="3" t="s">
        <v>80</v>
      </c>
      <c r="D9043" s="3" t="s">
        <v>19</v>
      </c>
      <c r="E9043" s="3" t="s">
        <v>59</v>
      </c>
      <c r="F9043" s="3" t="s">
        <v>16650</v>
      </c>
      <c r="G9043" s="3" t="s">
        <v>16651</v>
      </c>
      <c r="H9043" s="3"/>
    </row>
    <row r="9044" ht="15.75" customHeight="1">
      <c r="A9044" s="2">
        <v>45787.0</v>
      </c>
      <c r="B9044" s="3" t="s">
        <v>57</v>
      </c>
      <c r="C9044" s="3" t="s">
        <v>80</v>
      </c>
      <c r="D9044" s="3" t="s">
        <v>23</v>
      </c>
      <c r="E9044" s="3" t="s">
        <v>59</v>
      </c>
      <c r="F9044" s="3" t="s">
        <v>16652</v>
      </c>
      <c r="G9044" s="3" t="s">
        <v>16653</v>
      </c>
      <c r="H9044" s="3"/>
    </row>
    <row r="9045" ht="15.75" customHeight="1">
      <c r="A9045" s="2">
        <v>45787.0</v>
      </c>
      <c r="B9045" s="3" t="s">
        <v>57</v>
      </c>
      <c r="C9045" s="3" t="s">
        <v>80</v>
      </c>
      <c r="D9045" s="3" t="s">
        <v>26</v>
      </c>
      <c r="E9045" s="3" t="s">
        <v>59</v>
      </c>
      <c r="F9045" s="3" t="s">
        <v>16654</v>
      </c>
      <c r="G9045" s="3" t="s">
        <v>16655</v>
      </c>
      <c r="H9045" s="3"/>
    </row>
    <row r="9046" ht="15.75" customHeight="1">
      <c r="A9046" s="2">
        <v>45787.0</v>
      </c>
      <c r="B9046" s="3" t="s">
        <v>57</v>
      </c>
      <c r="C9046" s="3" t="s">
        <v>80</v>
      </c>
      <c r="D9046" s="3" t="s">
        <v>38</v>
      </c>
      <c r="E9046" s="3" t="s">
        <v>59</v>
      </c>
      <c r="F9046" s="3" t="s">
        <v>16656</v>
      </c>
      <c r="G9046" s="3" t="s">
        <v>11179</v>
      </c>
      <c r="H9046" s="3"/>
    </row>
    <row r="9047" ht="15.75" customHeight="1">
      <c r="A9047" s="2">
        <v>45787.0</v>
      </c>
      <c r="B9047" s="3" t="s">
        <v>57</v>
      </c>
      <c r="C9047" s="3" t="s">
        <v>80</v>
      </c>
      <c r="D9047" s="3" t="s">
        <v>23</v>
      </c>
      <c r="E9047" s="3" t="s">
        <v>59</v>
      </c>
      <c r="F9047" s="3" t="s">
        <v>16657</v>
      </c>
      <c r="G9047" s="3" t="s">
        <v>16658</v>
      </c>
      <c r="H9047" s="3"/>
    </row>
    <row r="9048" ht="15.75" customHeight="1">
      <c r="A9048" s="2">
        <v>45787.0</v>
      </c>
      <c r="B9048" s="3" t="s">
        <v>57</v>
      </c>
      <c r="C9048" s="3" t="s">
        <v>58</v>
      </c>
      <c r="D9048" s="3" t="s">
        <v>19</v>
      </c>
      <c r="E9048" s="3" t="s">
        <v>59</v>
      </c>
      <c r="F9048" s="3" t="s">
        <v>16659</v>
      </c>
      <c r="G9048" s="3" t="s">
        <v>5067</v>
      </c>
      <c r="H9048" s="3"/>
    </row>
    <row r="9049" ht="15.75" customHeight="1">
      <c r="A9049" s="2">
        <v>45787.0</v>
      </c>
      <c r="B9049" s="3" t="s">
        <v>57</v>
      </c>
      <c r="C9049" s="3" t="s">
        <v>71</v>
      </c>
      <c r="D9049" s="3" t="s">
        <v>34</v>
      </c>
      <c r="E9049" s="3" t="s">
        <v>59</v>
      </c>
      <c r="F9049" s="3" t="s">
        <v>16660</v>
      </c>
      <c r="G9049" s="3" t="s">
        <v>16661</v>
      </c>
      <c r="H9049" s="3"/>
    </row>
    <row r="9050" ht="15.75" customHeight="1">
      <c r="A9050" s="2">
        <v>45787.0</v>
      </c>
      <c r="B9050" s="3" t="s">
        <v>57</v>
      </c>
      <c r="C9050" s="3" t="s">
        <v>85</v>
      </c>
      <c r="D9050" s="3" t="s">
        <v>19</v>
      </c>
      <c r="E9050" s="3" t="s">
        <v>59</v>
      </c>
      <c r="F9050" s="3" t="s">
        <v>16662</v>
      </c>
      <c r="G9050" s="3" t="s">
        <v>13535</v>
      </c>
      <c r="H9050" s="3"/>
    </row>
    <row r="9051" ht="15.75" customHeight="1">
      <c r="A9051" s="2">
        <v>45787.0</v>
      </c>
      <c r="B9051" s="3" t="s">
        <v>57</v>
      </c>
      <c r="C9051" s="3" t="s">
        <v>71</v>
      </c>
      <c r="D9051" s="3" t="s">
        <v>63</v>
      </c>
      <c r="E9051" s="3" t="s">
        <v>59</v>
      </c>
      <c r="F9051" s="3" t="s">
        <v>16663</v>
      </c>
      <c r="G9051" s="3" t="s">
        <v>16664</v>
      </c>
      <c r="H9051" s="3"/>
    </row>
    <row r="9052" ht="15.75" customHeight="1">
      <c r="A9052" s="2">
        <v>45787.0</v>
      </c>
      <c r="B9052" s="3" t="s">
        <v>57</v>
      </c>
      <c r="C9052" s="3" t="s">
        <v>71</v>
      </c>
      <c r="D9052" s="3" t="s">
        <v>34</v>
      </c>
      <c r="E9052" s="3" t="s">
        <v>20</v>
      </c>
      <c r="F9052" s="3" t="s">
        <v>15828</v>
      </c>
      <c r="G9052" s="3" t="s">
        <v>16665</v>
      </c>
      <c r="H9052" s="3"/>
    </row>
    <row r="9053" ht="15.75" customHeight="1">
      <c r="A9053" s="2">
        <v>45787.0</v>
      </c>
      <c r="B9053" s="3" t="s">
        <v>57</v>
      </c>
      <c r="C9053" s="4" t="s">
        <v>62</v>
      </c>
      <c r="D9053" s="3" t="s">
        <v>34</v>
      </c>
      <c r="E9053" s="3" t="s">
        <v>20</v>
      </c>
      <c r="F9053" s="3" t="s">
        <v>16666</v>
      </c>
      <c r="G9053" s="3" t="s">
        <v>16667</v>
      </c>
      <c r="H9053" s="3"/>
    </row>
    <row r="9054" ht="15.75" customHeight="1">
      <c r="A9054" s="2">
        <v>45787.0</v>
      </c>
      <c r="B9054" s="3" t="s">
        <v>57</v>
      </c>
      <c r="C9054" s="4" t="s">
        <v>62</v>
      </c>
      <c r="D9054" s="3" t="s">
        <v>9</v>
      </c>
      <c r="E9054" s="3" t="s">
        <v>20</v>
      </c>
      <c r="F9054" s="3" t="s">
        <v>16668</v>
      </c>
      <c r="G9054" s="3" t="s">
        <v>16669</v>
      </c>
      <c r="H9054" s="3"/>
    </row>
    <row r="9055" ht="15.75" customHeight="1">
      <c r="A9055" s="2">
        <v>45787.0</v>
      </c>
      <c r="B9055" s="3" t="s">
        <v>57</v>
      </c>
      <c r="C9055" s="4" t="s">
        <v>62</v>
      </c>
      <c r="D9055" s="3" t="s">
        <v>63</v>
      </c>
      <c r="E9055" s="3" t="s">
        <v>59</v>
      </c>
      <c r="F9055" s="3" t="s">
        <v>16670</v>
      </c>
      <c r="G9055" s="3" t="s">
        <v>16671</v>
      </c>
      <c r="H9055" s="3"/>
    </row>
    <row r="9056" ht="15.75" customHeight="1">
      <c r="A9056" s="2">
        <v>45787.0</v>
      </c>
      <c r="B9056" s="3" t="s">
        <v>57</v>
      </c>
      <c r="C9056" s="3" t="s">
        <v>71</v>
      </c>
      <c r="D9056" s="3" t="s">
        <v>63</v>
      </c>
      <c r="E9056" s="3" t="s">
        <v>59</v>
      </c>
      <c r="F9056" s="3" t="s">
        <v>16672</v>
      </c>
      <c r="G9056" s="3" t="s">
        <v>16673</v>
      </c>
      <c r="H9056" s="3"/>
    </row>
    <row r="9057" ht="15.75" customHeight="1">
      <c r="A9057" s="2">
        <v>45787.0</v>
      </c>
      <c r="B9057" s="3" t="s">
        <v>13</v>
      </c>
      <c r="C9057" s="3" t="s">
        <v>18</v>
      </c>
      <c r="D9057" s="3" t="s">
        <v>38</v>
      </c>
      <c r="E9057" s="3" t="s">
        <v>59</v>
      </c>
      <c r="F9057" s="3" t="s">
        <v>16205</v>
      </c>
      <c r="G9057" s="3" t="s">
        <v>16674</v>
      </c>
      <c r="H9057" s="3"/>
    </row>
    <row r="9058" ht="15.75" customHeight="1">
      <c r="A9058" s="2">
        <v>45787.0</v>
      </c>
      <c r="B9058" s="3" t="s">
        <v>57</v>
      </c>
      <c r="C9058" s="3" t="s">
        <v>71</v>
      </c>
      <c r="D9058" s="3" t="s">
        <v>19</v>
      </c>
      <c r="E9058" s="3" t="s">
        <v>59</v>
      </c>
      <c r="F9058" s="3" t="s">
        <v>16675</v>
      </c>
      <c r="G9058" s="3" t="s">
        <v>16676</v>
      </c>
      <c r="H9058" s="3"/>
    </row>
    <row r="9059" ht="15.75" customHeight="1">
      <c r="A9059" s="2">
        <v>45787.0</v>
      </c>
      <c r="B9059" s="3" t="s">
        <v>13</v>
      </c>
      <c r="C9059" s="3" t="s">
        <v>14</v>
      </c>
      <c r="D9059" s="3" t="s">
        <v>26</v>
      </c>
      <c r="E9059" s="3" t="s">
        <v>20</v>
      </c>
      <c r="F9059" s="3" t="s">
        <v>16677</v>
      </c>
      <c r="G9059" s="3" t="s">
        <v>15939</v>
      </c>
      <c r="H9059" s="3"/>
    </row>
    <row r="9060" ht="15.75" customHeight="1">
      <c r="A9060" s="2">
        <v>45787.0</v>
      </c>
      <c r="B9060" s="3" t="s">
        <v>7</v>
      </c>
      <c r="C9060" s="3" t="s">
        <v>126</v>
      </c>
      <c r="D9060" s="3" t="s">
        <v>23</v>
      </c>
      <c r="E9060" s="3" t="s">
        <v>20</v>
      </c>
      <c r="F9060" s="3" t="s">
        <v>16678</v>
      </c>
      <c r="G9060" s="3" t="s">
        <v>16679</v>
      </c>
      <c r="H9060" s="3"/>
    </row>
    <row r="9061" ht="15.75" customHeight="1">
      <c r="A9061" s="2">
        <v>45787.0</v>
      </c>
      <c r="B9061" s="3" t="s">
        <v>7</v>
      </c>
      <c r="C9061" s="3" t="s">
        <v>126</v>
      </c>
      <c r="D9061" s="3" t="s">
        <v>34</v>
      </c>
      <c r="E9061" s="3" t="s">
        <v>15</v>
      </c>
      <c r="F9061" s="3" t="s">
        <v>16680</v>
      </c>
      <c r="G9061" s="3" t="s">
        <v>16681</v>
      </c>
      <c r="H9061" s="3"/>
    </row>
    <row r="9062" ht="15.75" customHeight="1">
      <c r="A9062" s="2">
        <v>45787.0</v>
      </c>
      <c r="B9062" s="3" t="s">
        <v>7</v>
      </c>
      <c r="C9062" s="3" t="s">
        <v>126</v>
      </c>
      <c r="D9062" s="3" t="s">
        <v>23</v>
      </c>
      <c r="E9062" s="3" t="s">
        <v>20</v>
      </c>
      <c r="F9062" s="3" t="s">
        <v>16682</v>
      </c>
      <c r="G9062" s="3" t="s">
        <v>16683</v>
      </c>
      <c r="H9062" s="3"/>
    </row>
    <row r="9063" ht="15.75" customHeight="1">
      <c r="A9063" s="2">
        <v>45787.0</v>
      </c>
      <c r="B9063" s="3" t="s">
        <v>7</v>
      </c>
      <c r="C9063" s="3" t="s">
        <v>118</v>
      </c>
      <c r="D9063" s="3" t="s">
        <v>19</v>
      </c>
      <c r="E9063" s="3" t="s">
        <v>20</v>
      </c>
      <c r="F9063" s="3" t="s">
        <v>16684</v>
      </c>
      <c r="G9063" s="3" t="s">
        <v>16685</v>
      </c>
      <c r="H9063" s="3"/>
    </row>
    <row r="9064" ht="15.75" customHeight="1">
      <c r="A9064" s="2">
        <v>45787.0</v>
      </c>
      <c r="B9064" s="3" t="s">
        <v>7</v>
      </c>
      <c r="C9064" s="3" t="s">
        <v>118</v>
      </c>
      <c r="D9064" s="3" t="s">
        <v>34</v>
      </c>
      <c r="E9064" s="3" t="s">
        <v>15</v>
      </c>
      <c r="F9064" s="3" t="s">
        <v>3149</v>
      </c>
      <c r="G9064" s="3" t="s">
        <v>16686</v>
      </c>
      <c r="H9064" s="3"/>
    </row>
    <row r="9065" ht="15.75" customHeight="1">
      <c r="A9065" s="2">
        <v>45787.0</v>
      </c>
      <c r="B9065" s="3" t="s">
        <v>7</v>
      </c>
      <c r="C9065" s="3" t="s">
        <v>106</v>
      </c>
      <c r="D9065" s="3" t="s">
        <v>26</v>
      </c>
      <c r="E9065" s="3" t="s">
        <v>109</v>
      </c>
      <c r="F9065" s="3" t="s">
        <v>16687</v>
      </c>
      <c r="G9065" s="3" t="s">
        <v>16688</v>
      </c>
      <c r="H9065" s="3"/>
    </row>
    <row r="9066" ht="15.75" customHeight="1">
      <c r="A9066" s="2">
        <v>45787.0</v>
      </c>
      <c r="B9066" s="3" t="s">
        <v>7</v>
      </c>
      <c r="C9066" s="3" t="s">
        <v>131</v>
      </c>
      <c r="D9066" s="3" t="s">
        <v>23</v>
      </c>
      <c r="E9066" s="3" t="s">
        <v>20</v>
      </c>
      <c r="F9066" s="3" t="s">
        <v>16689</v>
      </c>
      <c r="G9066" s="3" t="s">
        <v>16690</v>
      </c>
      <c r="H9066" s="3"/>
    </row>
    <row r="9067" ht="15.75" customHeight="1">
      <c r="A9067" s="2">
        <v>45787.0</v>
      </c>
      <c r="B9067" s="3" t="s">
        <v>7</v>
      </c>
      <c r="C9067" s="3" t="s">
        <v>106</v>
      </c>
      <c r="D9067" s="3" t="s">
        <v>23</v>
      </c>
      <c r="E9067" s="3" t="s">
        <v>20</v>
      </c>
      <c r="F9067" s="3" t="s">
        <v>16691</v>
      </c>
      <c r="G9067" s="3" t="s">
        <v>16692</v>
      </c>
      <c r="H9067" s="3"/>
    </row>
    <row r="9068" ht="15.75" customHeight="1">
      <c r="A9068" s="2">
        <v>45787.0</v>
      </c>
      <c r="B9068" s="3" t="s">
        <v>7</v>
      </c>
      <c r="C9068" s="3" t="s">
        <v>106</v>
      </c>
      <c r="D9068" s="3" t="s">
        <v>9</v>
      </c>
      <c r="E9068" s="3" t="s">
        <v>15</v>
      </c>
      <c r="F9068" s="3" t="s">
        <v>16693</v>
      </c>
      <c r="G9068" s="3" t="s">
        <v>16694</v>
      </c>
      <c r="H9068" s="3"/>
    </row>
    <row r="9069" ht="15.75" customHeight="1">
      <c r="A9069" s="2">
        <v>45787.0</v>
      </c>
      <c r="B9069" s="3" t="s">
        <v>7</v>
      </c>
      <c r="C9069" s="3" t="s">
        <v>8</v>
      </c>
      <c r="D9069" s="3" t="s">
        <v>68</v>
      </c>
      <c r="E9069" s="3" t="s">
        <v>20</v>
      </c>
      <c r="F9069" s="3" t="s">
        <v>16695</v>
      </c>
      <c r="G9069" s="3" t="s">
        <v>16696</v>
      </c>
      <c r="H9069" s="3"/>
    </row>
    <row r="9070" ht="15.75" customHeight="1">
      <c r="A9070" s="2">
        <v>45787.0</v>
      </c>
      <c r="B9070" s="3" t="s">
        <v>7</v>
      </c>
      <c r="C9070" s="3" t="s">
        <v>8</v>
      </c>
      <c r="D9070" s="3" t="s">
        <v>68</v>
      </c>
      <c r="E9070" s="3" t="s">
        <v>20</v>
      </c>
      <c r="F9070" s="3" t="s">
        <v>16697</v>
      </c>
      <c r="G9070" s="3" t="s">
        <v>16698</v>
      </c>
      <c r="H9070" s="3"/>
    </row>
    <row r="9071" ht="15.75" customHeight="1">
      <c r="A9071" s="2">
        <v>45787.0</v>
      </c>
      <c r="B9071" s="3" t="s">
        <v>7</v>
      </c>
      <c r="C9071" s="3" t="s">
        <v>8</v>
      </c>
      <c r="D9071" s="3" t="s">
        <v>63</v>
      </c>
      <c r="E9071" s="3" t="s">
        <v>59</v>
      </c>
      <c r="F9071" s="3" t="s">
        <v>16699</v>
      </c>
      <c r="G9071" s="3" t="s">
        <v>16700</v>
      </c>
      <c r="H9071" s="3"/>
    </row>
    <row r="9072" ht="15.75" customHeight="1">
      <c r="A9072" s="2">
        <v>45787.0</v>
      </c>
      <c r="B9072" s="3" t="s">
        <v>7</v>
      </c>
      <c r="C9072" s="3" t="s">
        <v>8</v>
      </c>
      <c r="D9072" s="3" t="s">
        <v>23</v>
      </c>
      <c r="E9072" s="3" t="s">
        <v>20</v>
      </c>
      <c r="F9072" s="3" t="s">
        <v>16701</v>
      </c>
      <c r="G9072" s="3" t="s">
        <v>13404</v>
      </c>
      <c r="H9072" s="3"/>
    </row>
    <row r="9073" ht="15.75" customHeight="1">
      <c r="A9073" s="2">
        <v>45787.0</v>
      </c>
      <c r="B9073" s="3" t="s">
        <v>13</v>
      </c>
      <c r="C9073" s="3" t="s">
        <v>18</v>
      </c>
      <c r="D9073" s="3" t="s">
        <v>26</v>
      </c>
      <c r="E9073" s="3" t="s">
        <v>20</v>
      </c>
      <c r="F9073" s="3" t="s">
        <v>16702</v>
      </c>
      <c r="G9073" s="3" t="s">
        <v>15848</v>
      </c>
      <c r="H9073" s="3"/>
    </row>
    <row r="9074" ht="15.75" customHeight="1">
      <c r="A9074" s="2">
        <v>45787.0</v>
      </c>
      <c r="B9074" s="3" t="s">
        <v>7</v>
      </c>
      <c r="C9074" s="3" t="s">
        <v>106</v>
      </c>
      <c r="D9074" s="3" t="s">
        <v>34</v>
      </c>
      <c r="E9074" s="3" t="s">
        <v>101</v>
      </c>
      <c r="F9074" s="3" t="s">
        <v>16703</v>
      </c>
      <c r="G9074" s="3" t="s">
        <v>16704</v>
      </c>
      <c r="H9074" s="3"/>
    </row>
    <row r="9075" ht="15.75" customHeight="1">
      <c r="A9075" s="2">
        <v>45787.0</v>
      </c>
      <c r="B9075" s="3" t="s">
        <v>7</v>
      </c>
      <c r="C9075" s="3" t="s">
        <v>131</v>
      </c>
      <c r="D9075" s="3" t="s">
        <v>38</v>
      </c>
      <c r="E9075" s="3" t="s">
        <v>20</v>
      </c>
      <c r="F9075" s="3" t="s">
        <v>13384</v>
      </c>
      <c r="G9075" s="3" t="s">
        <v>16705</v>
      </c>
      <c r="H9075" s="3"/>
    </row>
    <row r="9076" ht="15.75" customHeight="1">
      <c r="A9076" s="2">
        <v>45787.0</v>
      </c>
      <c r="B9076" s="3" t="s">
        <v>7</v>
      </c>
      <c r="C9076" s="3" t="s">
        <v>106</v>
      </c>
      <c r="D9076" s="3" t="s">
        <v>38</v>
      </c>
      <c r="E9076" s="3" t="s">
        <v>15</v>
      </c>
      <c r="F9076" s="3" t="s">
        <v>13997</v>
      </c>
      <c r="G9076" s="3" t="s">
        <v>16706</v>
      </c>
      <c r="H9076" s="3"/>
    </row>
    <row r="9077" ht="15.75" customHeight="1">
      <c r="A9077" s="2">
        <v>45787.0</v>
      </c>
      <c r="B9077" s="3" t="s">
        <v>92</v>
      </c>
      <c r="C9077" s="3" t="s">
        <v>158</v>
      </c>
      <c r="D9077" s="3" t="s">
        <v>9</v>
      </c>
      <c r="E9077" s="3" t="s">
        <v>15</v>
      </c>
      <c r="F9077" s="3" t="s">
        <v>16707</v>
      </c>
      <c r="G9077" s="3" t="s">
        <v>16708</v>
      </c>
      <c r="H9077" s="3"/>
    </row>
    <row r="9078" ht="15.75" customHeight="1">
      <c r="A9078" s="2">
        <v>45787.0</v>
      </c>
      <c r="B9078" s="3" t="s">
        <v>92</v>
      </c>
      <c r="C9078" s="3" t="s">
        <v>158</v>
      </c>
      <c r="D9078" s="3" t="s">
        <v>19</v>
      </c>
      <c r="E9078" s="3" t="s">
        <v>20</v>
      </c>
      <c r="F9078" s="3" t="s">
        <v>16709</v>
      </c>
      <c r="G9078" s="3" t="s">
        <v>16710</v>
      </c>
      <c r="H9078" s="3"/>
    </row>
    <row r="9079" ht="15.75" customHeight="1">
      <c r="A9079" s="2">
        <v>45787.0</v>
      </c>
      <c r="B9079" s="3" t="s">
        <v>13</v>
      </c>
      <c r="C9079" s="3" t="s">
        <v>14</v>
      </c>
      <c r="D9079" s="3" t="s">
        <v>9</v>
      </c>
      <c r="E9079" s="3" t="s">
        <v>20</v>
      </c>
      <c r="F9079" s="3" t="s">
        <v>16711</v>
      </c>
      <c r="G9079" s="3" t="s">
        <v>16712</v>
      </c>
      <c r="H9079" s="3"/>
    </row>
    <row r="9080" ht="15.75" customHeight="1">
      <c r="A9080" s="2">
        <v>45787.0</v>
      </c>
      <c r="B9080" s="3" t="s">
        <v>13</v>
      </c>
      <c r="C9080" s="3" t="s">
        <v>14</v>
      </c>
      <c r="D9080" s="3" t="s">
        <v>63</v>
      </c>
      <c r="E9080" s="3" t="s">
        <v>59</v>
      </c>
      <c r="F9080" s="3" t="s">
        <v>16713</v>
      </c>
      <c r="G9080" s="3" t="s">
        <v>16714</v>
      </c>
      <c r="H9080" s="3"/>
    </row>
    <row r="9081" ht="15.75" customHeight="1">
      <c r="A9081" s="2">
        <v>45787.0</v>
      </c>
      <c r="B9081" s="3" t="s">
        <v>13</v>
      </c>
      <c r="C9081" s="3" t="s">
        <v>14</v>
      </c>
      <c r="D9081" s="3" t="s">
        <v>63</v>
      </c>
      <c r="E9081" s="3" t="s">
        <v>20</v>
      </c>
      <c r="F9081" s="3" t="s">
        <v>16715</v>
      </c>
      <c r="G9081" s="3" t="s">
        <v>16716</v>
      </c>
      <c r="H9081" s="3"/>
    </row>
    <row r="9082" ht="15.75" customHeight="1">
      <c r="A9082" s="2">
        <v>45787.0</v>
      </c>
      <c r="B9082" s="3" t="s">
        <v>13</v>
      </c>
      <c r="C9082" s="3" t="s">
        <v>14</v>
      </c>
      <c r="D9082" s="3" t="s">
        <v>68</v>
      </c>
      <c r="E9082" s="3" t="s">
        <v>59</v>
      </c>
      <c r="F9082" s="3" t="s">
        <v>16717</v>
      </c>
      <c r="G9082" s="3" t="s">
        <v>16718</v>
      </c>
      <c r="H9082" s="3"/>
    </row>
    <row r="9083" ht="15.75" customHeight="1">
      <c r="A9083" s="2">
        <v>45787.0</v>
      </c>
      <c r="B9083" s="3" t="s">
        <v>92</v>
      </c>
      <c r="C9083" s="3" t="s">
        <v>93</v>
      </c>
      <c r="D9083" s="3" t="s">
        <v>63</v>
      </c>
      <c r="E9083" s="3" t="s">
        <v>15</v>
      </c>
      <c r="F9083" s="3" t="s">
        <v>16719</v>
      </c>
      <c r="G9083" s="3" t="s">
        <v>16720</v>
      </c>
      <c r="H9083" s="3"/>
    </row>
    <row r="9084" ht="15.75" customHeight="1">
      <c r="A9084" s="2">
        <v>45787.0</v>
      </c>
      <c r="B9084" s="3" t="s">
        <v>92</v>
      </c>
      <c r="C9084" s="3" t="s">
        <v>93</v>
      </c>
      <c r="D9084" s="3" t="s">
        <v>63</v>
      </c>
      <c r="E9084" s="3" t="s">
        <v>59</v>
      </c>
      <c r="F9084" s="3" t="s">
        <v>16721</v>
      </c>
      <c r="G9084" s="3" t="s">
        <v>16722</v>
      </c>
      <c r="H9084" s="3"/>
    </row>
    <row r="9085" ht="15.75" customHeight="1">
      <c r="A9085" s="2">
        <v>45787.0</v>
      </c>
      <c r="B9085" s="3" t="s">
        <v>92</v>
      </c>
      <c r="C9085" s="3" t="s">
        <v>93</v>
      </c>
      <c r="D9085" s="3" t="s">
        <v>68</v>
      </c>
      <c r="E9085" s="3" t="s">
        <v>59</v>
      </c>
      <c r="F9085" s="3" t="s">
        <v>3530</v>
      </c>
      <c r="G9085" s="3" t="s">
        <v>3153</v>
      </c>
      <c r="H9085" s="3"/>
    </row>
    <row r="9086" ht="15.75" customHeight="1">
      <c r="A9086" s="2">
        <v>45787.0</v>
      </c>
      <c r="B9086" s="3" t="s">
        <v>92</v>
      </c>
      <c r="C9086" s="3" t="s">
        <v>98</v>
      </c>
      <c r="D9086" s="3" t="s">
        <v>9</v>
      </c>
      <c r="E9086" s="3" t="s">
        <v>15</v>
      </c>
      <c r="F9086" s="3" t="s">
        <v>16723</v>
      </c>
      <c r="G9086" s="3" t="s">
        <v>16724</v>
      </c>
      <c r="H9086" s="3"/>
    </row>
    <row r="9087" ht="15.75" customHeight="1">
      <c r="A9087" s="2">
        <v>45787.0</v>
      </c>
      <c r="B9087" s="3" t="s">
        <v>92</v>
      </c>
      <c r="C9087" s="3" t="s">
        <v>144</v>
      </c>
      <c r="D9087" s="3" t="s">
        <v>19</v>
      </c>
      <c r="E9087" s="3" t="s">
        <v>20</v>
      </c>
      <c r="F9087" s="3" t="s">
        <v>16725</v>
      </c>
      <c r="G9087" s="3" t="s">
        <v>16726</v>
      </c>
      <c r="H9087" s="3"/>
    </row>
    <row r="9088" ht="15.75" customHeight="1">
      <c r="A9088" s="2">
        <v>45787.0</v>
      </c>
      <c r="B9088" s="3" t="s">
        <v>92</v>
      </c>
      <c r="C9088" s="3" t="s">
        <v>144</v>
      </c>
      <c r="D9088" s="3" t="s">
        <v>68</v>
      </c>
      <c r="E9088" s="3" t="s">
        <v>59</v>
      </c>
      <c r="F9088" s="3" t="s">
        <v>16727</v>
      </c>
      <c r="G9088" s="3" t="s">
        <v>16728</v>
      </c>
      <c r="H9088" s="3"/>
    </row>
    <row r="9089" ht="15.75" customHeight="1">
      <c r="A9089" s="2">
        <v>45787.0</v>
      </c>
      <c r="B9089" s="3" t="s">
        <v>92</v>
      </c>
      <c r="C9089" s="4" t="s">
        <v>149</v>
      </c>
      <c r="D9089" s="3" t="s">
        <v>68</v>
      </c>
      <c r="E9089" s="3" t="s">
        <v>59</v>
      </c>
      <c r="F9089" s="3" t="s">
        <v>16729</v>
      </c>
      <c r="G9089" s="3" t="s">
        <v>16730</v>
      </c>
      <c r="H9089" s="3"/>
    </row>
    <row r="9090" ht="15.75" customHeight="1">
      <c r="A9090" s="2">
        <v>45787.0</v>
      </c>
      <c r="B9090" s="3" t="s">
        <v>92</v>
      </c>
      <c r="C9090" s="4" t="s">
        <v>149</v>
      </c>
      <c r="D9090" s="3" t="s">
        <v>34</v>
      </c>
      <c r="E9090" s="3" t="s">
        <v>15</v>
      </c>
      <c r="F9090" s="3" t="s">
        <v>16731</v>
      </c>
      <c r="G9090" s="3" t="s">
        <v>16732</v>
      </c>
      <c r="H9090" s="3"/>
    </row>
    <row r="9091" ht="15.75" customHeight="1">
      <c r="A9091" s="2">
        <v>45787.0</v>
      </c>
      <c r="B9091" s="3" t="s">
        <v>92</v>
      </c>
      <c r="C9091" s="4" t="s">
        <v>149</v>
      </c>
      <c r="D9091" s="3" t="s">
        <v>9</v>
      </c>
      <c r="E9091" s="3" t="s">
        <v>15</v>
      </c>
      <c r="F9091" s="3" t="s">
        <v>16733</v>
      </c>
      <c r="G9091" s="3" t="s">
        <v>16734</v>
      </c>
      <c r="H9091" s="3"/>
    </row>
    <row r="9092" ht="15.75" customHeight="1">
      <c r="A9092" s="2">
        <v>45787.0</v>
      </c>
      <c r="B9092" s="3" t="s">
        <v>92</v>
      </c>
      <c r="C9092" s="3" t="s">
        <v>98</v>
      </c>
      <c r="D9092" s="3" t="s">
        <v>26</v>
      </c>
      <c r="E9092" s="3" t="s">
        <v>20</v>
      </c>
      <c r="F9092" s="3" t="s">
        <v>16735</v>
      </c>
      <c r="G9092" s="3" t="s">
        <v>7281</v>
      </c>
      <c r="H9092" s="3"/>
    </row>
    <row r="9093" ht="15.75" customHeight="1">
      <c r="A9093" s="2">
        <v>45788.0</v>
      </c>
      <c r="B9093" s="3" t="s">
        <v>13</v>
      </c>
      <c r="C9093" s="3" t="s">
        <v>37</v>
      </c>
      <c r="D9093" s="3" t="s">
        <v>23</v>
      </c>
      <c r="E9093" s="3" t="s">
        <v>59</v>
      </c>
      <c r="F9093" s="3" t="s">
        <v>16736</v>
      </c>
      <c r="G9093" s="3" t="s">
        <v>6253</v>
      </c>
      <c r="H9093" s="3"/>
    </row>
    <row r="9094" ht="15.75" customHeight="1">
      <c r="A9094" s="2">
        <v>45788.0</v>
      </c>
      <c r="B9094" s="3" t="s">
        <v>13</v>
      </c>
      <c r="C9094" s="3" t="s">
        <v>29</v>
      </c>
      <c r="D9094" s="3" t="s">
        <v>38</v>
      </c>
      <c r="E9094" s="3" t="s">
        <v>20</v>
      </c>
      <c r="F9094" s="3" t="s">
        <v>7554</v>
      </c>
      <c r="G9094" s="3" t="s">
        <v>16737</v>
      </c>
      <c r="H9094" s="3"/>
    </row>
    <row r="9095" ht="15.75" customHeight="1">
      <c r="A9095" s="2">
        <v>45788.0</v>
      </c>
      <c r="B9095" s="3" t="s">
        <v>13</v>
      </c>
      <c r="C9095" s="3" t="s">
        <v>37</v>
      </c>
      <c r="D9095" s="3" t="s">
        <v>26</v>
      </c>
      <c r="E9095" s="3" t="s">
        <v>20</v>
      </c>
      <c r="F9095" s="3" t="s">
        <v>16738</v>
      </c>
      <c r="G9095" s="3" t="s">
        <v>16739</v>
      </c>
      <c r="H9095" s="3"/>
    </row>
    <row r="9096" ht="15.75" customHeight="1">
      <c r="A9096" s="2">
        <v>45788.0</v>
      </c>
      <c r="B9096" s="3" t="s">
        <v>13</v>
      </c>
      <c r="C9096" s="3" t="s">
        <v>37</v>
      </c>
      <c r="D9096" s="3" t="s">
        <v>68</v>
      </c>
      <c r="E9096" s="3" t="s">
        <v>59</v>
      </c>
      <c r="F9096" s="3" t="s">
        <v>16740</v>
      </c>
      <c r="G9096" s="3" t="s">
        <v>16741</v>
      </c>
      <c r="H9096" s="3"/>
    </row>
    <row r="9097" ht="15.75" customHeight="1">
      <c r="A9097" s="2">
        <v>45788.0</v>
      </c>
      <c r="B9097" s="3" t="s">
        <v>13</v>
      </c>
      <c r="C9097" s="3" t="s">
        <v>29</v>
      </c>
      <c r="D9097" s="3" t="s">
        <v>38</v>
      </c>
      <c r="E9097" s="3" t="s">
        <v>20</v>
      </c>
      <c r="F9097" s="3" t="s">
        <v>16742</v>
      </c>
      <c r="G9097" s="3" t="s">
        <v>16743</v>
      </c>
      <c r="H9097" s="3"/>
    </row>
    <row r="9098" ht="15.75" customHeight="1">
      <c r="A9098" s="2">
        <v>45788.0</v>
      </c>
      <c r="B9098" s="3" t="s">
        <v>13</v>
      </c>
      <c r="C9098" s="3" t="s">
        <v>29</v>
      </c>
      <c r="D9098" s="3" t="s">
        <v>68</v>
      </c>
      <c r="E9098" s="3" t="s">
        <v>59</v>
      </c>
      <c r="F9098" s="3" t="s">
        <v>16744</v>
      </c>
      <c r="G9098" s="3" t="s">
        <v>16745</v>
      </c>
      <c r="H9098" s="3"/>
    </row>
    <row r="9099" ht="15.75" customHeight="1">
      <c r="A9099" s="2">
        <v>45788.0</v>
      </c>
      <c r="B9099" s="3" t="s">
        <v>13</v>
      </c>
      <c r="C9099" s="3" t="s">
        <v>18</v>
      </c>
      <c r="D9099" s="3" t="s">
        <v>68</v>
      </c>
      <c r="E9099" s="3" t="s">
        <v>59</v>
      </c>
      <c r="F9099" s="3" t="s">
        <v>13372</v>
      </c>
      <c r="G9099" s="3" t="s">
        <v>16746</v>
      </c>
      <c r="H9099" s="3"/>
    </row>
    <row r="9100" ht="15.75" customHeight="1">
      <c r="A9100" s="2">
        <v>45788.0</v>
      </c>
      <c r="B9100" s="3" t="s">
        <v>92</v>
      </c>
      <c r="C9100" s="3" t="s">
        <v>93</v>
      </c>
      <c r="D9100" s="3" t="s">
        <v>63</v>
      </c>
      <c r="E9100" s="3" t="s">
        <v>15</v>
      </c>
      <c r="F9100" s="3" t="s">
        <v>16747</v>
      </c>
      <c r="G9100" s="3" t="s">
        <v>16748</v>
      </c>
      <c r="H9100" s="3"/>
    </row>
    <row r="9101" ht="15.75" customHeight="1">
      <c r="A9101" s="2">
        <v>45788.0</v>
      </c>
      <c r="B9101" s="3" t="s">
        <v>13</v>
      </c>
      <c r="C9101" s="3" t="s">
        <v>18</v>
      </c>
      <c r="D9101" s="3" t="s">
        <v>26</v>
      </c>
      <c r="E9101" s="3" t="s">
        <v>20</v>
      </c>
      <c r="F9101" s="3" t="s">
        <v>16749</v>
      </c>
      <c r="G9101" s="3" t="s">
        <v>16750</v>
      </c>
      <c r="H9101" s="3"/>
    </row>
    <row r="9102" ht="15.75" customHeight="1">
      <c r="A9102" s="2">
        <v>45788.0</v>
      </c>
      <c r="B9102" s="3" t="s">
        <v>13</v>
      </c>
      <c r="C9102" s="3" t="s">
        <v>18</v>
      </c>
      <c r="D9102" s="3" t="s">
        <v>68</v>
      </c>
      <c r="E9102" s="3" t="s">
        <v>59</v>
      </c>
      <c r="F9102" s="3" t="s">
        <v>16751</v>
      </c>
      <c r="G9102" s="3" t="s">
        <v>16752</v>
      </c>
      <c r="H9102" s="3"/>
    </row>
    <row r="9103" ht="15.75" customHeight="1">
      <c r="A9103" s="2">
        <v>45788.0</v>
      </c>
      <c r="B9103" s="3" t="s">
        <v>13</v>
      </c>
      <c r="C9103" s="3" t="s">
        <v>18</v>
      </c>
      <c r="D9103" s="3" t="s">
        <v>34</v>
      </c>
      <c r="E9103" s="3" t="s">
        <v>20</v>
      </c>
      <c r="F9103" s="3" t="s">
        <v>16753</v>
      </c>
      <c r="G9103" s="3" t="s">
        <v>16754</v>
      </c>
      <c r="H9103" s="3"/>
    </row>
    <row r="9104" ht="15.75" customHeight="1">
      <c r="A9104" s="2">
        <v>45788.0</v>
      </c>
      <c r="B9104" s="3" t="s">
        <v>13</v>
      </c>
      <c r="C9104" s="3" t="s">
        <v>14</v>
      </c>
      <c r="D9104" s="3" t="s">
        <v>26</v>
      </c>
      <c r="E9104" s="3" t="s">
        <v>59</v>
      </c>
      <c r="F9104" s="3" t="s">
        <v>12383</v>
      </c>
      <c r="G9104" s="3" t="s">
        <v>16755</v>
      </c>
      <c r="H9104" s="3"/>
    </row>
    <row r="9105" ht="15.75" customHeight="1">
      <c r="A9105" s="2">
        <v>45788.0</v>
      </c>
      <c r="B9105" s="3" t="s">
        <v>13</v>
      </c>
      <c r="C9105" s="3" t="s">
        <v>14</v>
      </c>
      <c r="D9105" s="3" t="s">
        <v>63</v>
      </c>
      <c r="E9105" s="3" t="s">
        <v>20</v>
      </c>
      <c r="F9105" s="3" t="s">
        <v>16756</v>
      </c>
      <c r="G9105" s="3" t="s">
        <v>16757</v>
      </c>
      <c r="H9105" s="3"/>
    </row>
    <row r="9106" ht="15.75" customHeight="1">
      <c r="A9106" s="2">
        <v>45788.0</v>
      </c>
      <c r="B9106" s="3" t="s">
        <v>13</v>
      </c>
      <c r="C9106" s="3" t="s">
        <v>14</v>
      </c>
      <c r="D9106" s="3" t="s">
        <v>23</v>
      </c>
      <c r="E9106" s="3" t="s">
        <v>59</v>
      </c>
      <c r="F9106" s="3" t="s">
        <v>16758</v>
      </c>
      <c r="G9106" s="3" t="s">
        <v>16759</v>
      </c>
      <c r="H9106" s="3"/>
    </row>
    <row r="9107" ht="15.75" customHeight="1">
      <c r="A9107" s="2">
        <v>45788.0</v>
      </c>
      <c r="B9107" s="3" t="s">
        <v>13</v>
      </c>
      <c r="C9107" s="3" t="s">
        <v>37</v>
      </c>
      <c r="D9107" s="3" t="s">
        <v>19</v>
      </c>
      <c r="E9107" s="3" t="s">
        <v>59</v>
      </c>
      <c r="F9107" s="3" t="s">
        <v>16760</v>
      </c>
      <c r="G9107" s="3" t="s">
        <v>16761</v>
      </c>
      <c r="H9107" s="3"/>
    </row>
    <row r="9108" ht="15.75" customHeight="1">
      <c r="A9108" s="2">
        <v>45788.0</v>
      </c>
      <c r="B9108" s="3" t="s">
        <v>13</v>
      </c>
      <c r="C9108" s="3" t="s">
        <v>18</v>
      </c>
      <c r="D9108" s="3" t="s">
        <v>34</v>
      </c>
      <c r="E9108" s="3" t="s">
        <v>20</v>
      </c>
      <c r="F9108" s="3" t="s">
        <v>16762</v>
      </c>
      <c r="G9108" s="3" t="s">
        <v>16763</v>
      </c>
      <c r="H9108" s="3"/>
    </row>
    <row r="9109" ht="15.75" customHeight="1">
      <c r="A9109" s="2">
        <v>45788.0</v>
      </c>
      <c r="B9109" s="3" t="s">
        <v>13</v>
      </c>
      <c r="C9109" s="3" t="s">
        <v>169</v>
      </c>
      <c r="D9109" s="3" t="s">
        <v>9</v>
      </c>
      <c r="E9109" s="3" t="s">
        <v>20</v>
      </c>
      <c r="F9109" s="3" t="s">
        <v>16764</v>
      </c>
      <c r="G9109" s="3" t="s">
        <v>16765</v>
      </c>
      <c r="H9109" s="3"/>
    </row>
    <row r="9110" ht="15.75" customHeight="1">
      <c r="A9110" s="2">
        <v>45788.0</v>
      </c>
      <c r="B9110" s="3" t="s">
        <v>57</v>
      </c>
      <c r="C9110" s="3" t="s">
        <v>85</v>
      </c>
      <c r="D9110" s="3" t="s">
        <v>26</v>
      </c>
      <c r="E9110" s="3" t="s">
        <v>59</v>
      </c>
      <c r="F9110" s="3" t="s">
        <v>16766</v>
      </c>
      <c r="G9110" s="3" t="s">
        <v>16767</v>
      </c>
      <c r="H9110" s="3"/>
    </row>
    <row r="9111" ht="15.75" customHeight="1">
      <c r="A9111" s="2">
        <v>45788.0</v>
      </c>
      <c r="B9111" s="3" t="s">
        <v>13</v>
      </c>
      <c r="C9111" s="3" t="s">
        <v>169</v>
      </c>
      <c r="D9111" s="3" t="s">
        <v>23</v>
      </c>
      <c r="E9111" s="3" t="s">
        <v>59</v>
      </c>
      <c r="F9111" s="3" t="s">
        <v>16768</v>
      </c>
      <c r="G9111" s="3" t="s">
        <v>10052</v>
      </c>
      <c r="H9111" s="3"/>
    </row>
    <row r="9112" ht="15.75" customHeight="1">
      <c r="A9112" s="2">
        <v>45788.0</v>
      </c>
      <c r="B9112" s="3" t="s">
        <v>92</v>
      </c>
      <c r="C9112" s="3" t="s">
        <v>93</v>
      </c>
      <c r="D9112" s="3" t="s">
        <v>23</v>
      </c>
      <c r="E9112" s="3" t="s">
        <v>59</v>
      </c>
      <c r="F9112" s="3" t="s">
        <v>16769</v>
      </c>
      <c r="G9112" s="3" t="s">
        <v>16770</v>
      </c>
      <c r="H9112" s="3"/>
    </row>
    <row r="9113" ht="15.75" customHeight="1">
      <c r="A9113" s="2">
        <v>45788.0</v>
      </c>
      <c r="B9113" s="3" t="s">
        <v>57</v>
      </c>
      <c r="C9113" s="3" t="s">
        <v>85</v>
      </c>
      <c r="D9113" s="3" t="s">
        <v>9</v>
      </c>
      <c r="E9113" s="3" t="s">
        <v>20</v>
      </c>
      <c r="F9113" s="3" t="s">
        <v>1300</v>
      </c>
      <c r="G9113" s="3" t="s">
        <v>16771</v>
      </c>
      <c r="H9113" s="3"/>
    </row>
    <row r="9114" ht="15.75" customHeight="1">
      <c r="A9114" s="2">
        <v>45788.0</v>
      </c>
      <c r="B9114" s="3" t="s">
        <v>57</v>
      </c>
      <c r="C9114" s="3" t="s">
        <v>80</v>
      </c>
      <c r="D9114" s="3" t="s">
        <v>63</v>
      </c>
      <c r="E9114" s="3" t="s">
        <v>59</v>
      </c>
      <c r="F9114" s="3" t="s">
        <v>16772</v>
      </c>
      <c r="G9114" s="3" t="s">
        <v>16773</v>
      </c>
      <c r="H9114" s="3"/>
    </row>
    <row r="9115" ht="15.75" customHeight="1">
      <c r="A9115" s="2">
        <v>45788.0</v>
      </c>
      <c r="B9115" s="3" t="s">
        <v>57</v>
      </c>
      <c r="C9115" s="3" t="s">
        <v>80</v>
      </c>
      <c r="D9115" s="3" t="s">
        <v>63</v>
      </c>
      <c r="E9115" s="3" t="s">
        <v>59</v>
      </c>
      <c r="F9115" s="3" t="s">
        <v>16774</v>
      </c>
      <c r="G9115" s="3" t="s">
        <v>16775</v>
      </c>
      <c r="H9115" s="3"/>
    </row>
    <row r="9116" ht="15.75" customHeight="1">
      <c r="A9116" s="2">
        <v>45788.0</v>
      </c>
      <c r="B9116" s="3" t="s">
        <v>57</v>
      </c>
      <c r="C9116" s="3" t="s">
        <v>80</v>
      </c>
      <c r="D9116" s="3" t="s">
        <v>9</v>
      </c>
      <c r="E9116" s="3" t="s">
        <v>59</v>
      </c>
      <c r="F9116" s="3" t="s">
        <v>358</v>
      </c>
      <c r="G9116" s="3" t="s">
        <v>14815</v>
      </c>
      <c r="H9116" s="3"/>
    </row>
    <row r="9117" ht="15.75" customHeight="1">
      <c r="A9117" s="2">
        <v>45788.0</v>
      </c>
      <c r="B9117" s="3" t="s">
        <v>57</v>
      </c>
      <c r="C9117" s="3" t="s">
        <v>80</v>
      </c>
      <c r="D9117" s="3" t="s">
        <v>63</v>
      </c>
      <c r="E9117" s="3" t="s">
        <v>59</v>
      </c>
      <c r="F9117" s="3" t="s">
        <v>16776</v>
      </c>
      <c r="G9117" s="3" t="s">
        <v>16777</v>
      </c>
      <c r="H9117" s="3"/>
    </row>
    <row r="9118" ht="15.75" customHeight="1">
      <c r="A9118" s="2">
        <v>45788.0</v>
      </c>
      <c r="B9118" s="3" t="s">
        <v>57</v>
      </c>
      <c r="C9118" s="3" t="s">
        <v>71</v>
      </c>
      <c r="D9118" s="3" t="s">
        <v>38</v>
      </c>
      <c r="E9118" s="3" t="s">
        <v>59</v>
      </c>
      <c r="F9118" s="3" t="s">
        <v>16778</v>
      </c>
      <c r="G9118" s="3" t="s">
        <v>16779</v>
      </c>
      <c r="H9118" s="3"/>
    </row>
    <row r="9119" ht="15.75" customHeight="1">
      <c r="A9119" s="2">
        <v>45788.0</v>
      </c>
      <c r="B9119" s="3" t="s">
        <v>57</v>
      </c>
      <c r="C9119" s="3" t="s">
        <v>71</v>
      </c>
      <c r="D9119" s="3" t="s">
        <v>63</v>
      </c>
      <c r="E9119" s="3" t="s">
        <v>59</v>
      </c>
      <c r="F9119" s="3" t="s">
        <v>16780</v>
      </c>
      <c r="G9119" s="3" t="s">
        <v>16781</v>
      </c>
      <c r="H9119" s="3"/>
    </row>
    <row r="9120" ht="15.75" customHeight="1">
      <c r="A9120" s="2">
        <v>45788.0</v>
      </c>
      <c r="B9120" s="3" t="s">
        <v>57</v>
      </c>
      <c r="C9120" s="3" t="s">
        <v>71</v>
      </c>
      <c r="D9120" s="3" t="s">
        <v>38</v>
      </c>
      <c r="E9120" s="3" t="s">
        <v>59</v>
      </c>
      <c r="F9120" s="3" t="s">
        <v>16782</v>
      </c>
      <c r="G9120" s="3" t="s">
        <v>16783</v>
      </c>
      <c r="H9120" s="3"/>
    </row>
    <row r="9121" ht="15.75" customHeight="1">
      <c r="A9121" s="2">
        <v>45788.0</v>
      </c>
      <c r="B9121" s="3" t="s">
        <v>57</v>
      </c>
      <c r="C9121" s="3" t="s">
        <v>71</v>
      </c>
      <c r="D9121" s="3" t="s">
        <v>26</v>
      </c>
      <c r="E9121" s="3" t="s">
        <v>59</v>
      </c>
      <c r="F9121" s="3" t="s">
        <v>16784</v>
      </c>
      <c r="G9121" s="3" t="s">
        <v>16785</v>
      </c>
      <c r="H9121" s="3"/>
    </row>
    <row r="9122" ht="15.75" customHeight="1">
      <c r="A9122" s="2">
        <v>45788.0</v>
      </c>
      <c r="B9122" s="3" t="s">
        <v>57</v>
      </c>
      <c r="C9122" s="3" t="s">
        <v>71</v>
      </c>
      <c r="D9122" s="3" t="s">
        <v>23</v>
      </c>
      <c r="E9122" s="3" t="s">
        <v>59</v>
      </c>
      <c r="F9122" s="3" t="s">
        <v>16786</v>
      </c>
      <c r="G9122" s="3" t="s">
        <v>16787</v>
      </c>
      <c r="H9122" s="3"/>
    </row>
    <row r="9123" ht="15.75" customHeight="1">
      <c r="A9123" s="2">
        <v>45788.0</v>
      </c>
      <c r="B9123" s="3" t="s">
        <v>57</v>
      </c>
      <c r="C9123" s="4" t="s">
        <v>62</v>
      </c>
      <c r="D9123" s="3" t="s">
        <v>26</v>
      </c>
      <c r="E9123" s="3" t="s">
        <v>59</v>
      </c>
      <c r="F9123" s="3" t="s">
        <v>16788</v>
      </c>
      <c r="G9123" s="3" t="s">
        <v>16789</v>
      </c>
      <c r="H9123" s="3"/>
    </row>
    <row r="9124" ht="15.75" customHeight="1">
      <c r="A9124" s="2">
        <v>45788.0</v>
      </c>
      <c r="B9124" s="3" t="s">
        <v>57</v>
      </c>
      <c r="C9124" s="4" t="s">
        <v>62</v>
      </c>
      <c r="D9124" s="3" t="s">
        <v>23</v>
      </c>
      <c r="E9124" s="3" t="s">
        <v>59</v>
      </c>
      <c r="F9124" s="3" t="s">
        <v>16790</v>
      </c>
      <c r="G9124" s="3" t="s">
        <v>16791</v>
      </c>
      <c r="H9124" s="3"/>
    </row>
    <row r="9125" ht="15.75" customHeight="1">
      <c r="A9125" s="2">
        <v>45788.0</v>
      </c>
      <c r="B9125" s="3" t="s">
        <v>57</v>
      </c>
      <c r="C9125" s="3" t="s">
        <v>58</v>
      </c>
      <c r="D9125" s="3" t="s">
        <v>63</v>
      </c>
      <c r="E9125" s="3" t="s">
        <v>59</v>
      </c>
      <c r="F9125" s="3" t="s">
        <v>16792</v>
      </c>
      <c r="G9125" s="3" t="s">
        <v>16793</v>
      </c>
      <c r="H9125" s="3"/>
    </row>
    <row r="9126" ht="15.75" customHeight="1">
      <c r="A9126" s="2">
        <v>45788.0</v>
      </c>
      <c r="B9126" s="3" t="s">
        <v>57</v>
      </c>
      <c r="C9126" s="3" t="s">
        <v>58</v>
      </c>
      <c r="D9126" s="3" t="s">
        <v>34</v>
      </c>
      <c r="E9126" s="3" t="s">
        <v>59</v>
      </c>
      <c r="F9126" s="3" t="s">
        <v>16794</v>
      </c>
      <c r="G9126" s="3" t="s">
        <v>16795</v>
      </c>
      <c r="H9126" s="3"/>
    </row>
    <row r="9127" ht="15.75" customHeight="1">
      <c r="A9127" s="2">
        <v>45788.0</v>
      </c>
      <c r="B9127" s="3" t="s">
        <v>13</v>
      </c>
      <c r="C9127" s="3" t="s">
        <v>169</v>
      </c>
      <c r="D9127" s="3" t="s">
        <v>38</v>
      </c>
      <c r="E9127" s="3" t="s">
        <v>20</v>
      </c>
      <c r="F9127" s="3" t="s">
        <v>16796</v>
      </c>
      <c r="G9127" s="3" t="s">
        <v>16797</v>
      </c>
      <c r="H9127" s="3"/>
    </row>
    <row r="9128" ht="15.75" customHeight="1">
      <c r="A9128" s="2">
        <v>45788.0</v>
      </c>
      <c r="B9128" s="3" t="s">
        <v>92</v>
      </c>
      <c r="C9128" s="3" t="s">
        <v>93</v>
      </c>
      <c r="D9128" s="3" t="s">
        <v>63</v>
      </c>
      <c r="E9128" s="3" t="s">
        <v>59</v>
      </c>
      <c r="F9128" s="3" t="s">
        <v>16798</v>
      </c>
      <c r="G9128" s="3" t="s">
        <v>16799</v>
      </c>
      <c r="H9128" s="3"/>
    </row>
    <row r="9129" ht="15.75" customHeight="1">
      <c r="A9129" s="2">
        <v>45788.0</v>
      </c>
      <c r="B9129" s="3" t="s">
        <v>57</v>
      </c>
      <c r="C9129" s="3" t="s">
        <v>80</v>
      </c>
      <c r="D9129" s="3" t="s">
        <v>9</v>
      </c>
      <c r="E9129" s="3" t="s">
        <v>20</v>
      </c>
      <c r="F9129" s="3" t="s">
        <v>16800</v>
      </c>
      <c r="G9129" s="3" t="s">
        <v>16801</v>
      </c>
      <c r="H9129" s="3"/>
    </row>
    <row r="9130" ht="15.75" customHeight="1">
      <c r="A9130" s="2">
        <v>45788.0</v>
      </c>
      <c r="B9130" s="3" t="s">
        <v>92</v>
      </c>
      <c r="C9130" s="3" t="s">
        <v>93</v>
      </c>
      <c r="D9130" s="3" t="s">
        <v>68</v>
      </c>
      <c r="E9130" s="3" t="s">
        <v>59</v>
      </c>
      <c r="F9130" s="3" t="s">
        <v>16737</v>
      </c>
      <c r="G9130" s="3" t="s">
        <v>16802</v>
      </c>
      <c r="H9130" s="3"/>
    </row>
    <row r="9131" ht="15.75" customHeight="1">
      <c r="A9131" s="2">
        <v>45788.0</v>
      </c>
      <c r="B9131" s="3" t="s">
        <v>7</v>
      </c>
      <c r="C9131" s="3" t="s">
        <v>126</v>
      </c>
      <c r="D9131" s="3" t="s">
        <v>63</v>
      </c>
      <c r="E9131" s="3" t="s">
        <v>20</v>
      </c>
      <c r="F9131" s="3" t="s">
        <v>13604</v>
      </c>
      <c r="G9131" s="3" t="s">
        <v>16803</v>
      </c>
      <c r="H9131" s="3"/>
    </row>
    <row r="9132" ht="15.75" customHeight="1">
      <c r="A9132" s="2">
        <v>45788.0</v>
      </c>
      <c r="B9132" s="3" t="s">
        <v>7</v>
      </c>
      <c r="C9132" s="3" t="s">
        <v>126</v>
      </c>
      <c r="D9132" s="3" t="s">
        <v>63</v>
      </c>
      <c r="E9132" s="3" t="s">
        <v>59</v>
      </c>
      <c r="F9132" s="3" t="s">
        <v>16804</v>
      </c>
      <c r="G9132" s="3" t="s">
        <v>16805</v>
      </c>
      <c r="H9132" s="3"/>
    </row>
    <row r="9133" ht="15.75" customHeight="1">
      <c r="A9133" s="2">
        <v>45788.0</v>
      </c>
      <c r="B9133" s="3" t="s">
        <v>7</v>
      </c>
      <c r="C9133" s="3" t="s">
        <v>118</v>
      </c>
      <c r="D9133" s="3" t="s">
        <v>34</v>
      </c>
      <c r="E9133" s="3" t="s">
        <v>15</v>
      </c>
      <c r="F9133" s="3" t="s">
        <v>16806</v>
      </c>
      <c r="G9133" s="3" t="s">
        <v>16807</v>
      </c>
      <c r="H9133" s="3"/>
    </row>
    <row r="9134" ht="15.75" customHeight="1">
      <c r="A9134" s="2">
        <v>45788.0</v>
      </c>
      <c r="B9134" s="3" t="s">
        <v>7</v>
      </c>
      <c r="C9134" s="3" t="s">
        <v>118</v>
      </c>
      <c r="D9134" s="3" t="s">
        <v>63</v>
      </c>
      <c r="E9134" s="3" t="s">
        <v>59</v>
      </c>
      <c r="F9134" s="3" t="s">
        <v>16808</v>
      </c>
      <c r="G9134" s="3" t="s">
        <v>16809</v>
      </c>
      <c r="H9134" s="3"/>
    </row>
    <row r="9135" ht="15.75" customHeight="1">
      <c r="A9135" s="2">
        <v>45788.0</v>
      </c>
      <c r="B9135" s="3" t="s">
        <v>7</v>
      </c>
      <c r="C9135" s="3" t="s">
        <v>118</v>
      </c>
      <c r="D9135" s="3" t="s">
        <v>26</v>
      </c>
      <c r="E9135" s="3" t="s">
        <v>10</v>
      </c>
      <c r="F9135" s="3" t="s">
        <v>7783</v>
      </c>
      <c r="G9135" s="3" t="s">
        <v>13593</v>
      </c>
      <c r="H9135" s="3"/>
    </row>
    <row r="9136" ht="15.75" customHeight="1">
      <c r="A9136" s="2">
        <v>45788.0</v>
      </c>
      <c r="B9136" s="3" t="s">
        <v>7</v>
      </c>
      <c r="C9136" s="3" t="s">
        <v>118</v>
      </c>
      <c r="D9136" s="3" t="s">
        <v>9</v>
      </c>
      <c r="E9136" s="3" t="s">
        <v>101</v>
      </c>
      <c r="F9136" s="3" t="s">
        <v>16810</v>
      </c>
      <c r="G9136" s="3" t="s">
        <v>16811</v>
      </c>
      <c r="H9136" s="3"/>
    </row>
    <row r="9137" ht="15.75" customHeight="1">
      <c r="A9137" s="2">
        <v>45788.0</v>
      </c>
      <c r="B9137" s="3" t="s">
        <v>7</v>
      </c>
      <c r="C9137" s="3" t="s">
        <v>106</v>
      </c>
      <c r="D9137" s="3" t="s">
        <v>38</v>
      </c>
      <c r="E9137" s="3" t="s">
        <v>20</v>
      </c>
      <c r="F9137" s="3" t="s">
        <v>16812</v>
      </c>
      <c r="G9137" s="3" t="s">
        <v>2949</v>
      </c>
      <c r="H9137" s="3"/>
    </row>
    <row r="9138" ht="15.75" customHeight="1">
      <c r="A9138" s="2">
        <v>45788.0</v>
      </c>
      <c r="B9138" s="3" t="s">
        <v>7</v>
      </c>
      <c r="C9138" s="3" t="s">
        <v>106</v>
      </c>
      <c r="D9138" s="3" t="s">
        <v>68</v>
      </c>
      <c r="E9138" s="3" t="s">
        <v>20</v>
      </c>
      <c r="F9138" s="3" t="s">
        <v>16813</v>
      </c>
      <c r="G9138" s="3" t="s">
        <v>7988</v>
      </c>
      <c r="H9138" s="3"/>
    </row>
    <row r="9139" ht="15.75" customHeight="1">
      <c r="A9139" s="2">
        <v>45788.0</v>
      </c>
      <c r="B9139" s="3" t="s">
        <v>7</v>
      </c>
      <c r="C9139" s="3" t="s">
        <v>106</v>
      </c>
      <c r="D9139" s="3" t="s">
        <v>9</v>
      </c>
      <c r="E9139" s="3" t="s">
        <v>101</v>
      </c>
      <c r="F9139" s="3" t="s">
        <v>16814</v>
      </c>
      <c r="G9139" s="3" t="s">
        <v>16815</v>
      </c>
      <c r="H9139" s="3"/>
    </row>
    <row r="9140" ht="15.75" customHeight="1">
      <c r="A9140" s="2">
        <v>45788.0</v>
      </c>
      <c r="B9140" s="3" t="s">
        <v>7</v>
      </c>
      <c r="C9140" s="3" t="s">
        <v>106</v>
      </c>
      <c r="D9140" s="3" t="s">
        <v>23</v>
      </c>
      <c r="E9140" s="3" t="s">
        <v>20</v>
      </c>
      <c r="F9140" s="3" t="s">
        <v>16816</v>
      </c>
      <c r="G9140" s="3" t="s">
        <v>16817</v>
      </c>
      <c r="H9140" s="3"/>
    </row>
    <row r="9141" ht="15.75" customHeight="1">
      <c r="A9141" s="2">
        <v>45788.0</v>
      </c>
      <c r="B9141" s="3" t="s">
        <v>7</v>
      </c>
      <c r="C9141" s="3" t="s">
        <v>106</v>
      </c>
      <c r="D9141" s="3" t="s">
        <v>26</v>
      </c>
      <c r="E9141" s="3" t="s">
        <v>10</v>
      </c>
      <c r="F9141" s="3" t="s">
        <v>16818</v>
      </c>
      <c r="G9141" s="3" t="s">
        <v>16819</v>
      </c>
      <c r="H9141" s="3"/>
    </row>
    <row r="9142" ht="15.75" customHeight="1">
      <c r="A9142" s="2">
        <v>45788.0</v>
      </c>
      <c r="B9142" s="3" t="s">
        <v>7</v>
      </c>
      <c r="C9142" s="3" t="s">
        <v>8</v>
      </c>
      <c r="D9142" s="3" t="s">
        <v>63</v>
      </c>
      <c r="E9142" s="3" t="s">
        <v>59</v>
      </c>
      <c r="F9142" s="3" t="s">
        <v>16820</v>
      </c>
      <c r="G9142" s="3" t="s">
        <v>16821</v>
      </c>
      <c r="H9142" s="3"/>
    </row>
    <row r="9143" ht="15.75" customHeight="1">
      <c r="A9143" s="2">
        <v>45788.0</v>
      </c>
      <c r="B9143" s="3" t="s">
        <v>7</v>
      </c>
      <c r="C9143" s="3" t="s">
        <v>8</v>
      </c>
      <c r="D9143" s="3" t="s">
        <v>9</v>
      </c>
      <c r="E9143" s="3" t="s">
        <v>101</v>
      </c>
      <c r="F9143" s="3" t="s">
        <v>16822</v>
      </c>
      <c r="G9143" s="3" t="s">
        <v>6955</v>
      </c>
      <c r="H9143" s="3"/>
    </row>
    <row r="9144" ht="15.75" customHeight="1">
      <c r="A9144" s="2">
        <v>45788.0</v>
      </c>
      <c r="B9144" s="3" t="s">
        <v>92</v>
      </c>
      <c r="C9144" s="3" t="s">
        <v>93</v>
      </c>
      <c r="D9144" s="3" t="s">
        <v>34</v>
      </c>
      <c r="E9144" s="3" t="s">
        <v>20</v>
      </c>
      <c r="F9144" s="3" t="s">
        <v>16823</v>
      </c>
      <c r="G9144" s="3" t="s">
        <v>16824</v>
      </c>
      <c r="H9144" s="3"/>
    </row>
    <row r="9145" ht="15.75" customHeight="1">
      <c r="A9145" s="2">
        <v>45788.0</v>
      </c>
      <c r="B9145" s="3" t="s">
        <v>7</v>
      </c>
      <c r="C9145" s="3" t="s">
        <v>8</v>
      </c>
      <c r="D9145" s="3" t="s">
        <v>26</v>
      </c>
      <c r="E9145" s="3" t="s">
        <v>109</v>
      </c>
      <c r="F9145" s="3" t="s">
        <v>16825</v>
      </c>
      <c r="G9145" s="3" t="s">
        <v>16826</v>
      </c>
      <c r="H9145" s="3"/>
    </row>
    <row r="9146" ht="15.75" customHeight="1">
      <c r="A9146" s="2">
        <v>45788.0</v>
      </c>
      <c r="B9146" s="3" t="s">
        <v>7</v>
      </c>
      <c r="C9146" s="3" t="s">
        <v>126</v>
      </c>
      <c r="D9146" s="3" t="s">
        <v>26</v>
      </c>
      <c r="E9146" s="3" t="s">
        <v>10</v>
      </c>
      <c r="F9146" s="3" t="s">
        <v>16827</v>
      </c>
      <c r="G9146" s="3" t="s">
        <v>16828</v>
      </c>
      <c r="H9146" s="3"/>
    </row>
    <row r="9147" ht="15.75" customHeight="1">
      <c r="A9147" s="2">
        <v>45788.0</v>
      </c>
      <c r="B9147" s="3" t="s">
        <v>7</v>
      </c>
      <c r="C9147" s="3" t="s">
        <v>131</v>
      </c>
      <c r="D9147" s="3" t="s">
        <v>68</v>
      </c>
      <c r="E9147" s="3" t="s">
        <v>59</v>
      </c>
      <c r="F9147" s="3" t="s">
        <v>16829</v>
      </c>
      <c r="G9147" s="3" t="s">
        <v>16830</v>
      </c>
      <c r="H9147" s="3"/>
    </row>
    <row r="9148" ht="15.75" customHeight="1">
      <c r="A9148" s="2">
        <v>45788.0</v>
      </c>
      <c r="B9148" s="3" t="s">
        <v>7</v>
      </c>
      <c r="C9148" s="3" t="s">
        <v>8</v>
      </c>
      <c r="D9148" s="3" t="s">
        <v>38</v>
      </c>
      <c r="E9148" s="3" t="s">
        <v>15</v>
      </c>
      <c r="F9148" s="3" t="s">
        <v>16831</v>
      </c>
      <c r="G9148" s="3" t="s">
        <v>16832</v>
      </c>
      <c r="H9148" s="3"/>
    </row>
    <row r="9149" ht="15.75" customHeight="1">
      <c r="A9149" s="2">
        <v>45788.0</v>
      </c>
      <c r="B9149" s="3" t="s">
        <v>7</v>
      </c>
      <c r="C9149" s="3" t="s">
        <v>131</v>
      </c>
      <c r="D9149" s="3" t="s">
        <v>68</v>
      </c>
      <c r="E9149" s="3" t="s">
        <v>20</v>
      </c>
      <c r="F9149" s="3" t="s">
        <v>16833</v>
      </c>
      <c r="G9149" s="3" t="s">
        <v>16834</v>
      </c>
      <c r="H9149" s="3"/>
    </row>
    <row r="9150" ht="15.75" customHeight="1">
      <c r="A9150" s="2">
        <v>45788.0</v>
      </c>
      <c r="B9150" s="3" t="s">
        <v>7</v>
      </c>
      <c r="C9150" s="3" t="s">
        <v>131</v>
      </c>
      <c r="D9150" s="3" t="s">
        <v>34</v>
      </c>
      <c r="E9150" s="3" t="s">
        <v>101</v>
      </c>
      <c r="F9150" s="3" t="s">
        <v>11594</v>
      </c>
      <c r="G9150" s="3" t="s">
        <v>16835</v>
      </c>
      <c r="H9150" s="3"/>
    </row>
    <row r="9151" ht="15.75" customHeight="1">
      <c r="A9151" s="2">
        <v>45788.0</v>
      </c>
      <c r="B9151" s="3" t="s">
        <v>92</v>
      </c>
      <c r="C9151" s="3" t="s">
        <v>98</v>
      </c>
      <c r="D9151" s="3" t="s">
        <v>26</v>
      </c>
      <c r="E9151" s="3" t="s">
        <v>20</v>
      </c>
      <c r="F9151" s="3" t="s">
        <v>16836</v>
      </c>
      <c r="G9151" s="3" t="s">
        <v>16837</v>
      </c>
      <c r="H9151" s="3"/>
    </row>
    <row r="9152" ht="15.75" customHeight="1">
      <c r="A9152" s="2">
        <v>45788.0</v>
      </c>
      <c r="B9152" s="3" t="s">
        <v>92</v>
      </c>
      <c r="C9152" s="3" t="s">
        <v>144</v>
      </c>
      <c r="D9152" s="3" t="s">
        <v>9</v>
      </c>
      <c r="E9152" s="3" t="s">
        <v>20</v>
      </c>
      <c r="F9152" s="3" t="s">
        <v>1116</v>
      </c>
      <c r="G9152" s="3" t="s">
        <v>5959</v>
      </c>
      <c r="H9152" s="3"/>
    </row>
    <row r="9153" ht="15.75" customHeight="1">
      <c r="A9153" s="2">
        <v>45788.0</v>
      </c>
      <c r="B9153" s="3" t="s">
        <v>92</v>
      </c>
      <c r="C9153" s="3" t="s">
        <v>144</v>
      </c>
      <c r="D9153" s="3" t="s">
        <v>63</v>
      </c>
      <c r="E9153" s="3" t="s">
        <v>15</v>
      </c>
      <c r="F9153" s="3" t="s">
        <v>16838</v>
      </c>
      <c r="G9153" s="3" t="s">
        <v>16839</v>
      </c>
      <c r="H9153" s="3"/>
    </row>
    <row r="9154" ht="15.75" customHeight="1">
      <c r="A9154" s="2">
        <v>45788.0</v>
      </c>
      <c r="B9154" s="3" t="s">
        <v>92</v>
      </c>
      <c r="C9154" s="3" t="s">
        <v>144</v>
      </c>
      <c r="D9154" s="3" t="s">
        <v>68</v>
      </c>
      <c r="E9154" s="3" t="s">
        <v>59</v>
      </c>
      <c r="F9154" s="3" t="s">
        <v>16840</v>
      </c>
      <c r="G9154" s="3" t="s">
        <v>16841</v>
      </c>
      <c r="H9154" s="3"/>
    </row>
    <row r="9155" ht="15.75" customHeight="1">
      <c r="A9155" s="2">
        <v>45788.0</v>
      </c>
      <c r="B9155" s="3" t="s">
        <v>92</v>
      </c>
      <c r="C9155" s="3" t="s">
        <v>144</v>
      </c>
      <c r="D9155" s="3" t="s">
        <v>26</v>
      </c>
      <c r="E9155" s="3" t="s">
        <v>20</v>
      </c>
      <c r="F9155" s="3" t="s">
        <v>16842</v>
      </c>
      <c r="G9155" s="3" t="s">
        <v>16843</v>
      </c>
      <c r="H9155" s="3"/>
    </row>
    <row r="9156" ht="15.75" customHeight="1">
      <c r="A9156" s="2">
        <v>45788.0</v>
      </c>
      <c r="B9156" s="3" t="s">
        <v>92</v>
      </c>
      <c r="C9156" s="4" t="s">
        <v>149</v>
      </c>
      <c r="D9156" s="3" t="s">
        <v>38</v>
      </c>
      <c r="E9156" s="3" t="s">
        <v>20</v>
      </c>
      <c r="F9156" s="3" t="s">
        <v>3962</v>
      </c>
      <c r="G9156" s="3" t="s">
        <v>16844</v>
      </c>
      <c r="H9156" s="3"/>
    </row>
    <row r="9157" ht="15.75" customHeight="1">
      <c r="A9157" s="2">
        <v>45788.0</v>
      </c>
      <c r="B9157" s="3" t="s">
        <v>92</v>
      </c>
      <c r="C9157" s="3" t="s">
        <v>98</v>
      </c>
      <c r="D9157" s="3" t="s">
        <v>9</v>
      </c>
      <c r="E9157" s="3" t="s">
        <v>20</v>
      </c>
      <c r="F9157" s="3" t="s">
        <v>10945</v>
      </c>
      <c r="G9157" s="3" t="s">
        <v>16845</v>
      </c>
      <c r="H9157" s="3"/>
    </row>
    <row r="9158" ht="15.75" customHeight="1">
      <c r="A9158" s="2">
        <v>45788.0</v>
      </c>
      <c r="B9158" s="3" t="s">
        <v>92</v>
      </c>
      <c r="C9158" s="4" t="s">
        <v>149</v>
      </c>
      <c r="D9158" s="3" t="s">
        <v>68</v>
      </c>
      <c r="E9158" s="3" t="s">
        <v>59</v>
      </c>
      <c r="F9158" s="3" t="s">
        <v>16846</v>
      </c>
      <c r="G9158" s="3" t="s">
        <v>16847</v>
      </c>
      <c r="H9158" s="3"/>
    </row>
    <row r="9159" ht="15.75" customHeight="1">
      <c r="A9159" s="2">
        <v>45788.0</v>
      </c>
      <c r="B9159" s="3" t="s">
        <v>92</v>
      </c>
      <c r="C9159" s="4" t="s">
        <v>149</v>
      </c>
      <c r="D9159" s="3" t="s">
        <v>34</v>
      </c>
      <c r="E9159" s="3" t="s">
        <v>20</v>
      </c>
      <c r="F9159" s="3" t="s">
        <v>16848</v>
      </c>
      <c r="G9159" s="3" t="s">
        <v>16849</v>
      </c>
      <c r="H9159" s="3"/>
    </row>
    <row r="9160" ht="15.75" customHeight="1">
      <c r="A9160" s="2">
        <v>45788.0</v>
      </c>
      <c r="B9160" s="3" t="s">
        <v>92</v>
      </c>
      <c r="C9160" s="3" t="s">
        <v>158</v>
      </c>
      <c r="D9160" s="3" t="s">
        <v>9</v>
      </c>
      <c r="E9160" s="3" t="s">
        <v>15</v>
      </c>
      <c r="F9160" s="3" t="s">
        <v>16850</v>
      </c>
      <c r="G9160" s="3" t="s">
        <v>16851</v>
      </c>
      <c r="H9160" s="3"/>
    </row>
    <row r="9161" ht="15.75" customHeight="1">
      <c r="A9161" s="2">
        <v>45788.0</v>
      </c>
      <c r="B9161" s="3" t="s">
        <v>92</v>
      </c>
      <c r="C9161" s="3" t="s">
        <v>158</v>
      </c>
      <c r="D9161" s="3" t="s">
        <v>19</v>
      </c>
      <c r="E9161" s="3" t="s">
        <v>20</v>
      </c>
      <c r="F9161" s="3" t="s">
        <v>16852</v>
      </c>
      <c r="G9161" s="3" t="s">
        <v>16853</v>
      </c>
      <c r="H9161" s="3"/>
    </row>
    <row r="9162" ht="15.75" customHeight="1">
      <c r="A9162" s="2">
        <v>45788.0</v>
      </c>
      <c r="B9162" s="3" t="s">
        <v>92</v>
      </c>
      <c r="C9162" s="3" t="s">
        <v>158</v>
      </c>
      <c r="D9162" s="3" t="s">
        <v>68</v>
      </c>
      <c r="E9162" s="3" t="s">
        <v>59</v>
      </c>
      <c r="F9162" s="3" t="s">
        <v>16854</v>
      </c>
      <c r="G9162" s="3" t="s">
        <v>16855</v>
      </c>
      <c r="H9162" s="3"/>
    </row>
    <row r="9163" ht="15.75" customHeight="1">
      <c r="A9163" s="2">
        <v>45788.0</v>
      </c>
      <c r="B9163" s="3" t="s">
        <v>7</v>
      </c>
      <c r="C9163" s="3" t="s">
        <v>131</v>
      </c>
      <c r="D9163" s="3" t="s">
        <v>26</v>
      </c>
      <c r="E9163" s="3" t="s">
        <v>109</v>
      </c>
      <c r="F9163" s="3" t="s">
        <v>10229</v>
      </c>
      <c r="G9163" s="3" t="s">
        <v>16856</v>
      </c>
      <c r="H9163" s="3"/>
    </row>
    <row r="9164" ht="15.75" customHeight="1">
      <c r="A9164" s="2">
        <v>45788.0</v>
      </c>
      <c r="B9164" s="3" t="s">
        <v>92</v>
      </c>
      <c r="C9164" s="4" t="s">
        <v>149</v>
      </c>
      <c r="D9164" s="3" t="s">
        <v>19</v>
      </c>
      <c r="E9164" s="3" t="s">
        <v>59</v>
      </c>
      <c r="F9164" s="3" t="s">
        <v>16857</v>
      </c>
      <c r="G9164" s="3" t="s">
        <v>16858</v>
      </c>
      <c r="H9164" s="3"/>
    </row>
    <row r="9165" ht="15.75" customHeight="1">
      <c r="A9165" s="2">
        <v>45788.0</v>
      </c>
      <c r="B9165" s="3" t="s">
        <v>7</v>
      </c>
      <c r="C9165" s="3" t="s">
        <v>131</v>
      </c>
      <c r="D9165" s="3" t="s">
        <v>26</v>
      </c>
      <c r="E9165" s="3" t="s">
        <v>109</v>
      </c>
      <c r="F9165" s="3" t="s">
        <v>16859</v>
      </c>
      <c r="G9165" s="3" t="s">
        <v>16860</v>
      </c>
      <c r="H9165" s="3"/>
    </row>
    <row r="9166" ht="15.75" customHeight="1">
      <c r="A9166" s="2">
        <v>45789.0</v>
      </c>
      <c r="B9166" s="3" t="s">
        <v>13</v>
      </c>
      <c r="C9166" s="3" t="s">
        <v>37</v>
      </c>
      <c r="D9166" s="3" t="s">
        <v>9</v>
      </c>
      <c r="E9166" s="3" t="s">
        <v>20</v>
      </c>
      <c r="F9166" s="3" t="s">
        <v>16861</v>
      </c>
      <c r="G9166" s="3" t="s">
        <v>16862</v>
      </c>
      <c r="H9166" s="3"/>
    </row>
    <row r="9167" ht="15.75" customHeight="1">
      <c r="A9167" s="2">
        <v>45789.0</v>
      </c>
      <c r="B9167" s="3" t="s">
        <v>13</v>
      </c>
      <c r="C9167" s="3" t="s">
        <v>37</v>
      </c>
      <c r="D9167" s="3" t="s">
        <v>38</v>
      </c>
      <c r="E9167" s="3" t="s">
        <v>20</v>
      </c>
      <c r="F9167" s="3" t="s">
        <v>16863</v>
      </c>
      <c r="G9167" s="3" t="s">
        <v>16864</v>
      </c>
      <c r="H9167" s="3"/>
    </row>
    <row r="9168" ht="15.75" customHeight="1">
      <c r="A9168" s="2">
        <v>45789.0</v>
      </c>
      <c r="B9168" s="3" t="s">
        <v>13</v>
      </c>
      <c r="C9168" s="3" t="s">
        <v>37</v>
      </c>
      <c r="D9168" s="3" t="s">
        <v>19</v>
      </c>
      <c r="E9168" s="3" t="s">
        <v>59</v>
      </c>
      <c r="F9168" s="3" t="s">
        <v>16865</v>
      </c>
      <c r="G9168" s="3" t="s">
        <v>16866</v>
      </c>
      <c r="H9168" s="3"/>
    </row>
    <row r="9169" ht="15.75" customHeight="1">
      <c r="A9169" s="2">
        <v>45789.0</v>
      </c>
      <c r="B9169" s="3" t="s">
        <v>13</v>
      </c>
      <c r="C9169" s="3" t="s">
        <v>29</v>
      </c>
      <c r="D9169" s="3" t="s">
        <v>63</v>
      </c>
      <c r="E9169" s="3" t="s">
        <v>59</v>
      </c>
      <c r="F9169" s="3" t="s">
        <v>16867</v>
      </c>
      <c r="G9169" s="3" t="s">
        <v>16868</v>
      </c>
      <c r="H9169" s="3"/>
    </row>
    <row r="9170" ht="15.75" customHeight="1">
      <c r="A9170" s="2">
        <v>45789.0</v>
      </c>
      <c r="B9170" s="3" t="s">
        <v>13</v>
      </c>
      <c r="C9170" s="3" t="s">
        <v>29</v>
      </c>
      <c r="D9170" s="3" t="s">
        <v>63</v>
      </c>
      <c r="E9170" s="3" t="s">
        <v>59</v>
      </c>
      <c r="F9170" s="3" t="s">
        <v>16869</v>
      </c>
      <c r="G9170" s="3" t="s">
        <v>16870</v>
      </c>
      <c r="H9170" s="3"/>
    </row>
    <row r="9171" ht="15.75" customHeight="1">
      <c r="A9171" s="2">
        <v>45789.0</v>
      </c>
      <c r="B9171" s="3" t="s">
        <v>13</v>
      </c>
      <c r="C9171" s="3" t="s">
        <v>29</v>
      </c>
      <c r="D9171" s="3" t="s">
        <v>68</v>
      </c>
      <c r="E9171" s="3" t="s">
        <v>59</v>
      </c>
      <c r="F9171" s="3" t="s">
        <v>16871</v>
      </c>
      <c r="G9171" s="3" t="s">
        <v>16872</v>
      </c>
      <c r="H9171" s="3"/>
    </row>
    <row r="9172" ht="15.75" customHeight="1">
      <c r="A9172" s="2">
        <v>45789.0</v>
      </c>
      <c r="B9172" s="3" t="s">
        <v>13</v>
      </c>
      <c r="C9172" s="3" t="s">
        <v>18</v>
      </c>
      <c r="D9172" s="3" t="s">
        <v>34</v>
      </c>
      <c r="E9172" s="3" t="s">
        <v>20</v>
      </c>
      <c r="F9172" s="3" t="s">
        <v>16873</v>
      </c>
      <c r="G9172" s="3" t="s">
        <v>15902</v>
      </c>
      <c r="H9172" s="3"/>
    </row>
    <row r="9173" ht="15.75" customHeight="1">
      <c r="A9173" s="2">
        <v>45789.0</v>
      </c>
      <c r="B9173" s="3" t="s">
        <v>13</v>
      </c>
      <c r="C9173" s="3" t="s">
        <v>29</v>
      </c>
      <c r="D9173" s="3" t="s">
        <v>26</v>
      </c>
      <c r="E9173" s="3" t="s">
        <v>59</v>
      </c>
      <c r="F9173" s="3" t="s">
        <v>16874</v>
      </c>
      <c r="G9173" s="3" t="s">
        <v>16875</v>
      </c>
      <c r="H9173" s="3"/>
    </row>
    <row r="9174" ht="15.75" customHeight="1">
      <c r="A9174" s="2">
        <v>45789.0</v>
      </c>
      <c r="B9174" s="3" t="s">
        <v>13</v>
      </c>
      <c r="C9174" s="3" t="s">
        <v>18</v>
      </c>
      <c r="D9174" s="3" t="s">
        <v>38</v>
      </c>
      <c r="E9174" s="3" t="s">
        <v>59</v>
      </c>
      <c r="F9174" s="3" t="s">
        <v>16876</v>
      </c>
      <c r="G9174" s="3" t="s">
        <v>16877</v>
      </c>
      <c r="H9174" s="3"/>
    </row>
    <row r="9175" ht="15.75" customHeight="1">
      <c r="A9175" s="2">
        <v>45789.0</v>
      </c>
      <c r="B9175" s="3" t="s">
        <v>13</v>
      </c>
      <c r="C9175" s="3" t="s">
        <v>18</v>
      </c>
      <c r="D9175" s="3" t="s">
        <v>26</v>
      </c>
      <c r="E9175" s="3" t="s">
        <v>59</v>
      </c>
      <c r="F9175" s="3" t="s">
        <v>574</v>
      </c>
      <c r="G9175" s="3" t="s">
        <v>16878</v>
      </c>
      <c r="H9175" s="3"/>
    </row>
    <row r="9176" ht="15.75" customHeight="1">
      <c r="A9176" s="2">
        <v>45789.0</v>
      </c>
      <c r="B9176" s="3" t="s">
        <v>13</v>
      </c>
      <c r="C9176" s="3" t="s">
        <v>18</v>
      </c>
      <c r="D9176" s="3" t="s">
        <v>19</v>
      </c>
      <c r="E9176" s="3" t="s">
        <v>59</v>
      </c>
      <c r="F9176" s="3" t="s">
        <v>16879</v>
      </c>
      <c r="G9176" s="3" t="s">
        <v>4354</v>
      </c>
      <c r="H9176" s="3"/>
    </row>
    <row r="9177" ht="15.75" customHeight="1">
      <c r="A9177" s="2">
        <v>45789.0</v>
      </c>
      <c r="B9177" s="3" t="s">
        <v>13</v>
      </c>
      <c r="C9177" s="3" t="s">
        <v>37</v>
      </c>
      <c r="D9177" s="3" t="s">
        <v>19</v>
      </c>
      <c r="E9177" s="3" t="s">
        <v>59</v>
      </c>
      <c r="F9177" s="3" t="s">
        <v>16880</v>
      </c>
      <c r="G9177" s="3" t="s">
        <v>16881</v>
      </c>
      <c r="H9177" s="3"/>
    </row>
    <row r="9178" ht="15.75" customHeight="1">
      <c r="A9178" s="2">
        <v>45789.0</v>
      </c>
      <c r="B9178" s="3" t="s">
        <v>13</v>
      </c>
      <c r="C9178" s="3" t="s">
        <v>18</v>
      </c>
      <c r="D9178" s="3" t="s">
        <v>63</v>
      </c>
      <c r="E9178" s="3" t="s">
        <v>20</v>
      </c>
      <c r="F9178" s="3" t="s">
        <v>16882</v>
      </c>
      <c r="G9178" s="3" t="s">
        <v>16883</v>
      </c>
      <c r="H9178" s="3"/>
    </row>
    <row r="9179" ht="15.75" customHeight="1">
      <c r="A9179" s="2">
        <v>45789.0</v>
      </c>
      <c r="B9179" s="3" t="s">
        <v>13</v>
      </c>
      <c r="C9179" s="3" t="s">
        <v>29</v>
      </c>
      <c r="D9179" s="3" t="s">
        <v>26</v>
      </c>
      <c r="E9179" s="3" t="s">
        <v>59</v>
      </c>
      <c r="F9179" s="3" t="s">
        <v>16884</v>
      </c>
      <c r="G9179" s="3" t="s">
        <v>16885</v>
      </c>
      <c r="H9179" s="3"/>
    </row>
    <row r="9180" ht="15.75" customHeight="1">
      <c r="A9180" s="2">
        <v>45789.0</v>
      </c>
      <c r="B9180" s="3" t="s">
        <v>13</v>
      </c>
      <c r="C9180" s="3" t="s">
        <v>169</v>
      </c>
      <c r="D9180" s="3" t="s">
        <v>63</v>
      </c>
      <c r="E9180" s="3" t="s">
        <v>59</v>
      </c>
      <c r="F9180" s="3" t="s">
        <v>16886</v>
      </c>
      <c r="G9180" s="3" t="s">
        <v>16887</v>
      </c>
      <c r="H9180" s="3"/>
    </row>
    <row r="9181" ht="15.75" customHeight="1">
      <c r="A9181" s="2">
        <v>45789.0</v>
      </c>
      <c r="B9181" s="3" t="s">
        <v>57</v>
      </c>
      <c r="C9181" s="3" t="s">
        <v>71</v>
      </c>
      <c r="D9181" s="3" t="s">
        <v>9</v>
      </c>
      <c r="E9181" s="3" t="s">
        <v>20</v>
      </c>
      <c r="F9181" s="3" t="s">
        <v>16888</v>
      </c>
      <c r="G9181" s="3" t="s">
        <v>16889</v>
      </c>
      <c r="H9181" s="3"/>
    </row>
    <row r="9182" ht="15.75" customHeight="1">
      <c r="A9182" s="2">
        <v>45789.0</v>
      </c>
      <c r="B9182" s="3" t="s">
        <v>13</v>
      </c>
      <c r="C9182" s="3" t="s">
        <v>169</v>
      </c>
      <c r="D9182" s="3" t="s">
        <v>63</v>
      </c>
      <c r="E9182" s="3" t="s">
        <v>59</v>
      </c>
      <c r="F9182" s="3" t="s">
        <v>16890</v>
      </c>
      <c r="G9182" s="3" t="s">
        <v>16891</v>
      </c>
      <c r="H9182" s="3"/>
    </row>
    <row r="9183" ht="15.75" customHeight="1">
      <c r="A9183" s="2">
        <v>45789.0</v>
      </c>
      <c r="B9183" s="3" t="s">
        <v>57</v>
      </c>
      <c r="C9183" s="3" t="s">
        <v>85</v>
      </c>
      <c r="D9183" s="3" t="s">
        <v>34</v>
      </c>
      <c r="E9183" s="3" t="s">
        <v>59</v>
      </c>
      <c r="F9183" s="3" t="s">
        <v>1804</v>
      </c>
      <c r="G9183" s="3" t="s">
        <v>16892</v>
      </c>
      <c r="H9183" s="3"/>
    </row>
    <row r="9184" ht="15.75" customHeight="1">
      <c r="A9184" s="2">
        <v>45789.0</v>
      </c>
      <c r="B9184" s="3" t="s">
        <v>57</v>
      </c>
      <c r="C9184" s="3" t="s">
        <v>85</v>
      </c>
      <c r="D9184" s="3" t="s">
        <v>9</v>
      </c>
      <c r="E9184" s="3" t="s">
        <v>59</v>
      </c>
      <c r="F9184" s="3" t="s">
        <v>16893</v>
      </c>
      <c r="G9184" s="3" t="s">
        <v>16894</v>
      </c>
      <c r="H9184" s="3"/>
    </row>
    <row r="9185" ht="15.75" customHeight="1">
      <c r="A9185" s="2">
        <v>45789.0</v>
      </c>
      <c r="B9185" s="3" t="s">
        <v>57</v>
      </c>
      <c r="C9185" s="3" t="s">
        <v>85</v>
      </c>
      <c r="D9185" s="3" t="s">
        <v>34</v>
      </c>
      <c r="E9185" s="3" t="s">
        <v>20</v>
      </c>
      <c r="F9185" s="3" t="s">
        <v>16895</v>
      </c>
      <c r="G9185" s="3" t="s">
        <v>16896</v>
      </c>
      <c r="H9185" s="3"/>
    </row>
    <row r="9186" ht="15.75" customHeight="1">
      <c r="A9186" s="2">
        <v>45789.0</v>
      </c>
      <c r="B9186" s="3" t="s">
        <v>57</v>
      </c>
      <c r="C9186" s="3" t="s">
        <v>80</v>
      </c>
      <c r="D9186" s="3" t="s">
        <v>26</v>
      </c>
      <c r="E9186" s="3" t="s">
        <v>59</v>
      </c>
      <c r="F9186" s="3" t="s">
        <v>16897</v>
      </c>
      <c r="G9186" s="3" t="s">
        <v>16898</v>
      </c>
      <c r="H9186" s="3"/>
    </row>
    <row r="9187" ht="15.75" customHeight="1">
      <c r="A9187" s="2">
        <v>45789.0</v>
      </c>
      <c r="B9187" s="3" t="s">
        <v>57</v>
      </c>
      <c r="C9187" s="3" t="s">
        <v>80</v>
      </c>
      <c r="D9187" s="3" t="s">
        <v>26</v>
      </c>
      <c r="E9187" s="3" t="s">
        <v>59</v>
      </c>
      <c r="F9187" s="3" t="s">
        <v>16899</v>
      </c>
      <c r="G9187" s="3" t="s">
        <v>16900</v>
      </c>
      <c r="H9187" s="3"/>
    </row>
    <row r="9188" ht="15.75" customHeight="1">
      <c r="A9188" s="2">
        <v>45789.0</v>
      </c>
      <c r="B9188" s="3" t="s">
        <v>57</v>
      </c>
      <c r="C9188" s="3" t="s">
        <v>80</v>
      </c>
      <c r="D9188" s="3" t="s">
        <v>26</v>
      </c>
      <c r="E9188" s="3" t="s">
        <v>59</v>
      </c>
      <c r="F9188" s="3" t="s">
        <v>16901</v>
      </c>
      <c r="G9188" s="3" t="s">
        <v>16902</v>
      </c>
      <c r="H9188" s="3"/>
    </row>
    <row r="9189" ht="15.75" customHeight="1">
      <c r="A9189" s="2">
        <v>45789.0</v>
      </c>
      <c r="B9189" s="3" t="s">
        <v>13</v>
      </c>
      <c r="C9189" s="3" t="s">
        <v>169</v>
      </c>
      <c r="D9189" s="3" t="s">
        <v>23</v>
      </c>
      <c r="E9189" s="3" t="s">
        <v>59</v>
      </c>
      <c r="F9189" s="3" t="s">
        <v>16903</v>
      </c>
      <c r="G9189" s="3" t="s">
        <v>16904</v>
      </c>
      <c r="H9189" s="3"/>
    </row>
    <row r="9190" ht="15.75" customHeight="1">
      <c r="A9190" s="2">
        <v>45789.0</v>
      </c>
      <c r="B9190" s="3" t="s">
        <v>57</v>
      </c>
      <c r="C9190" s="3" t="s">
        <v>80</v>
      </c>
      <c r="D9190" s="3" t="s">
        <v>68</v>
      </c>
      <c r="E9190" s="3" t="s">
        <v>59</v>
      </c>
      <c r="F9190" s="3" t="s">
        <v>16905</v>
      </c>
      <c r="G9190" s="3" t="s">
        <v>16906</v>
      </c>
      <c r="H9190" s="3"/>
    </row>
    <row r="9191" ht="15.75" customHeight="1">
      <c r="A9191" s="2">
        <v>45789.0</v>
      </c>
      <c r="B9191" s="3" t="s">
        <v>57</v>
      </c>
      <c r="C9191" s="3" t="s">
        <v>71</v>
      </c>
      <c r="D9191" s="3" t="s">
        <v>19</v>
      </c>
      <c r="E9191" s="3" t="s">
        <v>59</v>
      </c>
      <c r="F9191" s="3" t="s">
        <v>16907</v>
      </c>
      <c r="G9191" s="3" t="s">
        <v>16908</v>
      </c>
      <c r="H9191" s="3"/>
    </row>
    <row r="9192" ht="15.75" customHeight="1">
      <c r="A9192" s="2">
        <v>45789.0</v>
      </c>
      <c r="B9192" s="3" t="s">
        <v>57</v>
      </c>
      <c r="C9192" s="4" t="s">
        <v>62</v>
      </c>
      <c r="D9192" s="3" t="s">
        <v>68</v>
      </c>
      <c r="E9192" s="3" t="s">
        <v>59</v>
      </c>
      <c r="F9192" s="3" t="s">
        <v>16909</v>
      </c>
      <c r="G9192" s="3" t="s">
        <v>16910</v>
      </c>
      <c r="H9192" s="3"/>
    </row>
    <row r="9193" ht="15.75" customHeight="1">
      <c r="A9193" s="2">
        <v>45789.0</v>
      </c>
      <c r="B9193" s="3" t="s">
        <v>57</v>
      </c>
      <c r="C9193" s="4" t="s">
        <v>62</v>
      </c>
      <c r="D9193" s="3" t="s">
        <v>23</v>
      </c>
      <c r="E9193" s="3" t="s">
        <v>59</v>
      </c>
      <c r="F9193" s="3" t="s">
        <v>16911</v>
      </c>
      <c r="G9193" s="3" t="s">
        <v>16912</v>
      </c>
      <c r="H9193" s="3"/>
    </row>
    <row r="9194" ht="15.75" customHeight="1">
      <c r="A9194" s="2">
        <v>45789.0</v>
      </c>
      <c r="B9194" s="3" t="s">
        <v>57</v>
      </c>
      <c r="C9194" s="4" t="s">
        <v>62</v>
      </c>
      <c r="D9194" s="3" t="s">
        <v>9</v>
      </c>
      <c r="E9194" s="3" t="s">
        <v>20</v>
      </c>
      <c r="F9194" s="3" t="s">
        <v>16913</v>
      </c>
      <c r="G9194" s="3" t="s">
        <v>16914</v>
      </c>
      <c r="H9194" s="3"/>
    </row>
    <row r="9195" ht="15.75" customHeight="1">
      <c r="A9195" s="2">
        <v>45789.0</v>
      </c>
      <c r="B9195" s="3" t="s">
        <v>57</v>
      </c>
      <c r="C9195" s="3" t="s">
        <v>58</v>
      </c>
      <c r="D9195" s="3" t="s">
        <v>23</v>
      </c>
      <c r="E9195" s="3" t="s">
        <v>59</v>
      </c>
      <c r="F9195" s="3" t="s">
        <v>16309</v>
      </c>
      <c r="G9195" s="3" t="s">
        <v>16915</v>
      </c>
      <c r="H9195" s="3"/>
    </row>
    <row r="9196" ht="15.75" customHeight="1">
      <c r="A9196" s="2">
        <v>45789.0</v>
      </c>
      <c r="B9196" s="3" t="s">
        <v>57</v>
      </c>
      <c r="C9196" s="3" t="s">
        <v>58</v>
      </c>
      <c r="D9196" s="3" t="s">
        <v>19</v>
      </c>
      <c r="E9196" s="3" t="s">
        <v>59</v>
      </c>
      <c r="F9196" s="3" t="s">
        <v>16916</v>
      </c>
      <c r="G9196" s="3" t="s">
        <v>16917</v>
      </c>
      <c r="H9196" s="3"/>
    </row>
    <row r="9197" ht="15.75" customHeight="1">
      <c r="A9197" s="2">
        <v>45789.0</v>
      </c>
      <c r="B9197" s="3" t="s">
        <v>57</v>
      </c>
      <c r="C9197" s="3" t="s">
        <v>80</v>
      </c>
      <c r="D9197" s="3" t="s">
        <v>9</v>
      </c>
      <c r="E9197" s="3" t="s">
        <v>59</v>
      </c>
      <c r="F9197" s="3" t="s">
        <v>16918</v>
      </c>
      <c r="G9197" s="3" t="s">
        <v>16919</v>
      </c>
      <c r="H9197" s="3"/>
    </row>
    <row r="9198" ht="15.75" customHeight="1">
      <c r="A9198" s="2">
        <v>45789.0</v>
      </c>
      <c r="B9198" s="3" t="s">
        <v>13</v>
      </c>
      <c r="C9198" s="3" t="s">
        <v>14</v>
      </c>
      <c r="D9198" s="3" t="s">
        <v>34</v>
      </c>
      <c r="E9198" s="3" t="s">
        <v>20</v>
      </c>
      <c r="F9198" s="3" t="s">
        <v>16920</v>
      </c>
      <c r="G9198" s="3" t="s">
        <v>15993</v>
      </c>
      <c r="H9198" s="3"/>
    </row>
    <row r="9199" ht="15.75" customHeight="1">
      <c r="A9199" s="2">
        <v>45789.0</v>
      </c>
      <c r="B9199" s="3" t="s">
        <v>92</v>
      </c>
      <c r="C9199" s="3" t="s">
        <v>93</v>
      </c>
      <c r="D9199" s="3" t="s">
        <v>23</v>
      </c>
      <c r="E9199" s="3" t="s">
        <v>59</v>
      </c>
      <c r="F9199" s="3" t="s">
        <v>16921</v>
      </c>
      <c r="G9199" s="3" t="s">
        <v>16922</v>
      </c>
      <c r="H9199" s="3"/>
    </row>
    <row r="9200" ht="15.75" customHeight="1">
      <c r="A9200" s="2">
        <v>45789.0</v>
      </c>
      <c r="B9200" s="3" t="s">
        <v>92</v>
      </c>
      <c r="C9200" s="3" t="s">
        <v>93</v>
      </c>
      <c r="D9200" s="3" t="s">
        <v>26</v>
      </c>
      <c r="E9200" s="3" t="s">
        <v>20</v>
      </c>
      <c r="F9200" s="3" t="s">
        <v>11965</v>
      </c>
      <c r="G9200" s="3" t="s">
        <v>16923</v>
      </c>
      <c r="H9200" s="3"/>
    </row>
    <row r="9201" ht="15.75" customHeight="1">
      <c r="A9201" s="2">
        <v>45789.0</v>
      </c>
      <c r="B9201" s="3" t="s">
        <v>13</v>
      </c>
      <c r="C9201" s="3" t="s">
        <v>14</v>
      </c>
      <c r="D9201" s="3" t="s">
        <v>26</v>
      </c>
      <c r="E9201" s="3" t="s">
        <v>59</v>
      </c>
      <c r="F9201" s="3" t="s">
        <v>16924</v>
      </c>
      <c r="G9201" s="3" t="s">
        <v>16925</v>
      </c>
      <c r="H9201" s="3"/>
    </row>
    <row r="9202" ht="15.75" customHeight="1">
      <c r="A9202" s="2">
        <v>45789.0</v>
      </c>
      <c r="B9202" s="3" t="s">
        <v>7</v>
      </c>
      <c r="C9202" s="3" t="s">
        <v>8</v>
      </c>
      <c r="D9202" s="3" t="s">
        <v>19</v>
      </c>
      <c r="E9202" s="3" t="s">
        <v>20</v>
      </c>
      <c r="F9202" s="3" t="s">
        <v>16926</v>
      </c>
      <c r="G9202" s="3" t="s">
        <v>16364</v>
      </c>
      <c r="H9202" s="3"/>
    </row>
    <row r="9203" ht="15.75" customHeight="1">
      <c r="A9203" s="2">
        <v>45789.0</v>
      </c>
      <c r="B9203" s="3" t="s">
        <v>7</v>
      </c>
      <c r="C9203" s="3" t="s">
        <v>8</v>
      </c>
      <c r="D9203" s="3" t="s">
        <v>68</v>
      </c>
      <c r="E9203" s="3" t="s">
        <v>20</v>
      </c>
      <c r="F9203" s="3" t="s">
        <v>3801</v>
      </c>
      <c r="G9203" s="3" t="s">
        <v>16278</v>
      </c>
      <c r="H9203" s="3"/>
    </row>
    <row r="9204" ht="15.75" customHeight="1">
      <c r="A9204" s="2">
        <v>45789.0</v>
      </c>
      <c r="B9204" s="3" t="s">
        <v>7</v>
      </c>
      <c r="C9204" s="3" t="s">
        <v>106</v>
      </c>
      <c r="D9204" s="3" t="s">
        <v>34</v>
      </c>
      <c r="E9204" s="3" t="s">
        <v>15</v>
      </c>
      <c r="F9204" s="3" t="s">
        <v>16927</v>
      </c>
      <c r="G9204" s="3" t="s">
        <v>16928</v>
      </c>
      <c r="H9204" s="3"/>
    </row>
    <row r="9205" ht="15.75" customHeight="1">
      <c r="A9205" s="2">
        <v>45789.0</v>
      </c>
      <c r="B9205" s="3" t="s">
        <v>7</v>
      </c>
      <c r="C9205" s="3" t="s">
        <v>106</v>
      </c>
      <c r="D9205" s="3" t="s">
        <v>9</v>
      </c>
      <c r="E9205" s="3" t="s">
        <v>15</v>
      </c>
      <c r="F9205" s="3" t="s">
        <v>16929</v>
      </c>
      <c r="G9205" s="3" t="s">
        <v>16930</v>
      </c>
      <c r="H9205" s="3"/>
    </row>
    <row r="9206" ht="15.75" customHeight="1">
      <c r="A9206" s="2">
        <v>45789.0</v>
      </c>
      <c r="B9206" s="3" t="s">
        <v>7</v>
      </c>
      <c r="C9206" s="3" t="s">
        <v>118</v>
      </c>
      <c r="D9206" s="3" t="s">
        <v>19</v>
      </c>
      <c r="E9206" s="3" t="s">
        <v>20</v>
      </c>
      <c r="F9206" s="3" t="s">
        <v>16931</v>
      </c>
      <c r="G9206" s="3" t="s">
        <v>16932</v>
      </c>
      <c r="H9206" s="3"/>
    </row>
    <row r="9207" ht="15.75" customHeight="1">
      <c r="A9207" s="2">
        <v>45789.0</v>
      </c>
      <c r="B9207" s="3" t="s">
        <v>7</v>
      </c>
      <c r="C9207" s="3" t="s">
        <v>118</v>
      </c>
      <c r="D9207" s="3" t="s">
        <v>68</v>
      </c>
      <c r="E9207" s="3" t="s">
        <v>59</v>
      </c>
      <c r="F9207" s="3" t="s">
        <v>16933</v>
      </c>
      <c r="G9207" s="3" t="s">
        <v>16934</v>
      </c>
      <c r="H9207" s="3"/>
    </row>
    <row r="9208" ht="15.75" customHeight="1">
      <c r="A9208" s="2">
        <v>45789.0</v>
      </c>
      <c r="B9208" s="3" t="s">
        <v>7</v>
      </c>
      <c r="C9208" s="3" t="s">
        <v>118</v>
      </c>
      <c r="D9208" s="3" t="s">
        <v>68</v>
      </c>
      <c r="E9208" s="3" t="s">
        <v>59</v>
      </c>
      <c r="F9208" s="3" t="s">
        <v>16935</v>
      </c>
      <c r="G9208" s="3" t="s">
        <v>16936</v>
      </c>
      <c r="H9208" s="3"/>
    </row>
    <row r="9209" ht="15.75" customHeight="1">
      <c r="A9209" s="2">
        <v>45789.0</v>
      </c>
      <c r="B9209" s="3" t="s">
        <v>7</v>
      </c>
      <c r="C9209" s="3" t="s">
        <v>126</v>
      </c>
      <c r="D9209" s="3" t="s">
        <v>38</v>
      </c>
      <c r="E9209" s="3" t="s">
        <v>15</v>
      </c>
      <c r="F9209" s="3" t="s">
        <v>16937</v>
      </c>
      <c r="G9209" s="3" t="s">
        <v>16938</v>
      </c>
      <c r="H9209" s="3"/>
    </row>
    <row r="9210" ht="15.75" customHeight="1">
      <c r="A9210" s="2">
        <v>45789.0</v>
      </c>
      <c r="B9210" s="3" t="s">
        <v>7</v>
      </c>
      <c r="C9210" s="3" t="s">
        <v>126</v>
      </c>
      <c r="D9210" s="3" t="s">
        <v>63</v>
      </c>
      <c r="E9210" s="3" t="s">
        <v>59</v>
      </c>
      <c r="F9210" s="3" t="s">
        <v>16939</v>
      </c>
      <c r="G9210" s="3" t="s">
        <v>16940</v>
      </c>
      <c r="H9210" s="3"/>
    </row>
    <row r="9211" ht="15.75" customHeight="1">
      <c r="A9211" s="2">
        <v>45789.0</v>
      </c>
      <c r="B9211" s="3" t="s">
        <v>7</v>
      </c>
      <c r="C9211" s="3" t="s">
        <v>126</v>
      </c>
      <c r="D9211" s="3" t="s">
        <v>34</v>
      </c>
      <c r="E9211" s="3" t="s">
        <v>101</v>
      </c>
      <c r="F9211" s="3" t="s">
        <v>8267</v>
      </c>
      <c r="G9211" s="3" t="s">
        <v>16941</v>
      </c>
      <c r="H9211" s="3"/>
    </row>
    <row r="9212" ht="15.75" customHeight="1">
      <c r="A9212" s="2">
        <v>45789.0</v>
      </c>
      <c r="B9212" s="3" t="s">
        <v>7</v>
      </c>
      <c r="C9212" s="3" t="s">
        <v>126</v>
      </c>
      <c r="D9212" s="3" t="s">
        <v>63</v>
      </c>
      <c r="E9212" s="3" t="s">
        <v>59</v>
      </c>
      <c r="F9212" s="3" t="s">
        <v>16942</v>
      </c>
      <c r="G9212" s="3" t="s">
        <v>16943</v>
      </c>
      <c r="H9212" s="3"/>
    </row>
    <row r="9213" ht="15.75" customHeight="1">
      <c r="A9213" s="2">
        <v>45789.0</v>
      </c>
      <c r="B9213" s="3" t="s">
        <v>7</v>
      </c>
      <c r="C9213" s="3" t="s">
        <v>131</v>
      </c>
      <c r="D9213" s="3" t="s">
        <v>68</v>
      </c>
      <c r="E9213" s="3" t="s">
        <v>20</v>
      </c>
      <c r="F9213" s="3" t="s">
        <v>16944</v>
      </c>
      <c r="G9213" s="3" t="s">
        <v>16945</v>
      </c>
      <c r="H9213" s="3"/>
    </row>
    <row r="9214" ht="15.75" customHeight="1">
      <c r="A9214" s="2">
        <v>45789.0</v>
      </c>
      <c r="B9214" s="3" t="s">
        <v>7</v>
      </c>
      <c r="C9214" s="3" t="s">
        <v>131</v>
      </c>
      <c r="D9214" s="3" t="s">
        <v>23</v>
      </c>
      <c r="E9214" s="3" t="s">
        <v>20</v>
      </c>
      <c r="F9214" s="3" t="s">
        <v>16946</v>
      </c>
      <c r="G9214" s="3" t="s">
        <v>16947</v>
      </c>
      <c r="H9214" s="3"/>
    </row>
    <row r="9215" ht="15.75" customHeight="1">
      <c r="A9215" s="2">
        <v>45789.0</v>
      </c>
      <c r="B9215" s="3" t="s">
        <v>7</v>
      </c>
      <c r="C9215" s="3" t="s">
        <v>131</v>
      </c>
      <c r="D9215" s="3" t="s">
        <v>68</v>
      </c>
      <c r="E9215" s="3" t="s">
        <v>20</v>
      </c>
      <c r="F9215" s="3" t="s">
        <v>16948</v>
      </c>
      <c r="G9215" s="3" t="s">
        <v>16949</v>
      </c>
      <c r="H9215" s="3"/>
    </row>
    <row r="9216" ht="15.75" customHeight="1">
      <c r="A9216" s="2">
        <v>45789.0</v>
      </c>
      <c r="B9216" s="3" t="s">
        <v>7</v>
      </c>
      <c r="C9216" s="3" t="s">
        <v>126</v>
      </c>
      <c r="D9216" s="3" t="s">
        <v>9</v>
      </c>
      <c r="E9216" s="3" t="s">
        <v>15</v>
      </c>
      <c r="F9216" s="3" t="s">
        <v>16950</v>
      </c>
      <c r="G9216" s="3" t="s">
        <v>16951</v>
      </c>
      <c r="H9216" s="3"/>
    </row>
    <row r="9217" ht="15.75" customHeight="1">
      <c r="A9217" s="2">
        <v>45789.0</v>
      </c>
      <c r="B9217" s="3" t="s">
        <v>7</v>
      </c>
      <c r="C9217" s="3" t="s">
        <v>131</v>
      </c>
      <c r="D9217" s="3" t="s">
        <v>63</v>
      </c>
      <c r="E9217" s="3" t="s">
        <v>20</v>
      </c>
      <c r="F9217" s="3" t="s">
        <v>16952</v>
      </c>
      <c r="G9217" s="3" t="s">
        <v>12158</v>
      </c>
      <c r="H9217" s="3"/>
    </row>
    <row r="9218" ht="15.75" customHeight="1">
      <c r="A9218" s="2">
        <v>45789.0</v>
      </c>
      <c r="B9218" s="3" t="s">
        <v>7</v>
      </c>
      <c r="C9218" s="3" t="s">
        <v>131</v>
      </c>
      <c r="D9218" s="3" t="s">
        <v>9</v>
      </c>
      <c r="E9218" s="3" t="s">
        <v>101</v>
      </c>
      <c r="F9218" s="3" t="s">
        <v>16953</v>
      </c>
      <c r="G9218" s="3" t="s">
        <v>15398</v>
      </c>
      <c r="H9218" s="3"/>
    </row>
    <row r="9219" ht="15.75" customHeight="1">
      <c r="A9219" s="2">
        <v>45789.0</v>
      </c>
      <c r="B9219" s="3" t="s">
        <v>92</v>
      </c>
      <c r="C9219" s="3" t="s">
        <v>98</v>
      </c>
      <c r="D9219" s="3" t="s">
        <v>23</v>
      </c>
      <c r="E9219" s="3" t="s">
        <v>20</v>
      </c>
      <c r="F9219" s="3" t="s">
        <v>3802</v>
      </c>
      <c r="G9219" s="3" t="s">
        <v>10625</v>
      </c>
      <c r="H9219" s="3"/>
    </row>
    <row r="9220" ht="15.75" customHeight="1">
      <c r="A9220" s="2">
        <v>45789.0</v>
      </c>
      <c r="B9220" s="3" t="s">
        <v>92</v>
      </c>
      <c r="C9220" s="3" t="s">
        <v>98</v>
      </c>
      <c r="D9220" s="3" t="s">
        <v>34</v>
      </c>
      <c r="E9220" s="3" t="s">
        <v>20</v>
      </c>
      <c r="F9220" s="3" t="s">
        <v>16954</v>
      </c>
      <c r="G9220" s="3" t="s">
        <v>16955</v>
      </c>
      <c r="H9220" s="3"/>
    </row>
    <row r="9221" ht="15.75" customHeight="1">
      <c r="A9221" s="2">
        <v>45789.0</v>
      </c>
      <c r="B9221" s="3" t="s">
        <v>92</v>
      </c>
      <c r="C9221" s="3" t="s">
        <v>98</v>
      </c>
      <c r="D9221" s="3" t="s">
        <v>9</v>
      </c>
      <c r="E9221" s="3" t="s">
        <v>15</v>
      </c>
      <c r="F9221" s="3" t="s">
        <v>16956</v>
      </c>
      <c r="G9221" s="3" t="s">
        <v>16957</v>
      </c>
      <c r="H9221" s="3"/>
    </row>
    <row r="9222" ht="15.75" customHeight="1">
      <c r="A9222" s="2">
        <v>45789.0</v>
      </c>
      <c r="B9222" s="3" t="s">
        <v>92</v>
      </c>
      <c r="C9222" s="3" t="s">
        <v>98</v>
      </c>
      <c r="D9222" s="3" t="s">
        <v>9</v>
      </c>
      <c r="E9222" s="3" t="s">
        <v>15</v>
      </c>
      <c r="F9222" s="3" t="s">
        <v>4480</v>
      </c>
      <c r="G9222" s="3" t="s">
        <v>16958</v>
      </c>
      <c r="H9222" s="3"/>
    </row>
    <row r="9223" ht="15.75" customHeight="1">
      <c r="A9223" s="2">
        <v>45789.0</v>
      </c>
      <c r="B9223" s="3" t="s">
        <v>92</v>
      </c>
      <c r="C9223" s="3" t="s">
        <v>98</v>
      </c>
      <c r="D9223" s="3" t="s">
        <v>19</v>
      </c>
      <c r="E9223" s="3" t="s">
        <v>20</v>
      </c>
      <c r="F9223" s="3" t="s">
        <v>16959</v>
      </c>
      <c r="G9223" s="3" t="s">
        <v>16960</v>
      </c>
      <c r="H9223" s="3"/>
    </row>
    <row r="9224" ht="15.75" customHeight="1">
      <c r="A9224" s="2">
        <v>45789.0</v>
      </c>
      <c r="B9224" s="3" t="s">
        <v>92</v>
      </c>
      <c r="C9224" s="3" t="s">
        <v>144</v>
      </c>
      <c r="D9224" s="3" t="s">
        <v>19</v>
      </c>
      <c r="E9224" s="3" t="s">
        <v>59</v>
      </c>
      <c r="F9224" s="3" t="s">
        <v>16961</v>
      </c>
      <c r="G9224" s="3" t="s">
        <v>16962</v>
      </c>
      <c r="H9224" s="3"/>
    </row>
    <row r="9225" ht="15.75" customHeight="1">
      <c r="A9225" s="2">
        <v>45789.0</v>
      </c>
      <c r="B9225" s="3" t="s">
        <v>92</v>
      </c>
      <c r="C9225" s="3" t="s">
        <v>93</v>
      </c>
      <c r="D9225" s="3" t="s">
        <v>23</v>
      </c>
      <c r="E9225" s="3" t="s">
        <v>59</v>
      </c>
      <c r="F9225" s="3" t="s">
        <v>16963</v>
      </c>
      <c r="G9225" s="3" t="s">
        <v>16964</v>
      </c>
      <c r="H9225" s="3"/>
    </row>
    <row r="9226" ht="15.75" customHeight="1">
      <c r="A9226" s="2">
        <v>45789.0</v>
      </c>
      <c r="B9226" s="3" t="s">
        <v>92</v>
      </c>
      <c r="C9226" s="3" t="s">
        <v>144</v>
      </c>
      <c r="D9226" s="3" t="s">
        <v>34</v>
      </c>
      <c r="E9226" s="3" t="s">
        <v>15</v>
      </c>
      <c r="F9226" s="3" t="s">
        <v>16965</v>
      </c>
      <c r="G9226" s="3" t="s">
        <v>16966</v>
      </c>
      <c r="H9226" s="3"/>
    </row>
    <row r="9227" ht="15.75" customHeight="1">
      <c r="A9227" s="2">
        <v>45789.0</v>
      </c>
      <c r="B9227" s="3" t="s">
        <v>92</v>
      </c>
      <c r="C9227" s="3" t="s">
        <v>144</v>
      </c>
      <c r="D9227" s="3" t="s">
        <v>9</v>
      </c>
      <c r="E9227" s="3" t="s">
        <v>15</v>
      </c>
      <c r="F9227" s="3" t="s">
        <v>9331</v>
      </c>
      <c r="G9227" s="3" t="s">
        <v>16967</v>
      </c>
      <c r="H9227" s="3"/>
    </row>
    <row r="9228" ht="15.75" customHeight="1">
      <c r="A9228" s="2">
        <v>45789.0</v>
      </c>
      <c r="B9228" s="3" t="s">
        <v>92</v>
      </c>
      <c r="C9228" s="4" t="s">
        <v>149</v>
      </c>
      <c r="D9228" s="3" t="s">
        <v>23</v>
      </c>
      <c r="E9228" s="3" t="s">
        <v>20</v>
      </c>
      <c r="F9228" s="3" t="s">
        <v>16968</v>
      </c>
      <c r="G9228" s="3" t="s">
        <v>16969</v>
      </c>
      <c r="H9228" s="3"/>
    </row>
    <row r="9229" ht="15.75" customHeight="1">
      <c r="A9229" s="2">
        <v>45789.0</v>
      </c>
      <c r="B9229" s="3" t="s">
        <v>92</v>
      </c>
      <c r="C9229" s="4" t="s">
        <v>149</v>
      </c>
      <c r="D9229" s="3" t="s">
        <v>34</v>
      </c>
      <c r="E9229" s="3" t="s">
        <v>15</v>
      </c>
      <c r="F9229" s="3" t="s">
        <v>16970</v>
      </c>
      <c r="G9229" s="3" t="s">
        <v>11866</v>
      </c>
      <c r="H9229" s="3"/>
    </row>
    <row r="9230" ht="15.75" customHeight="1">
      <c r="A9230" s="2">
        <v>45789.0</v>
      </c>
      <c r="B9230" s="3" t="s">
        <v>92</v>
      </c>
      <c r="C9230" s="3" t="s">
        <v>158</v>
      </c>
      <c r="D9230" s="3" t="s">
        <v>23</v>
      </c>
      <c r="E9230" s="3" t="s">
        <v>20</v>
      </c>
      <c r="F9230" s="3" t="s">
        <v>16971</v>
      </c>
      <c r="G9230" s="3" t="s">
        <v>16972</v>
      </c>
      <c r="H9230" s="3"/>
    </row>
    <row r="9231" ht="15.75" customHeight="1">
      <c r="A9231" s="2">
        <v>45789.0</v>
      </c>
      <c r="B9231" s="3" t="s">
        <v>92</v>
      </c>
      <c r="C9231" s="3" t="s">
        <v>158</v>
      </c>
      <c r="D9231" s="3" t="s">
        <v>26</v>
      </c>
      <c r="E9231" s="3" t="s">
        <v>20</v>
      </c>
      <c r="F9231" s="3" t="s">
        <v>16973</v>
      </c>
      <c r="G9231" s="3" t="s">
        <v>8761</v>
      </c>
      <c r="H9231" s="3"/>
    </row>
    <row r="9232" ht="15.75" customHeight="1">
      <c r="A9232" s="2">
        <v>45789.0</v>
      </c>
      <c r="B9232" s="3" t="s">
        <v>92</v>
      </c>
      <c r="C9232" s="3" t="s">
        <v>144</v>
      </c>
      <c r="D9232" s="3" t="s">
        <v>38</v>
      </c>
      <c r="E9232" s="3" t="s">
        <v>20</v>
      </c>
      <c r="F9232" s="3" t="s">
        <v>16974</v>
      </c>
      <c r="G9232" s="3" t="s">
        <v>16975</v>
      </c>
      <c r="H9232" s="3"/>
    </row>
    <row r="9233" ht="15.75" customHeight="1">
      <c r="A9233" s="2">
        <v>45790.0</v>
      </c>
      <c r="B9233" s="3" t="s">
        <v>13</v>
      </c>
      <c r="C9233" s="3" t="s">
        <v>37</v>
      </c>
      <c r="D9233" s="3" t="s">
        <v>19</v>
      </c>
      <c r="E9233" s="3" t="s">
        <v>59</v>
      </c>
      <c r="F9233" s="3" t="s">
        <v>16976</v>
      </c>
      <c r="G9233" s="3" t="s">
        <v>16977</v>
      </c>
      <c r="H9233" s="3"/>
    </row>
    <row r="9234" ht="15.75" customHeight="1">
      <c r="A9234" s="2">
        <v>45790.0</v>
      </c>
      <c r="B9234" s="3" t="s">
        <v>13</v>
      </c>
      <c r="C9234" s="3" t="s">
        <v>37</v>
      </c>
      <c r="D9234" s="3" t="s">
        <v>19</v>
      </c>
      <c r="E9234" s="3" t="s">
        <v>59</v>
      </c>
      <c r="F9234" s="3" t="s">
        <v>16978</v>
      </c>
      <c r="G9234" s="3" t="s">
        <v>16979</v>
      </c>
      <c r="H9234" s="3"/>
    </row>
    <row r="9235" ht="15.75" customHeight="1">
      <c r="A9235" s="2">
        <v>45790.0</v>
      </c>
      <c r="B9235" s="3" t="s">
        <v>13</v>
      </c>
      <c r="C9235" s="3" t="s">
        <v>29</v>
      </c>
      <c r="D9235" s="3" t="s">
        <v>26</v>
      </c>
      <c r="E9235" s="3" t="s">
        <v>20</v>
      </c>
      <c r="F9235" s="3" t="s">
        <v>16980</v>
      </c>
      <c r="G9235" s="3" t="s">
        <v>15787</v>
      </c>
      <c r="H9235" s="3"/>
    </row>
    <row r="9236" ht="15.75" customHeight="1">
      <c r="A9236" s="2">
        <v>45790.0</v>
      </c>
      <c r="B9236" s="3" t="s">
        <v>13</v>
      </c>
      <c r="C9236" s="3" t="s">
        <v>29</v>
      </c>
      <c r="D9236" s="3" t="s">
        <v>34</v>
      </c>
      <c r="E9236" s="3" t="s">
        <v>20</v>
      </c>
      <c r="F9236" s="3" t="s">
        <v>16981</v>
      </c>
      <c r="G9236" s="3" t="s">
        <v>16982</v>
      </c>
      <c r="H9236" s="3"/>
    </row>
    <row r="9237" ht="15.75" customHeight="1">
      <c r="A9237" s="2">
        <v>45790.0</v>
      </c>
      <c r="B9237" s="3" t="s">
        <v>13</v>
      </c>
      <c r="C9237" s="3" t="s">
        <v>18</v>
      </c>
      <c r="D9237" s="3" t="s">
        <v>38</v>
      </c>
      <c r="E9237" s="3" t="s">
        <v>59</v>
      </c>
      <c r="F9237" s="3" t="s">
        <v>16983</v>
      </c>
      <c r="G9237" s="3" t="s">
        <v>16984</v>
      </c>
      <c r="H9237" s="3"/>
    </row>
    <row r="9238" ht="15.75" customHeight="1">
      <c r="A9238" s="2">
        <v>45790.0</v>
      </c>
      <c r="B9238" s="3" t="s">
        <v>13</v>
      </c>
      <c r="C9238" s="3" t="s">
        <v>18</v>
      </c>
      <c r="D9238" s="3" t="s">
        <v>19</v>
      </c>
      <c r="E9238" s="3" t="s">
        <v>59</v>
      </c>
      <c r="F9238" s="3" t="s">
        <v>16985</v>
      </c>
      <c r="G9238" s="3" t="s">
        <v>16986</v>
      </c>
      <c r="H9238" s="3"/>
    </row>
    <row r="9239" ht="15.75" customHeight="1">
      <c r="A9239" s="2">
        <v>45790.0</v>
      </c>
      <c r="B9239" s="3" t="s">
        <v>13</v>
      </c>
      <c r="C9239" s="3" t="s">
        <v>14</v>
      </c>
      <c r="D9239" s="3" t="s">
        <v>26</v>
      </c>
      <c r="E9239" s="3" t="s">
        <v>20</v>
      </c>
      <c r="F9239" s="3" t="s">
        <v>16987</v>
      </c>
      <c r="G9239" s="3" t="s">
        <v>16988</v>
      </c>
      <c r="H9239" s="3"/>
    </row>
    <row r="9240" ht="15.75" customHeight="1">
      <c r="A9240" s="2">
        <v>45790.0</v>
      </c>
      <c r="B9240" s="3" t="s">
        <v>13</v>
      </c>
      <c r="C9240" s="3" t="s">
        <v>18</v>
      </c>
      <c r="D9240" s="3" t="s">
        <v>68</v>
      </c>
      <c r="E9240" s="3" t="s">
        <v>59</v>
      </c>
      <c r="F9240" s="3" t="s">
        <v>16989</v>
      </c>
      <c r="G9240" s="3" t="s">
        <v>16990</v>
      </c>
      <c r="H9240" s="3"/>
    </row>
    <row r="9241" ht="15.75" customHeight="1">
      <c r="A9241" s="2">
        <v>45790.0</v>
      </c>
      <c r="B9241" s="3" t="s">
        <v>13</v>
      </c>
      <c r="C9241" s="3" t="s">
        <v>14</v>
      </c>
      <c r="D9241" s="3" t="s">
        <v>19</v>
      </c>
      <c r="E9241" s="3" t="s">
        <v>59</v>
      </c>
      <c r="F9241" s="3" t="s">
        <v>16991</v>
      </c>
      <c r="G9241" s="3" t="s">
        <v>16992</v>
      </c>
      <c r="H9241" s="3"/>
    </row>
    <row r="9242" ht="15.75" customHeight="1">
      <c r="A9242" s="2">
        <v>45790.0</v>
      </c>
      <c r="B9242" s="3" t="s">
        <v>92</v>
      </c>
      <c r="C9242" s="3" t="s">
        <v>93</v>
      </c>
      <c r="D9242" s="3" t="s">
        <v>19</v>
      </c>
      <c r="E9242" s="3" t="s">
        <v>59</v>
      </c>
      <c r="F9242" s="3" t="s">
        <v>16993</v>
      </c>
      <c r="G9242" s="3" t="s">
        <v>5151</v>
      </c>
      <c r="H9242" s="3"/>
    </row>
    <row r="9243" ht="15.75" customHeight="1">
      <c r="A9243" s="2">
        <v>45790.0</v>
      </c>
      <c r="B9243" s="3" t="s">
        <v>57</v>
      </c>
      <c r="C9243" s="3" t="s">
        <v>85</v>
      </c>
      <c r="D9243" s="3" t="s">
        <v>9</v>
      </c>
      <c r="E9243" s="3" t="s">
        <v>59</v>
      </c>
      <c r="F9243" s="3" t="s">
        <v>16994</v>
      </c>
      <c r="G9243" s="3" t="s">
        <v>16995</v>
      </c>
      <c r="H9243" s="3"/>
    </row>
    <row r="9244" ht="15.75" customHeight="1">
      <c r="A9244" s="2">
        <v>45790.0</v>
      </c>
      <c r="B9244" s="3" t="s">
        <v>92</v>
      </c>
      <c r="C9244" s="3" t="s">
        <v>93</v>
      </c>
      <c r="D9244" s="3" t="s">
        <v>68</v>
      </c>
      <c r="E9244" s="3" t="s">
        <v>59</v>
      </c>
      <c r="F9244" s="3" t="s">
        <v>16996</v>
      </c>
      <c r="G9244" s="3" t="s">
        <v>16997</v>
      </c>
      <c r="H9244" s="3"/>
    </row>
    <row r="9245" ht="15.75" customHeight="1">
      <c r="A9245" s="2">
        <v>45790.0</v>
      </c>
      <c r="B9245" s="3" t="s">
        <v>13</v>
      </c>
      <c r="C9245" s="3" t="s">
        <v>169</v>
      </c>
      <c r="D9245" s="3" t="s">
        <v>38</v>
      </c>
      <c r="E9245" s="3" t="s">
        <v>59</v>
      </c>
      <c r="F9245" s="3" t="s">
        <v>16998</v>
      </c>
      <c r="G9245" s="3" t="s">
        <v>16196</v>
      </c>
      <c r="H9245" s="3"/>
    </row>
    <row r="9246" ht="15.75" customHeight="1">
      <c r="A9246" s="2">
        <v>45790.0</v>
      </c>
      <c r="B9246" s="3" t="s">
        <v>13</v>
      </c>
      <c r="C9246" s="3" t="s">
        <v>18</v>
      </c>
      <c r="D9246" s="3" t="s">
        <v>68</v>
      </c>
      <c r="E9246" s="3" t="s">
        <v>59</v>
      </c>
      <c r="F9246" s="3" t="s">
        <v>16999</v>
      </c>
      <c r="G9246" s="3" t="s">
        <v>17000</v>
      </c>
      <c r="H9246" s="3"/>
    </row>
    <row r="9247" ht="15.75" customHeight="1">
      <c r="A9247" s="2">
        <v>45790.0</v>
      </c>
      <c r="B9247" s="3" t="s">
        <v>13</v>
      </c>
      <c r="C9247" s="3" t="s">
        <v>169</v>
      </c>
      <c r="D9247" s="3" t="s">
        <v>68</v>
      </c>
      <c r="E9247" s="3" t="s">
        <v>59</v>
      </c>
      <c r="F9247" s="3" t="s">
        <v>17001</v>
      </c>
      <c r="G9247" s="3" t="s">
        <v>14805</v>
      </c>
      <c r="H9247" s="3"/>
    </row>
    <row r="9248" ht="15.75" customHeight="1">
      <c r="A9248" s="2">
        <v>45790.0</v>
      </c>
      <c r="B9248" s="3" t="s">
        <v>92</v>
      </c>
      <c r="C9248" s="3" t="s">
        <v>93</v>
      </c>
      <c r="D9248" s="3" t="s">
        <v>26</v>
      </c>
      <c r="E9248" s="3" t="s">
        <v>20</v>
      </c>
      <c r="F9248" s="3" t="s">
        <v>17002</v>
      </c>
      <c r="G9248" s="3" t="s">
        <v>17003</v>
      </c>
      <c r="H9248" s="3"/>
    </row>
    <row r="9249" ht="15.75" customHeight="1">
      <c r="A9249" s="2">
        <v>45790.0</v>
      </c>
      <c r="B9249" s="3" t="s">
        <v>57</v>
      </c>
      <c r="C9249" s="3" t="s">
        <v>58</v>
      </c>
      <c r="D9249" s="3" t="s">
        <v>26</v>
      </c>
      <c r="E9249" s="3" t="s">
        <v>59</v>
      </c>
      <c r="F9249" s="3" t="s">
        <v>17004</v>
      </c>
      <c r="G9249" s="3" t="s">
        <v>17005</v>
      </c>
      <c r="H9249" s="3"/>
    </row>
    <row r="9250" ht="15.75" customHeight="1">
      <c r="A9250" s="2">
        <v>45790.0</v>
      </c>
      <c r="B9250" s="3" t="s">
        <v>57</v>
      </c>
      <c r="C9250" s="3" t="s">
        <v>85</v>
      </c>
      <c r="D9250" s="3" t="s">
        <v>68</v>
      </c>
      <c r="E9250" s="3" t="s">
        <v>59</v>
      </c>
      <c r="F9250" s="3" t="s">
        <v>17006</v>
      </c>
      <c r="G9250" s="3" t="s">
        <v>17007</v>
      </c>
      <c r="H9250" s="3"/>
    </row>
    <row r="9251" ht="15.75" customHeight="1">
      <c r="A9251" s="2">
        <v>45790.0</v>
      </c>
      <c r="B9251" s="3" t="s">
        <v>57</v>
      </c>
      <c r="C9251" s="3" t="s">
        <v>80</v>
      </c>
      <c r="D9251" s="3" t="s">
        <v>68</v>
      </c>
      <c r="E9251" s="3" t="s">
        <v>59</v>
      </c>
      <c r="F9251" s="3" t="s">
        <v>17008</v>
      </c>
      <c r="G9251" s="3" t="s">
        <v>17009</v>
      </c>
      <c r="H9251" s="3"/>
    </row>
    <row r="9252" ht="15.75" customHeight="1">
      <c r="A9252" s="2">
        <v>45790.0</v>
      </c>
      <c r="B9252" s="3" t="s">
        <v>57</v>
      </c>
      <c r="C9252" s="3" t="s">
        <v>80</v>
      </c>
      <c r="D9252" s="3" t="s">
        <v>9</v>
      </c>
      <c r="E9252" s="3" t="s">
        <v>59</v>
      </c>
      <c r="F9252" s="3" t="s">
        <v>17010</v>
      </c>
      <c r="G9252" s="3" t="s">
        <v>17011</v>
      </c>
      <c r="H9252" s="3"/>
    </row>
    <row r="9253" ht="15.75" customHeight="1">
      <c r="A9253" s="2">
        <v>45790.0</v>
      </c>
      <c r="B9253" s="3" t="s">
        <v>57</v>
      </c>
      <c r="C9253" s="3" t="s">
        <v>71</v>
      </c>
      <c r="D9253" s="3" t="s">
        <v>38</v>
      </c>
      <c r="E9253" s="3" t="s">
        <v>59</v>
      </c>
      <c r="F9253" s="3" t="s">
        <v>17012</v>
      </c>
      <c r="G9253" s="3" t="s">
        <v>629</v>
      </c>
      <c r="H9253" s="3"/>
    </row>
    <row r="9254" ht="15.75" customHeight="1">
      <c r="A9254" s="2">
        <v>45790.0</v>
      </c>
      <c r="B9254" s="3" t="s">
        <v>57</v>
      </c>
      <c r="C9254" s="3" t="s">
        <v>71</v>
      </c>
      <c r="D9254" s="3" t="s">
        <v>63</v>
      </c>
      <c r="E9254" s="3" t="s">
        <v>59</v>
      </c>
      <c r="F9254" s="3" t="s">
        <v>17013</v>
      </c>
      <c r="G9254" s="3" t="s">
        <v>17014</v>
      </c>
      <c r="H9254" s="3"/>
    </row>
    <row r="9255" ht="15.75" customHeight="1">
      <c r="A9255" s="2">
        <v>45790.0</v>
      </c>
      <c r="B9255" s="3" t="s">
        <v>57</v>
      </c>
      <c r="C9255" s="3" t="s">
        <v>71</v>
      </c>
      <c r="D9255" s="3" t="s">
        <v>63</v>
      </c>
      <c r="E9255" s="3" t="s">
        <v>59</v>
      </c>
      <c r="F9255" s="3" t="s">
        <v>17015</v>
      </c>
      <c r="G9255" s="3" t="s">
        <v>17016</v>
      </c>
      <c r="H9255" s="3"/>
    </row>
    <row r="9256" ht="15.75" customHeight="1">
      <c r="A9256" s="2">
        <v>45790.0</v>
      </c>
      <c r="B9256" s="3" t="s">
        <v>13</v>
      </c>
      <c r="C9256" s="3" t="s">
        <v>169</v>
      </c>
      <c r="D9256" s="3" t="s">
        <v>9</v>
      </c>
      <c r="E9256" s="3" t="s">
        <v>20</v>
      </c>
      <c r="F9256" s="3" t="s">
        <v>17017</v>
      </c>
      <c r="G9256" s="3" t="s">
        <v>4637</v>
      </c>
      <c r="H9256" s="3"/>
    </row>
    <row r="9257" ht="15.75" customHeight="1">
      <c r="A9257" s="2">
        <v>45790.0</v>
      </c>
      <c r="B9257" s="3" t="s">
        <v>57</v>
      </c>
      <c r="C9257" s="4" t="s">
        <v>62</v>
      </c>
      <c r="D9257" s="3" t="s">
        <v>9</v>
      </c>
      <c r="E9257" s="3" t="s">
        <v>59</v>
      </c>
      <c r="F9257" s="3" t="s">
        <v>17018</v>
      </c>
      <c r="G9257" s="3" t="s">
        <v>17019</v>
      </c>
      <c r="H9257" s="3"/>
    </row>
    <row r="9258" ht="15.75" customHeight="1">
      <c r="A9258" s="2">
        <v>45790.0</v>
      </c>
      <c r="B9258" s="3" t="s">
        <v>57</v>
      </c>
      <c r="C9258" s="4" t="s">
        <v>62</v>
      </c>
      <c r="D9258" s="3" t="s">
        <v>38</v>
      </c>
      <c r="E9258" s="3" t="s">
        <v>59</v>
      </c>
      <c r="F9258" s="3" t="s">
        <v>17020</v>
      </c>
      <c r="G9258" s="3" t="s">
        <v>17021</v>
      </c>
      <c r="H9258" s="3"/>
    </row>
    <row r="9259" ht="15.75" customHeight="1">
      <c r="A9259" s="2">
        <v>45790.0</v>
      </c>
      <c r="B9259" s="3" t="s">
        <v>57</v>
      </c>
      <c r="C9259" s="4" t="s">
        <v>62</v>
      </c>
      <c r="D9259" s="3" t="s">
        <v>68</v>
      </c>
      <c r="E9259" s="3" t="s">
        <v>59</v>
      </c>
      <c r="F9259" s="3" t="s">
        <v>17022</v>
      </c>
      <c r="G9259" s="3" t="s">
        <v>17023</v>
      </c>
      <c r="H9259" s="3"/>
    </row>
    <row r="9260" ht="15.75" customHeight="1">
      <c r="A9260" s="2">
        <v>45790.0</v>
      </c>
      <c r="B9260" s="3" t="s">
        <v>57</v>
      </c>
      <c r="C9260" s="3" t="s">
        <v>58</v>
      </c>
      <c r="D9260" s="3" t="s">
        <v>68</v>
      </c>
      <c r="E9260" s="3" t="s">
        <v>59</v>
      </c>
      <c r="F9260" s="3" t="s">
        <v>2283</v>
      </c>
      <c r="G9260" s="3" t="s">
        <v>17024</v>
      </c>
      <c r="H9260" s="3"/>
    </row>
    <row r="9261" ht="15.75" customHeight="1">
      <c r="A9261" s="2">
        <v>45790.0</v>
      </c>
      <c r="B9261" s="3" t="s">
        <v>57</v>
      </c>
      <c r="C9261" s="3" t="s">
        <v>58</v>
      </c>
      <c r="D9261" s="3" t="s">
        <v>23</v>
      </c>
      <c r="E9261" s="3" t="s">
        <v>59</v>
      </c>
      <c r="F9261" s="3" t="s">
        <v>17025</v>
      </c>
      <c r="G9261" s="3" t="s">
        <v>17026</v>
      </c>
      <c r="H9261" s="3"/>
    </row>
    <row r="9262" ht="15.75" customHeight="1">
      <c r="A9262" s="2">
        <v>45790.0</v>
      </c>
      <c r="B9262" s="3" t="s">
        <v>57</v>
      </c>
      <c r="C9262" s="3" t="s">
        <v>58</v>
      </c>
      <c r="D9262" s="3" t="s">
        <v>63</v>
      </c>
      <c r="E9262" s="3" t="s">
        <v>59</v>
      </c>
      <c r="F9262" s="3" t="s">
        <v>17027</v>
      </c>
      <c r="G9262" s="3" t="s">
        <v>15004</v>
      </c>
      <c r="H9262" s="3"/>
    </row>
    <row r="9263" ht="15.75" customHeight="1">
      <c r="A9263" s="2">
        <v>45790.0</v>
      </c>
      <c r="B9263" s="3" t="s">
        <v>57</v>
      </c>
      <c r="C9263" s="3" t="s">
        <v>58</v>
      </c>
      <c r="D9263" s="3" t="s">
        <v>19</v>
      </c>
      <c r="E9263" s="3" t="s">
        <v>59</v>
      </c>
      <c r="F9263" s="3" t="s">
        <v>17028</v>
      </c>
      <c r="G9263" s="3" t="s">
        <v>17029</v>
      </c>
      <c r="H9263" s="3"/>
    </row>
    <row r="9264" ht="15.75" customHeight="1">
      <c r="A9264" s="2">
        <v>45790.0</v>
      </c>
      <c r="B9264" s="3" t="s">
        <v>57</v>
      </c>
      <c r="C9264" s="4" t="s">
        <v>62</v>
      </c>
      <c r="D9264" s="3" t="s">
        <v>9</v>
      </c>
      <c r="E9264" s="3" t="s">
        <v>59</v>
      </c>
      <c r="F9264" s="3" t="s">
        <v>17030</v>
      </c>
      <c r="G9264" s="3" t="s">
        <v>17031</v>
      </c>
      <c r="H9264" s="3"/>
    </row>
    <row r="9265" ht="15.75" customHeight="1">
      <c r="A9265" s="2">
        <v>45790.0</v>
      </c>
      <c r="B9265" s="3" t="s">
        <v>92</v>
      </c>
      <c r="C9265" s="3" t="s">
        <v>98</v>
      </c>
      <c r="D9265" s="3" t="s">
        <v>9</v>
      </c>
      <c r="E9265" s="3" t="s">
        <v>15</v>
      </c>
      <c r="F9265" s="3" t="s">
        <v>17032</v>
      </c>
      <c r="G9265" s="3" t="s">
        <v>17033</v>
      </c>
      <c r="H9265" s="3"/>
    </row>
    <row r="9266" ht="15.75" customHeight="1">
      <c r="A9266" s="2">
        <v>45790.0</v>
      </c>
      <c r="B9266" s="3" t="s">
        <v>92</v>
      </c>
      <c r="C9266" s="3" t="s">
        <v>144</v>
      </c>
      <c r="D9266" s="3" t="s">
        <v>19</v>
      </c>
      <c r="E9266" s="3" t="s">
        <v>20</v>
      </c>
      <c r="F9266" s="3" t="s">
        <v>17034</v>
      </c>
      <c r="G9266" s="3" t="s">
        <v>14137</v>
      </c>
      <c r="H9266" s="3"/>
    </row>
    <row r="9267" ht="15.75" customHeight="1">
      <c r="A9267" s="2">
        <v>45790.0</v>
      </c>
      <c r="B9267" s="3" t="s">
        <v>92</v>
      </c>
      <c r="C9267" s="3" t="s">
        <v>144</v>
      </c>
      <c r="D9267" s="3" t="s">
        <v>23</v>
      </c>
      <c r="E9267" s="3" t="s">
        <v>59</v>
      </c>
      <c r="F9267" s="3" t="s">
        <v>17035</v>
      </c>
      <c r="G9267" s="3" t="s">
        <v>17036</v>
      </c>
      <c r="H9267" s="3"/>
    </row>
    <row r="9268" ht="15.75" customHeight="1">
      <c r="A9268" s="2">
        <v>45790.0</v>
      </c>
      <c r="B9268" s="3" t="s">
        <v>7</v>
      </c>
      <c r="C9268" s="3" t="s">
        <v>8</v>
      </c>
      <c r="D9268" s="3" t="s">
        <v>34</v>
      </c>
      <c r="E9268" s="3" t="s">
        <v>15</v>
      </c>
      <c r="F9268" s="3" t="s">
        <v>17037</v>
      </c>
      <c r="G9268" s="3" t="s">
        <v>17038</v>
      </c>
      <c r="H9268" s="3"/>
    </row>
    <row r="9269" ht="15.75" customHeight="1">
      <c r="A9269" s="2">
        <v>45790.0</v>
      </c>
      <c r="B9269" s="3" t="s">
        <v>7</v>
      </c>
      <c r="C9269" s="3" t="s">
        <v>8</v>
      </c>
      <c r="D9269" s="3" t="s">
        <v>19</v>
      </c>
      <c r="E9269" s="3" t="s">
        <v>20</v>
      </c>
      <c r="F9269" s="3" t="s">
        <v>17039</v>
      </c>
      <c r="G9269" s="3" t="s">
        <v>17040</v>
      </c>
      <c r="H9269" s="3"/>
    </row>
    <row r="9270" ht="15.75" customHeight="1">
      <c r="A9270" s="2">
        <v>45790.0</v>
      </c>
      <c r="B9270" s="3" t="s">
        <v>7</v>
      </c>
      <c r="C9270" s="3" t="s">
        <v>8</v>
      </c>
      <c r="D9270" s="3" t="s">
        <v>63</v>
      </c>
      <c r="E9270" s="3" t="s">
        <v>59</v>
      </c>
      <c r="F9270" s="3" t="s">
        <v>17041</v>
      </c>
      <c r="G9270" s="3" t="s">
        <v>8981</v>
      </c>
      <c r="H9270" s="3"/>
    </row>
    <row r="9271" ht="15.75" customHeight="1">
      <c r="A9271" s="2">
        <v>45790.0</v>
      </c>
      <c r="B9271" s="3" t="s">
        <v>7</v>
      </c>
      <c r="C9271" s="3" t="s">
        <v>8</v>
      </c>
      <c r="D9271" s="3" t="s">
        <v>9</v>
      </c>
      <c r="E9271" s="3" t="s">
        <v>101</v>
      </c>
      <c r="F9271" s="3" t="s">
        <v>17042</v>
      </c>
      <c r="G9271" s="3" t="s">
        <v>17043</v>
      </c>
      <c r="H9271" s="3"/>
    </row>
    <row r="9272" ht="15.75" customHeight="1">
      <c r="A9272" s="2">
        <v>45790.0</v>
      </c>
      <c r="B9272" s="3" t="s">
        <v>7</v>
      </c>
      <c r="C9272" s="3" t="s">
        <v>8</v>
      </c>
      <c r="D9272" s="3" t="s">
        <v>26</v>
      </c>
      <c r="E9272" s="3" t="s">
        <v>101</v>
      </c>
      <c r="F9272" s="3" t="s">
        <v>17044</v>
      </c>
      <c r="G9272" s="3" t="s">
        <v>17045</v>
      </c>
      <c r="H9272" s="3"/>
    </row>
    <row r="9273" ht="15.75" customHeight="1">
      <c r="A9273" s="2">
        <v>45790.0</v>
      </c>
      <c r="B9273" s="3" t="s">
        <v>7</v>
      </c>
      <c r="C9273" s="3" t="s">
        <v>106</v>
      </c>
      <c r="D9273" s="3" t="s">
        <v>9</v>
      </c>
      <c r="E9273" s="3" t="s">
        <v>101</v>
      </c>
      <c r="F9273" s="3" t="s">
        <v>17046</v>
      </c>
      <c r="G9273" s="3" t="s">
        <v>17047</v>
      </c>
      <c r="H9273" s="3"/>
    </row>
    <row r="9274" ht="15.75" customHeight="1">
      <c r="A9274" s="2">
        <v>45790.0</v>
      </c>
      <c r="B9274" s="3" t="s">
        <v>7</v>
      </c>
      <c r="C9274" s="3" t="s">
        <v>106</v>
      </c>
      <c r="D9274" s="3" t="s">
        <v>63</v>
      </c>
      <c r="E9274" s="3" t="s">
        <v>59</v>
      </c>
      <c r="F9274" s="3" t="s">
        <v>17048</v>
      </c>
      <c r="G9274" s="3" t="s">
        <v>17049</v>
      </c>
      <c r="H9274" s="3"/>
    </row>
    <row r="9275" ht="15.75" customHeight="1">
      <c r="A9275" s="2">
        <v>45790.0</v>
      </c>
      <c r="B9275" s="3" t="s">
        <v>7</v>
      </c>
      <c r="C9275" s="3" t="s">
        <v>106</v>
      </c>
      <c r="D9275" s="3" t="s">
        <v>26</v>
      </c>
      <c r="E9275" s="3" t="s">
        <v>101</v>
      </c>
      <c r="F9275" s="3" t="s">
        <v>17050</v>
      </c>
      <c r="G9275" s="3" t="s">
        <v>17051</v>
      </c>
      <c r="H9275" s="3"/>
    </row>
    <row r="9276" ht="15.75" customHeight="1">
      <c r="A9276" s="2">
        <v>45790.0</v>
      </c>
      <c r="B9276" s="3" t="s">
        <v>7</v>
      </c>
      <c r="C9276" s="3" t="s">
        <v>106</v>
      </c>
      <c r="D9276" s="3" t="s">
        <v>34</v>
      </c>
      <c r="E9276" s="3" t="s">
        <v>101</v>
      </c>
      <c r="F9276" s="3" t="s">
        <v>17052</v>
      </c>
      <c r="G9276" s="3" t="s">
        <v>17053</v>
      </c>
      <c r="H9276" s="3"/>
    </row>
    <row r="9277" ht="15.75" customHeight="1">
      <c r="A9277" s="2">
        <v>45790.0</v>
      </c>
      <c r="B9277" s="3" t="s">
        <v>7</v>
      </c>
      <c r="C9277" s="3" t="s">
        <v>106</v>
      </c>
      <c r="D9277" s="3" t="s">
        <v>19</v>
      </c>
      <c r="E9277" s="3" t="s">
        <v>20</v>
      </c>
      <c r="F9277" s="3" t="s">
        <v>17054</v>
      </c>
      <c r="G9277" s="3" t="s">
        <v>17055</v>
      </c>
      <c r="H9277" s="3"/>
    </row>
    <row r="9278" ht="15.75" customHeight="1">
      <c r="A9278" s="2">
        <v>45790.0</v>
      </c>
      <c r="B9278" s="3" t="s">
        <v>7</v>
      </c>
      <c r="C9278" s="3" t="s">
        <v>118</v>
      </c>
      <c r="D9278" s="3" t="s">
        <v>9</v>
      </c>
      <c r="E9278" s="3" t="s">
        <v>101</v>
      </c>
      <c r="F9278" s="3" t="s">
        <v>17056</v>
      </c>
      <c r="G9278" s="3" t="s">
        <v>17057</v>
      </c>
      <c r="H9278" s="3"/>
    </row>
    <row r="9279" ht="15.75" customHeight="1">
      <c r="A9279" s="2">
        <v>45790.0</v>
      </c>
      <c r="B9279" s="3" t="s">
        <v>7</v>
      </c>
      <c r="C9279" s="3" t="s">
        <v>118</v>
      </c>
      <c r="D9279" s="3" t="s">
        <v>23</v>
      </c>
      <c r="E9279" s="3" t="s">
        <v>20</v>
      </c>
      <c r="F9279" s="3" t="s">
        <v>17058</v>
      </c>
      <c r="G9279" s="3" t="s">
        <v>17059</v>
      </c>
      <c r="H9279" s="3"/>
    </row>
    <row r="9280" ht="15.75" customHeight="1">
      <c r="A9280" s="2">
        <v>45790.0</v>
      </c>
      <c r="B9280" s="3" t="s">
        <v>7</v>
      </c>
      <c r="C9280" s="3" t="s">
        <v>118</v>
      </c>
      <c r="D9280" s="3" t="s">
        <v>68</v>
      </c>
      <c r="E9280" s="3" t="s">
        <v>59</v>
      </c>
      <c r="F9280" s="3" t="s">
        <v>17060</v>
      </c>
      <c r="G9280" s="3" t="s">
        <v>2751</v>
      </c>
      <c r="H9280" s="3"/>
    </row>
    <row r="9281" ht="15.75" customHeight="1">
      <c r="A9281" s="2">
        <v>45790.0</v>
      </c>
      <c r="B9281" s="3" t="s">
        <v>7</v>
      </c>
      <c r="C9281" s="3" t="s">
        <v>118</v>
      </c>
      <c r="D9281" s="3" t="s">
        <v>63</v>
      </c>
      <c r="E9281" s="3" t="s">
        <v>59</v>
      </c>
      <c r="F9281" s="3" t="s">
        <v>17061</v>
      </c>
      <c r="G9281" s="3" t="s">
        <v>17062</v>
      </c>
      <c r="H9281" s="3"/>
    </row>
    <row r="9282" ht="15.75" customHeight="1">
      <c r="A9282" s="2">
        <v>45790.0</v>
      </c>
      <c r="B9282" s="3" t="s">
        <v>7</v>
      </c>
      <c r="C9282" s="3" t="s">
        <v>126</v>
      </c>
      <c r="D9282" s="3" t="s">
        <v>26</v>
      </c>
      <c r="E9282" s="3" t="s">
        <v>101</v>
      </c>
      <c r="F9282" s="3" t="s">
        <v>17063</v>
      </c>
      <c r="G9282" s="3" t="s">
        <v>17064</v>
      </c>
      <c r="H9282" s="3"/>
    </row>
    <row r="9283" ht="15.75" customHeight="1">
      <c r="A9283" s="2">
        <v>45790.0</v>
      </c>
      <c r="B9283" s="3" t="s">
        <v>92</v>
      </c>
      <c r="C9283" s="3" t="s">
        <v>98</v>
      </c>
      <c r="D9283" s="3" t="s">
        <v>19</v>
      </c>
      <c r="E9283" s="3" t="s">
        <v>20</v>
      </c>
      <c r="F9283" s="3" t="s">
        <v>17065</v>
      </c>
      <c r="G9283" s="3" t="s">
        <v>17066</v>
      </c>
      <c r="H9283" s="3"/>
    </row>
    <row r="9284" ht="15.75" customHeight="1">
      <c r="A9284" s="2">
        <v>45790.0</v>
      </c>
      <c r="B9284" s="3" t="s">
        <v>7</v>
      </c>
      <c r="C9284" s="3" t="s">
        <v>126</v>
      </c>
      <c r="D9284" s="3" t="s">
        <v>68</v>
      </c>
      <c r="E9284" s="3" t="s">
        <v>20</v>
      </c>
      <c r="F9284" s="3" t="s">
        <v>17067</v>
      </c>
      <c r="G9284" s="3" t="s">
        <v>17068</v>
      </c>
      <c r="H9284" s="3"/>
    </row>
    <row r="9285" ht="15.75" customHeight="1">
      <c r="A9285" s="2">
        <v>45790.0</v>
      </c>
      <c r="B9285" s="3" t="s">
        <v>92</v>
      </c>
      <c r="C9285" s="3" t="s">
        <v>144</v>
      </c>
      <c r="D9285" s="3" t="s">
        <v>9</v>
      </c>
      <c r="E9285" s="3" t="s">
        <v>15</v>
      </c>
      <c r="F9285" s="3" t="s">
        <v>17069</v>
      </c>
      <c r="G9285" s="3" t="s">
        <v>17070</v>
      </c>
      <c r="H9285" s="3"/>
    </row>
    <row r="9286" ht="15.75" customHeight="1">
      <c r="A9286" s="2">
        <v>45790.0</v>
      </c>
      <c r="B9286" s="3" t="s">
        <v>92</v>
      </c>
      <c r="C9286" s="3" t="s">
        <v>144</v>
      </c>
      <c r="D9286" s="3" t="s">
        <v>26</v>
      </c>
      <c r="E9286" s="3" t="s">
        <v>20</v>
      </c>
      <c r="F9286" s="3" t="s">
        <v>12368</v>
      </c>
      <c r="G9286" s="3" t="s">
        <v>3802</v>
      </c>
      <c r="H9286" s="3"/>
    </row>
    <row r="9287" ht="15.75" customHeight="1">
      <c r="A9287" s="2">
        <v>45790.0</v>
      </c>
      <c r="B9287" s="3" t="s">
        <v>92</v>
      </c>
      <c r="C9287" s="3" t="s">
        <v>144</v>
      </c>
      <c r="D9287" s="3" t="s">
        <v>68</v>
      </c>
      <c r="E9287" s="3" t="s">
        <v>59</v>
      </c>
      <c r="F9287" s="3" t="s">
        <v>17071</v>
      </c>
      <c r="G9287" s="3" t="s">
        <v>2612</v>
      </c>
      <c r="H9287" s="3"/>
    </row>
    <row r="9288" ht="15.75" customHeight="1">
      <c r="A9288" s="2">
        <v>45790.0</v>
      </c>
      <c r="B9288" s="3" t="s">
        <v>92</v>
      </c>
      <c r="C9288" s="4" t="s">
        <v>149</v>
      </c>
      <c r="D9288" s="3" t="s">
        <v>38</v>
      </c>
      <c r="E9288" s="3" t="s">
        <v>20</v>
      </c>
      <c r="F9288" s="3" t="s">
        <v>17072</v>
      </c>
      <c r="G9288" s="3" t="s">
        <v>17073</v>
      </c>
      <c r="H9288" s="3"/>
    </row>
    <row r="9289" ht="15.75" customHeight="1">
      <c r="A9289" s="2">
        <v>45790.0</v>
      </c>
      <c r="B9289" s="3" t="s">
        <v>7</v>
      </c>
      <c r="C9289" s="3" t="s">
        <v>126</v>
      </c>
      <c r="D9289" s="3" t="s">
        <v>68</v>
      </c>
      <c r="E9289" s="3" t="s">
        <v>59</v>
      </c>
      <c r="F9289" s="3" t="s">
        <v>17074</v>
      </c>
      <c r="G9289" s="3" t="s">
        <v>2889</v>
      </c>
      <c r="H9289" s="3"/>
    </row>
    <row r="9290" ht="15.75" customHeight="1">
      <c r="A9290" s="2">
        <v>45790.0</v>
      </c>
      <c r="B9290" s="3" t="s">
        <v>92</v>
      </c>
      <c r="C9290" s="4" t="s">
        <v>149</v>
      </c>
      <c r="D9290" s="3" t="s">
        <v>9</v>
      </c>
      <c r="E9290" s="3" t="s">
        <v>20</v>
      </c>
      <c r="F9290" s="3" t="s">
        <v>9345</v>
      </c>
      <c r="G9290" s="3" t="s">
        <v>17075</v>
      </c>
      <c r="H9290" s="3"/>
    </row>
    <row r="9291" ht="15.75" customHeight="1">
      <c r="A9291" s="2">
        <v>45790.0</v>
      </c>
      <c r="B9291" s="3" t="s">
        <v>92</v>
      </c>
      <c r="C9291" s="4" t="s">
        <v>149</v>
      </c>
      <c r="D9291" s="3" t="s">
        <v>19</v>
      </c>
      <c r="E9291" s="3" t="s">
        <v>20</v>
      </c>
      <c r="F9291" s="3" t="s">
        <v>17076</v>
      </c>
      <c r="G9291" s="3" t="s">
        <v>17077</v>
      </c>
      <c r="H9291" s="3"/>
    </row>
    <row r="9292" ht="15.75" customHeight="1">
      <c r="A9292" s="2">
        <v>45790.0</v>
      </c>
      <c r="B9292" s="3" t="s">
        <v>92</v>
      </c>
      <c r="C9292" s="3" t="s">
        <v>158</v>
      </c>
      <c r="D9292" s="3" t="s">
        <v>68</v>
      </c>
      <c r="E9292" s="3" t="s">
        <v>59</v>
      </c>
      <c r="F9292" s="3" t="s">
        <v>16783</v>
      </c>
      <c r="G9292" s="3" t="s">
        <v>17078</v>
      </c>
      <c r="H9292" s="3"/>
    </row>
    <row r="9293" ht="15.75" customHeight="1">
      <c r="A9293" s="2">
        <v>45790.0</v>
      </c>
      <c r="B9293" s="3" t="s">
        <v>92</v>
      </c>
      <c r="C9293" s="3" t="s">
        <v>158</v>
      </c>
      <c r="D9293" s="3" t="s">
        <v>34</v>
      </c>
      <c r="E9293" s="3" t="s">
        <v>20</v>
      </c>
      <c r="F9293" s="3" t="s">
        <v>17079</v>
      </c>
      <c r="G9293" s="3" t="s">
        <v>17080</v>
      </c>
      <c r="H9293" s="3"/>
    </row>
    <row r="9294" ht="15.75" customHeight="1">
      <c r="A9294" s="2">
        <v>45790.0</v>
      </c>
      <c r="B9294" s="3" t="s">
        <v>92</v>
      </c>
      <c r="C9294" s="3" t="s">
        <v>158</v>
      </c>
      <c r="D9294" s="3" t="s">
        <v>19</v>
      </c>
      <c r="E9294" s="3" t="s">
        <v>20</v>
      </c>
      <c r="F9294" s="3" t="s">
        <v>17081</v>
      </c>
      <c r="G9294" s="3" t="s">
        <v>17082</v>
      </c>
      <c r="H9294" s="3"/>
    </row>
    <row r="9295" ht="15.75" customHeight="1">
      <c r="A9295" s="2">
        <v>45790.0</v>
      </c>
      <c r="B9295" s="3" t="s">
        <v>92</v>
      </c>
      <c r="C9295" s="3" t="s">
        <v>158</v>
      </c>
      <c r="D9295" s="3" t="s">
        <v>9</v>
      </c>
      <c r="E9295" s="3" t="s">
        <v>20</v>
      </c>
      <c r="F9295" s="3" t="s">
        <v>17083</v>
      </c>
      <c r="G9295" s="3" t="s">
        <v>17084</v>
      </c>
      <c r="H9295" s="3"/>
    </row>
    <row r="9296" ht="15.75" customHeight="1">
      <c r="A9296" s="2">
        <v>45790.0</v>
      </c>
      <c r="B9296" s="3" t="s">
        <v>7</v>
      </c>
      <c r="C9296" s="3" t="s">
        <v>131</v>
      </c>
      <c r="D9296" s="3" t="s">
        <v>26</v>
      </c>
      <c r="E9296" s="3" t="s">
        <v>101</v>
      </c>
      <c r="F9296" s="3" t="s">
        <v>17085</v>
      </c>
      <c r="G9296" s="3" t="s">
        <v>17086</v>
      </c>
      <c r="H9296" s="3"/>
    </row>
    <row r="9297" ht="15.75" customHeight="1">
      <c r="A9297" s="2">
        <v>45790.0</v>
      </c>
      <c r="B9297" s="3" t="s">
        <v>7</v>
      </c>
      <c r="C9297" s="3" t="s">
        <v>131</v>
      </c>
      <c r="D9297" s="3" t="s">
        <v>26</v>
      </c>
      <c r="E9297" s="3" t="s">
        <v>109</v>
      </c>
      <c r="F9297" s="3" t="s">
        <v>17087</v>
      </c>
      <c r="G9297" s="3" t="s">
        <v>17088</v>
      </c>
      <c r="H9297" s="3"/>
    </row>
    <row r="9298" ht="15.75" customHeight="1">
      <c r="A9298" s="2">
        <v>45790.0</v>
      </c>
      <c r="B9298" s="3" t="s">
        <v>92</v>
      </c>
      <c r="C9298" s="3" t="s">
        <v>158</v>
      </c>
      <c r="D9298" s="3" t="s">
        <v>63</v>
      </c>
      <c r="E9298" s="3" t="s">
        <v>20</v>
      </c>
      <c r="F9298" s="3" t="s">
        <v>17089</v>
      </c>
      <c r="G9298" s="3" t="s">
        <v>17090</v>
      </c>
      <c r="H9298" s="3"/>
    </row>
    <row r="9299" ht="15.75" customHeight="1">
      <c r="A9299" s="2">
        <v>45791.0</v>
      </c>
      <c r="B9299" s="3" t="s">
        <v>57</v>
      </c>
      <c r="C9299" s="3" t="s">
        <v>58</v>
      </c>
      <c r="D9299" s="3" t="s">
        <v>9</v>
      </c>
      <c r="E9299" s="3" t="s">
        <v>59</v>
      </c>
      <c r="F9299" s="3" t="s">
        <v>17091</v>
      </c>
      <c r="G9299" s="3" t="s">
        <v>17092</v>
      </c>
      <c r="H9299" s="3"/>
    </row>
    <row r="9300" ht="15.75" customHeight="1">
      <c r="A9300" s="2">
        <v>45791.0</v>
      </c>
      <c r="B9300" s="3" t="s">
        <v>13</v>
      </c>
      <c r="C9300" s="3" t="s">
        <v>169</v>
      </c>
      <c r="D9300" s="3" t="s">
        <v>38</v>
      </c>
      <c r="E9300" s="3" t="s">
        <v>59</v>
      </c>
      <c r="F9300" s="3" t="s">
        <v>17093</v>
      </c>
      <c r="G9300" s="3" t="s">
        <v>17094</v>
      </c>
      <c r="H9300" s="3"/>
    </row>
    <row r="9301" ht="15.75" customHeight="1">
      <c r="A9301" s="2">
        <v>45791.0</v>
      </c>
      <c r="B9301" s="3" t="s">
        <v>13</v>
      </c>
      <c r="C9301" s="3" t="s">
        <v>169</v>
      </c>
      <c r="D9301" s="3" t="s">
        <v>26</v>
      </c>
      <c r="E9301" s="3" t="s">
        <v>59</v>
      </c>
      <c r="F9301" s="3" t="s">
        <v>17095</v>
      </c>
      <c r="G9301" s="3" t="s">
        <v>7086</v>
      </c>
      <c r="H9301" s="3"/>
    </row>
    <row r="9302" ht="15.75" customHeight="1">
      <c r="A9302" s="2">
        <v>45791.0</v>
      </c>
      <c r="B9302" s="3" t="s">
        <v>13</v>
      </c>
      <c r="C9302" s="3" t="s">
        <v>37</v>
      </c>
      <c r="D9302" s="3" t="s">
        <v>63</v>
      </c>
      <c r="E9302" s="3" t="s">
        <v>59</v>
      </c>
      <c r="F9302" s="3" t="s">
        <v>17096</v>
      </c>
      <c r="G9302" s="3" t="s">
        <v>17097</v>
      </c>
      <c r="H9302" s="3"/>
    </row>
    <row r="9303" ht="15.75" customHeight="1">
      <c r="A9303" s="2">
        <v>45791.0</v>
      </c>
      <c r="B9303" s="3" t="s">
        <v>13</v>
      </c>
      <c r="C9303" s="3" t="s">
        <v>37</v>
      </c>
      <c r="D9303" s="3" t="s">
        <v>63</v>
      </c>
      <c r="E9303" s="3" t="s">
        <v>59</v>
      </c>
      <c r="F9303" s="3" t="s">
        <v>17098</v>
      </c>
      <c r="G9303" s="3" t="s">
        <v>17099</v>
      </c>
      <c r="H9303" s="3"/>
    </row>
    <row r="9304" ht="15.75" customHeight="1">
      <c r="A9304" s="2">
        <v>45791.0</v>
      </c>
      <c r="B9304" s="3" t="s">
        <v>13</v>
      </c>
      <c r="C9304" s="3" t="s">
        <v>14</v>
      </c>
      <c r="D9304" s="3" t="s">
        <v>34</v>
      </c>
      <c r="E9304" s="3" t="s">
        <v>20</v>
      </c>
      <c r="F9304" s="3" t="s">
        <v>17100</v>
      </c>
      <c r="G9304" s="3" t="s">
        <v>17101</v>
      </c>
      <c r="H9304" s="3"/>
    </row>
    <row r="9305" ht="15.75" customHeight="1">
      <c r="A9305" s="2">
        <v>45791.0</v>
      </c>
      <c r="B9305" s="3" t="s">
        <v>13</v>
      </c>
      <c r="C9305" s="3" t="s">
        <v>37</v>
      </c>
      <c r="D9305" s="3" t="s">
        <v>63</v>
      </c>
      <c r="E9305" s="3" t="s">
        <v>20</v>
      </c>
      <c r="F9305" s="3" t="s">
        <v>15878</v>
      </c>
      <c r="G9305" s="3" t="s">
        <v>8727</v>
      </c>
      <c r="H9305" s="3"/>
    </row>
    <row r="9306" ht="15.75" customHeight="1">
      <c r="A9306" s="2">
        <v>45791.0</v>
      </c>
      <c r="B9306" s="3" t="s">
        <v>13</v>
      </c>
      <c r="C9306" s="3" t="s">
        <v>29</v>
      </c>
      <c r="D9306" s="3" t="s">
        <v>26</v>
      </c>
      <c r="E9306" s="3" t="s">
        <v>59</v>
      </c>
      <c r="F9306" s="3" t="s">
        <v>17102</v>
      </c>
      <c r="G9306" s="3" t="s">
        <v>17103</v>
      </c>
      <c r="H9306" s="3"/>
    </row>
    <row r="9307" ht="15.75" customHeight="1">
      <c r="A9307" s="2">
        <v>45791.0</v>
      </c>
      <c r="B9307" s="3" t="s">
        <v>13</v>
      </c>
      <c r="C9307" s="3" t="s">
        <v>29</v>
      </c>
      <c r="D9307" s="3" t="s">
        <v>23</v>
      </c>
      <c r="E9307" s="3" t="s">
        <v>59</v>
      </c>
      <c r="F9307" s="3" t="s">
        <v>17104</v>
      </c>
      <c r="G9307" s="3" t="s">
        <v>17105</v>
      </c>
      <c r="H9307" s="3"/>
    </row>
    <row r="9308" ht="15.75" customHeight="1">
      <c r="A9308" s="2">
        <v>45791.0</v>
      </c>
      <c r="B9308" s="3" t="s">
        <v>13</v>
      </c>
      <c r="C9308" s="3" t="s">
        <v>18</v>
      </c>
      <c r="D9308" s="3" t="s">
        <v>68</v>
      </c>
      <c r="E9308" s="3" t="s">
        <v>59</v>
      </c>
      <c r="F9308" s="3" t="s">
        <v>17106</v>
      </c>
      <c r="G9308" s="3" t="s">
        <v>17107</v>
      </c>
      <c r="H9308" s="3"/>
    </row>
    <row r="9309" ht="15.75" customHeight="1">
      <c r="A9309" s="2">
        <v>45791.0</v>
      </c>
      <c r="B9309" s="3" t="s">
        <v>13</v>
      </c>
      <c r="C9309" s="3" t="s">
        <v>18</v>
      </c>
      <c r="D9309" s="3" t="s">
        <v>26</v>
      </c>
      <c r="E9309" s="3" t="s">
        <v>59</v>
      </c>
      <c r="F9309" s="3" t="s">
        <v>17108</v>
      </c>
      <c r="G9309" s="3" t="s">
        <v>17109</v>
      </c>
      <c r="H9309" s="3"/>
    </row>
    <row r="9310" ht="15.75" customHeight="1">
      <c r="A9310" s="2">
        <v>45791.0</v>
      </c>
      <c r="B9310" s="3" t="s">
        <v>57</v>
      </c>
      <c r="C9310" s="3" t="s">
        <v>58</v>
      </c>
      <c r="D9310" s="3" t="s">
        <v>9</v>
      </c>
      <c r="E9310" s="3" t="s">
        <v>59</v>
      </c>
      <c r="F9310" s="3" t="s">
        <v>17110</v>
      </c>
      <c r="G9310" s="3" t="s">
        <v>17111</v>
      </c>
      <c r="H9310" s="3"/>
    </row>
    <row r="9311" ht="15.75" customHeight="1">
      <c r="A9311" s="2">
        <v>45791.0</v>
      </c>
      <c r="B9311" s="3" t="s">
        <v>13</v>
      </c>
      <c r="C9311" s="3" t="s">
        <v>37</v>
      </c>
      <c r="D9311" s="3" t="s">
        <v>19</v>
      </c>
      <c r="E9311" s="3" t="s">
        <v>59</v>
      </c>
      <c r="F9311" s="3" t="s">
        <v>17112</v>
      </c>
      <c r="G9311" s="3" t="s">
        <v>17113</v>
      </c>
      <c r="H9311" s="3"/>
    </row>
    <row r="9312" ht="15.75" customHeight="1">
      <c r="A9312" s="2">
        <v>45791.0</v>
      </c>
      <c r="B9312" s="3" t="s">
        <v>57</v>
      </c>
      <c r="C9312" s="3" t="s">
        <v>58</v>
      </c>
      <c r="D9312" s="3" t="s">
        <v>63</v>
      </c>
      <c r="E9312" s="3" t="s">
        <v>59</v>
      </c>
      <c r="F9312" s="3" t="s">
        <v>17114</v>
      </c>
      <c r="G9312" s="3" t="s">
        <v>17115</v>
      </c>
      <c r="H9312" s="3"/>
    </row>
    <row r="9313" ht="15.75" customHeight="1">
      <c r="A9313" s="2">
        <v>45791.0</v>
      </c>
      <c r="B9313" s="3" t="s">
        <v>57</v>
      </c>
      <c r="C9313" s="3" t="s">
        <v>71</v>
      </c>
      <c r="D9313" s="3" t="s">
        <v>19</v>
      </c>
      <c r="E9313" s="3" t="s">
        <v>59</v>
      </c>
      <c r="F9313" s="3" t="s">
        <v>17116</v>
      </c>
      <c r="G9313" s="3" t="s">
        <v>17117</v>
      </c>
      <c r="H9313" s="3"/>
    </row>
    <row r="9314" ht="15.75" customHeight="1">
      <c r="A9314" s="2">
        <v>45791.0</v>
      </c>
      <c r="B9314" s="3" t="s">
        <v>57</v>
      </c>
      <c r="C9314" s="4" t="s">
        <v>62</v>
      </c>
      <c r="D9314" s="3" t="s">
        <v>9</v>
      </c>
      <c r="E9314" s="3" t="s">
        <v>20</v>
      </c>
      <c r="F9314" s="3" t="s">
        <v>17118</v>
      </c>
      <c r="G9314" s="3" t="s">
        <v>17119</v>
      </c>
      <c r="H9314" s="3"/>
    </row>
    <row r="9315" ht="15.75" customHeight="1">
      <c r="A9315" s="2">
        <v>45791.0</v>
      </c>
      <c r="B9315" s="3" t="s">
        <v>57</v>
      </c>
      <c r="C9315" s="4" t="s">
        <v>62</v>
      </c>
      <c r="D9315" s="3" t="s">
        <v>23</v>
      </c>
      <c r="E9315" s="3" t="s">
        <v>59</v>
      </c>
      <c r="F9315" s="3" t="s">
        <v>17120</v>
      </c>
      <c r="G9315" s="3" t="s">
        <v>12959</v>
      </c>
      <c r="H9315" s="3"/>
    </row>
    <row r="9316" ht="15.75" customHeight="1">
      <c r="A9316" s="2">
        <v>45791.0</v>
      </c>
      <c r="B9316" s="3" t="s">
        <v>57</v>
      </c>
      <c r="C9316" s="4" t="s">
        <v>62</v>
      </c>
      <c r="D9316" s="3" t="s">
        <v>68</v>
      </c>
      <c r="E9316" s="3" t="s">
        <v>59</v>
      </c>
      <c r="F9316" s="3" t="s">
        <v>5704</v>
      </c>
      <c r="G9316" s="3" t="s">
        <v>17121</v>
      </c>
      <c r="H9316" s="3"/>
    </row>
    <row r="9317" ht="15.75" customHeight="1">
      <c r="A9317" s="2">
        <v>45791.0</v>
      </c>
      <c r="B9317" s="3" t="s">
        <v>57</v>
      </c>
      <c r="C9317" s="3" t="s">
        <v>71</v>
      </c>
      <c r="D9317" s="3" t="s">
        <v>63</v>
      </c>
      <c r="E9317" s="3" t="s">
        <v>59</v>
      </c>
      <c r="F9317" s="3" t="s">
        <v>5031</v>
      </c>
      <c r="G9317" s="3" t="s">
        <v>17122</v>
      </c>
      <c r="H9317" s="3"/>
    </row>
    <row r="9318" ht="15.75" customHeight="1">
      <c r="A9318" s="2">
        <v>45791.0</v>
      </c>
      <c r="B9318" s="3" t="s">
        <v>57</v>
      </c>
      <c r="C9318" s="3" t="s">
        <v>71</v>
      </c>
      <c r="D9318" s="3" t="s">
        <v>26</v>
      </c>
      <c r="E9318" s="3" t="s">
        <v>59</v>
      </c>
      <c r="F9318" s="3" t="s">
        <v>17123</v>
      </c>
      <c r="G9318" s="3" t="s">
        <v>17124</v>
      </c>
      <c r="H9318" s="3"/>
    </row>
    <row r="9319" ht="15.75" customHeight="1">
      <c r="A9319" s="2">
        <v>45791.0</v>
      </c>
      <c r="B9319" s="3" t="s">
        <v>57</v>
      </c>
      <c r="C9319" s="3" t="s">
        <v>71</v>
      </c>
      <c r="D9319" s="3" t="s">
        <v>38</v>
      </c>
      <c r="E9319" s="3" t="s">
        <v>59</v>
      </c>
      <c r="F9319" s="3" t="s">
        <v>17125</v>
      </c>
      <c r="G9319" s="3" t="s">
        <v>15855</v>
      </c>
      <c r="H9319" s="3"/>
    </row>
    <row r="9320" ht="15.75" customHeight="1">
      <c r="A9320" s="2">
        <v>45791.0</v>
      </c>
      <c r="B9320" s="3" t="s">
        <v>57</v>
      </c>
      <c r="C9320" s="3" t="s">
        <v>80</v>
      </c>
      <c r="D9320" s="3" t="s">
        <v>63</v>
      </c>
      <c r="E9320" s="3" t="s">
        <v>59</v>
      </c>
      <c r="F9320" s="3" t="s">
        <v>17126</v>
      </c>
      <c r="G9320" s="3" t="s">
        <v>17127</v>
      </c>
      <c r="H9320" s="3"/>
    </row>
    <row r="9321" ht="15.75" customHeight="1">
      <c r="A9321" s="2">
        <v>45791.0</v>
      </c>
      <c r="B9321" s="3" t="s">
        <v>57</v>
      </c>
      <c r="C9321" s="3" t="s">
        <v>80</v>
      </c>
      <c r="D9321" s="3" t="s">
        <v>9</v>
      </c>
      <c r="E9321" s="3" t="s">
        <v>59</v>
      </c>
      <c r="F9321" s="3" t="s">
        <v>1225</v>
      </c>
      <c r="G9321" s="3" t="s">
        <v>17128</v>
      </c>
      <c r="H9321" s="3"/>
    </row>
    <row r="9322" ht="15.75" customHeight="1">
      <c r="A9322" s="2">
        <v>45791.0</v>
      </c>
      <c r="B9322" s="3" t="s">
        <v>57</v>
      </c>
      <c r="C9322" s="3" t="s">
        <v>85</v>
      </c>
      <c r="D9322" s="3" t="s">
        <v>68</v>
      </c>
      <c r="E9322" s="3" t="s">
        <v>59</v>
      </c>
      <c r="F9322" s="3" t="s">
        <v>17129</v>
      </c>
      <c r="G9322" s="3" t="s">
        <v>17130</v>
      </c>
      <c r="H9322" s="3"/>
    </row>
    <row r="9323" ht="15.75" customHeight="1">
      <c r="A9323" s="2">
        <v>45791.0</v>
      </c>
      <c r="B9323" s="3" t="s">
        <v>57</v>
      </c>
      <c r="C9323" s="3" t="s">
        <v>85</v>
      </c>
      <c r="D9323" s="3" t="s">
        <v>34</v>
      </c>
      <c r="E9323" s="3" t="s">
        <v>59</v>
      </c>
      <c r="F9323" s="3" t="s">
        <v>17131</v>
      </c>
      <c r="G9323" s="3" t="s">
        <v>17132</v>
      </c>
      <c r="H9323" s="3"/>
    </row>
    <row r="9324" ht="15.75" customHeight="1">
      <c r="A9324" s="2">
        <v>45791.0</v>
      </c>
      <c r="B9324" s="3" t="s">
        <v>57</v>
      </c>
      <c r="C9324" s="3" t="s">
        <v>85</v>
      </c>
      <c r="D9324" s="3" t="s">
        <v>68</v>
      </c>
      <c r="E9324" s="3" t="s">
        <v>59</v>
      </c>
      <c r="F9324" s="3" t="s">
        <v>17133</v>
      </c>
      <c r="G9324" s="3" t="s">
        <v>14647</v>
      </c>
      <c r="H9324" s="3"/>
    </row>
    <row r="9325" ht="15.75" customHeight="1">
      <c r="A9325" s="2">
        <v>45791.0</v>
      </c>
      <c r="B9325" s="3" t="s">
        <v>57</v>
      </c>
      <c r="C9325" s="3" t="s">
        <v>85</v>
      </c>
      <c r="D9325" s="3" t="s">
        <v>68</v>
      </c>
      <c r="E9325" s="3" t="s">
        <v>59</v>
      </c>
      <c r="F9325" s="3" t="s">
        <v>17134</v>
      </c>
      <c r="G9325" s="3" t="s">
        <v>15157</v>
      </c>
      <c r="H9325" s="3"/>
    </row>
    <row r="9326" ht="15.75" customHeight="1">
      <c r="A9326" s="2">
        <v>45791.0</v>
      </c>
      <c r="B9326" s="3" t="s">
        <v>57</v>
      </c>
      <c r="C9326" s="3" t="s">
        <v>85</v>
      </c>
      <c r="D9326" s="3" t="s">
        <v>9</v>
      </c>
      <c r="E9326" s="3" t="s">
        <v>59</v>
      </c>
      <c r="F9326" s="3" t="s">
        <v>15543</v>
      </c>
      <c r="G9326" s="3" t="s">
        <v>8986</v>
      </c>
      <c r="H9326" s="3"/>
    </row>
    <row r="9327" ht="15.75" customHeight="1">
      <c r="A9327" s="2">
        <v>45791.0</v>
      </c>
      <c r="B9327" s="3" t="s">
        <v>92</v>
      </c>
      <c r="C9327" s="3" t="s">
        <v>93</v>
      </c>
      <c r="D9327" s="3" t="s">
        <v>34</v>
      </c>
      <c r="E9327" s="3" t="s">
        <v>15</v>
      </c>
      <c r="F9327" s="3" t="s">
        <v>17135</v>
      </c>
      <c r="G9327" s="3" t="s">
        <v>17136</v>
      </c>
      <c r="H9327" s="3"/>
    </row>
    <row r="9328" ht="15.75" customHeight="1">
      <c r="A9328" s="2">
        <v>45791.0</v>
      </c>
      <c r="B9328" s="3" t="s">
        <v>57</v>
      </c>
      <c r="C9328" s="4" t="s">
        <v>62</v>
      </c>
      <c r="D9328" s="3" t="s">
        <v>34</v>
      </c>
      <c r="E9328" s="3" t="s">
        <v>59</v>
      </c>
      <c r="F9328" s="3" t="s">
        <v>17137</v>
      </c>
      <c r="G9328" s="3" t="s">
        <v>5992</v>
      </c>
      <c r="H9328" s="3"/>
    </row>
    <row r="9329" ht="15.75" customHeight="1">
      <c r="A9329" s="2">
        <v>45791.0</v>
      </c>
      <c r="B9329" s="3" t="s">
        <v>92</v>
      </c>
      <c r="C9329" s="3" t="s">
        <v>93</v>
      </c>
      <c r="D9329" s="3" t="s">
        <v>63</v>
      </c>
      <c r="E9329" s="3" t="s">
        <v>59</v>
      </c>
      <c r="F9329" s="3" t="s">
        <v>17138</v>
      </c>
      <c r="G9329" s="3" t="s">
        <v>17139</v>
      </c>
      <c r="H9329" s="3"/>
    </row>
    <row r="9330" ht="15.75" customHeight="1">
      <c r="A9330" s="2">
        <v>45791.0</v>
      </c>
      <c r="B9330" s="3" t="s">
        <v>13</v>
      </c>
      <c r="C9330" s="3" t="s">
        <v>14</v>
      </c>
      <c r="D9330" s="3" t="s">
        <v>23</v>
      </c>
      <c r="E9330" s="3" t="s">
        <v>59</v>
      </c>
      <c r="F9330" s="3" t="s">
        <v>13753</v>
      </c>
      <c r="G9330" s="3" t="s">
        <v>17140</v>
      </c>
      <c r="H9330" s="3"/>
    </row>
    <row r="9331" ht="15.75" customHeight="1">
      <c r="A9331" s="2">
        <v>45791.0</v>
      </c>
      <c r="B9331" s="3" t="s">
        <v>92</v>
      </c>
      <c r="C9331" s="3" t="s">
        <v>93</v>
      </c>
      <c r="D9331" s="3" t="s">
        <v>19</v>
      </c>
      <c r="E9331" s="3" t="s">
        <v>59</v>
      </c>
      <c r="F9331" s="3" t="s">
        <v>17141</v>
      </c>
      <c r="G9331" s="3" t="s">
        <v>5049</v>
      </c>
      <c r="H9331" s="3"/>
    </row>
    <row r="9332" ht="15.75" customHeight="1">
      <c r="A9332" s="2">
        <v>45791.0</v>
      </c>
      <c r="B9332" s="3" t="s">
        <v>92</v>
      </c>
      <c r="C9332" s="3" t="s">
        <v>93</v>
      </c>
      <c r="D9332" s="3" t="s">
        <v>68</v>
      </c>
      <c r="E9332" s="3" t="s">
        <v>59</v>
      </c>
      <c r="F9332" s="3" t="s">
        <v>12988</v>
      </c>
      <c r="G9332" s="3" t="s">
        <v>17142</v>
      </c>
      <c r="H9332" s="3"/>
    </row>
    <row r="9333" ht="15.75" customHeight="1">
      <c r="A9333" s="2">
        <v>45791.0</v>
      </c>
      <c r="B9333" s="3" t="s">
        <v>7</v>
      </c>
      <c r="C9333" s="3" t="s">
        <v>8</v>
      </c>
      <c r="D9333" s="3" t="s">
        <v>63</v>
      </c>
      <c r="E9333" s="3" t="s">
        <v>59</v>
      </c>
      <c r="F9333" s="3" t="s">
        <v>13636</v>
      </c>
      <c r="G9333" s="3" t="s">
        <v>17143</v>
      </c>
      <c r="H9333" s="3"/>
    </row>
    <row r="9334" ht="15.75" customHeight="1">
      <c r="A9334" s="2">
        <v>45791.0</v>
      </c>
      <c r="B9334" s="3" t="s">
        <v>7</v>
      </c>
      <c r="C9334" s="3" t="s">
        <v>8</v>
      </c>
      <c r="D9334" s="3" t="s">
        <v>34</v>
      </c>
      <c r="E9334" s="3" t="s">
        <v>15</v>
      </c>
      <c r="F9334" s="3" t="s">
        <v>17144</v>
      </c>
      <c r="G9334" s="3" t="s">
        <v>12449</v>
      </c>
      <c r="H9334" s="3"/>
    </row>
    <row r="9335" ht="15.75" customHeight="1">
      <c r="A9335" s="2">
        <v>45791.0</v>
      </c>
      <c r="B9335" s="3" t="s">
        <v>7</v>
      </c>
      <c r="C9335" s="3" t="s">
        <v>8</v>
      </c>
      <c r="D9335" s="3" t="s">
        <v>68</v>
      </c>
      <c r="E9335" s="3" t="s">
        <v>59</v>
      </c>
      <c r="F9335" s="3" t="s">
        <v>17145</v>
      </c>
      <c r="G9335" s="3" t="s">
        <v>17146</v>
      </c>
      <c r="H9335" s="3"/>
    </row>
    <row r="9336" ht="15.75" customHeight="1">
      <c r="A9336" s="2">
        <v>45791.0</v>
      </c>
      <c r="B9336" s="3" t="s">
        <v>7</v>
      </c>
      <c r="C9336" s="3" t="s">
        <v>8</v>
      </c>
      <c r="D9336" s="3" t="s">
        <v>38</v>
      </c>
      <c r="E9336" s="3" t="s">
        <v>20</v>
      </c>
      <c r="F9336" s="3" t="s">
        <v>17147</v>
      </c>
      <c r="G9336" s="3" t="s">
        <v>3121</v>
      </c>
      <c r="H9336" s="3"/>
    </row>
    <row r="9337" ht="15.75" customHeight="1">
      <c r="A9337" s="2">
        <v>45791.0</v>
      </c>
      <c r="B9337" s="3" t="s">
        <v>7</v>
      </c>
      <c r="C9337" s="3" t="s">
        <v>106</v>
      </c>
      <c r="D9337" s="3" t="s">
        <v>63</v>
      </c>
      <c r="E9337" s="3" t="s">
        <v>59</v>
      </c>
      <c r="F9337" s="3" t="s">
        <v>14127</v>
      </c>
      <c r="G9337" s="3" t="s">
        <v>17148</v>
      </c>
      <c r="H9337" s="3"/>
    </row>
    <row r="9338" ht="15.75" customHeight="1">
      <c r="A9338" s="2">
        <v>45791.0</v>
      </c>
      <c r="B9338" s="3" t="s">
        <v>7</v>
      </c>
      <c r="C9338" s="3" t="s">
        <v>106</v>
      </c>
      <c r="D9338" s="3" t="s">
        <v>26</v>
      </c>
      <c r="E9338" s="3" t="s">
        <v>109</v>
      </c>
      <c r="F9338" s="3" t="s">
        <v>17149</v>
      </c>
      <c r="G9338" s="3" t="s">
        <v>17150</v>
      </c>
      <c r="H9338" s="3"/>
    </row>
    <row r="9339" ht="15.75" customHeight="1">
      <c r="A9339" s="2">
        <v>45791.0</v>
      </c>
      <c r="B9339" s="3" t="s">
        <v>7</v>
      </c>
      <c r="C9339" s="3" t="s">
        <v>106</v>
      </c>
      <c r="D9339" s="3" t="s">
        <v>38</v>
      </c>
      <c r="E9339" s="3" t="s">
        <v>20</v>
      </c>
      <c r="F9339" s="3" t="s">
        <v>17151</v>
      </c>
      <c r="G9339" s="3" t="s">
        <v>17152</v>
      </c>
      <c r="H9339" s="3"/>
    </row>
    <row r="9340" ht="15.75" customHeight="1">
      <c r="A9340" s="2">
        <v>45791.0</v>
      </c>
      <c r="B9340" s="3" t="s">
        <v>7</v>
      </c>
      <c r="C9340" s="3" t="s">
        <v>106</v>
      </c>
      <c r="D9340" s="3" t="s">
        <v>9</v>
      </c>
      <c r="E9340" s="3" t="s">
        <v>15</v>
      </c>
      <c r="F9340" s="3" t="s">
        <v>17153</v>
      </c>
      <c r="G9340" s="3" t="s">
        <v>17154</v>
      </c>
      <c r="H9340" s="3"/>
    </row>
    <row r="9341" ht="15.75" customHeight="1">
      <c r="A9341" s="2">
        <v>45791.0</v>
      </c>
      <c r="B9341" s="3" t="s">
        <v>7</v>
      </c>
      <c r="C9341" s="3" t="s">
        <v>118</v>
      </c>
      <c r="D9341" s="3" t="s">
        <v>9</v>
      </c>
      <c r="E9341" s="3" t="s">
        <v>101</v>
      </c>
      <c r="F9341" s="3" t="s">
        <v>17155</v>
      </c>
      <c r="G9341" s="3" t="s">
        <v>17156</v>
      </c>
      <c r="H9341" s="3"/>
    </row>
    <row r="9342" ht="15.75" customHeight="1">
      <c r="A9342" s="2">
        <v>45791.0</v>
      </c>
      <c r="B9342" s="3" t="s">
        <v>7</v>
      </c>
      <c r="C9342" s="3" t="s">
        <v>118</v>
      </c>
      <c r="D9342" s="3" t="s">
        <v>9</v>
      </c>
      <c r="E9342" s="3" t="s">
        <v>15</v>
      </c>
      <c r="F9342" s="3" t="s">
        <v>17157</v>
      </c>
      <c r="G9342" s="3" t="s">
        <v>17158</v>
      </c>
      <c r="H9342" s="3"/>
    </row>
    <row r="9343" ht="15.75" customHeight="1">
      <c r="A9343" s="2">
        <v>45791.0</v>
      </c>
      <c r="B9343" s="3" t="s">
        <v>7</v>
      </c>
      <c r="C9343" s="3" t="s">
        <v>118</v>
      </c>
      <c r="D9343" s="3" t="s">
        <v>23</v>
      </c>
      <c r="E9343" s="3" t="s">
        <v>20</v>
      </c>
      <c r="F9343" s="3" t="s">
        <v>589</v>
      </c>
      <c r="G9343" s="3" t="s">
        <v>17159</v>
      </c>
      <c r="H9343" s="3"/>
    </row>
    <row r="9344" ht="15.75" customHeight="1">
      <c r="A9344" s="2">
        <v>45791.0</v>
      </c>
      <c r="B9344" s="3" t="s">
        <v>7</v>
      </c>
      <c r="C9344" s="3" t="s">
        <v>126</v>
      </c>
      <c r="D9344" s="3" t="s">
        <v>19</v>
      </c>
      <c r="E9344" s="3" t="s">
        <v>59</v>
      </c>
      <c r="F9344" s="3" t="s">
        <v>11375</v>
      </c>
      <c r="G9344" s="3" t="s">
        <v>17160</v>
      </c>
      <c r="H9344" s="3"/>
    </row>
    <row r="9345" ht="15.75" customHeight="1">
      <c r="A9345" s="2">
        <v>45791.0</v>
      </c>
      <c r="B9345" s="3" t="s">
        <v>7</v>
      </c>
      <c r="C9345" s="3" t="s">
        <v>126</v>
      </c>
      <c r="D9345" s="3" t="s">
        <v>68</v>
      </c>
      <c r="E9345" s="3" t="s">
        <v>59</v>
      </c>
      <c r="F9345" s="3" t="s">
        <v>13949</v>
      </c>
      <c r="G9345" s="3" t="s">
        <v>17161</v>
      </c>
      <c r="H9345" s="3"/>
    </row>
    <row r="9346" ht="15.75" customHeight="1">
      <c r="A9346" s="2">
        <v>45791.0</v>
      </c>
      <c r="B9346" s="3" t="s">
        <v>7</v>
      </c>
      <c r="C9346" s="3" t="s">
        <v>131</v>
      </c>
      <c r="D9346" s="3" t="s">
        <v>23</v>
      </c>
      <c r="E9346" s="3" t="s">
        <v>20</v>
      </c>
      <c r="F9346" s="3" t="s">
        <v>17162</v>
      </c>
      <c r="G9346" s="3" t="s">
        <v>17163</v>
      </c>
      <c r="H9346" s="3"/>
    </row>
    <row r="9347" ht="15.75" customHeight="1">
      <c r="A9347" s="2">
        <v>45791.0</v>
      </c>
      <c r="B9347" s="3" t="s">
        <v>7</v>
      </c>
      <c r="C9347" s="3" t="s">
        <v>106</v>
      </c>
      <c r="D9347" s="3" t="s">
        <v>26</v>
      </c>
      <c r="E9347" s="3" t="s">
        <v>109</v>
      </c>
      <c r="F9347" s="3" t="s">
        <v>17164</v>
      </c>
      <c r="G9347" s="3" t="s">
        <v>17165</v>
      </c>
      <c r="H9347" s="3"/>
    </row>
    <row r="9348" ht="15.75" customHeight="1">
      <c r="A9348" s="2">
        <v>45791.0</v>
      </c>
      <c r="B9348" s="3" t="s">
        <v>92</v>
      </c>
      <c r="C9348" s="3" t="s">
        <v>158</v>
      </c>
      <c r="D9348" s="3" t="s">
        <v>63</v>
      </c>
      <c r="E9348" s="3" t="s">
        <v>59</v>
      </c>
      <c r="F9348" s="3" t="s">
        <v>17166</v>
      </c>
      <c r="G9348" s="3" t="s">
        <v>17167</v>
      </c>
      <c r="H9348" s="3"/>
    </row>
    <row r="9349" ht="15.75" customHeight="1">
      <c r="A9349" s="2">
        <v>45791.0</v>
      </c>
      <c r="B9349" s="3" t="s">
        <v>7</v>
      </c>
      <c r="C9349" s="3" t="s">
        <v>131</v>
      </c>
      <c r="D9349" s="3" t="s">
        <v>9</v>
      </c>
      <c r="E9349" s="3" t="s">
        <v>101</v>
      </c>
      <c r="F9349" s="3" t="s">
        <v>17168</v>
      </c>
      <c r="G9349" s="3" t="s">
        <v>17169</v>
      </c>
      <c r="H9349" s="3"/>
    </row>
    <row r="9350" ht="15.75" customHeight="1">
      <c r="A9350" s="2">
        <v>45791.0</v>
      </c>
      <c r="B9350" s="3" t="s">
        <v>92</v>
      </c>
      <c r="C9350" s="3" t="s">
        <v>98</v>
      </c>
      <c r="D9350" s="3" t="s">
        <v>63</v>
      </c>
      <c r="E9350" s="3" t="s">
        <v>20</v>
      </c>
      <c r="F9350" s="3" t="s">
        <v>17170</v>
      </c>
      <c r="G9350" s="3" t="s">
        <v>17171</v>
      </c>
      <c r="H9350" s="3"/>
    </row>
    <row r="9351" ht="15.75" customHeight="1">
      <c r="A9351" s="2">
        <v>45791.0</v>
      </c>
      <c r="B9351" s="3" t="s">
        <v>92</v>
      </c>
      <c r="C9351" s="3" t="s">
        <v>98</v>
      </c>
      <c r="D9351" s="3" t="s">
        <v>26</v>
      </c>
      <c r="E9351" s="3" t="s">
        <v>20</v>
      </c>
      <c r="F9351" s="3" t="s">
        <v>11702</v>
      </c>
      <c r="G9351" s="3" t="s">
        <v>17172</v>
      </c>
      <c r="H9351" s="3"/>
    </row>
    <row r="9352" ht="15.75" customHeight="1">
      <c r="A9352" s="2">
        <v>45791.0</v>
      </c>
      <c r="B9352" s="3" t="s">
        <v>92</v>
      </c>
      <c r="C9352" s="3" t="s">
        <v>98</v>
      </c>
      <c r="D9352" s="3" t="s">
        <v>34</v>
      </c>
      <c r="E9352" s="3" t="s">
        <v>20</v>
      </c>
      <c r="F9352" s="3" t="s">
        <v>17173</v>
      </c>
      <c r="G9352" s="3" t="s">
        <v>17174</v>
      </c>
      <c r="H9352" s="3"/>
    </row>
    <row r="9353" ht="15.75" customHeight="1">
      <c r="A9353" s="2">
        <v>45791.0</v>
      </c>
      <c r="B9353" s="3" t="s">
        <v>92</v>
      </c>
      <c r="C9353" s="3" t="s">
        <v>98</v>
      </c>
      <c r="D9353" s="3" t="s">
        <v>68</v>
      </c>
      <c r="E9353" s="3" t="s">
        <v>59</v>
      </c>
      <c r="F9353" s="3" t="s">
        <v>17175</v>
      </c>
      <c r="G9353" s="3" t="s">
        <v>17176</v>
      </c>
      <c r="H9353" s="3"/>
    </row>
    <row r="9354" ht="15.75" customHeight="1">
      <c r="A9354" s="2">
        <v>45791.0</v>
      </c>
      <c r="B9354" s="3" t="s">
        <v>92</v>
      </c>
      <c r="C9354" s="3" t="s">
        <v>144</v>
      </c>
      <c r="D9354" s="3" t="s">
        <v>23</v>
      </c>
      <c r="E9354" s="3" t="s">
        <v>59</v>
      </c>
      <c r="F9354" s="3" t="s">
        <v>17177</v>
      </c>
      <c r="G9354" s="3" t="s">
        <v>17178</v>
      </c>
      <c r="H9354" s="3"/>
    </row>
    <row r="9355" ht="15.75" customHeight="1">
      <c r="A9355" s="2">
        <v>45791.0</v>
      </c>
      <c r="B9355" s="3" t="s">
        <v>92</v>
      </c>
      <c r="C9355" s="3" t="s">
        <v>98</v>
      </c>
      <c r="D9355" s="3" t="s">
        <v>34</v>
      </c>
      <c r="E9355" s="3" t="s">
        <v>20</v>
      </c>
      <c r="F9355" s="3" t="s">
        <v>4532</v>
      </c>
      <c r="G9355" s="3" t="s">
        <v>17179</v>
      </c>
      <c r="H9355" s="3"/>
    </row>
    <row r="9356" ht="15.75" customHeight="1">
      <c r="A9356" s="2">
        <v>45791.0</v>
      </c>
      <c r="B9356" s="3" t="s">
        <v>92</v>
      </c>
      <c r="C9356" s="3" t="s">
        <v>144</v>
      </c>
      <c r="D9356" s="3" t="s">
        <v>63</v>
      </c>
      <c r="E9356" s="3" t="s">
        <v>59</v>
      </c>
      <c r="F9356" s="3" t="s">
        <v>17180</v>
      </c>
      <c r="G9356" s="3" t="s">
        <v>17181</v>
      </c>
      <c r="H9356" s="3"/>
    </row>
    <row r="9357" ht="15.75" customHeight="1">
      <c r="A9357" s="2">
        <v>45791.0</v>
      </c>
      <c r="B9357" s="3" t="s">
        <v>92</v>
      </c>
      <c r="C9357" s="4" t="s">
        <v>149</v>
      </c>
      <c r="D9357" s="3" t="s">
        <v>68</v>
      </c>
      <c r="E9357" s="3" t="s">
        <v>59</v>
      </c>
      <c r="F9357" s="3" t="s">
        <v>17182</v>
      </c>
      <c r="G9357" s="3" t="s">
        <v>17183</v>
      </c>
      <c r="H9357" s="3"/>
    </row>
    <row r="9358" ht="15.75" customHeight="1">
      <c r="A9358" s="2">
        <v>45791.0</v>
      </c>
      <c r="B9358" s="3" t="s">
        <v>92</v>
      </c>
      <c r="C9358" s="4" t="s">
        <v>149</v>
      </c>
      <c r="D9358" s="3" t="s">
        <v>19</v>
      </c>
      <c r="E9358" s="3" t="s">
        <v>59</v>
      </c>
      <c r="F9358" s="3" t="s">
        <v>17184</v>
      </c>
      <c r="G9358" s="3" t="s">
        <v>17185</v>
      </c>
      <c r="H9358" s="3"/>
    </row>
    <row r="9359" ht="15.75" customHeight="1">
      <c r="A9359" s="2">
        <v>45791.0</v>
      </c>
      <c r="B9359" s="3" t="s">
        <v>92</v>
      </c>
      <c r="C9359" s="3" t="s">
        <v>158</v>
      </c>
      <c r="D9359" s="3" t="s">
        <v>23</v>
      </c>
      <c r="E9359" s="3" t="s">
        <v>59</v>
      </c>
      <c r="F9359" s="3" t="s">
        <v>17186</v>
      </c>
      <c r="G9359" s="3" t="s">
        <v>17187</v>
      </c>
      <c r="H9359" s="3"/>
    </row>
    <row r="9360" ht="15.75" customHeight="1">
      <c r="A9360" s="2">
        <v>45791.0</v>
      </c>
      <c r="B9360" s="3" t="s">
        <v>92</v>
      </c>
      <c r="C9360" s="3" t="s">
        <v>158</v>
      </c>
      <c r="D9360" s="3" t="s">
        <v>38</v>
      </c>
      <c r="E9360" s="3" t="s">
        <v>20</v>
      </c>
      <c r="F9360" s="3" t="s">
        <v>4357</v>
      </c>
      <c r="G9360" s="3" t="s">
        <v>17188</v>
      </c>
      <c r="H9360" s="3"/>
    </row>
    <row r="9361" ht="15.75" customHeight="1">
      <c r="A9361" s="2">
        <v>45791.0</v>
      </c>
      <c r="B9361" s="3" t="s">
        <v>92</v>
      </c>
      <c r="C9361" s="3" t="s">
        <v>144</v>
      </c>
      <c r="D9361" s="3" t="s">
        <v>26</v>
      </c>
      <c r="E9361" s="3" t="s">
        <v>20</v>
      </c>
      <c r="F9361" s="3" t="s">
        <v>17189</v>
      </c>
      <c r="G9361" s="3" t="s">
        <v>17190</v>
      </c>
      <c r="H9361" s="3"/>
    </row>
    <row r="9362" ht="15.75" customHeight="1">
      <c r="A9362" s="2">
        <v>45792.0</v>
      </c>
      <c r="B9362" s="3" t="s">
        <v>13</v>
      </c>
      <c r="C9362" s="3" t="s">
        <v>169</v>
      </c>
      <c r="D9362" s="3" t="s">
        <v>34</v>
      </c>
      <c r="E9362" s="3" t="s">
        <v>20</v>
      </c>
      <c r="F9362" s="3" t="s">
        <v>11864</v>
      </c>
      <c r="G9362" s="3" t="s">
        <v>17191</v>
      </c>
      <c r="H9362" s="3"/>
    </row>
    <row r="9363" ht="15.75" customHeight="1">
      <c r="A9363" s="2">
        <v>45792.0</v>
      </c>
      <c r="B9363" s="3" t="s">
        <v>13</v>
      </c>
      <c r="C9363" s="3" t="s">
        <v>37</v>
      </c>
      <c r="D9363" s="3" t="s">
        <v>19</v>
      </c>
      <c r="E9363" s="3" t="s">
        <v>59</v>
      </c>
      <c r="F9363" s="3" t="s">
        <v>17192</v>
      </c>
      <c r="G9363" s="3" t="s">
        <v>6405</v>
      </c>
      <c r="H9363" s="3"/>
    </row>
    <row r="9364" ht="15.75" customHeight="1">
      <c r="A9364" s="2">
        <v>45792.0</v>
      </c>
      <c r="B9364" s="3" t="s">
        <v>13</v>
      </c>
      <c r="C9364" s="3" t="s">
        <v>169</v>
      </c>
      <c r="D9364" s="3" t="s">
        <v>63</v>
      </c>
      <c r="E9364" s="3" t="s">
        <v>59</v>
      </c>
      <c r="F9364" s="3" t="s">
        <v>17193</v>
      </c>
      <c r="G9364" s="3" t="s">
        <v>17194</v>
      </c>
      <c r="H9364" s="3"/>
    </row>
    <row r="9365" ht="15.75" customHeight="1">
      <c r="A9365" s="2">
        <v>45792.0</v>
      </c>
      <c r="B9365" s="3" t="s">
        <v>13</v>
      </c>
      <c r="C9365" s="3" t="s">
        <v>169</v>
      </c>
      <c r="D9365" s="3" t="s">
        <v>68</v>
      </c>
      <c r="E9365" s="3" t="s">
        <v>59</v>
      </c>
      <c r="F9365" s="3" t="s">
        <v>17195</v>
      </c>
      <c r="G9365" s="3" t="s">
        <v>17196</v>
      </c>
      <c r="H9365" s="3"/>
    </row>
    <row r="9366" ht="15.75" customHeight="1">
      <c r="A9366" s="2">
        <v>45792.0</v>
      </c>
      <c r="B9366" s="3" t="s">
        <v>13</v>
      </c>
      <c r="C9366" s="3" t="s">
        <v>37</v>
      </c>
      <c r="D9366" s="3" t="s">
        <v>23</v>
      </c>
      <c r="E9366" s="3" t="s">
        <v>59</v>
      </c>
      <c r="F9366" s="3" t="s">
        <v>17197</v>
      </c>
      <c r="G9366" s="3" t="s">
        <v>17198</v>
      </c>
      <c r="H9366" s="3"/>
    </row>
    <row r="9367" ht="15.75" customHeight="1">
      <c r="A9367" s="2">
        <v>45792.0</v>
      </c>
      <c r="B9367" s="3" t="s">
        <v>13</v>
      </c>
      <c r="C9367" s="3" t="s">
        <v>37</v>
      </c>
      <c r="D9367" s="3" t="s">
        <v>68</v>
      </c>
      <c r="E9367" s="3" t="s">
        <v>59</v>
      </c>
      <c r="F9367" s="3" t="s">
        <v>11387</v>
      </c>
      <c r="G9367" s="3" t="s">
        <v>17199</v>
      </c>
      <c r="H9367" s="3"/>
    </row>
    <row r="9368" ht="15.75" customHeight="1">
      <c r="A9368" s="2">
        <v>45792.0</v>
      </c>
      <c r="B9368" s="3" t="s">
        <v>13</v>
      </c>
      <c r="C9368" s="3" t="s">
        <v>29</v>
      </c>
      <c r="D9368" s="3" t="s">
        <v>23</v>
      </c>
      <c r="E9368" s="3" t="s">
        <v>59</v>
      </c>
      <c r="F9368" s="3" t="s">
        <v>17200</v>
      </c>
      <c r="G9368" s="3" t="s">
        <v>17201</v>
      </c>
      <c r="H9368" s="3"/>
    </row>
    <row r="9369" ht="15.75" customHeight="1">
      <c r="A9369" s="2">
        <v>45792.0</v>
      </c>
      <c r="B9369" s="3" t="s">
        <v>13</v>
      </c>
      <c r="C9369" s="3" t="s">
        <v>18</v>
      </c>
      <c r="D9369" s="3" t="s">
        <v>19</v>
      </c>
      <c r="E9369" s="3" t="s">
        <v>59</v>
      </c>
      <c r="F9369" s="3" t="s">
        <v>17202</v>
      </c>
      <c r="G9369" s="3" t="s">
        <v>17203</v>
      </c>
      <c r="H9369" s="3"/>
    </row>
    <row r="9370" ht="15.75" customHeight="1">
      <c r="A9370" s="2">
        <v>45792.0</v>
      </c>
      <c r="B9370" s="3" t="s">
        <v>13</v>
      </c>
      <c r="C9370" s="3" t="s">
        <v>29</v>
      </c>
      <c r="D9370" s="3" t="s">
        <v>19</v>
      </c>
      <c r="E9370" s="3" t="s">
        <v>59</v>
      </c>
      <c r="F9370" s="3" t="s">
        <v>17204</v>
      </c>
      <c r="G9370" s="3" t="s">
        <v>17205</v>
      </c>
      <c r="H9370" s="3"/>
    </row>
    <row r="9371" ht="15.75" customHeight="1">
      <c r="A9371" s="2">
        <v>45792.0</v>
      </c>
      <c r="B9371" s="3" t="s">
        <v>13</v>
      </c>
      <c r="C9371" s="3" t="s">
        <v>29</v>
      </c>
      <c r="D9371" s="3" t="s">
        <v>23</v>
      </c>
      <c r="E9371" s="3" t="s">
        <v>59</v>
      </c>
      <c r="F9371" s="3" t="s">
        <v>17206</v>
      </c>
      <c r="G9371" s="3" t="s">
        <v>17207</v>
      </c>
      <c r="H9371" s="3"/>
    </row>
    <row r="9372" ht="15.75" customHeight="1">
      <c r="A9372" s="2">
        <v>45792.0</v>
      </c>
      <c r="B9372" s="3" t="s">
        <v>13</v>
      </c>
      <c r="C9372" s="3" t="s">
        <v>18</v>
      </c>
      <c r="D9372" s="3" t="s">
        <v>19</v>
      </c>
      <c r="E9372" s="3" t="s">
        <v>59</v>
      </c>
      <c r="F9372" s="3" t="s">
        <v>17208</v>
      </c>
      <c r="G9372" s="3" t="s">
        <v>13711</v>
      </c>
      <c r="H9372" s="3"/>
    </row>
    <row r="9373" ht="15.75" customHeight="1">
      <c r="A9373" s="2">
        <v>45792.0</v>
      </c>
      <c r="B9373" s="3" t="s">
        <v>13</v>
      </c>
      <c r="C9373" s="3" t="s">
        <v>18</v>
      </c>
      <c r="D9373" s="3" t="s">
        <v>26</v>
      </c>
      <c r="E9373" s="3" t="s">
        <v>59</v>
      </c>
      <c r="F9373" s="3" t="s">
        <v>17209</v>
      </c>
      <c r="G9373" s="3" t="s">
        <v>4799</v>
      </c>
      <c r="H9373" s="3"/>
    </row>
    <row r="9374" ht="15.75" customHeight="1">
      <c r="A9374" s="2">
        <v>45792.0</v>
      </c>
      <c r="B9374" s="3" t="s">
        <v>13</v>
      </c>
      <c r="C9374" s="3" t="s">
        <v>14</v>
      </c>
      <c r="D9374" s="3" t="s">
        <v>38</v>
      </c>
      <c r="E9374" s="3" t="s">
        <v>59</v>
      </c>
      <c r="F9374" s="3" t="s">
        <v>12249</v>
      </c>
      <c r="G9374" s="3" t="s">
        <v>17210</v>
      </c>
      <c r="H9374" s="3"/>
    </row>
    <row r="9375" ht="15.75" customHeight="1">
      <c r="A9375" s="2">
        <v>45792.0</v>
      </c>
      <c r="B9375" s="3" t="s">
        <v>13</v>
      </c>
      <c r="C9375" s="3" t="s">
        <v>18</v>
      </c>
      <c r="D9375" s="3" t="s">
        <v>26</v>
      </c>
      <c r="E9375" s="3" t="s">
        <v>59</v>
      </c>
      <c r="F9375" s="3" t="s">
        <v>17211</v>
      </c>
      <c r="G9375" s="3" t="s">
        <v>17212</v>
      </c>
      <c r="H9375" s="3"/>
    </row>
    <row r="9376" ht="15.75" customHeight="1">
      <c r="A9376" s="2">
        <v>45792.0</v>
      </c>
      <c r="B9376" s="3" t="s">
        <v>57</v>
      </c>
      <c r="C9376" s="3" t="s">
        <v>58</v>
      </c>
      <c r="D9376" s="3" t="s">
        <v>23</v>
      </c>
      <c r="E9376" s="3" t="s">
        <v>59</v>
      </c>
      <c r="F9376" s="3" t="s">
        <v>17213</v>
      </c>
      <c r="G9376" s="3" t="s">
        <v>17214</v>
      </c>
      <c r="H9376" s="3"/>
    </row>
    <row r="9377" ht="15.75" customHeight="1">
      <c r="A9377" s="2">
        <v>45792.0</v>
      </c>
      <c r="B9377" s="3" t="s">
        <v>13</v>
      </c>
      <c r="C9377" s="3" t="s">
        <v>29</v>
      </c>
      <c r="D9377" s="3" t="s">
        <v>26</v>
      </c>
      <c r="E9377" s="3" t="s">
        <v>59</v>
      </c>
      <c r="F9377" s="3" t="s">
        <v>17215</v>
      </c>
      <c r="G9377" s="3" t="s">
        <v>17216</v>
      </c>
      <c r="H9377" s="3"/>
    </row>
    <row r="9378" ht="15.75" customHeight="1">
      <c r="A9378" s="2">
        <v>45792.0</v>
      </c>
      <c r="B9378" s="3" t="s">
        <v>57</v>
      </c>
      <c r="C9378" s="3" t="s">
        <v>58</v>
      </c>
      <c r="D9378" s="3" t="s">
        <v>68</v>
      </c>
      <c r="E9378" s="3" t="s">
        <v>59</v>
      </c>
      <c r="F9378" s="3" t="s">
        <v>17217</v>
      </c>
      <c r="G9378" s="3" t="s">
        <v>17218</v>
      </c>
      <c r="H9378" s="3"/>
    </row>
    <row r="9379" ht="15.75" customHeight="1">
      <c r="A9379" s="2">
        <v>45792.0</v>
      </c>
      <c r="B9379" s="3" t="s">
        <v>57</v>
      </c>
      <c r="C9379" s="3" t="s">
        <v>85</v>
      </c>
      <c r="D9379" s="3" t="s">
        <v>63</v>
      </c>
      <c r="E9379" s="3" t="s">
        <v>59</v>
      </c>
      <c r="F9379" s="3" t="s">
        <v>17219</v>
      </c>
      <c r="G9379" s="3" t="s">
        <v>17220</v>
      </c>
      <c r="H9379" s="3"/>
    </row>
    <row r="9380" ht="15.75" customHeight="1">
      <c r="A9380" s="2">
        <v>45792.0</v>
      </c>
      <c r="B9380" s="3" t="s">
        <v>57</v>
      </c>
      <c r="C9380" s="3" t="s">
        <v>58</v>
      </c>
      <c r="D9380" s="3" t="s">
        <v>68</v>
      </c>
      <c r="E9380" s="3" t="s">
        <v>59</v>
      </c>
      <c r="F9380" s="3" t="s">
        <v>17221</v>
      </c>
      <c r="G9380" s="3" t="s">
        <v>17222</v>
      </c>
      <c r="H9380" s="3"/>
    </row>
    <row r="9381" ht="15.75" customHeight="1">
      <c r="A9381" s="2">
        <v>45792.0</v>
      </c>
      <c r="B9381" s="3" t="s">
        <v>13</v>
      </c>
      <c r="C9381" s="3" t="s">
        <v>14</v>
      </c>
      <c r="D9381" s="3" t="s">
        <v>26</v>
      </c>
      <c r="E9381" s="3" t="s">
        <v>59</v>
      </c>
      <c r="F9381" s="3" t="s">
        <v>17223</v>
      </c>
      <c r="G9381" s="3" t="s">
        <v>17224</v>
      </c>
      <c r="H9381" s="3"/>
    </row>
    <row r="9382" ht="15.75" customHeight="1">
      <c r="A9382" s="2">
        <v>45792.0</v>
      </c>
      <c r="B9382" s="3" t="s">
        <v>57</v>
      </c>
      <c r="C9382" s="3" t="s">
        <v>85</v>
      </c>
      <c r="D9382" s="3" t="s">
        <v>26</v>
      </c>
      <c r="E9382" s="3" t="s">
        <v>59</v>
      </c>
      <c r="F9382" s="3" t="s">
        <v>14518</v>
      </c>
      <c r="G9382" s="3" t="s">
        <v>17225</v>
      </c>
      <c r="H9382" s="3"/>
    </row>
    <row r="9383" ht="15.75" customHeight="1">
      <c r="A9383" s="2">
        <v>45792.0</v>
      </c>
      <c r="B9383" s="3" t="s">
        <v>57</v>
      </c>
      <c r="C9383" s="3" t="s">
        <v>85</v>
      </c>
      <c r="D9383" s="3" t="s">
        <v>34</v>
      </c>
      <c r="E9383" s="3" t="s">
        <v>59</v>
      </c>
      <c r="F9383" s="3" t="s">
        <v>17226</v>
      </c>
      <c r="G9383" s="3" t="s">
        <v>17227</v>
      </c>
      <c r="H9383" s="3"/>
    </row>
    <row r="9384" ht="15.75" customHeight="1">
      <c r="A9384" s="2">
        <v>45792.0</v>
      </c>
      <c r="B9384" s="3" t="s">
        <v>57</v>
      </c>
      <c r="C9384" s="3" t="s">
        <v>85</v>
      </c>
      <c r="D9384" s="3" t="s">
        <v>34</v>
      </c>
      <c r="E9384" s="3" t="s">
        <v>59</v>
      </c>
      <c r="F9384" s="3" t="s">
        <v>17228</v>
      </c>
      <c r="G9384" s="3" t="s">
        <v>14760</v>
      </c>
      <c r="H9384" s="3"/>
    </row>
    <row r="9385" ht="15.75" customHeight="1">
      <c r="A9385" s="2">
        <v>45792.0</v>
      </c>
      <c r="B9385" s="3" t="s">
        <v>57</v>
      </c>
      <c r="C9385" s="3" t="s">
        <v>85</v>
      </c>
      <c r="D9385" s="3" t="s">
        <v>19</v>
      </c>
      <c r="E9385" s="3" t="s">
        <v>59</v>
      </c>
      <c r="F9385" s="3" t="s">
        <v>17229</v>
      </c>
      <c r="G9385" s="3" t="s">
        <v>17230</v>
      </c>
      <c r="H9385" s="3"/>
    </row>
    <row r="9386" ht="15.75" customHeight="1">
      <c r="A9386" s="2">
        <v>45792.0</v>
      </c>
      <c r="B9386" s="3" t="s">
        <v>57</v>
      </c>
      <c r="C9386" s="3" t="s">
        <v>80</v>
      </c>
      <c r="D9386" s="3" t="s">
        <v>23</v>
      </c>
      <c r="E9386" s="3" t="s">
        <v>59</v>
      </c>
      <c r="F9386" s="3" t="s">
        <v>17231</v>
      </c>
      <c r="G9386" s="3" t="s">
        <v>17232</v>
      </c>
      <c r="H9386" s="3"/>
    </row>
    <row r="9387" ht="15.75" customHeight="1">
      <c r="A9387" s="2">
        <v>45792.0</v>
      </c>
      <c r="B9387" s="3" t="s">
        <v>57</v>
      </c>
      <c r="C9387" s="3" t="s">
        <v>80</v>
      </c>
      <c r="D9387" s="3" t="s">
        <v>26</v>
      </c>
      <c r="E9387" s="3" t="s">
        <v>59</v>
      </c>
      <c r="F9387" s="3" t="s">
        <v>17233</v>
      </c>
      <c r="G9387" s="3" t="s">
        <v>8994</v>
      </c>
      <c r="H9387" s="3"/>
    </row>
    <row r="9388" ht="15.75" customHeight="1">
      <c r="A9388" s="2">
        <v>45792.0</v>
      </c>
      <c r="B9388" s="3" t="s">
        <v>57</v>
      </c>
      <c r="C9388" s="3" t="s">
        <v>71</v>
      </c>
      <c r="D9388" s="3" t="s">
        <v>63</v>
      </c>
      <c r="E9388" s="3" t="s">
        <v>59</v>
      </c>
      <c r="F9388" s="3" t="s">
        <v>17234</v>
      </c>
      <c r="G9388" s="3" t="s">
        <v>17235</v>
      </c>
      <c r="H9388" s="3"/>
    </row>
    <row r="9389" ht="15.75" customHeight="1">
      <c r="A9389" s="2">
        <v>45792.0</v>
      </c>
      <c r="B9389" s="3" t="s">
        <v>57</v>
      </c>
      <c r="C9389" s="3" t="s">
        <v>71</v>
      </c>
      <c r="D9389" s="3" t="s">
        <v>23</v>
      </c>
      <c r="E9389" s="3" t="s">
        <v>59</v>
      </c>
      <c r="F9389" s="3" t="s">
        <v>17236</v>
      </c>
      <c r="G9389" s="3" t="s">
        <v>17237</v>
      </c>
      <c r="H9389" s="3"/>
    </row>
    <row r="9390" ht="15.75" customHeight="1">
      <c r="A9390" s="2">
        <v>45792.0</v>
      </c>
      <c r="B9390" s="3" t="s">
        <v>57</v>
      </c>
      <c r="C9390" s="4" t="s">
        <v>62</v>
      </c>
      <c r="D9390" s="3" t="s">
        <v>19</v>
      </c>
      <c r="E9390" s="3" t="s">
        <v>59</v>
      </c>
      <c r="F9390" s="3" t="s">
        <v>17238</v>
      </c>
      <c r="G9390" s="3" t="s">
        <v>17239</v>
      </c>
      <c r="H9390" s="3"/>
    </row>
    <row r="9391" ht="15.75" customHeight="1">
      <c r="A9391" s="2">
        <v>45792.0</v>
      </c>
      <c r="B9391" s="3" t="s">
        <v>57</v>
      </c>
      <c r="C9391" s="4" t="s">
        <v>62</v>
      </c>
      <c r="D9391" s="3" t="s">
        <v>19</v>
      </c>
      <c r="E9391" s="3" t="s">
        <v>59</v>
      </c>
      <c r="F9391" s="3" t="s">
        <v>17240</v>
      </c>
      <c r="G9391" s="3" t="s">
        <v>17241</v>
      </c>
      <c r="H9391" s="3"/>
    </row>
    <row r="9392" ht="15.75" customHeight="1">
      <c r="A9392" s="2">
        <v>45792.0</v>
      </c>
      <c r="B9392" s="3" t="s">
        <v>57</v>
      </c>
      <c r="C9392" s="4" t="s">
        <v>62</v>
      </c>
      <c r="D9392" s="3" t="s">
        <v>9</v>
      </c>
      <c r="E9392" s="3" t="s">
        <v>20</v>
      </c>
      <c r="F9392" s="3" t="s">
        <v>1476</v>
      </c>
      <c r="G9392" s="3" t="s">
        <v>12007</v>
      </c>
      <c r="H9392" s="3"/>
    </row>
    <row r="9393" ht="15.75" customHeight="1">
      <c r="A9393" s="2">
        <v>45792.0</v>
      </c>
      <c r="B9393" s="3" t="s">
        <v>57</v>
      </c>
      <c r="C9393" s="4" t="s">
        <v>62</v>
      </c>
      <c r="D9393" s="3" t="s">
        <v>19</v>
      </c>
      <c r="E9393" s="3" t="s">
        <v>59</v>
      </c>
      <c r="F9393" s="3" t="s">
        <v>17242</v>
      </c>
      <c r="G9393" s="3" t="s">
        <v>17243</v>
      </c>
      <c r="H9393" s="3"/>
    </row>
    <row r="9394" ht="15.75" customHeight="1">
      <c r="A9394" s="2">
        <v>45792.0</v>
      </c>
      <c r="B9394" s="3" t="s">
        <v>57</v>
      </c>
      <c r="C9394" s="4" t="s">
        <v>62</v>
      </c>
      <c r="D9394" s="3" t="s">
        <v>68</v>
      </c>
      <c r="E9394" s="3" t="s">
        <v>59</v>
      </c>
      <c r="F9394" s="3" t="s">
        <v>17244</v>
      </c>
      <c r="G9394" s="3" t="s">
        <v>17245</v>
      </c>
      <c r="H9394" s="3"/>
    </row>
    <row r="9395" ht="15.75" customHeight="1">
      <c r="A9395" s="2">
        <v>45792.0</v>
      </c>
      <c r="B9395" s="3" t="s">
        <v>57</v>
      </c>
      <c r="C9395" s="3" t="s">
        <v>58</v>
      </c>
      <c r="D9395" s="3" t="s">
        <v>38</v>
      </c>
      <c r="E9395" s="3" t="s">
        <v>59</v>
      </c>
      <c r="F9395" s="3" t="s">
        <v>5944</v>
      </c>
      <c r="G9395" s="3" t="s">
        <v>17246</v>
      </c>
      <c r="H9395" s="3"/>
    </row>
    <row r="9396" ht="15.75" customHeight="1">
      <c r="A9396" s="2">
        <v>45792.0</v>
      </c>
      <c r="B9396" s="3" t="s">
        <v>57</v>
      </c>
      <c r="C9396" s="3" t="s">
        <v>58</v>
      </c>
      <c r="D9396" s="3" t="s">
        <v>63</v>
      </c>
      <c r="E9396" s="3" t="s">
        <v>59</v>
      </c>
      <c r="F9396" s="3" t="s">
        <v>17247</v>
      </c>
      <c r="G9396" s="3" t="s">
        <v>17248</v>
      </c>
      <c r="H9396" s="3"/>
    </row>
    <row r="9397" ht="15.75" customHeight="1">
      <c r="A9397" s="2">
        <v>45792.0</v>
      </c>
      <c r="B9397" s="3" t="s">
        <v>13</v>
      </c>
      <c r="C9397" s="3" t="s">
        <v>14</v>
      </c>
      <c r="D9397" s="3" t="s">
        <v>34</v>
      </c>
      <c r="E9397" s="3" t="s">
        <v>20</v>
      </c>
      <c r="F9397" s="3" t="s">
        <v>15129</v>
      </c>
      <c r="G9397" s="3" t="s">
        <v>2595</v>
      </c>
      <c r="H9397" s="3"/>
    </row>
    <row r="9398" ht="15.75" customHeight="1">
      <c r="A9398" s="2">
        <v>45792.0</v>
      </c>
      <c r="B9398" s="3" t="s">
        <v>7</v>
      </c>
      <c r="C9398" s="3" t="s">
        <v>106</v>
      </c>
      <c r="D9398" s="3" t="s">
        <v>63</v>
      </c>
      <c r="E9398" s="3" t="s">
        <v>59</v>
      </c>
      <c r="F9398" s="3" t="s">
        <v>17249</v>
      </c>
      <c r="G9398" s="3" t="s">
        <v>17250</v>
      </c>
      <c r="H9398" s="3"/>
    </row>
    <row r="9399" ht="15.75" customHeight="1">
      <c r="A9399" s="2">
        <v>45792.0</v>
      </c>
      <c r="B9399" s="3" t="s">
        <v>92</v>
      </c>
      <c r="C9399" s="3" t="s">
        <v>93</v>
      </c>
      <c r="D9399" s="3" t="s">
        <v>9</v>
      </c>
      <c r="E9399" s="3" t="s">
        <v>15</v>
      </c>
      <c r="F9399" s="3" t="s">
        <v>17251</v>
      </c>
      <c r="G9399" s="3" t="s">
        <v>17252</v>
      </c>
      <c r="H9399" s="3"/>
    </row>
    <row r="9400" ht="15.75" customHeight="1">
      <c r="A9400" s="2">
        <v>45792.0</v>
      </c>
      <c r="B9400" s="3" t="s">
        <v>7</v>
      </c>
      <c r="C9400" s="3" t="s">
        <v>126</v>
      </c>
      <c r="D9400" s="3" t="s">
        <v>34</v>
      </c>
      <c r="E9400" s="3" t="s">
        <v>15</v>
      </c>
      <c r="F9400" s="3" t="s">
        <v>17253</v>
      </c>
      <c r="G9400" s="3" t="s">
        <v>17254</v>
      </c>
      <c r="H9400" s="3"/>
    </row>
    <row r="9401" ht="15.75" customHeight="1">
      <c r="A9401" s="2">
        <v>45792.0</v>
      </c>
      <c r="B9401" s="3" t="s">
        <v>7</v>
      </c>
      <c r="C9401" s="3" t="s">
        <v>126</v>
      </c>
      <c r="D9401" s="3" t="s">
        <v>63</v>
      </c>
      <c r="E9401" s="3" t="s">
        <v>59</v>
      </c>
      <c r="F9401" s="3" t="s">
        <v>12261</v>
      </c>
      <c r="G9401" s="3" t="s">
        <v>17255</v>
      </c>
      <c r="H9401" s="3"/>
    </row>
    <row r="9402" ht="15.75" customHeight="1">
      <c r="A9402" s="2">
        <v>45792.0</v>
      </c>
      <c r="B9402" s="3" t="s">
        <v>7</v>
      </c>
      <c r="C9402" s="3" t="s">
        <v>126</v>
      </c>
      <c r="D9402" s="3" t="s">
        <v>23</v>
      </c>
      <c r="E9402" s="3" t="s">
        <v>20</v>
      </c>
      <c r="F9402" s="3" t="s">
        <v>17256</v>
      </c>
      <c r="G9402" s="3" t="s">
        <v>17257</v>
      </c>
      <c r="H9402" s="3"/>
    </row>
    <row r="9403" ht="15.75" customHeight="1">
      <c r="A9403" s="2">
        <v>45792.0</v>
      </c>
      <c r="B9403" s="3" t="s">
        <v>7</v>
      </c>
      <c r="C9403" s="3" t="s">
        <v>118</v>
      </c>
      <c r="D9403" s="3" t="s">
        <v>68</v>
      </c>
      <c r="E9403" s="3" t="s">
        <v>20</v>
      </c>
      <c r="F9403" s="3" t="s">
        <v>17258</v>
      </c>
      <c r="G9403" s="3" t="s">
        <v>17259</v>
      </c>
      <c r="H9403" s="3"/>
    </row>
    <row r="9404" ht="15.75" customHeight="1">
      <c r="A9404" s="2">
        <v>45792.0</v>
      </c>
      <c r="B9404" s="3" t="s">
        <v>7</v>
      </c>
      <c r="C9404" s="3" t="s">
        <v>118</v>
      </c>
      <c r="D9404" s="3" t="s">
        <v>23</v>
      </c>
      <c r="E9404" s="3" t="s">
        <v>20</v>
      </c>
      <c r="F9404" s="3" t="s">
        <v>17260</v>
      </c>
      <c r="G9404" s="3" t="s">
        <v>17261</v>
      </c>
      <c r="H9404" s="3"/>
    </row>
    <row r="9405" ht="15.75" customHeight="1">
      <c r="A9405" s="2">
        <v>45792.0</v>
      </c>
      <c r="B9405" s="3" t="s">
        <v>7</v>
      </c>
      <c r="C9405" s="3" t="s">
        <v>118</v>
      </c>
      <c r="D9405" s="3" t="s">
        <v>9</v>
      </c>
      <c r="E9405" s="3" t="s">
        <v>101</v>
      </c>
      <c r="F9405" s="3" t="s">
        <v>17262</v>
      </c>
      <c r="G9405" s="3" t="s">
        <v>17263</v>
      </c>
      <c r="H9405" s="3"/>
    </row>
    <row r="9406" ht="15.75" customHeight="1">
      <c r="A9406" s="2">
        <v>45792.0</v>
      </c>
      <c r="B9406" s="3" t="s">
        <v>7</v>
      </c>
      <c r="C9406" s="3" t="s">
        <v>131</v>
      </c>
      <c r="D9406" s="3" t="s">
        <v>9</v>
      </c>
      <c r="E9406" s="3" t="s">
        <v>101</v>
      </c>
      <c r="F9406" s="3" t="s">
        <v>3791</v>
      </c>
      <c r="G9406" s="3" t="s">
        <v>17264</v>
      </c>
      <c r="H9406" s="3"/>
    </row>
    <row r="9407" ht="15.75" customHeight="1">
      <c r="A9407" s="2">
        <v>45792.0</v>
      </c>
      <c r="B9407" s="3" t="s">
        <v>7</v>
      </c>
      <c r="C9407" s="3" t="s">
        <v>118</v>
      </c>
      <c r="D9407" s="3" t="s">
        <v>68</v>
      </c>
      <c r="E9407" s="3" t="s">
        <v>20</v>
      </c>
      <c r="F9407" s="3" t="s">
        <v>3862</v>
      </c>
      <c r="G9407" s="3" t="s">
        <v>17265</v>
      </c>
      <c r="H9407" s="3"/>
    </row>
    <row r="9408" ht="15.75" customHeight="1">
      <c r="A9408" s="2">
        <v>45792.0</v>
      </c>
      <c r="B9408" s="3" t="s">
        <v>7</v>
      </c>
      <c r="C9408" s="3" t="s">
        <v>106</v>
      </c>
      <c r="D9408" s="3" t="s">
        <v>23</v>
      </c>
      <c r="E9408" s="3" t="s">
        <v>20</v>
      </c>
      <c r="F9408" s="3" t="s">
        <v>17266</v>
      </c>
      <c r="G9408" s="3" t="s">
        <v>14429</v>
      </c>
      <c r="H9408" s="3"/>
    </row>
    <row r="9409" ht="15.75" customHeight="1">
      <c r="A9409" s="2">
        <v>45792.0</v>
      </c>
      <c r="B9409" s="3" t="s">
        <v>7</v>
      </c>
      <c r="C9409" s="3" t="s">
        <v>106</v>
      </c>
      <c r="D9409" s="3" t="s">
        <v>9</v>
      </c>
      <c r="E9409" s="3" t="s">
        <v>101</v>
      </c>
      <c r="F9409" s="3" t="s">
        <v>17267</v>
      </c>
      <c r="G9409" s="3" t="s">
        <v>17268</v>
      </c>
      <c r="H9409" s="3"/>
    </row>
    <row r="9410" ht="15.75" customHeight="1">
      <c r="A9410" s="2">
        <v>45792.0</v>
      </c>
      <c r="B9410" s="3" t="s">
        <v>7</v>
      </c>
      <c r="C9410" s="3" t="s">
        <v>106</v>
      </c>
      <c r="D9410" s="3" t="s">
        <v>38</v>
      </c>
      <c r="E9410" s="3" t="s">
        <v>20</v>
      </c>
      <c r="F9410" s="3" t="s">
        <v>11893</v>
      </c>
      <c r="G9410" s="3" t="s">
        <v>17269</v>
      </c>
      <c r="H9410" s="3"/>
    </row>
    <row r="9411" ht="15.75" customHeight="1">
      <c r="A9411" s="2">
        <v>45792.0</v>
      </c>
      <c r="B9411" s="3" t="s">
        <v>7</v>
      </c>
      <c r="C9411" s="3" t="s">
        <v>8</v>
      </c>
      <c r="D9411" s="3" t="s">
        <v>9</v>
      </c>
      <c r="E9411" s="3" t="s">
        <v>15</v>
      </c>
      <c r="F9411" s="3" t="s">
        <v>17270</v>
      </c>
      <c r="G9411" s="3" t="s">
        <v>17271</v>
      </c>
      <c r="H9411" s="3"/>
    </row>
    <row r="9412" ht="15.75" customHeight="1">
      <c r="A9412" s="2">
        <v>45792.0</v>
      </c>
      <c r="B9412" s="3" t="s">
        <v>7</v>
      </c>
      <c r="C9412" s="3" t="s">
        <v>8</v>
      </c>
      <c r="D9412" s="3" t="s">
        <v>63</v>
      </c>
      <c r="E9412" s="3" t="s">
        <v>20</v>
      </c>
      <c r="F9412" s="3" t="s">
        <v>17272</v>
      </c>
      <c r="G9412" s="3" t="s">
        <v>17273</v>
      </c>
      <c r="H9412" s="3"/>
    </row>
    <row r="9413" ht="15.75" customHeight="1">
      <c r="A9413" s="2">
        <v>45792.0</v>
      </c>
      <c r="B9413" s="3" t="s">
        <v>92</v>
      </c>
      <c r="C9413" s="3" t="s">
        <v>93</v>
      </c>
      <c r="D9413" s="3" t="s">
        <v>26</v>
      </c>
      <c r="E9413" s="3" t="s">
        <v>20</v>
      </c>
      <c r="F9413" s="3" t="s">
        <v>17274</v>
      </c>
      <c r="G9413" s="3" t="s">
        <v>17275</v>
      </c>
      <c r="H9413" s="3"/>
    </row>
    <row r="9414" ht="15.75" customHeight="1">
      <c r="A9414" s="2">
        <v>45792.0</v>
      </c>
      <c r="B9414" s="3" t="s">
        <v>7</v>
      </c>
      <c r="C9414" s="3" t="s">
        <v>106</v>
      </c>
      <c r="D9414" s="3" t="s">
        <v>19</v>
      </c>
      <c r="E9414" s="3" t="s">
        <v>20</v>
      </c>
      <c r="F9414" s="3" t="s">
        <v>7956</v>
      </c>
      <c r="G9414" s="3" t="s">
        <v>17276</v>
      </c>
      <c r="H9414" s="3"/>
    </row>
    <row r="9415" ht="15.75" customHeight="1">
      <c r="A9415" s="2">
        <v>45792.0</v>
      </c>
      <c r="B9415" s="3" t="s">
        <v>7</v>
      </c>
      <c r="C9415" s="3" t="s">
        <v>131</v>
      </c>
      <c r="D9415" s="3" t="s">
        <v>68</v>
      </c>
      <c r="E9415" s="3" t="s">
        <v>59</v>
      </c>
      <c r="F9415" s="3" t="s">
        <v>17277</v>
      </c>
      <c r="G9415" s="3" t="s">
        <v>17278</v>
      </c>
      <c r="H9415" s="3"/>
    </row>
    <row r="9416" ht="15.75" customHeight="1">
      <c r="A9416" s="2">
        <v>45792.0</v>
      </c>
      <c r="B9416" s="3" t="s">
        <v>7</v>
      </c>
      <c r="C9416" s="3" t="s">
        <v>8</v>
      </c>
      <c r="D9416" s="3" t="s">
        <v>23</v>
      </c>
      <c r="E9416" s="3" t="s">
        <v>20</v>
      </c>
      <c r="F9416" s="3" t="s">
        <v>10394</v>
      </c>
      <c r="G9416" s="3" t="s">
        <v>17279</v>
      </c>
      <c r="H9416" s="3"/>
    </row>
    <row r="9417" ht="15.75" customHeight="1">
      <c r="A9417" s="2">
        <v>45792.0</v>
      </c>
      <c r="B9417" s="3" t="s">
        <v>7</v>
      </c>
      <c r="C9417" s="3" t="s">
        <v>131</v>
      </c>
      <c r="D9417" s="3" t="s">
        <v>38</v>
      </c>
      <c r="E9417" s="3" t="s">
        <v>20</v>
      </c>
      <c r="F9417" s="3" t="s">
        <v>17280</v>
      </c>
      <c r="G9417" s="3" t="s">
        <v>17281</v>
      </c>
      <c r="H9417" s="3"/>
    </row>
    <row r="9418" ht="15.75" customHeight="1">
      <c r="A9418" s="2">
        <v>45792.0</v>
      </c>
      <c r="B9418" s="3" t="s">
        <v>7</v>
      </c>
      <c r="C9418" s="3" t="s">
        <v>131</v>
      </c>
      <c r="D9418" s="3" t="s">
        <v>63</v>
      </c>
      <c r="E9418" s="3" t="s">
        <v>59</v>
      </c>
      <c r="F9418" s="3" t="s">
        <v>16761</v>
      </c>
      <c r="G9418" s="3" t="s">
        <v>13355</v>
      </c>
      <c r="H9418" s="3"/>
    </row>
    <row r="9419" ht="15.75" customHeight="1">
      <c r="A9419" s="2">
        <v>45792.0</v>
      </c>
      <c r="B9419" s="3" t="s">
        <v>92</v>
      </c>
      <c r="C9419" s="3" t="s">
        <v>98</v>
      </c>
      <c r="D9419" s="3" t="s">
        <v>19</v>
      </c>
      <c r="E9419" s="3" t="s">
        <v>20</v>
      </c>
      <c r="F9419" s="3" t="s">
        <v>17282</v>
      </c>
      <c r="G9419" s="3" t="s">
        <v>16169</v>
      </c>
      <c r="H9419" s="3"/>
    </row>
    <row r="9420" ht="15.75" customHeight="1">
      <c r="A9420" s="2">
        <v>45792.0</v>
      </c>
      <c r="B9420" s="3" t="s">
        <v>92</v>
      </c>
      <c r="C9420" s="3" t="s">
        <v>98</v>
      </c>
      <c r="D9420" s="3" t="s">
        <v>23</v>
      </c>
      <c r="E9420" s="3" t="s">
        <v>59</v>
      </c>
      <c r="F9420" s="3" t="s">
        <v>15559</v>
      </c>
      <c r="G9420" s="3" t="s">
        <v>17283</v>
      </c>
      <c r="H9420" s="3"/>
    </row>
    <row r="9421" ht="15.75" customHeight="1">
      <c r="A9421" s="2">
        <v>45792.0</v>
      </c>
      <c r="B9421" s="3" t="s">
        <v>92</v>
      </c>
      <c r="C9421" s="3" t="s">
        <v>98</v>
      </c>
      <c r="D9421" s="3" t="s">
        <v>34</v>
      </c>
      <c r="E9421" s="3" t="s">
        <v>15</v>
      </c>
      <c r="F9421" s="3" t="s">
        <v>17284</v>
      </c>
      <c r="G9421" s="3" t="s">
        <v>17285</v>
      </c>
      <c r="H9421" s="3"/>
    </row>
    <row r="9422" ht="15.75" customHeight="1">
      <c r="A9422" s="2">
        <v>45792.0</v>
      </c>
      <c r="B9422" s="3" t="s">
        <v>92</v>
      </c>
      <c r="C9422" s="3" t="s">
        <v>98</v>
      </c>
      <c r="D9422" s="3" t="s">
        <v>26</v>
      </c>
      <c r="E9422" s="3" t="s">
        <v>20</v>
      </c>
      <c r="F9422" s="3" t="s">
        <v>711</v>
      </c>
      <c r="G9422" s="3" t="s">
        <v>11470</v>
      </c>
      <c r="H9422" s="3"/>
    </row>
    <row r="9423" ht="15.75" customHeight="1">
      <c r="A9423" s="2">
        <v>45792.0</v>
      </c>
      <c r="B9423" s="3" t="s">
        <v>92</v>
      </c>
      <c r="C9423" s="3" t="s">
        <v>98</v>
      </c>
      <c r="D9423" s="3" t="s">
        <v>9</v>
      </c>
      <c r="E9423" s="3" t="s">
        <v>15</v>
      </c>
      <c r="F9423" s="3" t="s">
        <v>17286</v>
      </c>
      <c r="G9423" s="3" t="s">
        <v>17287</v>
      </c>
      <c r="H9423" s="3"/>
    </row>
    <row r="9424" ht="15.75" customHeight="1">
      <c r="A9424" s="2">
        <v>45792.0</v>
      </c>
      <c r="B9424" s="3" t="s">
        <v>92</v>
      </c>
      <c r="C9424" s="3" t="s">
        <v>144</v>
      </c>
      <c r="D9424" s="3" t="s">
        <v>68</v>
      </c>
      <c r="E9424" s="3" t="s">
        <v>59</v>
      </c>
      <c r="F9424" s="3" t="s">
        <v>17288</v>
      </c>
      <c r="G9424" s="3" t="s">
        <v>11314</v>
      </c>
      <c r="H9424" s="3"/>
    </row>
    <row r="9425" ht="15.75" customHeight="1">
      <c r="A9425" s="2">
        <v>45792.0</v>
      </c>
      <c r="B9425" s="3" t="s">
        <v>92</v>
      </c>
      <c r="C9425" s="3" t="s">
        <v>93</v>
      </c>
      <c r="D9425" s="3" t="s">
        <v>38</v>
      </c>
      <c r="E9425" s="3" t="s">
        <v>20</v>
      </c>
      <c r="F9425" s="3" t="s">
        <v>3691</v>
      </c>
      <c r="G9425" s="3" t="s">
        <v>17289</v>
      </c>
      <c r="H9425" s="3"/>
    </row>
    <row r="9426" ht="15.75" customHeight="1">
      <c r="A9426" s="2">
        <v>45792.0</v>
      </c>
      <c r="B9426" s="3" t="s">
        <v>92</v>
      </c>
      <c r="C9426" s="3" t="s">
        <v>144</v>
      </c>
      <c r="D9426" s="3" t="s">
        <v>23</v>
      </c>
      <c r="E9426" s="3" t="s">
        <v>59</v>
      </c>
      <c r="F9426" s="3" t="s">
        <v>17290</v>
      </c>
      <c r="G9426" s="3" t="s">
        <v>16604</v>
      </c>
      <c r="H9426" s="3"/>
    </row>
    <row r="9427" ht="15.75" customHeight="1">
      <c r="A9427" s="2">
        <v>45792.0</v>
      </c>
      <c r="B9427" s="3" t="s">
        <v>92</v>
      </c>
      <c r="C9427" s="3" t="s">
        <v>144</v>
      </c>
      <c r="D9427" s="3" t="s">
        <v>9</v>
      </c>
      <c r="E9427" s="3" t="s">
        <v>20</v>
      </c>
      <c r="F9427" s="3" t="s">
        <v>17291</v>
      </c>
      <c r="G9427" s="3" t="s">
        <v>17292</v>
      </c>
      <c r="H9427" s="3"/>
    </row>
    <row r="9428" ht="15.75" customHeight="1">
      <c r="A9428" s="2">
        <v>45792.0</v>
      </c>
      <c r="B9428" s="3" t="s">
        <v>92</v>
      </c>
      <c r="C9428" s="4" t="s">
        <v>149</v>
      </c>
      <c r="D9428" s="3" t="s">
        <v>63</v>
      </c>
      <c r="E9428" s="3" t="s">
        <v>59</v>
      </c>
      <c r="F9428" s="3" t="s">
        <v>17293</v>
      </c>
      <c r="G9428" s="3" t="s">
        <v>17294</v>
      </c>
      <c r="H9428" s="3"/>
    </row>
    <row r="9429" ht="15.75" customHeight="1">
      <c r="A9429" s="2">
        <v>45792.0</v>
      </c>
      <c r="B9429" s="3" t="s">
        <v>92</v>
      </c>
      <c r="C9429" s="4" t="s">
        <v>149</v>
      </c>
      <c r="D9429" s="3" t="s">
        <v>38</v>
      </c>
      <c r="E9429" s="3" t="s">
        <v>20</v>
      </c>
      <c r="F9429" s="3" t="s">
        <v>16966</v>
      </c>
      <c r="G9429" s="3" t="s">
        <v>17295</v>
      </c>
      <c r="H9429" s="3"/>
    </row>
    <row r="9430" ht="15.75" customHeight="1">
      <c r="A9430" s="2">
        <v>45792.0</v>
      </c>
      <c r="B9430" s="3" t="s">
        <v>92</v>
      </c>
      <c r="C9430" s="4" t="s">
        <v>149</v>
      </c>
      <c r="D9430" s="3" t="s">
        <v>34</v>
      </c>
      <c r="E9430" s="3" t="s">
        <v>20</v>
      </c>
      <c r="F9430" s="3" t="s">
        <v>17296</v>
      </c>
      <c r="G9430" s="3" t="s">
        <v>12424</v>
      </c>
      <c r="H9430" s="3"/>
    </row>
    <row r="9431" ht="15.75" customHeight="1">
      <c r="A9431" s="2">
        <v>45792.0</v>
      </c>
      <c r="B9431" s="3" t="s">
        <v>92</v>
      </c>
      <c r="C9431" s="3" t="s">
        <v>158</v>
      </c>
      <c r="D9431" s="3" t="s">
        <v>34</v>
      </c>
      <c r="E9431" s="3" t="s">
        <v>15</v>
      </c>
      <c r="F9431" s="3" t="s">
        <v>17297</v>
      </c>
      <c r="G9431" s="3" t="s">
        <v>17298</v>
      </c>
      <c r="H9431" s="3"/>
    </row>
    <row r="9432" ht="15.75" customHeight="1">
      <c r="A9432" s="2">
        <v>45792.0</v>
      </c>
      <c r="B9432" s="3" t="s">
        <v>92</v>
      </c>
      <c r="C9432" s="3" t="s">
        <v>144</v>
      </c>
      <c r="D9432" s="3" t="s">
        <v>68</v>
      </c>
      <c r="E9432" s="3" t="s">
        <v>59</v>
      </c>
      <c r="F9432" s="3" t="s">
        <v>17299</v>
      </c>
      <c r="G9432" s="3" t="s">
        <v>11185</v>
      </c>
      <c r="H9432" s="3"/>
    </row>
    <row r="9433" ht="15.75" customHeight="1">
      <c r="A9433" s="2">
        <v>45792.0</v>
      </c>
      <c r="B9433" s="3" t="s">
        <v>92</v>
      </c>
      <c r="C9433" s="3" t="s">
        <v>158</v>
      </c>
      <c r="D9433" s="3" t="s">
        <v>9</v>
      </c>
      <c r="E9433" s="3" t="s">
        <v>15</v>
      </c>
      <c r="F9433" s="3" t="s">
        <v>17300</v>
      </c>
      <c r="G9433" s="3" t="s">
        <v>17301</v>
      </c>
      <c r="H9433" s="3"/>
    </row>
    <row r="9434" ht="15.75" customHeight="1">
      <c r="A9434" s="2">
        <v>45793.0</v>
      </c>
      <c r="B9434" s="3" t="s">
        <v>13</v>
      </c>
      <c r="C9434" s="3" t="s">
        <v>37</v>
      </c>
      <c r="D9434" s="3" t="s">
        <v>38</v>
      </c>
      <c r="E9434" s="3" t="s">
        <v>59</v>
      </c>
      <c r="F9434" s="3" t="s">
        <v>17302</v>
      </c>
      <c r="G9434" s="3" t="s">
        <v>17303</v>
      </c>
      <c r="H9434" s="3"/>
    </row>
    <row r="9435" ht="15.75" customHeight="1">
      <c r="A9435" s="2">
        <v>45793.0</v>
      </c>
      <c r="B9435" s="3" t="s">
        <v>13</v>
      </c>
      <c r="C9435" s="3" t="s">
        <v>37</v>
      </c>
      <c r="D9435" s="3" t="s">
        <v>19</v>
      </c>
      <c r="E9435" s="3" t="s">
        <v>59</v>
      </c>
      <c r="F9435" s="3" t="s">
        <v>2715</v>
      </c>
      <c r="G9435" s="3" t="s">
        <v>17304</v>
      </c>
      <c r="H9435" s="3"/>
    </row>
    <row r="9436" ht="15.75" customHeight="1">
      <c r="A9436" s="2">
        <v>45793.0</v>
      </c>
      <c r="B9436" s="3" t="s">
        <v>13</v>
      </c>
      <c r="C9436" s="3" t="s">
        <v>29</v>
      </c>
      <c r="D9436" s="3" t="s">
        <v>26</v>
      </c>
      <c r="E9436" s="3" t="s">
        <v>20</v>
      </c>
      <c r="F9436" s="3" t="s">
        <v>17305</v>
      </c>
      <c r="G9436" s="3" t="s">
        <v>17306</v>
      </c>
      <c r="H9436" s="3"/>
    </row>
    <row r="9437" ht="15.75" customHeight="1">
      <c r="A9437" s="2">
        <v>45793.0</v>
      </c>
      <c r="B9437" s="3" t="s">
        <v>13</v>
      </c>
      <c r="C9437" s="3" t="s">
        <v>29</v>
      </c>
      <c r="D9437" s="3" t="s">
        <v>9</v>
      </c>
      <c r="E9437" s="3" t="s">
        <v>20</v>
      </c>
      <c r="F9437" s="3" t="s">
        <v>17307</v>
      </c>
      <c r="G9437" s="3" t="s">
        <v>11217</v>
      </c>
      <c r="H9437" s="3"/>
    </row>
    <row r="9438" ht="15.75" customHeight="1">
      <c r="A9438" s="2">
        <v>45793.0</v>
      </c>
      <c r="B9438" s="3" t="s">
        <v>13</v>
      </c>
      <c r="C9438" s="3" t="s">
        <v>29</v>
      </c>
      <c r="D9438" s="3" t="s">
        <v>26</v>
      </c>
      <c r="E9438" s="3" t="s">
        <v>59</v>
      </c>
      <c r="F9438" s="3" t="s">
        <v>17308</v>
      </c>
      <c r="G9438" s="3" t="s">
        <v>17309</v>
      </c>
      <c r="H9438" s="3"/>
    </row>
    <row r="9439" ht="15.75" customHeight="1">
      <c r="A9439" s="2">
        <v>45793.0</v>
      </c>
      <c r="B9439" s="3" t="s">
        <v>13</v>
      </c>
      <c r="C9439" s="3" t="s">
        <v>29</v>
      </c>
      <c r="D9439" s="3" t="s">
        <v>34</v>
      </c>
      <c r="E9439" s="3" t="s">
        <v>20</v>
      </c>
      <c r="F9439" s="3" t="s">
        <v>17310</v>
      </c>
      <c r="G9439" s="3" t="s">
        <v>17311</v>
      </c>
      <c r="H9439" s="3"/>
    </row>
    <row r="9440" ht="15.75" customHeight="1">
      <c r="A9440" s="2">
        <v>45793.0</v>
      </c>
      <c r="B9440" s="3" t="s">
        <v>13</v>
      </c>
      <c r="C9440" s="3" t="s">
        <v>18</v>
      </c>
      <c r="D9440" s="3" t="s">
        <v>9</v>
      </c>
      <c r="E9440" s="3" t="s">
        <v>20</v>
      </c>
      <c r="F9440" s="3" t="s">
        <v>4646</v>
      </c>
      <c r="G9440" s="3" t="s">
        <v>17312</v>
      </c>
      <c r="H9440" s="3"/>
    </row>
    <row r="9441" ht="15.75" customHeight="1">
      <c r="A9441" s="2">
        <v>45793.0</v>
      </c>
      <c r="B9441" s="3" t="s">
        <v>13</v>
      </c>
      <c r="C9441" s="3" t="s">
        <v>18</v>
      </c>
      <c r="D9441" s="3" t="s">
        <v>19</v>
      </c>
      <c r="E9441" s="3" t="s">
        <v>59</v>
      </c>
      <c r="F9441" s="3" t="s">
        <v>17313</v>
      </c>
      <c r="G9441" s="3" t="s">
        <v>17314</v>
      </c>
      <c r="H9441" s="3"/>
    </row>
    <row r="9442" ht="15.75" customHeight="1">
      <c r="A9442" s="2">
        <v>45793.0</v>
      </c>
      <c r="B9442" s="3" t="s">
        <v>13</v>
      </c>
      <c r="C9442" s="3" t="s">
        <v>18</v>
      </c>
      <c r="D9442" s="3" t="s">
        <v>9</v>
      </c>
      <c r="E9442" s="3" t="s">
        <v>20</v>
      </c>
      <c r="F9442" s="3" t="s">
        <v>17315</v>
      </c>
      <c r="G9442" s="3" t="s">
        <v>17316</v>
      </c>
      <c r="H9442" s="3"/>
    </row>
    <row r="9443" ht="15.75" customHeight="1">
      <c r="A9443" s="2">
        <v>45793.0</v>
      </c>
      <c r="B9443" s="3" t="s">
        <v>13</v>
      </c>
      <c r="C9443" s="3" t="s">
        <v>14</v>
      </c>
      <c r="D9443" s="3" t="s">
        <v>34</v>
      </c>
      <c r="E9443" s="3" t="s">
        <v>20</v>
      </c>
      <c r="F9443" s="3" t="s">
        <v>17317</v>
      </c>
      <c r="G9443" s="3" t="s">
        <v>12201</v>
      </c>
      <c r="H9443" s="3"/>
    </row>
    <row r="9444" ht="15.75" customHeight="1">
      <c r="A9444" s="2">
        <v>45793.0</v>
      </c>
      <c r="B9444" s="3" t="s">
        <v>13</v>
      </c>
      <c r="C9444" s="3" t="s">
        <v>14</v>
      </c>
      <c r="D9444" s="3" t="s">
        <v>63</v>
      </c>
      <c r="E9444" s="3" t="s">
        <v>59</v>
      </c>
      <c r="F9444" s="3" t="s">
        <v>17318</v>
      </c>
      <c r="G9444" s="3" t="s">
        <v>17319</v>
      </c>
      <c r="H9444" s="3"/>
    </row>
    <row r="9445" ht="15.75" customHeight="1">
      <c r="A9445" s="2">
        <v>45793.0</v>
      </c>
      <c r="B9445" s="3" t="s">
        <v>13</v>
      </c>
      <c r="C9445" s="3" t="s">
        <v>14</v>
      </c>
      <c r="D9445" s="3" t="s">
        <v>23</v>
      </c>
      <c r="E9445" s="3" t="s">
        <v>59</v>
      </c>
      <c r="F9445" s="3" t="s">
        <v>17320</v>
      </c>
      <c r="G9445" s="3" t="s">
        <v>17321</v>
      </c>
      <c r="H9445" s="3"/>
    </row>
    <row r="9446" ht="15.75" customHeight="1">
      <c r="A9446" s="2">
        <v>45793.0</v>
      </c>
      <c r="B9446" s="3" t="s">
        <v>13</v>
      </c>
      <c r="C9446" s="3" t="s">
        <v>37</v>
      </c>
      <c r="D9446" s="3" t="s">
        <v>38</v>
      </c>
      <c r="E9446" s="3" t="s">
        <v>59</v>
      </c>
      <c r="F9446" s="3" t="s">
        <v>17322</v>
      </c>
      <c r="G9446" s="3" t="s">
        <v>16661</v>
      </c>
      <c r="H9446" s="3"/>
    </row>
    <row r="9447" ht="15.75" customHeight="1">
      <c r="A9447" s="2">
        <v>45793.0</v>
      </c>
      <c r="B9447" s="3" t="s">
        <v>13</v>
      </c>
      <c r="C9447" s="3" t="s">
        <v>29</v>
      </c>
      <c r="D9447" s="3" t="s">
        <v>34</v>
      </c>
      <c r="E9447" s="3" t="s">
        <v>20</v>
      </c>
      <c r="F9447" s="3" t="s">
        <v>17323</v>
      </c>
      <c r="G9447" s="3" t="s">
        <v>17324</v>
      </c>
      <c r="H9447" s="3"/>
    </row>
    <row r="9448" ht="15.75" customHeight="1">
      <c r="A9448" s="2">
        <v>45793.0</v>
      </c>
      <c r="B9448" s="3" t="s">
        <v>13</v>
      </c>
      <c r="C9448" s="3" t="s">
        <v>169</v>
      </c>
      <c r="D9448" s="3" t="s">
        <v>34</v>
      </c>
      <c r="E9448" s="3" t="s">
        <v>20</v>
      </c>
      <c r="F9448" s="3" t="s">
        <v>17325</v>
      </c>
      <c r="G9448" s="3" t="s">
        <v>17326</v>
      </c>
      <c r="H9448" s="3"/>
    </row>
    <row r="9449" ht="15.75" customHeight="1">
      <c r="A9449" s="2">
        <v>45793.0</v>
      </c>
      <c r="B9449" s="3" t="s">
        <v>57</v>
      </c>
      <c r="C9449" s="4" t="s">
        <v>62</v>
      </c>
      <c r="D9449" s="3" t="s">
        <v>9</v>
      </c>
      <c r="E9449" s="3" t="s">
        <v>59</v>
      </c>
      <c r="F9449" s="3" t="s">
        <v>17327</v>
      </c>
      <c r="G9449" s="3" t="s">
        <v>16266</v>
      </c>
      <c r="H9449" s="3"/>
    </row>
    <row r="9450" ht="15.75" customHeight="1">
      <c r="A9450" s="2">
        <v>45793.0</v>
      </c>
      <c r="B9450" s="3" t="s">
        <v>13</v>
      </c>
      <c r="C9450" s="3" t="s">
        <v>169</v>
      </c>
      <c r="D9450" s="3" t="s">
        <v>63</v>
      </c>
      <c r="E9450" s="3" t="s">
        <v>20</v>
      </c>
      <c r="F9450" s="3" t="s">
        <v>17328</v>
      </c>
      <c r="G9450" s="3" t="s">
        <v>17329</v>
      </c>
      <c r="H9450" s="3"/>
    </row>
    <row r="9451" ht="15.75" customHeight="1">
      <c r="A9451" s="2">
        <v>45793.0</v>
      </c>
      <c r="B9451" s="3" t="s">
        <v>13</v>
      </c>
      <c r="C9451" s="3" t="s">
        <v>169</v>
      </c>
      <c r="D9451" s="3" t="s">
        <v>9</v>
      </c>
      <c r="E9451" s="3" t="s">
        <v>20</v>
      </c>
      <c r="F9451" s="3" t="s">
        <v>17330</v>
      </c>
      <c r="G9451" s="3" t="s">
        <v>17331</v>
      </c>
      <c r="H9451" s="3"/>
    </row>
    <row r="9452" ht="15.75" customHeight="1">
      <c r="A9452" s="2">
        <v>45793.0</v>
      </c>
      <c r="B9452" s="3" t="s">
        <v>57</v>
      </c>
      <c r="C9452" s="3" t="s">
        <v>58</v>
      </c>
      <c r="D9452" s="3" t="s">
        <v>9</v>
      </c>
      <c r="E9452" s="3" t="s">
        <v>20</v>
      </c>
      <c r="F9452" s="3" t="s">
        <v>14710</v>
      </c>
      <c r="G9452" s="3" t="s">
        <v>868</v>
      </c>
      <c r="H9452" s="3"/>
    </row>
    <row r="9453" ht="15.75" customHeight="1">
      <c r="A9453" s="2">
        <v>45793.0</v>
      </c>
      <c r="B9453" s="3" t="s">
        <v>57</v>
      </c>
      <c r="C9453" s="3" t="s">
        <v>58</v>
      </c>
      <c r="D9453" s="3" t="s">
        <v>26</v>
      </c>
      <c r="E9453" s="3" t="s">
        <v>59</v>
      </c>
      <c r="F9453" s="3" t="s">
        <v>17332</v>
      </c>
      <c r="G9453" s="3" t="s">
        <v>6532</v>
      </c>
      <c r="H9453" s="3"/>
    </row>
    <row r="9454" ht="15.75" customHeight="1">
      <c r="A9454" s="2">
        <v>45793.0</v>
      </c>
      <c r="B9454" s="3" t="s">
        <v>57</v>
      </c>
      <c r="C9454" s="4" t="s">
        <v>62</v>
      </c>
      <c r="D9454" s="3" t="s">
        <v>38</v>
      </c>
      <c r="E9454" s="3" t="s">
        <v>59</v>
      </c>
      <c r="F9454" s="3" t="s">
        <v>17333</v>
      </c>
      <c r="G9454" s="3" t="s">
        <v>17334</v>
      </c>
      <c r="H9454" s="3"/>
    </row>
    <row r="9455" ht="15.75" customHeight="1">
      <c r="A9455" s="2">
        <v>45793.0</v>
      </c>
      <c r="B9455" s="3" t="s">
        <v>57</v>
      </c>
      <c r="C9455" s="4" t="s">
        <v>62</v>
      </c>
      <c r="D9455" s="3" t="s">
        <v>68</v>
      </c>
      <c r="E9455" s="3" t="s">
        <v>59</v>
      </c>
      <c r="F9455" s="3" t="s">
        <v>16420</v>
      </c>
      <c r="G9455" s="3" t="s">
        <v>17335</v>
      </c>
      <c r="H9455" s="3"/>
    </row>
    <row r="9456" ht="15.75" customHeight="1">
      <c r="A9456" s="2">
        <v>45793.0</v>
      </c>
      <c r="B9456" s="3" t="s">
        <v>57</v>
      </c>
      <c r="C9456" s="4" t="s">
        <v>62</v>
      </c>
      <c r="D9456" s="3" t="s">
        <v>19</v>
      </c>
      <c r="E9456" s="3" t="s">
        <v>59</v>
      </c>
      <c r="F9456" s="3" t="s">
        <v>12264</v>
      </c>
      <c r="G9456" s="3" t="s">
        <v>17336</v>
      </c>
      <c r="H9456" s="3"/>
    </row>
    <row r="9457" ht="15.75" customHeight="1">
      <c r="A9457" s="2">
        <v>45793.0</v>
      </c>
      <c r="B9457" s="3" t="s">
        <v>57</v>
      </c>
      <c r="C9457" s="3" t="s">
        <v>71</v>
      </c>
      <c r="D9457" s="3" t="s">
        <v>9</v>
      </c>
      <c r="E9457" s="3" t="s">
        <v>59</v>
      </c>
      <c r="F9457" s="3" t="s">
        <v>17337</v>
      </c>
      <c r="G9457" s="3" t="s">
        <v>2866</v>
      </c>
      <c r="H9457" s="3"/>
    </row>
    <row r="9458" ht="15.75" customHeight="1">
      <c r="A9458" s="2">
        <v>45793.0</v>
      </c>
      <c r="B9458" s="3" t="s">
        <v>57</v>
      </c>
      <c r="C9458" s="3" t="s">
        <v>71</v>
      </c>
      <c r="D9458" s="3" t="s">
        <v>68</v>
      </c>
      <c r="E9458" s="3" t="s">
        <v>59</v>
      </c>
      <c r="F9458" s="3" t="s">
        <v>17338</v>
      </c>
      <c r="G9458" s="3" t="s">
        <v>14683</v>
      </c>
      <c r="H9458" s="3"/>
    </row>
    <row r="9459" ht="15.75" customHeight="1">
      <c r="A9459" s="2">
        <v>45793.0</v>
      </c>
      <c r="B9459" s="3" t="s">
        <v>57</v>
      </c>
      <c r="C9459" s="3" t="s">
        <v>80</v>
      </c>
      <c r="D9459" s="3" t="s">
        <v>19</v>
      </c>
      <c r="E9459" s="3" t="s">
        <v>59</v>
      </c>
      <c r="F9459" s="3" t="s">
        <v>17339</v>
      </c>
      <c r="G9459" s="3" t="s">
        <v>17340</v>
      </c>
      <c r="H9459" s="3"/>
    </row>
    <row r="9460" ht="15.75" customHeight="1">
      <c r="A9460" s="2">
        <v>45793.0</v>
      </c>
      <c r="B9460" s="3" t="s">
        <v>57</v>
      </c>
      <c r="C9460" s="3" t="s">
        <v>80</v>
      </c>
      <c r="D9460" s="3" t="s">
        <v>38</v>
      </c>
      <c r="E9460" s="3" t="s">
        <v>59</v>
      </c>
      <c r="F9460" s="3" t="s">
        <v>17341</v>
      </c>
      <c r="G9460" s="3" t="s">
        <v>17342</v>
      </c>
      <c r="H9460" s="3"/>
    </row>
    <row r="9461" ht="15.75" customHeight="1">
      <c r="A9461" s="2">
        <v>45793.0</v>
      </c>
      <c r="B9461" s="3" t="s">
        <v>57</v>
      </c>
      <c r="C9461" s="3" t="s">
        <v>85</v>
      </c>
      <c r="D9461" s="3" t="s">
        <v>63</v>
      </c>
      <c r="E9461" s="3" t="s">
        <v>59</v>
      </c>
      <c r="F9461" s="3" t="s">
        <v>17343</v>
      </c>
      <c r="G9461" s="3" t="s">
        <v>17344</v>
      </c>
      <c r="H9461" s="3"/>
    </row>
    <row r="9462" ht="15.75" customHeight="1">
      <c r="A9462" s="2">
        <v>45793.0</v>
      </c>
      <c r="B9462" s="3" t="s">
        <v>57</v>
      </c>
      <c r="C9462" s="3" t="s">
        <v>85</v>
      </c>
      <c r="D9462" s="3" t="s">
        <v>68</v>
      </c>
      <c r="E9462" s="3" t="s">
        <v>59</v>
      </c>
      <c r="F9462" s="3" t="s">
        <v>17345</v>
      </c>
      <c r="G9462" s="3" t="s">
        <v>12756</v>
      </c>
      <c r="H9462" s="3"/>
    </row>
    <row r="9463" ht="15.75" customHeight="1">
      <c r="A9463" s="2">
        <v>45793.0</v>
      </c>
      <c r="B9463" s="3" t="s">
        <v>57</v>
      </c>
      <c r="C9463" s="3" t="s">
        <v>85</v>
      </c>
      <c r="D9463" s="3" t="s">
        <v>19</v>
      </c>
      <c r="E9463" s="3" t="s">
        <v>59</v>
      </c>
      <c r="F9463" s="3" t="s">
        <v>17346</v>
      </c>
      <c r="G9463" s="3" t="s">
        <v>692</v>
      </c>
      <c r="H9463" s="3"/>
    </row>
    <row r="9464" ht="15.75" customHeight="1">
      <c r="A9464" s="2">
        <v>45793.0</v>
      </c>
      <c r="B9464" s="3" t="s">
        <v>13</v>
      </c>
      <c r="C9464" s="3" t="s">
        <v>169</v>
      </c>
      <c r="D9464" s="3" t="s">
        <v>9</v>
      </c>
      <c r="E9464" s="3" t="s">
        <v>20</v>
      </c>
      <c r="F9464" s="3" t="s">
        <v>17347</v>
      </c>
      <c r="G9464" s="3" t="s">
        <v>632</v>
      </c>
      <c r="H9464" s="3"/>
    </row>
    <row r="9465" ht="15.75" customHeight="1">
      <c r="A9465" s="2">
        <v>45793.0</v>
      </c>
      <c r="B9465" s="3" t="s">
        <v>92</v>
      </c>
      <c r="C9465" s="3" t="s">
        <v>93</v>
      </c>
      <c r="D9465" s="3" t="s">
        <v>23</v>
      </c>
      <c r="E9465" s="3" t="s">
        <v>59</v>
      </c>
      <c r="F9465" s="3" t="s">
        <v>14105</v>
      </c>
      <c r="G9465" s="3" t="s">
        <v>17348</v>
      </c>
      <c r="H9465" s="3"/>
    </row>
    <row r="9466" ht="15.75" customHeight="1">
      <c r="A9466" s="2">
        <v>45793.0</v>
      </c>
      <c r="B9466" s="3" t="s">
        <v>92</v>
      </c>
      <c r="C9466" s="3" t="s">
        <v>93</v>
      </c>
      <c r="D9466" s="3" t="s">
        <v>23</v>
      </c>
      <c r="E9466" s="3" t="s">
        <v>20</v>
      </c>
      <c r="F9466" s="3" t="s">
        <v>17349</v>
      </c>
      <c r="G9466" s="3" t="s">
        <v>16108</v>
      </c>
      <c r="H9466" s="3"/>
    </row>
    <row r="9467" ht="15.75" customHeight="1">
      <c r="A9467" s="2">
        <v>45793.0</v>
      </c>
      <c r="B9467" s="3" t="s">
        <v>92</v>
      </c>
      <c r="C9467" s="3" t="s">
        <v>93</v>
      </c>
      <c r="D9467" s="3" t="s">
        <v>23</v>
      </c>
      <c r="E9467" s="3" t="s">
        <v>59</v>
      </c>
      <c r="F9467" s="3" t="s">
        <v>17350</v>
      </c>
      <c r="G9467" s="3" t="s">
        <v>17351</v>
      </c>
      <c r="H9467" s="3"/>
    </row>
    <row r="9468" ht="15.75" customHeight="1">
      <c r="A9468" s="2">
        <v>45793.0</v>
      </c>
      <c r="B9468" s="3" t="s">
        <v>7</v>
      </c>
      <c r="C9468" s="3" t="s">
        <v>8</v>
      </c>
      <c r="D9468" s="3" t="s">
        <v>68</v>
      </c>
      <c r="E9468" s="3" t="s">
        <v>59</v>
      </c>
      <c r="F9468" s="3" t="s">
        <v>17352</v>
      </c>
      <c r="G9468" s="3" t="s">
        <v>5210</v>
      </c>
      <c r="H9468" s="3"/>
    </row>
    <row r="9469" ht="15.75" customHeight="1">
      <c r="A9469" s="2">
        <v>45793.0</v>
      </c>
      <c r="B9469" s="3" t="s">
        <v>7</v>
      </c>
      <c r="C9469" s="3" t="s">
        <v>8</v>
      </c>
      <c r="D9469" s="3" t="s">
        <v>63</v>
      </c>
      <c r="E9469" s="3" t="s">
        <v>20</v>
      </c>
      <c r="F9469" s="3" t="s">
        <v>17353</v>
      </c>
      <c r="G9469" s="3" t="s">
        <v>17354</v>
      </c>
      <c r="H9469" s="3"/>
    </row>
    <row r="9470" ht="15.75" customHeight="1">
      <c r="A9470" s="2">
        <v>45793.0</v>
      </c>
      <c r="B9470" s="3" t="s">
        <v>7</v>
      </c>
      <c r="C9470" s="3" t="s">
        <v>8</v>
      </c>
      <c r="D9470" s="3" t="s">
        <v>34</v>
      </c>
      <c r="E9470" s="3" t="s">
        <v>15</v>
      </c>
      <c r="F9470" s="3" t="s">
        <v>17355</v>
      </c>
      <c r="G9470" s="3" t="s">
        <v>17356</v>
      </c>
      <c r="H9470" s="3"/>
    </row>
    <row r="9471" ht="15.75" customHeight="1">
      <c r="A9471" s="2">
        <v>45793.0</v>
      </c>
      <c r="B9471" s="3" t="s">
        <v>7</v>
      </c>
      <c r="C9471" s="3" t="s">
        <v>106</v>
      </c>
      <c r="D9471" s="3" t="s">
        <v>63</v>
      </c>
      <c r="E9471" s="3" t="s">
        <v>59</v>
      </c>
      <c r="F9471" s="3" t="s">
        <v>17357</v>
      </c>
      <c r="G9471" s="3" t="s">
        <v>3428</v>
      </c>
      <c r="H9471" s="3"/>
    </row>
    <row r="9472" ht="15.75" customHeight="1">
      <c r="A9472" s="2">
        <v>45793.0</v>
      </c>
      <c r="B9472" s="3" t="s">
        <v>7</v>
      </c>
      <c r="C9472" s="3" t="s">
        <v>106</v>
      </c>
      <c r="D9472" s="3" t="s">
        <v>34</v>
      </c>
      <c r="E9472" s="3" t="s">
        <v>101</v>
      </c>
      <c r="F9472" s="3" t="s">
        <v>17358</v>
      </c>
      <c r="G9472" s="3" t="s">
        <v>17359</v>
      </c>
      <c r="H9472" s="3"/>
    </row>
    <row r="9473" ht="15.75" customHeight="1">
      <c r="A9473" s="2">
        <v>45793.0</v>
      </c>
      <c r="B9473" s="3" t="s">
        <v>7</v>
      </c>
      <c r="C9473" s="3" t="s">
        <v>106</v>
      </c>
      <c r="D9473" s="3" t="s">
        <v>19</v>
      </c>
      <c r="E9473" s="3" t="s">
        <v>20</v>
      </c>
      <c r="F9473" s="3" t="s">
        <v>17360</v>
      </c>
      <c r="G9473" s="3" t="s">
        <v>3678</v>
      </c>
      <c r="H9473" s="3"/>
    </row>
    <row r="9474" ht="15.75" customHeight="1">
      <c r="A9474" s="2">
        <v>45793.0</v>
      </c>
      <c r="B9474" s="3" t="s">
        <v>7</v>
      </c>
      <c r="C9474" s="3" t="s">
        <v>118</v>
      </c>
      <c r="D9474" s="3" t="s">
        <v>63</v>
      </c>
      <c r="E9474" s="3" t="s">
        <v>59</v>
      </c>
      <c r="F9474" s="3" t="s">
        <v>17361</v>
      </c>
      <c r="G9474" s="3" t="s">
        <v>17362</v>
      </c>
      <c r="H9474" s="3"/>
    </row>
    <row r="9475" ht="15.75" customHeight="1">
      <c r="A9475" s="2">
        <v>45793.0</v>
      </c>
      <c r="B9475" s="3" t="s">
        <v>7</v>
      </c>
      <c r="C9475" s="3" t="s">
        <v>118</v>
      </c>
      <c r="D9475" s="3" t="s">
        <v>9</v>
      </c>
      <c r="E9475" s="3" t="s">
        <v>101</v>
      </c>
      <c r="F9475" s="3" t="s">
        <v>17363</v>
      </c>
      <c r="G9475" s="3" t="s">
        <v>2546</v>
      </c>
      <c r="H9475" s="3"/>
    </row>
    <row r="9476" ht="15.75" customHeight="1">
      <c r="A9476" s="2">
        <v>45793.0</v>
      </c>
      <c r="B9476" s="3" t="s">
        <v>7</v>
      </c>
      <c r="C9476" s="3" t="s">
        <v>118</v>
      </c>
      <c r="D9476" s="3" t="s">
        <v>63</v>
      </c>
      <c r="E9476" s="3" t="s">
        <v>59</v>
      </c>
      <c r="F9476" s="3" t="s">
        <v>14008</v>
      </c>
      <c r="G9476" s="3" t="s">
        <v>17364</v>
      </c>
      <c r="H9476" s="3"/>
    </row>
    <row r="9477" ht="15.75" customHeight="1">
      <c r="A9477" s="2">
        <v>45793.0</v>
      </c>
      <c r="B9477" s="3" t="s">
        <v>7</v>
      </c>
      <c r="C9477" s="3" t="s">
        <v>126</v>
      </c>
      <c r="D9477" s="3" t="s">
        <v>23</v>
      </c>
      <c r="E9477" s="3" t="s">
        <v>20</v>
      </c>
      <c r="F9477" s="3" t="s">
        <v>5012</v>
      </c>
      <c r="G9477" s="3" t="s">
        <v>17365</v>
      </c>
      <c r="H9477" s="3"/>
    </row>
    <row r="9478" ht="15.75" customHeight="1">
      <c r="A9478" s="2">
        <v>45793.0</v>
      </c>
      <c r="B9478" s="3" t="s">
        <v>7</v>
      </c>
      <c r="C9478" s="3" t="s">
        <v>126</v>
      </c>
      <c r="D9478" s="3" t="s">
        <v>19</v>
      </c>
      <c r="E9478" s="3" t="s">
        <v>20</v>
      </c>
      <c r="F9478" s="3" t="s">
        <v>17366</v>
      </c>
      <c r="G9478" s="3" t="s">
        <v>4244</v>
      </c>
      <c r="H9478" s="3"/>
    </row>
    <row r="9479" ht="15.75" customHeight="1">
      <c r="A9479" s="2">
        <v>45793.0</v>
      </c>
      <c r="B9479" s="3" t="s">
        <v>7</v>
      </c>
      <c r="C9479" s="3" t="s">
        <v>126</v>
      </c>
      <c r="D9479" s="3" t="s">
        <v>23</v>
      </c>
      <c r="E9479" s="3" t="s">
        <v>20</v>
      </c>
      <c r="F9479" s="3" t="s">
        <v>17367</v>
      </c>
      <c r="G9479" s="3" t="s">
        <v>17368</v>
      </c>
      <c r="H9479" s="3"/>
    </row>
    <row r="9480" ht="15.75" customHeight="1">
      <c r="A9480" s="2">
        <v>45793.0</v>
      </c>
      <c r="B9480" s="3" t="s">
        <v>7</v>
      </c>
      <c r="C9480" s="3" t="s">
        <v>131</v>
      </c>
      <c r="D9480" s="3" t="s">
        <v>38</v>
      </c>
      <c r="E9480" s="3" t="s">
        <v>15</v>
      </c>
      <c r="F9480" s="3" t="s">
        <v>17369</v>
      </c>
      <c r="G9480" s="3" t="s">
        <v>4317</v>
      </c>
      <c r="H9480" s="3"/>
    </row>
    <row r="9481" ht="15.75" customHeight="1">
      <c r="A9481" s="2">
        <v>45793.0</v>
      </c>
      <c r="B9481" s="3" t="s">
        <v>7</v>
      </c>
      <c r="C9481" s="3" t="s">
        <v>131</v>
      </c>
      <c r="D9481" s="3" t="s">
        <v>38</v>
      </c>
      <c r="E9481" s="3" t="s">
        <v>15</v>
      </c>
      <c r="F9481" s="3" t="s">
        <v>17370</v>
      </c>
      <c r="G9481" s="3" t="s">
        <v>17371</v>
      </c>
      <c r="H9481" s="3"/>
    </row>
    <row r="9482" ht="15.75" customHeight="1">
      <c r="A9482" s="2">
        <v>45793.0</v>
      </c>
      <c r="B9482" s="3" t="s">
        <v>7</v>
      </c>
      <c r="C9482" s="3" t="s">
        <v>131</v>
      </c>
      <c r="D9482" s="3" t="s">
        <v>68</v>
      </c>
      <c r="E9482" s="3" t="s">
        <v>20</v>
      </c>
      <c r="F9482" s="3" t="s">
        <v>17372</v>
      </c>
      <c r="G9482" s="3" t="s">
        <v>17373</v>
      </c>
      <c r="H9482" s="3"/>
    </row>
    <row r="9483" ht="15.75" customHeight="1">
      <c r="A9483" s="2">
        <v>45793.0</v>
      </c>
      <c r="B9483" s="3" t="s">
        <v>92</v>
      </c>
      <c r="C9483" s="3" t="s">
        <v>93</v>
      </c>
      <c r="D9483" s="3" t="s">
        <v>63</v>
      </c>
      <c r="E9483" s="3" t="s">
        <v>15</v>
      </c>
      <c r="F9483" s="3" t="s">
        <v>17374</v>
      </c>
      <c r="G9483" s="3" t="s">
        <v>17375</v>
      </c>
      <c r="H9483" s="3"/>
    </row>
    <row r="9484" ht="15.75" customHeight="1">
      <c r="A9484" s="2">
        <v>45793.0</v>
      </c>
      <c r="B9484" s="3" t="s">
        <v>92</v>
      </c>
      <c r="C9484" s="3" t="s">
        <v>158</v>
      </c>
      <c r="D9484" s="3" t="s">
        <v>63</v>
      </c>
      <c r="E9484" s="3" t="s">
        <v>15</v>
      </c>
      <c r="F9484" s="3" t="s">
        <v>9159</v>
      </c>
      <c r="G9484" s="3" t="s">
        <v>17376</v>
      </c>
      <c r="H9484" s="3"/>
    </row>
    <row r="9485" ht="15.75" customHeight="1">
      <c r="A9485" s="2">
        <v>45793.0</v>
      </c>
      <c r="B9485" s="3" t="s">
        <v>92</v>
      </c>
      <c r="C9485" s="3" t="s">
        <v>158</v>
      </c>
      <c r="D9485" s="3" t="s">
        <v>63</v>
      </c>
      <c r="E9485" s="3" t="s">
        <v>59</v>
      </c>
      <c r="F9485" s="3" t="s">
        <v>17377</v>
      </c>
      <c r="G9485" s="3" t="s">
        <v>17378</v>
      </c>
      <c r="H9485" s="3"/>
    </row>
    <row r="9486" ht="15.75" customHeight="1">
      <c r="A9486" s="2">
        <v>45793.0</v>
      </c>
      <c r="B9486" s="3" t="s">
        <v>92</v>
      </c>
      <c r="C9486" s="3" t="s">
        <v>98</v>
      </c>
      <c r="D9486" s="3" t="s">
        <v>68</v>
      </c>
      <c r="E9486" s="3" t="s">
        <v>59</v>
      </c>
      <c r="F9486" s="3" t="s">
        <v>17379</v>
      </c>
      <c r="G9486" s="3" t="s">
        <v>17380</v>
      </c>
      <c r="H9486" s="3"/>
    </row>
    <row r="9487" ht="15.75" customHeight="1">
      <c r="A9487" s="2">
        <v>45793.0</v>
      </c>
      <c r="B9487" s="3" t="s">
        <v>92</v>
      </c>
      <c r="C9487" s="3" t="s">
        <v>98</v>
      </c>
      <c r="D9487" s="3" t="s">
        <v>38</v>
      </c>
      <c r="E9487" s="3" t="s">
        <v>20</v>
      </c>
      <c r="F9487" s="3" t="s">
        <v>17381</v>
      </c>
      <c r="G9487" s="3" t="s">
        <v>17382</v>
      </c>
      <c r="H9487" s="3"/>
    </row>
    <row r="9488" ht="15.75" customHeight="1">
      <c r="A9488" s="2">
        <v>45793.0</v>
      </c>
      <c r="B9488" s="3" t="s">
        <v>92</v>
      </c>
      <c r="C9488" s="3" t="s">
        <v>144</v>
      </c>
      <c r="D9488" s="3" t="s">
        <v>38</v>
      </c>
      <c r="E9488" s="3" t="s">
        <v>20</v>
      </c>
      <c r="F9488" s="3" t="s">
        <v>17383</v>
      </c>
      <c r="G9488" s="3" t="s">
        <v>17384</v>
      </c>
      <c r="H9488" s="3"/>
    </row>
    <row r="9489" ht="15.75" customHeight="1">
      <c r="A9489" s="2">
        <v>45793.0</v>
      </c>
      <c r="B9489" s="3" t="s">
        <v>92</v>
      </c>
      <c r="C9489" s="3" t="s">
        <v>144</v>
      </c>
      <c r="D9489" s="3" t="s">
        <v>38</v>
      </c>
      <c r="E9489" s="3" t="s">
        <v>20</v>
      </c>
      <c r="F9489" s="3" t="s">
        <v>4113</v>
      </c>
      <c r="G9489" s="3" t="s">
        <v>14882</v>
      </c>
      <c r="H9489" s="3"/>
    </row>
    <row r="9490" ht="15.75" customHeight="1">
      <c r="A9490" s="2">
        <v>45793.0</v>
      </c>
      <c r="B9490" s="3" t="s">
        <v>92</v>
      </c>
      <c r="C9490" s="3" t="s">
        <v>144</v>
      </c>
      <c r="D9490" s="3" t="s">
        <v>34</v>
      </c>
      <c r="E9490" s="3" t="s">
        <v>15</v>
      </c>
      <c r="F9490" s="3" t="s">
        <v>17385</v>
      </c>
      <c r="G9490" s="3" t="s">
        <v>17386</v>
      </c>
      <c r="H9490" s="3"/>
    </row>
    <row r="9491" ht="15.75" customHeight="1">
      <c r="A9491" s="2">
        <v>45793.0</v>
      </c>
      <c r="B9491" s="3" t="s">
        <v>92</v>
      </c>
      <c r="C9491" s="3" t="s">
        <v>144</v>
      </c>
      <c r="D9491" s="3" t="s">
        <v>23</v>
      </c>
      <c r="E9491" s="3" t="s">
        <v>59</v>
      </c>
      <c r="F9491" s="3" t="s">
        <v>17387</v>
      </c>
      <c r="G9491" s="3" t="s">
        <v>11914</v>
      </c>
      <c r="H9491" s="3"/>
    </row>
    <row r="9492" ht="15.75" customHeight="1">
      <c r="A9492" s="2">
        <v>45793.0</v>
      </c>
      <c r="B9492" s="3" t="s">
        <v>92</v>
      </c>
      <c r="C9492" s="4" t="s">
        <v>149</v>
      </c>
      <c r="D9492" s="3" t="s">
        <v>19</v>
      </c>
      <c r="E9492" s="3" t="s">
        <v>20</v>
      </c>
      <c r="F9492" s="3" t="s">
        <v>4358</v>
      </c>
      <c r="G9492" s="3" t="s">
        <v>9389</v>
      </c>
      <c r="H9492" s="3"/>
    </row>
    <row r="9493" ht="15.75" customHeight="1">
      <c r="A9493" s="2">
        <v>45793.0</v>
      </c>
      <c r="B9493" s="3" t="s">
        <v>92</v>
      </c>
      <c r="C9493" s="4" t="s">
        <v>149</v>
      </c>
      <c r="D9493" s="3" t="s">
        <v>34</v>
      </c>
      <c r="E9493" s="3" t="s">
        <v>20</v>
      </c>
      <c r="F9493" s="3" t="s">
        <v>17388</v>
      </c>
      <c r="G9493" s="3" t="s">
        <v>17389</v>
      </c>
      <c r="H9493" s="3"/>
    </row>
    <row r="9494" ht="15.75" customHeight="1">
      <c r="A9494" s="2">
        <v>45793.0</v>
      </c>
      <c r="B9494" s="3" t="s">
        <v>92</v>
      </c>
      <c r="C9494" s="4" t="s">
        <v>149</v>
      </c>
      <c r="D9494" s="3" t="s">
        <v>34</v>
      </c>
      <c r="E9494" s="3" t="s">
        <v>15</v>
      </c>
      <c r="F9494" s="3" t="s">
        <v>15453</v>
      </c>
      <c r="G9494" s="3" t="s">
        <v>17390</v>
      </c>
      <c r="H9494" s="3"/>
    </row>
    <row r="9495" ht="15.75" customHeight="1">
      <c r="A9495" s="2">
        <v>45793.0</v>
      </c>
      <c r="B9495" s="3" t="s">
        <v>92</v>
      </c>
      <c r="C9495" s="4" t="s">
        <v>149</v>
      </c>
      <c r="D9495" s="3" t="s">
        <v>68</v>
      </c>
      <c r="E9495" s="3" t="s">
        <v>59</v>
      </c>
      <c r="F9495" s="3" t="s">
        <v>16390</v>
      </c>
      <c r="G9495" s="3" t="s">
        <v>17391</v>
      </c>
      <c r="H9495" s="3"/>
    </row>
    <row r="9496" ht="15.75" customHeight="1">
      <c r="A9496" s="2">
        <v>45793.0</v>
      </c>
      <c r="B9496" s="3" t="s">
        <v>92</v>
      </c>
      <c r="C9496" s="3" t="s">
        <v>158</v>
      </c>
      <c r="D9496" s="3" t="s">
        <v>23</v>
      </c>
      <c r="E9496" s="3" t="s">
        <v>59</v>
      </c>
      <c r="F9496" s="3" t="s">
        <v>17392</v>
      </c>
      <c r="G9496" s="3" t="s">
        <v>17393</v>
      </c>
      <c r="H9496" s="3"/>
    </row>
    <row r="9497" ht="15.75" customHeight="1">
      <c r="A9497" s="2">
        <v>45793.0</v>
      </c>
      <c r="B9497" s="3" t="s">
        <v>92</v>
      </c>
      <c r="C9497" s="3" t="s">
        <v>158</v>
      </c>
      <c r="D9497" s="3" t="s">
        <v>9</v>
      </c>
      <c r="E9497" s="3" t="s">
        <v>15</v>
      </c>
      <c r="F9497" s="3" t="s">
        <v>17394</v>
      </c>
      <c r="G9497" s="3" t="s">
        <v>17395</v>
      </c>
      <c r="H9497" s="3"/>
    </row>
    <row r="9498" ht="15.75" customHeight="1">
      <c r="A9498" s="2">
        <v>45793.0</v>
      </c>
      <c r="B9498" s="3" t="s">
        <v>92</v>
      </c>
      <c r="C9498" s="4" t="s">
        <v>149</v>
      </c>
      <c r="D9498" s="3" t="s">
        <v>23</v>
      </c>
      <c r="E9498" s="3" t="s">
        <v>59</v>
      </c>
      <c r="F9498" s="3" t="s">
        <v>17396</v>
      </c>
      <c r="G9498" s="3" t="s">
        <v>17397</v>
      </c>
      <c r="H9498" s="3"/>
    </row>
    <row r="9499" ht="15.75" customHeight="1">
      <c r="A9499" s="2">
        <v>45794.0</v>
      </c>
      <c r="B9499" s="3" t="s">
        <v>13</v>
      </c>
      <c r="C9499" s="3" t="s">
        <v>29</v>
      </c>
      <c r="D9499" s="3" t="s">
        <v>34</v>
      </c>
      <c r="E9499" s="3" t="s">
        <v>20</v>
      </c>
      <c r="F9499" s="3" t="s">
        <v>17398</v>
      </c>
      <c r="G9499" s="3" t="s">
        <v>2839</v>
      </c>
      <c r="H9499" s="3"/>
    </row>
    <row r="9500" ht="15.75" customHeight="1">
      <c r="A9500" s="2">
        <v>45794.0</v>
      </c>
      <c r="B9500" s="3" t="s">
        <v>13</v>
      </c>
      <c r="C9500" s="3" t="s">
        <v>169</v>
      </c>
      <c r="D9500" s="3" t="s">
        <v>68</v>
      </c>
      <c r="E9500" s="3" t="s">
        <v>59</v>
      </c>
      <c r="F9500" s="3" t="s">
        <v>17399</v>
      </c>
      <c r="G9500" s="3" t="s">
        <v>17400</v>
      </c>
      <c r="H9500" s="3"/>
    </row>
    <row r="9501" ht="15.75" customHeight="1">
      <c r="A9501" s="2">
        <v>45794.0</v>
      </c>
      <c r="B9501" s="3" t="s">
        <v>13</v>
      </c>
      <c r="C9501" s="3" t="s">
        <v>37</v>
      </c>
      <c r="D9501" s="3" t="s">
        <v>68</v>
      </c>
      <c r="E9501" s="3" t="s">
        <v>59</v>
      </c>
      <c r="F9501" s="3" t="s">
        <v>17401</v>
      </c>
      <c r="G9501" s="3" t="s">
        <v>15052</v>
      </c>
      <c r="H9501" s="3"/>
    </row>
    <row r="9502" ht="15.75" customHeight="1">
      <c r="A9502" s="2">
        <v>45794.0</v>
      </c>
      <c r="B9502" s="3" t="s">
        <v>13</v>
      </c>
      <c r="C9502" s="3" t="s">
        <v>37</v>
      </c>
      <c r="D9502" s="3" t="s">
        <v>38</v>
      </c>
      <c r="E9502" s="3" t="s">
        <v>59</v>
      </c>
      <c r="F9502" s="3" t="s">
        <v>8751</v>
      </c>
      <c r="G9502" s="3" t="s">
        <v>17402</v>
      </c>
      <c r="H9502" s="3"/>
    </row>
    <row r="9503" ht="15.75" customHeight="1">
      <c r="A9503" s="2">
        <v>45794.0</v>
      </c>
      <c r="B9503" s="3" t="s">
        <v>13</v>
      </c>
      <c r="C9503" s="3" t="s">
        <v>37</v>
      </c>
      <c r="D9503" s="3" t="s">
        <v>34</v>
      </c>
      <c r="E9503" s="3" t="s">
        <v>20</v>
      </c>
      <c r="F9503" s="3" t="s">
        <v>17403</v>
      </c>
      <c r="G9503" s="3" t="s">
        <v>3806</v>
      </c>
      <c r="H9503" s="3"/>
    </row>
    <row r="9504" ht="15.75" customHeight="1">
      <c r="A9504" s="2">
        <v>45794.0</v>
      </c>
      <c r="B9504" s="3" t="s">
        <v>13</v>
      </c>
      <c r="C9504" s="3" t="s">
        <v>29</v>
      </c>
      <c r="D9504" s="3" t="s">
        <v>9</v>
      </c>
      <c r="E9504" s="3" t="s">
        <v>20</v>
      </c>
      <c r="F9504" s="3" t="s">
        <v>17404</v>
      </c>
      <c r="G9504" s="3" t="s">
        <v>17405</v>
      </c>
      <c r="H9504" s="3"/>
    </row>
    <row r="9505" ht="15.75" customHeight="1">
      <c r="A9505" s="2">
        <v>45794.0</v>
      </c>
      <c r="B9505" s="3" t="s">
        <v>92</v>
      </c>
      <c r="C9505" s="3" t="s">
        <v>93</v>
      </c>
      <c r="D9505" s="3" t="s">
        <v>38</v>
      </c>
      <c r="E9505" s="3" t="s">
        <v>20</v>
      </c>
      <c r="F9505" s="3" t="s">
        <v>17406</v>
      </c>
      <c r="G9505" s="3" t="s">
        <v>17407</v>
      </c>
      <c r="H9505" s="3"/>
    </row>
    <row r="9506" ht="15.75" customHeight="1">
      <c r="A9506" s="2">
        <v>45794.0</v>
      </c>
      <c r="B9506" s="3" t="s">
        <v>13</v>
      </c>
      <c r="C9506" s="3" t="s">
        <v>18</v>
      </c>
      <c r="D9506" s="3" t="s">
        <v>26</v>
      </c>
      <c r="E9506" s="3" t="s">
        <v>59</v>
      </c>
      <c r="F9506" s="3" t="s">
        <v>17408</v>
      </c>
      <c r="G9506" s="3" t="s">
        <v>1329</v>
      </c>
      <c r="H9506" s="3"/>
    </row>
    <row r="9507" ht="15.75" customHeight="1">
      <c r="A9507" s="2">
        <v>45794.0</v>
      </c>
      <c r="B9507" s="3" t="s">
        <v>13</v>
      </c>
      <c r="C9507" s="3" t="s">
        <v>18</v>
      </c>
      <c r="D9507" s="3" t="s">
        <v>38</v>
      </c>
      <c r="E9507" s="3" t="s">
        <v>20</v>
      </c>
      <c r="F9507" s="3" t="s">
        <v>17409</v>
      </c>
      <c r="G9507" s="3" t="s">
        <v>17410</v>
      </c>
      <c r="H9507" s="3"/>
    </row>
    <row r="9508" ht="15.75" customHeight="1">
      <c r="A9508" s="2">
        <v>45794.0</v>
      </c>
      <c r="B9508" s="3" t="s">
        <v>13</v>
      </c>
      <c r="C9508" s="3" t="s">
        <v>14</v>
      </c>
      <c r="D9508" s="3" t="s">
        <v>34</v>
      </c>
      <c r="E9508" s="3" t="s">
        <v>20</v>
      </c>
      <c r="F9508" s="3" t="s">
        <v>2582</v>
      </c>
      <c r="G9508" s="3" t="s">
        <v>17411</v>
      </c>
      <c r="H9508" s="3"/>
    </row>
    <row r="9509" ht="15.75" customHeight="1">
      <c r="A9509" s="2">
        <v>45794.0</v>
      </c>
      <c r="B9509" s="3" t="s">
        <v>13</v>
      </c>
      <c r="C9509" s="3" t="s">
        <v>14</v>
      </c>
      <c r="D9509" s="3" t="s">
        <v>34</v>
      </c>
      <c r="E9509" s="3" t="s">
        <v>20</v>
      </c>
      <c r="F9509" s="3" t="s">
        <v>10704</v>
      </c>
      <c r="G9509" s="3" t="s">
        <v>7698</v>
      </c>
      <c r="H9509" s="3"/>
    </row>
    <row r="9510" ht="15.75" customHeight="1">
      <c r="A9510" s="2">
        <v>45794.0</v>
      </c>
      <c r="B9510" s="3" t="s">
        <v>13</v>
      </c>
      <c r="C9510" s="3" t="s">
        <v>14</v>
      </c>
      <c r="D9510" s="3" t="s">
        <v>38</v>
      </c>
      <c r="E9510" s="3" t="s">
        <v>20</v>
      </c>
      <c r="F9510" s="3" t="s">
        <v>17412</v>
      </c>
      <c r="G9510" s="3" t="s">
        <v>17413</v>
      </c>
      <c r="H9510" s="3"/>
    </row>
    <row r="9511" ht="15.75" customHeight="1">
      <c r="A9511" s="2">
        <v>45794.0</v>
      </c>
      <c r="B9511" s="3" t="s">
        <v>13</v>
      </c>
      <c r="C9511" s="3" t="s">
        <v>169</v>
      </c>
      <c r="D9511" s="3" t="s">
        <v>23</v>
      </c>
      <c r="E9511" s="3" t="s">
        <v>59</v>
      </c>
      <c r="F9511" s="3" t="s">
        <v>17414</v>
      </c>
      <c r="G9511" s="3" t="s">
        <v>17415</v>
      </c>
      <c r="H9511" s="3"/>
    </row>
    <row r="9512" ht="15.75" customHeight="1">
      <c r="A9512" s="2">
        <v>45794.0</v>
      </c>
      <c r="B9512" s="3" t="s">
        <v>13</v>
      </c>
      <c r="C9512" s="3" t="s">
        <v>29</v>
      </c>
      <c r="D9512" s="3" t="s">
        <v>26</v>
      </c>
      <c r="E9512" s="3" t="s">
        <v>20</v>
      </c>
      <c r="F9512" s="3" t="s">
        <v>17416</v>
      </c>
      <c r="G9512" s="3" t="s">
        <v>17417</v>
      </c>
      <c r="H9512" s="3"/>
    </row>
    <row r="9513" ht="15.75" customHeight="1">
      <c r="A9513" s="2">
        <v>45794.0</v>
      </c>
      <c r="B9513" s="3" t="s">
        <v>13</v>
      </c>
      <c r="C9513" s="3" t="s">
        <v>169</v>
      </c>
      <c r="D9513" s="3" t="s">
        <v>23</v>
      </c>
      <c r="E9513" s="3" t="s">
        <v>59</v>
      </c>
      <c r="F9513" s="3" t="s">
        <v>17418</v>
      </c>
      <c r="G9513" s="3" t="s">
        <v>9907</v>
      </c>
      <c r="H9513" s="3"/>
    </row>
    <row r="9514" ht="15.75" customHeight="1">
      <c r="A9514" s="2">
        <v>45794.0</v>
      </c>
      <c r="B9514" s="3" t="s">
        <v>57</v>
      </c>
      <c r="C9514" s="4" t="s">
        <v>62</v>
      </c>
      <c r="D9514" s="3" t="s">
        <v>68</v>
      </c>
      <c r="E9514" s="3" t="s">
        <v>59</v>
      </c>
      <c r="F9514" s="3" t="s">
        <v>17419</v>
      </c>
      <c r="G9514" s="3" t="s">
        <v>17420</v>
      </c>
      <c r="H9514" s="3"/>
    </row>
    <row r="9515" ht="15.75" customHeight="1">
      <c r="A9515" s="2">
        <v>45794.0</v>
      </c>
      <c r="B9515" s="3" t="s">
        <v>57</v>
      </c>
      <c r="C9515" s="3" t="s">
        <v>58</v>
      </c>
      <c r="D9515" s="3" t="s">
        <v>34</v>
      </c>
      <c r="E9515" s="3" t="s">
        <v>20</v>
      </c>
      <c r="F9515" s="3" t="s">
        <v>17421</v>
      </c>
      <c r="G9515" s="3" t="s">
        <v>17422</v>
      </c>
      <c r="H9515" s="3"/>
    </row>
    <row r="9516" ht="15.75" customHeight="1">
      <c r="A9516" s="2">
        <v>45794.0</v>
      </c>
      <c r="B9516" s="3" t="s">
        <v>57</v>
      </c>
      <c r="C9516" s="3" t="s">
        <v>58</v>
      </c>
      <c r="D9516" s="3" t="s">
        <v>38</v>
      </c>
      <c r="E9516" s="3" t="s">
        <v>59</v>
      </c>
      <c r="F9516" s="3" t="s">
        <v>4500</v>
      </c>
      <c r="G9516" s="3" t="s">
        <v>3007</v>
      </c>
      <c r="H9516" s="3"/>
    </row>
    <row r="9517" ht="15.75" customHeight="1">
      <c r="A9517" s="2">
        <v>45794.0</v>
      </c>
      <c r="B9517" s="3" t="s">
        <v>57</v>
      </c>
      <c r="C9517" s="3" t="s">
        <v>58</v>
      </c>
      <c r="D9517" s="3" t="s">
        <v>26</v>
      </c>
      <c r="E9517" s="3" t="s">
        <v>59</v>
      </c>
      <c r="F9517" s="3" t="s">
        <v>17423</v>
      </c>
      <c r="G9517" s="3" t="s">
        <v>17424</v>
      </c>
      <c r="H9517" s="3"/>
    </row>
    <row r="9518" ht="15.75" customHeight="1">
      <c r="A9518" s="2">
        <v>45794.0</v>
      </c>
      <c r="B9518" s="3" t="s">
        <v>57</v>
      </c>
      <c r="C9518" s="3" t="s">
        <v>58</v>
      </c>
      <c r="D9518" s="3" t="s">
        <v>26</v>
      </c>
      <c r="E9518" s="3" t="s">
        <v>59</v>
      </c>
      <c r="F9518" s="3" t="s">
        <v>2190</v>
      </c>
      <c r="G9518" s="3" t="s">
        <v>12778</v>
      </c>
      <c r="H9518" s="3"/>
    </row>
    <row r="9519" ht="15.75" customHeight="1">
      <c r="A9519" s="2">
        <v>45794.0</v>
      </c>
      <c r="B9519" s="3" t="s">
        <v>57</v>
      </c>
      <c r="C9519" s="4" t="s">
        <v>62</v>
      </c>
      <c r="D9519" s="3" t="s">
        <v>23</v>
      </c>
      <c r="E9519" s="3" t="s">
        <v>59</v>
      </c>
      <c r="F9519" s="3" t="s">
        <v>17425</v>
      </c>
      <c r="G9519" s="3" t="s">
        <v>17426</v>
      </c>
      <c r="H9519" s="3"/>
    </row>
    <row r="9520" ht="15.75" customHeight="1">
      <c r="A9520" s="2">
        <v>45794.0</v>
      </c>
      <c r="B9520" s="3" t="s">
        <v>57</v>
      </c>
      <c r="C9520" s="4" t="s">
        <v>62</v>
      </c>
      <c r="D9520" s="3" t="s">
        <v>9</v>
      </c>
      <c r="E9520" s="3" t="s">
        <v>20</v>
      </c>
      <c r="F9520" s="3" t="s">
        <v>2378</v>
      </c>
      <c r="G9520" s="3" t="s">
        <v>17427</v>
      </c>
      <c r="H9520" s="3"/>
    </row>
    <row r="9521" ht="15.75" customHeight="1">
      <c r="A9521" s="2">
        <v>45794.0</v>
      </c>
      <c r="B9521" s="3" t="s">
        <v>57</v>
      </c>
      <c r="C9521" s="4" t="s">
        <v>62</v>
      </c>
      <c r="D9521" s="3" t="s">
        <v>19</v>
      </c>
      <c r="E9521" s="3" t="s">
        <v>59</v>
      </c>
      <c r="F9521" s="3" t="s">
        <v>15372</v>
      </c>
      <c r="G9521" s="3" t="s">
        <v>17428</v>
      </c>
      <c r="H9521" s="3"/>
    </row>
    <row r="9522" ht="15.75" customHeight="1">
      <c r="A9522" s="2">
        <v>45794.0</v>
      </c>
      <c r="B9522" s="3" t="s">
        <v>57</v>
      </c>
      <c r="C9522" s="3" t="s">
        <v>71</v>
      </c>
      <c r="D9522" s="3" t="s">
        <v>34</v>
      </c>
      <c r="E9522" s="3" t="s">
        <v>59</v>
      </c>
      <c r="F9522" s="3" t="s">
        <v>6020</v>
      </c>
      <c r="G9522" s="3" t="s">
        <v>17429</v>
      </c>
      <c r="H9522" s="3"/>
    </row>
    <row r="9523" ht="15.75" customHeight="1">
      <c r="A9523" s="2">
        <v>45794.0</v>
      </c>
      <c r="B9523" s="3" t="s">
        <v>57</v>
      </c>
      <c r="C9523" s="3" t="s">
        <v>71</v>
      </c>
      <c r="D9523" s="3" t="s">
        <v>23</v>
      </c>
      <c r="E9523" s="3" t="s">
        <v>59</v>
      </c>
      <c r="F9523" s="3" t="s">
        <v>17430</v>
      </c>
      <c r="G9523" s="3" t="s">
        <v>17431</v>
      </c>
      <c r="H9523" s="3"/>
    </row>
    <row r="9524" ht="15.75" customHeight="1">
      <c r="A9524" s="2">
        <v>45794.0</v>
      </c>
      <c r="B9524" s="3" t="s">
        <v>57</v>
      </c>
      <c r="C9524" s="3" t="s">
        <v>80</v>
      </c>
      <c r="D9524" s="3" t="s">
        <v>9</v>
      </c>
      <c r="E9524" s="3" t="s">
        <v>20</v>
      </c>
      <c r="F9524" s="3" t="s">
        <v>17432</v>
      </c>
      <c r="G9524" s="3" t="s">
        <v>785</v>
      </c>
      <c r="H9524" s="3"/>
    </row>
    <row r="9525" ht="15.75" customHeight="1">
      <c r="A9525" s="2">
        <v>45794.0</v>
      </c>
      <c r="B9525" s="3" t="s">
        <v>57</v>
      </c>
      <c r="C9525" s="3" t="s">
        <v>80</v>
      </c>
      <c r="D9525" s="3" t="s">
        <v>63</v>
      </c>
      <c r="E9525" s="3" t="s">
        <v>59</v>
      </c>
      <c r="F9525" s="3" t="s">
        <v>17433</v>
      </c>
      <c r="G9525" s="3" t="s">
        <v>17434</v>
      </c>
      <c r="H9525" s="3"/>
    </row>
    <row r="9526" ht="15.75" customHeight="1">
      <c r="A9526" s="2">
        <v>45794.0</v>
      </c>
      <c r="B9526" s="3" t="s">
        <v>57</v>
      </c>
      <c r="C9526" s="3" t="s">
        <v>85</v>
      </c>
      <c r="D9526" s="3" t="s">
        <v>23</v>
      </c>
      <c r="E9526" s="3" t="s">
        <v>59</v>
      </c>
      <c r="F9526" s="3" t="s">
        <v>6366</v>
      </c>
      <c r="G9526" s="3" t="s">
        <v>17435</v>
      </c>
      <c r="H9526" s="3"/>
    </row>
    <row r="9527" ht="15.75" customHeight="1">
      <c r="A9527" s="2">
        <v>45794.0</v>
      </c>
      <c r="B9527" s="3" t="s">
        <v>57</v>
      </c>
      <c r="C9527" s="3" t="s">
        <v>85</v>
      </c>
      <c r="D9527" s="3" t="s">
        <v>34</v>
      </c>
      <c r="E9527" s="3" t="s">
        <v>20</v>
      </c>
      <c r="F9527" s="3" t="s">
        <v>17436</v>
      </c>
      <c r="G9527" s="3" t="s">
        <v>17437</v>
      </c>
      <c r="H9527" s="3"/>
    </row>
    <row r="9528" ht="15.75" customHeight="1">
      <c r="A9528" s="2">
        <v>45794.0</v>
      </c>
      <c r="B9528" s="3" t="s">
        <v>92</v>
      </c>
      <c r="C9528" s="3" t="s">
        <v>93</v>
      </c>
      <c r="D9528" s="3" t="s">
        <v>63</v>
      </c>
      <c r="E9528" s="3" t="s">
        <v>15</v>
      </c>
      <c r="F9528" s="3" t="s">
        <v>17438</v>
      </c>
      <c r="G9528" s="3" t="s">
        <v>17439</v>
      </c>
      <c r="H9528" s="3"/>
    </row>
    <row r="9529" ht="15.75" customHeight="1">
      <c r="A9529" s="2">
        <v>45794.0</v>
      </c>
      <c r="B9529" s="3" t="s">
        <v>57</v>
      </c>
      <c r="C9529" s="3" t="s">
        <v>58</v>
      </c>
      <c r="D9529" s="3" t="s">
        <v>63</v>
      </c>
      <c r="E9529" s="3" t="s">
        <v>59</v>
      </c>
      <c r="F9529" s="3" t="s">
        <v>17440</v>
      </c>
      <c r="G9529" s="3" t="s">
        <v>17441</v>
      </c>
      <c r="H9529" s="3"/>
    </row>
    <row r="9530" ht="15.75" customHeight="1">
      <c r="A9530" s="2">
        <v>45794.0</v>
      </c>
      <c r="B9530" s="3" t="s">
        <v>92</v>
      </c>
      <c r="C9530" s="3" t="s">
        <v>93</v>
      </c>
      <c r="D9530" s="3" t="s">
        <v>34</v>
      </c>
      <c r="E9530" s="3" t="s">
        <v>15</v>
      </c>
      <c r="F9530" s="3" t="s">
        <v>17442</v>
      </c>
      <c r="G9530" s="3" t="s">
        <v>17443</v>
      </c>
      <c r="H9530" s="3"/>
    </row>
    <row r="9531" ht="15.75" customHeight="1">
      <c r="A9531" s="2">
        <v>45794.0</v>
      </c>
      <c r="B9531" s="3" t="s">
        <v>57</v>
      </c>
      <c r="C9531" s="3" t="s">
        <v>85</v>
      </c>
      <c r="D9531" s="3" t="s">
        <v>34</v>
      </c>
      <c r="E9531" s="3" t="s">
        <v>20</v>
      </c>
      <c r="F9531" s="3" t="s">
        <v>17444</v>
      </c>
      <c r="G9531" s="3" t="s">
        <v>17445</v>
      </c>
      <c r="H9531" s="3"/>
    </row>
    <row r="9532" ht="15.75" customHeight="1">
      <c r="A9532" s="2">
        <v>45794.0</v>
      </c>
      <c r="B9532" s="3" t="s">
        <v>92</v>
      </c>
      <c r="C9532" s="3" t="s">
        <v>93</v>
      </c>
      <c r="D9532" s="3" t="s">
        <v>26</v>
      </c>
      <c r="E9532" s="3" t="s">
        <v>20</v>
      </c>
      <c r="F9532" s="3" t="s">
        <v>17446</v>
      </c>
      <c r="G9532" s="3" t="s">
        <v>17447</v>
      </c>
      <c r="H9532" s="3"/>
    </row>
    <row r="9533" ht="15.75" customHeight="1">
      <c r="A9533" s="2">
        <v>45794.0</v>
      </c>
      <c r="B9533" s="3" t="s">
        <v>7</v>
      </c>
      <c r="C9533" s="3" t="s">
        <v>8</v>
      </c>
      <c r="D9533" s="3" t="s">
        <v>26</v>
      </c>
      <c r="E9533" s="3" t="s">
        <v>109</v>
      </c>
      <c r="F9533" s="3" t="s">
        <v>17448</v>
      </c>
      <c r="G9533" s="3" t="s">
        <v>17449</v>
      </c>
      <c r="H9533" s="3"/>
    </row>
    <row r="9534" ht="15.75" customHeight="1">
      <c r="A9534" s="2">
        <v>45794.0</v>
      </c>
      <c r="B9534" s="3" t="s">
        <v>7</v>
      </c>
      <c r="C9534" s="3" t="s">
        <v>8</v>
      </c>
      <c r="D9534" s="3" t="s">
        <v>9</v>
      </c>
      <c r="E9534" s="3" t="s">
        <v>101</v>
      </c>
      <c r="F9534" s="3" t="s">
        <v>16860</v>
      </c>
      <c r="G9534" s="3" t="s">
        <v>17450</v>
      </c>
      <c r="H9534" s="3"/>
    </row>
    <row r="9535" ht="15.75" customHeight="1">
      <c r="A9535" s="2">
        <v>45794.0</v>
      </c>
      <c r="B9535" s="3" t="s">
        <v>7</v>
      </c>
      <c r="C9535" s="3" t="s">
        <v>106</v>
      </c>
      <c r="D9535" s="3" t="s">
        <v>38</v>
      </c>
      <c r="E9535" s="3" t="s">
        <v>20</v>
      </c>
      <c r="F9535" s="3" t="s">
        <v>380</v>
      </c>
      <c r="G9535" s="3" t="s">
        <v>3160</v>
      </c>
      <c r="H9535" s="3"/>
    </row>
    <row r="9536" ht="15.75" customHeight="1">
      <c r="A9536" s="2">
        <v>45794.0</v>
      </c>
      <c r="B9536" s="3" t="s">
        <v>7</v>
      </c>
      <c r="C9536" s="3" t="s">
        <v>106</v>
      </c>
      <c r="D9536" s="3" t="s">
        <v>38</v>
      </c>
      <c r="E9536" s="3" t="s">
        <v>20</v>
      </c>
      <c r="F9536" s="3" t="s">
        <v>17451</v>
      </c>
      <c r="G9536" s="3" t="s">
        <v>17452</v>
      </c>
      <c r="H9536" s="3"/>
    </row>
    <row r="9537" ht="15.75" customHeight="1">
      <c r="A9537" s="2">
        <v>45794.0</v>
      </c>
      <c r="B9537" s="3" t="s">
        <v>7</v>
      </c>
      <c r="C9537" s="3" t="s">
        <v>106</v>
      </c>
      <c r="D9537" s="3" t="s">
        <v>68</v>
      </c>
      <c r="E9537" s="3" t="s">
        <v>20</v>
      </c>
      <c r="F9537" s="3" t="s">
        <v>13472</v>
      </c>
      <c r="G9537" s="3" t="s">
        <v>14209</v>
      </c>
      <c r="H9537" s="3"/>
    </row>
    <row r="9538" ht="15.75" customHeight="1">
      <c r="A9538" s="2">
        <v>45794.0</v>
      </c>
      <c r="B9538" s="3" t="s">
        <v>7</v>
      </c>
      <c r="C9538" s="3" t="s">
        <v>106</v>
      </c>
      <c r="D9538" s="3" t="s">
        <v>26</v>
      </c>
      <c r="E9538" s="3" t="s">
        <v>109</v>
      </c>
      <c r="F9538" s="3" t="s">
        <v>17453</v>
      </c>
      <c r="G9538" s="3" t="s">
        <v>17454</v>
      </c>
      <c r="H9538" s="3"/>
    </row>
    <row r="9539" ht="15.75" customHeight="1">
      <c r="A9539" s="2">
        <v>45794.0</v>
      </c>
      <c r="B9539" s="3" t="s">
        <v>7</v>
      </c>
      <c r="C9539" s="3" t="s">
        <v>118</v>
      </c>
      <c r="D9539" s="3" t="s">
        <v>19</v>
      </c>
      <c r="E9539" s="3" t="s">
        <v>20</v>
      </c>
      <c r="F9539" s="3" t="s">
        <v>17455</v>
      </c>
      <c r="G9539" s="3" t="s">
        <v>17456</v>
      </c>
      <c r="H9539" s="3"/>
    </row>
    <row r="9540" ht="15.75" customHeight="1">
      <c r="A9540" s="2">
        <v>45794.0</v>
      </c>
      <c r="B9540" s="3" t="s">
        <v>7</v>
      </c>
      <c r="C9540" s="3" t="s">
        <v>118</v>
      </c>
      <c r="D9540" s="3" t="s">
        <v>26</v>
      </c>
      <c r="E9540" s="3" t="s">
        <v>10</v>
      </c>
      <c r="F9540" s="3" t="s">
        <v>17457</v>
      </c>
      <c r="G9540" s="3" t="s">
        <v>17458</v>
      </c>
      <c r="H9540" s="3"/>
    </row>
    <row r="9541" ht="15.75" customHeight="1">
      <c r="A9541" s="2">
        <v>45794.0</v>
      </c>
      <c r="B9541" s="3" t="s">
        <v>7</v>
      </c>
      <c r="C9541" s="3" t="s">
        <v>126</v>
      </c>
      <c r="D9541" s="3" t="s">
        <v>19</v>
      </c>
      <c r="E9541" s="3" t="s">
        <v>20</v>
      </c>
      <c r="F9541" s="3" t="s">
        <v>17459</v>
      </c>
      <c r="G9541" s="3" t="s">
        <v>1518</v>
      </c>
      <c r="H9541" s="3"/>
    </row>
    <row r="9542" ht="15.75" customHeight="1">
      <c r="A9542" s="2">
        <v>45794.0</v>
      </c>
      <c r="B9542" s="3" t="s">
        <v>7</v>
      </c>
      <c r="C9542" s="3" t="s">
        <v>126</v>
      </c>
      <c r="D9542" s="3" t="s">
        <v>9</v>
      </c>
      <c r="E9542" s="3" t="s">
        <v>101</v>
      </c>
      <c r="F9542" s="3" t="s">
        <v>17460</v>
      </c>
      <c r="G9542" s="3" t="s">
        <v>17461</v>
      </c>
      <c r="H9542" s="3"/>
    </row>
    <row r="9543" ht="15.75" customHeight="1">
      <c r="A9543" s="2">
        <v>45794.0</v>
      </c>
      <c r="B9543" s="3" t="s">
        <v>7</v>
      </c>
      <c r="C9543" s="3" t="s">
        <v>126</v>
      </c>
      <c r="D9543" s="3" t="s">
        <v>38</v>
      </c>
      <c r="E9543" s="3" t="s">
        <v>20</v>
      </c>
      <c r="F9543" s="3" t="s">
        <v>17462</v>
      </c>
      <c r="G9543" s="3" t="s">
        <v>17463</v>
      </c>
      <c r="H9543" s="3"/>
    </row>
    <row r="9544" ht="15.75" customHeight="1">
      <c r="A9544" s="2">
        <v>45794.0</v>
      </c>
      <c r="B9544" s="3" t="s">
        <v>7</v>
      </c>
      <c r="C9544" s="3" t="s">
        <v>131</v>
      </c>
      <c r="D9544" s="3" t="s">
        <v>23</v>
      </c>
      <c r="E9544" s="3" t="s">
        <v>59</v>
      </c>
      <c r="F9544" s="3" t="s">
        <v>17464</v>
      </c>
      <c r="G9544" s="3" t="s">
        <v>7398</v>
      </c>
      <c r="H9544" s="3"/>
    </row>
    <row r="9545" ht="15.75" customHeight="1">
      <c r="A9545" s="2">
        <v>45794.0</v>
      </c>
      <c r="B9545" s="3" t="s">
        <v>7</v>
      </c>
      <c r="C9545" s="3" t="s">
        <v>131</v>
      </c>
      <c r="D9545" s="3" t="s">
        <v>63</v>
      </c>
      <c r="E9545" s="3" t="s">
        <v>20</v>
      </c>
      <c r="F9545" s="3" t="s">
        <v>17465</v>
      </c>
      <c r="G9545" s="3" t="s">
        <v>17466</v>
      </c>
      <c r="H9545" s="3"/>
    </row>
    <row r="9546" ht="15.75" customHeight="1">
      <c r="A9546" s="2">
        <v>45794.0</v>
      </c>
      <c r="B9546" s="3" t="s">
        <v>7</v>
      </c>
      <c r="C9546" s="3" t="s">
        <v>131</v>
      </c>
      <c r="D9546" s="3" t="s">
        <v>63</v>
      </c>
      <c r="E9546" s="3" t="s">
        <v>20</v>
      </c>
      <c r="F9546" s="3" t="s">
        <v>17467</v>
      </c>
      <c r="G9546" s="3" t="s">
        <v>17468</v>
      </c>
      <c r="H9546" s="3"/>
    </row>
    <row r="9547" ht="15.75" customHeight="1">
      <c r="A9547" s="2">
        <v>45794.0</v>
      </c>
      <c r="B9547" s="3" t="s">
        <v>7</v>
      </c>
      <c r="C9547" s="3" t="s">
        <v>131</v>
      </c>
      <c r="D9547" s="3" t="s">
        <v>34</v>
      </c>
      <c r="E9547" s="3" t="s">
        <v>101</v>
      </c>
      <c r="F9547" s="3" t="s">
        <v>1163</v>
      </c>
      <c r="G9547" s="3" t="s">
        <v>17469</v>
      </c>
      <c r="H9547" s="3"/>
    </row>
    <row r="9548" ht="15.75" customHeight="1">
      <c r="A9548" s="2">
        <v>45794.0</v>
      </c>
      <c r="B9548" s="3" t="s">
        <v>7</v>
      </c>
      <c r="C9548" s="3" t="s">
        <v>8</v>
      </c>
      <c r="D9548" s="3" t="s">
        <v>23</v>
      </c>
      <c r="E9548" s="3" t="s">
        <v>20</v>
      </c>
      <c r="F9548" s="3" t="s">
        <v>17470</v>
      </c>
      <c r="G9548" s="3" t="s">
        <v>17471</v>
      </c>
      <c r="H9548" s="3"/>
    </row>
    <row r="9549" ht="15.75" customHeight="1">
      <c r="A9549" s="2">
        <v>45794.0</v>
      </c>
      <c r="B9549" s="3" t="s">
        <v>92</v>
      </c>
      <c r="C9549" s="3" t="s">
        <v>158</v>
      </c>
      <c r="D9549" s="3" t="s">
        <v>9</v>
      </c>
      <c r="E9549" s="3" t="s">
        <v>15</v>
      </c>
      <c r="F9549" s="3" t="s">
        <v>17472</v>
      </c>
      <c r="G9549" s="3" t="s">
        <v>17473</v>
      </c>
      <c r="H9549" s="3"/>
    </row>
    <row r="9550" ht="15.75" customHeight="1">
      <c r="A9550" s="2">
        <v>45794.0</v>
      </c>
      <c r="B9550" s="3" t="s">
        <v>92</v>
      </c>
      <c r="C9550" s="3" t="s">
        <v>158</v>
      </c>
      <c r="D9550" s="3" t="s">
        <v>63</v>
      </c>
      <c r="E9550" s="3" t="s">
        <v>15</v>
      </c>
      <c r="F9550" s="3" t="s">
        <v>17474</v>
      </c>
      <c r="G9550" s="3" t="s">
        <v>16126</v>
      </c>
      <c r="H9550" s="3"/>
    </row>
    <row r="9551" ht="15.75" customHeight="1">
      <c r="A9551" s="2">
        <v>45794.0</v>
      </c>
      <c r="B9551" s="3" t="s">
        <v>92</v>
      </c>
      <c r="C9551" s="3" t="s">
        <v>98</v>
      </c>
      <c r="D9551" s="3" t="s">
        <v>9</v>
      </c>
      <c r="E9551" s="3" t="s">
        <v>15</v>
      </c>
      <c r="F9551" s="3" t="s">
        <v>17475</v>
      </c>
      <c r="G9551" s="3" t="s">
        <v>17476</v>
      </c>
      <c r="H9551" s="3"/>
    </row>
    <row r="9552" ht="15.75" customHeight="1">
      <c r="A9552" s="2">
        <v>45794.0</v>
      </c>
      <c r="B9552" s="3" t="s">
        <v>92</v>
      </c>
      <c r="C9552" s="3" t="s">
        <v>98</v>
      </c>
      <c r="D9552" s="3" t="s">
        <v>63</v>
      </c>
      <c r="E9552" s="3" t="s">
        <v>59</v>
      </c>
      <c r="F9552" s="3" t="s">
        <v>17477</v>
      </c>
      <c r="G9552" s="3" t="s">
        <v>16774</v>
      </c>
      <c r="H9552" s="3"/>
    </row>
    <row r="9553" ht="15.75" customHeight="1">
      <c r="A9553" s="2">
        <v>45794.0</v>
      </c>
      <c r="B9553" s="3" t="s">
        <v>92</v>
      </c>
      <c r="C9553" s="3" t="s">
        <v>98</v>
      </c>
      <c r="D9553" s="3" t="s">
        <v>34</v>
      </c>
      <c r="E9553" s="3" t="s">
        <v>15</v>
      </c>
      <c r="F9553" s="3" t="s">
        <v>17478</v>
      </c>
      <c r="G9553" s="3" t="s">
        <v>17479</v>
      </c>
      <c r="H9553" s="3"/>
    </row>
    <row r="9554" ht="15.75" customHeight="1">
      <c r="A9554" s="2">
        <v>45794.0</v>
      </c>
      <c r="B9554" s="3" t="s">
        <v>92</v>
      </c>
      <c r="C9554" s="3" t="s">
        <v>98</v>
      </c>
      <c r="D9554" s="3" t="s">
        <v>23</v>
      </c>
      <c r="E9554" s="3" t="s">
        <v>20</v>
      </c>
      <c r="F9554" s="3" t="s">
        <v>11019</v>
      </c>
      <c r="G9554" s="3" t="s">
        <v>17480</v>
      </c>
      <c r="H9554" s="3"/>
    </row>
    <row r="9555" ht="15.75" customHeight="1">
      <c r="A9555" s="2">
        <v>45794.0</v>
      </c>
      <c r="B9555" s="3" t="s">
        <v>92</v>
      </c>
      <c r="C9555" s="3" t="s">
        <v>144</v>
      </c>
      <c r="D9555" s="3" t="s">
        <v>9</v>
      </c>
      <c r="E9555" s="3" t="s">
        <v>15</v>
      </c>
      <c r="F9555" s="3" t="s">
        <v>17481</v>
      </c>
      <c r="G9555" s="3" t="s">
        <v>17482</v>
      </c>
      <c r="H9555" s="3"/>
    </row>
    <row r="9556" ht="15.75" customHeight="1">
      <c r="A9556" s="2">
        <v>45794.0</v>
      </c>
      <c r="B9556" s="3" t="s">
        <v>92</v>
      </c>
      <c r="C9556" s="3" t="s">
        <v>144</v>
      </c>
      <c r="D9556" s="3" t="s">
        <v>38</v>
      </c>
      <c r="E9556" s="3" t="s">
        <v>20</v>
      </c>
      <c r="F9556" s="3" t="s">
        <v>17483</v>
      </c>
      <c r="G9556" s="3" t="s">
        <v>17484</v>
      </c>
      <c r="H9556" s="3"/>
    </row>
    <row r="9557" ht="15.75" customHeight="1">
      <c r="A9557" s="2">
        <v>45794.0</v>
      </c>
      <c r="B9557" s="3" t="s">
        <v>92</v>
      </c>
      <c r="C9557" s="3" t="s">
        <v>93</v>
      </c>
      <c r="D9557" s="3" t="s">
        <v>19</v>
      </c>
      <c r="E9557" s="3" t="s">
        <v>59</v>
      </c>
      <c r="F9557" s="3" t="s">
        <v>15747</v>
      </c>
      <c r="G9557" s="3" t="s">
        <v>17485</v>
      </c>
      <c r="H9557" s="3"/>
    </row>
    <row r="9558" ht="15.75" customHeight="1">
      <c r="A9558" s="2">
        <v>45794.0</v>
      </c>
      <c r="B9558" s="3" t="s">
        <v>92</v>
      </c>
      <c r="C9558" s="4" t="s">
        <v>149</v>
      </c>
      <c r="D9558" s="3" t="s">
        <v>63</v>
      </c>
      <c r="E9558" s="3" t="s">
        <v>15</v>
      </c>
      <c r="F9558" s="3" t="s">
        <v>5522</v>
      </c>
      <c r="G9558" s="3" t="s">
        <v>17486</v>
      </c>
      <c r="H9558" s="3"/>
    </row>
    <row r="9559" ht="15.75" customHeight="1">
      <c r="A9559" s="2">
        <v>45794.0</v>
      </c>
      <c r="B9559" s="3" t="s">
        <v>92</v>
      </c>
      <c r="C9559" s="4" t="s">
        <v>149</v>
      </c>
      <c r="D9559" s="3" t="s">
        <v>34</v>
      </c>
      <c r="E9559" s="3" t="s">
        <v>15</v>
      </c>
      <c r="F9559" s="3" t="s">
        <v>17487</v>
      </c>
      <c r="G9559" s="3" t="s">
        <v>17488</v>
      </c>
      <c r="H9559" s="3"/>
    </row>
    <row r="9560" ht="15.75" customHeight="1">
      <c r="A9560" s="2">
        <v>45794.0</v>
      </c>
      <c r="B9560" s="3" t="s">
        <v>92</v>
      </c>
      <c r="C9560" s="4" t="s">
        <v>149</v>
      </c>
      <c r="D9560" s="3" t="s">
        <v>26</v>
      </c>
      <c r="E9560" s="3" t="s">
        <v>20</v>
      </c>
      <c r="F9560" s="3" t="s">
        <v>17489</v>
      </c>
      <c r="G9560" s="3" t="s">
        <v>17490</v>
      </c>
      <c r="H9560" s="3"/>
    </row>
    <row r="9561" ht="15.75" customHeight="1">
      <c r="A9561" s="2">
        <v>45794.0</v>
      </c>
      <c r="B9561" s="3" t="s">
        <v>92</v>
      </c>
      <c r="C9561" s="4" t="s">
        <v>149</v>
      </c>
      <c r="D9561" s="3" t="s">
        <v>63</v>
      </c>
      <c r="E9561" s="3" t="s">
        <v>15</v>
      </c>
      <c r="F9561" s="3" t="s">
        <v>17491</v>
      </c>
      <c r="G9561" s="3" t="s">
        <v>17492</v>
      </c>
      <c r="H9561" s="3"/>
    </row>
    <row r="9562" ht="15.75" customHeight="1">
      <c r="A9562" s="2">
        <v>45794.0</v>
      </c>
      <c r="B9562" s="3" t="s">
        <v>92</v>
      </c>
      <c r="C9562" s="4" t="s">
        <v>149</v>
      </c>
      <c r="D9562" s="3" t="s">
        <v>26</v>
      </c>
      <c r="E9562" s="3" t="s">
        <v>20</v>
      </c>
      <c r="F9562" s="3" t="s">
        <v>17493</v>
      </c>
      <c r="G9562" s="3" t="s">
        <v>17494</v>
      </c>
      <c r="H9562" s="3"/>
    </row>
    <row r="9563" ht="15.75" customHeight="1">
      <c r="A9563" s="2">
        <v>45794.0</v>
      </c>
      <c r="B9563" s="3" t="s">
        <v>92</v>
      </c>
      <c r="C9563" s="3" t="s">
        <v>144</v>
      </c>
      <c r="D9563" s="3" t="s">
        <v>68</v>
      </c>
      <c r="E9563" s="3" t="s">
        <v>59</v>
      </c>
      <c r="F9563" s="3" t="s">
        <v>1490</v>
      </c>
      <c r="G9563" s="3" t="s">
        <v>2611</v>
      </c>
      <c r="H9563" s="3"/>
    </row>
    <row r="9564" ht="15.75" customHeight="1">
      <c r="A9564" s="2">
        <v>45794.0</v>
      </c>
      <c r="B9564" s="3" t="s">
        <v>92</v>
      </c>
      <c r="C9564" s="3" t="s">
        <v>158</v>
      </c>
      <c r="D9564" s="3" t="s">
        <v>9</v>
      </c>
      <c r="E9564" s="3" t="s">
        <v>15</v>
      </c>
      <c r="F9564" s="3" t="s">
        <v>17495</v>
      </c>
      <c r="G9564" s="3" t="s">
        <v>17496</v>
      </c>
      <c r="H9564" s="3"/>
    </row>
    <row r="9565" ht="15.75" customHeight="1">
      <c r="A9565" s="2">
        <v>45795.0</v>
      </c>
      <c r="B9565" s="3" t="s">
        <v>13</v>
      </c>
      <c r="C9565" s="3" t="s">
        <v>169</v>
      </c>
      <c r="D9565" s="3" t="s">
        <v>9</v>
      </c>
      <c r="E9565" s="3" t="s">
        <v>20</v>
      </c>
      <c r="F9565" s="3" t="s">
        <v>17497</v>
      </c>
      <c r="G9565" s="3" t="s">
        <v>17498</v>
      </c>
      <c r="H9565" s="3"/>
    </row>
    <row r="9566" ht="15.75" customHeight="1">
      <c r="A9566" s="2">
        <v>45795.0</v>
      </c>
      <c r="B9566" s="3" t="s">
        <v>13</v>
      </c>
      <c r="C9566" s="3" t="s">
        <v>169</v>
      </c>
      <c r="D9566" s="3" t="s">
        <v>26</v>
      </c>
      <c r="E9566" s="3" t="s">
        <v>59</v>
      </c>
      <c r="F9566" s="3" t="s">
        <v>17499</v>
      </c>
      <c r="G9566" s="3" t="s">
        <v>3628</v>
      </c>
      <c r="H9566" s="3"/>
    </row>
    <row r="9567" ht="15.75" customHeight="1">
      <c r="A9567" s="2">
        <v>45795.0</v>
      </c>
      <c r="B9567" s="3" t="s">
        <v>13</v>
      </c>
      <c r="C9567" s="3" t="s">
        <v>37</v>
      </c>
      <c r="D9567" s="3" t="s">
        <v>26</v>
      </c>
      <c r="E9567" s="3" t="s">
        <v>59</v>
      </c>
      <c r="F9567" s="3" t="s">
        <v>17500</v>
      </c>
      <c r="G9567" s="3" t="s">
        <v>17501</v>
      </c>
      <c r="H9567" s="3"/>
    </row>
    <row r="9568" ht="15.75" customHeight="1">
      <c r="A9568" s="2">
        <v>45795.0</v>
      </c>
      <c r="B9568" s="3" t="s">
        <v>13</v>
      </c>
      <c r="C9568" s="3" t="s">
        <v>37</v>
      </c>
      <c r="D9568" s="3" t="s">
        <v>38</v>
      </c>
      <c r="E9568" s="3" t="s">
        <v>59</v>
      </c>
      <c r="F9568" s="3" t="s">
        <v>17502</v>
      </c>
      <c r="G9568" s="3" t="s">
        <v>17503</v>
      </c>
      <c r="H9568" s="3"/>
    </row>
    <row r="9569" ht="15.75" customHeight="1">
      <c r="A9569" s="2">
        <v>45795.0</v>
      </c>
      <c r="B9569" s="3" t="s">
        <v>13</v>
      </c>
      <c r="C9569" s="3" t="s">
        <v>29</v>
      </c>
      <c r="D9569" s="3" t="s">
        <v>19</v>
      </c>
      <c r="E9569" s="3" t="s">
        <v>59</v>
      </c>
      <c r="F9569" s="3" t="s">
        <v>17504</v>
      </c>
      <c r="G9569" s="3" t="s">
        <v>6792</v>
      </c>
      <c r="H9569" s="3"/>
    </row>
    <row r="9570" ht="15.75" customHeight="1">
      <c r="A9570" s="2">
        <v>45795.0</v>
      </c>
      <c r="B9570" s="3" t="s">
        <v>13</v>
      </c>
      <c r="C9570" s="3" t="s">
        <v>29</v>
      </c>
      <c r="D9570" s="3" t="s">
        <v>38</v>
      </c>
      <c r="E9570" s="3" t="s">
        <v>59</v>
      </c>
      <c r="F9570" s="3" t="s">
        <v>17505</v>
      </c>
      <c r="G9570" s="3" t="s">
        <v>4555</v>
      </c>
      <c r="H9570" s="3"/>
    </row>
    <row r="9571" ht="15.75" customHeight="1">
      <c r="A9571" s="2">
        <v>45795.0</v>
      </c>
      <c r="B9571" s="3" t="s">
        <v>13</v>
      </c>
      <c r="C9571" s="3" t="s">
        <v>29</v>
      </c>
      <c r="D9571" s="3" t="s">
        <v>26</v>
      </c>
      <c r="E9571" s="3" t="s">
        <v>20</v>
      </c>
      <c r="F9571" s="3" t="s">
        <v>11143</v>
      </c>
      <c r="G9571" s="3" t="s">
        <v>17506</v>
      </c>
      <c r="H9571" s="3"/>
    </row>
    <row r="9572" ht="15.75" customHeight="1">
      <c r="A9572" s="2">
        <v>45795.0</v>
      </c>
      <c r="B9572" s="3" t="s">
        <v>13</v>
      </c>
      <c r="C9572" s="3" t="s">
        <v>169</v>
      </c>
      <c r="D9572" s="3" t="s">
        <v>34</v>
      </c>
      <c r="E9572" s="3" t="s">
        <v>20</v>
      </c>
      <c r="F9572" s="3" t="s">
        <v>17507</v>
      </c>
      <c r="G9572" s="3" t="s">
        <v>17508</v>
      </c>
      <c r="H9572" s="3"/>
    </row>
    <row r="9573" ht="15.75" customHeight="1">
      <c r="A9573" s="2">
        <v>45795.0</v>
      </c>
      <c r="B9573" s="3" t="s">
        <v>13</v>
      </c>
      <c r="C9573" s="3" t="s">
        <v>18</v>
      </c>
      <c r="D9573" s="3" t="s">
        <v>23</v>
      </c>
      <c r="E9573" s="3" t="s">
        <v>59</v>
      </c>
      <c r="F9573" s="3" t="s">
        <v>17509</v>
      </c>
      <c r="G9573" s="3" t="s">
        <v>17510</v>
      </c>
      <c r="H9573" s="3"/>
    </row>
    <row r="9574" ht="15.75" customHeight="1">
      <c r="A9574" s="2">
        <v>45795.0</v>
      </c>
      <c r="B9574" s="3" t="s">
        <v>13</v>
      </c>
      <c r="C9574" s="3" t="s">
        <v>18</v>
      </c>
      <c r="D9574" s="3" t="s">
        <v>23</v>
      </c>
      <c r="E9574" s="3" t="s">
        <v>59</v>
      </c>
      <c r="F9574" s="3" t="s">
        <v>17511</v>
      </c>
      <c r="G9574" s="3" t="s">
        <v>17512</v>
      </c>
      <c r="H9574" s="3"/>
    </row>
    <row r="9575" ht="15.75" customHeight="1">
      <c r="A9575" s="2">
        <v>45795.0</v>
      </c>
      <c r="B9575" s="3" t="s">
        <v>13</v>
      </c>
      <c r="C9575" s="3" t="s">
        <v>18</v>
      </c>
      <c r="D9575" s="3" t="s">
        <v>23</v>
      </c>
      <c r="E9575" s="3" t="s">
        <v>59</v>
      </c>
      <c r="F9575" s="3" t="s">
        <v>17513</v>
      </c>
      <c r="G9575" s="3" t="s">
        <v>17514</v>
      </c>
      <c r="H9575" s="3"/>
    </row>
    <row r="9576" ht="15.75" customHeight="1">
      <c r="A9576" s="2">
        <v>45795.0</v>
      </c>
      <c r="B9576" s="3" t="s">
        <v>13</v>
      </c>
      <c r="C9576" s="3" t="s">
        <v>14</v>
      </c>
      <c r="D9576" s="3" t="s">
        <v>23</v>
      </c>
      <c r="E9576" s="3" t="s">
        <v>59</v>
      </c>
      <c r="F9576" s="3" t="s">
        <v>17515</v>
      </c>
      <c r="G9576" s="3" t="s">
        <v>13767</v>
      </c>
      <c r="H9576" s="3"/>
    </row>
    <row r="9577" ht="15.75" customHeight="1">
      <c r="A9577" s="2">
        <v>45795.0</v>
      </c>
      <c r="B9577" s="3" t="s">
        <v>13</v>
      </c>
      <c r="C9577" s="3" t="s">
        <v>14</v>
      </c>
      <c r="D9577" s="3" t="s">
        <v>63</v>
      </c>
      <c r="E9577" s="3" t="s">
        <v>20</v>
      </c>
      <c r="F9577" s="3" t="s">
        <v>17516</v>
      </c>
      <c r="G9577" s="3" t="s">
        <v>17517</v>
      </c>
      <c r="H9577" s="3"/>
    </row>
    <row r="9578" ht="15.75" customHeight="1">
      <c r="A9578" s="2">
        <v>45795.0</v>
      </c>
      <c r="B9578" s="3" t="s">
        <v>13</v>
      </c>
      <c r="C9578" s="3" t="s">
        <v>29</v>
      </c>
      <c r="D9578" s="3" t="s">
        <v>23</v>
      </c>
      <c r="E9578" s="3" t="s">
        <v>59</v>
      </c>
      <c r="F9578" s="3" t="s">
        <v>17518</v>
      </c>
      <c r="G9578" s="3" t="s">
        <v>17519</v>
      </c>
      <c r="H9578" s="3"/>
    </row>
    <row r="9579" ht="15.75" customHeight="1">
      <c r="A9579" s="2">
        <v>45795.0</v>
      </c>
      <c r="B9579" s="3" t="s">
        <v>13</v>
      </c>
      <c r="C9579" s="3" t="s">
        <v>169</v>
      </c>
      <c r="D9579" s="3" t="s">
        <v>34</v>
      </c>
      <c r="E9579" s="3" t="s">
        <v>20</v>
      </c>
      <c r="F9579" s="3" t="s">
        <v>17520</v>
      </c>
      <c r="G9579" s="3" t="s">
        <v>17521</v>
      </c>
      <c r="H9579" s="3"/>
    </row>
    <row r="9580" ht="15.75" customHeight="1">
      <c r="A9580" s="2">
        <v>45795.0</v>
      </c>
      <c r="B9580" s="3" t="s">
        <v>57</v>
      </c>
      <c r="C9580" s="3" t="s">
        <v>58</v>
      </c>
      <c r="D9580" s="3" t="s">
        <v>38</v>
      </c>
      <c r="E9580" s="3" t="s">
        <v>59</v>
      </c>
      <c r="F9580" s="3" t="s">
        <v>17522</v>
      </c>
      <c r="G9580" s="3" t="s">
        <v>17523</v>
      </c>
      <c r="H9580" s="3"/>
    </row>
    <row r="9581" ht="15.75" customHeight="1">
      <c r="A9581" s="2">
        <v>45795.0</v>
      </c>
      <c r="B9581" s="3" t="s">
        <v>57</v>
      </c>
      <c r="C9581" s="3" t="s">
        <v>58</v>
      </c>
      <c r="D9581" s="3" t="s">
        <v>68</v>
      </c>
      <c r="E9581" s="3" t="s">
        <v>59</v>
      </c>
      <c r="F9581" s="3" t="s">
        <v>17524</v>
      </c>
      <c r="G9581" s="3" t="s">
        <v>17525</v>
      </c>
      <c r="H9581" s="3"/>
    </row>
    <row r="9582" ht="15.75" customHeight="1">
      <c r="A9582" s="2">
        <v>45795.0</v>
      </c>
      <c r="B9582" s="3" t="s">
        <v>57</v>
      </c>
      <c r="C9582" s="3" t="s">
        <v>58</v>
      </c>
      <c r="D9582" s="3" t="s">
        <v>9</v>
      </c>
      <c r="E9582" s="3" t="s">
        <v>59</v>
      </c>
      <c r="F9582" s="3" t="s">
        <v>13479</v>
      </c>
      <c r="G9582" s="3" t="s">
        <v>11427</v>
      </c>
      <c r="H9582" s="3"/>
    </row>
    <row r="9583" ht="15.75" customHeight="1">
      <c r="A9583" s="2">
        <v>45795.0</v>
      </c>
      <c r="B9583" s="3" t="s">
        <v>57</v>
      </c>
      <c r="C9583" s="3" t="s">
        <v>58</v>
      </c>
      <c r="D9583" s="3" t="s">
        <v>9</v>
      </c>
      <c r="E9583" s="3" t="s">
        <v>20</v>
      </c>
      <c r="F9583" s="3" t="s">
        <v>17526</v>
      </c>
      <c r="G9583" s="3" t="s">
        <v>17527</v>
      </c>
      <c r="H9583" s="3"/>
    </row>
    <row r="9584" ht="15.75" customHeight="1">
      <c r="A9584" s="2">
        <v>45795.0</v>
      </c>
      <c r="B9584" s="3" t="s">
        <v>57</v>
      </c>
      <c r="C9584" s="4" t="s">
        <v>62</v>
      </c>
      <c r="D9584" s="3" t="s">
        <v>68</v>
      </c>
      <c r="E9584" s="3" t="s">
        <v>59</v>
      </c>
      <c r="F9584" s="3" t="s">
        <v>8699</v>
      </c>
      <c r="G9584" s="3" t="s">
        <v>17528</v>
      </c>
      <c r="H9584" s="3"/>
    </row>
    <row r="9585" ht="15.75" customHeight="1">
      <c r="A9585" s="2">
        <v>45795.0</v>
      </c>
      <c r="B9585" s="3" t="s">
        <v>57</v>
      </c>
      <c r="C9585" s="4" t="s">
        <v>62</v>
      </c>
      <c r="D9585" s="3" t="s">
        <v>9</v>
      </c>
      <c r="E9585" s="3" t="s">
        <v>20</v>
      </c>
      <c r="F9585" s="3" t="s">
        <v>14161</v>
      </c>
      <c r="G9585" s="3" t="s">
        <v>17529</v>
      </c>
      <c r="H9585" s="3"/>
    </row>
    <row r="9586" ht="15.75" customHeight="1">
      <c r="A9586" s="2">
        <v>45795.0</v>
      </c>
      <c r="B9586" s="3" t="s">
        <v>57</v>
      </c>
      <c r="C9586" s="3" t="s">
        <v>71</v>
      </c>
      <c r="D9586" s="3" t="s">
        <v>38</v>
      </c>
      <c r="E9586" s="3" t="s">
        <v>59</v>
      </c>
      <c r="F9586" s="3" t="s">
        <v>15799</v>
      </c>
      <c r="G9586" s="3" t="s">
        <v>17530</v>
      </c>
      <c r="H9586" s="3"/>
    </row>
    <row r="9587" ht="15.75" customHeight="1">
      <c r="A9587" s="2">
        <v>45795.0</v>
      </c>
      <c r="B9587" s="3" t="s">
        <v>57</v>
      </c>
      <c r="C9587" s="3" t="s">
        <v>71</v>
      </c>
      <c r="D9587" s="3" t="s">
        <v>9</v>
      </c>
      <c r="E9587" s="3" t="s">
        <v>59</v>
      </c>
      <c r="F9587" s="3" t="s">
        <v>12094</v>
      </c>
      <c r="G9587" s="3" t="s">
        <v>17531</v>
      </c>
      <c r="H9587" s="3"/>
    </row>
    <row r="9588" ht="15.75" customHeight="1">
      <c r="A9588" s="2">
        <v>45795.0</v>
      </c>
      <c r="B9588" s="3" t="s">
        <v>57</v>
      </c>
      <c r="C9588" s="3" t="s">
        <v>80</v>
      </c>
      <c r="D9588" s="3" t="s">
        <v>34</v>
      </c>
      <c r="E9588" s="3" t="s">
        <v>20</v>
      </c>
      <c r="F9588" s="3" t="s">
        <v>17532</v>
      </c>
      <c r="G9588" s="3" t="s">
        <v>17533</v>
      </c>
      <c r="H9588" s="3"/>
    </row>
    <row r="9589" ht="15.75" customHeight="1">
      <c r="A9589" s="2">
        <v>45795.0</v>
      </c>
      <c r="B9589" s="3" t="s">
        <v>57</v>
      </c>
      <c r="C9589" s="3" t="s">
        <v>80</v>
      </c>
      <c r="D9589" s="3" t="s">
        <v>38</v>
      </c>
      <c r="E9589" s="3" t="s">
        <v>59</v>
      </c>
      <c r="F9589" s="3" t="s">
        <v>17534</v>
      </c>
      <c r="G9589" s="3" t="s">
        <v>13357</v>
      </c>
      <c r="H9589" s="3"/>
    </row>
    <row r="9590" ht="15.75" customHeight="1">
      <c r="A9590" s="2">
        <v>45795.0</v>
      </c>
      <c r="B9590" s="3" t="s">
        <v>57</v>
      </c>
      <c r="C9590" s="3" t="s">
        <v>80</v>
      </c>
      <c r="D9590" s="3" t="s">
        <v>34</v>
      </c>
      <c r="E9590" s="3" t="s">
        <v>59</v>
      </c>
      <c r="F9590" s="3" t="s">
        <v>17535</v>
      </c>
      <c r="G9590" s="3" t="s">
        <v>17536</v>
      </c>
      <c r="H9590" s="3"/>
    </row>
    <row r="9591" ht="15.75" customHeight="1">
      <c r="A9591" s="2">
        <v>45795.0</v>
      </c>
      <c r="B9591" s="3" t="s">
        <v>57</v>
      </c>
      <c r="C9591" s="3" t="s">
        <v>85</v>
      </c>
      <c r="D9591" s="3" t="s">
        <v>63</v>
      </c>
      <c r="E9591" s="3" t="s">
        <v>59</v>
      </c>
      <c r="F9591" s="3" t="s">
        <v>17537</v>
      </c>
      <c r="G9591" s="3" t="s">
        <v>17538</v>
      </c>
      <c r="H9591" s="3"/>
    </row>
    <row r="9592" ht="15.75" customHeight="1">
      <c r="A9592" s="2">
        <v>45795.0</v>
      </c>
      <c r="B9592" s="3" t="s">
        <v>57</v>
      </c>
      <c r="C9592" s="3" t="s">
        <v>85</v>
      </c>
      <c r="D9592" s="3" t="s">
        <v>68</v>
      </c>
      <c r="E9592" s="3" t="s">
        <v>59</v>
      </c>
      <c r="F9592" s="3" t="s">
        <v>17539</v>
      </c>
      <c r="G9592" s="3" t="s">
        <v>17540</v>
      </c>
      <c r="H9592" s="3"/>
    </row>
    <row r="9593" ht="15.75" customHeight="1">
      <c r="A9593" s="2">
        <v>45795.0</v>
      </c>
      <c r="B9593" s="3" t="s">
        <v>13</v>
      </c>
      <c r="C9593" s="3" t="s">
        <v>14</v>
      </c>
      <c r="D9593" s="3" t="s">
        <v>63</v>
      </c>
      <c r="E9593" s="3" t="s">
        <v>59</v>
      </c>
      <c r="F9593" s="3" t="s">
        <v>17541</v>
      </c>
      <c r="G9593" s="3" t="s">
        <v>17542</v>
      </c>
      <c r="H9593" s="3"/>
    </row>
    <row r="9594" ht="15.75" customHeight="1">
      <c r="A9594" s="2">
        <v>45795.0</v>
      </c>
      <c r="B9594" s="3" t="s">
        <v>57</v>
      </c>
      <c r="C9594" s="3" t="s">
        <v>85</v>
      </c>
      <c r="D9594" s="3" t="s">
        <v>38</v>
      </c>
      <c r="E9594" s="3" t="s">
        <v>59</v>
      </c>
      <c r="F9594" s="3" t="s">
        <v>17543</v>
      </c>
      <c r="G9594" s="3" t="s">
        <v>17544</v>
      </c>
      <c r="H9594" s="3"/>
    </row>
    <row r="9595" ht="15.75" customHeight="1">
      <c r="A9595" s="2">
        <v>45795.0</v>
      </c>
      <c r="B9595" s="3" t="s">
        <v>57</v>
      </c>
      <c r="C9595" s="3" t="s">
        <v>58</v>
      </c>
      <c r="D9595" s="3" t="s">
        <v>38</v>
      </c>
      <c r="E9595" s="3" t="s">
        <v>59</v>
      </c>
      <c r="F9595" s="3" t="s">
        <v>17545</v>
      </c>
      <c r="G9595" s="3" t="s">
        <v>17546</v>
      </c>
      <c r="H9595" s="3"/>
    </row>
    <row r="9596" ht="15.75" customHeight="1">
      <c r="A9596" s="2">
        <v>45795.0</v>
      </c>
      <c r="B9596" s="3" t="s">
        <v>57</v>
      </c>
      <c r="C9596" s="4" t="s">
        <v>62</v>
      </c>
      <c r="D9596" s="3" t="s">
        <v>23</v>
      </c>
      <c r="E9596" s="3" t="s">
        <v>59</v>
      </c>
      <c r="F9596" s="3" t="s">
        <v>17547</v>
      </c>
      <c r="G9596" s="3" t="s">
        <v>17548</v>
      </c>
      <c r="H9596" s="3"/>
    </row>
    <row r="9597" ht="15.75" customHeight="1">
      <c r="A9597" s="2">
        <v>45795.0</v>
      </c>
      <c r="B9597" s="3" t="s">
        <v>13</v>
      </c>
      <c r="C9597" s="3" t="s">
        <v>14</v>
      </c>
      <c r="D9597" s="3" t="s">
        <v>38</v>
      </c>
      <c r="E9597" s="3" t="s">
        <v>59</v>
      </c>
      <c r="F9597" s="3" t="s">
        <v>17549</v>
      </c>
      <c r="G9597" s="3" t="s">
        <v>17550</v>
      </c>
      <c r="H9597" s="3"/>
    </row>
    <row r="9598" ht="15.75" customHeight="1">
      <c r="A9598" s="2">
        <v>45795.0</v>
      </c>
      <c r="B9598" s="3" t="s">
        <v>92</v>
      </c>
      <c r="C9598" s="3" t="s">
        <v>93</v>
      </c>
      <c r="D9598" s="3" t="s">
        <v>23</v>
      </c>
      <c r="E9598" s="3" t="s">
        <v>59</v>
      </c>
      <c r="F9598" s="3" t="s">
        <v>5809</v>
      </c>
      <c r="G9598" s="3" t="s">
        <v>17551</v>
      </c>
      <c r="H9598" s="3"/>
    </row>
    <row r="9599" ht="15.75" customHeight="1">
      <c r="A9599" s="2">
        <v>45795.0</v>
      </c>
      <c r="B9599" s="3" t="s">
        <v>92</v>
      </c>
      <c r="C9599" s="3" t="s">
        <v>93</v>
      </c>
      <c r="D9599" s="3" t="s">
        <v>26</v>
      </c>
      <c r="E9599" s="3" t="s">
        <v>20</v>
      </c>
      <c r="F9599" s="3" t="s">
        <v>17552</v>
      </c>
      <c r="G9599" s="3" t="s">
        <v>17553</v>
      </c>
      <c r="H9599" s="3"/>
    </row>
    <row r="9600" ht="15.75" customHeight="1">
      <c r="A9600" s="2">
        <v>45795.0</v>
      </c>
      <c r="B9600" s="3" t="s">
        <v>7</v>
      </c>
      <c r="C9600" s="3" t="s">
        <v>8</v>
      </c>
      <c r="D9600" s="3" t="s">
        <v>34</v>
      </c>
      <c r="E9600" s="3" t="s">
        <v>15</v>
      </c>
      <c r="F9600" s="3" t="s">
        <v>17554</v>
      </c>
      <c r="G9600" s="3" t="s">
        <v>17555</v>
      </c>
      <c r="H9600" s="3"/>
    </row>
    <row r="9601" ht="15.75" customHeight="1">
      <c r="A9601" s="2">
        <v>45795.0</v>
      </c>
      <c r="B9601" s="3" t="s">
        <v>7</v>
      </c>
      <c r="C9601" s="3" t="s">
        <v>8</v>
      </c>
      <c r="D9601" s="3" t="s">
        <v>9</v>
      </c>
      <c r="E9601" s="3" t="s">
        <v>101</v>
      </c>
      <c r="F9601" s="3" t="s">
        <v>17556</v>
      </c>
      <c r="G9601" s="3" t="s">
        <v>17557</v>
      </c>
      <c r="H9601" s="3"/>
    </row>
    <row r="9602" ht="15.75" customHeight="1">
      <c r="A9602" s="2">
        <v>45795.0</v>
      </c>
      <c r="B9602" s="3" t="s">
        <v>7</v>
      </c>
      <c r="C9602" s="3" t="s">
        <v>106</v>
      </c>
      <c r="D9602" s="3" t="s">
        <v>34</v>
      </c>
      <c r="E9602" s="3" t="s">
        <v>15</v>
      </c>
      <c r="F9602" s="3" t="s">
        <v>17558</v>
      </c>
      <c r="G9602" s="3" t="s">
        <v>17559</v>
      </c>
      <c r="H9602" s="3"/>
    </row>
    <row r="9603" ht="15.75" customHeight="1">
      <c r="A9603" s="2">
        <v>45795.0</v>
      </c>
      <c r="B9603" s="3" t="s">
        <v>7</v>
      </c>
      <c r="C9603" s="3" t="s">
        <v>106</v>
      </c>
      <c r="D9603" s="3" t="s">
        <v>68</v>
      </c>
      <c r="E9603" s="3" t="s">
        <v>59</v>
      </c>
      <c r="F9603" s="3" t="s">
        <v>17560</v>
      </c>
      <c r="G9603" s="3" t="s">
        <v>17561</v>
      </c>
      <c r="H9603" s="3"/>
    </row>
    <row r="9604" ht="15.75" customHeight="1">
      <c r="A9604" s="2">
        <v>45795.0</v>
      </c>
      <c r="B9604" s="3" t="s">
        <v>7</v>
      </c>
      <c r="C9604" s="3" t="s">
        <v>118</v>
      </c>
      <c r="D9604" s="3" t="s">
        <v>34</v>
      </c>
      <c r="E9604" s="3" t="s">
        <v>15</v>
      </c>
      <c r="F9604" s="3" t="s">
        <v>17562</v>
      </c>
      <c r="G9604" s="3" t="s">
        <v>17563</v>
      </c>
      <c r="H9604" s="3"/>
    </row>
    <row r="9605" ht="15.75" customHeight="1">
      <c r="A9605" s="2">
        <v>45795.0</v>
      </c>
      <c r="B9605" s="3" t="s">
        <v>7</v>
      </c>
      <c r="C9605" s="3" t="s">
        <v>118</v>
      </c>
      <c r="D9605" s="3" t="s">
        <v>26</v>
      </c>
      <c r="E9605" s="3" t="s">
        <v>109</v>
      </c>
      <c r="F9605" s="3" t="s">
        <v>17564</v>
      </c>
      <c r="G9605" s="3" t="s">
        <v>17565</v>
      </c>
      <c r="H9605" s="3"/>
    </row>
    <row r="9606" ht="15.75" customHeight="1">
      <c r="A9606" s="2">
        <v>45795.0</v>
      </c>
      <c r="B9606" s="3" t="s">
        <v>7</v>
      </c>
      <c r="C9606" s="3" t="s">
        <v>118</v>
      </c>
      <c r="D9606" s="3" t="s">
        <v>34</v>
      </c>
      <c r="E9606" s="3" t="s">
        <v>15</v>
      </c>
      <c r="F9606" s="3" t="s">
        <v>17566</v>
      </c>
      <c r="G9606" s="3" t="s">
        <v>17567</v>
      </c>
      <c r="H9606" s="3"/>
    </row>
    <row r="9607" ht="15.75" customHeight="1">
      <c r="A9607" s="2">
        <v>45795.0</v>
      </c>
      <c r="B9607" s="3" t="s">
        <v>7</v>
      </c>
      <c r="C9607" s="3" t="s">
        <v>126</v>
      </c>
      <c r="D9607" s="3" t="s">
        <v>19</v>
      </c>
      <c r="E9607" s="3" t="s">
        <v>20</v>
      </c>
      <c r="F9607" s="3" t="s">
        <v>17568</v>
      </c>
      <c r="G9607" s="3" t="s">
        <v>17569</v>
      </c>
      <c r="H9607" s="3"/>
    </row>
    <row r="9608" ht="15.75" customHeight="1">
      <c r="A9608" s="2">
        <v>45795.0</v>
      </c>
      <c r="B9608" s="3" t="s">
        <v>7</v>
      </c>
      <c r="C9608" s="3" t="s">
        <v>131</v>
      </c>
      <c r="D9608" s="3" t="s">
        <v>26</v>
      </c>
      <c r="E9608" s="3" t="s">
        <v>109</v>
      </c>
      <c r="F9608" s="3" t="s">
        <v>17570</v>
      </c>
      <c r="G9608" s="3" t="s">
        <v>7059</v>
      </c>
      <c r="H9608" s="3"/>
    </row>
    <row r="9609" ht="15.75" customHeight="1">
      <c r="A9609" s="2">
        <v>45795.0</v>
      </c>
      <c r="B9609" s="3" t="s">
        <v>7</v>
      </c>
      <c r="C9609" s="3" t="s">
        <v>131</v>
      </c>
      <c r="D9609" s="3" t="s">
        <v>23</v>
      </c>
      <c r="E9609" s="3" t="s">
        <v>20</v>
      </c>
      <c r="F9609" s="3" t="s">
        <v>17571</v>
      </c>
      <c r="G9609" s="3" t="s">
        <v>17572</v>
      </c>
      <c r="H9609" s="3"/>
    </row>
    <row r="9610" ht="15.75" customHeight="1">
      <c r="A9610" s="2">
        <v>45795.0</v>
      </c>
      <c r="B9610" s="3" t="s">
        <v>7</v>
      </c>
      <c r="C9610" s="3" t="s">
        <v>131</v>
      </c>
      <c r="D9610" s="3" t="s">
        <v>38</v>
      </c>
      <c r="E9610" s="3" t="s">
        <v>20</v>
      </c>
      <c r="F9610" s="3" t="s">
        <v>17573</v>
      </c>
      <c r="G9610" s="3" t="s">
        <v>10615</v>
      </c>
      <c r="H9610" s="3"/>
    </row>
    <row r="9611" ht="15.75" customHeight="1">
      <c r="A9611" s="2">
        <v>45795.0</v>
      </c>
      <c r="B9611" s="3" t="s">
        <v>7</v>
      </c>
      <c r="C9611" s="3" t="s">
        <v>131</v>
      </c>
      <c r="D9611" s="3" t="s">
        <v>23</v>
      </c>
      <c r="E9611" s="3" t="s">
        <v>20</v>
      </c>
      <c r="F9611" s="3" t="s">
        <v>1032</v>
      </c>
      <c r="G9611" s="3" t="s">
        <v>17574</v>
      </c>
      <c r="H9611" s="3"/>
    </row>
    <row r="9612" ht="15.75" customHeight="1">
      <c r="A9612" s="2">
        <v>45795.0</v>
      </c>
      <c r="B9612" s="3" t="s">
        <v>92</v>
      </c>
      <c r="C9612" s="3" t="s">
        <v>158</v>
      </c>
      <c r="D9612" s="3" t="s">
        <v>68</v>
      </c>
      <c r="E9612" s="3" t="s">
        <v>59</v>
      </c>
      <c r="F9612" s="3" t="s">
        <v>17575</v>
      </c>
      <c r="G9612" s="3" t="s">
        <v>5438</v>
      </c>
      <c r="H9612" s="3"/>
    </row>
    <row r="9613" ht="15.75" customHeight="1">
      <c r="A9613" s="2">
        <v>45795.0</v>
      </c>
      <c r="B9613" s="3" t="s">
        <v>7</v>
      </c>
      <c r="C9613" s="3" t="s">
        <v>126</v>
      </c>
      <c r="D9613" s="3" t="s">
        <v>68</v>
      </c>
      <c r="E9613" s="3" t="s">
        <v>20</v>
      </c>
      <c r="F9613" s="3" t="s">
        <v>8140</v>
      </c>
      <c r="G9613" s="3" t="s">
        <v>17576</v>
      </c>
      <c r="H9613" s="3"/>
    </row>
    <row r="9614" ht="15.75" customHeight="1">
      <c r="A9614" s="2">
        <v>45795.0</v>
      </c>
      <c r="B9614" s="3" t="s">
        <v>92</v>
      </c>
      <c r="C9614" s="3" t="s">
        <v>158</v>
      </c>
      <c r="D9614" s="3" t="s">
        <v>23</v>
      </c>
      <c r="E9614" s="3" t="s">
        <v>20</v>
      </c>
      <c r="F9614" s="3" t="s">
        <v>17577</v>
      </c>
      <c r="G9614" s="3" t="s">
        <v>17578</v>
      </c>
      <c r="H9614" s="3"/>
    </row>
    <row r="9615" ht="15.75" customHeight="1">
      <c r="A9615" s="2">
        <v>45795.0</v>
      </c>
      <c r="B9615" s="3" t="s">
        <v>92</v>
      </c>
      <c r="C9615" s="3" t="s">
        <v>98</v>
      </c>
      <c r="D9615" s="3" t="s">
        <v>68</v>
      </c>
      <c r="E9615" s="3" t="s">
        <v>59</v>
      </c>
      <c r="F9615" s="3" t="s">
        <v>14209</v>
      </c>
      <c r="G9615" s="3" t="s">
        <v>17579</v>
      </c>
      <c r="H9615" s="3"/>
    </row>
    <row r="9616" ht="15.75" customHeight="1">
      <c r="A9616" s="2">
        <v>45795.0</v>
      </c>
      <c r="B9616" s="3" t="s">
        <v>92</v>
      </c>
      <c r="C9616" s="3" t="s">
        <v>158</v>
      </c>
      <c r="D9616" s="3" t="s">
        <v>19</v>
      </c>
      <c r="E9616" s="3" t="s">
        <v>59</v>
      </c>
      <c r="F9616" s="3" t="s">
        <v>17580</v>
      </c>
      <c r="G9616" s="3" t="s">
        <v>17581</v>
      </c>
      <c r="H9616" s="3"/>
    </row>
    <row r="9617" ht="15.75" customHeight="1">
      <c r="A9617" s="2">
        <v>45795.0</v>
      </c>
      <c r="B9617" s="3" t="s">
        <v>92</v>
      </c>
      <c r="C9617" s="3" t="s">
        <v>98</v>
      </c>
      <c r="D9617" s="3" t="s">
        <v>38</v>
      </c>
      <c r="E9617" s="3" t="s">
        <v>20</v>
      </c>
      <c r="F9617" s="3" t="s">
        <v>17582</v>
      </c>
      <c r="G9617" s="3" t="s">
        <v>17583</v>
      </c>
      <c r="H9617" s="3"/>
    </row>
    <row r="9618" ht="15.75" customHeight="1">
      <c r="A9618" s="2">
        <v>45795.0</v>
      </c>
      <c r="B9618" s="3" t="s">
        <v>92</v>
      </c>
      <c r="C9618" s="3" t="s">
        <v>98</v>
      </c>
      <c r="D9618" s="3" t="s">
        <v>9</v>
      </c>
      <c r="E9618" s="3" t="s">
        <v>15</v>
      </c>
      <c r="F9618" s="3" t="s">
        <v>17584</v>
      </c>
      <c r="G9618" s="3" t="s">
        <v>17585</v>
      </c>
      <c r="H9618" s="3"/>
    </row>
    <row r="9619" ht="15.75" customHeight="1">
      <c r="A9619" s="2">
        <v>45795.0</v>
      </c>
      <c r="B9619" s="3" t="s">
        <v>92</v>
      </c>
      <c r="C9619" s="3" t="s">
        <v>98</v>
      </c>
      <c r="D9619" s="3" t="s">
        <v>26</v>
      </c>
      <c r="E9619" s="3" t="s">
        <v>20</v>
      </c>
      <c r="F9619" s="3" t="s">
        <v>17586</v>
      </c>
      <c r="G9619" s="3" t="s">
        <v>17587</v>
      </c>
      <c r="H9619" s="3"/>
    </row>
    <row r="9620" ht="15.75" customHeight="1">
      <c r="A9620" s="2">
        <v>45795.0</v>
      </c>
      <c r="B9620" s="3" t="s">
        <v>92</v>
      </c>
      <c r="C9620" s="3" t="s">
        <v>144</v>
      </c>
      <c r="D9620" s="3" t="s">
        <v>38</v>
      </c>
      <c r="E9620" s="3" t="s">
        <v>20</v>
      </c>
      <c r="F9620" s="3" t="s">
        <v>17588</v>
      </c>
      <c r="G9620" s="3" t="s">
        <v>17589</v>
      </c>
      <c r="H9620" s="3"/>
    </row>
    <row r="9621" ht="15.75" customHeight="1">
      <c r="A9621" s="2">
        <v>45795.0</v>
      </c>
      <c r="B9621" s="3" t="s">
        <v>92</v>
      </c>
      <c r="C9621" s="3" t="s">
        <v>144</v>
      </c>
      <c r="D9621" s="3" t="s">
        <v>38</v>
      </c>
      <c r="E9621" s="3" t="s">
        <v>20</v>
      </c>
      <c r="F9621" s="3" t="s">
        <v>17590</v>
      </c>
      <c r="G9621" s="3" t="s">
        <v>17591</v>
      </c>
      <c r="H9621" s="3"/>
    </row>
    <row r="9622" ht="15.75" customHeight="1">
      <c r="A9622" s="2">
        <v>45795.0</v>
      </c>
      <c r="B9622" s="3" t="s">
        <v>92</v>
      </c>
      <c r="C9622" s="3" t="s">
        <v>144</v>
      </c>
      <c r="D9622" s="3" t="s">
        <v>68</v>
      </c>
      <c r="E9622" s="3" t="s">
        <v>59</v>
      </c>
      <c r="F9622" s="3" t="s">
        <v>17592</v>
      </c>
      <c r="G9622" s="3" t="s">
        <v>17593</v>
      </c>
      <c r="H9622" s="3"/>
    </row>
    <row r="9623" ht="15.75" customHeight="1">
      <c r="A9623" s="2">
        <v>45795.0</v>
      </c>
      <c r="B9623" s="3" t="s">
        <v>92</v>
      </c>
      <c r="C9623" s="4" t="s">
        <v>149</v>
      </c>
      <c r="D9623" s="3" t="s">
        <v>63</v>
      </c>
      <c r="E9623" s="3" t="s">
        <v>59</v>
      </c>
      <c r="F9623" s="3" t="s">
        <v>17594</v>
      </c>
      <c r="G9623" s="3" t="s">
        <v>17595</v>
      </c>
      <c r="H9623" s="3"/>
    </row>
    <row r="9624" ht="15.75" customHeight="1">
      <c r="A9624" s="2">
        <v>45795.0</v>
      </c>
      <c r="B9624" s="3" t="s">
        <v>92</v>
      </c>
      <c r="C9624" s="4" t="s">
        <v>149</v>
      </c>
      <c r="D9624" s="3" t="s">
        <v>68</v>
      </c>
      <c r="E9624" s="3" t="s">
        <v>59</v>
      </c>
      <c r="F9624" s="3" t="s">
        <v>1611</v>
      </c>
      <c r="G9624" s="3" t="s">
        <v>17596</v>
      </c>
      <c r="H9624" s="3"/>
    </row>
    <row r="9625" ht="15.75" customHeight="1">
      <c r="A9625" s="2">
        <v>45795.0</v>
      </c>
      <c r="B9625" s="3" t="s">
        <v>92</v>
      </c>
      <c r="C9625" s="4" t="s">
        <v>149</v>
      </c>
      <c r="D9625" s="3" t="s">
        <v>63</v>
      </c>
      <c r="E9625" s="3" t="s">
        <v>59</v>
      </c>
      <c r="F9625" s="3" t="s">
        <v>17597</v>
      </c>
      <c r="G9625" s="3" t="s">
        <v>16263</v>
      </c>
      <c r="H9625" s="3"/>
    </row>
    <row r="9626" ht="15.75" customHeight="1">
      <c r="A9626" s="2">
        <v>45795.0</v>
      </c>
      <c r="B9626" s="3" t="s">
        <v>92</v>
      </c>
      <c r="C9626" s="4" t="s">
        <v>149</v>
      </c>
      <c r="D9626" s="3" t="s">
        <v>23</v>
      </c>
      <c r="E9626" s="3" t="s">
        <v>20</v>
      </c>
      <c r="F9626" s="3" t="s">
        <v>17598</v>
      </c>
      <c r="G9626" s="3" t="s">
        <v>17599</v>
      </c>
      <c r="H9626" s="3"/>
    </row>
    <row r="9627" ht="15.75" customHeight="1">
      <c r="A9627" s="2">
        <v>45795.0</v>
      </c>
      <c r="B9627" s="3" t="s">
        <v>92</v>
      </c>
      <c r="C9627" s="3" t="s">
        <v>158</v>
      </c>
      <c r="D9627" s="3" t="s">
        <v>63</v>
      </c>
      <c r="E9627" s="3" t="s">
        <v>59</v>
      </c>
      <c r="F9627" s="3" t="s">
        <v>17335</v>
      </c>
      <c r="G9627" s="3" t="s">
        <v>17600</v>
      </c>
      <c r="H9627" s="3"/>
    </row>
    <row r="9628" ht="15.75" customHeight="1">
      <c r="A9628" s="2">
        <v>45795.0</v>
      </c>
      <c r="B9628" s="3" t="s">
        <v>92</v>
      </c>
      <c r="C9628" s="4" t="s">
        <v>149</v>
      </c>
      <c r="D9628" s="3" t="s">
        <v>23</v>
      </c>
      <c r="E9628" s="3" t="s">
        <v>59</v>
      </c>
      <c r="F9628" s="3" t="s">
        <v>17601</v>
      </c>
      <c r="G9628" s="3" t="s">
        <v>11424</v>
      </c>
      <c r="H9628" s="3"/>
    </row>
    <row r="9629" ht="15.75" customHeight="1">
      <c r="A9629" s="2">
        <v>45796.0</v>
      </c>
      <c r="B9629" s="3" t="s">
        <v>57</v>
      </c>
      <c r="C9629" s="3" t="s">
        <v>58</v>
      </c>
      <c r="D9629" s="3" t="s">
        <v>68</v>
      </c>
      <c r="E9629" s="3" t="s">
        <v>59</v>
      </c>
      <c r="F9629" s="3" t="s">
        <v>16781</v>
      </c>
      <c r="G9629" s="3" t="s">
        <v>17602</v>
      </c>
      <c r="H9629" s="3"/>
    </row>
    <row r="9630" ht="15.75" customHeight="1">
      <c r="A9630" s="2">
        <v>45796.0</v>
      </c>
      <c r="B9630" s="3" t="s">
        <v>13</v>
      </c>
      <c r="C9630" s="3" t="s">
        <v>169</v>
      </c>
      <c r="D9630" s="3" t="s">
        <v>38</v>
      </c>
      <c r="E9630" s="3" t="s">
        <v>59</v>
      </c>
      <c r="F9630" s="3" t="s">
        <v>2299</v>
      </c>
      <c r="G9630" s="3" t="s">
        <v>17603</v>
      </c>
      <c r="H9630" s="3"/>
    </row>
    <row r="9631" ht="15.75" customHeight="1">
      <c r="A9631" s="2">
        <v>45796.0</v>
      </c>
      <c r="B9631" s="3" t="s">
        <v>57</v>
      </c>
      <c r="C9631" s="3" t="s">
        <v>58</v>
      </c>
      <c r="D9631" s="3" t="s">
        <v>68</v>
      </c>
      <c r="E9631" s="3" t="s">
        <v>59</v>
      </c>
      <c r="F9631" s="3" t="s">
        <v>17604</v>
      </c>
      <c r="G9631" s="3" t="s">
        <v>17605</v>
      </c>
      <c r="H9631" s="3"/>
    </row>
    <row r="9632" ht="15.75" customHeight="1">
      <c r="A9632" s="2">
        <v>45796.0</v>
      </c>
      <c r="B9632" s="3" t="s">
        <v>57</v>
      </c>
      <c r="C9632" s="3" t="s">
        <v>58</v>
      </c>
      <c r="D9632" s="3" t="s">
        <v>23</v>
      </c>
      <c r="E9632" s="3" t="s">
        <v>59</v>
      </c>
      <c r="F9632" s="3" t="s">
        <v>17140</v>
      </c>
      <c r="G9632" s="3" t="s">
        <v>17606</v>
      </c>
      <c r="H9632" s="3"/>
    </row>
    <row r="9633" ht="15.75" customHeight="1">
      <c r="A9633" s="2">
        <v>45796.0</v>
      </c>
      <c r="B9633" s="3" t="s">
        <v>13</v>
      </c>
      <c r="C9633" s="3" t="s">
        <v>169</v>
      </c>
      <c r="D9633" s="3" t="s">
        <v>34</v>
      </c>
      <c r="E9633" s="3" t="s">
        <v>20</v>
      </c>
      <c r="F9633" s="3" t="s">
        <v>17607</v>
      </c>
      <c r="G9633" s="3" t="s">
        <v>11951</v>
      </c>
      <c r="H9633" s="3"/>
    </row>
    <row r="9634" ht="15.75" customHeight="1">
      <c r="A9634" s="2">
        <v>45796.0</v>
      </c>
      <c r="B9634" s="3" t="s">
        <v>13</v>
      </c>
      <c r="C9634" s="3" t="s">
        <v>37</v>
      </c>
      <c r="D9634" s="3" t="s">
        <v>23</v>
      </c>
      <c r="E9634" s="3" t="s">
        <v>59</v>
      </c>
      <c r="F9634" s="3" t="s">
        <v>5744</v>
      </c>
      <c r="G9634" s="3" t="s">
        <v>17608</v>
      </c>
      <c r="H9634" s="3"/>
    </row>
    <row r="9635" ht="15.75" customHeight="1">
      <c r="A9635" s="2">
        <v>45796.0</v>
      </c>
      <c r="B9635" s="3" t="s">
        <v>13</v>
      </c>
      <c r="C9635" s="3" t="s">
        <v>14</v>
      </c>
      <c r="D9635" s="3" t="s">
        <v>68</v>
      </c>
      <c r="E9635" s="3" t="s">
        <v>59</v>
      </c>
      <c r="F9635" s="3" t="s">
        <v>17609</v>
      </c>
      <c r="G9635" s="3" t="s">
        <v>17610</v>
      </c>
      <c r="H9635" s="3"/>
    </row>
    <row r="9636" ht="15.75" customHeight="1">
      <c r="A9636" s="2">
        <v>45796.0</v>
      </c>
      <c r="B9636" s="3" t="s">
        <v>13</v>
      </c>
      <c r="C9636" s="3" t="s">
        <v>29</v>
      </c>
      <c r="D9636" s="3" t="s">
        <v>63</v>
      </c>
      <c r="E9636" s="3" t="s">
        <v>59</v>
      </c>
      <c r="F9636" s="3" t="s">
        <v>17611</v>
      </c>
      <c r="G9636" s="3" t="s">
        <v>2284</v>
      </c>
      <c r="H9636" s="3"/>
    </row>
    <row r="9637" ht="15.75" customHeight="1">
      <c r="A9637" s="2">
        <v>45796.0</v>
      </c>
      <c r="B9637" s="3" t="s">
        <v>13</v>
      </c>
      <c r="C9637" s="3" t="s">
        <v>29</v>
      </c>
      <c r="D9637" s="3" t="s">
        <v>26</v>
      </c>
      <c r="E9637" s="3" t="s">
        <v>59</v>
      </c>
      <c r="F9637" s="3" t="s">
        <v>17612</v>
      </c>
      <c r="G9637" s="3" t="s">
        <v>17613</v>
      </c>
      <c r="H9637" s="3"/>
    </row>
    <row r="9638" ht="15.75" customHeight="1">
      <c r="A9638" s="2">
        <v>45796.0</v>
      </c>
      <c r="B9638" s="3" t="s">
        <v>13</v>
      </c>
      <c r="C9638" s="3" t="s">
        <v>18</v>
      </c>
      <c r="D9638" s="3" t="s">
        <v>34</v>
      </c>
      <c r="E9638" s="3" t="s">
        <v>20</v>
      </c>
      <c r="F9638" s="3" t="s">
        <v>6610</v>
      </c>
      <c r="G9638" s="3" t="s">
        <v>17614</v>
      </c>
      <c r="H9638" s="3"/>
    </row>
    <row r="9639" ht="15.75" customHeight="1">
      <c r="A9639" s="2">
        <v>45796.0</v>
      </c>
      <c r="B9639" s="3" t="s">
        <v>13</v>
      </c>
      <c r="C9639" s="3" t="s">
        <v>18</v>
      </c>
      <c r="D9639" s="3" t="s">
        <v>19</v>
      </c>
      <c r="E9639" s="3" t="s">
        <v>59</v>
      </c>
      <c r="F9639" s="3" t="s">
        <v>16795</v>
      </c>
      <c r="G9639" s="3" t="s">
        <v>17615</v>
      </c>
      <c r="H9639" s="3"/>
    </row>
    <row r="9640" ht="15.75" customHeight="1">
      <c r="A9640" s="2">
        <v>45796.0</v>
      </c>
      <c r="B9640" s="3" t="s">
        <v>13</v>
      </c>
      <c r="C9640" s="3" t="s">
        <v>18</v>
      </c>
      <c r="D9640" s="3" t="s">
        <v>23</v>
      </c>
      <c r="E9640" s="3" t="s">
        <v>59</v>
      </c>
      <c r="F9640" s="3" t="s">
        <v>10662</v>
      </c>
      <c r="G9640" s="3" t="s">
        <v>16642</v>
      </c>
      <c r="H9640" s="3"/>
    </row>
    <row r="9641" ht="15.75" customHeight="1">
      <c r="A9641" s="2">
        <v>45796.0</v>
      </c>
      <c r="B9641" s="3" t="s">
        <v>57</v>
      </c>
      <c r="C9641" s="4" t="s">
        <v>62</v>
      </c>
      <c r="D9641" s="3" t="s">
        <v>34</v>
      </c>
      <c r="E9641" s="3" t="s">
        <v>59</v>
      </c>
      <c r="F9641" s="3" t="s">
        <v>17616</v>
      </c>
      <c r="G9641" s="3" t="s">
        <v>17617</v>
      </c>
      <c r="H9641" s="3"/>
    </row>
    <row r="9642" ht="15.75" customHeight="1">
      <c r="A9642" s="2">
        <v>45796.0</v>
      </c>
      <c r="B9642" s="3" t="s">
        <v>13</v>
      </c>
      <c r="C9642" s="3" t="s">
        <v>37</v>
      </c>
      <c r="D9642" s="3" t="s">
        <v>26</v>
      </c>
      <c r="E9642" s="3" t="s">
        <v>20</v>
      </c>
      <c r="F9642" s="3" t="s">
        <v>16060</v>
      </c>
      <c r="G9642" s="3" t="s">
        <v>17618</v>
      </c>
      <c r="H9642" s="3"/>
    </row>
    <row r="9643" ht="15.75" customHeight="1">
      <c r="A9643" s="2">
        <v>45796.0</v>
      </c>
      <c r="B9643" s="3" t="s">
        <v>57</v>
      </c>
      <c r="C9643" s="4" t="s">
        <v>62</v>
      </c>
      <c r="D9643" s="3" t="s">
        <v>9</v>
      </c>
      <c r="E9643" s="3" t="s">
        <v>20</v>
      </c>
      <c r="F9643" s="3" t="s">
        <v>17619</v>
      </c>
      <c r="G9643" s="3" t="s">
        <v>17620</v>
      </c>
      <c r="H9643" s="3"/>
    </row>
    <row r="9644" ht="15.75" customHeight="1">
      <c r="A9644" s="2">
        <v>45796.0</v>
      </c>
      <c r="B9644" s="3" t="s">
        <v>57</v>
      </c>
      <c r="C9644" s="3" t="s">
        <v>85</v>
      </c>
      <c r="D9644" s="3" t="s">
        <v>63</v>
      </c>
      <c r="E9644" s="3" t="s">
        <v>59</v>
      </c>
      <c r="F9644" s="3" t="s">
        <v>17621</v>
      </c>
      <c r="G9644" s="3" t="s">
        <v>17622</v>
      </c>
      <c r="H9644" s="3"/>
    </row>
    <row r="9645" ht="15.75" customHeight="1">
      <c r="A9645" s="2">
        <v>45796.0</v>
      </c>
      <c r="B9645" s="3" t="s">
        <v>57</v>
      </c>
      <c r="C9645" s="4" t="s">
        <v>62</v>
      </c>
      <c r="D9645" s="3" t="s">
        <v>19</v>
      </c>
      <c r="E9645" s="3" t="s">
        <v>59</v>
      </c>
      <c r="F9645" s="3" t="s">
        <v>17623</v>
      </c>
      <c r="G9645" s="3" t="s">
        <v>17624</v>
      </c>
      <c r="H9645" s="3"/>
    </row>
    <row r="9646" ht="15.75" customHeight="1">
      <c r="A9646" s="2">
        <v>45796.0</v>
      </c>
      <c r="B9646" s="3" t="s">
        <v>57</v>
      </c>
      <c r="C9646" s="4" t="s">
        <v>62</v>
      </c>
      <c r="D9646" s="3" t="s">
        <v>19</v>
      </c>
      <c r="E9646" s="3" t="s">
        <v>59</v>
      </c>
      <c r="F9646" s="3" t="s">
        <v>726</v>
      </c>
      <c r="G9646" s="3" t="s">
        <v>17625</v>
      </c>
      <c r="H9646" s="3"/>
    </row>
    <row r="9647" ht="15.75" customHeight="1">
      <c r="A9647" s="2">
        <v>45796.0</v>
      </c>
      <c r="B9647" s="3" t="s">
        <v>57</v>
      </c>
      <c r="C9647" s="3" t="s">
        <v>71</v>
      </c>
      <c r="D9647" s="3" t="s">
        <v>26</v>
      </c>
      <c r="E9647" s="3" t="s">
        <v>59</v>
      </c>
      <c r="F9647" s="3" t="s">
        <v>17626</v>
      </c>
      <c r="G9647" s="3" t="s">
        <v>17627</v>
      </c>
      <c r="H9647" s="3"/>
    </row>
    <row r="9648" ht="15.75" customHeight="1">
      <c r="A9648" s="2">
        <v>45796.0</v>
      </c>
      <c r="B9648" s="3" t="s">
        <v>57</v>
      </c>
      <c r="C9648" s="3" t="s">
        <v>71</v>
      </c>
      <c r="D9648" s="3" t="s">
        <v>23</v>
      </c>
      <c r="E9648" s="3" t="s">
        <v>59</v>
      </c>
      <c r="F9648" s="3" t="s">
        <v>17628</v>
      </c>
      <c r="G9648" s="3" t="s">
        <v>17629</v>
      </c>
      <c r="H9648" s="3"/>
    </row>
    <row r="9649" ht="15.75" customHeight="1">
      <c r="A9649" s="2">
        <v>45796.0</v>
      </c>
      <c r="B9649" s="3" t="s">
        <v>57</v>
      </c>
      <c r="C9649" s="3" t="s">
        <v>71</v>
      </c>
      <c r="D9649" s="3" t="s">
        <v>26</v>
      </c>
      <c r="E9649" s="3" t="s">
        <v>59</v>
      </c>
      <c r="F9649" s="3" t="s">
        <v>17630</v>
      </c>
      <c r="G9649" s="3" t="s">
        <v>17631</v>
      </c>
      <c r="H9649" s="3"/>
    </row>
    <row r="9650" ht="15.75" customHeight="1">
      <c r="A9650" s="2">
        <v>45796.0</v>
      </c>
      <c r="B9650" s="3" t="s">
        <v>57</v>
      </c>
      <c r="C9650" s="3" t="s">
        <v>71</v>
      </c>
      <c r="D9650" s="3" t="s">
        <v>9</v>
      </c>
      <c r="E9650" s="3" t="s">
        <v>59</v>
      </c>
      <c r="F9650" s="3" t="s">
        <v>8732</v>
      </c>
      <c r="G9650" s="3" t="s">
        <v>17632</v>
      </c>
      <c r="H9650" s="3"/>
    </row>
    <row r="9651" ht="15.75" customHeight="1">
      <c r="A9651" s="2">
        <v>45796.0</v>
      </c>
      <c r="B9651" s="3" t="s">
        <v>57</v>
      </c>
      <c r="C9651" s="3" t="s">
        <v>80</v>
      </c>
      <c r="D9651" s="3" t="s">
        <v>38</v>
      </c>
      <c r="E9651" s="3" t="s">
        <v>59</v>
      </c>
      <c r="F9651" s="3" t="s">
        <v>10912</v>
      </c>
      <c r="G9651" s="3" t="s">
        <v>17633</v>
      </c>
      <c r="H9651" s="3"/>
    </row>
    <row r="9652" ht="15.75" customHeight="1">
      <c r="A9652" s="2">
        <v>45796.0</v>
      </c>
      <c r="B9652" s="3" t="s">
        <v>57</v>
      </c>
      <c r="C9652" s="3" t="s">
        <v>80</v>
      </c>
      <c r="D9652" s="3" t="s">
        <v>34</v>
      </c>
      <c r="E9652" s="3" t="s">
        <v>59</v>
      </c>
      <c r="F9652" s="3" t="s">
        <v>17634</v>
      </c>
      <c r="G9652" s="3" t="s">
        <v>17635</v>
      </c>
      <c r="H9652" s="3"/>
    </row>
    <row r="9653" ht="15.75" customHeight="1">
      <c r="A9653" s="2">
        <v>45796.0</v>
      </c>
      <c r="B9653" s="3" t="s">
        <v>57</v>
      </c>
      <c r="C9653" s="3" t="s">
        <v>80</v>
      </c>
      <c r="D9653" s="3" t="s">
        <v>23</v>
      </c>
      <c r="E9653" s="3" t="s">
        <v>59</v>
      </c>
      <c r="F9653" s="3" t="s">
        <v>16386</v>
      </c>
      <c r="G9653" s="3" t="s">
        <v>17636</v>
      </c>
      <c r="H9653" s="3"/>
    </row>
    <row r="9654" ht="15.75" customHeight="1">
      <c r="A9654" s="2">
        <v>45796.0</v>
      </c>
      <c r="B9654" s="3" t="s">
        <v>57</v>
      </c>
      <c r="C9654" s="3" t="s">
        <v>80</v>
      </c>
      <c r="D9654" s="3" t="s">
        <v>23</v>
      </c>
      <c r="E9654" s="3" t="s">
        <v>59</v>
      </c>
      <c r="F9654" s="3" t="s">
        <v>17637</v>
      </c>
      <c r="G9654" s="3" t="s">
        <v>17638</v>
      </c>
      <c r="H9654" s="3"/>
    </row>
    <row r="9655" ht="15.75" customHeight="1">
      <c r="A9655" s="2">
        <v>45796.0</v>
      </c>
      <c r="B9655" s="3" t="s">
        <v>57</v>
      </c>
      <c r="C9655" s="3" t="s">
        <v>85</v>
      </c>
      <c r="D9655" s="3" t="s">
        <v>19</v>
      </c>
      <c r="E9655" s="3" t="s">
        <v>59</v>
      </c>
      <c r="F9655" s="3" t="s">
        <v>17639</v>
      </c>
      <c r="G9655" s="3" t="s">
        <v>17640</v>
      </c>
      <c r="H9655" s="3"/>
    </row>
    <row r="9656" ht="15.75" customHeight="1">
      <c r="A9656" s="2">
        <v>45796.0</v>
      </c>
      <c r="B9656" s="3" t="s">
        <v>57</v>
      </c>
      <c r="C9656" s="3" t="s">
        <v>85</v>
      </c>
      <c r="D9656" s="3" t="s">
        <v>34</v>
      </c>
      <c r="E9656" s="3" t="s">
        <v>59</v>
      </c>
      <c r="F9656" s="3" t="s">
        <v>17641</v>
      </c>
      <c r="G9656" s="3" t="s">
        <v>17642</v>
      </c>
      <c r="H9656" s="3"/>
    </row>
    <row r="9657" ht="15.75" customHeight="1">
      <c r="A9657" s="2">
        <v>45796.0</v>
      </c>
      <c r="B9657" s="3" t="s">
        <v>57</v>
      </c>
      <c r="C9657" s="3" t="s">
        <v>85</v>
      </c>
      <c r="D9657" s="3" t="s">
        <v>38</v>
      </c>
      <c r="E9657" s="3" t="s">
        <v>59</v>
      </c>
      <c r="F9657" s="3" t="s">
        <v>17643</v>
      </c>
      <c r="G9657" s="3" t="s">
        <v>17644</v>
      </c>
      <c r="H9657" s="3"/>
    </row>
    <row r="9658" ht="15.75" customHeight="1">
      <c r="A9658" s="2">
        <v>45796.0</v>
      </c>
      <c r="B9658" s="3" t="s">
        <v>13</v>
      </c>
      <c r="C9658" s="3" t="s">
        <v>14</v>
      </c>
      <c r="D9658" s="3" t="s">
        <v>68</v>
      </c>
      <c r="E9658" s="3" t="s">
        <v>59</v>
      </c>
      <c r="F9658" s="3" t="s">
        <v>17645</v>
      </c>
      <c r="G9658" s="3" t="s">
        <v>17646</v>
      </c>
      <c r="H9658" s="3"/>
    </row>
    <row r="9659" ht="15.75" customHeight="1">
      <c r="A9659" s="2">
        <v>45796.0</v>
      </c>
      <c r="B9659" s="3" t="s">
        <v>57</v>
      </c>
      <c r="C9659" s="4" t="s">
        <v>62</v>
      </c>
      <c r="D9659" s="3" t="s">
        <v>68</v>
      </c>
      <c r="E9659" s="3" t="s">
        <v>59</v>
      </c>
      <c r="F9659" s="3" t="s">
        <v>17647</v>
      </c>
      <c r="G9659" s="3" t="s">
        <v>17648</v>
      </c>
      <c r="H9659" s="3"/>
    </row>
    <row r="9660" ht="15.75" customHeight="1">
      <c r="A9660" s="2">
        <v>45796.0</v>
      </c>
      <c r="B9660" s="3" t="s">
        <v>13</v>
      </c>
      <c r="C9660" s="3" t="s">
        <v>14</v>
      </c>
      <c r="D9660" s="3" t="s">
        <v>23</v>
      </c>
      <c r="E9660" s="3" t="s">
        <v>59</v>
      </c>
      <c r="F9660" s="3" t="s">
        <v>17649</v>
      </c>
      <c r="G9660" s="3" t="s">
        <v>17650</v>
      </c>
      <c r="H9660" s="3"/>
    </row>
    <row r="9661" ht="15.75" customHeight="1">
      <c r="A9661" s="2">
        <v>45796.0</v>
      </c>
      <c r="B9661" s="3" t="s">
        <v>13</v>
      </c>
      <c r="C9661" s="3" t="s">
        <v>29</v>
      </c>
      <c r="D9661" s="3" t="s">
        <v>68</v>
      </c>
      <c r="E9661" s="3" t="s">
        <v>59</v>
      </c>
      <c r="F9661" s="3" t="s">
        <v>16675</v>
      </c>
      <c r="G9661" s="3" t="s">
        <v>17651</v>
      </c>
      <c r="H9661" s="3"/>
    </row>
    <row r="9662" ht="15.75" customHeight="1">
      <c r="A9662" s="2">
        <v>45796.0</v>
      </c>
      <c r="B9662" s="3" t="s">
        <v>92</v>
      </c>
      <c r="C9662" s="3" t="s">
        <v>93</v>
      </c>
      <c r="D9662" s="3" t="s">
        <v>63</v>
      </c>
      <c r="E9662" s="3" t="s">
        <v>59</v>
      </c>
      <c r="F9662" s="3" t="s">
        <v>17652</v>
      </c>
      <c r="G9662" s="3" t="s">
        <v>17653</v>
      </c>
      <c r="H9662" s="3"/>
    </row>
    <row r="9663" ht="15.75" customHeight="1">
      <c r="A9663" s="2">
        <v>45796.0</v>
      </c>
      <c r="B9663" s="3" t="s">
        <v>7</v>
      </c>
      <c r="C9663" s="3" t="s">
        <v>8</v>
      </c>
      <c r="D9663" s="3" t="s">
        <v>23</v>
      </c>
      <c r="E9663" s="3" t="s">
        <v>20</v>
      </c>
      <c r="F9663" s="3" t="s">
        <v>17654</v>
      </c>
      <c r="G9663" s="3" t="s">
        <v>17655</v>
      </c>
      <c r="H9663" s="3"/>
    </row>
    <row r="9664" ht="15.75" customHeight="1">
      <c r="A9664" s="2">
        <v>45796.0</v>
      </c>
      <c r="B9664" s="3" t="s">
        <v>7</v>
      </c>
      <c r="C9664" s="3" t="s">
        <v>8</v>
      </c>
      <c r="D9664" s="3" t="s">
        <v>9</v>
      </c>
      <c r="E9664" s="3" t="s">
        <v>101</v>
      </c>
      <c r="F9664" s="3" t="s">
        <v>17656</v>
      </c>
      <c r="G9664" s="3" t="s">
        <v>17657</v>
      </c>
      <c r="H9664" s="3"/>
    </row>
    <row r="9665" ht="15.75" customHeight="1">
      <c r="A9665" s="2">
        <v>45796.0</v>
      </c>
      <c r="B9665" s="3" t="s">
        <v>7</v>
      </c>
      <c r="C9665" s="3" t="s">
        <v>8</v>
      </c>
      <c r="D9665" s="3" t="s">
        <v>34</v>
      </c>
      <c r="E9665" s="3" t="s">
        <v>101</v>
      </c>
      <c r="F9665" s="3" t="s">
        <v>17658</v>
      </c>
      <c r="G9665" s="3" t="s">
        <v>17659</v>
      </c>
      <c r="H9665" s="3"/>
    </row>
    <row r="9666" ht="15.75" customHeight="1">
      <c r="A9666" s="2">
        <v>45796.0</v>
      </c>
      <c r="B9666" s="3" t="s">
        <v>7</v>
      </c>
      <c r="C9666" s="3" t="s">
        <v>106</v>
      </c>
      <c r="D9666" s="3" t="s">
        <v>19</v>
      </c>
      <c r="E9666" s="3" t="s">
        <v>20</v>
      </c>
      <c r="F9666" s="3" t="s">
        <v>17660</v>
      </c>
      <c r="G9666" s="3" t="s">
        <v>17661</v>
      </c>
      <c r="H9666" s="3"/>
    </row>
    <row r="9667" ht="15.75" customHeight="1">
      <c r="A9667" s="2">
        <v>45796.0</v>
      </c>
      <c r="B9667" s="3" t="s">
        <v>7</v>
      </c>
      <c r="C9667" s="3" t="s">
        <v>106</v>
      </c>
      <c r="D9667" s="3" t="s">
        <v>9</v>
      </c>
      <c r="E9667" s="3" t="s">
        <v>101</v>
      </c>
      <c r="F9667" s="3" t="s">
        <v>17662</v>
      </c>
      <c r="G9667" s="3" t="s">
        <v>17663</v>
      </c>
      <c r="H9667" s="3"/>
    </row>
    <row r="9668" ht="15.75" customHeight="1">
      <c r="A9668" s="2">
        <v>45796.0</v>
      </c>
      <c r="B9668" s="3" t="s">
        <v>7</v>
      </c>
      <c r="C9668" s="3" t="s">
        <v>106</v>
      </c>
      <c r="D9668" s="3" t="s">
        <v>34</v>
      </c>
      <c r="E9668" s="3" t="s">
        <v>101</v>
      </c>
      <c r="F9668" s="3" t="s">
        <v>17664</v>
      </c>
      <c r="G9668" s="3" t="s">
        <v>17665</v>
      </c>
      <c r="H9668" s="3"/>
    </row>
    <row r="9669" ht="15.75" customHeight="1">
      <c r="A9669" s="2">
        <v>45796.0</v>
      </c>
      <c r="B9669" s="3" t="s">
        <v>7</v>
      </c>
      <c r="C9669" s="3" t="s">
        <v>118</v>
      </c>
      <c r="D9669" s="3" t="s">
        <v>68</v>
      </c>
      <c r="E9669" s="3" t="s">
        <v>20</v>
      </c>
      <c r="F9669" s="3" t="s">
        <v>11713</v>
      </c>
      <c r="G9669" s="3" t="s">
        <v>17666</v>
      </c>
      <c r="H9669" s="3"/>
    </row>
    <row r="9670" ht="15.75" customHeight="1">
      <c r="A9670" s="2">
        <v>45796.0</v>
      </c>
      <c r="B9670" s="3" t="s">
        <v>7</v>
      </c>
      <c r="C9670" s="3" t="s">
        <v>118</v>
      </c>
      <c r="D9670" s="3" t="s">
        <v>23</v>
      </c>
      <c r="E9670" s="3" t="s">
        <v>20</v>
      </c>
      <c r="F9670" s="3" t="s">
        <v>17667</v>
      </c>
      <c r="G9670" s="3" t="s">
        <v>17668</v>
      </c>
      <c r="H9670" s="3"/>
    </row>
    <row r="9671" ht="15.75" customHeight="1">
      <c r="A9671" s="2">
        <v>45796.0</v>
      </c>
      <c r="B9671" s="3" t="s">
        <v>7</v>
      </c>
      <c r="C9671" s="3" t="s">
        <v>118</v>
      </c>
      <c r="D9671" s="3" t="s">
        <v>9</v>
      </c>
      <c r="E9671" s="3" t="s">
        <v>101</v>
      </c>
      <c r="F9671" s="3" t="s">
        <v>17669</v>
      </c>
      <c r="G9671" s="3" t="s">
        <v>17670</v>
      </c>
      <c r="H9671" s="3"/>
    </row>
    <row r="9672" ht="15.75" customHeight="1">
      <c r="A9672" s="2">
        <v>45796.0</v>
      </c>
      <c r="B9672" s="3" t="s">
        <v>7</v>
      </c>
      <c r="C9672" s="3" t="s">
        <v>118</v>
      </c>
      <c r="D9672" s="3" t="s">
        <v>34</v>
      </c>
      <c r="E9672" s="3" t="s">
        <v>101</v>
      </c>
      <c r="F9672" s="3" t="s">
        <v>9074</v>
      </c>
      <c r="G9672" s="3" t="s">
        <v>17671</v>
      </c>
      <c r="H9672" s="3"/>
    </row>
    <row r="9673" ht="15.75" customHeight="1">
      <c r="A9673" s="2">
        <v>45796.0</v>
      </c>
      <c r="B9673" s="3" t="s">
        <v>7</v>
      </c>
      <c r="C9673" s="3" t="s">
        <v>118</v>
      </c>
      <c r="D9673" s="3" t="s">
        <v>38</v>
      </c>
      <c r="E9673" s="3" t="s">
        <v>20</v>
      </c>
      <c r="F9673" s="3" t="s">
        <v>17672</v>
      </c>
      <c r="G9673" s="3" t="s">
        <v>17673</v>
      </c>
      <c r="H9673" s="3"/>
    </row>
    <row r="9674" ht="15.75" customHeight="1">
      <c r="A9674" s="2">
        <v>45796.0</v>
      </c>
      <c r="B9674" s="3" t="s">
        <v>7</v>
      </c>
      <c r="C9674" s="3" t="s">
        <v>126</v>
      </c>
      <c r="D9674" s="3" t="s">
        <v>9</v>
      </c>
      <c r="E9674" s="3" t="s">
        <v>101</v>
      </c>
      <c r="F9674" s="3" t="s">
        <v>17674</v>
      </c>
      <c r="G9674" s="3" t="s">
        <v>17675</v>
      </c>
      <c r="H9674" s="3"/>
    </row>
    <row r="9675" ht="15.75" customHeight="1">
      <c r="A9675" s="2">
        <v>45796.0</v>
      </c>
      <c r="B9675" s="3" t="s">
        <v>7</v>
      </c>
      <c r="C9675" s="3" t="s">
        <v>126</v>
      </c>
      <c r="D9675" s="3" t="s">
        <v>68</v>
      </c>
      <c r="E9675" s="3" t="s">
        <v>20</v>
      </c>
      <c r="F9675" s="3" t="s">
        <v>17676</v>
      </c>
      <c r="G9675" s="3" t="s">
        <v>17677</v>
      </c>
      <c r="H9675" s="3"/>
    </row>
    <row r="9676" ht="15.75" customHeight="1">
      <c r="A9676" s="2">
        <v>45796.0</v>
      </c>
      <c r="B9676" s="3" t="s">
        <v>7</v>
      </c>
      <c r="C9676" s="3" t="s">
        <v>126</v>
      </c>
      <c r="D9676" s="3" t="s">
        <v>9</v>
      </c>
      <c r="E9676" s="3" t="s">
        <v>101</v>
      </c>
      <c r="F9676" s="3" t="s">
        <v>17678</v>
      </c>
      <c r="G9676" s="3" t="s">
        <v>17679</v>
      </c>
      <c r="H9676" s="3"/>
    </row>
    <row r="9677" ht="15.75" customHeight="1">
      <c r="A9677" s="2">
        <v>45796.0</v>
      </c>
      <c r="B9677" s="3" t="s">
        <v>7</v>
      </c>
      <c r="C9677" s="3" t="s">
        <v>131</v>
      </c>
      <c r="D9677" s="3" t="s">
        <v>38</v>
      </c>
      <c r="E9677" s="3" t="s">
        <v>20</v>
      </c>
      <c r="F9677" s="3" t="s">
        <v>17680</v>
      </c>
      <c r="G9677" s="3" t="s">
        <v>17681</v>
      </c>
      <c r="H9677" s="3"/>
    </row>
    <row r="9678" ht="15.75" customHeight="1">
      <c r="A9678" s="2">
        <v>45796.0</v>
      </c>
      <c r="B9678" s="3" t="s">
        <v>7</v>
      </c>
      <c r="C9678" s="3" t="s">
        <v>8</v>
      </c>
      <c r="D9678" s="3" t="s">
        <v>68</v>
      </c>
      <c r="E9678" s="3" t="s">
        <v>20</v>
      </c>
      <c r="F9678" s="3" t="s">
        <v>17682</v>
      </c>
      <c r="G9678" s="3" t="s">
        <v>17683</v>
      </c>
      <c r="H9678" s="3"/>
    </row>
    <row r="9679" ht="15.75" customHeight="1">
      <c r="A9679" s="2">
        <v>45796.0</v>
      </c>
      <c r="B9679" s="3" t="s">
        <v>7</v>
      </c>
      <c r="C9679" s="3" t="s">
        <v>131</v>
      </c>
      <c r="D9679" s="3" t="s">
        <v>23</v>
      </c>
      <c r="E9679" s="3" t="s">
        <v>20</v>
      </c>
      <c r="F9679" s="3" t="s">
        <v>16189</v>
      </c>
      <c r="G9679" s="3" t="s">
        <v>17684</v>
      </c>
      <c r="H9679" s="3"/>
    </row>
    <row r="9680" ht="15.75" customHeight="1">
      <c r="A9680" s="2">
        <v>45796.0</v>
      </c>
      <c r="B9680" s="3" t="s">
        <v>92</v>
      </c>
      <c r="C9680" s="3" t="s">
        <v>93</v>
      </c>
      <c r="D9680" s="3" t="s">
        <v>9</v>
      </c>
      <c r="E9680" s="3" t="s">
        <v>20</v>
      </c>
      <c r="F9680" s="3" t="s">
        <v>17685</v>
      </c>
      <c r="G9680" s="3" t="s">
        <v>17686</v>
      </c>
      <c r="H9680" s="3"/>
    </row>
    <row r="9681" ht="15.75" customHeight="1">
      <c r="A9681" s="2">
        <v>45796.0</v>
      </c>
      <c r="B9681" s="3" t="s">
        <v>92</v>
      </c>
      <c r="C9681" s="3" t="s">
        <v>93</v>
      </c>
      <c r="D9681" s="3" t="s">
        <v>9</v>
      </c>
      <c r="E9681" s="3" t="s">
        <v>20</v>
      </c>
      <c r="F9681" s="3" t="s">
        <v>17687</v>
      </c>
      <c r="G9681" s="3" t="s">
        <v>2416</v>
      </c>
      <c r="H9681" s="3"/>
    </row>
    <row r="9682" ht="15.75" customHeight="1">
      <c r="A9682" s="2">
        <v>45796.0</v>
      </c>
      <c r="B9682" s="3" t="s">
        <v>92</v>
      </c>
      <c r="C9682" s="3" t="s">
        <v>98</v>
      </c>
      <c r="D9682" s="3" t="s">
        <v>19</v>
      </c>
      <c r="E9682" s="3" t="s">
        <v>20</v>
      </c>
      <c r="F9682" s="3" t="s">
        <v>17688</v>
      </c>
      <c r="G9682" s="3" t="s">
        <v>17689</v>
      </c>
      <c r="H9682" s="3"/>
    </row>
    <row r="9683" ht="15.75" customHeight="1">
      <c r="A9683" s="2">
        <v>45796.0</v>
      </c>
      <c r="B9683" s="3" t="s">
        <v>92</v>
      </c>
      <c r="C9683" s="3" t="s">
        <v>98</v>
      </c>
      <c r="D9683" s="3" t="s">
        <v>9</v>
      </c>
      <c r="E9683" s="3" t="s">
        <v>20</v>
      </c>
      <c r="F9683" s="3" t="s">
        <v>17690</v>
      </c>
      <c r="G9683" s="3" t="s">
        <v>17691</v>
      </c>
      <c r="H9683" s="3"/>
    </row>
    <row r="9684" ht="15.75" customHeight="1">
      <c r="A9684" s="2">
        <v>45796.0</v>
      </c>
      <c r="B9684" s="3" t="s">
        <v>7</v>
      </c>
      <c r="C9684" s="3" t="s">
        <v>131</v>
      </c>
      <c r="D9684" s="3" t="s">
        <v>9</v>
      </c>
      <c r="E9684" s="3" t="s">
        <v>15</v>
      </c>
      <c r="F9684" s="3" t="s">
        <v>17692</v>
      </c>
      <c r="G9684" s="3" t="s">
        <v>17693</v>
      </c>
      <c r="H9684" s="3"/>
    </row>
    <row r="9685" ht="15.75" customHeight="1">
      <c r="A9685" s="2">
        <v>45796.0</v>
      </c>
      <c r="B9685" s="3" t="s">
        <v>92</v>
      </c>
      <c r="C9685" s="3" t="s">
        <v>93</v>
      </c>
      <c r="D9685" s="3" t="s">
        <v>34</v>
      </c>
      <c r="E9685" s="3" t="s">
        <v>20</v>
      </c>
      <c r="F9685" s="3" t="s">
        <v>17694</v>
      </c>
      <c r="G9685" s="3" t="s">
        <v>17695</v>
      </c>
      <c r="H9685" s="3"/>
    </row>
    <row r="9686" ht="15.75" customHeight="1">
      <c r="A9686" s="2">
        <v>45796.0</v>
      </c>
      <c r="B9686" s="3" t="s">
        <v>92</v>
      </c>
      <c r="C9686" s="3" t="s">
        <v>144</v>
      </c>
      <c r="D9686" s="3" t="s">
        <v>23</v>
      </c>
      <c r="E9686" s="3" t="s">
        <v>20</v>
      </c>
      <c r="F9686" s="3" t="s">
        <v>17696</v>
      </c>
      <c r="G9686" s="3" t="s">
        <v>17697</v>
      </c>
      <c r="H9686" s="3"/>
    </row>
    <row r="9687" ht="15.75" customHeight="1">
      <c r="A9687" s="2">
        <v>45796.0</v>
      </c>
      <c r="B9687" s="3" t="s">
        <v>92</v>
      </c>
      <c r="C9687" s="3" t="s">
        <v>144</v>
      </c>
      <c r="D9687" s="3" t="s">
        <v>68</v>
      </c>
      <c r="E9687" s="3" t="s">
        <v>59</v>
      </c>
      <c r="F9687" s="3" t="s">
        <v>5884</v>
      </c>
      <c r="G9687" s="3" t="s">
        <v>17698</v>
      </c>
      <c r="H9687" s="3"/>
    </row>
    <row r="9688" ht="15.75" customHeight="1">
      <c r="A9688" s="2">
        <v>45796.0</v>
      </c>
      <c r="B9688" s="3" t="s">
        <v>92</v>
      </c>
      <c r="C9688" s="4" t="s">
        <v>149</v>
      </c>
      <c r="D9688" s="3" t="s">
        <v>9</v>
      </c>
      <c r="E9688" s="3" t="s">
        <v>20</v>
      </c>
      <c r="F9688" s="3" t="s">
        <v>17699</v>
      </c>
      <c r="G9688" s="3" t="s">
        <v>17700</v>
      </c>
      <c r="H9688" s="3"/>
    </row>
    <row r="9689" ht="15.75" customHeight="1">
      <c r="A9689" s="2">
        <v>45796.0</v>
      </c>
      <c r="B9689" s="3" t="s">
        <v>92</v>
      </c>
      <c r="C9689" s="4" t="s">
        <v>149</v>
      </c>
      <c r="D9689" s="3" t="s">
        <v>63</v>
      </c>
      <c r="E9689" s="3" t="s">
        <v>20</v>
      </c>
      <c r="F9689" s="3" t="s">
        <v>17701</v>
      </c>
      <c r="G9689" s="3" t="s">
        <v>625</v>
      </c>
      <c r="H9689" s="3"/>
    </row>
    <row r="9690" ht="15.75" customHeight="1">
      <c r="A9690" s="2">
        <v>45796.0</v>
      </c>
      <c r="B9690" s="3" t="s">
        <v>92</v>
      </c>
      <c r="C9690" s="4" t="s">
        <v>149</v>
      </c>
      <c r="D9690" s="3" t="s">
        <v>26</v>
      </c>
      <c r="E9690" s="3" t="s">
        <v>20</v>
      </c>
      <c r="F9690" s="3" t="s">
        <v>17702</v>
      </c>
      <c r="G9690" s="3" t="s">
        <v>1994</v>
      </c>
      <c r="H9690" s="3"/>
    </row>
    <row r="9691" ht="15.75" customHeight="1">
      <c r="A9691" s="2">
        <v>45796.0</v>
      </c>
      <c r="B9691" s="3" t="s">
        <v>92</v>
      </c>
      <c r="C9691" s="4" t="s">
        <v>149</v>
      </c>
      <c r="D9691" s="3" t="s">
        <v>9</v>
      </c>
      <c r="E9691" s="3" t="s">
        <v>15</v>
      </c>
      <c r="F9691" s="3" t="s">
        <v>3070</v>
      </c>
      <c r="G9691" s="3" t="s">
        <v>17703</v>
      </c>
      <c r="H9691" s="3"/>
    </row>
    <row r="9692" ht="15.75" customHeight="1">
      <c r="A9692" s="2">
        <v>45796.0</v>
      </c>
      <c r="B9692" s="3" t="s">
        <v>92</v>
      </c>
      <c r="C9692" s="3" t="s">
        <v>158</v>
      </c>
      <c r="D9692" s="3" t="s">
        <v>63</v>
      </c>
      <c r="E9692" s="3" t="s">
        <v>20</v>
      </c>
      <c r="F9692" s="3" t="s">
        <v>17704</v>
      </c>
      <c r="G9692" s="3" t="s">
        <v>984</v>
      </c>
      <c r="H9692" s="3"/>
    </row>
    <row r="9693" ht="15.75" customHeight="1">
      <c r="A9693" s="2">
        <v>45796.0</v>
      </c>
      <c r="B9693" s="3" t="s">
        <v>92</v>
      </c>
      <c r="C9693" s="3" t="s">
        <v>158</v>
      </c>
      <c r="D9693" s="3" t="s">
        <v>34</v>
      </c>
      <c r="E9693" s="3" t="s">
        <v>15</v>
      </c>
      <c r="F9693" s="3" t="s">
        <v>17705</v>
      </c>
      <c r="G9693" s="3" t="s">
        <v>17706</v>
      </c>
      <c r="H9693" s="3"/>
    </row>
    <row r="9694" ht="15.75" customHeight="1">
      <c r="A9694" s="2">
        <v>45796.0</v>
      </c>
      <c r="B9694" s="3" t="s">
        <v>92</v>
      </c>
      <c r="C9694" s="4" t="s">
        <v>149</v>
      </c>
      <c r="D9694" s="3" t="s">
        <v>19</v>
      </c>
      <c r="E9694" s="3" t="s">
        <v>20</v>
      </c>
      <c r="F9694" s="3" t="s">
        <v>17707</v>
      </c>
      <c r="G9694" s="3" t="s">
        <v>4211</v>
      </c>
      <c r="H9694" s="3"/>
    </row>
    <row r="9695" ht="15.75" customHeight="1">
      <c r="A9695" s="2">
        <v>45797.0</v>
      </c>
      <c r="B9695" s="3" t="s">
        <v>13</v>
      </c>
      <c r="C9695" s="3" t="s">
        <v>169</v>
      </c>
      <c r="D9695" s="3" t="s">
        <v>34</v>
      </c>
      <c r="E9695" s="3" t="s">
        <v>20</v>
      </c>
      <c r="F9695" s="3" t="s">
        <v>17708</v>
      </c>
      <c r="G9695" s="3" t="s">
        <v>17709</v>
      </c>
      <c r="H9695" s="3"/>
    </row>
    <row r="9696" ht="15.75" customHeight="1">
      <c r="A9696" s="2">
        <v>45797.0</v>
      </c>
      <c r="B9696" s="3" t="s">
        <v>13</v>
      </c>
      <c r="C9696" s="3" t="s">
        <v>37</v>
      </c>
      <c r="D9696" s="3" t="s">
        <v>34</v>
      </c>
      <c r="E9696" s="3" t="s">
        <v>20</v>
      </c>
      <c r="F9696" s="3" t="s">
        <v>8785</v>
      </c>
      <c r="G9696" s="3" t="s">
        <v>17710</v>
      </c>
      <c r="H9696" s="3"/>
    </row>
    <row r="9697" ht="15.75" customHeight="1">
      <c r="A9697" s="2">
        <v>45797.0</v>
      </c>
      <c r="B9697" s="3" t="s">
        <v>13</v>
      </c>
      <c r="C9697" s="3" t="s">
        <v>37</v>
      </c>
      <c r="D9697" s="3" t="s">
        <v>34</v>
      </c>
      <c r="E9697" s="3" t="s">
        <v>20</v>
      </c>
      <c r="F9697" s="3" t="s">
        <v>3644</v>
      </c>
      <c r="G9697" s="3" t="s">
        <v>2472</v>
      </c>
      <c r="H9697" s="3"/>
    </row>
    <row r="9698" ht="15.75" customHeight="1">
      <c r="A9698" s="2">
        <v>45797.0</v>
      </c>
      <c r="B9698" s="3" t="s">
        <v>13</v>
      </c>
      <c r="C9698" s="3" t="s">
        <v>37</v>
      </c>
      <c r="D9698" s="3" t="s">
        <v>63</v>
      </c>
      <c r="E9698" s="3" t="s">
        <v>20</v>
      </c>
      <c r="F9698" s="3" t="s">
        <v>16141</v>
      </c>
      <c r="G9698" s="3" t="s">
        <v>17711</v>
      </c>
      <c r="H9698" s="3"/>
    </row>
    <row r="9699" ht="15.75" customHeight="1">
      <c r="A9699" s="2">
        <v>45797.0</v>
      </c>
      <c r="B9699" s="3" t="s">
        <v>13</v>
      </c>
      <c r="C9699" s="3" t="s">
        <v>29</v>
      </c>
      <c r="D9699" s="3" t="s">
        <v>63</v>
      </c>
      <c r="E9699" s="3" t="s">
        <v>20</v>
      </c>
      <c r="F9699" s="3" t="s">
        <v>17712</v>
      </c>
      <c r="G9699" s="3" t="s">
        <v>17713</v>
      </c>
      <c r="H9699" s="3"/>
    </row>
    <row r="9700" ht="15.75" customHeight="1">
      <c r="A9700" s="2">
        <v>45797.0</v>
      </c>
      <c r="B9700" s="3" t="s">
        <v>13</v>
      </c>
      <c r="C9700" s="3" t="s">
        <v>29</v>
      </c>
      <c r="D9700" s="3" t="s">
        <v>9</v>
      </c>
      <c r="E9700" s="3" t="s">
        <v>15</v>
      </c>
      <c r="F9700" s="3" t="s">
        <v>17714</v>
      </c>
      <c r="G9700" s="3" t="s">
        <v>17715</v>
      </c>
      <c r="H9700" s="3"/>
    </row>
    <row r="9701" ht="15.75" customHeight="1">
      <c r="A9701" s="2">
        <v>45797.0</v>
      </c>
      <c r="B9701" s="3" t="s">
        <v>92</v>
      </c>
      <c r="C9701" s="3" t="s">
        <v>93</v>
      </c>
      <c r="D9701" s="3" t="s">
        <v>26</v>
      </c>
      <c r="E9701" s="3" t="s">
        <v>20</v>
      </c>
      <c r="F9701" s="3" t="s">
        <v>17716</v>
      </c>
      <c r="G9701" s="3" t="s">
        <v>17717</v>
      </c>
      <c r="H9701" s="3"/>
    </row>
    <row r="9702" ht="15.75" customHeight="1">
      <c r="A9702" s="2">
        <v>45797.0</v>
      </c>
      <c r="B9702" s="3" t="s">
        <v>13</v>
      </c>
      <c r="C9702" s="3" t="s">
        <v>18</v>
      </c>
      <c r="D9702" s="3" t="s">
        <v>34</v>
      </c>
      <c r="E9702" s="3" t="s">
        <v>20</v>
      </c>
      <c r="F9702" s="3" t="s">
        <v>17718</v>
      </c>
      <c r="G9702" s="3" t="s">
        <v>8312</v>
      </c>
      <c r="H9702" s="3"/>
    </row>
    <row r="9703" ht="15.75" customHeight="1">
      <c r="A9703" s="2">
        <v>45797.0</v>
      </c>
      <c r="B9703" s="3" t="s">
        <v>13</v>
      </c>
      <c r="C9703" s="3" t="s">
        <v>18</v>
      </c>
      <c r="D9703" s="3" t="s">
        <v>26</v>
      </c>
      <c r="E9703" s="3" t="s">
        <v>20</v>
      </c>
      <c r="F9703" s="3" t="s">
        <v>17719</v>
      </c>
      <c r="G9703" s="3" t="s">
        <v>17349</v>
      </c>
      <c r="H9703" s="3"/>
    </row>
    <row r="9704" ht="15.75" customHeight="1">
      <c r="A9704" s="2">
        <v>45797.0</v>
      </c>
      <c r="B9704" s="3" t="s">
        <v>13</v>
      </c>
      <c r="C9704" s="3" t="s">
        <v>14</v>
      </c>
      <c r="D9704" s="3" t="s">
        <v>38</v>
      </c>
      <c r="E9704" s="3" t="s">
        <v>59</v>
      </c>
      <c r="F9704" s="3" t="s">
        <v>17720</v>
      </c>
      <c r="G9704" s="3" t="s">
        <v>5323</v>
      </c>
      <c r="H9704" s="3"/>
    </row>
    <row r="9705" ht="15.75" customHeight="1">
      <c r="A9705" s="2">
        <v>45797.0</v>
      </c>
      <c r="B9705" s="3" t="s">
        <v>13</v>
      </c>
      <c r="C9705" s="3" t="s">
        <v>14</v>
      </c>
      <c r="D9705" s="3" t="s">
        <v>26</v>
      </c>
      <c r="E9705" s="3" t="s">
        <v>20</v>
      </c>
      <c r="F9705" s="3" t="s">
        <v>17721</v>
      </c>
      <c r="G9705" s="3" t="s">
        <v>12740</v>
      </c>
      <c r="H9705" s="3"/>
    </row>
    <row r="9706" ht="15.75" customHeight="1">
      <c r="A9706" s="2">
        <v>45797.0</v>
      </c>
      <c r="B9706" s="3" t="s">
        <v>92</v>
      </c>
      <c r="C9706" s="3" t="s">
        <v>93</v>
      </c>
      <c r="D9706" s="3" t="s">
        <v>26</v>
      </c>
      <c r="E9706" s="3" t="s">
        <v>20</v>
      </c>
      <c r="F9706" s="3" t="s">
        <v>17722</v>
      </c>
      <c r="G9706" s="3" t="s">
        <v>8887</v>
      </c>
      <c r="H9706" s="3"/>
    </row>
    <row r="9707" ht="15.75" customHeight="1">
      <c r="A9707" s="2">
        <v>45797.0</v>
      </c>
      <c r="B9707" s="3" t="s">
        <v>13</v>
      </c>
      <c r="C9707" s="3" t="s">
        <v>169</v>
      </c>
      <c r="D9707" s="3" t="s">
        <v>68</v>
      </c>
      <c r="E9707" s="3" t="s">
        <v>59</v>
      </c>
      <c r="F9707" s="3" t="s">
        <v>17723</v>
      </c>
      <c r="G9707" s="3" t="s">
        <v>17724</v>
      </c>
      <c r="H9707" s="3"/>
    </row>
    <row r="9708" ht="15.75" customHeight="1">
      <c r="A9708" s="2">
        <v>45797.0</v>
      </c>
      <c r="B9708" s="3" t="s">
        <v>13</v>
      </c>
      <c r="C9708" s="3" t="s">
        <v>29</v>
      </c>
      <c r="D9708" s="3" t="s">
        <v>68</v>
      </c>
      <c r="E9708" s="3" t="s">
        <v>59</v>
      </c>
      <c r="F9708" s="3" t="s">
        <v>17725</v>
      </c>
      <c r="G9708" s="3" t="s">
        <v>7296</v>
      </c>
      <c r="H9708" s="3"/>
    </row>
    <row r="9709" ht="15.75" customHeight="1">
      <c r="A9709" s="2">
        <v>45797.0</v>
      </c>
      <c r="B9709" s="3" t="s">
        <v>57</v>
      </c>
      <c r="C9709" s="3" t="s">
        <v>58</v>
      </c>
      <c r="D9709" s="3" t="s">
        <v>63</v>
      </c>
      <c r="E9709" s="3" t="s">
        <v>59</v>
      </c>
      <c r="F9709" s="3" t="s">
        <v>17726</v>
      </c>
      <c r="G9709" s="3" t="s">
        <v>17727</v>
      </c>
      <c r="H9709" s="3"/>
    </row>
    <row r="9710" ht="15.75" customHeight="1">
      <c r="A9710" s="2">
        <v>45797.0</v>
      </c>
      <c r="B9710" s="3" t="s">
        <v>57</v>
      </c>
      <c r="C9710" s="3" t="s">
        <v>71</v>
      </c>
      <c r="D9710" s="3" t="s">
        <v>26</v>
      </c>
      <c r="E9710" s="3" t="s">
        <v>59</v>
      </c>
      <c r="F9710" s="3" t="s">
        <v>8264</v>
      </c>
      <c r="G9710" s="3" t="s">
        <v>3559</v>
      </c>
      <c r="H9710" s="3"/>
    </row>
    <row r="9711" ht="15.75" customHeight="1">
      <c r="A9711" s="2">
        <v>45797.0</v>
      </c>
      <c r="B9711" s="3" t="s">
        <v>57</v>
      </c>
      <c r="C9711" s="3" t="s">
        <v>58</v>
      </c>
      <c r="D9711" s="3" t="s">
        <v>23</v>
      </c>
      <c r="E9711" s="3" t="s">
        <v>59</v>
      </c>
      <c r="F9711" s="3" t="s">
        <v>17728</v>
      </c>
      <c r="G9711" s="3" t="s">
        <v>17729</v>
      </c>
      <c r="H9711" s="3"/>
    </row>
    <row r="9712" ht="15.75" customHeight="1">
      <c r="A9712" s="2">
        <v>45797.0</v>
      </c>
      <c r="B9712" s="3" t="s">
        <v>57</v>
      </c>
      <c r="C9712" s="4" t="s">
        <v>62</v>
      </c>
      <c r="D9712" s="3" t="s">
        <v>26</v>
      </c>
      <c r="E9712" s="3" t="s">
        <v>59</v>
      </c>
      <c r="F9712" s="3" t="s">
        <v>17730</v>
      </c>
      <c r="G9712" s="3" t="s">
        <v>17731</v>
      </c>
      <c r="H9712" s="3"/>
    </row>
    <row r="9713" ht="15.75" customHeight="1">
      <c r="A9713" s="2">
        <v>45797.0</v>
      </c>
      <c r="B9713" s="3" t="s">
        <v>57</v>
      </c>
      <c r="C9713" s="4" t="s">
        <v>62</v>
      </c>
      <c r="D9713" s="3" t="s">
        <v>26</v>
      </c>
      <c r="E9713" s="3" t="s">
        <v>59</v>
      </c>
      <c r="F9713" s="3" t="s">
        <v>17732</v>
      </c>
      <c r="G9713" s="3" t="s">
        <v>17733</v>
      </c>
      <c r="H9713" s="3"/>
    </row>
    <row r="9714" ht="15.75" customHeight="1">
      <c r="A9714" s="2">
        <v>45797.0</v>
      </c>
      <c r="B9714" s="3" t="s">
        <v>57</v>
      </c>
      <c r="C9714" s="3" t="s">
        <v>71</v>
      </c>
      <c r="D9714" s="3" t="s">
        <v>26</v>
      </c>
      <c r="E9714" s="3" t="s">
        <v>59</v>
      </c>
      <c r="F9714" s="3" t="s">
        <v>17734</v>
      </c>
      <c r="G9714" s="3" t="s">
        <v>17735</v>
      </c>
      <c r="H9714" s="3"/>
    </row>
    <row r="9715" ht="15.75" customHeight="1">
      <c r="A9715" s="2">
        <v>45797.0</v>
      </c>
      <c r="B9715" s="3" t="s">
        <v>57</v>
      </c>
      <c r="C9715" s="3" t="s">
        <v>71</v>
      </c>
      <c r="D9715" s="3" t="s">
        <v>68</v>
      </c>
      <c r="E9715" s="3" t="s">
        <v>59</v>
      </c>
      <c r="F9715" s="3" t="s">
        <v>17736</v>
      </c>
      <c r="G9715" s="3" t="s">
        <v>17737</v>
      </c>
      <c r="H9715" s="3"/>
    </row>
    <row r="9716" ht="15.75" customHeight="1">
      <c r="A9716" s="2">
        <v>45797.0</v>
      </c>
      <c r="B9716" s="3" t="s">
        <v>57</v>
      </c>
      <c r="C9716" s="3" t="s">
        <v>71</v>
      </c>
      <c r="D9716" s="3" t="s">
        <v>68</v>
      </c>
      <c r="E9716" s="3" t="s">
        <v>59</v>
      </c>
      <c r="F9716" s="3" t="s">
        <v>17738</v>
      </c>
      <c r="G9716" s="3" t="s">
        <v>17739</v>
      </c>
      <c r="H9716" s="3"/>
    </row>
    <row r="9717" ht="15.75" customHeight="1">
      <c r="A9717" s="2">
        <v>45797.0</v>
      </c>
      <c r="B9717" s="3" t="s">
        <v>57</v>
      </c>
      <c r="C9717" s="3" t="s">
        <v>80</v>
      </c>
      <c r="D9717" s="3" t="s">
        <v>38</v>
      </c>
      <c r="E9717" s="3" t="s">
        <v>59</v>
      </c>
      <c r="F9717" s="3" t="s">
        <v>17740</v>
      </c>
      <c r="G9717" s="3" t="s">
        <v>17741</v>
      </c>
      <c r="H9717" s="3"/>
    </row>
    <row r="9718" ht="15.75" customHeight="1">
      <c r="A9718" s="2">
        <v>45797.0</v>
      </c>
      <c r="B9718" s="3" t="s">
        <v>57</v>
      </c>
      <c r="C9718" s="3" t="s">
        <v>80</v>
      </c>
      <c r="D9718" s="3" t="s">
        <v>19</v>
      </c>
      <c r="E9718" s="3" t="s">
        <v>59</v>
      </c>
      <c r="F9718" s="3" t="s">
        <v>17742</v>
      </c>
      <c r="G9718" s="3" t="s">
        <v>17743</v>
      </c>
      <c r="H9718" s="3"/>
    </row>
    <row r="9719" ht="15.75" customHeight="1">
      <c r="A9719" s="2">
        <v>45797.0</v>
      </c>
      <c r="B9719" s="3" t="s">
        <v>57</v>
      </c>
      <c r="C9719" s="3" t="s">
        <v>85</v>
      </c>
      <c r="D9719" s="3" t="s">
        <v>38</v>
      </c>
      <c r="E9719" s="3" t="s">
        <v>59</v>
      </c>
      <c r="F9719" s="3" t="s">
        <v>17744</v>
      </c>
      <c r="G9719" s="3" t="s">
        <v>17745</v>
      </c>
      <c r="H9719" s="3"/>
    </row>
    <row r="9720" ht="15.75" customHeight="1">
      <c r="A9720" s="2">
        <v>45797.0</v>
      </c>
      <c r="B9720" s="3" t="s">
        <v>57</v>
      </c>
      <c r="C9720" s="3" t="s">
        <v>85</v>
      </c>
      <c r="D9720" s="3" t="s">
        <v>26</v>
      </c>
      <c r="E9720" s="3" t="s">
        <v>59</v>
      </c>
      <c r="F9720" s="3" t="s">
        <v>14307</v>
      </c>
      <c r="G9720" s="3" t="s">
        <v>17746</v>
      </c>
      <c r="H9720" s="3"/>
    </row>
    <row r="9721" ht="15.75" customHeight="1">
      <c r="A9721" s="2">
        <v>45797.0</v>
      </c>
      <c r="B9721" s="3" t="s">
        <v>57</v>
      </c>
      <c r="C9721" s="3" t="s">
        <v>85</v>
      </c>
      <c r="D9721" s="3" t="s">
        <v>68</v>
      </c>
      <c r="E9721" s="3" t="s">
        <v>59</v>
      </c>
      <c r="F9721" s="3" t="s">
        <v>17747</v>
      </c>
      <c r="G9721" s="3" t="s">
        <v>17748</v>
      </c>
      <c r="H9721" s="3"/>
    </row>
    <row r="9722" ht="15.75" customHeight="1">
      <c r="A9722" s="2">
        <v>45797.0</v>
      </c>
      <c r="B9722" s="3" t="s">
        <v>57</v>
      </c>
      <c r="C9722" s="3" t="s">
        <v>85</v>
      </c>
      <c r="D9722" s="3" t="s">
        <v>63</v>
      </c>
      <c r="E9722" s="3" t="s">
        <v>59</v>
      </c>
      <c r="F9722" s="3" t="s">
        <v>15364</v>
      </c>
      <c r="G9722" s="3" t="s">
        <v>17749</v>
      </c>
      <c r="H9722" s="3"/>
    </row>
    <row r="9723" ht="15.75" customHeight="1">
      <c r="A9723" s="2">
        <v>45797.0</v>
      </c>
      <c r="B9723" s="3" t="s">
        <v>57</v>
      </c>
      <c r="C9723" s="3" t="s">
        <v>85</v>
      </c>
      <c r="D9723" s="3" t="s">
        <v>63</v>
      </c>
      <c r="E9723" s="3" t="s">
        <v>59</v>
      </c>
      <c r="F9723" s="3" t="s">
        <v>17750</v>
      </c>
      <c r="G9723" s="3" t="s">
        <v>17751</v>
      </c>
      <c r="H9723" s="3"/>
    </row>
    <row r="9724" ht="15.75" customHeight="1">
      <c r="A9724" s="2">
        <v>45797.0</v>
      </c>
      <c r="B9724" s="3" t="s">
        <v>92</v>
      </c>
      <c r="C9724" s="3" t="s">
        <v>93</v>
      </c>
      <c r="D9724" s="3" t="s">
        <v>34</v>
      </c>
      <c r="E9724" s="3" t="s">
        <v>15</v>
      </c>
      <c r="F9724" s="3" t="s">
        <v>17752</v>
      </c>
      <c r="G9724" s="3" t="s">
        <v>17753</v>
      </c>
      <c r="H9724" s="3"/>
    </row>
    <row r="9725" ht="15.75" customHeight="1">
      <c r="A9725" s="2">
        <v>45797.0</v>
      </c>
      <c r="B9725" s="3" t="s">
        <v>57</v>
      </c>
      <c r="C9725" s="3" t="s">
        <v>58</v>
      </c>
      <c r="D9725" s="3" t="s">
        <v>34</v>
      </c>
      <c r="E9725" s="3" t="s">
        <v>20</v>
      </c>
      <c r="F9725" s="3" t="s">
        <v>17754</v>
      </c>
      <c r="G9725" s="3" t="s">
        <v>17755</v>
      </c>
      <c r="H9725" s="3"/>
    </row>
    <row r="9726" ht="15.75" customHeight="1">
      <c r="A9726" s="2">
        <v>45797.0</v>
      </c>
      <c r="B9726" s="3" t="s">
        <v>92</v>
      </c>
      <c r="C9726" s="3" t="s">
        <v>98</v>
      </c>
      <c r="D9726" s="3" t="s">
        <v>23</v>
      </c>
      <c r="E9726" s="3" t="s">
        <v>20</v>
      </c>
      <c r="F9726" s="3" t="s">
        <v>17756</v>
      </c>
      <c r="G9726" s="3" t="s">
        <v>17757</v>
      </c>
      <c r="H9726" s="3"/>
    </row>
    <row r="9727" ht="15.75" customHeight="1">
      <c r="A9727" s="2">
        <v>45797.0</v>
      </c>
      <c r="B9727" s="3" t="s">
        <v>92</v>
      </c>
      <c r="C9727" s="3" t="s">
        <v>98</v>
      </c>
      <c r="D9727" s="3" t="s">
        <v>9</v>
      </c>
      <c r="E9727" s="3" t="s">
        <v>15</v>
      </c>
      <c r="F9727" s="3" t="s">
        <v>17758</v>
      </c>
      <c r="G9727" s="3" t="s">
        <v>17759</v>
      </c>
      <c r="H9727" s="3"/>
    </row>
    <row r="9728" ht="15.75" customHeight="1">
      <c r="A9728" s="2">
        <v>45797.0</v>
      </c>
      <c r="B9728" s="3" t="s">
        <v>92</v>
      </c>
      <c r="C9728" s="3" t="s">
        <v>98</v>
      </c>
      <c r="D9728" s="3" t="s">
        <v>9</v>
      </c>
      <c r="E9728" s="3" t="s">
        <v>15</v>
      </c>
      <c r="F9728" s="3" t="s">
        <v>17760</v>
      </c>
      <c r="G9728" s="3" t="s">
        <v>17761</v>
      </c>
      <c r="H9728" s="3"/>
    </row>
    <row r="9729" ht="15.75" customHeight="1">
      <c r="A9729" s="2">
        <v>45797.0</v>
      </c>
      <c r="B9729" s="3" t="s">
        <v>7</v>
      </c>
      <c r="C9729" s="3" t="s">
        <v>126</v>
      </c>
      <c r="D9729" s="3" t="s">
        <v>23</v>
      </c>
      <c r="E9729" s="3" t="s">
        <v>20</v>
      </c>
      <c r="F9729" s="3" t="s">
        <v>17762</v>
      </c>
      <c r="G9729" s="3" t="s">
        <v>17763</v>
      </c>
      <c r="H9729" s="3"/>
    </row>
    <row r="9730" ht="15.75" customHeight="1">
      <c r="A9730" s="2">
        <v>45797.0</v>
      </c>
      <c r="B9730" s="3" t="s">
        <v>7</v>
      </c>
      <c r="C9730" s="3" t="s">
        <v>126</v>
      </c>
      <c r="D9730" s="3" t="s">
        <v>68</v>
      </c>
      <c r="E9730" s="3" t="s">
        <v>20</v>
      </c>
      <c r="F9730" s="3" t="s">
        <v>17764</v>
      </c>
      <c r="G9730" s="3" t="s">
        <v>17765</v>
      </c>
      <c r="H9730" s="3"/>
    </row>
    <row r="9731" ht="15.75" customHeight="1">
      <c r="A9731" s="2">
        <v>45797.0</v>
      </c>
      <c r="B9731" s="3" t="s">
        <v>7</v>
      </c>
      <c r="C9731" s="3" t="s">
        <v>126</v>
      </c>
      <c r="D9731" s="3" t="s">
        <v>9</v>
      </c>
      <c r="E9731" s="3" t="s">
        <v>101</v>
      </c>
      <c r="F9731" s="3" t="s">
        <v>17766</v>
      </c>
      <c r="G9731" s="3" t="s">
        <v>3466</v>
      </c>
      <c r="H9731" s="3"/>
    </row>
    <row r="9732" ht="15.75" customHeight="1">
      <c r="A9732" s="2">
        <v>45797.0</v>
      </c>
      <c r="B9732" s="3" t="s">
        <v>7</v>
      </c>
      <c r="C9732" s="3" t="s">
        <v>126</v>
      </c>
      <c r="D9732" s="3" t="s">
        <v>38</v>
      </c>
      <c r="E9732" s="3" t="s">
        <v>15</v>
      </c>
      <c r="F9732" s="3" t="s">
        <v>17767</v>
      </c>
      <c r="G9732" s="3" t="s">
        <v>17768</v>
      </c>
      <c r="H9732" s="3"/>
    </row>
    <row r="9733" ht="15.75" customHeight="1">
      <c r="A9733" s="2">
        <v>45797.0</v>
      </c>
      <c r="B9733" s="3" t="s">
        <v>7</v>
      </c>
      <c r="C9733" s="3" t="s">
        <v>118</v>
      </c>
      <c r="D9733" s="3" t="s">
        <v>9</v>
      </c>
      <c r="E9733" s="3" t="s">
        <v>15</v>
      </c>
      <c r="F9733" s="3" t="s">
        <v>17769</v>
      </c>
      <c r="G9733" s="3" t="s">
        <v>12836</v>
      </c>
      <c r="H9733" s="3"/>
    </row>
    <row r="9734" ht="15.75" customHeight="1">
      <c r="A9734" s="2">
        <v>45797.0</v>
      </c>
      <c r="B9734" s="3" t="s">
        <v>7</v>
      </c>
      <c r="C9734" s="3" t="s">
        <v>118</v>
      </c>
      <c r="D9734" s="3" t="s">
        <v>68</v>
      </c>
      <c r="E9734" s="3" t="s">
        <v>20</v>
      </c>
      <c r="F9734" s="3" t="s">
        <v>17770</v>
      </c>
      <c r="G9734" s="3" t="s">
        <v>17771</v>
      </c>
      <c r="H9734" s="3"/>
    </row>
    <row r="9735" ht="15.75" customHeight="1">
      <c r="A9735" s="2">
        <v>45797.0</v>
      </c>
      <c r="B9735" s="3" t="s">
        <v>7</v>
      </c>
      <c r="C9735" s="3" t="s">
        <v>131</v>
      </c>
      <c r="D9735" s="3" t="s">
        <v>34</v>
      </c>
      <c r="E9735" s="3" t="s">
        <v>101</v>
      </c>
      <c r="F9735" s="3" t="s">
        <v>17772</v>
      </c>
      <c r="G9735" s="3" t="s">
        <v>17773</v>
      </c>
      <c r="H9735" s="3"/>
    </row>
    <row r="9736" ht="15.75" customHeight="1">
      <c r="A9736" s="2">
        <v>45797.0</v>
      </c>
      <c r="B9736" s="3" t="s">
        <v>7</v>
      </c>
      <c r="C9736" s="3" t="s">
        <v>118</v>
      </c>
      <c r="D9736" s="3" t="s">
        <v>23</v>
      </c>
      <c r="E9736" s="3" t="s">
        <v>20</v>
      </c>
      <c r="F9736" s="3" t="s">
        <v>4255</v>
      </c>
      <c r="G9736" s="3" t="s">
        <v>17774</v>
      </c>
      <c r="H9736" s="3"/>
    </row>
    <row r="9737" ht="15.75" customHeight="1">
      <c r="A9737" s="2">
        <v>45797.0</v>
      </c>
      <c r="B9737" s="3" t="s">
        <v>7</v>
      </c>
      <c r="C9737" s="3" t="s">
        <v>106</v>
      </c>
      <c r="D9737" s="3" t="s">
        <v>34</v>
      </c>
      <c r="E9737" s="3" t="s">
        <v>15</v>
      </c>
      <c r="F9737" s="3" t="s">
        <v>17775</v>
      </c>
      <c r="G9737" s="3" t="s">
        <v>17776</v>
      </c>
      <c r="H9737" s="3"/>
    </row>
    <row r="9738" ht="15.75" customHeight="1">
      <c r="A9738" s="2">
        <v>45797.0</v>
      </c>
      <c r="B9738" s="3" t="s">
        <v>7</v>
      </c>
      <c r="C9738" s="3" t="s">
        <v>106</v>
      </c>
      <c r="D9738" s="3" t="s">
        <v>9</v>
      </c>
      <c r="E9738" s="3" t="s">
        <v>101</v>
      </c>
      <c r="F9738" s="3" t="s">
        <v>17777</v>
      </c>
      <c r="G9738" s="3" t="s">
        <v>17778</v>
      </c>
      <c r="H9738" s="3"/>
    </row>
    <row r="9739" ht="15.75" customHeight="1">
      <c r="A9739" s="2">
        <v>45797.0</v>
      </c>
      <c r="B9739" s="3" t="s">
        <v>7</v>
      </c>
      <c r="C9739" s="3" t="s">
        <v>106</v>
      </c>
      <c r="D9739" s="3" t="s">
        <v>38</v>
      </c>
      <c r="E9739" s="3" t="s">
        <v>20</v>
      </c>
      <c r="F9739" s="3" t="s">
        <v>13189</v>
      </c>
      <c r="G9739" s="3" t="s">
        <v>17779</v>
      </c>
      <c r="H9739" s="3"/>
    </row>
    <row r="9740" ht="15.75" customHeight="1">
      <c r="A9740" s="2">
        <v>45797.0</v>
      </c>
      <c r="B9740" s="3" t="s">
        <v>7</v>
      </c>
      <c r="C9740" s="3" t="s">
        <v>8</v>
      </c>
      <c r="D9740" s="3" t="s">
        <v>38</v>
      </c>
      <c r="E9740" s="3" t="s">
        <v>15</v>
      </c>
      <c r="F9740" s="3" t="s">
        <v>17780</v>
      </c>
      <c r="G9740" s="3" t="s">
        <v>17781</v>
      </c>
      <c r="H9740" s="3"/>
    </row>
    <row r="9741" ht="15.75" customHeight="1">
      <c r="A9741" s="2">
        <v>45797.0</v>
      </c>
      <c r="B9741" s="3" t="s">
        <v>7</v>
      </c>
      <c r="C9741" s="3" t="s">
        <v>8</v>
      </c>
      <c r="D9741" s="3" t="s">
        <v>34</v>
      </c>
      <c r="E9741" s="3" t="s">
        <v>15</v>
      </c>
      <c r="F9741" s="3" t="s">
        <v>17782</v>
      </c>
      <c r="G9741" s="3" t="s">
        <v>17783</v>
      </c>
      <c r="H9741" s="3"/>
    </row>
    <row r="9742" ht="15.75" customHeight="1">
      <c r="A9742" s="2">
        <v>45797.0</v>
      </c>
      <c r="B9742" s="3" t="s">
        <v>92</v>
      </c>
      <c r="C9742" s="3" t="s">
        <v>98</v>
      </c>
      <c r="D9742" s="3" t="s">
        <v>9</v>
      </c>
      <c r="E9742" s="3" t="s">
        <v>15</v>
      </c>
      <c r="F9742" s="3" t="s">
        <v>17784</v>
      </c>
      <c r="G9742" s="3" t="s">
        <v>17785</v>
      </c>
      <c r="H9742" s="3"/>
    </row>
    <row r="9743" ht="15.75" customHeight="1">
      <c r="A9743" s="2">
        <v>45797.0</v>
      </c>
      <c r="B9743" s="3" t="s">
        <v>7</v>
      </c>
      <c r="C9743" s="3" t="s">
        <v>106</v>
      </c>
      <c r="D9743" s="3" t="s">
        <v>68</v>
      </c>
      <c r="E9743" s="3" t="s">
        <v>20</v>
      </c>
      <c r="F9743" s="3" t="s">
        <v>14009</v>
      </c>
      <c r="G9743" s="3" t="s">
        <v>17786</v>
      </c>
      <c r="H9743" s="3"/>
    </row>
    <row r="9744" ht="15.75" customHeight="1">
      <c r="A9744" s="2">
        <v>45797.0</v>
      </c>
      <c r="B9744" s="3" t="s">
        <v>7</v>
      </c>
      <c r="C9744" s="3" t="s">
        <v>131</v>
      </c>
      <c r="D9744" s="3" t="s">
        <v>23</v>
      </c>
      <c r="E9744" s="3" t="s">
        <v>20</v>
      </c>
      <c r="F9744" s="3" t="s">
        <v>17787</v>
      </c>
      <c r="G9744" s="3" t="s">
        <v>13235</v>
      </c>
      <c r="H9744" s="3"/>
    </row>
    <row r="9745" ht="15.75" customHeight="1">
      <c r="A9745" s="2">
        <v>45797.0</v>
      </c>
      <c r="B9745" s="3" t="s">
        <v>7</v>
      </c>
      <c r="C9745" s="3" t="s">
        <v>118</v>
      </c>
      <c r="D9745" s="3" t="s">
        <v>23</v>
      </c>
      <c r="E9745" s="3" t="s">
        <v>20</v>
      </c>
      <c r="F9745" s="3" t="s">
        <v>8727</v>
      </c>
      <c r="G9745" s="3" t="s">
        <v>17788</v>
      </c>
      <c r="H9745" s="3"/>
    </row>
    <row r="9746" ht="15.75" customHeight="1">
      <c r="A9746" s="2">
        <v>45797.0</v>
      </c>
      <c r="B9746" s="3" t="s">
        <v>92</v>
      </c>
      <c r="C9746" s="3" t="s">
        <v>158</v>
      </c>
      <c r="D9746" s="3" t="s">
        <v>34</v>
      </c>
      <c r="E9746" s="3" t="s">
        <v>15</v>
      </c>
      <c r="F9746" s="3" t="s">
        <v>17789</v>
      </c>
      <c r="G9746" s="3" t="s">
        <v>17790</v>
      </c>
      <c r="H9746" s="3"/>
    </row>
    <row r="9747" ht="15.75" customHeight="1">
      <c r="A9747" s="2">
        <v>45797.0</v>
      </c>
      <c r="B9747" s="3" t="s">
        <v>7</v>
      </c>
      <c r="C9747" s="3" t="s">
        <v>131</v>
      </c>
      <c r="D9747" s="3" t="s">
        <v>9</v>
      </c>
      <c r="E9747" s="3" t="s">
        <v>15</v>
      </c>
      <c r="F9747" s="3" t="s">
        <v>17791</v>
      </c>
      <c r="G9747" s="3" t="s">
        <v>17792</v>
      </c>
      <c r="H9747" s="3"/>
    </row>
    <row r="9748" ht="15.75" customHeight="1">
      <c r="A9748" s="2">
        <v>45797.0</v>
      </c>
      <c r="B9748" s="3" t="s">
        <v>92</v>
      </c>
      <c r="C9748" s="3" t="s">
        <v>98</v>
      </c>
      <c r="D9748" s="3" t="s">
        <v>19</v>
      </c>
      <c r="E9748" s="3" t="s">
        <v>20</v>
      </c>
      <c r="F9748" s="3" t="s">
        <v>16829</v>
      </c>
      <c r="G9748" s="3" t="s">
        <v>17793</v>
      </c>
      <c r="H9748" s="3"/>
    </row>
    <row r="9749" ht="15.75" customHeight="1">
      <c r="A9749" s="2">
        <v>45797.0</v>
      </c>
      <c r="B9749" s="3" t="s">
        <v>92</v>
      </c>
      <c r="C9749" s="3" t="s">
        <v>144</v>
      </c>
      <c r="D9749" s="3" t="s">
        <v>23</v>
      </c>
      <c r="E9749" s="3" t="s">
        <v>20</v>
      </c>
      <c r="F9749" s="3" t="s">
        <v>4634</v>
      </c>
      <c r="G9749" s="3" t="s">
        <v>17794</v>
      </c>
      <c r="H9749" s="3"/>
    </row>
    <row r="9750" ht="15.75" customHeight="1">
      <c r="A9750" s="2">
        <v>45797.0</v>
      </c>
      <c r="B9750" s="3" t="s">
        <v>92</v>
      </c>
      <c r="C9750" s="3" t="s">
        <v>144</v>
      </c>
      <c r="D9750" s="3" t="s">
        <v>63</v>
      </c>
      <c r="E9750" s="3" t="s">
        <v>15</v>
      </c>
      <c r="F9750" s="3" t="s">
        <v>17795</v>
      </c>
      <c r="G9750" s="3" t="s">
        <v>17796</v>
      </c>
      <c r="H9750" s="3"/>
    </row>
    <row r="9751" ht="15.75" customHeight="1">
      <c r="A9751" s="2">
        <v>45797.0</v>
      </c>
      <c r="B9751" s="3" t="s">
        <v>92</v>
      </c>
      <c r="C9751" s="3" t="s">
        <v>144</v>
      </c>
      <c r="D9751" s="3" t="s">
        <v>26</v>
      </c>
      <c r="E9751" s="3" t="s">
        <v>20</v>
      </c>
      <c r="F9751" s="3" t="s">
        <v>17797</v>
      </c>
      <c r="G9751" s="3" t="s">
        <v>17798</v>
      </c>
      <c r="H9751" s="3"/>
    </row>
    <row r="9752" ht="15.75" customHeight="1">
      <c r="A9752" s="2">
        <v>45797.0</v>
      </c>
      <c r="B9752" s="3" t="s">
        <v>92</v>
      </c>
      <c r="C9752" s="4" t="s">
        <v>149</v>
      </c>
      <c r="D9752" s="3" t="s">
        <v>9</v>
      </c>
      <c r="E9752" s="3" t="s">
        <v>20</v>
      </c>
      <c r="F9752" s="3" t="s">
        <v>17799</v>
      </c>
      <c r="G9752" s="3" t="s">
        <v>17800</v>
      </c>
      <c r="H9752" s="3"/>
    </row>
    <row r="9753" ht="15.75" customHeight="1">
      <c r="A9753" s="2">
        <v>45797.0</v>
      </c>
      <c r="B9753" s="3" t="s">
        <v>92</v>
      </c>
      <c r="C9753" s="4" t="s">
        <v>149</v>
      </c>
      <c r="D9753" s="3" t="s">
        <v>9</v>
      </c>
      <c r="E9753" s="3" t="s">
        <v>15</v>
      </c>
      <c r="F9753" s="3" t="s">
        <v>17801</v>
      </c>
      <c r="G9753" s="3" t="s">
        <v>17802</v>
      </c>
      <c r="H9753" s="3"/>
    </row>
    <row r="9754" ht="15.75" customHeight="1">
      <c r="A9754" s="2">
        <v>45797.0</v>
      </c>
      <c r="B9754" s="3" t="s">
        <v>92</v>
      </c>
      <c r="C9754" s="3" t="s">
        <v>144</v>
      </c>
      <c r="D9754" s="3" t="s">
        <v>23</v>
      </c>
      <c r="E9754" s="3" t="s">
        <v>20</v>
      </c>
      <c r="F9754" s="3" t="s">
        <v>3015</v>
      </c>
      <c r="G9754" s="3" t="s">
        <v>17545</v>
      </c>
      <c r="H9754" s="3"/>
    </row>
    <row r="9755" ht="15.75" customHeight="1">
      <c r="A9755" s="2">
        <v>45797.0</v>
      </c>
      <c r="B9755" s="3" t="s">
        <v>92</v>
      </c>
      <c r="C9755" s="4" t="s">
        <v>149</v>
      </c>
      <c r="D9755" s="3" t="s">
        <v>19</v>
      </c>
      <c r="E9755" s="3" t="s">
        <v>59</v>
      </c>
      <c r="F9755" s="3" t="s">
        <v>17803</v>
      </c>
      <c r="G9755" s="3" t="s">
        <v>17804</v>
      </c>
      <c r="H9755" s="3"/>
    </row>
    <row r="9756" ht="15.75" customHeight="1">
      <c r="A9756" s="2">
        <v>45797.0</v>
      </c>
      <c r="B9756" s="3" t="s">
        <v>92</v>
      </c>
      <c r="C9756" s="3" t="s">
        <v>158</v>
      </c>
      <c r="D9756" s="3" t="s">
        <v>9</v>
      </c>
      <c r="E9756" s="3" t="s">
        <v>15</v>
      </c>
      <c r="F9756" s="3" t="s">
        <v>2144</v>
      </c>
      <c r="G9756" s="3" t="s">
        <v>17805</v>
      </c>
      <c r="H9756" s="3"/>
    </row>
    <row r="9757" ht="15.75" customHeight="1">
      <c r="A9757" s="2">
        <v>45797.0</v>
      </c>
      <c r="B9757" s="3" t="s">
        <v>92</v>
      </c>
      <c r="C9757" s="3" t="s">
        <v>158</v>
      </c>
      <c r="D9757" s="3" t="s">
        <v>23</v>
      </c>
      <c r="E9757" s="3" t="s">
        <v>20</v>
      </c>
      <c r="F9757" s="3" t="s">
        <v>17806</v>
      </c>
      <c r="G9757" s="3" t="s">
        <v>16405</v>
      </c>
      <c r="H9757" s="3"/>
    </row>
    <row r="9758" ht="15.75" customHeight="1">
      <c r="A9758" s="2">
        <v>45797.0</v>
      </c>
      <c r="B9758" s="3" t="s">
        <v>92</v>
      </c>
      <c r="C9758" s="3" t="s">
        <v>158</v>
      </c>
      <c r="D9758" s="3" t="s">
        <v>63</v>
      </c>
      <c r="E9758" s="3" t="s">
        <v>59</v>
      </c>
      <c r="F9758" s="3" t="s">
        <v>17807</v>
      </c>
      <c r="G9758" s="3" t="s">
        <v>17808</v>
      </c>
      <c r="H9758" s="3"/>
    </row>
    <row r="9759" ht="15.75" customHeight="1">
      <c r="A9759" s="2">
        <v>45797.0</v>
      </c>
      <c r="B9759" s="3" t="s">
        <v>92</v>
      </c>
      <c r="C9759" s="3" t="s">
        <v>158</v>
      </c>
      <c r="D9759" s="3" t="s">
        <v>26</v>
      </c>
      <c r="E9759" s="3" t="s">
        <v>20</v>
      </c>
      <c r="F9759" s="3" t="s">
        <v>17809</v>
      </c>
      <c r="G9759" s="3" t="s">
        <v>17810</v>
      </c>
      <c r="H9759" s="3"/>
    </row>
    <row r="9760" ht="15.75" customHeight="1">
      <c r="A9760" s="2">
        <v>45797.0</v>
      </c>
      <c r="B9760" s="3" t="s">
        <v>92</v>
      </c>
      <c r="C9760" s="4" t="s">
        <v>149</v>
      </c>
      <c r="D9760" s="3" t="s">
        <v>19</v>
      </c>
      <c r="E9760" s="3" t="s">
        <v>59</v>
      </c>
      <c r="F9760" s="3" t="s">
        <v>17811</v>
      </c>
      <c r="G9760" s="3" t="s">
        <v>17812</v>
      </c>
      <c r="H9760" s="3"/>
    </row>
    <row r="9761" ht="15.75" customHeight="1">
      <c r="A9761" s="2">
        <v>45798.0</v>
      </c>
      <c r="B9761" s="3" t="s">
        <v>13</v>
      </c>
      <c r="C9761" s="3" t="s">
        <v>169</v>
      </c>
      <c r="D9761" s="3" t="s">
        <v>38</v>
      </c>
      <c r="E9761" s="3" t="s">
        <v>20</v>
      </c>
      <c r="F9761" s="3" t="s">
        <v>17813</v>
      </c>
      <c r="G9761" s="3" t="s">
        <v>17814</v>
      </c>
      <c r="H9761" s="3"/>
    </row>
    <row r="9762" ht="15.75" customHeight="1">
      <c r="A9762" s="2">
        <v>45798.0</v>
      </c>
      <c r="B9762" s="3" t="s">
        <v>13</v>
      </c>
      <c r="C9762" s="3" t="s">
        <v>37</v>
      </c>
      <c r="D9762" s="3" t="s">
        <v>26</v>
      </c>
      <c r="E9762" s="3" t="s">
        <v>59</v>
      </c>
      <c r="F9762" s="3" t="s">
        <v>17815</v>
      </c>
      <c r="G9762" s="3" t="s">
        <v>17816</v>
      </c>
      <c r="H9762" s="3"/>
    </row>
    <row r="9763" ht="15.75" customHeight="1">
      <c r="A9763" s="2">
        <v>45798.0</v>
      </c>
      <c r="B9763" s="3" t="s">
        <v>13</v>
      </c>
      <c r="C9763" s="3" t="s">
        <v>169</v>
      </c>
      <c r="D9763" s="3" t="s">
        <v>38</v>
      </c>
      <c r="E9763" s="3" t="s">
        <v>59</v>
      </c>
      <c r="F9763" s="3" t="s">
        <v>17817</v>
      </c>
      <c r="G9763" s="3" t="s">
        <v>17818</v>
      </c>
      <c r="H9763" s="3"/>
    </row>
    <row r="9764" ht="15.75" customHeight="1">
      <c r="A9764" s="2">
        <v>45798.0</v>
      </c>
      <c r="B9764" s="3" t="s">
        <v>13</v>
      </c>
      <c r="C9764" s="3" t="s">
        <v>169</v>
      </c>
      <c r="D9764" s="3" t="s">
        <v>34</v>
      </c>
      <c r="E9764" s="3" t="s">
        <v>20</v>
      </c>
      <c r="F9764" s="3" t="s">
        <v>17819</v>
      </c>
      <c r="G9764" s="3" t="s">
        <v>17820</v>
      </c>
      <c r="H9764" s="3"/>
    </row>
    <row r="9765" ht="15.75" customHeight="1">
      <c r="A9765" s="2">
        <v>45798.0</v>
      </c>
      <c r="B9765" s="3" t="s">
        <v>13</v>
      </c>
      <c r="C9765" s="3" t="s">
        <v>169</v>
      </c>
      <c r="D9765" s="3" t="s">
        <v>9</v>
      </c>
      <c r="E9765" s="3" t="s">
        <v>20</v>
      </c>
      <c r="F9765" s="3" t="s">
        <v>13455</v>
      </c>
      <c r="G9765" s="3" t="s">
        <v>17821</v>
      </c>
      <c r="H9765" s="3"/>
    </row>
    <row r="9766" ht="15.75" customHeight="1">
      <c r="A9766" s="2">
        <v>45798.0</v>
      </c>
      <c r="B9766" s="3" t="s">
        <v>13</v>
      </c>
      <c r="C9766" s="3" t="s">
        <v>37</v>
      </c>
      <c r="D9766" s="3" t="s">
        <v>9</v>
      </c>
      <c r="E9766" s="3" t="s">
        <v>15</v>
      </c>
      <c r="F9766" s="3" t="s">
        <v>8798</v>
      </c>
      <c r="G9766" s="3" t="s">
        <v>7451</v>
      </c>
      <c r="H9766" s="3"/>
    </row>
    <row r="9767" ht="15.75" customHeight="1">
      <c r="A9767" s="2">
        <v>45798.0</v>
      </c>
      <c r="B9767" s="3" t="s">
        <v>13</v>
      </c>
      <c r="C9767" s="3" t="s">
        <v>37</v>
      </c>
      <c r="D9767" s="3" t="s">
        <v>19</v>
      </c>
      <c r="E9767" s="3" t="s">
        <v>59</v>
      </c>
      <c r="F9767" s="3" t="s">
        <v>13391</v>
      </c>
      <c r="G9767" s="3" t="s">
        <v>6005</v>
      </c>
      <c r="H9767" s="3"/>
    </row>
    <row r="9768" ht="15.75" customHeight="1">
      <c r="A9768" s="2">
        <v>45798.0</v>
      </c>
      <c r="B9768" s="3" t="s">
        <v>13</v>
      </c>
      <c r="C9768" s="3" t="s">
        <v>29</v>
      </c>
      <c r="D9768" s="3" t="s">
        <v>26</v>
      </c>
      <c r="E9768" s="3" t="s">
        <v>59</v>
      </c>
      <c r="F9768" s="3" t="s">
        <v>17822</v>
      </c>
      <c r="G9768" s="3" t="s">
        <v>17823</v>
      </c>
      <c r="H9768" s="3"/>
    </row>
    <row r="9769" ht="15.75" customHeight="1">
      <c r="A9769" s="2">
        <v>45798.0</v>
      </c>
      <c r="B9769" s="3" t="s">
        <v>13</v>
      </c>
      <c r="C9769" s="3" t="s">
        <v>37</v>
      </c>
      <c r="D9769" s="3" t="s">
        <v>26</v>
      </c>
      <c r="E9769" s="3" t="s">
        <v>20</v>
      </c>
      <c r="F9769" s="3" t="s">
        <v>17824</v>
      </c>
      <c r="G9769" s="3" t="s">
        <v>17825</v>
      </c>
      <c r="H9769" s="3"/>
    </row>
    <row r="9770" ht="15.75" customHeight="1">
      <c r="A9770" s="2">
        <v>45798.0</v>
      </c>
      <c r="B9770" s="3" t="s">
        <v>13</v>
      </c>
      <c r="C9770" s="3" t="s">
        <v>29</v>
      </c>
      <c r="D9770" s="3" t="s">
        <v>68</v>
      </c>
      <c r="E9770" s="3" t="s">
        <v>59</v>
      </c>
      <c r="F9770" s="3" t="s">
        <v>17826</v>
      </c>
      <c r="G9770" s="3" t="s">
        <v>17827</v>
      </c>
      <c r="H9770" s="3"/>
    </row>
    <row r="9771" ht="15.75" customHeight="1">
      <c r="A9771" s="2">
        <v>45798.0</v>
      </c>
      <c r="B9771" s="3" t="s">
        <v>13</v>
      </c>
      <c r="C9771" s="3" t="s">
        <v>29</v>
      </c>
      <c r="D9771" s="3" t="s">
        <v>38</v>
      </c>
      <c r="E9771" s="3" t="s">
        <v>59</v>
      </c>
      <c r="F9771" s="3" t="s">
        <v>8475</v>
      </c>
      <c r="G9771" s="3" t="s">
        <v>17828</v>
      </c>
      <c r="H9771" s="3"/>
    </row>
    <row r="9772" ht="15.75" customHeight="1">
      <c r="A9772" s="2">
        <v>45798.0</v>
      </c>
      <c r="B9772" s="3" t="s">
        <v>13</v>
      </c>
      <c r="C9772" s="3" t="s">
        <v>29</v>
      </c>
      <c r="D9772" s="3" t="s">
        <v>9</v>
      </c>
      <c r="E9772" s="3" t="s">
        <v>20</v>
      </c>
      <c r="F9772" s="3" t="s">
        <v>17829</v>
      </c>
      <c r="G9772" s="3" t="s">
        <v>7354</v>
      </c>
      <c r="H9772" s="3"/>
    </row>
    <row r="9773" ht="15.75" customHeight="1">
      <c r="A9773" s="2">
        <v>45798.0</v>
      </c>
      <c r="B9773" s="3" t="s">
        <v>13</v>
      </c>
      <c r="C9773" s="3" t="s">
        <v>29</v>
      </c>
      <c r="D9773" s="3" t="s">
        <v>9</v>
      </c>
      <c r="E9773" s="3" t="s">
        <v>20</v>
      </c>
      <c r="F9773" s="3" t="s">
        <v>17830</v>
      </c>
      <c r="G9773" s="3" t="s">
        <v>1509</v>
      </c>
      <c r="H9773" s="3"/>
    </row>
    <row r="9774" ht="15.75" customHeight="1">
      <c r="A9774" s="2">
        <v>45798.0</v>
      </c>
      <c r="B9774" s="3" t="s">
        <v>13</v>
      </c>
      <c r="C9774" s="3" t="s">
        <v>18</v>
      </c>
      <c r="D9774" s="3" t="s">
        <v>68</v>
      </c>
      <c r="E9774" s="3" t="s">
        <v>59</v>
      </c>
      <c r="F9774" s="3" t="s">
        <v>16717</v>
      </c>
      <c r="G9774" s="3" t="s">
        <v>17831</v>
      </c>
      <c r="H9774" s="3"/>
    </row>
    <row r="9775" ht="15.75" customHeight="1">
      <c r="A9775" s="2">
        <v>45798.0</v>
      </c>
      <c r="B9775" s="3" t="s">
        <v>57</v>
      </c>
      <c r="C9775" s="3" t="s">
        <v>58</v>
      </c>
      <c r="D9775" s="3" t="s">
        <v>23</v>
      </c>
      <c r="E9775" s="3" t="s">
        <v>59</v>
      </c>
      <c r="F9775" s="3" t="s">
        <v>17832</v>
      </c>
      <c r="G9775" s="3" t="s">
        <v>17833</v>
      </c>
      <c r="H9775" s="3"/>
    </row>
    <row r="9776" ht="15.75" customHeight="1">
      <c r="A9776" s="2">
        <v>45798.0</v>
      </c>
      <c r="B9776" s="3" t="s">
        <v>13</v>
      </c>
      <c r="C9776" s="3" t="s">
        <v>37</v>
      </c>
      <c r="D9776" s="3" t="s">
        <v>68</v>
      </c>
      <c r="E9776" s="3" t="s">
        <v>59</v>
      </c>
      <c r="F9776" s="3" t="s">
        <v>17834</v>
      </c>
      <c r="G9776" s="3" t="s">
        <v>17835</v>
      </c>
      <c r="H9776" s="3"/>
    </row>
    <row r="9777" ht="15.75" customHeight="1">
      <c r="A9777" s="2">
        <v>45798.0</v>
      </c>
      <c r="B9777" s="3" t="s">
        <v>57</v>
      </c>
      <c r="C9777" s="3" t="s">
        <v>58</v>
      </c>
      <c r="D9777" s="3" t="s">
        <v>23</v>
      </c>
      <c r="E9777" s="3" t="s">
        <v>59</v>
      </c>
      <c r="F9777" s="3" t="s">
        <v>17836</v>
      </c>
      <c r="G9777" s="3" t="s">
        <v>17837</v>
      </c>
      <c r="H9777" s="3"/>
    </row>
    <row r="9778" ht="15.75" customHeight="1">
      <c r="A9778" s="2">
        <v>45798.0</v>
      </c>
      <c r="B9778" s="3" t="s">
        <v>57</v>
      </c>
      <c r="C9778" s="3" t="s">
        <v>85</v>
      </c>
      <c r="D9778" s="3" t="s">
        <v>23</v>
      </c>
      <c r="E9778" s="3" t="s">
        <v>59</v>
      </c>
      <c r="F9778" s="3" t="s">
        <v>17838</v>
      </c>
      <c r="G9778" s="3" t="s">
        <v>17839</v>
      </c>
      <c r="H9778" s="3"/>
    </row>
    <row r="9779" ht="15.75" customHeight="1">
      <c r="A9779" s="2">
        <v>45798.0</v>
      </c>
      <c r="B9779" s="3" t="s">
        <v>57</v>
      </c>
      <c r="C9779" s="3" t="s">
        <v>58</v>
      </c>
      <c r="D9779" s="3" t="s">
        <v>23</v>
      </c>
      <c r="E9779" s="3" t="s">
        <v>59</v>
      </c>
      <c r="F9779" s="3" t="s">
        <v>17840</v>
      </c>
      <c r="G9779" s="3" t="s">
        <v>12518</v>
      </c>
      <c r="H9779" s="3"/>
    </row>
    <row r="9780" ht="15.75" customHeight="1">
      <c r="A9780" s="2">
        <v>45798.0</v>
      </c>
      <c r="B9780" s="3" t="s">
        <v>13</v>
      </c>
      <c r="C9780" s="3" t="s">
        <v>18</v>
      </c>
      <c r="D9780" s="3" t="s">
        <v>19</v>
      </c>
      <c r="E9780" s="3" t="s">
        <v>59</v>
      </c>
      <c r="F9780" s="3" t="s">
        <v>17841</v>
      </c>
      <c r="G9780" s="3" t="s">
        <v>17842</v>
      </c>
      <c r="H9780" s="3"/>
    </row>
    <row r="9781" ht="15.75" customHeight="1">
      <c r="A9781" s="2">
        <v>45798.0</v>
      </c>
      <c r="B9781" s="3" t="s">
        <v>57</v>
      </c>
      <c r="C9781" s="3" t="s">
        <v>85</v>
      </c>
      <c r="D9781" s="3" t="s">
        <v>19</v>
      </c>
      <c r="E9781" s="3" t="s">
        <v>59</v>
      </c>
      <c r="F9781" s="3" t="s">
        <v>9387</v>
      </c>
      <c r="G9781" s="3" t="s">
        <v>17843</v>
      </c>
      <c r="H9781" s="3"/>
    </row>
    <row r="9782" ht="15.75" customHeight="1">
      <c r="A9782" s="2">
        <v>45798.0</v>
      </c>
      <c r="B9782" s="3" t="s">
        <v>57</v>
      </c>
      <c r="C9782" s="3" t="s">
        <v>85</v>
      </c>
      <c r="D9782" s="3" t="s">
        <v>34</v>
      </c>
      <c r="E9782" s="3" t="s">
        <v>20</v>
      </c>
      <c r="F9782" s="3" t="s">
        <v>17844</v>
      </c>
      <c r="G9782" s="3" t="s">
        <v>17845</v>
      </c>
      <c r="H9782" s="3"/>
    </row>
    <row r="9783" ht="15.75" customHeight="1">
      <c r="A9783" s="2">
        <v>45798.0</v>
      </c>
      <c r="B9783" s="3" t="s">
        <v>57</v>
      </c>
      <c r="C9783" s="3" t="s">
        <v>80</v>
      </c>
      <c r="D9783" s="3" t="s">
        <v>19</v>
      </c>
      <c r="E9783" s="3" t="s">
        <v>59</v>
      </c>
      <c r="F9783" s="3" t="s">
        <v>17846</v>
      </c>
      <c r="G9783" s="3" t="s">
        <v>15463</v>
      </c>
      <c r="H9783" s="3"/>
    </row>
    <row r="9784" ht="15.75" customHeight="1">
      <c r="A9784" s="2">
        <v>45798.0</v>
      </c>
      <c r="B9784" s="3" t="s">
        <v>57</v>
      </c>
      <c r="C9784" s="3" t="s">
        <v>80</v>
      </c>
      <c r="D9784" s="3" t="s">
        <v>26</v>
      </c>
      <c r="E9784" s="3" t="s">
        <v>59</v>
      </c>
      <c r="F9784" s="3" t="s">
        <v>17847</v>
      </c>
      <c r="G9784" s="3" t="s">
        <v>12202</v>
      </c>
      <c r="H9784" s="3"/>
    </row>
    <row r="9785" ht="15.75" customHeight="1">
      <c r="A9785" s="2">
        <v>45798.0</v>
      </c>
      <c r="B9785" s="3" t="s">
        <v>57</v>
      </c>
      <c r="C9785" s="3" t="s">
        <v>85</v>
      </c>
      <c r="D9785" s="3" t="s">
        <v>19</v>
      </c>
      <c r="E9785" s="3" t="s">
        <v>59</v>
      </c>
      <c r="F9785" s="3" t="s">
        <v>17848</v>
      </c>
      <c r="G9785" s="3" t="s">
        <v>17849</v>
      </c>
      <c r="H9785" s="3"/>
    </row>
    <row r="9786" ht="15.75" customHeight="1">
      <c r="A9786" s="2">
        <v>45798.0</v>
      </c>
      <c r="B9786" s="3" t="s">
        <v>57</v>
      </c>
      <c r="C9786" s="3" t="s">
        <v>80</v>
      </c>
      <c r="D9786" s="3" t="s">
        <v>23</v>
      </c>
      <c r="E9786" s="3" t="s">
        <v>59</v>
      </c>
      <c r="F9786" s="3" t="s">
        <v>17850</v>
      </c>
      <c r="G9786" s="3" t="s">
        <v>17851</v>
      </c>
      <c r="H9786" s="3"/>
    </row>
    <row r="9787" ht="15.75" customHeight="1">
      <c r="A9787" s="2">
        <v>45798.0</v>
      </c>
      <c r="B9787" s="3" t="s">
        <v>57</v>
      </c>
      <c r="C9787" s="3" t="s">
        <v>58</v>
      </c>
      <c r="D9787" s="3" t="s">
        <v>23</v>
      </c>
      <c r="E9787" s="3" t="s">
        <v>59</v>
      </c>
      <c r="F9787" s="3" t="s">
        <v>17852</v>
      </c>
      <c r="G9787" s="3" t="s">
        <v>17853</v>
      </c>
      <c r="H9787" s="3"/>
    </row>
    <row r="9788" ht="15.75" customHeight="1">
      <c r="A9788" s="2">
        <v>45798.0</v>
      </c>
      <c r="B9788" s="3" t="s">
        <v>57</v>
      </c>
      <c r="C9788" s="3" t="s">
        <v>80</v>
      </c>
      <c r="D9788" s="3" t="s">
        <v>23</v>
      </c>
      <c r="E9788" s="3" t="s">
        <v>59</v>
      </c>
      <c r="F9788" s="3" t="s">
        <v>17854</v>
      </c>
      <c r="G9788" s="3" t="s">
        <v>17855</v>
      </c>
      <c r="H9788" s="3"/>
    </row>
    <row r="9789" ht="15.75" customHeight="1">
      <c r="A9789" s="2">
        <v>45798.0</v>
      </c>
      <c r="B9789" s="3" t="s">
        <v>57</v>
      </c>
      <c r="C9789" s="3" t="s">
        <v>71</v>
      </c>
      <c r="D9789" s="3" t="s">
        <v>23</v>
      </c>
      <c r="E9789" s="3" t="s">
        <v>59</v>
      </c>
      <c r="F9789" s="3" t="s">
        <v>17856</v>
      </c>
      <c r="G9789" s="3" t="s">
        <v>17857</v>
      </c>
      <c r="H9789" s="3"/>
    </row>
    <row r="9790" ht="15.75" customHeight="1">
      <c r="A9790" s="2">
        <v>45798.0</v>
      </c>
      <c r="B9790" s="3" t="s">
        <v>57</v>
      </c>
      <c r="C9790" s="3" t="s">
        <v>71</v>
      </c>
      <c r="D9790" s="3" t="s">
        <v>63</v>
      </c>
      <c r="E9790" s="3" t="s">
        <v>59</v>
      </c>
      <c r="F9790" s="3" t="s">
        <v>17858</v>
      </c>
      <c r="G9790" s="3" t="s">
        <v>17859</v>
      </c>
      <c r="H9790" s="3"/>
    </row>
    <row r="9791" ht="15.75" customHeight="1">
      <c r="A9791" s="2">
        <v>45798.0</v>
      </c>
      <c r="B9791" s="3" t="s">
        <v>57</v>
      </c>
      <c r="C9791" s="3" t="s">
        <v>71</v>
      </c>
      <c r="D9791" s="3" t="s">
        <v>9</v>
      </c>
      <c r="E9791" s="3" t="s">
        <v>59</v>
      </c>
      <c r="F9791" s="3" t="s">
        <v>17860</v>
      </c>
      <c r="G9791" s="3" t="s">
        <v>17861</v>
      </c>
      <c r="H9791" s="3"/>
    </row>
    <row r="9792" ht="15.75" customHeight="1">
      <c r="A9792" s="2">
        <v>45798.0</v>
      </c>
      <c r="B9792" s="3" t="s">
        <v>57</v>
      </c>
      <c r="C9792" s="4" t="s">
        <v>62</v>
      </c>
      <c r="D9792" s="3" t="s">
        <v>9</v>
      </c>
      <c r="E9792" s="3" t="s">
        <v>20</v>
      </c>
      <c r="F9792" s="3" t="s">
        <v>17862</v>
      </c>
      <c r="G9792" s="3" t="s">
        <v>17863</v>
      </c>
      <c r="H9792" s="3"/>
    </row>
    <row r="9793" ht="15.75" customHeight="1">
      <c r="A9793" s="2">
        <v>45798.0</v>
      </c>
      <c r="B9793" s="3" t="s">
        <v>57</v>
      </c>
      <c r="C9793" s="4" t="s">
        <v>62</v>
      </c>
      <c r="D9793" s="3" t="s">
        <v>19</v>
      </c>
      <c r="E9793" s="3" t="s">
        <v>59</v>
      </c>
      <c r="F9793" s="3" t="s">
        <v>17864</v>
      </c>
      <c r="G9793" s="3" t="s">
        <v>17865</v>
      </c>
      <c r="H9793" s="3"/>
    </row>
    <row r="9794" ht="15.75" customHeight="1">
      <c r="A9794" s="2">
        <v>45798.0</v>
      </c>
      <c r="B9794" s="3" t="s">
        <v>57</v>
      </c>
      <c r="C9794" s="4" t="s">
        <v>62</v>
      </c>
      <c r="D9794" s="3" t="s">
        <v>26</v>
      </c>
      <c r="E9794" s="3" t="s">
        <v>59</v>
      </c>
      <c r="F9794" s="3" t="s">
        <v>16963</v>
      </c>
      <c r="G9794" s="3" t="s">
        <v>17866</v>
      </c>
      <c r="H9794" s="3"/>
    </row>
    <row r="9795" ht="15.75" customHeight="1">
      <c r="A9795" s="2">
        <v>45798.0</v>
      </c>
      <c r="B9795" s="3" t="s">
        <v>57</v>
      </c>
      <c r="C9795" s="4" t="s">
        <v>62</v>
      </c>
      <c r="D9795" s="3" t="s">
        <v>38</v>
      </c>
      <c r="E9795" s="3" t="s">
        <v>59</v>
      </c>
      <c r="F9795" s="3" t="s">
        <v>17867</v>
      </c>
      <c r="G9795" s="3" t="s">
        <v>17868</v>
      </c>
      <c r="H9795" s="3"/>
    </row>
    <row r="9796" ht="15.75" customHeight="1">
      <c r="A9796" s="2">
        <v>45798.0</v>
      </c>
      <c r="B9796" s="3" t="s">
        <v>57</v>
      </c>
      <c r="C9796" s="3" t="s">
        <v>80</v>
      </c>
      <c r="D9796" s="3" t="s">
        <v>9</v>
      </c>
      <c r="E9796" s="3" t="s">
        <v>20</v>
      </c>
      <c r="F9796" s="3" t="s">
        <v>17869</v>
      </c>
      <c r="G9796" s="3" t="s">
        <v>17870</v>
      </c>
      <c r="H9796" s="3"/>
    </row>
    <row r="9797" ht="15.75" customHeight="1">
      <c r="A9797" s="2">
        <v>45798.0</v>
      </c>
      <c r="B9797" s="3" t="s">
        <v>13</v>
      </c>
      <c r="C9797" s="3" t="s">
        <v>18</v>
      </c>
      <c r="D9797" s="3" t="s">
        <v>26</v>
      </c>
      <c r="E9797" s="3" t="s">
        <v>20</v>
      </c>
      <c r="F9797" s="3" t="s">
        <v>17871</v>
      </c>
      <c r="G9797" s="3" t="s">
        <v>17872</v>
      </c>
      <c r="H9797" s="3"/>
    </row>
    <row r="9798" ht="15.75" customHeight="1">
      <c r="A9798" s="2">
        <v>45798.0</v>
      </c>
      <c r="B9798" s="3" t="s">
        <v>7</v>
      </c>
      <c r="C9798" s="3" t="s">
        <v>106</v>
      </c>
      <c r="D9798" s="3" t="s">
        <v>68</v>
      </c>
      <c r="E9798" s="3" t="s">
        <v>20</v>
      </c>
      <c r="F9798" s="3" t="s">
        <v>17873</v>
      </c>
      <c r="G9798" s="3" t="s">
        <v>1505</v>
      </c>
      <c r="H9798" s="3"/>
    </row>
    <row r="9799" ht="15.75" customHeight="1">
      <c r="A9799" s="2">
        <v>45798.0</v>
      </c>
      <c r="B9799" s="3" t="s">
        <v>13</v>
      </c>
      <c r="C9799" s="3" t="s">
        <v>18</v>
      </c>
      <c r="D9799" s="3" t="s">
        <v>68</v>
      </c>
      <c r="E9799" s="3" t="s">
        <v>59</v>
      </c>
      <c r="F9799" s="3" t="s">
        <v>17874</v>
      </c>
      <c r="G9799" s="3" t="s">
        <v>17875</v>
      </c>
      <c r="H9799" s="3"/>
    </row>
    <row r="9800" ht="15.75" customHeight="1">
      <c r="A9800" s="2">
        <v>45798.0</v>
      </c>
      <c r="B9800" s="3" t="s">
        <v>7</v>
      </c>
      <c r="C9800" s="3" t="s">
        <v>131</v>
      </c>
      <c r="D9800" s="3" t="s">
        <v>68</v>
      </c>
      <c r="E9800" s="3" t="s">
        <v>20</v>
      </c>
      <c r="F9800" s="3" t="s">
        <v>17876</v>
      </c>
      <c r="G9800" s="3" t="s">
        <v>17877</v>
      </c>
      <c r="H9800" s="3"/>
    </row>
    <row r="9801" ht="15.75" customHeight="1">
      <c r="A9801" s="2">
        <v>45798.0</v>
      </c>
      <c r="B9801" s="3" t="s">
        <v>7</v>
      </c>
      <c r="C9801" s="3" t="s">
        <v>131</v>
      </c>
      <c r="D9801" s="3" t="s">
        <v>63</v>
      </c>
      <c r="E9801" s="3" t="s">
        <v>59</v>
      </c>
      <c r="F9801" s="3" t="s">
        <v>17878</v>
      </c>
      <c r="G9801" s="3" t="s">
        <v>17879</v>
      </c>
      <c r="H9801" s="3"/>
    </row>
    <row r="9802" ht="15.75" customHeight="1">
      <c r="A9802" s="2">
        <v>45798.0</v>
      </c>
      <c r="B9802" s="3" t="s">
        <v>7</v>
      </c>
      <c r="C9802" s="3" t="s">
        <v>126</v>
      </c>
      <c r="D9802" s="3" t="s">
        <v>63</v>
      </c>
      <c r="E9802" s="3" t="s">
        <v>59</v>
      </c>
      <c r="F9802" s="3" t="s">
        <v>17880</v>
      </c>
      <c r="G9802" s="3" t="s">
        <v>17881</v>
      </c>
      <c r="H9802" s="3"/>
    </row>
    <row r="9803" ht="15.75" customHeight="1">
      <c r="A9803" s="2">
        <v>45798.0</v>
      </c>
      <c r="B9803" s="3" t="s">
        <v>7</v>
      </c>
      <c r="C9803" s="3" t="s">
        <v>126</v>
      </c>
      <c r="D9803" s="3" t="s">
        <v>26</v>
      </c>
      <c r="E9803" s="3" t="s">
        <v>109</v>
      </c>
      <c r="F9803" s="3" t="s">
        <v>17882</v>
      </c>
      <c r="G9803" s="3" t="s">
        <v>17883</v>
      </c>
      <c r="H9803" s="3"/>
    </row>
    <row r="9804" ht="15.75" customHeight="1">
      <c r="A9804" s="2">
        <v>45798.0</v>
      </c>
      <c r="B9804" s="3" t="s">
        <v>7</v>
      </c>
      <c r="C9804" s="3" t="s">
        <v>126</v>
      </c>
      <c r="D9804" s="3" t="s">
        <v>9</v>
      </c>
      <c r="E9804" s="3" t="s">
        <v>101</v>
      </c>
      <c r="F9804" s="3" t="s">
        <v>17884</v>
      </c>
      <c r="G9804" s="3" t="s">
        <v>17885</v>
      </c>
      <c r="H9804" s="3"/>
    </row>
    <row r="9805" ht="15.75" customHeight="1">
      <c r="A9805" s="2">
        <v>45798.0</v>
      </c>
      <c r="B9805" s="3" t="s">
        <v>7</v>
      </c>
      <c r="C9805" s="3" t="s">
        <v>126</v>
      </c>
      <c r="D9805" s="3" t="s">
        <v>63</v>
      </c>
      <c r="E9805" s="3" t="s">
        <v>59</v>
      </c>
      <c r="F9805" s="3" t="s">
        <v>16668</v>
      </c>
      <c r="G9805" s="3" t="s">
        <v>17886</v>
      </c>
      <c r="H9805" s="3"/>
    </row>
    <row r="9806" ht="15.75" customHeight="1">
      <c r="A9806" s="2">
        <v>45798.0</v>
      </c>
      <c r="B9806" s="3" t="s">
        <v>7</v>
      </c>
      <c r="C9806" s="3" t="s">
        <v>118</v>
      </c>
      <c r="D9806" s="3" t="s">
        <v>68</v>
      </c>
      <c r="E9806" s="3" t="s">
        <v>20</v>
      </c>
      <c r="F9806" s="3" t="s">
        <v>17887</v>
      </c>
      <c r="G9806" s="3" t="s">
        <v>17888</v>
      </c>
      <c r="H9806" s="3"/>
    </row>
    <row r="9807" ht="15.75" customHeight="1">
      <c r="A9807" s="2">
        <v>45798.0</v>
      </c>
      <c r="B9807" s="3" t="s">
        <v>7</v>
      </c>
      <c r="C9807" s="3" t="s">
        <v>118</v>
      </c>
      <c r="D9807" s="3" t="s">
        <v>26</v>
      </c>
      <c r="E9807" s="3" t="s">
        <v>10</v>
      </c>
      <c r="F9807" s="3" t="s">
        <v>17889</v>
      </c>
      <c r="G9807" s="3" t="s">
        <v>17890</v>
      </c>
      <c r="H9807" s="3"/>
    </row>
    <row r="9808" ht="15.75" customHeight="1">
      <c r="A9808" s="2">
        <v>45798.0</v>
      </c>
      <c r="B9808" s="3" t="s">
        <v>7</v>
      </c>
      <c r="C9808" s="3" t="s">
        <v>118</v>
      </c>
      <c r="D9808" s="3" t="s">
        <v>34</v>
      </c>
      <c r="E9808" s="3" t="s">
        <v>101</v>
      </c>
      <c r="F9808" s="3" t="s">
        <v>17891</v>
      </c>
      <c r="G9808" s="3" t="s">
        <v>17892</v>
      </c>
      <c r="H9808" s="3"/>
    </row>
    <row r="9809" ht="15.75" customHeight="1">
      <c r="A9809" s="2">
        <v>45798.0</v>
      </c>
      <c r="B9809" s="3" t="s">
        <v>7</v>
      </c>
      <c r="C9809" s="3" t="s">
        <v>106</v>
      </c>
      <c r="D9809" s="3" t="s">
        <v>9</v>
      </c>
      <c r="E9809" s="3" t="s">
        <v>15</v>
      </c>
      <c r="F9809" s="3" t="s">
        <v>17893</v>
      </c>
      <c r="G9809" s="3" t="s">
        <v>17894</v>
      </c>
      <c r="H9809" s="3"/>
    </row>
    <row r="9810" ht="15.75" customHeight="1">
      <c r="A9810" s="2">
        <v>45798.0</v>
      </c>
      <c r="B9810" s="3" t="s">
        <v>7</v>
      </c>
      <c r="C9810" s="3" t="s">
        <v>106</v>
      </c>
      <c r="D9810" s="3" t="s">
        <v>68</v>
      </c>
      <c r="E9810" s="3" t="s">
        <v>20</v>
      </c>
      <c r="F9810" s="3" t="s">
        <v>14161</v>
      </c>
      <c r="G9810" s="3" t="s">
        <v>17895</v>
      </c>
      <c r="H9810" s="3"/>
    </row>
    <row r="9811" ht="15.75" customHeight="1">
      <c r="A9811" s="2">
        <v>45798.0</v>
      </c>
      <c r="B9811" s="3" t="s">
        <v>7</v>
      </c>
      <c r="C9811" s="3" t="s">
        <v>106</v>
      </c>
      <c r="D9811" s="3" t="s">
        <v>38</v>
      </c>
      <c r="E9811" s="3" t="s">
        <v>15</v>
      </c>
      <c r="F9811" s="3" t="s">
        <v>11677</v>
      </c>
      <c r="G9811" s="3" t="s">
        <v>17896</v>
      </c>
      <c r="H9811" s="3"/>
    </row>
    <row r="9812" ht="15.75" customHeight="1">
      <c r="A9812" s="2">
        <v>45798.0</v>
      </c>
      <c r="B9812" s="3" t="s">
        <v>7</v>
      </c>
      <c r="C9812" s="3" t="s">
        <v>8</v>
      </c>
      <c r="D9812" s="3" t="s">
        <v>34</v>
      </c>
      <c r="E9812" s="3" t="s">
        <v>101</v>
      </c>
      <c r="F9812" s="3" t="s">
        <v>17897</v>
      </c>
      <c r="G9812" s="3" t="s">
        <v>17898</v>
      </c>
      <c r="H9812" s="3"/>
    </row>
    <row r="9813" ht="15.75" customHeight="1">
      <c r="A9813" s="2">
        <v>45798.0</v>
      </c>
      <c r="B9813" s="3" t="s">
        <v>7</v>
      </c>
      <c r="C9813" s="3" t="s">
        <v>8</v>
      </c>
      <c r="D9813" s="3" t="s">
        <v>26</v>
      </c>
      <c r="E9813" s="3" t="s">
        <v>258</v>
      </c>
      <c r="F9813" s="3" t="s">
        <v>17899</v>
      </c>
      <c r="G9813" s="3" t="s">
        <v>17900</v>
      </c>
      <c r="H9813" s="3"/>
    </row>
    <row r="9814" ht="15.75" customHeight="1">
      <c r="A9814" s="2">
        <v>45798.0</v>
      </c>
      <c r="B9814" s="3" t="s">
        <v>13</v>
      </c>
      <c r="C9814" s="3" t="s">
        <v>18</v>
      </c>
      <c r="D9814" s="3" t="s">
        <v>23</v>
      </c>
      <c r="E9814" s="3" t="s">
        <v>59</v>
      </c>
      <c r="F9814" s="3" t="s">
        <v>17901</v>
      </c>
      <c r="G9814" s="3" t="s">
        <v>14681</v>
      </c>
      <c r="H9814" s="3"/>
    </row>
    <row r="9815" ht="15.75" customHeight="1">
      <c r="A9815" s="2">
        <v>45798.0</v>
      </c>
      <c r="B9815" s="3" t="s">
        <v>92</v>
      </c>
      <c r="C9815" s="3" t="s">
        <v>158</v>
      </c>
      <c r="D9815" s="3" t="s">
        <v>34</v>
      </c>
      <c r="E9815" s="3" t="s">
        <v>15</v>
      </c>
      <c r="F9815" s="3" t="s">
        <v>6748</v>
      </c>
      <c r="G9815" s="3" t="s">
        <v>17902</v>
      </c>
      <c r="H9815" s="3"/>
    </row>
    <row r="9816" ht="15.75" customHeight="1">
      <c r="A9816" s="2">
        <v>45798.0</v>
      </c>
      <c r="B9816" s="3" t="s">
        <v>92</v>
      </c>
      <c r="C9816" s="3" t="s">
        <v>158</v>
      </c>
      <c r="D9816" s="3" t="s">
        <v>19</v>
      </c>
      <c r="E9816" s="3" t="s">
        <v>20</v>
      </c>
      <c r="F9816" s="3" t="s">
        <v>17887</v>
      </c>
      <c r="G9816" s="3" t="s">
        <v>17903</v>
      </c>
      <c r="H9816" s="3"/>
    </row>
    <row r="9817" ht="15.75" customHeight="1">
      <c r="A9817" s="2">
        <v>45798.0</v>
      </c>
      <c r="B9817" s="3" t="s">
        <v>7</v>
      </c>
      <c r="C9817" s="3" t="s">
        <v>8</v>
      </c>
      <c r="D9817" s="3" t="s">
        <v>38</v>
      </c>
      <c r="E9817" s="3" t="s">
        <v>20</v>
      </c>
      <c r="F9817" s="3" t="s">
        <v>17904</v>
      </c>
      <c r="G9817" s="3" t="s">
        <v>17905</v>
      </c>
      <c r="H9817" s="3"/>
    </row>
    <row r="9818" ht="15.75" customHeight="1">
      <c r="A9818" s="2">
        <v>45798.0</v>
      </c>
      <c r="B9818" s="3" t="s">
        <v>92</v>
      </c>
      <c r="C9818" s="3" t="s">
        <v>158</v>
      </c>
      <c r="D9818" s="3" t="s">
        <v>63</v>
      </c>
      <c r="E9818" s="3" t="s">
        <v>59</v>
      </c>
      <c r="F9818" s="3" t="s">
        <v>17906</v>
      </c>
      <c r="G9818" s="3" t="s">
        <v>17907</v>
      </c>
      <c r="H9818" s="3"/>
    </row>
    <row r="9819" ht="15.75" customHeight="1">
      <c r="A9819" s="2">
        <v>45798.0</v>
      </c>
      <c r="B9819" s="3" t="s">
        <v>92</v>
      </c>
      <c r="C9819" s="3" t="s">
        <v>158</v>
      </c>
      <c r="D9819" s="3" t="s">
        <v>9</v>
      </c>
      <c r="E9819" s="3" t="s">
        <v>15</v>
      </c>
      <c r="F9819" s="3" t="s">
        <v>17908</v>
      </c>
      <c r="G9819" s="3" t="s">
        <v>17909</v>
      </c>
      <c r="H9819" s="3"/>
    </row>
    <row r="9820" ht="15.75" customHeight="1">
      <c r="A9820" s="2">
        <v>45798.0</v>
      </c>
      <c r="B9820" s="3" t="s">
        <v>13</v>
      </c>
      <c r="C9820" s="3" t="s">
        <v>14</v>
      </c>
      <c r="D9820" s="3" t="s">
        <v>19</v>
      </c>
      <c r="E9820" s="3" t="s">
        <v>59</v>
      </c>
      <c r="F9820" s="3" t="s">
        <v>17910</v>
      </c>
      <c r="G9820" s="3" t="s">
        <v>17911</v>
      </c>
      <c r="H9820" s="3"/>
    </row>
    <row r="9821" ht="15.75" customHeight="1">
      <c r="A9821" s="2">
        <v>45798.0</v>
      </c>
      <c r="B9821" s="3" t="s">
        <v>13</v>
      </c>
      <c r="C9821" s="3" t="s">
        <v>14</v>
      </c>
      <c r="D9821" s="3" t="s">
        <v>63</v>
      </c>
      <c r="E9821" s="3" t="s">
        <v>59</v>
      </c>
      <c r="F9821" s="3" t="s">
        <v>17912</v>
      </c>
      <c r="G9821" s="3" t="s">
        <v>17913</v>
      </c>
      <c r="H9821" s="3"/>
    </row>
    <row r="9822" ht="15.75" customHeight="1">
      <c r="A9822" s="2">
        <v>45798.0</v>
      </c>
      <c r="B9822" s="3" t="s">
        <v>92</v>
      </c>
      <c r="C9822" s="3" t="s">
        <v>93</v>
      </c>
      <c r="D9822" s="3" t="s">
        <v>9</v>
      </c>
      <c r="E9822" s="3" t="s">
        <v>15</v>
      </c>
      <c r="F9822" s="3" t="s">
        <v>17914</v>
      </c>
      <c r="G9822" s="3" t="s">
        <v>17915</v>
      </c>
      <c r="H9822" s="3"/>
    </row>
    <row r="9823" ht="15.75" customHeight="1">
      <c r="A9823" s="2">
        <v>45798.0</v>
      </c>
      <c r="B9823" s="3" t="s">
        <v>92</v>
      </c>
      <c r="C9823" s="3" t="s">
        <v>93</v>
      </c>
      <c r="D9823" s="3" t="s">
        <v>68</v>
      </c>
      <c r="E9823" s="3" t="s">
        <v>59</v>
      </c>
      <c r="F9823" s="3" t="s">
        <v>17916</v>
      </c>
      <c r="G9823" s="3" t="s">
        <v>17917</v>
      </c>
      <c r="H9823" s="3"/>
    </row>
    <row r="9824" ht="15.75" customHeight="1">
      <c r="A9824" s="2">
        <v>45798.0</v>
      </c>
      <c r="B9824" s="3" t="s">
        <v>92</v>
      </c>
      <c r="C9824" s="3" t="s">
        <v>98</v>
      </c>
      <c r="D9824" s="3" t="s">
        <v>9</v>
      </c>
      <c r="E9824" s="3" t="s">
        <v>15</v>
      </c>
      <c r="F9824" s="3" t="s">
        <v>17918</v>
      </c>
      <c r="G9824" s="3" t="s">
        <v>17919</v>
      </c>
      <c r="H9824" s="3"/>
    </row>
    <row r="9825" ht="15.75" customHeight="1">
      <c r="A9825" s="2">
        <v>45798.0</v>
      </c>
      <c r="B9825" s="3" t="s">
        <v>92</v>
      </c>
      <c r="C9825" s="3" t="s">
        <v>98</v>
      </c>
      <c r="D9825" s="3" t="s">
        <v>63</v>
      </c>
      <c r="E9825" s="3" t="s">
        <v>15</v>
      </c>
      <c r="F9825" s="3" t="s">
        <v>17920</v>
      </c>
      <c r="G9825" s="3" t="s">
        <v>17921</v>
      </c>
      <c r="H9825" s="3"/>
    </row>
    <row r="9826" ht="15.75" customHeight="1">
      <c r="A9826" s="2">
        <v>45798.0</v>
      </c>
      <c r="B9826" s="3" t="s">
        <v>92</v>
      </c>
      <c r="C9826" s="3" t="s">
        <v>98</v>
      </c>
      <c r="D9826" s="3" t="s">
        <v>68</v>
      </c>
      <c r="E9826" s="3" t="s">
        <v>59</v>
      </c>
      <c r="F9826" s="3" t="s">
        <v>17922</v>
      </c>
      <c r="G9826" s="3" t="s">
        <v>17923</v>
      </c>
      <c r="H9826" s="3"/>
    </row>
    <row r="9827" ht="15.75" customHeight="1">
      <c r="A9827" s="2">
        <v>45798.0</v>
      </c>
      <c r="B9827" s="3" t="s">
        <v>13</v>
      </c>
      <c r="C9827" s="3" t="s">
        <v>14</v>
      </c>
      <c r="D9827" s="3" t="s">
        <v>63</v>
      </c>
      <c r="E9827" s="3" t="s">
        <v>20</v>
      </c>
      <c r="F9827" s="3" t="s">
        <v>17924</v>
      </c>
      <c r="G9827" s="3" t="s">
        <v>17925</v>
      </c>
      <c r="H9827" s="3"/>
    </row>
    <row r="9828" ht="15.75" customHeight="1">
      <c r="A9828" s="2">
        <v>45798.0</v>
      </c>
      <c r="B9828" s="3" t="s">
        <v>92</v>
      </c>
      <c r="C9828" s="3" t="s">
        <v>144</v>
      </c>
      <c r="D9828" s="3" t="s">
        <v>34</v>
      </c>
      <c r="E9828" s="3" t="s">
        <v>15</v>
      </c>
      <c r="F9828" s="3" t="s">
        <v>17926</v>
      </c>
      <c r="G9828" s="3" t="s">
        <v>14756</v>
      </c>
      <c r="H9828" s="3"/>
    </row>
    <row r="9829" ht="15.75" customHeight="1">
      <c r="A9829" s="2">
        <v>45798.0</v>
      </c>
      <c r="B9829" s="3" t="s">
        <v>92</v>
      </c>
      <c r="C9829" s="3" t="s">
        <v>144</v>
      </c>
      <c r="D9829" s="3" t="s">
        <v>26</v>
      </c>
      <c r="E9829" s="3" t="s">
        <v>20</v>
      </c>
      <c r="F9829" s="3" t="s">
        <v>17927</v>
      </c>
      <c r="G9829" s="3" t="s">
        <v>11962</v>
      </c>
      <c r="H9829" s="3"/>
    </row>
    <row r="9830" ht="15.75" customHeight="1">
      <c r="A9830" s="2">
        <v>45798.0</v>
      </c>
      <c r="B9830" s="3" t="s">
        <v>92</v>
      </c>
      <c r="C9830" s="3" t="s">
        <v>144</v>
      </c>
      <c r="D9830" s="3" t="s">
        <v>9</v>
      </c>
      <c r="E9830" s="3" t="s">
        <v>15</v>
      </c>
      <c r="F9830" s="3" t="s">
        <v>17928</v>
      </c>
      <c r="G9830" s="3" t="s">
        <v>17929</v>
      </c>
      <c r="H9830" s="3"/>
    </row>
    <row r="9831" ht="15.75" customHeight="1">
      <c r="A9831" s="2">
        <v>45798.0</v>
      </c>
      <c r="B9831" s="3" t="s">
        <v>92</v>
      </c>
      <c r="C9831" s="4" t="s">
        <v>149</v>
      </c>
      <c r="D9831" s="3" t="s">
        <v>34</v>
      </c>
      <c r="E9831" s="3" t="s">
        <v>15</v>
      </c>
      <c r="F9831" s="3" t="s">
        <v>17930</v>
      </c>
      <c r="G9831" s="3" t="s">
        <v>17931</v>
      </c>
      <c r="H9831" s="3"/>
    </row>
    <row r="9832" ht="15.75" customHeight="1">
      <c r="A9832" s="2">
        <v>45798.0</v>
      </c>
      <c r="B9832" s="3" t="s">
        <v>92</v>
      </c>
      <c r="C9832" s="4" t="s">
        <v>149</v>
      </c>
      <c r="D9832" s="3" t="s">
        <v>63</v>
      </c>
      <c r="E9832" s="3" t="s">
        <v>59</v>
      </c>
      <c r="F9832" s="3" t="s">
        <v>17932</v>
      </c>
      <c r="G9832" s="3" t="s">
        <v>17933</v>
      </c>
      <c r="H9832" s="3"/>
    </row>
    <row r="9833" ht="15.75" customHeight="1">
      <c r="A9833" s="2">
        <v>45798.0</v>
      </c>
      <c r="B9833" s="3" t="s">
        <v>92</v>
      </c>
      <c r="C9833" s="4" t="s">
        <v>149</v>
      </c>
      <c r="D9833" s="3" t="s">
        <v>9</v>
      </c>
      <c r="E9833" s="3" t="s">
        <v>15</v>
      </c>
      <c r="F9833" s="3" t="s">
        <v>17934</v>
      </c>
      <c r="G9833" s="3" t="s">
        <v>1043</v>
      </c>
      <c r="H9833" s="3"/>
    </row>
    <row r="9834" ht="15.75" customHeight="1">
      <c r="A9834" s="2">
        <v>45798.0</v>
      </c>
      <c r="B9834" s="3" t="s">
        <v>92</v>
      </c>
      <c r="C9834" s="3" t="s">
        <v>144</v>
      </c>
      <c r="D9834" s="3" t="s">
        <v>23</v>
      </c>
      <c r="E9834" s="3" t="s">
        <v>59</v>
      </c>
      <c r="F9834" s="3" t="s">
        <v>17935</v>
      </c>
      <c r="G9834" s="3" t="s">
        <v>5320</v>
      </c>
      <c r="H9834" s="3"/>
    </row>
    <row r="9835" ht="15.75" customHeight="1">
      <c r="A9835" s="2">
        <v>45798.0</v>
      </c>
      <c r="B9835" s="3" t="s">
        <v>92</v>
      </c>
      <c r="C9835" s="3" t="s">
        <v>158</v>
      </c>
      <c r="D9835" s="3" t="s">
        <v>68</v>
      </c>
      <c r="E9835" s="3" t="s">
        <v>20</v>
      </c>
      <c r="F9835" s="3" t="s">
        <v>17936</v>
      </c>
      <c r="G9835" s="3" t="s">
        <v>17937</v>
      </c>
      <c r="H9835" s="3"/>
    </row>
    <row r="9836" ht="15.75" customHeight="1">
      <c r="A9836" s="2">
        <v>45799.0</v>
      </c>
      <c r="B9836" s="3" t="s">
        <v>13</v>
      </c>
      <c r="C9836" s="3" t="s">
        <v>169</v>
      </c>
      <c r="D9836" s="3" t="s">
        <v>19</v>
      </c>
      <c r="E9836" s="3" t="s">
        <v>59</v>
      </c>
      <c r="F9836" s="3" t="s">
        <v>17938</v>
      </c>
      <c r="G9836" s="3" t="s">
        <v>16453</v>
      </c>
      <c r="H9836" s="3"/>
    </row>
    <row r="9837" ht="15.75" customHeight="1">
      <c r="A9837" s="2">
        <v>45799.0</v>
      </c>
      <c r="B9837" s="3" t="s">
        <v>13</v>
      </c>
      <c r="C9837" s="3" t="s">
        <v>37</v>
      </c>
      <c r="D9837" s="3" t="s">
        <v>23</v>
      </c>
      <c r="E9837" s="3" t="s">
        <v>59</v>
      </c>
      <c r="F9837" s="3" t="s">
        <v>17939</v>
      </c>
      <c r="G9837" s="3" t="s">
        <v>17940</v>
      </c>
      <c r="H9837" s="3"/>
    </row>
    <row r="9838" ht="15.75" customHeight="1">
      <c r="A9838" s="2">
        <v>45799.0</v>
      </c>
      <c r="B9838" s="3" t="s">
        <v>13</v>
      </c>
      <c r="C9838" s="3" t="s">
        <v>37</v>
      </c>
      <c r="D9838" s="3" t="s">
        <v>68</v>
      </c>
      <c r="E9838" s="3" t="s">
        <v>59</v>
      </c>
      <c r="F9838" s="3" t="s">
        <v>17941</v>
      </c>
      <c r="G9838" s="3" t="s">
        <v>17942</v>
      </c>
      <c r="H9838" s="3"/>
    </row>
    <row r="9839" ht="15.75" customHeight="1">
      <c r="A9839" s="2">
        <v>45799.0</v>
      </c>
      <c r="B9839" s="3" t="s">
        <v>13</v>
      </c>
      <c r="C9839" s="3" t="s">
        <v>37</v>
      </c>
      <c r="D9839" s="3" t="s">
        <v>9</v>
      </c>
      <c r="E9839" s="3" t="s">
        <v>20</v>
      </c>
      <c r="F9839" s="3" t="s">
        <v>17943</v>
      </c>
      <c r="G9839" s="3" t="s">
        <v>17944</v>
      </c>
      <c r="H9839" s="3"/>
    </row>
    <row r="9840" ht="15.75" customHeight="1">
      <c r="A9840" s="2">
        <v>45799.0</v>
      </c>
      <c r="B9840" s="3" t="s">
        <v>13</v>
      </c>
      <c r="C9840" s="3" t="s">
        <v>29</v>
      </c>
      <c r="D9840" s="3" t="s">
        <v>34</v>
      </c>
      <c r="E9840" s="3" t="s">
        <v>20</v>
      </c>
      <c r="F9840" s="3" t="s">
        <v>17945</v>
      </c>
      <c r="G9840" s="3" t="s">
        <v>17946</v>
      </c>
      <c r="H9840" s="3"/>
    </row>
    <row r="9841" ht="15.75" customHeight="1">
      <c r="A9841" s="2">
        <v>45799.0</v>
      </c>
      <c r="B9841" s="3" t="s">
        <v>13</v>
      </c>
      <c r="C9841" s="3" t="s">
        <v>29</v>
      </c>
      <c r="D9841" s="3" t="s">
        <v>63</v>
      </c>
      <c r="E9841" s="3" t="s">
        <v>59</v>
      </c>
      <c r="F9841" s="3" t="s">
        <v>17947</v>
      </c>
      <c r="G9841" s="3" t="s">
        <v>17948</v>
      </c>
      <c r="H9841" s="3"/>
    </row>
    <row r="9842" ht="15.75" customHeight="1">
      <c r="A9842" s="2">
        <v>45799.0</v>
      </c>
      <c r="B9842" s="3" t="s">
        <v>13</v>
      </c>
      <c r="C9842" s="3" t="s">
        <v>18</v>
      </c>
      <c r="D9842" s="3" t="s">
        <v>63</v>
      </c>
      <c r="E9842" s="3" t="s">
        <v>20</v>
      </c>
      <c r="F9842" s="3" t="s">
        <v>17949</v>
      </c>
      <c r="G9842" s="3" t="s">
        <v>17950</v>
      </c>
      <c r="H9842" s="3"/>
    </row>
    <row r="9843" ht="15.75" customHeight="1">
      <c r="A9843" s="2">
        <v>45799.0</v>
      </c>
      <c r="B9843" s="3" t="s">
        <v>13</v>
      </c>
      <c r="C9843" s="3" t="s">
        <v>29</v>
      </c>
      <c r="D9843" s="3" t="s">
        <v>63</v>
      </c>
      <c r="E9843" s="3" t="s">
        <v>20</v>
      </c>
      <c r="F9843" s="3" t="s">
        <v>17951</v>
      </c>
      <c r="G9843" s="3" t="s">
        <v>17952</v>
      </c>
      <c r="H9843" s="3"/>
    </row>
    <row r="9844" ht="15.75" customHeight="1">
      <c r="A9844" s="2">
        <v>45799.0</v>
      </c>
      <c r="B9844" s="3" t="s">
        <v>13</v>
      </c>
      <c r="C9844" s="3" t="s">
        <v>29</v>
      </c>
      <c r="D9844" s="3" t="s">
        <v>63</v>
      </c>
      <c r="E9844" s="3" t="s">
        <v>59</v>
      </c>
      <c r="F9844" s="3" t="s">
        <v>17953</v>
      </c>
      <c r="G9844" s="3" t="s">
        <v>17954</v>
      </c>
      <c r="H9844" s="3"/>
    </row>
    <row r="9845" ht="15.75" customHeight="1">
      <c r="A9845" s="2">
        <v>45799.0</v>
      </c>
      <c r="B9845" s="3" t="s">
        <v>13</v>
      </c>
      <c r="C9845" s="3" t="s">
        <v>14</v>
      </c>
      <c r="D9845" s="3" t="s">
        <v>63</v>
      </c>
      <c r="E9845" s="3" t="s">
        <v>20</v>
      </c>
      <c r="F9845" s="3" t="s">
        <v>17955</v>
      </c>
      <c r="G9845" s="3" t="s">
        <v>17956</v>
      </c>
      <c r="H9845" s="3"/>
    </row>
    <row r="9846" ht="15.75" customHeight="1">
      <c r="A9846" s="2">
        <v>45799.0</v>
      </c>
      <c r="B9846" s="3" t="s">
        <v>13</v>
      </c>
      <c r="C9846" s="3" t="s">
        <v>14</v>
      </c>
      <c r="D9846" s="3" t="s">
        <v>34</v>
      </c>
      <c r="E9846" s="3" t="s">
        <v>20</v>
      </c>
      <c r="F9846" s="3" t="s">
        <v>17957</v>
      </c>
      <c r="G9846" s="3" t="s">
        <v>17958</v>
      </c>
      <c r="H9846" s="3"/>
    </row>
    <row r="9847" ht="15.75" customHeight="1">
      <c r="A9847" s="2">
        <v>45799.0</v>
      </c>
      <c r="B9847" s="3" t="s">
        <v>13</v>
      </c>
      <c r="C9847" s="3" t="s">
        <v>14</v>
      </c>
      <c r="D9847" s="3" t="s">
        <v>68</v>
      </c>
      <c r="E9847" s="3" t="s">
        <v>59</v>
      </c>
      <c r="F9847" s="3" t="s">
        <v>2032</v>
      </c>
      <c r="G9847" s="3" t="s">
        <v>17959</v>
      </c>
      <c r="H9847" s="3"/>
    </row>
    <row r="9848" ht="15.75" customHeight="1">
      <c r="A9848" s="2">
        <v>45799.0</v>
      </c>
      <c r="B9848" s="3" t="s">
        <v>13</v>
      </c>
      <c r="C9848" s="3" t="s">
        <v>14</v>
      </c>
      <c r="D9848" s="3" t="s">
        <v>34</v>
      </c>
      <c r="E9848" s="3" t="s">
        <v>20</v>
      </c>
      <c r="F9848" s="3" t="s">
        <v>17960</v>
      </c>
      <c r="G9848" s="3" t="s">
        <v>17961</v>
      </c>
      <c r="H9848" s="3"/>
    </row>
    <row r="9849" ht="15.75" customHeight="1">
      <c r="A9849" s="2">
        <v>45799.0</v>
      </c>
      <c r="B9849" s="3" t="s">
        <v>13</v>
      </c>
      <c r="C9849" s="3" t="s">
        <v>169</v>
      </c>
      <c r="D9849" s="3" t="s">
        <v>34</v>
      </c>
      <c r="E9849" s="3" t="s">
        <v>20</v>
      </c>
      <c r="F9849" s="3" t="s">
        <v>17962</v>
      </c>
      <c r="G9849" s="3" t="s">
        <v>17963</v>
      </c>
      <c r="H9849" s="3"/>
    </row>
    <row r="9850" ht="15.75" customHeight="1">
      <c r="A9850" s="2">
        <v>45799.0</v>
      </c>
      <c r="B9850" s="3" t="s">
        <v>13</v>
      </c>
      <c r="C9850" s="3" t="s">
        <v>29</v>
      </c>
      <c r="D9850" s="3" t="s">
        <v>38</v>
      </c>
      <c r="E9850" s="3" t="s">
        <v>20</v>
      </c>
      <c r="F9850" s="3" t="s">
        <v>17964</v>
      </c>
      <c r="G9850" s="3" t="s">
        <v>17965</v>
      </c>
      <c r="H9850" s="3"/>
    </row>
    <row r="9851" ht="15.75" customHeight="1">
      <c r="A9851" s="2">
        <v>45799.0</v>
      </c>
      <c r="B9851" s="3" t="s">
        <v>13</v>
      </c>
      <c r="C9851" s="3" t="s">
        <v>169</v>
      </c>
      <c r="D9851" s="3" t="s">
        <v>38</v>
      </c>
      <c r="E9851" s="3" t="s">
        <v>20</v>
      </c>
      <c r="F9851" s="3" t="s">
        <v>17966</v>
      </c>
      <c r="G9851" s="3" t="s">
        <v>17967</v>
      </c>
      <c r="H9851" s="3"/>
    </row>
    <row r="9852" ht="15.75" customHeight="1">
      <c r="A9852" s="2">
        <v>45799.0</v>
      </c>
      <c r="B9852" s="3" t="s">
        <v>57</v>
      </c>
      <c r="C9852" s="4" t="s">
        <v>62</v>
      </c>
      <c r="D9852" s="3" t="s">
        <v>9</v>
      </c>
      <c r="E9852" s="3" t="s">
        <v>20</v>
      </c>
      <c r="F9852" s="3" t="s">
        <v>17968</v>
      </c>
      <c r="G9852" s="3" t="s">
        <v>17969</v>
      </c>
      <c r="H9852" s="3"/>
    </row>
    <row r="9853" ht="15.75" customHeight="1">
      <c r="A9853" s="2">
        <v>45799.0</v>
      </c>
      <c r="B9853" s="3" t="s">
        <v>13</v>
      </c>
      <c r="C9853" s="3" t="s">
        <v>169</v>
      </c>
      <c r="D9853" s="3" t="s">
        <v>26</v>
      </c>
      <c r="E9853" s="3" t="s">
        <v>59</v>
      </c>
      <c r="F9853" s="3" t="s">
        <v>17970</v>
      </c>
      <c r="G9853" s="3" t="s">
        <v>13051</v>
      </c>
      <c r="H9853" s="3"/>
    </row>
    <row r="9854" ht="15.75" customHeight="1">
      <c r="A9854" s="2">
        <v>45799.0</v>
      </c>
      <c r="B9854" s="3" t="s">
        <v>13</v>
      </c>
      <c r="C9854" s="3" t="s">
        <v>14</v>
      </c>
      <c r="D9854" s="3" t="s">
        <v>34</v>
      </c>
      <c r="E9854" s="3" t="s">
        <v>20</v>
      </c>
      <c r="F9854" s="3" t="s">
        <v>17971</v>
      </c>
      <c r="G9854" s="3" t="s">
        <v>1322</v>
      </c>
      <c r="H9854" s="3"/>
    </row>
    <row r="9855" ht="15.75" customHeight="1">
      <c r="A9855" s="2">
        <v>45799.0</v>
      </c>
      <c r="B9855" s="3" t="s">
        <v>57</v>
      </c>
      <c r="C9855" s="3" t="s">
        <v>85</v>
      </c>
      <c r="D9855" s="3" t="s">
        <v>38</v>
      </c>
      <c r="E9855" s="3" t="s">
        <v>59</v>
      </c>
      <c r="F9855" s="3" t="s">
        <v>3916</v>
      </c>
      <c r="G9855" s="3" t="s">
        <v>4501</v>
      </c>
      <c r="H9855" s="3"/>
    </row>
    <row r="9856" ht="15.75" customHeight="1">
      <c r="A9856" s="2">
        <v>45799.0</v>
      </c>
      <c r="B9856" s="3" t="s">
        <v>57</v>
      </c>
      <c r="C9856" s="3" t="s">
        <v>85</v>
      </c>
      <c r="D9856" s="3" t="s">
        <v>9</v>
      </c>
      <c r="E9856" s="3" t="s">
        <v>20</v>
      </c>
      <c r="F9856" s="3" t="s">
        <v>17972</v>
      </c>
      <c r="G9856" s="3" t="s">
        <v>17973</v>
      </c>
      <c r="H9856" s="3"/>
    </row>
    <row r="9857" ht="15.75" customHeight="1">
      <c r="A9857" s="2">
        <v>45799.0</v>
      </c>
      <c r="B9857" s="3" t="s">
        <v>57</v>
      </c>
      <c r="C9857" s="3" t="s">
        <v>80</v>
      </c>
      <c r="D9857" s="3" t="s">
        <v>23</v>
      </c>
      <c r="E9857" s="3" t="s">
        <v>59</v>
      </c>
      <c r="F9857" s="3" t="s">
        <v>17974</v>
      </c>
      <c r="G9857" s="3" t="s">
        <v>15279</v>
      </c>
      <c r="H9857" s="3"/>
    </row>
    <row r="9858" ht="15.75" customHeight="1">
      <c r="A9858" s="2">
        <v>45799.0</v>
      </c>
      <c r="B9858" s="3" t="s">
        <v>57</v>
      </c>
      <c r="C9858" s="3" t="s">
        <v>80</v>
      </c>
      <c r="D9858" s="3" t="s">
        <v>68</v>
      </c>
      <c r="E9858" s="3" t="s">
        <v>59</v>
      </c>
      <c r="F9858" s="3" t="s">
        <v>17975</v>
      </c>
      <c r="G9858" s="3" t="s">
        <v>17976</v>
      </c>
      <c r="H9858" s="3"/>
    </row>
    <row r="9859" ht="15.75" customHeight="1">
      <c r="A9859" s="2">
        <v>45799.0</v>
      </c>
      <c r="B9859" s="3" t="s">
        <v>57</v>
      </c>
      <c r="C9859" s="3" t="s">
        <v>80</v>
      </c>
      <c r="D9859" s="3" t="s">
        <v>63</v>
      </c>
      <c r="E9859" s="3" t="s">
        <v>59</v>
      </c>
      <c r="F9859" s="3" t="s">
        <v>17977</v>
      </c>
      <c r="G9859" s="3" t="s">
        <v>17978</v>
      </c>
      <c r="H9859" s="3"/>
    </row>
    <row r="9860" ht="15.75" customHeight="1">
      <c r="A9860" s="2">
        <v>45799.0</v>
      </c>
      <c r="B9860" s="3" t="s">
        <v>57</v>
      </c>
      <c r="C9860" s="3" t="s">
        <v>80</v>
      </c>
      <c r="D9860" s="3" t="s">
        <v>34</v>
      </c>
      <c r="E9860" s="3" t="s">
        <v>20</v>
      </c>
      <c r="F9860" s="3" t="s">
        <v>2862</v>
      </c>
      <c r="G9860" s="3" t="s">
        <v>17979</v>
      </c>
      <c r="H9860" s="3"/>
    </row>
    <row r="9861" ht="15.75" customHeight="1">
      <c r="A9861" s="2">
        <v>45799.0</v>
      </c>
      <c r="B9861" s="3" t="s">
        <v>57</v>
      </c>
      <c r="C9861" s="3" t="s">
        <v>71</v>
      </c>
      <c r="D9861" s="3" t="s">
        <v>23</v>
      </c>
      <c r="E9861" s="3" t="s">
        <v>59</v>
      </c>
      <c r="F9861" s="3" t="s">
        <v>17980</v>
      </c>
      <c r="G9861" s="3" t="s">
        <v>17981</v>
      </c>
      <c r="H9861" s="3"/>
    </row>
    <row r="9862" ht="15.75" customHeight="1">
      <c r="A9862" s="2">
        <v>45799.0</v>
      </c>
      <c r="B9862" s="3" t="s">
        <v>57</v>
      </c>
      <c r="C9862" s="3" t="s">
        <v>71</v>
      </c>
      <c r="D9862" s="3" t="s">
        <v>26</v>
      </c>
      <c r="E9862" s="3" t="s">
        <v>59</v>
      </c>
      <c r="F9862" s="3" t="s">
        <v>3170</v>
      </c>
      <c r="G9862" s="3" t="s">
        <v>17982</v>
      </c>
      <c r="H9862" s="3"/>
    </row>
    <row r="9863" ht="15.75" customHeight="1">
      <c r="A9863" s="2">
        <v>45799.0</v>
      </c>
      <c r="B9863" s="3" t="s">
        <v>57</v>
      </c>
      <c r="C9863" s="4" t="s">
        <v>62</v>
      </c>
      <c r="D9863" s="3" t="s">
        <v>63</v>
      </c>
      <c r="E9863" s="3" t="s">
        <v>59</v>
      </c>
      <c r="F9863" s="3" t="s">
        <v>17983</v>
      </c>
      <c r="G9863" s="3" t="s">
        <v>17984</v>
      </c>
      <c r="H9863" s="3"/>
    </row>
    <row r="9864" ht="15.75" customHeight="1">
      <c r="A9864" s="2">
        <v>45799.0</v>
      </c>
      <c r="B9864" s="3" t="s">
        <v>57</v>
      </c>
      <c r="C9864" s="4" t="s">
        <v>62</v>
      </c>
      <c r="D9864" s="3" t="s">
        <v>23</v>
      </c>
      <c r="E9864" s="3" t="s">
        <v>59</v>
      </c>
      <c r="F9864" s="3" t="s">
        <v>15940</v>
      </c>
      <c r="G9864" s="3" t="s">
        <v>17985</v>
      </c>
      <c r="H9864" s="3"/>
    </row>
    <row r="9865" ht="15.75" customHeight="1">
      <c r="A9865" s="2">
        <v>45799.0</v>
      </c>
      <c r="B9865" s="3" t="s">
        <v>57</v>
      </c>
      <c r="C9865" s="4" t="s">
        <v>62</v>
      </c>
      <c r="D9865" s="3" t="s">
        <v>19</v>
      </c>
      <c r="E9865" s="3" t="s">
        <v>59</v>
      </c>
      <c r="F9865" s="3" t="s">
        <v>6151</v>
      </c>
      <c r="G9865" s="3" t="s">
        <v>17986</v>
      </c>
      <c r="H9865" s="3"/>
    </row>
    <row r="9866" ht="15.75" customHeight="1">
      <c r="A9866" s="2">
        <v>45799.0</v>
      </c>
      <c r="B9866" s="3" t="s">
        <v>57</v>
      </c>
      <c r="C9866" s="4" t="s">
        <v>62</v>
      </c>
      <c r="D9866" s="3" t="s">
        <v>26</v>
      </c>
      <c r="E9866" s="3" t="s">
        <v>59</v>
      </c>
      <c r="F9866" s="3" t="s">
        <v>17987</v>
      </c>
      <c r="G9866" s="3" t="s">
        <v>17988</v>
      </c>
      <c r="H9866" s="3"/>
    </row>
    <row r="9867" ht="15.75" customHeight="1">
      <c r="A9867" s="2">
        <v>45799.0</v>
      </c>
      <c r="B9867" s="3" t="s">
        <v>57</v>
      </c>
      <c r="C9867" s="3" t="s">
        <v>58</v>
      </c>
      <c r="D9867" s="3" t="s">
        <v>9</v>
      </c>
      <c r="E9867" s="3" t="s">
        <v>20</v>
      </c>
      <c r="F9867" s="3" t="s">
        <v>17989</v>
      </c>
      <c r="G9867" s="3" t="s">
        <v>17990</v>
      </c>
      <c r="H9867" s="3"/>
    </row>
    <row r="9868" ht="15.75" customHeight="1">
      <c r="A9868" s="2">
        <v>45799.0</v>
      </c>
      <c r="B9868" s="3" t="s">
        <v>57</v>
      </c>
      <c r="C9868" s="3" t="s">
        <v>58</v>
      </c>
      <c r="D9868" s="3" t="s">
        <v>9</v>
      </c>
      <c r="E9868" s="3" t="s">
        <v>20</v>
      </c>
      <c r="F9868" s="3" t="s">
        <v>17991</v>
      </c>
      <c r="G9868" s="3" t="s">
        <v>17992</v>
      </c>
      <c r="H9868" s="3"/>
    </row>
    <row r="9869" ht="15.75" customHeight="1">
      <c r="A9869" s="2">
        <v>45799.0</v>
      </c>
      <c r="B9869" s="3" t="s">
        <v>13</v>
      </c>
      <c r="C9869" s="3" t="s">
        <v>169</v>
      </c>
      <c r="D9869" s="3" t="s">
        <v>63</v>
      </c>
      <c r="E9869" s="3" t="s">
        <v>20</v>
      </c>
      <c r="F9869" s="3" t="s">
        <v>14400</v>
      </c>
      <c r="G9869" s="3" t="s">
        <v>17993</v>
      </c>
      <c r="H9869" s="3"/>
    </row>
    <row r="9870" ht="15.75" customHeight="1">
      <c r="A9870" s="2">
        <v>45799.0</v>
      </c>
      <c r="B9870" s="3" t="s">
        <v>92</v>
      </c>
      <c r="C9870" s="3" t="s">
        <v>93</v>
      </c>
      <c r="D9870" s="3" t="s">
        <v>38</v>
      </c>
      <c r="E9870" s="3" t="s">
        <v>20</v>
      </c>
      <c r="F9870" s="3" t="s">
        <v>17994</v>
      </c>
      <c r="G9870" s="3" t="s">
        <v>17995</v>
      </c>
      <c r="H9870" s="3"/>
    </row>
    <row r="9871" ht="15.75" customHeight="1">
      <c r="A9871" s="2">
        <v>45799.0</v>
      </c>
      <c r="B9871" s="3" t="s">
        <v>13</v>
      </c>
      <c r="C9871" s="3" t="s">
        <v>18</v>
      </c>
      <c r="D9871" s="3" t="s">
        <v>9</v>
      </c>
      <c r="E9871" s="3" t="s">
        <v>20</v>
      </c>
      <c r="F9871" s="3" t="s">
        <v>17996</v>
      </c>
      <c r="G9871" s="3" t="s">
        <v>5857</v>
      </c>
      <c r="H9871" s="3"/>
    </row>
    <row r="9872" ht="15.75" customHeight="1">
      <c r="A9872" s="2">
        <v>45799.0</v>
      </c>
      <c r="B9872" s="3" t="s">
        <v>92</v>
      </c>
      <c r="C9872" s="3" t="s">
        <v>98</v>
      </c>
      <c r="D9872" s="3" t="s">
        <v>34</v>
      </c>
      <c r="E9872" s="3" t="s">
        <v>20</v>
      </c>
      <c r="F9872" s="3" t="s">
        <v>17997</v>
      </c>
      <c r="G9872" s="3" t="s">
        <v>9175</v>
      </c>
      <c r="H9872" s="3"/>
    </row>
    <row r="9873" ht="15.75" customHeight="1">
      <c r="A9873" s="2">
        <v>45799.0</v>
      </c>
      <c r="B9873" s="3" t="s">
        <v>7</v>
      </c>
      <c r="C9873" s="3" t="s">
        <v>126</v>
      </c>
      <c r="D9873" s="3" t="s">
        <v>26</v>
      </c>
      <c r="E9873" s="3" t="s">
        <v>10</v>
      </c>
      <c r="F9873" s="3" t="s">
        <v>17998</v>
      </c>
      <c r="G9873" s="3" t="s">
        <v>17999</v>
      </c>
      <c r="H9873" s="3"/>
    </row>
    <row r="9874" ht="15.75" customHeight="1">
      <c r="A9874" s="2">
        <v>45799.0</v>
      </c>
      <c r="B9874" s="3" t="s">
        <v>7</v>
      </c>
      <c r="C9874" s="3" t="s">
        <v>126</v>
      </c>
      <c r="D9874" s="3" t="s">
        <v>9</v>
      </c>
      <c r="E9874" s="3" t="s">
        <v>101</v>
      </c>
      <c r="F9874" s="3" t="s">
        <v>18000</v>
      </c>
      <c r="G9874" s="3" t="s">
        <v>18001</v>
      </c>
      <c r="H9874" s="3"/>
    </row>
    <row r="9875" ht="15.75" customHeight="1">
      <c r="A9875" s="2">
        <v>45799.0</v>
      </c>
      <c r="B9875" s="3" t="s">
        <v>7</v>
      </c>
      <c r="C9875" s="3" t="s">
        <v>126</v>
      </c>
      <c r="D9875" s="3" t="s">
        <v>19</v>
      </c>
      <c r="E9875" s="3" t="s">
        <v>20</v>
      </c>
      <c r="F9875" s="3" t="s">
        <v>18002</v>
      </c>
      <c r="G9875" s="3" t="s">
        <v>18003</v>
      </c>
      <c r="H9875" s="3"/>
    </row>
    <row r="9876" ht="15.75" customHeight="1">
      <c r="A9876" s="2">
        <v>45799.0</v>
      </c>
      <c r="B9876" s="3" t="s">
        <v>7</v>
      </c>
      <c r="C9876" s="3" t="s">
        <v>126</v>
      </c>
      <c r="D9876" s="3" t="s">
        <v>19</v>
      </c>
      <c r="E9876" s="3" t="s">
        <v>20</v>
      </c>
      <c r="F9876" s="3" t="s">
        <v>18004</v>
      </c>
      <c r="G9876" s="3" t="s">
        <v>18005</v>
      </c>
      <c r="H9876" s="3"/>
    </row>
    <row r="9877" ht="15.75" customHeight="1">
      <c r="A9877" s="2">
        <v>45799.0</v>
      </c>
      <c r="B9877" s="3" t="s">
        <v>7</v>
      </c>
      <c r="C9877" s="3" t="s">
        <v>126</v>
      </c>
      <c r="D9877" s="3" t="s">
        <v>38</v>
      </c>
      <c r="E9877" s="3" t="s">
        <v>15</v>
      </c>
      <c r="F9877" s="3" t="s">
        <v>18006</v>
      </c>
      <c r="G9877" s="3" t="s">
        <v>1493</v>
      </c>
      <c r="H9877" s="3"/>
    </row>
    <row r="9878" ht="15.75" customHeight="1">
      <c r="A9878" s="2">
        <v>45799.0</v>
      </c>
      <c r="B9878" s="3" t="s">
        <v>7</v>
      </c>
      <c r="C9878" s="3" t="s">
        <v>118</v>
      </c>
      <c r="D9878" s="3" t="s">
        <v>19</v>
      </c>
      <c r="E9878" s="3" t="s">
        <v>20</v>
      </c>
      <c r="F9878" s="3" t="s">
        <v>18007</v>
      </c>
      <c r="G9878" s="3" t="s">
        <v>15738</v>
      </c>
      <c r="H9878" s="3"/>
    </row>
    <row r="9879" ht="15.75" customHeight="1">
      <c r="A9879" s="2">
        <v>45799.0</v>
      </c>
      <c r="B9879" s="3" t="s">
        <v>7</v>
      </c>
      <c r="C9879" s="3" t="s">
        <v>118</v>
      </c>
      <c r="D9879" s="3" t="s">
        <v>19</v>
      </c>
      <c r="E9879" s="3" t="s">
        <v>20</v>
      </c>
      <c r="F9879" s="3" t="s">
        <v>9266</v>
      </c>
      <c r="G9879" s="3" t="s">
        <v>18008</v>
      </c>
      <c r="H9879" s="3"/>
    </row>
    <row r="9880" ht="15.75" customHeight="1">
      <c r="A9880" s="2">
        <v>45799.0</v>
      </c>
      <c r="B9880" s="3" t="s">
        <v>7</v>
      </c>
      <c r="C9880" s="3" t="s">
        <v>118</v>
      </c>
      <c r="D9880" s="3" t="s">
        <v>63</v>
      </c>
      <c r="E9880" s="3" t="s">
        <v>59</v>
      </c>
      <c r="F9880" s="3" t="s">
        <v>18009</v>
      </c>
      <c r="G9880" s="3" t="s">
        <v>11013</v>
      </c>
      <c r="H9880" s="3"/>
    </row>
    <row r="9881" ht="15.75" customHeight="1">
      <c r="A9881" s="2">
        <v>45799.0</v>
      </c>
      <c r="B9881" s="3" t="s">
        <v>7</v>
      </c>
      <c r="C9881" s="3" t="s">
        <v>118</v>
      </c>
      <c r="D9881" s="3" t="s">
        <v>23</v>
      </c>
      <c r="E9881" s="3" t="s">
        <v>20</v>
      </c>
      <c r="F9881" s="3" t="s">
        <v>18010</v>
      </c>
      <c r="G9881" s="3" t="s">
        <v>18011</v>
      </c>
      <c r="H9881" s="3"/>
    </row>
    <row r="9882" ht="15.75" customHeight="1">
      <c r="A9882" s="2">
        <v>45799.0</v>
      </c>
      <c r="B9882" s="3" t="s">
        <v>7</v>
      </c>
      <c r="C9882" s="3" t="s">
        <v>106</v>
      </c>
      <c r="D9882" s="3" t="s">
        <v>68</v>
      </c>
      <c r="E9882" s="3" t="s">
        <v>20</v>
      </c>
      <c r="F9882" s="3" t="s">
        <v>18012</v>
      </c>
      <c r="G9882" s="3" t="s">
        <v>18013</v>
      </c>
      <c r="H9882" s="3"/>
    </row>
    <row r="9883" ht="15.75" customHeight="1">
      <c r="A9883" s="2">
        <v>45799.0</v>
      </c>
      <c r="B9883" s="3" t="s">
        <v>7</v>
      </c>
      <c r="C9883" s="3" t="s">
        <v>106</v>
      </c>
      <c r="D9883" s="3" t="s">
        <v>34</v>
      </c>
      <c r="E9883" s="3" t="s">
        <v>15</v>
      </c>
      <c r="F9883" s="3" t="s">
        <v>18014</v>
      </c>
      <c r="G9883" s="3" t="s">
        <v>18015</v>
      </c>
      <c r="H9883" s="3"/>
    </row>
    <row r="9884" ht="15.75" customHeight="1">
      <c r="A9884" s="2">
        <v>45799.0</v>
      </c>
      <c r="B9884" s="3" t="s">
        <v>7</v>
      </c>
      <c r="C9884" s="3" t="s">
        <v>8</v>
      </c>
      <c r="D9884" s="3" t="s">
        <v>63</v>
      </c>
      <c r="E9884" s="3" t="s">
        <v>59</v>
      </c>
      <c r="F9884" s="3" t="s">
        <v>18016</v>
      </c>
      <c r="G9884" s="3" t="s">
        <v>7882</v>
      </c>
      <c r="H9884" s="3"/>
    </row>
    <row r="9885" ht="15.75" customHeight="1">
      <c r="A9885" s="2">
        <v>45799.0</v>
      </c>
      <c r="B9885" s="3" t="s">
        <v>7</v>
      </c>
      <c r="C9885" s="3" t="s">
        <v>8</v>
      </c>
      <c r="D9885" s="3" t="s">
        <v>34</v>
      </c>
      <c r="E9885" s="3" t="s">
        <v>101</v>
      </c>
      <c r="F9885" s="3" t="s">
        <v>3247</v>
      </c>
      <c r="G9885" s="3" t="s">
        <v>18017</v>
      </c>
      <c r="H9885" s="3"/>
    </row>
    <row r="9886" ht="15.75" customHeight="1">
      <c r="A9886" s="2">
        <v>45799.0</v>
      </c>
      <c r="B9886" s="3" t="s">
        <v>7</v>
      </c>
      <c r="C9886" s="3" t="s">
        <v>8</v>
      </c>
      <c r="D9886" s="3" t="s">
        <v>26</v>
      </c>
      <c r="E9886" s="3" t="s">
        <v>109</v>
      </c>
      <c r="F9886" s="3" t="s">
        <v>18018</v>
      </c>
      <c r="G9886" s="3" t="s">
        <v>18019</v>
      </c>
      <c r="H9886" s="3"/>
    </row>
    <row r="9887" ht="15.75" customHeight="1">
      <c r="A9887" s="2">
        <v>45799.0</v>
      </c>
      <c r="B9887" s="3" t="s">
        <v>7</v>
      </c>
      <c r="C9887" s="3" t="s">
        <v>8</v>
      </c>
      <c r="D9887" s="3" t="s">
        <v>19</v>
      </c>
      <c r="E9887" s="3" t="s">
        <v>20</v>
      </c>
      <c r="F9887" s="3" t="s">
        <v>7769</v>
      </c>
      <c r="G9887" s="3" t="s">
        <v>18020</v>
      </c>
      <c r="H9887" s="3"/>
    </row>
    <row r="9888" ht="15.75" customHeight="1">
      <c r="A9888" s="2">
        <v>45799.0</v>
      </c>
      <c r="B9888" s="3" t="s">
        <v>7</v>
      </c>
      <c r="C9888" s="3" t="s">
        <v>131</v>
      </c>
      <c r="D9888" s="3" t="s">
        <v>68</v>
      </c>
      <c r="E9888" s="3" t="s">
        <v>20</v>
      </c>
      <c r="F9888" s="3" t="s">
        <v>17871</v>
      </c>
      <c r="G9888" s="3" t="s">
        <v>18021</v>
      </c>
      <c r="H9888" s="3"/>
    </row>
    <row r="9889" ht="15.75" customHeight="1">
      <c r="A9889" s="2">
        <v>45799.0</v>
      </c>
      <c r="B9889" s="3" t="s">
        <v>7</v>
      </c>
      <c r="C9889" s="3" t="s">
        <v>131</v>
      </c>
      <c r="D9889" s="3" t="s">
        <v>9</v>
      </c>
      <c r="E9889" s="3" t="s">
        <v>101</v>
      </c>
      <c r="F9889" s="3" t="s">
        <v>18022</v>
      </c>
      <c r="G9889" s="3" t="s">
        <v>18023</v>
      </c>
      <c r="H9889" s="3"/>
    </row>
    <row r="9890" ht="15.75" customHeight="1">
      <c r="A9890" s="2">
        <v>45799.0</v>
      </c>
      <c r="B9890" s="3" t="s">
        <v>7</v>
      </c>
      <c r="C9890" s="3" t="s">
        <v>8</v>
      </c>
      <c r="D9890" s="3" t="s">
        <v>63</v>
      </c>
      <c r="E9890" s="3" t="s">
        <v>20</v>
      </c>
      <c r="F9890" s="3" t="s">
        <v>10652</v>
      </c>
      <c r="G9890" s="3" t="s">
        <v>18024</v>
      </c>
      <c r="H9890" s="3"/>
    </row>
    <row r="9891" ht="15.75" customHeight="1">
      <c r="A9891" s="2">
        <v>45799.0</v>
      </c>
      <c r="B9891" s="3" t="s">
        <v>7</v>
      </c>
      <c r="C9891" s="3" t="s">
        <v>131</v>
      </c>
      <c r="D9891" s="3" t="s">
        <v>9</v>
      </c>
      <c r="E9891" s="3" t="s">
        <v>101</v>
      </c>
      <c r="F9891" s="3" t="s">
        <v>18025</v>
      </c>
      <c r="G9891" s="3" t="s">
        <v>18026</v>
      </c>
      <c r="H9891" s="3"/>
    </row>
    <row r="9892" ht="15.75" customHeight="1">
      <c r="A9892" s="2">
        <v>45799.0</v>
      </c>
      <c r="B9892" s="3" t="s">
        <v>7</v>
      </c>
      <c r="C9892" s="3" t="s">
        <v>131</v>
      </c>
      <c r="D9892" s="3" t="s">
        <v>9</v>
      </c>
      <c r="E9892" s="3" t="s">
        <v>101</v>
      </c>
      <c r="F9892" s="3" t="s">
        <v>18027</v>
      </c>
      <c r="G9892" s="3" t="s">
        <v>18028</v>
      </c>
      <c r="H9892" s="3"/>
    </row>
    <row r="9893" ht="15.75" customHeight="1">
      <c r="A9893" s="2">
        <v>45799.0</v>
      </c>
      <c r="B9893" s="3" t="s">
        <v>92</v>
      </c>
      <c r="C9893" s="3" t="s">
        <v>98</v>
      </c>
      <c r="D9893" s="3" t="s">
        <v>68</v>
      </c>
      <c r="E9893" s="3" t="s">
        <v>59</v>
      </c>
      <c r="F9893" s="3" t="s">
        <v>18029</v>
      </c>
      <c r="G9893" s="3" t="s">
        <v>18030</v>
      </c>
      <c r="H9893" s="3"/>
    </row>
    <row r="9894" ht="15.75" customHeight="1">
      <c r="A9894" s="2">
        <v>45799.0</v>
      </c>
      <c r="B9894" s="3" t="s">
        <v>92</v>
      </c>
      <c r="C9894" s="3" t="s">
        <v>144</v>
      </c>
      <c r="D9894" s="3" t="s">
        <v>23</v>
      </c>
      <c r="E9894" s="3" t="s">
        <v>59</v>
      </c>
      <c r="F9894" s="3" t="s">
        <v>18031</v>
      </c>
      <c r="G9894" s="3" t="s">
        <v>18032</v>
      </c>
      <c r="H9894" s="3"/>
    </row>
    <row r="9895" ht="15.75" customHeight="1">
      <c r="A9895" s="2">
        <v>45799.0</v>
      </c>
      <c r="B9895" s="3" t="s">
        <v>92</v>
      </c>
      <c r="C9895" s="3" t="s">
        <v>144</v>
      </c>
      <c r="D9895" s="3" t="s">
        <v>34</v>
      </c>
      <c r="E9895" s="3" t="s">
        <v>15</v>
      </c>
      <c r="F9895" s="3" t="s">
        <v>9140</v>
      </c>
      <c r="G9895" s="3" t="s">
        <v>18033</v>
      </c>
      <c r="H9895" s="3"/>
    </row>
    <row r="9896" ht="15.75" customHeight="1">
      <c r="A9896" s="2">
        <v>45799.0</v>
      </c>
      <c r="B9896" s="3" t="s">
        <v>92</v>
      </c>
      <c r="C9896" s="3" t="s">
        <v>144</v>
      </c>
      <c r="D9896" s="3" t="s">
        <v>9</v>
      </c>
      <c r="E9896" s="3" t="s">
        <v>15</v>
      </c>
      <c r="F9896" s="3" t="s">
        <v>10066</v>
      </c>
      <c r="G9896" s="3" t="s">
        <v>18034</v>
      </c>
      <c r="H9896" s="3"/>
    </row>
    <row r="9897" ht="15.75" customHeight="1">
      <c r="A9897" s="2">
        <v>45799.0</v>
      </c>
      <c r="B9897" s="3" t="s">
        <v>92</v>
      </c>
      <c r="C9897" s="3" t="s">
        <v>144</v>
      </c>
      <c r="D9897" s="3" t="s">
        <v>23</v>
      </c>
      <c r="E9897" s="3" t="s">
        <v>59</v>
      </c>
      <c r="F9897" s="3" t="s">
        <v>6055</v>
      </c>
      <c r="G9897" s="3" t="s">
        <v>18035</v>
      </c>
      <c r="H9897" s="3"/>
    </row>
    <row r="9898" ht="15.75" customHeight="1">
      <c r="A9898" s="2">
        <v>45799.0</v>
      </c>
      <c r="B9898" s="3" t="s">
        <v>92</v>
      </c>
      <c r="C9898" s="3" t="s">
        <v>93</v>
      </c>
      <c r="D9898" s="3" t="s">
        <v>38</v>
      </c>
      <c r="E9898" s="3" t="s">
        <v>20</v>
      </c>
      <c r="F9898" s="3" t="s">
        <v>18036</v>
      </c>
      <c r="G9898" s="3" t="s">
        <v>18037</v>
      </c>
      <c r="H9898" s="3"/>
    </row>
    <row r="9899" ht="15.75" customHeight="1">
      <c r="A9899" s="2">
        <v>45799.0</v>
      </c>
      <c r="B9899" s="3" t="s">
        <v>92</v>
      </c>
      <c r="C9899" s="3" t="s">
        <v>98</v>
      </c>
      <c r="D9899" s="3" t="s">
        <v>34</v>
      </c>
      <c r="E9899" s="3" t="s">
        <v>20</v>
      </c>
      <c r="F9899" s="3" t="s">
        <v>18038</v>
      </c>
      <c r="G9899" s="3" t="s">
        <v>18039</v>
      </c>
      <c r="H9899" s="3"/>
    </row>
    <row r="9900" ht="15.75" customHeight="1">
      <c r="A9900" s="2">
        <v>45799.0</v>
      </c>
      <c r="B9900" s="3" t="s">
        <v>92</v>
      </c>
      <c r="C9900" s="4" t="s">
        <v>149</v>
      </c>
      <c r="D9900" s="3" t="s">
        <v>63</v>
      </c>
      <c r="E9900" s="3" t="s">
        <v>15</v>
      </c>
      <c r="F9900" s="3" t="s">
        <v>18040</v>
      </c>
      <c r="G9900" s="3" t="s">
        <v>18041</v>
      </c>
      <c r="H9900" s="3"/>
    </row>
    <row r="9901" ht="15.75" customHeight="1">
      <c r="A9901" s="2">
        <v>45799.0</v>
      </c>
      <c r="B9901" s="3" t="s">
        <v>92</v>
      </c>
      <c r="C9901" s="4" t="s">
        <v>149</v>
      </c>
      <c r="D9901" s="3" t="s">
        <v>19</v>
      </c>
      <c r="E9901" s="3" t="s">
        <v>59</v>
      </c>
      <c r="F9901" s="3" t="s">
        <v>6988</v>
      </c>
      <c r="G9901" s="3" t="s">
        <v>18042</v>
      </c>
      <c r="H9901" s="3"/>
    </row>
    <row r="9902" ht="15.75" customHeight="1">
      <c r="A9902" s="2">
        <v>45799.0</v>
      </c>
      <c r="B9902" s="3" t="s">
        <v>92</v>
      </c>
      <c r="C9902" s="4" t="s">
        <v>149</v>
      </c>
      <c r="D9902" s="3" t="s">
        <v>9</v>
      </c>
      <c r="E9902" s="3" t="s">
        <v>15</v>
      </c>
      <c r="F9902" s="3" t="s">
        <v>18043</v>
      </c>
      <c r="G9902" s="3" t="s">
        <v>10355</v>
      </c>
      <c r="H9902" s="3"/>
    </row>
    <row r="9903" ht="15.75" customHeight="1">
      <c r="A9903" s="2">
        <v>45799.0</v>
      </c>
      <c r="B9903" s="3" t="s">
        <v>92</v>
      </c>
      <c r="C9903" s="4" t="s">
        <v>149</v>
      </c>
      <c r="D9903" s="3" t="s">
        <v>9</v>
      </c>
      <c r="E9903" s="3" t="s">
        <v>20</v>
      </c>
      <c r="F9903" s="3" t="s">
        <v>5850</v>
      </c>
      <c r="G9903" s="3" t="s">
        <v>18044</v>
      </c>
      <c r="H9903" s="3"/>
    </row>
    <row r="9904" ht="15.75" customHeight="1">
      <c r="A9904" s="2">
        <v>45799.0</v>
      </c>
      <c r="B9904" s="3" t="s">
        <v>92</v>
      </c>
      <c r="C9904" s="4" t="s">
        <v>149</v>
      </c>
      <c r="D9904" s="3" t="s">
        <v>68</v>
      </c>
      <c r="E9904" s="3" t="s">
        <v>59</v>
      </c>
      <c r="F9904" s="3" t="s">
        <v>8364</v>
      </c>
      <c r="G9904" s="3" t="s">
        <v>18045</v>
      </c>
      <c r="H9904" s="3"/>
    </row>
    <row r="9905" ht="15.75" customHeight="1">
      <c r="A9905" s="2">
        <v>45799.0</v>
      </c>
      <c r="B9905" s="3" t="s">
        <v>92</v>
      </c>
      <c r="C9905" s="3" t="s">
        <v>158</v>
      </c>
      <c r="D9905" s="3" t="s">
        <v>34</v>
      </c>
      <c r="E9905" s="3" t="s">
        <v>15</v>
      </c>
      <c r="F9905" s="3" t="s">
        <v>18046</v>
      </c>
      <c r="G9905" s="3" t="s">
        <v>18047</v>
      </c>
      <c r="H9905" s="3"/>
    </row>
    <row r="9906" ht="15.75" customHeight="1">
      <c r="A9906" s="2">
        <v>45799.0</v>
      </c>
      <c r="B9906" s="3" t="s">
        <v>92</v>
      </c>
      <c r="C9906" s="3" t="s">
        <v>144</v>
      </c>
      <c r="D9906" s="3" t="s">
        <v>23</v>
      </c>
      <c r="E9906" s="3" t="s">
        <v>20</v>
      </c>
      <c r="F9906" s="3" t="s">
        <v>18048</v>
      </c>
      <c r="G9906" s="3" t="s">
        <v>18049</v>
      </c>
      <c r="H9906" s="3"/>
    </row>
    <row r="9907" ht="15.75" customHeight="1">
      <c r="A9907" s="2">
        <v>45799.0</v>
      </c>
      <c r="B9907" s="3" t="s">
        <v>92</v>
      </c>
      <c r="C9907" s="3" t="s">
        <v>158</v>
      </c>
      <c r="D9907" s="3" t="s">
        <v>9</v>
      </c>
      <c r="E9907" s="3" t="s">
        <v>15</v>
      </c>
      <c r="F9907" s="3" t="s">
        <v>18050</v>
      </c>
      <c r="G9907" s="3" t="s">
        <v>18051</v>
      </c>
      <c r="H9907" s="3"/>
    </row>
    <row r="9908" ht="15.75" customHeight="1">
      <c r="A9908" s="2">
        <v>45800.0</v>
      </c>
      <c r="B9908" s="3" t="s">
        <v>13</v>
      </c>
      <c r="C9908" s="3" t="s">
        <v>169</v>
      </c>
      <c r="D9908" s="3" t="s">
        <v>19</v>
      </c>
      <c r="E9908" s="3" t="s">
        <v>59</v>
      </c>
      <c r="F9908" s="3" t="s">
        <v>18052</v>
      </c>
      <c r="G9908" s="3" t="s">
        <v>18053</v>
      </c>
      <c r="H9908" s="3"/>
    </row>
    <row r="9909" ht="15.75" customHeight="1">
      <c r="A9909" s="2">
        <v>45800.0</v>
      </c>
      <c r="B9909" s="3" t="s">
        <v>13</v>
      </c>
      <c r="C9909" s="3" t="s">
        <v>169</v>
      </c>
      <c r="D9909" s="3" t="s">
        <v>34</v>
      </c>
      <c r="E9909" s="3" t="s">
        <v>20</v>
      </c>
      <c r="F9909" s="3" t="s">
        <v>18054</v>
      </c>
      <c r="G9909" s="3" t="s">
        <v>18055</v>
      </c>
      <c r="H9909" s="3"/>
    </row>
    <row r="9910" ht="15.75" customHeight="1">
      <c r="A9910" s="2">
        <v>45800.0</v>
      </c>
      <c r="B9910" s="3" t="s">
        <v>13</v>
      </c>
      <c r="C9910" s="3" t="s">
        <v>37</v>
      </c>
      <c r="D9910" s="3" t="s">
        <v>26</v>
      </c>
      <c r="E9910" s="3" t="s">
        <v>20</v>
      </c>
      <c r="F9910" s="3" t="s">
        <v>14623</v>
      </c>
      <c r="G9910" s="3" t="s">
        <v>18056</v>
      </c>
      <c r="H9910" s="3"/>
    </row>
    <row r="9911" ht="15.75" customHeight="1">
      <c r="A9911" s="2">
        <v>45800.0</v>
      </c>
      <c r="B9911" s="3" t="s">
        <v>13</v>
      </c>
      <c r="C9911" s="3" t="s">
        <v>37</v>
      </c>
      <c r="D9911" s="3" t="s">
        <v>63</v>
      </c>
      <c r="E9911" s="3" t="s">
        <v>59</v>
      </c>
      <c r="F9911" s="3" t="s">
        <v>18057</v>
      </c>
      <c r="G9911" s="3" t="s">
        <v>18058</v>
      </c>
      <c r="H9911" s="3"/>
    </row>
    <row r="9912" ht="15.75" customHeight="1">
      <c r="A9912" s="2">
        <v>45800.0</v>
      </c>
      <c r="B9912" s="3" t="s">
        <v>13</v>
      </c>
      <c r="C9912" s="3" t="s">
        <v>37</v>
      </c>
      <c r="D9912" s="3" t="s">
        <v>38</v>
      </c>
      <c r="E9912" s="3" t="s">
        <v>59</v>
      </c>
      <c r="F9912" s="3" t="s">
        <v>18059</v>
      </c>
      <c r="G9912" s="3" t="s">
        <v>18060</v>
      </c>
      <c r="H9912" s="3"/>
    </row>
    <row r="9913" ht="15.75" customHeight="1">
      <c r="A9913" s="2">
        <v>45800.0</v>
      </c>
      <c r="B9913" s="3" t="s">
        <v>13</v>
      </c>
      <c r="C9913" s="3" t="s">
        <v>37</v>
      </c>
      <c r="D9913" s="3" t="s">
        <v>26</v>
      </c>
      <c r="E9913" s="3" t="s">
        <v>59</v>
      </c>
      <c r="F9913" s="3" t="s">
        <v>18061</v>
      </c>
      <c r="G9913" s="3" t="s">
        <v>16252</v>
      </c>
      <c r="H9913" s="3"/>
    </row>
    <row r="9914" ht="15.75" customHeight="1">
      <c r="A9914" s="2">
        <v>45800.0</v>
      </c>
      <c r="B9914" s="3" t="s">
        <v>13</v>
      </c>
      <c r="C9914" s="3" t="s">
        <v>29</v>
      </c>
      <c r="D9914" s="3" t="s">
        <v>9</v>
      </c>
      <c r="E9914" s="3" t="s">
        <v>20</v>
      </c>
      <c r="F9914" s="3" t="s">
        <v>18062</v>
      </c>
      <c r="G9914" s="3" t="s">
        <v>18063</v>
      </c>
      <c r="H9914" s="3"/>
    </row>
    <row r="9915" ht="15.75" customHeight="1">
      <c r="A9915" s="2">
        <v>45800.0</v>
      </c>
      <c r="B9915" s="3" t="s">
        <v>13</v>
      </c>
      <c r="C9915" s="3" t="s">
        <v>29</v>
      </c>
      <c r="D9915" s="3" t="s">
        <v>19</v>
      </c>
      <c r="E9915" s="3" t="s">
        <v>59</v>
      </c>
      <c r="F9915" s="3" t="s">
        <v>18064</v>
      </c>
      <c r="G9915" s="3" t="s">
        <v>16013</v>
      </c>
      <c r="H9915" s="3"/>
    </row>
    <row r="9916" ht="15.75" customHeight="1">
      <c r="A9916" s="2">
        <v>45800.0</v>
      </c>
      <c r="B9916" s="3" t="s">
        <v>13</v>
      </c>
      <c r="C9916" s="3" t="s">
        <v>18</v>
      </c>
      <c r="D9916" s="3" t="s">
        <v>19</v>
      </c>
      <c r="E9916" s="3" t="s">
        <v>59</v>
      </c>
      <c r="F9916" s="3" t="s">
        <v>4623</v>
      </c>
      <c r="G9916" s="3" t="s">
        <v>18065</v>
      </c>
      <c r="H9916" s="3"/>
    </row>
    <row r="9917" ht="15.75" customHeight="1">
      <c r="A9917" s="2">
        <v>45800.0</v>
      </c>
      <c r="B9917" s="3" t="s">
        <v>13</v>
      </c>
      <c r="C9917" s="3" t="s">
        <v>18</v>
      </c>
      <c r="D9917" s="3" t="s">
        <v>26</v>
      </c>
      <c r="E9917" s="3" t="s">
        <v>59</v>
      </c>
      <c r="F9917" s="3" t="s">
        <v>18066</v>
      </c>
      <c r="G9917" s="3" t="s">
        <v>18067</v>
      </c>
      <c r="H9917" s="3"/>
    </row>
    <row r="9918" ht="15.75" customHeight="1">
      <c r="A9918" s="2">
        <v>45800.0</v>
      </c>
      <c r="B9918" s="3" t="s">
        <v>13</v>
      </c>
      <c r="C9918" s="3" t="s">
        <v>18</v>
      </c>
      <c r="D9918" s="3" t="s">
        <v>19</v>
      </c>
      <c r="E9918" s="3" t="s">
        <v>59</v>
      </c>
      <c r="F9918" s="3" t="s">
        <v>13004</v>
      </c>
      <c r="G9918" s="3" t="s">
        <v>18068</v>
      </c>
      <c r="H9918" s="3"/>
    </row>
    <row r="9919" ht="15.75" customHeight="1">
      <c r="A9919" s="2">
        <v>45800.0</v>
      </c>
      <c r="B9919" s="3" t="s">
        <v>13</v>
      </c>
      <c r="C9919" s="3" t="s">
        <v>169</v>
      </c>
      <c r="D9919" s="3" t="s">
        <v>34</v>
      </c>
      <c r="E9919" s="3" t="s">
        <v>20</v>
      </c>
      <c r="F9919" s="3" t="s">
        <v>18069</v>
      </c>
      <c r="G9919" s="3" t="s">
        <v>18070</v>
      </c>
      <c r="H9919" s="3"/>
    </row>
    <row r="9920" ht="15.75" customHeight="1">
      <c r="A9920" s="2">
        <v>45800.0</v>
      </c>
      <c r="B9920" s="3" t="s">
        <v>13</v>
      </c>
      <c r="C9920" s="3" t="s">
        <v>18</v>
      </c>
      <c r="D9920" s="3" t="s">
        <v>9</v>
      </c>
      <c r="E9920" s="3" t="s">
        <v>20</v>
      </c>
      <c r="F9920" s="3" t="s">
        <v>12672</v>
      </c>
      <c r="G9920" s="3" t="s">
        <v>18071</v>
      </c>
      <c r="H9920" s="3"/>
    </row>
    <row r="9921" ht="15.75" customHeight="1">
      <c r="A9921" s="2">
        <v>45800.0</v>
      </c>
      <c r="B9921" s="3" t="s">
        <v>13</v>
      </c>
      <c r="C9921" s="3" t="s">
        <v>37</v>
      </c>
      <c r="D9921" s="3" t="s">
        <v>63</v>
      </c>
      <c r="E9921" s="3" t="s">
        <v>20</v>
      </c>
      <c r="F9921" s="3" t="s">
        <v>1449</v>
      </c>
      <c r="G9921" s="3" t="s">
        <v>18072</v>
      </c>
      <c r="H9921" s="3"/>
    </row>
    <row r="9922" ht="15.75" customHeight="1">
      <c r="A9922" s="2">
        <v>45800.0</v>
      </c>
      <c r="B9922" s="3" t="s">
        <v>57</v>
      </c>
      <c r="C9922" s="3" t="s">
        <v>58</v>
      </c>
      <c r="D9922" s="3" t="s">
        <v>26</v>
      </c>
      <c r="E9922" s="3" t="s">
        <v>59</v>
      </c>
      <c r="F9922" s="3" t="s">
        <v>18073</v>
      </c>
      <c r="G9922" s="3" t="s">
        <v>18074</v>
      </c>
      <c r="H9922" s="3"/>
    </row>
    <row r="9923" ht="15.75" customHeight="1">
      <c r="A9923" s="2">
        <v>45800.0</v>
      </c>
      <c r="B9923" s="3" t="s">
        <v>57</v>
      </c>
      <c r="C9923" s="3" t="s">
        <v>71</v>
      </c>
      <c r="D9923" s="3" t="s">
        <v>19</v>
      </c>
      <c r="E9923" s="3" t="s">
        <v>59</v>
      </c>
      <c r="F9923" s="3" t="s">
        <v>18075</v>
      </c>
      <c r="G9923" s="3" t="s">
        <v>18076</v>
      </c>
      <c r="H9923" s="3"/>
    </row>
    <row r="9924" ht="15.75" customHeight="1">
      <c r="A9924" s="2">
        <v>45800.0</v>
      </c>
      <c r="B9924" s="3" t="s">
        <v>57</v>
      </c>
      <c r="C9924" s="3" t="s">
        <v>58</v>
      </c>
      <c r="D9924" s="3" t="s">
        <v>34</v>
      </c>
      <c r="E9924" s="3" t="s">
        <v>59</v>
      </c>
      <c r="F9924" s="3" t="s">
        <v>18077</v>
      </c>
      <c r="G9924" s="3" t="s">
        <v>18078</v>
      </c>
      <c r="H9924" s="3"/>
    </row>
    <row r="9925" ht="15.75" customHeight="1">
      <c r="A9925" s="2">
        <v>45800.0</v>
      </c>
      <c r="B9925" s="3" t="s">
        <v>57</v>
      </c>
      <c r="C9925" s="4" t="s">
        <v>62</v>
      </c>
      <c r="D9925" s="3" t="s">
        <v>26</v>
      </c>
      <c r="E9925" s="3" t="s">
        <v>59</v>
      </c>
      <c r="F9925" s="3" t="s">
        <v>18079</v>
      </c>
      <c r="G9925" s="3" t="s">
        <v>18080</v>
      </c>
      <c r="H9925" s="3"/>
    </row>
    <row r="9926" ht="15.75" customHeight="1">
      <c r="A9926" s="2">
        <v>45800.0</v>
      </c>
      <c r="B9926" s="3" t="s">
        <v>57</v>
      </c>
      <c r="C9926" s="4" t="s">
        <v>62</v>
      </c>
      <c r="D9926" s="3" t="s">
        <v>63</v>
      </c>
      <c r="E9926" s="3" t="s">
        <v>59</v>
      </c>
      <c r="F9926" s="3" t="s">
        <v>18081</v>
      </c>
      <c r="G9926" s="3" t="s">
        <v>18082</v>
      </c>
      <c r="H9926" s="3"/>
    </row>
    <row r="9927" ht="15.75" customHeight="1">
      <c r="A9927" s="2">
        <v>45800.0</v>
      </c>
      <c r="B9927" s="3" t="s">
        <v>57</v>
      </c>
      <c r="C9927" s="4" t="s">
        <v>62</v>
      </c>
      <c r="D9927" s="3" t="s">
        <v>34</v>
      </c>
      <c r="E9927" s="3" t="s">
        <v>59</v>
      </c>
      <c r="F9927" s="3" t="s">
        <v>18083</v>
      </c>
      <c r="G9927" s="3" t="s">
        <v>18084</v>
      </c>
      <c r="H9927" s="3"/>
    </row>
    <row r="9928" ht="15.75" customHeight="1">
      <c r="A9928" s="2">
        <v>45800.0</v>
      </c>
      <c r="B9928" s="3" t="s">
        <v>57</v>
      </c>
      <c r="C9928" s="4" t="s">
        <v>62</v>
      </c>
      <c r="D9928" s="3" t="s">
        <v>19</v>
      </c>
      <c r="E9928" s="3" t="s">
        <v>59</v>
      </c>
      <c r="F9928" s="3" t="s">
        <v>18085</v>
      </c>
      <c r="G9928" s="3" t="s">
        <v>18086</v>
      </c>
      <c r="H9928" s="3"/>
    </row>
    <row r="9929" ht="15.75" customHeight="1">
      <c r="A9929" s="2">
        <v>45800.0</v>
      </c>
      <c r="B9929" s="3" t="s">
        <v>57</v>
      </c>
      <c r="C9929" s="3" t="s">
        <v>71</v>
      </c>
      <c r="D9929" s="3" t="s">
        <v>38</v>
      </c>
      <c r="E9929" s="3" t="s">
        <v>59</v>
      </c>
      <c r="F9929" s="3" t="s">
        <v>18087</v>
      </c>
      <c r="G9929" s="3" t="s">
        <v>18088</v>
      </c>
      <c r="H9929" s="3"/>
    </row>
    <row r="9930" ht="15.75" customHeight="1">
      <c r="A9930" s="2">
        <v>45800.0</v>
      </c>
      <c r="B9930" s="3" t="s">
        <v>57</v>
      </c>
      <c r="C9930" s="3" t="s">
        <v>71</v>
      </c>
      <c r="D9930" s="3" t="s">
        <v>34</v>
      </c>
      <c r="E9930" s="3" t="s">
        <v>59</v>
      </c>
      <c r="F9930" s="3" t="s">
        <v>15090</v>
      </c>
      <c r="G9930" s="3" t="s">
        <v>14109</v>
      </c>
      <c r="H9930" s="3"/>
    </row>
    <row r="9931" ht="15.75" customHeight="1">
      <c r="A9931" s="2">
        <v>45800.0</v>
      </c>
      <c r="B9931" s="3" t="s">
        <v>57</v>
      </c>
      <c r="C9931" s="3" t="s">
        <v>71</v>
      </c>
      <c r="D9931" s="3" t="s">
        <v>34</v>
      </c>
      <c r="E9931" s="3" t="s">
        <v>59</v>
      </c>
      <c r="F9931" s="3" t="s">
        <v>18089</v>
      </c>
      <c r="G9931" s="3" t="s">
        <v>18090</v>
      </c>
      <c r="H9931" s="3"/>
    </row>
    <row r="9932" ht="15.75" customHeight="1">
      <c r="A9932" s="2">
        <v>45800.0</v>
      </c>
      <c r="B9932" s="3" t="s">
        <v>57</v>
      </c>
      <c r="C9932" s="3" t="s">
        <v>71</v>
      </c>
      <c r="D9932" s="3" t="s">
        <v>23</v>
      </c>
      <c r="E9932" s="3" t="s">
        <v>59</v>
      </c>
      <c r="F9932" s="3" t="s">
        <v>18091</v>
      </c>
      <c r="G9932" s="3" t="s">
        <v>18092</v>
      </c>
      <c r="H9932" s="3"/>
    </row>
    <row r="9933" ht="15.75" customHeight="1">
      <c r="A9933" s="2">
        <v>45800.0</v>
      </c>
      <c r="B9933" s="3" t="s">
        <v>57</v>
      </c>
      <c r="C9933" s="3" t="s">
        <v>80</v>
      </c>
      <c r="D9933" s="3" t="s">
        <v>68</v>
      </c>
      <c r="E9933" s="3" t="s">
        <v>59</v>
      </c>
      <c r="F9933" s="3" t="s">
        <v>18093</v>
      </c>
      <c r="G9933" s="3" t="s">
        <v>18094</v>
      </c>
      <c r="H9933" s="3"/>
    </row>
    <row r="9934" ht="15.75" customHeight="1">
      <c r="A9934" s="2">
        <v>45800.0</v>
      </c>
      <c r="B9934" s="3" t="s">
        <v>57</v>
      </c>
      <c r="C9934" s="3" t="s">
        <v>80</v>
      </c>
      <c r="D9934" s="3" t="s">
        <v>34</v>
      </c>
      <c r="E9934" s="3" t="s">
        <v>20</v>
      </c>
      <c r="F9934" s="3" t="s">
        <v>18095</v>
      </c>
      <c r="G9934" s="3" t="s">
        <v>12340</v>
      </c>
      <c r="H9934" s="3"/>
    </row>
    <row r="9935" ht="15.75" customHeight="1">
      <c r="A9935" s="2">
        <v>45800.0</v>
      </c>
      <c r="B9935" s="3" t="s">
        <v>57</v>
      </c>
      <c r="C9935" s="3" t="s">
        <v>85</v>
      </c>
      <c r="D9935" s="3" t="s">
        <v>34</v>
      </c>
      <c r="E9935" s="3" t="s">
        <v>59</v>
      </c>
      <c r="F9935" s="3" t="s">
        <v>18096</v>
      </c>
      <c r="G9935" s="3" t="s">
        <v>18097</v>
      </c>
      <c r="H9935" s="3"/>
    </row>
    <row r="9936" ht="15.75" customHeight="1">
      <c r="A9936" s="2">
        <v>45800.0</v>
      </c>
      <c r="B9936" s="3" t="s">
        <v>57</v>
      </c>
      <c r="C9936" s="3" t="s">
        <v>85</v>
      </c>
      <c r="D9936" s="3" t="s">
        <v>26</v>
      </c>
      <c r="E9936" s="3" t="s">
        <v>59</v>
      </c>
      <c r="F9936" s="3" t="s">
        <v>16200</v>
      </c>
      <c r="G9936" s="3" t="s">
        <v>18098</v>
      </c>
      <c r="H9936" s="3"/>
    </row>
    <row r="9937" ht="15.75" customHeight="1">
      <c r="A9937" s="2">
        <v>45800.0</v>
      </c>
      <c r="B9937" s="3" t="s">
        <v>13</v>
      </c>
      <c r="C9937" s="3" t="s">
        <v>14</v>
      </c>
      <c r="D9937" s="3" t="s">
        <v>9</v>
      </c>
      <c r="E9937" s="3" t="s">
        <v>20</v>
      </c>
      <c r="F9937" s="3" t="s">
        <v>18099</v>
      </c>
      <c r="G9937" s="3" t="s">
        <v>2583</v>
      </c>
      <c r="H9937" s="3"/>
    </row>
    <row r="9938" ht="15.75" customHeight="1">
      <c r="A9938" s="2">
        <v>45800.0</v>
      </c>
      <c r="B9938" s="3" t="s">
        <v>57</v>
      </c>
      <c r="C9938" s="3" t="s">
        <v>58</v>
      </c>
      <c r="D9938" s="3" t="s">
        <v>23</v>
      </c>
      <c r="E9938" s="3" t="s">
        <v>59</v>
      </c>
      <c r="F9938" s="3" t="s">
        <v>18100</v>
      </c>
      <c r="G9938" s="3" t="s">
        <v>18101</v>
      </c>
      <c r="H9938" s="3"/>
    </row>
    <row r="9939" ht="15.75" customHeight="1">
      <c r="A9939" s="2">
        <v>45800.0</v>
      </c>
      <c r="B9939" s="3" t="s">
        <v>13</v>
      </c>
      <c r="C9939" s="3" t="s">
        <v>14</v>
      </c>
      <c r="D9939" s="3" t="s">
        <v>26</v>
      </c>
      <c r="E9939" s="3" t="s">
        <v>59</v>
      </c>
      <c r="F9939" s="3" t="s">
        <v>18102</v>
      </c>
      <c r="G9939" s="3" t="s">
        <v>18103</v>
      </c>
      <c r="H9939" s="3"/>
    </row>
    <row r="9940" ht="15.75" customHeight="1">
      <c r="A9940" s="2">
        <v>45800.0</v>
      </c>
      <c r="B9940" s="3" t="s">
        <v>92</v>
      </c>
      <c r="C9940" s="3" t="s">
        <v>93</v>
      </c>
      <c r="D9940" s="3" t="s">
        <v>26</v>
      </c>
      <c r="E9940" s="3" t="s">
        <v>20</v>
      </c>
      <c r="F9940" s="3" t="s">
        <v>18104</v>
      </c>
      <c r="G9940" s="3" t="s">
        <v>18105</v>
      </c>
      <c r="H9940" s="3"/>
    </row>
    <row r="9941" ht="15.75" customHeight="1">
      <c r="A9941" s="2">
        <v>45800.0</v>
      </c>
      <c r="B9941" s="3" t="s">
        <v>7</v>
      </c>
      <c r="C9941" s="3" t="s">
        <v>118</v>
      </c>
      <c r="D9941" s="3" t="s">
        <v>9</v>
      </c>
      <c r="E9941" s="3" t="s">
        <v>15</v>
      </c>
      <c r="F9941" s="3" t="s">
        <v>18106</v>
      </c>
      <c r="G9941" s="3" t="s">
        <v>288</v>
      </c>
      <c r="H9941" s="3"/>
    </row>
    <row r="9942" ht="15.75" customHeight="1">
      <c r="A9942" s="2">
        <v>45800.0</v>
      </c>
      <c r="B9942" s="3" t="s">
        <v>92</v>
      </c>
      <c r="C9942" s="3" t="s">
        <v>93</v>
      </c>
      <c r="D9942" s="3" t="s">
        <v>38</v>
      </c>
      <c r="E9942" s="3" t="s">
        <v>20</v>
      </c>
      <c r="F9942" s="3" t="s">
        <v>18107</v>
      </c>
      <c r="G9942" s="3" t="s">
        <v>18108</v>
      </c>
      <c r="H9942" s="3"/>
    </row>
    <row r="9943" ht="15.75" customHeight="1">
      <c r="A9943" s="2">
        <v>45800.0</v>
      </c>
      <c r="B9943" s="3" t="s">
        <v>7</v>
      </c>
      <c r="C9943" s="3" t="s">
        <v>8</v>
      </c>
      <c r="D9943" s="3" t="s">
        <v>38</v>
      </c>
      <c r="E9943" s="3" t="s">
        <v>20</v>
      </c>
      <c r="F9943" s="3" t="s">
        <v>18109</v>
      </c>
      <c r="G9943" s="3" t="s">
        <v>18110</v>
      </c>
      <c r="H9943" s="3"/>
    </row>
    <row r="9944" ht="15.75" customHeight="1">
      <c r="A9944" s="2">
        <v>45800.0</v>
      </c>
      <c r="B9944" s="3" t="s">
        <v>7</v>
      </c>
      <c r="C9944" s="3" t="s">
        <v>8</v>
      </c>
      <c r="D9944" s="3" t="s">
        <v>23</v>
      </c>
      <c r="E9944" s="3" t="s">
        <v>20</v>
      </c>
      <c r="F9944" s="3" t="s">
        <v>12692</v>
      </c>
      <c r="G9944" s="3" t="s">
        <v>12246</v>
      </c>
      <c r="H9944" s="3"/>
    </row>
    <row r="9945" ht="15.75" customHeight="1">
      <c r="A9945" s="2">
        <v>45800.0</v>
      </c>
      <c r="B9945" s="3" t="s">
        <v>7</v>
      </c>
      <c r="C9945" s="3" t="s">
        <v>8</v>
      </c>
      <c r="D9945" s="3" t="s">
        <v>34</v>
      </c>
      <c r="E9945" s="3" t="s">
        <v>15</v>
      </c>
      <c r="F9945" s="3" t="s">
        <v>18111</v>
      </c>
      <c r="G9945" s="3" t="s">
        <v>18112</v>
      </c>
      <c r="H9945" s="3"/>
    </row>
    <row r="9946" ht="15.75" customHeight="1">
      <c r="A9946" s="2">
        <v>45800.0</v>
      </c>
      <c r="B9946" s="3" t="s">
        <v>7</v>
      </c>
      <c r="C9946" s="3" t="s">
        <v>8</v>
      </c>
      <c r="D9946" s="3" t="s">
        <v>63</v>
      </c>
      <c r="E9946" s="3" t="s">
        <v>59</v>
      </c>
      <c r="F9946" s="3" t="s">
        <v>18113</v>
      </c>
      <c r="G9946" s="3" t="s">
        <v>18114</v>
      </c>
      <c r="H9946" s="3"/>
    </row>
    <row r="9947" ht="15.75" customHeight="1">
      <c r="A9947" s="2">
        <v>45800.0</v>
      </c>
      <c r="B9947" s="3" t="s">
        <v>7</v>
      </c>
      <c r="C9947" s="3" t="s">
        <v>8</v>
      </c>
      <c r="D9947" s="3" t="s">
        <v>23</v>
      </c>
      <c r="E9947" s="3" t="s">
        <v>20</v>
      </c>
      <c r="F9947" s="3" t="s">
        <v>12582</v>
      </c>
      <c r="G9947" s="3" t="s">
        <v>18115</v>
      </c>
      <c r="H9947" s="3"/>
    </row>
    <row r="9948" ht="15.75" customHeight="1">
      <c r="A9948" s="2">
        <v>45800.0</v>
      </c>
      <c r="B9948" s="3" t="s">
        <v>7</v>
      </c>
      <c r="C9948" s="3" t="s">
        <v>106</v>
      </c>
      <c r="D9948" s="3" t="s">
        <v>63</v>
      </c>
      <c r="E9948" s="3" t="s">
        <v>59</v>
      </c>
      <c r="F9948" s="3" t="s">
        <v>18116</v>
      </c>
      <c r="G9948" s="3" t="s">
        <v>18117</v>
      </c>
      <c r="H9948" s="3"/>
    </row>
    <row r="9949" ht="15.75" customHeight="1">
      <c r="A9949" s="2">
        <v>45800.0</v>
      </c>
      <c r="B9949" s="3" t="s">
        <v>7</v>
      </c>
      <c r="C9949" s="3" t="s">
        <v>106</v>
      </c>
      <c r="D9949" s="3" t="s">
        <v>34</v>
      </c>
      <c r="E9949" s="3" t="s">
        <v>15</v>
      </c>
      <c r="F9949" s="3" t="s">
        <v>18118</v>
      </c>
      <c r="G9949" s="3" t="s">
        <v>2350</v>
      </c>
      <c r="H9949" s="3"/>
    </row>
    <row r="9950" ht="15.75" customHeight="1">
      <c r="A9950" s="2">
        <v>45800.0</v>
      </c>
      <c r="B9950" s="3" t="s">
        <v>7</v>
      </c>
      <c r="C9950" s="3" t="s">
        <v>118</v>
      </c>
      <c r="D9950" s="3" t="s">
        <v>9</v>
      </c>
      <c r="E9950" s="3" t="s">
        <v>15</v>
      </c>
      <c r="F9950" s="3" t="s">
        <v>18119</v>
      </c>
      <c r="G9950" s="3" t="s">
        <v>3661</v>
      </c>
      <c r="H9950" s="3"/>
    </row>
    <row r="9951" ht="15.75" customHeight="1">
      <c r="A9951" s="2">
        <v>45800.0</v>
      </c>
      <c r="B9951" s="3" t="s">
        <v>7</v>
      </c>
      <c r="C9951" s="3" t="s">
        <v>118</v>
      </c>
      <c r="D9951" s="3" t="s">
        <v>9</v>
      </c>
      <c r="E9951" s="3" t="s">
        <v>15</v>
      </c>
      <c r="F9951" s="3" t="s">
        <v>18120</v>
      </c>
      <c r="G9951" s="3" t="s">
        <v>7068</v>
      </c>
      <c r="H9951" s="3"/>
    </row>
    <row r="9952" ht="15.75" customHeight="1">
      <c r="A9952" s="2">
        <v>45800.0</v>
      </c>
      <c r="B9952" s="3" t="s">
        <v>7</v>
      </c>
      <c r="C9952" s="3" t="s">
        <v>126</v>
      </c>
      <c r="D9952" s="3" t="s">
        <v>38</v>
      </c>
      <c r="E9952" s="3" t="s">
        <v>20</v>
      </c>
      <c r="F9952" s="3" t="s">
        <v>18121</v>
      </c>
      <c r="G9952" s="3" t="s">
        <v>7028</v>
      </c>
      <c r="H9952" s="3"/>
    </row>
    <row r="9953" ht="15.75" customHeight="1">
      <c r="A9953" s="2">
        <v>45800.0</v>
      </c>
      <c r="B9953" s="3" t="s">
        <v>7</v>
      </c>
      <c r="C9953" s="3" t="s">
        <v>126</v>
      </c>
      <c r="D9953" s="3" t="s">
        <v>23</v>
      </c>
      <c r="E9953" s="3" t="s">
        <v>59</v>
      </c>
      <c r="F9953" s="3" t="s">
        <v>18122</v>
      </c>
      <c r="G9953" s="3" t="s">
        <v>18123</v>
      </c>
      <c r="H9953" s="3"/>
    </row>
    <row r="9954" ht="15.75" customHeight="1">
      <c r="A9954" s="2">
        <v>45800.0</v>
      </c>
      <c r="B9954" s="3" t="s">
        <v>7</v>
      </c>
      <c r="C9954" s="3" t="s">
        <v>131</v>
      </c>
      <c r="D9954" s="3" t="s">
        <v>23</v>
      </c>
      <c r="E9954" s="3" t="s">
        <v>59</v>
      </c>
      <c r="F9954" s="3" t="s">
        <v>18124</v>
      </c>
      <c r="G9954" s="3" t="s">
        <v>18125</v>
      </c>
      <c r="H9954" s="3"/>
    </row>
    <row r="9955" ht="15.75" customHeight="1">
      <c r="A9955" s="2">
        <v>45800.0</v>
      </c>
      <c r="B9955" s="3" t="s">
        <v>7</v>
      </c>
      <c r="C9955" s="3" t="s">
        <v>131</v>
      </c>
      <c r="D9955" s="3" t="s">
        <v>19</v>
      </c>
      <c r="E9955" s="3" t="s">
        <v>20</v>
      </c>
      <c r="F9955" s="3" t="s">
        <v>18126</v>
      </c>
      <c r="G9955" s="3" t="s">
        <v>18127</v>
      </c>
      <c r="H9955" s="3"/>
    </row>
    <row r="9956" ht="15.75" customHeight="1">
      <c r="A9956" s="2">
        <v>45800.0</v>
      </c>
      <c r="B9956" s="3" t="s">
        <v>7</v>
      </c>
      <c r="C9956" s="3" t="s">
        <v>131</v>
      </c>
      <c r="D9956" s="3" t="s">
        <v>23</v>
      </c>
      <c r="E9956" s="3" t="s">
        <v>59</v>
      </c>
      <c r="F9956" s="3" t="s">
        <v>9782</v>
      </c>
      <c r="G9956" s="3" t="s">
        <v>16443</v>
      </c>
      <c r="H9956" s="3"/>
    </row>
    <row r="9957" ht="15.75" customHeight="1">
      <c r="A9957" s="2">
        <v>45800.0</v>
      </c>
      <c r="B9957" s="3" t="s">
        <v>7</v>
      </c>
      <c r="C9957" s="3" t="s">
        <v>131</v>
      </c>
      <c r="D9957" s="3" t="s">
        <v>63</v>
      </c>
      <c r="E9957" s="3" t="s">
        <v>59</v>
      </c>
      <c r="F9957" s="3" t="s">
        <v>18128</v>
      </c>
      <c r="G9957" s="3" t="s">
        <v>18129</v>
      </c>
      <c r="H9957" s="3"/>
    </row>
    <row r="9958" ht="15.75" customHeight="1">
      <c r="A9958" s="2">
        <v>45800.0</v>
      </c>
      <c r="B9958" s="3" t="s">
        <v>92</v>
      </c>
      <c r="C9958" s="3" t="s">
        <v>158</v>
      </c>
      <c r="D9958" s="3" t="s">
        <v>34</v>
      </c>
      <c r="E9958" s="3" t="s">
        <v>20</v>
      </c>
      <c r="F9958" s="3" t="s">
        <v>18130</v>
      </c>
      <c r="G9958" s="3" t="s">
        <v>18131</v>
      </c>
      <c r="H9958" s="3"/>
    </row>
    <row r="9959" ht="15.75" customHeight="1">
      <c r="A9959" s="2">
        <v>45800.0</v>
      </c>
      <c r="B9959" s="3" t="s">
        <v>92</v>
      </c>
      <c r="C9959" s="3" t="s">
        <v>93</v>
      </c>
      <c r="D9959" s="3" t="s">
        <v>68</v>
      </c>
      <c r="E9959" s="3" t="s">
        <v>59</v>
      </c>
      <c r="F9959" s="3" t="s">
        <v>18035</v>
      </c>
      <c r="G9959" s="3" t="s">
        <v>18132</v>
      </c>
      <c r="H9959" s="3"/>
    </row>
    <row r="9960" ht="15.75" customHeight="1">
      <c r="A9960" s="2">
        <v>45800.0</v>
      </c>
      <c r="B9960" s="3" t="s">
        <v>92</v>
      </c>
      <c r="C9960" s="3" t="s">
        <v>98</v>
      </c>
      <c r="D9960" s="3" t="s">
        <v>26</v>
      </c>
      <c r="E9960" s="3" t="s">
        <v>20</v>
      </c>
      <c r="F9960" s="3" t="s">
        <v>18133</v>
      </c>
      <c r="G9960" s="3" t="s">
        <v>18134</v>
      </c>
      <c r="H9960" s="3"/>
    </row>
    <row r="9961" ht="15.75" customHeight="1">
      <c r="A9961" s="2">
        <v>45800.0</v>
      </c>
      <c r="B9961" s="3" t="s">
        <v>92</v>
      </c>
      <c r="C9961" s="3" t="s">
        <v>98</v>
      </c>
      <c r="D9961" s="3" t="s">
        <v>26</v>
      </c>
      <c r="E9961" s="3" t="s">
        <v>20</v>
      </c>
      <c r="F9961" s="3" t="s">
        <v>18135</v>
      </c>
      <c r="G9961" s="3" t="s">
        <v>18136</v>
      </c>
      <c r="H9961" s="3"/>
    </row>
    <row r="9962" ht="15.75" customHeight="1">
      <c r="A9962" s="2">
        <v>45800.0</v>
      </c>
      <c r="B9962" s="3" t="s">
        <v>92</v>
      </c>
      <c r="C9962" s="3" t="s">
        <v>98</v>
      </c>
      <c r="D9962" s="3" t="s">
        <v>68</v>
      </c>
      <c r="E9962" s="3" t="s">
        <v>59</v>
      </c>
      <c r="F9962" s="3" t="s">
        <v>18137</v>
      </c>
      <c r="G9962" s="3" t="s">
        <v>18138</v>
      </c>
      <c r="H9962" s="3"/>
    </row>
    <row r="9963" ht="15.75" customHeight="1">
      <c r="A9963" s="2">
        <v>45800.0</v>
      </c>
      <c r="B9963" s="3" t="s">
        <v>92</v>
      </c>
      <c r="C9963" s="3" t="s">
        <v>98</v>
      </c>
      <c r="D9963" s="3" t="s">
        <v>38</v>
      </c>
      <c r="E9963" s="3" t="s">
        <v>20</v>
      </c>
      <c r="F9963" s="3" t="s">
        <v>18139</v>
      </c>
      <c r="G9963" s="3" t="s">
        <v>18140</v>
      </c>
      <c r="H9963" s="3"/>
    </row>
    <row r="9964" ht="15.75" customHeight="1">
      <c r="A9964" s="2">
        <v>45800.0</v>
      </c>
      <c r="B9964" s="3" t="s">
        <v>7</v>
      </c>
      <c r="C9964" s="3" t="s">
        <v>131</v>
      </c>
      <c r="D9964" s="3" t="s">
        <v>68</v>
      </c>
      <c r="E9964" s="3" t="s">
        <v>59</v>
      </c>
      <c r="F9964" s="3" t="s">
        <v>18141</v>
      </c>
      <c r="G9964" s="3" t="s">
        <v>18142</v>
      </c>
      <c r="H9964" s="3"/>
    </row>
    <row r="9965" ht="15.75" customHeight="1">
      <c r="A9965" s="2">
        <v>45800.0</v>
      </c>
      <c r="B9965" s="3" t="s">
        <v>92</v>
      </c>
      <c r="C9965" s="3" t="s">
        <v>144</v>
      </c>
      <c r="D9965" s="3" t="s">
        <v>19</v>
      </c>
      <c r="E9965" s="3" t="s">
        <v>59</v>
      </c>
      <c r="F9965" s="3" t="s">
        <v>18143</v>
      </c>
      <c r="G9965" s="3" t="s">
        <v>18144</v>
      </c>
      <c r="H9965" s="3"/>
    </row>
    <row r="9966" ht="15.75" customHeight="1">
      <c r="A9966" s="2">
        <v>45800.0</v>
      </c>
      <c r="B9966" s="3" t="s">
        <v>92</v>
      </c>
      <c r="C9966" s="3" t="s">
        <v>98</v>
      </c>
      <c r="D9966" s="3" t="s">
        <v>19</v>
      </c>
      <c r="E9966" s="3" t="s">
        <v>59</v>
      </c>
      <c r="F9966" s="3" t="s">
        <v>18145</v>
      </c>
      <c r="G9966" s="3" t="s">
        <v>18146</v>
      </c>
      <c r="H9966" s="3"/>
    </row>
    <row r="9967" ht="15.75" customHeight="1">
      <c r="A9967" s="2">
        <v>45800.0</v>
      </c>
      <c r="B9967" s="3" t="s">
        <v>92</v>
      </c>
      <c r="C9967" s="3" t="s">
        <v>144</v>
      </c>
      <c r="D9967" s="3" t="s">
        <v>19</v>
      </c>
      <c r="E9967" s="3" t="s">
        <v>20</v>
      </c>
      <c r="F9967" s="3" t="s">
        <v>8853</v>
      </c>
      <c r="G9967" s="3" t="s">
        <v>13726</v>
      </c>
      <c r="H9967" s="3"/>
    </row>
    <row r="9968" ht="15.75" customHeight="1">
      <c r="A9968" s="2">
        <v>45800.0</v>
      </c>
      <c r="B9968" s="3" t="s">
        <v>92</v>
      </c>
      <c r="C9968" s="4" t="s">
        <v>149</v>
      </c>
      <c r="D9968" s="3" t="s">
        <v>68</v>
      </c>
      <c r="E9968" s="3" t="s">
        <v>59</v>
      </c>
      <c r="F9968" s="3" t="s">
        <v>18147</v>
      </c>
      <c r="G9968" s="3" t="s">
        <v>18148</v>
      </c>
      <c r="H9968" s="3"/>
    </row>
    <row r="9969" ht="15.75" customHeight="1">
      <c r="A9969" s="2">
        <v>45800.0</v>
      </c>
      <c r="B9969" s="3" t="s">
        <v>92</v>
      </c>
      <c r="C9969" s="4" t="s">
        <v>149</v>
      </c>
      <c r="D9969" s="3" t="s">
        <v>34</v>
      </c>
      <c r="E9969" s="3" t="s">
        <v>20</v>
      </c>
      <c r="F9969" s="3" t="s">
        <v>18149</v>
      </c>
      <c r="G9969" s="3" t="s">
        <v>18150</v>
      </c>
      <c r="H9969" s="3"/>
    </row>
    <row r="9970" ht="15.75" customHeight="1">
      <c r="A9970" s="2">
        <v>45800.0</v>
      </c>
      <c r="B9970" s="3" t="s">
        <v>92</v>
      </c>
      <c r="C9970" s="4" t="s">
        <v>149</v>
      </c>
      <c r="D9970" s="3" t="s">
        <v>68</v>
      </c>
      <c r="E9970" s="3" t="s">
        <v>59</v>
      </c>
      <c r="F9970" s="3" t="s">
        <v>18151</v>
      </c>
      <c r="G9970" s="3" t="s">
        <v>18152</v>
      </c>
      <c r="H9970" s="3"/>
    </row>
    <row r="9971" ht="15.75" customHeight="1">
      <c r="A9971" s="2">
        <v>45800.0</v>
      </c>
      <c r="B9971" s="3" t="s">
        <v>92</v>
      </c>
      <c r="C9971" s="3" t="s">
        <v>158</v>
      </c>
      <c r="D9971" s="3" t="s">
        <v>63</v>
      </c>
      <c r="E9971" s="3" t="s">
        <v>20</v>
      </c>
      <c r="F9971" s="3" t="s">
        <v>3193</v>
      </c>
      <c r="G9971" s="3" t="s">
        <v>18153</v>
      </c>
      <c r="H9971" s="3"/>
    </row>
    <row r="9972" ht="15.75" customHeight="1">
      <c r="A9972" s="2">
        <v>45800.0</v>
      </c>
      <c r="B9972" s="3" t="s">
        <v>92</v>
      </c>
      <c r="C9972" s="3" t="s">
        <v>144</v>
      </c>
      <c r="D9972" s="3" t="s">
        <v>68</v>
      </c>
      <c r="E9972" s="3" t="s">
        <v>59</v>
      </c>
      <c r="F9972" s="3" t="s">
        <v>12172</v>
      </c>
      <c r="G9972" s="3" t="s">
        <v>18154</v>
      </c>
      <c r="H9972" s="3"/>
    </row>
    <row r="9973" ht="15.75" customHeight="1">
      <c r="A9973" s="2">
        <v>45801.0</v>
      </c>
      <c r="B9973" s="3" t="s">
        <v>13</v>
      </c>
      <c r="C9973" s="3" t="s">
        <v>169</v>
      </c>
      <c r="D9973" s="3" t="s">
        <v>9</v>
      </c>
      <c r="E9973" s="3" t="s">
        <v>20</v>
      </c>
      <c r="F9973" s="3" t="s">
        <v>18155</v>
      </c>
      <c r="G9973" s="3" t="s">
        <v>18156</v>
      </c>
      <c r="H9973" s="3"/>
    </row>
    <row r="9974" ht="15.75" customHeight="1">
      <c r="A9974" s="2">
        <v>45801.0</v>
      </c>
      <c r="B9974" s="3" t="s">
        <v>13</v>
      </c>
      <c r="C9974" s="3" t="s">
        <v>29</v>
      </c>
      <c r="D9974" s="3" t="s">
        <v>34</v>
      </c>
      <c r="E9974" s="3" t="s">
        <v>20</v>
      </c>
      <c r="F9974" s="3" t="s">
        <v>18157</v>
      </c>
      <c r="G9974" s="3" t="s">
        <v>18158</v>
      </c>
      <c r="H9974" s="3"/>
    </row>
    <row r="9975" ht="15.75" customHeight="1">
      <c r="A9975" s="2">
        <v>45801.0</v>
      </c>
      <c r="B9975" s="3" t="s">
        <v>13</v>
      </c>
      <c r="C9975" s="3" t="s">
        <v>37</v>
      </c>
      <c r="D9975" s="3" t="s">
        <v>9</v>
      </c>
      <c r="E9975" s="3" t="s">
        <v>20</v>
      </c>
      <c r="F9975" s="3" t="s">
        <v>18159</v>
      </c>
      <c r="G9975" s="3" t="s">
        <v>2591</v>
      </c>
      <c r="H9975" s="3"/>
    </row>
    <row r="9976" ht="15.75" customHeight="1">
      <c r="A9976" s="2">
        <v>45801.0</v>
      </c>
      <c r="B9976" s="3" t="s">
        <v>13</v>
      </c>
      <c r="C9976" s="3" t="s">
        <v>37</v>
      </c>
      <c r="D9976" s="3" t="s">
        <v>38</v>
      </c>
      <c r="E9976" s="3" t="s">
        <v>59</v>
      </c>
      <c r="F9976" s="3" t="s">
        <v>18160</v>
      </c>
      <c r="G9976" s="3" t="s">
        <v>18161</v>
      </c>
      <c r="H9976" s="3"/>
    </row>
    <row r="9977" ht="15.75" customHeight="1">
      <c r="A9977" s="2">
        <v>45801.0</v>
      </c>
      <c r="B9977" s="3" t="s">
        <v>13</v>
      </c>
      <c r="C9977" s="3" t="s">
        <v>37</v>
      </c>
      <c r="D9977" s="3" t="s">
        <v>26</v>
      </c>
      <c r="E9977" s="3" t="s">
        <v>59</v>
      </c>
      <c r="F9977" s="3" t="s">
        <v>468</v>
      </c>
      <c r="G9977" s="3" t="s">
        <v>18162</v>
      </c>
      <c r="H9977" s="3"/>
    </row>
    <row r="9978" ht="15.75" customHeight="1">
      <c r="A9978" s="2">
        <v>45801.0</v>
      </c>
      <c r="B9978" s="3" t="s">
        <v>13</v>
      </c>
      <c r="C9978" s="3" t="s">
        <v>37</v>
      </c>
      <c r="D9978" s="3" t="s">
        <v>9</v>
      </c>
      <c r="E9978" s="3" t="s">
        <v>20</v>
      </c>
      <c r="F9978" s="3" t="s">
        <v>18163</v>
      </c>
      <c r="G9978" s="3" t="s">
        <v>18164</v>
      </c>
      <c r="H9978" s="3"/>
    </row>
    <row r="9979" ht="15.75" customHeight="1">
      <c r="A9979" s="2">
        <v>45801.0</v>
      </c>
      <c r="B9979" s="3" t="s">
        <v>13</v>
      </c>
      <c r="C9979" s="3" t="s">
        <v>29</v>
      </c>
      <c r="D9979" s="3" t="s">
        <v>34</v>
      </c>
      <c r="E9979" s="3" t="s">
        <v>20</v>
      </c>
      <c r="F9979" s="3" t="s">
        <v>18165</v>
      </c>
      <c r="G9979" s="3" t="s">
        <v>18166</v>
      </c>
      <c r="H9979" s="3"/>
    </row>
    <row r="9980" ht="15.75" customHeight="1">
      <c r="A9980" s="2">
        <v>45801.0</v>
      </c>
      <c r="B9980" s="3" t="s">
        <v>13</v>
      </c>
      <c r="C9980" s="3" t="s">
        <v>14</v>
      </c>
      <c r="D9980" s="3" t="s">
        <v>23</v>
      </c>
      <c r="E9980" s="3" t="s">
        <v>59</v>
      </c>
      <c r="F9980" s="3" t="s">
        <v>18167</v>
      </c>
      <c r="G9980" s="3" t="s">
        <v>18168</v>
      </c>
      <c r="H9980" s="3"/>
    </row>
    <row r="9981" ht="15.75" customHeight="1">
      <c r="A9981" s="2">
        <v>45801.0</v>
      </c>
      <c r="B9981" s="3" t="s">
        <v>13</v>
      </c>
      <c r="C9981" s="3" t="s">
        <v>29</v>
      </c>
      <c r="D9981" s="3" t="s">
        <v>68</v>
      </c>
      <c r="E9981" s="3" t="s">
        <v>59</v>
      </c>
      <c r="F9981" s="3" t="s">
        <v>18169</v>
      </c>
      <c r="G9981" s="3" t="s">
        <v>16985</v>
      </c>
      <c r="H9981" s="3"/>
    </row>
    <row r="9982" ht="15.75" customHeight="1">
      <c r="A9982" s="2">
        <v>45801.0</v>
      </c>
      <c r="B9982" s="3" t="s">
        <v>13</v>
      </c>
      <c r="C9982" s="3" t="s">
        <v>29</v>
      </c>
      <c r="D9982" s="3" t="s">
        <v>38</v>
      </c>
      <c r="E9982" s="3" t="s">
        <v>20</v>
      </c>
      <c r="F9982" s="3" t="s">
        <v>18048</v>
      </c>
      <c r="G9982" s="3" t="s">
        <v>18170</v>
      </c>
      <c r="H9982" s="3"/>
    </row>
    <row r="9983" ht="15.75" customHeight="1">
      <c r="A9983" s="2">
        <v>45801.0</v>
      </c>
      <c r="B9983" s="3" t="s">
        <v>13</v>
      </c>
      <c r="C9983" s="3" t="s">
        <v>18</v>
      </c>
      <c r="D9983" s="3" t="s">
        <v>63</v>
      </c>
      <c r="E9983" s="3" t="s">
        <v>59</v>
      </c>
      <c r="F9983" s="3" t="s">
        <v>18171</v>
      </c>
      <c r="G9983" s="3" t="s">
        <v>18172</v>
      </c>
      <c r="H9983" s="3"/>
    </row>
    <row r="9984" ht="15.75" customHeight="1">
      <c r="A9984" s="2">
        <v>45801.0</v>
      </c>
      <c r="B9984" s="3" t="s">
        <v>13</v>
      </c>
      <c r="C9984" s="3" t="s">
        <v>18</v>
      </c>
      <c r="D9984" s="3" t="s">
        <v>26</v>
      </c>
      <c r="E9984" s="3" t="s">
        <v>59</v>
      </c>
      <c r="F9984" s="3" t="s">
        <v>18173</v>
      </c>
      <c r="G9984" s="3" t="s">
        <v>18174</v>
      </c>
      <c r="H9984" s="3"/>
    </row>
    <row r="9985" ht="15.75" customHeight="1">
      <c r="A9985" s="2">
        <v>45801.0</v>
      </c>
      <c r="B9985" s="3" t="s">
        <v>13</v>
      </c>
      <c r="C9985" s="3" t="s">
        <v>14</v>
      </c>
      <c r="D9985" s="3" t="s">
        <v>23</v>
      </c>
      <c r="E9985" s="3" t="s">
        <v>59</v>
      </c>
      <c r="F9985" s="3" t="s">
        <v>18175</v>
      </c>
      <c r="G9985" s="3" t="s">
        <v>18176</v>
      </c>
      <c r="H9985" s="3"/>
    </row>
    <row r="9986" ht="15.75" customHeight="1">
      <c r="A9986" s="2">
        <v>45801.0</v>
      </c>
      <c r="B9986" s="3" t="s">
        <v>13</v>
      </c>
      <c r="C9986" s="3" t="s">
        <v>14</v>
      </c>
      <c r="D9986" s="3" t="s">
        <v>34</v>
      </c>
      <c r="E9986" s="3" t="s">
        <v>20</v>
      </c>
      <c r="F9986" s="3" t="s">
        <v>6273</v>
      </c>
      <c r="G9986" s="3" t="s">
        <v>17362</v>
      </c>
      <c r="H9986" s="3"/>
    </row>
    <row r="9987" ht="15.75" customHeight="1">
      <c r="A9987" s="2">
        <v>45801.0</v>
      </c>
      <c r="B9987" s="3" t="s">
        <v>13</v>
      </c>
      <c r="C9987" s="3" t="s">
        <v>169</v>
      </c>
      <c r="D9987" s="3" t="s">
        <v>26</v>
      </c>
      <c r="E9987" s="3" t="s">
        <v>59</v>
      </c>
      <c r="F9987" s="3" t="s">
        <v>18177</v>
      </c>
      <c r="G9987" s="3" t="s">
        <v>18178</v>
      </c>
      <c r="H9987" s="3"/>
    </row>
    <row r="9988" ht="15.75" customHeight="1">
      <c r="A9988" s="2">
        <v>45801.0</v>
      </c>
      <c r="B9988" s="3" t="s">
        <v>13</v>
      </c>
      <c r="C9988" s="3" t="s">
        <v>29</v>
      </c>
      <c r="D9988" s="3" t="s">
        <v>38</v>
      </c>
      <c r="E9988" s="3" t="s">
        <v>59</v>
      </c>
      <c r="F9988" s="3" t="s">
        <v>18179</v>
      </c>
      <c r="G9988" s="3" t="s">
        <v>18180</v>
      </c>
      <c r="H9988" s="3"/>
    </row>
    <row r="9989" ht="15.75" customHeight="1">
      <c r="A9989" s="2">
        <v>45801.0</v>
      </c>
      <c r="B9989" s="3" t="s">
        <v>13</v>
      </c>
      <c r="C9989" s="3" t="s">
        <v>169</v>
      </c>
      <c r="D9989" s="3" t="s">
        <v>9</v>
      </c>
      <c r="E9989" s="3" t="s">
        <v>20</v>
      </c>
      <c r="F9989" s="3" t="s">
        <v>18181</v>
      </c>
      <c r="G9989" s="3" t="s">
        <v>18182</v>
      </c>
      <c r="H9989" s="3"/>
    </row>
    <row r="9990" ht="15.75" customHeight="1">
      <c r="A9990" s="2">
        <v>45801.0</v>
      </c>
      <c r="B9990" s="3" t="s">
        <v>57</v>
      </c>
      <c r="C9990" s="3" t="s">
        <v>85</v>
      </c>
      <c r="D9990" s="3" t="s">
        <v>34</v>
      </c>
      <c r="E9990" s="3" t="s">
        <v>59</v>
      </c>
      <c r="F9990" s="3" t="s">
        <v>18183</v>
      </c>
      <c r="G9990" s="3" t="s">
        <v>18184</v>
      </c>
      <c r="H9990" s="3"/>
    </row>
    <row r="9991" ht="15.75" customHeight="1">
      <c r="A9991" s="2">
        <v>45801.0</v>
      </c>
      <c r="B9991" s="3" t="s">
        <v>13</v>
      </c>
      <c r="C9991" s="3" t="s">
        <v>169</v>
      </c>
      <c r="D9991" s="3" t="s">
        <v>34</v>
      </c>
      <c r="E9991" s="3" t="s">
        <v>20</v>
      </c>
      <c r="F9991" s="3" t="s">
        <v>18185</v>
      </c>
      <c r="G9991" s="3" t="s">
        <v>18186</v>
      </c>
      <c r="H9991" s="3"/>
    </row>
    <row r="9992" ht="15.75" customHeight="1">
      <c r="A9992" s="2">
        <v>45801.0</v>
      </c>
      <c r="B9992" s="3" t="s">
        <v>57</v>
      </c>
      <c r="C9992" s="3" t="s">
        <v>85</v>
      </c>
      <c r="D9992" s="3" t="s">
        <v>63</v>
      </c>
      <c r="E9992" s="3" t="s">
        <v>59</v>
      </c>
      <c r="F9992" s="3" t="s">
        <v>18187</v>
      </c>
      <c r="G9992" s="3" t="s">
        <v>18188</v>
      </c>
      <c r="H9992" s="3"/>
    </row>
    <row r="9993" ht="15.75" customHeight="1">
      <c r="A9993" s="2">
        <v>45801.0</v>
      </c>
      <c r="B9993" s="3" t="s">
        <v>57</v>
      </c>
      <c r="C9993" s="3" t="s">
        <v>80</v>
      </c>
      <c r="D9993" s="3" t="s">
        <v>9</v>
      </c>
      <c r="E9993" s="3" t="s">
        <v>20</v>
      </c>
      <c r="F9993" s="3" t="s">
        <v>18189</v>
      </c>
      <c r="G9993" s="3" t="s">
        <v>18190</v>
      </c>
      <c r="H9993" s="3"/>
    </row>
    <row r="9994" ht="15.75" customHeight="1">
      <c r="A9994" s="2">
        <v>45801.0</v>
      </c>
      <c r="B9994" s="3" t="s">
        <v>57</v>
      </c>
      <c r="C9994" s="3" t="s">
        <v>80</v>
      </c>
      <c r="D9994" s="3" t="s">
        <v>38</v>
      </c>
      <c r="E9994" s="3" t="s">
        <v>59</v>
      </c>
      <c r="F9994" s="3" t="s">
        <v>18191</v>
      </c>
      <c r="G9994" s="3" t="s">
        <v>18192</v>
      </c>
      <c r="H9994" s="3"/>
    </row>
    <row r="9995" ht="15.75" customHeight="1">
      <c r="A9995" s="2">
        <v>45801.0</v>
      </c>
      <c r="B9995" s="3" t="s">
        <v>57</v>
      </c>
      <c r="C9995" s="3" t="s">
        <v>80</v>
      </c>
      <c r="D9995" s="3" t="s">
        <v>9</v>
      </c>
      <c r="E9995" s="3" t="s">
        <v>20</v>
      </c>
      <c r="F9995" s="3" t="s">
        <v>18193</v>
      </c>
      <c r="G9995" s="3" t="s">
        <v>18194</v>
      </c>
      <c r="H9995" s="3"/>
    </row>
    <row r="9996" ht="15.75" customHeight="1">
      <c r="A9996" s="2">
        <v>45801.0</v>
      </c>
      <c r="B9996" s="3" t="s">
        <v>57</v>
      </c>
      <c r="C9996" s="3" t="s">
        <v>80</v>
      </c>
      <c r="D9996" s="3" t="s">
        <v>34</v>
      </c>
      <c r="E9996" s="3" t="s">
        <v>59</v>
      </c>
      <c r="F9996" s="3" t="s">
        <v>15608</v>
      </c>
      <c r="G9996" s="3" t="s">
        <v>18195</v>
      </c>
      <c r="H9996" s="3"/>
    </row>
    <row r="9997" ht="15.75" customHeight="1">
      <c r="A9997" s="2">
        <v>45801.0</v>
      </c>
      <c r="B9997" s="3" t="s">
        <v>57</v>
      </c>
      <c r="C9997" s="3" t="s">
        <v>71</v>
      </c>
      <c r="D9997" s="3" t="s">
        <v>19</v>
      </c>
      <c r="E9997" s="3" t="s">
        <v>59</v>
      </c>
      <c r="F9997" s="3" t="s">
        <v>14916</v>
      </c>
      <c r="G9997" s="3" t="s">
        <v>14207</v>
      </c>
      <c r="H9997" s="3"/>
    </row>
    <row r="9998" ht="15.75" customHeight="1">
      <c r="A9998" s="2">
        <v>45801.0</v>
      </c>
      <c r="B9998" s="3" t="s">
        <v>13</v>
      </c>
      <c r="C9998" s="3" t="s">
        <v>169</v>
      </c>
      <c r="D9998" s="3" t="s">
        <v>34</v>
      </c>
      <c r="E9998" s="3" t="s">
        <v>20</v>
      </c>
      <c r="F9998" s="3" t="s">
        <v>6368</v>
      </c>
      <c r="G9998" s="3" t="s">
        <v>18196</v>
      </c>
      <c r="H9998" s="3"/>
    </row>
    <row r="9999" ht="15.75" customHeight="1">
      <c r="A9999" s="2">
        <v>45801.0</v>
      </c>
      <c r="B9999" s="3" t="s">
        <v>57</v>
      </c>
      <c r="C9999" s="3" t="s">
        <v>71</v>
      </c>
      <c r="D9999" s="3" t="s">
        <v>34</v>
      </c>
      <c r="E9999" s="3" t="s">
        <v>59</v>
      </c>
      <c r="F9999" s="3" t="s">
        <v>18197</v>
      </c>
      <c r="G9999" s="3" t="s">
        <v>13886</v>
      </c>
      <c r="H9999" s="3"/>
    </row>
    <row r="10000" ht="15.75" customHeight="1">
      <c r="A10000" s="2">
        <v>45801.0</v>
      </c>
      <c r="B10000" s="3" t="s">
        <v>57</v>
      </c>
      <c r="C10000" s="4" t="s">
        <v>62</v>
      </c>
      <c r="D10000" s="3" t="s">
        <v>23</v>
      </c>
      <c r="E10000" s="3" t="s">
        <v>59</v>
      </c>
      <c r="F10000" s="3" t="s">
        <v>18198</v>
      </c>
      <c r="G10000" s="3" t="s">
        <v>18199</v>
      </c>
      <c r="H10000" s="3"/>
    </row>
    <row r="10001" ht="15.75" customHeight="1">
      <c r="A10001" s="2">
        <v>45801.0</v>
      </c>
      <c r="B10001" s="3" t="s">
        <v>57</v>
      </c>
      <c r="C10001" s="4" t="s">
        <v>62</v>
      </c>
      <c r="D10001" s="3" t="s">
        <v>26</v>
      </c>
      <c r="E10001" s="3" t="s">
        <v>59</v>
      </c>
      <c r="F10001" s="3" t="s">
        <v>18200</v>
      </c>
      <c r="G10001" s="3" t="s">
        <v>18201</v>
      </c>
      <c r="H10001" s="3"/>
    </row>
    <row r="10002" ht="15.75" customHeight="1">
      <c r="A10002" s="2">
        <v>45801.0</v>
      </c>
      <c r="B10002" s="3" t="s">
        <v>57</v>
      </c>
      <c r="C10002" s="4" t="s">
        <v>62</v>
      </c>
      <c r="D10002" s="3" t="s">
        <v>38</v>
      </c>
      <c r="E10002" s="3" t="s">
        <v>59</v>
      </c>
      <c r="F10002" s="3" t="s">
        <v>18202</v>
      </c>
      <c r="G10002" s="3" t="s">
        <v>18203</v>
      </c>
      <c r="H10002" s="3"/>
    </row>
    <row r="10003" ht="15.75" customHeight="1">
      <c r="A10003" s="2">
        <v>45801.0</v>
      </c>
      <c r="B10003" s="3" t="s">
        <v>57</v>
      </c>
      <c r="C10003" s="3" t="s">
        <v>58</v>
      </c>
      <c r="D10003" s="3" t="s">
        <v>38</v>
      </c>
      <c r="E10003" s="3" t="s">
        <v>59</v>
      </c>
      <c r="F10003" s="3" t="s">
        <v>18204</v>
      </c>
      <c r="G10003" s="3" t="s">
        <v>8569</v>
      </c>
      <c r="H10003" s="3"/>
    </row>
    <row r="10004" ht="15.75" customHeight="1">
      <c r="A10004" s="2">
        <v>45801.0</v>
      </c>
      <c r="B10004" s="3" t="s">
        <v>57</v>
      </c>
      <c r="C10004" s="3" t="s">
        <v>58</v>
      </c>
      <c r="D10004" s="3" t="s">
        <v>38</v>
      </c>
      <c r="E10004" s="3" t="s">
        <v>59</v>
      </c>
      <c r="F10004" s="3" t="s">
        <v>18205</v>
      </c>
      <c r="G10004" s="3" t="s">
        <v>18206</v>
      </c>
      <c r="H10004" s="3"/>
    </row>
    <row r="10005" ht="15.75" customHeight="1">
      <c r="A10005" s="2">
        <v>45801.0</v>
      </c>
      <c r="B10005" s="3" t="s">
        <v>57</v>
      </c>
      <c r="C10005" s="3" t="s">
        <v>58</v>
      </c>
      <c r="D10005" s="3" t="s">
        <v>26</v>
      </c>
      <c r="E10005" s="3" t="s">
        <v>59</v>
      </c>
      <c r="F10005" s="3" t="s">
        <v>14632</v>
      </c>
      <c r="G10005" s="3" t="s">
        <v>18207</v>
      </c>
      <c r="H10005" s="3"/>
    </row>
    <row r="10006" ht="15.75" customHeight="1">
      <c r="A10006" s="2">
        <v>45801.0</v>
      </c>
      <c r="B10006" s="3" t="s">
        <v>57</v>
      </c>
      <c r="C10006" s="3" t="s">
        <v>71</v>
      </c>
      <c r="D10006" s="3" t="s">
        <v>63</v>
      </c>
      <c r="E10006" s="3" t="s">
        <v>59</v>
      </c>
      <c r="F10006" s="3" t="s">
        <v>14803</v>
      </c>
      <c r="G10006" s="3" t="s">
        <v>18208</v>
      </c>
      <c r="H10006" s="3"/>
    </row>
    <row r="10007" ht="15.75" customHeight="1">
      <c r="A10007" s="2">
        <v>45801.0</v>
      </c>
      <c r="B10007" s="3" t="s">
        <v>13</v>
      </c>
      <c r="C10007" s="3" t="s">
        <v>14</v>
      </c>
      <c r="D10007" s="3" t="s">
        <v>26</v>
      </c>
      <c r="E10007" s="3" t="s">
        <v>59</v>
      </c>
      <c r="F10007" s="3" t="s">
        <v>12803</v>
      </c>
      <c r="G10007" s="3" t="s">
        <v>18209</v>
      </c>
      <c r="H10007" s="3"/>
    </row>
    <row r="10008" ht="15.75" customHeight="1">
      <c r="A10008" s="2">
        <v>45801.0</v>
      </c>
      <c r="B10008" s="3" t="s">
        <v>7</v>
      </c>
      <c r="C10008" s="3" t="s">
        <v>8</v>
      </c>
      <c r="D10008" s="3" t="s">
        <v>23</v>
      </c>
      <c r="E10008" s="3" t="s">
        <v>20</v>
      </c>
      <c r="F10008" s="3" t="s">
        <v>18210</v>
      </c>
      <c r="G10008" s="3" t="s">
        <v>1201</v>
      </c>
      <c r="H10008" s="3"/>
    </row>
    <row r="10009" ht="15.75" customHeight="1">
      <c r="A10009" s="2">
        <v>45801.0</v>
      </c>
      <c r="B10009" s="3" t="s">
        <v>92</v>
      </c>
      <c r="C10009" s="3" t="s">
        <v>93</v>
      </c>
      <c r="D10009" s="3" t="s">
        <v>68</v>
      </c>
      <c r="E10009" s="3" t="s">
        <v>59</v>
      </c>
      <c r="F10009" s="3" t="s">
        <v>18211</v>
      </c>
      <c r="G10009" s="3" t="s">
        <v>18212</v>
      </c>
      <c r="H10009" s="3"/>
    </row>
    <row r="10010" ht="15.75" customHeight="1">
      <c r="A10010" s="2">
        <v>45801.0</v>
      </c>
      <c r="B10010" s="3" t="s">
        <v>92</v>
      </c>
      <c r="C10010" s="3" t="s">
        <v>158</v>
      </c>
      <c r="D10010" s="3" t="s">
        <v>23</v>
      </c>
      <c r="E10010" s="3" t="s">
        <v>59</v>
      </c>
      <c r="F10010" s="3" t="s">
        <v>18213</v>
      </c>
      <c r="G10010" s="3" t="s">
        <v>18214</v>
      </c>
      <c r="H10010" s="3"/>
    </row>
    <row r="10011" ht="15.75" customHeight="1">
      <c r="A10011" s="2">
        <v>45801.0</v>
      </c>
      <c r="B10011" s="3" t="s">
        <v>7</v>
      </c>
      <c r="C10011" s="3" t="s">
        <v>131</v>
      </c>
      <c r="D10011" s="3" t="s">
        <v>23</v>
      </c>
      <c r="E10011" s="3" t="s">
        <v>20</v>
      </c>
      <c r="F10011" s="3" t="s">
        <v>18215</v>
      </c>
      <c r="G10011" s="3" t="s">
        <v>12033</v>
      </c>
      <c r="H10011" s="3"/>
    </row>
    <row r="10012" ht="15.75" customHeight="1">
      <c r="A10012" s="2">
        <v>45801.0</v>
      </c>
      <c r="B10012" s="3" t="s">
        <v>7</v>
      </c>
      <c r="C10012" s="3" t="s">
        <v>131</v>
      </c>
      <c r="D10012" s="3" t="s">
        <v>26</v>
      </c>
      <c r="E10012" s="3" t="s">
        <v>10</v>
      </c>
      <c r="F10012" s="3" t="s">
        <v>18216</v>
      </c>
      <c r="G10012" s="3" t="s">
        <v>18217</v>
      </c>
      <c r="H10012" s="3"/>
    </row>
    <row r="10013" ht="15.75" customHeight="1">
      <c r="A10013" s="2">
        <v>45801.0</v>
      </c>
      <c r="B10013" s="3" t="s">
        <v>7</v>
      </c>
      <c r="C10013" s="3" t="s">
        <v>131</v>
      </c>
      <c r="D10013" s="3" t="s">
        <v>63</v>
      </c>
      <c r="E10013" s="3" t="s">
        <v>59</v>
      </c>
      <c r="F10013" s="3" t="s">
        <v>18218</v>
      </c>
      <c r="G10013" s="3" t="s">
        <v>18219</v>
      </c>
      <c r="H10013" s="3"/>
    </row>
    <row r="10014" ht="15.75" customHeight="1">
      <c r="A10014" s="2">
        <v>45801.0</v>
      </c>
      <c r="B10014" s="3" t="s">
        <v>7</v>
      </c>
      <c r="C10014" s="3" t="s">
        <v>131</v>
      </c>
      <c r="D10014" s="3" t="s">
        <v>26</v>
      </c>
      <c r="E10014" s="3" t="s">
        <v>109</v>
      </c>
      <c r="F10014" s="3" t="s">
        <v>18220</v>
      </c>
      <c r="G10014" s="3" t="s">
        <v>18221</v>
      </c>
      <c r="H10014" s="3"/>
    </row>
    <row r="10015" ht="15.75" customHeight="1">
      <c r="A10015" s="2">
        <v>45801.0</v>
      </c>
      <c r="B10015" s="3" t="s">
        <v>7</v>
      </c>
      <c r="C10015" s="3" t="s">
        <v>126</v>
      </c>
      <c r="D10015" s="3" t="s">
        <v>26</v>
      </c>
      <c r="E10015" s="3" t="s">
        <v>10</v>
      </c>
      <c r="F10015" s="3" t="s">
        <v>18222</v>
      </c>
      <c r="G10015" s="3" t="s">
        <v>18223</v>
      </c>
      <c r="H10015" s="3"/>
    </row>
    <row r="10016" ht="15.75" customHeight="1">
      <c r="A10016" s="2">
        <v>45801.0</v>
      </c>
      <c r="B10016" s="3" t="s">
        <v>92</v>
      </c>
      <c r="C10016" s="3" t="s">
        <v>158</v>
      </c>
      <c r="D10016" s="3" t="s">
        <v>68</v>
      </c>
      <c r="E10016" s="3" t="s">
        <v>59</v>
      </c>
      <c r="F10016" s="3" t="s">
        <v>15745</v>
      </c>
      <c r="G10016" s="3" t="s">
        <v>18224</v>
      </c>
      <c r="H10016" s="3"/>
    </row>
    <row r="10017" ht="15.75" customHeight="1">
      <c r="A10017" s="2">
        <v>45801.0</v>
      </c>
      <c r="B10017" s="3" t="s">
        <v>7</v>
      </c>
      <c r="C10017" s="3" t="s">
        <v>126</v>
      </c>
      <c r="D10017" s="3" t="s">
        <v>23</v>
      </c>
      <c r="E10017" s="3" t="s">
        <v>20</v>
      </c>
      <c r="F10017" s="3" t="s">
        <v>18225</v>
      </c>
      <c r="G10017" s="3" t="s">
        <v>18226</v>
      </c>
      <c r="H10017" s="3"/>
    </row>
    <row r="10018" ht="15.75" customHeight="1">
      <c r="A10018" s="2">
        <v>45801.0</v>
      </c>
      <c r="B10018" s="3" t="s">
        <v>7</v>
      </c>
      <c r="C10018" s="3" t="s">
        <v>118</v>
      </c>
      <c r="D10018" s="3" t="s">
        <v>38</v>
      </c>
      <c r="E10018" s="3" t="s">
        <v>20</v>
      </c>
      <c r="F10018" s="3" t="s">
        <v>18227</v>
      </c>
      <c r="G10018" s="3" t="s">
        <v>9663</v>
      </c>
      <c r="H10018" s="3"/>
    </row>
    <row r="10019" ht="15.75" customHeight="1">
      <c r="A10019" s="2">
        <v>45801.0</v>
      </c>
      <c r="B10019" s="3" t="s">
        <v>7</v>
      </c>
      <c r="C10019" s="3" t="s">
        <v>118</v>
      </c>
      <c r="D10019" s="3" t="s">
        <v>19</v>
      </c>
      <c r="E10019" s="3" t="s">
        <v>20</v>
      </c>
      <c r="F10019" s="3" t="s">
        <v>18228</v>
      </c>
      <c r="G10019" s="3" t="s">
        <v>18229</v>
      </c>
      <c r="H10019" s="3"/>
    </row>
    <row r="10020" ht="15.75" customHeight="1">
      <c r="A10020" s="2">
        <v>45801.0</v>
      </c>
      <c r="B10020" s="3" t="s">
        <v>7</v>
      </c>
      <c r="C10020" s="3" t="s">
        <v>118</v>
      </c>
      <c r="D10020" s="3" t="s">
        <v>23</v>
      </c>
      <c r="E10020" s="3" t="s">
        <v>20</v>
      </c>
      <c r="F10020" s="3" t="s">
        <v>18230</v>
      </c>
      <c r="G10020" s="3" t="s">
        <v>18231</v>
      </c>
      <c r="H10020" s="3"/>
    </row>
    <row r="10021" ht="15.75" customHeight="1">
      <c r="A10021" s="2">
        <v>45801.0</v>
      </c>
      <c r="B10021" s="3" t="s">
        <v>7</v>
      </c>
      <c r="C10021" s="3" t="s">
        <v>106</v>
      </c>
      <c r="D10021" s="3" t="s">
        <v>19</v>
      </c>
      <c r="E10021" s="3" t="s">
        <v>20</v>
      </c>
      <c r="F10021" s="3" t="s">
        <v>18232</v>
      </c>
      <c r="G10021" s="3" t="s">
        <v>18233</v>
      </c>
      <c r="H10021" s="3"/>
    </row>
    <row r="10022" ht="15.75" customHeight="1">
      <c r="A10022" s="2">
        <v>45801.0</v>
      </c>
      <c r="B10022" s="3" t="s">
        <v>7</v>
      </c>
      <c r="C10022" s="3" t="s">
        <v>106</v>
      </c>
      <c r="D10022" s="3" t="s">
        <v>63</v>
      </c>
      <c r="E10022" s="3" t="s">
        <v>20</v>
      </c>
      <c r="F10022" s="3" t="s">
        <v>18234</v>
      </c>
      <c r="G10022" s="3" t="s">
        <v>18235</v>
      </c>
      <c r="H10022" s="3"/>
    </row>
    <row r="10023" ht="15.75" customHeight="1">
      <c r="A10023" s="2">
        <v>45801.0</v>
      </c>
      <c r="B10023" s="3" t="s">
        <v>13</v>
      </c>
      <c r="C10023" s="3" t="s">
        <v>14</v>
      </c>
      <c r="D10023" s="3" t="s">
        <v>38</v>
      </c>
      <c r="E10023" s="3" t="s">
        <v>59</v>
      </c>
      <c r="F10023" s="3" t="s">
        <v>14241</v>
      </c>
      <c r="G10023" s="3" t="s">
        <v>18236</v>
      </c>
      <c r="H10023" s="3"/>
    </row>
    <row r="10024" ht="15.75" customHeight="1">
      <c r="A10024" s="2">
        <v>45801.0</v>
      </c>
      <c r="B10024" s="3" t="s">
        <v>7</v>
      </c>
      <c r="C10024" s="3" t="s">
        <v>118</v>
      </c>
      <c r="D10024" s="3" t="s">
        <v>9</v>
      </c>
      <c r="E10024" s="3" t="s">
        <v>101</v>
      </c>
      <c r="F10024" s="3" t="s">
        <v>18237</v>
      </c>
      <c r="G10024" s="3" t="s">
        <v>18238</v>
      </c>
      <c r="H10024" s="3"/>
    </row>
    <row r="10025" ht="15.75" customHeight="1">
      <c r="A10025" s="2">
        <v>45801.0</v>
      </c>
      <c r="B10025" s="3" t="s">
        <v>92</v>
      </c>
      <c r="C10025" s="3" t="s">
        <v>158</v>
      </c>
      <c r="D10025" s="3" t="s">
        <v>63</v>
      </c>
      <c r="E10025" s="3" t="s">
        <v>20</v>
      </c>
      <c r="F10025" s="3" t="s">
        <v>18239</v>
      </c>
      <c r="G10025" s="3" t="s">
        <v>18240</v>
      </c>
      <c r="H10025" s="3"/>
    </row>
    <row r="10026" ht="15.75" customHeight="1">
      <c r="A10026" s="2">
        <v>45801.0</v>
      </c>
      <c r="B10026" s="3" t="s">
        <v>7</v>
      </c>
      <c r="C10026" s="3" t="s">
        <v>8</v>
      </c>
      <c r="D10026" s="3" t="s">
        <v>38</v>
      </c>
      <c r="E10026" s="3" t="s">
        <v>20</v>
      </c>
      <c r="F10026" s="3" t="s">
        <v>6255</v>
      </c>
      <c r="G10026" s="3" t="s">
        <v>18241</v>
      </c>
      <c r="H10026" s="3"/>
    </row>
    <row r="10027" ht="15.75" customHeight="1">
      <c r="A10027" s="2">
        <v>45801.0</v>
      </c>
      <c r="B10027" s="3" t="s">
        <v>92</v>
      </c>
      <c r="C10027" s="3" t="s">
        <v>158</v>
      </c>
      <c r="D10027" s="3" t="s">
        <v>68</v>
      </c>
      <c r="E10027" s="3" t="s">
        <v>59</v>
      </c>
      <c r="F10027" s="3" t="s">
        <v>18242</v>
      </c>
      <c r="G10027" s="3" t="s">
        <v>18243</v>
      </c>
      <c r="H10027" s="3"/>
    </row>
    <row r="10028" ht="15.75" customHeight="1">
      <c r="A10028" s="2">
        <v>45801.0</v>
      </c>
      <c r="B10028" s="3" t="s">
        <v>92</v>
      </c>
      <c r="C10028" s="3" t="s">
        <v>93</v>
      </c>
      <c r="D10028" s="3" t="s">
        <v>34</v>
      </c>
      <c r="E10028" s="3" t="s">
        <v>20</v>
      </c>
      <c r="F10028" s="3" t="s">
        <v>18244</v>
      </c>
      <c r="G10028" s="3" t="s">
        <v>18245</v>
      </c>
      <c r="H10028" s="3"/>
    </row>
    <row r="10029" ht="15.75" customHeight="1">
      <c r="A10029" s="2">
        <v>45801.0</v>
      </c>
      <c r="B10029" s="3" t="s">
        <v>92</v>
      </c>
      <c r="C10029" s="3" t="s">
        <v>93</v>
      </c>
      <c r="D10029" s="3" t="s">
        <v>68</v>
      </c>
      <c r="E10029" s="3" t="s">
        <v>59</v>
      </c>
      <c r="F10029" s="3" t="s">
        <v>18246</v>
      </c>
      <c r="G10029" s="3" t="s">
        <v>18247</v>
      </c>
      <c r="H10029" s="3"/>
    </row>
    <row r="10030" ht="15.75" customHeight="1">
      <c r="A10030" s="2">
        <v>45801.0</v>
      </c>
      <c r="B10030" s="3" t="s">
        <v>92</v>
      </c>
      <c r="C10030" s="3" t="s">
        <v>93</v>
      </c>
      <c r="D10030" s="3" t="s">
        <v>23</v>
      </c>
      <c r="E10030" s="3" t="s">
        <v>59</v>
      </c>
      <c r="F10030" s="3" t="s">
        <v>18248</v>
      </c>
      <c r="G10030" s="3" t="s">
        <v>7573</v>
      </c>
      <c r="H10030" s="3"/>
    </row>
    <row r="10031" ht="15.75" customHeight="1">
      <c r="A10031" s="2">
        <v>45801.0</v>
      </c>
      <c r="B10031" s="3" t="s">
        <v>92</v>
      </c>
      <c r="C10031" s="3" t="s">
        <v>98</v>
      </c>
      <c r="D10031" s="3" t="s">
        <v>19</v>
      </c>
      <c r="E10031" s="3" t="s">
        <v>59</v>
      </c>
      <c r="F10031" s="3" t="s">
        <v>10770</v>
      </c>
      <c r="G10031" s="3" t="s">
        <v>18249</v>
      </c>
      <c r="H10031" s="3"/>
    </row>
    <row r="10032" ht="15.75" customHeight="1">
      <c r="A10032" s="2">
        <v>45801.0</v>
      </c>
      <c r="B10032" s="3" t="s">
        <v>92</v>
      </c>
      <c r="C10032" s="3" t="s">
        <v>158</v>
      </c>
      <c r="D10032" s="3" t="s">
        <v>19</v>
      </c>
      <c r="E10032" s="3" t="s">
        <v>20</v>
      </c>
      <c r="F10032" s="3" t="s">
        <v>18250</v>
      </c>
      <c r="G10032" s="3" t="s">
        <v>18251</v>
      </c>
      <c r="H10032" s="3"/>
    </row>
    <row r="10033" ht="15.75" customHeight="1">
      <c r="A10033" s="2">
        <v>45801.0</v>
      </c>
      <c r="B10033" s="3" t="s">
        <v>92</v>
      </c>
      <c r="C10033" s="3" t="s">
        <v>98</v>
      </c>
      <c r="D10033" s="3" t="s">
        <v>9</v>
      </c>
      <c r="E10033" s="3" t="s">
        <v>15</v>
      </c>
      <c r="F10033" s="3" t="s">
        <v>18252</v>
      </c>
      <c r="G10033" s="3" t="s">
        <v>18253</v>
      </c>
      <c r="H10033" s="3"/>
    </row>
    <row r="10034" ht="15.75" customHeight="1">
      <c r="A10034" s="2">
        <v>45801.0</v>
      </c>
      <c r="B10034" s="3" t="s">
        <v>92</v>
      </c>
      <c r="C10034" s="3" t="s">
        <v>98</v>
      </c>
      <c r="D10034" s="3" t="s">
        <v>26</v>
      </c>
      <c r="E10034" s="3" t="s">
        <v>20</v>
      </c>
      <c r="F10034" s="3" t="s">
        <v>18254</v>
      </c>
      <c r="G10034" s="3" t="s">
        <v>18255</v>
      </c>
      <c r="H10034" s="3"/>
    </row>
    <row r="10035" ht="15.75" customHeight="1">
      <c r="A10035" s="2">
        <v>45801.0</v>
      </c>
      <c r="B10035" s="3" t="s">
        <v>92</v>
      </c>
      <c r="C10035" s="3" t="s">
        <v>98</v>
      </c>
      <c r="D10035" s="3" t="s">
        <v>34</v>
      </c>
      <c r="E10035" s="3" t="s">
        <v>15</v>
      </c>
      <c r="F10035" s="3" t="s">
        <v>18256</v>
      </c>
      <c r="G10035" s="3" t="s">
        <v>18257</v>
      </c>
      <c r="H10035" s="3"/>
    </row>
    <row r="10036" ht="15.75" customHeight="1">
      <c r="A10036" s="2">
        <v>45801.0</v>
      </c>
      <c r="B10036" s="3" t="s">
        <v>92</v>
      </c>
      <c r="C10036" s="3" t="s">
        <v>144</v>
      </c>
      <c r="D10036" s="3" t="s">
        <v>63</v>
      </c>
      <c r="E10036" s="3" t="s">
        <v>59</v>
      </c>
      <c r="F10036" s="3" t="s">
        <v>18258</v>
      </c>
      <c r="G10036" s="3" t="s">
        <v>18259</v>
      </c>
      <c r="H10036" s="3"/>
    </row>
    <row r="10037" ht="15.75" customHeight="1">
      <c r="A10037" s="2">
        <v>45801.0</v>
      </c>
      <c r="B10037" s="3" t="s">
        <v>92</v>
      </c>
      <c r="C10037" s="3" t="s">
        <v>144</v>
      </c>
      <c r="D10037" s="3" t="s">
        <v>63</v>
      </c>
      <c r="E10037" s="3" t="s">
        <v>59</v>
      </c>
      <c r="F10037" s="3" t="s">
        <v>18260</v>
      </c>
      <c r="G10037" s="3" t="s">
        <v>18261</v>
      </c>
      <c r="H10037" s="3"/>
    </row>
    <row r="10038" ht="15.75" customHeight="1">
      <c r="A10038" s="2">
        <v>45801.0</v>
      </c>
      <c r="B10038" s="3" t="s">
        <v>92</v>
      </c>
      <c r="C10038" s="3" t="s">
        <v>144</v>
      </c>
      <c r="D10038" s="3" t="s">
        <v>68</v>
      </c>
      <c r="E10038" s="3" t="s">
        <v>59</v>
      </c>
      <c r="F10038" s="3" t="s">
        <v>18262</v>
      </c>
      <c r="G10038" s="3" t="s">
        <v>18263</v>
      </c>
      <c r="H10038" s="3"/>
    </row>
    <row r="10039" ht="15.75" customHeight="1">
      <c r="A10039" s="2">
        <v>45801.0</v>
      </c>
      <c r="B10039" s="3" t="s">
        <v>92</v>
      </c>
      <c r="C10039" s="3" t="s">
        <v>144</v>
      </c>
      <c r="D10039" s="3" t="s">
        <v>26</v>
      </c>
      <c r="E10039" s="3" t="s">
        <v>20</v>
      </c>
      <c r="F10039" s="3" t="s">
        <v>18264</v>
      </c>
      <c r="G10039" s="3" t="s">
        <v>18265</v>
      </c>
      <c r="H10039" s="3"/>
    </row>
    <row r="10040" ht="15.75" customHeight="1">
      <c r="A10040" s="2">
        <v>45801.0</v>
      </c>
      <c r="B10040" s="3" t="s">
        <v>92</v>
      </c>
      <c r="C10040" s="4" t="s">
        <v>149</v>
      </c>
      <c r="D10040" s="3" t="s">
        <v>23</v>
      </c>
      <c r="E10040" s="3" t="s">
        <v>59</v>
      </c>
      <c r="F10040" s="3" t="s">
        <v>18266</v>
      </c>
      <c r="G10040" s="3" t="s">
        <v>18267</v>
      </c>
      <c r="H10040" s="3"/>
    </row>
    <row r="10041" ht="15.75" customHeight="1">
      <c r="A10041" s="2">
        <v>45801.0</v>
      </c>
      <c r="B10041" s="3" t="s">
        <v>92</v>
      </c>
      <c r="C10041" s="4" t="s">
        <v>149</v>
      </c>
      <c r="D10041" s="3" t="s">
        <v>38</v>
      </c>
      <c r="E10041" s="3" t="s">
        <v>20</v>
      </c>
      <c r="F10041" s="3" t="s">
        <v>18268</v>
      </c>
      <c r="G10041" s="3" t="s">
        <v>3155</v>
      </c>
      <c r="H10041" s="3"/>
    </row>
    <row r="10042" ht="15.75" customHeight="1">
      <c r="A10042" s="2">
        <v>45801.0</v>
      </c>
      <c r="B10042" s="3" t="s">
        <v>92</v>
      </c>
      <c r="C10042" s="3" t="s">
        <v>144</v>
      </c>
      <c r="D10042" s="3" t="s">
        <v>34</v>
      </c>
      <c r="E10042" s="3" t="s">
        <v>15</v>
      </c>
      <c r="F10042" s="3" t="s">
        <v>6088</v>
      </c>
      <c r="G10042" s="3" t="s">
        <v>18269</v>
      </c>
      <c r="H10042" s="3"/>
    </row>
    <row r="10043" ht="15.75" customHeight="1">
      <c r="A10043" s="2">
        <v>45802.0</v>
      </c>
      <c r="B10043" s="3" t="s">
        <v>57</v>
      </c>
      <c r="C10043" s="3" t="s">
        <v>58</v>
      </c>
      <c r="D10043" s="3" t="s">
        <v>9</v>
      </c>
      <c r="E10043" s="3" t="s">
        <v>20</v>
      </c>
      <c r="F10043" s="3" t="s">
        <v>17002</v>
      </c>
      <c r="G10043" s="3" t="s">
        <v>18270</v>
      </c>
      <c r="H10043" s="3"/>
    </row>
    <row r="10044" ht="15.75" customHeight="1">
      <c r="A10044" s="2">
        <v>45802.0</v>
      </c>
      <c r="B10044" s="3" t="s">
        <v>57</v>
      </c>
      <c r="C10044" s="3" t="s">
        <v>58</v>
      </c>
      <c r="D10044" s="3" t="s">
        <v>19</v>
      </c>
      <c r="E10044" s="3" t="s">
        <v>59</v>
      </c>
      <c r="F10044" s="3" t="s">
        <v>18271</v>
      </c>
      <c r="G10044" s="3" t="s">
        <v>18272</v>
      </c>
      <c r="H10044" s="3"/>
    </row>
    <row r="10045" ht="15.75" customHeight="1">
      <c r="A10045" s="2">
        <v>45802.0</v>
      </c>
      <c r="B10045" s="3" t="s">
        <v>57</v>
      </c>
      <c r="C10045" s="3" t="s">
        <v>58</v>
      </c>
      <c r="D10045" s="3" t="s">
        <v>68</v>
      </c>
      <c r="E10045" s="3" t="s">
        <v>59</v>
      </c>
      <c r="F10045" s="3" t="s">
        <v>18273</v>
      </c>
      <c r="G10045" s="3" t="s">
        <v>18274</v>
      </c>
      <c r="H10045" s="3"/>
    </row>
    <row r="10046" ht="15.75" customHeight="1">
      <c r="A10046" s="2">
        <v>45802.0</v>
      </c>
      <c r="B10046" s="3" t="s">
        <v>57</v>
      </c>
      <c r="C10046" s="3" t="s">
        <v>58</v>
      </c>
      <c r="D10046" s="3" t="s">
        <v>63</v>
      </c>
      <c r="E10046" s="3" t="s">
        <v>59</v>
      </c>
      <c r="F10046" s="3" t="s">
        <v>18275</v>
      </c>
      <c r="G10046" s="3" t="s">
        <v>18276</v>
      </c>
      <c r="H10046" s="3"/>
    </row>
    <row r="10047" ht="15.75" customHeight="1">
      <c r="A10047" s="2">
        <v>45802.0</v>
      </c>
      <c r="B10047" s="3" t="s">
        <v>13</v>
      </c>
      <c r="C10047" s="3" t="s">
        <v>169</v>
      </c>
      <c r="D10047" s="3" t="s">
        <v>19</v>
      </c>
      <c r="E10047" s="3" t="s">
        <v>59</v>
      </c>
      <c r="F10047" s="3" t="s">
        <v>18277</v>
      </c>
      <c r="G10047" s="3" t="s">
        <v>18278</v>
      </c>
      <c r="H10047" s="3"/>
    </row>
    <row r="10048" ht="15.75" customHeight="1">
      <c r="A10048" s="2">
        <v>45802.0</v>
      </c>
      <c r="B10048" s="3" t="s">
        <v>13</v>
      </c>
      <c r="C10048" s="3" t="s">
        <v>169</v>
      </c>
      <c r="D10048" s="3" t="s">
        <v>68</v>
      </c>
      <c r="E10048" s="3" t="s">
        <v>59</v>
      </c>
      <c r="F10048" s="3" t="s">
        <v>18279</v>
      </c>
      <c r="G10048" s="3" t="s">
        <v>11550</v>
      </c>
      <c r="H10048" s="3"/>
    </row>
    <row r="10049" ht="15.75" customHeight="1">
      <c r="A10049" s="2">
        <v>45802.0</v>
      </c>
      <c r="B10049" s="3" t="s">
        <v>13</v>
      </c>
      <c r="C10049" s="3" t="s">
        <v>18</v>
      </c>
      <c r="D10049" s="3" t="s">
        <v>26</v>
      </c>
      <c r="E10049" s="3" t="s">
        <v>59</v>
      </c>
      <c r="F10049" s="3" t="s">
        <v>18280</v>
      </c>
      <c r="G10049" s="3" t="s">
        <v>6020</v>
      </c>
      <c r="H10049" s="3"/>
    </row>
    <row r="10050" ht="15.75" customHeight="1">
      <c r="A10050" s="2">
        <v>45802.0</v>
      </c>
      <c r="B10050" s="3" t="s">
        <v>13</v>
      </c>
      <c r="C10050" s="3" t="s">
        <v>37</v>
      </c>
      <c r="D10050" s="3" t="s">
        <v>68</v>
      </c>
      <c r="E10050" s="3" t="s">
        <v>59</v>
      </c>
      <c r="F10050" s="3" t="s">
        <v>18281</v>
      </c>
      <c r="G10050" s="3" t="s">
        <v>18282</v>
      </c>
      <c r="H10050" s="3"/>
    </row>
    <row r="10051" ht="15.75" customHeight="1">
      <c r="A10051" s="2">
        <v>45802.0</v>
      </c>
      <c r="B10051" s="3" t="s">
        <v>13</v>
      </c>
      <c r="C10051" s="3" t="s">
        <v>29</v>
      </c>
      <c r="D10051" s="3" t="s">
        <v>23</v>
      </c>
      <c r="E10051" s="3" t="s">
        <v>59</v>
      </c>
      <c r="F10051" s="3" t="s">
        <v>18283</v>
      </c>
      <c r="G10051" s="3" t="s">
        <v>18284</v>
      </c>
      <c r="H10051" s="3"/>
    </row>
    <row r="10052" ht="15.75" customHeight="1">
      <c r="A10052" s="2">
        <v>45802.0</v>
      </c>
      <c r="B10052" s="3" t="s">
        <v>57</v>
      </c>
      <c r="C10052" s="3" t="s">
        <v>85</v>
      </c>
      <c r="D10052" s="3" t="s">
        <v>19</v>
      </c>
      <c r="E10052" s="3" t="s">
        <v>59</v>
      </c>
      <c r="F10052" s="3" t="s">
        <v>18285</v>
      </c>
      <c r="G10052" s="3" t="s">
        <v>18286</v>
      </c>
      <c r="H10052" s="3"/>
    </row>
    <row r="10053" ht="15.75" customHeight="1">
      <c r="A10053" s="2">
        <v>45802.0</v>
      </c>
      <c r="B10053" s="3" t="s">
        <v>13</v>
      </c>
      <c r="C10053" s="3" t="s">
        <v>29</v>
      </c>
      <c r="D10053" s="3" t="s">
        <v>38</v>
      </c>
      <c r="E10053" s="3" t="s">
        <v>59</v>
      </c>
      <c r="F10053" s="3" t="s">
        <v>18287</v>
      </c>
      <c r="G10053" s="3" t="s">
        <v>18288</v>
      </c>
      <c r="H10053" s="3"/>
    </row>
    <row r="10054" ht="15.75" customHeight="1">
      <c r="A10054" s="2">
        <v>45802.0</v>
      </c>
      <c r="B10054" s="3" t="s">
        <v>13</v>
      </c>
      <c r="C10054" s="3" t="s">
        <v>29</v>
      </c>
      <c r="D10054" s="3" t="s">
        <v>68</v>
      </c>
      <c r="E10054" s="3" t="s">
        <v>59</v>
      </c>
      <c r="F10054" s="3" t="s">
        <v>18289</v>
      </c>
      <c r="G10054" s="3" t="s">
        <v>18290</v>
      </c>
      <c r="H10054" s="3"/>
    </row>
    <row r="10055" ht="15.75" customHeight="1">
      <c r="A10055" s="2">
        <v>45802.0</v>
      </c>
      <c r="B10055" s="3" t="s">
        <v>57</v>
      </c>
      <c r="C10055" s="3" t="s">
        <v>58</v>
      </c>
      <c r="D10055" s="3" t="s">
        <v>63</v>
      </c>
      <c r="E10055" s="3" t="s">
        <v>59</v>
      </c>
      <c r="F10055" s="3" t="s">
        <v>18291</v>
      </c>
      <c r="G10055" s="3" t="s">
        <v>18292</v>
      </c>
      <c r="H10055" s="3"/>
    </row>
    <row r="10056" ht="15.75" customHeight="1">
      <c r="A10056" s="2">
        <v>45802.0</v>
      </c>
      <c r="B10056" s="3" t="s">
        <v>13</v>
      </c>
      <c r="C10056" s="3" t="s">
        <v>37</v>
      </c>
      <c r="D10056" s="3" t="s">
        <v>9</v>
      </c>
      <c r="E10056" s="3" t="s">
        <v>20</v>
      </c>
      <c r="F10056" s="3" t="s">
        <v>18293</v>
      </c>
      <c r="G10056" s="3" t="s">
        <v>18294</v>
      </c>
      <c r="H10056" s="3"/>
    </row>
    <row r="10057" ht="15.75" customHeight="1">
      <c r="A10057" s="2">
        <v>45802.0</v>
      </c>
      <c r="B10057" s="3" t="s">
        <v>57</v>
      </c>
      <c r="C10057" s="4" t="s">
        <v>62</v>
      </c>
      <c r="D10057" s="3" t="s">
        <v>9</v>
      </c>
      <c r="E10057" s="3" t="s">
        <v>59</v>
      </c>
      <c r="F10057" s="3" t="s">
        <v>18295</v>
      </c>
      <c r="G10057" s="3" t="s">
        <v>1753</v>
      </c>
      <c r="H10057" s="3"/>
    </row>
    <row r="10058" ht="15.75" customHeight="1">
      <c r="A10058" s="2">
        <v>45802.0</v>
      </c>
      <c r="B10058" s="3" t="s">
        <v>57</v>
      </c>
      <c r="C10058" s="3" t="s">
        <v>71</v>
      </c>
      <c r="D10058" s="3" t="s">
        <v>26</v>
      </c>
      <c r="E10058" s="3" t="s">
        <v>59</v>
      </c>
      <c r="F10058" s="3" t="s">
        <v>18296</v>
      </c>
      <c r="G10058" s="3" t="s">
        <v>18297</v>
      </c>
      <c r="H10058" s="3"/>
    </row>
    <row r="10059" ht="15.75" customHeight="1">
      <c r="A10059" s="2">
        <v>45802.0</v>
      </c>
      <c r="B10059" s="3" t="s">
        <v>57</v>
      </c>
      <c r="C10059" s="4" t="s">
        <v>62</v>
      </c>
      <c r="D10059" s="3" t="s">
        <v>23</v>
      </c>
      <c r="E10059" s="3" t="s">
        <v>59</v>
      </c>
      <c r="F10059" s="3" t="s">
        <v>18298</v>
      </c>
      <c r="G10059" s="3" t="s">
        <v>18299</v>
      </c>
      <c r="H10059" s="3"/>
    </row>
    <row r="10060" ht="15.75" customHeight="1">
      <c r="A10060" s="2">
        <v>45802.0</v>
      </c>
      <c r="B10060" s="3" t="s">
        <v>57</v>
      </c>
      <c r="C10060" s="4" t="s">
        <v>62</v>
      </c>
      <c r="D10060" s="3" t="s">
        <v>19</v>
      </c>
      <c r="E10060" s="3" t="s">
        <v>59</v>
      </c>
      <c r="F10060" s="3" t="s">
        <v>18300</v>
      </c>
      <c r="G10060" s="3" t="s">
        <v>18301</v>
      </c>
      <c r="H10060" s="3"/>
    </row>
    <row r="10061" ht="15.75" customHeight="1">
      <c r="A10061" s="2">
        <v>45802.0</v>
      </c>
      <c r="B10061" s="3" t="s">
        <v>57</v>
      </c>
      <c r="C10061" s="4" t="s">
        <v>62</v>
      </c>
      <c r="D10061" s="3" t="s">
        <v>34</v>
      </c>
      <c r="E10061" s="3" t="s">
        <v>59</v>
      </c>
      <c r="F10061" s="3" t="s">
        <v>18302</v>
      </c>
      <c r="G10061" s="3" t="s">
        <v>18303</v>
      </c>
      <c r="H10061" s="3"/>
    </row>
    <row r="10062" ht="15.75" customHeight="1">
      <c r="A10062" s="2">
        <v>45802.0</v>
      </c>
      <c r="B10062" s="3" t="s">
        <v>57</v>
      </c>
      <c r="C10062" s="3" t="s">
        <v>71</v>
      </c>
      <c r="D10062" s="3" t="s">
        <v>19</v>
      </c>
      <c r="E10062" s="3" t="s">
        <v>59</v>
      </c>
      <c r="F10062" s="3" t="s">
        <v>18304</v>
      </c>
      <c r="G10062" s="3" t="s">
        <v>18305</v>
      </c>
      <c r="H10062" s="3"/>
    </row>
    <row r="10063" ht="15.75" customHeight="1">
      <c r="A10063" s="2">
        <v>45802.0</v>
      </c>
      <c r="B10063" s="3" t="s">
        <v>57</v>
      </c>
      <c r="C10063" s="3" t="s">
        <v>71</v>
      </c>
      <c r="D10063" s="3" t="s">
        <v>26</v>
      </c>
      <c r="E10063" s="3" t="s">
        <v>59</v>
      </c>
      <c r="F10063" s="3" t="s">
        <v>18306</v>
      </c>
      <c r="G10063" s="3" t="s">
        <v>18307</v>
      </c>
      <c r="H10063" s="3"/>
    </row>
    <row r="10064" ht="15.75" customHeight="1">
      <c r="A10064" s="2">
        <v>45802.0</v>
      </c>
      <c r="B10064" s="3" t="s">
        <v>57</v>
      </c>
      <c r="C10064" s="3" t="s">
        <v>71</v>
      </c>
      <c r="D10064" s="3" t="s">
        <v>23</v>
      </c>
      <c r="E10064" s="3" t="s">
        <v>59</v>
      </c>
      <c r="F10064" s="3" t="s">
        <v>18308</v>
      </c>
      <c r="G10064" s="3" t="s">
        <v>18309</v>
      </c>
      <c r="H10064" s="3"/>
    </row>
    <row r="10065" ht="15.75" customHeight="1">
      <c r="A10065" s="2">
        <v>45802.0</v>
      </c>
      <c r="B10065" s="3" t="s">
        <v>57</v>
      </c>
      <c r="C10065" s="3" t="s">
        <v>71</v>
      </c>
      <c r="D10065" s="3" t="s">
        <v>19</v>
      </c>
      <c r="E10065" s="3" t="s">
        <v>59</v>
      </c>
      <c r="F10065" s="3" t="s">
        <v>18310</v>
      </c>
      <c r="G10065" s="3" t="s">
        <v>13143</v>
      </c>
      <c r="H10065" s="3"/>
    </row>
    <row r="10066" ht="15.75" customHeight="1">
      <c r="A10066" s="2">
        <v>45802.0</v>
      </c>
      <c r="B10066" s="3" t="s">
        <v>57</v>
      </c>
      <c r="C10066" s="3" t="s">
        <v>80</v>
      </c>
      <c r="D10066" s="3" t="s">
        <v>9</v>
      </c>
      <c r="E10066" s="3" t="s">
        <v>59</v>
      </c>
      <c r="F10066" s="3" t="s">
        <v>18311</v>
      </c>
      <c r="G10066" s="3" t="s">
        <v>18312</v>
      </c>
      <c r="H10066" s="3"/>
    </row>
    <row r="10067" ht="15.75" customHeight="1">
      <c r="A10067" s="2">
        <v>45802.0</v>
      </c>
      <c r="B10067" s="3" t="s">
        <v>57</v>
      </c>
      <c r="C10067" s="3" t="s">
        <v>80</v>
      </c>
      <c r="D10067" s="3" t="s">
        <v>9</v>
      </c>
      <c r="E10067" s="3" t="s">
        <v>20</v>
      </c>
      <c r="F10067" s="3" t="s">
        <v>10098</v>
      </c>
      <c r="G10067" s="3" t="s">
        <v>18313</v>
      </c>
      <c r="H10067" s="3"/>
    </row>
    <row r="10068" ht="15.75" customHeight="1">
      <c r="A10068" s="2">
        <v>45802.0</v>
      </c>
      <c r="B10068" s="3" t="s">
        <v>57</v>
      </c>
      <c r="C10068" s="3" t="s">
        <v>80</v>
      </c>
      <c r="D10068" s="3" t="s">
        <v>68</v>
      </c>
      <c r="E10068" s="3" t="s">
        <v>59</v>
      </c>
      <c r="F10068" s="3" t="s">
        <v>18314</v>
      </c>
      <c r="G10068" s="3" t="s">
        <v>18315</v>
      </c>
      <c r="H10068" s="3"/>
    </row>
    <row r="10069" ht="15.75" customHeight="1">
      <c r="A10069" s="2">
        <v>45802.0</v>
      </c>
      <c r="B10069" s="3" t="s">
        <v>57</v>
      </c>
      <c r="C10069" s="3" t="s">
        <v>80</v>
      </c>
      <c r="D10069" s="3" t="s">
        <v>23</v>
      </c>
      <c r="E10069" s="3" t="s">
        <v>59</v>
      </c>
      <c r="F10069" s="3" t="s">
        <v>18316</v>
      </c>
      <c r="G10069" s="3" t="s">
        <v>18317</v>
      </c>
      <c r="H10069" s="3"/>
    </row>
    <row r="10070" ht="15.75" customHeight="1">
      <c r="A10070" s="2">
        <v>45802.0</v>
      </c>
      <c r="B10070" s="3" t="s">
        <v>57</v>
      </c>
      <c r="C10070" s="3" t="s">
        <v>80</v>
      </c>
      <c r="D10070" s="3" t="s">
        <v>63</v>
      </c>
      <c r="E10070" s="3" t="s">
        <v>59</v>
      </c>
      <c r="F10070" s="3" t="s">
        <v>8086</v>
      </c>
      <c r="G10070" s="3" t="s">
        <v>18318</v>
      </c>
      <c r="H10070" s="3"/>
    </row>
    <row r="10071" ht="15.75" customHeight="1">
      <c r="A10071" s="2">
        <v>45802.0</v>
      </c>
      <c r="B10071" s="3" t="s">
        <v>57</v>
      </c>
      <c r="C10071" s="3" t="s">
        <v>85</v>
      </c>
      <c r="D10071" s="3" t="s">
        <v>26</v>
      </c>
      <c r="E10071" s="3" t="s">
        <v>59</v>
      </c>
      <c r="F10071" s="3" t="s">
        <v>18319</v>
      </c>
      <c r="G10071" s="3" t="s">
        <v>18320</v>
      </c>
      <c r="H10071" s="3"/>
    </row>
    <row r="10072" ht="15.75" customHeight="1">
      <c r="A10072" s="2">
        <v>45802.0</v>
      </c>
      <c r="B10072" s="3" t="s">
        <v>13</v>
      </c>
      <c r="C10072" s="3" t="s">
        <v>18</v>
      </c>
      <c r="D10072" s="3" t="s">
        <v>26</v>
      </c>
      <c r="E10072" s="3" t="s">
        <v>59</v>
      </c>
      <c r="F10072" s="3" t="s">
        <v>18321</v>
      </c>
      <c r="G10072" s="3" t="s">
        <v>18322</v>
      </c>
      <c r="H10072" s="3"/>
    </row>
    <row r="10073" ht="15.75" customHeight="1">
      <c r="A10073" s="2">
        <v>45802.0</v>
      </c>
      <c r="B10073" s="3" t="s">
        <v>57</v>
      </c>
      <c r="C10073" s="4" t="s">
        <v>62</v>
      </c>
      <c r="D10073" s="3" t="s">
        <v>9</v>
      </c>
      <c r="E10073" s="3" t="s">
        <v>20</v>
      </c>
      <c r="F10073" s="3" t="s">
        <v>18323</v>
      </c>
      <c r="G10073" s="3" t="s">
        <v>15232</v>
      </c>
      <c r="H10073" s="3"/>
    </row>
    <row r="10074" ht="15.75" customHeight="1">
      <c r="A10074" s="2">
        <v>45802.0</v>
      </c>
      <c r="B10074" s="3" t="s">
        <v>13</v>
      </c>
      <c r="C10074" s="3" t="s">
        <v>18</v>
      </c>
      <c r="D10074" s="3" t="s">
        <v>38</v>
      </c>
      <c r="E10074" s="3" t="s">
        <v>59</v>
      </c>
      <c r="F10074" s="3" t="s">
        <v>18324</v>
      </c>
      <c r="G10074" s="3" t="s">
        <v>18325</v>
      </c>
      <c r="H10074" s="3"/>
    </row>
    <row r="10075" ht="15.75" customHeight="1">
      <c r="A10075" s="2">
        <v>45802.0</v>
      </c>
      <c r="B10075" s="3" t="s">
        <v>13</v>
      </c>
      <c r="C10075" s="3" t="s">
        <v>29</v>
      </c>
      <c r="D10075" s="3" t="s">
        <v>26</v>
      </c>
      <c r="E10075" s="3" t="s">
        <v>59</v>
      </c>
      <c r="F10075" s="3" t="s">
        <v>2445</v>
      </c>
      <c r="G10075" s="3" t="s">
        <v>18326</v>
      </c>
      <c r="H10075" s="3"/>
    </row>
    <row r="10076" ht="15.75" customHeight="1">
      <c r="A10076" s="2">
        <v>45802.0</v>
      </c>
      <c r="B10076" s="3" t="s">
        <v>13</v>
      </c>
      <c r="C10076" s="3" t="s">
        <v>14</v>
      </c>
      <c r="D10076" s="3" t="s">
        <v>34</v>
      </c>
      <c r="E10076" s="3" t="s">
        <v>20</v>
      </c>
      <c r="F10076" s="3" t="s">
        <v>12116</v>
      </c>
      <c r="G10076" s="3" t="s">
        <v>12298</v>
      </c>
      <c r="H10076" s="3"/>
    </row>
    <row r="10077" ht="15.75" customHeight="1">
      <c r="A10077" s="2">
        <v>45802.0</v>
      </c>
      <c r="B10077" s="3" t="s">
        <v>13</v>
      </c>
      <c r="C10077" s="3" t="s">
        <v>14</v>
      </c>
      <c r="D10077" s="3" t="s">
        <v>68</v>
      </c>
      <c r="E10077" s="3" t="s">
        <v>59</v>
      </c>
      <c r="F10077" s="3" t="s">
        <v>18327</v>
      </c>
      <c r="G10077" s="3" t="s">
        <v>12028</v>
      </c>
      <c r="H10077" s="3"/>
    </row>
    <row r="10078" ht="15.75" customHeight="1">
      <c r="A10078" s="2">
        <v>45802.0</v>
      </c>
      <c r="B10078" s="3" t="s">
        <v>7</v>
      </c>
      <c r="C10078" s="3" t="s">
        <v>8</v>
      </c>
      <c r="D10078" s="3" t="s">
        <v>38</v>
      </c>
      <c r="E10078" s="3" t="s">
        <v>20</v>
      </c>
      <c r="F10078" s="3" t="s">
        <v>18328</v>
      </c>
      <c r="G10078" s="3" t="s">
        <v>18329</v>
      </c>
      <c r="H10078" s="3"/>
    </row>
    <row r="10079" ht="15.75" customHeight="1">
      <c r="A10079" s="2">
        <v>45802.0</v>
      </c>
      <c r="B10079" s="3" t="s">
        <v>7</v>
      </c>
      <c r="C10079" s="3" t="s">
        <v>8</v>
      </c>
      <c r="D10079" s="3" t="s">
        <v>68</v>
      </c>
      <c r="E10079" s="3" t="s">
        <v>59</v>
      </c>
      <c r="F10079" s="3" t="s">
        <v>18330</v>
      </c>
      <c r="G10079" s="3" t="s">
        <v>18331</v>
      </c>
      <c r="H10079" s="3"/>
    </row>
    <row r="10080" ht="15.75" customHeight="1">
      <c r="A10080" s="2">
        <v>45802.0</v>
      </c>
      <c r="B10080" s="3" t="s">
        <v>7</v>
      </c>
      <c r="C10080" s="3" t="s">
        <v>8</v>
      </c>
      <c r="D10080" s="3" t="s">
        <v>26</v>
      </c>
      <c r="E10080" s="3" t="s">
        <v>10</v>
      </c>
      <c r="F10080" s="3" t="s">
        <v>18332</v>
      </c>
      <c r="G10080" s="3" t="s">
        <v>18333</v>
      </c>
      <c r="H10080" s="3"/>
    </row>
    <row r="10081" ht="15.75" customHeight="1">
      <c r="A10081" s="2">
        <v>45802.0</v>
      </c>
      <c r="B10081" s="3" t="s">
        <v>7</v>
      </c>
      <c r="C10081" s="3" t="s">
        <v>106</v>
      </c>
      <c r="D10081" s="3" t="s">
        <v>68</v>
      </c>
      <c r="E10081" s="3" t="s">
        <v>20</v>
      </c>
      <c r="F10081" s="3" t="s">
        <v>18334</v>
      </c>
      <c r="G10081" s="3" t="s">
        <v>18335</v>
      </c>
      <c r="H10081" s="3"/>
    </row>
    <row r="10082" ht="15.75" customHeight="1">
      <c r="A10082" s="2">
        <v>45802.0</v>
      </c>
      <c r="B10082" s="3" t="s">
        <v>7</v>
      </c>
      <c r="C10082" s="3" t="s">
        <v>106</v>
      </c>
      <c r="D10082" s="3" t="s">
        <v>19</v>
      </c>
      <c r="E10082" s="3" t="s">
        <v>20</v>
      </c>
      <c r="F10082" s="3" t="s">
        <v>5609</v>
      </c>
      <c r="G10082" s="3" t="s">
        <v>18336</v>
      </c>
      <c r="H10082" s="3"/>
    </row>
    <row r="10083" ht="15.75" customHeight="1">
      <c r="A10083" s="2">
        <v>45802.0</v>
      </c>
      <c r="B10083" s="3" t="s">
        <v>7</v>
      </c>
      <c r="C10083" s="3" t="s">
        <v>106</v>
      </c>
      <c r="D10083" s="3" t="s">
        <v>9</v>
      </c>
      <c r="E10083" s="3" t="s">
        <v>101</v>
      </c>
      <c r="F10083" s="3" t="s">
        <v>18337</v>
      </c>
      <c r="G10083" s="3" t="s">
        <v>18338</v>
      </c>
      <c r="H10083" s="3"/>
    </row>
    <row r="10084" ht="15.75" customHeight="1">
      <c r="A10084" s="2">
        <v>45802.0</v>
      </c>
      <c r="B10084" s="3" t="s">
        <v>7</v>
      </c>
      <c r="C10084" s="3" t="s">
        <v>118</v>
      </c>
      <c r="D10084" s="3" t="s">
        <v>63</v>
      </c>
      <c r="E10084" s="3" t="s">
        <v>59</v>
      </c>
      <c r="F10084" s="3" t="s">
        <v>18339</v>
      </c>
      <c r="G10084" s="3" t="s">
        <v>18340</v>
      </c>
      <c r="H10084" s="3"/>
    </row>
    <row r="10085" ht="15.75" customHeight="1">
      <c r="A10085" s="2">
        <v>45802.0</v>
      </c>
      <c r="B10085" s="3" t="s">
        <v>7</v>
      </c>
      <c r="C10085" s="3" t="s">
        <v>126</v>
      </c>
      <c r="D10085" s="3" t="s">
        <v>63</v>
      </c>
      <c r="E10085" s="3" t="s">
        <v>59</v>
      </c>
      <c r="F10085" s="3" t="s">
        <v>18341</v>
      </c>
      <c r="G10085" s="3" t="s">
        <v>18342</v>
      </c>
      <c r="H10085" s="3"/>
    </row>
    <row r="10086" ht="15.75" customHeight="1">
      <c r="A10086" s="2">
        <v>45802.0</v>
      </c>
      <c r="B10086" s="3" t="s">
        <v>7</v>
      </c>
      <c r="C10086" s="3" t="s">
        <v>126</v>
      </c>
      <c r="D10086" s="3" t="s">
        <v>23</v>
      </c>
      <c r="E10086" s="3" t="s">
        <v>20</v>
      </c>
      <c r="F10086" s="3" t="s">
        <v>18343</v>
      </c>
      <c r="G10086" s="3" t="s">
        <v>18344</v>
      </c>
      <c r="H10086" s="3"/>
    </row>
    <row r="10087" ht="15.75" customHeight="1">
      <c r="A10087" s="2">
        <v>45802.0</v>
      </c>
      <c r="B10087" s="3" t="s">
        <v>7</v>
      </c>
      <c r="C10087" s="3" t="s">
        <v>131</v>
      </c>
      <c r="D10087" s="3" t="s">
        <v>19</v>
      </c>
      <c r="E10087" s="3" t="s">
        <v>20</v>
      </c>
      <c r="F10087" s="3" t="s">
        <v>18345</v>
      </c>
      <c r="G10087" s="3" t="s">
        <v>18346</v>
      </c>
      <c r="H10087" s="3"/>
    </row>
    <row r="10088" ht="15.75" customHeight="1">
      <c r="A10088" s="2">
        <v>45802.0</v>
      </c>
      <c r="B10088" s="3" t="s">
        <v>7</v>
      </c>
      <c r="C10088" s="3" t="s">
        <v>131</v>
      </c>
      <c r="D10088" s="3" t="s">
        <v>19</v>
      </c>
      <c r="E10088" s="3" t="s">
        <v>20</v>
      </c>
      <c r="F10088" s="3" t="s">
        <v>18347</v>
      </c>
      <c r="G10088" s="3" t="s">
        <v>18348</v>
      </c>
      <c r="H10088" s="3"/>
    </row>
    <row r="10089" ht="15.75" customHeight="1">
      <c r="A10089" s="2">
        <v>45802.0</v>
      </c>
      <c r="B10089" s="3" t="s">
        <v>7</v>
      </c>
      <c r="C10089" s="3" t="s">
        <v>131</v>
      </c>
      <c r="D10089" s="3" t="s">
        <v>34</v>
      </c>
      <c r="E10089" s="3" t="s">
        <v>15</v>
      </c>
      <c r="F10089" s="3" t="s">
        <v>18349</v>
      </c>
      <c r="G10089" s="3" t="s">
        <v>18350</v>
      </c>
      <c r="H10089" s="3"/>
    </row>
    <row r="10090" ht="15.75" customHeight="1">
      <c r="A10090" s="2">
        <v>45802.0</v>
      </c>
      <c r="B10090" s="3" t="s">
        <v>92</v>
      </c>
      <c r="C10090" s="3" t="s">
        <v>158</v>
      </c>
      <c r="D10090" s="3" t="s">
        <v>34</v>
      </c>
      <c r="E10090" s="3" t="s">
        <v>20</v>
      </c>
      <c r="F10090" s="3" t="s">
        <v>18351</v>
      </c>
      <c r="G10090" s="3" t="s">
        <v>18352</v>
      </c>
      <c r="H10090" s="3"/>
    </row>
    <row r="10091" ht="15.75" customHeight="1">
      <c r="A10091" s="2">
        <v>45802.0</v>
      </c>
      <c r="B10091" s="3" t="s">
        <v>92</v>
      </c>
      <c r="C10091" s="3" t="s">
        <v>158</v>
      </c>
      <c r="D10091" s="3" t="s">
        <v>23</v>
      </c>
      <c r="E10091" s="3" t="s">
        <v>59</v>
      </c>
      <c r="F10091" s="3" t="s">
        <v>18353</v>
      </c>
      <c r="G10091" s="3" t="s">
        <v>18354</v>
      </c>
      <c r="H10091" s="3"/>
    </row>
    <row r="10092" ht="15.75" customHeight="1">
      <c r="A10092" s="2">
        <v>45802.0</v>
      </c>
      <c r="B10092" s="3" t="s">
        <v>7</v>
      </c>
      <c r="C10092" s="3" t="s">
        <v>118</v>
      </c>
      <c r="D10092" s="3" t="s">
        <v>63</v>
      </c>
      <c r="E10092" s="3" t="s">
        <v>59</v>
      </c>
      <c r="F10092" s="3" t="s">
        <v>18355</v>
      </c>
      <c r="G10092" s="3" t="s">
        <v>18356</v>
      </c>
      <c r="H10092" s="3"/>
    </row>
    <row r="10093" ht="15.75" customHeight="1">
      <c r="A10093" s="2">
        <v>45802.0</v>
      </c>
      <c r="B10093" s="3" t="s">
        <v>92</v>
      </c>
      <c r="C10093" s="3" t="s">
        <v>158</v>
      </c>
      <c r="D10093" s="3" t="s">
        <v>23</v>
      </c>
      <c r="E10093" s="3" t="s">
        <v>59</v>
      </c>
      <c r="F10093" s="3" t="s">
        <v>4912</v>
      </c>
      <c r="G10093" s="3" t="s">
        <v>18357</v>
      </c>
      <c r="H10093" s="3"/>
    </row>
    <row r="10094" ht="15.75" customHeight="1">
      <c r="A10094" s="2">
        <v>45802.0</v>
      </c>
      <c r="B10094" s="3" t="s">
        <v>92</v>
      </c>
      <c r="C10094" s="3" t="s">
        <v>158</v>
      </c>
      <c r="D10094" s="3" t="s">
        <v>38</v>
      </c>
      <c r="E10094" s="3" t="s">
        <v>20</v>
      </c>
      <c r="F10094" s="3" t="s">
        <v>12115</v>
      </c>
      <c r="G10094" s="3" t="s">
        <v>15459</v>
      </c>
      <c r="H10094" s="3"/>
    </row>
    <row r="10095" ht="15.75" customHeight="1">
      <c r="A10095" s="2">
        <v>45802.0</v>
      </c>
      <c r="B10095" s="3" t="s">
        <v>13</v>
      </c>
      <c r="C10095" s="3" t="s">
        <v>14</v>
      </c>
      <c r="D10095" s="3" t="s">
        <v>38</v>
      </c>
      <c r="E10095" s="3" t="s">
        <v>59</v>
      </c>
      <c r="F10095" s="3" t="s">
        <v>18358</v>
      </c>
      <c r="G10095" s="3" t="s">
        <v>10280</v>
      </c>
      <c r="H10095" s="3"/>
    </row>
    <row r="10096" ht="15.75" customHeight="1">
      <c r="A10096" s="2">
        <v>45802.0</v>
      </c>
      <c r="B10096" s="3" t="s">
        <v>13</v>
      </c>
      <c r="C10096" s="3" t="s">
        <v>14</v>
      </c>
      <c r="D10096" s="3" t="s">
        <v>63</v>
      </c>
      <c r="E10096" s="3" t="s">
        <v>20</v>
      </c>
      <c r="F10096" s="3" t="s">
        <v>18359</v>
      </c>
      <c r="G10096" s="3" t="s">
        <v>18360</v>
      </c>
      <c r="H10096" s="3"/>
    </row>
    <row r="10097" ht="15.75" customHeight="1">
      <c r="A10097" s="2">
        <v>45802.0</v>
      </c>
      <c r="B10097" s="3" t="s">
        <v>13</v>
      </c>
      <c r="C10097" s="3" t="s">
        <v>14</v>
      </c>
      <c r="D10097" s="3" t="s">
        <v>9</v>
      </c>
      <c r="E10097" s="3" t="s">
        <v>20</v>
      </c>
      <c r="F10097" s="3" t="s">
        <v>7993</v>
      </c>
      <c r="G10097" s="3" t="s">
        <v>18361</v>
      </c>
      <c r="H10097" s="3"/>
    </row>
    <row r="10098" ht="15.75" customHeight="1">
      <c r="A10098" s="2">
        <v>45802.0</v>
      </c>
      <c r="B10098" s="3" t="s">
        <v>92</v>
      </c>
      <c r="C10098" s="3" t="s">
        <v>93</v>
      </c>
      <c r="D10098" s="3" t="s">
        <v>19</v>
      </c>
      <c r="E10098" s="3" t="s">
        <v>20</v>
      </c>
      <c r="F10098" s="3" t="s">
        <v>18362</v>
      </c>
      <c r="G10098" s="3" t="s">
        <v>4136</v>
      </c>
      <c r="H10098" s="3"/>
    </row>
    <row r="10099" ht="15.75" customHeight="1">
      <c r="A10099" s="2">
        <v>45802.0</v>
      </c>
      <c r="B10099" s="3" t="s">
        <v>92</v>
      </c>
      <c r="C10099" s="3" t="s">
        <v>98</v>
      </c>
      <c r="D10099" s="3" t="s">
        <v>34</v>
      </c>
      <c r="E10099" s="3" t="s">
        <v>20</v>
      </c>
      <c r="F10099" s="3" t="s">
        <v>18363</v>
      </c>
      <c r="G10099" s="3" t="s">
        <v>18364</v>
      </c>
      <c r="H10099" s="3"/>
    </row>
    <row r="10100" ht="15.75" customHeight="1">
      <c r="A10100" s="2">
        <v>45802.0</v>
      </c>
      <c r="B10100" s="3" t="s">
        <v>92</v>
      </c>
      <c r="C10100" s="3" t="s">
        <v>98</v>
      </c>
      <c r="D10100" s="3" t="s">
        <v>34</v>
      </c>
      <c r="E10100" s="3" t="s">
        <v>15</v>
      </c>
      <c r="F10100" s="3" t="s">
        <v>2179</v>
      </c>
      <c r="G10100" s="3" t="s">
        <v>18365</v>
      </c>
      <c r="H10100" s="3"/>
    </row>
    <row r="10101" ht="15.75" customHeight="1">
      <c r="A10101" s="2">
        <v>45802.0</v>
      </c>
      <c r="B10101" s="3" t="s">
        <v>92</v>
      </c>
      <c r="C10101" s="3" t="s">
        <v>93</v>
      </c>
      <c r="D10101" s="3" t="s">
        <v>68</v>
      </c>
      <c r="E10101" s="3" t="s">
        <v>59</v>
      </c>
      <c r="F10101" s="3" t="s">
        <v>8610</v>
      </c>
      <c r="G10101" s="3" t="s">
        <v>18366</v>
      </c>
      <c r="H10101" s="3"/>
    </row>
    <row r="10102" ht="15.75" customHeight="1">
      <c r="A10102" s="2">
        <v>45802.0</v>
      </c>
      <c r="B10102" s="3" t="s">
        <v>92</v>
      </c>
      <c r="C10102" s="3" t="s">
        <v>98</v>
      </c>
      <c r="D10102" s="3" t="s">
        <v>34</v>
      </c>
      <c r="E10102" s="3" t="s">
        <v>20</v>
      </c>
      <c r="F10102" s="3" t="s">
        <v>18367</v>
      </c>
      <c r="G10102" s="3" t="s">
        <v>18368</v>
      </c>
      <c r="H10102" s="3"/>
    </row>
    <row r="10103" ht="15.75" customHeight="1">
      <c r="A10103" s="2">
        <v>45802.0</v>
      </c>
      <c r="B10103" s="3" t="s">
        <v>92</v>
      </c>
      <c r="C10103" s="3" t="s">
        <v>98</v>
      </c>
      <c r="D10103" s="3" t="s">
        <v>23</v>
      </c>
      <c r="E10103" s="3" t="s">
        <v>59</v>
      </c>
      <c r="F10103" s="3" t="s">
        <v>18369</v>
      </c>
      <c r="G10103" s="3" t="s">
        <v>18370</v>
      </c>
      <c r="H10103" s="3"/>
    </row>
    <row r="10104" ht="15.75" customHeight="1">
      <c r="A10104" s="2">
        <v>45802.0</v>
      </c>
      <c r="B10104" s="3" t="s">
        <v>92</v>
      </c>
      <c r="C10104" s="3" t="s">
        <v>144</v>
      </c>
      <c r="D10104" s="3" t="s">
        <v>26</v>
      </c>
      <c r="E10104" s="3" t="s">
        <v>20</v>
      </c>
      <c r="F10104" s="3" t="s">
        <v>18371</v>
      </c>
      <c r="G10104" s="3" t="s">
        <v>18372</v>
      </c>
      <c r="H10104" s="3"/>
    </row>
    <row r="10105" ht="15.75" customHeight="1">
      <c r="A10105" s="2">
        <v>45802.0</v>
      </c>
      <c r="B10105" s="3" t="s">
        <v>92</v>
      </c>
      <c r="C10105" s="3" t="s">
        <v>144</v>
      </c>
      <c r="D10105" s="3" t="s">
        <v>68</v>
      </c>
      <c r="E10105" s="3" t="s">
        <v>59</v>
      </c>
      <c r="F10105" s="3" t="s">
        <v>18373</v>
      </c>
      <c r="G10105" s="3" t="s">
        <v>18374</v>
      </c>
      <c r="H10105" s="3"/>
    </row>
    <row r="10106" ht="15.75" customHeight="1">
      <c r="A10106" s="2">
        <v>45802.0</v>
      </c>
      <c r="B10106" s="3" t="s">
        <v>92</v>
      </c>
      <c r="C10106" s="4" t="s">
        <v>149</v>
      </c>
      <c r="D10106" s="3" t="s">
        <v>38</v>
      </c>
      <c r="E10106" s="3" t="s">
        <v>20</v>
      </c>
      <c r="F10106" s="3" t="s">
        <v>18375</v>
      </c>
      <c r="G10106" s="3" t="s">
        <v>18376</v>
      </c>
      <c r="H10106" s="3"/>
    </row>
    <row r="10107" ht="15.75" customHeight="1">
      <c r="A10107" s="2">
        <v>45802.0</v>
      </c>
      <c r="B10107" s="3" t="s">
        <v>92</v>
      </c>
      <c r="C10107" s="4" t="s">
        <v>149</v>
      </c>
      <c r="D10107" s="3" t="s">
        <v>19</v>
      </c>
      <c r="E10107" s="3" t="s">
        <v>59</v>
      </c>
      <c r="F10107" s="3" t="s">
        <v>18377</v>
      </c>
      <c r="G10107" s="3" t="s">
        <v>17258</v>
      </c>
      <c r="H10107" s="3"/>
    </row>
    <row r="10108" ht="15.75" customHeight="1">
      <c r="A10108" s="2">
        <v>45802.0</v>
      </c>
      <c r="B10108" s="3" t="s">
        <v>92</v>
      </c>
      <c r="C10108" s="3" t="s">
        <v>98</v>
      </c>
      <c r="D10108" s="3" t="s">
        <v>34</v>
      </c>
      <c r="E10108" s="3" t="s">
        <v>15</v>
      </c>
      <c r="F10108" s="3" t="s">
        <v>18378</v>
      </c>
      <c r="G10108" s="3" t="s">
        <v>18379</v>
      </c>
      <c r="H10108" s="3"/>
    </row>
    <row r="10109" ht="15.75" customHeight="1">
      <c r="A10109" s="2">
        <v>45803.0</v>
      </c>
      <c r="B10109" s="3" t="s">
        <v>13</v>
      </c>
      <c r="C10109" s="3" t="s">
        <v>169</v>
      </c>
      <c r="D10109" s="3" t="s">
        <v>34</v>
      </c>
      <c r="E10109" s="3" t="s">
        <v>20</v>
      </c>
      <c r="F10109" s="3" t="s">
        <v>18380</v>
      </c>
      <c r="G10109" s="3" t="s">
        <v>14690</v>
      </c>
      <c r="H10109" s="3"/>
    </row>
    <row r="10110" ht="15.75" customHeight="1">
      <c r="A10110" s="2">
        <v>45803.0</v>
      </c>
      <c r="B10110" s="3" t="s">
        <v>13</v>
      </c>
      <c r="C10110" s="3" t="s">
        <v>37</v>
      </c>
      <c r="D10110" s="3" t="s">
        <v>19</v>
      </c>
      <c r="E10110" s="3" t="s">
        <v>59</v>
      </c>
      <c r="F10110" s="3" t="s">
        <v>18381</v>
      </c>
      <c r="G10110" s="3" t="s">
        <v>18382</v>
      </c>
      <c r="H10110" s="3"/>
    </row>
    <row r="10111" ht="15.75" customHeight="1">
      <c r="A10111" s="2">
        <v>45803.0</v>
      </c>
      <c r="B10111" s="3" t="s">
        <v>13</v>
      </c>
      <c r="C10111" s="3" t="s">
        <v>169</v>
      </c>
      <c r="D10111" s="3" t="s">
        <v>63</v>
      </c>
      <c r="E10111" s="3" t="s">
        <v>20</v>
      </c>
      <c r="F10111" s="3" t="s">
        <v>18383</v>
      </c>
      <c r="G10111" s="3" t="s">
        <v>10492</v>
      </c>
      <c r="H10111" s="3"/>
    </row>
    <row r="10112" ht="15.75" customHeight="1">
      <c r="A10112" s="2">
        <v>45803.0</v>
      </c>
      <c r="B10112" s="3" t="s">
        <v>13</v>
      </c>
      <c r="C10112" s="3" t="s">
        <v>169</v>
      </c>
      <c r="D10112" s="3" t="s">
        <v>68</v>
      </c>
      <c r="E10112" s="3" t="s">
        <v>59</v>
      </c>
      <c r="F10112" s="3" t="s">
        <v>17314</v>
      </c>
      <c r="G10112" s="3" t="s">
        <v>18384</v>
      </c>
      <c r="H10112" s="3"/>
    </row>
    <row r="10113" ht="15.75" customHeight="1">
      <c r="A10113" s="2">
        <v>45803.0</v>
      </c>
      <c r="B10113" s="3" t="s">
        <v>13</v>
      </c>
      <c r="C10113" s="3" t="s">
        <v>37</v>
      </c>
      <c r="D10113" s="3" t="s">
        <v>9</v>
      </c>
      <c r="E10113" s="3" t="s">
        <v>20</v>
      </c>
      <c r="F10113" s="3" t="s">
        <v>18385</v>
      </c>
      <c r="G10113" s="3" t="s">
        <v>18386</v>
      </c>
      <c r="H10113" s="3"/>
    </row>
    <row r="10114" ht="15.75" customHeight="1">
      <c r="A10114" s="2">
        <v>45803.0</v>
      </c>
      <c r="B10114" s="3" t="s">
        <v>13</v>
      </c>
      <c r="C10114" s="3" t="s">
        <v>37</v>
      </c>
      <c r="D10114" s="3" t="s">
        <v>19</v>
      </c>
      <c r="E10114" s="3" t="s">
        <v>59</v>
      </c>
      <c r="F10114" s="3" t="s">
        <v>6765</v>
      </c>
      <c r="G10114" s="3" t="s">
        <v>18387</v>
      </c>
      <c r="H10114" s="3"/>
    </row>
    <row r="10115" ht="15.75" customHeight="1">
      <c r="A10115" s="2">
        <v>45803.0</v>
      </c>
      <c r="B10115" s="3" t="s">
        <v>13</v>
      </c>
      <c r="C10115" s="3" t="s">
        <v>37</v>
      </c>
      <c r="D10115" s="3" t="s">
        <v>23</v>
      </c>
      <c r="E10115" s="3" t="s">
        <v>59</v>
      </c>
      <c r="F10115" s="3" t="s">
        <v>18388</v>
      </c>
      <c r="G10115" s="3" t="s">
        <v>16978</v>
      </c>
      <c r="H10115" s="3"/>
    </row>
    <row r="10116" ht="15.75" customHeight="1">
      <c r="A10116" s="2">
        <v>45803.0</v>
      </c>
      <c r="B10116" s="3" t="s">
        <v>13</v>
      </c>
      <c r="C10116" s="3" t="s">
        <v>18</v>
      </c>
      <c r="D10116" s="3" t="s">
        <v>38</v>
      </c>
      <c r="E10116" s="3" t="s">
        <v>59</v>
      </c>
      <c r="F10116" s="3" t="s">
        <v>18389</v>
      </c>
      <c r="G10116" s="3" t="s">
        <v>1484</v>
      </c>
      <c r="H10116" s="3"/>
    </row>
    <row r="10117" ht="15.75" customHeight="1">
      <c r="A10117" s="2">
        <v>45803.0</v>
      </c>
      <c r="B10117" s="3" t="s">
        <v>13</v>
      </c>
      <c r="C10117" s="3" t="s">
        <v>29</v>
      </c>
      <c r="D10117" s="3" t="s">
        <v>34</v>
      </c>
      <c r="E10117" s="3" t="s">
        <v>20</v>
      </c>
      <c r="F10117" s="3" t="s">
        <v>18390</v>
      </c>
      <c r="G10117" s="3" t="s">
        <v>18391</v>
      </c>
      <c r="H10117" s="3"/>
    </row>
    <row r="10118" ht="15.75" customHeight="1">
      <c r="A10118" s="2">
        <v>45803.0</v>
      </c>
      <c r="B10118" s="3" t="s">
        <v>13</v>
      </c>
      <c r="C10118" s="3" t="s">
        <v>29</v>
      </c>
      <c r="D10118" s="3" t="s">
        <v>34</v>
      </c>
      <c r="E10118" s="3" t="s">
        <v>20</v>
      </c>
      <c r="F10118" s="3" t="s">
        <v>18392</v>
      </c>
      <c r="G10118" s="3" t="s">
        <v>18393</v>
      </c>
      <c r="H10118" s="3"/>
    </row>
    <row r="10119" ht="15.75" customHeight="1">
      <c r="A10119" s="2">
        <v>45803.0</v>
      </c>
      <c r="B10119" s="3" t="s">
        <v>13</v>
      </c>
      <c r="C10119" s="3" t="s">
        <v>18</v>
      </c>
      <c r="D10119" s="3" t="s">
        <v>9</v>
      </c>
      <c r="E10119" s="3" t="s">
        <v>20</v>
      </c>
      <c r="F10119" s="3" t="s">
        <v>2127</v>
      </c>
      <c r="G10119" s="3" t="s">
        <v>18394</v>
      </c>
      <c r="H10119" s="3"/>
    </row>
    <row r="10120" ht="15.75" customHeight="1">
      <c r="A10120" s="2">
        <v>45803.0</v>
      </c>
      <c r="B10120" s="3" t="s">
        <v>13</v>
      </c>
      <c r="C10120" s="3" t="s">
        <v>18</v>
      </c>
      <c r="D10120" s="3" t="s">
        <v>9</v>
      </c>
      <c r="E10120" s="3" t="s">
        <v>20</v>
      </c>
      <c r="F10120" s="3" t="s">
        <v>18395</v>
      </c>
      <c r="G10120" s="3" t="s">
        <v>18396</v>
      </c>
      <c r="H10120" s="3"/>
    </row>
    <row r="10121" ht="15.75" customHeight="1">
      <c r="A10121" s="2">
        <v>45803.0</v>
      </c>
      <c r="B10121" s="3" t="s">
        <v>13</v>
      </c>
      <c r="C10121" s="3" t="s">
        <v>18</v>
      </c>
      <c r="D10121" s="3" t="s">
        <v>26</v>
      </c>
      <c r="E10121" s="3" t="s">
        <v>59</v>
      </c>
      <c r="F10121" s="3" t="s">
        <v>18397</v>
      </c>
      <c r="G10121" s="3" t="s">
        <v>18398</v>
      </c>
      <c r="H10121" s="3"/>
    </row>
    <row r="10122" ht="15.75" customHeight="1">
      <c r="A10122" s="2">
        <v>45803.0</v>
      </c>
      <c r="B10122" s="3" t="s">
        <v>13</v>
      </c>
      <c r="C10122" s="3" t="s">
        <v>18</v>
      </c>
      <c r="D10122" s="3" t="s">
        <v>9</v>
      </c>
      <c r="E10122" s="3" t="s">
        <v>20</v>
      </c>
      <c r="F10122" s="3" t="s">
        <v>8731</v>
      </c>
      <c r="G10122" s="3" t="s">
        <v>18399</v>
      </c>
      <c r="H10122" s="3"/>
    </row>
    <row r="10123" ht="15.75" customHeight="1">
      <c r="A10123" s="2">
        <v>45803.0</v>
      </c>
      <c r="B10123" s="3" t="s">
        <v>57</v>
      </c>
      <c r="C10123" s="3" t="s">
        <v>58</v>
      </c>
      <c r="D10123" s="3" t="s">
        <v>9</v>
      </c>
      <c r="E10123" s="3" t="s">
        <v>59</v>
      </c>
      <c r="F10123" s="3" t="s">
        <v>18400</v>
      </c>
      <c r="G10123" s="3" t="s">
        <v>18401</v>
      </c>
      <c r="H10123" s="3"/>
    </row>
    <row r="10124" ht="15.75" customHeight="1">
      <c r="A10124" s="2">
        <v>45803.0</v>
      </c>
      <c r="B10124" s="3" t="s">
        <v>13</v>
      </c>
      <c r="C10124" s="3" t="s">
        <v>29</v>
      </c>
      <c r="D10124" s="3" t="s">
        <v>19</v>
      </c>
      <c r="E10124" s="3" t="s">
        <v>59</v>
      </c>
      <c r="F10124" s="3" t="s">
        <v>18402</v>
      </c>
      <c r="G10124" s="3" t="s">
        <v>18403</v>
      </c>
      <c r="H10124" s="3"/>
    </row>
    <row r="10125" ht="15.75" customHeight="1">
      <c r="A10125" s="2">
        <v>45803.0</v>
      </c>
      <c r="B10125" s="3" t="s">
        <v>57</v>
      </c>
      <c r="C10125" s="3" t="s">
        <v>58</v>
      </c>
      <c r="D10125" s="3" t="s">
        <v>26</v>
      </c>
      <c r="E10125" s="3" t="s">
        <v>59</v>
      </c>
      <c r="F10125" s="3" t="s">
        <v>18404</v>
      </c>
      <c r="G10125" s="3" t="s">
        <v>18405</v>
      </c>
      <c r="H10125" s="3"/>
    </row>
    <row r="10126" ht="15.75" customHeight="1">
      <c r="A10126" s="2">
        <v>45803.0</v>
      </c>
      <c r="B10126" s="3" t="s">
        <v>57</v>
      </c>
      <c r="C10126" s="3" t="s">
        <v>85</v>
      </c>
      <c r="D10126" s="3" t="s">
        <v>9</v>
      </c>
      <c r="E10126" s="3" t="s">
        <v>59</v>
      </c>
      <c r="F10126" s="3" t="s">
        <v>18406</v>
      </c>
      <c r="G10126" s="3" t="s">
        <v>18407</v>
      </c>
      <c r="H10126" s="3"/>
    </row>
    <row r="10127" ht="15.75" customHeight="1">
      <c r="A10127" s="2">
        <v>45803.0</v>
      </c>
      <c r="B10127" s="3" t="s">
        <v>57</v>
      </c>
      <c r="C10127" s="4" t="s">
        <v>62</v>
      </c>
      <c r="D10127" s="3" t="s">
        <v>63</v>
      </c>
      <c r="E10127" s="3" t="s">
        <v>59</v>
      </c>
      <c r="F10127" s="3" t="s">
        <v>18408</v>
      </c>
      <c r="G10127" s="3" t="s">
        <v>18409</v>
      </c>
      <c r="H10127" s="3"/>
    </row>
    <row r="10128" ht="15.75" customHeight="1">
      <c r="A10128" s="2">
        <v>45803.0</v>
      </c>
      <c r="B10128" s="3" t="s">
        <v>57</v>
      </c>
      <c r="C10128" s="3" t="s">
        <v>85</v>
      </c>
      <c r="D10128" s="3" t="s">
        <v>34</v>
      </c>
      <c r="E10128" s="3" t="s">
        <v>59</v>
      </c>
      <c r="F10128" s="3" t="s">
        <v>12102</v>
      </c>
      <c r="G10128" s="3" t="s">
        <v>18410</v>
      </c>
      <c r="H10128" s="3"/>
    </row>
    <row r="10129" ht="15.75" customHeight="1">
      <c r="A10129" s="2">
        <v>45803.0</v>
      </c>
      <c r="B10129" s="3" t="s">
        <v>13</v>
      </c>
      <c r="C10129" s="3" t="s">
        <v>14</v>
      </c>
      <c r="D10129" s="3" t="s">
        <v>63</v>
      </c>
      <c r="E10129" s="3" t="s">
        <v>20</v>
      </c>
      <c r="F10129" s="3" t="s">
        <v>18411</v>
      </c>
      <c r="G10129" s="3" t="s">
        <v>18412</v>
      </c>
      <c r="H10129" s="3"/>
    </row>
    <row r="10130" ht="15.75" customHeight="1">
      <c r="A10130" s="2">
        <v>45803.0</v>
      </c>
      <c r="B10130" s="3" t="s">
        <v>57</v>
      </c>
      <c r="C10130" s="3" t="s">
        <v>85</v>
      </c>
      <c r="D10130" s="3" t="s">
        <v>19</v>
      </c>
      <c r="E10130" s="3" t="s">
        <v>59</v>
      </c>
      <c r="F10130" s="3" t="s">
        <v>18413</v>
      </c>
      <c r="G10130" s="3" t="s">
        <v>18414</v>
      </c>
      <c r="H10130" s="3"/>
    </row>
    <row r="10131" ht="15.75" customHeight="1">
      <c r="A10131" s="2">
        <v>45803.0</v>
      </c>
      <c r="B10131" s="3" t="s">
        <v>57</v>
      </c>
      <c r="C10131" s="3" t="s">
        <v>85</v>
      </c>
      <c r="D10131" s="3" t="s">
        <v>9</v>
      </c>
      <c r="E10131" s="3" t="s">
        <v>59</v>
      </c>
      <c r="F10131" s="3" t="s">
        <v>18415</v>
      </c>
      <c r="G10131" s="3" t="s">
        <v>1885</v>
      </c>
      <c r="H10131" s="3"/>
    </row>
    <row r="10132" ht="15.75" customHeight="1">
      <c r="A10132" s="2">
        <v>45803.0</v>
      </c>
      <c r="B10132" s="3" t="s">
        <v>57</v>
      </c>
      <c r="C10132" s="3" t="s">
        <v>80</v>
      </c>
      <c r="D10132" s="3" t="s">
        <v>23</v>
      </c>
      <c r="E10132" s="3" t="s">
        <v>59</v>
      </c>
      <c r="F10132" s="3" t="s">
        <v>6627</v>
      </c>
      <c r="G10132" s="3" t="s">
        <v>18416</v>
      </c>
      <c r="H10132" s="3"/>
    </row>
    <row r="10133" ht="15.75" customHeight="1">
      <c r="A10133" s="2">
        <v>45803.0</v>
      </c>
      <c r="B10133" s="3" t="s">
        <v>57</v>
      </c>
      <c r="C10133" s="3" t="s">
        <v>80</v>
      </c>
      <c r="D10133" s="3" t="s">
        <v>19</v>
      </c>
      <c r="E10133" s="3" t="s">
        <v>59</v>
      </c>
      <c r="F10133" s="3" t="s">
        <v>18417</v>
      </c>
      <c r="G10133" s="3" t="s">
        <v>6911</v>
      </c>
      <c r="H10133" s="3"/>
    </row>
    <row r="10134" ht="15.75" customHeight="1">
      <c r="A10134" s="2">
        <v>45803.0</v>
      </c>
      <c r="B10134" s="3" t="s">
        <v>57</v>
      </c>
      <c r="C10134" s="3" t="s">
        <v>80</v>
      </c>
      <c r="D10134" s="3" t="s">
        <v>19</v>
      </c>
      <c r="E10134" s="3" t="s">
        <v>59</v>
      </c>
      <c r="F10134" s="3" t="s">
        <v>18418</v>
      </c>
      <c r="G10134" s="3" t="s">
        <v>18419</v>
      </c>
      <c r="H10134" s="3"/>
    </row>
    <row r="10135" ht="15.75" customHeight="1">
      <c r="A10135" s="2">
        <v>45803.0</v>
      </c>
      <c r="B10135" s="3" t="s">
        <v>57</v>
      </c>
      <c r="C10135" s="3" t="s">
        <v>80</v>
      </c>
      <c r="D10135" s="3" t="s">
        <v>26</v>
      </c>
      <c r="E10135" s="3" t="s">
        <v>59</v>
      </c>
      <c r="F10135" s="3" t="s">
        <v>18420</v>
      </c>
      <c r="G10135" s="3" t="s">
        <v>18421</v>
      </c>
      <c r="H10135" s="3"/>
    </row>
    <row r="10136" ht="15.75" customHeight="1">
      <c r="A10136" s="2">
        <v>45803.0</v>
      </c>
      <c r="B10136" s="3" t="s">
        <v>57</v>
      </c>
      <c r="C10136" s="3" t="s">
        <v>80</v>
      </c>
      <c r="D10136" s="3" t="s">
        <v>63</v>
      </c>
      <c r="E10136" s="3" t="s">
        <v>59</v>
      </c>
      <c r="F10136" s="3" t="s">
        <v>18422</v>
      </c>
      <c r="G10136" s="3" t="s">
        <v>18423</v>
      </c>
      <c r="H10136" s="3"/>
    </row>
    <row r="10137" ht="15.75" customHeight="1">
      <c r="A10137" s="2">
        <v>45803.0</v>
      </c>
      <c r="B10137" s="3" t="s">
        <v>57</v>
      </c>
      <c r="C10137" s="3" t="s">
        <v>71</v>
      </c>
      <c r="D10137" s="3" t="s">
        <v>63</v>
      </c>
      <c r="E10137" s="3" t="s">
        <v>59</v>
      </c>
      <c r="F10137" s="3" t="s">
        <v>18424</v>
      </c>
      <c r="G10137" s="3" t="s">
        <v>18425</v>
      </c>
      <c r="H10137" s="3"/>
    </row>
    <row r="10138" ht="15.75" customHeight="1">
      <c r="A10138" s="2">
        <v>45803.0</v>
      </c>
      <c r="B10138" s="3" t="s">
        <v>57</v>
      </c>
      <c r="C10138" s="3" t="s">
        <v>71</v>
      </c>
      <c r="D10138" s="3" t="s">
        <v>23</v>
      </c>
      <c r="E10138" s="3" t="s">
        <v>59</v>
      </c>
      <c r="F10138" s="3" t="s">
        <v>18426</v>
      </c>
      <c r="G10138" s="3" t="s">
        <v>18427</v>
      </c>
      <c r="H10138" s="3"/>
    </row>
    <row r="10139" ht="15.75" customHeight="1">
      <c r="A10139" s="2">
        <v>45803.0</v>
      </c>
      <c r="B10139" s="3" t="s">
        <v>57</v>
      </c>
      <c r="C10139" s="3" t="s">
        <v>71</v>
      </c>
      <c r="D10139" s="3" t="s">
        <v>68</v>
      </c>
      <c r="E10139" s="3" t="s">
        <v>59</v>
      </c>
      <c r="F10139" s="3" t="s">
        <v>18428</v>
      </c>
      <c r="G10139" s="3" t="s">
        <v>14919</v>
      </c>
      <c r="H10139" s="3"/>
    </row>
    <row r="10140" ht="15.75" customHeight="1">
      <c r="A10140" s="2">
        <v>45803.0</v>
      </c>
      <c r="B10140" s="3" t="s">
        <v>57</v>
      </c>
      <c r="C10140" s="3" t="s">
        <v>71</v>
      </c>
      <c r="D10140" s="3" t="s">
        <v>38</v>
      </c>
      <c r="E10140" s="3" t="s">
        <v>59</v>
      </c>
      <c r="F10140" s="3" t="s">
        <v>18429</v>
      </c>
      <c r="G10140" s="3" t="s">
        <v>18430</v>
      </c>
      <c r="H10140" s="3"/>
    </row>
    <row r="10141" ht="15.75" customHeight="1">
      <c r="A10141" s="2">
        <v>45803.0</v>
      </c>
      <c r="B10141" s="3" t="s">
        <v>57</v>
      </c>
      <c r="C10141" s="3" t="s">
        <v>71</v>
      </c>
      <c r="D10141" s="3" t="s">
        <v>19</v>
      </c>
      <c r="E10141" s="3" t="s">
        <v>59</v>
      </c>
      <c r="F10141" s="3" t="s">
        <v>18431</v>
      </c>
      <c r="G10141" s="3" t="s">
        <v>17523</v>
      </c>
      <c r="H10141" s="3"/>
    </row>
    <row r="10142" ht="15.75" customHeight="1">
      <c r="A10142" s="2">
        <v>45803.0</v>
      </c>
      <c r="B10142" s="3" t="s">
        <v>57</v>
      </c>
      <c r="C10142" s="4" t="s">
        <v>62</v>
      </c>
      <c r="D10142" s="3" t="s">
        <v>9</v>
      </c>
      <c r="E10142" s="3" t="s">
        <v>59</v>
      </c>
      <c r="F10142" s="3" t="s">
        <v>1311</v>
      </c>
      <c r="G10142" s="3" t="s">
        <v>18432</v>
      </c>
      <c r="H10142" s="3"/>
    </row>
    <row r="10143" ht="15.75" customHeight="1">
      <c r="A10143" s="2">
        <v>45803.0</v>
      </c>
      <c r="B10143" s="3" t="s">
        <v>57</v>
      </c>
      <c r="C10143" s="4" t="s">
        <v>62</v>
      </c>
      <c r="D10143" s="3" t="s">
        <v>9</v>
      </c>
      <c r="E10143" s="3" t="s">
        <v>59</v>
      </c>
      <c r="F10143" s="3" t="s">
        <v>18433</v>
      </c>
      <c r="G10143" s="3" t="s">
        <v>14433</v>
      </c>
      <c r="H10143" s="3"/>
    </row>
    <row r="10144" ht="15.75" customHeight="1">
      <c r="A10144" s="2">
        <v>45803.0</v>
      </c>
      <c r="B10144" s="3" t="s">
        <v>13</v>
      </c>
      <c r="C10144" s="3" t="s">
        <v>14</v>
      </c>
      <c r="D10144" s="3" t="s">
        <v>68</v>
      </c>
      <c r="E10144" s="3" t="s">
        <v>59</v>
      </c>
      <c r="F10144" s="3" t="s">
        <v>18434</v>
      </c>
      <c r="G10144" s="3" t="s">
        <v>18435</v>
      </c>
      <c r="H10144" s="3"/>
    </row>
    <row r="10145" ht="15.75" customHeight="1">
      <c r="A10145" s="2">
        <v>45803.0</v>
      </c>
      <c r="B10145" s="3" t="s">
        <v>13</v>
      </c>
      <c r="C10145" s="3" t="s">
        <v>14</v>
      </c>
      <c r="D10145" s="3" t="s">
        <v>63</v>
      </c>
      <c r="E10145" s="3" t="s">
        <v>20</v>
      </c>
      <c r="F10145" s="3" t="s">
        <v>18436</v>
      </c>
      <c r="G10145" s="3" t="s">
        <v>18437</v>
      </c>
      <c r="H10145" s="3"/>
    </row>
    <row r="10146" ht="15.75" customHeight="1">
      <c r="A10146" s="2">
        <v>45803.0</v>
      </c>
      <c r="B10146" s="3" t="s">
        <v>7</v>
      </c>
      <c r="C10146" s="3" t="s">
        <v>8</v>
      </c>
      <c r="D10146" s="3" t="s">
        <v>26</v>
      </c>
      <c r="E10146" s="3" t="s">
        <v>109</v>
      </c>
      <c r="F10146" s="3" t="s">
        <v>18438</v>
      </c>
      <c r="G10146" s="3" t="s">
        <v>18439</v>
      </c>
      <c r="H10146" s="3"/>
    </row>
    <row r="10147" ht="15.75" customHeight="1">
      <c r="A10147" s="2">
        <v>45803.0</v>
      </c>
      <c r="B10147" s="3" t="s">
        <v>7</v>
      </c>
      <c r="C10147" s="3" t="s">
        <v>131</v>
      </c>
      <c r="D10147" s="3" t="s">
        <v>38</v>
      </c>
      <c r="E10147" s="3" t="s">
        <v>20</v>
      </c>
      <c r="F10147" s="3" t="s">
        <v>18440</v>
      </c>
      <c r="G10147" s="3" t="s">
        <v>18441</v>
      </c>
      <c r="H10147" s="3"/>
    </row>
    <row r="10148" ht="15.75" customHeight="1">
      <c r="A10148" s="2">
        <v>45803.0</v>
      </c>
      <c r="B10148" s="3" t="s">
        <v>7</v>
      </c>
      <c r="C10148" s="3" t="s">
        <v>131</v>
      </c>
      <c r="D10148" s="3" t="s">
        <v>63</v>
      </c>
      <c r="E10148" s="3" t="s">
        <v>59</v>
      </c>
      <c r="F10148" s="3" t="s">
        <v>10922</v>
      </c>
      <c r="G10148" s="3" t="s">
        <v>9267</v>
      </c>
      <c r="H10148" s="3"/>
    </row>
    <row r="10149" ht="15.75" customHeight="1">
      <c r="A10149" s="2">
        <v>45803.0</v>
      </c>
      <c r="B10149" s="3" t="s">
        <v>7</v>
      </c>
      <c r="C10149" s="3" t="s">
        <v>131</v>
      </c>
      <c r="D10149" s="3" t="s">
        <v>26</v>
      </c>
      <c r="E10149" s="3" t="s">
        <v>109</v>
      </c>
      <c r="F10149" s="3" t="s">
        <v>18442</v>
      </c>
      <c r="G10149" s="3" t="s">
        <v>18443</v>
      </c>
      <c r="H10149" s="3"/>
    </row>
    <row r="10150" ht="15.75" customHeight="1">
      <c r="A10150" s="2">
        <v>45803.0</v>
      </c>
      <c r="B10150" s="3" t="s">
        <v>7</v>
      </c>
      <c r="C10150" s="3" t="s">
        <v>131</v>
      </c>
      <c r="D10150" s="3" t="s">
        <v>34</v>
      </c>
      <c r="E10150" s="3" t="s">
        <v>15</v>
      </c>
      <c r="F10150" s="3" t="s">
        <v>18444</v>
      </c>
      <c r="G10150" s="3" t="s">
        <v>18445</v>
      </c>
      <c r="H10150" s="3"/>
    </row>
    <row r="10151" ht="15.75" customHeight="1">
      <c r="A10151" s="2">
        <v>45803.0</v>
      </c>
      <c r="B10151" s="3" t="s">
        <v>7</v>
      </c>
      <c r="C10151" s="3" t="s">
        <v>126</v>
      </c>
      <c r="D10151" s="3" t="s">
        <v>63</v>
      </c>
      <c r="E10151" s="3" t="s">
        <v>59</v>
      </c>
      <c r="F10151" s="3" t="s">
        <v>18446</v>
      </c>
      <c r="G10151" s="3" t="s">
        <v>18447</v>
      </c>
      <c r="H10151" s="3"/>
    </row>
    <row r="10152" ht="15.75" customHeight="1">
      <c r="A10152" s="2">
        <v>45803.0</v>
      </c>
      <c r="B10152" s="3" t="s">
        <v>7</v>
      </c>
      <c r="C10152" s="3" t="s">
        <v>126</v>
      </c>
      <c r="D10152" s="3" t="s">
        <v>23</v>
      </c>
      <c r="E10152" s="3" t="s">
        <v>20</v>
      </c>
      <c r="F10152" s="3" t="s">
        <v>18448</v>
      </c>
      <c r="G10152" s="3" t="s">
        <v>18449</v>
      </c>
      <c r="H10152" s="3"/>
    </row>
    <row r="10153" ht="15.75" customHeight="1">
      <c r="A10153" s="2">
        <v>45803.0</v>
      </c>
      <c r="B10153" s="3" t="s">
        <v>7</v>
      </c>
      <c r="C10153" s="3" t="s">
        <v>118</v>
      </c>
      <c r="D10153" s="3" t="s">
        <v>38</v>
      </c>
      <c r="E10153" s="3" t="s">
        <v>20</v>
      </c>
      <c r="F10153" s="3" t="s">
        <v>12110</v>
      </c>
      <c r="G10153" s="3" t="s">
        <v>18450</v>
      </c>
      <c r="H10153" s="3"/>
    </row>
    <row r="10154" ht="15.75" customHeight="1">
      <c r="A10154" s="2">
        <v>45803.0</v>
      </c>
      <c r="B10154" s="3" t="s">
        <v>7</v>
      </c>
      <c r="C10154" s="3" t="s">
        <v>118</v>
      </c>
      <c r="D10154" s="3" t="s">
        <v>38</v>
      </c>
      <c r="E10154" s="3" t="s">
        <v>20</v>
      </c>
      <c r="F10154" s="3" t="s">
        <v>18451</v>
      </c>
      <c r="G10154" s="3" t="s">
        <v>15896</v>
      </c>
      <c r="H10154" s="3"/>
    </row>
    <row r="10155" ht="15.75" customHeight="1">
      <c r="A10155" s="2">
        <v>45803.0</v>
      </c>
      <c r="B10155" s="3" t="s">
        <v>7</v>
      </c>
      <c r="C10155" s="3" t="s">
        <v>106</v>
      </c>
      <c r="D10155" s="3" t="s">
        <v>38</v>
      </c>
      <c r="E10155" s="3" t="s">
        <v>20</v>
      </c>
      <c r="F10155" s="3" t="s">
        <v>18452</v>
      </c>
      <c r="G10155" s="3" t="s">
        <v>18453</v>
      </c>
      <c r="H10155" s="3"/>
    </row>
    <row r="10156" ht="15.75" customHeight="1">
      <c r="A10156" s="2">
        <v>45803.0</v>
      </c>
      <c r="B10156" s="3" t="s">
        <v>7</v>
      </c>
      <c r="C10156" s="3" t="s">
        <v>106</v>
      </c>
      <c r="D10156" s="3" t="s">
        <v>63</v>
      </c>
      <c r="E10156" s="3" t="s">
        <v>59</v>
      </c>
      <c r="F10156" s="3" t="s">
        <v>16612</v>
      </c>
      <c r="G10156" s="3" t="s">
        <v>18454</v>
      </c>
      <c r="H10156" s="3"/>
    </row>
    <row r="10157" ht="15.75" customHeight="1">
      <c r="A10157" s="2">
        <v>45803.0</v>
      </c>
      <c r="B10157" s="3" t="s">
        <v>7</v>
      </c>
      <c r="C10157" s="3" t="s">
        <v>106</v>
      </c>
      <c r="D10157" s="3" t="s">
        <v>38</v>
      </c>
      <c r="E10157" s="3" t="s">
        <v>20</v>
      </c>
      <c r="F10157" s="3" t="s">
        <v>18455</v>
      </c>
      <c r="G10157" s="3" t="s">
        <v>18456</v>
      </c>
      <c r="H10157" s="3"/>
    </row>
    <row r="10158" ht="15.75" customHeight="1">
      <c r="A10158" s="2">
        <v>45803.0</v>
      </c>
      <c r="B10158" s="3" t="s">
        <v>7</v>
      </c>
      <c r="C10158" s="3" t="s">
        <v>106</v>
      </c>
      <c r="D10158" s="3" t="s">
        <v>19</v>
      </c>
      <c r="E10158" s="3" t="s">
        <v>20</v>
      </c>
      <c r="F10158" s="3" t="s">
        <v>18457</v>
      </c>
      <c r="G10158" s="3" t="s">
        <v>18458</v>
      </c>
      <c r="H10158" s="3"/>
    </row>
    <row r="10159" ht="15.75" customHeight="1">
      <c r="A10159" s="2">
        <v>45803.0</v>
      </c>
      <c r="B10159" s="3" t="s">
        <v>7</v>
      </c>
      <c r="C10159" s="3" t="s">
        <v>106</v>
      </c>
      <c r="D10159" s="3" t="s">
        <v>34</v>
      </c>
      <c r="E10159" s="3" t="s">
        <v>15</v>
      </c>
      <c r="F10159" s="3" t="s">
        <v>18459</v>
      </c>
      <c r="G10159" s="3" t="s">
        <v>18460</v>
      </c>
      <c r="H10159" s="3"/>
    </row>
    <row r="10160" ht="15.75" customHeight="1">
      <c r="A10160" s="2">
        <v>45803.0</v>
      </c>
      <c r="B10160" s="3" t="s">
        <v>7</v>
      </c>
      <c r="C10160" s="3" t="s">
        <v>8</v>
      </c>
      <c r="D10160" s="3" t="s">
        <v>19</v>
      </c>
      <c r="E10160" s="3" t="s">
        <v>20</v>
      </c>
      <c r="F10160" s="3" t="s">
        <v>18461</v>
      </c>
      <c r="G10160" s="3" t="s">
        <v>5419</v>
      </c>
      <c r="H10160" s="3"/>
    </row>
    <row r="10161" ht="15.75" customHeight="1">
      <c r="A10161" s="2">
        <v>45803.0</v>
      </c>
      <c r="B10161" s="3" t="s">
        <v>13</v>
      </c>
      <c r="C10161" s="3" t="s">
        <v>14</v>
      </c>
      <c r="D10161" s="3" t="s">
        <v>23</v>
      </c>
      <c r="E10161" s="3" t="s">
        <v>59</v>
      </c>
      <c r="F10161" s="3" t="s">
        <v>12646</v>
      </c>
      <c r="G10161" s="3" t="s">
        <v>18462</v>
      </c>
      <c r="H10161" s="3"/>
    </row>
    <row r="10162" ht="15.75" customHeight="1">
      <c r="A10162" s="2">
        <v>45803.0</v>
      </c>
      <c r="B10162" s="3" t="s">
        <v>92</v>
      </c>
      <c r="C10162" s="3" t="s">
        <v>158</v>
      </c>
      <c r="D10162" s="3" t="s">
        <v>26</v>
      </c>
      <c r="E10162" s="3" t="s">
        <v>20</v>
      </c>
      <c r="F10162" s="3" t="s">
        <v>18463</v>
      </c>
      <c r="G10162" s="3" t="s">
        <v>18464</v>
      </c>
      <c r="H10162" s="3"/>
    </row>
    <row r="10163" ht="15.75" customHeight="1">
      <c r="A10163" s="2">
        <v>45803.0</v>
      </c>
      <c r="B10163" s="3" t="s">
        <v>92</v>
      </c>
      <c r="C10163" s="3" t="s">
        <v>158</v>
      </c>
      <c r="D10163" s="3" t="s">
        <v>38</v>
      </c>
      <c r="E10163" s="3" t="s">
        <v>20</v>
      </c>
      <c r="F10163" s="3" t="s">
        <v>8983</v>
      </c>
      <c r="G10163" s="3" t="s">
        <v>18465</v>
      </c>
      <c r="H10163" s="3"/>
    </row>
    <row r="10164" ht="15.75" customHeight="1">
      <c r="A10164" s="2">
        <v>45803.0</v>
      </c>
      <c r="B10164" s="3" t="s">
        <v>7</v>
      </c>
      <c r="C10164" s="3" t="s">
        <v>126</v>
      </c>
      <c r="D10164" s="3" t="s">
        <v>19</v>
      </c>
      <c r="E10164" s="3" t="s">
        <v>59</v>
      </c>
      <c r="F10164" s="3" t="s">
        <v>18466</v>
      </c>
      <c r="G10164" s="3" t="s">
        <v>18467</v>
      </c>
      <c r="H10164" s="3"/>
    </row>
    <row r="10165" ht="15.75" customHeight="1">
      <c r="A10165" s="2">
        <v>45803.0</v>
      </c>
      <c r="B10165" s="3" t="s">
        <v>92</v>
      </c>
      <c r="C10165" s="4" t="s">
        <v>149</v>
      </c>
      <c r="D10165" s="3" t="s">
        <v>9</v>
      </c>
      <c r="E10165" s="3" t="s">
        <v>20</v>
      </c>
      <c r="F10165" s="3" t="s">
        <v>18468</v>
      </c>
      <c r="G10165" s="3" t="s">
        <v>18469</v>
      </c>
      <c r="H10165" s="3"/>
    </row>
    <row r="10166" ht="15.75" customHeight="1">
      <c r="A10166" s="2">
        <v>45803.0</v>
      </c>
      <c r="B10166" s="3" t="s">
        <v>92</v>
      </c>
      <c r="C10166" s="3" t="s">
        <v>158</v>
      </c>
      <c r="D10166" s="3" t="s">
        <v>19</v>
      </c>
      <c r="E10166" s="3" t="s">
        <v>59</v>
      </c>
      <c r="F10166" s="3" t="s">
        <v>15745</v>
      </c>
      <c r="G10166" s="3" t="s">
        <v>18470</v>
      </c>
      <c r="H10166" s="3"/>
    </row>
    <row r="10167" ht="15.75" customHeight="1">
      <c r="A10167" s="2">
        <v>45803.0</v>
      </c>
      <c r="B10167" s="3" t="s">
        <v>92</v>
      </c>
      <c r="C10167" s="3" t="s">
        <v>93</v>
      </c>
      <c r="D10167" s="3" t="s">
        <v>19</v>
      </c>
      <c r="E10167" s="3" t="s">
        <v>59</v>
      </c>
      <c r="F10167" s="3" t="s">
        <v>18471</v>
      </c>
      <c r="G10167" s="3" t="s">
        <v>6999</v>
      </c>
      <c r="H10167" s="3"/>
    </row>
    <row r="10168" ht="15.75" customHeight="1">
      <c r="A10168" s="2">
        <v>45803.0</v>
      </c>
      <c r="B10168" s="3" t="s">
        <v>92</v>
      </c>
      <c r="C10168" s="3" t="s">
        <v>93</v>
      </c>
      <c r="D10168" s="3" t="s">
        <v>9</v>
      </c>
      <c r="E10168" s="3" t="s">
        <v>15</v>
      </c>
      <c r="F10168" s="3" t="s">
        <v>18472</v>
      </c>
      <c r="G10168" s="3" t="s">
        <v>18473</v>
      </c>
      <c r="H10168" s="3"/>
    </row>
    <row r="10169" ht="15.75" customHeight="1">
      <c r="A10169" s="2">
        <v>45803.0</v>
      </c>
      <c r="B10169" s="3" t="s">
        <v>92</v>
      </c>
      <c r="C10169" s="3" t="s">
        <v>93</v>
      </c>
      <c r="D10169" s="3" t="s">
        <v>19</v>
      </c>
      <c r="E10169" s="3" t="s">
        <v>59</v>
      </c>
      <c r="F10169" s="3" t="s">
        <v>18474</v>
      </c>
      <c r="G10169" s="3" t="s">
        <v>6089</v>
      </c>
      <c r="H10169" s="3"/>
    </row>
    <row r="10170" ht="15.75" customHeight="1">
      <c r="A10170" s="2">
        <v>45803.0</v>
      </c>
      <c r="B10170" s="3" t="s">
        <v>92</v>
      </c>
      <c r="C10170" s="3" t="s">
        <v>93</v>
      </c>
      <c r="D10170" s="3" t="s">
        <v>38</v>
      </c>
      <c r="E10170" s="3" t="s">
        <v>20</v>
      </c>
      <c r="F10170" s="3" t="s">
        <v>18475</v>
      </c>
      <c r="G10170" s="3" t="s">
        <v>18476</v>
      </c>
      <c r="H10170" s="3"/>
    </row>
    <row r="10171" ht="15.75" customHeight="1">
      <c r="A10171" s="2">
        <v>45803.0</v>
      </c>
      <c r="B10171" s="3" t="s">
        <v>92</v>
      </c>
      <c r="C10171" s="3" t="s">
        <v>93</v>
      </c>
      <c r="D10171" s="3" t="s">
        <v>34</v>
      </c>
      <c r="E10171" s="3" t="s">
        <v>20</v>
      </c>
      <c r="F10171" s="3" t="s">
        <v>18477</v>
      </c>
      <c r="G10171" s="3" t="s">
        <v>3995</v>
      </c>
      <c r="H10171" s="3"/>
    </row>
    <row r="10172" ht="15.75" customHeight="1">
      <c r="A10172" s="2">
        <v>45803.0</v>
      </c>
      <c r="B10172" s="3" t="s">
        <v>92</v>
      </c>
      <c r="C10172" s="3" t="s">
        <v>98</v>
      </c>
      <c r="D10172" s="3" t="s">
        <v>34</v>
      </c>
      <c r="E10172" s="3" t="s">
        <v>20</v>
      </c>
      <c r="F10172" s="3" t="s">
        <v>18478</v>
      </c>
      <c r="G10172" s="3" t="s">
        <v>18479</v>
      </c>
      <c r="H10172" s="3"/>
    </row>
    <row r="10173" ht="15.75" customHeight="1">
      <c r="A10173" s="2">
        <v>45803.0</v>
      </c>
      <c r="B10173" s="3" t="s">
        <v>92</v>
      </c>
      <c r="C10173" s="3" t="s">
        <v>98</v>
      </c>
      <c r="D10173" s="3" t="s">
        <v>68</v>
      </c>
      <c r="E10173" s="3" t="s">
        <v>59</v>
      </c>
      <c r="F10173" s="3" t="s">
        <v>18480</v>
      </c>
      <c r="G10173" s="3" t="s">
        <v>18481</v>
      </c>
      <c r="H10173" s="3"/>
    </row>
    <row r="10174" ht="15.75" customHeight="1">
      <c r="A10174" s="2">
        <v>45803.0</v>
      </c>
      <c r="B10174" s="3" t="s">
        <v>13</v>
      </c>
      <c r="C10174" s="3" t="s">
        <v>14</v>
      </c>
      <c r="D10174" s="3" t="s">
        <v>9</v>
      </c>
      <c r="E10174" s="3" t="s">
        <v>20</v>
      </c>
      <c r="F10174" s="3" t="s">
        <v>18482</v>
      </c>
      <c r="G10174" s="3" t="s">
        <v>7813</v>
      </c>
      <c r="H10174" s="3"/>
    </row>
    <row r="10175" ht="15.75" customHeight="1">
      <c r="A10175" s="2">
        <v>45803.0</v>
      </c>
      <c r="B10175" s="3" t="s">
        <v>92</v>
      </c>
      <c r="C10175" s="3" t="s">
        <v>144</v>
      </c>
      <c r="D10175" s="3" t="s">
        <v>9</v>
      </c>
      <c r="E10175" s="3" t="s">
        <v>15</v>
      </c>
      <c r="F10175" s="3" t="s">
        <v>10137</v>
      </c>
      <c r="G10175" s="3" t="s">
        <v>18483</v>
      </c>
      <c r="H10175" s="3"/>
    </row>
    <row r="10176" ht="15.75" customHeight="1">
      <c r="A10176" s="2">
        <v>45803.0</v>
      </c>
      <c r="B10176" s="3" t="s">
        <v>92</v>
      </c>
      <c r="C10176" s="3" t="s">
        <v>144</v>
      </c>
      <c r="D10176" s="3" t="s">
        <v>63</v>
      </c>
      <c r="E10176" s="3" t="s">
        <v>20</v>
      </c>
      <c r="F10176" s="3" t="s">
        <v>9875</v>
      </c>
      <c r="G10176" s="3" t="s">
        <v>18484</v>
      </c>
      <c r="H10176" s="3"/>
    </row>
    <row r="10177" ht="15.75" customHeight="1">
      <c r="A10177" s="2">
        <v>45803.0</v>
      </c>
      <c r="B10177" s="3" t="s">
        <v>92</v>
      </c>
      <c r="C10177" s="3" t="s">
        <v>144</v>
      </c>
      <c r="D10177" s="3" t="s">
        <v>23</v>
      </c>
      <c r="E10177" s="3" t="s">
        <v>59</v>
      </c>
      <c r="F10177" s="3" t="s">
        <v>18485</v>
      </c>
      <c r="G10177" s="3" t="s">
        <v>8501</v>
      </c>
      <c r="H10177" s="3"/>
    </row>
    <row r="10178" ht="15.75" customHeight="1">
      <c r="A10178" s="2">
        <v>45803.0</v>
      </c>
      <c r="B10178" s="3" t="s">
        <v>92</v>
      </c>
      <c r="C10178" s="4" t="s">
        <v>149</v>
      </c>
      <c r="D10178" s="3" t="s">
        <v>68</v>
      </c>
      <c r="E10178" s="3" t="s">
        <v>59</v>
      </c>
      <c r="F10178" s="3" t="s">
        <v>16945</v>
      </c>
      <c r="G10178" s="3" t="s">
        <v>18486</v>
      </c>
      <c r="H10178" s="3"/>
    </row>
    <row r="10179" ht="15.75" customHeight="1">
      <c r="A10179" s="2">
        <v>45803.0</v>
      </c>
      <c r="B10179" s="3" t="s">
        <v>92</v>
      </c>
      <c r="C10179" s="4" t="s">
        <v>149</v>
      </c>
      <c r="D10179" s="3" t="s">
        <v>26</v>
      </c>
      <c r="E10179" s="3" t="s">
        <v>20</v>
      </c>
      <c r="F10179" s="3" t="s">
        <v>18487</v>
      </c>
      <c r="G10179" s="3" t="s">
        <v>18488</v>
      </c>
      <c r="H10179" s="3"/>
    </row>
    <row r="10180" ht="15.75" customHeight="1">
      <c r="A10180" s="2">
        <v>45803.0</v>
      </c>
      <c r="B10180" s="3" t="s">
        <v>92</v>
      </c>
      <c r="C10180" s="4" t="s">
        <v>149</v>
      </c>
      <c r="D10180" s="3" t="s">
        <v>38</v>
      </c>
      <c r="E10180" s="3" t="s">
        <v>20</v>
      </c>
      <c r="F10180" s="3" t="s">
        <v>6782</v>
      </c>
      <c r="G10180" s="3" t="s">
        <v>18489</v>
      </c>
      <c r="H10180" s="3"/>
    </row>
    <row r="10181" ht="15.75" customHeight="1">
      <c r="A10181" s="2">
        <v>45803.0</v>
      </c>
      <c r="B10181" s="3" t="s">
        <v>92</v>
      </c>
      <c r="C10181" s="3" t="s">
        <v>98</v>
      </c>
      <c r="D10181" s="3" t="s">
        <v>26</v>
      </c>
      <c r="E10181" s="3" t="s">
        <v>20</v>
      </c>
      <c r="F10181" s="3" t="s">
        <v>18490</v>
      </c>
      <c r="G10181" s="3" t="s">
        <v>18491</v>
      </c>
      <c r="H10181" s="3"/>
    </row>
    <row r="10182" ht="15.75" customHeight="1">
      <c r="A10182" s="2">
        <v>45804.0</v>
      </c>
      <c r="B10182" s="3" t="s">
        <v>13</v>
      </c>
      <c r="C10182" s="3" t="s">
        <v>169</v>
      </c>
      <c r="D10182" s="3" t="s">
        <v>63</v>
      </c>
      <c r="E10182" s="3" t="s">
        <v>20</v>
      </c>
      <c r="F10182" s="3" t="s">
        <v>14465</v>
      </c>
      <c r="G10182" s="3" t="s">
        <v>18492</v>
      </c>
      <c r="H10182" s="3"/>
    </row>
    <row r="10183" ht="15.75" customHeight="1">
      <c r="A10183" s="2">
        <v>45804.0</v>
      </c>
      <c r="B10183" s="3" t="s">
        <v>13</v>
      </c>
      <c r="C10183" s="3" t="s">
        <v>169</v>
      </c>
      <c r="D10183" s="3" t="s">
        <v>63</v>
      </c>
      <c r="E10183" s="3" t="s">
        <v>20</v>
      </c>
      <c r="F10183" s="3" t="s">
        <v>18493</v>
      </c>
      <c r="G10183" s="3" t="s">
        <v>18494</v>
      </c>
      <c r="H10183" s="3"/>
    </row>
    <row r="10184" ht="15.75" customHeight="1">
      <c r="A10184" s="2">
        <v>45804.0</v>
      </c>
      <c r="B10184" s="3" t="s">
        <v>13</v>
      </c>
      <c r="C10184" s="3" t="s">
        <v>169</v>
      </c>
      <c r="D10184" s="3" t="s">
        <v>38</v>
      </c>
      <c r="E10184" s="3" t="s">
        <v>59</v>
      </c>
      <c r="F10184" s="3" t="s">
        <v>18495</v>
      </c>
      <c r="G10184" s="3" t="s">
        <v>5999</v>
      </c>
      <c r="H10184" s="3"/>
    </row>
    <row r="10185" ht="15.75" customHeight="1">
      <c r="A10185" s="2">
        <v>45804.0</v>
      </c>
      <c r="B10185" s="3" t="s">
        <v>13</v>
      </c>
      <c r="C10185" s="3" t="s">
        <v>37</v>
      </c>
      <c r="D10185" s="3" t="s">
        <v>63</v>
      </c>
      <c r="E10185" s="3" t="s">
        <v>20</v>
      </c>
      <c r="F10185" s="3" t="s">
        <v>16127</v>
      </c>
      <c r="G10185" s="3" t="s">
        <v>18496</v>
      </c>
      <c r="H10185" s="3"/>
    </row>
    <row r="10186" ht="15.75" customHeight="1">
      <c r="A10186" s="2">
        <v>45804.0</v>
      </c>
      <c r="B10186" s="3" t="s">
        <v>13</v>
      </c>
      <c r="C10186" s="3" t="s">
        <v>37</v>
      </c>
      <c r="D10186" s="3" t="s">
        <v>68</v>
      </c>
      <c r="E10186" s="3" t="s">
        <v>59</v>
      </c>
      <c r="F10186" s="3" t="s">
        <v>18497</v>
      </c>
      <c r="G10186" s="3" t="s">
        <v>18498</v>
      </c>
      <c r="H10186" s="3"/>
    </row>
    <row r="10187" ht="15.75" customHeight="1">
      <c r="A10187" s="2">
        <v>45804.0</v>
      </c>
      <c r="B10187" s="3" t="s">
        <v>13</v>
      </c>
      <c r="C10187" s="3" t="s">
        <v>37</v>
      </c>
      <c r="D10187" s="3" t="s">
        <v>68</v>
      </c>
      <c r="E10187" s="3" t="s">
        <v>59</v>
      </c>
      <c r="F10187" s="3" t="s">
        <v>18499</v>
      </c>
      <c r="G10187" s="3" t="s">
        <v>18500</v>
      </c>
      <c r="H10187" s="3"/>
    </row>
    <row r="10188" ht="15.75" customHeight="1">
      <c r="A10188" s="2">
        <v>45804.0</v>
      </c>
      <c r="B10188" s="3" t="s">
        <v>13</v>
      </c>
      <c r="C10188" s="3" t="s">
        <v>29</v>
      </c>
      <c r="D10188" s="3" t="s">
        <v>63</v>
      </c>
      <c r="E10188" s="3" t="s">
        <v>20</v>
      </c>
      <c r="F10188" s="3" t="s">
        <v>18501</v>
      </c>
      <c r="G10188" s="3" t="s">
        <v>18502</v>
      </c>
      <c r="H10188" s="3"/>
    </row>
    <row r="10189" ht="15.75" customHeight="1">
      <c r="A10189" s="2">
        <v>45804.0</v>
      </c>
      <c r="B10189" s="3" t="s">
        <v>13</v>
      </c>
      <c r="C10189" s="3" t="s">
        <v>29</v>
      </c>
      <c r="D10189" s="3" t="s">
        <v>38</v>
      </c>
      <c r="E10189" s="3" t="s">
        <v>59</v>
      </c>
      <c r="F10189" s="3" t="s">
        <v>18503</v>
      </c>
      <c r="G10189" s="3" t="s">
        <v>18504</v>
      </c>
      <c r="H10189" s="3"/>
    </row>
    <row r="10190" ht="15.75" customHeight="1">
      <c r="A10190" s="2">
        <v>45804.0</v>
      </c>
      <c r="B10190" s="3" t="s">
        <v>13</v>
      </c>
      <c r="C10190" s="3" t="s">
        <v>18</v>
      </c>
      <c r="D10190" s="3" t="s">
        <v>9</v>
      </c>
      <c r="E10190" s="3" t="s">
        <v>20</v>
      </c>
      <c r="F10190" s="3" t="s">
        <v>18505</v>
      </c>
      <c r="G10190" s="3" t="s">
        <v>18506</v>
      </c>
      <c r="H10190" s="3"/>
    </row>
    <row r="10191" ht="15.75" customHeight="1">
      <c r="A10191" s="2">
        <v>45804.0</v>
      </c>
      <c r="B10191" s="3" t="s">
        <v>13</v>
      </c>
      <c r="C10191" s="3" t="s">
        <v>29</v>
      </c>
      <c r="D10191" s="3" t="s">
        <v>19</v>
      </c>
      <c r="E10191" s="3" t="s">
        <v>59</v>
      </c>
      <c r="F10191" s="3" t="s">
        <v>18507</v>
      </c>
      <c r="G10191" s="3" t="s">
        <v>18508</v>
      </c>
      <c r="H10191" s="3"/>
    </row>
    <row r="10192" ht="15.75" customHeight="1">
      <c r="A10192" s="2">
        <v>45804.0</v>
      </c>
      <c r="B10192" s="3" t="s">
        <v>13</v>
      </c>
      <c r="C10192" s="3" t="s">
        <v>29</v>
      </c>
      <c r="D10192" s="3" t="s">
        <v>19</v>
      </c>
      <c r="E10192" s="3" t="s">
        <v>59</v>
      </c>
      <c r="F10192" s="3" t="s">
        <v>18509</v>
      </c>
      <c r="G10192" s="3" t="s">
        <v>18510</v>
      </c>
      <c r="H10192" s="3"/>
    </row>
    <row r="10193" ht="15.75" customHeight="1">
      <c r="A10193" s="2">
        <v>45804.0</v>
      </c>
      <c r="B10193" s="3" t="s">
        <v>13</v>
      </c>
      <c r="C10193" s="3" t="s">
        <v>18</v>
      </c>
      <c r="D10193" s="3" t="s">
        <v>63</v>
      </c>
      <c r="E10193" s="3" t="s">
        <v>59</v>
      </c>
      <c r="F10193" s="3" t="s">
        <v>15965</v>
      </c>
      <c r="G10193" s="3" t="s">
        <v>18511</v>
      </c>
      <c r="H10193" s="3"/>
    </row>
    <row r="10194" ht="15.75" customHeight="1">
      <c r="A10194" s="2">
        <v>45804.0</v>
      </c>
      <c r="B10194" s="3" t="s">
        <v>13</v>
      </c>
      <c r="C10194" s="3" t="s">
        <v>18</v>
      </c>
      <c r="D10194" s="3" t="s">
        <v>68</v>
      </c>
      <c r="E10194" s="3" t="s">
        <v>59</v>
      </c>
      <c r="F10194" s="3" t="s">
        <v>18512</v>
      </c>
      <c r="G10194" s="3" t="s">
        <v>16911</v>
      </c>
      <c r="H10194" s="3"/>
    </row>
    <row r="10195" ht="15.75" customHeight="1">
      <c r="A10195" s="2">
        <v>45804.0</v>
      </c>
      <c r="B10195" s="3" t="s">
        <v>13</v>
      </c>
      <c r="C10195" s="3" t="s">
        <v>18</v>
      </c>
      <c r="D10195" s="3" t="s">
        <v>9</v>
      </c>
      <c r="E10195" s="3" t="s">
        <v>20</v>
      </c>
      <c r="F10195" s="3" t="s">
        <v>18513</v>
      </c>
      <c r="G10195" s="3" t="s">
        <v>18514</v>
      </c>
      <c r="H10195" s="3"/>
    </row>
    <row r="10196" ht="15.75" customHeight="1">
      <c r="A10196" s="2">
        <v>45804.0</v>
      </c>
      <c r="B10196" s="3" t="s">
        <v>13</v>
      </c>
      <c r="C10196" s="3" t="s">
        <v>18</v>
      </c>
      <c r="D10196" s="3" t="s">
        <v>26</v>
      </c>
      <c r="E10196" s="3" t="s">
        <v>20</v>
      </c>
      <c r="F10196" s="3" t="s">
        <v>16034</v>
      </c>
      <c r="G10196" s="3" t="s">
        <v>14371</v>
      </c>
      <c r="H10196" s="3"/>
    </row>
    <row r="10197" ht="15.75" customHeight="1">
      <c r="A10197" s="2">
        <v>45804.0</v>
      </c>
      <c r="B10197" s="3" t="s">
        <v>13</v>
      </c>
      <c r="C10197" s="3" t="s">
        <v>29</v>
      </c>
      <c r="D10197" s="3" t="s">
        <v>34</v>
      </c>
      <c r="E10197" s="3" t="s">
        <v>20</v>
      </c>
      <c r="F10197" s="3" t="s">
        <v>18515</v>
      </c>
      <c r="G10197" s="3" t="s">
        <v>18516</v>
      </c>
      <c r="H10197" s="3"/>
    </row>
    <row r="10198" ht="15.75" customHeight="1">
      <c r="A10198" s="2">
        <v>45804.0</v>
      </c>
      <c r="B10198" s="3" t="s">
        <v>13</v>
      </c>
      <c r="C10198" s="3" t="s">
        <v>169</v>
      </c>
      <c r="D10198" s="3" t="s">
        <v>34</v>
      </c>
      <c r="E10198" s="3" t="s">
        <v>20</v>
      </c>
      <c r="F10198" s="3" t="s">
        <v>18517</v>
      </c>
      <c r="G10198" s="3" t="s">
        <v>4970</v>
      </c>
      <c r="H10198" s="3"/>
    </row>
    <row r="10199" ht="15.75" customHeight="1">
      <c r="A10199" s="2">
        <v>45804.0</v>
      </c>
      <c r="B10199" s="3" t="s">
        <v>13</v>
      </c>
      <c r="C10199" s="3" t="s">
        <v>14</v>
      </c>
      <c r="D10199" s="3" t="s">
        <v>63</v>
      </c>
      <c r="E10199" s="3" t="s">
        <v>59</v>
      </c>
      <c r="F10199" s="3" t="s">
        <v>18518</v>
      </c>
      <c r="G10199" s="3" t="s">
        <v>18519</v>
      </c>
      <c r="H10199" s="3"/>
    </row>
    <row r="10200" ht="15.75" customHeight="1">
      <c r="A10200" s="2">
        <v>45804.0</v>
      </c>
      <c r="B10200" s="3" t="s">
        <v>57</v>
      </c>
      <c r="C10200" s="3" t="s">
        <v>58</v>
      </c>
      <c r="D10200" s="3" t="s">
        <v>34</v>
      </c>
      <c r="E10200" s="3" t="s">
        <v>59</v>
      </c>
      <c r="F10200" s="3" t="s">
        <v>18520</v>
      </c>
      <c r="G10200" s="3" t="s">
        <v>18283</v>
      </c>
      <c r="H10200" s="3"/>
    </row>
    <row r="10201" ht="15.75" customHeight="1">
      <c r="A10201" s="2">
        <v>45804.0</v>
      </c>
      <c r="B10201" s="3" t="s">
        <v>57</v>
      </c>
      <c r="C10201" s="3" t="s">
        <v>85</v>
      </c>
      <c r="D10201" s="3" t="s">
        <v>68</v>
      </c>
      <c r="E10201" s="3" t="s">
        <v>59</v>
      </c>
      <c r="F10201" s="3" t="s">
        <v>18521</v>
      </c>
      <c r="G10201" s="3" t="s">
        <v>16283</v>
      </c>
      <c r="H10201" s="3"/>
    </row>
    <row r="10202" ht="15.75" customHeight="1">
      <c r="A10202" s="2">
        <v>45804.0</v>
      </c>
      <c r="B10202" s="3" t="s">
        <v>57</v>
      </c>
      <c r="C10202" s="3" t="s">
        <v>85</v>
      </c>
      <c r="D10202" s="3" t="s">
        <v>9</v>
      </c>
      <c r="E10202" s="3" t="s">
        <v>59</v>
      </c>
      <c r="F10202" s="3" t="s">
        <v>18522</v>
      </c>
      <c r="G10202" s="3" t="s">
        <v>15561</v>
      </c>
      <c r="H10202" s="3"/>
    </row>
    <row r="10203" ht="15.75" customHeight="1">
      <c r="A10203" s="2">
        <v>45804.0</v>
      </c>
      <c r="B10203" s="3" t="s">
        <v>57</v>
      </c>
      <c r="C10203" s="3" t="s">
        <v>85</v>
      </c>
      <c r="D10203" s="3" t="s">
        <v>23</v>
      </c>
      <c r="E10203" s="3" t="s">
        <v>59</v>
      </c>
      <c r="F10203" s="3" t="s">
        <v>18523</v>
      </c>
      <c r="G10203" s="3" t="s">
        <v>18524</v>
      </c>
      <c r="H10203" s="3"/>
    </row>
    <row r="10204" ht="15.75" customHeight="1">
      <c r="A10204" s="2">
        <v>45804.0</v>
      </c>
      <c r="B10204" s="3" t="s">
        <v>57</v>
      </c>
      <c r="C10204" s="3" t="s">
        <v>85</v>
      </c>
      <c r="D10204" s="3" t="s">
        <v>19</v>
      </c>
      <c r="E10204" s="3" t="s">
        <v>59</v>
      </c>
      <c r="F10204" s="3" t="s">
        <v>18525</v>
      </c>
      <c r="G10204" s="3" t="s">
        <v>18526</v>
      </c>
      <c r="H10204" s="3"/>
    </row>
    <row r="10205" ht="15.75" customHeight="1">
      <c r="A10205" s="2">
        <v>45804.0</v>
      </c>
      <c r="B10205" s="3" t="s">
        <v>57</v>
      </c>
      <c r="C10205" s="3" t="s">
        <v>80</v>
      </c>
      <c r="D10205" s="3" t="s">
        <v>19</v>
      </c>
      <c r="E10205" s="3" t="s">
        <v>59</v>
      </c>
      <c r="F10205" s="3" t="s">
        <v>7998</v>
      </c>
      <c r="G10205" s="3" t="s">
        <v>18527</v>
      </c>
      <c r="H10205" s="3"/>
    </row>
    <row r="10206" ht="15.75" customHeight="1">
      <c r="A10206" s="2">
        <v>45804.0</v>
      </c>
      <c r="B10206" s="3" t="s">
        <v>57</v>
      </c>
      <c r="C10206" s="3" t="s">
        <v>80</v>
      </c>
      <c r="D10206" s="3" t="s">
        <v>9</v>
      </c>
      <c r="E10206" s="3" t="s">
        <v>59</v>
      </c>
      <c r="F10206" s="3" t="s">
        <v>18528</v>
      </c>
      <c r="G10206" s="3" t="s">
        <v>8739</v>
      </c>
      <c r="H10206" s="3"/>
    </row>
    <row r="10207" ht="15.75" customHeight="1">
      <c r="A10207" s="2">
        <v>45804.0</v>
      </c>
      <c r="B10207" s="3" t="s">
        <v>57</v>
      </c>
      <c r="C10207" s="3" t="s">
        <v>80</v>
      </c>
      <c r="D10207" s="3" t="s">
        <v>34</v>
      </c>
      <c r="E10207" s="3" t="s">
        <v>59</v>
      </c>
      <c r="F10207" s="3" t="s">
        <v>18529</v>
      </c>
      <c r="G10207" s="3" t="s">
        <v>18530</v>
      </c>
      <c r="H10207" s="3"/>
    </row>
    <row r="10208" ht="15.75" customHeight="1">
      <c r="A10208" s="2">
        <v>45804.0</v>
      </c>
      <c r="B10208" s="3" t="s">
        <v>57</v>
      </c>
      <c r="C10208" s="3" t="s">
        <v>80</v>
      </c>
      <c r="D10208" s="3" t="s">
        <v>23</v>
      </c>
      <c r="E10208" s="3" t="s">
        <v>59</v>
      </c>
      <c r="F10208" s="3" t="s">
        <v>18531</v>
      </c>
      <c r="G10208" s="3" t="s">
        <v>18532</v>
      </c>
      <c r="H10208" s="3"/>
    </row>
    <row r="10209" ht="15.75" customHeight="1">
      <c r="A10209" s="2">
        <v>45804.0</v>
      </c>
      <c r="B10209" s="3" t="s">
        <v>57</v>
      </c>
      <c r="C10209" s="3" t="s">
        <v>80</v>
      </c>
      <c r="D10209" s="3" t="s">
        <v>9</v>
      </c>
      <c r="E10209" s="3" t="s">
        <v>59</v>
      </c>
      <c r="F10209" s="3" t="s">
        <v>18533</v>
      </c>
      <c r="G10209" s="3" t="s">
        <v>18534</v>
      </c>
      <c r="H10209" s="3"/>
    </row>
    <row r="10210" ht="15.75" customHeight="1">
      <c r="A10210" s="2">
        <v>45804.0</v>
      </c>
      <c r="B10210" s="3" t="s">
        <v>57</v>
      </c>
      <c r="C10210" s="3" t="s">
        <v>71</v>
      </c>
      <c r="D10210" s="3" t="s">
        <v>68</v>
      </c>
      <c r="E10210" s="3" t="s">
        <v>59</v>
      </c>
      <c r="F10210" s="3" t="s">
        <v>18535</v>
      </c>
      <c r="G10210" s="3" t="s">
        <v>18536</v>
      </c>
      <c r="H10210" s="3"/>
    </row>
    <row r="10211" ht="15.75" customHeight="1">
      <c r="A10211" s="2">
        <v>45804.0</v>
      </c>
      <c r="B10211" s="3" t="s">
        <v>57</v>
      </c>
      <c r="C10211" s="3" t="s">
        <v>71</v>
      </c>
      <c r="D10211" s="3" t="s">
        <v>34</v>
      </c>
      <c r="E10211" s="3" t="s">
        <v>59</v>
      </c>
      <c r="F10211" s="3" t="s">
        <v>18537</v>
      </c>
      <c r="G10211" s="3" t="s">
        <v>18538</v>
      </c>
      <c r="H10211" s="3"/>
    </row>
    <row r="10212" ht="15.75" customHeight="1">
      <c r="A10212" s="2">
        <v>45804.0</v>
      </c>
      <c r="B10212" s="3" t="s">
        <v>57</v>
      </c>
      <c r="C10212" s="3" t="s">
        <v>71</v>
      </c>
      <c r="D10212" s="3" t="s">
        <v>68</v>
      </c>
      <c r="E10212" s="3" t="s">
        <v>59</v>
      </c>
      <c r="F10212" s="3" t="s">
        <v>18539</v>
      </c>
      <c r="G10212" s="3" t="s">
        <v>18540</v>
      </c>
      <c r="H10212" s="3"/>
    </row>
    <row r="10213" ht="15.75" customHeight="1">
      <c r="A10213" s="2">
        <v>45804.0</v>
      </c>
      <c r="B10213" s="3" t="s">
        <v>57</v>
      </c>
      <c r="C10213" s="4" t="s">
        <v>62</v>
      </c>
      <c r="D10213" s="3" t="s">
        <v>19</v>
      </c>
      <c r="E10213" s="3" t="s">
        <v>59</v>
      </c>
      <c r="F10213" s="3" t="s">
        <v>18541</v>
      </c>
      <c r="G10213" s="3" t="s">
        <v>18542</v>
      </c>
      <c r="H10213" s="3"/>
    </row>
    <row r="10214" ht="15.75" customHeight="1">
      <c r="A10214" s="2">
        <v>45804.0</v>
      </c>
      <c r="B10214" s="3" t="s">
        <v>57</v>
      </c>
      <c r="C10214" s="4" t="s">
        <v>62</v>
      </c>
      <c r="D10214" s="3" t="s">
        <v>9</v>
      </c>
      <c r="E10214" s="3" t="s">
        <v>59</v>
      </c>
      <c r="F10214" s="3" t="s">
        <v>18543</v>
      </c>
      <c r="G10214" s="3" t="s">
        <v>18544</v>
      </c>
      <c r="H10214" s="3"/>
    </row>
    <row r="10215" ht="15.75" customHeight="1">
      <c r="A10215" s="2">
        <v>45804.0</v>
      </c>
      <c r="B10215" s="3" t="s">
        <v>57</v>
      </c>
      <c r="C10215" s="4" t="s">
        <v>62</v>
      </c>
      <c r="D10215" s="3" t="s">
        <v>38</v>
      </c>
      <c r="E10215" s="3" t="s">
        <v>59</v>
      </c>
      <c r="F10215" s="3" t="s">
        <v>2612</v>
      </c>
      <c r="G10215" s="3" t="s">
        <v>18545</v>
      </c>
      <c r="H10215" s="3"/>
    </row>
    <row r="10216" ht="15.75" customHeight="1">
      <c r="A10216" s="2">
        <v>45804.0</v>
      </c>
      <c r="B10216" s="3" t="s">
        <v>57</v>
      </c>
      <c r="C10216" s="3" t="s">
        <v>58</v>
      </c>
      <c r="D10216" s="3" t="s">
        <v>38</v>
      </c>
      <c r="E10216" s="3" t="s">
        <v>59</v>
      </c>
      <c r="F10216" s="3" t="s">
        <v>18546</v>
      </c>
      <c r="G10216" s="3" t="s">
        <v>18547</v>
      </c>
      <c r="H10216" s="3"/>
    </row>
    <row r="10217" ht="15.75" customHeight="1">
      <c r="A10217" s="2">
        <v>45804.0</v>
      </c>
      <c r="B10217" s="3" t="s">
        <v>13</v>
      </c>
      <c r="C10217" s="3" t="s">
        <v>14</v>
      </c>
      <c r="D10217" s="3" t="s">
        <v>63</v>
      </c>
      <c r="E10217" s="3" t="s">
        <v>59</v>
      </c>
      <c r="F10217" s="3" t="s">
        <v>18548</v>
      </c>
      <c r="G10217" s="3" t="s">
        <v>18549</v>
      </c>
      <c r="H10217" s="3"/>
    </row>
    <row r="10218" ht="15.75" customHeight="1">
      <c r="A10218" s="2">
        <v>45804.0</v>
      </c>
      <c r="B10218" s="3" t="s">
        <v>7</v>
      </c>
      <c r="C10218" s="3" t="s">
        <v>8</v>
      </c>
      <c r="D10218" s="3" t="s">
        <v>68</v>
      </c>
      <c r="E10218" s="3" t="s">
        <v>59</v>
      </c>
      <c r="F10218" s="3" t="s">
        <v>18550</v>
      </c>
      <c r="G10218" s="3" t="s">
        <v>18551</v>
      </c>
      <c r="H10218" s="3"/>
    </row>
    <row r="10219" ht="15.75" customHeight="1">
      <c r="A10219" s="2">
        <v>45804.0</v>
      </c>
      <c r="B10219" s="3" t="s">
        <v>92</v>
      </c>
      <c r="C10219" s="3" t="s">
        <v>93</v>
      </c>
      <c r="D10219" s="3" t="s">
        <v>63</v>
      </c>
      <c r="E10219" s="3" t="s">
        <v>20</v>
      </c>
      <c r="F10219" s="3" t="s">
        <v>17768</v>
      </c>
      <c r="G10219" s="3" t="s">
        <v>18552</v>
      </c>
      <c r="H10219" s="3"/>
    </row>
    <row r="10220" ht="15.75" customHeight="1">
      <c r="A10220" s="2">
        <v>45804.0</v>
      </c>
      <c r="B10220" s="3" t="s">
        <v>7</v>
      </c>
      <c r="C10220" s="3" t="s">
        <v>131</v>
      </c>
      <c r="D10220" s="3" t="s">
        <v>19</v>
      </c>
      <c r="E10220" s="3" t="s">
        <v>20</v>
      </c>
      <c r="F10220" s="3" t="s">
        <v>18553</v>
      </c>
      <c r="G10220" s="3" t="s">
        <v>2736</v>
      </c>
      <c r="H10220" s="3"/>
    </row>
    <row r="10221" ht="15.75" customHeight="1">
      <c r="A10221" s="2">
        <v>45804.0</v>
      </c>
      <c r="B10221" s="3" t="s">
        <v>7</v>
      </c>
      <c r="C10221" s="3" t="s">
        <v>126</v>
      </c>
      <c r="D10221" s="3" t="s">
        <v>38</v>
      </c>
      <c r="E10221" s="3" t="s">
        <v>15</v>
      </c>
      <c r="F10221" s="3" t="s">
        <v>18554</v>
      </c>
      <c r="G10221" s="3" t="s">
        <v>18555</v>
      </c>
      <c r="H10221" s="3"/>
    </row>
    <row r="10222" ht="15.75" customHeight="1">
      <c r="A10222" s="2">
        <v>45804.0</v>
      </c>
      <c r="B10222" s="3" t="s">
        <v>7</v>
      </c>
      <c r="C10222" s="3" t="s">
        <v>126</v>
      </c>
      <c r="D10222" s="3" t="s">
        <v>26</v>
      </c>
      <c r="E10222" s="3" t="s">
        <v>10</v>
      </c>
      <c r="F10222" s="3" t="s">
        <v>18556</v>
      </c>
      <c r="G10222" s="3" t="s">
        <v>18557</v>
      </c>
      <c r="H10222" s="3"/>
    </row>
    <row r="10223" ht="15.75" customHeight="1">
      <c r="A10223" s="2">
        <v>45804.0</v>
      </c>
      <c r="B10223" s="3" t="s">
        <v>7</v>
      </c>
      <c r="C10223" s="3" t="s">
        <v>126</v>
      </c>
      <c r="D10223" s="3" t="s">
        <v>23</v>
      </c>
      <c r="E10223" s="3" t="s">
        <v>20</v>
      </c>
      <c r="F10223" s="3" t="s">
        <v>18558</v>
      </c>
      <c r="G10223" s="3" t="s">
        <v>14518</v>
      </c>
      <c r="H10223" s="3"/>
    </row>
    <row r="10224" ht="15.75" customHeight="1">
      <c r="A10224" s="2">
        <v>45804.0</v>
      </c>
      <c r="B10224" s="3" t="s">
        <v>7</v>
      </c>
      <c r="C10224" s="3" t="s">
        <v>126</v>
      </c>
      <c r="D10224" s="3" t="s">
        <v>38</v>
      </c>
      <c r="E10224" s="3" t="s">
        <v>20</v>
      </c>
      <c r="F10224" s="3" t="s">
        <v>18559</v>
      </c>
      <c r="G10224" s="3" t="s">
        <v>18560</v>
      </c>
      <c r="H10224" s="3"/>
    </row>
    <row r="10225" ht="15.75" customHeight="1">
      <c r="A10225" s="2">
        <v>45804.0</v>
      </c>
      <c r="B10225" s="3" t="s">
        <v>7</v>
      </c>
      <c r="C10225" s="3" t="s">
        <v>118</v>
      </c>
      <c r="D10225" s="3" t="s">
        <v>63</v>
      </c>
      <c r="E10225" s="3" t="s">
        <v>59</v>
      </c>
      <c r="F10225" s="3" t="s">
        <v>18561</v>
      </c>
      <c r="G10225" s="3" t="s">
        <v>18562</v>
      </c>
      <c r="H10225" s="3"/>
    </row>
    <row r="10226" ht="15.75" customHeight="1">
      <c r="A10226" s="2">
        <v>45804.0</v>
      </c>
      <c r="B10226" s="3" t="s">
        <v>7</v>
      </c>
      <c r="C10226" s="3" t="s">
        <v>131</v>
      </c>
      <c r="D10226" s="3" t="s">
        <v>38</v>
      </c>
      <c r="E10226" s="3" t="s">
        <v>20</v>
      </c>
      <c r="F10226" s="3" t="s">
        <v>2816</v>
      </c>
      <c r="G10226" s="3" t="s">
        <v>18563</v>
      </c>
      <c r="H10226" s="3"/>
    </row>
    <row r="10227" ht="15.75" customHeight="1">
      <c r="A10227" s="2">
        <v>45804.0</v>
      </c>
      <c r="B10227" s="3" t="s">
        <v>7</v>
      </c>
      <c r="C10227" s="3" t="s">
        <v>118</v>
      </c>
      <c r="D10227" s="3" t="s">
        <v>23</v>
      </c>
      <c r="E10227" s="3" t="s">
        <v>20</v>
      </c>
      <c r="F10227" s="3" t="s">
        <v>18564</v>
      </c>
      <c r="G10227" s="3" t="s">
        <v>18565</v>
      </c>
      <c r="H10227" s="3"/>
    </row>
    <row r="10228" ht="15.75" customHeight="1">
      <c r="A10228" s="2">
        <v>45804.0</v>
      </c>
      <c r="B10228" s="3" t="s">
        <v>7</v>
      </c>
      <c r="C10228" s="3" t="s">
        <v>106</v>
      </c>
      <c r="D10228" s="3" t="s">
        <v>63</v>
      </c>
      <c r="E10228" s="3" t="s">
        <v>59</v>
      </c>
      <c r="F10228" s="3" t="s">
        <v>18566</v>
      </c>
      <c r="G10228" s="3" t="s">
        <v>18567</v>
      </c>
      <c r="H10228" s="3"/>
    </row>
    <row r="10229" ht="15.75" customHeight="1">
      <c r="A10229" s="2">
        <v>45804.0</v>
      </c>
      <c r="B10229" s="3" t="s">
        <v>7</v>
      </c>
      <c r="C10229" s="3" t="s">
        <v>106</v>
      </c>
      <c r="D10229" s="3" t="s">
        <v>26</v>
      </c>
      <c r="E10229" s="3" t="s">
        <v>109</v>
      </c>
      <c r="F10229" s="3" t="s">
        <v>18568</v>
      </c>
      <c r="G10229" s="3" t="s">
        <v>18569</v>
      </c>
      <c r="H10229" s="3"/>
    </row>
    <row r="10230" ht="15.75" customHeight="1">
      <c r="A10230" s="2">
        <v>45804.0</v>
      </c>
      <c r="B10230" s="3" t="s">
        <v>7</v>
      </c>
      <c r="C10230" s="3" t="s">
        <v>8</v>
      </c>
      <c r="D10230" s="3" t="s">
        <v>19</v>
      </c>
      <c r="E10230" s="3" t="s">
        <v>20</v>
      </c>
      <c r="F10230" s="3" t="s">
        <v>18570</v>
      </c>
      <c r="G10230" s="3" t="s">
        <v>16873</v>
      </c>
      <c r="H10230" s="3"/>
    </row>
    <row r="10231" ht="15.75" customHeight="1">
      <c r="A10231" s="2">
        <v>45804.0</v>
      </c>
      <c r="B10231" s="3" t="s">
        <v>7</v>
      </c>
      <c r="C10231" s="3" t="s">
        <v>8</v>
      </c>
      <c r="D10231" s="3" t="s">
        <v>38</v>
      </c>
      <c r="E10231" s="3" t="s">
        <v>20</v>
      </c>
      <c r="F10231" s="3" t="s">
        <v>10298</v>
      </c>
      <c r="G10231" s="3" t="s">
        <v>18571</v>
      </c>
      <c r="H10231" s="3"/>
    </row>
    <row r="10232" ht="15.75" customHeight="1">
      <c r="A10232" s="2">
        <v>45804.0</v>
      </c>
      <c r="B10232" s="3" t="s">
        <v>7</v>
      </c>
      <c r="C10232" s="3" t="s">
        <v>8</v>
      </c>
      <c r="D10232" s="3" t="s">
        <v>19</v>
      </c>
      <c r="E10232" s="3" t="s">
        <v>20</v>
      </c>
      <c r="F10232" s="3" t="s">
        <v>7552</v>
      </c>
      <c r="G10232" s="3" t="s">
        <v>12171</v>
      </c>
      <c r="H10232" s="3"/>
    </row>
    <row r="10233" ht="15.75" customHeight="1">
      <c r="A10233" s="2">
        <v>45804.0</v>
      </c>
      <c r="B10233" s="3" t="s">
        <v>92</v>
      </c>
      <c r="C10233" s="3" t="s">
        <v>93</v>
      </c>
      <c r="D10233" s="3" t="s">
        <v>19</v>
      </c>
      <c r="E10233" s="3" t="s">
        <v>59</v>
      </c>
      <c r="F10233" s="3" t="s">
        <v>18572</v>
      </c>
      <c r="G10233" s="3" t="s">
        <v>18573</v>
      </c>
      <c r="H10233" s="3"/>
    </row>
    <row r="10234" ht="15.75" customHeight="1">
      <c r="A10234" s="2">
        <v>45804.0</v>
      </c>
      <c r="B10234" s="3" t="s">
        <v>7</v>
      </c>
      <c r="C10234" s="3" t="s">
        <v>106</v>
      </c>
      <c r="D10234" s="3" t="s">
        <v>38</v>
      </c>
      <c r="E10234" s="3" t="s">
        <v>20</v>
      </c>
      <c r="F10234" s="3" t="s">
        <v>9369</v>
      </c>
      <c r="G10234" s="3" t="s">
        <v>14879</v>
      </c>
      <c r="H10234" s="3"/>
    </row>
    <row r="10235" ht="15.75" customHeight="1">
      <c r="A10235" s="2">
        <v>45804.0</v>
      </c>
      <c r="B10235" s="3" t="s">
        <v>7</v>
      </c>
      <c r="C10235" s="3" t="s">
        <v>131</v>
      </c>
      <c r="D10235" s="3" t="s">
        <v>9</v>
      </c>
      <c r="E10235" s="3" t="s">
        <v>101</v>
      </c>
      <c r="F10235" s="3" t="s">
        <v>11846</v>
      </c>
      <c r="G10235" s="3" t="s">
        <v>18574</v>
      </c>
      <c r="H10235" s="3"/>
    </row>
    <row r="10236" ht="15.75" customHeight="1">
      <c r="A10236" s="2">
        <v>45804.0</v>
      </c>
      <c r="B10236" s="3" t="s">
        <v>7</v>
      </c>
      <c r="C10236" s="3" t="s">
        <v>118</v>
      </c>
      <c r="D10236" s="3" t="s">
        <v>9</v>
      </c>
      <c r="E10236" s="3" t="s">
        <v>101</v>
      </c>
      <c r="F10236" s="3" t="s">
        <v>18575</v>
      </c>
      <c r="G10236" s="3" t="s">
        <v>18576</v>
      </c>
      <c r="H10236" s="3"/>
    </row>
    <row r="10237" ht="15.75" customHeight="1">
      <c r="A10237" s="2">
        <v>45804.0</v>
      </c>
      <c r="B10237" s="3" t="s">
        <v>92</v>
      </c>
      <c r="C10237" s="3" t="s">
        <v>158</v>
      </c>
      <c r="D10237" s="3" t="s">
        <v>19</v>
      </c>
      <c r="E10237" s="3" t="s">
        <v>59</v>
      </c>
      <c r="F10237" s="3" t="s">
        <v>18577</v>
      </c>
      <c r="G10237" s="3" t="s">
        <v>18578</v>
      </c>
      <c r="H10237" s="3"/>
    </row>
    <row r="10238" ht="15.75" customHeight="1">
      <c r="A10238" s="2">
        <v>45804.0</v>
      </c>
      <c r="B10238" s="3" t="s">
        <v>92</v>
      </c>
      <c r="C10238" s="3" t="s">
        <v>93</v>
      </c>
      <c r="D10238" s="3" t="s">
        <v>26</v>
      </c>
      <c r="E10238" s="3" t="s">
        <v>20</v>
      </c>
      <c r="F10238" s="3" t="s">
        <v>18579</v>
      </c>
      <c r="G10238" s="3" t="s">
        <v>18580</v>
      </c>
      <c r="H10238" s="3"/>
    </row>
    <row r="10239" ht="15.75" customHeight="1">
      <c r="A10239" s="2">
        <v>45804.0</v>
      </c>
      <c r="B10239" s="3" t="s">
        <v>7</v>
      </c>
      <c r="C10239" s="3" t="s">
        <v>131</v>
      </c>
      <c r="D10239" s="3" t="s">
        <v>34</v>
      </c>
      <c r="E10239" s="3" t="s">
        <v>15</v>
      </c>
      <c r="F10239" s="3" t="s">
        <v>18581</v>
      </c>
      <c r="G10239" s="3" t="s">
        <v>18582</v>
      </c>
      <c r="H10239" s="3"/>
    </row>
    <row r="10240" ht="15.75" customHeight="1">
      <c r="A10240" s="2">
        <v>45804.0</v>
      </c>
      <c r="B10240" s="3" t="s">
        <v>92</v>
      </c>
      <c r="C10240" s="3" t="s">
        <v>98</v>
      </c>
      <c r="D10240" s="3" t="s">
        <v>26</v>
      </c>
      <c r="E10240" s="3" t="s">
        <v>20</v>
      </c>
      <c r="F10240" s="3" t="s">
        <v>18456</v>
      </c>
      <c r="G10240" s="3" t="s">
        <v>18583</v>
      </c>
      <c r="H10240" s="3"/>
    </row>
    <row r="10241" ht="15.75" customHeight="1">
      <c r="A10241" s="2">
        <v>45804.0</v>
      </c>
      <c r="B10241" s="3" t="s">
        <v>92</v>
      </c>
      <c r="C10241" s="3" t="s">
        <v>98</v>
      </c>
      <c r="D10241" s="3" t="s">
        <v>34</v>
      </c>
      <c r="E10241" s="3" t="s">
        <v>20</v>
      </c>
      <c r="F10241" s="3" t="s">
        <v>18584</v>
      </c>
      <c r="G10241" s="3" t="s">
        <v>18585</v>
      </c>
      <c r="H10241" s="3"/>
    </row>
    <row r="10242" ht="15.75" customHeight="1">
      <c r="A10242" s="2">
        <v>45804.0</v>
      </c>
      <c r="B10242" s="3" t="s">
        <v>92</v>
      </c>
      <c r="C10242" s="3" t="s">
        <v>98</v>
      </c>
      <c r="D10242" s="3" t="s">
        <v>23</v>
      </c>
      <c r="E10242" s="3" t="s">
        <v>59</v>
      </c>
      <c r="F10242" s="3" t="s">
        <v>18586</v>
      </c>
      <c r="G10242" s="3" t="s">
        <v>18587</v>
      </c>
      <c r="H10242" s="3"/>
    </row>
    <row r="10243" ht="15.75" customHeight="1">
      <c r="A10243" s="2">
        <v>45804.0</v>
      </c>
      <c r="B10243" s="3" t="s">
        <v>92</v>
      </c>
      <c r="C10243" s="3" t="s">
        <v>98</v>
      </c>
      <c r="D10243" s="3" t="s">
        <v>19</v>
      </c>
      <c r="E10243" s="3" t="s">
        <v>59</v>
      </c>
      <c r="F10243" s="3" t="s">
        <v>18588</v>
      </c>
      <c r="G10243" s="3" t="s">
        <v>18589</v>
      </c>
      <c r="H10243" s="3"/>
    </row>
    <row r="10244" ht="15.75" customHeight="1">
      <c r="A10244" s="2">
        <v>45804.0</v>
      </c>
      <c r="B10244" s="3" t="s">
        <v>92</v>
      </c>
      <c r="C10244" s="3" t="s">
        <v>144</v>
      </c>
      <c r="D10244" s="3" t="s">
        <v>19</v>
      </c>
      <c r="E10244" s="3" t="s">
        <v>59</v>
      </c>
      <c r="F10244" s="3" t="s">
        <v>18590</v>
      </c>
      <c r="G10244" s="3" t="s">
        <v>18591</v>
      </c>
      <c r="H10244" s="3"/>
    </row>
    <row r="10245" ht="15.75" customHeight="1">
      <c r="A10245" s="2">
        <v>45804.0</v>
      </c>
      <c r="B10245" s="3" t="s">
        <v>92</v>
      </c>
      <c r="C10245" s="3" t="s">
        <v>144</v>
      </c>
      <c r="D10245" s="3" t="s">
        <v>63</v>
      </c>
      <c r="E10245" s="3" t="s">
        <v>20</v>
      </c>
      <c r="F10245" s="3" t="s">
        <v>18592</v>
      </c>
      <c r="G10245" s="3" t="s">
        <v>18593</v>
      </c>
      <c r="H10245" s="3"/>
    </row>
    <row r="10246" ht="15.75" customHeight="1">
      <c r="A10246" s="2">
        <v>45804.0</v>
      </c>
      <c r="B10246" s="3" t="s">
        <v>92</v>
      </c>
      <c r="C10246" s="3" t="s">
        <v>98</v>
      </c>
      <c r="D10246" s="3" t="s">
        <v>26</v>
      </c>
      <c r="E10246" s="3" t="s">
        <v>20</v>
      </c>
      <c r="F10246" s="3" t="s">
        <v>5671</v>
      </c>
      <c r="G10246" s="3" t="s">
        <v>18594</v>
      </c>
      <c r="H10246" s="3"/>
    </row>
    <row r="10247" ht="15.75" customHeight="1">
      <c r="A10247" s="2">
        <v>45804.0</v>
      </c>
      <c r="B10247" s="3" t="s">
        <v>92</v>
      </c>
      <c r="C10247" s="4" t="s">
        <v>149</v>
      </c>
      <c r="D10247" s="3" t="s">
        <v>26</v>
      </c>
      <c r="E10247" s="3" t="s">
        <v>20</v>
      </c>
      <c r="F10247" s="3" t="s">
        <v>13558</v>
      </c>
      <c r="G10247" s="3" t="s">
        <v>18595</v>
      </c>
      <c r="H10247" s="3"/>
    </row>
    <row r="10248" ht="15.75" customHeight="1">
      <c r="A10248" s="2">
        <v>45804.0</v>
      </c>
      <c r="B10248" s="3" t="s">
        <v>92</v>
      </c>
      <c r="C10248" s="4" t="s">
        <v>149</v>
      </c>
      <c r="D10248" s="3" t="s">
        <v>23</v>
      </c>
      <c r="E10248" s="3" t="s">
        <v>59</v>
      </c>
      <c r="F10248" s="3" t="s">
        <v>18596</v>
      </c>
      <c r="G10248" s="3" t="s">
        <v>18597</v>
      </c>
      <c r="H10248" s="3"/>
    </row>
    <row r="10249" ht="15.75" customHeight="1">
      <c r="A10249" s="2">
        <v>45804.0</v>
      </c>
      <c r="B10249" s="3" t="s">
        <v>92</v>
      </c>
      <c r="C10249" s="4" t="s">
        <v>149</v>
      </c>
      <c r="D10249" s="3" t="s">
        <v>19</v>
      </c>
      <c r="E10249" s="3" t="s">
        <v>59</v>
      </c>
      <c r="F10249" s="3" t="s">
        <v>18598</v>
      </c>
      <c r="G10249" s="3" t="s">
        <v>2616</v>
      </c>
      <c r="H10249" s="3"/>
    </row>
    <row r="10250" ht="15.75" customHeight="1">
      <c r="A10250" s="2">
        <v>45804.0</v>
      </c>
      <c r="B10250" s="3" t="s">
        <v>92</v>
      </c>
      <c r="C10250" s="4" t="s">
        <v>149</v>
      </c>
      <c r="D10250" s="3" t="s">
        <v>19</v>
      </c>
      <c r="E10250" s="3" t="s">
        <v>59</v>
      </c>
      <c r="F10250" s="3" t="s">
        <v>18599</v>
      </c>
      <c r="G10250" s="3" t="s">
        <v>18600</v>
      </c>
      <c r="H10250" s="3"/>
    </row>
    <row r="10251" ht="15.75" customHeight="1">
      <c r="A10251" s="2">
        <v>45804.0</v>
      </c>
      <c r="B10251" s="3" t="s">
        <v>92</v>
      </c>
      <c r="C10251" s="3" t="s">
        <v>158</v>
      </c>
      <c r="D10251" s="3" t="s">
        <v>63</v>
      </c>
      <c r="E10251" s="3" t="s">
        <v>20</v>
      </c>
      <c r="F10251" s="3" t="s">
        <v>1432</v>
      </c>
      <c r="G10251" s="3" t="s">
        <v>11675</v>
      </c>
      <c r="H10251" s="3"/>
    </row>
    <row r="10252" ht="15.75" customHeight="1">
      <c r="A10252" s="2">
        <v>45804.0</v>
      </c>
      <c r="B10252" s="3" t="s">
        <v>92</v>
      </c>
      <c r="C10252" s="3" t="s">
        <v>158</v>
      </c>
      <c r="D10252" s="3" t="s">
        <v>26</v>
      </c>
      <c r="E10252" s="3" t="s">
        <v>20</v>
      </c>
      <c r="F10252" s="3" t="s">
        <v>18601</v>
      </c>
      <c r="G10252" s="3" t="s">
        <v>12201</v>
      </c>
      <c r="H10252" s="3"/>
    </row>
    <row r="10253" ht="15.75" customHeight="1">
      <c r="A10253" s="2">
        <v>45804.0</v>
      </c>
      <c r="B10253" s="3" t="s">
        <v>92</v>
      </c>
      <c r="C10253" s="3" t="s">
        <v>158</v>
      </c>
      <c r="D10253" s="3" t="s">
        <v>26</v>
      </c>
      <c r="E10253" s="3" t="s">
        <v>20</v>
      </c>
      <c r="F10253" s="3" t="s">
        <v>18602</v>
      </c>
      <c r="G10253" s="3" t="s">
        <v>8208</v>
      </c>
      <c r="H10253" s="3"/>
    </row>
    <row r="10254" ht="15.75" customHeight="1">
      <c r="A10254" s="2">
        <v>45805.0</v>
      </c>
      <c r="B10254" s="3" t="s">
        <v>13</v>
      </c>
      <c r="C10254" s="3" t="s">
        <v>29</v>
      </c>
      <c r="D10254" s="3" t="s">
        <v>68</v>
      </c>
      <c r="E10254" s="3" t="s">
        <v>59</v>
      </c>
      <c r="F10254" s="3" t="s">
        <v>18603</v>
      </c>
      <c r="G10254" s="3" t="s">
        <v>18604</v>
      </c>
      <c r="H10254" s="3"/>
    </row>
    <row r="10255" ht="15.75" customHeight="1">
      <c r="A10255" s="2">
        <v>45805.0</v>
      </c>
      <c r="B10255" s="3" t="s">
        <v>13</v>
      </c>
      <c r="C10255" s="3" t="s">
        <v>37</v>
      </c>
      <c r="D10255" s="3" t="s">
        <v>23</v>
      </c>
      <c r="E10255" s="3" t="s">
        <v>59</v>
      </c>
      <c r="F10255" s="3" t="s">
        <v>18605</v>
      </c>
      <c r="G10255" s="3" t="s">
        <v>18606</v>
      </c>
      <c r="H10255" s="3"/>
    </row>
    <row r="10256" ht="15.75" customHeight="1">
      <c r="A10256" s="2">
        <v>45805.0</v>
      </c>
      <c r="B10256" s="3" t="s">
        <v>13</v>
      </c>
      <c r="C10256" s="3" t="s">
        <v>37</v>
      </c>
      <c r="D10256" s="3" t="s">
        <v>63</v>
      </c>
      <c r="E10256" s="3" t="s">
        <v>20</v>
      </c>
      <c r="F10256" s="3" t="s">
        <v>18232</v>
      </c>
      <c r="G10256" s="3" t="s">
        <v>18607</v>
      </c>
      <c r="H10256" s="3"/>
    </row>
    <row r="10257" ht="15.75" customHeight="1">
      <c r="A10257" s="2">
        <v>45805.0</v>
      </c>
      <c r="B10257" s="3" t="s">
        <v>13</v>
      </c>
      <c r="C10257" s="3" t="s">
        <v>37</v>
      </c>
      <c r="D10257" s="3" t="s">
        <v>63</v>
      </c>
      <c r="E10257" s="3" t="s">
        <v>59</v>
      </c>
      <c r="F10257" s="3" t="s">
        <v>18608</v>
      </c>
      <c r="G10257" s="3" t="s">
        <v>18609</v>
      </c>
      <c r="H10257" s="3"/>
    </row>
    <row r="10258" ht="15.75" customHeight="1">
      <c r="A10258" s="2">
        <v>45805.0</v>
      </c>
      <c r="B10258" s="3" t="s">
        <v>13</v>
      </c>
      <c r="C10258" s="3" t="s">
        <v>29</v>
      </c>
      <c r="D10258" s="3" t="s">
        <v>34</v>
      </c>
      <c r="E10258" s="3" t="s">
        <v>20</v>
      </c>
      <c r="F10258" s="3" t="s">
        <v>16145</v>
      </c>
      <c r="G10258" s="3" t="s">
        <v>18610</v>
      </c>
      <c r="H10258" s="3"/>
    </row>
    <row r="10259" ht="15.75" customHeight="1">
      <c r="A10259" s="2">
        <v>45805.0</v>
      </c>
      <c r="B10259" s="3" t="s">
        <v>13</v>
      </c>
      <c r="C10259" s="3" t="s">
        <v>29</v>
      </c>
      <c r="D10259" s="3" t="s">
        <v>34</v>
      </c>
      <c r="E10259" s="3" t="s">
        <v>20</v>
      </c>
      <c r="F10259" s="3" t="s">
        <v>8335</v>
      </c>
      <c r="G10259" s="3" t="s">
        <v>18611</v>
      </c>
      <c r="H10259" s="3"/>
    </row>
    <row r="10260" ht="15.75" customHeight="1">
      <c r="A10260" s="2">
        <v>45805.0</v>
      </c>
      <c r="B10260" s="3" t="s">
        <v>13</v>
      </c>
      <c r="C10260" s="3" t="s">
        <v>169</v>
      </c>
      <c r="D10260" s="3" t="s">
        <v>63</v>
      </c>
      <c r="E10260" s="3" t="s">
        <v>20</v>
      </c>
      <c r="F10260" s="3" t="s">
        <v>18612</v>
      </c>
      <c r="G10260" s="3" t="s">
        <v>18613</v>
      </c>
      <c r="H10260" s="3"/>
    </row>
    <row r="10261" ht="15.75" customHeight="1">
      <c r="A10261" s="2">
        <v>45805.0</v>
      </c>
      <c r="B10261" s="3" t="s">
        <v>13</v>
      </c>
      <c r="C10261" s="3" t="s">
        <v>29</v>
      </c>
      <c r="D10261" s="3" t="s">
        <v>26</v>
      </c>
      <c r="E10261" s="3" t="s">
        <v>59</v>
      </c>
      <c r="F10261" s="3" t="s">
        <v>17073</v>
      </c>
      <c r="G10261" s="3" t="s">
        <v>18614</v>
      </c>
      <c r="H10261" s="3"/>
    </row>
    <row r="10262" ht="15.75" customHeight="1">
      <c r="A10262" s="2">
        <v>45805.0</v>
      </c>
      <c r="B10262" s="3" t="s">
        <v>13</v>
      </c>
      <c r="C10262" s="3" t="s">
        <v>14</v>
      </c>
      <c r="D10262" s="3" t="s">
        <v>26</v>
      </c>
      <c r="E10262" s="3" t="s">
        <v>59</v>
      </c>
      <c r="F10262" s="3" t="s">
        <v>18615</v>
      </c>
      <c r="G10262" s="3" t="s">
        <v>13263</v>
      </c>
      <c r="H10262" s="3"/>
    </row>
    <row r="10263" ht="15.75" customHeight="1">
      <c r="A10263" s="2">
        <v>45805.0</v>
      </c>
      <c r="B10263" s="3" t="s">
        <v>13</v>
      </c>
      <c r="C10263" s="3" t="s">
        <v>18</v>
      </c>
      <c r="D10263" s="3" t="s">
        <v>63</v>
      </c>
      <c r="E10263" s="3" t="s">
        <v>20</v>
      </c>
      <c r="F10263" s="3" t="s">
        <v>18616</v>
      </c>
      <c r="G10263" s="3" t="s">
        <v>18617</v>
      </c>
      <c r="H10263" s="3"/>
    </row>
    <row r="10264" ht="15.75" customHeight="1">
      <c r="A10264" s="2">
        <v>45805.0</v>
      </c>
      <c r="B10264" s="3" t="s">
        <v>13</v>
      </c>
      <c r="C10264" s="3" t="s">
        <v>18</v>
      </c>
      <c r="D10264" s="3" t="s">
        <v>34</v>
      </c>
      <c r="E10264" s="3" t="s">
        <v>59</v>
      </c>
      <c r="F10264" s="3" t="s">
        <v>18618</v>
      </c>
      <c r="G10264" s="3" t="s">
        <v>9097</v>
      </c>
      <c r="H10264" s="3"/>
    </row>
    <row r="10265" ht="15.75" customHeight="1">
      <c r="A10265" s="2">
        <v>45805.0</v>
      </c>
      <c r="B10265" s="3" t="s">
        <v>13</v>
      </c>
      <c r="C10265" s="3" t="s">
        <v>18</v>
      </c>
      <c r="D10265" s="3" t="s">
        <v>63</v>
      </c>
      <c r="E10265" s="3" t="s">
        <v>59</v>
      </c>
      <c r="F10265" s="3" t="s">
        <v>18619</v>
      </c>
      <c r="G10265" s="3" t="s">
        <v>18620</v>
      </c>
      <c r="H10265" s="3"/>
    </row>
    <row r="10266" ht="15.75" customHeight="1">
      <c r="A10266" s="2">
        <v>45805.0</v>
      </c>
      <c r="B10266" s="3" t="s">
        <v>13</v>
      </c>
      <c r="C10266" s="3" t="s">
        <v>18</v>
      </c>
      <c r="D10266" s="3" t="s">
        <v>38</v>
      </c>
      <c r="E10266" s="3" t="s">
        <v>59</v>
      </c>
      <c r="F10266" s="3" t="s">
        <v>18621</v>
      </c>
      <c r="G10266" s="3" t="s">
        <v>16394</v>
      </c>
      <c r="H10266" s="3"/>
    </row>
    <row r="10267" ht="15.75" customHeight="1">
      <c r="A10267" s="2">
        <v>45805.0</v>
      </c>
      <c r="B10267" s="3" t="s">
        <v>13</v>
      </c>
      <c r="C10267" s="3" t="s">
        <v>18</v>
      </c>
      <c r="D10267" s="3" t="s">
        <v>34</v>
      </c>
      <c r="E10267" s="3" t="s">
        <v>20</v>
      </c>
      <c r="F10267" s="3" t="s">
        <v>18622</v>
      </c>
      <c r="G10267" s="3" t="s">
        <v>18623</v>
      </c>
      <c r="H10267" s="3"/>
    </row>
    <row r="10268" ht="15.75" customHeight="1">
      <c r="A10268" s="2">
        <v>45805.0</v>
      </c>
      <c r="B10268" s="3" t="s">
        <v>13</v>
      </c>
      <c r="C10268" s="3" t="s">
        <v>14</v>
      </c>
      <c r="D10268" s="3" t="s">
        <v>68</v>
      </c>
      <c r="E10268" s="3" t="s">
        <v>59</v>
      </c>
      <c r="F10268" s="3" t="s">
        <v>14564</v>
      </c>
      <c r="G10268" s="3" t="s">
        <v>18624</v>
      </c>
      <c r="H10268" s="3"/>
    </row>
    <row r="10269" ht="15.75" customHeight="1">
      <c r="A10269" s="2">
        <v>45805.0</v>
      </c>
      <c r="B10269" s="3" t="s">
        <v>13</v>
      </c>
      <c r="C10269" s="3" t="s">
        <v>169</v>
      </c>
      <c r="D10269" s="3" t="s">
        <v>26</v>
      </c>
      <c r="E10269" s="3" t="s">
        <v>59</v>
      </c>
      <c r="F10269" s="3" t="s">
        <v>12363</v>
      </c>
      <c r="G10269" s="3" t="s">
        <v>18625</v>
      </c>
      <c r="H10269" s="3"/>
    </row>
    <row r="10270" ht="15.75" customHeight="1">
      <c r="A10270" s="2">
        <v>45805.0</v>
      </c>
      <c r="B10270" s="3" t="s">
        <v>13</v>
      </c>
      <c r="C10270" s="3" t="s">
        <v>29</v>
      </c>
      <c r="D10270" s="3" t="s">
        <v>26</v>
      </c>
      <c r="E10270" s="3" t="s">
        <v>59</v>
      </c>
      <c r="F10270" s="3" t="s">
        <v>18626</v>
      </c>
      <c r="G10270" s="3" t="s">
        <v>14070</v>
      </c>
      <c r="H10270" s="3"/>
    </row>
    <row r="10271" ht="15.75" customHeight="1">
      <c r="A10271" s="2">
        <v>45805.0</v>
      </c>
      <c r="B10271" s="3" t="s">
        <v>13</v>
      </c>
      <c r="C10271" s="3" t="s">
        <v>169</v>
      </c>
      <c r="D10271" s="3" t="s">
        <v>68</v>
      </c>
      <c r="E10271" s="3" t="s">
        <v>59</v>
      </c>
      <c r="F10271" s="3" t="s">
        <v>18627</v>
      </c>
      <c r="G10271" s="3" t="s">
        <v>18628</v>
      </c>
      <c r="H10271" s="3"/>
    </row>
    <row r="10272" ht="15.75" customHeight="1">
      <c r="A10272" s="2">
        <v>45805.0</v>
      </c>
      <c r="B10272" s="3" t="s">
        <v>57</v>
      </c>
      <c r="C10272" s="3" t="s">
        <v>85</v>
      </c>
      <c r="D10272" s="3" t="s">
        <v>9</v>
      </c>
      <c r="E10272" s="3" t="s">
        <v>20</v>
      </c>
      <c r="F10272" s="3" t="s">
        <v>18629</v>
      </c>
      <c r="G10272" s="3" t="s">
        <v>18630</v>
      </c>
      <c r="H10272" s="3"/>
    </row>
    <row r="10273" ht="15.75" customHeight="1">
      <c r="A10273" s="2">
        <v>45805.0</v>
      </c>
      <c r="B10273" s="3" t="s">
        <v>57</v>
      </c>
      <c r="C10273" s="3" t="s">
        <v>58</v>
      </c>
      <c r="D10273" s="3" t="s">
        <v>26</v>
      </c>
      <c r="E10273" s="3" t="s">
        <v>59</v>
      </c>
      <c r="F10273" s="3" t="s">
        <v>18631</v>
      </c>
      <c r="G10273" s="3" t="s">
        <v>18632</v>
      </c>
      <c r="H10273" s="3"/>
    </row>
    <row r="10274" ht="15.75" customHeight="1">
      <c r="A10274" s="2">
        <v>45805.0</v>
      </c>
      <c r="B10274" s="3" t="s">
        <v>13</v>
      </c>
      <c r="C10274" s="3" t="s">
        <v>14</v>
      </c>
      <c r="D10274" s="3" t="s">
        <v>63</v>
      </c>
      <c r="E10274" s="3" t="s">
        <v>20</v>
      </c>
      <c r="F10274" s="3" t="s">
        <v>18633</v>
      </c>
      <c r="G10274" s="3" t="s">
        <v>18634</v>
      </c>
      <c r="H10274" s="3"/>
    </row>
    <row r="10275" ht="15.75" customHeight="1">
      <c r="A10275" s="2">
        <v>45805.0</v>
      </c>
      <c r="B10275" s="3" t="s">
        <v>57</v>
      </c>
      <c r="C10275" s="3" t="s">
        <v>85</v>
      </c>
      <c r="D10275" s="3" t="s">
        <v>38</v>
      </c>
      <c r="E10275" s="3" t="s">
        <v>59</v>
      </c>
      <c r="F10275" s="3" t="s">
        <v>18635</v>
      </c>
      <c r="G10275" s="3" t="s">
        <v>18636</v>
      </c>
      <c r="H10275" s="3"/>
    </row>
    <row r="10276" ht="15.75" customHeight="1">
      <c r="A10276" s="2">
        <v>45805.0</v>
      </c>
      <c r="B10276" s="3" t="s">
        <v>57</v>
      </c>
      <c r="C10276" s="3" t="s">
        <v>80</v>
      </c>
      <c r="D10276" s="3" t="s">
        <v>34</v>
      </c>
      <c r="E10276" s="3" t="s">
        <v>20</v>
      </c>
      <c r="F10276" s="3" t="s">
        <v>18637</v>
      </c>
      <c r="G10276" s="3" t="s">
        <v>18638</v>
      </c>
      <c r="H10276" s="3"/>
    </row>
    <row r="10277" ht="15.75" customHeight="1">
      <c r="A10277" s="2">
        <v>45805.0</v>
      </c>
      <c r="B10277" s="3" t="s">
        <v>57</v>
      </c>
      <c r="C10277" s="3" t="s">
        <v>80</v>
      </c>
      <c r="D10277" s="3" t="s">
        <v>26</v>
      </c>
      <c r="E10277" s="3" t="s">
        <v>59</v>
      </c>
      <c r="F10277" s="3" t="s">
        <v>18639</v>
      </c>
      <c r="G10277" s="3" t="s">
        <v>18640</v>
      </c>
      <c r="H10277" s="3"/>
    </row>
    <row r="10278" ht="15.75" customHeight="1">
      <c r="A10278" s="2">
        <v>45805.0</v>
      </c>
      <c r="B10278" s="3" t="s">
        <v>57</v>
      </c>
      <c r="C10278" s="3" t="s">
        <v>80</v>
      </c>
      <c r="D10278" s="3" t="s">
        <v>19</v>
      </c>
      <c r="E10278" s="3" t="s">
        <v>59</v>
      </c>
      <c r="F10278" s="3" t="s">
        <v>18641</v>
      </c>
      <c r="G10278" s="3" t="s">
        <v>18642</v>
      </c>
      <c r="H10278" s="3"/>
    </row>
    <row r="10279" ht="15.75" customHeight="1">
      <c r="A10279" s="2">
        <v>45805.0</v>
      </c>
      <c r="B10279" s="3" t="s">
        <v>57</v>
      </c>
      <c r="C10279" s="3" t="s">
        <v>80</v>
      </c>
      <c r="D10279" s="3" t="s">
        <v>38</v>
      </c>
      <c r="E10279" s="3" t="s">
        <v>59</v>
      </c>
      <c r="F10279" s="3" t="s">
        <v>14608</v>
      </c>
      <c r="G10279" s="3" t="s">
        <v>18643</v>
      </c>
      <c r="H10279" s="3"/>
    </row>
    <row r="10280" ht="15.75" customHeight="1">
      <c r="A10280" s="2">
        <v>45805.0</v>
      </c>
      <c r="B10280" s="3" t="s">
        <v>57</v>
      </c>
      <c r="C10280" s="3" t="s">
        <v>80</v>
      </c>
      <c r="D10280" s="3" t="s">
        <v>68</v>
      </c>
      <c r="E10280" s="3" t="s">
        <v>59</v>
      </c>
      <c r="F10280" s="3" t="s">
        <v>18644</v>
      </c>
      <c r="G10280" s="3" t="s">
        <v>18645</v>
      </c>
      <c r="H10280" s="3"/>
    </row>
    <row r="10281" ht="15.75" customHeight="1">
      <c r="A10281" s="2">
        <v>45805.0</v>
      </c>
      <c r="B10281" s="3" t="s">
        <v>57</v>
      </c>
      <c r="C10281" s="3" t="s">
        <v>58</v>
      </c>
      <c r="D10281" s="3" t="s">
        <v>34</v>
      </c>
      <c r="E10281" s="3" t="s">
        <v>59</v>
      </c>
      <c r="F10281" s="3" t="s">
        <v>18646</v>
      </c>
      <c r="G10281" s="3" t="s">
        <v>18647</v>
      </c>
      <c r="H10281" s="3"/>
    </row>
    <row r="10282" ht="15.75" customHeight="1">
      <c r="A10282" s="2">
        <v>45805.0</v>
      </c>
      <c r="B10282" s="3" t="s">
        <v>57</v>
      </c>
      <c r="C10282" s="3" t="s">
        <v>71</v>
      </c>
      <c r="D10282" s="3" t="s">
        <v>63</v>
      </c>
      <c r="E10282" s="3" t="s">
        <v>59</v>
      </c>
      <c r="F10282" s="3" t="s">
        <v>18648</v>
      </c>
      <c r="G10282" s="3" t="s">
        <v>18649</v>
      </c>
      <c r="H10282" s="3"/>
    </row>
    <row r="10283" ht="15.75" customHeight="1">
      <c r="A10283" s="2">
        <v>45805.0</v>
      </c>
      <c r="B10283" s="3" t="s">
        <v>57</v>
      </c>
      <c r="C10283" s="3" t="s">
        <v>71</v>
      </c>
      <c r="D10283" s="3" t="s">
        <v>68</v>
      </c>
      <c r="E10283" s="3" t="s">
        <v>59</v>
      </c>
      <c r="F10283" s="3" t="s">
        <v>18650</v>
      </c>
      <c r="G10283" s="3" t="s">
        <v>577</v>
      </c>
      <c r="H10283" s="3"/>
    </row>
    <row r="10284" ht="15.75" customHeight="1">
      <c r="A10284" s="2">
        <v>45805.0</v>
      </c>
      <c r="B10284" s="3" t="s">
        <v>57</v>
      </c>
      <c r="C10284" s="3" t="s">
        <v>71</v>
      </c>
      <c r="D10284" s="3" t="s">
        <v>68</v>
      </c>
      <c r="E10284" s="3" t="s">
        <v>59</v>
      </c>
      <c r="F10284" s="3" t="s">
        <v>18651</v>
      </c>
      <c r="G10284" s="3" t="s">
        <v>4750</v>
      </c>
      <c r="H10284" s="3"/>
    </row>
    <row r="10285" ht="15.75" customHeight="1">
      <c r="A10285" s="2">
        <v>45805.0</v>
      </c>
      <c r="B10285" s="3" t="s">
        <v>57</v>
      </c>
      <c r="C10285" s="4" t="s">
        <v>62</v>
      </c>
      <c r="D10285" s="3" t="s">
        <v>34</v>
      </c>
      <c r="E10285" s="3" t="s">
        <v>59</v>
      </c>
      <c r="F10285" s="3" t="s">
        <v>7691</v>
      </c>
      <c r="G10285" s="3" t="s">
        <v>18652</v>
      </c>
      <c r="H10285" s="3"/>
    </row>
    <row r="10286" ht="15.75" customHeight="1">
      <c r="A10286" s="2">
        <v>45805.0</v>
      </c>
      <c r="B10286" s="3" t="s">
        <v>57</v>
      </c>
      <c r="C10286" s="4" t="s">
        <v>62</v>
      </c>
      <c r="D10286" s="3" t="s">
        <v>9</v>
      </c>
      <c r="E10286" s="3" t="s">
        <v>59</v>
      </c>
      <c r="F10286" s="3" t="s">
        <v>16502</v>
      </c>
      <c r="G10286" s="3" t="s">
        <v>18653</v>
      </c>
      <c r="H10286" s="3"/>
    </row>
    <row r="10287" ht="15.75" customHeight="1">
      <c r="A10287" s="2">
        <v>45805.0</v>
      </c>
      <c r="B10287" s="3" t="s">
        <v>57</v>
      </c>
      <c r="C10287" s="4" t="s">
        <v>62</v>
      </c>
      <c r="D10287" s="3" t="s">
        <v>38</v>
      </c>
      <c r="E10287" s="3" t="s">
        <v>59</v>
      </c>
      <c r="F10287" s="3" t="s">
        <v>18654</v>
      </c>
      <c r="G10287" s="3" t="s">
        <v>18655</v>
      </c>
      <c r="H10287" s="3"/>
    </row>
    <row r="10288" ht="15.75" customHeight="1">
      <c r="A10288" s="2">
        <v>45805.0</v>
      </c>
      <c r="B10288" s="3" t="s">
        <v>57</v>
      </c>
      <c r="C10288" s="4" t="s">
        <v>62</v>
      </c>
      <c r="D10288" s="3" t="s">
        <v>38</v>
      </c>
      <c r="E10288" s="3" t="s">
        <v>59</v>
      </c>
      <c r="F10288" s="3" t="s">
        <v>18656</v>
      </c>
      <c r="G10288" s="3" t="s">
        <v>18657</v>
      </c>
      <c r="H10288" s="3"/>
    </row>
    <row r="10289" ht="15.75" customHeight="1">
      <c r="A10289" s="2">
        <v>45805.0</v>
      </c>
      <c r="B10289" s="3" t="s">
        <v>57</v>
      </c>
      <c r="C10289" s="3" t="s">
        <v>58</v>
      </c>
      <c r="D10289" s="3" t="s">
        <v>34</v>
      </c>
      <c r="E10289" s="3" t="s">
        <v>59</v>
      </c>
      <c r="F10289" s="3" t="s">
        <v>18658</v>
      </c>
      <c r="G10289" s="3" t="s">
        <v>18659</v>
      </c>
      <c r="H10289" s="3"/>
    </row>
    <row r="10290" ht="15.75" customHeight="1">
      <c r="A10290" s="2">
        <v>45805.0</v>
      </c>
      <c r="B10290" s="3" t="s">
        <v>57</v>
      </c>
      <c r="C10290" s="3" t="s">
        <v>71</v>
      </c>
      <c r="D10290" s="3" t="s">
        <v>26</v>
      </c>
      <c r="E10290" s="3" t="s">
        <v>59</v>
      </c>
      <c r="F10290" s="3" t="s">
        <v>18660</v>
      </c>
      <c r="G10290" s="3" t="s">
        <v>10167</v>
      </c>
      <c r="H10290" s="3"/>
    </row>
    <row r="10291" ht="15.75" customHeight="1">
      <c r="A10291" s="2">
        <v>45805.0</v>
      </c>
      <c r="B10291" s="3" t="s">
        <v>13</v>
      </c>
      <c r="C10291" s="3" t="s">
        <v>14</v>
      </c>
      <c r="D10291" s="3" t="s">
        <v>34</v>
      </c>
      <c r="E10291" s="3" t="s">
        <v>20</v>
      </c>
      <c r="F10291" s="3" t="s">
        <v>18661</v>
      </c>
      <c r="G10291" s="3" t="s">
        <v>18662</v>
      </c>
      <c r="H10291" s="3"/>
    </row>
    <row r="10292" ht="15.75" customHeight="1">
      <c r="A10292" s="2">
        <v>45805.0</v>
      </c>
      <c r="B10292" s="3" t="s">
        <v>7</v>
      </c>
      <c r="C10292" s="3" t="s">
        <v>8</v>
      </c>
      <c r="D10292" s="3" t="s">
        <v>19</v>
      </c>
      <c r="E10292" s="3" t="s">
        <v>20</v>
      </c>
      <c r="F10292" s="3" t="s">
        <v>11309</v>
      </c>
      <c r="G10292" s="3" t="s">
        <v>18143</v>
      </c>
      <c r="H10292" s="3"/>
    </row>
    <row r="10293" ht="15.75" customHeight="1">
      <c r="A10293" s="2">
        <v>45805.0</v>
      </c>
      <c r="B10293" s="3" t="s">
        <v>92</v>
      </c>
      <c r="C10293" s="3" t="s">
        <v>93</v>
      </c>
      <c r="D10293" s="3" t="s">
        <v>19</v>
      </c>
      <c r="E10293" s="3" t="s">
        <v>20</v>
      </c>
      <c r="F10293" s="3" t="s">
        <v>18663</v>
      </c>
      <c r="G10293" s="3" t="s">
        <v>18664</v>
      </c>
      <c r="H10293" s="3"/>
    </row>
    <row r="10294" ht="15.75" customHeight="1">
      <c r="A10294" s="2">
        <v>45805.0</v>
      </c>
      <c r="B10294" s="3" t="s">
        <v>7</v>
      </c>
      <c r="C10294" s="3" t="s">
        <v>131</v>
      </c>
      <c r="D10294" s="3" t="s">
        <v>63</v>
      </c>
      <c r="E10294" s="3" t="s">
        <v>59</v>
      </c>
      <c r="F10294" s="3" t="s">
        <v>18665</v>
      </c>
      <c r="G10294" s="3" t="s">
        <v>12270</v>
      </c>
      <c r="H10294" s="3"/>
    </row>
    <row r="10295" ht="15.75" customHeight="1">
      <c r="A10295" s="2">
        <v>45805.0</v>
      </c>
      <c r="B10295" s="3" t="s">
        <v>7</v>
      </c>
      <c r="C10295" s="3" t="s">
        <v>131</v>
      </c>
      <c r="D10295" s="3" t="s">
        <v>26</v>
      </c>
      <c r="E10295" s="3" t="s">
        <v>101</v>
      </c>
      <c r="F10295" s="3" t="s">
        <v>18666</v>
      </c>
      <c r="G10295" s="3" t="s">
        <v>18667</v>
      </c>
      <c r="H10295" s="3"/>
    </row>
    <row r="10296" ht="15.75" customHeight="1">
      <c r="A10296" s="2">
        <v>45805.0</v>
      </c>
      <c r="B10296" s="3" t="s">
        <v>7</v>
      </c>
      <c r="C10296" s="3" t="s">
        <v>126</v>
      </c>
      <c r="D10296" s="3" t="s">
        <v>34</v>
      </c>
      <c r="E10296" s="3" t="s">
        <v>15</v>
      </c>
      <c r="F10296" s="3" t="s">
        <v>18668</v>
      </c>
      <c r="G10296" s="3" t="s">
        <v>18669</v>
      </c>
      <c r="H10296" s="3"/>
    </row>
    <row r="10297" ht="15.75" customHeight="1">
      <c r="A10297" s="2">
        <v>45805.0</v>
      </c>
      <c r="B10297" s="3" t="s">
        <v>7</v>
      </c>
      <c r="C10297" s="3" t="s">
        <v>126</v>
      </c>
      <c r="D10297" s="3" t="s">
        <v>34</v>
      </c>
      <c r="E10297" s="3" t="s">
        <v>15</v>
      </c>
      <c r="F10297" s="3" t="s">
        <v>18670</v>
      </c>
      <c r="G10297" s="3" t="s">
        <v>11872</v>
      </c>
      <c r="H10297" s="3"/>
    </row>
    <row r="10298" ht="15.75" customHeight="1">
      <c r="A10298" s="2">
        <v>45805.0</v>
      </c>
      <c r="B10298" s="3" t="s">
        <v>7</v>
      </c>
      <c r="C10298" s="3" t="s">
        <v>118</v>
      </c>
      <c r="D10298" s="3" t="s">
        <v>9</v>
      </c>
      <c r="E10298" s="3" t="s">
        <v>15</v>
      </c>
      <c r="F10298" s="3" t="s">
        <v>18671</v>
      </c>
      <c r="G10298" s="3" t="s">
        <v>18672</v>
      </c>
      <c r="H10298" s="3"/>
    </row>
    <row r="10299" ht="15.75" customHeight="1">
      <c r="A10299" s="2">
        <v>45805.0</v>
      </c>
      <c r="B10299" s="3" t="s">
        <v>7</v>
      </c>
      <c r="C10299" s="3" t="s">
        <v>118</v>
      </c>
      <c r="D10299" s="3" t="s">
        <v>19</v>
      </c>
      <c r="E10299" s="3" t="s">
        <v>20</v>
      </c>
      <c r="F10299" s="3" t="s">
        <v>18673</v>
      </c>
      <c r="G10299" s="3" t="s">
        <v>8360</v>
      </c>
      <c r="H10299" s="3"/>
    </row>
    <row r="10300" ht="15.75" customHeight="1">
      <c r="A10300" s="2">
        <v>45805.0</v>
      </c>
      <c r="B10300" s="3" t="s">
        <v>7</v>
      </c>
      <c r="C10300" s="3" t="s">
        <v>118</v>
      </c>
      <c r="D10300" s="3" t="s">
        <v>63</v>
      </c>
      <c r="E10300" s="3" t="s">
        <v>59</v>
      </c>
      <c r="F10300" s="3" t="s">
        <v>2584</v>
      </c>
      <c r="G10300" s="3" t="s">
        <v>18674</v>
      </c>
      <c r="H10300" s="3"/>
    </row>
    <row r="10301" ht="15.75" customHeight="1">
      <c r="A10301" s="2">
        <v>45805.0</v>
      </c>
      <c r="B10301" s="3" t="s">
        <v>7</v>
      </c>
      <c r="C10301" s="3" t="s">
        <v>118</v>
      </c>
      <c r="D10301" s="3" t="s">
        <v>38</v>
      </c>
      <c r="E10301" s="3" t="s">
        <v>15</v>
      </c>
      <c r="F10301" s="3" t="s">
        <v>18675</v>
      </c>
      <c r="G10301" s="3" t="s">
        <v>18676</v>
      </c>
      <c r="H10301" s="3"/>
    </row>
    <row r="10302" ht="15.75" customHeight="1">
      <c r="A10302" s="2">
        <v>45805.0</v>
      </c>
      <c r="B10302" s="3" t="s">
        <v>7</v>
      </c>
      <c r="C10302" s="3" t="s">
        <v>118</v>
      </c>
      <c r="D10302" s="3" t="s">
        <v>26</v>
      </c>
      <c r="E10302" s="3" t="s">
        <v>101</v>
      </c>
      <c r="F10302" s="3" t="s">
        <v>18677</v>
      </c>
      <c r="G10302" s="3" t="s">
        <v>18678</v>
      </c>
      <c r="H10302" s="3"/>
    </row>
    <row r="10303" ht="15.75" customHeight="1">
      <c r="A10303" s="2">
        <v>45805.0</v>
      </c>
      <c r="B10303" s="3" t="s">
        <v>7</v>
      </c>
      <c r="C10303" s="3" t="s">
        <v>106</v>
      </c>
      <c r="D10303" s="3" t="s">
        <v>26</v>
      </c>
      <c r="E10303" s="3" t="s">
        <v>10</v>
      </c>
      <c r="F10303" s="3" t="s">
        <v>18679</v>
      </c>
      <c r="G10303" s="3" t="s">
        <v>18680</v>
      </c>
      <c r="H10303" s="3"/>
    </row>
    <row r="10304" ht="15.75" customHeight="1">
      <c r="A10304" s="2">
        <v>45805.0</v>
      </c>
      <c r="B10304" s="3" t="s">
        <v>7</v>
      </c>
      <c r="C10304" s="3" t="s">
        <v>106</v>
      </c>
      <c r="D10304" s="3" t="s">
        <v>34</v>
      </c>
      <c r="E10304" s="3" t="s">
        <v>15</v>
      </c>
      <c r="F10304" s="3" t="s">
        <v>18681</v>
      </c>
      <c r="G10304" s="3" t="s">
        <v>2374</v>
      </c>
      <c r="H10304" s="3"/>
    </row>
    <row r="10305" ht="15.75" customHeight="1">
      <c r="A10305" s="2">
        <v>45805.0</v>
      </c>
      <c r="B10305" s="3" t="s">
        <v>7</v>
      </c>
      <c r="C10305" s="3" t="s">
        <v>106</v>
      </c>
      <c r="D10305" s="3" t="s">
        <v>63</v>
      </c>
      <c r="E10305" s="3" t="s">
        <v>59</v>
      </c>
      <c r="F10305" s="3" t="s">
        <v>18682</v>
      </c>
      <c r="G10305" s="3" t="s">
        <v>18683</v>
      </c>
      <c r="H10305" s="3"/>
    </row>
    <row r="10306" ht="15.75" customHeight="1">
      <c r="A10306" s="2">
        <v>45805.0</v>
      </c>
      <c r="B10306" s="3" t="s">
        <v>7</v>
      </c>
      <c r="C10306" s="3" t="s">
        <v>106</v>
      </c>
      <c r="D10306" s="3" t="s">
        <v>9</v>
      </c>
      <c r="E10306" s="3" t="s">
        <v>15</v>
      </c>
      <c r="F10306" s="3" t="s">
        <v>18684</v>
      </c>
      <c r="G10306" s="3" t="s">
        <v>18685</v>
      </c>
      <c r="H10306" s="3"/>
    </row>
    <row r="10307" ht="15.75" customHeight="1">
      <c r="A10307" s="2">
        <v>45805.0</v>
      </c>
      <c r="B10307" s="3" t="s">
        <v>13</v>
      </c>
      <c r="C10307" s="3" t="s">
        <v>14</v>
      </c>
      <c r="D10307" s="3" t="s">
        <v>63</v>
      </c>
      <c r="E10307" s="3" t="s">
        <v>59</v>
      </c>
      <c r="F10307" s="3" t="s">
        <v>18686</v>
      </c>
      <c r="G10307" s="3" t="s">
        <v>18687</v>
      </c>
      <c r="H10307" s="3"/>
    </row>
    <row r="10308" ht="15.75" customHeight="1">
      <c r="A10308" s="2">
        <v>45805.0</v>
      </c>
      <c r="B10308" s="3" t="s">
        <v>7</v>
      </c>
      <c r="C10308" s="3" t="s">
        <v>8</v>
      </c>
      <c r="D10308" s="3" t="s">
        <v>34</v>
      </c>
      <c r="E10308" s="3" t="s">
        <v>15</v>
      </c>
      <c r="F10308" s="3" t="s">
        <v>18688</v>
      </c>
      <c r="G10308" s="3" t="s">
        <v>18689</v>
      </c>
      <c r="H10308" s="3"/>
    </row>
    <row r="10309" ht="15.75" customHeight="1">
      <c r="A10309" s="2">
        <v>45805.0</v>
      </c>
      <c r="B10309" s="3" t="s">
        <v>7</v>
      </c>
      <c r="C10309" s="3" t="s">
        <v>131</v>
      </c>
      <c r="D10309" s="3" t="s">
        <v>9</v>
      </c>
      <c r="E10309" s="3" t="s">
        <v>15</v>
      </c>
      <c r="F10309" s="3" t="s">
        <v>18690</v>
      </c>
      <c r="G10309" s="3" t="s">
        <v>18691</v>
      </c>
      <c r="H10309" s="3"/>
    </row>
    <row r="10310" ht="15.75" customHeight="1">
      <c r="A10310" s="2">
        <v>45805.0</v>
      </c>
      <c r="B10310" s="3" t="s">
        <v>7</v>
      </c>
      <c r="C10310" s="3" t="s">
        <v>131</v>
      </c>
      <c r="D10310" s="3" t="s">
        <v>38</v>
      </c>
      <c r="E10310" s="3" t="s">
        <v>20</v>
      </c>
      <c r="F10310" s="3" t="s">
        <v>18692</v>
      </c>
      <c r="G10310" s="3" t="s">
        <v>18693</v>
      </c>
      <c r="H10310" s="3"/>
    </row>
    <row r="10311" ht="15.75" customHeight="1">
      <c r="A10311" s="2">
        <v>45805.0</v>
      </c>
      <c r="B10311" s="3" t="s">
        <v>7</v>
      </c>
      <c r="C10311" s="3" t="s">
        <v>106</v>
      </c>
      <c r="D10311" s="3" t="s">
        <v>23</v>
      </c>
      <c r="E10311" s="3" t="s">
        <v>20</v>
      </c>
      <c r="F10311" s="3" t="s">
        <v>18694</v>
      </c>
      <c r="G10311" s="3" t="s">
        <v>18695</v>
      </c>
      <c r="H10311" s="3"/>
    </row>
    <row r="10312" ht="15.75" customHeight="1">
      <c r="A10312" s="2">
        <v>45805.0</v>
      </c>
      <c r="B10312" s="3" t="s">
        <v>92</v>
      </c>
      <c r="C10312" s="3" t="s">
        <v>158</v>
      </c>
      <c r="D10312" s="3" t="s">
        <v>68</v>
      </c>
      <c r="E10312" s="3" t="s">
        <v>59</v>
      </c>
      <c r="F10312" s="3" t="s">
        <v>18696</v>
      </c>
      <c r="G10312" s="3" t="s">
        <v>11113</v>
      </c>
      <c r="H10312" s="3"/>
    </row>
    <row r="10313" ht="15.75" customHeight="1">
      <c r="A10313" s="2">
        <v>45805.0</v>
      </c>
      <c r="B10313" s="3" t="s">
        <v>7</v>
      </c>
      <c r="C10313" s="3" t="s">
        <v>131</v>
      </c>
      <c r="D10313" s="3" t="s">
        <v>68</v>
      </c>
      <c r="E10313" s="3" t="s">
        <v>20</v>
      </c>
      <c r="F10313" s="3" t="s">
        <v>18697</v>
      </c>
      <c r="G10313" s="3" t="s">
        <v>18698</v>
      </c>
      <c r="H10313" s="3"/>
    </row>
    <row r="10314" ht="15.75" customHeight="1">
      <c r="A10314" s="2">
        <v>45805.0</v>
      </c>
      <c r="B10314" s="3" t="s">
        <v>92</v>
      </c>
      <c r="C10314" s="3" t="s">
        <v>93</v>
      </c>
      <c r="D10314" s="3" t="s">
        <v>26</v>
      </c>
      <c r="E10314" s="3" t="s">
        <v>20</v>
      </c>
      <c r="F10314" s="3" t="s">
        <v>18699</v>
      </c>
      <c r="G10314" s="3" t="s">
        <v>18700</v>
      </c>
      <c r="H10314" s="3"/>
    </row>
    <row r="10315" ht="15.75" customHeight="1">
      <c r="A10315" s="2">
        <v>45805.0</v>
      </c>
      <c r="B10315" s="3" t="s">
        <v>92</v>
      </c>
      <c r="C10315" s="3" t="s">
        <v>98</v>
      </c>
      <c r="D10315" s="3" t="s">
        <v>23</v>
      </c>
      <c r="E10315" s="3" t="s">
        <v>59</v>
      </c>
      <c r="F10315" s="3" t="s">
        <v>10516</v>
      </c>
      <c r="G10315" s="3" t="s">
        <v>13854</v>
      </c>
      <c r="H10315" s="3"/>
    </row>
    <row r="10316" ht="15.75" customHeight="1">
      <c r="A10316" s="2">
        <v>45805.0</v>
      </c>
      <c r="B10316" s="3" t="s">
        <v>92</v>
      </c>
      <c r="C10316" s="3" t="s">
        <v>98</v>
      </c>
      <c r="D10316" s="3" t="s">
        <v>38</v>
      </c>
      <c r="E10316" s="3" t="s">
        <v>20</v>
      </c>
      <c r="F10316" s="3" t="s">
        <v>18701</v>
      </c>
      <c r="G10316" s="3" t="s">
        <v>18702</v>
      </c>
      <c r="H10316" s="3"/>
    </row>
    <row r="10317" ht="15.75" customHeight="1">
      <c r="A10317" s="2">
        <v>45805.0</v>
      </c>
      <c r="B10317" s="3" t="s">
        <v>92</v>
      </c>
      <c r="C10317" s="3" t="s">
        <v>98</v>
      </c>
      <c r="D10317" s="3" t="s">
        <v>63</v>
      </c>
      <c r="E10317" s="3" t="s">
        <v>59</v>
      </c>
      <c r="F10317" s="3" t="s">
        <v>18703</v>
      </c>
      <c r="G10317" s="3" t="s">
        <v>18704</v>
      </c>
      <c r="H10317" s="3"/>
    </row>
    <row r="10318" ht="15.75" customHeight="1">
      <c r="A10318" s="2">
        <v>45805.0</v>
      </c>
      <c r="B10318" s="3" t="s">
        <v>92</v>
      </c>
      <c r="C10318" s="3" t="s">
        <v>98</v>
      </c>
      <c r="D10318" s="3" t="s">
        <v>26</v>
      </c>
      <c r="E10318" s="3" t="s">
        <v>20</v>
      </c>
      <c r="F10318" s="3" t="s">
        <v>15094</v>
      </c>
      <c r="G10318" s="3" t="s">
        <v>18705</v>
      </c>
      <c r="H10318" s="3"/>
    </row>
    <row r="10319" ht="15.75" customHeight="1">
      <c r="A10319" s="2">
        <v>45805.0</v>
      </c>
      <c r="B10319" s="3" t="s">
        <v>92</v>
      </c>
      <c r="C10319" s="3" t="s">
        <v>144</v>
      </c>
      <c r="D10319" s="3" t="s">
        <v>63</v>
      </c>
      <c r="E10319" s="3" t="s">
        <v>59</v>
      </c>
      <c r="F10319" s="3" t="s">
        <v>18706</v>
      </c>
      <c r="G10319" s="3" t="s">
        <v>18707</v>
      </c>
      <c r="H10319" s="3"/>
    </row>
    <row r="10320" ht="15.75" customHeight="1">
      <c r="A10320" s="2">
        <v>45805.0</v>
      </c>
      <c r="B10320" s="3" t="s">
        <v>92</v>
      </c>
      <c r="C10320" s="3" t="s">
        <v>144</v>
      </c>
      <c r="D10320" s="3" t="s">
        <v>68</v>
      </c>
      <c r="E10320" s="3" t="s">
        <v>59</v>
      </c>
      <c r="F10320" s="3" t="s">
        <v>18708</v>
      </c>
      <c r="G10320" s="3" t="s">
        <v>1889</v>
      </c>
      <c r="H10320" s="3"/>
    </row>
    <row r="10321" ht="15.75" customHeight="1">
      <c r="A10321" s="2">
        <v>45805.0</v>
      </c>
      <c r="B10321" s="3" t="s">
        <v>92</v>
      </c>
      <c r="C10321" s="3" t="s">
        <v>98</v>
      </c>
      <c r="D10321" s="3" t="s">
        <v>9</v>
      </c>
      <c r="E10321" s="3" t="s">
        <v>15</v>
      </c>
      <c r="F10321" s="3" t="s">
        <v>18709</v>
      </c>
      <c r="G10321" s="3" t="s">
        <v>18710</v>
      </c>
      <c r="H10321" s="3"/>
    </row>
    <row r="10322" ht="15.75" customHeight="1">
      <c r="A10322" s="2">
        <v>45805.0</v>
      </c>
      <c r="B10322" s="3" t="s">
        <v>92</v>
      </c>
      <c r="C10322" s="3" t="s">
        <v>144</v>
      </c>
      <c r="D10322" s="3" t="s">
        <v>23</v>
      </c>
      <c r="E10322" s="3" t="s">
        <v>59</v>
      </c>
      <c r="F10322" s="3" t="s">
        <v>18595</v>
      </c>
      <c r="G10322" s="3" t="s">
        <v>10023</v>
      </c>
      <c r="H10322" s="3"/>
    </row>
    <row r="10323" ht="15.75" customHeight="1">
      <c r="A10323" s="2">
        <v>45805.0</v>
      </c>
      <c r="B10323" s="3" t="s">
        <v>92</v>
      </c>
      <c r="C10323" s="3" t="s">
        <v>144</v>
      </c>
      <c r="D10323" s="3" t="s">
        <v>19</v>
      </c>
      <c r="E10323" s="3" t="s">
        <v>59</v>
      </c>
      <c r="F10323" s="3" t="s">
        <v>18711</v>
      </c>
      <c r="G10323" s="3" t="s">
        <v>18712</v>
      </c>
      <c r="H10323" s="3"/>
    </row>
    <row r="10324" ht="15.75" customHeight="1">
      <c r="A10324" s="2">
        <v>45805.0</v>
      </c>
      <c r="B10324" s="3" t="s">
        <v>92</v>
      </c>
      <c r="C10324" s="4" t="s">
        <v>149</v>
      </c>
      <c r="D10324" s="3" t="s">
        <v>38</v>
      </c>
      <c r="E10324" s="3" t="s">
        <v>59</v>
      </c>
      <c r="F10324" s="3" t="s">
        <v>15271</v>
      </c>
      <c r="G10324" s="3" t="s">
        <v>18713</v>
      </c>
      <c r="H10324" s="3"/>
    </row>
    <row r="10325" ht="15.75" customHeight="1">
      <c r="A10325" s="2">
        <v>45805.0</v>
      </c>
      <c r="B10325" s="3" t="s">
        <v>92</v>
      </c>
      <c r="C10325" s="4" t="s">
        <v>149</v>
      </c>
      <c r="D10325" s="3" t="s">
        <v>9</v>
      </c>
      <c r="E10325" s="3" t="s">
        <v>20</v>
      </c>
      <c r="F10325" s="3" t="s">
        <v>18714</v>
      </c>
      <c r="G10325" s="3" t="s">
        <v>18715</v>
      </c>
      <c r="H10325" s="3"/>
    </row>
    <row r="10326" ht="15.75" customHeight="1">
      <c r="A10326" s="2">
        <v>45805.0</v>
      </c>
      <c r="B10326" s="3" t="s">
        <v>92</v>
      </c>
      <c r="C10326" s="4" t="s">
        <v>149</v>
      </c>
      <c r="D10326" s="3" t="s">
        <v>34</v>
      </c>
      <c r="E10326" s="3" t="s">
        <v>20</v>
      </c>
      <c r="F10326" s="3" t="s">
        <v>18716</v>
      </c>
      <c r="G10326" s="3" t="s">
        <v>18717</v>
      </c>
      <c r="H10326" s="3"/>
    </row>
    <row r="10327" ht="15.75" customHeight="1">
      <c r="A10327" s="2">
        <v>45805.0</v>
      </c>
      <c r="B10327" s="3" t="s">
        <v>92</v>
      </c>
      <c r="C10327" s="3" t="s">
        <v>158</v>
      </c>
      <c r="D10327" s="3" t="s">
        <v>68</v>
      </c>
      <c r="E10327" s="3" t="s">
        <v>59</v>
      </c>
      <c r="F10327" s="3" t="s">
        <v>14809</v>
      </c>
      <c r="G10327" s="3" t="s">
        <v>18718</v>
      </c>
      <c r="H10327" s="3"/>
    </row>
    <row r="10328" ht="15.75" customHeight="1">
      <c r="A10328" s="2">
        <v>45805.0</v>
      </c>
      <c r="B10328" s="3" t="s">
        <v>92</v>
      </c>
      <c r="C10328" s="3" t="s">
        <v>144</v>
      </c>
      <c r="D10328" s="3" t="s">
        <v>63</v>
      </c>
      <c r="E10328" s="3" t="s">
        <v>20</v>
      </c>
      <c r="F10328" s="3" t="s">
        <v>18719</v>
      </c>
      <c r="G10328" s="3" t="s">
        <v>15996</v>
      </c>
      <c r="H10328" s="3"/>
    </row>
    <row r="10329" ht="15.75" customHeight="1">
      <c r="A10329" s="2">
        <v>45805.0</v>
      </c>
      <c r="B10329" s="3" t="s">
        <v>92</v>
      </c>
      <c r="C10329" s="3" t="s">
        <v>158</v>
      </c>
      <c r="D10329" s="3" t="s">
        <v>23</v>
      </c>
      <c r="E10329" s="3" t="s">
        <v>59</v>
      </c>
      <c r="F10329" s="3" t="s">
        <v>18720</v>
      </c>
      <c r="G10329" s="3" t="s">
        <v>18721</v>
      </c>
      <c r="H10329" s="3"/>
    </row>
    <row r="10330" ht="15.75" customHeight="1">
      <c r="A10330" s="2">
        <v>45806.0</v>
      </c>
      <c r="B10330" s="3" t="s">
        <v>57</v>
      </c>
      <c r="C10330" s="3" t="s">
        <v>58</v>
      </c>
      <c r="D10330" s="3" t="s">
        <v>68</v>
      </c>
      <c r="E10330" s="3" t="s">
        <v>59</v>
      </c>
      <c r="F10330" s="3" t="s">
        <v>18722</v>
      </c>
      <c r="G10330" s="3" t="s">
        <v>18723</v>
      </c>
      <c r="H10330" s="3"/>
    </row>
    <row r="10331" ht="15.75" customHeight="1">
      <c r="A10331" s="2">
        <v>45806.0</v>
      </c>
      <c r="B10331" s="3" t="s">
        <v>57</v>
      </c>
      <c r="C10331" s="3" t="s">
        <v>58</v>
      </c>
      <c r="D10331" s="3" t="s">
        <v>19</v>
      </c>
      <c r="E10331" s="3" t="s">
        <v>59</v>
      </c>
      <c r="F10331" s="3" t="s">
        <v>18381</v>
      </c>
      <c r="G10331" s="3" t="s">
        <v>18724</v>
      </c>
      <c r="H10331" s="3"/>
    </row>
    <row r="10332" ht="15.75" customHeight="1">
      <c r="A10332" s="2">
        <v>45806.0</v>
      </c>
      <c r="B10332" s="3" t="s">
        <v>13</v>
      </c>
      <c r="C10332" s="3" t="s">
        <v>169</v>
      </c>
      <c r="D10332" s="3" t="s">
        <v>9</v>
      </c>
      <c r="E10332" s="3" t="s">
        <v>20</v>
      </c>
      <c r="F10332" s="3" t="s">
        <v>6256</v>
      </c>
      <c r="G10332" s="3" t="s">
        <v>18725</v>
      </c>
      <c r="H10332" s="3"/>
    </row>
    <row r="10333" ht="15.75" customHeight="1">
      <c r="A10333" s="2">
        <v>45806.0</v>
      </c>
      <c r="B10333" s="3" t="s">
        <v>13</v>
      </c>
      <c r="C10333" s="3" t="s">
        <v>169</v>
      </c>
      <c r="D10333" s="3" t="s">
        <v>9</v>
      </c>
      <c r="E10333" s="3" t="s">
        <v>20</v>
      </c>
      <c r="F10333" s="3" t="s">
        <v>6179</v>
      </c>
      <c r="G10333" s="3" t="s">
        <v>18726</v>
      </c>
      <c r="H10333" s="3"/>
    </row>
    <row r="10334" ht="15.75" customHeight="1">
      <c r="A10334" s="2">
        <v>45806.0</v>
      </c>
      <c r="B10334" s="3" t="s">
        <v>13</v>
      </c>
      <c r="C10334" s="3" t="s">
        <v>169</v>
      </c>
      <c r="D10334" s="3" t="s">
        <v>23</v>
      </c>
      <c r="E10334" s="3" t="s">
        <v>59</v>
      </c>
      <c r="F10334" s="3" t="s">
        <v>18727</v>
      </c>
      <c r="G10334" s="3" t="s">
        <v>18728</v>
      </c>
      <c r="H10334" s="3"/>
    </row>
    <row r="10335" ht="15.75" customHeight="1">
      <c r="A10335" s="2">
        <v>45806.0</v>
      </c>
      <c r="B10335" s="3" t="s">
        <v>13</v>
      </c>
      <c r="C10335" s="3" t="s">
        <v>29</v>
      </c>
      <c r="D10335" s="3" t="s">
        <v>34</v>
      </c>
      <c r="E10335" s="3" t="s">
        <v>20</v>
      </c>
      <c r="F10335" s="3" t="s">
        <v>1488</v>
      </c>
      <c r="G10335" s="3" t="s">
        <v>18729</v>
      </c>
      <c r="H10335" s="3"/>
    </row>
    <row r="10336" ht="15.75" customHeight="1">
      <c r="A10336" s="2">
        <v>45806.0</v>
      </c>
      <c r="B10336" s="3" t="s">
        <v>13</v>
      </c>
      <c r="C10336" s="3" t="s">
        <v>37</v>
      </c>
      <c r="D10336" s="3" t="s">
        <v>38</v>
      </c>
      <c r="E10336" s="3" t="s">
        <v>59</v>
      </c>
      <c r="F10336" s="3" t="s">
        <v>18730</v>
      </c>
      <c r="G10336" s="3" t="s">
        <v>18731</v>
      </c>
      <c r="H10336" s="3"/>
    </row>
    <row r="10337" ht="15.75" customHeight="1">
      <c r="A10337" s="2">
        <v>45806.0</v>
      </c>
      <c r="B10337" s="3" t="s">
        <v>13</v>
      </c>
      <c r="C10337" s="3" t="s">
        <v>37</v>
      </c>
      <c r="D10337" s="3" t="s">
        <v>23</v>
      </c>
      <c r="E10337" s="3" t="s">
        <v>59</v>
      </c>
      <c r="F10337" s="3" t="s">
        <v>18732</v>
      </c>
      <c r="G10337" s="3" t="s">
        <v>15615</v>
      </c>
      <c r="H10337" s="3"/>
    </row>
    <row r="10338" ht="15.75" customHeight="1">
      <c r="A10338" s="2">
        <v>45806.0</v>
      </c>
      <c r="B10338" s="3" t="s">
        <v>13</v>
      </c>
      <c r="C10338" s="3" t="s">
        <v>29</v>
      </c>
      <c r="D10338" s="3" t="s">
        <v>9</v>
      </c>
      <c r="E10338" s="3" t="s">
        <v>20</v>
      </c>
      <c r="F10338" s="3" t="s">
        <v>18733</v>
      </c>
      <c r="G10338" s="3" t="s">
        <v>18734</v>
      </c>
      <c r="H10338" s="3"/>
    </row>
    <row r="10339" ht="15.75" customHeight="1">
      <c r="A10339" s="2">
        <v>45806.0</v>
      </c>
      <c r="B10339" s="3" t="s">
        <v>13</v>
      </c>
      <c r="C10339" s="3" t="s">
        <v>18</v>
      </c>
      <c r="D10339" s="3" t="s">
        <v>38</v>
      </c>
      <c r="E10339" s="3" t="s">
        <v>59</v>
      </c>
      <c r="F10339" s="3" t="s">
        <v>18735</v>
      </c>
      <c r="G10339" s="3" t="s">
        <v>12612</v>
      </c>
      <c r="H10339" s="3"/>
    </row>
    <row r="10340" ht="15.75" customHeight="1">
      <c r="A10340" s="2">
        <v>45806.0</v>
      </c>
      <c r="B10340" s="3" t="s">
        <v>57</v>
      </c>
      <c r="C10340" s="3" t="s">
        <v>58</v>
      </c>
      <c r="D10340" s="3" t="s">
        <v>9</v>
      </c>
      <c r="E10340" s="3" t="s">
        <v>59</v>
      </c>
      <c r="F10340" s="3" t="s">
        <v>18736</v>
      </c>
      <c r="G10340" s="3" t="s">
        <v>18737</v>
      </c>
      <c r="H10340" s="3"/>
    </row>
    <row r="10341" ht="15.75" customHeight="1">
      <c r="A10341" s="2">
        <v>45806.0</v>
      </c>
      <c r="B10341" s="3" t="s">
        <v>13</v>
      </c>
      <c r="C10341" s="3" t="s">
        <v>18</v>
      </c>
      <c r="D10341" s="3" t="s">
        <v>23</v>
      </c>
      <c r="E10341" s="3" t="s">
        <v>59</v>
      </c>
      <c r="F10341" s="3" t="s">
        <v>15195</v>
      </c>
      <c r="G10341" s="3" t="s">
        <v>18738</v>
      </c>
      <c r="H10341" s="3"/>
    </row>
    <row r="10342" ht="15.75" customHeight="1">
      <c r="A10342" s="2">
        <v>45806.0</v>
      </c>
      <c r="B10342" s="3" t="s">
        <v>13</v>
      </c>
      <c r="C10342" s="3" t="s">
        <v>169</v>
      </c>
      <c r="D10342" s="3" t="s">
        <v>19</v>
      </c>
      <c r="E10342" s="3" t="s">
        <v>59</v>
      </c>
      <c r="F10342" s="3" t="s">
        <v>18739</v>
      </c>
      <c r="G10342" s="3" t="s">
        <v>18740</v>
      </c>
      <c r="H10342" s="3"/>
    </row>
    <row r="10343" ht="15.75" customHeight="1">
      <c r="A10343" s="2">
        <v>45806.0</v>
      </c>
      <c r="B10343" s="3" t="s">
        <v>57</v>
      </c>
      <c r="C10343" s="3" t="s">
        <v>58</v>
      </c>
      <c r="D10343" s="3" t="s">
        <v>63</v>
      </c>
      <c r="E10343" s="3" t="s">
        <v>59</v>
      </c>
      <c r="F10343" s="3" t="s">
        <v>18741</v>
      </c>
      <c r="G10343" s="3" t="s">
        <v>17594</v>
      </c>
      <c r="H10343" s="3"/>
    </row>
    <row r="10344" ht="15.75" customHeight="1">
      <c r="A10344" s="2">
        <v>45806.0</v>
      </c>
      <c r="B10344" s="3" t="s">
        <v>57</v>
      </c>
      <c r="C10344" s="3" t="s">
        <v>80</v>
      </c>
      <c r="D10344" s="3" t="s">
        <v>38</v>
      </c>
      <c r="E10344" s="3" t="s">
        <v>59</v>
      </c>
      <c r="F10344" s="3" t="s">
        <v>12614</v>
      </c>
      <c r="G10344" s="3" t="s">
        <v>18742</v>
      </c>
      <c r="H10344" s="3"/>
    </row>
    <row r="10345" ht="15.75" customHeight="1">
      <c r="A10345" s="2">
        <v>45806.0</v>
      </c>
      <c r="B10345" s="3" t="s">
        <v>57</v>
      </c>
      <c r="C10345" s="4" t="s">
        <v>62</v>
      </c>
      <c r="D10345" s="3" t="s">
        <v>19</v>
      </c>
      <c r="E10345" s="3" t="s">
        <v>59</v>
      </c>
      <c r="F10345" s="3" t="s">
        <v>18743</v>
      </c>
      <c r="G10345" s="3" t="s">
        <v>18744</v>
      </c>
      <c r="H10345" s="3"/>
    </row>
    <row r="10346" ht="15.75" customHeight="1">
      <c r="A10346" s="2">
        <v>45806.0</v>
      </c>
      <c r="B10346" s="3" t="s">
        <v>57</v>
      </c>
      <c r="C10346" s="4" t="s">
        <v>62</v>
      </c>
      <c r="D10346" s="3" t="s">
        <v>68</v>
      </c>
      <c r="E10346" s="3" t="s">
        <v>59</v>
      </c>
      <c r="F10346" s="3" t="s">
        <v>18745</v>
      </c>
      <c r="G10346" s="3" t="s">
        <v>18746</v>
      </c>
      <c r="H10346" s="3"/>
    </row>
    <row r="10347" ht="15.75" customHeight="1">
      <c r="A10347" s="2">
        <v>45806.0</v>
      </c>
      <c r="B10347" s="3" t="s">
        <v>57</v>
      </c>
      <c r="C10347" s="3" t="s">
        <v>71</v>
      </c>
      <c r="D10347" s="3" t="s">
        <v>9</v>
      </c>
      <c r="E10347" s="3" t="s">
        <v>59</v>
      </c>
      <c r="F10347" s="3" t="s">
        <v>18747</v>
      </c>
      <c r="G10347" s="3" t="s">
        <v>16457</v>
      </c>
      <c r="H10347" s="3"/>
    </row>
    <row r="10348" ht="15.75" customHeight="1">
      <c r="A10348" s="2">
        <v>45806.0</v>
      </c>
      <c r="B10348" s="3" t="s">
        <v>57</v>
      </c>
      <c r="C10348" s="3" t="s">
        <v>71</v>
      </c>
      <c r="D10348" s="3" t="s">
        <v>34</v>
      </c>
      <c r="E10348" s="3" t="s">
        <v>20</v>
      </c>
      <c r="F10348" s="3" t="s">
        <v>18748</v>
      </c>
      <c r="G10348" s="3" t="s">
        <v>18749</v>
      </c>
      <c r="H10348" s="3"/>
    </row>
    <row r="10349" ht="15.75" customHeight="1">
      <c r="A10349" s="2">
        <v>45806.0</v>
      </c>
      <c r="B10349" s="3" t="s">
        <v>57</v>
      </c>
      <c r="C10349" s="3" t="s">
        <v>71</v>
      </c>
      <c r="D10349" s="3" t="s">
        <v>38</v>
      </c>
      <c r="E10349" s="3" t="s">
        <v>59</v>
      </c>
      <c r="F10349" s="3" t="s">
        <v>18604</v>
      </c>
      <c r="G10349" s="3" t="s">
        <v>18750</v>
      </c>
      <c r="H10349" s="3"/>
    </row>
    <row r="10350" ht="15.75" customHeight="1">
      <c r="A10350" s="2">
        <v>45806.0</v>
      </c>
      <c r="B10350" s="3" t="s">
        <v>57</v>
      </c>
      <c r="C10350" s="3" t="s">
        <v>80</v>
      </c>
      <c r="D10350" s="3" t="s">
        <v>23</v>
      </c>
      <c r="E10350" s="3" t="s">
        <v>59</v>
      </c>
      <c r="F10350" s="3" t="s">
        <v>18751</v>
      </c>
      <c r="G10350" s="3" t="s">
        <v>18752</v>
      </c>
      <c r="H10350" s="3"/>
    </row>
    <row r="10351" ht="15.75" customHeight="1">
      <c r="A10351" s="2">
        <v>45806.0</v>
      </c>
      <c r="B10351" s="3" t="s">
        <v>57</v>
      </c>
      <c r="C10351" s="3" t="s">
        <v>80</v>
      </c>
      <c r="D10351" s="3" t="s">
        <v>68</v>
      </c>
      <c r="E10351" s="3" t="s">
        <v>59</v>
      </c>
      <c r="F10351" s="3" t="s">
        <v>18753</v>
      </c>
      <c r="G10351" s="3" t="s">
        <v>18754</v>
      </c>
      <c r="H10351" s="3"/>
    </row>
    <row r="10352" ht="15.75" customHeight="1">
      <c r="A10352" s="2">
        <v>45806.0</v>
      </c>
      <c r="B10352" s="3" t="s">
        <v>57</v>
      </c>
      <c r="C10352" s="3" t="s">
        <v>80</v>
      </c>
      <c r="D10352" s="3" t="s">
        <v>68</v>
      </c>
      <c r="E10352" s="3" t="s">
        <v>59</v>
      </c>
      <c r="F10352" s="3" t="s">
        <v>18755</v>
      </c>
      <c r="G10352" s="3" t="s">
        <v>18756</v>
      </c>
      <c r="H10352" s="3"/>
    </row>
    <row r="10353" ht="15.75" customHeight="1">
      <c r="A10353" s="2">
        <v>45806.0</v>
      </c>
      <c r="B10353" s="3" t="s">
        <v>57</v>
      </c>
      <c r="C10353" s="3" t="s">
        <v>85</v>
      </c>
      <c r="D10353" s="3" t="s">
        <v>34</v>
      </c>
      <c r="E10353" s="3" t="s">
        <v>20</v>
      </c>
      <c r="F10353" s="3" t="s">
        <v>18757</v>
      </c>
      <c r="G10353" s="3" t="s">
        <v>18758</v>
      </c>
      <c r="H10353" s="3"/>
    </row>
    <row r="10354" ht="15.75" customHeight="1">
      <c r="A10354" s="2">
        <v>45806.0</v>
      </c>
      <c r="B10354" s="3" t="s">
        <v>57</v>
      </c>
      <c r="C10354" s="3" t="s">
        <v>85</v>
      </c>
      <c r="D10354" s="3" t="s">
        <v>9</v>
      </c>
      <c r="E10354" s="3" t="s">
        <v>20</v>
      </c>
      <c r="F10354" s="3" t="s">
        <v>18759</v>
      </c>
      <c r="G10354" s="3" t="s">
        <v>18760</v>
      </c>
      <c r="H10354" s="3"/>
    </row>
    <row r="10355" ht="15.75" customHeight="1">
      <c r="A10355" s="2">
        <v>45806.0</v>
      </c>
      <c r="B10355" s="3" t="s">
        <v>57</v>
      </c>
      <c r="C10355" s="3" t="s">
        <v>85</v>
      </c>
      <c r="D10355" s="3" t="s">
        <v>26</v>
      </c>
      <c r="E10355" s="3" t="s">
        <v>59</v>
      </c>
      <c r="F10355" s="3" t="s">
        <v>18761</v>
      </c>
      <c r="G10355" s="3" t="s">
        <v>18762</v>
      </c>
      <c r="H10355" s="3"/>
    </row>
    <row r="10356" ht="15.75" customHeight="1">
      <c r="A10356" s="2">
        <v>45806.0</v>
      </c>
      <c r="B10356" s="3" t="s">
        <v>57</v>
      </c>
      <c r="C10356" s="3" t="s">
        <v>85</v>
      </c>
      <c r="D10356" s="3" t="s">
        <v>63</v>
      </c>
      <c r="E10356" s="3" t="s">
        <v>59</v>
      </c>
      <c r="F10356" s="3" t="s">
        <v>15257</v>
      </c>
      <c r="G10356" s="3" t="s">
        <v>16992</v>
      </c>
      <c r="H10356" s="3"/>
    </row>
    <row r="10357" ht="15.75" customHeight="1">
      <c r="A10357" s="2">
        <v>45806.0</v>
      </c>
      <c r="B10357" s="3" t="s">
        <v>57</v>
      </c>
      <c r="C10357" s="3" t="s">
        <v>85</v>
      </c>
      <c r="D10357" s="3" t="s">
        <v>34</v>
      </c>
      <c r="E10357" s="3" t="s">
        <v>59</v>
      </c>
      <c r="F10357" s="3" t="s">
        <v>18763</v>
      </c>
      <c r="G10357" s="3" t="s">
        <v>18764</v>
      </c>
      <c r="H10357" s="3"/>
    </row>
    <row r="10358" ht="15.75" customHeight="1">
      <c r="A10358" s="2">
        <v>45806.0</v>
      </c>
      <c r="B10358" s="3" t="s">
        <v>13</v>
      </c>
      <c r="C10358" s="3" t="s">
        <v>18</v>
      </c>
      <c r="D10358" s="3" t="s">
        <v>34</v>
      </c>
      <c r="E10358" s="3" t="s">
        <v>20</v>
      </c>
      <c r="F10358" s="3" t="s">
        <v>7833</v>
      </c>
      <c r="G10358" s="3" t="s">
        <v>18765</v>
      </c>
      <c r="H10358" s="3"/>
    </row>
    <row r="10359" ht="15.75" customHeight="1">
      <c r="A10359" s="2">
        <v>45806.0</v>
      </c>
      <c r="B10359" s="3" t="s">
        <v>57</v>
      </c>
      <c r="C10359" s="3" t="s">
        <v>58</v>
      </c>
      <c r="D10359" s="3" t="s">
        <v>38</v>
      </c>
      <c r="E10359" s="3" t="s">
        <v>59</v>
      </c>
      <c r="F10359" s="3" t="s">
        <v>18766</v>
      </c>
      <c r="G10359" s="3" t="s">
        <v>18767</v>
      </c>
      <c r="H10359" s="3"/>
    </row>
    <row r="10360" ht="15.75" customHeight="1">
      <c r="A10360" s="2">
        <v>45806.0</v>
      </c>
      <c r="B10360" s="3" t="s">
        <v>13</v>
      </c>
      <c r="C10360" s="3" t="s">
        <v>14</v>
      </c>
      <c r="D10360" s="3" t="s">
        <v>9</v>
      </c>
      <c r="E10360" s="3" t="s">
        <v>20</v>
      </c>
      <c r="F10360" s="3" t="s">
        <v>18768</v>
      </c>
      <c r="G10360" s="3" t="s">
        <v>18163</v>
      </c>
      <c r="H10360" s="3"/>
    </row>
    <row r="10361" ht="15.75" customHeight="1">
      <c r="A10361" s="2">
        <v>45806.0</v>
      </c>
      <c r="B10361" s="3" t="s">
        <v>92</v>
      </c>
      <c r="C10361" s="3" t="s">
        <v>93</v>
      </c>
      <c r="D10361" s="3" t="s">
        <v>34</v>
      </c>
      <c r="E10361" s="3" t="s">
        <v>15</v>
      </c>
      <c r="F10361" s="3" t="s">
        <v>18769</v>
      </c>
      <c r="G10361" s="3" t="s">
        <v>18770</v>
      </c>
      <c r="H10361" s="3"/>
    </row>
    <row r="10362" ht="15.75" customHeight="1">
      <c r="A10362" s="2">
        <v>45806.0</v>
      </c>
      <c r="B10362" s="3" t="s">
        <v>13</v>
      </c>
      <c r="C10362" s="3" t="s">
        <v>14</v>
      </c>
      <c r="D10362" s="3" t="s">
        <v>9</v>
      </c>
      <c r="E10362" s="3" t="s">
        <v>20</v>
      </c>
      <c r="F10362" s="3" t="s">
        <v>9242</v>
      </c>
      <c r="G10362" s="3" t="s">
        <v>18771</v>
      </c>
      <c r="H10362" s="3"/>
    </row>
    <row r="10363" ht="15.75" customHeight="1">
      <c r="A10363" s="2">
        <v>45806.0</v>
      </c>
      <c r="B10363" s="3" t="s">
        <v>13</v>
      </c>
      <c r="C10363" s="3" t="s">
        <v>14</v>
      </c>
      <c r="D10363" s="3" t="s">
        <v>19</v>
      </c>
      <c r="E10363" s="3" t="s">
        <v>59</v>
      </c>
      <c r="F10363" s="3" t="s">
        <v>18772</v>
      </c>
      <c r="G10363" s="3" t="s">
        <v>18773</v>
      </c>
      <c r="H10363" s="3"/>
    </row>
    <row r="10364" ht="15.75" customHeight="1">
      <c r="A10364" s="2">
        <v>45806.0</v>
      </c>
      <c r="B10364" s="3" t="s">
        <v>7</v>
      </c>
      <c r="C10364" s="3" t="s">
        <v>8</v>
      </c>
      <c r="D10364" s="3" t="s">
        <v>26</v>
      </c>
      <c r="E10364" s="3" t="s">
        <v>10</v>
      </c>
      <c r="F10364" s="3" t="s">
        <v>18774</v>
      </c>
      <c r="G10364" s="3" t="s">
        <v>18775</v>
      </c>
      <c r="H10364" s="3"/>
    </row>
    <row r="10365" ht="15.75" customHeight="1">
      <c r="A10365" s="2">
        <v>45806.0</v>
      </c>
      <c r="B10365" s="3" t="s">
        <v>7</v>
      </c>
      <c r="C10365" s="3" t="s">
        <v>8</v>
      </c>
      <c r="D10365" s="3" t="s">
        <v>26</v>
      </c>
      <c r="E10365" s="3" t="s">
        <v>109</v>
      </c>
      <c r="F10365" s="3" t="s">
        <v>18776</v>
      </c>
      <c r="G10365" s="3" t="s">
        <v>18777</v>
      </c>
      <c r="H10365" s="3"/>
    </row>
    <row r="10366" ht="15.75" customHeight="1">
      <c r="A10366" s="2">
        <v>45806.0</v>
      </c>
      <c r="B10366" s="3" t="s">
        <v>7</v>
      </c>
      <c r="C10366" s="3" t="s">
        <v>106</v>
      </c>
      <c r="D10366" s="3" t="s">
        <v>19</v>
      </c>
      <c r="E10366" s="3" t="s">
        <v>20</v>
      </c>
      <c r="F10366" s="3" t="s">
        <v>18778</v>
      </c>
      <c r="G10366" s="3" t="s">
        <v>14676</v>
      </c>
      <c r="H10366" s="3"/>
    </row>
    <row r="10367" ht="15.75" customHeight="1">
      <c r="A10367" s="2">
        <v>45806.0</v>
      </c>
      <c r="B10367" s="3" t="s">
        <v>7</v>
      </c>
      <c r="C10367" s="3" t="s">
        <v>106</v>
      </c>
      <c r="D10367" s="3" t="s">
        <v>9</v>
      </c>
      <c r="E10367" s="3" t="s">
        <v>15</v>
      </c>
      <c r="F10367" s="3" t="s">
        <v>18779</v>
      </c>
      <c r="G10367" s="3" t="s">
        <v>18780</v>
      </c>
      <c r="H10367" s="3"/>
    </row>
    <row r="10368" ht="15.75" customHeight="1">
      <c r="A10368" s="2">
        <v>45806.0</v>
      </c>
      <c r="B10368" s="3" t="s">
        <v>7</v>
      </c>
      <c r="C10368" s="3" t="s">
        <v>106</v>
      </c>
      <c r="D10368" s="3" t="s">
        <v>26</v>
      </c>
      <c r="E10368" s="3" t="s">
        <v>10</v>
      </c>
      <c r="F10368" s="3" t="s">
        <v>18781</v>
      </c>
      <c r="G10368" s="3" t="s">
        <v>18782</v>
      </c>
      <c r="H10368" s="3"/>
    </row>
    <row r="10369" ht="15.75" customHeight="1">
      <c r="A10369" s="2">
        <v>45806.0</v>
      </c>
      <c r="B10369" s="3" t="s">
        <v>7</v>
      </c>
      <c r="C10369" s="3" t="s">
        <v>106</v>
      </c>
      <c r="D10369" s="3" t="s">
        <v>19</v>
      </c>
      <c r="E10369" s="3" t="s">
        <v>20</v>
      </c>
      <c r="F10369" s="3" t="s">
        <v>18783</v>
      </c>
      <c r="G10369" s="3" t="s">
        <v>18784</v>
      </c>
      <c r="H10369" s="3"/>
    </row>
    <row r="10370" ht="15.75" customHeight="1">
      <c r="A10370" s="2">
        <v>45806.0</v>
      </c>
      <c r="B10370" s="3" t="s">
        <v>7</v>
      </c>
      <c r="C10370" s="3" t="s">
        <v>118</v>
      </c>
      <c r="D10370" s="3" t="s">
        <v>38</v>
      </c>
      <c r="E10370" s="3" t="s">
        <v>15</v>
      </c>
      <c r="F10370" s="3" t="s">
        <v>18785</v>
      </c>
      <c r="G10370" s="3" t="s">
        <v>18786</v>
      </c>
      <c r="H10370" s="3"/>
    </row>
    <row r="10371" ht="15.75" customHeight="1">
      <c r="A10371" s="2">
        <v>45806.0</v>
      </c>
      <c r="B10371" s="3" t="s">
        <v>7</v>
      </c>
      <c r="C10371" s="3" t="s">
        <v>118</v>
      </c>
      <c r="D10371" s="3" t="s">
        <v>68</v>
      </c>
      <c r="E10371" s="3" t="s">
        <v>20</v>
      </c>
      <c r="F10371" s="3" t="s">
        <v>18787</v>
      </c>
      <c r="G10371" s="3" t="s">
        <v>18788</v>
      </c>
      <c r="H10371" s="3"/>
    </row>
    <row r="10372" ht="15.75" customHeight="1">
      <c r="A10372" s="2">
        <v>45806.0</v>
      </c>
      <c r="B10372" s="3" t="s">
        <v>7</v>
      </c>
      <c r="C10372" s="3" t="s">
        <v>118</v>
      </c>
      <c r="D10372" s="3" t="s">
        <v>34</v>
      </c>
      <c r="E10372" s="3" t="s">
        <v>101</v>
      </c>
      <c r="F10372" s="3" t="s">
        <v>4974</v>
      </c>
      <c r="G10372" s="3" t="s">
        <v>18789</v>
      </c>
      <c r="H10372" s="3"/>
    </row>
    <row r="10373" ht="15.75" customHeight="1">
      <c r="A10373" s="2">
        <v>45806.0</v>
      </c>
      <c r="B10373" s="3" t="s">
        <v>7</v>
      </c>
      <c r="C10373" s="3" t="s">
        <v>126</v>
      </c>
      <c r="D10373" s="3" t="s">
        <v>9</v>
      </c>
      <c r="E10373" s="3" t="s">
        <v>15</v>
      </c>
      <c r="F10373" s="3" t="s">
        <v>18790</v>
      </c>
      <c r="G10373" s="3" t="s">
        <v>18791</v>
      </c>
      <c r="H10373" s="3"/>
    </row>
    <row r="10374" ht="15.75" customHeight="1">
      <c r="A10374" s="2">
        <v>45806.0</v>
      </c>
      <c r="B10374" s="3" t="s">
        <v>7</v>
      </c>
      <c r="C10374" s="3" t="s">
        <v>126</v>
      </c>
      <c r="D10374" s="3" t="s">
        <v>19</v>
      </c>
      <c r="E10374" s="3" t="s">
        <v>20</v>
      </c>
      <c r="F10374" s="3" t="s">
        <v>7576</v>
      </c>
      <c r="G10374" s="3" t="s">
        <v>14532</v>
      </c>
      <c r="H10374" s="3"/>
    </row>
    <row r="10375" ht="15.75" customHeight="1">
      <c r="A10375" s="2">
        <v>45806.0</v>
      </c>
      <c r="B10375" s="3" t="s">
        <v>7</v>
      </c>
      <c r="C10375" s="3" t="s">
        <v>126</v>
      </c>
      <c r="D10375" s="3" t="s">
        <v>26</v>
      </c>
      <c r="E10375" s="3" t="s">
        <v>101</v>
      </c>
      <c r="F10375" s="3" t="s">
        <v>18792</v>
      </c>
      <c r="G10375" s="3" t="s">
        <v>18793</v>
      </c>
      <c r="H10375" s="3"/>
    </row>
    <row r="10376" ht="15.75" customHeight="1">
      <c r="A10376" s="2">
        <v>45806.0</v>
      </c>
      <c r="B10376" s="3" t="s">
        <v>7</v>
      </c>
      <c r="C10376" s="3" t="s">
        <v>131</v>
      </c>
      <c r="D10376" s="3" t="s">
        <v>38</v>
      </c>
      <c r="E10376" s="3" t="s">
        <v>15</v>
      </c>
      <c r="F10376" s="3" t="s">
        <v>3163</v>
      </c>
      <c r="G10376" s="3" t="s">
        <v>18794</v>
      </c>
      <c r="H10376" s="3"/>
    </row>
    <row r="10377" ht="15.75" customHeight="1">
      <c r="A10377" s="2">
        <v>45806.0</v>
      </c>
      <c r="B10377" s="3" t="s">
        <v>7</v>
      </c>
      <c r="C10377" s="3" t="s">
        <v>118</v>
      </c>
      <c r="D10377" s="3" t="s">
        <v>9</v>
      </c>
      <c r="E10377" s="3" t="s">
        <v>15</v>
      </c>
      <c r="F10377" s="3" t="s">
        <v>18795</v>
      </c>
      <c r="G10377" s="3" t="s">
        <v>18796</v>
      </c>
      <c r="H10377" s="3"/>
    </row>
    <row r="10378" ht="15.75" customHeight="1">
      <c r="A10378" s="2">
        <v>45806.0</v>
      </c>
      <c r="B10378" s="3" t="s">
        <v>7</v>
      </c>
      <c r="C10378" s="3" t="s">
        <v>131</v>
      </c>
      <c r="D10378" s="3" t="s">
        <v>23</v>
      </c>
      <c r="E10378" s="3" t="s">
        <v>20</v>
      </c>
      <c r="F10378" s="3" t="s">
        <v>18036</v>
      </c>
      <c r="G10378" s="3" t="s">
        <v>18797</v>
      </c>
      <c r="H10378" s="3"/>
    </row>
    <row r="10379" ht="15.75" customHeight="1">
      <c r="A10379" s="2">
        <v>45806.0</v>
      </c>
      <c r="B10379" s="3" t="s">
        <v>7</v>
      </c>
      <c r="C10379" s="3" t="s">
        <v>131</v>
      </c>
      <c r="D10379" s="3" t="s">
        <v>26</v>
      </c>
      <c r="E10379" s="3" t="s">
        <v>109</v>
      </c>
      <c r="F10379" s="3" t="s">
        <v>18798</v>
      </c>
      <c r="G10379" s="3" t="s">
        <v>18799</v>
      </c>
      <c r="H10379" s="3"/>
    </row>
    <row r="10380" ht="15.75" customHeight="1">
      <c r="A10380" s="2">
        <v>45806.0</v>
      </c>
      <c r="B10380" s="3" t="s">
        <v>92</v>
      </c>
      <c r="C10380" s="3" t="s">
        <v>93</v>
      </c>
      <c r="D10380" s="3" t="s">
        <v>63</v>
      </c>
      <c r="E10380" s="3" t="s">
        <v>15</v>
      </c>
      <c r="F10380" s="3" t="s">
        <v>18800</v>
      </c>
      <c r="G10380" s="3" t="s">
        <v>18801</v>
      </c>
      <c r="H10380" s="3"/>
    </row>
    <row r="10381" ht="15.75" customHeight="1">
      <c r="A10381" s="2">
        <v>45806.0</v>
      </c>
      <c r="B10381" s="3" t="s">
        <v>92</v>
      </c>
      <c r="C10381" s="3" t="s">
        <v>93</v>
      </c>
      <c r="D10381" s="3" t="s">
        <v>68</v>
      </c>
      <c r="E10381" s="3" t="s">
        <v>59</v>
      </c>
      <c r="F10381" s="3" t="s">
        <v>18802</v>
      </c>
      <c r="G10381" s="3" t="s">
        <v>15771</v>
      </c>
      <c r="H10381" s="3"/>
    </row>
    <row r="10382" ht="15.75" customHeight="1">
      <c r="A10382" s="2">
        <v>45806.0</v>
      </c>
      <c r="B10382" s="3" t="s">
        <v>92</v>
      </c>
      <c r="C10382" s="3" t="s">
        <v>98</v>
      </c>
      <c r="D10382" s="3" t="s">
        <v>19</v>
      </c>
      <c r="E10382" s="3" t="s">
        <v>20</v>
      </c>
      <c r="F10382" s="3" t="s">
        <v>18803</v>
      </c>
      <c r="G10382" s="3" t="s">
        <v>18804</v>
      </c>
      <c r="H10382" s="3"/>
    </row>
    <row r="10383" ht="15.75" customHeight="1">
      <c r="A10383" s="2">
        <v>45806.0</v>
      </c>
      <c r="B10383" s="3" t="s">
        <v>92</v>
      </c>
      <c r="C10383" s="3" t="s">
        <v>98</v>
      </c>
      <c r="D10383" s="3" t="s">
        <v>63</v>
      </c>
      <c r="E10383" s="3" t="s">
        <v>59</v>
      </c>
      <c r="F10383" s="3" t="s">
        <v>18805</v>
      </c>
      <c r="G10383" s="3" t="s">
        <v>18806</v>
      </c>
      <c r="H10383" s="3"/>
    </row>
    <row r="10384" ht="15.75" customHeight="1">
      <c r="A10384" s="2">
        <v>45806.0</v>
      </c>
      <c r="B10384" s="3" t="s">
        <v>92</v>
      </c>
      <c r="C10384" s="3" t="s">
        <v>144</v>
      </c>
      <c r="D10384" s="3" t="s">
        <v>63</v>
      </c>
      <c r="E10384" s="3" t="s">
        <v>15</v>
      </c>
      <c r="F10384" s="3" t="s">
        <v>18807</v>
      </c>
      <c r="G10384" s="3" t="s">
        <v>5434</v>
      </c>
      <c r="H10384" s="3"/>
    </row>
    <row r="10385" ht="15.75" customHeight="1">
      <c r="A10385" s="2">
        <v>45806.0</v>
      </c>
      <c r="B10385" s="3" t="s">
        <v>92</v>
      </c>
      <c r="C10385" s="3" t="s">
        <v>144</v>
      </c>
      <c r="D10385" s="3" t="s">
        <v>34</v>
      </c>
      <c r="E10385" s="3" t="s">
        <v>15</v>
      </c>
      <c r="F10385" s="3" t="s">
        <v>18808</v>
      </c>
      <c r="G10385" s="3" t="s">
        <v>18809</v>
      </c>
      <c r="H10385" s="3"/>
    </row>
    <row r="10386" ht="15.75" customHeight="1">
      <c r="A10386" s="2">
        <v>45806.0</v>
      </c>
      <c r="B10386" s="3" t="s">
        <v>92</v>
      </c>
      <c r="C10386" s="4" t="s">
        <v>149</v>
      </c>
      <c r="D10386" s="3" t="s">
        <v>68</v>
      </c>
      <c r="E10386" s="3" t="s">
        <v>59</v>
      </c>
      <c r="F10386" s="3" t="s">
        <v>10778</v>
      </c>
      <c r="G10386" s="3" t="s">
        <v>18810</v>
      </c>
      <c r="H10386" s="3"/>
    </row>
    <row r="10387" ht="15.75" customHeight="1">
      <c r="A10387" s="2">
        <v>45806.0</v>
      </c>
      <c r="B10387" s="3" t="s">
        <v>92</v>
      </c>
      <c r="C10387" s="3" t="s">
        <v>158</v>
      </c>
      <c r="D10387" s="3" t="s">
        <v>26</v>
      </c>
      <c r="E10387" s="3" t="s">
        <v>20</v>
      </c>
      <c r="F10387" s="3" t="s">
        <v>18811</v>
      </c>
      <c r="G10387" s="3" t="s">
        <v>18812</v>
      </c>
      <c r="H10387" s="3"/>
    </row>
    <row r="10388" ht="15.75" customHeight="1">
      <c r="A10388" s="2">
        <v>45806.0</v>
      </c>
      <c r="B10388" s="3" t="s">
        <v>92</v>
      </c>
      <c r="C10388" s="3" t="s">
        <v>158</v>
      </c>
      <c r="D10388" s="3" t="s">
        <v>34</v>
      </c>
      <c r="E10388" s="3" t="s">
        <v>15</v>
      </c>
      <c r="F10388" s="3" t="s">
        <v>18813</v>
      </c>
      <c r="G10388" s="3" t="s">
        <v>18814</v>
      </c>
      <c r="H10388" s="3"/>
    </row>
    <row r="10389" ht="15.75" customHeight="1">
      <c r="A10389" s="2">
        <v>45806.0</v>
      </c>
      <c r="B10389" s="3" t="s">
        <v>92</v>
      </c>
      <c r="C10389" s="3" t="s">
        <v>158</v>
      </c>
      <c r="D10389" s="3" t="s">
        <v>38</v>
      </c>
      <c r="E10389" s="3" t="s">
        <v>20</v>
      </c>
      <c r="F10389" s="3" t="s">
        <v>18815</v>
      </c>
      <c r="G10389" s="3" t="s">
        <v>18816</v>
      </c>
      <c r="H10389" s="3"/>
    </row>
    <row r="10390" ht="15.75" customHeight="1">
      <c r="A10390" s="2">
        <v>45806.0</v>
      </c>
      <c r="B10390" s="3" t="s">
        <v>7</v>
      </c>
      <c r="C10390" s="3" t="s">
        <v>131</v>
      </c>
      <c r="D10390" s="3" t="s">
        <v>9</v>
      </c>
      <c r="E10390" s="3" t="s">
        <v>101</v>
      </c>
      <c r="F10390" s="3" t="s">
        <v>18817</v>
      </c>
      <c r="G10390" s="3" t="s">
        <v>18818</v>
      </c>
      <c r="H10390" s="3"/>
    </row>
    <row r="10391" ht="15.75" customHeight="1">
      <c r="A10391" s="2">
        <v>45806.0</v>
      </c>
      <c r="B10391" s="3" t="s">
        <v>92</v>
      </c>
      <c r="C10391" s="4" t="s">
        <v>149</v>
      </c>
      <c r="D10391" s="3" t="s">
        <v>26</v>
      </c>
      <c r="E10391" s="3" t="s">
        <v>20</v>
      </c>
      <c r="F10391" s="3" t="s">
        <v>18819</v>
      </c>
      <c r="G10391" s="3" t="s">
        <v>18336</v>
      </c>
      <c r="H10391" s="3"/>
    </row>
    <row r="10392" ht="15.75" customHeight="1">
      <c r="A10392" s="2">
        <v>45807.0</v>
      </c>
      <c r="B10392" s="3" t="s">
        <v>13</v>
      </c>
      <c r="C10392" s="3" t="s">
        <v>169</v>
      </c>
      <c r="D10392" s="3" t="s">
        <v>68</v>
      </c>
      <c r="E10392" s="3" t="s">
        <v>59</v>
      </c>
      <c r="F10392" s="3" t="s">
        <v>18820</v>
      </c>
      <c r="G10392" s="3" t="s">
        <v>18821</v>
      </c>
      <c r="H10392" s="3"/>
    </row>
    <row r="10393" ht="15.75" customHeight="1">
      <c r="A10393" s="2">
        <v>45807.0</v>
      </c>
      <c r="B10393" s="3" t="s">
        <v>13</v>
      </c>
      <c r="C10393" s="3" t="s">
        <v>37</v>
      </c>
      <c r="D10393" s="3" t="s">
        <v>68</v>
      </c>
      <c r="E10393" s="3" t="s">
        <v>59</v>
      </c>
      <c r="F10393" s="3" t="s">
        <v>18822</v>
      </c>
      <c r="G10393" s="3" t="s">
        <v>18823</v>
      </c>
      <c r="H10393" s="3"/>
    </row>
    <row r="10394" ht="15.75" customHeight="1">
      <c r="A10394" s="2">
        <v>45807.0</v>
      </c>
      <c r="B10394" s="3" t="s">
        <v>13</v>
      </c>
      <c r="C10394" s="3" t="s">
        <v>169</v>
      </c>
      <c r="D10394" s="3" t="s">
        <v>19</v>
      </c>
      <c r="E10394" s="3" t="s">
        <v>59</v>
      </c>
      <c r="F10394" s="3" t="s">
        <v>15152</v>
      </c>
      <c r="G10394" s="3" t="s">
        <v>18824</v>
      </c>
      <c r="H10394" s="3"/>
    </row>
    <row r="10395" ht="15.75" customHeight="1">
      <c r="A10395" s="2">
        <v>45807.0</v>
      </c>
      <c r="B10395" s="3" t="s">
        <v>13</v>
      </c>
      <c r="C10395" s="3" t="s">
        <v>169</v>
      </c>
      <c r="D10395" s="3" t="s">
        <v>38</v>
      </c>
      <c r="E10395" s="3" t="s">
        <v>59</v>
      </c>
      <c r="F10395" s="3" t="s">
        <v>12489</v>
      </c>
      <c r="G10395" s="3" t="s">
        <v>4912</v>
      </c>
      <c r="H10395" s="3"/>
    </row>
    <row r="10396" ht="15.75" customHeight="1">
      <c r="A10396" s="2">
        <v>45807.0</v>
      </c>
      <c r="B10396" s="3" t="s">
        <v>13</v>
      </c>
      <c r="C10396" s="3" t="s">
        <v>37</v>
      </c>
      <c r="D10396" s="3" t="s">
        <v>63</v>
      </c>
      <c r="E10396" s="3" t="s">
        <v>20</v>
      </c>
      <c r="F10396" s="3" t="s">
        <v>2002</v>
      </c>
      <c r="G10396" s="3" t="s">
        <v>18825</v>
      </c>
      <c r="H10396" s="3"/>
    </row>
    <row r="10397" ht="15.75" customHeight="1">
      <c r="A10397" s="2">
        <v>45807.0</v>
      </c>
      <c r="B10397" s="3" t="s">
        <v>13</v>
      </c>
      <c r="C10397" s="3" t="s">
        <v>37</v>
      </c>
      <c r="D10397" s="3" t="s">
        <v>26</v>
      </c>
      <c r="E10397" s="3" t="s">
        <v>20</v>
      </c>
      <c r="F10397" s="3" t="s">
        <v>18826</v>
      </c>
      <c r="G10397" s="3" t="s">
        <v>14020</v>
      </c>
      <c r="H10397" s="3"/>
    </row>
    <row r="10398" ht="15.75" customHeight="1">
      <c r="A10398" s="2">
        <v>45807.0</v>
      </c>
      <c r="B10398" s="3" t="s">
        <v>13</v>
      </c>
      <c r="C10398" s="3" t="s">
        <v>14</v>
      </c>
      <c r="D10398" s="3" t="s">
        <v>23</v>
      </c>
      <c r="E10398" s="3" t="s">
        <v>59</v>
      </c>
      <c r="F10398" s="3" t="s">
        <v>18827</v>
      </c>
      <c r="G10398" s="3" t="s">
        <v>18828</v>
      </c>
      <c r="H10398" s="3"/>
    </row>
    <row r="10399" ht="15.75" customHeight="1">
      <c r="A10399" s="2">
        <v>45807.0</v>
      </c>
      <c r="B10399" s="3" t="s">
        <v>13</v>
      </c>
      <c r="C10399" s="3" t="s">
        <v>29</v>
      </c>
      <c r="D10399" s="3" t="s">
        <v>68</v>
      </c>
      <c r="E10399" s="3" t="s">
        <v>59</v>
      </c>
      <c r="F10399" s="3" t="s">
        <v>18829</v>
      </c>
      <c r="G10399" s="3" t="s">
        <v>18830</v>
      </c>
      <c r="H10399" s="3"/>
    </row>
    <row r="10400" ht="15.75" customHeight="1">
      <c r="A10400" s="2">
        <v>45807.0</v>
      </c>
      <c r="B10400" s="3" t="s">
        <v>13</v>
      </c>
      <c r="C10400" s="3" t="s">
        <v>29</v>
      </c>
      <c r="D10400" s="3" t="s">
        <v>9</v>
      </c>
      <c r="E10400" s="3" t="s">
        <v>20</v>
      </c>
      <c r="F10400" s="3" t="s">
        <v>18831</v>
      </c>
      <c r="G10400" s="3" t="s">
        <v>18832</v>
      </c>
      <c r="H10400" s="3"/>
    </row>
    <row r="10401" ht="15.75" customHeight="1">
      <c r="A10401" s="2">
        <v>45807.0</v>
      </c>
      <c r="B10401" s="3" t="s">
        <v>13</v>
      </c>
      <c r="C10401" s="3" t="s">
        <v>18</v>
      </c>
      <c r="D10401" s="3" t="s">
        <v>38</v>
      </c>
      <c r="E10401" s="3" t="s">
        <v>59</v>
      </c>
      <c r="F10401" s="3" t="s">
        <v>18833</v>
      </c>
      <c r="G10401" s="3" t="s">
        <v>18834</v>
      </c>
      <c r="H10401" s="3"/>
    </row>
    <row r="10402" ht="15.75" customHeight="1">
      <c r="A10402" s="2">
        <v>45807.0</v>
      </c>
      <c r="B10402" s="3" t="s">
        <v>13</v>
      </c>
      <c r="C10402" s="3" t="s">
        <v>18</v>
      </c>
      <c r="D10402" s="3" t="s">
        <v>63</v>
      </c>
      <c r="E10402" s="3" t="s">
        <v>20</v>
      </c>
      <c r="F10402" s="3" t="s">
        <v>18835</v>
      </c>
      <c r="G10402" s="3" t="s">
        <v>18836</v>
      </c>
      <c r="H10402" s="3"/>
    </row>
    <row r="10403" ht="15.75" customHeight="1">
      <c r="A10403" s="2">
        <v>45807.0</v>
      </c>
      <c r="B10403" s="3" t="s">
        <v>13</v>
      </c>
      <c r="C10403" s="3" t="s">
        <v>18</v>
      </c>
      <c r="D10403" s="3" t="s">
        <v>63</v>
      </c>
      <c r="E10403" s="3" t="s">
        <v>20</v>
      </c>
      <c r="F10403" s="3" t="s">
        <v>18837</v>
      </c>
      <c r="G10403" s="3" t="s">
        <v>18838</v>
      </c>
      <c r="H10403" s="3"/>
    </row>
    <row r="10404" ht="15.75" customHeight="1">
      <c r="A10404" s="2">
        <v>45807.0</v>
      </c>
      <c r="B10404" s="3" t="s">
        <v>13</v>
      </c>
      <c r="C10404" s="3" t="s">
        <v>169</v>
      </c>
      <c r="D10404" s="3" t="s">
        <v>19</v>
      </c>
      <c r="E10404" s="3" t="s">
        <v>59</v>
      </c>
      <c r="F10404" s="3" t="s">
        <v>18839</v>
      </c>
      <c r="G10404" s="3" t="s">
        <v>16507</v>
      </c>
      <c r="H10404" s="3"/>
    </row>
    <row r="10405" ht="15.75" customHeight="1">
      <c r="A10405" s="2">
        <v>45807.0</v>
      </c>
      <c r="B10405" s="3" t="s">
        <v>13</v>
      </c>
      <c r="C10405" s="3" t="s">
        <v>37</v>
      </c>
      <c r="D10405" s="3" t="s">
        <v>9</v>
      </c>
      <c r="E10405" s="3" t="s">
        <v>20</v>
      </c>
      <c r="F10405" s="3" t="s">
        <v>18840</v>
      </c>
      <c r="G10405" s="3" t="s">
        <v>12545</v>
      </c>
      <c r="H10405" s="3"/>
    </row>
    <row r="10406" ht="15.75" customHeight="1">
      <c r="A10406" s="2">
        <v>45807.0</v>
      </c>
      <c r="B10406" s="3" t="s">
        <v>57</v>
      </c>
      <c r="C10406" s="3" t="s">
        <v>58</v>
      </c>
      <c r="D10406" s="3" t="s">
        <v>26</v>
      </c>
      <c r="E10406" s="3" t="s">
        <v>59</v>
      </c>
      <c r="F10406" s="3" t="s">
        <v>18841</v>
      </c>
      <c r="G10406" s="3" t="s">
        <v>18842</v>
      </c>
      <c r="H10406" s="3"/>
    </row>
    <row r="10407" ht="15.75" customHeight="1">
      <c r="A10407" s="2">
        <v>45807.0</v>
      </c>
      <c r="B10407" s="3" t="s">
        <v>57</v>
      </c>
      <c r="C10407" s="3" t="s">
        <v>85</v>
      </c>
      <c r="D10407" s="3" t="s">
        <v>63</v>
      </c>
      <c r="E10407" s="3" t="s">
        <v>59</v>
      </c>
      <c r="F10407" s="3" t="s">
        <v>18843</v>
      </c>
      <c r="G10407" s="3" t="s">
        <v>18844</v>
      </c>
      <c r="H10407" s="3"/>
    </row>
    <row r="10408" ht="15.75" customHeight="1">
      <c r="A10408" s="2">
        <v>45807.0</v>
      </c>
      <c r="B10408" s="3" t="s">
        <v>57</v>
      </c>
      <c r="C10408" s="3" t="s">
        <v>58</v>
      </c>
      <c r="D10408" s="3" t="s">
        <v>68</v>
      </c>
      <c r="E10408" s="3" t="s">
        <v>59</v>
      </c>
      <c r="F10408" s="3" t="s">
        <v>18845</v>
      </c>
      <c r="G10408" s="3" t="s">
        <v>18846</v>
      </c>
      <c r="H10408" s="3"/>
    </row>
    <row r="10409" ht="15.75" customHeight="1">
      <c r="A10409" s="2">
        <v>45807.0</v>
      </c>
      <c r="B10409" s="3" t="s">
        <v>57</v>
      </c>
      <c r="C10409" s="4" t="s">
        <v>62</v>
      </c>
      <c r="D10409" s="3" t="s">
        <v>23</v>
      </c>
      <c r="E10409" s="3" t="s">
        <v>59</v>
      </c>
      <c r="F10409" s="3" t="s">
        <v>18847</v>
      </c>
      <c r="G10409" s="3" t="s">
        <v>18848</v>
      </c>
      <c r="H10409" s="3"/>
    </row>
    <row r="10410" ht="15.75" customHeight="1">
      <c r="A10410" s="2">
        <v>45807.0</v>
      </c>
      <c r="B10410" s="3" t="s">
        <v>57</v>
      </c>
      <c r="C10410" s="4" t="s">
        <v>62</v>
      </c>
      <c r="D10410" s="3" t="s">
        <v>26</v>
      </c>
      <c r="E10410" s="3" t="s">
        <v>59</v>
      </c>
      <c r="F10410" s="3" t="s">
        <v>12534</v>
      </c>
      <c r="G10410" s="3" t="s">
        <v>18849</v>
      </c>
      <c r="H10410" s="3"/>
    </row>
    <row r="10411" ht="15.75" customHeight="1">
      <c r="A10411" s="2">
        <v>45807.0</v>
      </c>
      <c r="B10411" s="3" t="s">
        <v>57</v>
      </c>
      <c r="C10411" s="4" t="s">
        <v>62</v>
      </c>
      <c r="D10411" s="3" t="s">
        <v>23</v>
      </c>
      <c r="E10411" s="3" t="s">
        <v>59</v>
      </c>
      <c r="F10411" s="3" t="s">
        <v>18850</v>
      </c>
      <c r="G10411" s="3" t="s">
        <v>18851</v>
      </c>
      <c r="H10411" s="3"/>
    </row>
    <row r="10412" ht="15.75" customHeight="1">
      <c r="A10412" s="2">
        <v>45807.0</v>
      </c>
      <c r="B10412" s="3" t="s">
        <v>57</v>
      </c>
      <c r="C10412" s="4" t="s">
        <v>62</v>
      </c>
      <c r="D10412" s="3" t="s">
        <v>23</v>
      </c>
      <c r="E10412" s="3" t="s">
        <v>59</v>
      </c>
      <c r="F10412" s="3" t="s">
        <v>18852</v>
      </c>
      <c r="G10412" s="3" t="s">
        <v>18853</v>
      </c>
      <c r="H10412" s="3"/>
    </row>
    <row r="10413" ht="15.75" customHeight="1">
      <c r="A10413" s="2">
        <v>45807.0</v>
      </c>
      <c r="B10413" s="3" t="s">
        <v>57</v>
      </c>
      <c r="C10413" s="3" t="s">
        <v>71</v>
      </c>
      <c r="D10413" s="3" t="s">
        <v>68</v>
      </c>
      <c r="E10413" s="3" t="s">
        <v>59</v>
      </c>
      <c r="F10413" s="3" t="s">
        <v>18854</v>
      </c>
      <c r="G10413" s="3" t="s">
        <v>18855</v>
      </c>
      <c r="H10413" s="3"/>
    </row>
    <row r="10414" ht="15.75" customHeight="1">
      <c r="A10414" s="2">
        <v>45807.0</v>
      </c>
      <c r="B10414" s="3" t="s">
        <v>57</v>
      </c>
      <c r="C10414" s="3" t="s">
        <v>71</v>
      </c>
      <c r="D10414" s="3" t="s">
        <v>68</v>
      </c>
      <c r="E10414" s="3" t="s">
        <v>59</v>
      </c>
      <c r="F10414" s="3" t="s">
        <v>18856</v>
      </c>
      <c r="G10414" s="3" t="s">
        <v>18857</v>
      </c>
      <c r="H10414" s="3"/>
    </row>
    <row r="10415" ht="15.75" customHeight="1">
      <c r="A10415" s="2">
        <v>45807.0</v>
      </c>
      <c r="B10415" s="3" t="s">
        <v>57</v>
      </c>
      <c r="C10415" s="3" t="s">
        <v>71</v>
      </c>
      <c r="D10415" s="3" t="s">
        <v>63</v>
      </c>
      <c r="E10415" s="3" t="s">
        <v>59</v>
      </c>
      <c r="F10415" s="3" t="s">
        <v>18858</v>
      </c>
      <c r="G10415" s="3" t="s">
        <v>18859</v>
      </c>
      <c r="H10415" s="3"/>
    </row>
    <row r="10416" ht="15.75" customHeight="1">
      <c r="A10416" s="2">
        <v>45807.0</v>
      </c>
      <c r="B10416" s="3" t="s">
        <v>57</v>
      </c>
      <c r="C10416" s="3" t="s">
        <v>80</v>
      </c>
      <c r="D10416" s="3" t="s">
        <v>19</v>
      </c>
      <c r="E10416" s="3" t="s">
        <v>59</v>
      </c>
      <c r="F10416" s="3" t="s">
        <v>18860</v>
      </c>
      <c r="G10416" s="3" t="s">
        <v>18861</v>
      </c>
      <c r="H10416" s="3"/>
    </row>
    <row r="10417" ht="15.75" customHeight="1">
      <c r="A10417" s="2">
        <v>45807.0</v>
      </c>
      <c r="B10417" s="3" t="s">
        <v>57</v>
      </c>
      <c r="C10417" s="3" t="s">
        <v>80</v>
      </c>
      <c r="D10417" s="3" t="s">
        <v>68</v>
      </c>
      <c r="E10417" s="3" t="s">
        <v>59</v>
      </c>
      <c r="F10417" s="3" t="s">
        <v>10128</v>
      </c>
      <c r="G10417" s="3" t="s">
        <v>18862</v>
      </c>
      <c r="H10417" s="3"/>
    </row>
    <row r="10418" ht="15.75" customHeight="1">
      <c r="A10418" s="2">
        <v>45807.0</v>
      </c>
      <c r="B10418" s="3" t="s">
        <v>57</v>
      </c>
      <c r="C10418" s="3" t="s">
        <v>80</v>
      </c>
      <c r="D10418" s="3" t="s">
        <v>34</v>
      </c>
      <c r="E10418" s="3" t="s">
        <v>59</v>
      </c>
      <c r="F10418" s="3" t="s">
        <v>18863</v>
      </c>
      <c r="G10418" s="3" t="s">
        <v>14321</v>
      </c>
      <c r="H10418" s="3"/>
    </row>
    <row r="10419" ht="15.75" customHeight="1">
      <c r="A10419" s="2">
        <v>45807.0</v>
      </c>
      <c r="B10419" s="3" t="s">
        <v>57</v>
      </c>
      <c r="C10419" s="3" t="s">
        <v>80</v>
      </c>
      <c r="D10419" s="3" t="s">
        <v>38</v>
      </c>
      <c r="E10419" s="3" t="s">
        <v>59</v>
      </c>
      <c r="F10419" s="3" t="s">
        <v>15246</v>
      </c>
      <c r="G10419" s="3" t="s">
        <v>18864</v>
      </c>
      <c r="H10419" s="3"/>
    </row>
    <row r="10420" ht="15.75" customHeight="1">
      <c r="A10420" s="2">
        <v>45807.0</v>
      </c>
      <c r="B10420" s="3" t="s">
        <v>57</v>
      </c>
      <c r="C10420" s="3" t="s">
        <v>85</v>
      </c>
      <c r="D10420" s="3" t="s">
        <v>23</v>
      </c>
      <c r="E10420" s="3" t="s">
        <v>59</v>
      </c>
      <c r="F10420" s="3" t="s">
        <v>18865</v>
      </c>
      <c r="G10420" s="3" t="s">
        <v>18866</v>
      </c>
      <c r="H10420" s="3"/>
    </row>
    <row r="10421" ht="15.75" customHeight="1">
      <c r="A10421" s="2">
        <v>45807.0</v>
      </c>
      <c r="B10421" s="3" t="s">
        <v>13</v>
      </c>
      <c r="C10421" s="3" t="s">
        <v>14</v>
      </c>
      <c r="D10421" s="3" t="s">
        <v>9</v>
      </c>
      <c r="E10421" s="3" t="s">
        <v>20</v>
      </c>
      <c r="F10421" s="3" t="s">
        <v>18867</v>
      </c>
      <c r="G10421" s="3" t="s">
        <v>18868</v>
      </c>
      <c r="H10421" s="3"/>
    </row>
    <row r="10422" ht="15.75" customHeight="1">
      <c r="A10422" s="2">
        <v>45807.0</v>
      </c>
      <c r="B10422" s="3" t="s">
        <v>57</v>
      </c>
      <c r="C10422" s="3" t="s">
        <v>58</v>
      </c>
      <c r="D10422" s="3" t="s">
        <v>68</v>
      </c>
      <c r="E10422" s="3" t="s">
        <v>59</v>
      </c>
      <c r="F10422" s="3" t="s">
        <v>18869</v>
      </c>
      <c r="G10422" s="3" t="s">
        <v>18870</v>
      </c>
      <c r="H10422" s="3"/>
    </row>
    <row r="10423" ht="15.75" customHeight="1">
      <c r="A10423" s="2">
        <v>45807.0</v>
      </c>
      <c r="B10423" s="3" t="s">
        <v>13</v>
      </c>
      <c r="C10423" s="3" t="s">
        <v>14</v>
      </c>
      <c r="D10423" s="3" t="s">
        <v>19</v>
      </c>
      <c r="E10423" s="3" t="s">
        <v>59</v>
      </c>
      <c r="F10423" s="3" t="s">
        <v>18871</v>
      </c>
      <c r="G10423" s="3" t="s">
        <v>18872</v>
      </c>
      <c r="H10423" s="3"/>
    </row>
    <row r="10424" ht="15.75" customHeight="1">
      <c r="A10424" s="2">
        <v>45807.0</v>
      </c>
      <c r="B10424" s="3" t="s">
        <v>7</v>
      </c>
      <c r="C10424" s="3" t="s">
        <v>8</v>
      </c>
      <c r="D10424" s="3" t="s">
        <v>9</v>
      </c>
      <c r="E10424" s="3" t="s">
        <v>101</v>
      </c>
      <c r="F10424" s="3" t="s">
        <v>18873</v>
      </c>
      <c r="G10424" s="3" t="s">
        <v>18874</v>
      </c>
      <c r="H10424" s="3"/>
    </row>
    <row r="10425" ht="15.75" customHeight="1">
      <c r="A10425" s="2">
        <v>45807.0</v>
      </c>
      <c r="B10425" s="3" t="s">
        <v>92</v>
      </c>
      <c r="C10425" s="3" t="s">
        <v>93</v>
      </c>
      <c r="D10425" s="3" t="s">
        <v>38</v>
      </c>
      <c r="E10425" s="3" t="s">
        <v>20</v>
      </c>
      <c r="F10425" s="3" t="s">
        <v>18875</v>
      </c>
      <c r="G10425" s="3" t="s">
        <v>18876</v>
      </c>
      <c r="H10425" s="3"/>
    </row>
    <row r="10426" ht="15.75" customHeight="1">
      <c r="A10426" s="2">
        <v>45807.0</v>
      </c>
      <c r="B10426" s="3" t="s">
        <v>92</v>
      </c>
      <c r="C10426" s="3" t="s">
        <v>93</v>
      </c>
      <c r="D10426" s="3" t="s">
        <v>68</v>
      </c>
      <c r="E10426" s="3" t="s">
        <v>59</v>
      </c>
      <c r="F10426" s="3" t="s">
        <v>18877</v>
      </c>
      <c r="G10426" s="3" t="s">
        <v>18878</v>
      </c>
      <c r="H10426" s="3"/>
    </row>
    <row r="10427" ht="15.75" customHeight="1">
      <c r="A10427" s="2">
        <v>45807.0</v>
      </c>
      <c r="B10427" s="3" t="s">
        <v>7</v>
      </c>
      <c r="C10427" s="3" t="s">
        <v>8</v>
      </c>
      <c r="D10427" s="3" t="s">
        <v>38</v>
      </c>
      <c r="E10427" s="3" t="s">
        <v>20</v>
      </c>
      <c r="F10427" s="3" t="s">
        <v>18879</v>
      </c>
      <c r="G10427" s="3" t="s">
        <v>18880</v>
      </c>
      <c r="H10427" s="3"/>
    </row>
    <row r="10428" ht="15.75" customHeight="1">
      <c r="A10428" s="2">
        <v>45807.0</v>
      </c>
      <c r="B10428" s="3" t="s">
        <v>7</v>
      </c>
      <c r="C10428" s="3" t="s">
        <v>106</v>
      </c>
      <c r="D10428" s="3" t="s">
        <v>23</v>
      </c>
      <c r="E10428" s="3" t="s">
        <v>20</v>
      </c>
      <c r="F10428" s="3" t="s">
        <v>18881</v>
      </c>
      <c r="G10428" s="3" t="s">
        <v>18882</v>
      </c>
      <c r="H10428" s="3"/>
    </row>
    <row r="10429" ht="15.75" customHeight="1">
      <c r="A10429" s="2">
        <v>45807.0</v>
      </c>
      <c r="B10429" s="3" t="s">
        <v>7</v>
      </c>
      <c r="C10429" s="3" t="s">
        <v>106</v>
      </c>
      <c r="D10429" s="3" t="s">
        <v>19</v>
      </c>
      <c r="E10429" s="3" t="s">
        <v>20</v>
      </c>
      <c r="F10429" s="3" t="s">
        <v>18883</v>
      </c>
      <c r="G10429" s="3" t="s">
        <v>18884</v>
      </c>
      <c r="H10429" s="3"/>
    </row>
    <row r="10430" ht="15.75" customHeight="1">
      <c r="A10430" s="2">
        <v>45807.0</v>
      </c>
      <c r="B10430" s="3" t="s">
        <v>7</v>
      </c>
      <c r="C10430" s="3" t="s">
        <v>106</v>
      </c>
      <c r="D10430" s="3" t="s">
        <v>34</v>
      </c>
      <c r="E10430" s="3" t="s">
        <v>15</v>
      </c>
      <c r="F10430" s="3" t="s">
        <v>18885</v>
      </c>
      <c r="G10430" s="3" t="s">
        <v>18886</v>
      </c>
      <c r="H10430" s="3"/>
    </row>
    <row r="10431" ht="15.75" customHeight="1">
      <c r="A10431" s="2">
        <v>45807.0</v>
      </c>
      <c r="B10431" s="3" t="s">
        <v>7</v>
      </c>
      <c r="C10431" s="3" t="s">
        <v>106</v>
      </c>
      <c r="D10431" s="3" t="s">
        <v>38</v>
      </c>
      <c r="E10431" s="3" t="s">
        <v>20</v>
      </c>
      <c r="F10431" s="3" t="s">
        <v>14572</v>
      </c>
      <c r="G10431" s="3" t="s">
        <v>18887</v>
      </c>
      <c r="H10431" s="3"/>
    </row>
    <row r="10432" ht="15.75" customHeight="1">
      <c r="A10432" s="2">
        <v>45807.0</v>
      </c>
      <c r="B10432" s="3" t="s">
        <v>7</v>
      </c>
      <c r="C10432" s="3" t="s">
        <v>118</v>
      </c>
      <c r="D10432" s="3" t="s">
        <v>38</v>
      </c>
      <c r="E10432" s="3" t="s">
        <v>20</v>
      </c>
      <c r="F10432" s="3" t="s">
        <v>18888</v>
      </c>
      <c r="G10432" s="3" t="s">
        <v>18889</v>
      </c>
      <c r="H10432" s="3"/>
    </row>
    <row r="10433" ht="15.75" customHeight="1">
      <c r="A10433" s="2">
        <v>45807.0</v>
      </c>
      <c r="B10433" s="3" t="s">
        <v>7</v>
      </c>
      <c r="C10433" s="3" t="s">
        <v>118</v>
      </c>
      <c r="D10433" s="3" t="s">
        <v>23</v>
      </c>
      <c r="E10433" s="3" t="s">
        <v>20</v>
      </c>
      <c r="F10433" s="3" t="s">
        <v>18731</v>
      </c>
      <c r="G10433" s="3" t="s">
        <v>18890</v>
      </c>
      <c r="H10433" s="3"/>
    </row>
    <row r="10434" ht="15.75" customHeight="1">
      <c r="A10434" s="2">
        <v>45807.0</v>
      </c>
      <c r="B10434" s="3" t="s">
        <v>7</v>
      </c>
      <c r="C10434" s="3" t="s">
        <v>126</v>
      </c>
      <c r="D10434" s="3" t="s">
        <v>34</v>
      </c>
      <c r="E10434" s="3" t="s">
        <v>15</v>
      </c>
      <c r="F10434" s="3" t="s">
        <v>18891</v>
      </c>
      <c r="G10434" s="3" t="s">
        <v>18892</v>
      </c>
      <c r="H10434" s="3"/>
    </row>
    <row r="10435" ht="15.75" customHeight="1">
      <c r="A10435" s="2">
        <v>45807.0</v>
      </c>
      <c r="B10435" s="3" t="s">
        <v>7</v>
      </c>
      <c r="C10435" s="3" t="s">
        <v>126</v>
      </c>
      <c r="D10435" s="3" t="s">
        <v>68</v>
      </c>
      <c r="E10435" s="3" t="s">
        <v>59</v>
      </c>
      <c r="F10435" s="3" t="s">
        <v>14535</v>
      </c>
      <c r="G10435" s="3" t="s">
        <v>18893</v>
      </c>
      <c r="H10435" s="3"/>
    </row>
    <row r="10436" ht="15.75" customHeight="1">
      <c r="A10436" s="2">
        <v>45807.0</v>
      </c>
      <c r="B10436" s="3" t="s">
        <v>7</v>
      </c>
      <c r="C10436" s="3" t="s">
        <v>126</v>
      </c>
      <c r="D10436" s="3" t="s">
        <v>19</v>
      </c>
      <c r="E10436" s="3" t="s">
        <v>20</v>
      </c>
      <c r="F10436" s="3" t="s">
        <v>18894</v>
      </c>
      <c r="G10436" s="3" t="s">
        <v>12565</v>
      </c>
      <c r="H10436" s="3"/>
    </row>
    <row r="10437" ht="15.75" customHeight="1">
      <c r="A10437" s="2">
        <v>45807.0</v>
      </c>
      <c r="B10437" s="3" t="s">
        <v>7</v>
      </c>
      <c r="C10437" s="3" t="s">
        <v>126</v>
      </c>
      <c r="D10437" s="3" t="s">
        <v>23</v>
      </c>
      <c r="E10437" s="3" t="s">
        <v>20</v>
      </c>
      <c r="F10437" s="3" t="s">
        <v>18895</v>
      </c>
      <c r="G10437" s="3" t="s">
        <v>18896</v>
      </c>
      <c r="H10437" s="3"/>
    </row>
    <row r="10438" ht="15.75" customHeight="1">
      <c r="A10438" s="2">
        <v>45807.0</v>
      </c>
      <c r="B10438" s="3" t="s">
        <v>7</v>
      </c>
      <c r="C10438" s="3" t="s">
        <v>131</v>
      </c>
      <c r="D10438" s="3" t="s">
        <v>26</v>
      </c>
      <c r="E10438" s="3" t="s">
        <v>101</v>
      </c>
      <c r="F10438" s="3" t="s">
        <v>18897</v>
      </c>
      <c r="G10438" s="3" t="s">
        <v>18898</v>
      </c>
      <c r="H10438" s="3"/>
    </row>
    <row r="10439" ht="15.75" customHeight="1">
      <c r="A10439" s="2">
        <v>45807.0</v>
      </c>
      <c r="B10439" s="3" t="s">
        <v>7</v>
      </c>
      <c r="C10439" s="3" t="s">
        <v>131</v>
      </c>
      <c r="D10439" s="3" t="s">
        <v>38</v>
      </c>
      <c r="E10439" s="3" t="s">
        <v>20</v>
      </c>
      <c r="F10439" s="3" t="s">
        <v>18899</v>
      </c>
      <c r="G10439" s="3" t="s">
        <v>18900</v>
      </c>
      <c r="H10439" s="3"/>
    </row>
    <row r="10440" ht="15.75" customHeight="1">
      <c r="A10440" s="2">
        <v>45807.0</v>
      </c>
      <c r="B10440" s="3" t="s">
        <v>7</v>
      </c>
      <c r="C10440" s="3" t="s">
        <v>131</v>
      </c>
      <c r="D10440" s="3" t="s">
        <v>63</v>
      </c>
      <c r="E10440" s="3" t="s">
        <v>59</v>
      </c>
      <c r="F10440" s="3" t="s">
        <v>4912</v>
      </c>
      <c r="G10440" s="3" t="s">
        <v>13322</v>
      </c>
      <c r="H10440" s="3"/>
    </row>
    <row r="10441" ht="15.75" customHeight="1">
      <c r="A10441" s="2">
        <v>45807.0</v>
      </c>
      <c r="B10441" s="3" t="s">
        <v>7</v>
      </c>
      <c r="C10441" s="3" t="s">
        <v>118</v>
      </c>
      <c r="D10441" s="3" t="s">
        <v>68</v>
      </c>
      <c r="E10441" s="3" t="s">
        <v>59</v>
      </c>
      <c r="F10441" s="3" t="s">
        <v>18901</v>
      </c>
      <c r="G10441" s="3" t="s">
        <v>18902</v>
      </c>
      <c r="H10441" s="3"/>
    </row>
    <row r="10442" ht="15.75" customHeight="1">
      <c r="A10442" s="2">
        <v>45807.0</v>
      </c>
      <c r="B10442" s="3" t="s">
        <v>92</v>
      </c>
      <c r="C10442" s="3" t="s">
        <v>158</v>
      </c>
      <c r="D10442" s="3" t="s">
        <v>23</v>
      </c>
      <c r="E10442" s="3" t="s">
        <v>59</v>
      </c>
      <c r="F10442" s="3" t="s">
        <v>18903</v>
      </c>
      <c r="G10442" s="3" t="s">
        <v>18904</v>
      </c>
      <c r="H10442" s="3"/>
    </row>
    <row r="10443" ht="15.75" customHeight="1">
      <c r="A10443" s="2">
        <v>45807.0</v>
      </c>
      <c r="B10443" s="3" t="s">
        <v>92</v>
      </c>
      <c r="C10443" s="3" t="s">
        <v>93</v>
      </c>
      <c r="D10443" s="3" t="s">
        <v>38</v>
      </c>
      <c r="E10443" s="3" t="s">
        <v>20</v>
      </c>
      <c r="F10443" s="3" t="s">
        <v>13205</v>
      </c>
      <c r="G10443" s="3" t="s">
        <v>18905</v>
      </c>
      <c r="H10443" s="3"/>
    </row>
    <row r="10444" ht="15.75" customHeight="1">
      <c r="A10444" s="2">
        <v>45807.0</v>
      </c>
      <c r="B10444" s="3" t="s">
        <v>92</v>
      </c>
      <c r="C10444" s="3" t="s">
        <v>158</v>
      </c>
      <c r="D10444" s="3" t="s">
        <v>34</v>
      </c>
      <c r="E10444" s="3" t="s">
        <v>20</v>
      </c>
      <c r="F10444" s="3" t="s">
        <v>18906</v>
      </c>
      <c r="G10444" s="3" t="s">
        <v>18907</v>
      </c>
      <c r="H10444" s="3"/>
    </row>
    <row r="10445" ht="15.75" customHeight="1">
      <c r="A10445" s="2">
        <v>45807.0</v>
      </c>
      <c r="B10445" s="3" t="s">
        <v>92</v>
      </c>
      <c r="C10445" s="3" t="s">
        <v>98</v>
      </c>
      <c r="D10445" s="3" t="s">
        <v>38</v>
      </c>
      <c r="E10445" s="3" t="s">
        <v>20</v>
      </c>
      <c r="F10445" s="3" t="s">
        <v>18908</v>
      </c>
      <c r="G10445" s="3" t="s">
        <v>18909</v>
      </c>
      <c r="H10445" s="3"/>
    </row>
    <row r="10446" ht="15.75" customHeight="1">
      <c r="A10446" s="2">
        <v>45807.0</v>
      </c>
      <c r="B10446" s="3" t="s">
        <v>92</v>
      </c>
      <c r="C10446" s="3" t="s">
        <v>98</v>
      </c>
      <c r="D10446" s="3" t="s">
        <v>63</v>
      </c>
      <c r="E10446" s="3" t="s">
        <v>59</v>
      </c>
      <c r="F10446" s="3" t="s">
        <v>18910</v>
      </c>
      <c r="G10446" s="3" t="s">
        <v>17217</v>
      </c>
      <c r="H10446" s="3"/>
    </row>
    <row r="10447" ht="15.75" customHeight="1">
      <c r="A10447" s="2">
        <v>45807.0</v>
      </c>
      <c r="B10447" s="3" t="s">
        <v>92</v>
      </c>
      <c r="C10447" s="3" t="s">
        <v>98</v>
      </c>
      <c r="D10447" s="3" t="s">
        <v>23</v>
      </c>
      <c r="E10447" s="3" t="s">
        <v>59</v>
      </c>
      <c r="F10447" s="3" t="s">
        <v>11442</v>
      </c>
      <c r="G10447" s="3" t="s">
        <v>18911</v>
      </c>
      <c r="H10447" s="3"/>
    </row>
    <row r="10448" ht="15.75" customHeight="1">
      <c r="A10448" s="2">
        <v>45807.0</v>
      </c>
      <c r="B10448" s="3" t="s">
        <v>92</v>
      </c>
      <c r="C10448" s="3" t="s">
        <v>98</v>
      </c>
      <c r="D10448" s="3" t="s">
        <v>9</v>
      </c>
      <c r="E10448" s="3" t="s">
        <v>20</v>
      </c>
      <c r="F10448" s="3" t="s">
        <v>18912</v>
      </c>
      <c r="G10448" s="3" t="s">
        <v>18913</v>
      </c>
      <c r="H10448" s="3"/>
    </row>
    <row r="10449" ht="15.75" customHeight="1">
      <c r="A10449" s="2">
        <v>45807.0</v>
      </c>
      <c r="B10449" s="3" t="s">
        <v>92</v>
      </c>
      <c r="C10449" s="3" t="s">
        <v>144</v>
      </c>
      <c r="D10449" s="3" t="s">
        <v>34</v>
      </c>
      <c r="E10449" s="3" t="s">
        <v>20</v>
      </c>
      <c r="F10449" s="3" t="s">
        <v>18914</v>
      </c>
      <c r="G10449" s="3" t="s">
        <v>18915</v>
      </c>
      <c r="H10449" s="3"/>
    </row>
    <row r="10450" ht="15.75" customHeight="1">
      <c r="A10450" s="2">
        <v>45807.0</v>
      </c>
      <c r="B10450" s="3" t="s">
        <v>92</v>
      </c>
      <c r="C10450" s="3" t="s">
        <v>98</v>
      </c>
      <c r="D10450" s="3" t="s">
        <v>68</v>
      </c>
      <c r="E10450" s="3" t="s">
        <v>59</v>
      </c>
      <c r="F10450" s="3" t="s">
        <v>18916</v>
      </c>
      <c r="G10450" s="3" t="s">
        <v>10291</v>
      </c>
      <c r="H10450" s="3"/>
    </row>
    <row r="10451" ht="15.75" customHeight="1">
      <c r="A10451" s="2">
        <v>45807.0</v>
      </c>
      <c r="B10451" s="3" t="s">
        <v>92</v>
      </c>
      <c r="C10451" s="3" t="s">
        <v>144</v>
      </c>
      <c r="D10451" s="3" t="s">
        <v>26</v>
      </c>
      <c r="E10451" s="3" t="s">
        <v>20</v>
      </c>
      <c r="F10451" s="3" t="s">
        <v>13101</v>
      </c>
      <c r="G10451" s="3" t="s">
        <v>18917</v>
      </c>
      <c r="H10451" s="3"/>
    </row>
    <row r="10452" ht="15.75" customHeight="1">
      <c r="A10452" s="2">
        <v>45807.0</v>
      </c>
      <c r="B10452" s="3" t="s">
        <v>92</v>
      </c>
      <c r="C10452" s="3" t="s">
        <v>144</v>
      </c>
      <c r="D10452" s="3" t="s">
        <v>9</v>
      </c>
      <c r="E10452" s="3" t="s">
        <v>20</v>
      </c>
      <c r="F10452" s="3" t="s">
        <v>18918</v>
      </c>
      <c r="G10452" s="3" t="s">
        <v>18919</v>
      </c>
      <c r="H10452" s="3"/>
    </row>
    <row r="10453" ht="15.75" customHeight="1">
      <c r="A10453" s="2">
        <v>45807.0</v>
      </c>
      <c r="B10453" s="3" t="s">
        <v>92</v>
      </c>
      <c r="C10453" s="4" t="s">
        <v>149</v>
      </c>
      <c r="D10453" s="3" t="s">
        <v>34</v>
      </c>
      <c r="E10453" s="3" t="s">
        <v>20</v>
      </c>
      <c r="F10453" s="3" t="s">
        <v>18920</v>
      </c>
      <c r="G10453" s="3" t="s">
        <v>18921</v>
      </c>
      <c r="H10453" s="3"/>
    </row>
    <row r="10454" ht="15.75" customHeight="1">
      <c r="A10454" s="2">
        <v>45807.0</v>
      </c>
      <c r="B10454" s="3" t="s">
        <v>92</v>
      </c>
      <c r="C10454" s="4" t="s">
        <v>149</v>
      </c>
      <c r="D10454" s="3" t="s">
        <v>9</v>
      </c>
      <c r="E10454" s="3" t="s">
        <v>20</v>
      </c>
      <c r="F10454" s="3" t="s">
        <v>6595</v>
      </c>
      <c r="G10454" s="3" t="s">
        <v>7381</v>
      </c>
      <c r="H10454" s="3"/>
    </row>
    <row r="10455" ht="15.75" customHeight="1">
      <c r="A10455" s="2">
        <v>45807.0</v>
      </c>
      <c r="B10455" s="3" t="s">
        <v>92</v>
      </c>
      <c r="C10455" s="4" t="s">
        <v>149</v>
      </c>
      <c r="D10455" s="3" t="s">
        <v>38</v>
      </c>
      <c r="E10455" s="3" t="s">
        <v>20</v>
      </c>
      <c r="F10455" s="3" t="s">
        <v>18922</v>
      </c>
      <c r="G10455" s="3" t="s">
        <v>14146</v>
      </c>
      <c r="H10455" s="3"/>
    </row>
    <row r="10456" ht="15.75" customHeight="1">
      <c r="A10456" s="2">
        <v>45807.0</v>
      </c>
      <c r="B10456" s="3" t="s">
        <v>92</v>
      </c>
      <c r="C10456" s="4" t="s">
        <v>149</v>
      </c>
      <c r="D10456" s="3" t="s">
        <v>19</v>
      </c>
      <c r="E10456" s="3" t="s">
        <v>20</v>
      </c>
      <c r="F10456" s="3" t="s">
        <v>18923</v>
      </c>
      <c r="G10456" s="3" t="s">
        <v>12983</v>
      </c>
      <c r="H10456" s="3"/>
    </row>
    <row r="10457" ht="15.75" customHeight="1">
      <c r="A10457" s="2">
        <v>45808.0</v>
      </c>
      <c r="B10457" s="3" t="s">
        <v>13</v>
      </c>
      <c r="C10457" s="3" t="s">
        <v>29</v>
      </c>
      <c r="D10457" s="3" t="s">
        <v>68</v>
      </c>
      <c r="E10457" s="3" t="s">
        <v>59</v>
      </c>
      <c r="F10457" s="3" t="s">
        <v>18924</v>
      </c>
      <c r="G10457" s="3" t="s">
        <v>18925</v>
      </c>
      <c r="H10457" s="3"/>
    </row>
    <row r="10458" ht="15.75" customHeight="1">
      <c r="A10458" s="2">
        <v>45808.0</v>
      </c>
      <c r="B10458" s="3" t="s">
        <v>13</v>
      </c>
      <c r="C10458" s="3" t="s">
        <v>169</v>
      </c>
      <c r="D10458" s="3" t="s">
        <v>23</v>
      </c>
      <c r="E10458" s="3" t="s">
        <v>59</v>
      </c>
      <c r="F10458" s="3" t="s">
        <v>18926</v>
      </c>
      <c r="G10458" s="3" t="s">
        <v>18458</v>
      </c>
      <c r="H10458" s="3"/>
    </row>
    <row r="10459" ht="15.75" customHeight="1">
      <c r="A10459" s="2">
        <v>45808.0</v>
      </c>
      <c r="B10459" s="3" t="s">
        <v>13</v>
      </c>
      <c r="C10459" s="3" t="s">
        <v>37</v>
      </c>
      <c r="D10459" s="3" t="s">
        <v>38</v>
      </c>
      <c r="E10459" s="3" t="s">
        <v>59</v>
      </c>
      <c r="F10459" s="3" t="s">
        <v>18927</v>
      </c>
      <c r="G10459" s="3" t="s">
        <v>18928</v>
      </c>
      <c r="H10459" s="3"/>
    </row>
    <row r="10460" ht="15.75" customHeight="1">
      <c r="A10460" s="2">
        <v>45808.0</v>
      </c>
      <c r="B10460" s="3" t="s">
        <v>13</v>
      </c>
      <c r="C10460" s="3" t="s">
        <v>37</v>
      </c>
      <c r="D10460" s="3" t="s">
        <v>68</v>
      </c>
      <c r="E10460" s="3" t="s">
        <v>59</v>
      </c>
      <c r="F10460" s="3" t="s">
        <v>18929</v>
      </c>
      <c r="G10460" s="3" t="s">
        <v>18930</v>
      </c>
      <c r="H10460" s="3"/>
    </row>
    <row r="10461" ht="15.75" customHeight="1">
      <c r="A10461" s="2">
        <v>45808.0</v>
      </c>
      <c r="B10461" s="3" t="s">
        <v>13</v>
      </c>
      <c r="C10461" s="3" t="s">
        <v>37</v>
      </c>
      <c r="D10461" s="3" t="s">
        <v>23</v>
      </c>
      <c r="E10461" s="3" t="s">
        <v>59</v>
      </c>
      <c r="F10461" s="3" t="s">
        <v>18931</v>
      </c>
      <c r="G10461" s="3" t="s">
        <v>18932</v>
      </c>
      <c r="H10461" s="3"/>
    </row>
    <row r="10462" ht="15.75" customHeight="1">
      <c r="A10462" s="2">
        <v>45808.0</v>
      </c>
      <c r="B10462" s="3" t="s">
        <v>13</v>
      </c>
      <c r="C10462" s="3" t="s">
        <v>169</v>
      </c>
      <c r="D10462" s="3" t="s">
        <v>63</v>
      </c>
      <c r="E10462" s="3" t="s">
        <v>20</v>
      </c>
      <c r="F10462" s="3" t="s">
        <v>18933</v>
      </c>
      <c r="G10462" s="3" t="s">
        <v>18934</v>
      </c>
      <c r="H10462" s="3"/>
    </row>
    <row r="10463" ht="15.75" customHeight="1">
      <c r="A10463" s="2">
        <v>45808.0</v>
      </c>
      <c r="B10463" s="3" t="s">
        <v>13</v>
      </c>
      <c r="C10463" s="3" t="s">
        <v>29</v>
      </c>
      <c r="D10463" s="3" t="s">
        <v>9</v>
      </c>
      <c r="E10463" s="3" t="s">
        <v>20</v>
      </c>
      <c r="F10463" s="3" t="s">
        <v>18935</v>
      </c>
      <c r="G10463" s="3" t="s">
        <v>18936</v>
      </c>
      <c r="H10463" s="3"/>
    </row>
    <row r="10464" ht="15.75" customHeight="1">
      <c r="A10464" s="2">
        <v>45808.0</v>
      </c>
      <c r="B10464" s="3" t="s">
        <v>13</v>
      </c>
      <c r="C10464" s="3" t="s">
        <v>14</v>
      </c>
      <c r="D10464" s="3" t="s">
        <v>34</v>
      </c>
      <c r="E10464" s="3" t="s">
        <v>20</v>
      </c>
      <c r="F10464" s="3" t="s">
        <v>18937</v>
      </c>
      <c r="G10464" s="3" t="s">
        <v>18938</v>
      </c>
      <c r="H10464" s="3"/>
    </row>
    <row r="10465" ht="15.75" customHeight="1">
      <c r="A10465" s="2">
        <v>45808.0</v>
      </c>
      <c r="B10465" s="3" t="s">
        <v>13</v>
      </c>
      <c r="C10465" s="3" t="s">
        <v>29</v>
      </c>
      <c r="D10465" s="3" t="s">
        <v>9</v>
      </c>
      <c r="E10465" s="3" t="s">
        <v>20</v>
      </c>
      <c r="F10465" s="3" t="s">
        <v>18939</v>
      </c>
      <c r="G10465" s="3" t="s">
        <v>18940</v>
      </c>
      <c r="H10465" s="3"/>
    </row>
    <row r="10466" ht="15.75" customHeight="1">
      <c r="A10466" s="2">
        <v>45808.0</v>
      </c>
      <c r="B10466" s="3" t="s">
        <v>13</v>
      </c>
      <c r="C10466" s="3" t="s">
        <v>29</v>
      </c>
      <c r="D10466" s="3" t="s">
        <v>34</v>
      </c>
      <c r="E10466" s="3" t="s">
        <v>59</v>
      </c>
      <c r="F10466" s="3" t="s">
        <v>18941</v>
      </c>
      <c r="G10466" s="3" t="s">
        <v>18942</v>
      </c>
      <c r="H10466" s="3"/>
    </row>
    <row r="10467" ht="15.75" customHeight="1">
      <c r="A10467" s="2">
        <v>45808.0</v>
      </c>
      <c r="B10467" s="3" t="s">
        <v>13</v>
      </c>
      <c r="C10467" s="3" t="s">
        <v>18</v>
      </c>
      <c r="D10467" s="3" t="s">
        <v>26</v>
      </c>
      <c r="E10467" s="3" t="s">
        <v>59</v>
      </c>
      <c r="F10467" s="3" t="s">
        <v>14536</v>
      </c>
      <c r="G10467" s="3" t="s">
        <v>18943</v>
      </c>
      <c r="H10467" s="3"/>
    </row>
    <row r="10468" ht="15.75" customHeight="1">
      <c r="A10468" s="2">
        <v>45808.0</v>
      </c>
      <c r="B10468" s="3" t="s">
        <v>13</v>
      </c>
      <c r="C10468" s="3" t="s">
        <v>18</v>
      </c>
      <c r="D10468" s="3" t="s">
        <v>26</v>
      </c>
      <c r="E10468" s="3" t="s">
        <v>20</v>
      </c>
      <c r="F10468" s="3" t="s">
        <v>18944</v>
      </c>
      <c r="G10468" s="3" t="s">
        <v>18945</v>
      </c>
      <c r="H10468" s="3"/>
    </row>
    <row r="10469" ht="15.75" customHeight="1">
      <c r="A10469" s="2">
        <v>45808.0</v>
      </c>
      <c r="B10469" s="3" t="s">
        <v>13</v>
      </c>
      <c r="C10469" s="3" t="s">
        <v>14</v>
      </c>
      <c r="D10469" s="3" t="s">
        <v>34</v>
      </c>
      <c r="E10469" s="3" t="s">
        <v>20</v>
      </c>
      <c r="F10469" s="3" t="s">
        <v>18946</v>
      </c>
      <c r="G10469" s="3" t="s">
        <v>18947</v>
      </c>
      <c r="H10469" s="3"/>
    </row>
    <row r="10470" ht="15.75" customHeight="1">
      <c r="A10470" s="2">
        <v>45808.0</v>
      </c>
      <c r="B10470" s="3" t="s">
        <v>13</v>
      </c>
      <c r="C10470" s="3" t="s">
        <v>14</v>
      </c>
      <c r="D10470" s="3" t="s">
        <v>23</v>
      </c>
      <c r="E10470" s="3" t="s">
        <v>59</v>
      </c>
      <c r="F10470" s="3" t="s">
        <v>18948</v>
      </c>
      <c r="G10470" s="3" t="s">
        <v>18949</v>
      </c>
      <c r="H10470" s="3"/>
    </row>
    <row r="10471" ht="15.75" customHeight="1">
      <c r="A10471" s="2">
        <v>45808.0</v>
      </c>
      <c r="B10471" s="3" t="s">
        <v>57</v>
      </c>
      <c r="C10471" s="3" t="s">
        <v>58</v>
      </c>
      <c r="D10471" s="3" t="s">
        <v>9</v>
      </c>
      <c r="E10471" s="3" t="s">
        <v>59</v>
      </c>
      <c r="F10471" s="3" t="s">
        <v>5210</v>
      </c>
      <c r="G10471" s="3" t="s">
        <v>18950</v>
      </c>
      <c r="H10471" s="3"/>
    </row>
    <row r="10472" ht="15.75" customHeight="1">
      <c r="A10472" s="2">
        <v>45808.0</v>
      </c>
      <c r="B10472" s="3" t="s">
        <v>13</v>
      </c>
      <c r="C10472" s="3" t="s">
        <v>29</v>
      </c>
      <c r="D10472" s="3" t="s">
        <v>9</v>
      </c>
      <c r="E10472" s="3" t="s">
        <v>20</v>
      </c>
      <c r="F10472" s="3" t="s">
        <v>3187</v>
      </c>
      <c r="G10472" s="3" t="s">
        <v>18951</v>
      </c>
      <c r="H10472" s="3"/>
    </row>
    <row r="10473" ht="15.75" customHeight="1">
      <c r="A10473" s="2">
        <v>45808.0</v>
      </c>
      <c r="B10473" s="3" t="s">
        <v>57</v>
      </c>
      <c r="C10473" s="3" t="s">
        <v>58</v>
      </c>
      <c r="D10473" s="3" t="s">
        <v>23</v>
      </c>
      <c r="E10473" s="3" t="s">
        <v>59</v>
      </c>
      <c r="F10473" s="3" t="s">
        <v>18952</v>
      </c>
      <c r="G10473" s="3" t="s">
        <v>18953</v>
      </c>
      <c r="H10473" s="3"/>
    </row>
    <row r="10474" ht="15.75" customHeight="1">
      <c r="A10474" s="2">
        <v>45808.0</v>
      </c>
      <c r="B10474" s="3" t="s">
        <v>57</v>
      </c>
      <c r="C10474" s="3" t="s">
        <v>85</v>
      </c>
      <c r="D10474" s="3" t="s">
        <v>23</v>
      </c>
      <c r="E10474" s="3" t="s">
        <v>59</v>
      </c>
      <c r="F10474" s="3" t="s">
        <v>18954</v>
      </c>
      <c r="G10474" s="3" t="s">
        <v>18955</v>
      </c>
      <c r="H10474" s="3"/>
    </row>
    <row r="10475" ht="15.75" customHeight="1">
      <c r="A10475" s="2">
        <v>45808.0</v>
      </c>
      <c r="B10475" s="3" t="s">
        <v>57</v>
      </c>
      <c r="C10475" s="4" t="s">
        <v>62</v>
      </c>
      <c r="D10475" s="3" t="s">
        <v>23</v>
      </c>
      <c r="E10475" s="3" t="s">
        <v>59</v>
      </c>
      <c r="F10475" s="3" t="s">
        <v>18956</v>
      </c>
      <c r="G10475" s="3" t="s">
        <v>18957</v>
      </c>
      <c r="H10475" s="3"/>
    </row>
    <row r="10476" ht="15.75" customHeight="1">
      <c r="A10476" s="2">
        <v>45808.0</v>
      </c>
      <c r="B10476" s="3" t="s">
        <v>13</v>
      </c>
      <c r="C10476" s="3" t="s">
        <v>14</v>
      </c>
      <c r="D10476" s="3" t="s">
        <v>19</v>
      </c>
      <c r="E10476" s="3" t="s">
        <v>59</v>
      </c>
      <c r="F10476" s="3" t="s">
        <v>18958</v>
      </c>
      <c r="G10476" s="3" t="s">
        <v>18959</v>
      </c>
      <c r="H10476" s="3"/>
    </row>
    <row r="10477" ht="15.75" customHeight="1">
      <c r="A10477" s="2">
        <v>45808.0</v>
      </c>
      <c r="B10477" s="3" t="s">
        <v>57</v>
      </c>
      <c r="C10477" s="3" t="s">
        <v>85</v>
      </c>
      <c r="D10477" s="3" t="s">
        <v>34</v>
      </c>
      <c r="E10477" s="3" t="s">
        <v>59</v>
      </c>
      <c r="F10477" s="3" t="s">
        <v>18960</v>
      </c>
      <c r="G10477" s="3" t="s">
        <v>18961</v>
      </c>
      <c r="H10477" s="3"/>
    </row>
    <row r="10478" ht="15.75" customHeight="1">
      <c r="A10478" s="2">
        <v>45808.0</v>
      </c>
      <c r="B10478" s="3" t="s">
        <v>57</v>
      </c>
      <c r="C10478" s="3" t="s">
        <v>85</v>
      </c>
      <c r="D10478" s="3" t="s">
        <v>34</v>
      </c>
      <c r="E10478" s="3" t="s">
        <v>59</v>
      </c>
      <c r="F10478" s="3" t="s">
        <v>18962</v>
      </c>
      <c r="G10478" s="3" t="s">
        <v>18963</v>
      </c>
      <c r="H10478" s="3"/>
    </row>
    <row r="10479" ht="15.75" customHeight="1">
      <c r="A10479" s="2">
        <v>45808.0</v>
      </c>
      <c r="B10479" s="3" t="s">
        <v>57</v>
      </c>
      <c r="C10479" s="3" t="s">
        <v>85</v>
      </c>
      <c r="D10479" s="3" t="s">
        <v>23</v>
      </c>
      <c r="E10479" s="3" t="s">
        <v>59</v>
      </c>
      <c r="F10479" s="3" t="s">
        <v>2135</v>
      </c>
      <c r="G10479" s="3" t="s">
        <v>18964</v>
      </c>
      <c r="H10479" s="3"/>
    </row>
    <row r="10480" ht="15.75" customHeight="1">
      <c r="A10480" s="2">
        <v>45808.0</v>
      </c>
      <c r="B10480" s="3" t="s">
        <v>57</v>
      </c>
      <c r="C10480" s="3" t="s">
        <v>80</v>
      </c>
      <c r="D10480" s="3" t="s">
        <v>68</v>
      </c>
      <c r="E10480" s="3" t="s">
        <v>59</v>
      </c>
      <c r="F10480" s="3" t="s">
        <v>15365</v>
      </c>
      <c r="G10480" s="3" t="s">
        <v>18965</v>
      </c>
      <c r="H10480" s="3"/>
    </row>
    <row r="10481" ht="15.75" customHeight="1">
      <c r="A10481" s="2">
        <v>45808.0</v>
      </c>
      <c r="B10481" s="3" t="s">
        <v>57</v>
      </c>
      <c r="C10481" s="3" t="s">
        <v>80</v>
      </c>
      <c r="D10481" s="3" t="s">
        <v>23</v>
      </c>
      <c r="E10481" s="3" t="s">
        <v>59</v>
      </c>
      <c r="F10481" s="3" t="s">
        <v>18966</v>
      </c>
      <c r="G10481" s="3" t="s">
        <v>18967</v>
      </c>
      <c r="H10481" s="3"/>
    </row>
    <row r="10482" ht="15.75" customHeight="1">
      <c r="A10482" s="2">
        <v>45808.0</v>
      </c>
      <c r="B10482" s="3" t="s">
        <v>57</v>
      </c>
      <c r="C10482" s="3" t="s">
        <v>80</v>
      </c>
      <c r="D10482" s="3" t="s">
        <v>19</v>
      </c>
      <c r="E10482" s="3" t="s">
        <v>59</v>
      </c>
      <c r="F10482" s="3" t="s">
        <v>18968</v>
      </c>
      <c r="G10482" s="3" t="s">
        <v>18969</v>
      </c>
      <c r="H10482" s="3"/>
    </row>
    <row r="10483" ht="15.75" customHeight="1">
      <c r="A10483" s="2">
        <v>45808.0</v>
      </c>
      <c r="B10483" s="3" t="s">
        <v>57</v>
      </c>
      <c r="C10483" s="3" t="s">
        <v>58</v>
      </c>
      <c r="D10483" s="3" t="s">
        <v>26</v>
      </c>
      <c r="E10483" s="3" t="s">
        <v>59</v>
      </c>
      <c r="F10483" s="3" t="s">
        <v>18454</v>
      </c>
      <c r="G10483" s="3" t="s">
        <v>18970</v>
      </c>
      <c r="H10483" s="3"/>
    </row>
    <row r="10484" ht="15.75" customHeight="1">
      <c r="A10484" s="2">
        <v>45808.0</v>
      </c>
      <c r="B10484" s="3" t="s">
        <v>57</v>
      </c>
      <c r="C10484" s="3" t="s">
        <v>80</v>
      </c>
      <c r="D10484" s="3" t="s">
        <v>19</v>
      </c>
      <c r="E10484" s="3" t="s">
        <v>59</v>
      </c>
      <c r="F10484" s="3" t="s">
        <v>18971</v>
      </c>
      <c r="G10484" s="3" t="s">
        <v>18972</v>
      </c>
      <c r="H10484" s="3"/>
    </row>
    <row r="10485" ht="15.75" customHeight="1">
      <c r="A10485" s="2">
        <v>45808.0</v>
      </c>
      <c r="B10485" s="3" t="s">
        <v>57</v>
      </c>
      <c r="C10485" s="3" t="s">
        <v>71</v>
      </c>
      <c r="D10485" s="3" t="s">
        <v>63</v>
      </c>
      <c r="E10485" s="3" t="s">
        <v>59</v>
      </c>
      <c r="F10485" s="3" t="s">
        <v>17293</v>
      </c>
      <c r="G10485" s="3" t="s">
        <v>18973</v>
      </c>
      <c r="H10485" s="3"/>
    </row>
    <row r="10486" ht="15.75" customHeight="1">
      <c r="A10486" s="2">
        <v>45808.0</v>
      </c>
      <c r="B10486" s="3" t="s">
        <v>57</v>
      </c>
      <c r="C10486" s="3" t="s">
        <v>71</v>
      </c>
      <c r="D10486" s="3" t="s">
        <v>26</v>
      </c>
      <c r="E10486" s="3" t="s">
        <v>59</v>
      </c>
      <c r="F10486" s="3" t="s">
        <v>18974</v>
      </c>
      <c r="G10486" s="3" t="s">
        <v>18975</v>
      </c>
      <c r="H10486" s="3"/>
    </row>
    <row r="10487" ht="15.75" customHeight="1">
      <c r="A10487" s="2">
        <v>45808.0</v>
      </c>
      <c r="B10487" s="3" t="s">
        <v>57</v>
      </c>
      <c r="C10487" s="3" t="s">
        <v>71</v>
      </c>
      <c r="D10487" s="3" t="s">
        <v>26</v>
      </c>
      <c r="E10487" s="3" t="s">
        <v>59</v>
      </c>
      <c r="F10487" s="3" t="s">
        <v>18976</v>
      </c>
      <c r="G10487" s="3" t="s">
        <v>18977</v>
      </c>
      <c r="H10487" s="3"/>
    </row>
    <row r="10488" ht="15.75" customHeight="1">
      <c r="A10488" s="2">
        <v>45808.0</v>
      </c>
      <c r="B10488" s="3" t="s">
        <v>57</v>
      </c>
      <c r="C10488" s="3" t="s">
        <v>71</v>
      </c>
      <c r="D10488" s="3" t="s">
        <v>9</v>
      </c>
      <c r="E10488" s="3" t="s">
        <v>59</v>
      </c>
      <c r="F10488" s="3" t="s">
        <v>18978</v>
      </c>
      <c r="G10488" s="3" t="s">
        <v>18979</v>
      </c>
      <c r="H10488" s="3"/>
    </row>
    <row r="10489" ht="15.75" customHeight="1">
      <c r="A10489" s="2">
        <v>45808.0</v>
      </c>
      <c r="B10489" s="3" t="s">
        <v>57</v>
      </c>
      <c r="C10489" s="4" t="s">
        <v>62</v>
      </c>
      <c r="D10489" s="3" t="s">
        <v>68</v>
      </c>
      <c r="E10489" s="3" t="s">
        <v>59</v>
      </c>
      <c r="F10489" s="3" t="s">
        <v>18980</v>
      </c>
      <c r="G10489" s="3" t="s">
        <v>18981</v>
      </c>
      <c r="H10489" s="3"/>
    </row>
    <row r="10490" ht="15.75" customHeight="1">
      <c r="A10490" s="2">
        <v>45808.0</v>
      </c>
      <c r="B10490" s="3" t="s">
        <v>57</v>
      </c>
      <c r="C10490" s="4" t="s">
        <v>62</v>
      </c>
      <c r="D10490" s="3" t="s">
        <v>63</v>
      </c>
      <c r="E10490" s="3" t="s">
        <v>59</v>
      </c>
      <c r="F10490" s="3" t="s">
        <v>18982</v>
      </c>
      <c r="G10490" s="3" t="s">
        <v>18983</v>
      </c>
      <c r="H10490" s="3"/>
    </row>
    <row r="10491" ht="15.75" customHeight="1">
      <c r="A10491" s="2">
        <v>45808.0</v>
      </c>
      <c r="B10491" s="3" t="s">
        <v>57</v>
      </c>
      <c r="C10491" s="4" t="s">
        <v>62</v>
      </c>
      <c r="D10491" s="3" t="s">
        <v>19</v>
      </c>
      <c r="E10491" s="3" t="s">
        <v>59</v>
      </c>
      <c r="F10491" s="3" t="s">
        <v>18984</v>
      </c>
      <c r="G10491" s="3" t="s">
        <v>18985</v>
      </c>
      <c r="H10491" s="3"/>
    </row>
    <row r="10492" ht="15.75" customHeight="1">
      <c r="A10492" s="2">
        <v>45808.0</v>
      </c>
      <c r="B10492" s="3" t="s">
        <v>57</v>
      </c>
      <c r="C10492" s="3" t="s">
        <v>71</v>
      </c>
      <c r="D10492" s="3" t="s">
        <v>26</v>
      </c>
      <c r="E10492" s="3" t="s">
        <v>59</v>
      </c>
      <c r="F10492" s="3" t="s">
        <v>18986</v>
      </c>
      <c r="G10492" s="3" t="s">
        <v>18987</v>
      </c>
      <c r="H10492" s="3"/>
    </row>
    <row r="10493" ht="15.75" customHeight="1">
      <c r="A10493" s="2">
        <v>45808.0</v>
      </c>
      <c r="B10493" s="3" t="s">
        <v>13</v>
      </c>
      <c r="C10493" s="3" t="s">
        <v>14</v>
      </c>
      <c r="D10493" s="3" t="s">
        <v>9</v>
      </c>
      <c r="E10493" s="3" t="s">
        <v>20</v>
      </c>
      <c r="F10493" s="3" t="s">
        <v>18988</v>
      </c>
      <c r="G10493" s="3" t="s">
        <v>18989</v>
      </c>
      <c r="H10493" s="3"/>
    </row>
    <row r="10494" ht="15.75" customHeight="1">
      <c r="A10494" s="2">
        <v>45808.0</v>
      </c>
      <c r="B10494" s="3" t="s">
        <v>92</v>
      </c>
      <c r="C10494" s="3" t="s">
        <v>93</v>
      </c>
      <c r="D10494" s="3" t="s">
        <v>26</v>
      </c>
      <c r="E10494" s="3" t="s">
        <v>20</v>
      </c>
      <c r="F10494" s="3" t="s">
        <v>18990</v>
      </c>
      <c r="G10494" s="3" t="s">
        <v>18991</v>
      </c>
      <c r="H10494" s="3"/>
    </row>
    <row r="10495" ht="15.75" customHeight="1">
      <c r="A10495" s="2">
        <v>45808.0</v>
      </c>
      <c r="B10495" s="3" t="s">
        <v>7</v>
      </c>
      <c r="C10495" s="3" t="s">
        <v>8</v>
      </c>
      <c r="D10495" s="3" t="s">
        <v>68</v>
      </c>
      <c r="E10495" s="3" t="s">
        <v>59</v>
      </c>
      <c r="F10495" s="3" t="s">
        <v>18992</v>
      </c>
      <c r="G10495" s="3" t="s">
        <v>18993</v>
      </c>
      <c r="H10495" s="3"/>
    </row>
    <row r="10496" ht="15.75" customHeight="1">
      <c r="A10496" s="2">
        <v>45808.0</v>
      </c>
      <c r="B10496" s="3" t="s">
        <v>7</v>
      </c>
      <c r="C10496" s="3" t="s">
        <v>131</v>
      </c>
      <c r="D10496" s="3" t="s">
        <v>63</v>
      </c>
      <c r="E10496" s="3" t="s">
        <v>59</v>
      </c>
      <c r="F10496" s="3" t="s">
        <v>8606</v>
      </c>
      <c r="G10496" s="3" t="s">
        <v>10041</v>
      </c>
      <c r="H10496" s="3"/>
    </row>
    <row r="10497" ht="15.75" customHeight="1">
      <c r="A10497" s="2">
        <v>45808.0</v>
      </c>
      <c r="B10497" s="3" t="s">
        <v>7</v>
      </c>
      <c r="C10497" s="3" t="s">
        <v>126</v>
      </c>
      <c r="D10497" s="3" t="s">
        <v>19</v>
      </c>
      <c r="E10497" s="3" t="s">
        <v>20</v>
      </c>
      <c r="F10497" s="3" t="s">
        <v>18994</v>
      </c>
      <c r="G10497" s="3" t="s">
        <v>18995</v>
      </c>
      <c r="H10497" s="3"/>
    </row>
    <row r="10498" ht="15.75" customHeight="1">
      <c r="A10498" s="2">
        <v>45808.0</v>
      </c>
      <c r="B10498" s="3" t="s">
        <v>7</v>
      </c>
      <c r="C10498" s="3" t="s">
        <v>126</v>
      </c>
      <c r="D10498" s="3" t="s">
        <v>23</v>
      </c>
      <c r="E10498" s="3" t="s">
        <v>20</v>
      </c>
      <c r="F10498" s="3" t="s">
        <v>18996</v>
      </c>
      <c r="G10498" s="3" t="s">
        <v>2958</v>
      </c>
      <c r="H10498" s="3"/>
    </row>
    <row r="10499" ht="15.75" customHeight="1">
      <c r="A10499" s="2">
        <v>45808.0</v>
      </c>
      <c r="B10499" s="3" t="s">
        <v>7</v>
      </c>
      <c r="C10499" s="3" t="s">
        <v>126</v>
      </c>
      <c r="D10499" s="3" t="s">
        <v>68</v>
      </c>
      <c r="E10499" s="3" t="s">
        <v>20</v>
      </c>
      <c r="F10499" s="3" t="s">
        <v>18997</v>
      </c>
      <c r="G10499" s="3" t="s">
        <v>18998</v>
      </c>
      <c r="H10499" s="3"/>
    </row>
    <row r="10500" ht="15.75" customHeight="1">
      <c r="A10500" s="2">
        <v>45808.0</v>
      </c>
      <c r="B10500" s="3" t="s">
        <v>7</v>
      </c>
      <c r="C10500" s="3" t="s">
        <v>118</v>
      </c>
      <c r="D10500" s="3" t="s">
        <v>23</v>
      </c>
      <c r="E10500" s="3" t="s">
        <v>20</v>
      </c>
      <c r="F10500" s="3" t="s">
        <v>6539</v>
      </c>
      <c r="G10500" s="3" t="s">
        <v>18999</v>
      </c>
      <c r="H10500" s="3"/>
    </row>
    <row r="10501" ht="15.75" customHeight="1">
      <c r="A10501" s="2">
        <v>45808.0</v>
      </c>
      <c r="B10501" s="3" t="s">
        <v>7</v>
      </c>
      <c r="C10501" s="3" t="s">
        <v>118</v>
      </c>
      <c r="D10501" s="3" t="s">
        <v>63</v>
      </c>
      <c r="E10501" s="3" t="s">
        <v>59</v>
      </c>
      <c r="F10501" s="3" t="s">
        <v>19000</v>
      </c>
      <c r="G10501" s="3" t="s">
        <v>19001</v>
      </c>
      <c r="H10501" s="3"/>
    </row>
    <row r="10502" ht="15.75" customHeight="1">
      <c r="A10502" s="2">
        <v>45808.0</v>
      </c>
      <c r="B10502" s="3" t="s">
        <v>7</v>
      </c>
      <c r="C10502" s="3" t="s">
        <v>106</v>
      </c>
      <c r="D10502" s="3" t="s">
        <v>9</v>
      </c>
      <c r="E10502" s="3" t="s">
        <v>101</v>
      </c>
      <c r="F10502" s="3" t="s">
        <v>19002</v>
      </c>
      <c r="G10502" s="3" t="s">
        <v>19003</v>
      </c>
      <c r="H10502" s="3"/>
    </row>
    <row r="10503" ht="15.75" customHeight="1">
      <c r="A10503" s="2">
        <v>45808.0</v>
      </c>
      <c r="B10503" s="3" t="s">
        <v>7</v>
      </c>
      <c r="C10503" s="3" t="s">
        <v>106</v>
      </c>
      <c r="D10503" s="3" t="s">
        <v>9</v>
      </c>
      <c r="E10503" s="3" t="s">
        <v>15</v>
      </c>
      <c r="F10503" s="3" t="s">
        <v>19004</v>
      </c>
      <c r="G10503" s="3" t="s">
        <v>18714</v>
      </c>
      <c r="H10503" s="3"/>
    </row>
    <row r="10504" ht="15.75" customHeight="1">
      <c r="A10504" s="2">
        <v>45808.0</v>
      </c>
      <c r="B10504" s="3" t="s">
        <v>7</v>
      </c>
      <c r="C10504" s="3" t="s">
        <v>106</v>
      </c>
      <c r="D10504" s="3" t="s">
        <v>9</v>
      </c>
      <c r="E10504" s="3" t="s">
        <v>15</v>
      </c>
      <c r="F10504" s="3" t="s">
        <v>19005</v>
      </c>
      <c r="G10504" s="3" t="s">
        <v>1429</v>
      </c>
      <c r="H10504" s="3"/>
    </row>
    <row r="10505" ht="15.75" customHeight="1">
      <c r="A10505" s="2">
        <v>45808.0</v>
      </c>
      <c r="B10505" s="3" t="s">
        <v>7</v>
      </c>
      <c r="C10505" s="3" t="s">
        <v>106</v>
      </c>
      <c r="D10505" s="3" t="s">
        <v>63</v>
      </c>
      <c r="E10505" s="3" t="s">
        <v>59</v>
      </c>
      <c r="F10505" s="3" t="s">
        <v>12998</v>
      </c>
      <c r="G10505" s="3" t="s">
        <v>19006</v>
      </c>
      <c r="H10505" s="3"/>
    </row>
    <row r="10506" ht="15.75" customHeight="1">
      <c r="A10506" s="2">
        <v>45808.0</v>
      </c>
      <c r="B10506" s="3" t="s">
        <v>7</v>
      </c>
      <c r="C10506" s="3" t="s">
        <v>106</v>
      </c>
      <c r="D10506" s="3" t="s">
        <v>9</v>
      </c>
      <c r="E10506" s="3" t="s">
        <v>15</v>
      </c>
      <c r="F10506" s="3" t="s">
        <v>19007</v>
      </c>
      <c r="G10506" s="3" t="s">
        <v>19008</v>
      </c>
      <c r="H10506" s="3"/>
    </row>
    <row r="10507" ht="15.75" customHeight="1">
      <c r="A10507" s="2">
        <v>45808.0</v>
      </c>
      <c r="B10507" s="3" t="s">
        <v>7</v>
      </c>
      <c r="C10507" s="3" t="s">
        <v>8</v>
      </c>
      <c r="D10507" s="3" t="s">
        <v>26</v>
      </c>
      <c r="E10507" s="3" t="s">
        <v>101</v>
      </c>
      <c r="F10507" s="3" t="s">
        <v>19009</v>
      </c>
      <c r="G10507" s="3" t="s">
        <v>19010</v>
      </c>
      <c r="H10507" s="3"/>
    </row>
    <row r="10508" ht="15.75" customHeight="1">
      <c r="A10508" s="2">
        <v>45808.0</v>
      </c>
      <c r="B10508" s="3" t="s">
        <v>7</v>
      </c>
      <c r="C10508" s="3" t="s">
        <v>8</v>
      </c>
      <c r="D10508" s="3" t="s">
        <v>68</v>
      </c>
      <c r="E10508" s="3" t="s">
        <v>20</v>
      </c>
      <c r="F10508" s="3" t="s">
        <v>14475</v>
      </c>
      <c r="G10508" s="3" t="s">
        <v>11914</v>
      </c>
      <c r="H10508" s="3"/>
    </row>
    <row r="10509" ht="15.75" customHeight="1">
      <c r="A10509" s="2">
        <v>45808.0</v>
      </c>
      <c r="B10509" s="3" t="s">
        <v>7</v>
      </c>
      <c r="C10509" s="3" t="s">
        <v>8</v>
      </c>
      <c r="D10509" s="3" t="s">
        <v>9</v>
      </c>
      <c r="E10509" s="3" t="s">
        <v>101</v>
      </c>
      <c r="F10509" s="3" t="s">
        <v>19011</v>
      </c>
      <c r="G10509" s="3" t="s">
        <v>19012</v>
      </c>
      <c r="H10509" s="3"/>
    </row>
    <row r="10510" ht="15.75" customHeight="1">
      <c r="A10510" s="2">
        <v>45808.0</v>
      </c>
      <c r="B10510" s="3" t="s">
        <v>92</v>
      </c>
      <c r="C10510" s="3" t="s">
        <v>93</v>
      </c>
      <c r="D10510" s="3" t="s">
        <v>38</v>
      </c>
      <c r="E10510" s="3" t="s">
        <v>20</v>
      </c>
      <c r="F10510" s="3" t="s">
        <v>13761</v>
      </c>
      <c r="G10510" s="3" t="s">
        <v>9523</v>
      </c>
      <c r="H10510" s="3"/>
    </row>
    <row r="10511" ht="15.75" customHeight="1">
      <c r="A10511" s="2">
        <v>45808.0</v>
      </c>
      <c r="B10511" s="3" t="s">
        <v>7</v>
      </c>
      <c r="C10511" s="3" t="s">
        <v>131</v>
      </c>
      <c r="D10511" s="3" t="s">
        <v>63</v>
      </c>
      <c r="E10511" s="3" t="s">
        <v>59</v>
      </c>
      <c r="F10511" s="3" t="s">
        <v>19013</v>
      </c>
      <c r="G10511" s="3" t="s">
        <v>2994</v>
      </c>
      <c r="H10511" s="3"/>
    </row>
    <row r="10512" ht="15.75" customHeight="1">
      <c r="A10512" s="2">
        <v>45808.0</v>
      </c>
      <c r="B10512" s="3" t="s">
        <v>7</v>
      </c>
      <c r="C10512" s="3" t="s">
        <v>131</v>
      </c>
      <c r="D10512" s="3" t="s">
        <v>19</v>
      </c>
      <c r="E10512" s="3" t="s">
        <v>20</v>
      </c>
      <c r="F10512" s="3" t="s">
        <v>19014</v>
      </c>
      <c r="G10512" s="3" t="s">
        <v>13643</v>
      </c>
      <c r="H10512" s="3"/>
    </row>
    <row r="10513" ht="15.75" customHeight="1">
      <c r="A10513" s="2">
        <v>45808.0</v>
      </c>
      <c r="B10513" s="3" t="s">
        <v>7</v>
      </c>
      <c r="C10513" s="3" t="s">
        <v>126</v>
      </c>
      <c r="D10513" s="3" t="s">
        <v>23</v>
      </c>
      <c r="E10513" s="3" t="s">
        <v>20</v>
      </c>
      <c r="F10513" s="3" t="s">
        <v>19015</v>
      </c>
      <c r="G10513" s="3" t="s">
        <v>18122</v>
      </c>
      <c r="H10513" s="3"/>
    </row>
    <row r="10514" ht="15.75" customHeight="1">
      <c r="A10514" s="2">
        <v>45808.0</v>
      </c>
      <c r="B10514" s="3" t="s">
        <v>92</v>
      </c>
      <c r="C10514" s="3" t="s">
        <v>158</v>
      </c>
      <c r="D10514" s="3" t="s">
        <v>26</v>
      </c>
      <c r="E10514" s="3" t="s">
        <v>20</v>
      </c>
      <c r="F10514" s="3" t="s">
        <v>12964</v>
      </c>
      <c r="G10514" s="3" t="s">
        <v>19016</v>
      </c>
      <c r="H10514" s="3"/>
    </row>
    <row r="10515" ht="15.75" customHeight="1">
      <c r="A10515" s="2">
        <v>45808.0</v>
      </c>
      <c r="B10515" s="3" t="s">
        <v>92</v>
      </c>
      <c r="C10515" s="3" t="s">
        <v>93</v>
      </c>
      <c r="D10515" s="3" t="s">
        <v>68</v>
      </c>
      <c r="E10515" s="3" t="s">
        <v>59</v>
      </c>
      <c r="F10515" s="3" t="s">
        <v>19017</v>
      </c>
      <c r="G10515" s="3" t="s">
        <v>19018</v>
      </c>
      <c r="H10515" s="3"/>
    </row>
    <row r="10516" ht="15.75" customHeight="1">
      <c r="A10516" s="2">
        <v>45808.0</v>
      </c>
      <c r="B10516" s="3" t="s">
        <v>92</v>
      </c>
      <c r="C10516" s="3" t="s">
        <v>98</v>
      </c>
      <c r="D10516" s="3" t="s">
        <v>38</v>
      </c>
      <c r="E10516" s="3" t="s">
        <v>20</v>
      </c>
      <c r="F10516" s="3" t="s">
        <v>19019</v>
      </c>
      <c r="G10516" s="3" t="s">
        <v>19020</v>
      </c>
      <c r="H10516" s="3"/>
    </row>
    <row r="10517" ht="15.75" customHeight="1">
      <c r="A10517" s="2">
        <v>45808.0</v>
      </c>
      <c r="B10517" s="3" t="s">
        <v>7</v>
      </c>
      <c r="C10517" s="3" t="s">
        <v>131</v>
      </c>
      <c r="D10517" s="3" t="s">
        <v>68</v>
      </c>
      <c r="E10517" s="3" t="s">
        <v>20</v>
      </c>
      <c r="F10517" s="3" t="s">
        <v>19021</v>
      </c>
      <c r="G10517" s="3" t="s">
        <v>19022</v>
      </c>
      <c r="H10517" s="3"/>
    </row>
    <row r="10518" ht="15.75" customHeight="1">
      <c r="A10518" s="2">
        <v>45808.0</v>
      </c>
      <c r="B10518" s="3" t="s">
        <v>92</v>
      </c>
      <c r="C10518" s="3" t="s">
        <v>98</v>
      </c>
      <c r="D10518" s="3" t="s">
        <v>34</v>
      </c>
      <c r="E10518" s="3" t="s">
        <v>20</v>
      </c>
      <c r="F10518" s="3" t="s">
        <v>1220</v>
      </c>
      <c r="G10518" s="3" t="s">
        <v>19023</v>
      </c>
      <c r="H10518" s="3"/>
    </row>
    <row r="10519" ht="15.75" customHeight="1">
      <c r="A10519" s="2">
        <v>45808.0</v>
      </c>
      <c r="B10519" s="3" t="s">
        <v>92</v>
      </c>
      <c r="C10519" s="3" t="s">
        <v>98</v>
      </c>
      <c r="D10519" s="3" t="s">
        <v>9</v>
      </c>
      <c r="E10519" s="3" t="s">
        <v>20</v>
      </c>
      <c r="F10519" s="3" t="s">
        <v>8156</v>
      </c>
      <c r="G10519" s="3" t="s">
        <v>19024</v>
      </c>
      <c r="H10519" s="3"/>
    </row>
    <row r="10520" ht="15.75" customHeight="1">
      <c r="A10520" s="2">
        <v>45808.0</v>
      </c>
      <c r="B10520" s="3" t="s">
        <v>92</v>
      </c>
      <c r="C10520" s="3" t="s">
        <v>98</v>
      </c>
      <c r="D10520" s="3" t="s">
        <v>63</v>
      </c>
      <c r="E10520" s="3" t="s">
        <v>15</v>
      </c>
      <c r="F10520" s="3" t="s">
        <v>19025</v>
      </c>
      <c r="G10520" s="3" t="s">
        <v>17768</v>
      </c>
      <c r="H10520" s="3"/>
    </row>
    <row r="10521" ht="15.75" customHeight="1">
      <c r="A10521" s="2">
        <v>45808.0</v>
      </c>
      <c r="B10521" s="3" t="s">
        <v>92</v>
      </c>
      <c r="C10521" s="3" t="s">
        <v>144</v>
      </c>
      <c r="D10521" s="3" t="s">
        <v>34</v>
      </c>
      <c r="E10521" s="3" t="s">
        <v>15</v>
      </c>
      <c r="F10521" s="3" t="s">
        <v>19026</v>
      </c>
      <c r="G10521" s="3" t="s">
        <v>19027</v>
      </c>
      <c r="H10521" s="3"/>
    </row>
    <row r="10522" ht="15.75" customHeight="1">
      <c r="A10522" s="2">
        <v>45808.0</v>
      </c>
      <c r="B10522" s="3" t="s">
        <v>92</v>
      </c>
      <c r="C10522" s="3" t="s">
        <v>144</v>
      </c>
      <c r="D10522" s="3" t="s">
        <v>26</v>
      </c>
      <c r="E10522" s="3" t="s">
        <v>20</v>
      </c>
      <c r="F10522" s="3" t="s">
        <v>19028</v>
      </c>
      <c r="G10522" s="3" t="s">
        <v>19029</v>
      </c>
      <c r="H10522" s="3"/>
    </row>
    <row r="10523" ht="15.75" customHeight="1">
      <c r="A10523" s="2">
        <v>45808.0</v>
      </c>
      <c r="B10523" s="3" t="s">
        <v>92</v>
      </c>
      <c r="C10523" s="3" t="s">
        <v>98</v>
      </c>
      <c r="D10523" s="3" t="s">
        <v>63</v>
      </c>
      <c r="E10523" s="3" t="s">
        <v>59</v>
      </c>
      <c r="F10523" s="3" t="s">
        <v>19030</v>
      </c>
      <c r="G10523" s="3" t="s">
        <v>19031</v>
      </c>
      <c r="H10523" s="3"/>
    </row>
    <row r="10524" ht="15.75" customHeight="1">
      <c r="A10524" s="2">
        <v>45808.0</v>
      </c>
      <c r="B10524" s="3" t="s">
        <v>92</v>
      </c>
      <c r="C10524" s="4" t="s">
        <v>149</v>
      </c>
      <c r="D10524" s="3" t="s">
        <v>23</v>
      </c>
      <c r="E10524" s="3" t="s">
        <v>59</v>
      </c>
      <c r="F10524" s="3" t="s">
        <v>16994</v>
      </c>
      <c r="G10524" s="3" t="s">
        <v>19032</v>
      </c>
      <c r="H10524" s="3"/>
    </row>
    <row r="10525" ht="15.75" customHeight="1">
      <c r="A10525" s="2">
        <v>45808.0</v>
      </c>
      <c r="B10525" s="3" t="s">
        <v>92</v>
      </c>
      <c r="C10525" s="3" t="s">
        <v>144</v>
      </c>
      <c r="D10525" s="3" t="s">
        <v>34</v>
      </c>
      <c r="E10525" s="3" t="s">
        <v>20</v>
      </c>
      <c r="F10525" s="3" t="s">
        <v>19033</v>
      </c>
      <c r="G10525" s="3" t="s">
        <v>19034</v>
      </c>
      <c r="H10525" s="3"/>
    </row>
    <row r="10526" ht="15.75" customHeight="1">
      <c r="A10526" s="2">
        <v>45808.0</v>
      </c>
      <c r="B10526" s="3" t="s">
        <v>92</v>
      </c>
      <c r="C10526" s="3" t="s">
        <v>158</v>
      </c>
      <c r="D10526" s="3" t="s">
        <v>63</v>
      </c>
      <c r="E10526" s="3" t="s">
        <v>15</v>
      </c>
      <c r="F10526" s="3" t="s">
        <v>8413</v>
      </c>
      <c r="G10526" s="3" t="s">
        <v>19035</v>
      </c>
      <c r="H10526" s="3"/>
    </row>
    <row r="10527" ht="15.75" customHeight="1">
      <c r="A10527" s="2">
        <v>45808.0</v>
      </c>
      <c r="B10527" s="3" t="s">
        <v>92</v>
      </c>
      <c r="C10527" s="3" t="s">
        <v>158</v>
      </c>
      <c r="D10527" s="3" t="s">
        <v>26</v>
      </c>
      <c r="E10527" s="3" t="s">
        <v>20</v>
      </c>
      <c r="F10527" s="3" t="s">
        <v>9303</v>
      </c>
      <c r="G10527" s="3" t="s">
        <v>19036</v>
      </c>
      <c r="H10527" s="3"/>
    </row>
    <row r="10528" ht="15.75" customHeight="1">
      <c r="A10528" s="2">
        <v>45808.0</v>
      </c>
      <c r="B10528" s="3" t="s">
        <v>92</v>
      </c>
      <c r="C10528" s="3" t="s">
        <v>158</v>
      </c>
      <c r="D10528" s="3" t="s">
        <v>9</v>
      </c>
      <c r="E10528" s="3" t="s">
        <v>20</v>
      </c>
      <c r="F10528" s="3" t="s">
        <v>19037</v>
      </c>
      <c r="G10528" s="3" t="s">
        <v>19038</v>
      </c>
      <c r="H10528" s="3"/>
    </row>
    <row r="10529" ht="15.75" customHeight="1">
      <c r="A10529" s="2">
        <v>45808.0</v>
      </c>
      <c r="B10529" s="3" t="s">
        <v>92</v>
      </c>
      <c r="C10529" s="4" t="s">
        <v>149</v>
      </c>
      <c r="D10529" s="3" t="s">
        <v>19</v>
      </c>
      <c r="E10529" s="3" t="s">
        <v>20</v>
      </c>
      <c r="F10529" s="3" t="s">
        <v>3983</v>
      </c>
      <c r="G10529" s="3" t="s">
        <v>19039</v>
      </c>
      <c r="H10529" s="3"/>
    </row>
    <row r="10530" ht="15.75" customHeight="1">
      <c r="A10530" s="2">
        <v>45808.0</v>
      </c>
      <c r="B10530" s="3" t="s">
        <v>92</v>
      </c>
      <c r="C10530" s="4" t="s">
        <v>149</v>
      </c>
      <c r="D10530" s="3" t="s">
        <v>38</v>
      </c>
      <c r="E10530" s="3" t="s">
        <v>20</v>
      </c>
      <c r="F10530" s="3" t="s">
        <v>19040</v>
      </c>
      <c r="G10530" s="3" t="s">
        <v>19041</v>
      </c>
      <c r="H10530" s="3"/>
    </row>
    <row r="10531" ht="15.75" customHeight="1">
      <c r="A10531" s="2">
        <v>45808.0</v>
      </c>
      <c r="B10531" s="3" t="s">
        <v>92</v>
      </c>
      <c r="C10531" s="4" t="s">
        <v>149</v>
      </c>
      <c r="D10531" s="3" t="s">
        <v>63</v>
      </c>
      <c r="E10531" s="3" t="s">
        <v>20</v>
      </c>
      <c r="F10531" s="3" t="s">
        <v>17665</v>
      </c>
      <c r="G10531" s="3" t="s">
        <v>19042</v>
      </c>
      <c r="H10531" s="3"/>
    </row>
    <row r="10532" ht="15.75" customHeight="1">
      <c r="A10532" s="2">
        <v>45809.0</v>
      </c>
      <c r="B10532" s="3" t="s">
        <v>13</v>
      </c>
      <c r="C10532" s="3" t="s">
        <v>14</v>
      </c>
      <c r="D10532" s="3" t="s">
        <v>23</v>
      </c>
      <c r="E10532" s="3" t="s">
        <v>20</v>
      </c>
      <c r="F10532" s="3" t="s">
        <v>13681</v>
      </c>
      <c r="G10532" s="3" t="s">
        <v>19043</v>
      </c>
      <c r="H10532" s="3"/>
    </row>
    <row r="10533" ht="15.75" customHeight="1">
      <c r="A10533" s="2">
        <v>45809.0</v>
      </c>
      <c r="B10533" s="3" t="s">
        <v>13</v>
      </c>
      <c r="C10533" s="3" t="s">
        <v>169</v>
      </c>
      <c r="D10533" s="3" t="s">
        <v>23</v>
      </c>
      <c r="E10533" s="3" t="s">
        <v>20</v>
      </c>
      <c r="F10533" s="3" t="s">
        <v>19044</v>
      </c>
      <c r="G10533" s="3" t="s">
        <v>1414</v>
      </c>
      <c r="H10533" s="3"/>
    </row>
    <row r="10534" ht="15.75" customHeight="1">
      <c r="A10534" s="2">
        <v>45809.0</v>
      </c>
      <c r="B10534" s="3" t="s">
        <v>13</v>
      </c>
      <c r="C10534" s="3" t="s">
        <v>37</v>
      </c>
      <c r="D10534" s="3" t="s">
        <v>26</v>
      </c>
      <c r="E10534" s="3" t="s">
        <v>20</v>
      </c>
      <c r="F10534" s="3" t="s">
        <v>19045</v>
      </c>
      <c r="G10534" s="3" t="s">
        <v>19046</v>
      </c>
      <c r="H10534" s="3"/>
    </row>
    <row r="10535" ht="15.75" customHeight="1">
      <c r="A10535" s="2">
        <v>45809.0</v>
      </c>
      <c r="B10535" s="3" t="s">
        <v>13</v>
      </c>
      <c r="C10535" s="3" t="s">
        <v>37</v>
      </c>
      <c r="D10535" s="3" t="s">
        <v>9</v>
      </c>
      <c r="E10535" s="3" t="s">
        <v>15</v>
      </c>
      <c r="F10535" s="3" t="s">
        <v>19047</v>
      </c>
      <c r="G10535" s="3" t="s">
        <v>19048</v>
      </c>
      <c r="H10535" s="3"/>
    </row>
    <row r="10536" ht="15.75" customHeight="1">
      <c r="A10536" s="2">
        <v>45809.0</v>
      </c>
      <c r="B10536" s="3" t="s">
        <v>13</v>
      </c>
      <c r="C10536" s="3" t="s">
        <v>37</v>
      </c>
      <c r="D10536" s="3" t="s">
        <v>63</v>
      </c>
      <c r="E10536" s="3" t="s">
        <v>109</v>
      </c>
      <c r="F10536" s="3" t="s">
        <v>3922</v>
      </c>
      <c r="G10536" s="3" t="s">
        <v>19049</v>
      </c>
      <c r="H10536" s="3"/>
    </row>
    <row r="10537" ht="15.75" customHeight="1">
      <c r="A10537" s="2">
        <v>45809.0</v>
      </c>
      <c r="B10537" s="3" t="s">
        <v>13</v>
      </c>
      <c r="C10537" s="3" t="s">
        <v>37</v>
      </c>
      <c r="D10537" s="3" t="s">
        <v>19</v>
      </c>
      <c r="E10537" s="3" t="s">
        <v>15</v>
      </c>
      <c r="F10537" s="3" t="s">
        <v>19050</v>
      </c>
      <c r="G10537" s="3" t="s">
        <v>19051</v>
      </c>
      <c r="H10537" s="3"/>
    </row>
    <row r="10538" ht="15.75" customHeight="1">
      <c r="A10538" s="2">
        <v>45809.0</v>
      </c>
      <c r="B10538" s="3" t="s">
        <v>13</v>
      </c>
      <c r="C10538" s="3" t="s">
        <v>29</v>
      </c>
      <c r="D10538" s="3" t="s">
        <v>68</v>
      </c>
      <c r="E10538" s="3" t="s">
        <v>20</v>
      </c>
      <c r="F10538" s="3" t="s">
        <v>19052</v>
      </c>
      <c r="G10538" s="3" t="s">
        <v>19053</v>
      </c>
      <c r="H10538" s="3"/>
    </row>
    <row r="10539" ht="15.75" customHeight="1">
      <c r="A10539" s="2">
        <v>45809.0</v>
      </c>
      <c r="B10539" s="3" t="s">
        <v>13</v>
      </c>
      <c r="C10539" s="3" t="s">
        <v>18</v>
      </c>
      <c r="D10539" s="3" t="s">
        <v>9</v>
      </c>
      <c r="E10539" s="3" t="s">
        <v>109</v>
      </c>
      <c r="F10539" s="3" t="s">
        <v>19054</v>
      </c>
      <c r="G10539" s="3" t="s">
        <v>19055</v>
      </c>
      <c r="H10539" s="3"/>
    </row>
    <row r="10540" ht="15.75" customHeight="1">
      <c r="A10540" s="2">
        <v>45809.0</v>
      </c>
      <c r="B10540" s="3" t="s">
        <v>13</v>
      </c>
      <c r="C10540" s="3" t="s">
        <v>18</v>
      </c>
      <c r="D10540" s="3" t="s">
        <v>9</v>
      </c>
      <c r="E10540" s="3" t="s">
        <v>101</v>
      </c>
      <c r="F10540" s="3" t="s">
        <v>19056</v>
      </c>
      <c r="G10540" s="3" t="s">
        <v>18897</v>
      </c>
      <c r="H10540" s="3"/>
    </row>
    <row r="10541" ht="15.75" customHeight="1">
      <c r="A10541" s="2">
        <v>45809.0</v>
      </c>
      <c r="B10541" s="3" t="s">
        <v>13</v>
      </c>
      <c r="C10541" s="3" t="s">
        <v>18</v>
      </c>
      <c r="D10541" s="3" t="s">
        <v>26</v>
      </c>
      <c r="E10541" s="3" t="s">
        <v>15</v>
      </c>
      <c r="F10541" s="3" t="s">
        <v>19057</v>
      </c>
      <c r="G10541" s="3" t="s">
        <v>19058</v>
      </c>
      <c r="H10541" s="3"/>
    </row>
    <row r="10542" ht="15.75" customHeight="1">
      <c r="A10542" s="2">
        <v>45809.0</v>
      </c>
      <c r="B10542" s="3" t="s">
        <v>13</v>
      </c>
      <c r="C10542" s="3" t="s">
        <v>14</v>
      </c>
      <c r="D10542" s="3" t="s">
        <v>9</v>
      </c>
      <c r="E10542" s="3" t="s">
        <v>101</v>
      </c>
      <c r="F10542" s="3" t="s">
        <v>19059</v>
      </c>
      <c r="G10542" s="3" t="s">
        <v>19060</v>
      </c>
      <c r="H10542" s="3"/>
    </row>
    <row r="10543" ht="15.75" customHeight="1">
      <c r="A10543" s="2">
        <v>45809.0</v>
      </c>
      <c r="B10543" s="3" t="s">
        <v>13</v>
      </c>
      <c r="C10543" s="3" t="s">
        <v>14</v>
      </c>
      <c r="D10543" s="3" t="s">
        <v>9</v>
      </c>
      <c r="E10543" s="3" t="s">
        <v>101</v>
      </c>
      <c r="F10543" s="3" t="s">
        <v>19061</v>
      </c>
      <c r="G10543" s="3" t="s">
        <v>19062</v>
      </c>
      <c r="H10543" s="3"/>
    </row>
    <row r="10544" ht="15.75" customHeight="1">
      <c r="A10544" s="2">
        <v>45809.0</v>
      </c>
      <c r="B10544" s="3" t="s">
        <v>13</v>
      </c>
      <c r="C10544" s="3" t="s">
        <v>169</v>
      </c>
      <c r="D10544" s="3" t="s">
        <v>38</v>
      </c>
      <c r="E10544" s="3" t="s">
        <v>15</v>
      </c>
      <c r="F10544" s="3" t="s">
        <v>380</v>
      </c>
      <c r="G10544" s="3" t="s">
        <v>19063</v>
      </c>
      <c r="H10544" s="3"/>
    </row>
    <row r="10545" ht="15.75" customHeight="1">
      <c r="A10545" s="2">
        <v>45809.0</v>
      </c>
      <c r="B10545" s="3" t="s">
        <v>13</v>
      </c>
      <c r="C10545" s="3" t="s">
        <v>29</v>
      </c>
      <c r="D10545" s="3" t="s">
        <v>26</v>
      </c>
      <c r="E10545" s="3" t="s">
        <v>15</v>
      </c>
      <c r="F10545" s="3" t="s">
        <v>19064</v>
      </c>
      <c r="G10545" s="3" t="s">
        <v>10102</v>
      </c>
      <c r="H10545" s="3"/>
    </row>
    <row r="10546" ht="15.75" customHeight="1">
      <c r="A10546" s="2">
        <v>45809.0</v>
      </c>
      <c r="B10546" s="3" t="s">
        <v>13</v>
      </c>
      <c r="C10546" s="3" t="s">
        <v>169</v>
      </c>
      <c r="D10546" s="3" t="s">
        <v>26</v>
      </c>
      <c r="E10546" s="3" t="s">
        <v>15</v>
      </c>
      <c r="F10546" s="3" t="s">
        <v>19065</v>
      </c>
      <c r="G10546" s="3" t="s">
        <v>19066</v>
      </c>
      <c r="H10546" s="3"/>
    </row>
    <row r="10547" ht="15.75" customHeight="1">
      <c r="A10547" s="2">
        <v>45809.0</v>
      </c>
      <c r="B10547" s="3" t="s">
        <v>57</v>
      </c>
      <c r="C10547" s="3" t="s">
        <v>80</v>
      </c>
      <c r="D10547" s="3" t="s">
        <v>9</v>
      </c>
      <c r="E10547" s="3" t="s">
        <v>15</v>
      </c>
      <c r="F10547" s="3" t="s">
        <v>19067</v>
      </c>
      <c r="G10547" s="3" t="s">
        <v>19068</v>
      </c>
      <c r="H10547" s="3"/>
    </row>
    <row r="10548" ht="15.75" customHeight="1">
      <c r="A10548" s="2">
        <v>45809.0</v>
      </c>
      <c r="B10548" s="3" t="s">
        <v>57</v>
      </c>
      <c r="C10548" s="3" t="s">
        <v>58</v>
      </c>
      <c r="D10548" s="3" t="s">
        <v>34</v>
      </c>
      <c r="E10548" s="3" t="s">
        <v>15</v>
      </c>
      <c r="F10548" s="3" t="s">
        <v>19069</v>
      </c>
      <c r="G10548" s="3" t="s">
        <v>2507</v>
      </c>
      <c r="H10548" s="3"/>
    </row>
    <row r="10549" ht="15.75" customHeight="1">
      <c r="A10549" s="2">
        <v>45809.0</v>
      </c>
      <c r="B10549" s="3" t="s">
        <v>57</v>
      </c>
      <c r="C10549" s="4" t="s">
        <v>62</v>
      </c>
      <c r="D10549" s="3" t="s">
        <v>34</v>
      </c>
      <c r="E10549" s="3" t="s">
        <v>15</v>
      </c>
      <c r="F10549" s="3" t="s">
        <v>19070</v>
      </c>
      <c r="G10549" s="3" t="s">
        <v>19071</v>
      </c>
      <c r="H10549" s="3"/>
    </row>
    <row r="10550" ht="15.75" customHeight="1">
      <c r="A10550" s="2">
        <v>45809.0</v>
      </c>
      <c r="B10550" s="3" t="s">
        <v>57</v>
      </c>
      <c r="C10550" s="4" t="s">
        <v>62</v>
      </c>
      <c r="D10550" s="3" t="s">
        <v>63</v>
      </c>
      <c r="E10550" s="3" t="s">
        <v>59</v>
      </c>
      <c r="F10550" s="3" t="s">
        <v>19072</v>
      </c>
      <c r="G10550" s="3" t="s">
        <v>19073</v>
      </c>
      <c r="H10550" s="3"/>
    </row>
    <row r="10551" ht="15.75" customHeight="1">
      <c r="A10551" s="2">
        <v>45809.0</v>
      </c>
      <c r="B10551" s="3" t="s">
        <v>57</v>
      </c>
      <c r="C10551" s="3" t="s">
        <v>71</v>
      </c>
      <c r="D10551" s="3" t="s">
        <v>63</v>
      </c>
      <c r="E10551" s="3" t="s">
        <v>59</v>
      </c>
      <c r="F10551" s="3" t="s">
        <v>19074</v>
      </c>
      <c r="G10551" s="3" t="s">
        <v>19075</v>
      </c>
      <c r="H10551" s="3"/>
    </row>
    <row r="10552" ht="15.75" customHeight="1">
      <c r="A10552" s="2">
        <v>45809.0</v>
      </c>
      <c r="B10552" s="3" t="s">
        <v>57</v>
      </c>
      <c r="C10552" s="3" t="s">
        <v>71</v>
      </c>
      <c r="D10552" s="3" t="s">
        <v>38</v>
      </c>
      <c r="E10552" s="3" t="s">
        <v>20</v>
      </c>
      <c r="F10552" s="3" t="s">
        <v>19076</v>
      </c>
      <c r="G10552" s="3" t="s">
        <v>19077</v>
      </c>
      <c r="H10552" s="3"/>
    </row>
    <row r="10553" ht="15.75" customHeight="1">
      <c r="A10553" s="2">
        <v>45809.0</v>
      </c>
      <c r="B10553" s="3" t="s">
        <v>57</v>
      </c>
      <c r="C10553" s="3" t="s">
        <v>71</v>
      </c>
      <c r="D10553" s="3" t="s">
        <v>63</v>
      </c>
      <c r="E10553" s="3" t="s">
        <v>59</v>
      </c>
      <c r="F10553" s="3" t="s">
        <v>9271</v>
      </c>
      <c r="G10553" s="3" t="s">
        <v>2365</v>
      </c>
      <c r="H10553" s="3"/>
    </row>
    <row r="10554" ht="15.75" customHeight="1">
      <c r="A10554" s="2">
        <v>45809.0</v>
      </c>
      <c r="B10554" s="3" t="s">
        <v>57</v>
      </c>
      <c r="C10554" s="3" t="s">
        <v>71</v>
      </c>
      <c r="D10554" s="3" t="s">
        <v>26</v>
      </c>
      <c r="E10554" s="3" t="s">
        <v>20</v>
      </c>
      <c r="F10554" s="3" t="s">
        <v>19078</v>
      </c>
      <c r="G10554" s="3" t="s">
        <v>19079</v>
      </c>
      <c r="H10554" s="3"/>
    </row>
    <row r="10555" ht="15.75" customHeight="1">
      <c r="A10555" s="2">
        <v>45809.0</v>
      </c>
      <c r="B10555" s="3" t="s">
        <v>57</v>
      </c>
      <c r="C10555" s="3" t="s">
        <v>71</v>
      </c>
      <c r="D10555" s="3" t="s">
        <v>9</v>
      </c>
      <c r="E10555" s="3" t="s">
        <v>15</v>
      </c>
      <c r="F10555" s="3" t="s">
        <v>19080</v>
      </c>
      <c r="G10555" s="3" t="s">
        <v>19081</v>
      </c>
      <c r="H10555" s="3"/>
    </row>
    <row r="10556" ht="15.75" customHeight="1">
      <c r="A10556" s="2">
        <v>45809.0</v>
      </c>
      <c r="B10556" s="3" t="s">
        <v>57</v>
      </c>
      <c r="C10556" s="3" t="s">
        <v>80</v>
      </c>
      <c r="D10556" s="3" t="s">
        <v>68</v>
      </c>
      <c r="E10556" s="3" t="s">
        <v>59</v>
      </c>
      <c r="F10556" s="3" t="s">
        <v>8258</v>
      </c>
      <c r="G10556" s="3" t="s">
        <v>19082</v>
      </c>
      <c r="H10556" s="3"/>
    </row>
    <row r="10557" ht="15.75" customHeight="1">
      <c r="A10557" s="2">
        <v>45809.0</v>
      </c>
      <c r="B10557" s="3" t="s">
        <v>57</v>
      </c>
      <c r="C10557" s="3" t="s">
        <v>80</v>
      </c>
      <c r="D10557" s="3" t="s">
        <v>68</v>
      </c>
      <c r="E10557" s="3" t="s">
        <v>59</v>
      </c>
      <c r="F10557" s="3" t="s">
        <v>8228</v>
      </c>
      <c r="G10557" s="3" t="s">
        <v>19083</v>
      </c>
      <c r="H10557" s="3"/>
    </row>
    <row r="10558" ht="15.75" customHeight="1">
      <c r="A10558" s="2">
        <v>45809.0</v>
      </c>
      <c r="B10558" s="3" t="s">
        <v>57</v>
      </c>
      <c r="C10558" s="3" t="s">
        <v>80</v>
      </c>
      <c r="D10558" s="3" t="s">
        <v>9</v>
      </c>
      <c r="E10558" s="3" t="s">
        <v>15</v>
      </c>
      <c r="F10558" s="3" t="s">
        <v>19084</v>
      </c>
      <c r="G10558" s="3" t="s">
        <v>19085</v>
      </c>
      <c r="H10558" s="3"/>
    </row>
    <row r="10559" ht="15.75" customHeight="1">
      <c r="A10559" s="2">
        <v>45809.0</v>
      </c>
      <c r="B10559" s="3" t="s">
        <v>57</v>
      </c>
      <c r="C10559" s="3" t="s">
        <v>85</v>
      </c>
      <c r="D10559" s="3" t="s">
        <v>34</v>
      </c>
      <c r="E10559" s="3" t="s">
        <v>20</v>
      </c>
      <c r="F10559" s="3" t="s">
        <v>19086</v>
      </c>
      <c r="G10559" s="3" t="s">
        <v>19087</v>
      </c>
      <c r="H10559" s="3"/>
    </row>
    <row r="10560" ht="15.75" customHeight="1">
      <c r="A10560" s="2">
        <v>45809.0</v>
      </c>
      <c r="B10560" s="3" t="s">
        <v>57</v>
      </c>
      <c r="C10560" s="3" t="s">
        <v>85</v>
      </c>
      <c r="D10560" s="3" t="s">
        <v>26</v>
      </c>
      <c r="E10560" s="3" t="s">
        <v>15</v>
      </c>
      <c r="F10560" s="3" t="s">
        <v>19088</v>
      </c>
      <c r="G10560" s="3" t="s">
        <v>19089</v>
      </c>
      <c r="H10560" s="3"/>
    </row>
    <row r="10561" ht="15.75" customHeight="1">
      <c r="A10561" s="2">
        <v>45809.0</v>
      </c>
      <c r="B10561" s="3" t="s">
        <v>13</v>
      </c>
      <c r="C10561" s="3" t="s">
        <v>14</v>
      </c>
      <c r="D10561" s="3" t="s">
        <v>26</v>
      </c>
      <c r="E10561" s="3" t="s">
        <v>15</v>
      </c>
      <c r="F10561" s="3" t="s">
        <v>19090</v>
      </c>
      <c r="G10561" s="3" t="s">
        <v>19091</v>
      </c>
      <c r="H10561" s="3"/>
    </row>
    <row r="10562" ht="15.75" customHeight="1">
      <c r="A10562" s="2">
        <v>45809.0</v>
      </c>
      <c r="B10562" s="3" t="s">
        <v>57</v>
      </c>
      <c r="C10562" s="3" t="s">
        <v>58</v>
      </c>
      <c r="D10562" s="3" t="s">
        <v>26</v>
      </c>
      <c r="E10562" s="3" t="s">
        <v>20</v>
      </c>
      <c r="F10562" s="3" t="s">
        <v>19092</v>
      </c>
      <c r="G10562" s="3" t="s">
        <v>19093</v>
      </c>
      <c r="H10562" s="3"/>
    </row>
    <row r="10563" ht="15.75" customHeight="1">
      <c r="A10563" s="2">
        <v>45809.0</v>
      </c>
      <c r="B10563" s="3" t="s">
        <v>92</v>
      </c>
      <c r="C10563" s="3" t="s">
        <v>93</v>
      </c>
      <c r="D10563" s="3" t="s">
        <v>26</v>
      </c>
      <c r="E10563" s="3" t="s">
        <v>101</v>
      </c>
      <c r="F10563" s="3" t="s">
        <v>19094</v>
      </c>
      <c r="G10563" s="3" t="s">
        <v>19095</v>
      </c>
      <c r="H10563" s="3"/>
    </row>
    <row r="10564" ht="15.75" customHeight="1">
      <c r="A10564" s="2">
        <v>45809.0</v>
      </c>
      <c r="B10564" s="3" t="s">
        <v>57</v>
      </c>
      <c r="C10564" s="4" t="s">
        <v>62</v>
      </c>
      <c r="D10564" s="3" t="s">
        <v>19</v>
      </c>
      <c r="E10564" s="3" t="s">
        <v>59</v>
      </c>
      <c r="F10564" s="3" t="s">
        <v>19096</v>
      </c>
      <c r="G10564" s="3" t="s">
        <v>19097</v>
      </c>
      <c r="H10564" s="3"/>
    </row>
    <row r="10565" ht="15.75" customHeight="1">
      <c r="A10565" s="2">
        <v>45809.0</v>
      </c>
      <c r="B10565" s="3" t="s">
        <v>92</v>
      </c>
      <c r="C10565" s="3" t="s">
        <v>93</v>
      </c>
      <c r="D10565" s="3" t="s">
        <v>34</v>
      </c>
      <c r="E10565" s="3" t="s">
        <v>10</v>
      </c>
      <c r="F10565" s="3" t="s">
        <v>19098</v>
      </c>
      <c r="G10565" s="3" t="s">
        <v>19099</v>
      </c>
      <c r="H10565" s="3"/>
    </row>
    <row r="10566" ht="15.75" customHeight="1">
      <c r="A10566" s="2">
        <v>45809.0</v>
      </c>
      <c r="B10566" s="3" t="s">
        <v>92</v>
      </c>
      <c r="C10566" s="3" t="s">
        <v>93</v>
      </c>
      <c r="D10566" s="3" t="s">
        <v>68</v>
      </c>
      <c r="E10566" s="3" t="s">
        <v>15</v>
      </c>
      <c r="F10566" s="3" t="s">
        <v>19100</v>
      </c>
      <c r="G10566" s="3" t="s">
        <v>19101</v>
      </c>
      <c r="H10566" s="3"/>
    </row>
    <row r="10567" ht="15.75" customHeight="1">
      <c r="A10567" s="2">
        <v>45809.0</v>
      </c>
      <c r="B10567" s="3" t="s">
        <v>7</v>
      </c>
      <c r="C10567" s="3" t="s">
        <v>8</v>
      </c>
      <c r="D10567" s="3" t="s">
        <v>19</v>
      </c>
      <c r="E10567" s="3" t="s">
        <v>101</v>
      </c>
      <c r="F10567" s="3" t="s">
        <v>19102</v>
      </c>
      <c r="G10567" s="3" t="s">
        <v>5960</v>
      </c>
      <c r="H10567" s="3"/>
    </row>
    <row r="10568" ht="15.75" customHeight="1">
      <c r="A10568" s="2">
        <v>45809.0</v>
      </c>
      <c r="B10568" s="3" t="s">
        <v>7</v>
      </c>
      <c r="C10568" s="3" t="s">
        <v>8</v>
      </c>
      <c r="D10568" s="3" t="s">
        <v>38</v>
      </c>
      <c r="E10568" s="3" t="s">
        <v>109</v>
      </c>
      <c r="F10568" s="3" t="s">
        <v>19103</v>
      </c>
      <c r="G10568" s="3" t="s">
        <v>701</v>
      </c>
      <c r="H10568" s="3"/>
    </row>
    <row r="10569" ht="15.75" customHeight="1">
      <c r="A10569" s="2">
        <v>45809.0</v>
      </c>
      <c r="B10569" s="3" t="s">
        <v>7</v>
      </c>
      <c r="C10569" s="3" t="s">
        <v>8</v>
      </c>
      <c r="D10569" s="3" t="s">
        <v>9</v>
      </c>
      <c r="E10569" s="3" t="s">
        <v>258</v>
      </c>
      <c r="F10569" s="3" t="s">
        <v>19104</v>
      </c>
      <c r="G10569" s="3" t="s">
        <v>19105</v>
      </c>
      <c r="H10569" s="3"/>
    </row>
    <row r="10570" ht="15.75" customHeight="1">
      <c r="A10570" s="2">
        <v>45809.0</v>
      </c>
      <c r="B10570" s="3" t="s">
        <v>7</v>
      </c>
      <c r="C10570" s="3" t="s">
        <v>106</v>
      </c>
      <c r="D10570" s="3" t="s">
        <v>34</v>
      </c>
      <c r="E10570" s="3" t="s">
        <v>10</v>
      </c>
      <c r="F10570" s="3" t="s">
        <v>19106</v>
      </c>
      <c r="G10570" s="3" t="s">
        <v>19107</v>
      </c>
      <c r="H10570" s="3"/>
    </row>
    <row r="10571" ht="15.75" customHeight="1">
      <c r="A10571" s="2">
        <v>45809.0</v>
      </c>
      <c r="B10571" s="3" t="s">
        <v>7</v>
      </c>
      <c r="C10571" s="3" t="s">
        <v>106</v>
      </c>
      <c r="D10571" s="3" t="s">
        <v>23</v>
      </c>
      <c r="E10571" s="3" t="s">
        <v>101</v>
      </c>
      <c r="F10571" s="3" t="s">
        <v>19108</v>
      </c>
      <c r="G10571" s="3" t="s">
        <v>19109</v>
      </c>
      <c r="H10571" s="3"/>
    </row>
    <row r="10572" ht="15.75" customHeight="1">
      <c r="A10572" s="2">
        <v>45809.0</v>
      </c>
      <c r="B10572" s="3" t="s">
        <v>7</v>
      </c>
      <c r="C10572" s="3" t="s">
        <v>106</v>
      </c>
      <c r="D10572" s="3" t="s">
        <v>23</v>
      </c>
      <c r="E10572" s="3" t="s">
        <v>15</v>
      </c>
      <c r="F10572" s="3" t="s">
        <v>19110</v>
      </c>
      <c r="G10572" s="3" t="s">
        <v>19111</v>
      </c>
      <c r="H10572" s="3"/>
    </row>
    <row r="10573" ht="15.75" customHeight="1">
      <c r="A10573" s="2">
        <v>45809.0</v>
      </c>
      <c r="B10573" s="3" t="s">
        <v>7</v>
      </c>
      <c r="C10573" s="3" t="s">
        <v>106</v>
      </c>
      <c r="D10573" s="3" t="s">
        <v>68</v>
      </c>
      <c r="E10573" s="3" t="s">
        <v>101</v>
      </c>
      <c r="F10573" s="3" t="s">
        <v>19112</v>
      </c>
      <c r="G10573" s="3" t="s">
        <v>18166</v>
      </c>
      <c r="H10573" s="3"/>
    </row>
    <row r="10574" ht="15.75" customHeight="1">
      <c r="A10574" s="2">
        <v>45809.0</v>
      </c>
      <c r="B10574" s="3" t="s">
        <v>7</v>
      </c>
      <c r="C10574" s="3" t="s">
        <v>106</v>
      </c>
      <c r="D10574" s="3" t="s">
        <v>19</v>
      </c>
      <c r="E10574" s="3" t="s">
        <v>109</v>
      </c>
      <c r="F10574" s="3" t="s">
        <v>19113</v>
      </c>
      <c r="G10574" s="3" t="s">
        <v>5348</v>
      </c>
      <c r="H10574" s="3"/>
    </row>
    <row r="10575" ht="15.75" customHeight="1">
      <c r="A10575" s="2">
        <v>45809.0</v>
      </c>
      <c r="B10575" s="3" t="s">
        <v>7</v>
      </c>
      <c r="C10575" s="3" t="s">
        <v>118</v>
      </c>
      <c r="D10575" s="3" t="s">
        <v>38</v>
      </c>
      <c r="E10575" s="3" t="s">
        <v>101</v>
      </c>
      <c r="F10575" s="3" t="s">
        <v>19114</v>
      </c>
      <c r="G10575" s="3" t="s">
        <v>19115</v>
      </c>
      <c r="H10575" s="3"/>
    </row>
    <row r="10576" ht="15.75" customHeight="1">
      <c r="A10576" s="2">
        <v>45809.0</v>
      </c>
      <c r="B10576" s="3" t="s">
        <v>7</v>
      </c>
      <c r="C10576" s="3" t="s">
        <v>118</v>
      </c>
      <c r="D10576" s="3" t="s">
        <v>23</v>
      </c>
      <c r="E10576" s="3" t="s">
        <v>101</v>
      </c>
      <c r="F10576" s="3" t="s">
        <v>19116</v>
      </c>
      <c r="G10576" s="3" t="s">
        <v>19117</v>
      </c>
      <c r="H10576" s="3"/>
    </row>
    <row r="10577" ht="15.75" customHeight="1">
      <c r="A10577" s="2">
        <v>45809.0</v>
      </c>
      <c r="B10577" s="3" t="s">
        <v>7</v>
      </c>
      <c r="C10577" s="3" t="s">
        <v>126</v>
      </c>
      <c r="D10577" s="3" t="s">
        <v>34</v>
      </c>
      <c r="E10577" s="3" t="s">
        <v>119</v>
      </c>
      <c r="F10577" s="3" t="s">
        <v>19118</v>
      </c>
      <c r="G10577" s="3" t="s">
        <v>19119</v>
      </c>
      <c r="H10577" s="3"/>
    </row>
    <row r="10578" ht="15.75" customHeight="1">
      <c r="A10578" s="2">
        <v>45809.0</v>
      </c>
      <c r="B10578" s="3" t="s">
        <v>7</v>
      </c>
      <c r="C10578" s="3" t="s">
        <v>126</v>
      </c>
      <c r="D10578" s="3" t="s">
        <v>68</v>
      </c>
      <c r="E10578" s="3" t="s">
        <v>15</v>
      </c>
      <c r="F10578" s="3" t="s">
        <v>19120</v>
      </c>
      <c r="G10578" s="3" t="s">
        <v>19121</v>
      </c>
      <c r="H10578" s="3"/>
    </row>
    <row r="10579" ht="15.75" customHeight="1">
      <c r="A10579" s="2">
        <v>45809.0</v>
      </c>
      <c r="B10579" s="3" t="s">
        <v>7</v>
      </c>
      <c r="C10579" s="3" t="s">
        <v>126</v>
      </c>
      <c r="D10579" s="3" t="s">
        <v>26</v>
      </c>
      <c r="E10579" s="3" t="s">
        <v>660</v>
      </c>
      <c r="F10579" s="3" t="s">
        <v>19122</v>
      </c>
      <c r="G10579" s="3" t="s">
        <v>19123</v>
      </c>
      <c r="H10579" s="3"/>
    </row>
    <row r="10580" ht="15.75" customHeight="1">
      <c r="A10580" s="2">
        <v>45809.0</v>
      </c>
      <c r="B10580" s="3" t="s">
        <v>7</v>
      </c>
      <c r="C10580" s="3" t="s">
        <v>131</v>
      </c>
      <c r="D10580" s="3" t="s">
        <v>68</v>
      </c>
      <c r="E10580" s="3" t="s">
        <v>101</v>
      </c>
      <c r="F10580" s="3" t="s">
        <v>19124</v>
      </c>
      <c r="G10580" s="3" t="s">
        <v>19125</v>
      </c>
      <c r="H10580" s="3"/>
    </row>
    <row r="10581" ht="15.75" customHeight="1">
      <c r="A10581" s="2">
        <v>45809.0</v>
      </c>
      <c r="B10581" s="3" t="s">
        <v>7</v>
      </c>
      <c r="C10581" s="3" t="s">
        <v>8</v>
      </c>
      <c r="D10581" s="3" t="s">
        <v>26</v>
      </c>
      <c r="E10581" s="3" t="s">
        <v>19126</v>
      </c>
      <c r="F10581" s="3" t="s">
        <v>19127</v>
      </c>
      <c r="G10581" s="3" t="s">
        <v>19128</v>
      </c>
      <c r="H10581" s="3"/>
    </row>
    <row r="10582" ht="15.75" customHeight="1">
      <c r="A10582" s="2">
        <v>45809.0</v>
      </c>
      <c r="B10582" s="3" t="s">
        <v>7</v>
      </c>
      <c r="C10582" s="3" t="s">
        <v>131</v>
      </c>
      <c r="D10582" s="3" t="s">
        <v>34</v>
      </c>
      <c r="E10582" s="3" t="s">
        <v>258</v>
      </c>
      <c r="F10582" s="3" t="s">
        <v>19129</v>
      </c>
      <c r="G10582" s="3" t="s">
        <v>19130</v>
      </c>
      <c r="H10582" s="3"/>
    </row>
    <row r="10583" ht="15.75" customHeight="1">
      <c r="A10583" s="2">
        <v>45809.0</v>
      </c>
      <c r="B10583" s="3" t="s">
        <v>7</v>
      </c>
      <c r="C10583" s="3" t="s">
        <v>131</v>
      </c>
      <c r="D10583" s="3" t="s">
        <v>19</v>
      </c>
      <c r="E10583" s="3" t="s">
        <v>101</v>
      </c>
      <c r="F10583" s="3" t="s">
        <v>13070</v>
      </c>
      <c r="G10583" s="3" t="s">
        <v>1172</v>
      </c>
      <c r="H10583" s="3"/>
    </row>
    <row r="10584" ht="15.75" customHeight="1">
      <c r="A10584" s="2">
        <v>45809.0</v>
      </c>
      <c r="B10584" s="3" t="s">
        <v>92</v>
      </c>
      <c r="C10584" s="3" t="s">
        <v>98</v>
      </c>
      <c r="D10584" s="3" t="s">
        <v>26</v>
      </c>
      <c r="E10584" s="3" t="s">
        <v>101</v>
      </c>
      <c r="F10584" s="3" t="s">
        <v>19131</v>
      </c>
      <c r="G10584" s="3" t="s">
        <v>19132</v>
      </c>
      <c r="H10584" s="3"/>
    </row>
    <row r="10585" ht="15.75" customHeight="1">
      <c r="A10585" s="2">
        <v>45809.0</v>
      </c>
      <c r="B10585" s="3" t="s">
        <v>92</v>
      </c>
      <c r="C10585" s="3" t="s">
        <v>98</v>
      </c>
      <c r="D10585" s="3" t="s">
        <v>34</v>
      </c>
      <c r="E10585" s="3" t="s">
        <v>10</v>
      </c>
      <c r="F10585" s="3" t="s">
        <v>19133</v>
      </c>
      <c r="G10585" s="3" t="s">
        <v>19134</v>
      </c>
      <c r="H10585" s="3"/>
    </row>
    <row r="10586" ht="15.75" customHeight="1">
      <c r="A10586" s="2">
        <v>45809.0</v>
      </c>
      <c r="B10586" s="3" t="s">
        <v>92</v>
      </c>
      <c r="C10586" s="3" t="s">
        <v>98</v>
      </c>
      <c r="D10586" s="3" t="s">
        <v>34</v>
      </c>
      <c r="E10586" s="3" t="s">
        <v>10</v>
      </c>
      <c r="F10586" s="3" t="s">
        <v>19135</v>
      </c>
      <c r="G10586" s="3" t="s">
        <v>19136</v>
      </c>
      <c r="H10586" s="3"/>
    </row>
    <row r="10587" ht="15.75" customHeight="1">
      <c r="A10587" s="2">
        <v>45809.0</v>
      </c>
      <c r="B10587" s="3" t="s">
        <v>92</v>
      </c>
      <c r="C10587" s="3" t="s">
        <v>144</v>
      </c>
      <c r="D10587" s="3" t="s">
        <v>9</v>
      </c>
      <c r="E10587" s="3" t="s">
        <v>109</v>
      </c>
      <c r="F10587" s="3" t="s">
        <v>19137</v>
      </c>
      <c r="G10587" s="3" t="s">
        <v>19138</v>
      </c>
      <c r="H10587" s="3"/>
    </row>
    <row r="10588" ht="15.75" customHeight="1">
      <c r="A10588" s="2">
        <v>45809.0</v>
      </c>
      <c r="B10588" s="3" t="s">
        <v>92</v>
      </c>
      <c r="C10588" s="3" t="s">
        <v>144</v>
      </c>
      <c r="D10588" s="3" t="s">
        <v>26</v>
      </c>
      <c r="E10588" s="3" t="s">
        <v>109</v>
      </c>
      <c r="F10588" s="3" t="s">
        <v>11697</v>
      </c>
      <c r="G10588" s="3" t="s">
        <v>19139</v>
      </c>
      <c r="H10588" s="3"/>
    </row>
    <row r="10589" ht="15.75" customHeight="1">
      <c r="A10589" s="2">
        <v>45809.0</v>
      </c>
      <c r="B10589" s="3" t="s">
        <v>92</v>
      </c>
      <c r="C10589" s="3" t="s">
        <v>144</v>
      </c>
      <c r="D10589" s="3" t="s">
        <v>9</v>
      </c>
      <c r="E10589" s="3" t="s">
        <v>109</v>
      </c>
      <c r="F10589" s="3" t="s">
        <v>19140</v>
      </c>
      <c r="G10589" s="3" t="s">
        <v>19141</v>
      </c>
      <c r="H10589" s="3"/>
    </row>
    <row r="10590" ht="15.75" customHeight="1">
      <c r="A10590" s="2">
        <v>45809.0</v>
      </c>
      <c r="B10590" s="3" t="s">
        <v>92</v>
      </c>
      <c r="C10590" s="3" t="s">
        <v>144</v>
      </c>
      <c r="D10590" s="3" t="s">
        <v>23</v>
      </c>
      <c r="E10590" s="3" t="s">
        <v>15</v>
      </c>
      <c r="F10590" s="3" t="s">
        <v>19142</v>
      </c>
      <c r="G10590" s="3" t="s">
        <v>19143</v>
      </c>
      <c r="H10590" s="3"/>
    </row>
    <row r="10591" ht="15.75" customHeight="1">
      <c r="A10591" s="2">
        <v>45809.0</v>
      </c>
      <c r="B10591" s="3" t="s">
        <v>92</v>
      </c>
      <c r="C10591" s="4" t="s">
        <v>149</v>
      </c>
      <c r="D10591" s="3" t="s">
        <v>26</v>
      </c>
      <c r="E10591" s="3" t="s">
        <v>109</v>
      </c>
      <c r="F10591" s="3" t="s">
        <v>19144</v>
      </c>
      <c r="G10591" s="3" t="s">
        <v>15777</v>
      </c>
      <c r="H10591" s="3"/>
    </row>
    <row r="10592" ht="15.75" customHeight="1">
      <c r="A10592" s="2">
        <v>45809.0</v>
      </c>
      <c r="B10592" s="3" t="s">
        <v>92</v>
      </c>
      <c r="C10592" s="4" t="s">
        <v>149</v>
      </c>
      <c r="D10592" s="3" t="s">
        <v>23</v>
      </c>
      <c r="E10592" s="3" t="s">
        <v>15</v>
      </c>
      <c r="F10592" s="3" t="s">
        <v>19145</v>
      </c>
      <c r="G10592" s="3" t="s">
        <v>5614</v>
      </c>
      <c r="H10592" s="3"/>
    </row>
    <row r="10593" ht="15.75" customHeight="1">
      <c r="A10593" s="2">
        <v>45809.0</v>
      </c>
      <c r="B10593" s="3" t="s">
        <v>92</v>
      </c>
      <c r="C10593" s="3" t="s">
        <v>158</v>
      </c>
      <c r="D10593" s="3" t="s">
        <v>63</v>
      </c>
      <c r="E10593" s="3" t="s">
        <v>109</v>
      </c>
      <c r="F10593" s="3" t="s">
        <v>19146</v>
      </c>
      <c r="G10593" s="3" t="s">
        <v>19147</v>
      </c>
      <c r="H10593" s="3"/>
    </row>
    <row r="10594" ht="15.75" customHeight="1">
      <c r="A10594" s="2">
        <v>45809.0</v>
      </c>
      <c r="B10594" s="3" t="s">
        <v>92</v>
      </c>
      <c r="C10594" s="3" t="s">
        <v>158</v>
      </c>
      <c r="D10594" s="3" t="s">
        <v>38</v>
      </c>
      <c r="E10594" s="3" t="s">
        <v>101</v>
      </c>
      <c r="F10594" s="3" t="s">
        <v>19148</v>
      </c>
      <c r="G10594" s="3" t="s">
        <v>19149</v>
      </c>
      <c r="H10594" s="3"/>
    </row>
    <row r="10595" ht="15.75" customHeight="1">
      <c r="A10595" s="2">
        <v>45809.0</v>
      </c>
      <c r="B10595" s="3" t="s">
        <v>92</v>
      </c>
      <c r="C10595" s="3" t="s">
        <v>158</v>
      </c>
      <c r="D10595" s="3" t="s">
        <v>68</v>
      </c>
      <c r="E10595" s="3" t="s">
        <v>20</v>
      </c>
      <c r="F10595" s="3" t="s">
        <v>14490</v>
      </c>
      <c r="G10595" s="3" t="s">
        <v>19150</v>
      </c>
      <c r="H10595" s="3"/>
    </row>
    <row r="10596" ht="15.75" customHeight="1">
      <c r="A10596" s="2">
        <v>45809.0</v>
      </c>
      <c r="B10596" s="3" t="s">
        <v>92</v>
      </c>
      <c r="C10596" s="3" t="s">
        <v>144</v>
      </c>
      <c r="D10596" s="3" t="s">
        <v>9</v>
      </c>
      <c r="E10596" s="3" t="s">
        <v>10</v>
      </c>
      <c r="F10596" s="3" t="s">
        <v>19151</v>
      </c>
      <c r="G10596" s="3" t="s">
        <v>19152</v>
      </c>
      <c r="H10596" s="3"/>
    </row>
    <row r="10597" ht="15.75" customHeight="1">
      <c r="A10597" s="2">
        <v>45809.0</v>
      </c>
      <c r="B10597" s="3" t="s">
        <v>92</v>
      </c>
      <c r="C10597" s="3" t="s">
        <v>93</v>
      </c>
      <c r="D10597" s="3" t="s">
        <v>26</v>
      </c>
      <c r="E10597" s="3" t="s">
        <v>101</v>
      </c>
      <c r="F10597" s="3" t="s">
        <v>19153</v>
      </c>
      <c r="G10597" s="3" t="s">
        <v>19154</v>
      </c>
      <c r="H10597" s="3"/>
    </row>
    <row r="10598" ht="15.75" customHeight="1">
      <c r="A10598" s="2">
        <v>45810.0</v>
      </c>
      <c r="B10598" s="3" t="s">
        <v>13</v>
      </c>
      <c r="C10598" s="3" t="s">
        <v>169</v>
      </c>
      <c r="D10598" s="3" t="s">
        <v>68</v>
      </c>
      <c r="E10598" s="3" t="s">
        <v>20</v>
      </c>
      <c r="F10598" s="3" t="s">
        <v>19155</v>
      </c>
      <c r="G10598" s="3" t="s">
        <v>19156</v>
      </c>
      <c r="H10598" s="3"/>
    </row>
    <row r="10599" ht="15.75" customHeight="1">
      <c r="A10599" s="2">
        <v>45810.0</v>
      </c>
      <c r="B10599" s="3" t="s">
        <v>13</v>
      </c>
      <c r="C10599" s="3" t="s">
        <v>169</v>
      </c>
      <c r="D10599" s="3" t="s">
        <v>38</v>
      </c>
      <c r="E10599" s="3" t="s">
        <v>15</v>
      </c>
      <c r="F10599" s="3" t="s">
        <v>19157</v>
      </c>
      <c r="G10599" s="3" t="s">
        <v>19158</v>
      </c>
      <c r="H10599" s="3"/>
    </row>
    <row r="10600" ht="15.75" customHeight="1">
      <c r="A10600" s="2">
        <v>45810.0</v>
      </c>
      <c r="B10600" s="3" t="s">
        <v>13</v>
      </c>
      <c r="C10600" s="3" t="s">
        <v>169</v>
      </c>
      <c r="D10600" s="3" t="s">
        <v>38</v>
      </c>
      <c r="E10600" s="3" t="s">
        <v>15</v>
      </c>
      <c r="F10600" s="3" t="s">
        <v>19159</v>
      </c>
      <c r="G10600" s="3" t="s">
        <v>19160</v>
      </c>
      <c r="H10600" s="3"/>
    </row>
    <row r="10601" ht="15.75" customHeight="1">
      <c r="A10601" s="2">
        <v>45810.0</v>
      </c>
      <c r="B10601" s="3" t="s">
        <v>13</v>
      </c>
      <c r="C10601" s="3" t="s">
        <v>169</v>
      </c>
      <c r="D10601" s="3" t="s">
        <v>63</v>
      </c>
      <c r="E10601" s="3" t="s">
        <v>101</v>
      </c>
      <c r="F10601" s="3" t="s">
        <v>19161</v>
      </c>
      <c r="G10601" s="3" t="s">
        <v>19162</v>
      </c>
      <c r="H10601" s="3"/>
    </row>
    <row r="10602" ht="15.75" customHeight="1">
      <c r="A10602" s="2">
        <v>45810.0</v>
      </c>
      <c r="B10602" s="3" t="s">
        <v>13</v>
      </c>
      <c r="C10602" s="3" t="s">
        <v>169</v>
      </c>
      <c r="D10602" s="3" t="s">
        <v>9</v>
      </c>
      <c r="E10602" s="3" t="s">
        <v>101</v>
      </c>
      <c r="F10602" s="3" t="s">
        <v>19163</v>
      </c>
      <c r="G10602" s="3" t="s">
        <v>19164</v>
      </c>
      <c r="H10602" s="3"/>
    </row>
    <row r="10603" ht="15.75" customHeight="1">
      <c r="A10603" s="2">
        <v>45810.0</v>
      </c>
      <c r="B10603" s="3" t="s">
        <v>13</v>
      </c>
      <c r="C10603" s="3" t="s">
        <v>18</v>
      </c>
      <c r="D10603" s="3" t="s">
        <v>9</v>
      </c>
      <c r="E10603" s="3" t="s">
        <v>15</v>
      </c>
      <c r="F10603" s="3" t="s">
        <v>19165</v>
      </c>
      <c r="G10603" s="3" t="s">
        <v>19166</v>
      </c>
      <c r="H10603" s="3"/>
    </row>
    <row r="10604" ht="15.75" customHeight="1">
      <c r="A10604" s="2">
        <v>45810.0</v>
      </c>
      <c r="B10604" s="3" t="s">
        <v>13</v>
      </c>
      <c r="C10604" s="3" t="s">
        <v>37</v>
      </c>
      <c r="D10604" s="3" t="s">
        <v>38</v>
      </c>
      <c r="E10604" s="3" t="s">
        <v>20</v>
      </c>
      <c r="F10604" s="3" t="s">
        <v>19167</v>
      </c>
      <c r="G10604" s="3" t="s">
        <v>19168</v>
      </c>
      <c r="H10604" s="3"/>
    </row>
    <row r="10605" ht="15.75" customHeight="1">
      <c r="A10605" s="2">
        <v>45810.0</v>
      </c>
      <c r="B10605" s="3" t="s">
        <v>13</v>
      </c>
      <c r="C10605" s="3" t="s">
        <v>29</v>
      </c>
      <c r="D10605" s="3" t="s">
        <v>26</v>
      </c>
      <c r="E10605" s="3" t="s">
        <v>15</v>
      </c>
      <c r="F10605" s="3" t="s">
        <v>19169</v>
      </c>
      <c r="G10605" s="3" t="s">
        <v>19170</v>
      </c>
      <c r="H10605" s="3"/>
    </row>
    <row r="10606" ht="15.75" customHeight="1">
      <c r="A10606" s="2">
        <v>45810.0</v>
      </c>
      <c r="B10606" s="3" t="s">
        <v>13</v>
      </c>
      <c r="C10606" s="3" t="s">
        <v>29</v>
      </c>
      <c r="D10606" s="3" t="s">
        <v>23</v>
      </c>
      <c r="E10606" s="3" t="s">
        <v>20</v>
      </c>
      <c r="F10606" s="3" t="s">
        <v>19171</v>
      </c>
      <c r="G10606" s="3" t="s">
        <v>19172</v>
      </c>
      <c r="H10606" s="3"/>
    </row>
    <row r="10607" ht="15.75" customHeight="1">
      <c r="A10607" s="2">
        <v>45810.0</v>
      </c>
      <c r="B10607" s="3" t="s">
        <v>13</v>
      </c>
      <c r="C10607" s="3" t="s">
        <v>18</v>
      </c>
      <c r="D10607" s="3" t="s">
        <v>34</v>
      </c>
      <c r="E10607" s="3" t="s">
        <v>101</v>
      </c>
      <c r="F10607" s="3" t="s">
        <v>19173</v>
      </c>
      <c r="G10607" s="3" t="s">
        <v>19174</v>
      </c>
      <c r="H10607" s="3"/>
    </row>
    <row r="10608" ht="15.75" customHeight="1">
      <c r="A10608" s="2">
        <v>45810.0</v>
      </c>
      <c r="B10608" s="3" t="s">
        <v>57</v>
      </c>
      <c r="C10608" s="3" t="s">
        <v>58</v>
      </c>
      <c r="D10608" s="3" t="s">
        <v>38</v>
      </c>
      <c r="E10608" s="3" t="s">
        <v>20</v>
      </c>
      <c r="F10608" s="3" t="s">
        <v>19175</v>
      </c>
      <c r="G10608" s="3" t="s">
        <v>2614</v>
      </c>
      <c r="H10608" s="3"/>
    </row>
    <row r="10609" ht="15.75" customHeight="1">
      <c r="A10609" s="2">
        <v>45810.0</v>
      </c>
      <c r="B10609" s="3" t="s">
        <v>13</v>
      </c>
      <c r="C10609" s="3" t="s">
        <v>18</v>
      </c>
      <c r="D10609" s="3" t="s">
        <v>23</v>
      </c>
      <c r="E10609" s="3" t="s">
        <v>20</v>
      </c>
      <c r="F10609" s="3" t="s">
        <v>19176</v>
      </c>
      <c r="G10609" s="3" t="s">
        <v>19177</v>
      </c>
      <c r="H10609" s="3"/>
    </row>
    <row r="10610" ht="15.75" customHeight="1">
      <c r="A10610" s="2">
        <v>45810.0</v>
      </c>
      <c r="B10610" s="3" t="s">
        <v>13</v>
      </c>
      <c r="C10610" s="3" t="s">
        <v>37</v>
      </c>
      <c r="D10610" s="3" t="s">
        <v>26</v>
      </c>
      <c r="E10610" s="3" t="s">
        <v>101</v>
      </c>
      <c r="F10610" s="3" t="s">
        <v>19178</v>
      </c>
      <c r="G10610" s="3" t="s">
        <v>19179</v>
      </c>
      <c r="H10610" s="3"/>
    </row>
    <row r="10611" ht="15.75" customHeight="1">
      <c r="A10611" s="2">
        <v>45810.0</v>
      </c>
      <c r="B10611" s="3" t="s">
        <v>57</v>
      </c>
      <c r="C10611" s="3" t="s">
        <v>58</v>
      </c>
      <c r="D10611" s="3" t="s">
        <v>19</v>
      </c>
      <c r="E10611" s="3" t="s">
        <v>20</v>
      </c>
      <c r="F10611" s="3" t="s">
        <v>15552</v>
      </c>
      <c r="G10611" s="3" t="s">
        <v>19180</v>
      </c>
      <c r="H10611" s="3"/>
    </row>
    <row r="10612" ht="15.75" customHeight="1">
      <c r="A10612" s="2">
        <v>45810.0</v>
      </c>
      <c r="B10612" s="3" t="s">
        <v>57</v>
      </c>
      <c r="C10612" s="3" t="s">
        <v>71</v>
      </c>
      <c r="D10612" s="3" t="s">
        <v>63</v>
      </c>
      <c r="E10612" s="3" t="s">
        <v>59</v>
      </c>
      <c r="F10612" s="3" t="s">
        <v>19018</v>
      </c>
      <c r="G10612" s="3" t="s">
        <v>19181</v>
      </c>
      <c r="H10612" s="3"/>
    </row>
    <row r="10613" ht="15.75" customHeight="1">
      <c r="A10613" s="2">
        <v>45810.0</v>
      </c>
      <c r="B10613" s="3" t="s">
        <v>57</v>
      </c>
      <c r="C10613" s="4" t="s">
        <v>62</v>
      </c>
      <c r="D10613" s="3" t="s">
        <v>34</v>
      </c>
      <c r="E10613" s="3" t="s">
        <v>15</v>
      </c>
      <c r="F10613" s="3" t="s">
        <v>19182</v>
      </c>
      <c r="G10613" s="3" t="s">
        <v>12955</v>
      </c>
      <c r="H10613" s="3"/>
    </row>
    <row r="10614" ht="15.75" customHeight="1">
      <c r="A10614" s="2">
        <v>45810.0</v>
      </c>
      <c r="B10614" s="3" t="s">
        <v>57</v>
      </c>
      <c r="C10614" s="4" t="s">
        <v>62</v>
      </c>
      <c r="D10614" s="3" t="s">
        <v>19</v>
      </c>
      <c r="E10614" s="3" t="s">
        <v>20</v>
      </c>
      <c r="F10614" s="3" t="s">
        <v>4714</v>
      </c>
      <c r="G10614" s="3" t="s">
        <v>19183</v>
      </c>
      <c r="H10614" s="3"/>
    </row>
    <row r="10615" ht="15.75" customHeight="1">
      <c r="A10615" s="2">
        <v>45810.0</v>
      </c>
      <c r="B10615" s="3" t="s">
        <v>57</v>
      </c>
      <c r="C10615" s="4" t="s">
        <v>62</v>
      </c>
      <c r="D10615" s="3" t="s">
        <v>26</v>
      </c>
      <c r="E10615" s="3" t="s">
        <v>20</v>
      </c>
      <c r="F10615" s="3" t="s">
        <v>19184</v>
      </c>
      <c r="G10615" s="3" t="s">
        <v>17818</v>
      </c>
      <c r="H10615" s="3"/>
    </row>
    <row r="10616" ht="15.75" customHeight="1">
      <c r="A10616" s="2">
        <v>45810.0</v>
      </c>
      <c r="B10616" s="3" t="s">
        <v>57</v>
      </c>
      <c r="C10616" s="4" t="s">
        <v>62</v>
      </c>
      <c r="D10616" s="3" t="s">
        <v>23</v>
      </c>
      <c r="E10616" s="3" t="s">
        <v>20</v>
      </c>
      <c r="F10616" s="3" t="s">
        <v>19185</v>
      </c>
      <c r="G10616" s="3" t="s">
        <v>19186</v>
      </c>
      <c r="H10616" s="3"/>
    </row>
    <row r="10617" ht="15.75" customHeight="1">
      <c r="A10617" s="2">
        <v>45810.0</v>
      </c>
      <c r="B10617" s="3" t="s">
        <v>57</v>
      </c>
      <c r="C10617" s="3" t="s">
        <v>71</v>
      </c>
      <c r="D10617" s="3" t="s">
        <v>9</v>
      </c>
      <c r="E10617" s="3" t="s">
        <v>15</v>
      </c>
      <c r="F10617" s="3" t="s">
        <v>19187</v>
      </c>
      <c r="G10617" s="3" t="s">
        <v>19188</v>
      </c>
      <c r="H10617" s="3"/>
    </row>
    <row r="10618" ht="15.75" customHeight="1">
      <c r="A10618" s="2">
        <v>45810.0</v>
      </c>
      <c r="B10618" s="3" t="s">
        <v>57</v>
      </c>
      <c r="C10618" s="3" t="s">
        <v>71</v>
      </c>
      <c r="D10618" s="3" t="s">
        <v>9</v>
      </c>
      <c r="E10618" s="3" t="s">
        <v>15</v>
      </c>
      <c r="F10618" s="3" t="s">
        <v>19189</v>
      </c>
      <c r="G10618" s="3" t="s">
        <v>19190</v>
      </c>
      <c r="H10618" s="3"/>
    </row>
    <row r="10619" ht="15.75" customHeight="1">
      <c r="A10619" s="2">
        <v>45810.0</v>
      </c>
      <c r="B10619" s="3" t="s">
        <v>57</v>
      </c>
      <c r="C10619" s="3" t="s">
        <v>80</v>
      </c>
      <c r="D10619" s="3" t="s">
        <v>19</v>
      </c>
      <c r="E10619" s="3" t="s">
        <v>20</v>
      </c>
      <c r="F10619" s="3" t="s">
        <v>19191</v>
      </c>
      <c r="G10619" s="3" t="s">
        <v>16882</v>
      </c>
      <c r="H10619" s="3"/>
    </row>
    <row r="10620" ht="15.75" customHeight="1">
      <c r="A10620" s="2">
        <v>45810.0</v>
      </c>
      <c r="B10620" s="3" t="s">
        <v>57</v>
      </c>
      <c r="C10620" s="3" t="s">
        <v>80</v>
      </c>
      <c r="D10620" s="3" t="s">
        <v>34</v>
      </c>
      <c r="E10620" s="3" t="s">
        <v>15</v>
      </c>
      <c r="F10620" s="3" t="s">
        <v>13608</v>
      </c>
      <c r="G10620" s="3" t="s">
        <v>19192</v>
      </c>
      <c r="H10620" s="3"/>
    </row>
    <row r="10621" ht="15.75" customHeight="1">
      <c r="A10621" s="2">
        <v>45810.0</v>
      </c>
      <c r="B10621" s="3" t="s">
        <v>57</v>
      </c>
      <c r="C10621" s="3" t="s">
        <v>85</v>
      </c>
      <c r="D10621" s="3" t="s">
        <v>23</v>
      </c>
      <c r="E10621" s="3" t="s">
        <v>20</v>
      </c>
      <c r="F10621" s="3" t="s">
        <v>1223</v>
      </c>
      <c r="G10621" s="3" t="s">
        <v>19193</v>
      </c>
      <c r="H10621" s="3"/>
    </row>
    <row r="10622" ht="15.75" customHeight="1">
      <c r="A10622" s="2">
        <v>45810.0</v>
      </c>
      <c r="B10622" s="3" t="s">
        <v>57</v>
      </c>
      <c r="C10622" s="3" t="s">
        <v>85</v>
      </c>
      <c r="D10622" s="3" t="s">
        <v>34</v>
      </c>
      <c r="E10622" s="3" t="s">
        <v>15</v>
      </c>
      <c r="F10622" s="3" t="s">
        <v>19194</v>
      </c>
      <c r="G10622" s="3" t="s">
        <v>19195</v>
      </c>
      <c r="H10622" s="3"/>
    </row>
    <row r="10623" ht="15.75" customHeight="1">
      <c r="A10623" s="2">
        <v>45810.0</v>
      </c>
      <c r="B10623" s="3" t="s">
        <v>57</v>
      </c>
      <c r="C10623" s="3" t="s">
        <v>85</v>
      </c>
      <c r="D10623" s="3" t="s">
        <v>23</v>
      </c>
      <c r="E10623" s="3" t="s">
        <v>20</v>
      </c>
      <c r="F10623" s="3" t="s">
        <v>19196</v>
      </c>
      <c r="G10623" s="3" t="s">
        <v>19197</v>
      </c>
      <c r="H10623" s="3"/>
    </row>
    <row r="10624" ht="15.75" customHeight="1">
      <c r="A10624" s="2">
        <v>45810.0</v>
      </c>
      <c r="B10624" s="3" t="s">
        <v>57</v>
      </c>
      <c r="C10624" s="3" t="s">
        <v>85</v>
      </c>
      <c r="D10624" s="3" t="s">
        <v>9</v>
      </c>
      <c r="E10624" s="3" t="s">
        <v>101</v>
      </c>
      <c r="F10624" s="3" t="s">
        <v>19198</v>
      </c>
      <c r="G10624" s="3" t="s">
        <v>19199</v>
      </c>
      <c r="H10624" s="3"/>
    </row>
    <row r="10625" ht="15.75" customHeight="1">
      <c r="A10625" s="2">
        <v>45810.0</v>
      </c>
      <c r="B10625" s="3" t="s">
        <v>13</v>
      </c>
      <c r="C10625" s="3" t="s">
        <v>18</v>
      </c>
      <c r="D10625" s="3" t="s">
        <v>26</v>
      </c>
      <c r="E10625" s="3" t="s">
        <v>15</v>
      </c>
      <c r="F10625" s="3" t="s">
        <v>13915</v>
      </c>
      <c r="G10625" s="3" t="s">
        <v>19200</v>
      </c>
      <c r="H10625" s="3"/>
    </row>
    <row r="10626" ht="15.75" customHeight="1">
      <c r="A10626" s="2">
        <v>45810.0</v>
      </c>
      <c r="B10626" s="3" t="s">
        <v>57</v>
      </c>
      <c r="C10626" s="3" t="s">
        <v>85</v>
      </c>
      <c r="D10626" s="3" t="s">
        <v>19</v>
      </c>
      <c r="E10626" s="3" t="s">
        <v>20</v>
      </c>
      <c r="F10626" s="3" t="s">
        <v>19201</v>
      </c>
      <c r="G10626" s="3" t="s">
        <v>19202</v>
      </c>
      <c r="H10626" s="3"/>
    </row>
    <row r="10627" ht="15.75" customHeight="1">
      <c r="A10627" s="2">
        <v>45810.0</v>
      </c>
      <c r="B10627" s="3" t="s">
        <v>57</v>
      </c>
      <c r="C10627" s="4" t="s">
        <v>62</v>
      </c>
      <c r="D10627" s="3" t="s">
        <v>63</v>
      </c>
      <c r="E10627" s="3" t="s">
        <v>59</v>
      </c>
      <c r="F10627" s="3" t="s">
        <v>19203</v>
      </c>
      <c r="G10627" s="3" t="s">
        <v>19204</v>
      </c>
      <c r="H10627" s="3"/>
    </row>
    <row r="10628" ht="15.75" customHeight="1">
      <c r="A10628" s="2">
        <v>45810.0</v>
      </c>
      <c r="B10628" s="3" t="s">
        <v>13</v>
      </c>
      <c r="C10628" s="3" t="s">
        <v>18</v>
      </c>
      <c r="D10628" s="3" t="s">
        <v>34</v>
      </c>
      <c r="E10628" s="3" t="s">
        <v>15</v>
      </c>
      <c r="F10628" s="3" t="s">
        <v>19205</v>
      </c>
      <c r="G10628" s="3" t="s">
        <v>19206</v>
      </c>
      <c r="H10628" s="3"/>
    </row>
    <row r="10629" ht="15.75" customHeight="1">
      <c r="A10629" s="2">
        <v>45810.0</v>
      </c>
      <c r="B10629" s="3" t="s">
        <v>92</v>
      </c>
      <c r="C10629" s="3" t="s">
        <v>144</v>
      </c>
      <c r="D10629" s="3" t="s">
        <v>9</v>
      </c>
      <c r="E10629" s="3" t="s">
        <v>10</v>
      </c>
      <c r="F10629" s="3" t="s">
        <v>19207</v>
      </c>
      <c r="G10629" s="3" t="s">
        <v>19208</v>
      </c>
      <c r="H10629" s="3"/>
    </row>
    <row r="10630" ht="15.75" customHeight="1">
      <c r="A10630" s="2">
        <v>45810.0</v>
      </c>
      <c r="B10630" s="3" t="s">
        <v>13</v>
      </c>
      <c r="C10630" s="3" t="s">
        <v>14</v>
      </c>
      <c r="D10630" s="3" t="s">
        <v>38</v>
      </c>
      <c r="E10630" s="3" t="s">
        <v>15</v>
      </c>
      <c r="F10630" s="3" t="s">
        <v>19209</v>
      </c>
      <c r="G10630" s="3" t="s">
        <v>19210</v>
      </c>
      <c r="H10630" s="3"/>
    </row>
    <row r="10631" ht="15.75" customHeight="1">
      <c r="A10631" s="2">
        <v>45810.0</v>
      </c>
      <c r="B10631" s="3" t="s">
        <v>7</v>
      </c>
      <c r="C10631" s="3" t="s">
        <v>8</v>
      </c>
      <c r="D10631" s="3" t="s">
        <v>23</v>
      </c>
      <c r="E10631" s="3" t="s">
        <v>15</v>
      </c>
      <c r="F10631" s="3" t="s">
        <v>19211</v>
      </c>
      <c r="G10631" s="3" t="s">
        <v>19212</v>
      </c>
      <c r="H10631" s="3"/>
    </row>
    <row r="10632" ht="15.75" customHeight="1">
      <c r="A10632" s="2">
        <v>45810.0</v>
      </c>
      <c r="B10632" s="3" t="s">
        <v>7</v>
      </c>
      <c r="C10632" s="3" t="s">
        <v>8</v>
      </c>
      <c r="D10632" s="3" t="s">
        <v>34</v>
      </c>
      <c r="E10632" s="3" t="s">
        <v>119</v>
      </c>
      <c r="F10632" s="3" t="s">
        <v>19213</v>
      </c>
      <c r="G10632" s="3" t="s">
        <v>19214</v>
      </c>
      <c r="H10632" s="3"/>
    </row>
    <row r="10633" ht="15.75" customHeight="1">
      <c r="A10633" s="2">
        <v>45810.0</v>
      </c>
      <c r="B10633" s="3" t="s">
        <v>7</v>
      </c>
      <c r="C10633" s="3" t="s">
        <v>106</v>
      </c>
      <c r="D10633" s="3" t="s">
        <v>9</v>
      </c>
      <c r="E10633" s="3" t="s">
        <v>10</v>
      </c>
      <c r="F10633" s="3" t="s">
        <v>19215</v>
      </c>
      <c r="G10633" s="3" t="s">
        <v>19216</v>
      </c>
      <c r="H10633" s="3"/>
    </row>
    <row r="10634" ht="15.75" customHeight="1">
      <c r="A10634" s="2">
        <v>45810.0</v>
      </c>
      <c r="B10634" s="3" t="s">
        <v>7</v>
      </c>
      <c r="C10634" s="3" t="s">
        <v>106</v>
      </c>
      <c r="D10634" s="3" t="s">
        <v>19</v>
      </c>
      <c r="E10634" s="3" t="s">
        <v>109</v>
      </c>
      <c r="F10634" s="3" t="s">
        <v>19217</v>
      </c>
      <c r="G10634" s="3" t="s">
        <v>8765</v>
      </c>
      <c r="H10634" s="3"/>
    </row>
    <row r="10635" ht="15.75" customHeight="1">
      <c r="A10635" s="2">
        <v>45810.0</v>
      </c>
      <c r="B10635" s="3" t="s">
        <v>7</v>
      </c>
      <c r="C10635" s="3" t="s">
        <v>106</v>
      </c>
      <c r="D10635" s="3" t="s">
        <v>19</v>
      </c>
      <c r="E10635" s="3" t="s">
        <v>101</v>
      </c>
      <c r="F10635" s="3" t="s">
        <v>19218</v>
      </c>
      <c r="G10635" s="3" t="s">
        <v>19219</v>
      </c>
      <c r="H10635" s="3"/>
    </row>
    <row r="10636" ht="15.75" customHeight="1">
      <c r="A10636" s="2">
        <v>45810.0</v>
      </c>
      <c r="B10636" s="3" t="s">
        <v>7</v>
      </c>
      <c r="C10636" s="3" t="s">
        <v>106</v>
      </c>
      <c r="D10636" s="3" t="s">
        <v>34</v>
      </c>
      <c r="E10636" s="3" t="s">
        <v>119</v>
      </c>
      <c r="F10636" s="3" t="s">
        <v>19220</v>
      </c>
      <c r="G10636" s="3" t="s">
        <v>19221</v>
      </c>
      <c r="H10636" s="3"/>
    </row>
    <row r="10637" ht="15.75" customHeight="1">
      <c r="A10637" s="2">
        <v>45810.0</v>
      </c>
      <c r="B10637" s="3" t="s">
        <v>13</v>
      </c>
      <c r="C10637" s="3" t="s">
        <v>14</v>
      </c>
      <c r="D10637" s="3" t="s">
        <v>26</v>
      </c>
      <c r="E10637" s="3" t="s">
        <v>101</v>
      </c>
      <c r="F10637" s="3" t="s">
        <v>19222</v>
      </c>
      <c r="G10637" s="3" t="s">
        <v>2251</v>
      </c>
      <c r="H10637" s="3"/>
    </row>
    <row r="10638" ht="15.75" customHeight="1">
      <c r="A10638" s="2">
        <v>45810.0</v>
      </c>
      <c r="B10638" s="3" t="s">
        <v>7</v>
      </c>
      <c r="C10638" s="3" t="s">
        <v>118</v>
      </c>
      <c r="D10638" s="3" t="s">
        <v>38</v>
      </c>
      <c r="E10638" s="3" t="s">
        <v>10</v>
      </c>
      <c r="F10638" s="3" t="s">
        <v>19223</v>
      </c>
      <c r="G10638" s="3" t="s">
        <v>19224</v>
      </c>
      <c r="H10638" s="3"/>
    </row>
    <row r="10639" ht="15.75" customHeight="1">
      <c r="A10639" s="2">
        <v>45810.0</v>
      </c>
      <c r="B10639" s="3" t="s">
        <v>7</v>
      </c>
      <c r="C10639" s="3" t="s">
        <v>126</v>
      </c>
      <c r="D10639" s="3" t="s">
        <v>26</v>
      </c>
      <c r="E10639" s="3" t="s">
        <v>660</v>
      </c>
      <c r="F10639" s="3" t="s">
        <v>19225</v>
      </c>
      <c r="G10639" s="3" t="s">
        <v>19226</v>
      </c>
      <c r="H10639" s="3"/>
    </row>
    <row r="10640" ht="15.75" customHeight="1">
      <c r="A10640" s="2">
        <v>45810.0</v>
      </c>
      <c r="B10640" s="3" t="s">
        <v>7</v>
      </c>
      <c r="C10640" s="3" t="s">
        <v>126</v>
      </c>
      <c r="D10640" s="3" t="s">
        <v>68</v>
      </c>
      <c r="E10640" s="3" t="s">
        <v>101</v>
      </c>
      <c r="F10640" s="3" t="s">
        <v>19227</v>
      </c>
      <c r="G10640" s="3" t="s">
        <v>19228</v>
      </c>
      <c r="H10640" s="3"/>
    </row>
    <row r="10641" ht="15.75" customHeight="1">
      <c r="A10641" s="2">
        <v>45810.0</v>
      </c>
      <c r="B10641" s="3" t="s">
        <v>7</v>
      </c>
      <c r="C10641" s="3" t="s">
        <v>131</v>
      </c>
      <c r="D10641" s="3" t="s">
        <v>34</v>
      </c>
      <c r="E10641" s="3" t="s">
        <v>10</v>
      </c>
      <c r="F10641" s="3" t="s">
        <v>19229</v>
      </c>
      <c r="G10641" s="3" t="s">
        <v>19230</v>
      </c>
      <c r="H10641" s="3"/>
    </row>
    <row r="10642" ht="15.75" customHeight="1">
      <c r="A10642" s="2">
        <v>45810.0</v>
      </c>
      <c r="B10642" s="3" t="s">
        <v>7</v>
      </c>
      <c r="C10642" s="3" t="s">
        <v>131</v>
      </c>
      <c r="D10642" s="3" t="s">
        <v>23</v>
      </c>
      <c r="E10642" s="3" t="s">
        <v>101</v>
      </c>
      <c r="F10642" s="3" t="s">
        <v>19231</v>
      </c>
      <c r="G10642" s="3" t="s">
        <v>19232</v>
      </c>
      <c r="H10642" s="3"/>
    </row>
    <row r="10643" ht="15.75" customHeight="1">
      <c r="A10643" s="2">
        <v>45810.0</v>
      </c>
      <c r="B10643" s="3" t="s">
        <v>92</v>
      </c>
      <c r="C10643" s="3" t="s">
        <v>158</v>
      </c>
      <c r="D10643" s="3" t="s">
        <v>63</v>
      </c>
      <c r="E10643" s="3" t="s">
        <v>59</v>
      </c>
      <c r="F10643" s="3" t="s">
        <v>19233</v>
      </c>
      <c r="G10643" s="3" t="s">
        <v>19234</v>
      </c>
      <c r="H10643" s="3"/>
    </row>
    <row r="10644" ht="15.75" customHeight="1">
      <c r="A10644" s="2">
        <v>45810.0</v>
      </c>
      <c r="B10644" s="3" t="s">
        <v>92</v>
      </c>
      <c r="C10644" s="3" t="s">
        <v>158</v>
      </c>
      <c r="D10644" s="3" t="s">
        <v>38</v>
      </c>
      <c r="E10644" s="3" t="s">
        <v>101</v>
      </c>
      <c r="F10644" s="3" t="s">
        <v>19235</v>
      </c>
      <c r="G10644" s="3" t="s">
        <v>19236</v>
      </c>
      <c r="H10644" s="3"/>
    </row>
    <row r="10645" ht="15.75" customHeight="1">
      <c r="A10645" s="2">
        <v>45810.0</v>
      </c>
      <c r="B10645" s="3" t="s">
        <v>7</v>
      </c>
      <c r="C10645" s="3" t="s">
        <v>118</v>
      </c>
      <c r="D10645" s="3" t="s">
        <v>68</v>
      </c>
      <c r="E10645" s="3" t="s">
        <v>101</v>
      </c>
      <c r="F10645" s="3" t="s">
        <v>19237</v>
      </c>
      <c r="G10645" s="3" t="s">
        <v>19238</v>
      </c>
      <c r="H10645" s="3"/>
    </row>
    <row r="10646" ht="15.75" customHeight="1">
      <c r="A10646" s="2">
        <v>45810.0</v>
      </c>
      <c r="B10646" s="3" t="s">
        <v>92</v>
      </c>
      <c r="C10646" s="3" t="s">
        <v>158</v>
      </c>
      <c r="D10646" s="3" t="s">
        <v>19</v>
      </c>
      <c r="E10646" s="3" t="s">
        <v>15</v>
      </c>
      <c r="F10646" s="3" t="s">
        <v>19239</v>
      </c>
      <c r="G10646" s="3" t="s">
        <v>19240</v>
      </c>
      <c r="H10646" s="3"/>
    </row>
    <row r="10647" ht="15.75" customHeight="1">
      <c r="A10647" s="2">
        <v>45810.0</v>
      </c>
      <c r="B10647" s="3" t="s">
        <v>92</v>
      </c>
      <c r="C10647" s="3" t="s">
        <v>158</v>
      </c>
      <c r="D10647" s="3" t="s">
        <v>19</v>
      </c>
      <c r="E10647" s="3" t="s">
        <v>15</v>
      </c>
      <c r="F10647" s="3" t="s">
        <v>19241</v>
      </c>
      <c r="G10647" s="3" t="s">
        <v>19242</v>
      </c>
      <c r="H10647" s="3"/>
    </row>
    <row r="10648" ht="15.75" customHeight="1">
      <c r="A10648" s="2">
        <v>45810.0</v>
      </c>
      <c r="B10648" s="3" t="s">
        <v>92</v>
      </c>
      <c r="C10648" s="3" t="s">
        <v>93</v>
      </c>
      <c r="D10648" s="3" t="s">
        <v>26</v>
      </c>
      <c r="E10648" s="3" t="s">
        <v>109</v>
      </c>
      <c r="F10648" s="3" t="s">
        <v>19243</v>
      </c>
      <c r="G10648" s="3" t="s">
        <v>19244</v>
      </c>
      <c r="H10648" s="3"/>
    </row>
    <row r="10649" ht="15.75" customHeight="1">
      <c r="A10649" s="2">
        <v>45810.0</v>
      </c>
      <c r="B10649" s="3" t="s">
        <v>92</v>
      </c>
      <c r="C10649" s="3" t="s">
        <v>93</v>
      </c>
      <c r="D10649" s="3" t="s">
        <v>19</v>
      </c>
      <c r="E10649" s="3" t="s">
        <v>101</v>
      </c>
      <c r="F10649" s="3" t="s">
        <v>19245</v>
      </c>
      <c r="G10649" s="3" t="s">
        <v>19246</v>
      </c>
      <c r="H10649" s="3"/>
    </row>
    <row r="10650" ht="15.75" customHeight="1">
      <c r="A10650" s="2">
        <v>45810.0</v>
      </c>
      <c r="B10650" s="3" t="s">
        <v>92</v>
      </c>
      <c r="C10650" s="3" t="s">
        <v>93</v>
      </c>
      <c r="D10650" s="3" t="s">
        <v>38</v>
      </c>
      <c r="E10650" s="3" t="s">
        <v>101</v>
      </c>
      <c r="F10650" s="3" t="s">
        <v>19247</v>
      </c>
      <c r="G10650" s="3" t="s">
        <v>19248</v>
      </c>
      <c r="H10650" s="3"/>
    </row>
    <row r="10651" ht="15.75" customHeight="1">
      <c r="A10651" s="2">
        <v>45810.0</v>
      </c>
      <c r="B10651" s="3" t="s">
        <v>92</v>
      </c>
      <c r="C10651" s="3" t="s">
        <v>93</v>
      </c>
      <c r="D10651" s="3" t="s">
        <v>19</v>
      </c>
      <c r="E10651" s="3" t="s">
        <v>15</v>
      </c>
      <c r="F10651" s="3" t="s">
        <v>19249</v>
      </c>
      <c r="G10651" s="3" t="s">
        <v>19250</v>
      </c>
      <c r="H10651" s="3"/>
    </row>
    <row r="10652" ht="15.75" customHeight="1">
      <c r="A10652" s="2">
        <v>45810.0</v>
      </c>
      <c r="B10652" s="3" t="s">
        <v>92</v>
      </c>
      <c r="C10652" s="3" t="s">
        <v>98</v>
      </c>
      <c r="D10652" s="3" t="s">
        <v>9</v>
      </c>
      <c r="E10652" s="3" t="s">
        <v>10</v>
      </c>
      <c r="F10652" s="3" t="s">
        <v>19251</v>
      </c>
      <c r="G10652" s="3" t="s">
        <v>19252</v>
      </c>
      <c r="H10652" s="3"/>
    </row>
    <row r="10653" ht="15.75" customHeight="1">
      <c r="A10653" s="2">
        <v>45810.0</v>
      </c>
      <c r="B10653" s="3" t="s">
        <v>92</v>
      </c>
      <c r="C10653" s="3" t="s">
        <v>93</v>
      </c>
      <c r="D10653" s="3" t="s">
        <v>9</v>
      </c>
      <c r="E10653" s="3" t="s">
        <v>10</v>
      </c>
      <c r="F10653" s="3" t="s">
        <v>19253</v>
      </c>
      <c r="G10653" s="3" t="s">
        <v>19254</v>
      </c>
      <c r="H10653" s="3"/>
    </row>
    <row r="10654" ht="15.75" customHeight="1">
      <c r="A10654" s="2">
        <v>45810.0</v>
      </c>
      <c r="B10654" s="3" t="s">
        <v>92</v>
      </c>
      <c r="C10654" s="3" t="s">
        <v>144</v>
      </c>
      <c r="D10654" s="3" t="s">
        <v>26</v>
      </c>
      <c r="E10654" s="3" t="s">
        <v>101</v>
      </c>
      <c r="F10654" s="3" t="s">
        <v>19255</v>
      </c>
      <c r="G10654" s="3" t="s">
        <v>19256</v>
      </c>
      <c r="H10654" s="3"/>
    </row>
    <row r="10655" ht="15.75" customHeight="1">
      <c r="A10655" s="2">
        <v>45810.0</v>
      </c>
      <c r="B10655" s="3" t="s">
        <v>92</v>
      </c>
      <c r="C10655" s="4" t="s">
        <v>149</v>
      </c>
      <c r="D10655" s="3" t="s">
        <v>26</v>
      </c>
      <c r="E10655" s="3" t="s">
        <v>101</v>
      </c>
      <c r="F10655" s="3" t="s">
        <v>19257</v>
      </c>
      <c r="G10655" s="3" t="s">
        <v>19258</v>
      </c>
      <c r="H10655" s="3"/>
    </row>
    <row r="10656" ht="15.75" customHeight="1">
      <c r="A10656" s="2">
        <v>45810.0</v>
      </c>
      <c r="B10656" s="3" t="s">
        <v>92</v>
      </c>
      <c r="C10656" s="4" t="s">
        <v>149</v>
      </c>
      <c r="D10656" s="3" t="s">
        <v>26</v>
      </c>
      <c r="E10656" s="3" t="s">
        <v>101</v>
      </c>
      <c r="F10656" s="3" t="s">
        <v>9459</v>
      </c>
      <c r="G10656" s="3" t="s">
        <v>19259</v>
      </c>
      <c r="H10656" s="3"/>
    </row>
    <row r="10657" ht="15.75" customHeight="1">
      <c r="A10657" s="2">
        <v>45810.0</v>
      </c>
      <c r="B10657" s="3" t="s">
        <v>92</v>
      </c>
      <c r="C10657" s="4" t="s">
        <v>149</v>
      </c>
      <c r="D10657" s="3" t="s">
        <v>9</v>
      </c>
      <c r="E10657" s="3" t="s">
        <v>10</v>
      </c>
      <c r="F10657" s="3" t="s">
        <v>19260</v>
      </c>
      <c r="G10657" s="3" t="s">
        <v>19261</v>
      </c>
      <c r="H10657" s="3"/>
    </row>
    <row r="10658" ht="15.75" customHeight="1">
      <c r="A10658" s="2">
        <v>45810.0</v>
      </c>
      <c r="B10658" s="3" t="s">
        <v>92</v>
      </c>
      <c r="C10658" s="4" t="s">
        <v>149</v>
      </c>
      <c r="D10658" s="3" t="s">
        <v>34</v>
      </c>
      <c r="E10658" s="3" t="s">
        <v>10</v>
      </c>
      <c r="F10658" s="3" t="s">
        <v>19262</v>
      </c>
      <c r="G10658" s="3" t="s">
        <v>19263</v>
      </c>
      <c r="H10658" s="3"/>
    </row>
    <row r="10659" ht="15.75" customHeight="1">
      <c r="A10659" s="2">
        <v>45810.0</v>
      </c>
      <c r="B10659" s="3" t="s">
        <v>92</v>
      </c>
      <c r="C10659" s="4" t="s">
        <v>149</v>
      </c>
      <c r="D10659" s="3" t="s">
        <v>9</v>
      </c>
      <c r="E10659" s="3" t="s">
        <v>109</v>
      </c>
      <c r="F10659" s="3" t="s">
        <v>19264</v>
      </c>
      <c r="G10659" s="3" t="s">
        <v>18217</v>
      </c>
      <c r="H10659" s="3"/>
    </row>
    <row r="10660" ht="15.75" customHeight="1">
      <c r="A10660" s="2">
        <v>45810.0</v>
      </c>
      <c r="B10660" s="3" t="s">
        <v>92</v>
      </c>
      <c r="C10660" s="3" t="s">
        <v>98</v>
      </c>
      <c r="D10660" s="3" t="s">
        <v>38</v>
      </c>
      <c r="E10660" s="3" t="s">
        <v>101</v>
      </c>
      <c r="F10660" s="3" t="s">
        <v>19265</v>
      </c>
      <c r="G10660" s="3" t="s">
        <v>19266</v>
      </c>
      <c r="H10660" s="3"/>
    </row>
    <row r="10661" ht="15.75" customHeight="1">
      <c r="A10661" s="2">
        <v>45811.0</v>
      </c>
      <c r="B10661" s="3" t="s">
        <v>13</v>
      </c>
      <c r="C10661" s="3" t="s">
        <v>29</v>
      </c>
      <c r="D10661" s="3" t="s">
        <v>26</v>
      </c>
      <c r="E10661" s="3" t="s">
        <v>15</v>
      </c>
      <c r="F10661" s="3" t="s">
        <v>4978</v>
      </c>
      <c r="G10661" s="3" t="s">
        <v>19267</v>
      </c>
      <c r="H10661" s="3"/>
    </row>
    <row r="10662" ht="15.75" customHeight="1">
      <c r="A10662" s="2">
        <v>45811.0</v>
      </c>
      <c r="B10662" s="3" t="s">
        <v>13</v>
      </c>
      <c r="C10662" s="3" t="s">
        <v>169</v>
      </c>
      <c r="D10662" s="3" t="s">
        <v>23</v>
      </c>
      <c r="E10662" s="3" t="s">
        <v>20</v>
      </c>
      <c r="F10662" s="3" t="s">
        <v>19268</v>
      </c>
      <c r="G10662" s="3" t="s">
        <v>19269</v>
      </c>
      <c r="H10662" s="3"/>
    </row>
    <row r="10663" ht="15.75" customHeight="1">
      <c r="A10663" s="2">
        <v>45811.0</v>
      </c>
      <c r="B10663" s="3" t="s">
        <v>13</v>
      </c>
      <c r="C10663" s="3" t="s">
        <v>169</v>
      </c>
      <c r="D10663" s="3" t="s">
        <v>26</v>
      </c>
      <c r="E10663" s="3" t="s">
        <v>20</v>
      </c>
      <c r="F10663" s="3" t="s">
        <v>19270</v>
      </c>
      <c r="G10663" s="3" t="s">
        <v>19271</v>
      </c>
      <c r="H10663" s="3"/>
    </row>
    <row r="10664" ht="15.75" customHeight="1">
      <c r="A10664" s="2">
        <v>45811.0</v>
      </c>
      <c r="B10664" s="3" t="s">
        <v>13</v>
      </c>
      <c r="C10664" s="3" t="s">
        <v>37</v>
      </c>
      <c r="D10664" s="3" t="s">
        <v>63</v>
      </c>
      <c r="E10664" s="3" t="s">
        <v>101</v>
      </c>
      <c r="F10664" s="3" t="s">
        <v>19272</v>
      </c>
      <c r="G10664" s="3" t="s">
        <v>19273</v>
      </c>
      <c r="H10664" s="3"/>
    </row>
    <row r="10665" ht="15.75" customHeight="1">
      <c r="A10665" s="2">
        <v>45811.0</v>
      </c>
      <c r="B10665" s="3" t="s">
        <v>13</v>
      </c>
      <c r="C10665" s="3" t="s">
        <v>37</v>
      </c>
      <c r="D10665" s="3" t="s">
        <v>9</v>
      </c>
      <c r="E10665" s="3" t="s">
        <v>101</v>
      </c>
      <c r="F10665" s="3" t="s">
        <v>19274</v>
      </c>
      <c r="G10665" s="3" t="s">
        <v>19275</v>
      </c>
      <c r="H10665" s="3"/>
    </row>
    <row r="10666" ht="15.75" customHeight="1">
      <c r="A10666" s="2">
        <v>45811.0</v>
      </c>
      <c r="B10666" s="3" t="s">
        <v>13</v>
      </c>
      <c r="C10666" s="3" t="s">
        <v>29</v>
      </c>
      <c r="D10666" s="3" t="s">
        <v>19</v>
      </c>
      <c r="E10666" s="3" t="s">
        <v>15</v>
      </c>
      <c r="F10666" s="3" t="s">
        <v>19276</v>
      </c>
      <c r="G10666" s="3" t="s">
        <v>19277</v>
      </c>
      <c r="H10666" s="3"/>
    </row>
    <row r="10667" ht="15.75" customHeight="1">
      <c r="A10667" s="2">
        <v>45811.0</v>
      </c>
      <c r="B10667" s="3" t="s">
        <v>13</v>
      </c>
      <c r="C10667" s="3" t="s">
        <v>18</v>
      </c>
      <c r="D10667" s="3" t="s">
        <v>34</v>
      </c>
      <c r="E10667" s="3" t="s">
        <v>101</v>
      </c>
      <c r="F10667" s="3" t="s">
        <v>19278</v>
      </c>
      <c r="G10667" s="3" t="s">
        <v>19279</v>
      </c>
      <c r="H10667" s="3"/>
    </row>
    <row r="10668" ht="15.75" customHeight="1">
      <c r="A10668" s="2">
        <v>45811.0</v>
      </c>
      <c r="B10668" s="3" t="s">
        <v>92</v>
      </c>
      <c r="C10668" s="3" t="s">
        <v>93</v>
      </c>
      <c r="D10668" s="3" t="s">
        <v>68</v>
      </c>
      <c r="E10668" s="3" t="s">
        <v>20</v>
      </c>
      <c r="F10668" s="3" t="s">
        <v>19280</v>
      </c>
      <c r="G10668" s="3" t="s">
        <v>19281</v>
      </c>
      <c r="H10668" s="3"/>
    </row>
    <row r="10669" ht="15.75" customHeight="1">
      <c r="A10669" s="2">
        <v>45811.0</v>
      </c>
      <c r="B10669" s="3" t="s">
        <v>13</v>
      </c>
      <c r="C10669" s="3" t="s">
        <v>18</v>
      </c>
      <c r="D10669" s="3" t="s">
        <v>38</v>
      </c>
      <c r="E10669" s="3" t="s">
        <v>15</v>
      </c>
      <c r="F10669" s="3" t="s">
        <v>19282</v>
      </c>
      <c r="G10669" s="3" t="s">
        <v>19283</v>
      </c>
      <c r="H10669" s="3"/>
    </row>
    <row r="10670" ht="15.75" customHeight="1">
      <c r="A10670" s="2">
        <v>45811.0</v>
      </c>
      <c r="B10670" s="3" t="s">
        <v>13</v>
      </c>
      <c r="C10670" s="3" t="s">
        <v>18</v>
      </c>
      <c r="D10670" s="3" t="s">
        <v>63</v>
      </c>
      <c r="E10670" s="3" t="s">
        <v>15</v>
      </c>
      <c r="F10670" s="3" t="s">
        <v>19284</v>
      </c>
      <c r="G10670" s="3" t="s">
        <v>19285</v>
      </c>
      <c r="H10670" s="3"/>
    </row>
    <row r="10671" ht="15.75" customHeight="1">
      <c r="A10671" s="2">
        <v>45811.0</v>
      </c>
      <c r="B10671" s="3" t="s">
        <v>13</v>
      </c>
      <c r="C10671" s="3" t="s">
        <v>18</v>
      </c>
      <c r="D10671" s="3" t="s">
        <v>68</v>
      </c>
      <c r="E10671" s="3" t="s">
        <v>20</v>
      </c>
      <c r="F10671" s="3" t="s">
        <v>19286</v>
      </c>
      <c r="G10671" s="3" t="s">
        <v>19287</v>
      </c>
      <c r="H10671" s="3"/>
    </row>
    <row r="10672" ht="15.75" customHeight="1">
      <c r="A10672" s="2">
        <v>45811.0</v>
      </c>
      <c r="B10672" s="3" t="s">
        <v>13</v>
      </c>
      <c r="C10672" s="3" t="s">
        <v>14</v>
      </c>
      <c r="D10672" s="3" t="s">
        <v>23</v>
      </c>
      <c r="E10672" s="3" t="s">
        <v>20</v>
      </c>
      <c r="F10672" s="3" t="s">
        <v>19288</v>
      </c>
      <c r="G10672" s="3" t="s">
        <v>19289</v>
      </c>
      <c r="H10672" s="3"/>
    </row>
    <row r="10673" ht="15.75" customHeight="1">
      <c r="A10673" s="2">
        <v>45811.0</v>
      </c>
      <c r="B10673" s="3" t="s">
        <v>13</v>
      </c>
      <c r="C10673" s="3" t="s">
        <v>14</v>
      </c>
      <c r="D10673" s="3" t="s">
        <v>38</v>
      </c>
      <c r="E10673" s="3" t="s">
        <v>15</v>
      </c>
      <c r="F10673" s="3" t="s">
        <v>19290</v>
      </c>
      <c r="G10673" s="3" t="s">
        <v>19291</v>
      </c>
      <c r="H10673" s="3"/>
    </row>
    <row r="10674" ht="15.75" customHeight="1">
      <c r="A10674" s="2">
        <v>45811.0</v>
      </c>
      <c r="B10674" s="3" t="s">
        <v>13</v>
      </c>
      <c r="C10674" s="3" t="s">
        <v>169</v>
      </c>
      <c r="D10674" s="3" t="s">
        <v>38</v>
      </c>
      <c r="E10674" s="3" t="s">
        <v>15</v>
      </c>
      <c r="F10674" s="3" t="s">
        <v>506</v>
      </c>
      <c r="G10674" s="3" t="s">
        <v>8095</v>
      </c>
      <c r="H10674" s="3"/>
    </row>
    <row r="10675" ht="15.75" customHeight="1">
      <c r="A10675" s="2">
        <v>45811.0</v>
      </c>
      <c r="B10675" s="3" t="s">
        <v>13</v>
      </c>
      <c r="C10675" s="3" t="s">
        <v>18</v>
      </c>
      <c r="D10675" s="3" t="s">
        <v>63</v>
      </c>
      <c r="E10675" s="3" t="s">
        <v>59</v>
      </c>
      <c r="F10675" s="3" t="s">
        <v>19292</v>
      </c>
      <c r="G10675" s="3" t="s">
        <v>19293</v>
      </c>
      <c r="H10675" s="3"/>
    </row>
    <row r="10676" ht="15.75" customHeight="1">
      <c r="A10676" s="2">
        <v>45811.0</v>
      </c>
      <c r="B10676" s="3" t="s">
        <v>57</v>
      </c>
      <c r="C10676" s="3" t="s">
        <v>58</v>
      </c>
      <c r="D10676" s="3" t="s">
        <v>63</v>
      </c>
      <c r="E10676" s="3" t="s">
        <v>59</v>
      </c>
      <c r="F10676" s="3" t="s">
        <v>19294</v>
      </c>
      <c r="G10676" s="3" t="s">
        <v>19295</v>
      </c>
      <c r="H10676" s="3"/>
    </row>
    <row r="10677" ht="15.75" customHeight="1">
      <c r="A10677" s="2">
        <v>45811.0</v>
      </c>
      <c r="B10677" s="3" t="s">
        <v>92</v>
      </c>
      <c r="C10677" s="3" t="s">
        <v>93</v>
      </c>
      <c r="D10677" s="3" t="s">
        <v>19</v>
      </c>
      <c r="E10677" s="3" t="s">
        <v>15</v>
      </c>
      <c r="F10677" s="3" t="s">
        <v>19296</v>
      </c>
      <c r="G10677" s="3" t="s">
        <v>19297</v>
      </c>
      <c r="H10677" s="3"/>
    </row>
    <row r="10678" ht="15.75" customHeight="1">
      <c r="A10678" s="2">
        <v>45811.0</v>
      </c>
      <c r="B10678" s="3" t="s">
        <v>57</v>
      </c>
      <c r="C10678" s="3" t="s">
        <v>58</v>
      </c>
      <c r="D10678" s="3" t="s">
        <v>26</v>
      </c>
      <c r="E10678" s="3" t="s">
        <v>20</v>
      </c>
      <c r="F10678" s="3" t="s">
        <v>19298</v>
      </c>
      <c r="G10678" s="3" t="s">
        <v>19299</v>
      </c>
      <c r="H10678" s="3"/>
    </row>
    <row r="10679" ht="15.75" customHeight="1">
      <c r="A10679" s="2">
        <v>45811.0</v>
      </c>
      <c r="B10679" s="3" t="s">
        <v>57</v>
      </c>
      <c r="C10679" s="3" t="s">
        <v>85</v>
      </c>
      <c r="D10679" s="3" t="s">
        <v>68</v>
      </c>
      <c r="E10679" s="3" t="s">
        <v>59</v>
      </c>
      <c r="F10679" s="3" t="s">
        <v>19300</v>
      </c>
      <c r="G10679" s="3" t="s">
        <v>19301</v>
      </c>
      <c r="H10679" s="3"/>
    </row>
    <row r="10680" ht="15.75" customHeight="1">
      <c r="A10680" s="2">
        <v>45811.0</v>
      </c>
      <c r="B10680" s="3" t="s">
        <v>57</v>
      </c>
      <c r="C10680" s="3" t="s">
        <v>80</v>
      </c>
      <c r="D10680" s="3" t="s">
        <v>9</v>
      </c>
      <c r="E10680" s="3" t="s">
        <v>15</v>
      </c>
      <c r="F10680" s="3" t="s">
        <v>19302</v>
      </c>
      <c r="G10680" s="3" t="s">
        <v>19303</v>
      </c>
      <c r="H10680" s="3"/>
    </row>
    <row r="10681" ht="15.75" customHeight="1">
      <c r="A10681" s="2">
        <v>45811.0</v>
      </c>
      <c r="B10681" s="3" t="s">
        <v>57</v>
      </c>
      <c r="C10681" s="3" t="s">
        <v>80</v>
      </c>
      <c r="D10681" s="3" t="s">
        <v>23</v>
      </c>
      <c r="E10681" s="3" t="s">
        <v>59</v>
      </c>
      <c r="F10681" s="3" t="s">
        <v>19304</v>
      </c>
      <c r="G10681" s="3" t="s">
        <v>19305</v>
      </c>
      <c r="H10681" s="3"/>
    </row>
    <row r="10682" ht="15.75" customHeight="1">
      <c r="A10682" s="2">
        <v>45811.0</v>
      </c>
      <c r="B10682" s="3" t="s">
        <v>57</v>
      </c>
      <c r="C10682" s="3" t="s">
        <v>80</v>
      </c>
      <c r="D10682" s="3" t="s">
        <v>9</v>
      </c>
      <c r="E10682" s="3" t="s">
        <v>15</v>
      </c>
      <c r="F10682" s="3" t="s">
        <v>19306</v>
      </c>
      <c r="G10682" s="3" t="s">
        <v>19307</v>
      </c>
      <c r="H10682" s="3"/>
    </row>
    <row r="10683" ht="15.75" customHeight="1">
      <c r="A10683" s="2">
        <v>45811.0</v>
      </c>
      <c r="B10683" s="3" t="s">
        <v>57</v>
      </c>
      <c r="C10683" s="3" t="s">
        <v>80</v>
      </c>
      <c r="D10683" s="3" t="s">
        <v>19</v>
      </c>
      <c r="E10683" s="3" t="s">
        <v>59</v>
      </c>
      <c r="F10683" s="3" t="s">
        <v>19308</v>
      </c>
      <c r="G10683" s="3" t="s">
        <v>2121</v>
      </c>
      <c r="H10683" s="3"/>
    </row>
    <row r="10684" ht="15.75" customHeight="1">
      <c r="A10684" s="2">
        <v>45811.0</v>
      </c>
      <c r="B10684" s="3" t="s">
        <v>57</v>
      </c>
      <c r="C10684" s="3" t="s">
        <v>80</v>
      </c>
      <c r="D10684" s="3" t="s">
        <v>34</v>
      </c>
      <c r="E10684" s="3" t="s">
        <v>20</v>
      </c>
      <c r="F10684" s="3" t="s">
        <v>19309</v>
      </c>
      <c r="G10684" s="3" t="s">
        <v>19310</v>
      </c>
      <c r="H10684" s="3"/>
    </row>
    <row r="10685" ht="15.75" customHeight="1">
      <c r="A10685" s="2">
        <v>45811.0</v>
      </c>
      <c r="B10685" s="3" t="s">
        <v>57</v>
      </c>
      <c r="C10685" s="3" t="s">
        <v>58</v>
      </c>
      <c r="D10685" s="3" t="s">
        <v>34</v>
      </c>
      <c r="E10685" s="3" t="s">
        <v>15</v>
      </c>
      <c r="F10685" s="3" t="s">
        <v>19311</v>
      </c>
      <c r="G10685" s="3" t="s">
        <v>19312</v>
      </c>
      <c r="H10685" s="3"/>
    </row>
    <row r="10686" ht="15.75" customHeight="1">
      <c r="A10686" s="2">
        <v>45811.0</v>
      </c>
      <c r="B10686" s="3" t="s">
        <v>57</v>
      </c>
      <c r="C10686" s="3" t="s">
        <v>71</v>
      </c>
      <c r="D10686" s="3" t="s">
        <v>19</v>
      </c>
      <c r="E10686" s="3" t="s">
        <v>59</v>
      </c>
      <c r="F10686" s="3" t="s">
        <v>19313</v>
      </c>
      <c r="G10686" s="3" t="s">
        <v>15192</v>
      </c>
      <c r="H10686" s="3"/>
    </row>
    <row r="10687" ht="15.75" customHeight="1">
      <c r="A10687" s="2">
        <v>45811.0</v>
      </c>
      <c r="B10687" s="3" t="s">
        <v>57</v>
      </c>
      <c r="C10687" s="3" t="s">
        <v>71</v>
      </c>
      <c r="D10687" s="3" t="s">
        <v>34</v>
      </c>
      <c r="E10687" s="3" t="s">
        <v>20</v>
      </c>
      <c r="F10687" s="3" t="s">
        <v>19314</v>
      </c>
      <c r="G10687" s="3" t="s">
        <v>19315</v>
      </c>
      <c r="H10687" s="3"/>
    </row>
    <row r="10688" ht="15.75" customHeight="1">
      <c r="A10688" s="2">
        <v>45811.0</v>
      </c>
      <c r="B10688" s="3" t="s">
        <v>57</v>
      </c>
      <c r="C10688" s="4" t="s">
        <v>62</v>
      </c>
      <c r="D10688" s="3" t="s">
        <v>26</v>
      </c>
      <c r="E10688" s="3" t="s">
        <v>20</v>
      </c>
      <c r="F10688" s="3" t="s">
        <v>19316</v>
      </c>
      <c r="G10688" s="3" t="s">
        <v>16435</v>
      </c>
      <c r="H10688" s="3"/>
    </row>
    <row r="10689" ht="15.75" customHeight="1">
      <c r="A10689" s="2">
        <v>45811.0</v>
      </c>
      <c r="B10689" s="3" t="s">
        <v>57</v>
      </c>
      <c r="C10689" s="4" t="s">
        <v>62</v>
      </c>
      <c r="D10689" s="3" t="s">
        <v>9</v>
      </c>
      <c r="E10689" s="3" t="s">
        <v>15</v>
      </c>
      <c r="F10689" s="3" t="s">
        <v>19317</v>
      </c>
      <c r="G10689" s="3" t="s">
        <v>19318</v>
      </c>
      <c r="H10689" s="3"/>
    </row>
    <row r="10690" ht="15.75" customHeight="1">
      <c r="A10690" s="2">
        <v>45811.0</v>
      </c>
      <c r="B10690" s="3" t="s">
        <v>57</v>
      </c>
      <c r="C10690" s="4" t="s">
        <v>62</v>
      </c>
      <c r="D10690" s="3" t="s">
        <v>63</v>
      </c>
      <c r="E10690" s="3" t="s">
        <v>59</v>
      </c>
      <c r="F10690" s="3" t="s">
        <v>19319</v>
      </c>
      <c r="G10690" s="3" t="s">
        <v>19320</v>
      </c>
      <c r="H10690" s="3"/>
    </row>
    <row r="10691" ht="15.75" customHeight="1">
      <c r="A10691" s="2">
        <v>45811.0</v>
      </c>
      <c r="B10691" s="3" t="s">
        <v>57</v>
      </c>
      <c r="C10691" s="4" t="s">
        <v>62</v>
      </c>
      <c r="D10691" s="3" t="s">
        <v>38</v>
      </c>
      <c r="E10691" s="3" t="s">
        <v>20</v>
      </c>
      <c r="F10691" s="3" t="s">
        <v>19321</v>
      </c>
      <c r="G10691" s="3" t="s">
        <v>17860</v>
      </c>
      <c r="H10691" s="3"/>
    </row>
    <row r="10692" ht="15.75" customHeight="1">
      <c r="A10692" s="2">
        <v>45811.0</v>
      </c>
      <c r="B10692" s="3" t="s">
        <v>57</v>
      </c>
      <c r="C10692" s="4" t="s">
        <v>62</v>
      </c>
      <c r="D10692" s="3" t="s">
        <v>19</v>
      </c>
      <c r="E10692" s="3" t="s">
        <v>20</v>
      </c>
      <c r="F10692" s="3" t="s">
        <v>19322</v>
      </c>
      <c r="G10692" s="3" t="s">
        <v>19323</v>
      </c>
      <c r="H10692" s="3"/>
    </row>
    <row r="10693" ht="15.75" customHeight="1">
      <c r="A10693" s="2">
        <v>45811.0</v>
      </c>
      <c r="B10693" s="3" t="s">
        <v>57</v>
      </c>
      <c r="C10693" s="3" t="s">
        <v>85</v>
      </c>
      <c r="D10693" s="3" t="s">
        <v>34</v>
      </c>
      <c r="E10693" s="3" t="s">
        <v>15</v>
      </c>
      <c r="F10693" s="3" t="s">
        <v>19324</v>
      </c>
      <c r="G10693" s="3" t="s">
        <v>19325</v>
      </c>
      <c r="H10693" s="3"/>
    </row>
    <row r="10694" ht="15.75" customHeight="1">
      <c r="A10694" s="2">
        <v>45811.0</v>
      </c>
      <c r="B10694" s="3" t="s">
        <v>92</v>
      </c>
      <c r="C10694" s="3" t="s">
        <v>93</v>
      </c>
      <c r="D10694" s="3" t="s">
        <v>9</v>
      </c>
      <c r="E10694" s="3" t="s">
        <v>10</v>
      </c>
      <c r="F10694" s="3" t="s">
        <v>19326</v>
      </c>
      <c r="G10694" s="3" t="s">
        <v>19327</v>
      </c>
      <c r="H10694" s="3"/>
    </row>
    <row r="10695" ht="15.75" customHeight="1">
      <c r="A10695" s="2">
        <v>45811.0</v>
      </c>
      <c r="B10695" s="3" t="s">
        <v>7</v>
      </c>
      <c r="C10695" s="3" t="s">
        <v>106</v>
      </c>
      <c r="D10695" s="3" t="s">
        <v>68</v>
      </c>
      <c r="E10695" s="3" t="s">
        <v>101</v>
      </c>
      <c r="F10695" s="3" t="s">
        <v>19328</v>
      </c>
      <c r="G10695" s="3" t="s">
        <v>9899</v>
      </c>
      <c r="H10695" s="3"/>
    </row>
    <row r="10696" ht="15.75" customHeight="1">
      <c r="A10696" s="2">
        <v>45811.0</v>
      </c>
      <c r="B10696" s="3" t="s">
        <v>92</v>
      </c>
      <c r="C10696" s="3" t="s">
        <v>93</v>
      </c>
      <c r="D10696" s="3" t="s">
        <v>23</v>
      </c>
      <c r="E10696" s="3" t="s">
        <v>20</v>
      </c>
      <c r="F10696" s="3" t="s">
        <v>19329</v>
      </c>
      <c r="G10696" s="3" t="s">
        <v>19330</v>
      </c>
      <c r="H10696" s="3"/>
    </row>
    <row r="10697" ht="15.75" customHeight="1">
      <c r="A10697" s="2">
        <v>45811.0</v>
      </c>
      <c r="B10697" s="3" t="s">
        <v>7</v>
      </c>
      <c r="C10697" s="3" t="s">
        <v>8</v>
      </c>
      <c r="D10697" s="3" t="s">
        <v>34</v>
      </c>
      <c r="E10697" s="3" t="s">
        <v>258</v>
      </c>
      <c r="F10697" s="3" t="s">
        <v>19331</v>
      </c>
      <c r="G10697" s="3" t="s">
        <v>19332</v>
      </c>
      <c r="H10697" s="3"/>
    </row>
    <row r="10698" ht="15.75" customHeight="1">
      <c r="A10698" s="2">
        <v>45811.0</v>
      </c>
      <c r="B10698" s="3" t="s">
        <v>7</v>
      </c>
      <c r="C10698" s="3" t="s">
        <v>8</v>
      </c>
      <c r="D10698" s="3" t="s">
        <v>68</v>
      </c>
      <c r="E10698" s="3" t="s">
        <v>15</v>
      </c>
      <c r="F10698" s="3" t="s">
        <v>19333</v>
      </c>
      <c r="G10698" s="3" t="s">
        <v>19334</v>
      </c>
      <c r="H10698" s="3"/>
    </row>
    <row r="10699" ht="15.75" customHeight="1">
      <c r="A10699" s="2">
        <v>45811.0</v>
      </c>
      <c r="B10699" s="3" t="s">
        <v>7</v>
      </c>
      <c r="C10699" s="3" t="s">
        <v>8</v>
      </c>
      <c r="D10699" s="3" t="s">
        <v>68</v>
      </c>
      <c r="E10699" s="3" t="s">
        <v>15</v>
      </c>
      <c r="F10699" s="3" t="s">
        <v>19335</v>
      </c>
      <c r="G10699" s="3" t="s">
        <v>19336</v>
      </c>
      <c r="H10699" s="3"/>
    </row>
    <row r="10700" ht="15.75" customHeight="1">
      <c r="A10700" s="2">
        <v>45811.0</v>
      </c>
      <c r="B10700" s="3" t="s">
        <v>7</v>
      </c>
      <c r="C10700" s="3" t="s">
        <v>8</v>
      </c>
      <c r="D10700" s="3" t="s">
        <v>19</v>
      </c>
      <c r="E10700" s="3" t="s">
        <v>101</v>
      </c>
      <c r="F10700" s="3" t="s">
        <v>19337</v>
      </c>
      <c r="G10700" s="3" t="s">
        <v>19338</v>
      </c>
      <c r="H10700" s="3"/>
    </row>
    <row r="10701" ht="15.75" customHeight="1">
      <c r="A10701" s="2">
        <v>45811.0</v>
      </c>
      <c r="B10701" s="3" t="s">
        <v>7</v>
      </c>
      <c r="C10701" s="3" t="s">
        <v>106</v>
      </c>
      <c r="D10701" s="3" t="s">
        <v>9</v>
      </c>
      <c r="E10701" s="3" t="s">
        <v>258</v>
      </c>
      <c r="F10701" s="3" t="s">
        <v>19339</v>
      </c>
      <c r="G10701" s="3" t="s">
        <v>19340</v>
      </c>
      <c r="H10701" s="3"/>
    </row>
    <row r="10702" ht="15.75" customHeight="1">
      <c r="A10702" s="2">
        <v>45811.0</v>
      </c>
      <c r="B10702" s="3" t="s">
        <v>7</v>
      </c>
      <c r="C10702" s="3" t="s">
        <v>106</v>
      </c>
      <c r="D10702" s="3" t="s">
        <v>38</v>
      </c>
      <c r="E10702" s="3" t="s">
        <v>101</v>
      </c>
      <c r="F10702" s="3" t="s">
        <v>19341</v>
      </c>
      <c r="G10702" s="3" t="s">
        <v>19342</v>
      </c>
      <c r="H10702" s="3"/>
    </row>
    <row r="10703" ht="15.75" customHeight="1">
      <c r="A10703" s="2">
        <v>45811.0</v>
      </c>
      <c r="B10703" s="3" t="s">
        <v>7</v>
      </c>
      <c r="C10703" s="3" t="s">
        <v>106</v>
      </c>
      <c r="D10703" s="3" t="s">
        <v>68</v>
      </c>
      <c r="E10703" s="3" t="s">
        <v>15</v>
      </c>
      <c r="F10703" s="3" t="s">
        <v>19343</v>
      </c>
      <c r="G10703" s="3" t="s">
        <v>19344</v>
      </c>
      <c r="H10703" s="3"/>
    </row>
    <row r="10704" ht="15.75" customHeight="1">
      <c r="A10704" s="2">
        <v>45811.0</v>
      </c>
      <c r="B10704" s="3" t="s">
        <v>7</v>
      </c>
      <c r="C10704" s="3" t="s">
        <v>106</v>
      </c>
      <c r="D10704" s="3" t="s">
        <v>38</v>
      </c>
      <c r="E10704" s="3" t="s">
        <v>101</v>
      </c>
      <c r="F10704" s="3" t="s">
        <v>19345</v>
      </c>
      <c r="G10704" s="3" t="s">
        <v>19346</v>
      </c>
      <c r="H10704" s="3"/>
    </row>
    <row r="10705" ht="15.75" customHeight="1">
      <c r="A10705" s="2">
        <v>45811.0</v>
      </c>
      <c r="B10705" s="3" t="s">
        <v>7</v>
      </c>
      <c r="C10705" s="3" t="s">
        <v>118</v>
      </c>
      <c r="D10705" s="3" t="s">
        <v>38</v>
      </c>
      <c r="E10705" s="3" t="s">
        <v>101</v>
      </c>
      <c r="F10705" s="3" t="s">
        <v>6859</v>
      </c>
      <c r="G10705" s="3" t="s">
        <v>19347</v>
      </c>
      <c r="H10705" s="3"/>
    </row>
    <row r="10706" ht="15.75" customHeight="1">
      <c r="A10706" s="2">
        <v>45811.0</v>
      </c>
      <c r="B10706" s="3" t="s">
        <v>7</v>
      </c>
      <c r="C10706" s="3" t="s">
        <v>118</v>
      </c>
      <c r="D10706" s="3" t="s">
        <v>68</v>
      </c>
      <c r="E10706" s="3" t="s">
        <v>15</v>
      </c>
      <c r="F10706" s="3" t="s">
        <v>11207</v>
      </c>
      <c r="G10706" s="3" t="s">
        <v>14029</v>
      </c>
      <c r="H10706" s="3"/>
    </row>
    <row r="10707" ht="15.75" customHeight="1">
      <c r="A10707" s="2">
        <v>45811.0</v>
      </c>
      <c r="B10707" s="3" t="s">
        <v>7</v>
      </c>
      <c r="C10707" s="3" t="s">
        <v>118</v>
      </c>
      <c r="D10707" s="3" t="s">
        <v>63</v>
      </c>
      <c r="E10707" s="3" t="s">
        <v>20</v>
      </c>
      <c r="F10707" s="3" t="s">
        <v>19348</v>
      </c>
      <c r="G10707" s="3" t="s">
        <v>19349</v>
      </c>
      <c r="H10707" s="3"/>
    </row>
    <row r="10708" ht="15.75" customHeight="1">
      <c r="A10708" s="2">
        <v>45811.0</v>
      </c>
      <c r="B10708" s="3" t="s">
        <v>7</v>
      </c>
      <c r="C10708" s="3" t="s">
        <v>118</v>
      </c>
      <c r="D10708" s="3" t="s">
        <v>26</v>
      </c>
      <c r="E10708" s="3" t="s">
        <v>527</v>
      </c>
      <c r="F10708" s="3" t="s">
        <v>19350</v>
      </c>
      <c r="G10708" s="3" t="s">
        <v>19351</v>
      </c>
      <c r="H10708" s="3"/>
    </row>
    <row r="10709" ht="15.75" customHeight="1">
      <c r="A10709" s="2">
        <v>45811.0</v>
      </c>
      <c r="B10709" s="3" t="s">
        <v>7</v>
      </c>
      <c r="C10709" s="3" t="s">
        <v>126</v>
      </c>
      <c r="D10709" s="3" t="s">
        <v>38</v>
      </c>
      <c r="E10709" s="3" t="s">
        <v>109</v>
      </c>
      <c r="F10709" s="3" t="s">
        <v>19352</v>
      </c>
      <c r="G10709" s="3" t="s">
        <v>19353</v>
      </c>
      <c r="H10709" s="3"/>
    </row>
    <row r="10710" ht="15.75" customHeight="1">
      <c r="A10710" s="2">
        <v>45811.0</v>
      </c>
      <c r="B10710" s="3" t="s">
        <v>7</v>
      </c>
      <c r="C10710" s="3" t="s">
        <v>126</v>
      </c>
      <c r="D10710" s="3" t="s">
        <v>23</v>
      </c>
      <c r="E10710" s="3" t="s">
        <v>101</v>
      </c>
      <c r="F10710" s="3" t="s">
        <v>19354</v>
      </c>
      <c r="G10710" s="3" t="s">
        <v>19355</v>
      </c>
      <c r="H10710" s="3"/>
    </row>
    <row r="10711" ht="15.75" customHeight="1">
      <c r="A10711" s="2">
        <v>45811.0</v>
      </c>
      <c r="B10711" s="3" t="s">
        <v>7</v>
      </c>
      <c r="C10711" s="3" t="s">
        <v>126</v>
      </c>
      <c r="D10711" s="3" t="s">
        <v>63</v>
      </c>
      <c r="E10711" s="3" t="s">
        <v>15</v>
      </c>
      <c r="F10711" s="3" t="s">
        <v>19356</v>
      </c>
      <c r="G10711" s="3" t="s">
        <v>14162</v>
      </c>
      <c r="H10711" s="3"/>
    </row>
    <row r="10712" ht="15.75" customHeight="1">
      <c r="A10712" s="2">
        <v>45811.0</v>
      </c>
      <c r="B10712" s="3" t="s">
        <v>92</v>
      </c>
      <c r="C10712" s="3" t="s">
        <v>93</v>
      </c>
      <c r="D10712" s="3" t="s">
        <v>63</v>
      </c>
      <c r="E10712" s="3" t="s">
        <v>59</v>
      </c>
      <c r="F10712" s="3" t="s">
        <v>18374</v>
      </c>
      <c r="G10712" s="3" t="s">
        <v>19357</v>
      </c>
      <c r="H10712" s="3"/>
    </row>
    <row r="10713" ht="15.75" customHeight="1">
      <c r="A10713" s="2">
        <v>45811.0</v>
      </c>
      <c r="B10713" s="3" t="s">
        <v>7</v>
      </c>
      <c r="C10713" s="3" t="s">
        <v>131</v>
      </c>
      <c r="D10713" s="3" t="s">
        <v>26</v>
      </c>
      <c r="E10713" s="3" t="s">
        <v>527</v>
      </c>
      <c r="F10713" s="3" t="s">
        <v>19358</v>
      </c>
      <c r="G10713" s="3" t="s">
        <v>19359</v>
      </c>
      <c r="H10713" s="3"/>
    </row>
    <row r="10714" ht="15.75" customHeight="1">
      <c r="A10714" s="2">
        <v>45811.0</v>
      </c>
      <c r="B10714" s="3" t="s">
        <v>92</v>
      </c>
      <c r="C10714" s="3" t="s">
        <v>98</v>
      </c>
      <c r="D10714" s="3" t="s">
        <v>9</v>
      </c>
      <c r="E10714" s="3" t="s">
        <v>109</v>
      </c>
      <c r="F10714" s="3" t="s">
        <v>19360</v>
      </c>
      <c r="G10714" s="3" t="s">
        <v>19361</v>
      </c>
      <c r="H10714" s="3"/>
    </row>
    <row r="10715" ht="15.75" customHeight="1">
      <c r="A10715" s="2">
        <v>45811.0</v>
      </c>
      <c r="B10715" s="3" t="s">
        <v>92</v>
      </c>
      <c r="C10715" s="3" t="s">
        <v>98</v>
      </c>
      <c r="D10715" s="3" t="s">
        <v>38</v>
      </c>
      <c r="E10715" s="3" t="s">
        <v>101</v>
      </c>
      <c r="F10715" s="3" t="s">
        <v>19362</v>
      </c>
      <c r="G10715" s="3" t="s">
        <v>19363</v>
      </c>
      <c r="H10715" s="3"/>
    </row>
    <row r="10716" ht="15.75" customHeight="1">
      <c r="A10716" s="2">
        <v>45811.0</v>
      </c>
      <c r="B10716" s="3" t="s">
        <v>92</v>
      </c>
      <c r="C10716" s="3" t="s">
        <v>144</v>
      </c>
      <c r="D10716" s="3" t="s">
        <v>38</v>
      </c>
      <c r="E10716" s="3" t="s">
        <v>101</v>
      </c>
      <c r="F10716" s="3" t="s">
        <v>19364</v>
      </c>
      <c r="G10716" s="3" t="s">
        <v>19365</v>
      </c>
      <c r="H10716" s="3"/>
    </row>
    <row r="10717" ht="15.75" customHeight="1">
      <c r="A10717" s="2">
        <v>45811.0</v>
      </c>
      <c r="B10717" s="3" t="s">
        <v>92</v>
      </c>
      <c r="C10717" s="3" t="s">
        <v>144</v>
      </c>
      <c r="D10717" s="3" t="s">
        <v>63</v>
      </c>
      <c r="E10717" s="3" t="s">
        <v>59</v>
      </c>
      <c r="F10717" s="3" t="s">
        <v>9907</v>
      </c>
      <c r="G10717" s="3" t="s">
        <v>16766</v>
      </c>
      <c r="H10717" s="3"/>
    </row>
    <row r="10718" ht="15.75" customHeight="1">
      <c r="A10718" s="2">
        <v>45811.0</v>
      </c>
      <c r="B10718" s="3" t="s">
        <v>7</v>
      </c>
      <c r="C10718" s="3" t="s">
        <v>126</v>
      </c>
      <c r="D10718" s="3" t="s">
        <v>23</v>
      </c>
      <c r="E10718" s="3" t="s">
        <v>15</v>
      </c>
      <c r="F10718" s="3" t="s">
        <v>19366</v>
      </c>
      <c r="G10718" s="3" t="s">
        <v>19367</v>
      </c>
      <c r="H10718" s="3"/>
    </row>
    <row r="10719" ht="15.75" customHeight="1">
      <c r="A10719" s="2">
        <v>45811.0</v>
      </c>
      <c r="B10719" s="3" t="s">
        <v>92</v>
      </c>
      <c r="C10719" s="3" t="s">
        <v>144</v>
      </c>
      <c r="D10719" s="3" t="s">
        <v>68</v>
      </c>
      <c r="E10719" s="3" t="s">
        <v>15</v>
      </c>
      <c r="F10719" s="3" t="s">
        <v>19368</v>
      </c>
      <c r="G10719" s="3" t="s">
        <v>17317</v>
      </c>
      <c r="H10719" s="3"/>
    </row>
    <row r="10720" ht="15.75" customHeight="1">
      <c r="A10720" s="2">
        <v>45811.0</v>
      </c>
      <c r="B10720" s="3" t="s">
        <v>92</v>
      </c>
      <c r="C10720" s="3" t="s">
        <v>144</v>
      </c>
      <c r="D10720" s="3" t="s">
        <v>19</v>
      </c>
      <c r="E10720" s="3" t="s">
        <v>15</v>
      </c>
      <c r="F10720" s="3" t="s">
        <v>19369</v>
      </c>
      <c r="G10720" s="3" t="s">
        <v>19370</v>
      </c>
      <c r="H10720" s="3"/>
    </row>
    <row r="10721" ht="15.75" customHeight="1">
      <c r="A10721" s="2">
        <v>45811.0</v>
      </c>
      <c r="B10721" s="3" t="s">
        <v>92</v>
      </c>
      <c r="C10721" s="3" t="s">
        <v>144</v>
      </c>
      <c r="D10721" s="3" t="s">
        <v>26</v>
      </c>
      <c r="E10721" s="3" t="s">
        <v>15</v>
      </c>
      <c r="F10721" s="3" t="s">
        <v>19371</v>
      </c>
      <c r="G10721" s="3" t="s">
        <v>19372</v>
      </c>
      <c r="H10721" s="3"/>
    </row>
    <row r="10722" ht="15.75" customHeight="1">
      <c r="A10722" s="2">
        <v>45811.0</v>
      </c>
      <c r="B10722" s="3" t="s">
        <v>92</v>
      </c>
      <c r="C10722" s="4" t="s">
        <v>149</v>
      </c>
      <c r="D10722" s="3" t="s">
        <v>23</v>
      </c>
      <c r="E10722" s="3" t="s">
        <v>15</v>
      </c>
      <c r="F10722" s="3" t="s">
        <v>19373</v>
      </c>
      <c r="G10722" s="3" t="s">
        <v>19374</v>
      </c>
      <c r="H10722" s="3"/>
    </row>
    <row r="10723" ht="15.75" customHeight="1">
      <c r="A10723" s="2">
        <v>45811.0</v>
      </c>
      <c r="B10723" s="3" t="s">
        <v>92</v>
      </c>
      <c r="C10723" s="4" t="s">
        <v>149</v>
      </c>
      <c r="D10723" s="3" t="s">
        <v>23</v>
      </c>
      <c r="E10723" s="3" t="s">
        <v>20</v>
      </c>
      <c r="F10723" s="3" t="s">
        <v>19375</v>
      </c>
      <c r="G10723" s="3" t="s">
        <v>19376</v>
      </c>
      <c r="H10723" s="3"/>
    </row>
    <row r="10724" ht="15.75" customHeight="1">
      <c r="A10724" s="2">
        <v>45811.0</v>
      </c>
      <c r="B10724" s="3" t="s">
        <v>92</v>
      </c>
      <c r="C10724" s="4" t="s">
        <v>149</v>
      </c>
      <c r="D10724" s="3" t="s">
        <v>9</v>
      </c>
      <c r="E10724" s="3" t="s">
        <v>109</v>
      </c>
      <c r="F10724" s="3" t="s">
        <v>19377</v>
      </c>
      <c r="G10724" s="3" t="s">
        <v>19378</v>
      </c>
      <c r="H10724" s="3"/>
    </row>
    <row r="10725" ht="15.75" customHeight="1">
      <c r="A10725" s="2">
        <v>45811.0</v>
      </c>
      <c r="B10725" s="3" t="s">
        <v>92</v>
      </c>
      <c r="C10725" s="3" t="s">
        <v>158</v>
      </c>
      <c r="D10725" s="3" t="s">
        <v>63</v>
      </c>
      <c r="E10725" s="3" t="s">
        <v>59</v>
      </c>
      <c r="F10725" s="3" t="s">
        <v>19379</v>
      </c>
      <c r="G10725" s="3" t="s">
        <v>19380</v>
      </c>
      <c r="H10725" s="3"/>
    </row>
    <row r="10726" ht="15.75" customHeight="1">
      <c r="A10726" s="2">
        <v>45811.0</v>
      </c>
      <c r="B10726" s="3" t="s">
        <v>92</v>
      </c>
      <c r="C10726" s="3" t="s">
        <v>158</v>
      </c>
      <c r="D10726" s="3" t="s">
        <v>19</v>
      </c>
      <c r="E10726" s="3" t="s">
        <v>15</v>
      </c>
      <c r="F10726" s="3" t="s">
        <v>19381</v>
      </c>
      <c r="G10726" s="3" t="s">
        <v>19382</v>
      </c>
      <c r="H10726" s="3"/>
    </row>
    <row r="10727" ht="15.75" customHeight="1">
      <c r="A10727" s="2">
        <v>45811.0</v>
      </c>
      <c r="B10727" s="3" t="s">
        <v>7</v>
      </c>
      <c r="C10727" s="3" t="s">
        <v>131</v>
      </c>
      <c r="D10727" s="3" t="s">
        <v>23</v>
      </c>
      <c r="E10727" s="3" t="s">
        <v>101</v>
      </c>
      <c r="F10727" s="3" t="s">
        <v>19383</v>
      </c>
      <c r="G10727" s="3" t="s">
        <v>19384</v>
      </c>
      <c r="H10727" s="3"/>
    </row>
    <row r="10728" ht="15.75" customHeight="1">
      <c r="A10728" s="2">
        <v>45811.0</v>
      </c>
      <c r="B10728" s="3" t="s">
        <v>92</v>
      </c>
      <c r="C10728" s="4" t="s">
        <v>149</v>
      </c>
      <c r="D10728" s="3" t="s">
        <v>38</v>
      </c>
      <c r="E10728" s="3" t="s">
        <v>15</v>
      </c>
      <c r="F10728" s="3" t="s">
        <v>19158</v>
      </c>
      <c r="G10728" s="3" t="s">
        <v>1587</v>
      </c>
      <c r="H10728" s="3"/>
    </row>
    <row r="10729" ht="15.75" customHeight="1">
      <c r="A10729" s="2">
        <v>45812.0</v>
      </c>
      <c r="B10729" s="3" t="s">
        <v>13</v>
      </c>
      <c r="C10729" s="3" t="s">
        <v>37</v>
      </c>
      <c r="D10729" s="3" t="s">
        <v>26</v>
      </c>
      <c r="E10729" s="3" t="s">
        <v>101</v>
      </c>
      <c r="F10729" s="3" t="s">
        <v>19385</v>
      </c>
      <c r="G10729" s="3" t="s">
        <v>19386</v>
      </c>
      <c r="H10729" s="3"/>
    </row>
    <row r="10730" ht="15.75" customHeight="1">
      <c r="A10730" s="2">
        <v>45812.0</v>
      </c>
      <c r="B10730" s="3" t="s">
        <v>13</v>
      </c>
      <c r="C10730" s="3" t="s">
        <v>37</v>
      </c>
      <c r="D10730" s="3" t="s">
        <v>9</v>
      </c>
      <c r="E10730" s="3" t="s">
        <v>101</v>
      </c>
      <c r="F10730" s="3" t="s">
        <v>19387</v>
      </c>
      <c r="G10730" s="3" t="s">
        <v>19388</v>
      </c>
      <c r="H10730" s="3"/>
    </row>
    <row r="10731" ht="15.75" customHeight="1">
      <c r="A10731" s="2">
        <v>45812.0</v>
      </c>
      <c r="B10731" s="3" t="s">
        <v>13</v>
      </c>
      <c r="C10731" s="3" t="s">
        <v>37</v>
      </c>
      <c r="D10731" s="3" t="s">
        <v>26</v>
      </c>
      <c r="E10731" s="3" t="s">
        <v>15</v>
      </c>
      <c r="F10731" s="3" t="s">
        <v>4315</v>
      </c>
      <c r="G10731" s="3" t="s">
        <v>19389</v>
      </c>
      <c r="H10731" s="3"/>
    </row>
    <row r="10732" ht="15.75" customHeight="1">
      <c r="A10732" s="2">
        <v>45812.0</v>
      </c>
      <c r="B10732" s="3" t="s">
        <v>13</v>
      </c>
      <c r="C10732" s="3" t="s">
        <v>37</v>
      </c>
      <c r="D10732" s="3" t="s">
        <v>9</v>
      </c>
      <c r="E10732" s="3" t="s">
        <v>101</v>
      </c>
      <c r="F10732" s="3" t="s">
        <v>19390</v>
      </c>
      <c r="G10732" s="3" t="s">
        <v>19391</v>
      </c>
      <c r="H10732" s="3"/>
    </row>
    <row r="10733" ht="15.75" customHeight="1">
      <c r="A10733" s="2">
        <v>45812.0</v>
      </c>
      <c r="B10733" s="3" t="s">
        <v>13</v>
      </c>
      <c r="C10733" s="3" t="s">
        <v>29</v>
      </c>
      <c r="D10733" s="3" t="s">
        <v>26</v>
      </c>
      <c r="E10733" s="3" t="s">
        <v>15</v>
      </c>
      <c r="F10733" s="3" t="s">
        <v>19392</v>
      </c>
      <c r="G10733" s="3" t="s">
        <v>19393</v>
      </c>
      <c r="H10733" s="3"/>
    </row>
    <row r="10734" ht="15.75" customHeight="1">
      <c r="A10734" s="2">
        <v>45812.0</v>
      </c>
      <c r="B10734" s="3" t="s">
        <v>13</v>
      </c>
      <c r="C10734" s="3" t="s">
        <v>29</v>
      </c>
      <c r="D10734" s="3" t="s">
        <v>68</v>
      </c>
      <c r="E10734" s="3" t="s">
        <v>20</v>
      </c>
      <c r="F10734" s="3" t="s">
        <v>19394</v>
      </c>
      <c r="G10734" s="3" t="s">
        <v>19395</v>
      </c>
      <c r="H10734" s="3"/>
    </row>
    <row r="10735" ht="15.75" customHeight="1">
      <c r="A10735" s="2">
        <v>45812.0</v>
      </c>
      <c r="B10735" s="3" t="s">
        <v>92</v>
      </c>
      <c r="C10735" s="3" t="s">
        <v>93</v>
      </c>
      <c r="D10735" s="3" t="s">
        <v>34</v>
      </c>
      <c r="E10735" s="3" t="s">
        <v>109</v>
      </c>
      <c r="F10735" s="3" t="s">
        <v>19396</v>
      </c>
      <c r="G10735" s="3" t="s">
        <v>19397</v>
      </c>
      <c r="H10735" s="3"/>
    </row>
    <row r="10736" ht="15.75" customHeight="1">
      <c r="A10736" s="2">
        <v>45812.0</v>
      </c>
      <c r="B10736" s="3" t="s">
        <v>13</v>
      </c>
      <c r="C10736" s="3" t="s">
        <v>18</v>
      </c>
      <c r="D10736" s="3" t="s">
        <v>38</v>
      </c>
      <c r="E10736" s="3" t="s">
        <v>15</v>
      </c>
      <c r="F10736" s="3" t="s">
        <v>19398</v>
      </c>
      <c r="G10736" s="3" t="s">
        <v>19399</v>
      </c>
      <c r="H10736" s="3"/>
    </row>
    <row r="10737" ht="15.75" customHeight="1">
      <c r="A10737" s="2">
        <v>45812.0</v>
      </c>
      <c r="B10737" s="3" t="s">
        <v>13</v>
      </c>
      <c r="C10737" s="3" t="s">
        <v>18</v>
      </c>
      <c r="D10737" s="3" t="s">
        <v>23</v>
      </c>
      <c r="E10737" s="3" t="s">
        <v>20</v>
      </c>
      <c r="F10737" s="3" t="s">
        <v>19400</v>
      </c>
      <c r="G10737" s="3" t="s">
        <v>19401</v>
      </c>
      <c r="H10737" s="3"/>
    </row>
    <row r="10738" ht="15.75" customHeight="1">
      <c r="A10738" s="2">
        <v>45812.0</v>
      </c>
      <c r="B10738" s="3" t="s">
        <v>13</v>
      </c>
      <c r="C10738" s="3" t="s">
        <v>14</v>
      </c>
      <c r="D10738" s="3" t="s">
        <v>23</v>
      </c>
      <c r="E10738" s="3" t="s">
        <v>20</v>
      </c>
      <c r="F10738" s="3" t="s">
        <v>19402</v>
      </c>
      <c r="G10738" s="3" t="s">
        <v>19403</v>
      </c>
      <c r="H10738" s="3"/>
    </row>
    <row r="10739" ht="15.75" customHeight="1">
      <c r="A10739" s="2">
        <v>45812.0</v>
      </c>
      <c r="B10739" s="3" t="s">
        <v>13</v>
      </c>
      <c r="C10739" s="3" t="s">
        <v>14</v>
      </c>
      <c r="D10739" s="3" t="s">
        <v>26</v>
      </c>
      <c r="E10739" s="3" t="s">
        <v>15</v>
      </c>
      <c r="F10739" s="3" t="s">
        <v>16003</v>
      </c>
      <c r="G10739" s="3" t="s">
        <v>19404</v>
      </c>
      <c r="H10739" s="3"/>
    </row>
    <row r="10740" ht="15.75" customHeight="1">
      <c r="A10740" s="2">
        <v>45812.0</v>
      </c>
      <c r="B10740" s="3" t="s">
        <v>92</v>
      </c>
      <c r="C10740" s="3" t="s">
        <v>93</v>
      </c>
      <c r="D10740" s="3" t="s">
        <v>38</v>
      </c>
      <c r="E10740" s="3" t="s">
        <v>101</v>
      </c>
      <c r="F10740" s="3" t="s">
        <v>19405</v>
      </c>
      <c r="G10740" s="3" t="s">
        <v>19406</v>
      </c>
      <c r="H10740" s="3"/>
    </row>
    <row r="10741" ht="15.75" customHeight="1">
      <c r="A10741" s="2">
        <v>45812.0</v>
      </c>
      <c r="B10741" s="3" t="s">
        <v>13</v>
      </c>
      <c r="C10741" s="3" t="s">
        <v>169</v>
      </c>
      <c r="D10741" s="3" t="s">
        <v>34</v>
      </c>
      <c r="E10741" s="3" t="s">
        <v>101</v>
      </c>
      <c r="F10741" s="3" t="s">
        <v>19407</v>
      </c>
      <c r="G10741" s="3" t="s">
        <v>19408</v>
      </c>
      <c r="H10741" s="3"/>
    </row>
    <row r="10742" ht="15.75" customHeight="1">
      <c r="A10742" s="2">
        <v>45812.0</v>
      </c>
      <c r="B10742" s="3" t="s">
        <v>13</v>
      </c>
      <c r="C10742" s="3" t="s">
        <v>18</v>
      </c>
      <c r="D10742" s="3" t="s">
        <v>34</v>
      </c>
      <c r="E10742" s="3" t="s">
        <v>101</v>
      </c>
      <c r="F10742" s="3" t="s">
        <v>19409</v>
      </c>
      <c r="G10742" s="3" t="s">
        <v>19410</v>
      </c>
      <c r="H10742" s="3"/>
    </row>
    <row r="10743" ht="15.75" customHeight="1">
      <c r="A10743" s="2">
        <v>45812.0</v>
      </c>
      <c r="B10743" s="3" t="s">
        <v>13</v>
      </c>
      <c r="C10743" s="3" t="s">
        <v>169</v>
      </c>
      <c r="D10743" s="3" t="s">
        <v>68</v>
      </c>
      <c r="E10743" s="3" t="s">
        <v>20</v>
      </c>
      <c r="F10743" s="3" t="s">
        <v>19411</v>
      </c>
      <c r="G10743" s="3" t="s">
        <v>19412</v>
      </c>
      <c r="H10743" s="3"/>
    </row>
    <row r="10744" ht="15.75" customHeight="1">
      <c r="A10744" s="2">
        <v>45812.0</v>
      </c>
      <c r="B10744" s="3" t="s">
        <v>57</v>
      </c>
      <c r="C10744" s="4" t="s">
        <v>62</v>
      </c>
      <c r="D10744" s="3" t="s">
        <v>34</v>
      </c>
      <c r="E10744" s="3" t="s">
        <v>15</v>
      </c>
      <c r="F10744" s="3" t="s">
        <v>19413</v>
      </c>
      <c r="G10744" s="3" t="s">
        <v>11288</v>
      </c>
      <c r="H10744" s="3"/>
    </row>
    <row r="10745" ht="15.75" customHeight="1">
      <c r="A10745" s="2">
        <v>45812.0</v>
      </c>
      <c r="B10745" s="3" t="s">
        <v>13</v>
      </c>
      <c r="C10745" s="3" t="s">
        <v>169</v>
      </c>
      <c r="D10745" s="3" t="s">
        <v>38</v>
      </c>
      <c r="E10745" s="3" t="s">
        <v>15</v>
      </c>
      <c r="F10745" s="3" t="s">
        <v>9222</v>
      </c>
      <c r="G10745" s="3" t="s">
        <v>8356</v>
      </c>
      <c r="H10745" s="3"/>
    </row>
    <row r="10746" ht="15.75" customHeight="1">
      <c r="A10746" s="2">
        <v>45812.0</v>
      </c>
      <c r="B10746" s="3" t="s">
        <v>13</v>
      </c>
      <c r="C10746" s="3" t="s">
        <v>169</v>
      </c>
      <c r="D10746" s="3" t="s">
        <v>9</v>
      </c>
      <c r="E10746" s="3" t="s">
        <v>109</v>
      </c>
      <c r="F10746" s="3" t="s">
        <v>19414</v>
      </c>
      <c r="G10746" s="3" t="s">
        <v>19415</v>
      </c>
      <c r="H10746" s="3"/>
    </row>
    <row r="10747" ht="15.75" customHeight="1">
      <c r="A10747" s="2">
        <v>45812.0</v>
      </c>
      <c r="B10747" s="3" t="s">
        <v>57</v>
      </c>
      <c r="C10747" s="3" t="s">
        <v>58</v>
      </c>
      <c r="D10747" s="3" t="s">
        <v>34</v>
      </c>
      <c r="E10747" s="3" t="s">
        <v>15</v>
      </c>
      <c r="F10747" s="3" t="s">
        <v>19416</v>
      </c>
      <c r="G10747" s="3" t="s">
        <v>19417</v>
      </c>
      <c r="H10747" s="3"/>
    </row>
    <row r="10748" ht="15.75" customHeight="1">
      <c r="A10748" s="2">
        <v>45812.0</v>
      </c>
      <c r="B10748" s="3" t="s">
        <v>57</v>
      </c>
      <c r="C10748" s="3" t="s">
        <v>58</v>
      </c>
      <c r="D10748" s="3" t="s">
        <v>9</v>
      </c>
      <c r="E10748" s="3" t="s">
        <v>15</v>
      </c>
      <c r="F10748" s="3" t="s">
        <v>19418</v>
      </c>
      <c r="G10748" s="3" t="s">
        <v>19419</v>
      </c>
      <c r="H10748" s="3"/>
    </row>
    <row r="10749" ht="15.75" customHeight="1">
      <c r="A10749" s="2">
        <v>45812.0</v>
      </c>
      <c r="B10749" s="3" t="s">
        <v>57</v>
      </c>
      <c r="C10749" s="3" t="s">
        <v>58</v>
      </c>
      <c r="D10749" s="3" t="s">
        <v>38</v>
      </c>
      <c r="E10749" s="3" t="s">
        <v>20</v>
      </c>
      <c r="F10749" s="3" t="s">
        <v>19420</v>
      </c>
      <c r="G10749" s="3" t="s">
        <v>19421</v>
      </c>
      <c r="H10749" s="3"/>
    </row>
    <row r="10750" ht="15.75" customHeight="1">
      <c r="A10750" s="2">
        <v>45812.0</v>
      </c>
      <c r="B10750" s="3" t="s">
        <v>57</v>
      </c>
      <c r="C10750" s="4" t="s">
        <v>62</v>
      </c>
      <c r="D10750" s="3" t="s">
        <v>9</v>
      </c>
      <c r="E10750" s="3" t="s">
        <v>15</v>
      </c>
      <c r="F10750" s="3" t="s">
        <v>19422</v>
      </c>
      <c r="G10750" s="3" t="s">
        <v>19423</v>
      </c>
      <c r="H10750" s="3"/>
    </row>
    <row r="10751" ht="15.75" customHeight="1">
      <c r="A10751" s="2">
        <v>45812.0</v>
      </c>
      <c r="B10751" s="3" t="s">
        <v>57</v>
      </c>
      <c r="C10751" s="3" t="s">
        <v>71</v>
      </c>
      <c r="D10751" s="3" t="s">
        <v>63</v>
      </c>
      <c r="E10751" s="3" t="s">
        <v>59</v>
      </c>
      <c r="F10751" s="3" t="s">
        <v>13848</v>
      </c>
      <c r="G10751" s="3" t="s">
        <v>19424</v>
      </c>
      <c r="H10751" s="3"/>
    </row>
    <row r="10752" ht="15.75" customHeight="1">
      <c r="A10752" s="2">
        <v>45812.0</v>
      </c>
      <c r="B10752" s="3" t="s">
        <v>57</v>
      </c>
      <c r="C10752" s="3" t="s">
        <v>71</v>
      </c>
      <c r="D10752" s="3" t="s">
        <v>38</v>
      </c>
      <c r="E10752" s="3" t="s">
        <v>20</v>
      </c>
      <c r="F10752" s="3" t="s">
        <v>19425</v>
      </c>
      <c r="G10752" s="3" t="s">
        <v>19426</v>
      </c>
      <c r="H10752" s="3"/>
    </row>
    <row r="10753" ht="15.75" customHeight="1">
      <c r="A10753" s="2">
        <v>45812.0</v>
      </c>
      <c r="B10753" s="3" t="s">
        <v>57</v>
      </c>
      <c r="C10753" s="3" t="s">
        <v>80</v>
      </c>
      <c r="D10753" s="3" t="s">
        <v>19</v>
      </c>
      <c r="E10753" s="3" t="s">
        <v>20</v>
      </c>
      <c r="F10753" s="3" t="s">
        <v>19427</v>
      </c>
      <c r="G10753" s="3" t="s">
        <v>19428</v>
      </c>
      <c r="H10753" s="3"/>
    </row>
    <row r="10754" ht="15.75" customHeight="1">
      <c r="A10754" s="2">
        <v>45812.0</v>
      </c>
      <c r="B10754" s="3" t="s">
        <v>57</v>
      </c>
      <c r="C10754" s="3" t="s">
        <v>80</v>
      </c>
      <c r="D10754" s="3" t="s">
        <v>19</v>
      </c>
      <c r="E10754" s="3" t="s">
        <v>59</v>
      </c>
      <c r="F10754" s="3" t="s">
        <v>19429</v>
      </c>
      <c r="G10754" s="3" t="s">
        <v>13320</v>
      </c>
      <c r="H10754" s="3"/>
    </row>
    <row r="10755" ht="15.75" customHeight="1">
      <c r="A10755" s="2">
        <v>45812.0</v>
      </c>
      <c r="B10755" s="3" t="s">
        <v>57</v>
      </c>
      <c r="C10755" s="3" t="s">
        <v>85</v>
      </c>
      <c r="D10755" s="3" t="s">
        <v>68</v>
      </c>
      <c r="E10755" s="3" t="s">
        <v>20</v>
      </c>
      <c r="F10755" s="3" t="s">
        <v>19430</v>
      </c>
      <c r="G10755" s="3" t="s">
        <v>17189</v>
      </c>
      <c r="H10755" s="3"/>
    </row>
    <row r="10756" ht="15.75" customHeight="1">
      <c r="A10756" s="2">
        <v>45812.0</v>
      </c>
      <c r="B10756" s="3" t="s">
        <v>57</v>
      </c>
      <c r="C10756" s="3" t="s">
        <v>85</v>
      </c>
      <c r="D10756" s="3" t="s">
        <v>19</v>
      </c>
      <c r="E10756" s="3" t="s">
        <v>20</v>
      </c>
      <c r="F10756" s="3" t="s">
        <v>19431</v>
      </c>
      <c r="G10756" s="3" t="s">
        <v>19432</v>
      </c>
      <c r="H10756" s="3"/>
    </row>
    <row r="10757" ht="15.75" customHeight="1">
      <c r="A10757" s="2">
        <v>45812.0</v>
      </c>
      <c r="B10757" s="3" t="s">
        <v>57</v>
      </c>
      <c r="C10757" s="3" t="s">
        <v>85</v>
      </c>
      <c r="D10757" s="3" t="s">
        <v>38</v>
      </c>
      <c r="E10757" s="3" t="s">
        <v>20</v>
      </c>
      <c r="F10757" s="3" t="s">
        <v>19433</v>
      </c>
      <c r="G10757" s="3" t="s">
        <v>19434</v>
      </c>
      <c r="H10757" s="3"/>
    </row>
    <row r="10758" ht="15.75" customHeight="1">
      <c r="A10758" s="2">
        <v>45812.0</v>
      </c>
      <c r="B10758" s="3" t="s">
        <v>92</v>
      </c>
      <c r="C10758" s="3" t="s">
        <v>98</v>
      </c>
      <c r="D10758" s="3" t="s">
        <v>63</v>
      </c>
      <c r="E10758" s="3" t="s">
        <v>109</v>
      </c>
      <c r="F10758" s="3" t="s">
        <v>19435</v>
      </c>
      <c r="G10758" s="3" t="s">
        <v>19436</v>
      </c>
      <c r="H10758" s="3"/>
    </row>
    <row r="10759" ht="15.75" customHeight="1">
      <c r="A10759" s="2">
        <v>45812.0</v>
      </c>
      <c r="B10759" s="3" t="s">
        <v>13</v>
      </c>
      <c r="C10759" s="3" t="s">
        <v>169</v>
      </c>
      <c r="D10759" s="3" t="s">
        <v>23</v>
      </c>
      <c r="E10759" s="3" t="s">
        <v>20</v>
      </c>
      <c r="F10759" s="3" t="s">
        <v>19437</v>
      </c>
      <c r="G10759" s="3" t="s">
        <v>19438</v>
      </c>
      <c r="H10759" s="3"/>
    </row>
    <row r="10760" ht="15.75" customHeight="1">
      <c r="A10760" s="2">
        <v>45812.0</v>
      </c>
      <c r="B10760" s="3" t="s">
        <v>92</v>
      </c>
      <c r="C10760" s="3" t="s">
        <v>98</v>
      </c>
      <c r="D10760" s="3" t="s">
        <v>63</v>
      </c>
      <c r="E10760" s="3" t="s">
        <v>258</v>
      </c>
      <c r="F10760" s="3" t="s">
        <v>19439</v>
      </c>
      <c r="G10760" s="3" t="s">
        <v>19440</v>
      </c>
      <c r="H10760" s="3"/>
    </row>
    <row r="10761" ht="15.75" customHeight="1">
      <c r="A10761" s="2">
        <v>45812.0</v>
      </c>
      <c r="B10761" s="3" t="s">
        <v>92</v>
      </c>
      <c r="C10761" s="3" t="s">
        <v>98</v>
      </c>
      <c r="D10761" s="3" t="s">
        <v>68</v>
      </c>
      <c r="E10761" s="3" t="s">
        <v>20</v>
      </c>
      <c r="F10761" s="3" t="s">
        <v>19441</v>
      </c>
      <c r="G10761" s="3" t="s">
        <v>19442</v>
      </c>
      <c r="H10761" s="3"/>
    </row>
    <row r="10762" ht="15.75" customHeight="1">
      <c r="A10762" s="2">
        <v>45812.0</v>
      </c>
      <c r="B10762" s="3" t="s">
        <v>7</v>
      </c>
      <c r="C10762" s="3" t="s">
        <v>106</v>
      </c>
      <c r="D10762" s="3" t="s">
        <v>23</v>
      </c>
      <c r="E10762" s="3" t="s">
        <v>101</v>
      </c>
      <c r="F10762" s="3" t="s">
        <v>19443</v>
      </c>
      <c r="G10762" s="3" t="s">
        <v>9872</v>
      </c>
      <c r="H10762" s="3"/>
    </row>
    <row r="10763" ht="15.75" customHeight="1">
      <c r="A10763" s="2">
        <v>45812.0</v>
      </c>
      <c r="B10763" s="3" t="s">
        <v>92</v>
      </c>
      <c r="C10763" s="3" t="s">
        <v>144</v>
      </c>
      <c r="D10763" s="3" t="s">
        <v>34</v>
      </c>
      <c r="E10763" s="3" t="s">
        <v>109</v>
      </c>
      <c r="F10763" s="3" t="s">
        <v>19444</v>
      </c>
      <c r="G10763" s="3" t="s">
        <v>19445</v>
      </c>
      <c r="H10763" s="3"/>
    </row>
    <row r="10764" ht="15.75" customHeight="1">
      <c r="A10764" s="2">
        <v>45812.0</v>
      </c>
      <c r="B10764" s="3" t="s">
        <v>7</v>
      </c>
      <c r="C10764" s="3" t="s">
        <v>8</v>
      </c>
      <c r="D10764" s="3" t="s">
        <v>9</v>
      </c>
      <c r="E10764" s="3" t="s">
        <v>258</v>
      </c>
      <c r="F10764" s="3" t="s">
        <v>19446</v>
      </c>
      <c r="G10764" s="3" t="s">
        <v>19447</v>
      </c>
      <c r="H10764" s="3"/>
    </row>
    <row r="10765" ht="15.75" customHeight="1">
      <c r="A10765" s="2">
        <v>45812.0</v>
      </c>
      <c r="B10765" s="3" t="s">
        <v>7</v>
      </c>
      <c r="C10765" s="3" t="s">
        <v>8</v>
      </c>
      <c r="D10765" s="3" t="s">
        <v>68</v>
      </c>
      <c r="E10765" s="3" t="s">
        <v>15</v>
      </c>
      <c r="F10765" s="3" t="s">
        <v>19448</v>
      </c>
      <c r="G10765" s="3" t="s">
        <v>19449</v>
      </c>
      <c r="H10765" s="3"/>
    </row>
    <row r="10766" ht="15.75" customHeight="1">
      <c r="A10766" s="2">
        <v>45812.0</v>
      </c>
      <c r="B10766" s="3" t="s">
        <v>7</v>
      </c>
      <c r="C10766" s="3" t="s">
        <v>8</v>
      </c>
      <c r="D10766" s="3" t="s">
        <v>38</v>
      </c>
      <c r="E10766" s="3" t="s">
        <v>109</v>
      </c>
      <c r="F10766" s="3" t="s">
        <v>19450</v>
      </c>
      <c r="G10766" s="3" t="s">
        <v>19451</v>
      </c>
      <c r="H10766" s="3"/>
    </row>
    <row r="10767" ht="15.75" customHeight="1">
      <c r="A10767" s="2">
        <v>45812.0</v>
      </c>
      <c r="B10767" s="3" t="s">
        <v>7</v>
      </c>
      <c r="C10767" s="3" t="s">
        <v>8</v>
      </c>
      <c r="D10767" s="3" t="s">
        <v>9</v>
      </c>
      <c r="E10767" s="3" t="s">
        <v>119</v>
      </c>
      <c r="F10767" s="3" t="s">
        <v>19452</v>
      </c>
      <c r="G10767" s="3" t="s">
        <v>19453</v>
      </c>
      <c r="H10767" s="3"/>
    </row>
    <row r="10768" ht="15.75" customHeight="1">
      <c r="A10768" s="2">
        <v>45812.0</v>
      </c>
      <c r="B10768" s="3" t="s">
        <v>7</v>
      </c>
      <c r="C10768" s="3" t="s">
        <v>8</v>
      </c>
      <c r="D10768" s="3" t="s">
        <v>9</v>
      </c>
      <c r="E10768" s="3" t="s">
        <v>10</v>
      </c>
      <c r="F10768" s="3" t="s">
        <v>19454</v>
      </c>
      <c r="G10768" s="3" t="s">
        <v>19455</v>
      </c>
      <c r="H10768" s="3"/>
    </row>
    <row r="10769" ht="15.75" customHeight="1">
      <c r="A10769" s="2">
        <v>45812.0</v>
      </c>
      <c r="B10769" s="3" t="s">
        <v>7</v>
      </c>
      <c r="C10769" s="3" t="s">
        <v>106</v>
      </c>
      <c r="D10769" s="3" t="s">
        <v>34</v>
      </c>
      <c r="E10769" s="3" t="s">
        <v>258</v>
      </c>
      <c r="F10769" s="3" t="s">
        <v>19456</v>
      </c>
      <c r="G10769" s="3" t="s">
        <v>19457</v>
      </c>
      <c r="H10769" s="3"/>
    </row>
    <row r="10770" ht="15.75" customHeight="1">
      <c r="A10770" s="2">
        <v>45812.0</v>
      </c>
      <c r="B10770" s="3" t="s">
        <v>7</v>
      </c>
      <c r="C10770" s="3" t="s">
        <v>106</v>
      </c>
      <c r="D10770" s="3" t="s">
        <v>34</v>
      </c>
      <c r="E10770" s="3" t="s">
        <v>119</v>
      </c>
      <c r="F10770" s="3" t="s">
        <v>19458</v>
      </c>
      <c r="G10770" s="3" t="s">
        <v>19459</v>
      </c>
      <c r="H10770" s="3"/>
    </row>
    <row r="10771" ht="15.75" customHeight="1">
      <c r="A10771" s="2">
        <v>45812.0</v>
      </c>
      <c r="B10771" s="3" t="s">
        <v>7</v>
      </c>
      <c r="C10771" s="3" t="s">
        <v>106</v>
      </c>
      <c r="D10771" s="3" t="s">
        <v>68</v>
      </c>
      <c r="E10771" s="3" t="s">
        <v>101</v>
      </c>
      <c r="F10771" s="3" t="s">
        <v>19460</v>
      </c>
      <c r="G10771" s="3" t="s">
        <v>14276</v>
      </c>
      <c r="H10771" s="3"/>
    </row>
    <row r="10772" ht="15.75" customHeight="1">
      <c r="A10772" s="2">
        <v>45812.0</v>
      </c>
      <c r="B10772" s="3" t="s">
        <v>7</v>
      </c>
      <c r="C10772" s="3" t="s">
        <v>118</v>
      </c>
      <c r="D10772" s="3" t="s">
        <v>63</v>
      </c>
      <c r="E10772" s="3" t="s">
        <v>15</v>
      </c>
      <c r="F10772" s="3" t="s">
        <v>19461</v>
      </c>
      <c r="G10772" s="3" t="s">
        <v>19462</v>
      </c>
      <c r="H10772" s="3"/>
    </row>
    <row r="10773" ht="15.75" customHeight="1">
      <c r="A10773" s="2">
        <v>45812.0</v>
      </c>
      <c r="B10773" s="3" t="s">
        <v>7</v>
      </c>
      <c r="C10773" s="3" t="s">
        <v>118</v>
      </c>
      <c r="D10773" s="3" t="s">
        <v>63</v>
      </c>
      <c r="E10773" s="3" t="s">
        <v>15</v>
      </c>
      <c r="F10773" s="3" t="s">
        <v>19463</v>
      </c>
      <c r="G10773" s="3" t="s">
        <v>19464</v>
      </c>
      <c r="H10773" s="3"/>
    </row>
    <row r="10774" ht="15.75" customHeight="1">
      <c r="A10774" s="2">
        <v>45812.0</v>
      </c>
      <c r="B10774" s="3" t="s">
        <v>7</v>
      </c>
      <c r="C10774" s="3" t="s">
        <v>118</v>
      </c>
      <c r="D10774" s="3" t="s">
        <v>23</v>
      </c>
      <c r="E10774" s="3" t="s">
        <v>15</v>
      </c>
      <c r="F10774" s="3" t="s">
        <v>19465</v>
      </c>
      <c r="G10774" s="3" t="s">
        <v>19466</v>
      </c>
      <c r="H10774" s="3"/>
    </row>
    <row r="10775" ht="15.75" customHeight="1">
      <c r="A10775" s="2">
        <v>45812.0</v>
      </c>
      <c r="B10775" s="3" t="s">
        <v>7</v>
      </c>
      <c r="C10775" s="3" t="s">
        <v>118</v>
      </c>
      <c r="D10775" s="3" t="s">
        <v>68</v>
      </c>
      <c r="E10775" s="3" t="s">
        <v>15</v>
      </c>
      <c r="F10775" s="3" t="s">
        <v>19467</v>
      </c>
      <c r="G10775" s="3" t="s">
        <v>19468</v>
      </c>
      <c r="H10775" s="3"/>
    </row>
    <row r="10776" ht="15.75" customHeight="1">
      <c r="A10776" s="2">
        <v>45812.0</v>
      </c>
      <c r="B10776" s="3" t="s">
        <v>7</v>
      </c>
      <c r="C10776" s="3" t="s">
        <v>126</v>
      </c>
      <c r="D10776" s="3" t="s">
        <v>38</v>
      </c>
      <c r="E10776" s="3" t="s">
        <v>101</v>
      </c>
      <c r="F10776" s="3" t="s">
        <v>19469</v>
      </c>
      <c r="G10776" s="3" t="s">
        <v>19470</v>
      </c>
      <c r="H10776" s="3"/>
    </row>
    <row r="10777" ht="15.75" customHeight="1">
      <c r="A10777" s="2">
        <v>45812.0</v>
      </c>
      <c r="B10777" s="3" t="s">
        <v>7</v>
      </c>
      <c r="C10777" s="3" t="s">
        <v>126</v>
      </c>
      <c r="D10777" s="3" t="s">
        <v>63</v>
      </c>
      <c r="E10777" s="3" t="s">
        <v>20</v>
      </c>
      <c r="F10777" s="3" t="s">
        <v>19471</v>
      </c>
      <c r="G10777" s="3" t="s">
        <v>19472</v>
      </c>
      <c r="H10777" s="3"/>
    </row>
    <row r="10778" ht="15.75" customHeight="1">
      <c r="A10778" s="2">
        <v>45812.0</v>
      </c>
      <c r="B10778" s="3" t="s">
        <v>7</v>
      </c>
      <c r="C10778" s="3" t="s">
        <v>118</v>
      </c>
      <c r="D10778" s="3" t="s">
        <v>34</v>
      </c>
      <c r="E10778" s="3" t="s">
        <v>119</v>
      </c>
      <c r="F10778" s="3" t="s">
        <v>19473</v>
      </c>
      <c r="G10778" s="3" t="s">
        <v>19474</v>
      </c>
      <c r="H10778" s="3"/>
    </row>
    <row r="10779" ht="15.75" customHeight="1">
      <c r="A10779" s="2">
        <v>45812.0</v>
      </c>
      <c r="B10779" s="3" t="s">
        <v>7</v>
      </c>
      <c r="C10779" s="3" t="s">
        <v>131</v>
      </c>
      <c r="D10779" s="3" t="s">
        <v>23</v>
      </c>
      <c r="E10779" s="3" t="s">
        <v>15</v>
      </c>
      <c r="F10779" s="3" t="s">
        <v>19475</v>
      </c>
      <c r="G10779" s="3" t="s">
        <v>19476</v>
      </c>
      <c r="H10779" s="3"/>
    </row>
    <row r="10780" ht="15.75" customHeight="1">
      <c r="A10780" s="2">
        <v>45812.0</v>
      </c>
      <c r="B10780" s="3" t="s">
        <v>92</v>
      </c>
      <c r="C10780" s="3" t="s">
        <v>144</v>
      </c>
      <c r="D10780" s="3" t="s">
        <v>38</v>
      </c>
      <c r="E10780" s="3" t="s">
        <v>101</v>
      </c>
      <c r="F10780" s="3" t="s">
        <v>19477</v>
      </c>
      <c r="G10780" s="3" t="s">
        <v>19478</v>
      </c>
      <c r="H10780" s="3"/>
    </row>
    <row r="10781" ht="15.75" customHeight="1">
      <c r="A10781" s="2">
        <v>45812.0</v>
      </c>
      <c r="B10781" s="3" t="s">
        <v>92</v>
      </c>
      <c r="C10781" s="3" t="s">
        <v>144</v>
      </c>
      <c r="D10781" s="3" t="s">
        <v>63</v>
      </c>
      <c r="E10781" s="3" t="s">
        <v>109</v>
      </c>
      <c r="F10781" s="3" t="s">
        <v>19479</v>
      </c>
      <c r="G10781" s="3" t="s">
        <v>19480</v>
      </c>
      <c r="H10781" s="3"/>
    </row>
    <row r="10782" ht="15.75" customHeight="1">
      <c r="A10782" s="2">
        <v>45812.0</v>
      </c>
      <c r="B10782" s="3" t="s">
        <v>92</v>
      </c>
      <c r="C10782" s="4" t="s">
        <v>149</v>
      </c>
      <c r="D10782" s="3" t="s">
        <v>63</v>
      </c>
      <c r="E10782" s="3" t="s">
        <v>258</v>
      </c>
      <c r="F10782" s="3" t="s">
        <v>19481</v>
      </c>
      <c r="G10782" s="3" t="s">
        <v>19482</v>
      </c>
      <c r="H10782" s="3"/>
    </row>
    <row r="10783" ht="15.75" customHeight="1">
      <c r="A10783" s="2">
        <v>45812.0</v>
      </c>
      <c r="B10783" s="3" t="s">
        <v>92</v>
      </c>
      <c r="C10783" s="4" t="s">
        <v>149</v>
      </c>
      <c r="D10783" s="3" t="s">
        <v>68</v>
      </c>
      <c r="E10783" s="3" t="s">
        <v>20</v>
      </c>
      <c r="F10783" s="3" t="s">
        <v>19483</v>
      </c>
      <c r="G10783" s="3" t="s">
        <v>19484</v>
      </c>
      <c r="H10783" s="3"/>
    </row>
    <row r="10784" ht="15.75" customHeight="1">
      <c r="A10784" s="2">
        <v>45812.0</v>
      </c>
      <c r="B10784" s="3" t="s">
        <v>92</v>
      </c>
      <c r="C10784" s="4" t="s">
        <v>149</v>
      </c>
      <c r="D10784" s="3" t="s">
        <v>19</v>
      </c>
      <c r="E10784" s="3" t="s">
        <v>15</v>
      </c>
      <c r="F10784" s="3" t="s">
        <v>2237</v>
      </c>
      <c r="G10784" s="3" t="s">
        <v>9191</v>
      </c>
      <c r="H10784" s="3"/>
    </row>
    <row r="10785" ht="15.75" customHeight="1">
      <c r="A10785" s="2">
        <v>45812.0</v>
      </c>
      <c r="B10785" s="3" t="s">
        <v>7</v>
      </c>
      <c r="C10785" s="3" t="s">
        <v>126</v>
      </c>
      <c r="D10785" s="3" t="s">
        <v>23</v>
      </c>
      <c r="E10785" s="3" t="s">
        <v>15</v>
      </c>
      <c r="F10785" s="3" t="s">
        <v>19485</v>
      </c>
      <c r="G10785" s="3" t="s">
        <v>12951</v>
      </c>
      <c r="H10785" s="3"/>
    </row>
    <row r="10786" ht="15.75" customHeight="1">
      <c r="A10786" s="2">
        <v>45812.0</v>
      </c>
      <c r="B10786" s="3" t="s">
        <v>92</v>
      </c>
      <c r="C10786" s="3" t="s">
        <v>158</v>
      </c>
      <c r="D10786" s="3" t="s">
        <v>23</v>
      </c>
      <c r="E10786" s="3" t="s">
        <v>15</v>
      </c>
      <c r="F10786" s="3" t="s">
        <v>19486</v>
      </c>
      <c r="G10786" s="3" t="s">
        <v>19487</v>
      </c>
      <c r="H10786" s="3"/>
    </row>
    <row r="10787" ht="15.75" customHeight="1">
      <c r="A10787" s="2">
        <v>45812.0</v>
      </c>
      <c r="B10787" s="3" t="s">
        <v>92</v>
      </c>
      <c r="C10787" s="4" t="s">
        <v>149</v>
      </c>
      <c r="D10787" s="3" t="s">
        <v>19</v>
      </c>
      <c r="E10787" s="3" t="s">
        <v>15</v>
      </c>
      <c r="F10787" s="3" t="s">
        <v>19488</v>
      </c>
      <c r="G10787" s="3" t="s">
        <v>19489</v>
      </c>
      <c r="H10787" s="3"/>
    </row>
    <row r="10788" ht="15.75" customHeight="1">
      <c r="A10788" s="2">
        <v>45812.0</v>
      </c>
      <c r="B10788" s="3" t="s">
        <v>92</v>
      </c>
      <c r="C10788" s="3" t="s">
        <v>158</v>
      </c>
      <c r="D10788" s="3" t="s">
        <v>23</v>
      </c>
      <c r="E10788" s="3" t="s">
        <v>15</v>
      </c>
      <c r="F10788" s="3" t="s">
        <v>19490</v>
      </c>
      <c r="G10788" s="3" t="s">
        <v>19491</v>
      </c>
      <c r="H10788" s="3"/>
    </row>
    <row r="10789" ht="15.75" customHeight="1">
      <c r="A10789" s="2">
        <v>45812.0</v>
      </c>
      <c r="B10789" s="3" t="s">
        <v>92</v>
      </c>
      <c r="C10789" s="3" t="s">
        <v>158</v>
      </c>
      <c r="D10789" s="3" t="s">
        <v>23</v>
      </c>
      <c r="E10789" s="3" t="s">
        <v>15</v>
      </c>
      <c r="F10789" s="3" t="s">
        <v>19492</v>
      </c>
      <c r="G10789" s="3" t="s">
        <v>19493</v>
      </c>
      <c r="H10789" s="3"/>
    </row>
    <row r="10790" ht="15.75" customHeight="1">
      <c r="A10790" s="2">
        <v>45812.0</v>
      </c>
      <c r="B10790" s="3" t="s">
        <v>7</v>
      </c>
      <c r="C10790" s="3" t="s">
        <v>131</v>
      </c>
      <c r="D10790" s="3" t="s">
        <v>19</v>
      </c>
      <c r="E10790" s="3" t="s">
        <v>101</v>
      </c>
      <c r="F10790" s="3" t="s">
        <v>19494</v>
      </c>
      <c r="G10790" s="3" t="s">
        <v>19495</v>
      </c>
      <c r="H10790" s="3"/>
    </row>
    <row r="10791" ht="15.75" customHeight="1">
      <c r="A10791" s="2">
        <v>45812.0</v>
      </c>
      <c r="B10791" s="3" t="s">
        <v>7</v>
      </c>
      <c r="C10791" s="3" t="s">
        <v>131</v>
      </c>
      <c r="D10791" s="3" t="s">
        <v>68</v>
      </c>
      <c r="E10791" s="3" t="s">
        <v>101</v>
      </c>
      <c r="F10791" s="3" t="s">
        <v>19496</v>
      </c>
      <c r="G10791" s="3" t="s">
        <v>19497</v>
      </c>
      <c r="H10791" s="3"/>
    </row>
    <row r="10792" ht="15.75" customHeight="1">
      <c r="A10792" s="2">
        <v>45812.0</v>
      </c>
      <c r="B10792" s="3" t="s">
        <v>7</v>
      </c>
      <c r="C10792" s="3" t="s">
        <v>131</v>
      </c>
      <c r="D10792" s="3" t="s">
        <v>63</v>
      </c>
      <c r="E10792" s="3" t="s">
        <v>15</v>
      </c>
      <c r="F10792" s="3" t="s">
        <v>19498</v>
      </c>
      <c r="G10792" s="3" t="s">
        <v>19499</v>
      </c>
      <c r="H10792" s="3"/>
    </row>
    <row r="10793" ht="15.75" customHeight="1">
      <c r="A10793" s="2">
        <v>45812.0</v>
      </c>
      <c r="B10793" s="3" t="s">
        <v>92</v>
      </c>
      <c r="C10793" s="3" t="s">
        <v>158</v>
      </c>
      <c r="D10793" s="3" t="s">
        <v>9</v>
      </c>
      <c r="E10793" s="3" t="s">
        <v>109</v>
      </c>
      <c r="F10793" s="3" t="s">
        <v>10970</v>
      </c>
      <c r="G10793" s="3" t="s">
        <v>19500</v>
      </c>
      <c r="H10793" s="3"/>
    </row>
    <row r="10794" ht="15.75" customHeight="1">
      <c r="A10794" s="2">
        <v>45813.0</v>
      </c>
      <c r="B10794" s="3" t="s">
        <v>13</v>
      </c>
      <c r="C10794" s="3" t="s">
        <v>169</v>
      </c>
      <c r="D10794" s="3" t="s">
        <v>38</v>
      </c>
      <c r="E10794" s="3" t="s">
        <v>15</v>
      </c>
      <c r="F10794" s="3" t="s">
        <v>19501</v>
      </c>
      <c r="G10794" s="3" t="s">
        <v>19502</v>
      </c>
      <c r="H10794" s="3"/>
    </row>
    <row r="10795" ht="15.75" customHeight="1">
      <c r="A10795" s="2">
        <v>45813.0</v>
      </c>
      <c r="B10795" s="3" t="s">
        <v>13</v>
      </c>
      <c r="C10795" s="3" t="s">
        <v>29</v>
      </c>
      <c r="D10795" s="3" t="s">
        <v>23</v>
      </c>
      <c r="E10795" s="3" t="s">
        <v>20</v>
      </c>
      <c r="F10795" s="3" t="s">
        <v>19503</v>
      </c>
      <c r="G10795" s="3" t="s">
        <v>19504</v>
      </c>
      <c r="H10795" s="3"/>
    </row>
    <row r="10796" ht="15.75" customHeight="1">
      <c r="A10796" s="2">
        <v>45813.0</v>
      </c>
      <c r="B10796" s="3" t="s">
        <v>13</v>
      </c>
      <c r="C10796" s="3" t="s">
        <v>169</v>
      </c>
      <c r="D10796" s="3" t="s">
        <v>19</v>
      </c>
      <c r="E10796" s="3" t="s">
        <v>20</v>
      </c>
      <c r="F10796" s="3" t="s">
        <v>19505</v>
      </c>
      <c r="G10796" s="3" t="s">
        <v>19506</v>
      </c>
      <c r="H10796" s="3"/>
    </row>
    <row r="10797" ht="15.75" customHeight="1">
      <c r="A10797" s="2">
        <v>45813.0</v>
      </c>
      <c r="B10797" s="3" t="s">
        <v>13</v>
      </c>
      <c r="C10797" s="3" t="s">
        <v>169</v>
      </c>
      <c r="D10797" s="3" t="s">
        <v>63</v>
      </c>
      <c r="E10797" s="3" t="s">
        <v>59</v>
      </c>
      <c r="F10797" s="3" t="s">
        <v>19507</v>
      </c>
      <c r="G10797" s="3" t="s">
        <v>19508</v>
      </c>
      <c r="H10797" s="3"/>
    </row>
    <row r="10798" ht="15.75" customHeight="1">
      <c r="A10798" s="2">
        <v>45813.0</v>
      </c>
      <c r="B10798" s="3" t="s">
        <v>13</v>
      </c>
      <c r="C10798" s="3" t="s">
        <v>37</v>
      </c>
      <c r="D10798" s="3" t="s">
        <v>68</v>
      </c>
      <c r="E10798" s="3" t="s">
        <v>20</v>
      </c>
      <c r="F10798" s="3" t="s">
        <v>19509</v>
      </c>
      <c r="G10798" s="3" t="s">
        <v>19510</v>
      </c>
      <c r="H10798" s="3"/>
    </row>
    <row r="10799" ht="15.75" customHeight="1">
      <c r="A10799" s="2">
        <v>45813.0</v>
      </c>
      <c r="B10799" s="3" t="s">
        <v>13</v>
      </c>
      <c r="C10799" s="3" t="s">
        <v>37</v>
      </c>
      <c r="D10799" s="3" t="s">
        <v>68</v>
      </c>
      <c r="E10799" s="3" t="s">
        <v>20</v>
      </c>
      <c r="F10799" s="3" t="s">
        <v>19511</v>
      </c>
      <c r="G10799" s="3" t="s">
        <v>19512</v>
      </c>
      <c r="H10799" s="3"/>
    </row>
    <row r="10800" ht="15.75" customHeight="1">
      <c r="A10800" s="2">
        <v>45813.0</v>
      </c>
      <c r="B10800" s="3" t="s">
        <v>13</v>
      </c>
      <c r="C10800" s="3" t="s">
        <v>29</v>
      </c>
      <c r="D10800" s="3" t="s">
        <v>34</v>
      </c>
      <c r="E10800" s="3" t="s">
        <v>101</v>
      </c>
      <c r="F10800" s="3" t="s">
        <v>19513</v>
      </c>
      <c r="G10800" s="3" t="s">
        <v>19514</v>
      </c>
      <c r="H10800" s="3"/>
    </row>
    <row r="10801" ht="15.75" customHeight="1">
      <c r="A10801" s="2">
        <v>45813.0</v>
      </c>
      <c r="B10801" s="3" t="s">
        <v>13</v>
      </c>
      <c r="C10801" s="3" t="s">
        <v>18</v>
      </c>
      <c r="D10801" s="3" t="s">
        <v>34</v>
      </c>
      <c r="E10801" s="3" t="s">
        <v>101</v>
      </c>
      <c r="F10801" s="3" t="s">
        <v>19515</v>
      </c>
      <c r="G10801" s="3" t="s">
        <v>19516</v>
      </c>
      <c r="H10801" s="3"/>
    </row>
    <row r="10802" ht="15.75" customHeight="1">
      <c r="A10802" s="2">
        <v>45813.0</v>
      </c>
      <c r="B10802" s="3" t="s">
        <v>13</v>
      </c>
      <c r="C10802" s="3" t="s">
        <v>29</v>
      </c>
      <c r="D10802" s="3" t="s">
        <v>38</v>
      </c>
      <c r="E10802" s="3" t="s">
        <v>15</v>
      </c>
      <c r="F10802" s="3" t="s">
        <v>8028</v>
      </c>
      <c r="G10802" s="3" t="s">
        <v>19517</v>
      </c>
      <c r="H10802" s="3"/>
    </row>
    <row r="10803" ht="15.75" customHeight="1">
      <c r="A10803" s="2">
        <v>45813.0</v>
      </c>
      <c r="B10803" s="3" t="s">
        <v>13</v>
      </c>
      <c r="C10803" s="3" t="s">
        <v>29</v>
      </c>
      <c r="D10803" s="3" t="s">
        <v>34</v>
      </c>
      <c r="E10803" s="3" t="s">
        <v>101</v>
      </c>
      <c r="F10803" s="3" t="s">
        <v>19518</v>
      </c>
      <c r="G10803" s="3" t="s">
        <v>19519</v>
      </c>
      <c r="H10803" s="3"/>
    </row>
    <row r="10804" ht="15.75" customHeight="1">
      <c r="A10804" s="2">
        <v>45813.0</v>
      </c>
      <c r="B10804" s="3" t="s">
        <v>13</v>
      </c>
      <c r="C10804" s="3" t="s">
        <v>18</v>
      </c>
      <c r="D10804" s="3" t="s">
        <v>9</v>
      </c>
      <c r="E10804" s="3" t="s">
        <v>101</v>
      </c>
      <c r="F10804" s="3" t="s">
        <v>19520</v>
      </c>
      <c r="G10804" s="3" t="s">
        <v>19521</v>
      </c>
      <c r="H10804" s="3"/>
    </row>
    <row r="10805" ht="15.75" customHeight="1">
      <c r="A10805" s="2">
        <v>45813.0</v>
      </c>
      <c r="B10805" s="3" t="s">
        <v>13</v>
      </c>
      <c r="C10805" s="3" t="s">
        <v>18</v>
      </c>
      <c r="D10805" s="3" t="s">
        <v>34</v>
      </c>
      <c r="E10805" s="3" t="s">
        <v>101</v>
      </c>
      <c r="F10805" s="3" t="s">
        <v>3888</v>
      </c>
      <c r="G10805" s="3" t="s">
        <v>19522</v>
      </c>
      <c r="H10805" s="3"/>
    </row>
    <row r="10806" ht="15.75" customHeight="1">
      <c r="A10806" s="2">
        <v>45813.0</v>
      </c>
      <c r="B10806" s="3" t="s">
        <v>13</v>
      </c>
      <c r="C10806" s="3" t="s">
        <v>18</v>
      </c>
      <c r="D10806" s="3" t="s">
        <v>34</v>
      </c>
      <c r="E10806" s="3" t="s">
        <v>101</v>
      </c>
      <c r="F10806" s="3" t="s">
        <v>19523</v>
      </c>
      <c r="G10806" s="3" t="s">
        <v>19524</v>
      </c>
      <c r="H10806" s="3"/>
    </row>
    <row r="10807" ht="15.75" customHeight="1">
      <c r="A10807" s="2">
        <v>45813.0</v>
      </c>
      <c r="B10807" s="3" t="s">
        <v>13</v>
      </c>
      <c r="C10807" s="3" t="s">
        <v>18</v>
      </c>
      <c r="D10807" s="3" t="s">
        <v>23</v>
      </c>
      <c r="E10807" s="3" t="s">
        <v>15</v>
      </c>
      <c r="F10807" s="3" t="s">
        <v>19197</v>
      </c>
      <c r="G10807" s="3" t="s">
        <v>19525</v>
      </c>
      <c r="H10807" s="3"/>
    </row>
    <row r="10808" ht="15.75" customHeight="1">
      <c r="A10808" s="2">
        <v>45813.0</v>
      </c>
      <c r="B10808" s="3" t="s">
        <v>57</v>
      </c>
      <c r="C10808" s="3" t="s">
        <v>58</v>
      </c>
      <c r="D10808" s="3" t="s">
        <v>68</v>
      </c>
      <c r="E10808" s="3" t="s">
        <v>20</v>
      </c>
      <c r="F10808" s="3" t="s">
        <v>19526</v>
      </c>
      <c r="G10808" s="3" t="s">
        <v>19527</v>
      </c>
      <c r="H10808" s="3"/>
    </row>
    <row r="10809" ht="15.75" customHeight="1">
      <c r="A10809" s="2">
        <v>45813.0</v>
      </c>
      <c r="B10809" s="3" t="s">
        <v>13</v>
      </c>
      <c r="C10809" s="3" t="s">
        <v>29</v>
      </c>
      <c r="D10809" s="3" t="s">
        <v>38</v>
      </c>
      <c r="E10809" s="3" t="s">
        <v>15</v>
      </c>
      <c r="F10809" s="3" t="s">
        <v>19528</v>
      </c>
      <c r="G10809" s="3" t="s">
        <v>19529</v>
      </c>
      <c r="H10809" s="3"/>
    </row>
    <row r="10810" ht="15.75" customHeight="1">
      <c r="A10810" s="2">
        <v>45813.0</v>
      </c>
      <c r="B10810" s="3" t="s">
        <v>57</v>
      </c>
      <c r="C10810" s="3" t="s">
        <v>58</v>
      </c>
      <c r="D10810" s="3" t="s">
        <v>26</v>
      </c>
      <c r="E10810" s="3" t="s">
        <v>15</v>
      </c>
      <c r="F10810" s="3" t="s">
        <v>19530</v>
      </c>
      <c r="G10810" s="3" t="s">
        <v>3653</v>
      </c>
      <c r="H10810" s="3"/>
    </row>
    <row r="10811" ht="15.75" customHeight="1">
      <c r="A10811" s="2">
        <v>45813.0</v>
      </c>
      <c r="B10811" s="3" t="s">
        <v>57</v>
      </c>
      <c r="C10811" s="3" t="s">
        <v>85</v>
      </c>
      <c r="D10811" s="3" t="s">
        <v>9</v>
      </c>
      <c r="E10811" s="3" t="s">
        <v>15</v>
      </c>
      <c r="F10811" s="3" t="s">
        <v>19531</v>
      </c>
      <c r="G10811" s="3" t="s">
        <v>19532</v>
      </c>
      <c r="H10811" s="3"/>
    </row>
    <row r="10812" ht="15.75" customHeight="1">
      <c r="A10812" s="2">
        <v>45813.0</v>
      </c>
      <c r="B10812" s="3" t="s">
        <v>57</v>
      </c>
      <c r="C10812" s="4" t="s">
        <v>62</v>
      </c>
      <c r="D10812" s="3" t="s">
        <v>34</v>
      </c>
      <c r="E10812" s="3" t="s">
        <v>15</v>
      </c>
      <c r="F10812" s="3" t="s">
        <v>19533</v>
      </c>
      <c r="G10812" s="3" t="s">
        <v>19534</v>
      </c>
      <c r="H10812" s="3"/>
    </row>
    <row r="10813" ht="15.75" customHeight="1">
      <c r="A10813" s="2">
        <v>45813.0</v>
      </c>
      <c r="B10813" s="3" t="s">
        <v>57</v>
      </c>
      <c r="C10813" s="3" t="s">
        <v>85</v>
      </c>
      <c r="D10813" s="3" t="s">
        <v>38</v>
      </c>
      <c r="E10813" s="3" t="s">
        <v>20</v>
      </c>
      <c r="F10813" s="3" t="s">
        <v>19535</v>
      </c>
      <c r="G10813" s="3" t="s">
        <v>9221</v>
      </c>
      <c r="H10813" s="3"/>
    </row>
    <row r="10814" ht="15.75" customHeight="1">
      <c r="A10814" s="2">
        <v>45813.0</v>
      </c>
      <c r="B10814" s="3" t="s">
        <v>57</v>
      </c>
      <c r="C10814" s="3" t="s">
        <v>85</v>
      </c>
      <c r="D10814" s="3" t="s">
        <v>63</v>
      </c>
      <c r="E10814" s="3" t="s">
        <v>59</v>
      </c>
      <c r="F10814" s="3" t="s">
        <v>19536</v>
      </c>
      <c r="G10814" s="3" t="s">
        <v>19537</v>
      </c>
      <c r="H10814" s="3"/>
    </row>
    <row r="10815" ht="15.75" customHeight="1">
      <c r="A10815" s="2">
        <v>45813.0</v>
      </c>
      <c r="B10815" s="3" t="s">
        <v>57</v>
      </c>
      <c r="C10815" s="3" t="s">
        <v>85</v>
      </c>
      <c r="D10815" s="3" t="s">
        <v>38</v>
      </c>
      <c r="E10815" s="3" t="s">
        <v>20</v>
      </c>
      <c r="F10815" s="3" t="s">
        <v>14068</v>
      </c>
      <c r="G10815" s="3" t="s">
        <v>19538</v>
      </c>
      <c r="H10815" s="3"/>
    </row>
    <row r="10816" ht="15.75" customHeight="1">
      <c r="A10816" s="2">
        <v>45813.0</v>
      </c>
      <c r="B10816" s="3" t="s">
        <v>57</v>
      </c>
      <c r="C10816" s="3" t="s">
        <v>85</v>
      </c>
      <c r="D10816" s="3" t="s">
        <v>63</v>
      </c>
      <c r="E10816" s="3" t="s">
        <v>59</v>
      </c>
      <c r="F10816" s="3" t="s">
        <v>19539</v>
      </c>
      <c r="G10816" s="3" t="s">
        <v>19540</v>
      </c>
      <c r="H10816" s="3"/>
    </row>
    <row r="10817" ht="15.75" customHeight="1">
      <c r="A10817" s="2">
        <v>45813.0</v>
      </c>
      <c r="B10817" s="3" t="s">
        <v>57</v>
      </c>
      <c r="C10817" s="3" t="s">
        <v>80</v>
      </c>
      <c r="D10817" s="3" t="s">
        <v>26</v>
      </c>
      <c r="E10817" s="3" t="s">
        <v>15</v>
      </c>
      <c r="F10817" s="3" t="s">
        <v>19541</v>
      </c>
      <c r="G10817" s="3" t="s">
        <v>19542</v>
      </c>
      <c r="H10817" s="3"/>
    </row>
    <row r="10818" ht="15.75" customHeight="1">
      <c r="A10818" s="2">
        <v>45813.0</v>
      </c>
      <c r="B10818" s="3" t="s">
        <v>57</v>
      </c>
      <c r="C10818" s="3" t="s">
        <v>80</v>
      </c>
      <c r="D10818" s="3" t="s">
        <v>38</v>
      </c>
      <c r="E10818" s="3" t="s">
        <v>20</v>
      </c>
      <c r="F10818" s="3" t="s">
        <v>1968</v>
      </c>
      <c r="G10818" s="3" t="s">
        <v>19543</v>
      </c>
      <c r="H10818" s="3"/>
    </row>
    <row r="10819" ht="15.75" customHeight="1">
      <c r="A10819" s="2">
        <v>45813.0</v>
      </c>
      <c r="B10819" s="3" t="s">
        <v>57</v>
      </c>
      <c r="C10819" s="3" t="s">
        <v>58</v>
      </c>
      <c r="D10819" s="3" t="s">
        <v>26</v>
      </c>
      <c r="E10819" s="3" t="s">
        <v>20</v>
      </c>
      <c r="F10819" s="3" t="s">
        <v>19544</v>
      </c>
      <c r="G10819" s="3" t="s">
        <v>19545</v>
      </c>
      <c r="H10819" s="3"/>
    </row>
    <row r="10820" ht="15.75" customHeight="1">
      <c r="A10820" s="2">
        <v>45813.0</v>
      </c>
      <c r="B10820" s="3" t="s">
        <v>57</v>
      </c>
      <c r="C10820" s="3" t="s">
        <v>80</v>
      </c>
      <c r="D10820" s="3" t="s">
        <v>34</v>
      </c>
      <c r="E10820" s="3" t="s">
        <v>15</v>
      </c>
      <c r="F10820" s="3" t="s">
        <v>19546</v>
      </c>
      <c r="G10820" s="3" t="s">
        <v>19547</v>
      </c>
      <c r="H10820" s="3"/>
    </row>
    <row r="10821" ht="15.75" customHeight="1">
      <c r="A10821" s="2">
        <v>45813.0</v>
      </c>
      <c r="B10821" s="3" t="s">
        <v>57</v>
      </c>
      <c r="C10821" s="3" t="s">
        <v>71</v>
      </c>
      <c r="D10821" s="3" t="s">
        <v>23</v>
      </c>
      <c r="E10821" s="3" t="s">
        <v>20</v>
      </c>
      <c r="F10821" s="3" t="s">
        <v>19548</v>
      </c>
      <c r="G10821" s="3" t="s">
        <v>19549</v>
      </c>
      <c r="H10821" s="3"/>
    </row>
    <row r="10822" ht="15.75" customHeight="1">
      <c r="A10822" s="2">
        <v>45813.0</v>
      </c>
      <c r="B10822" s="3" t="s">
        <v>57</v>
      </c>
      <c r="C10822" s="3" t="s">
        <v>71</v>
      </c>
      <c r="D10822" s="3" t="s">
        <v>26</v>
      </c>
      <c r="E10822" s="3" t="s">
        <v>20</v>
      </c>
      <c r="F10822" s="3" t="s">
        <v>19550</v>
      </c>
      <c r="G10822" s="3" t="s">
        <v>19551</v>
      </c>
      <c r="H10822" s="3"/>
    </row>
    <row r="10823" ht="15.75" customHeight="1">
      <c r="A10823" s="2">
        <v>45813.0</v>
      </c>
      <c r="B10823" s="3" t="s">
        <v>57</v>
      </c>
      <c r="C10823" s="4" t="s">
        <v>62</v>
      </c>
      <c r="D10823" s="3" t="s">
        <v>23</v>
      </c>
      <c r="E10823" s="3" t="s">
        <v>59</v>
      </c>
      <c r="F10823" s="3" t="s">
        <v>19552</v>
      </c>
      <c r="G10823" s="3" t="s">
        <v>4337</v>
      </c>
      <c r="H10823" s="3"/>
    </row>
    <row r="10824" ht="15.75" customHeight="1">
      <c r="A10824" s="2">
        <v>45813.0</v>
      </c>
      <c r="B10824" s="3" t="s">
        <v>57</v>
      </c>
      <c r="C10824" s="4" t="s">
        <v>62</v>
      </c>
      <c r="D10824" s="3" t="s">
        <v>9</v>
      </c>
      <c r="E10824" s="3" t="s">
        <v>101</v>
      </c>
      <c r="F10824" s="3" t="s">
        <v>19553</v>
      </c>
      <c r="G10824" s="3" t="s">
        <v>19554</v>
      </c>
      <c r="H10824" s="3"/>
    </row>
    <row r="10825" ht="15.75" customHeight="1">
      <c r="A10825" s="2">
        <v>45813.0</v>
      </c>
      <c r="B10825" s="3" t="s">
        <v>57</v>
      </c>
      <c r="C10825" s="4" t="s">
        <v>62</v>
      </c>
      <c r="D10825" s="3" t="s">
        <v>68</v>
      </c>
      <c r="E10825" s="3" t="s">
        <v>59</v>
      </c>
      <c r="F10825" s="3" t="s">
        <v>3560</v>
      </c>
      <c r="G10825" s="3" t="s">
        <v>19555</v>
      </c>
      <c r="H10825" s="3"/>
    </row>
    <row r="10826" ht="15.75" customHeight="1">
      <c r="A10826" s="2">
        <v>45813.0</v>
      </c>
      <c r="B10826" s="3" t="s">
        <v>57</v>
      </c>
      <c r="C10826" s="4" t="s">
        <v>62</v>
      </c>
      <c r="D10826" s="3" t="s">
        <v>9</v>
      </c>
      <c r="E10826" s="3" t="s">
        <v>101</v>
      </c>
      <c r="F10826" s="3" t="s">
        <v>19556</v>
      </c>
      <c r="G10826" s="3" t="s">
        <v>19557</v>
      </c>
      <c r="H10826" s="3"/>
    </row>
    <row r="10827" ht="15.75" customHeight="1">
      <c r="A10827" s="2">
        <v>45813.0</v>
      </c>
      <c r="B10827" s="3" t="s">
        <v>57</v>
      </c>
      <c r="C10827" s="3" t="s">
        <v>71</v>
      </c>
      <c r="D10827" s="3" t="s">
        <v>38</v>
      </c>
      <c r="E10827" s="3" t="s">
        <v>20</v>
      </c>
      <c r="F10827" s="3" t="s">
        <v>19558</v>
      </c>
      <c r="G10827" s="3" t="s">
        <v>19559</v>
      </c>
      <c r="H10827" s="3"/>
    </row>
    <row r="10828" ht="15.75" customHeight="1">
      <c r="A10828" s="2">
        <v>45813.0</v>
      </c>
      <c r="B10828" s="3" t="s">
        <v>13</v>
      </c>
      <c r="C10828" s="3" t="s">
        <v>14</v>
      </c>
      <c r="D10828" s="3" t="s">
        <v>34</v>
      </c>
      <c r="E10828" s="3" t="s">
        <v>109</v>
      </c>
      <c r="F10828" s="3" t="s">
        <v>242</v>
      </c>
      <c r="G10828" s="3" t="s">
        <v>6323</v>
      </c>
      <c r="H10828" s="3"/>
    </row>
    <row r="10829" ht="15.75" customHeight="1">
      <c r="A10829" s="2">
        <v>45813.0</v>
      </c>
      <c r="B10829" s="3" t="s">
        <v>7</v>
      </c>
      <c r="C10829" s="3" t="s">
        <v>106</v>
      </c>
      <c r="D10829" s="3" t="s">
        <v>19</v>
      </c>
      <c r="E10829" s="3" t="s">
        <v>109</v>
      </c>
      <c r="F10829" s="3" t="s">
        <v>19560</v>
      </c>
      <c r="G10829" s="3" t="s">
        <v>4638</v>
      </c>
      <c r="H10829" s="3"/>
    </row>
    <row r="10830" ht="15.75" customHeight="1">
      <c r="A10830" s="2">
        <v>45813.0</v>
      </c>
      <c r="B10830" s="3" t="s">
        <v>13</v>
      </c>
      <c r="C10830" s="3" t="s">
        <v>14</v>
      </c>
      <c r="D10830" s="3" t="s">
        <v>26</v>
      </c>
      <c r="E10830" s="3" t="s">
        <v>15</v>
      </c>
      <c r="F10830" s="3" t="s">
        <v>19561</v>
      </c>
      <c r="G10830" s="3" t="s">
        <v>19562</v>
      </c>
      <c r="H10830" s="3"/>
    </row>
    <row r="10831" ht="15.75" customHeight="1">
      <c r="A10831" s="2">
        <v>45813.0</v>
      </c>
      <c r="B10831" s="3" t="s">
        <v>7</v>
      </c>
      <c r="C10831" s="3" t="s">
        <v>131</v>
      </c>
      <c r="D10831" s="3" t="s">
        <v>38</v>
      </c>
      <c r="E10831" s="3" t="s">
        <v>109</v>
      </c>
      <c r="F10831" s="3" t="s">
        <v>19563</v>
      </c>
      <c r="G10831" s="3" t="s">
        <v>19564</v>
      </c>
      <c r="H10831" s="3"/>
    </row>
    <row r="10832" ht="15.75" customHeight="1">
      <c r="A10832" s="2">
        <v>45813.0</v>
      </c>
      <c r="B10832" s="3" t="s">
        <v>7</v>
      </c>
      <c r="C10832" s="3" t="s">
        <v>131</v>
      </c>
      <c r="D10832" s="3" t="s">
        <v>23</v>
      </c>
      <c r="E10832" s="3" t="s">
        <v>15</v>
      </c>
      <c r="F10832" s="3" t="s">
        <v>19565</v>
      </c>
      <c r="G10832" s="3" t="s">
        <v>19566</v>
      </c>
      <c r="H10832" s="3"/>
    </row>
    <row r="10833" ht="15.75" customHeight="1">
      <c r="A10833" s="2">
        <v>45813.0</v>
      </c>
      <c r="B10833" s="3" t="s">
        <v>7</v>
      </c>
      <c r="C10833" s="3" t="s">
        <v>131</v>
      </c>
      <c r="D10833" s="3" t="s">
        <v>19</v>
      </c>
      <c r="E10833" s="3" t="s">
        <v>101</v>
      </c>
      <c r="F10833" s="3" t="s">
        <v>19567</v>
      </c>
      <c r="G10833" s="3" t="s">
        <v>19568</v>
      </c>
      <c r="H10833" s="3"/>
    </row>
    <row r="10834" ht="15.75" customHeight="1">
      <c r="A10834" s="2">
        <v>45813.0</v>
      </c>
      <c r="B10834" s="3" t="s">
        <v>7</v>
      </c>
      <c r="C10834" s="3" t="s">
        <v>126</v>
      </c>
      <c r="D10834" s="3" t="s">
        <v>63</v>
      </c>
      <c r="E10834" s="3" t="s">
        <v>15</v>
      </c>
      <c r="F10834" s="3" t="s">
        <v>19569</v>
      </c>
      <c r="G10834" s="3" t="s">
        <v>11532</v>
      </c>
      <c r="H10834" s="3"/>
    </row>
    <row r="10835" ht="15.75" customHeight="1">
      <c r="A10835" s="2">
        <v>45813.0</v>
      </c>
      <c r="B10835" s="3" t="s">
        <v>7</v>
      </c>
      <c r="C10835" s="3" t="s">
        <v>126</v>
      </c>
      <c r="D10835" s="3" t="s">
        <v>9</v>
      </c>
      <c r="E10835" s="3" t="s">
        <v>258</v>
      </c>
      <c r="F10835" s="3" t="s">
        <v>19570</v>
      </c>
      <c r="G10835" s="3" t="s">
        <v>19571</v>
      </c>
      <c r="H10835" s="3"/>
    </row>
    <row r="10836" ht="15.75" customHeight="1">
      <c r="A10836" s="2">
        <v>45813.0</v>
      </c>
      <c r="B10836" s="3" t="s">
        <v>7</v>
      </c>
      <c r="C10836" s="3" t="s">
        <v>118</v>
      </c>
      <c r="D10836" s="3" t="s">
        <v>26</v>
      </c>
      <c r="E10836" s="3" t="s">
        <v>19572</v>
      </c>
      <c r="F10836" s="3" t="s">
        <v>19573</v>
      </c>
      <c r="G10836" s="3" t="s">
        <v>19574</v>
      </c>
      <c r="H10836" s="3"/>
    </row>
    <row r="10837" ht="15.75" customHeight="1">
      <c r="A10837" s="2">
        <v>45813.0</v>
      </c>
      <c r="B10837" s="3" t="s">
        <v>92</v>
      </c>
      <c r="C10837" s="3" t="s">
        <v>158</v>
      </c>
      <c r="D10837" s="3" t="s">
        <v>23</v>
      </c>
      <c r="E10837" s="3" t="s">
        <v>15</v>
      </c>
      <c r="F10837" s="3" t="s">
        <v>19575</v>
      </c>
      <c r="G10837" s="3" t="s">
        <v>19576</v>
      </c>
      <c r="H10837" s="3"/>
    </row>
    <row r="10838" ht="15.75" customHeight="1">
      <c r="A10838" s="2">
        <v>45813.0</v>
      </c>
      <c r="B10838" s="3" t="s">
        <v>7</v>
      </c>
      <c r="C10838" s="3" t="s">
        <v>118</v>
      </c>
      <c r="D10838" s="3" t="s">
        <v>34</v>
      </c>
      <c r="E10838" s="3" t="s">
        <v>119</v>
      </c>
      <c r="F10838" s="3" t="s">
        <v>19577</v>
      </c>
      <c r="G10838" s="3" t="s">
        <v>19578</v>
      </c>
      <c r="H10838" s="3"/>
    </row>
    <row r="10839" ht="15.75" customHeight="1">
      <c r="A10839" s="2">
        <v>45813.0</v>
      </c>
      <c r="B10839" s="3" t="s">
        <v>7</v>
      </c>
      <c r="C10839" s="3" t="s">
        <v>106</v>
      </c>
      <c r="D10839" s="3" t="s">
        <v>68</v>
      </c>
      <c r="E10839" s="3" t="s">
        <v>15</v>
      </c>
      <c r="F10839" s="3" t="s">
        <v>19579</v>
      </c>
      <c r="G10839" s="3" t="s">
        <v>19580</v>
      </c>
      <c r="H10839" s="3"/>
    </row>
    <row r="10840" ht="15.75" customHeight="1">
      <c r="A10840" s="2">
        <v>45813.0</v>
      </c>
      <c r="B10840" s="3" t="s">
        <v>7</v>
      </c>
      <c r="C10840" s="3" t="s">
        <v>106</v>
      </c>
      <c r="D10840" s="3" t="s">
        <v>34</v>
      </c>
      <c r="E10840" s="3" t="s">
        <v>258</v>
      </c>
      <c r="F10840" s="3" t="s">
        <v>19581</v>
      </c>
      <c r="G10840" s="3" t="s">
        <v>19582</v>
      </c>
      <c r="H10840" s="3"/>
    </row>
    <row r="10841" ht="15.75" customHeight="1">
      <c r="A10841" s="2">
        <v>45813.0</v>
      </c>
      <c r="B10841" s="3" t="s">
        <v>7</v>
      </c>
      <c r="C10841" s="3" t="s">
        <v>8</v>
      </c>
      <c r="D10841" s="3" t="s">
        <v>63</v>
      </c>
      <c r="E10841" s="3" t="s">
        <v>15</v>
      </c>
      <c r="F10841" s="3" t="s">
        <v>19583</v>
      </c>
      <c r="G10841" s="3" t="s">
        <v>19584</v>
      </c>
      <c r="H10841" s="3"/>
    </row>
    <row r="10842" ht="15.75" customHeight="1">
      <c r="A10842" s="2">
        <v>45813.0</v>
      </c>
      <c r="B10842" s="3" t="s">
        <v>7</v>
      </c>
      <c r="C10842" s="3" t="s">
        <v>8</v>
      </c>
      <c r="D10842" s="3" t="s">
        <v>63</v>
      </c>
      <c r="E10842" s="3" t="s">
        <v>15</v>
      </c>
      <c r="F10842" s="3" t="s">
        <v>479</v>
      </c>
      <c r="G10842" s="3" t="s">
        <v>19585</v>
      </c>
      <c r="H10842" s="3"/>
    </row>
    <row r="10843" ht="15.75" customHeight="1">
      <c r="A10843" s="2">
        <v>45813.0</v>
      </c>
      <c r="B10843" s="3" t="s">
        <v>7</v>
      </c>
      <c r="C10843" s="3" t="s">
        <v>8</v>
      </c>
      <c r="D10843" s="3" t="s">
        <v>19</v>
      </c>
      <c r="E10843" s="3" t="s">
        <v>15</v>
      </c>
      <c r="F10843" s="3" t="s">
        <v>19586</v>
      </c>
      <c r="G10843" s="3" t="s">
        <v>7943</v>
      </c>
      <c r="H10843" s="3"/>
    </row>
    <row r="10844" ht="15.75" customHeight="1">
      <c r="A10844" s="2">
        <v>45813.0</v>
      </c>
      <c r="B10844" s="3" t="s">
        <v>13</v>
      </c>
      <c r="C10844" s="3" t="s">
        <v>14</v>
      </c>
      <c r="D10844" s="3" t="s">
        <v>68</v>
      </c>
      <c r="E10844" s="3" t="s">
        <v>20</v>
      </c>
      <c r="F10844" s="3" t="s">
        <v>19587</v>
      </c>
      <c r="G10844" s="3" t="s">
        <v>4919</v>
      </c>
      <c r="H10844" s="3"/>
    </row>
    <row r="10845" ht="15.75" customHeight="1">
      <c r="A10845" s="2">
        <v>45813.0</v>
      </c>
      <c r="B10845" s="3" t="s">
        <v>7</v>
      </c>
      <c r="C10845" s="3" t="s">
        <v>106</v>
      </c>
      <c r="D10845" s="3" t="s">
        <v>23</v>
      </c>
      <c r="E10845" s="3" t="s">
        <v>101</v>
      </c>
      <c r="F10845" s="3" t="s">
        <v>19588</v>
      </c>
      <c r="G10845" s="3" t="s">
        <v>2948</v>
      </c>
      <c r="H10845" s="3"/>
    </row>
    <row r="10846" ht="15.75" customHeight="1">
      <c r="A10846" s="2">
        <v>45813.0</v>
      </c>
      <c r="B10846" s="3" t="s">
        <v>92</v>
      </c>
      <c r="C10846" s="3" t="s">
        <v>158</v>
      </c>
      <c r="D10846" s="3" t="s">
        <v>26</v>
      </c>
      <c r="E10846" s="3" t="s">
        <v>101</v>
      </c>
      <c r="F10846" s="3" t="s">
        <v>19589</v>
      </c>
      <c r="G10846" s="3" t="s">
        <v>19590</v>
      </c>
      <c r="H10846" s="3"/>
    </row>
    <row r="10847" ht="15.75" customHeight="1">
      <c r="A10847" s="2">
        <v>45813.0</v>
      </c>
      <c r="B10847" s="3" t="s">
        <v>7</v>
      </c>
      <c r="C10847" s="3" t="s">
        <v>126</v>
      </c>
      <c r="D10847" s="3" t="s">
        <v>26</v>
      </c>
      <c r="E10847" s="3" t="s">
        <v>1097</v>
      </c>
      <c r="F10847" s="3" t="s">
        <v>19591</v>
      </c>
      <c r="G10847" s="3" t="s">
        <v>19592</v>
      </c>
      <c r="H10847" s="3"/>
    </row>
    <row r="10848" ht="15.75" customHeight="1">
      <c r="A10848" s="2">
        <v>45813.0</v>
      </c>
      <c r="B10848" s="3" t="s">
        <v>92</v>
      </c>
      <c r="C10848" s="3" t="s">
        <v>158</v>
      </c>
      <c r="D10848" s="3" t="s">
        <v>9</v>
      </c>
      <c r="E10848" s="3" t="s">
        <v>10</v>
      </c>
      <c r="F10848" s="3" t="s">
        <v>19593</v>
      </c>
      <c r="G10848" s="3" t="s">
        <v>19594</v>
      </c>
      <c r="H10848" s="3"/>
    </row>
    <row r="10849" ht="15.75" customHeight="1">
      <c r="A10849" s="2">
        <v>45813.0</v>
      </c>
      <c r="B10849" s="3" t="s">
        <v>13</v>
      </c>
      <c r="C10849" s="3" t="s">
        <v>14</v>
      </c>
      <c r="D10849" s="3" t="s">
        <v>9</v>
      </c>
      <c r="E10849" s="3" t="s">
        <v>101</v>
      </c>
      <c r="F10849" s="3" t="s">
        <v>19595</v>
      </c>
      <c r="G10849" s="3" t="s">
        <v>19596</v>
      </c>
      <c r="H10849" s="3"/>
    </row>
    <row r="10850" ht="15.75" customHeight="1">
      <c r="A10850" s="2">
        <v>45813.0</v>
      </c>
      <c r="B10850" s="3" t="s">
        <v>92</v>
      </c>
      <c r="C10850" s="3" t="s">
        <v>158</v>
      </c>
      <c r="D10850" s="3" t="s">
        <v>26</v>
      </c>
      <c r="E10850" s="3" t="s">
        <v>109</v>
      </c>
      <c r="F10850" s="3" t="s">
        <v>19597</v>
      </c>
      <c r="G10850" s="3" t="s">
        <v>19598</v>
      </c>
      <c r="H10850" s="3"/>
    </row>
    <row r="10851" ht="15.75" customHeight="1">
      <c r="A10851" s="2">
        <v>45813.0</v>
      </c>
      <c r="B10851" s="3" t="s">
        <v>92</v>
      </c>
      <c r="C10851" s="3" t="s">
        <v>93</v>
      </c>
      <c r="D10851" s="3" t="s">
        <v>9</v>
      </c>
      <c r="E10851" s="3" t="s">
        <v>109</v>
      </c>
      <c r="F10851" s="3" t="s">
        <v>19599</v>
      </c>
      <c r="G10851" s="3" t="s">
        <v>19600</v>
      </c>
      <c r="H10851" s="3"/>
    </row>
    <row r="10852" ht="15.75" customHeight="1">
      <c r="A10852" s="2">
        <v>45813.0</v>
      </c>
      <c r="B10852" s="3" t="s">
        <v>92</v>
      </c>
      <c r="C10852" s="3" t="s">
        <v>93</v>
      </c>
      <c r="D10852" s="3" t="s">
        <v>23</v>
      </c>
      <c r="E10852" s="3" t="s">
        <v>15</v>
      </c>
      <c r="F10852" s="3" t="s">
        <v>19601</v>
      </c>
      <c r="G10852" s="3" t="s">
        <v>19602</v>
      </c>
      <c r="H10852" s="3"/>
    </row>
    <row r="10853" ht="15.75" customHeight="1">
      <c r="A10853" s="2">
        <v>45813.0</v>
      </c>
      <c r="B10853" s="3" t="s">
        <v>92</v>
      </c>
      <c r="C10853" s="3" t="s">
        <v>93</v>
      </c>
      <c r="D10853" s="3" t="s">
        <v>38</v>
      </c>
      <c r="E10853" s="3" t="s">
        <v>15</v>
      </c>
      <c r="F10853" s="3" t="s">
        <v>19603</v>
      </c>
      <c r="G10853" s="3" t="s">
        <v>19604</v>
      </c>
      <c r="H10853" s="3"/>
    </row>
    <row r="10854" ht="15.75" customHeight="1">
      <c r="A10854" s="2">
        <v>45813.0</v>
      </c>
      <c r="B10854" s="3" t="s">
        <v>92</v>
      </c>
      <c r="C10854" s="3" t="s">
        <v>93</v>
      </c>
      <c r="D10854" s="3" t="s">
        <v>19</v>
      </c>
      <c r="E10854" s="3" t="s">
        <v>15</v>
      </c>
      <c r="F10854" s="3" t="s">
        <v>19605</v>
      </c>
      <c r="G10854" s="3" t="s">
        <v>19606</v>
      </c>
      <c r="H10854" s="3"/>
    </row>
    <row r="10855" ht="15.75" customHeight="1">
      <c r="A10855" s="2">
        <v>45813.0</v>
      </c>
      <c r="B10855" s="3" t="s">
        <v>92</v>
      </c>
      <c r="C10855" s="3" t="s">
        <v>98</v>
      </c>
      <c r="D10855" s="3" t="s">
        <v>38</v>
      </c>
      <c r="E10855" s="3" t="s">
        <v>101</v>
      </c>
      <c r="F10855" s="3" t="s">
        <v>19607</v>
      </c>
      <c r="G10855" s="3" t="s">
        <v>19608</v>
      </c>
      <c r="H10855" s="3"/>
    </row>
    <row r="10856" ht="15.75" customHeight="1">
      <c r="A10856" s="2">
        <v>45813.0</v>
      </c>
      <c r="B10856" s="3" t="s">
        <v>92</v>
      </c>
      <c r="C10856" s="3" t="s">
        <v>98</v>
      </c>
      <c r="D10856" s="3" t="s">
        <v>9</v>
      </c>
      <c r="E10856" s="3" t="s">
        <v>109</v>
      </c>
      <c r="F10856" s="3" t="s">
        <v>19609</v>
      </c>
      <c r="G10856" s="3" t="s">
        <v>19610</v>
      </c>
      <c r="H10856" s="3"/>
    </row>
    <row r="10857" ht="15.75" customHeight="1">
      <c r="A10857" s="2">
        <v>45813.0</v>
      </c>
      <c r="B10857" s="3" t="s">
        <v>13</v>
      </c>
      <c r="C10857" s="3" t="s">
        <v>14</v>
      </c>
      <c r="D10857" s="3" t="s">
        <v>63</v>
      </c>
      <c r="E10857" s="3" t="s">
        <v>15</v>
      </c>
      <c r="F10857" s="3" t="s">
        <v>19611</v>
      </c>
      <c r="G10857" s="3" t="s">
        <v>19612</v>
      </c>
      <c r="H10857" s="3"/>
    </row>
    <row r="10858" ht="15.75" customHeight="1">
      <c r="A10858" s="2">
        <v>45813.0</v>
      </c>
      <c r="B10858" s="3" t="s">
        <v>92</v>
      </c>
      <c r="C10858" s="3" t="s">
        <v>144</v>
      </c>
      <c r="D10858" s="3" t="s">
        <v>26</v>
      </c>
      <c r="E10858" s="3" t="s">
        <v>101</v>
      </c>
      <c r="F10858" s="3" t="s">
        <v>19613</v>
      </c>
      <c r="G10858" s="3" t="s">
        <v>19614</v>
      </c>
      <c r="H10858" s="3"/>
    </row>
    <row r="10859" ht="15.75" customHeight="1">
      <c r="A10859" s="2">
        <v>45813.0</v>
      </c>
      <c r="B10859" s="3" t="s">
        <v>92</v>
      </c>
      <c r="C10859" s="3" t="s">
        <v>144</v>
      </c>
      <c r="D10859" s="3" t="s">
        <v>23</v>
      </c>
      <c r="E10859" s="3" t="s">
        <v>15</v>
      </c>
      <c r="F10859" s="3" t="s">
        <v>19615</v>
      </c>
      <c r="G10859" s="3" t="s">
        <v>19616</v>
      </c>
      <c r="H10859" s="3"/>
    </row>
    <row r="10860" ht="15.75" customHeight="1">
      <c r="A10860" s="2">
        <v>45813.0</v>
      </c>
      <c r="B10860" s="3" t="s">
        <v>92</v>
      </c>
      <c r="C10860" s="3" t="s">
        <v>144</v>
      </c>
      <c r="D10860" s="3" t="s">
        <v>34</v>
      </c>
      <c r="E10860" s="3" t="s">
        <v>10</v>
      </c>
      <c r="F10860" s="3" t="s">
        <v>19617</v>
      </c>
      <c r="G10860" s="3" t="s">
        <v>19618</v>
      </c>
      <c r="H10860" s="3"/>
    </row>
    <row r="10861" ht="15.75" customHeight="1">
      <c r="A10861" s="2">
        <v>45813.0</v>
      </c>
      <c r="B10861" s="3" t="s">
        <v>92</v>
      </c>
      <c r="C10861" s="4" t="s">
        <v>149</v>
      </c>
      <c r="D10861" s="3" t="s">
        <v>34</v>
      </c>
      <c r="E10861" s="3" t="s">
        <v>10</v>
      </c>
      <c r="F10861" s="3" t="s">
        <v>19619</v>
      </c>
      <c r="G10861" s="3" t="s">
        <v>19620</v>
      </c>
      <c r="H10861" s="3"/>
    </row>
    <row r="10862" ht="15.75" customHeight="1">
      <c r="A10862" s="2">
        <v>45813.0</v>
      </c>
      <c r="B10862" s="3" t="s">
        <v>92</v>
      </c>
      <c r="C10862" s="4" t="s">
        <v>149</v>
      </c>
      <c r="D10862" s="3" t="s">
        <v>68</v>
      </c>
      <c r="E10862" s="3" t="s">
        <v>15</v>
      </c>
      <c r="F10862" s="3" t="s">
        <v>12821</v>
      </c>
      <c r="G10862" s="3" t="s">
        <v>10835</v>
      </c>
      <c r="H10862" s="3"/>
    </row>
    <row r="10863" ht="15.75" customHeight="1">
      <c r="A10863" s="2">
        <v>45813.0</v>
      </c>
      <c r="B10863" s="3" t="s">
        <v>92</v>
      </c>
      <c r="C10863" s="3" t="s">
        <v>158</v>
      </c>
      <c r="D10863" s="3" t="s">
        <v>34</v>
      </c>
      <c r="E10863" s="3" t="s">
        <v>109</v>
      </c>
      <c r="F10863" s="3" t="s">
        <v>19621</v>
      </c>
      <c r="G10863" s="3" t="s">
        <v>19622</v>
      </c>
      <c r="H10863" s="3"/>
    </row>
    <row r="10864" ht="15.75" customHeight="1">
      <c r="A10864" s="2">
        <v>45813.0</v>
      </c>
      <c r="B10864" s="3" t="s">
        <v>92</v>
      </c>
      <c r="C10864" s="3" t="s">
        <v>98</v>
      </c>
      <c r="D10864" s="3" t="s">
        <v>23</v>
      </c>
      <c r="E10864" s="3" t="s">
        <v>20</v>
      </c>
      <c r="F10864" s="3" t="s">
        <v>19623</v>
      </c>
      <c r="G10864" s="3" t="s">
        <v>19624</v>
      </c>
      <c r="H10864" s="3"/>
    </row>
    <row r="10865" ht="15.75" customHeight="1">
      <c r="A10865" s="2">
        <v>45814.0</v>
      </c>
      <c r="B10865" s="3" t="s">
        <v>13</v>
      </c>
      <c r="C10865" s="3" t="s">
        <v>169</v>
      </c>
      <c r="D10865" s="3" t="s">
        <v>19</v>
      </c>
      <c r="E10865" s="3" t="s">
        <v>20</v>
      </c>
      <c r="F10865" s="3" t="s">
        <v>19625</v>
      </c>
      <c r="G10865" s="3" t="s">
        <v>19626</v>
      </c>
      <c r="H10865" s="3"/>
    </row>
    <row r="10866" ht="15.75" customHeight="1">
      <c r="A10866" s="2">
        <v>45814.0</v>
      </c>
      <c r="B10866" s="3" t="s">
        <v>13</v>
      </c>
      <c r="C10866" s="3" t="s">
        <v>169</v>
      </c>
      <c r="D10866" s="3" t="s">
        <v>34</v>
      </c>
      <c r="E10866" s="3" t="s">
        <v>101</v>
      </c>
      <c r="F10866" s="3" t="s">
        <v>6974</v>
      </c>
      <c r="G10866" s="3" t="s">
        <v>19627</v>
      </c>
      <c r="H10866" s="3"/>
    </row>
    <row r="10867" ht="15.75" customHeight="1">
      <c r="A10867" s="2">
        <v>45814.0</v>
      </c>
      <c r="B10867" s="3" t="s">
        <v>13</v>
      </c>
      <c r="C10867" s="3" t="s">
        <v>169</v>
      </c>
      <c r="D10867" s="3" t="s">
        <v>38</v>
      </c>
      <c r="E10867" s="3" t="s">
        <v>20</v>
      </c>
      <c r="F10867" s="3" t="s">
        <v>6301</v>
      </c>
      <c r="G10867" s="3" t="s">
        <v>855</v>
      </c>
      <c r="H10867" s="3"/>
    </row>
    <row r="10868" ht="15.75" customHeight="1">
      <c r="A10868" s="2">
        <v>45814.0</v>
      </c>
      <c r="B10868" s="3" t="s">
        <v>13</v>
      </c>
      <c r="C10868" s="3" t="s">
        <v>37</v>
      </c>
      <c r="D10868" s="3" t="s">
        <v>23</v>
      </c>
      <c r="E10868" s="3" t="s">
        <v>20</v>
      </c>
      <c r="F10868" s="3" t="s">
        <v>19628</v>
      </c>
      <c r="G10868" s="3" t="s">
        <v>19269</v>
      </c>
      <c r="H10868" s="3"/>
    </row>
    <row r="10869" ht="15.75" customHeight="1">
      <c r="A10869" s="2">
        <v>45814.0</v>
      </c>
      <c r="B10869" s="3" t="s">
        <v>13</v>
      </c>
      <c r="C10869" s="3" t="s">
        <v>37</v>
      </c>
      <c r="D10869" s="3" t="s">
        <v>68</v>
      </c>
      <c r="E10869" s="3" t="s">
        <v>59</v>
      </c>
      <c r="F10869" s="3" t="s">
        <v>19629</v>
      </c>
      <c r="G10869" s="3" t="s">
        <v>19630</v>
      </c>
      <c r="H10869" s="3"/>
    </row>
    <row r="10870" ht="15.75" customHeight="1">
      <c r="A10870" s="2">
        <v>45814.0</v>
      </c>
      <c r="B10870" s="3" t="s">
        <v>13</v>
      </c>
      <c r="C10870" s="3" t="s">
        <v>29</v>
      </c>
      <c r="D10870" s="3" t="s">
        <v>68</v>
      </c>
      <c r="E10870" s="3" t="s">
        <v>20</v>
      </c>
      <c r="F10870" s="3" t="s">
        <v>19631</v>
      </c>
      <c r="G10870" s="3" t="s">
        <v>19632</v>
      </c>
      <c r="H10870" s="3"/>
    </row>
    <row r="10871" ht="15.75" customHeight="1">
      <c r="A10871" s="2">
        <v>45814.0</v>
      </c>
      <c r="B10871" s="3" t="s">
        <v>13</v>
      </c>
      <c r="C10871" s="3" t="s">
        <v>29</v>
      </c>
      <c r="D10871" s="3" t="s">
        <v>63</v>
      </c>
      <c r="E10871" s="3" t="s">
        <v>101</v>
      </c>
      <c r="F10871" s="3" t="s">
        <v>19633</v>
      </c>
      <c r="G10871" s="3" t="s">
        <v>19634</v>
      </c>
      <c r="H10871" s="3"/>
    </row>
    <row r="10872" ht="15.75" customHeight="1">
      <c r="A10872" s="2">
        <v>45814.0</v>
      </c>
      <c r="B10872" s="3" t="s">
        <v>13</v>
      </c>
      <c r="C10872" s="3" t="s">
        <v>29</v>
      </c>
      <c r="D10872" s="3" t="s">
        <v>63</v>
      </c>
      <c r="E10872" s="3" t="s">
        <v>101</v>
      </c>
      <c r="F10872" s="3" t="s">
        <v>19635</v>
      </c>
      <c r="G10872" s="3" t="s">
        <v>19636</v>
      </c>
      <c r="H10872" s="3"/>
    </row>
    <row r="10873" ht="15.75" customHeight="1">
      <c r="A10873" s="2">
        <v>45814.0</v>
      </c>
      <c r="B10873" s="3" t="s">
        <v>13</v>
      </c>
      <c r="C10873" s="3" t="s">
        <v>18</v>
      </c>
      <c r="D10873" s="3" t="s">
        <v>26</v>
      </c>
      <c r="E10873" s="3" t="s">
        <v>15</v>
      </c>
      <c r="F10873" s="3" t="s">
        <v>19637</v>
      </c>
      <c r="G10873" s="3" t="s">
        <v>19638</v>
      </c>
      <c r="H10873" s="3"/>
    </row>
    <row r="10874" ht="15.75" customHeight="1">
      <c r="A10874" s="2">
        <v>45814.0</v>
      </c>
      <c r="B10874" s="3" t="s">
        <v>13</v>
      </c>
      <c r="C10874" s="3" t="s">
        <v>29</v>
      </c>
      <c r="D10874" s="3" t="s">
        <v>63</v>
      </c>
      <c r="E10874" s="3" t="s">
        <v>15</v>
      </c>
      <c r="F10874" s="3" t="s">
        <v>19639</v>
      </c>
      <c r="G10874" s="3" t="s">
        <v>19640</v>
      </c>
      <c r="H10874" s="3"/>
    </row>
    <row r="10875" ht="15.75" customHeight="1">
      <c r="A10875" s="2">
        <v>45814.0</v>
      </c>
      <c r="B10875" s="3" t="s">
        <v>13</v>
      </c>
      <c r="C10875" s="3" t="s">
        <v>18</v>
      </c>
      <c r="D10875" s="3" t="s">
        <v>23</v>
      </c>
      <c r="E10875" s="3" t="s">
        <v>20</v>
      </c>
      <c r="F10875" s="3" t="s">
        <v>19641</v>
      </c>
      <c r="G10875" s="3" t="s">
        <v>19642</v>
      </c>
      <c r="H10875" s="3"/>
    </row>
    <row r="10876" ht="15.75" customHeight="1">
      <c r="A10876" s="2">
        <v>45814.0</v>
      </c>
      <c r="B10876" s="3" t="s">
        <v>13</v>
      </c>
      <c r="C10876" s="3" t="s">
        <v>18</v>
      </c>
      <c r="D10876" s="3" t="s">
        <v>9</v>
      </c>
      <c r="E10876" s="3" t="s">
        <v>101</v>
      </c>
      <c r="F10876" s="3" t="s">
        <v>19643</v>
      </c>
      <c r="G10876" s="3" t="s">
        <v>19644</v>
      </c>
      <c r="H10876" s="3"/>
    </row>
    <row r="10877" ht="15.75" customHeight="1">
      <c r="A10877" s="2">
        <v>45814.0</v>
      </c>
      <c r="B10877" s="3" t="s">
        <v>13</v>
      </c>
      <c r="C10877" s="3" t="s">
        <v>14</v>
      </c>
      <c r="D10877" s="3" t="s">
        <v>68</v>
      </c>
      <c r="E10877" s="3" t="s">
        <v>20</v>
      </c>
      <c r="F10877" s="3" t="s">
        <v>19645</v>
      </c>
      <c r="G10877" s="3" t="s">
        <v>19646</v>
      </c>
      <c r="H10877" s="3"/>
    </row>
    <row r="10878" ht="15.75" customHeight="1">
      <c r="A10878" s="2">
        <v>45814.0</v>
      </c>
      <c r="B10878" s="3" t="s">
        <v>13</v>
      </c>
      <c r="C10878" s="3" t="s">
        <v>14</v>
      </c>
      <c r="D10878" s="3" t="s">
        <v>19</v>
      </c>
      <c r="E10878" s="3" t="s">
        <v>20</v>
      </c>
      <c r="F10878" s="3" t="s">
        <v>19647</v>
      </c>
      <c r="G10878" s="3" t="s">
        <v>5772</v>
      </c>
      <c r="H10878" s="3"/>
    </row>
    <row r="10879" ht="15.75" customHeight="1">
      <c r="A10879" s="2">
        <v>45814.0</v>
      </c>
      <c r="B10879" s="3" t="s">
        <v>13</v>
      </c>
      <c r="C10879" s="3" t="s">
        <v>14</v>
      </c>
      <c r="D10879" s="3" t="s">
        <v>23</v>
      </c>
      <c r="E10879" s="3" t="s">
        <v>20</v>
      </c>
      <c r="F10879" s="3" t="s">
        <v>12439</v>
      </c>
      <c r="G10879" s="3" t="s">
        <v>19648</v>
      </c>
      <c r="H10879" s="3"/>
    </row>
    <row r="10880" ht="15.75" customHeight="1">
      <c r="A10880" s="2">
        <v>45814.0</v>
      </c>
      <c r="B10880" s="3" t="s">
        <v>13</v>
      </c>
      <c r="C10880" s="3" t="s">
        <v>29</v>
      </c>
      <c r="D10880" s="3" t="s">
        <v>63</v>
      </c>
      <c r="E10880" s="3" t="s">
        <v>59</v>
      </c>
      <c r="F10880" s="3" t="s">
        <v>19649</v>
      </c>
      <c r="G10880" s="3" t="s">
        <v>19650</v>
      </c>
      <c r="H10880" s="3"/>
    </row>
    <row r="10881" ht="15.75" customHeight="1">
      <c r="A10881" s="2">
        <v>45814.0</v>
      </c>
      <c r="B10881" s="3" t="s">
        <v>57</v>
      </c>
      <c r="C10881" s="3" t="s">
        <v>58</v>
      </c>
      <c r="D10881" s="3" t="s">
        <v>19</v>
      </c>
      <c r="E10881" s="3" t="s">
        <v>20</v>
      </c>
      <c r="F10881" s="3" t="s">
        <v>19651</v>
      </c>
      <c r="G10881" s="3" t="s">
        <v>19652</v>
      </c>
      <c r="H10881" s="3"/>
    </row>
    <row r="10882" ht="15.75" customHeight="1">
      <c r="A10882" s="2">
        <v>45814.0</v>
      </c>
      <c r="B10882" s="3" t="s">
        <v>57</v>
      </c>
      <c r="C10882" s="3" t="s">
        <v>85</v>
      </c>
      <c r="D10882" s="3" t="s">
        <v>23</v>
      </c>
      <c r="E10882" s="3" t="s">
        <v>59</v>
      </c>
      <c r="F10882" s="3" t="s">
        <v>19653</v>
      </c>
      <c r="G10882" s="3" t="s">
        <v>19654</v>
      </c>
      <c r="H10882" s="3"/>
    </row>
    <row r="10883" ht="15.75" customHeight="1">
      <c r="A10883" s="2">
        <v>45814.0</v>
      </c>
      <c r="B10883" s="3" t="s">
        <v>57</v>
      </c>
      <c r="C10883" s="3" t="s">
        <v>58</v>
      </c>
      <c r="D10883" s="3" t="s">
        <v>34</v>
      </c>
      <c r="E10883" s="3" t="s">
        <v>15</v>
      </c>
      <c r="F10883" s="3" t="s">
        <v>19655</v>
      </c>
      <c r="G10883" s="3" t="s">
        <v>19656</v>
      </c>
      <c r="H10883" s="3"/>
    </row>
    <row r="10884" ht="15.75" customHeight="1">
      <c r="A10884" s="2">
        <v>45814.0</v>
      </c>
      <c r="B10884" s="3" t="s">
        <v>92</v>
      </c>
      <c r="C10884" s="3" t="s">
        <v>93</v>
      </c>
      <c r="D10884" s="3" t="s">
        <v>23</v>
      </c>
      <c r="E10884" s="3" t="s">
        <v>20</v>
      </c>
      <c r="F10884" s="3" t="s">
        <v>19657</v>
      </c>
      <c r="G10884" s="3" t="s">
        <v>19658</v>
      </c>
      <c r="H10884" s="3"/>
    </row>
    <row r="10885" ht="15.75" customHeight="1">
      <c r="A10885" s="2">
        <v>45814.0</v>
      </c>
      <c r="B10885" s="3" t="s">
        <v>57</v>
      </c>
      <c r="C10885" s="3" t="s">
        <v>85</v>
      </c>
      <c r="D10885" s="3" t="s">
        <v>19</v>
      </c>
      <c r="E10885" s="3" t="s">
        <v>20</v>
      </c>
      <c r="F10885" s="3" t="s">
        <v>19659</v>
      </c>
      <c r="G10885" s="3" t="s">
        <v>16592</v>
      </c>
      <c r="H10885" s="3"/>
    </row>
    <row r="10886" ht="15.75" customHeight="1">
      <c r="A10886" s="2">
        <v>45814.0</v>
      </c>
      <c r="B10886" s="3" t="s">
        <v>57</v>
      </c>
      <c r="C10886" s="3" t="s">
        <v>85</v>
      </c>
      <c r="D10886" s="3" t="s">
        <v>23</v>
      </c>
      <c r="E10886" s="3" t="s">
        <v>20</v>
      </c>
      <c r="F10886" s="3" t="s">
        <v>19660</v>
      </c>
      <c r="G10886" s="3" t="s">
        <v>3003</v>
      </c>
      <c r="H10886" s="3"/>
    </row>
    <row r="10887" ht="15.75" customHeight="1">
      <c r="A10887" s="2">
        <v>45814.0</v>
      </c>
      <c r="B10887" s="3" t="s">
        <v>57</v>
      </c>
      <c r="C10887" s="3" t="s">
        <v>85</v>
      </c>
      <c r="D10887" s="3" t="s">
        <v>34</v>
      </c>
      <c r="E10887" s="3" t="s">
        <v>20</v>
      </c>
      <c r="F10887" s="3" t="s">
        <v>19661</v>
      </c>
      <c r="G10887" s="3" t="s">
        <v>19662</v>
      </c>
      <c r="H10887" s="3"/>
    </row>
    <row r="10888" ht="15.75" customHeight="1">
      <c r="A10888" s="2">
        <v>45814.0</v>
      </c>
      <c r="B10888" s="3" t="s">
        <v>57</v>
      </c>
      <c r="C10888" s="3" t="s">
        <v>80</v>
      </c>
      <c r="D10888" s="3" t="s">
        <v>19</v>
      </c>
      <c r="E10888" s="3" t="s">
        <v>59</v>
      </c>
      <c r="F10888" s="3" t="s">
        <v>19663</v>
      </c>
      <c r="G10888" s="3" t="s">
        <v>19664</v>
      </c>
      <c r="H10888" s="3"/>
    </row>
    <row r="10889" ht="15.75" customHeight="1">
      <c r="A10889" s="2">
        <v>45814.0</v>
      </c>
      <c r="B10889" s="3" t="s">
        <v>57</v>
      </c>
      <c r="C10889" s="3" t="s">
        <v>85</v>
      </c>
      <c r="D10889" s="3" t="s">
        <v>34</v>
      </c>
      <c r="E10889" s="3" t="s">
        <v>20</v>
      </c>
      <c r="F10889" s="3" t="s">
        <v>19665</v>
      </c>
      <c r="G10889" s="3" t="s">
        <v>19666</v>
      </c>
      <c r="H10889" s="3"/>
    </row>
    <row r="10890" ht="15.75" customHeight="1">
      <c r="A10890" s="2">
        <v>45814.0</v>
      </c>
      <c r="B10890" s="3" t="s">
        <v>57</v>
      </c>
      <c r="C10890" s="3" t="s">
        <v>80</v>
      </c>
      <c r="D10890" s="3" t="s">
        <v>34</v>
      </c>
      <c r="E10890" s="3" t="s">
        <v>15</v>
      </c>
      <c r="F10890" s="3" t="s">
        <v>19667</v>
      </c>
      <c r="G10890" s="3" t="s">
        <v>19668</v>
      </c>
      <c r="H10890" s="3"/>
    </row>
    <row r="10891" ht="15.75" customHeight="1">
      <c r="A10891" s="2">
        <v>45814.0</v>
      </c>
      <c r="B10891" s="3" t="s">
        <v>57</v>
      </c>
      <c r="C10891" s="3" t="s">
        <v>58</v>
      </c>
      <c r="D10891" s="3" t="s">
        <v>26</v>
      </c>
      <c r="E10891" s="3" t="s">
        <v>20</v>
      </c>
      <c r="F10891" s="3" t="s">
        <v>19669</v>
      </c>
      <c r="G10891" s="3" t="s">
        <v>19670</v>
      </c>
      <c r="H10891" s="3"/>
    </row>
    <row r="10892" ht="15.75" customHeight="1">
      <c r="A10892" s="2">
        <v>45814.0</v>
      </c>
      <c r="B10892" s="3" t="s">
        <v>57</v>
      </c>
      <c r="C10892" s="3" t="s">
        <v>80</v>
      </c>
      <c r="D10892" s="3" t="s">
        <v>38</v>
      </c>
      <c r="E10892" s="3" t="s">
        <v>20</v>
      </c>
      <c r="F10892" s="3" t="s">
        <v>19671</v>
      </c>
      <c r="G10892" s="3" t="s">
        <v>19672</v>
      </c>
      <c r="H10892" s="3"/>
    </row>
    <row r="10893" ht="15.75" customHeight="1">
      <c r="A10893" s="2">
        <v>45814.0</v>
      </c>
      <c r="B10893" s="3" t="s">
        <v>57</v>
      </c>
      <c r="C10893" s="3" t="s">
        <v>71</v>
      </c>
      <c r="D10893" s="3" t="s">
        <v>38</v>
      </c>
      <c r="E10893" s="3" t="s">
        <v>20</v>
      </c>
      <c r="F10893" s="3" t="s">
        <v>19673</v>
      </c>
      <c r="G10893" s="3" t="s">
        <v>19674</v>
      </c>
      <c r="H10893" s="3"/>
    </row>
    <row r="10894" ht="15.75" customHeight="1">
      <c r="A10894" s="2">
        <v>45814.0</v>
      </c>
      <c r="B10894" s="3" t="s">
        <v>57</v>
      </c>
      <c r="C10894" s="3" t="s">
        <v>71</v>
      </c>
      <c r="D10894" s="3" t="s">
        <v>38</v>
      </c>
      <c r="E10894" s="3" t="s">
        <v>20</v>
      </c>
      <c r="F10894" s="3" t="s">
        <v>19675</v>
      </c>
      <c r="G10894" s="3" t="s">
        <v>19676</v>
      </c>
      <c r="H10894" s="3"/>
    </row>
    <row r="10895" ht="15.75" customHeight="1">
      <c r="A10895" s="2">
        <v>45814.0</v>
      </c>
      <c r="B10895" s="3" t="s">
        <v>57</v>
      </c>
      <c r="C10895" s="3" t="s">
        <v>71</v>
      </c>
      <c r="D10895" s="3" t="s">
        <v>34</v>
      </c>
      <c r="E10895" s="3" t="s">
        <v>15</v>
      </c>
      <c r="F10895" s="3" t="s">
        <v>19677</v>
      </c>
      <c r="G10895" s="3" t="s">
        <v>19678</v>
      </c>
      <c r="H10895" s="3"/>
    </row>
    <row r="10896" ht="15.75" customHeight="1">
      <c r="A10896" s="2">
        <v>45814.0</v>
      </c>
      <c r="B10896" s="3" t="s">
        <v>57</v>
      </c>
      <c r="C10896" s="4" t="s">
        <v>62</v>
      </c>
      <c r="D10896" s="3" t="s">
        <v>34</v>
      </c>
      <c r="E10896" s="3" t="s">
        <v>15</v>
      </c>
      <c r="F10896" s="3" t="s">
        <v>19679</v>
      </c>
      <c r="G10896" s="3" t="s">
        <v>19680</v>
      </c>
      <c r="H10896" s="3"/>
    </row>
    <row r="10897" ht="15.75" customHeight="1">
      <c r="A10897" s="2">
        <v>45814.0</v>
      </c>
      <c r="B10897" s="3" t="s">
        <v>57</v>
      </c>
      <c r="C10897" s="4" t="s">
        <v>62</v>
      </c>
      <c r="D10897" s="3" t="s">
        <v>23</v>
      </c>
      <c r="E10897" s="3" t="s">
        <v>59</v>
      </c>
      <c r="F10897" s="3" t="s">
        <v>19681</v>
      </c>
      <c r="G10897" s="3" t="s">
        <v>19682</v>
      </c>
      <c r="H10897" s="3"/>
    </row>
    <row r="10898" ht="15.75" customHeight="1">
      <c r="A10898" s="2">
        <v>45814.0</v>
      </c>
      <c r="B10898" s="3" t="s">
        <v>57</v>
      </c>
      <c r="C10898" s="4" t="s">
        <v>62</v>
      </c>
      <c r="D10898" s="3" t="s">
        <v>38</v>
      </c>
      <c r="E10898" s="3" t="s">
        <v>20</v>
      </c>
      <c r="F10898" s="3" t="s">
        <v>19683</v>
      </c>
      <c r="G10898" s="3" t="s">
        <v>19684</v>
      </c>
      <c r="H10898" s="3"/>
    </row>
    <row r="10899" ht="15.75" customHeight="1">
      <c r="A10899" s="2">
        <v>45814.0</v>
      </c>
      <c r="B10899" s="3" t="s">
        <v>57</v>
      </c>
      <c r="C10899" s="4" t="s">
        <v>62</v>
      </c>
      <c r="D10899" s="3" t="s">
        <v>9</v>
      </c>
      <c r="E10899" s="3" t="s">
        <v>20</v>
      </c>
      <c r="F10899" s="3" t="s">
        <v>19685</v>
      </c>
      <c r="G10899" s="3" t="s">
        <v>7534</v>
      </c>
      <c r="H10899" s="3"/>
    </row>
    <row r="10900" ht="15.75" customHeight="1">
      <c r="A10900" s="2">
        <v>45814.0</v>
      </c>
      <c r="B10900" s="3" t="s">
        <v>57</v>
      </c>
      <c r="C10900" s="3" t="s">
        <v>71</v>
      </c>
      <c r="D10900" s="3" t="s">
        <v>38</v>
      </c>
      <c r="E10900" s="3" t="s">
        <v>20</v>
      </c>
      <c r="F10900" s="3" t="s">
        <v>19686</v>
      </c>
      <c r="G10900" s="3" t="s">
        <v>19687</v>
      </c>
      <c r="H10900" s="3"/>
    </row>
    <row r="10901" ht="15.75" customHeight="1">
      <c r="A10901" s="2">
        <v>45814.0</v>
      </c>
      <c r="B10901" s="3" t="s">
        <v>92</v>
      </c>
      <c r="C10901" s="3" t="s">
        <v>93</v>
      </c>
      <c r="D10901" s="3" t="s">
        <v>23</v>
      </c>
      <c r="E10901" s="3" t="s">
        <v>15</v>
      </c>
      <c r="F10901" s="3" t="s">
        <v>16561</v>
      </c>
      <c r="G10901" s="3" t="s">
        <v>19688</v>
      </c>
      <c r="H10901" s="3"/>
    </row>
    <row r="10902" ht="15.75" customHeight="1">
      <c r="A10902" s="2">
        <v>45814.0</v>
      </c>
      <c r="B10902" s="3" t="s">
        <v>7</v>
      </c>
      <c r="C10902" s="3" t="s">
        <v>106</v>
      </c>
      <c r="D10902" s="3" t="s">
        <v>34</v>
      </c>
      <c r="E10902" s="3" t="s">
        <v>119</v>
      </c>
      <c r="F10902" s="3" t="s">
        <v>19689</v>
      </c>
      <c r="G10902" s="3" t="s">
        <v>19690</v>
      </c>
      <c r="H10902" s="3"/>
    </row>
    <row r="10903" ht="15.75" customHeight="1">
      <c r="A10903" s="2">
        <v>45814.0</v>
      </c>
      <c r="B10903" s="3" t="s">
        <v>92</v>
      </c>
      <c r="C10903" s="3" t="s">
        <v>98</v>
      </c>
      <c r="D10903" s="3" t="s">
        <v>19</v>
      </c>
      <c r="E10903" s="3" t="s">
        <v>101</v>
      </c>
      <c r="F10903" s="3" t="s">
        <v>19691</v>
      </c>
      <c r="G10903" s="3" t="s">
        <v>19692</v>
      </c>
      <c r="H10903" s="3"/>
    </row>
    <row r="10904" ht="15.75" customHeight="1">
      <c r="A10904" s="2">
        <v>45814.0</v>
      </c>
      <c r="B10904" s="3" t="s">
        <v>7</v>
      </c>
      <c r="C10904" s="3" t="s">
        <v>126</v>
      </c>
      <c r="D10904" s="3" t="s">
        <v>19</v>
      </c>
      <c r="E10904" s="3" t="s">
        <v>15</v>
      </c>
      <c r="F10904" s="3" t="s">
        <v>19693</v>
      </c>
      <c r="G10904" s="3" t="s">
        <v>19694</v>
      </c>
      <c r="H10904" s="3"/>
    </row>
    <row r="10905" ht="15.75" customHeight="1">
      <c r="A10905" s="2">
        <v>45814.0</v>
      </c>
      <c r="B10905" s="3" t="s">
        <v>7</v>
      </c>
      <c r="C10905" s="3" t="s">
        <v>126</v>
      </c>
      <c r="D10905" s="3" t="s">
        <v>68</v>
      </c>
      <c r="E10905" s="3" t="s">
        <v>15</v>
      </c>
      <c r="F10905" s="3" t="s">
        <v>4495</v>
      </c>
      <c r="G10905" s="3" t="s">
        <v>19695</v>
      </c>
      <c r="H10905" s="3"/>
    </row>
    <row r="10906" ht="15.75" customHeight="1">
      <c r="A10906" s="2">
        <v>45814.0</v>
      </c>
      <c r="B10906" s="3" t="s">
        <v>7</v>
      </c>
      <c r="C10906" s="3" t="s">
        <v>126</v>
      </c>
      <c r="D10906" s="3" t="s">
        <v>9</v>
      </c>
      <c r="E10906" s="3" t="s">
        <v>10</v>
      </c>
      <c r="F10906" s="3" t="s">
        <v>19696</v>
      </c>
      <c r="G10906" s="3" t="s">
        <v>2695</v>
      </c>
      <c r="H10906" s="3"/>
    </row>
    <row r="10907" ht="15.75" customHeight="1">
      <c r="A10907" s="2">
        <v>45814.0</v>
      </c>
      <c r="B10907" s="3" t="s">
        <v>7</v>
      </c>
      <c r="C10907" s="3" t="s">
        <v>126</v>
      </c>
      <c r="D10907" s="3" t="s">
        <v>38</v>
      </c>
      <c r="E10907" s="3" t="s">
        <v>101</v>
      </c>
      <c r="F10907" s="3" t="s">
        <v>19697</v>
      </c>
      <c r="G10907" s="3" t="s">
        <v>1659</v>
      </c>
      <c r="H10907" s="3"/>
    </row>
    <row r="10908" ht="15.75" customHeight="1">
      <c r="A10908" s="2">
        <v>45814.0</v>
      </c>
      <c r="B10908" s="3" t="s">
        <v>7</v>
      </c>
      <c r="C10908" s="3" t="s">
        <v>126</v>
      </c>
      <c r="D10908" s="3" t="s">
        <v>34</v>
      </c>
      <c r="E10908" s="3" t="s">
        <v>10</v>
      </c>
      <c r="F10908" s="3" t="s">
        <v>19698</v>
      </c>
      <c r="G10908" s="3" t="s">
        <v>19699</v>
      </c>
      <c r="H10908" s="3"/>
    </row>
    <row r="10909" ht="15.75" customHeight="1">
      <c r="A10909" s="2">
        <v>45814.0</v>
      </c>
      <c r="B10909" s="3" t="s">
        <v>7</v>
      </c>
      <c r="C10909" s="3" t="s">
        <v>118</v>
      </c>
      <c r="D10909" s="3" t="s">
        <v>68</v>
      </c>
      <c r="E10909" s="3" t="s">
        <v>15</v>
      </c>
      <c r="F10909" s="3" t="s">
        <v>5825</v>
      </c>
      <c r="G10909" s="3" t="s">
        <v>19700</v>
      </c>
      <c r="H10909" s="3"/>
    </row>
    <row r="10910" ht="15.75" customHeight="1">
      <c r="A10910" s="2">
        <v>45814.0</v>
      </c>
      <c r="B10910" s="3" t="s">
        <v>7</v>
      </c>
      <c r="C10910" s="3" t="s">
        <v>118</v>
      </c>
      <c r="D10910" s="3" t="s">
        <v>68</v>
      </c>
      <c r="E10910" s="3" t="s">
        <v>15</v>
      </c>
      <c r="F10910" s="3" t="s">
        <v>19701</v>
      </c>
      <c r="G10910" s="3" t="s">
        <v>7829</v>
      </c>
      <c r="H10910" s="3"/>
    </row>
    <row r="10911" ht="15.75" customHeight="1">
      <c r="A10911" s="2">
        <v>45814.0</v>
      </c>
      <c r="B10911" s="3" t="s">
        <v>7</v>
      </c>
      <c r="C10911" s="3" t="s">
        <v>118</v>
      </c>
      <c r="D10911" s="3" t="s">
        <v>26</v>
      </c>
      <c r="E10911" s="3" t="s">
        <v>1097</v>
      </c>
      <c r="F10911" s="3" t="s">
        <v>19702</v>
      </c>
      <c r="G10911" s="3" t="s">
        <v>19703</v>
      </c>
      <c r="H10911" s="3"/>
    </row>
    <row r="10912" ht="15.75" customHeight="1">
      <c r="A10912" s="2">
        <v>45814.0</v>
      </c>
      <c r="B10912" s="3" t="s">
        <v>7</v>
      </c>
      <c r="C10912" s="3" t="s">
        <v>106</v>
      </c>
      <c r="D10912" s="3" t="s">
        <v>63</v>
      </c>
      <c r="E10912" s="3" t="s">
        <v>20</v>
      </c>
      <c r="F10912" s="3" t="s">
        <v>19704</v>
      </c>
      <c r="G10912" s="3" t="s">
        <v>19705</v>
      </c>
      <c r="H10912" s="3"/>
    </row>
    <row r="10913" ht="15.75" customHeight="1">
      <c r="A10913" s="2">
        <v>45814.0</v>
      </c>
      <c r="B10913" s="3" t="s">
        <v>7</v>
      </c>
      <c r="C10913" s="3" t="s">
        <v>106</v>
      </c>
      <c r="D10913" s="3" t="s">
        <v>63</v>
      </c>
      <c r="E10913" s="3" t="s">
        <v>20</v>
      </c>
      <c r="F10913" s="3" t="s">
        <v>15662</v>
      </c>
      <c r="G10913" s="3" t="s">
        <v>13488</v>
      </c>
      <c r="H10913" s="3"/>
    </row>
    <row r="10914" ht="15.75" customHeight="1">
      <c r="A10914" s="2">
        <v>45814.0</v>
      </c>
      <c r="B10914" s="3" t="s">
        <v>7</v>
      </c>
      <c r="C10914" s="3" t="s">
        <v>106</v>
      </c>
      <c r="D10914" s="3" t="s">
        <v>63</v>
      </c>
      <c r="E10914" s="3" t="s">
        <v>20</v>
      </c>
      <c r="F10914" s="3" t="s">
        <v>19706</v>
      </c>
      <c r="G10914" s="3" t="s">
        <v>19707</v>
      </c>
      <c r="H10914" s="3"/>
    </row>
    <row r="10915" ht="15.75" customHeight="1">
      <c r="A10915" s="2">
        <v>45814.0</v>
      </c>
      <c r="B10915" s="3" t="s">
        <v>7</v>
      </c>
      <c r="C10915" s="3" t="s">
        <v>8</v>
      </c>
      <c r="D10915" s="3" t="s">
        <v>63</v>
      </c>
      <c r="E10915" s="3" t="s">
        <v>20</v>
      </c>
      <c r="F10915" s="3" t="s">
        <v>19708</v>
      </c>
      <c r="G10915" s="3" t="s">
        <v>19709</v>
      </c>
      <c r="H10915" s="3"/>
    </row>
    <row r="10916" ht="15.75" customHeight="1">
      <c r="A10916" s="2">
        <v>45814.0</v>
      </c>
      <c r="B10916" s="3" t="s">
        <v>7</v>
      </c>
      <c r="C10916" s="3" t="s">
        <v>8</v>
      </c>
      <c r="D10916" s="3" t="s">
        <v>38</v>
      </c>
      <c r="E10916" s="3" t="s">
        <v>101</v>
      </c>
      <c r="F10916" s="3" t="s">
        <v>19710</v>
      </c>
      <c r="G10916" s="3" t="s">
        <v>19711</v>
      </c>
      <c r="H10916" s="3"/>
    </row>
    <row r="10917" ht="15.75" customHeight="1">
      <c r="A10917" s="2">
        <v>45814.0</v>
      </c>
      <c r="B10917" s="3" t="s">
        <v>7</v>
      </c>
      <c r="C10917" s="3" t="s">
        <v>8</v>
      </c>
      <c r="D10917" s="3" t="s">
        <v>19</v>
      </c>
      <c r="E10917" s="3" t="s">
        <v>101</v>
      </c>
      <c r="F10917" s="3" t="s">
        <v>19712</v>
      </c>
      <c r="G10917" s="3" t="s">
        <v>19713</v>
      </c>
      <c r="H10917" s="3"/>
    </row>
    <row r="10918" ht="15.75" customHeight="1">
      <c r="A10918" s="2">
        <v>45814.0</v>
      </c>
      <c r="B10918" s="3" t="s">
        <v>7</v>
      </c>
      <c r="C10918" s="3" t="s">
        <v>8</v>
      </c>
      <c r="D10918" s="3" t="s">
        <v>9</v>
      </c>
      <c r="E10918" s="3" t="s">
        <v>10</v>
      </c>
      <c r="F10918" s="3" t="s">
        <v>19714</v>
      </c>
      <c r="G10918" s="3" t="s">
        <v>19715</v>
      </c>
      <c r="H10918" s="3"/>
    </row>
    <row r="10919" ht="15.75" customHeight="1">
      <c r="A10919" s="2">
        <v>45814.0</v>
      </c>
      <c r="B10919" s="3" t="s">
        <v>7</v>
      </c>
      <c r="C10919" s="3" t="s">
        <v>131</v>
      </c>
      <c r="D10919" s="3" t="s">
        <v>38</v>
      </c>
      <c r="E10919" s="3" t="s">
        <v>10</v>
      </c>
      <c r="F10919" s="3" t="s">
        <v>19716</v>
      </c>
      <c r="G10919" s="3" t="s">
        <v>19717</v>
      </c>
      <c r="H10919" s="3"/>
    </row>
    <row r="10920" ht="15.75" customHeight="1">
      <c r="A10920" s="2">
        <v>45814.0</v>
      </c>
      <c r="B10920" s="3" t="s">
        <v>7</v>
      </c>
      <c r="C10920" s="3" t="s">
        <v>131</v>
      </c>
      <c r="D10920" s="3" t="s">
        <v>19</v>
      </c>
      <c r="E10920" s="3" t="s">
        <v>15</v>
      </c>
      <c r="F10920" s="3" t="s">
        <v>19718</v>
      </c>
      <c r="G10920" s="3" t="s">
        <v>19719</v>
      </c>
      <c r="H10920" s="3"/>
    </row>
    <row r="10921" ht="15.75" customHeight="1">
      <c r="A10921" s="2">
        <v>45814.0</v>
      </c>
      <c r="B10921" s="3" t="s">
        <v>7</v>
      </c>
      <c r="C10921" s="3" t="s">
        <v>8</v>
      </c>
      <c r="D10921" s="3" t="s">
        <v>38</v>
      </c>
      <c r="E10921" s="3" t="s">
        <v>101</v>
      </c>
      <c r="F10921" s="3" t="s">
        <v>19720</v>
      </c>
      <c r="G10921" s="3" t="s">
        <v>10572</v>
      </c>
      <c r="H10921" s="3"/>
    </row>
    <row r="10922" ht="15.75" customHeight="1">
      <c r="A10922" s="2">
        <v>45814.0</v>
      </c>
      <c r="B10922" s="3" t="s">
        <v>7</v>
      </c>
      <c r="C10922" s="3" t="s">
        <v>131</v>
      </c>
      <c r="D10922" s="3" t="s">
        <v>34</v>
      </c>
      <c r="E10922" s="3" t="s">
        <v>10</v>
      </c>
      <c r="F10922" s="3" t="s">
        <v>19721</v>
      </c>
      <c r="G10922" s="3" t="s">
        <v>19722</v>
      </c>
      <c r="H10922" s="3"/>
    </row>
    <row r="10923" ht="15.75" customHeight="1">
      <c r="A10923" s="2">
        <v>45814.0</v>
      </c>
      <c r="B10923" s="3" t="s">
        <v>7</v>
      </c>
      <c r="C10923" s="3" t="s">
        <v>131</v>
      </c>
      <c r="D10923" s="3" t="s">
        <v>26</v>
      </c>
      <c r="E10923" s="3" t="s">
        <v>119</v>
      </c>
      <c r="F10923" s="3" t="s">
        <v>19723</v>
      </c>
      <c r="G10923" s="3" t="s">
        <v>19724</v>
      </c>
      <c r="H10923" s="3"/>
    </row>
    <row r="10924" ht="15.75" customHeight="1">
      <c r="A10924" s="2">
        <v>45814.0</v>
      </c>
      <c r="B10924" s="3" t="s">
        <v>92</v>
      </c>
      <c r="C10924" s="3" t="s">
        <v>98</v>
      </c>
      <c r="D10924" s="3" t="s">
        <v>63</v>
      </c>
      <c r="E10924" s="3" t="s">
        <v>59</v>
      </c>
      <c r="F10924" s="3" t="s">
        <v>3004</v>
      </c>
      <c r="G10924" s="3" t="s">
        <v>19725</v>
      </c>
      <c r="H10924" s="3"/>
    </row>
    <row r="10925" ht="15.75" customHeight="1">
      <c r="A10925" s="2">
        <v>45814.0</v>
      </c>
      <c r="B10925" s="3" t="s">
        <v>92</v>
      </c>
      <c r="C10925" s="3" t="s">
        <v>98</v>
      </c>
      <c r="D10925" s="3" t="s">
        <v>34</v>
      </c>
      <c r="E10925" s="3" t="s">
        <v>109</v>
      </c>
      <c r="F10925" s="3" t="s">
        <v>19726</v>
      </c>
      <c r="G10925" s="3" t="s">
        <v>19727</v>
      </c>
      <c r="H10925" s="3"/>
    </row>
    <row r="10926" ht="15.75" customHeight="1">
      <c r="A10926" s="2">
        <v>45814.0</v>
      </c>
      <c r="B10926" s="3" t="s">
        <v>92</v>
      </c>
      <c r="C10926" s="3" t="s">
        <v>98</v>
      </c>
      <c r="D10926" s="3" t="s">
        <v>63</v>
      </c>
      <c r="E10926" s="3" t="s">
        <v>59</v>
      </c>
      <c r="F10926" s="3" t="s">
        <v>9920</v>
      </c>
      <c r="G10926" s="3" t="s">
        <v>18908</v>
      </c>
      <c r="H10926" s="3"/>
    </row>
    <row r="10927" ht="15.75" customHeight="1">
      <c r="A10927" s="2">
        <v>45814.0</v>
      </c>
      <c r="B10927" s="3" t="s">
        <v>92</v>
      </c>
      <c r="C10927" s="3" t="s">
        <v>144</v>
      </c>
      <c r="D10927" s="3" t="s">
        <v>23</v>
      </c>
      <c r="E10927" s="3" t="s">
        <v>15</v>
      </c>
      <c r="F10927" s="3" t="s">
        <v>19728</v>
      </c>
      <c r="G10927" s="3" t="s">
        <v>7236</v>
      </c>
      <c r="H10927" s="3"/>
    </row>
    <row r="10928" ht="15.75" customHeight="1">
      <c r="A10928" s="2">
        <v>45814.0</v>
      </c>
      <c r="B10928" s="3" t="s">
        <v>92</v>
      </c>
      <c r="C10928" s="3" t="s">
        <v>144</v>
      </c>
      <c r="D10928" s="3" t="s">
        <v>23</v>
      </c>
      <c r="E10928" s="3" t="s">
        <v>15</v>
      </c>
      <c r="F10928" s="3" t="s">
        <v>19729</v>
      </c>
      <c r="G10928" s="3" t="s">
        <v>10295</v>
      </c>
      <c r="H10928" s="3"/>
    </row>
    <row r="10929" ht="15.75" customHeight="1">
      <c r="A10929" s="2">
        <v>45814.0</v>
      </c>
      <c r="B10929" s="3" t="s">
        <v>92</v>
      </c>
      <c r="C10929" s="3" t="s">
        <v>144</v>
      </c>
      <c r="D10929" s="3" t="s">
        <v>23</v>
      </c>
      <c r="E10929" s="3" t="s">
        <v>15</v>
      </c>
      <c r="F10929" s="3" t="s">
        <v>19730</v>
      </c>
      <c r="G10929" s="3" t="s">
        <v>19731</v>
      </c>
      <c r="H10929" s="3"/>
    </row>
    <row r="10930" ht="15.75" customHeight="1">
      <c r="A10930" s="2">
        <v>45814.0</v>
      </c>
      <c r="B10930" s="3" t="s">
        <v>92</v>
      </c>
      <c r="C10930" s="4" t="s">
        <v>149</v>
      </c>
      <c r="D10930" s="3" t="s">
        <v>34</v>
      </c>
      <c r="E10930" s="3" t="s">
        <v>101</v>
      </c>
      <c r="F10930" s="3" t="s">
        <v>19732</v>
      </c>
      <c r="G10930" s="3" t="s">
        <v>19733</v>
      </c>
      <c r="H10930" s="3"/>
    </row>
    <row r="10931" ht="15.75" customHeight="1">
      <c r="A10931" s="2">
        <v>45814.0</v>
      </c>
      <c r="B10931" s="3" t="s">
        <v>92</v>
      </c>
      <c r="C10931" s="3" t="s">
        <v>98</v>
      </c>
      <c r="D10931" s="3" t="s">
        <v>38</v>
      </c>
      <c r="E10931" s="3" t="s">
        <v>15</v>
      </c>
      <c r="F10931" s="3" t="s">
        <v>19734</v>
      </c>
      <c r="G10931" s="3" t="s">
        <v>19735</v>
      </c>
      <c r="H10931" s="3"/>
    </row>
    <row r="10932" ht="15.75" customHeight="1">
      <c r="A10932" s="2">
        <v>45814.0</v>
      </c>
      <c r="B10932" s="3" t="s">
        <v>92</v>
      </c>
      <c r="C10932" s="4" t="s">
        <v>149</v>
      </c>
      <c r="D10932" s="3" t="s">
        <v>34</v>
      </c>
      <c r="E10932" s="3" t="s">
        <v>10</v>
      </c>
      <c r="F10932" s="3" t="s">
        <v>19736</v>
      </c>
      <c r="G10932" s="3" t="s">
        <v>19737</v>
      </c>
      <c r="H10932" s="3"/>
    </row>
    <row r="10933" ht="15.75" customHeight="1">
      <c r="A10933" s="2">
        <v>45814.0</v>
      </c>
      <c r="B10933" s="3" t="s">
        <v>92</v>
      </c>
      <c r="C10933" s="4" t="s">
        <v>149</v>
      </c>
      <c r="D10933" s="3" t="s">
        <v>34</v>
      </c>
      <c r="E10933" s="3" t="s">
        <v>10</v>
      </c>
      <c r="F10933" s="3" t="s">
        <v>19738</v>
      </c>
      <c r="G10933" s="3" t="s">
        <v>19739</v>
      </c>
      <c r="H10933" s="3"/>
    </row>
    <row r="10934" ht="15.75" customHeight="1">
      <c r="A10934" s="2">
        <v>45814.0</v>
      </c>
      <c r="B10934" s="3" t="s">
        <v>92</v>
      </c>
      <c r="C10934" s="4" t="s">
        <v>149</v>
      </c>
      <c r="D10934" s="3" t="s">
        <v>9</v>
      </c>
      <c r="E10934" s="3" t="s">
        <v>10</v>
      </c>
      <c r="F10934" s="3" t="s">
        <v>19740</v>
      </c>
      <c r="G10934" s="3" t="s">
        <v>19741</v>
      </c>
      <c r="H10934" s="3"/>
    </row>
    <row r="10935" ht="15.75" customHeight="1">
      <c r="A10935" s="2">
        <v>45814.0</v>
      </c>
      <c r="B10935" s="3" t="s">
        <v>92</v>
      </c>
      <c r="C10935" s="3" t="s">
        <v>158</v>
      </c>
      <c r="D10935" s="3" t="s">
        <v>9</v>
      </c>
      <c r="E10935" s="3" t="s">
        <v>101</v>
      </c>
      <c r="F10935" s="3" t="s">
        <v>19742</v>
      </c>
      <c r="G10935" s="3" t="s">
        <v>19743</v>
      </c>
      <c r="H10935" s="3"/>
    </row>
    <row r="10936" ht="15.75" customHeight="1">
      <c r="A10936" s="2">
        <v>45814.0</v>
      </c>
      <c r="B10936" s="3" t="s">
        <v>92</v>
      </c>
      <c r="C10936" s="3" t="s">
        <v>158</v>
      </c>
      <c r="D10936" s="3" t="s">
        <v>19</v>
      </c>
      <c r="E10936" s="3" t="s">
        <v>15</v>
      </c>
      <c r="F10936" s="3" t="s">
        <v>19744</v>
      </c>
      <c r="G10936" s="3" t="s">
        <v>19745</v>
      </c>
      <c r="H10936" s="3"/>
    </row>
    <row r="10937" ht="15.75" customHeight="1">
      <c r="A10937" s="2">
        <v>45814.0</v>
      </c>
      <c r="B10937" s="3" t="s">
        <v>92</v>
      </c>
      <c r="C10937" s="3" t="s">
        <v>158</v>
      </c>
      <c r="D10937" s="3" t="s">
        <v>63</v>
      </c>
      <c r="E10937" s="3" t="s">
        <v>109</v>
      </c>
      <c r="F10937" s="3" t="s">
        <v>19746</v>
      </c>
      <c r="G10937" s="3" t="s">
        <v>19747</v>
      </c>
      <c r="H10937" s="3"/>
    </row>
    <row r="10938" ht="15.75" customHeight="1">
      <c r="A10938" s="2">
        <v>45814.0</v>
      </c>
      <c r="B10938" s="3" t="s">
        <v>92</v>
      </c>
      <c r="C10938" s="4" t="s">
        <v>149</v>
      </c>
      <c r="D10938" s="3" t="s">
        <v>34</v>
      </c>
      <c r="E10938" s="3" t="s">
        <v>10</v>
      </c>
      <c r="F10938" s="3" t="s">
        <v>19748</v>
      </c>
      <c r="G10938" s="3" t="s">
        <v>19749</v>
      </c>
      <c r="H10938" s="3"/>
    </row>
    <row r="10939" ht="15.75" customHeight="1">
      <c r="A10939" s="2">
        <v>45814.0</v>
      </c>
      <c r="B10939" s="3" t="s">
        <v>92</v>
      </c>
      <c r="C10939" s="3" t="s">
        <v>158</v>
      </c>
      <c r="D10939" s="3" t="s">
        <v>23</v>
      </c>
      <c r="E10939" s="3" t="s">
        <v>20</v>
      </c>
      <c r="F10939" s="3" t="s">
        <v>19750</v>
      </c>
      <c r="G10939" s="3" t="s">
        <v>19751</v>
      </c>
      <c r="H10939" s="3"/>
    </row>
    <row r="10940" ht="15.75" customHeight="1">
      <c r="A10940" s="2">
        <v>45815.0</v>
      </c>
      <c r="B10940" s="3" t="s">
        <v>13</v>
      </c>
      <c r="C10940" s="3" t="s">
        <v>37</v>
      </c>
      <c r="D10940" s="3" t="s">
        <v>38</v>
      </c>
      <c r="E10940" s="3" t="s">
        <v>15</v>
      </c>
      <c r="F10940" s="3" t="s">
        <v>19752</v>
      </c>
      <c r="G10940" s="3" t="s">
        <v>19753</v>
      </c>
      <c r="H10940" s="3"/>
    </row>
    <row r="10941" ht="15.75" customHeight="1">
      <c r="A10941" s="2">
        <v>45815.0</v>
      </c>
      <c r="B10941" s="3" t="s">
        <v>13</v>
      </c>
      <c r="C10941" s="3" t="s">
        <v>37</v>
      </c>
      <c r="D10941" s="3" t="s">
        <v>9</v>
      </c>
      <c r="E10941" s="3" t="s">
        <v>109</v>
      </c>
      <c r="F10941" s="3" t="s">
        <v>19754</v>
      </c>
      <c r="G10941" s="3" t="s">
        <v>19755</v>
      </c>
      <c r="H10941" s="3"/>
    </row>
    <row r="10942" ht="15.75" customHeight="1">
      <c r="A10942" s="2">
        <v>45815.0</v>
      </c>
      <c r="B10942" s="3" t="s">
        <v>13</v>
      </c>
      <c r="C10942" s="3" t="s">
        <v>37</v>
      </c>
      <c r="D10942" s="3" t="s">
        <v>23</v>
      </c>
      <c r="E10942" s="3" t="s">
        <v>20</v>
      </c>
      <c r="F10942" s="3" t="s">
        <v>19756</v>
      </c>
      <c r="G10942" s="3" t="s">
        <v>19757</v>
      </c>
      <c r="H10942" s="3"/>
    </row>
    <row r="10943" ht="15.75" customHeight="1">
      <c r="A10943" s="2">
        <v>45815.0</v>
      </c>
      <c r="B10943" s="3" t="s">
        <v>13</v>
      </c>
      <c r="C10943" s="3" t="s">
        <v>37</v>
      </c>
      <c r="D10943" s="3" t="s">
        <v>63</v>
      </c>
      <c r="E10943" s="3" t="s">
        <v>59</v>
      </c>
      <c r="F10943" s="3" t="s">
        <v>15849</v>
      </c>
      <c r="G10943" s="3" t="s">
        <v>19758</v>
      </c>
      <c r="H10943" s="3"/>
    </row>
    <row r="10944" ht="15.75" customHeight="1">
      <c r="A10944" s="2">
        <v>45815.0</v>
      </c>
      <c r="B10944" s="3" t="s">
        <v>13</v>
      </c>
      <c r="C10944" s="3" t="s">
        <v>29</v>
      </c>
      <c r="D10944" s="3" t="s">
        <v>68</v>
      </c>
      <c r="E10944" s="3" t="s">
        <v>20</v>
      </c>
      <c r="F10944" s="3" t="s">
        <v>19759</v>
      </c>
      <c r="G10944" s="3" t="s">
        <v>19467</v>
      </c>
      <c r="H10944" s="3"/>
    </row>
    <row r="10945" ht="15.75" customHeight="1">
      <c r="A10945" s="2">
        <v>45815.0</v>
      </c>
      <c r="B10945" s="3" t="s">
        <v>13</v>
      </c>
      <c r="C10945" s="3" t="s">
        <v>29</v>
      </c>
      <c r="D10945" s="3" t="s">
        <v>68</v>
      </c>
      <c r="E10945" s="3" t="s">
        <v>20</v>
      </c>
      <c r="F10945" s="3" t="s">
        <v>19760</v>
      </c>
      <c r="G10945" s="3" t="s">
        <v>1560</v>
      </c>
      <c r="H10945" s="3"/>
    </row>
    <row r="10946" ht="15.75" customHeight="1">
      <c r="A10946" s="2">
        <v>45815.0</v>
      </c>
      <c r="B10946" s="3" t="s">
        <v>13</v>
      </c>
      <c r="C10946" s="3" t="s">
        <v>29</v>
      </c>
      <c r="D10946" s="3" t="s">
        <v>23</v>
      </c>
      <c r="E10946" s="3" t="s">
        <v>20</v>
      </c>
      <c r="F10946" s="3" t="s">
        <v>19761</v>
      </c>
      <c r="G10946" s="3" t="s">
        <v>19762</v>
      </c>
      <c r="H10946" s="3"/>
    </row>
    <row r="10947" ht="15.75" customHeight="1">
      <c r="A10947" s="2">
        <v>45815.0</v>
      </c>
      <c r="B10947" s="3" t="s">
        <v>13</v>
      </c>
      <c r="C10947" s="3" t="s">
        <v>29</v>
      </c>
      <c r="D10947" s="3" t="s">
        <v>38</v>
      </c>
      <c r="E10947" s="3" t="s">
        <v>15</v>
      </c>
      <c r="F10947" s="3" t="s">
        <v>3688</v>
      </c>
      <c r="G10947" s="3" t="s">
        <v>19763</v>
      </c>
      <c r="H10947" s="3"/>
    </row>
    <row r="10948" ht="15.75" customHeight="1">
      <c r="A10948" s="2">
        <v>45815.0</v>
      </c>
      <c r="B10948" s="3" t="s">
        <v>13</v>
      </c>
      <c r="C10948" s="3" t="s">
        <v>169</v>
      </c>
      <c r="D10948" s="3" t="s">
        <v>68</v>
      </c>
      <c r="E10948" s="3" t="s">
        <v>20</v>
      </c>
      <c r="F10948" s="3" t="s">
        <v>19764</v>
      </c>
      <c r="G10948" s="3" t="s">
        <v>19765</v>
      </c>
      <c r="H10948" s="3"/>
    </row>
    <row r="10949" ht="15.75" customHeight="1">
      <c r="A10949" s="2">
        <v>45815.0</v>
      </c>
      <c r="B10949" s="3" t="s">
        <v>13</v>
      </c>
      <c r="C10949" s="3" t="s">
        <v>18</v>
      </c>
      <c r="D10949" s="3" t="s">
        <v>68</v>
      </c>
      <c r="E10949" s="3" t="s">
        <v>20</v>
      </c>
      <c r="F10949" s="3" t="s">
        <v>16079</v>
      </c>
      <c r="G10949" s="3" t="s">
        <v>19766</v>
      </c>
      <c r="H10949" s="3"/>
    </row>
    <row r="10950" ht="15.75" customHeight="1">
      <c r="A10950" s="2">
        <v>45815.0</v>
      </c>
      <c r="B10950" s="3" t="s">
        <v>13</v>
      </c>
      <c r="C10950" s="3" t="s">
        <v>18</v>
      </c>
      <c r="D10950" s="3" t="s">
        <v>26</v>
      </c>
      <c r="E10950" s="3" t="s">
        <v>15</v>
      </c>
      <c r="F10950" s="3" t="s">
        <v>19767</v>
      </c>
      <c r="G10950" s="3" t="s">
        <v>19768</v>
      </c>
      <c r="H10950" s="3"/>
    </row>
    <row r="10951" ht="15.75" customHeight="1">
      <c r="A10951" s="2">
        <v>45815.0</v>
      </c>
      <c r="B10951" s="3" t="s">
        <v>13</v>
      </c>
      <c r="C10951" s="3" t="s">
        <v>18</v>
      </c>
      <c r="D10951" s="3" t="s">
        <v>9</v>
      </c>
      <c r="E10951" s="3" t="s">
        <v>109</v>
      </c>
      <c r="F10951" s="3" t="s">
        <v>19769</v>
      </c>
      <c r="G10951" s="3" t="s">
        <v>19770</v>
      </c>
      <c r="H10951" s="3"/>
    </row>
    <row r="10952" ht="15.75" customHeight="1">
      <c r="A10952" s="2">
        <v>45815.0</v>
      </c>
      <c r="B10952" s="3" t="s">
        <v>13</v>
      </c>
      <c r="C10952" s="3" t="s">
        <v>18</v>
      </c>
      <c r="D10952" s="3" t="s">
        <v>19</v>
      </c>
      <c r="E10952" s="3" t="s">
        <v>15</v>
      </c>
      <c r="F10952" s="3" t="s">
        <v>19771</v>
      </c>
      <c r="G10952" s="3" t="s">
        <v>19772</v>
      </c>
      <c r="H10952" s="3"/>
    </row>
    <row r="10953" ht="15.75" customHeight="1">
      <c r="A10953" s="2">
        <v>45815.0</v>
      </c>
      <c r="B10953" s="3" t="s">
        <v>13</v>
      </c>
      <c r="C10953" s="3" t="s">
        <v>14</v>
      </c>
      <c r="D10953" s="3" t="s">
        <v>68</v>
      </c>
      <c r="E10953" s="3" t="s">
        <v>20</v>
      </c>
      <c r="F10953" s="3" t="s">
        <v>19773</v>
      </c>
      <c r="G10953" s="3" t="s">
        <v>19774</v>
      </c>
      <c r="H10953" s="3"/>
    </row>
    <row r="10954" ht="15.75" customHeight="1">
      <c r="A10954" s="2">
        <v>45815.0</v>
      </c>
      <c r="B10954" s="3" t="s">
        <v>13</v>
      </c>
      <c r="C10954" s="3" t="s">
        <v>29</v>
      </c>
      <c r="D10954" s="3" t="s">
        <v>68</v>
      </c>
      <c r="E10954" s="3" t="s">
        <v>15</v>
      </c>
      <c r="F10954" s="3" t="s">
        <v>19775</v>
      </c>
      <c r="G10954" s="3" t="s">
        <v>19776</v>
      </c>
      <c r="H10954" s="3"/>
    </row>
    <row r="10955" ht="15.75" customHeight="1">
      <c r="A10955" s="2">
        <v>45815.0</v>
      </c>
      <c r="B10955" s="3" t="s">
        <v>13</v>
      </c>
      <c r="C10955" s="3" t="s">
        <v>169</v>
      </c>
      <c r="D10955" s="3" t="s">
        <v>38</v>
      </c>
      <c r="E10955" s="3" t="s">
        <v>15</v>
      </c>
      <c r="F10955" s="3" t="s">
        <v>19777</v>
      </c>
      <c r="G10955" s="3" t="s">
        <v>10973</v>
      </c>
      <c r="H10955" s="3"/>
    </row>
    <row r="10956" ht="15.75" customHeight="1">
      <c r="A10956" s="2">
        <v>45815.0</v>
      </c>
      <c r="B10956" s="3" t="s">
        <v>57</v>
      </c>
      <c r="C10956" s="3" t="s">
        <v>58</v>
      </c>
      <c r="D10956" s="3" t="s">
        <v>68</v>
      </c>
      <c r="E10956" s="3" t="s">
        <v>59</v>
      </c>
      <c r="F10956" s="3" t="s">
        <v>19778</v>
      </c>
      <c r="G10956" s="3" t="s">
        <v>19779</v>
      </c>
      <c r="H10956" s="3"/>
    </row>
    <row r="10957" ht="15.75" customHeight="1">
      <c r="A10957" s="2">
        <v>45815.0</v>
      </c>
      <c r="B10957" s="3" t="s">
        <v>57</v>
      </c>
      <c r="C10957" s="3" t="s">
        <v>58</v>
      </c>
      <c r="D10957" s="3" t="s">
        <v>19</v>
      </c>
      <c r="E10957" s="3" t="s">
        <v>20</v>
      </c>
      <c r="F10957" s="3" t="s">
        <v>12904</v>
      </c>
      <c r="G10957" s="3" t="s">
        <v>19780</v>
      </c>
      <c r="H10957" s="3"/>
    </row>
    <row r="10958" ht="15.75" customHeight="1">
      <c r="A10958" s="2">
        <v>45815.0</v>
      </c>
      <c r="B10958" s="3" t="s">
        <v>13</v>
      </c>
      <c r="C10958" s="3" t="s">
        <v>14</v>
      </c>
      <c r="D10958" s="3" t="s">
        <v>19</v>
      </c>
      <c r="E10958" s="3" t="s">
        <v>15</v>
      </c>
      <c r="F10958" s="3" t="s">
        <v>12140</v>
      </c>
      <c r="G10958" s="3" t="s">
        <v>19781</v>
      </c>
      <c r="H10958" s="3"/>
    </row>
    <row r="10959" ht="15.75" customHeight="1">
      <c r="A10959" s="2">
        <v>45815.0</v>
      </c>
      <c r="B10959" s="3" t="s">
        <v>57</v>
      </c>
      <c r="C10959" s="3" t="s">
        <v>85</v>
      </c>
      <c r="D10959" s="3" t="s">
        <v>19</v>
      </c>
      <c r="E10959" s="3" t="s">
        <v>20</v>
      </c>
      <c r="F10959" s="3" t="s">
        <v>19782</v>
      </c>
      <c r="G10959" s="3" t="s">
        <v>19783</v>
      </c>
      <c r="H10959" s="3"/>
    </row>
    <row r="10960" ht="15.75" customHeight="1">
      <c r="A10960" s="2">
        <v>45815.0</v>
      </c>
      <c r="B10960" s="3" t="s">
        <v>57</v>
      </c>
      <c r="C10960" s="3" t="s">
        <v>85</v>
      </c>
      <c r="D10960" s="3" t="s">
        <v>68</v>
      </c>
      <c r="E10960" s="3" t="s">
        <v>20</v>
      </c>
      <c r="F10960" s="3" t="s">
        <v>7041</v>
      </c>
      <c r="G10960" s="3" t="s">
        <v>19784</v>
      </c>
      <c r="H10960" s="3"/>
    </row>
    <row r="10961" ht="15.75" customHeight="1">
      <c r="A10961" s="2">
        <v>45815.0</v>
      </c>
      <c r="B10961" s="3" t="s">
        <v>57</v>
      </c>
      <c r="C10961" s="3" t="s">
        <v>80</v>
      </c>
      <c r="D10961" s="3" t="s">
        <v>19</v>
      </c>
      <c r="E10961" s="3" t="s">
        <v>20</v>
      </c>
      <c r="F10961" s="3" t="s">
        <v>7264</v>
      </c>
      <c r="G10961" s="3" t="s">
        <v>19785</v>
      </c>
      <c r="H10961" s="3"/>
    </row>
    <row r="10962" ht="15.75" customHeight="1">
      <c r="A10962" s="2">
        <v>45815.0</v>
      </c>
      <c r="B10962" s="3" t="s">
        <v>57</v>
      </c>
      <c r="C10962" s="3" t="s">
        <v>80</v>
      </c>
      <c r="D10962" s="3" t="s">
        <v>9</v>
      </c>
      <c r="E10962" s="3" t="s">
        <v>101</v>
      </c>
      <c r="F10962" s="3" t="s">
        <v>19786</v>
      </c>
      <c r="G10962" s="3" t="s">
        <v>19787</v>
      </c>
      <c r="H10962" s="3"/>
    </row>
    <row r="10963" ht="15.75" customHeight="1">
      <c r="A10963" s="2">
        <v>45815.0</v>
      </c>
      <c r="B10963" s="3" t="s">
        <v>57</v>
      </c>
      <c r="C10963" s="3" t="s">
        <v>71</v>
      </c>
      <c r="D10963" s="3" t="s">
        <v>9</v>
      </c>
      <c r="E10963" s="3" t="s">
        <v>101</v>
      </c>
      <c r="F10963" s="3" t="s">
        <v>19788</v>
      </c>
      <c r="G10963" s="3" t="s">
        <v>19789</v>
      </c>
      <c r="H10963" s="3"/>
    </row>
    <row r="10964" ht="15.75" customHeight="1">
      <c r="A10964" s="2">
        <v>45815.0</v>
      </c>
      <c r="B10964" s="3" t="s">
        <v>57</v>
      </c>
      <c r="C10964" s="3" t="s">
        <v>58</v>
      </c>
      <c r="D10964" s="3" t="s">
        <v>63</v>
      </c>
      <c r="E10964" s="3" t="s">
        <v>20</v>
      </c>
      <c r="F10964" s="3" t="s">
        <v>19790</v>
      </c>
      <c r="G10964" s="3" t="s">
        <v>18113</v>
      </c>
      <c r="H10964" s="3"/>
    </row>
    <row r="10965" ht="15.75" customHeight="1">
      <c r="A10965" s="2">
        <v>45815.0</v>
      </c>
      <c r="B10965" s="3" t="s">
        <v>57</v>
      </c>
      <c r="C10965" s="3" t="s">
        <v>71</v>
      </c>
      <c r="D10965" s="3" t="s">
        <v>38</v>
      </c>
      <c r="E10965" s="3" t="s">
        <v>15</v>
      </c>
      <c r="F10965" s="3" t="s">
        <v>19791</v>
      </c>
      <c r="G10965" s="3" t="s">
        <v>19792</v>
      </c>
      <c r="H10965" s="3"/>
    </row>
    <row r="10966" ht="15.75" customHeight="1">
      <c r="A10966" s="2">
        <v>45815.0</v>
      </c>
      <c r="B10966" s="3" t="s">
        <v>57</v>
      </c>
      <c r="C10966" s="3" t="s">
        <v>71</v>
      </c>
      <c r="D10966" s="3" t="s">
        <v>9</v>
      </c>
      <c r="E10966" s="3" t="s">
        <v>101</v>
      </c>
      <c r="F10966" s="3" t="s">
        <v>19793</v>
      </c>
      <c r="G10966" s="3" t="s">
        <v>19794</v>
      </c>
      <c r="H10966" s="3"/>
    </row>
    <row r="10967" ht="15.75" customHeight="1">
      <c r="A10967" s="2">
        <v>45815.0</v>
      </c>
      <c r="B10967" s="3" t="s">
        <v>57</v>
      </c>
      <c r="C10967" s="4" t="s">
        <v>62</v>
      </c>
      <c r="D10967" s="3" t="s">
        <v>9</v>
      </c>
      <c r="E10967" s="3" t="s">
        <v>101</v>
      </c>
      <c r="F10967" s="3" t="s">
        <v>19795</v>
      </c>
      <c r="G10967" s="3" t="s">
        <v>19796</v>
      </c>
      <c r="H10967" s="3"/>
    </row>
    <row r="10968" ht="15.75" customHeight="1">
      <c r="A10968" s="2">
        <v>45815.0</v>
      </c>
      <c r="B10968" s="3" t="s">
        <v>57</v>
      </c>
      <c r="C10968" s="4" t="s">
        <v>62</v>
      </c>
      <c r="D10968" s="3" t="s">
        <v>9</v>
      </c>
      <c r="E10968" s="3" t="s">
        <v>101</v>
      </c>
      <c r="F10968" s="3" t="s">
        <v>19797</v>
      </c>
      <c r="G10968" s="3" t="s">
        <v>11469</v>
      </c>
      <c r="H10968" s="3"/>
    </row>
    <row r="10969" ht="15.75" customHeight="1">
      <c r="A10969" s="2">
        <v>45815.0</v>
      </c>
      <c r="B10969" s="3" t="s">
        <v>57</v>
      </c>
      <c r="C10969" s="4" t="s">
        <v>62</v>
      </c>
      <c r="D10969" s="3" t="s">
        <v>68</v>
      </c>
      <c r="E10969" s="3" t="s">
        <v>20</v>
      </c>
      <c r="F10969" s="3" t="s">
        <v>19798</v>
      </c>
      <c r="G10969" s="3" t="s">
        <v>19799</v>
      </c>
      <c r="H10969" s="3"/>
    </row>
    <row r="10970" ht="15.75" customHeight="1">
      <c r="A10970" s="2">
        <v>45815.0</v>
      </c>
      <c r="B10970" s="3" t="s">
        <v>57</v>
      </c>
      <c r="C10970" s="4" t="s">
        <v>62</v>
      </c>
      <c r="D10970" s="3" t="s">
        <v>63</v>
      </c>
      <c r="E10970" s="3" t="s">
        <v>59</v>
      </c>
      <c r="F10970" s="3" t="s">
        <v>12093</v>
      </c>
      <c r="G10970" s="3" t="s">
        <v>14960</v>
      </c>
      <c r="H10970" s="3"/>
    </row>
    <row r="10971" ht="15.75" customHeight="1">
      <c r="A10971" s="2">
        <v>45815.0</v>
      </c>
      <c r="B10971" s="3" t="s">
        <v>57</v>
      </c>
      <c r="C10971" s="3" t="s">
        <v>58</v>
      </c>
      <c r="D10971" s="3" t="s">
        <v>63</v>
      </c>
      <c r="E10971" s="3" t="s">
        <v>20</v>
      </c>
      <c r="F10971" s="3" t="s">
        <v>15586</v>
      </c>
      <c r="G10971" s="3" t="s">
        <v>19800</v>
      </c>
      <c r="H10971" s="3"/>
    </row>
    <row r="10972" ht="15.75" customHeight="1">
      <c r="A10972" s="2">
        <v>45815.0</v>
      </c>
      <c r="B10972" s="3" t="s">
        <v>57</v>
      </c>
      <c r="C10972" s="3" t="s">
        <v>71</v>
      </c>
      <c r="D10972" s="3" t="s">
        <v>19</v>
      </c>
      <c r="E10972" s="3" t="s">
        <v>20</v>
      </c>
      <c r="F10972" s="3" t="s">
        <v>19801</v>
      </c>
      <c r="G10972" s="3" t="s">
        <v>19802</v>
      </c>
      <c r="H10972" s="3"/>
    </row>
    <row r="10973" ht="15.75" customHeight="1">
      <c r="A10973" s="2">
        <v>45815.0</v>
      </c>
      <c r="B10973" s="3" t="s">
        <v>57</v>
      </c>
      <c r="C10973" s="4" t="s">
        <v>62</v>
      </c>
      <c r="D10973" s="3" t="s">
        <v>9</v>
      </c>
      <c r="E10973" s="3" t="s">
        <v>15</v>
      </c>
      <c r="F10973" s="3" t="s">
        <v>19803</v>
      </c>
      <c r="G10973" s="3" t="s">
        <v>19804</v>
      </c>
      <c r="H10973" s="3"/>
    </row>
    <row r="10974" ht="15.75" customHeight="1">
      <c r="A10974" s="2">
        <v>45815.0</v>
      </c>
      <c r="B10974" s="3" t="s">
        <v>92</v>
      </c>
      <c r="C10974" s="3" t="s">
        <v>93</v>
      </c>
      <c r="D10974" s="3" t="s">
        <v>68</v>
      </c>
      <c r="E10974" s="3" t="s">
        <v>15</v>
      </c>
      <c r="F10974" s="3" t="s">
        <v>2680</v>
      </c>
      <c r="G10974" s="3" t="s">
        <v>9739</v>
      </c>
      <c r="H10974" s="3"/>
    </row>
    <row r="10975" ht="15.75" customHeight="1">
      <c r="A10975" s="2">
        <v>45815.0</v>
      </c>
      <c r="B10975" s="3" t="s">
        <v>92</v>
      </c>
      <c r="C10975" s="3" t="s">
        <v>93</v>
      </c>
      <c r="D10975" s="3" t="s">
        <v>19</v>
      </c>
      <c r="E10975" s="3" t="s">
        <v>15</v>
      </c>
      <c r="F10975" s="3" t="s">
        <v>19805</v>
      </c>
      <c r="G10975" s="3" t="s">
        <v>19806</v>
      </c>
      <c r="H10975" s="3"/>
    </row>
    <row r="10976" ht="15.75" customHeight="1">
      <c r="A10976" s="2">
        <v>45815.0</v>
      </c>
      <c r="B10976" s="3" t="s">
        <v>7</v>
      </c>
      <c r="C10976" s="3" t="s">
        <v>126</v>
      </c>
      <c r="D10976" s="3" t="s">
        <v>26</v>
      </c>
      <c r="E10976" s="3" t="s">
        <v>19807</v>
      </c>
      <c r="F10976" s="3" t="s">
        <v>19808</v>
      </c>
      <c r="G10976" s="3" t="s">
        <v>19809</v>
      </c>
      <c r="H10976" s="3"/>
    </row>
    <row r="10977" ht="15.75" customHeight="1">
      <c r="A10977" s="2">
        <v>45815.0</v>
      </c>
      <c r="B10977" s="3" t="s">
        <v>7</v>
      </c>
      <c r="C10977" s="3" t="s">
        <v>126</v>
      </c>
      <c r="D10977" s="3" t="s">
        <v>38</v>
      </c>
      <c r="E10977" s="3" t="s">
        <v>109</v>
      </c>
      <c r="F10977" s="3" t="s">
        <v>19810</v>
      </c>
      <c r="G10977" s="3" t="s">
        <v>19811</v>
      </c>
      <c r="H10977" s="3"/>
    </row>
    <row r="10978" ht="15.75" customHeight="1">
      <c r="A10978" s="2">
        <v>45815.0</v>
      </c>
      <c r="B10978" s="3" t="s">
        <v>7</v>
      </c>
      <c r="C10978" s="3" t="s">
        <v>118</v>
      </c>
      <c r="D10978" s="3" t="s">
        <v>34</v>
      </c>
      <c r="E10978" s="3" t="s">
        <v>660</v>
      </c>
      <c r="F10978" s="3" t="s">
        <v>19812</v>
      </c>
      <c r="G10978" s="3" t="s">
        <v>19813</v>
      </c>
      <c r="H10978" s="3"/>
    </row>
    <row r="10979" ht="15.75" customHeight="1">
      <c r="A10979" s="2">
        <v>45815.0</v>
      </c>
      <c r="B10979" s="3" t="s">
        <v>7</v>
      </c>
      <c r="C10979" s="3" t="s">
        <v>118</v>
      </c>
      <c r="D10979" s="3" t="s">
        <v>63</v>
      </c>
      <c r="E10979" s="3" t="s">
        <v>15</v>
      </c>
      <c r="F10979" s="3" t="s">
        <v>7081</v>
      </c>
      <c r="G10979" s="3" t="s">
        <v>19814</v>
      </c>
      <c r="H10979" s="3"/>
    </row>
    <row r="10980" ht="15.75" customHeight="1">
      <c r="A10980" s="2">
        <v>45815.0</v>
      </c>
      <c r="B10980" s="3" t="s">
        <v>7</v>
      </c>
      <c r="C10980" s="3" t="s">
        <v>106</v>
      </c>
      <c r="D10980" s="3" t="s">
        <v>63</v>
      </c>
      <c r="E10980" s="3" t="s">
        <v>15</v>
      </c>
      <c r="F10980" s="3" t="s">
        <v>19815</v>
      </c>
      <c r="G10980" s="3" t="s">
        <v>19816</v>
      </c>
      <c r="H10980" s="3"/>
    </row>
    <row r="10981" ht="15.75" customHeight="1">
      <c r="A10981" s="2">
        <v>45815.0</v>
      </c>
      <c r="B10981" s="3" t="s">
        <v>7</v>
      </c>
      <c r="C10981" s="3" t="s">
        <v>106</v>
      </c>
      <c r="D10981" s="3" t="s">
        <v>19</v>
      </c>
      <c r="E10981" s="3" t="s">
        <v>101</v>
      </c>
      <c r="F10981" s="3" t="s">
        <v>19817</v>
      </c>
      <c r="G10981" s="3" t="s">
        <v>19818</v>
      </c>
      <c r="H10981" s="3"/>
    </row>
    <row r="10982" ht="15.75" customHeight="1">
      <c r="A10982" s="2">
        <v>45815.0</v>
      </c>
      <c r="B10982" s="3" t="s">
        <v>7</v>
      </c>
      <c r="C10982" s="3" t="s">
        <v>131</v>
      </c>
      <c r="D10982" s="3" t="s">
        <v>23</v>
      </c>
      <c r="E10982" s="3" t="s">
        <v>101</v>
      </c>
      <c r="F10982" s="3" t="s">
        <v>19819</v>
      </c>
      <c r="G10982" s="3" t="s">
        <v>19820</v>
      </c>
      <c r="H10982" s="3"/>
    </row>
    <row r="10983" ht="15.75" customHeight="1">
      <c r="A10983" s="2">
        <v>45815.0</v>
      </c>
      <c r="B10983" s="3" t="s">
        <v>7</v>
      </c>
      <c r="C10983" s="3" t="s">
        <v>106</v>
      </c>
      <c r="D10983" s="3" t="s">
        <v>23</v>
      </c>
      <c r="E10983" s="3" t="s">
        <v>109</v>
      </c>
      <c r="F10983" s="3" t="s">
        <v>19821</v>
      </c>
      <c r="G10983" s="3" t="s">
        <v>7207</v>
      </c>
      <c r="H10983" s="3"/>
    </row>
    <row r="10984" ht="15.75" customHeight="1">
      <c r="A10984" s="2">
        <v>45815.0</v>
      </c>
      <c r="B10984" s="3" t="s">
        <v>7</v>
      </c>
      <c r="C10984" s="3" t="s">
        <v>8</v>
      </c>
      <c r="D10984" s="3" t="s">
        <v>9</v>
      </c>
      <c r="E10984" s="3" t="s">
        <v>660</v>
      </c>
      <c r="F10984" s="3" t="s">
        <v>19822</v>
      </c>
      <c r="G10984" s="3" t="s">
        <v>19823</v>
      </c>
      <c r="H10984" s="3"/>
    </row>
    <row r="10985" ht="15.75" customHeight="1">
      <c r="A10985" s="2">
        <v>45815.0</v>
      </c>
      <c r="B10985" s="3" t="s">
        <v>7</v>
      </c>
      <c r="C10985" s="3" t="s">
        <v>8</v>
      </c>
      <c r="D10985" s="3" t="s">
        <v>26</v>
      </c>
      <c r="E10985" s="3" t="s">
        <v>19126</v>
      </c>
      <c r="F10985" s="3" t="s">
        <v>19824</v>
      </c>
      <c r="G10985" s="3" t="s">
        <v>19825</v>
      </c>
      <c r="H10985" s="3"/>
    </row>
    <row r="10986" ht="15.75" customHeight="1">
      <c r="A10986" s="2">
        <v>45815.0</v>
      </c>
      <c r="B10986" s="3" t="s">
        <v>7</v>
      </c>
      <c r="C10986" s="3" t="s">
        <v>8</v>
      </c>
      <c r="D10986" s="3" t="s">
        <v>34</v>
      </c>
      <c r="E10986" s="3" t="s">
        <v>119</v>
      </c>
      <c r="F10986" s="3" t="s">
        <v>19826</v>
      </c>
      <c r="G10986" s="3" t="s">
        <v>19827</v>
      </c>
      <c r="H10986" s="3"/>
    </row>
    <row r="10987" ht="15.75" customHeight="1">
      <c r="A10987" s="2">
        <v>45815.0</v>
      </c>
      <c r="B10987" s="3" t="s">
        <v>7</v>
      </c>
      <c r="C10987" s="3" t="s">
        <v>8</v>
      </c>
      <c r="D10987" s="3" t="s">
        <v>23</v>
      </c>
      <c r="E10987" s="3" t="s">
        <v>109</v>
      </c>
      <c r="F10987" s="3" t="s">
        <v>19828</v>
      </c>
      <c r="G10987" s="3" t="s">
        <v>19829</v>
      </c>
      <c r="H10987" s="3"/>
    </row>
    <row r="10988" ht="15.75" customHeight="1">
      <c r="A10988" s="2">
        <v>45815.0</v>
      </c>
      <c r="B10988" s="3" t="s">
        <v>7</v>
      </c>
      <c r="C10988" s="3" t="s">
        <v>8</v>
      </c>
      <c r="D10988" s="3" t="s">
        <v>9</v>
      </c>
      <c r="E10988" s="3" t="s">
        <v>660</v>
      </c>
      <c r="F10988" s="3" t="s">
        <v>19830</v>
      </c>
      <c r="G10988" s="3" t="s">
        <v>19831</v>
      </c>
      <c r="H10988" s="3"/>
    </row>
    <row r="10989" ht="15.75" customHeight="1">
      <c r="A10989" s="2">
        <v>45815.0</v>
      </c>
      <c r="B10989" s="3" t="s">
        <v>13</v>
      </c>
      <c r="C10989" s="3" t="s">
        <v>14</v>
      </c>
      <c r="D10989" s="3" t="s">
        <v>23</v>
      </c>
      <c r="E10989" s="3" t="s">
        <v>20</v>
      </c>
      <c r="F10989" s="3" t="s">
        <v>19832</v>
      </c>
      <c r="G10989" s="3" t="s">
        <v>19833</v>
      </c>
      <c r="H10989" s="3"/>
    </row>
    <row r="10990" ht="15.75" customHeight="1">
      <c r="A10990" s="2">
        <v>45815.0</v>
      </c>
      <c r="B10990" s="3" t="s">
        <v>7</v>
      </c>
      <c r="C10990" s="3" t="s">
        <v>106</v>
      </c>
      <c r="D10990" s="3" t="s">
        <v>34</v>
      </c>
      <c r="E10990" s="3" t="s">
        <v>119</v>
      </c>
      <c r="F10990" s="3" t="s">
        <v>19834</v>
      </c>
      <c r="G10990" s="3" t="s">
        <v>19835</v>
      </c>
      <c r="H10990" s="3"/>
    </row>
    <row r="10991" ht="15.75" customHeight="1">
      <c r="A10991" s="2">
        <v>45815.0</v>
      </c>
      <c r="B10991" s="3" t="s">
        <v>7</v>
      </c>
      <c r="C10991" s="3" t="s">
        <v>131</v>
      </c>
      <c r="D10991" s="3" t="s">
        <v>19</v>
      </c>
      <c r="E10991" s="3" t="s">
        <v>109</v>
      </c>
      <c r="F10991" s="3" t="s">
        <v>19836</v>
      </c>
      <c r="G10991" s="3" t="s">
        <v>19837</v>
      </c>
      <c r="H10991" s="3"/>
    </row>
    <row r="10992" ht="15.75" customHeight="1">
      <c r="A10992" s="2">
        <v>45815.0</v>
      </c>
      <c r="B10992" s="3" t="s">
        <v>7</v>
      </c>
      <c r="C10992" s="3" t="s">
        <v>106</v>
      </c>
      <c r="D10992" s="3" t="s">
        <v>23</v>
      </c>
      <c r="E10992" s="3" t="s">
        <v>101</v>
      </c>
      <c r="F10992" s="3" t="s">
        <v>19838</v>
      </c>
      <c r="G10992" s="3" t="s">
        <v>19839</v>
      </c>
      <c r="H10992" s="3"/>
    </row>
    <row r="10993" ht="15.75" customHeight="1">
      <c r="A10993" s="2">
        <v>45815.0</v>
      </c>
      <c r="B10993" s="3" t="s">
        <v>7</v>
      </c>
      <c r="C10993" s="3" t="s">
        <v>131</v>
      </c>
      <c r="D10993" s="3" t="s">
        <v>23</v>
      </c>
      <c r="E10993" s="3" t="s">
        <v>109</v>
      </c>
      <c r="F10993" s="3" t="s">
        <v>19840</v>
      </c>
      <c r="G10993" s="3" t="s">
        <v>19841</v>
      </c>
      <c r="H10993" s="3"/>
    </row>
    <row r="10994" ht="15.75" customHeight="1">
      <c r="A10994" s="2">
        <v>45815.0</v>
      </c>
      <c r="B10994" s="3" t="s">
        <v>7</v>
      </c>
      <c r="C10994" s="3" t="s">
        <v>131</v>
      </c>
      <c r="D10994" s="3" t="s">
        <v>19</v>
      </c>
      <c r="E10994" s="3" t="s">
        <v>109</v>
      </c>
      <c r="F10994" s="3" t="s">
        <v>19842</v>
      </c>
      <c r="G10994" s="3" t="s">
        <v>19843</v>
      </c>
      <c r="H10994" s="3"/>
    </row>
    <row r="10995" ht="15.75" customHeight="1">
      <c r="A10995" s="2">
        <v>45815.0</v>
      </c>
      <c r="B10995" s="3" t="s">
        <v>92</v>
      </c>
      <c r="C10995" s="3" t="s">
        <v>98</v>
      </c>
      <c r="D10995" s="3" t="s">
        <v>26</v>
      </c>
      <c r="E10995" s="3" t="s">
        <v>109</v>
      </c>
      <c r="F10995" s="3" t="s">
        <v>19844</v>
      </c>
      <c r="G10995" s="3" t="s">
        <v>19845</v>
      </c>
      <c r="H10995" s="3"/>
    </row>
    <row r="10996" ht="15.75" customHeight="1">
      <c r="A10996" s="2">
        <v>45815.0</v>
      </c>
      <c r="B10996" s="3" t="s">
        <v>92</v>
      </c>
      <c r="C10996" s="3" t="s">
        <v>98</v>
      </c>
      <c r="D10996" s="3" t="s">
        <v>19</v>
      </c>
      <c r="E10996" s="3" t="s">
        <v>15</v>
      </c>
      <c r="F10996" s="3" t="s">
        <v>19846</v>
      </c>
      <c r="G10996" s="3" t="s">
        <v>19847</v>
      </c>
      <c r="H10996" s="3"/>
    </row>
    <row r="10997" ht="15.75" customHeight="1">
      <c r="A10997" s="2">
        <v>45815.0</v>
      </c>
      <c r="B10997" s="3" t="s">
        <v>92</v>
      </c>
      <c r="C10997" s="3" t="s">
        <v>98</v>
      </c>
      <c r="D10997" s="3" t="s">
        <v>63</v>
      </c>
      <c r="E10997" s="3" t="s">
        <v>59</v>
      </c>
      <c r="F10997" s="3" t="s">
        <v>19848</v>
      </c>
      <c r="G10997" s="3" t="s">
        <v>19849</v>
      </c>
      <c r="H10997" s="3"/>
    </row>
    <row r="10998" ht="15.75" customHeight="1">
      <c r="A10998" s="2">
        <v>45815.0</v>
      </c>
      <c r="B10998" s="3" t="s">
        <v>92</v>
      </c>
      <c r="C10998" s="3" t="s">
        <v>144</v>
      </c>
      <c r="D10998" s="3" t="s">
        <v>34</v>
      </c>
      <c r="E10998" s="3" t="s">
        <v>10</v>
      </c>
      <c r="F10998" s="3" t="s">
        <v>19850</v>
      </c>
      <c r="G10998" s="3" t="s">
        <v>19851</v>
      </c>
      <c r="H10998" s="3"/>
    </row>
    <row r="10999" ht="15.75" customHeight="1">
      <c r="A10999" s="2">
        <v>45815.0</v>
      </c>
      <c r="B10999" s="3" t="s">
        <v>92</v>
      </c>
      <c r="C10999" s="3" t="s">
        <v>144</v>
      </c>
      <c r="D10999" s="3" t="s">
        <v>23</v>
      </c>
      <c r="E10999" s="3" t="s">
        <v>101</v>
      </c>
      <c r="F10999" s="3" t="s">
        <v>19852</v>
      </c>
      <c r="G10999" s="3" t="s">
        <v>15906</v>
      </c>
      <c r="H10999" s="3"/>
    </row>
    <row r="11000" ht="15.75" customHeight="1">
      <c r="A11000" s="2">
        <v>45815.0</v>
      </c>
      <c r="B11000" s="3" t="s">
        <v>92</v>
      </c>
      <c r="C11000" s="3" t="s">
        <v>144</v>
      </c>
      <c r="D11000" s="3" t="s">
        <v>26</v>
      </c>
      <c r="E11000" s="3" t="s">
        <v>109</v>
      </c>
      <c r="F11000" s="3" t="s">
        <v>19853</v>
      </c>
      <c r="G11000" s="3" t="s">
        <v>19854</v>
      </c>
      <c r="H11000" s="3"/>
    </row>
    <row r="11001" ht="15.75" customHeight="1">
      <c r="A11001" s="2">
        <v>45815.0</v>
      </c>
      <c r="B11001" s="3" t="s">
        <v>92</v>
      </c>
      <c r="C11001" s="3" t="s">
        <v>93</v>
      </c>
      <c r="D11001" s="3" t="s">
        <v>26</v>
      </c>
      <c r="E11001" s="3" t="s">
        <v>101</v>
      </c>
      <c r="F11001" s="3" t="s">
        <v>19855</v>
      </c>
      <c r="G11001" s="3" t="s">
        <v>19856</v>
      </c>
      <c r="H11001" s="3"/>
    </row>
    <row r="11002" ht="15.75" customHeight="1">
      <c r="A11002" s="2">
        <v>45815.0</v>
      </c>
      <c r="B11002" s="3" t="s">
        <v>92</v>
      </c>
      <c r="C11002" s="4" t="s">
        <v>149</v>
      </c>
      <c r="D11002" s="3" t="s">
        <v>9</v>
      </c>
      <c r="E11002" s="3" t="s">
        <v>10</v>
      </c>
      <c r="F11002" s="3" t="s">
        <v>19857</v>
      </c>
      <c r="G11002" s="3" t="s">
        <v>19858</v>
      </c>
      <c r="H11002" s="3"/>
    </row>
    <row r="11003" ht="15.75" customHeight="1">
      <c r="A11003" s="2">
        <v>45815.0</v>
      </c>
      <c r="B11003" s="3" t="s">
        <v>92</v>
      </c>
      <c r="C11003" s="3" t="s">
        <v>158</v>
      </c>
      <c r="D11003" s="3" t="s">
        <v>38</v>
      </c>
      <c r="E11003" s="3" t="s">
        <v>109</v>
      </c>
      <c r="F11003" s="3" t="s">
        <v>19859</v>
      </c>
      <c r="G11003" s="3" t="s">
        <v>19860</v>
      </c>
      <c r="H11003" s="3"/>
    </row>
    <row r="11004" ht="15.75" customHeight="1">
      <c r="A11004" s="2">
        <v>45815.0</v>
      </c>
      <c r="B11004" s="3" t="s">
        <v>92</v>
      </c>
      <c r="C11004" s="3" t="s">
        <v>158</v>
      </c>
      <c r="D11004" s="3" t="s">
        <v>63</v>
      </c>
      <c r="E11004" s="3" t="s">
        <v>258</v>
      </c>
      <c r="F11004" s="3" t="s">
        <v>19861</v>
      </c>
      <c r="G11004" s="3" t="s">
        <v>19862</v>
      </c>
      <c r="H11004" s="3"/>
    </row>
    <row r="11005" ht="15.75" customHeight="1">
      <c r="A11005" s="2">
        <v>45815.0</v>
      </c>
      <c r="B11005" s="3" t="s">
        <v>92</v>
      </c>
      <c r="C11005" s="3" t="s">
        <v>158</v>
      </c>
      <c r="D11005" s="3" t="s">
        <v>9</v>
      </c>
      <c r="E11005" s="3" t="s">
        <v>258</v>
      </c>
      <c r="F11005" s="3" t="s">
        <v>19863</v>
      </c>
      <c r="G11005" s="3" t="s">
        <v>19864</v>
      </c>
      <c r="H11005" s="3"/>
    </row>
    <row r="11006" ht="15.75" customHeight="1">
      <c r="A11006" s="2">
        <v>45815.0</v>
      </c>
      <c r="B11006" s="3" t="s">
        <v>92</v>
      </c>
      <c r="C11006" s="3" t="s">
        <v>158</v>
      </c>
      <c r="D11006" s="3" t="s">
        <v>23</v>
      </c>
      <c r="E11006" s="3" t="s">
        <v>101</v>
      </c>
      <c r="F11006" s="3" t="s">
        <v>19865</v>
      </c>
      <c r="G11006" s="3" t="s">
        <v>19866</v>
      </c>
      <c r="H11006" s="3"/>
    </row>
    <row r="11007" ht="15.75" customHeight="1">
      <c r="A11007" s="2">
        <v>45815.0</v>
      </c>
      <c r="B11007" s="3" t="s">
        <v>92</v>
      </c>
      <c r="C11007" s="3" t="s">
        <v>158</v>
      </c>
      <c r="D11007" s="3" t="s">
        <v>9</v>
      </c>
      <c r="E11007" s="3" t="s">
        <v>10</v>
      </c>
      <c r="F11007" s="3" t="s">
        <v>19867</v>
      </c>
      <c r="G11007" s="3" t="s">
        <v>19868</v>
      </c>
      <c r="H11007" s="3"/>
    </row>
    <row r="11008" ht="15.75" customHeight="1">
      <c r="A11008" s="2">
        <v>45815.0</v>
      </c>
      <c r="B11008" s="3" t="s">
        <v>92</v>
      </c>
      <c r="C11008" s="4" t="s">
        <v>149</v>
      </c>
      <c r="D11008" s="3" t="s">
        <v>38</v>
      </c>
      <c r="E11008" s="3" t="s">
        <v>101</v>
      </c>
      <c r="F11008" s="3" t="s">
        <v>19869</v>
      </c>
      <c r="G11008" s="3" t="s">
        <v>19870</v>
      </c>
      <c r="H11008" s="3"/>
    </row>
    <row r="11009" ht="15.75" customHeight="1">
      <c r="A11009" s="2">
        <v>45816.0</v>
      </c>
      <c r="B11009" s="3" t="s">
        <v>13</v>
      </c>
      <c r="C11009" s="3" t="s">
        <v>37</v>
      </c>
      <c r="D11009" s="3" t="s">
        <v>68</v>
      </c>
      <c r="E11009" s="3" t="s">
        <v>20</v>
      </c>
      <c r="F11009" s="3" t="s">
        <v>19651</v>
      </c>
      <c r="G11009" s="3" t="s">
        <v>19871</v>
      </c>
      <c r="H11009" s="3"/>
    </row>
    <row r="11010" ht="15.75" customHeight="1">
      <c r="A11010" s="2">
        <v>45816.0</v>
      </c>
      <c r="B11010" s="3" t="s">
        <v>13</v>
      </c>
      <c r="C11010" s="3" t="s">
        <v>37</v>
      </c>
      <c r="D11010" s="3" t="s">
        <v>26</v>
      </c>
      <c r="E11010" s="3" t="s">
        <v>20</v>
      </c>
      <c r="F11010" s="3" t="s">
        <v>19872</v>
      </c>
      <c r="G11010" s="3" t="s">
        <v>19873</v>
      </c>
      <c r="H11010" s="3"/>
    </row>
    <row r="11011" ht="15.75" customHeight="1">
      <c r="A11011" s="2">
        <v>45816.0</v>
      </c>
      <c r="B11011" s="3" t="s">
        <v>13</v>
      </c>
      <c r="C11011" s="3" t="s">
        <v>37</v>
      </c>
      <c r="D11011" s="3" t="s">
        <v>63</v>
      </c>
      <c r="E11011" s="3" t="s">
        <v>59</v>
      </c>
      <c r="F11011" s="3" t="s">
        <v>19874</v>
      </c>
      <c r="G11011" s="3" t="s">
        <v>19875</v>
      </c>
      <c r="H11011" s="3"/>
    </row>
    <row r="11012" ht="15.75" customHeight="1">
      <c r="A11012" s="2">
        <v>45816.0</v>
      </c>
      <c r="B11012" s="3" t="s">
        <v>13</v>
      </c>
      <c r="C11012" s="3" t="s">
        <v>37</v>
      </c>
      <c r="D11012" s="3" t="s">
        <v>19</v>
      </c>
      <c r="E11012" s="3" t="s">
        <v>20</v>
      </c>
      <c r="F11012" s="3" t="s">
        <v>15994</v>
      </c>
      <c r="G11012" s="3" t="s">
        <v>19876</v>
      </c>
      <c r="H11012" s="3"/>
    </row>
    <row r="11013" ht="15.75" customHeight="1">
      <c r="A11013" s="2">
        <v>45816.0</v>
      </c>
      <c r="B11013" s="3" t="s">
        <v>13</v>
      </c>
      <c r="C11013" s="3" t="s">
        <v>29</v>
      </c>
      <c r="D11013" s="3" t="s">
        <v>23</v>
      </c>
      <c r="E11013" s="3" t="s">
        <v>20</v>
      </c>
      <c r="F11013" s="3" t="s">
        <v>19877</v>
      </c>
      <c r="G11013" s="3" t="s">
        <v>11575</v>
      </c>
      <c r="H11013" s="3"/>
    </row>
    <row r="11014" ht="15.75" customHeight="1">
      <c r="A11014" s="2">
        <v>45816.0</v>
      </c>
      <c r="B11014" s="3" t="s">
        <v>13</v>
      </c>
      <c r="C11014" s="3" t="s">
        <v>29</v>
      </c>
      <c r="D11014" s="3" t="s">
        <v>19</v>
      </c>
      <c r="E11014" s="3" t="s">
        <v>20</v>
      </c>
      <c r="F11014" s="3" t="s">
        <v>19878</v>
      </c>
      <c r="G11014" s="3" t="s">
        <v>19879</v>
      </c>
      <c r="H11014" s="3"/>
    </row>
    <row r="11015" ht="15.75" customHeight="1">
      <c r="A11015" s="2">
        <v>45816.0</v>
      </c>
      <c r="B11015" s="3" t="s">
        <v>13</v>
      </c>
      <c r="C11015" s="3" t="s">
        <v>29</v>
      </c>
      <c r="D11015" s="3" t="s">
        <v>26</v>
      </c>
      <c r="E11015" s="3" t="s">
        <v>15</v>
      </c>
      <c r="F11015" s="3" t="s">
        <v>19880</v>
      </c>
      <c r="G11015" s="3" t="s">
        <v>7842</v>
      </c>
      <c r="H11015" s="3"/>
    </row>
    <row r="11016" ht="15.75" customHeight="1">
      <c r="A11016" s="2">
        <v>45816.0</v>
      </c>
      <c r="B11016" s="3" t="s">
        <v>13</v>
      </c>
      <c r="C11016" s="3" t="s">
        <v>29</v>
      </c>
      <c r="D11016" s="3" t="s">
        <v>19</v>
      </c>
      <c r="E11016" s="3" t="s">
        <v>20</v>
      </c>
      <c r="F11016" s="3" t="s">
        <v>19881</v>
      </c>
      <c r="G11016" s="3" t="s">
        <v>19882</v>
      </c>
      <c r="H11016" s="3"/>
    </row>
    <row r="11017" ht="15.75" customHeight="1">
      <c r="A11017" s="2">
        <v>45816.0</v>
      </c>
      <c r="B11017" s="3" t="s">
        <v>13</v>
      </c>
      <c r="C11017" s="3" t="s">
        <v>18</v>
      </c>
      <c r="D11017" s="3" t="s">
        <v>38</v>
      </c>
      <c r="E11017" s="3" t="s">
        <v>15</v>
      </c>
      <c r="F11017" s="3" t="s">
        <v>19883</v>
      </c>
      <c r="G11017" s="3" t="s">
        <v>19884</v>
      </c>
      <c r="H11017" s="3"/>
    </row>
    <row r="11018" ht="15.75" customHeight="1">
      <c r="A11018" s="2">
        <v>45816.0</v>
      </c>
      <c r="B11018" s="3" t="s">
        <v>13</v>
      </c>
      <c r="C11018" s="3" t="s">
        <v>18</v>
      </c>
      <c r="D11018" s="3" t="s">
        <v>19</v>
      </c>
      <c r="E11018" s="3" t="s">
        <v>20</v>
      </c>
      <c r="F11018" s="3" t="s">
        <v>19885</v>
      </c>
      <c r="G11018" s="3" t="s">
        <v>19886</v>
      </c>
      <c r="H11018" s="3"/>
    </row>
    <row r="11019" ht="15.75" customHeight="1">
      <c r="A11019" s="2">
        <v>45816.0</v>
      </c>
      <c r="B11019" s="3" t="s">
        <v>13</v>
      </c>
      <c r="C11019" s="3" t="s">
        <v>18</v>
      </c>
      <c r="D11019" s="3" t="s">
        <v>68</v>
      </c>
      <c r="E11019" s="3" t="s">
        <v>20</v>
      </c>
      <c r="F11019" s="3" t="s">
        <v>19175</v>
      </c>
      <c r="G11019" s="3" t="s">
        <v>7172</v>
      </c>
      <c r="H11019" s="3"/>
    </row>
    <row r="11020" ht="15.75" customHeight="1">
      <c r="A11020" s="2">
        <v>45816.0</v>
      </c>
      <c r="B11020" s="3" t="s">
        <v>13</v>
      </c>
      <c r="C11020" s="3" t="s">
        <v>14</v>
      </c>
      <c r="D11020" s="3" t="s">
        <v>63</v>
      </c>
      <c r="E11020" s="3" t="s">
        <v>59</v>
      </c>
      <c r="F11020" s="3" t="s">
        <v>9628</v>
      </c>
      <c r="G11020" s="3" t="s">
        <v>19887</v>
      </c>
      <c r="H11020" s="3"/>
    </row>
    <row r="11021" ht="15.75" customHeight="1">
      <c r="A11021" s="2">
        <v>45816.0</v>
      </c>
      <c r="B11021" s="3" t="s">
        <v>13</v>
      </c>
      <c r="C11021" s="3" t="s">
        <v>14</v>
      </c>
      <c r="D11021" s="3" t="s">
        <v>34</v>
      </c>
      <c r="E11021" s="3" t="s">
        <v>101</v>
      </c>
      <c r="F11021" s="3" t="s">
        <v>19888</v>
      </c>
      <c r="G11021" s="3" t="s">
        <v>8936</v>
      </c>
      <c r="H11021" s="3"/>
    </row>
    <row r="11022" ht="15.75" customHeight="1">
      <c r="A11022" s="2">
        <v>45816.0</v>
      </c>
      <c r="B11022" s="3" t="s">
        <v>13</v>
      </c>
      <c r="C11022" s="3" t="s">
        <v>14</v>
      </c>
      <c r="D11022" s="3" t="s">
        <v>68</v>
      </c>
      <c r="E11022" s="3" t="s">
        <v>20</v>
      </c>
      <c r="F11022" s="3" t="s">
        <v>19889</v>
      </c>
      <c r="G11022" s="3" t="s">
        <v>19890</v>
      </c>
      <c r="H11022" s="3"/>
    </row>
    <row r="11023" ht="15.75" customHeight="1">
      <c r="A11023" s="2">
        <v>45816.0</v>
      </c>
      <c r="B11023" s="3" t="s">
        <v>92</v>
      </c>
      <c r="C11023" s="3" t="s">
        <v>93</v>
      </c>
      <c r="D11023" s="3" t="s">
        <v>19</v>
      </c>
      <c r="E11023" s="3" t="s">
        <v>15</v>
      </c>
      <c r="F11023" s="3" t="s">
        <v>19891</v>
      </c>
      <c r="G11023" s="3" t="s">
        <v>19892</v>
      </c>
      <c r="H11023" s="3"/>
    </row>
    <row r="11024" ht="15.75" customHeight="1">
      <c r="A11024" s="2">
        <v>45816.0</v>
      </c>
      <c r="B11024" s="3" t="s">
        <v>57</v>
      </c>
      <c r="C11024" s="3" t="s">
        <v>85</v>
      </c>
      <c r="D11024" s="3" t="s">
        <v>19</v>
      </c>
      <c r="E11024" s="3" t="s">
        <v>20</v>
      </c>
      <c r="F11024" s="3" t="s">
        <v>16757</v>
      </c>
      <c r="G11024" s="3" t="s">
        <v>19893</v>
      </c>
      <c r="H11024" s="3"/>
    </row>
    <row r="11025" ht="15.75" customHeight="1">
      <c r="A11025" s="2">
        <v>45816.0</v>
      </c>
      <c r="B11025" s="3" t="s">
        <v>13</v>
      </c>
      <c r="C11025" s="3" t="s">
        <v>37</v>
      </c>
      <c r="D11025" s="3" t="s">
        <v>23</v>
      </c>
      <c r="E11025" s="3" t="s">
        <v>20</v>
      </c>
      <c r="F11025" s="3" t="s">
        <v>19894</v>
      </c>
      <c r="G11025" s="3" t="s">
        <v>19895</v>
      </c>
      <c r="H11025" s="3"/>
    </row>
    <row r="11026" ht="15.75" customHeight="1">
      <c r="A11026" s="2">
        <v>45816.0</v>
      </c>
      <c r="B11026" s="3" t="s">
        <v>57</v>
      </c>
      <c r="C11026" s="3" t="s">
        <v>85</v>
      </c>
      <c r="D11026" s="3" t="s">
        <v>9</v>
      </c>
      <c r="E11026" s="3" t="s">
        <v>20</v>
      </c>
      <c r="F11026" s="3" t="s">
        <v>19896</v>
      </c>
      <c r="G11026" s="3" t="s">
        <v>19897</v>
      </c>
      <c r="H11026" s="3"/>
    </row>
    <row r="11027" ht="15.75" customHeight="1">
      <c r="A11027" s="2">
        <v>45816.0</v>
      </c>
      <c r="B11027" s="3" t="s">
        <v>13</v>
      </c>
      <c r="C11027" s="3" t="s">
        <v>169</v>
      </c>
      <c r="D11027" s="3" t="s">
        <v>26</v>
      </c>
      <c r="E11027" s="3" t="s">
        <v>15</v>
      </c>
      <c r="F11027" s="3" t="s">
        <v>19898</v>
      </c>
      <c r="G11027" s="3" t="s">
        <v>19899</v>
      </c>
      <c r="H11027" s="3"/>
    </row>
    <row r="11028" ht="15.75" customHeight="1">
      <c r="A11028" s="2">
        <v>45816.0</v>
      </c>
      <c r="B11028" s="3" t="s">
        <v>92</v>
      </c>
      <c r="C11028" s="3" t="s">
        <v>93</v>
      </c>
      <c r="D11028" s="3" t="s">
        <v>19</v>
      </c>
      <c r="E11028" s="3" t="s">
        <v>20</v>
      </c>
      <c r="F11028" s="3" t="s">
        <v>19900</v>
      </c>
      <c r="G11028" s="3" t="s">
        <v>17287</v>
      </c>
      <c r="H11028" s="3"/>
    </row>
    <row r="11029" ht="15.75" customHeight="1">
      <c r="A11029" s="2">
        <v>45816.0</v>
      </c>
      <c r="B11029" s="3" t="s">
        <v>57</v>
      </c>
      <c r="C11029" s="3" t="s">
        <v>85</v>
      </c>
      <c r="D11029" s="3" t="s">
        <v>19</v>
      </c>
      <c r="E11029" s="3" t="s">
        <v>20</v>
      </c>
      <c r="F11029" s="3" t="s">
        <v>18031</v>
      </c>
      <c r="G11029" s="3" t="s">
        <v>10090</v>
      </c>
      <c r="H11029" s="3"/>
    </row>
    <row r="11030" ht="15.75" customHeight="1">
      <c r="A11030" s="2">
        <v>45816.0</v>
      </c>
      <c r="B11030" s="3" t="s">
        <v>57</v>
      </c>
      <c r="C11030" s="3" t="s">
        <v>85</v>
      </c>
      <c r="D11030" s="3" t="s">
        <v>26</v>
      </c>
      <c r="E11030" s="3" t="s">
        <v>20</v>
      </c>
      <c r="F11030" s="3" t="s">
        <v>19901</v>
      </c>
      <c r="G11030" s="3" t="s">
        <v>19902</v>
      </c>
      <c r="H11030" s="3"/>
    </row>
    <row r="11031" ht="15.75" customHeight="1">
      <c r="A11031" s="2">
        <v>45816.0</v>
      </c>
      <c r="B11031" s="3" t="s">
        <v>57</v>
      </c>
      <c r="C11031" s="3" t="s">
        <v>85</v>
      </c>
      <c r="D11031" s="3" t="s">
        <v>9</v>
      </c>
      <c r="E11031" s="3" t="s">
        <v>15</v>
      </c>
      <c r="F11031" s="3" t="s">
        <v>19903</v>
      </c>
      <c r="G11031" s="3" t="s">
        <v>19904</v>
      </c>
      <c r="H11031" s="3"/>
    </row>
    <row r="11032" ht="15.75" customHeight="1">
      <c r="A11032" s="2">
        <v>45816.0</v>
      </c>
      <c r="B11032" s="3" t="s">
        <v>57</v>
      </c>
      <c r="C11032" s="3" t="s">
        <v>80</v>
      </c>
      <c r="D11032" s="3" t="s">
        <v>34</v>
      </c>
      <c r="E11032" s="3" t="s">
        <v>20</v>
      </c>
      <c r="F11032" s="3" t="s">
        <v>3519</v>
      </c>
      <c r="G11032" s="3" t="s">
        <v>19905</v>
      </c>
      <c r="H11032" s="3"/>
    </row>
    <row r="11033" ht="15.75" customHeight="1">
      <c r="A11033" s="2">
        <v>45816.0</v>
      </c>
      <c r="B11033" s="3" t="s">
        <v>57</v>
      </c>
      <c r="C11033" s="3" t="s">
        <v>80</v>
      </c>
      <c r="D11033" s="3" t="s">
        <v>19</v>
      </c>
      <c r="E11033" s="3" t="s">
        <v>20</v>
      </c>
      <c r="F11033" s="3" t="s">
        <v>19906</v>
      </c>
      <c r="G11033" s="3" t="s">
        <v>15794</v>
      </c>
      <c r="H11033" s="3"/>
    </row>
    <row r="11034" ht="15.75" customHeight="1">
      <c r="A11034" s="2">
        <v>45816.0</v>
      </c>
      <c r="B11034" s="3" t="s">
        <v>57</v>
      </c>
      <c r="C11034" s="3" t="s">
        <v>80</v>
      </c>
      <c r="D11034" s="3" t="s">
        <v>34</v>
      </c>
      <c r="E11034" s="3" t="s">
        <v>15</v>
      </c>
      <c r="F11034" s="3" t="s">
        <v>13699</v>
      </c>
      <c r="G11034" s="3" t="s">
        <v>19907</v>
      </c>
      <c r="H11034" s="3"/>
    </row>
    <row r="11035" ht="15.75" customHeight="1">
      <c r="A11035" s="2">
        <v>45816.0</v>
      </c>
      <c r="B11035" s="3" t="s">
        <v>57</v>
      </c>
      <c r="C11035" s="3" t="s">
        <v>71</v>
      </c>
      <c r="D11035" s="3" t="s">
        <v>34</v>
      </c>
      <c r="E11035" s="3" t="s">
        <v>15</v>
      </c>
      <c r="F11035" s="3" t="s">
        <v>19908</v>
      </c>
      <c r="G11035" s="3" t="s">
        <v>19909</v>
      </c>
      <c r="H11035" s="3"/>
    </row>
    <row r="11036" ht="15.75" customHeight="1">
      <c r="A11036" s="2">
        <v>45816.0</v>
      </c>
      <c r="B11036" s="3" t="s">
        <v>57</v>
      </c>
      <c r="C11036" s="3" t="s">
        <v>71</v>
      </c>
      <c r="D11036" s="3" t="s">
        <v>19</v>
      </c>
      <c r="E11036" s="3" t="s">
        <v>59</v>
      </c>
      <c r="F11036" s="3" t="s">
        <v>19910</v>
      </c>
      <c r="G11036" s="3" t="s">
        <v>19911</v>
      </c>
      <c r="H11036" s="3"/>
    </row>
    <row r="11037" ht="15.75" customHeight="1">
      <c r="A11037" s="2">
        <v>45816.0</v>
      </c>
      <c r="B11037" s="3" t="s">
        <v>57</v>
      </c>
      <c r="C11037" s="4" t="s">
        <v>62</v>
      </c>
      <c r="D11037" s="3" t="s">
        <v>68</v>
      </c>
      <c r="E11037" s="3" t="s">
        <v>59</v>
      </c>
      <c r="F11037" s="3" t="s">
        <v>19912</v>
      </c>
      <c r="G11037" s="3" t="s">
        <v>15972</v>
      </c>
      <c r="H11037" s="3"/>
    </row>
    <row r="11038" ht="15.75" customHeight="1">
      <c r="A11038" s="2">
        <v>45816.0</v>
      </c>
      <c r="B11038" s="3" t="s">
        <v>57</v>
      </c>
      <c r="C11038" s="4" t="s">
        <v>62</v>
      </c>
      <c r="D11038" s="3" t="s">
        <v>68</v>
      </c>
      <c r="E11038" s="3" t="s">
        <v>59</v>
      </c>
      <c r="F11038" s="3" t="s">
        <v>19913</v>
      </c>
      <c r="G11038" s="3" t="s">
        <v>13084</v>
      </c>
      <c r="H11038" s="3"/>
    </row>
    <row r="11039" ht="15.75" customHeight="1">
      <c r="A11039" s="2">
        <v>45816.0</v>
      </c>
      <c r="B11039" s="3" t="s">
        <v>57</v>
      </c>
      <c r="C11039" s="3" t="s">
        <v>58</v>
      </c>
      <c r="D11039" s="3" t="s">
        <v>68</v>
      </c>
      <c r="E11039" s="3" t="s">
        <v>59</v>
      </c>
      <c r="F11039" s="3" t="s">
        <v>19914</v>
      </c>
      <c r="G11039" s="3" t="s">
        <v>19915</v>
      </c>
      <c r="H11039" s="3"/>
    </row>
    <row r="11040" ht="15.75" customHeight="1">
      <c r="A11040" s="2">
        <v>45816.0</v>
      </c>
      <c r="B11040" s="3" t="s">
        <v>57</v>
      </c>
      <c r="C11040" s="3" t="s">
        <v>58</v>
      </c>
      <c r="D11040" s="3" t="s">
        <v>68</v>
      </c>
      <c r="E11040" s="3" t="s">
        <v>20</v>
      </c>
      <c r="F11040" s="3" t="s">
        <v>19916</v>
      </c>
      <c r="G11040" s="3" t="s">
        <v>16608</v>
      </c>
      <c r="H11040" s="3"/>
    </row>
    <row r="11041" ht="15.75" customHeight="1">
      <c r="A11041" s="2">
        <v>45816.0</v>
      </c>
      <c r="B11041" s="3" t="s">
        <v>57</v>
      </c>
      <c r="C11041" s="3" t="s">
        <v>58</v>
      </c>
      <c r="D11041" s="3" t="s">
        <v>19</v>
      </c>
      <c r="E11041" s="3" t="s">
        <v>20</v>
      </c>
      <c r="F11041" s="3" t="s">
        <v>15973</v>
      </c>
      <c r="G11041" s="3" t="s">
        <v>19917</v>
      </c>
      <c r="H11041" s="3"/>
    </row>
    <row r="11042" ht="15.75" customHeight="1">
      <c r="A11042" s="2">
        <v>45816.0</v>
      </c>
      <c r="B11042" s="3" t="s">
        <v>13</v>
      </c>
      <c r="C11042" s="3" t="s">
        <v>169</v>
      </c>
      <c r="D11042" s="3" t="s">
        <v>63</v>
      </c>
      <c r="E11042" s="3" t="s">
        <v>101</v>
      </c>
      <c r="F11042" s="3" t="s">
        <v>19918</v>
      </c>
      <c r="G11042" s="3" t="s">
        <v>19919</v>
      </c>
      <c r="H11042" s="3"/>
    </row>
    <row r="11043" ht="15.75" customHeight="1">
      <c r="A11043" s="2">
        <v>45816.0</v>
      </c>
      <c r="B11043" s="3" t="s">
        <v>13</v>
      </c>
      <c r="C11043" s="3" t="s">
        <v>169</v>
      </c>
      <c r="D11043" s="3" t="s">
        <v>19</v>
      </c>
      <c r="E11043" s="3" t="s">
        <v>20</v>
      </c>
      <c r="F11043" s="3" t="s">
        <v>19920</v>
      </c>
      <c r="G11043" s="3" t="s">
        <v>19921</v>
      </c>
      <c r="H11043" s="3"/>
    </row>
    <row r="11044" ht="15.75" customHeight="1">
      <c r="A11044" s="2">
        <v>45816.0</v>
      </c>
      <c r="B11044" s="3" t="s">
        <v>92</v>
      </c>
      <c r="C11044" s="3" t="s">
        <v>93</v>
      </c>
      <c r="D11044" s="3" t="s">
        <v>26</v>
      </c>
      <c r="E11044" s="3" t="s">
        <v>101</v>
      </c>
      <c r="F11044" s="3" t="s">
        <v>19922</v>
      </c>
      <c r="G11044" s="3" t="s">
        <v>4305</v>
      </c>
      <c r="H11044" s="3"/>
    </row>
    <row r="11045" ht="15.75" customHeight="1">
      <c r="A11045" s="2">
        <v>45816.0</v>
      </c>
      <c r="B11045" s="3" t="s">
        <v>13</v>
      </c>
      <c r="C11045" s="3" t="s">
        <v>29</v>
      </c>
      <c r="D11045" s="3" t="s">
        <v>9</v>
      </c>
      <c r="E11045" s="3" t="s">
        <v>101</v>
      </c>
      <c r="F11045" s="3" t="s">
        <v>19923</v>
      </c>
      <c r="G11045" s="3" t="s">
        <v>19924</v>
      </c>
      <c r="H11045" s="3"/>
    </row>
    <row r="11046" ht="15.75" customHeight="1">
      <c r="A11046" s="2">
        <v>45816.0</v>
      </c>
      <c r="B11046" s="3" t="s">
        <v>92</v>
      </c>
      <c r="C11046" s="3" t="s">
        <v>93</v>
      </c>
      <c r="D11046" s="3" t="s">
        <v>19</v>
      </c>
      <c r="E11046" s="3" t="s">
        <v>15</v>
      </c>
      <c r="F11046" s="3" t="s">
        <v>19925</v>
      </c>
      <c r="G11046" s="3" t="s">
        <v>19926</v>
      </c>
      <c r="H11046" s="3"/>
    </row>
    <row r="11047" ht="15.75" customHeight="1">
      <c r="A11047" s="2">
        <v>45816.0</v>
      </c>
      <c r="B11047" s="3" t="s">
        <v>7</v>
      </c>
      <c r="C11047" s="3" t="s">
        <v>126</v>
      </c>
      <c r="D11047" s="3" t="s">
        <v>23</v>
      </c>
      <c r="E11047" s="3" t="s">
        <v>15</v>
      </c>
      <c r="F11047" s="3" t="s">
        <v>19927</v>
      </c>
      <c r="G11047" s="3" t="s">
        <v>19928</v>
      </c>
      <c r="H11047" s="3"/>
    </row>
    <row r="11048" ht="15.75" customHeight="1">
      <c r="A11048" s="2">
        <v>45816.0</v>
      </c>
      <c r="B11048" s="3" t="s">
        <v>7</v>
      </c>
      <c r="C11048" s="3" t="s">
        <v>126</v>
      </c>
      <c r="D11048" s="3" t="s">
        <v>23</v>
      </c>
      <c r="E11048" s="3" t="s">
        <v>15</v>
      </c>
      <c r="F11048" s="3" t="s">
        <v>19929</v>
      </c>
      <c r="G11048" s="3" t="s">
        <v>19930</v>
      </c>
      <c r="H11048" s="3"/>
    </row>
    <row r="11049" ht="15.75" customHeight="1">
      <c r="A11049" s="2">
        <v>45816.0</v>
      </c>
      <c r="B11049" s="3" t="s">
        <v>7</v>
      </c>
      <c r="C11049" s="3" t="s">
        <v>126</v>
      </c>
      <c r="D11049" s="3" t="s">
        <v>26</v>
      </c>
      <c r="E11049" s="3" t="s">
        <v>119</v>
      </c>
      <c r="F11049" s="3" t="s">
        <v>19931</v>
      </c>
      <c r="G11049" s="3" t="s">
        <v>19932</v>
      </c>
      <c r="H11049" s="3"/>
    </row>
    <row r="11050" ht="15.75" customHeight="1">
      <c r="A11050" s="2">
        <v>45816.0</v>
      </c>
      <c r="B11050" s="3" t="s">
        <v>7</v>
      </c>
      <c r="C11050" s="3" t="s">
        <v>126</v>
      </c>
      <c r="D11050" s="3" t="s">
        <v>9</v>
      </c>
      <c r="E11050" s="3" t="s">
        <v>10</v>
      </c>
      <c r="F11050" s="3" t="s">
        <v>19933</v>
      </c>
      <c r="G11050" s="3" t="s">
        <v>19934</v>
      </c>
      <c r="H11050" s="3"/>
    </row>
    <row r="11051" ht="15.75" customHeight="1">
      <c r="A11051" s="2">
        <v>45816.0</v>
      </c>
      <c r="B11051" s="3" t="s">
        <v>7</v>
      </c>
      <c r="C11051" s="3" t="s">
        <v>126</v>
      </c>
      <c r="D11051" s="3" t="s">
        <v>68</v>
      </c>
      <c r="E11051" s="3" t="s">
        <v>15</v>
      </c>
      <c r="F11051" s="3" t="s">
        <v>19935</v>
      </c>
      <c r="G11051" s="3" t="s">
        <v>19936</v>
      </c>
      <c r="H11051" s="3"/>
    </row>
    <row r="11052" ht="15.75" customHeight="1">
      <c r="A11052" s="2">
        <v>45816.0</v>
      </c>
      <c r="B11052" s="3" t="s">
        <v>7</v>
      </c>
      <c r="C11052" s="3" t="s">
        <v>118</v>
      </c>
      <c r="D11052" s="3" t="s">
        <v>23</v>
      </c>
      <c r="E11052" s="3" t="s">
        <v>101</v>
      </c>
      <c r="F11052" s="3" t="s">
        <v>19937</v>
      </c>
      <c r="G11052" s="3" t="s">
        <v>19938</v>
      </c>
      <c r="H11052" s="3"/>
    </row>
    <row r="11053" ht="15.75" customHeight="1">
      <c r="A11053" s="2">
        <v>45816.0</v>
      </c>
      <c r="B11053" s="3" t="s">
        <v>7</v>
      </c>
      <c r="C11053" s="3" t="s">
        <v>118</v>
      </c>
      <c r="D11053" s="3" t="s">
        <v>19</v>
      </c>
      <c r="E11053" s="3" t="s">
        <v>101</v>
      </c>
      <c r="F11053" s="3" t="s">
        <v>19939</v>
      </c>
      <c r="G11053" s="3" t="s">
        <v>19940</v>
      </c>
      <c r="H11053" s="3"/>
    </row>
    <row r="11054" ht="15.75" customHeight="1">
      <c r="A11054" s="2">
        <v>45816.0</v>
      </c>
      <c r="B11054" s="3" t="s">
        <v>7</v>
      </c>
      <c r="C11054" s="3" t="s">
        <v>106</v>
      </c>
      <c r="D11054" s="3" t="s">
        <v>23</v>
      </c>
      <c r="E11054" s="3" t="s">
        <v>15</v>
      </c>
      <c r="F11054" s="3" t="s">
        <v>7365</v>
      </c>
      <c r="G11054" s="3" t="s">
        <v>19941</v>
      </c>
      <c r="H11054" s="3"/>
    </row>
    <row r="11055" ht="15.75" customHeight="1">
      <c r="A11055" s="2">
        <v>45816.0</v>
      </c>
      <c r="B11055" s="3" t="s">
        <v>7</v>
      </c>
      <c r="C11055" s="3" t="s">
        <v>106</v>
      </c>
      <c r="D11055" s="3" t="s">
        <v>68</v>
      </c>
      <c r="E11055" s="3" t="s">
        <v>15</v>
      </c>
      <c r="F11055" s="3" t="s">
        <v>19942</v>
      </c>
      <c r="G11055" s="3" t="s">
        <v>19943</v>
      </c>
      <c r="H11055" s="3"/>
    </row>
    <row r="11056" ht="15.75" customHeight="1">
      <c r="A11056" s="2">
        <v>45816.0</v>
      </c>
      <c r="B11056" s="3" t="s">
        <v>7</v>
      </c>
      <c r="C11056" s="3" t="s">
        <v>106</v>
      </c>
      <c r="D11056" s="3" t="s">
        <v>38</v>
      </c>
      <c r="E11056" s="3" t="s">
        <v>101</v>
      </c>
      <c r="F11056" s="3" t="s">
        <v>19944</v>
      </c>
      <c r="G11056" s="3" t="s">
        <v>19945</v>
      </c>
      <c r="H11056" s="3"/>
    </row>
    <row r="11057" ht="15.75" customHeight="1">
      <c r="A11057" s="2">
        <v>45816.0</v>
      </c>
      <c r="B11057" s="3" t="s">
        <v>7</v>
      </c>
      <c r="C11057" s="3" t="s">
        <v>106</v>
      </c>
      <c r="D11057" s="3" t="s">
        <v>9</v>
      </c>
      <c r="E11057" s="3" t="s">
        <v>119</v>
      </c>
      <c r="F11057" s="3" t="s">
        <v>19946</v>
      </c>
      <c r="G11057" s="3" t="s">
        <v>19947</v>
      </c>
      <c r="H11057" s="3"/>
    </row>
    <row r="11058" ht="15.75" customHeight="1">
      <c r="A11058" s="2">
        <v>45816.0</v>
      </c>
      <c r="B11058" s="3" t="s">
        <v>7</v>
      </c>
      <c r="C11058" s="3" t="s">
        <v>8</v>
      </c>
      <c r="D11058" s="3" t="s">
        <v>23</v>
      </c>
      <c r="E11058" s="3" t="s">
        <v>101</v>
      </c>
      <c r="F11058" s="3" t="s">
        <v>19948</v>
      </c>
      <c r="G11058" s="3" t="s">
        <v>19949</v>
      </c>
      <c r="H11058" s="3"/>
    </row>
    <row r="11059" ht="15.75" customHeight="1">
      <c r="A11059" s="2">
        <v>45816.0</v>
      </c>
      <c r="B11059" s="3" t="s">
        <v>7</v>
      </c>
      <c r="C11059" s="3" t="s">
        <v>8</v>
      </c>
      <c r="D11059" s="3" t="s">
        <v>26</v>
      </c>
      <c r="E11059" s="3" t="s">
        <v>119</v>
      </c>
      <c r="F11059" s="3" t="s">
        <v>19950</v>
      </c>
      <c r="G11059" s="3" t="s">
        <v>19951</v>
      </c>
      <c r="H11059" s="3"/>
    </row>
    <row r="11060" ht="15.75" customHeight="1">
      <c r="A11060" s="2">
        <v>45816.0</v>
      </c>
      <c r="B11060" s="3" t="s">
        <v>7</v>
      </c>
      <c r="C11060" s="3" t="s">
        <v>8</v>
      </c>
      <c r="D11060" s="3" t="s">
        <v>38</v>
      </c>
      <c r="E11060" s="3" t="s">
        <v>109</v>
      </c>
      <c r="F11060" s="3" t="s">
        <v>19952</v>
      </c>
      <c r="G11060" s="3" t="s">
        <v>19953</v>
      </c>
      <c r="H11060" s="3"/>
    </row>
    <row r="11061" ht="15.75" customHeight="1">
      <c r="A11061" s="2">
        <v>45816.0</v>
      </c>
      <c r="B11061" s="3" t="s">
        <v>92</v>
      </c>
      <c r="C11061" s="3" t="s">
        <v>93</v>
      </c>
      <c r="D11061" s="3" t="s">
        <v>34</v>
      </c>
      <c r="E11061" s="3" t="s">
        <v>10</v>
      </c>
      <c r="F11061" s="3" t="s">
        <v>19954</v>
      </c>
      <c r="G11061" s="3" t="s">
        <v>19955</v>
      </c>
      <c r="H11061" s="3"/>
    </row>
    <row r="11062" ht="15.75" customHeight="1">
      <c r="A11062" s="2">
        <v>45816.0</v>
      </c>
      <c r="B11062" s="3" t="s">
        <v>7</v>
      </c>
      <c r="C11062" s="3" t="s">
        <v>131</v>
      </c>
      <c r="D11062" s="3" t="s">
        <v>34</v>
      </c>
      <c r="E11062" s="3" t="s">
        <v>258</v>
      </c>
      <c r="F11062" s="3" t="s">
        <v>19956</v>
      </c>
      <c r="G11062" s="3" t="s">
        <v>19957</v>
      </c>
      <c r="H11062" s="3"/>
    </row>
    <row r="11063" ht="15.75" customHeight="1">
      <c r="A11063" s="2">
        <v>45816.0</v>
      </c>
      <c r="B11063" s="3" t="s">
        <v>7</v>
      </c>
      <c r="C11063" s="3" t="s">
        <v>131</v>
      </c>
      <c r="D11063" s="3" t="s">
        <v>9</v>
      </c>
      <c r="E11063" s="3" t="s">
        <v>258</v>
      </c>
      <c r="F11063" s="3" t="s">
        <v>19958</v>
      </c>
      <c r="G11063" s="3" t="s">
        <v>19959</v>
      </c>
      <c r="H11063" s="3"/>
    </row>
    <row r="11064" ht="15.75" customHeight="1">
      <c r="A11064" s="2">
        <v>45816.0</v>
      </c>
      <c r="B11064" s="3" t="s">
        <v>7</v>
      </c>
      <c r="C11064" s="3" t="s">
        <v>8</v>
      </c>
      <c r="D11064" s="3" t="s">
        <v>26</v>
      </c>
      <c r="E11064" s="3" t="s">
        <v>527</v>
      </c>
      <c r="F11064" s="3" t="s">
        <v>19960</v>
      </c>
      <c r="G11064" s="3" t="s">
        <v>19961</v>
      </c>
      <c r="H11064" s="3"/>
    </row>
    <row r="11065" ht="15.75" customHeight="1">
      <c r="A11065" s="2">
        <v>45816.0</v>
      </c>
      <c r="B11065" s="3" t="s">
        <v>7</v>
      </c>
      <c r="C11065" s="3" t="s">
        <v>131</v>
      </c>
      <c r="D11065" s="3" t="s">
        <v>19</v>
      </c>
      <c r="E11065" s="3" t="s">
        <v>101</v>
      </c>
      <c r="F11065" s="3" t="s">
        <v>19962</v>
      </c>
      <c r="G11065" s="3" t="s">
        <v>4265</v>
      </c>
      <c r="H11065" s="3"/>
    </row>
    <row r="11066" ht="15.75" customHeight="1">
      <c r="A11066" s="2">
        <v>45816.0</v>
      </c>
      <c r="B11066" s="3" t="s">
        <v>92</v>
      </c>
      <c r="C11066" s="3" t="s">
        <v>98</v>
      </c>
      <c r="D11066" s="3" t="s">
        <v>63</v>
      </c>
      <c r="E11066" s="3" t="s">
        <v>101</v>
      </c>
      <c r="F11066" s="3" t="s">
        <v>19963</v>
      </c>
      <c r="G11066" s="3" t="s">
        <v>19964</v>
      </c>
      <c r="H11066" s="3"/>
    </row>
    <row r="11067" ht="15.75" customHeight="1">
      <c r="A11067" s="2">
        <v>45816.0</v>
      </c>
      <c r="B11067" s="3" t="s">
        <v>92</v>
      </c>
      <c r="C11067" s="3" t="s">
        <v>98</v>
      </c>
      <c r="D11067" s="3" t="s">
        <v>63</v>
      </c>
      <c r="E11067" s="3" t="s">
        <v>59</v>
      </c>
      <c r="F11067" s="3" t="s">
        <v>19965</v>
      </c>
      <c r="G11067" s="3" t="s">
        <v>8480</v>
      </c>
      <c r="H11067" s="3"/>
    </row>
    <row r="11068" ht="15.75" customHeight="1">
      <c r="A11068" s="2">
        <v>45816.0</v>
      </c>
      <c r="B11068" s="3" t="s">
        <v>92</v>
      </c>
      <c r="C11068" s="3" t="s">
        <v>98</v>
      </c>
      <c r="D11068" s="3" t="s">
        <v>34</v>
      </c>
      <c r="E11068" s="3" t="s">
        <v>10</v>
      </c>
      <c r="F11068" s="3" t="s">
        <v>19966</v>
      </c>
      <c r="G11068" s="3" t="s">
        <v>19967</v>
      </c>
      <c r="H11068" s="3"/>
    </row>
    <row r="11069" ht="15.75" customHeight="1">
      <c r="A11069" s="2">
        <v>45816.0</v>
      </c>
      <c r="B11069" s="3" t="s">
        <v>92</v>
      </c>
      <c r="C11069" s="3" t="s">
        <v>144</v>
      </c>
      <c r="D11069" s="3" t="s">
        <v>63</v>
      </c>
      <c r="E11069" s="3" t="s">
        <v>109</v>
      </c>
      <c r="F11069" s="3" t="s">
        <v>19968</v>
      </c>
      <c r="G11069" s="3" t="s">
        <v>19969</v>
      </c>
      <c r="H11069" s="3"/>
    </row>
    <row r="11070" ht="15.75" customHeight="1">
      <c r="A11070" s="2">
        <v>45816.0</v>
      </c>
      <c r="B11070" s="3" t="s">
        <v>92</v>
      </c>
      <c r="C11070" s="3" t="s">
        <v>144</v>
      </c>
      <c r="D11070" s="3" t="s">
        <v>63</v>
      </c>
      <c r="E11070" s="3" t="s">
        <v>10</v>
      </c>
      <c r="F11070" s="3" t="s">
        <v>19970</v>
      </c>
      <c r="G11070" s="3" t="s">
        <v>19971</v>
      </c>
      <c r="H11070" s="3"/>
    </row>
    <row r="11071" ht="15.75" customHeight="1">
      <c r="A11071" s="2">
        <v>45816.0</v>
      </c>
      <c r="B11071" s="3" t="s">
        <v>7</v>
      </c>
      <c r="C11071" s="3" t="s">
        <v>131</v>
      </c>
      <c r="D11071" s="3" t="s">
        <v>38</v>
      </c>
      <c r="E11071" s="3" t="s">
        <v>101</v>
      </c>
      <c r="F11071" s="3" t="s">
        <v>19972</v>
      </c>
      <c r="G11071" s="3" t="s">
        <v>19973</v>
      </c>
      <c r="H11071" s="3"/>
    </row>
    <row r="11072" ht="15.75" customHeight="1">
      <c r="A11072" s="2">
        <v>45816.0</v>
      </c>
      <c r="B11072" s="3" t="s">
        <v>92</v>
      </c>
      <c r="C11072" s="3" t="s">
        <v>144</v>
      </c>
      <c r="D11072" s="3" t="s">
        <v>26</v>
      </c>
      <c r="E11072" s="3" t="s">
        <v>101</v>
      </c>
      <c r="F11072" s="3" t="s">
        <v>19974</v>
      </c>
      <c r="G11072" s="3" t="s">
        <v>19975</v>
      </c>
      <c r="H11072" s="3"/>
    </row>
    <row r="11073" ht="15.75" customHeight="1">
      <c r="A11073" s="2">
        <v>45816.0</v>
      </c>
      <c r="B11073" s="3" t="s">
        <v>92</v>
      </c>
      <c r="C11073" s="3" t="s">
        <v>144</v>
      </c>
      <c r="D11073" s="3" t="s">
        <v>68</v>
      </c>
      <c r="E11073" s="3" t="s">
        <v>15</v>
      </c>
      <c r="F11073" s="3" t="s">
        <v>19976</v>
      </c>
      <c r="G11073" s="3" t="s">
        <v>19977</v>
      </c>
      <c r="H11073" s="3"/>
    </row>
    <row r="11074" ht="15.75" customHeight="1">
      <c r="A11074" s="2">
        <v>45816.0</v>
      </c>
      <c r="B11074" s="3" t="s">
        <v>92</v>
      </c>
      <c r="C11074" s="3" t="s">
        <v>144</v>
      </c>
      <c r="D11074" s="3" t="s">
        <v>23</v>
      </c>
      <c r="E11074" s="3" t="s">
        <v>15</v>
      </c>
      <c r="F11074" s="3" t="s">
        <v>8648</v>
      </c>
      <c r="G11074" s="3" t="s">
        <v>19978</v>
      </c>
      <c r="H11074" s="3"/>
    </row>
    <row r="11075" ht="15.75" customHeight="1">
      <c r="A11075" s="2">
        <v>45816.0</v>
      </c>
      <c r="B11075" s="3" t="s">
        <v>92</v>
      </c>
      <c r="C11075" s="4" t="s">
        <v>149</v>
      </c>
      <c r="D11075" s="3" t="s">
        <v>9</v>
      </c>
      <c r="E11075" s="3" t="s">
        <v>109</v>
      </c>
      <c r="F11075" s="3" t="s">
        <v>19979</v>
      </c>
      <c r="G11075" s="3" t="s">
        <v>19980</v>
      </c>
      <c r="H11075" s="3"/>
    </row>
    <row r="11076" ht="15.75" customHeight="1">
      <c r="A11076" s="2">
        <v>45816.0</v>
      </c>
      <c r="B11076" s="3" t="s">
        <v>92</v>
      </c>
      <c r="C11076" s="4" t="s">
        <v>149</v>
      </c>
      <c r="D11076" s="3" t="s">
        <v>38</v>
      </c>
      <c r="E11076" s="3" t="s">
        <v>101</v>
      </c>
      <c r="F11076" s="3" t="s">
        <v>19981</v>
      </c>
      <c r="G11076" s="3" t="s">
        <v>19982</v>
      </c>
      <c r="H11076" s="3"/>
    </row>
    <row r="11077" ht="15.75" customHeight="1">
      <c r="A11077" s="2">
        <v>45816.0</v>
      </c>
      <c r="B11077" s="3" t="s">
        <v>92</v>
      </c>
      <c r="C11077" s="3" t="s">
        <v>158</v>
      </c>
      <c r="D11077" s="3" t="s">
        <v>63</v>
      </c>
      <c r="E11077" s="3" t="s">
        <v>59</v>
      </c>
      <c r="F11077" s="3" t="s">
        <v>19983</v>
      </c>
      <c r="G11077" s="3" t="s">
        <v>19984</v>
      </c>
      <c r="H11077" s="3"/>
    </row>
    <row r="11078" ht="15.75" customHeight="1">
      <c r="A11078" s="2">
        <v>45816.0</v>
      </c>
      <c r="B11078" s="3" t="s">
        <v>92</v>
      </c>
      <c r="C11078" s="3" t="s">
        <v>158</v>
      </c>
      <c r="D11078" s="3" t="s">
        <v>68</v>
      </c>
      <c r="E11078" s="3" t="s">
        <v>20</v>
      </c>
      <c r="F11078" s="3" t="s">
        <v>19985</v>
      </c>
      <c r="G11078" s="3" t="s">
        <v>19986</v>
      </c>
      <c r="H11078" s="3"/>
    </row>
    <row r="11079" ht="15.75" customHeight="1">
      <c r="A11079" s="2">
        <v>45816.0</v>
      </c>
      <c r="B11079" s="3" t="s">
        <v>92</v>
      </c>
      <c r="C11079" s="3" t="s">
        <v>158</v>
      </c>
      <c r="D11079" s="3" t="s">
        <v>68</v>
      </c>
      <c r="E11079" s="3" t="s">
        <v>20</v>
      </c>
      <c r="F11079" s="3" t="s">
        <v>19987</v>
      </c>
      <c r="G11079" s="3" t="s">
        <v>19988</v>
      </c>
      <c r="H11079" s="3"/>
    </row>
    <row r="11080" ht="15.75" customHeight="1">
      <c r="A11080" s="2">
        <v>45816.0</v>
      </c>
      <c r="B11080" s="3" t="s">
        <v>92</v>
      </c>
      <c r="C11080" s="3" t="s">
        <v>158</v>
      </c>
      <c r="D11080" s="3" t="s">
        <v>38</v>
      </c>
      <c r="E11080" s="3" t="s">
        <v>15</v>
      </c>
      <c r="F11080" s="3" t="s">
        <v>19989</v>
      </c>
      <c r="G11080" s="3" t="s">
        <v>19990</v>
      </c>
      <c r="H11080" s="3"/>
    </row>
    <row r="11081" ht="15.75" customHeight="1">
      <c r="A11081" s="2">
        <v>45816.0</v>
      </c>
      <c r="B11081" s="3" t="s">
        <v>7</v>
      </c>
      <c r="C11081" s="3" t="s">
        <v>131</v>
      </c>
      <c r="D11081" s="3" t="s">
        <v>38</v>
      </c>
      <c r="E11081" s="3" t="s">
        <v>101</v>
      </c>
      <c r="F11081" s="3" t="s">
        <v>19991</v>
      </c>
      <c r="G11081" s="3" t="s">
        <v>19992</v>
      </c>
      <c r="H11081" s="3"/>
    </row>
    <row r="11082" ht="15.75" customHeight="1">
      <c r="A11082" s="2">
        <v>45816.0</v>
      </c>
      <c r="B11082" s="3" t="s">
        <v>92</v>
      </c>
      <c r="C11082" s="4" t="s">
        <v>149</v>
      </c>
      <c r="D11082" s="3" t="s">
        <v>38</v>
      </c>
      <c r="E11082" s="3" t="s">
        <v>101</v>
      </c>
      <c r="F11082" s="3" t="s">
        <v>19993</v>
      </c>
      <c r="G11082" s="3" t="s">
        <v>19994</v>
      </c>
      <c r="H11082" s="3"/>
    </row>
    <row r="11083" ht="15.75" customHeight="1">
      <c r="A11083" s="2">
        <v>45817.0</v>
      </c>
      <c r="B11083" s="3" t="s">
        <v>13</v>
      </c>
      <c r="C11083" s="3" t="s">
        <v>169</v>
      </c>
      <c r="D11083" s="3" t="s">
        <v>19</v>
      </c>
      <c r="E11083" s="3" t="s">
        <v>20</v>
      </c>
      <c r="F11083" s="3" t="s">
        <v>19995</v>
      </c>
      <c r="G11083" s="3" t="s">
        <v>19996</v>
      </c>
      <c r="H11083" s="3"/>
    </row>
    <row r="11084" ht="15.75" customHeight="1">
      <c r="A11084" s="2">
        <v>45817.0</v>
      </c>
      <c r="B11084" s="3" t="s">
        <v>13</v>
      </c>
      <c r="C11084" s="3" t="s">
        <v>169</v>
      </c>
      <c r="D11084" s="3" t="s">
        <v>34</v>
      </c>
      <c r="E11084" s="3" t="s">
        <v>101</v>
      </c>
      <c r="F11084" s="3" t="s">
        <v>19997</v>
      </c>
      <c r="G11084" s="3" t="s">
        <v>19998</v>
      </c>
      <c r="H11084" s="3"/>
    </row>
    <row r="11085" ht="15.75" customHeight="1">
      <c r="A11085" s="2">
        <v>45817.0</v>
      </c>
      <c r="B11085" s="3" t="s">
        <v>13</v>
      </c>
      <c r="C11085" s="3" t="s">
        <v>169</v>
      </c>
      <c r="D11085" s="3" t="s">
        <v>26</v>
      </c>
      <c r="E11085" s="3" t="s">
        <v>15</v>
      </c>
      <c r="F11085" s="3" t="s">
        <v>19999</v>
      </c>
      <c r="G11085" s="3" t="s">
        <v>20000</v>
      </c>
      <c r="H11085" s="3"/>
    </row>
    <row r="11086" ht="15.75" customHeight="1">
      <c r="A11086" s="2">
        <v>45817.0</v>
      </c>
      <c r="B11086" s="3" t="s">
        <v>13</v>
      </c>
      <c r="C11086" s="3" t="s">
        <v>37</v>
      </c>
      <c r="D11086" s="3" t="s">
        <v>38</v>
      </c>
      <c r="E11086" s="3" t="s">
        <v>20</v>
      </c>
      <c r="F11086" s="3" t="s">
        <v>20001</v>
      </c>
      <c r="G11086" s="3" t="s">
        <v>20002</v>
      </c>
      <c r="H11086" s="3"/>
    </row>
    <row r="11087" ht="15.75" customHeight="1">
      <c r="A11087" s="2">
        <v>45817.0</v>
      </c>
      <c r="B11087" s="3" t="s">
        <v>13</v>
      </c>
      <c r="C11087" s="3" t="s">
        <v>37</v>
      </c>
      <c r="D11087" s="3" t="s">
        <v>63</v>
      </c>
      <c r="E11087" s="3" t="s">
        <v>59</v>
      </c>
      <c r="F11087" s="3" t="s">
        <v>20003</v>
      </c>
      <c r="G11087" s="3" t="s">
        <v>20004</v>
      </c>
      <c r="H11087" s="3"/>
    </row>
    <row r="11088" ht="15.75" customHeight="1">
      <c r="A11088" s="2">
        <v>45817.0</v>
      </c>
      <c r="B11088" s="3" t="s">
        <v>13</v>
      </c>
      <c r="C11088" s="3" t="s">
        <v>29</v>
      </c>
      <c r="D11088" s="3" t="s">
        <v>38</v>
      </c>
      <c r="E11088" s="3" t="s">
        <v>15</v>
      </c>
      <c r="F11088" s="3" t="s">
        <v>20005</v>
      </c>
      <c r="G11088" s="3" t="s">
        <v>983</v>
      </c>
      <c r="H11088" s="3"/>
    </row>
    <row r="11089" ht="15.75" customHeight="1">
      <c r="A11089" s="2">
        <v>45817.0</v>
      </c>
      <c r="B11089" s="3" t="s">
        <v>92</v>
      </c>
      <c r="C11089" s="3" t="s">
        <v>93</v>
      </c>
      <c r="D11089" s="3" t="s">
        <v>63</v>
      </c>
      <c r="E11089" s="3" t="s">
        <v>59</v>
      </c>
      <c r="F11089" s="3" t="s">
        <v>6012</v>
      </c>
      <c r="G11089" s="3" t="s">
        <v>20006</v>
      </c>
      <c r="H11089" s="3"/>
    </row>
    <row r="11090" ht="15.75" customHeight="1">
      <c r="A11090" s="2">
        <v>45817.0</v>
      </c>
      <c r="B11090" s="3" t="s">
        <v>13</v>
      </c>
      <c r="C11090" s="3" t="s">
        <v>29</v>
      </c>
      <c r="D11090" s="3" t="s">
        <v>19</v>
      </c>
      <c r="E11090" s="3" t="s">
        <v>20</v>
      </c>
      <c r="F11090" s="3" t="s">
        <v>519</v>
      </c>
      <c r="G11090" s="3" t="s">
        <v>20007</v>
      </c>
      <c r="H11090" s="3"/>
    </row>
    <row r="11091" ht="15.75" customHeight="1">
      <c r="A11091" s="2">
        <v>45817.0</v>
      </c>
      <c r="B11091" s="3" t="s">
        <v>13</v>
      </c>
      <c r="C11091" s="3" t="s">
        <v>18</v>
      </c>
      <c r="D11091" s="3" t="s">
        <v>63</v>
      </c>
      <c r="E11091" s="3" t="s">
        <v>59</v>
      </c>
      <c r="F11091" s="3" t="s">
        <v>20008</v>
      </c>
      <c r="G11091" s="3" t="s">
        <v>20009</v>
      </c>
      <c r="H11091" s="3"/>
    </row>
    <row r="11092" ht="15.75" customHeight="1">
      <c r="A11092" s="2">
        <v>45817.0</v>
      </c>
      <c r="B11092" s="3" t="s">
        <v>13</v>
      </c>
      <c r="C11092" s="3" t="s">
        <v>18</v>
      </c>
      <c r="D11092" s="3" t="s">
        <v>34</v>
      </c>
      <c r="E11092" s="3" t="s">
        <v>101</v>
      </c>
      <c r="F11092" s="3" t="s">
        <v>20010</v>
      </c>
      <c r="G11092" s="3" t="s">
        <v>4875</v>
      </c>
      <c r="H11092" s="3"/>
    </row>
    <row r="11093" ht="15.75" customHeight="1">
      <c r="A11093" s="2">
        <v>45817.0</v>
      </c>
      <c r="B11093" s="3" t="s">
        <v>13</v>
      </c>
      <c r="C11093" s="3" t="s">
        <v>14</v>
      </c>
      <c r="D11093" s="3" t="s">
        <v>34</v>
      </c>
      <c r="E11093" s="3" t="s">
        <v>109</v>
      </c>
      <c r="F11093" s="3" t="s">
        <v>20011</v>
      </c>
      <c r="G11093" s="3" t="s">
        <v>20012</v>
      </c>
      <c r="H11093" s="3"/>
    </row>
    <row r="11094" ht="15.75" customHeight="1">
      <c r="A11094" s="2">
        <v>45817.0</v>
      </c>
      <c r="B11094" s="3" t="s">
        <v>13</v>
      </c>
      <c r="C11094" s="3" t="s">
        <v>14</v>
      </c>
      <c r="D11094" s="3" t="s">
        <v>26</v>
      </c>
      <c r="E11094" s="3" t="s">
        <v>15</v>
      </c>
      <c r="F11094" s="3" t="s">
        <v>20013</v>
      </c>
      <c r="G11094" s="3" t="s">
        <v>20014</v>
      </c>
      <c r="H11094" s="3"/>
    </row>
    <row r="11095" ht="15.75" customHeight="1">
      <c r="A11095" s="2">
        <v>45817.0</v>
      </c>
      <c r="B11095" s="3" t="s">
        <v>13</v>
      </c>
      <c r="C11095" s="3" t="s">
        <v>14</v>
      </c>
      <c r="D11095" s="3" t="s">
        <v>34</v>
      </c>
      <c r="E11095" s="3" t="s">
        <v>101</v>
      </c>
      <c r="F11095" s="3" t="s">
        <v>20015</v>
      </c>
      <c r="G11095" s="3" t="s">
        <v>20016</v>
      </c>
      <c r="H11095" s="3"/>
    </row>
    <row r="11096" ht="15.75" customHeight="1">
      <c r="A11096" s="2">
        <v>45817.0</v>
      </c>
      <c r="B11096" s="3" t="s">
        <v>13</v>
      </c>
      <c r="C11096" s="3" t="s">
        <v>169</v>
      </c>
      <c r="D11096" s="3" t="s">
        <v>38</v>
      </c>
      <c r="E11096" s="3" t="s">
        <v>15</v>
      </c>
      <c r="F11096" s="3" t="s">
        <v>20017</v>
      </c>
      <c r="G11096" s="3" t="s">
        <v>20018</v>
      </c>
      <c r="H11096" s="3"/>
    </row>
    <row r="11097" ht="15.75" customHeight="1">
      <c r="A11097" s="2">
        <v>45817.0</v>
      </c>
      <c r="B11097" s="3" t="s">
        <v>13</v>
      </c>
      <c r="C11097" s="3" t="s">
        <v>29</v>
      </c>
      <c r="D11097" s="3" t="s">
        <v>38</v>
      </c>
      <c r="E11097" s="3" t="s">
        <v>15</v>
      </c>
      <c r="F11097" s="3" t="s">
        <v>1662</v>
      </c>
      <c r="G11097" s="3" t="s">
        <v>20019</v>
      </c>
      <c r="H11097" s="3"/>
    </row>
    <row r="11098" ht="15.75" customHeight="1">
      <c r="A11098" s="2">
        <v>45817.0</v>
      </c>
      <c r="B11098" s="3" t="s">
        <v>13</v>
      </c>
      <c r="C11098" s="3" t="s">
        <v>169</v>
      </c>
      <c r="D11098" s="3" t="s">
        <v>38</v>
      </c>
      <c r="E11098" s="3" t="s">
        <v>15</v>
      </c>
      <c r="F11098" s="3" t="s">
        <v>20020</v>
      </c>
      <c r="G11098" s="3" t="s">
        <v>20021</v>
      </c>
      <c r="H11098" s="3"/>
    </row>
    <row r="11099" ht="15.75" customHeight="1">
      <c r="A11099" s="2">
        <v>45817.0</v>
      </c>
      <c r="B11099" s="3" t="s">
        <v>57</v>
      </c>
      <c r="C11099" s="3" t="s">
        <v>71</v>
      </c>
      <c r="D11099" s="3" t="s">
        <v>9</v>
      </c>
      <c r="E11099" s="3" t="s">
        <v>15</v>
      </c>
      <c r="F11099" s="3" t="s">
        <v>20022</v>
      </c>
      <c r="G11099" s="3" t="s">
        <v>20023</v>
      </c>
      <c r="H11099" s="3"/>
    </row>
    <row r="11100" ht="15.75" customHeight="1">
      <c r="A11100" s="2">
        <v>45817.0</v>
      </c>
      <c r="B11100" s="3" t="s">
        <v>57</v>
      </c>
      <c r="C11100" s="3" t="s">
        <v>58</v>
      </c>
      <c r="D11100" s="3" t="s">
        <v>38</v>
      </c>
      <c r="E11100" s="3" t="s">
        <v>20</v>
      </c>
      <c r="F11100" s="3" t="s">
        <v>7832</v>
      </c>
      <c r="G11100" s="3" t="s">
        <v>20024</v>
      </c>
      <c r="H11100" s="3"/>
    </row>
    <row r="11101" ht="15.75" customHeight="1">
      <c r="A11101" s="2">
        <v>45817.0</v>
      </c>
      <c r="B11101" s="3" t="s">
        <v>92</v>
      </c>
      <c r="C11101" s="3" t="s">
        <v>93</v>
      </c>
      <c r="D11101" s="3" t="s">
        <v>34</v>
      </c>
      <c r="E11101" s="3" t="s">
        <v>10</v>
      </c>
      <c r="F11101" s="3" t="s">
        <v>20025</v>
      </c>
      <c r="G11101" s="3" t="s">
        <v>20026</v>
      </c>
      <c r="H11101" s="3"/>
    </row>
    <row r="11102" ht="15.75" customHeight="1">
      <c r="A11102" s="2">
        <v>45817.0</v>
      </c>
      <c r="B11102" s="3" t="s">
        <v>57</v>
      </c>
      <c r="C11102" s="3" t="s">
        <v>85</v>
      </c>
      <c r="D11102" s="3" t="s">
        <v>38</v>
      </c>
      <c r="E11102" s="3" t="s">
        <v>20</v>
      </c>
      <c r="F11102" s="3" t="s">
        <v>20027</v>
      </c>
      <c r="G11102" s="3" t="s">
        <v>20028</v>
      </c>
      <c r="H11102" s="3"/>
    </row>
    <row r="11103" ht="15.75" customHeight="1">
      <c r="A11103" s="2">
        <v>45817.0</v>
      </c>
      <c r="B11103" s="3" t="s">
        <v>57</v>
      </c>
      <c r="C11103" s="3" t="s">
        <v>85</v>
      </c>
      <c r="D11103" s="3" t="s">
        <v>23</v>
      </c>
      <c r="E11103" s="3" t="s">
        <v>20</v>
      </c>
      <c r="F11103" s="3" t="s">
        <v>20029</v>
      </c>
      <c r="G11103" s="3" t="s">
        <v>20030</v>
      </c>
      <c r="H11103" s="3"/>
    </row>
    <row r="11104" ht="15.75" customHeight="1">
      <c r="A11104" s="2">
        <v>45817.0</v>
      </c>
      <c r="B11104" s="3" t="s">
        <v>57</v>
      </c>
      <c r="C11104" s="3" t="s">
        <v>85</v>
      </c>
      <c r="D11104" s="3" t="s">
        <v>9</v>
      </c>
      <c r="E11104" s="3" t="s">
        <v>15</v>
      </c>
      <c r="F11104" s="3" t="s">
        <v>20031</v>
      </c>
      <c r="G11104" s="3" t="s">
        <v>20032</v>
      </c>
      <c r="H11104" s="3"/>
    </row>
    <row r="11105" ht="15.75" customHeight="1">
      <c r="A11105" s="2">
        <v>45817.0</v>
      </c>
      <c r="B11105" s="3" t="s">
        <v>57</v>
      </c>
      <c r="C11105" s="3" t="s">
        <v>85</v>
      </c>
      <c r="D11105" s="3" t="s">
        <v>63</v>
      </c>
      <c r="E11105" s="3" t="s">
        <v>59</v>
      </c>
      <c r="F11105" s="3" t="s">
        <v>14078</v>
      </c>
      <c r="G11105" s="3" t="s">
        <v>20033</v>
      </c>
      <c r="H11105" s="3"/>
    </row>
    <row r="11106" ht="15.75" customHeight="1">
      <c r="A11106" s="2">
        <v>45817.0</v>
      </c>
      <c r="B11106" s="3" t="s">
        <v>57</v>
      </c>
      <c r="C11106" s="3" t="s">
        <v>80</v>
      </c>
      <c r="D11106" s="3" t="s">
        <v>63</v>
      </c>
      <c r="E11106" s="3" t="s">
        <v>59</v>
      </c>
      <c r="F11106" s="3" t="s">
        <v>20034</v>
      </c>
      <c r="G11106" s="3" t="s">
        <v>20035</v>
      </c>
      <c r="H11106" s="3"/>
    </row>
    <row r="11107" ht="15.75" customHeight="1">
      <c r="A11107" s="2">
        <v>45817.0</v>
      </c>
      <c r="B11107" s="3" t="s">
        <v>57</v>
      </c>
      <c r="C11107" s="3" t="s">
        <v>80</v>
      </c>
      <c r="D11107" s="3" t="s">
        <v>26</v>
      </c>
      <c r="E11107" s="3" t="s">
        <v>20</v>
      </c>
      <c r="F11107" s="3" t="s">
        <v>20036</v>
      </c>
      <c r="G11107" s="3" t="s">
        <v>1672</v>
      </c>
      <c r="H11107" s="3"/>
    </row>
    <row r="11108" ht="15.75" customHeight="1">
      <c r="A11108" s="2">
        <v>45817.0</v>
      </c>
      <c r="B11108" s="3" t="s">
        <v>57</v>
      </c>
      <c r="C11108" s="3" t="s">
        <v>80</v>
      </c>
      <c r="D11108" s="3" t="s">
        <v>19</v>
      </c>
      <c r="E11108" s="3" t="s">
        <v>20</v>
      </c>
      <c r="F11108" s="3" t="s">
        <v>11862</v>
      </c>
      <c r="G11108" s="3" t="s">
        <v>18070</v>
      </c>
      <c r="H11108" s="3"/>
    </row>
    <row r="11109" ht="15.75" customHeight="1">
      <c r="A11109" s="2">
        <v>45817.0</v>
      </c>
      <c r="B11109" s="3" t="s">
        <v>57</v>
      </c>
      <c r="C11109" s="3" t="s">
        <v>71</v>
      </c>
      <c r="D11109" s="3" t="s">
        <v>34</v>
      </c>
      <c r="E11109" s="3" t="s">
        <v>15</v>
      </c>
      <c r="F11109" s="3" t="s">
        <v>20037</v>
      </c>
      <c r="G11109" s="3" t="s">
        <v>20038</v>
      </c>
      <c r="H11109" s="3"/>
    </row>
    <row r="11110" ht="15.75" customHeight="1">
      <c r="A11110" s="2">
        <v>45817.0</v>
      </c>
      <c r="B11110" s="3" t="s">
        <v>57</v>
      </c>
      <c r="C11110" s="3" t="s">
        <v>71</v>
      </c>
      <c r="D11110" s="3" t="s">
        <v>38</v>
      </c>
      <c r="E11110" s="3" t="s">
        <v>20</v>
      </c>
      <c r="F11110" s="3" t="s">
        <v>20039</v>
      </c>
      <c r="G11110" s="3" t="s">
        <v>20040</v>
      </c>
      <c r="H11110" s="3"/>
    </row>
    <row r="11111" ht="15.75" customHeight="1">
      <c r="A11111" s="2">
        <v>45817.0</v>
      </c>
      <c r="B11111" s="3" t="s">
        <v>57</v>
      </c>
      <c r="C11111" s="4" t="s">
        <v>62</v>
      </c>
      <c r="D11111" s="3" t="s">
        <v>23</v>
      </c>
      <c r="E11111" s="3" t="s">
        <v>59</v>
      </c>
      <c r="F11111" s="3" t="s">
        <v>498</v>
      </c>
      <c r="G11111" s="3" t="s">
        <v>20041</v>
      </c>
      <c r="H11111" s="3"/>
    </row>
    <row r="11112" ht="15.75" customHeight="1">
      <c r="A11112" s="2">
        <v>45817.0</v>
      </c>
      <c r="B11112" s="3" t="s">
        <v>57</v>
      </c>
      <c r="C11112" s="4" t="s">
        <v>62</v>
      </c>
      <c r="D11112" s="3" t="s">
        <v>19</v>
      </c>
      <c r="E11112" s="3" t="s">
        <v>59</v>
      </c>
      <c r="F11112" s="3" t="s">
        <v>20042</v>
      </c>
      <c r="G11112" s="3" t="s">
        <v>20043</v>
      </c>
      <c r="H11112" s="3"/>
    </row>
    <row r="11113" ht="15.75" customHeight="1">
      <c r="A11113" s="2">
        <v>45817.0</v>
      </c>
      <c r="B11113" s="3" t="s">
        <v>57</v>
      </c>
      <c r="C11113" s="4" t="s">
        <v>62</v>
      </c>
      <c r="D11113" s="3" t="s">
        <v>68</v>
      </c>
      <c r="E11113" s="3" t="s">
        <v>59</v>
      </c>
      <c r="F11113" s="3" t="s">
        <v>17384</v>
      </c>
      <c r="G11113" s="3" t="s">
        <v>20044</v>
      </c>
      <c r="H11113" s="3"/>
    </row>
    <row r="11114" ht="15.75" customHeight="1">
      <c r="A11114" s="2">
        <v>45817.0</v>
      </c>
      <c r="B11114" s="3" t="s">
        <v>57</v>
      </c>
      <c r="C11114" s="4" t="s">
        <v>62</v>
      </c>
      <c r="D11114" s="3" t="s">
        <v>68</v>
      </c>
      <c r="E11114" s="3" t="s">
        <v>59</v>
      </c>
      <c r="F11114" s="3" t="s">
        <v>20045</v>
      </c>
      <c r="G11114" s="3" t="s">
        <v>20046</v>
      </c>
      <c r="H11114" s="3"/>
    </row>
    <row r="11115" ht="15.75" customHeight="1">
      <c r="A11115" s="2">
        <v>45817.0</v>
      </c>
      <c r="B11115" s="3" t="s">
        <v>57</v>
      </c>
      <c r="C11115" s="4" t="s">
        <v>62</v>
      </c>
      <c r="D11115" s="3" t="s">
        <v>38</v>
      </c>
      <c r="E11115" s="3" t="s">
        <v>20</v>
      </c>
      <c r="F11115" s="3" t="s">
        <v>20047</v>
      </c>
      <c r="G11115" s="3" t="s">
        <v>20048</v>
      </c>
      <c r="H11115" s="3"/>
    </row>
    <row r="11116" ht="15.75" customHeight="1">
      <c r="A11116" s="2">
        <v>45817.0</v>
      </c>
      <c r="B11116" s="3" t="s">
        <v>57</v>
      </c>
      <c r="C11116" s="3" t="s">
        <v>58</v>
      </c>
      <c r="D11116" s="3" t="s">
        <v>26</v>
      </c>
      <c r="E11116" s="3" t="s">
        <v>20</v>
      </c>
      <c r="F11116" s="3" t="s">
        <v>20049</v>
      </c>
      <c r="G11116" s="3" t="s">
        <v>20050</v>
      </c>
      <c r="H11116" s="3"/>
    </row>
    <row r="11117" ht="15.75" customHeight="1">
      <c r="A11117" s="2">
        <v>45817.0</v>
      </c>
      <c r="B11117" s="3" t="s">
        <v>92</v>
      </c>
      <c r="C11117" s="3" t="s">
        <v>93</v>
      </c>
      <c r="D11117" s="3" t="s">
        <v>68</v>
      </c>
      <c r="E11117" s="3" t="s">
        <v>15</v>
      </c>
      <c r="F11117" s="3" t="s">
        <v>20051</v>
      </c>
      <c r="G11117" s="3" t="s">
        <v>20052</v>
      </c>
      <c r="H11117" s="3"/>
    </row>
    <row r="11118" ht="15.75" customHeight="1">
      <c r="A11118" s="2">
        <v>45817.0</v>
      </c>
      <c r="B11118" s="3" t="s">
        <v>92</v>
      </c>
      <c r="C11118" s="3" t="s">
        <v>98</v>
      </c>
      <c r="D11118" s="3" t="s">
        <v>26</v>
      </c>
      <c r="E11118" s="3" t="s">
        <v>109</v>
      </c>
      <c r="F11118" s="3" t="s">
        <v>20053</v>
      </c>
      <c r="G11118" s="3" t="s">
        <v>20054</v>
      </c>
      <c r="H11118" s="3"/>
    </row>
    <row r="11119" ht="15.75" customHeight="1">
      <c r="A11119" s="2">
        <v>45817.0</v>
      </c>
      <c r="B11119" s="3" t="s">
        <v>92</v>
      </c>
      <c r="C11119" s="3" t="s">
        <v>98</v>
      </c>
      <c r="D11119" s="3" t="s">
        <v>23</v>
      </c>
      <c r="E11119" s="3" t="s">
        <v>15</v>
      </c>
      <c r="F11119" s="3" t="s">
        <v>20055</v>
      </c>
      <c r="G11119" s="3" t="s">
        <v>20056</v>
      </c>
      <c r="H11119" s="3"/>
    </row>
    <row r="11120" ht="15.75" customHeight="1">
      <c r="A11120" s="2">
        <v>45817.0</v>
      </c>
      <c r="B11120" s="3" t="s">
        <v>7</v>
      </c>
      <c r="C11120" s="3" t="s">
        <v>126</v>
      </c>
      <c r="D11120" s="3" t="s">
        <v>26</v>
      </c>
      <c r="E11120" s="3" t="s">
        <v>527</v>
      </c>
      <c r="F11120" s="3" t="s">
        <v>20057</v>
      </c>
      <c r="G11120" s="3" t="s">
        <v>20058</v>
      </c>
      <c r="H11120" s="3"/>
    </row>
    <row r="11121" ht="15.75" customHeight="1">
      <c r="A11121" s="2">
        <v>45817.0</v>
      </c>
      <c r="B11121" s="3" t="s">
        <v>7</v>
      </c>
      <c r="C11121" s="3" t="s">
        <v>118</v>
      </c>
      <c r="D11121" s="3" t="s">
        <v>9</v>
      </c>
      <c r="E11121" s="3" t="s">
        <v>660</v>
      </c>
      <c r="F11121" s="3" t="s">
        <v>20059</v>
      </c>
      <c r="G11121" s="3" t="s">
        <v>20060</v>
      </c>
      <c r="H11121" s="3"/>
    </row>
    <row r="11122" ht="15.75" customHeight="1">
      <c r="A11122" s="2">
        <v>45817.0</v>
      </c>
      <c r="B11122" s="3" t="s">
        <v>7</v>
      </c>
      <c r="C11122" s="3" t="s">
        <v>118</v>
      </c>
      <c r="D11122" s="3" t="s">
        <v>68</v>
      </c>
      <c r="E11122" s="3" t="s">
        <v>15</v>
      </c>
      <c r="F11122" s="3" t="s">
        <v>7527</v>
      </c>
      <c r="G11122" s="3" t="s">
        <v>20061</v>
      </c>
      <c r="H11122" s="3"/>
    </row>
    <row r="11123" ht="15.75" customHeight="1">
      <c r="A11123" s="2">
        <v>45817.0</v>
      </c>
      <c r="B11123" s="3" t="s">
        <v>7</v>
      </c>
      <c r="C11123" s="3" t="s">
        <v>118</v>
      </c>
      <c r="D11123" s="3" t="s">
        <v>68</v>
      </c>
      <c r="E11123" s="3" t="s">
        <v>15</v>
      </c>
      <c r="F11123" s="3" t="s">
        <v>20062</v>
      </c>
      <c r="G11123" s="3" t="s">
        <v>20063</v>
      </c>
      <c r="H11123" s="3"/>
    </row>
    <row r="11124" ht="15.75" customHeight="1">
      <c r="A11124" s="2">
        <v>45817.0</v>
      </c>
      <c r="B11124" s="3" t="s">
        <v>7</v>
      </c>
      <c r="C11124" s="3" t="s">
        <v>118</v>
      </c>
      <c r="D11124" s="3" t="s">
        <v>26</v>
      </c>
      <c r="E11124" s="3" t="s">
        <v>660</v>
      </c>
      <c r="F11124" s="3" t="s">
        <v>20064</v>
      </c>
      <c r="G11124" s="3" t="s">
        <v>20065</v>
      </c>
      <c r="H11124" s="3"/>
    </row>
    <row r="11125" ht="15.75" customHeight="1">
      <c r="A11125" s="2">
        <v>45817.0</v>
      </c>
      <c r="B11125" s="3" t="s">
        <v>7</v>
      </c>
      <c r="C11125" s="3" t="s">
        <v>118</v>
      </c>
      <c r="D11125" s="3" t="s">
        <v>38</v>
      </c>
      <c r="E11125" s="3" t="s">
        <v>109</v>
      </c>
      <c r="F11125" s="3" t="s">
        <v>20066</v>
      </c>
      <c r="G11125" s="3" t="s">
        <v>20067</v>
      </c>
      <c r="H11125" s="3"/>
    </row>
    <row r="11126" ht="15.75" customHeight="1">
      <c r="A11126" s="2">
        <v>45817.0</v>
      </c>
      <c r="B11126" s="3" t="s">
        <v>7</v>
      </c>
      <c r="C11126" s="3" t="s">
        <v>126</v>
      </c>
      <c r="D11126" s="3" t="s">
        <v>19</v>
      </c>
      <c r="E11126" s="3" t="s">
        <v>109</v>
      </c>
      <c r="F11126" s="3" t="s">
        <v>20068</v>
      </c>
      <c r="G11126" s="3" t="s">
        <v>20069</v>
      </c>
      <c r="H11126" s="3"/>
    </row>
    <row r="11127" ht="15.75" customHeight="1">
      <c r="A11127" s="2">
        <v>45817.0</v>
      </c>
      <c r="B11127" s="3" t="s">
        <v>7</v>
      </c>
      <c r="C11127" s="3" t="s">
        <v>106</v>
      </c>
      <c r="D11127" s="3" t="s">
        <v>9</v>
      </c>
      <c r="E11127" s="3" t="s">
        <v>10</v>
      </c>
      <c r="F11127" s="3" t="s">
        <v>20070</v>
      </c>
      <c r="G11127" s="3" t="s">
        <v>20071</v>
      </c>
      <c r="H11127" s="3"/>
    </row>
    <row r="11128" ht="15.75" customHeight="1">
      <c r="A11128" s="2">
        <v>45817.0</v>
      </c>
      <c r="B11128" s="3" t="s">
        <v>7</v>
      </c>
      <c r="C11128" s="3" t="s">
        <v>106</v>
      </c>
      <c r="D11128" s="3" t="s">
        <v>34</v>
      </c>
      <c r="E11128" s="3" t="s">
        <v>258</v>
      </c>
      <c r="F11128" s="3" t="s">
        <v>20072</v>
      </c>
      <c r="G11128" s="3" t="s">
        <v>20073</v>
      </c>
      <c r="H11128" s="3"/>
    </row>
    <row r="11129" ht="15.75" customHeight="1">
      <c r="A11129" s="2">
        <v>45817.0</v>
      </c>
      <c r="B11129" s="3" t="s">
        <v>7</v>
      </c>
      <c r="C11129" s="3" t="s">
        <v>8</v>
      </c>
      <c r="D11129" s="3" t="s">
        <v>9</v>
      </c>
      <c r="E11129" s="3" t="s">
        <v>119</v>
      </c>
      <c r="F11129" s="3" t="s">
        <v>20074</v>
      </c>
      <c r="G11129" s="3" t="s">
        <v>20075</v>
      </c>
      <c r="H11129" s="3"/>
    </row>
    <row r="11130" ht="15.75" customHeight="1">
      <c r="A11130" s="2">
        <v>45817.0</v>
      </c>
      <c r="B11130" s="3" t="s">
        <v>7</v>
      </c>
      <c r="C11130" s="3" t="s">
        <v>8</v>
      </c>
      <c r="D11130" s="3" t="s">
        <v>38</v>
      </c>
      <c r="E11130" s="3" t="s">
        <v>101</v>
      </c>
      <c r="F11130" s="3" t="s">
        <v>20076</v>
      </c>
      <c r="G11130" s="3" t="s">
        <v>20077</v>
      </c>
      <c r="H11130" s="3"/>
    </row>
    <row r="11131" ht="15.75" customHeight="1">
      <c r="A11131" s="2">
        <v>45817.0</v>
      </c>
      <c r="B11131" s="3" t="s">
        <v>7</v>
      </c>
      <c r="C11131" s="3" t="s">
        <v>8</v>
      </c>
      <c r="D11131" s="3" t="s">
        <v>9</v>
      </c>
      <c r="E11131" s="3" t="s">
        <v>258</v>
      </c>
      <c r="F11131" s="3" t="s">
        <v>20078</v>
      </c>
      <c r="G11131" s="3" t="s">
        <v>20079</v>
      </c>
      <c r="H11131" s="3"/>
    </row>
    <row r="11132" ht="15.75" customHeight="1">
      <c r="A11132" s="2">
        <v>45817.0</v>
      </c>
      <c r="B11132" s="3" t="s">
        <v>7</v>
      </c>
      <c r="C11132" s="3" t="s">
        <v>8</v>
      </c>
      <c r="D11132" s="3" t="s">
        <v>9</v>
      </c>
      <c r="E11132" s="3" t="s">
        <v>258</v>
      </c>
      <c r="F11132" s="3" t="s">
        <v>20080</v>
      </c>
      <c r="G11132" s="3" t="s">
        <v>20081</v>
      </c>
      <c r="H11132" s="3"/>
    </row>
    <row r="11133" ht="15.75" customHeight="1">
      <c r="A11133" s="2">
        <v>45817.0</v>
      </c>
      <c r="B11133" s="3" t="s">
        <v>7</v>
      </c>
      <c r="C11133" s="3" t="s">
        <v>8</v>
      </c>
      <c r="D11133" s="3" t="s">
        <v>34</v>
      </c>
      <c r="E11133" s="3" t="s">
        <v>10</v>
      </c>
      <c r="F11133" s="3" t="s">
        <v>20082</v>
      </c>
      <c r="G11133" s="3" t="s">
        <v>20083</v>
      </c>
      <c r="H11133" s="3"/>
    </row>
    <row r="11134" ht="15.75" customHeight="1">
      <c r="A11134" s="2">
        <v>45817.0</v>
      </c>
      <c r="B11134" s="3" t="s">
        <v>7</v>
      </c>
      <c r="C11134" s="3" t="s">
        <v>106</v>
      </c>
      <c r="D11134" s="3" t="s">
        <v>63</v>
      </c>
      <c r="E11134" s="3" t="s">
        <v>20</v>
      </c>
      <c r="F11134" s="3" t="s">
        <v>20084</v>
      </c>
      <c r="G11134" s="3" t="s">
        <v>3441</v>
      </c>
      <c r="H11134" s="3"/>
    </row>
    <row r="11135" ht="15.75" customHeight="1">
      <c r="A11135" s="2">
        <v>45817.0</v>
      </c>
      <c r="B11135" s="3" t="s">
        <v>7</v>
      </c>
      <c r="C11135" s="3" t="s">
        <v>131</v>
      </c>
      <c r="D11135" s="3" t="s">
        <v>9</v>
      </c>
      <c r="E11135" s="3" t="s">
        <v>258</v>
      </c>
      <c r="F11135" s="3" t="s">
        <v>20085</v>
      </c>
      <c r="G11135" s="3" t="s">
        <v>20086</v>
      </c>
      <c r="H11135" s="3"/>
    </row>
    <row r="11136" ht="15.75" customHeight="1">
      <c r="A11136" s="2">
        <v>45817.0</v>
      </c>
      <c r="B11136" s="3" t="s">
        <v>7</v>
      </c>
      <c r="C11136" s="3" t="s">
        <v>106</v>
      </c>
      <c r="D11136" s="3" t="s">
        <v>23</v>
      </c>
      <c r="E11136" s="3" t="s">
        <v>15</v>
      </c>
      <c r="F11136" s="3" t="s">
        <v>20087</v>
      </c>
      <c r="G11136" s="3" t="s">
        <v>19580</v>
      </c>
      <c r="H11136" s="3"/>
    </row>
    <row r="11137" ht="15.75" customHeight="1">
      <c r="A11137" s="2">
        <v>45817.0</v>
      </c>
      <c r="B11137" s="3" t="s">
        <v>7</v>
      </c>
      <c r="C11137" s="3" t="s">
        <v>131</v>
      </c>
      <c r="D11137" s="3" t="s">
        <v>34</v>
      </c>
      <c r="E11137" s="3" t="s">
        <v>10</v>
      </c>
      <c r="F11137" s="3" t="s">
        <v>20088</v>
      </c>
      <c r="G11137" s="3" t="s">
        <v>20089</v>
      </c>
      <c r="H11137" s="3"/>
    </row>
    <row r="11138" ht="15.75" customHeight="1">
      <c r="A11138" s="2">
        <v>45817.0</v>
      </c>
      <c r="B11138" s="3" t="s">
        <v>7</v>
      </c>
      <c r="C11138" s="3" t="s">
        <v>131</v>
      </c>
      <c r="D11138" s="3" t="s">
        <v>34</v>
      </c>
      <c r="E11138" s="3" t="s">
        <v>258</v>
      </c>
      <c r="F11138" s="3" t="s">
        <v>20090</v>
      </c>
      <c r="G11138" s="3" t="s">
        <v>20091</v>
      </c>
      <c r="H11138" s="3"/>
    </row>
    <row r="11139" ht="15.75" customHeight="1">
      <c r="A11139" s="2">
        <v>45817.0</v>
      </c>
      <c r="B11139" s="3" t="s">
        <v>92</v>
      </c>
      <c r="C11139" s="3" t="s">
        <v>98</v>
      </c>
      <c r="D11139" s="3" t="s">
        <v>26</v>
      </c>
      <c r="E11139" s="3" t="s">
        <v>101</v>
      </c>
      <c r="F11139" s="3" t="s">
        <v>20092</v>
      </c>
      <c r="G11139" s="3" t="s">
        <v>20093</v>
      </c>
      <c r="H11139" s="3"/>
    </row>
    <row r="11140" ht="15.75" customHeight="1">
      <c r="A11140" s="2">
        <v>45817.0</v>
      </c>
      <c r="B11140" s="3" t="s">
        <v>92</v>
      </c>
      <c r="C11140" s="3" t="s">
        <v>98</v>
      </c>
      <c r="D11140" s="3" t="s">
        <v>26</v>
      </c>
      <c r="E11140" s="3" t="s">
        <v>101</v>
      </c>
      <c r="F11140" s="3" t="s">
        <v>20094</v>
      </c>
      <c r="G11140" s="3" t="s">
        <v>20095</v>
      </c>
      <c r="H11140" s="3"/>
    </row>
    <row r="11141" ht="15.75" customHeight="1">
      <c r="A11141" s="2">
        <v>45817.0</v>
      </c>
      <c r="B11141" s="3" t="s">
        <v>92</v>
      </c>
      <c r="C11141" s="3" t="s">
        <v>144</v>
      </c>
      <c r="D11141" s="3" t="s">
        <v>9</v>
      </c>
      <c r="E11141" s="3" t="s">
        <v>258</v>
      </c>
      <c r="F11141" s="3" t="s">
        <v>20096</v>
      </c>
      <c r="G11141" s="3" t="s">
        <v>20097</v>
      </c>
      <c r="H11141" s="3"/>
    </row>
    <row r="11142" ht="15.75" customHeight="1">
      <c r="A11142" s="2">
        <v>45817.0</v>
      </c>
      <c r="B11142" s="3" t="s">
        <v>92</v>
      </c>
      <c r="C11142" s="3" t="s">
        <v>144</v>
      </c>
      <c r="D11142" s="3" t="s">
        <v>26</v>
      </c>
      <c r="E11142" s="3" t="s">
        <v>15</v>
      </c>
      <c r="F11142" s="3" t="s">
        <v>20098</v>
      </c>
      <c r="G11142" s="3" t="s">
        <v>20099</v>
      </c>
      <c r="H11142" s="3"/>
    </row>
    <row r="11143" ht="15.75" customHeight="1">
      <c r="A11143" s="2">
        <v>45817.0</v>
      </c>
      <c r="B11143" s="3" t="s">
        <v>92</v>
      </c>
      <c r="C11143" s="4" t="s">
        <v>149</v>
      </c>
      <c r="D11143" s="3" t="s">
        <v>38</v>
      </c>
      <c r="E11143" s="3" t="s">
        <v>15</v>
      </c>
      <c r="F11143" s="3" t="s">
        <v>20100</v>
      </c>
      <c r="G11143" s="3" t="s">
        <v>20101</v>
      </c>
      <c r="H11143" s="3"/>
    </row>
    <row r="11144" ht="15.75" customHeight="1">
      <c r="A11144" s="2">
        <v>45817.0</v>
      </c>
      <c r="B11144" s="3" t="s">
        <v>92</v>
      </c>
      <c r="C11144" s="4" t="s">
        <v>149</v>
      </c>
      <c r="D11144" s="3" t="s">
        <v>38</v>
      </c>
      <c r="E11144" s="3" t="s">
        <v>101</v>
      </c>
      <c r="F11144" s="3" t="s">
        <v>20102</v>
      </c>
      <c r="G11144" s="3" t="s">
        <v>20103</v>
      </c>
      <c r="H11144" s="3"/>
    </row>
    <row r="11145" ht="15.75" customHeight="1">
      <c r="A11145" s="2">
        <v>45817.0</v>
      </c>
      <c r="B11145" s="3" t="s">
        <v>92</v>
      </c>
      <c r="C11145" s="4" t="s">
        <v>149</v>
      </c>
      <c r="D11145" s="3" t="s">
        <v>9</v>
      </c>
      <c r="E11145" s="3" t="s">
        <v>109</v>
      </c>
      <c r="F11145" s="3" t="s">
        <v>20104</v>
      </c>
      <c r="G11145" s="3" t="s">
        <v>20105</v>
      </c>
      <c r="H11145" s="3"/>
    </row>
    <row r="11146" ht="15.75" customHeight="1">
      <c r="A11146" s="2">
        <v>45817.0</v>
      </c>
      <c r="B11146" s="3" t="s">
        <v>92</v>
      </c>
      <c r="C11146" s="3" t="s">
        <v>158</v>
      </c>
      <c r="D11146" s="3" t="s">
        <v>9</v>
      </c>
      <c r="E11146" s="3" t="s">
        <v>10</v>
      </c>
      <c r="F11146" s="3" t="s">
        <v>20106</v>
      </c>
      <c r="G11146" s="3" t="s">
        <v>20107</v>
      </c>
      <c r="H11146" s="3"/>
    </row>
    <row r="11147" ht="15.75" customHeight="1">
      <c r="A11147" s="2">
        <v>45817.0</v>
      </c>
      <c r="B11147" s="3" t="s">
        <v>92</v>
      </c>
      <c r="C11147" s="3" t="s">
        <v>158</v>
      </c>
      <c r="D11147" s="3" t="s">
        <v>34</v>
      </c>
      <c r="E11147" s="3" t="s">
        <v>109</v>
      </c>
      <c r="F11147" s="3" t="s">
        <v>20108</v>
      </c>
      <c r="G11147" s="3" t="s">
        <v>20109</v>
      </c>
      <c r="H11147" s="3"/>
    </row>
    <row r="11148" ht="15.75" customHeight="1">
      <c r="A11148" s="2">
        <v>45817.0</v>
      </c>
      <c r="B11148" s="3" t="s">
        <v>92</v>
      </c>
      <c r="C11148" s="3" t="s">
        <v>158</v>
      </c>
      <c r="D11148" s="3" t="s">
        <v>38</v>
      </c>
      <c r="E11148" s="3" t="s">
        <v>101</v>
      </c>
      <c r="F11148" s="3" t="s">
        <v>20110</v>
      </c>
      <c r="G11148" s="3" t="s">
        <v>20111</v>
      </c>
      <c r="H11148" s="3"/>
    </row>
    <row r="11149" ht="15.75" customHeight="1">
      <c r="A11149" s="2">
        <v>45817.0</v>
      </c>
      <c r="B11149" s="3" t="s">
        <v>92</v>
      </c>
      <c r="C11149" s="3" t="s">
        <v>158</v>
      </c>
      <c r="D11149" s="3" t="s">
        <v>38</v>
      </c>
      <c r="E11149" s="3" t="s">
        <v>101</v>
      </c>
      <c r="F11149" s="3" t="s">
        <v>20112</v>
      </c>
      <c r="G11149" s="3" t="s">
        <v>20113</v>
      </c>
      <c r="H11149" s="3"/>
    </row>
    <row r="11150" ht="15.75" customHeight="1">
      <c r="A11150" s="2">
        <v>45817.0</v>
      </c>
      <c r="B11150" s="3" t="s">
        <v>7</v>
      </c>
      <c r="C11150" s="3" t="s">
        <v>131</v>
      </c>
      <c r="D11150" s="3" t="s">
        <v>63</v>
      </c>
      <c r="E11150" s="3" t="s">
        <v>15</v>
      </c>
      <c r="F11150" s="3" t="s">
        <v>20114</v>
      </c>
      <c r="G11150" s="3" t="s">
        <v>20115</v>
      </c>
      <c r="H11150" s="3"/>
    </row>
    <row r="11151" ht="15.75" customHeight="1">
      <c r="A11151" s="2">
        <v>45817.0</v>
      </c>
      <c r="B11151" s="3" t="s">
        <v>7</v>
      </c>
      <c r="C11151" s="3" t="s">
        <v>131</v>
      </c>
      <c r="D11151" s="3" t="s">
        <v>34</v>
      </c>
      <c r="E11151" s="3" t="s">
        <v>119</v>
      </c>
      <c r="F11151" s="3" t="s">
        <v>20116</v>
      </c>
      <c r="G11151" s="3" t="s">
        <v>20117</v>
      </c>
      <c r="H11151" s="3"/>
    </row>
    <row r="11152" ht="15.75" customHeight="1">
      <c r="A11152" s="2">
        <v>45817.0</v>
      </c>
      <c r="B11152" s="3" t="s">
        <v>92</v>
      </c>
      <c r="C11152" s="4" t="s">
        <v>149</v>
      </c>
      <c r="D11152" s="3" t="s">
        <v>68</v>
      </c>
      <c r="E11152" s="3" t="s">
        <v>15</v>
      </c>
      <c r="F11152" s="3" t="s">
        <v>20118</v>
      </c>
      <c r="G11152" s="3" t="s">
        <v>6791</v>
      </c>
      <c r="H11152" s="3"/>
    </row>
    <row r="11153" ht="15.75" customHeight="1">
      <c r="A11153" s="2">
        <v>45818.0</v>
      </c>
      <c r="B11153" s="3" t="s">
        <v>13</v>
      </c>
      <c r="C11153" s="3" t="s">
        <v>169</v>
      </c>
      <c r="D11153" s="3" t="s">
        <v>68</v>
      </c>
      <c r="E11153" s="3" t="s">
        <v>20</v>
      </c>
      <c r="F11153" s="3" t="s">
        <v>11263</v>
      </c>
      <c r="G11153" s="3" t="s">
        <v>20119</v>
      </c>
      <c r="H11153" s="3"/>
    </row>
    <row r="11154" ht="15.75" customHeight="1">
      <c r="A11154" s="2">
        <v>45818.0</v>
      </c>
      <c r="B11154" s="3" t="s">
        <v>13</v>
      </c>
      <c r="C11154" s="3" t="s">
        <v>37</v>
      </c>
      <c r="D11154" s="3" t="s">
        <v>23</v>
      </c>
      <c r="E11154" s="3" t="s">
        <v>20</v>
      </c>
      <c r="F11154" s="3" t="s">
        <v>579</v>
      </c>
      <c r="G11154" s="3" t="s">
        <v>20120</v>
      </c>
      <c r="H11154" s="3"/>
    </row>
    <row r="11155" ht="15.75" customHeight="1">
      <c r="A11155" s="2">
        <v>45818.0</v>
      </c>
      <c r="B11155" s="3" t="s">
        <v>13</v>
      </c>
      <c r="C11155" s="3" t="s">
        <v>169</v>
      </c>
      <c r="D11155" s="3" t="s">
        <v>34</v>
      </c>
      <c r="E11155" s="3" t="s">
        <v>101</v>
      </c>
      <c r="F11155" s="3" t="s">
        <v>20121</v>
      </c>
      <c r="G11155" s="3" t="s">
        <v>20122</v>
      </c>
      <c r="H11155" s="3"/>
    </row>
    <row r="11156" ht="15.75" customHeight="1">
      <c r="A11156" s="2">
        <v>45818.0</v>
      </c>
      <c r="B11156" s="3" t="s">
        <v>13</v>
      </c>
      <c r="C11156" s="3" t="s">
        <v>169</v>
      </c>
      <c r="D11156" s="3" t="s">
        <v>9</v>
      </c>
      <c r="E11156" s="3" t="s">
        <v>101</v>
      </c>
      <c r="F11156" s="3" t="s">
        <v>20123</v>
      </c>
      <c r="G11156" s="3" t="s">
        <v>20124</v>
      </c>
      <c r="H11156" s="3"/>
    </row>
    <row r="11157" ht="15.75" customHeight="1">
      <c r="A11157" s="2">
        <v>45818.0</v>
      </c>
      <c r="B11157" s="3" t="s">
        <v>13</v>
      </c>
      <c r="C11157" s="3" t="s">
        <v>37</v>
      </c>
      <c r="D11157" s="3" t="s">
        <v>68</v>
      </c>
      <c r="E11157" s="3" t="s">
        <v>20</v>
      </c>
      <c r="F11157" s="3" t="s">
        <v>20125</v>
      </c>
      <c r="G11157" s="3" t="s">
        <v>20126</v>
      </c>
      <c r="H11157" s="3"/>
    </row>
    <row r="11158" ht="15.75" customHeight="1">
      <c r="A11158" s="2">
        <v>45818.0</v>
      </c>
      <c r="B11158" s="3" t="s">
        <v>13</v>
      </c>
      <c r="C11158" s="3" t="s">
        <v>37</v>
      </c>
      <c r="D11158" s="3" t="s">
        <v>19</v>
      </c>
      <c r="E11158" s="3" t="s">
        <v>15</v>
      </c>
      <c r="F11158" s="3" t="s">
        <v>20127</v>
      </c>
      <c r="G11158" s="3" t="s">
        <v>7584</v>
      </c>
      <c r="H11158" s="3"/>
    </row>
    <row r="11159" ht="15.75" customHeight="1">
      <c r="A11159" s="2">
        <v>45818.0</v>
      </c>
      <c r="B11159" s="3" t="s">
        <v>13</v>
      </c>
      <c r="C11159" s="3" t="s">
        <v>29</v>
      </c>
      <c r="D11159" s="3" t="s">
        <v>23</v>
      </c>
      <c r="E11159" s="3" t="s">
        <v>20</v>
      </c>
      <c r="F11159" s="3" t="s">
        <v>20128</v>
      </c>
      <c r="G11159" s="3" t="s">
        <v>20129</v>
      </c>
      <c r="H11159" s="3"/>
    </row>
    <row r="11160" ht="15.75" customHeight="1">
      <c r="A11160" s="2">
        <v>45818.0</v>
      </c>
      <c r="B11160" s="3" t="s">
        <v>13</v>
      </c>
      <c r="C11160" s="3" t="s">
        <v>14</v>
      </c>
      <c r="D11160" s="3" t="s">
        <v>63</v>
      </c>
      <c r="E11160" s="3" t="s">
        <v>109</v>
      </c>
      <c r="F11160" s="3" t="s">
        <v>20130</v>
      </c>
      <c r="G11160" s="3" t="s">
        <v>20131</v>
      </c>
      <c r="H11160" s="3"/>
    </row>
    <row r="11161" ht="15.75" customHeight="1">
      <c r="A11161" s="2">
        <v>45818.0</v>
      </c>
      <c r="B11161" s="3" t="s">
        <v>13</v>
      </c>
      <c r="C11161" s="3" t="s">
        <v>18</v>
      </c>
      <c r="D11161" s="3" t="s">
        <v>9</v>
      </c>
      <c r="E11161" s="3" t="s">
        <v>109</v>
      </c>
      <c r="F11161" s="3" t="s">
        <v>20132</v>
      </c>
      <c r="G11161" s="3" t="s">
        <v>20133</v>
      </c>
      <c r="H11161" s="3"/>
    </row>
    <row r="11162" ht="15.75" customHeight="1">
      <c r="A11162" s="2">
        <v>45818.0</v>
      </c>
      <c r="B11162" s="3" t="s">
        <v>13</v>
      </c>
      <c r="C11162" s="3" t="s">
        <v>18</v>
      </c>
      <c r="D11162" s="3" t="s">
        <v>26</v>
      </c>
      <c r="E11162" s="3" t="s">
        <v>15</v>
      </c>
      <c r="F11162" s="3" t="s">
        <v>20134</v>
      </c>
      <c r="G11162" s="3" t="s">
        <v>20135</v>
      </c>
      <c r="H11162" s="3"/>
    </row>
    <row r="11163" ht="15.75" customHeight="1">
      <c r="A11163" s="2">
        <v>45818.0</v>
      </c>
      <c r="B11163" s="3" t="s">
        <v>13</v>
      </c>
      <c r="C11163" s="3" t="s">
        <v>18</v>
      </c>
      <c r="D11163" s="3" t="s">
        <v>26</v>
      </c>
      <c r="E11163" s="3" t="s">
        <v>20</v>
      </c>
      <c r="F11163" s="3" t="s">
        <v>20136</v>
      </c>
      <c r="G11163" s="3" t="s">
        <v>1577</v>
      </c>
      <c r="H11163" s="3"/>
    </row>
    <row r="11164" ht="15.75" customHeight="1">
      <c r="A11164" s="2">
        <v>45818.0</v>
      </c>
      <c r="B11164" s="3" t="s">
        <v>13</v>
      </c>
      <c r="C11164" s="3" t="s">
        <v>18</v>
      </c>
      <c r="D11164" s="3" t="s">
        <v>38</v>
      </c>
      <c r="E11164" s="3" t="s">
        <v>15</v>
      </c>
      <c r="F11164" s="3" t="s">
        <v>20137</v>
      </c>
      <c r="G11164" s="3" t="s">
        <v>20138</v>
      </c>
      <c r="H11164" s="3"/>
    </row>
    <row r="11165" ht="15.75" customHeight="1">
      <c r="A11165" s="2">
        <v>45818.0</v>
      </c>
      <c r="B11165" s="3" t="s">
        <v>13</v>
      </c>
      <c r="C11165" s="3" t="s">
        <v>18</v>
      </c>
      <c r="D11165" s="3" t="s">
        <v>34</v>
      </c>
      <c r="E11165" s="3" t="s">
        <v>101</v>
      </c>
      <c r="F11165" s="3" t="s">
        <v>20139</v>
      </c>
      <c r="G11165" s="3" t="s">
        <v>20140</v>
      </c>
      <c r="H11165" s="3"/>
    </row>
    <row r="11166" ht="15.75" customHeight="1">
      <c r="A11166" s="2">
        <v>45818.0</v>
      </c>
      <c r="B11166" s="3" t="s">
        <v>13</v>
      </c>
      <c r="C11166" s="3" t="s">
        <v>14</v>
      </c>
      <c r="D11166" s="3" t="s">
        <v>34</v>
      </c>
      <c r="E11166" s="3" t="s">
        <v>15</v>
      </c>
      <c r="F11166" s="3" t="s">
        <v>20141</v>
      </c>
      <c r="G11166" s="3" t="s">
        <v>20142</v>
      </c>
      <c r="H11166" s="3"/>
    </row>
    <row r="11167" ht="15.75" customHeight="1">
      <c r="A11167" s="2">
        <v>45818.0</v>
      </c>
      <c r="B11167" s="3" t="s">
        <v>13</v>
      </c>
      <c r="C11167" s="3" t="s">
        <v>169</v>
      </c>
      <c r="D11167" s="3" t="s">
        <v>19</v>
      </c>
      <c r="E11167" s="3" t="s">
        <v>15</v>
      </c>
      <c r="F11167" s="3" t="s">
        <v>8549</v>
      </c>
      <c r="G11167" s="3" t="s">
        <v>18112</v>
      </c>
      <c r="H11167" s="3"/>
    </row>
    <row r="11168" ht="15.75" customHeight="1">
      <c r="A11168" s="2">
        <v>45818.0</v>
      </c>
      <c r="B11168" s="3" t="s">
        <v>13</v>
      </c>
      <c r="C11168" s="3" t="s">
        <v>29</v>
      </c>
      <c r="D11168" s="3" t="s">
        <v>19</v>
      </c>
      <c r="E11168" s="3" t="s">
        <v>20</v>
      </c>
      <c r="F11168" s="3" t="s">
        <v>20143</v>
      </c>
      <c r="G11168" s="3" t="s">
        <v>20144</v>
      </c>
      <c r="H11168" s="3"/>
    </row>
    <row r="11169" ht="15.75" customHeight="1">
      <c r="A11169" s="2">
        <v>45818.0</v>
      </c>
      <c r="B11169" s="3" t="s">
        <v>57</v>
      </c>
      <c r="C11169" s="3" t="s">
        <v>58</v>
      </c>
      <c r="D11169" s="3" t="s">
        <v>9</v>
      </c>
      <c r="E11169" s="3" t="s">
        <v>101</v>
      </c>
      <c r="F11169" s="3" t="s">
        <v>20145</v>
      </c>
      <c r="G11169" s="3" t="s">
        <v>20146</v>
      </c>
      <c r="H11169" s="3"/>
    </row>
    <row r="11170" ht="15.75" customHeight="1">
      <c r="A11170" s="2">
        <v>45818.0</v>
      </c>
      <c r="B11170" s="3" t="s">
        <v>57</v>
      </c>
      <c r="C11170" s="3" t="s">
        <v>85</v>
      </c>
      <c r="D11170" s="3" t="s">
        <v>23</v>
      </c>
      <c r="E11170" s="3" t="s">
        <v>59</v>
      </c>
      <c r="F11170" s="3" t="s">
        <v>20147</v>
      </c>
      <c r="G11170" s="3" t="s">
        <v>20148</v>
      </c>
      <c r="H11170" s="3"/>
    </row>
    <row r="11171" ht="15.75" customHeight="1">
      <c r="A11171" s="2">
        <v>45818.0</v>
      </c>
      <c r="B11171" s="3" t="s">
        <v>57</v>
      </c>
      <c r="C11171" s="3" t="s">
        <v>58</v>
      </c>
      <c r="D11171" s="3" t="s">
        <v>63</v>
      </c>
      <c r="E11171" s="3" t="s">
        <v>59</v>
      </c>
      <c r="F11171" s="3" t="s">
        <v>20149</v>
      </c>
      <c r="G11171" s="3" t="s">
        <v>20150</v>
      </c>
      <c r="H11171" s="3"/>
    </row>
    <row r="11172" ht="15.75" customHeight="1">
      <c r="A11172" s="2">
        <v>45818.0</v>
      </c>
      <c r="B11172" s="3" t="s">
        <v>57</v>
      </c>
      <c r="C11172" s="3" t="s">
        <v>85</v>
      </c>
      <c r="D11172" s="3" t="s">
        <v>9</v>
      </c>
      <c r="E11172" s="3" t="s">
        <v>15</v>
      </c>
      <c r="F11172" s="3" t="s">
        <v>20151</v>
      </c>
      <c r="G11172" s="3" t="s">
        <v>20152</v>
      </c>
      <c r="H11172" s="3"/>
    </row>
    <row r="11173" ht="15.75" customHeight="1">
      <c r="A11173" s="2">
        <v>45818.0</v>
      </c>
      <c r="B11173" s="3" t="s">
        <v>13</v>
      </c>
      <c r="C11173" s="3" t="s">
        <v>14</v>
      </c>
      <c r="D11173" s="3" t="s">
        <v>23</v>
      </c>
      <c r="E11173" s="3" t="s">
        <v>20</v>
      </c>
      <c r="F11173" s="3" t="s">
        <v>20153</v>
      </c>
      <c r="G11173" s="3" t="s">
        <v>20154</v>
      </c>
      <c r="H11173" s="3"/>
    </row>
    <row r="11174" ht="15.75" customHeight="1">
      <c r="A11174" s="2">
        <v>45818.0</v>
      </c>
      <c r="B11174" s="3" t="s">
        <v>57</v>
      </c>
      <c r="C11174" s="3" t="s">
        <v>85</v>
      </c>
      <c r="D11174" s="3" t="s">
        <v>63</v>
      </c>
      <c r="E11174" s="3" t="s">
        <v>59</v>
      </c>
      <c r="F11174" s="3" t="s">
        <v>20155</v>
      </c>
      <c r="G11174" s="3" t="s">
        <v>20156</v>
      </c>
      <c r="H11174" s="3"/>
    </row>
    <row r="11175" ht="15.75" customHeight="1">
      <c r="A11175" s="2">
        <v>45818.0</v>
      </c>
      <c r="B11175" s="3" t="s">
        <v>57</v>
      </c>
      <c r="C11175" s="3" t="s">
        <v>80</v>
      </c>
      <c r="D11175" s="3" t="s">
        <v>68</v>
      </c>
      <c r="E11175" s="3" t="s">
        <v>59</v>
      </c>
      <c r="F11175" s="3" t="s">
        <v>20157</v>
      </c>
      <c r="G11175" s="3" t="s">
        <v>20158</v>
      </c>
      <c r="H11175" s="3"/>
    </row>
    <row r="11176" ht="15.75" customHeight="1">
      <c r="A11176" s="2">
        <v>45818.0</v>
      </c>
      <c r="B11176" s="3" t="s">
        <v>57</v>
      </c>
      <c r="C11176" s="3" t="s">
        <v>80</v>
      </c>
      <c r="D11176" s="3" t="s">
        <v>63</v>
      </c>
      <c r="E11176" s="3" t="s">
        <v>59</v>
      </c>
      <c r="F11176" s="3" t="s">
        <v>20159</v>
      </c>
      <c r="G11176" s="3" t="s">
        <v>20160</v>
      </c>
      <c r="H11176" s="3"/>
    </row>
    <row r="11177" ht="15.75" customHeight="1">
      <c r="A11177" s="2">
        <v>45818.0</v>
      </c>
      <c r="B11177" s="3" t="s">
        <v>57</v>
      </c>
      <c r="C11177" s="3" t="s">
        <v>80</v>
      </c>
      <c r="D11177" s="3" t="s">
        <v>9</v>
      </c>
      <c r="E11177" s="3" t="s">
        <v>15</v>
      </c>
      <c r="F11177" s="3" t="s">
        <v>20161</v>
      </c>
      <c r="G11177" s="3" t="s">
        <v>20162</v>
      </c>
      <c r="H11177" s="3"/>
    </row>
    <row r="11178" ht="15.75" customHeight="1">
      <c r="A11178" s="2">
        <v>45818.0</v>
      </c>
      <c r="B11178" s="3" t="s">
        <v>57</v>
      </c>
      <c r="C11178" s="3" t="s">
        <v>80</v>
      </c>
      <c r="D11178" s="3" t="s">
        <v>23</v>
      </c>
      <c r="E11178" s="3" t="s">
        <v>20</v>
      </c>
      <c r="F11178" s="3" t="s">
        <v>20163</v>
      </c>
      <c r="G11178" s="3" t="s">
        <v>20164</v>
      </c>
      <c r="H11178" s="3"/>
    </row>
    <row r="11179" ht="15.75" customHeight="1">
      <c r="A11179" s="2">
        <v>45818.0</v>
      </c>
      <c r="B11179" s="3" t="s">
        <v>57</v>
      </c>
      <c r="C11179" s="3" t="s">
        <v>58</v>
      </c>
      <c r="D11179" s="3" t="s">
        <v>38</v>
      </c>
      <c r="E11179" s="3" t="s">
        <v>20</v>
      </c>
      <c r="F11179" s="3" t="s">
        <v>20165</v>
      </c>
      <c r="G11179" s="3" t="s">
        <v>270</v>
      </c>
      <c r="H11179" s="3"/>
    </row>
    <row r="11180" ht="15.75" customHeight="1">
      <c r="A11180" s="2">
        <v>45818.0</v>
      </c>
      <c r="B11180" s="3" t="s">
        <v>57</v>
      </c>
      <c r="C11180" s="3" t="s">
        <v>71</v>
      </c>
      <c r="D11180" s="3" t="s">
        <v>68</v>
      </c>
      <c r="E11180" s="3" t="s">
        <v>59</v>
      </c>
      <c r="F11180" s="3" t="s">
        <v>18020</v>
      </c>
      <c r="G11180" s="3" t="s">
        <v>16926</v>
      </c>
      <c r="H11180" s="3"/>
    </row>
    <row r="11181" ht="15.75" customHeight="1">
      <c r="A11181" s="2">
        <v>45818.0</v>
      </c>
      <c r="B11181" s="3" t="s">
        <v>57</v>
      </c>
      <c r="C11181" s="3" t="s">
        <v>71</v>
      </c>
      <c r="D11181" s="3" t="s">
        <v>38</v>
      </c>
      <c r="E11181" s="3" t="s">
        <v>20</v>
      </c>
      <c r="F11181" s="3" t="s">
        <v>20166</v>
      </c>
      <c r="G11181" s="3" t="s">
        <v>311</v>
      </c>
      <c r="H11181" s="3"/>
    </row>
    <row r="11182" ht="15.75" customHeight="1">
      <c r="A11182" s="2">
        <v>45818.0</v>
      </c>
      <c r="B11182" s="3" t="s">
        <v>57</v>
      </c>
      <c r="C11182" s="4" t="s">
        <v>62</v>
      </c>
      <c r="D11182" s="3" t="s">
        <v>9</v>
      </c>
      <c r="E11182" s="3" t="s">
        <v>15</v>
      </c>
      <c r="F11182" s="3" t="s">
        <v>20167</v>
      </c>
      <c r="G11182" s="3" t="s">
        <v>20168</v>
      </c>
      <c r="H11182" s="3"/>
    </row>
    <row r="11183" ht="15.75" customHeight="1">
      <c r="A11183" s="2">
        <v>45818.0</v>
      </c>
      <c r="B11183" s="3" t="s">
        <v>57</v>
      </c>
      <c r="C11183" s="4" t="s">
        <v>62</v>
      </c>
      <c r="D11183" s="3" t="s">
        <v>23</v>
      </c>
      <c r="E11183" s="3" t="s">
        <v>59</v>
      </c>
      <c r="F11183" s="3" t="s">
        <v>6861</v>
      </c>
      <c r="G11183" s="3" t="s">
        <v>20169</v>
      </c>
      <c r="H11183" s="3"/>
    </row>
    <row r="11184" ht="15.75" customHeight="1">
      <c r="A11184" s="2">
        <v>45818.0</v>
      </c>
      <c r="B11184" s="3" t="s">
        <v>57</v>
      </c>
      <c r="C11184" s="4" t="s">
        <v>62</v>
      </c>
      <c r="D11184" s="3" t="s">
        <v>19</v>
      </c>
      <c r="E11184" s="3" t="s">
        <v>20</v>
      </c>
      <c r="F11184" s="3" t="s">
        <v>20170</v>
      </c>
      <c r="G11184" s="3" t="s">
        <v>20171</v>
      </c>
      <c r="H11184" s="3"/>
    </row>
    <row r="11185" ht="15.75" customHeight="1">
      <c r="A11185" s="2">
        <v>45818.0</v>
      </c>
      <c r="B11185" s="3" t="s">
        <v>57</v>
      </c>
      <c r="C11185" s="4" t="s">
        <v>62</v>
      </c>
      <c r="D11185" s="3" t="s">
        <v>68</v>
      </c>
      <c r="E11185" s="3" t="s">
        <v>20</v>
      </c>
      <c r="F11185" s="3" t="s">
        <v>20172</v>
      </c>
      <c r="G11185" s="3" t="s">
        <v>20173</v>
      </c>
      <c r="H11185" s="3"/>
    </row>
    <row r="11186" ht="15.75" customHeight="1">
      <c r="A11186" s="2">
        <v>45818.0</v>
      </c>
      <c r="B11186" s="3" t="s">
        <v>57</v>
      </c>
      <c r="C11186" s="4" t="s">
        <v>62</v>
      </c>
      <c r="D11186" s="3" t="s">
        <v>63</v>
      </c>
      <c r="E11186" s="3" t="s">
        <v>59</v>
      </c>
      <c r="F11186" s="3" t="s">
        <v>20174</v>
      </c>
      <c r="G11186" s="3" t="s">
        <v>20175</v>
      </c>
      <c r="H11186" s="3"/>
    </row>
    <row r="11187" ht="15.75" customHeight="1">
      <c r="A11187" s="2">
        <v>45818.0</v>
      </c>
      <c r="B11187" s="3" t="s">
        <v>57</v>
      </c>
      <c r="C11187" s="3" t="s">
        <v>58</v>
      </c>
      <c r="D11187" s="3" t="s">
        <v>63</v>
      </c>
      <c r="E11187" s="3" t="s">
        <v>59</v>
      </c>
      <c r="F11187" s="3" t="s">
        <v>16736</v>
      </c>
      <c r="G11187" s="3" t="s">
        <v>6477</v>
      </c>
      <c r="H11187" s="3"/>
    </row>
    <row r="11188" ht="15.75" customHeight="1">
      <c r="A11188" s="2">
        <v>45818.0</v>
      </c>
      <c r="B11188" s="3" t="s">
        <v>57</v>
      </c>
      <c r="C11188" s="3" t="s">
        <v>71</v>
      </c>
      <c r="D11188" s="3" t="s">
        <v>26</v>
      </c>
      <c r="E11188" s="3" t="s">
        <v>20</v>
      </c>
      <c r="F11188" s="3" t="s">
        <v>20176</v>
      </c>
      <c r="G11188" s="3" t="s">
        <v>20177</v>
      </c>
      <c r="H11188" s="3"/>
    </row>
    <row r="11189" ht="15.75" customHeight="1">
      <c r="A11189" s="2">
        <v>45818.0</v>
      </c>
      <c r="B11189" s="3" t="s">
        <v>13</v>
      </c>
      <c r="C11189" s="3" t="s">
        <v>14</v>
      </c>
      <c r="D11189" s="3" t="s">
        <v>63</v>
      </c>
      <c r="E11189" s="3" t="s">
        <v>59</v>
      </c>
      <c r="F11189" s="3" t="s">
        <v>20178</v>
      </c>
      <c r="G11189" s="3" t="s">
        <v>725</v>
      </c>
      <c r="H11189" s="3"/>
    </row>
    <row r="11190" ht="15.75" customHeight="1">
      <c r="A11190" s="2">
        <v>45818.0</v>
      </c>
      <c r="B11190" s="3" t="s">
        <v>57</v>
      </c>
      <c r="C11190" s="3" t="s">
        <v>80</v>
      </c>
      <c r="D11190" s="3" t="s">
        <v>63</v>
      </c>
      <c r="E11190" s="3" t="s">
        <v>59</v>
      </c>
      <c r="F11190" s="3" t="s">
        <v>20179</v>
      </c>
      <c r="G11190" s="3" t="s">
        <v>20180</v>
      </c>
      <c r="H11190" s="3"/>
    </row>
    <row r="11191" ht="15.75" customHeight="1">
      <c r="A11191" s="2">
        <v>45818.0</v>
      </c>
      <c r="B11191" s="3" t="s">
        <v>92</v>
      </c>
      <c r="C11191" s="3" t="s">
        <v>93</v>
      </c>
      <c r="D11191" s="3" t="s">
        <v>23</v>
      </c>
      <c r="E11191" s="3" t="s">
        <v>15</v>
      </c>
      <c r="F11191" s="3" t="s">
        <v>20181</v>
      </c>
      <c r="G11191" s="3" t="s">
        <v>20182</v>
      </c>
      <c r="H11191" s="3"/>
    </row>
    <row r="11192" ht="15.75" customHeight="1">
      <c r="A11192" s="2">
        <v>45818.0</v>
      </c>
      <c r="B11192" s="3" t="s">
        <v>7</v>
      </c>
      <c r="C11192" s="3" t="s">
        <v>131</v>
      </c>
      <c r="D11192" s="3" t="s">
        <v>34</v>
      </c>
      <c r="E11192" s="3" t="s">
        <v>258</v>
      </c>
      <c r="F11192" s="3" t="s">
        <v>20183</v>
      </c>
      <c r="G11192" s="3" t="s">
        <v>20184</v>
      </c>
      <c r="H11192" s="3"/>
    </row>
    <row r="11193" ht="15.75" customHeight="1">
      <c r="A11193" s="2">
        <v>45818.0</v>
      </c>
      <c r="B11193" s="3" t="s">
        <v>7</v>
      </c>
      <c r="C11193" s="3" t="s">
        <v>126</v>
      </c>
      <c r="D11193" s="3" t="s">
        <v>38</v>
      </c>
      <c r="E11193" s="3" t="s">
        <v>101</v>
      </c>
      <c r="F11193" s="3" t="s">
        <v>20185</v>
      </c>
      <c r="G11193" s="3" t="s">
        <v>20186</v>
      </c>
      <c r="H11193" s="3"/>
    </row>
    <row r="11194" ht="15.75" customHeight="1">
      <c r="A11194" s="2">
        <v>45818.0</v>
      </c>
      <c r="B11194" s="3" t="s">
        <v>7</v>
      </c>
      <c r="C11194" s="3" t="s">
        <v>126</v>
      </c>
      <c r="D11194" s="3" t="s">
        <v>19</v>
      </c>
      <c r="E11194" s="3" t="s">
        <v>101</v>
      </c>
      <c r="F11194" s="3" t="s">
        <v>20187</v>
      </c>
      <c r="G11194" s="3" t="s">
        <v>20188</v>
      </c>
      <c r="H11194" s="3"/>
    </row>
    <row r="11195" ht="15.75" customHeight="1">
      <c r="A11195" s="2">
        <v>45818.0</v>
      </c>
      <c r="B11195" s="3" t="s">
        <v>7</v>
      </c>
      <c r="C11195" s="3" t="s">
        <v>126</v>
      </c>
      <c r="D11195" s="3" t="s">
        <v>63</v>
      </c>
      <c r="E11195" s="3" t="s">
        <v>15</v>
      </c>
      <c r="F11195" s="3" t="s">
        <v>20189</v>
      </c>
      <c r="G11195" s="3" t="s">
        <v>20190</v>
      </c>
      <c r="H11195" s="3"/>
    </row>
    <row r="11196" ht="15.75" customHeight="1">
      <c r="A11196" s="2">
        <v>45818.0</v>
      </c>
      <c r="B11196" s="3" t="s">
        <v>7</v>
      </c>
      <c r="C11196" s="3" t="s">
        <v>126</v>
      </c>
      <c r="D11196" s="3" t="s">
        <v>19</v>
      </c>
      <c r="E11196" s="3" t="s">
        <v>101</v>
      </c>
      <c r="F11196" s="3" t="s">
        <v>20191</v>
      </c>
      <c r="G11196" s="3" t="s">
        <v>20192</v>
      </c>
      <c r="H11196" s="3"/>
    </row>
    <row r="11197" ht="15.75" customHeight="1">
      <c r="A11197" s="2">
        <v>45818.0</v>
      </c>
      <c r="B11197" s="3" t="s">
        <v>7</v>
      </c>
      <c r="C11197" s="3" t="s">
        <v>126</v>
      </c>
      <c r="D11197" s="3" t="s">
        <v>63</v>
      </c>
      <c r="E11197" s="3" t="s">
        <v>15</v>
      </c>
      <c r="F11197" s="3" t="s">
        <v>20193</v>
      </c>
      <c r="G11197" s="3" t="s">
        <v>20194</v>
      </c>
      <c r="H11197" s="3"/>
    </row>
    <row r="11198" ht="15.75" customHeight="1">
      <c r="A11198" s="2">
        <v>45818.0</v>
      </c>
      <c r="B11198" s="3" t="s">
        <v>7</v>
      </c>
      <c r="C11198" s="3" t="s">
        <v>118</v>
      </c>
      <c r="D11198" s="3" t="s">
        <v>34</v>
      </c>
      <c r="E11198" s="3" t="s">
        <v>119</v>
      </c>
      <c r="F11198" s="3" t="s">
        <v>20195</v>
      </c>
      <c r="G11198" s="3" t="s">
        <v>20196</v>
      </c>
      <c r="H11198" s="3"/>
    </row>
    <row r="11199" ht="15.75" customHeight="1">
      <c r="A11199" s="2">
        <v>45818.0</v>
      </c>
      <c r="B11199" s="3" t="s">
        <v>7</v>
      </c>
      <c r="C11199" s="3" t="s">
        <v>131</v>
      </c>
      <c r="D11199" s="3" t="s">
        <v>63</v>
      </c>
      <c r="E11199" s="3" t="s">
        <v>15</v>
      </c>
      <c r="F11199" s="3" t="s">
        <v>20197</v>
      </c>
      <c r="G11199" s="3" t="s">
        <v>20198</v>
      </c>
      <c r="H11199" s="3"/>
    </row>
    <row r="11200" ht="15.75" customHeight="1">
      <c r="A11200" s="2">
        <v>45818.0</v>
      </c>
      <c r="B11200" s="3" t="s">
        <v>7</v>
      </c>
      <c r="C11200" s="3" t="s">
        <v>118</v>
      </c>
      <c r="D11200" s="3" t="s">
        <v>26</v>
      </c>
      <c r="E11200" s="3" t="s">
        <v>527</v>
      </c>
      <c r="F11200" s="3" t="s">
        <v>20199</v>
      </c>
      <c r="G11200" s="3" t="s">
        <v>20200</v>
      </c>
      <c r="H11200" s="3"/>
    </row>
    <row r="11201" ht="15.75" customHeight="1">
      <c r="A11201" s="2">
        <v>45818.0</v>
      </c>
      <c r="B11201" s="3" t="s">
        <v>7</v>
      </c>
      <c r="C11201" s="3" t="s">
        <v>118</v>
      </c>
      <c r="D11201" s="3" t="s">
        <v>34</v>
      </c>
      <c r="E11201" s="3" t="s">
        <v>10</v>
      </c>
      <c r="F11201" s="3" t="s">
        <v>20201</v>
      </c>
      <c r="G11201" s="3" t="s">
        <v>20202</v>
      </c>
      <c r="H11201" s="3"/>
    </row>
    <row r="11202" ht="15.75" customHeight="1">
      <c r="A11202" s="2">
        <v>45818.0</v>
      </c>
      <c r="B11202" s="3" t="s">
        <v>7</v>
      </c>
      <c r="C11202" s="3" t="s">
        <v>106</v>
      </c>
      <c r="D11202" s="3" t="s">
        <v>34</v>
      </c>
      <c r="E11202" s="3" t="s">
        <v>258</v>
      </c>
      <c r="F11202" s="3" t="s">
        <v>20203</v>
      </c>
      <c r="G11202" s="3" t="s">
        <v>20204</v>
      </c>
      <c r="H11202" s="3"/>
    </row>
    <row r="11203" ht="15.75" customHeight="1">
      <c r="A11203" s="2">
        <v>45818.0</v>
      </c>
      <c r="B11203" s="3" t="s">
        <v>7</v>
      </c>
      <c r="C11203" s="3" t="s">
        <v>106</v>
      </c>
      <c r="D11203" s="3" t="s">
        <v>23</v>
      </c>
      <c r="E11203" s="3" t="s">
        <v>101</v>
      </c>
      <c r="F11203" s="3" t="s">
        <v>20205</v>
      </c>
      <c r="G11203" s="3" t="s">
        <v>20206</v>
      </c>
      <c r="H11203" s="3"/>
    </row>
    <row r="11204" ht="15.75" customHeight="1">
      <c r="A11204" s="2">
        <v>45818.0</v>
      </c>
      <c r="B11204" s="3" t="s">
        <v>92</v>
      </c>
      <c r="C11204" s="3" t="s">
        <v>93</v>
      </c>
      <c r="D11204" s="3" t="s">
        <v>26</v>
      </c>
      <c r="E11204" s="3" t="s">
        <v>101</v>
      </c>
      <c r="F11204" s="3" t="s">
        <v>20207</v>
      </c>
      <c r="G11204" s="3" t="s">
        <v>20208</v>
      </c>
      <c r="H11204" s="3"/>
    </row>
    <row r="11205" ht="15.75" customHeight="1">
      <c r="A11205" s="2">
        <v>45818.0</v>
      </c>
      <c r="B11205" s="3" t="s">
        <v>7</v>
      </c>
      <c r="C11205" s="3" t="s">
        <v>106</v>
      </c>
      <c r="D11205" s="3" t="s">
        <v>9</v>
      </c>
      <c r="E11205" s="3" t="s">
        <v>258</v>
      </c>
      <c r="F11205" s="3" t="s">
        <v>20209</v>
      </c>
      <c r="G11205" s="3" t="s">
        <v>20210</v>
      </c>
      <c r="H11205" s="3"/>
    </row>
    <row r="11206" ht="15.75" customHeight="1">
      <c r="A11206" s="2">
        <v>45818.0</v>
      </c>
      <c r="B11206" s="3" t="s">
        <v>7</v>
      </c>
      <c r="C11206" s="3" t="s">
        <v>8</v>
      </c>
      <c r="D11206" s="3" t="s">
        <v>34</v>
      </c>
      <c r="E11206" s="3" t="s">
        <v>10</v>
      </c>
      <c r="F11206" s="3" t="s">
        <v>20211</v>
      </c>
      <c r="G11206" s="3" t="s">
        <v>20212</v>
      </c>
      <c r="H11206" s="3"/>
    </row>
    <row r="11207" ht="15.75" customHeight="1">
      <c r="A11207" s="2">
        <v>45818.0</v>
      </c>
      <c r="B11207" s="3" t="s">
        <v>7</v>
      </c>
      <c r="C11207" s="3" t="s">
        <v>8</v>
      </c>
      <c r="D11207" s="3" t="s">
        <v>38</v>
      </c>
      <c r="E11207" s="3" t="s">
        <v>109</v>
      </c>
      <c r="F11207" s="3" t="s">
        <v>3906</v>
      </c>
      <c r="G11207" s="3" t="s">
        <v>11392</v>
      </c>
      <c r="H11207" s="3"/>
    </row>
    <row r="11208" ht="15.75" customHeight="1">
      <c r="A11208" s="2">
        <v>45818.0</v>
      </c>
      <c r="B11208" s="3" t="s">
        <v>7</v>
      </c>
      <c r="C11208" s="3" t="s">
        <v>118</v>
      </c>
      <c r="D11208" s="3" t="s">
        <v>34</v>
      </c>
      <c r="E11208" s="3" t="s">
        <v>119</v>
      </c>
      <c r="F11208" s="3" t="s">
        <v>20213</v>
      </c>
      <c r="G11208" s="3" t="s">
        <v>20214</v>
      </c>
      <c r="H11208" s="3"/>
    </row>
    <row r="11209" ht="15.75" customHeight="1">
      <c r="A11209" s="2">
        <v>45818.0</v>
      </c>
      <c r="B11209" s="3" t="s">
        <v>92</v>
      </c>
      <c r="C11209" s="3" t="s">
        <v>158</v>
      </c>
      <c r="D11209" s="3" t="s">
        <v>63</v>
      </c>
      <c r="E11209" s="3" t="s">
        <v>109</v>
      </c>
      <c r="F11209" s="3" t="s">
        <v>20215</v>
      </c>
      <c r="G11209" s="3" t="s">
        <v>20216</v>
      </c>
      <c r="H11209" s="3"/>
    </row>
    <row r="11210" ht="15.75" customHeight="1">
      <c r="A11210" s="2">
        <v>45818.0</v>
      </c>
      <c r="B11210" s="3" t="s">
        <v>7</v>
      </c>
      <c r="C11210" s="3" t="s">
        <v>106</v>
      </c>
      <c r="D11210" s="3" t="s">
        <v>34</v>
      </c>
      <c r="E11210" s="3" t="s">
        <v>258</v>
      </c>
      <c r="F11210" s="3" t="s">
        <v>20217</v>
      </c>
      <c r="G11210" s="3" t="s">
        <v>20218</v>
      </c>
      <c r="H11210" s="3"/>
    </row>
    <row r="11211" ht="15.75" customHeight="1">
      <c r="A11211" s="2">
        <v>45818.0</v>
      </c>
      <c r="B11211" s="3" t="s">
        <v>92</v>
      </c>
      <c r="C11211" s="3" t="s">
        <v>158</v>
      </c>
      <c r="D11211" s="3" t="s">
        <v>9</v>
      </c>
      <c r="E11211" s="3" t="s">
        <v>109</v>
      </c>
      <c r="F11211" s="3" t="s">
        <v>20219</v>
      </c>
      <c r="G11211" s="3" t="s">
        <v>20220</v>
      </c>
      <c r="H11211" s="3"/>
    </row>
    <row r="11212" ht="15.75" customHeight="1">
      <c r="A11212" s="2">
        <v>45818.0</v>
      </c>
      <c r="B11212" s="3" t="s">
        <v>92</v>
      </c>
      <c r="C11212" s="3" t="s">
        <v>158</v>
      </c>
      <c r="D11212" s="3" t="s">
        <v>34</v>
      </c>
      <c r="E11212" s="3" t="s">
        <v>10</v>
      </c>
      <c r="F11212" s="3" t="s">
        <v>20221</v>
      </c>
      <c r="G11212" s="3" t="s">
        <v>20222</v>
      </c>
      <c r="H11212" s="3"/>
    </row>
    <row r="11213" ht="15.75" customHeight="1">
      <c r="A11213" s="2">
        <v>45818.0</v>
      </c>
      <c r="B11213" s="3" t="s">
        <v>92</v>
      </c>
      <c r="C11213" s="3" t="s">
        <v>98</v>
      </c>
      <c r="D11213" s="3" t="s">
        <v>68</v>
      </c>
      <c r="E11213" s="3" t="s">
        <v>15</v>
      </c>
      <c r="F11213" s="3" t="s">
        <v>20223</v>
      </c>
      <c r="G11213" s="3" t="s">
        <v>20224</v>
      </c>
      <c r="H11213" s="3"/>
    </row>
    <row r="11214" ht="15.75" customHeight="1">
      <c r="A11214" s="2">
        <v>45818.0</v>
      </c>
      <c r="B11214" s="3" t="s">
        <v>92</v>
      </c>
      <c r="C11214" s="3" t="s">
        <v>98</v>
      </c>
      <c r="D11214" s="3" t="s">
        <v>63</v>
      </c>
      <c r="E11214" s="3" t="s">
        <v>59</v>
      </c>
      <c r="F11214" s="3" t="s">
        <v>17200</v>
      </c>
      <c r="G11214" s="3" t="s">
        <v>20225</v>
      </c>
      <c r="H11214" s="3"/>
    </row>
    <row r="11215" ht="15.75" customHeight="1">
      <c r="A11215" s="2">
        <v>45818.0</v>
      </c>
      <c r="B11215" s="3" t="s">
        <v>92</v>
      </c>
      <c r="C11215" s="3" t="s">
        <v>98</v>
      </c>
      <c r="D11215" s="3" t="s">
        <v>63</v>
      </c>
      <c r="E11215" s="3" t="s">
        <v>109</v>
      </c>
      <c r="F11215" s="3" t="s">
        <v>20226</v>
      </c>
      <c r="G11215" s="3" t="s">
        <v>20227</v>
      </c>
      <c r="H11215" s="3"/>
    </row>
    <row r="11216" ht="15.75" customHeight="1">
      <c r="A11216" s="2">
        <v>45818.0</v>
      </c>
      <c r="B11216" s="3" t="s">
        <v>92</v>
      </c>
      <c r="C11216" s="3" t="s">
        <v>144</v>
      </c>
      <c r="D11216" s="3" t="s">
        <v>26</v>
      </c>
      <c r="E11216" s="3" t="s">
        <v>109</v>
      </c>
      <c r="F11216" s="3" t="s">
        <v>20228</v>
      </c>
      <c r="G11216" s="3" t="s">
        <v>20229</v>
      </c>
      <c r="H11216" s="3"/>
    </row>
    <row r="11217" ht="15.75" customHeight="1">
      <c r="A11217" s="2">
        <v>45818.0</v>
      </c>
      <c r="B11217" s="3" t="s">
        <v>92</v>
      </c>
      <c r="C11217" s="3" t="s">
        <v>144</v>
      </c>
      <c r="D11217" s="3" t="s">
        <v>26</v>
      </c>
      <c r="E11217" s="3" t="s">
        <v>109</v>
      </c>
      <c r="F11217" s="3" t="s">
        <v>20230</v>
      </c>
      <c r="G11217" s="3" t="s">
        <v>20231</v>
      </c>
      <c r="H11217" s="3"/>
    </row>
    <row r="11218" ht="15.75" customHeight="1">
      <c r="A11218" s="2">
        <v>45818.0</v>
      </c>
      <c r="B11218" s="3" t="s">
        <v>92</v>
      </c>
      <c r="C11218" s="3" t="s">
        <v>144</v>
      </c>
      <c r="D11218" s="3" t="s">
        <v>63</v>
      </c>
      <c r="E11218" s="3" t="s">
        <v>59</v>
      </c>
      <c r="F11218" s="3" t="s">
        <v>20232</v>
      </c>
      <c r="G11218" s="3" t="s">
        <v>20233</v>
      </c>
      <c r="H11218" s="3"/>
    </row>
    <row r="11219" ht="15.75" customHeight="1">
      <c r="A11219" s="2">
        <v>45818.0</v>
      </c>
      <c r="B11219" s="3" t="s">
        <v>92</v>
      </c>
      <c r="C11219" s="3" t="s">
        <v>144</v>
      </c>
      <c r="D11219" s="3" t="s">
        <v>9</v>
      </c>
      <c r="E11219" s="3" t="s">
        <v>109</v>
      </c>
      <c r="F11219" s="3" t="s">
        <v>20234</v>
      </c>
      <c r="G11219" s="3" t="s">
        <v>20235</v>
      </c>
      <c r="H11219" s="3"/>
    </row>
    <row r="11220" ht="15.75" customHeight="1">
      <c r="A11220" s="2">
        <v>45818.0</v>
      </c>
      <c r="B11220" s="3" t="s">
        <v>92</v>
      </c>
      <c r="C11220" s="3" t="s">
        <v>98</v>
      </c>
      <c r="D11220" s="3" t="s">
        <v>68</v>
      </c>
      <c r="E11220" s="3" t="s">
        <v>15</v>
      </c>
      <c r="F11220" s="3" t="s">
        <v>20236</v>
      </c>
      <c r="G11220" s="3" t="s">
        <v>20237</v>
      </c>
      <c r="H11220" s="3"/>
    </row>
    <row r="11221" ht="15.75" customHeight="1">
      <c r="A11221" s="2">
        <v>45818.0</v>
      </c>
      <c r="B11221" s="3" t="s">
        <v>92</v>
      </c>
      <c r="C11221" s="4" t="s">
        <v>149</v>
      </c>
      <c r="D11221" s="3" t="s">
        <v>9</v>
      </c>
      <c r="E11221" s="3" t="s">
        <v>10</v>
      </c>
      <c r="F11221" s="3" t="s">
        <v>20238</v>
      </c>
      <c r="G11221" s="3" t="s">
        <v>20239</v>
      </c>
      <c r="H11221" s="3"/>
    </row>
    <row r="11222" ht="15.75" customHeight="1">
      <c r="A11222" s="2">
        <v>45818.0</v>
      </c>
      <c r="B11222" s="3" t="s">
        <v>92</v>
      </c>
      <c r="C11222" s="4" t="s">
        <v>149</v>
      </c>
      <c r="D11222" s="3" t="s">
        <v>26</v>
      </c>
      <c r="E11222" s="3" t="s">
        <v>15</v>
      </c>
      <c r="F11222" s="3" t="s">
        <v>20240</v>
      </c>
      <c r="G11222" s="3" t="s">
        <v>20241</v>
      </c>
      <c r="H11222" s="3"/>
    </row>
    <row r="11223" ht="15.75" customHeight="1">
      <c r="A11223" s="2">
        <v>45818.0</v>
      </c>
      <c r="B11223" s="3" t="s">
        <v>92</v>
      </c>
      <c r="C11223" s="4" t="s">
        <v>149</v>
      </c>
      <c r="D11223" s="3" t="s">
        <v>38</v>
      </c>
      <c r="E11223" s="3" t="s">
        <v>101</v>
      </c>
      <c r="F11223" s="3" t="s">
        <v>20242</v>
      </c>
      <c r="G11223" s="3" t="s">
        <v>20243</v>
      </c>
      <c r="H11223" s="3"/>
    </row>
    <row r="11224" ht="15.75" customHeight="1">
      <c r="A11224" s="2">
        <v>45818.0</v>
      </c>
      <c r="B11224" s="3" t="s">
        <v>92</v>
      </c>
      <c r="C11224" s="4" t="s">
        <v>149</v>
      </c>
      <c r="D11224" s="3" t="s">
        <v>63</v>
      </c>
      <c r="E11224" s="3" t="s">
        <v>59</v>
      </c>
      <c r="F11224" s="3" t="s">
        <v>20244</v>
      </c>
      <c r="G11224" s="3" t="s">
        <v>20245</v>
      </c>
      <c r="H11224" s="3"/>
    </row>
    <row r="11225" ht="15.75" customHeight="1">
      <c r="A11225" s="2">
        <v>45818.0</v>
      </c>
      <c r="B11225" s="3" t="s">
        <v>92</v>
      </c>
      <c r="C11225" s="4" t="s">
        <v>149</v>
      </c>
      <c r="D11225" s="3" t="s">
        <v>9</v>
      </c>
      <c r="E11225" s="3" t="s">
        <v>109</v>
      </c>
      <c r="F11225" s="3" t="s">
        <v>20246</v>
      </c>
      <c r="G11225" s="3" t="s">
        <v>20247</v>
      </c>
      <c r="H11225" s="3"/>
    </row>
    <row r="11226" ht="15.75" customHeight="1">
      <c r="A11226" s="2">
        <v>45818.0</v>
      </c>
      <c r="B11226" s="3" t="s">
        <v>92</v>
      </c>
      <c r="C11226" s="3" t="s">
        <v>158</v>
      </c>
      <c r="D11226" s="3" t="s">
        <v>68</v>
      </c>
      <c r="E11226" s="3" t="s">
        <v>15</v>
      </c>
      <c r="F11226" s="3" t="s">
        <v>20248</v>
      </c>
      <c r="G11226" s="3" t="s">
        <v>20249</v>
      </c>
      <c r="H11226" s="3"/>
    </row>
    <row r="11227" ht="15.75" customHeight="1">
      <c r="A11227" s="2">
        <v>45818.0</v>
      </c>
      <c r="B11227" s="3" t="s">
        <v>92</v>
      </c>
      <c r="C11227" s="3" t="s">
        <v>144</v>
      </c>
      <c r="D11227" s="3" t="s">
        <v>68</v>
      </c>
      <c r="E11227" s="3" t="s">
        <v>20</v>
      </c>
      <c r="F11227" s="3" t="s">
        <v>20250</v>
      </c>
      <c r="G11227" s="3" t="s">
        <v>20251</v>
      </c>
      <c r="H11227" s="3"/>
    </row>
    <row r="11228" ht="15.75" customHeight="1">
      <c r="A11228" s="2">
        <v>45818.0</v>
      </c>
      <c r="B11228" s="3" t="s">
        <v>92</v>
      </c>
      <c r="C11228" s="3" t="s">
        <v>158</v>
      </c>
      <c r="D11228" s="3" t="s">
        <v>68</v>
      </c>
      <c r="E11228" s="3" t="s">
        <v>15</v>
      </c>
      <c r="F11228" s="3" t="s">
        <v>20252</v>
      </c>
      <c r="G11228" s="3" t="s">
        <v>20253</v>
      </c>
      <c r="H11228" s="3"/>
    </row>
    <row r="11229" ht="15.75" customHeight="1">
      <c r="A11229" s="2">
        <v>45819.0</v>
      </c>
      <c r="B11229" s="3" t="s">
        <v>13</v>
      </c>
      <c r="C11229" s="3" t="s">
        <v>169</v>
      </c>
      <c r="D11229" s="3" t="s">
        <v>68</v>
      </c>
      <c r="E11229" s="3" t="s">
        <v>20</v>
      </c>
      <c r="F11229" s="3" t="s">
        <v>10880</v>
      </c>
      <c r="G11229" s="3" t="s">
        <v>20254</v>
      </c>
      <c r="H11229" s="3"/>
    </row>
    <row r="11230" ht="15.75" customHeight="1">
      <c r="A11230" s="2">
        <v>45819.0</v>
      </c>
      <c r="B11230" s="3" t="s">
        <v>13</v>
      </c>
      <c r="C11230" s="3" t="s">
        <v>169</v>
      </c>
      <c r="D11230" s="3" t="s">
        <v>19</v>
      </c>
      <c r="E11230" s="3" t="s">
        <v>20</v>
      </c>
      <c r="F11230" s="3" t="s">
        <v>20255</v>
      </c>
      <c r="G11230" s="3" t="s">
        <v>8725</v>
      </c>
      <c r="H11230" s="3"/>
    </row>
    <row r="11231" ht="15.75" customHeight="1">
      <c r="A11231" s="2">
        <v>45819.0</v>
      </c>
      <c r="B11231" s="3" t="s">
        <v>13</v>
      </c>
      <c r="C11231" s="3" t="s">
        <v>37</v>
      </c>
      <c r="D11231" s="3" t="s">
        <v>63</v>
      </c>
      <c r="E11231" s="3" t="s">
        <v>59</v>
      </c>
      <c r="F11231" s="3" t="s">
        <v>12381</v>
      </c>
      <c r="G11231" s="3" t="s">
        <v>20256</v>
      </c>
      <c r="H11231" s="3"/>
    </row>
    <row r="11232" ht="15.75" customHeight="1">
      <c r="A11232" s="2">
        <v>45819.0</v>
      </c>
      <c r="B11232" s="3" t="s">
        <v>13</v>
      </c>
      <c r="C11232" s="3" t="s">
        <v>37</v>
      </c>
      <c r="D11232" s="3" t="s">
        <v>68</v>
      </c>
      <c r="E11232" s="3" t="s">
        <v>20</v>
      </c>
      <c r="F11232" s="3" t="s">
        <v>20257</v>
      </c>
      <c r="G11232" s="3" t="s">
        <v>20258</v>
      </c>
      <c r="H11232" s="3"/>
    </row>
    <row r="11233" ht="15.75" customHeight="1">
      <c r="A11233" s="2">
        <v>45819.0</v>
      </c>
      <c r="B11233" s="3" t="s">
        <v>13</v>
      </c>
      <c r="C11233" s="3" t="s">
        <v>37</v>
      </c>
      <c r="D11233" s="3" t="s">
        <v>34</v>
      </c>
      <c r="E11233" s="3" t="s">
        <v>101</v>
      </c>
      <c r="F11233" s="3" t="s">
        <v>20259</v>
      </c>
      <c r="G11233" s="3" t="s">
        <v>20260</v>
      </c>
      <c r="H11233" s="3"/>
    </row>
    <row r="11234" ht="15.75" customHeight="1">
      <c r="A11234" s="2">
        <v>45819.0</v>
      </c>
      <c r="B11234" s="3" t="s">
        <v>13</v>
      </c>
      <c r="C11234" s="3" t="s">
        <v>37</v>
      </c>
      <c r="D11234" s="3" t="s">
        <v>9</v>
      </c>
      <c r="E11234" s="3" t="s">
        <v>101</v>
      </c>
      <c r="F11234" s="3" t="s">
        <v>20261</v>
      </c>
      <c r="G11234" s="3" t="s">
        <v>20262</v>
      </c>
      <c r="H11234" s="3"/>
    </row>
    <row r="11235" ht="15.75" customHeight="1">
      <c r="A11235" s="2">
        <v>45819.0</v>
      </c>
      <c r="B11235" s="3" t="s">
        <v>13</v>
      </c>
      <c r="C11235" s="3" t="s">
        <v>18</v>
      </c>
      <c r="D11235" s="3" t="s">
        <v>38</v>
      </c>
      <c r="E11235" s="3" t="s">
        <v>15</v>
      </c>
      <c r="F11235" s="3" t="s">
        <v>20263</v>
      </c>
      <c r="G11235" s="3" t="s">
        <v>20264</v>
      </c>
      <c r="H11235" s="3"/>
    </row>
    <row r="11236" ht="15.75" customHeight="1">
      <c r="A11236" s="2">
        <v>45819.0</v>
      </c>
      <c r="B11236" s="3" t="s">
        <v>13</v>
      </c>
      <c r="C11236" s="3" t="s">
        <v>29</v>
      </c>
      <c r="D11236" s="3" t="s">
        <v>68</v>
      </c>
      <c r="E11236" s="3" t="s">
        <v>20</v>
      </c>
      <c r="F11236" s="3" t="s">
        <v>5485</v>
      </c>
      <c r="G11236" s="3" t="s">
        <v>20265</v>
      </c>
      <c r="H11236" s="3"/>
    </row>
    <row r="11237" ht="15.75" customHeight="1">
      <c r="A11237" s="2">
        <v>45819.0</v>
      </c>
      <c r="B11237" s="3" t="s">
        <v>13</v>
      </c>
      <c r="C11237" s="3" t="s">
        <v>29</v>
      </c>
      <c r="D11237" s="3" t="s">
        <v>38</v>
      </c>
      <c r="E11237" s="3" t="s">
        <v>15</v>
      </c>
      <c r="F11237" s="3" t="s">
        <v>20266</v>
      </c>
      <c r="G11237" s="3" t="s">
        <v>7759</v>
      </c>
      <c r="H11237" s="3"/>
    </row>
    <row r="11238" ht="15.75" customHeight="1">
      <c r="A11238" s="2">
        <v>45819.0</v>
      </c>
      <c r="B11238" s="3" t="s">
        <v>13</v>
      </c>
      <c r="C11238" s="3" t="s">
        <v>18</v>
      </c>
      <c r="D11238" s="3" t="s">
        <v>38</v>
      </c>
      <c r="E11238" s="3" t="s">
        <v>15</v>
      </c>
      <c r="F11238" s="3" t="s">
        <v>6438</v>
      </c>
      <c r="G11238" s="3" t="s">
        <v>5671</v>
      </c>
      <c r="H11238" s="3"/>
    </row>
    <row r="11239" ht="15.75" customHeight="1">
      <c r="A11239" s="2">
        <v>45819.0</v>
      </c>
      <c r="B11239" s="3" t="s">
        <v>13</v>
      </c>
      <c r="C11239" s="3" t="s">
        <v>14</v>
      </c>
      <c r="D11239" s="3" t="s">
        <v>9</v>
      </c>
      <c r="E11239" s="3" t="s">
        <v>109</v>
      </c>
      <c r="F11239" s="3" t="s">
        <v>20267</v>
      </c>
      <c r="G11239" s="3" t="s">
        <v>20268</v>
      </c>
      <c r="H11239" s="3"/>
    </row>
    <row r="11240" ht="15.75" customHeight="1">
      <c r="A11240" s="2">
        <v>45819.0</v>
      </c>
      <c r="B11240" s="3" t="s">
        <v>13</v>
      </c>
      <c r="C11240" s="3" t="s">
        <v>14</v>
      </c>
      <c r="D11240" s="3" t="s">
        <v>38</v>
      </c>
      <c r="E11240" s="3" t="s">
        <v>15</v>
      </c>
      <c r="F11240" s="3" t="s">
        <v>20269</v>
      </c>
      <c r="G11240" s="3" t="s">
        <v>20270</v>
      </c>
      <c r="H11240" s="3"/>
    </row>
    <row r="11241" ht="15.75" customHeight="1">
      <c r="A11241" s="2">
        <v>45819.0</v>
      </c>
      <c r="B11241" s="3" t="s">
        <v>13</v>
      </c>
      <c r="C11241" s="3" t="s">
        <v>169</v>
      </c>
      <c r="D11241" s="3" t="s">
        <v>63</v>
      </c>
      <c r="E11241" s="3" t="s">
        <v>59</v>
      </c>
      <c r="F11241" s="3" t="s">
        <v>204</v>
      </c>
      <c r="G11241" s="3" t="s">
        <v>20271</v>
      </c>
      <c r="H11241" s="3"/>
    </row>
    <row r="11242" ht="15.75" customHeight="1">
      <c r="A11242" s="2">
        <v>45819.0</v>
      </c>
      <c r="B11242" s="3" t="s">
        <v>92</v>
      </c>
      <c r="C11242" s="3" t="s">
        <v>93</v>
      </c>
      <c r="D11242" s="3" t="s">
        <v>38</v>
      </c>
      <c r="E11242" s="3" t="s">
        <v>101</v>
      </c>
      <c r="F11242" s="3" t="s">
        <v>20272</v>
      </c>
      <c r="G11242" s="3" t="s">
        <v>20273</v>
      </c>
      <c r="H11242" s="3"/>
    </row>
    <row r="11243" ht="15.75" customHeight="1">
      <c r="A11243" s="2">
        <v>45819.0</v>
      </c>
      <c r="B11243" s="3" t="s">
        <v>13</v>
      </c>
      <c r="C11243" s="3" t="s">
        <v>29</v>
      </c>
      <c r="D11243" s="3" t="s">
        <v>9</v>
      </c>
      <c r="E11243" s="3" t="s">
        <v>109</v>
      </c>
      <c r="F11243" s="3" t="s">
        <v>20274</v>
      </c>
      <c r="G11243" s="3" t="s">
        <v>20275</v>
      </c>
      <c r="H11243" s="3"/>
    </row>
    <row r="11244" ht="15.75" customHeight="1">
      <c r="A11244" s="2">
        <v>45819.0</v>
      </c>
      <c r="B11244" s="3" t="s">
        <v>57</v>
      </c>
      <c r="C11244" s="3" t="s">
        <v>58</v>
      </c>
      <c r="D11244" s="3" t="s">
        <v>26</v>
      </c>
      <c r="E11244" s="3" t="s">
        <v>20</v>
      </c>
      <c r="F11244" s="3" t="s">
        <v>20276</v>
      </c>
      <c r="G11244" s="3" t="s">
        <v>20277</v>
      </c>
      <c r="H11244" s="3"/>
    </row>
    <row r="11245" ht="15.75" customHeight="1">
      <c r="A11245" s="2">
        <v>45819.0</v>
      </c>
      <c r="B11245" s="3" t="s">
        <v>57</v>
      </c>
      <c r="C11245" s="3" t="s">
        <v>71</v>
      </c>
      <c r="D11245" s="3" t="s">
        <v>38</v>
      </c>
      <c r="E11245" s="3" t="s">
        <v>20</v>
      </c>
      <c r="F11245" s="3" t="s">
        <v>20278</v>
      </c>
      <c r="G11245" s="3" t="s">
        <v>20279</v>
      </c>
      <c r="H11245" s="3"/>
    </row>
    <row r="11246" ht="15.75" customHeight="1">
      <c r="A11246" s="2">
        <v>45819.0</v>
      </c>
      <c r="B11246" s="3" t="s">
        <v>57</v>
      </c>
      <c r="C11246" s="3" t="s">
        <v>58</v>
      </c>
      <c r="D11246" s="3" t="s">
        <v>38</v>
      </c>
      <c r="E11246" s="3" t="s">
        <v>15</v>
      </c>
      <c r="F11246" s="3" t="s">
        <v>20280</v>
      </c>
      <c r="G11246" s="3" t="s">
        <v>14501</v>
      </c>
      <c r="H11246" s="3"/>
    </row>
    <row r="11247" ht="15.75" customHeight="1">
      <c r="A11247" s="2">
        <v>45819.0</v>
      </c>
      <c r="B11247" s="3" t="s">
        <v>92</v>
      </c>
      <c r="C11247" s="3" t="s">
        <v>93</v>
      </c>
      <c r="D11247" s="3" t="s">
        <v>68</v>
      </c>
      <c r="E11247" s="3" t="s">
        <v>15</v>
      </c>
      <c r="F11247" s="3" t="s">
        <v>20281</v>
      </c>
      <c r="G11247" s="3" t="s">
        <v>20282</v>
      </c>
      <c r="H11247" s="3"/>
    </row>
    <row r="11248" ht="15.75" customHeight="1">
      <c r="A11248" s="2">
        <v>45819.0</v>
      </c>
      <c r="B11248" s="3" t="s">
        <v>57</v>
      </c>
      <c r="C11248" s="3" t="s">
        <v>85</v>
      </c>
      <c r="D11248" s="3" t="s">
        <v>19</v>
      </c>
      <c r="E11248" s="3" t="s">
        <v>20</v>
      </c>
      <c r="F11248" s="3" t="s">
        <v>9478</v>
      </c>
      <c r="G11248" s="3" t="s">
        <v>20283</v>
      </c>
      <c r="H11248" s="3"/>
    </row>
    <row r="11249" ht="15.75" customHeight="1">
      <c r="A11249" s="2">
        <v>45819.0</v>
      </c>
      <c r="B11249" s="3" t="s">
        <v>57</v>
      </c>
      <c r="C11249" s="3" t="s">
        <v>80</v>
      </c>
      <c r="D11249" s="3" t="s">
        <v>19</v>
      </c>
      <c r="E11249" s="3" t="s">
        <v>20</v>
      </c>
      <c r="F11249" s="3" t="s">
        <v>20284</v>
      </c>
      <c r="G11249" s="3" t="s">
        <v>20285</v>
      </c>
      <c r="H11249" s="3"/>
    </row>
    <row r="11250" ht="15.75" customHeight="1">
      <c r="A11250" s="2">
        <v>45819.0</v>
      </c>
      <c r="B11250" s="3" t="s">
        <v>57</v>
      </c>
      <c r="C11250" s="3" t="s">
        <v>80</v>
      </c>
      <c r="D11250" s="3" t="s">
        <v>19</v>
      </c>
      <c r="E11250" s="3" t="s">
        <v>20</v>
      </c>
      <c r="F11250" s="3" t="s">
        <v>20286</v>
      </c>
      <c r="G11250" s="3" t="s">
        <v>20287</v>
      </c>
      <c r="H11250" s="3"/>
    </row>
    <row r="11251" ht="15.75" customHeight="1">
      <c r="A11251" s="2">
        <v>45819.0</v>
      </c>
      <c r="B11251" s="3" t="s">
        <v>57</v>
      </c>
      <c r="C11251" s="3" t="s">
        <v>80</v>
      </c>
      <c r="D11251" s="3" t="s">
        <v>63</v>
      </c>
      <c r="E11251" s="3" t="s">
        <v>20</v>
      </c>
      <c r="F11251" s="3" t="s">
        <v>20288</v>
      </c>
      <c r="G11251" s="3" t="s">
        <v>20289</v>
      </c>
      <c r="H11251" s="3"/>
    </row>
    <row r="11252" ht="15.75" customHeight="1">
      <c r="A11252" s="2">
        <v>45819.0</v>
      </c>
      <c r="B11252" s="3" t="s">
        <v>57</v>
      </c>
      <c r="C11252" s="3" t="s">
        <v>80</v>
      </c>
      <c r="D11252" s="3" t="s">
        <v>68</v>
      </c>
      <c r="E11252" s="3" t="s">
        <v>59</v>
      </c>
      <c r="F11252" s="3" t="s">
        <v>20290</v>
      </c>
      <c r="G11252" s="3" t="s">
        <v>20291</v>
      </c>
      <c r="H11252" s="3"/>
    </row>
    <row r="11253" ht="15.75" customHeight="1">
      <c r="A11253" s="2">
        <v>45819.0</v>
      </c>
      <c r="B11253" s="3" t="s">
        <v>57</v>
      </c>
      <c r="C11253" s="3" t="s">
        <v>58</v>
      </c>
      <c r="D11253" s="3" t="s">
        <v>34</v>
      </c>
      <c r="E11253" s="3" t="s">
        <v>101</v>
      </c>
      <c r="F11253" s="3" t="s">
        <v>20292</v>
      </c>
      <c r="G11253" s="3" t="s">
        <v>20293</v>
      </c>
      <c r="H11253" s="3"/>
    </row>
    <row r="11254" ht="15.75" customHeight="1">
      <c r="A11254" s="2">
        <v>45819.0</v>
      </c>
      <c r="B11254" s="3" t="s">
        <v>57</v>
      </c>
      <c r="C11254" s="3" t="s">
        <v>80</v>
      </c>
      <c r="D11254" s="3" t="s">
        <v>63</v>
      </c>
      <c r="E11254" s="3" t="s">
        <v>59</v>
      </c>
      <c r="F11254" s="3" t="s">
        <v>20294</v>
      </c>
      <c r="G11254" s="3" t="s">
        <v>4114</v>
      </c>
      <c r="H11254" s="3"/>
    </row>
    <row r="11255" ht="15.75" customHeight="1">
      <c r="A11255" s="2">
        <v>45819.0</v>
      </c>
      <c r="B11255" s="3" t="s">
        <v>57</v>
      </c>
      <c r="C11255" s="3" t="s">
        <v>71</v>
      </c>
      <c r="D11255" s="3" t="s">
        <v>19</v>
      </c>
      <c r="E11255" s="3" t="s">
        <v>20</v>
      </c>
      <c r="F11255" s="3" t="s">
        <v>12315</v>
      </c>
      <c r="G11255" s="3" t="s">
        <v>20168</v>
      </c>
      <c r="H11255" s="3"/>
    </row>
    <row r="11256" ht="15.75" customHeight="1">
      <c r="A11256" s="2">
        <v>45819.0</v>
      </c>
      <c r="B11256" s="3" t="s">
        <v>57</v>
      </c>
      <c r="C11256" s="3" t="s">
        <v>71</v>
      </c>
      <c r="D11256" s="3" t="s">
        <v>9</v>
      </c>
      <c r="E11256" s="3" t="s">
        <v>101</v>
      </c>
      <c r="F11256" s="3" t="s">
        <v>20295</v>
      </c>
      <c r="G11256" s="3" t="s">
        <v>20296</v>
      </c>
      <c r="H11256" s="3"/>
    </row>
    <row r="11257" ht="15.75" customHeight="1">
      <c r="A11257" s="2">
        <v>45819.0</v>
      </c>
      <c r="B11257" s="3" t="s">
        <v>57</v>
      </c>
      <c r="C11257" s="4" t="s">
        <v>62</v>
      </c>
      <c r="D11257" s="3" t="s">
        <v>63</v>
      </c>
      <c r="E11257" s="3" t="s">
        <v>59</v>
      </c>
      <c r="F11257" s="3" t="s">
        <v>20297</v>
      </c>
      <c r="G11257" s="3" t="s">
        <v>20298</v>
      </c>
      <c r="H11257" s="3"/>
    </row>
    <row r="11258" ht="15.75" customHeight="1">
      <c r="A11258" s="2">
        <v>45819.0</v>
      </c>
      <c r="B11258" s="3" t="s">
        <v>57</v>
      </c>
      <c r="C11258" s="4" t="s">
        <v>62</v>
      </c>
      <c r="D11258" s="3" t="s">
        <v>23</v>
      </c>
      <c r="E11258" s="3" t="s">
        <v>20</v>
      </c>
      <c r="F11258" s="3" t="s">
        <v>10005</v>
      </c>
      <c r="G11258" s="3" t="s">
        <v>20299</v>
      </c>
      <c r="H11258" s="3"/>
    </row>
    <row r="11259" ht="15.75" customHeight="1">
      <c r="A11259" s="2">
        <v>45819.0</v>
      </c>
      <c r="B11259" s="3" t="s">
        <v>57</v>
      </c>
      <c r="C11259" s="4" t="s">
        <v>62</v>
      </c>
      <c r="D11259" s="3" t="s">
        <v>23</v>
      </c>
      <c r="E11259" s="3" t="s">
        <v>20</v>
      </c>
      <c r="F11259" s="3" t="s">
        <v>20300</v>
      </c>
      <c r="G11259" s="3" t="s">
        <v>15173</v>
      </c>
      <c r="H11259" s="3"/>
    </row>
    <row r="11260" ht="15.75" customHeight="1">
      <c r="A11260" s="2">
        <v>45819.0</v>
      </c>
      <c r="B11260" s="3" t="s">
        <v>57</v>
      </c>
      <c r="C11260" s="3" t="s">
        <v>58</v>
      </c>
      <c r="D11260" s="3" t="s">
        <v>34</v>
      </c>
      <c r="E11260" s="3" t="s">
        <v>15</v>
      </c>
      <c r="F11260" s="3" t="s">
        <v>20301</v>
      </c>
      <c r="G11260" s="3" t="s">
        <v>20302</v>
      </c>
      <c r="H11260" s="3"/>
    </row>
    <row r="11261" ht="15.75" customHeight="1">
      <c r="A11261" s="2">
        <v>45819.0</v>
      </c>
      <c r="B11261" s="3" t="s">
        <v>57</v>
      </c>
      <c r="C11261" s="3" t="s">
        <v>71</v>
      </c>
      <c r="D11261" s="3" t="s">
        <v>19</v>
      </c>
      <c r="E11261" s="3" t="s">
        <v>20</v>
      </c>
      <c r="F11261" s="3" t="s">
        <v>20303</v>
      </c>
      <c r="G11261" s="3" t="s">
        <v>20304</v>
      </c>
      <c r="H11261" s="3"/>
    </row>
    <row r="11262" ht="15.75" customHeight="1">
      <c r="A11262" s="2">
        <v>45819.0</v>
      </c>
      <c r="B11262" s="3" t="s">
        <v>92</v>
      </c>
      <c r="C11262" s="3" t="s">
        <v>93</v>
      </c>
      <c r="D11262" s="3" t="s">
        <v>38</v>
      </c>
      <c r="E11262" s="3" t="s">
        <v>109</v>
      </c>
      <c r="F11262" s="3" t="s">
        <v>20305</v>
      </c>
      <c r="G11262" s="3" t="s">
        <v>20306</v>
      </c>
      <c r="H11262" s="3"/>
    </row>
    <row r="11263" ht="15.75" customHeight="1">
      <c r="A11263" s="2">
        <v>45819.0</v>
      </c>
      <c r="B11263" s="3" t="s">
        <v>57</v>
      </c>
      <c r="C11263" s="3" t="s">
        <v>85</v>
      </c>
      <c r="D11263" s="3" t="s">
        <v>9</v>
      </c>
      <c r="E11263" s="3" t="s">
        <v>101</v>
      </c>
      <c r="F11263" s="3" t="s">
        <v>20307</v>
      </c>
      <c r="G11263" s="3" t="s">
        <v>20308</v>
      </c>
      <c r="H11263" s="3"/>
    </row>
    <row r="11264" ht="15.75" customHeight="1">
      <c r="A11264" s="2">
        <v>45819.0</v>
      </c>
      <c r="B11264" s="3" t="s">
        <v>92</v>
      </c>
      <c r="C11264" s="3" t="s">
        <v>93</v>
      </c>
      <c r="D11264" s="3" t="s">
        <v>23</v>
      </c>
      <c r="E11264" s="3" t="s">
        <v>15</v>
      </c>
      <c r="F11264" s="3" t="s">
        <v>20309</v>
      </c>
      <c r="G11264" s="3" t="s">
        <v>20310</v>
      </c>
      <c r="H11264" s="3"/>
    </row>
    <row r="11265" ht="15.75" customHeight="1">
      <c r="A11265" s="2">
        <v>45819.0</v>
      </c>
      <c r="B11265" s="3" t="s">
        <v>7</v>
      </c>
      <c r="C11265" s="3" t="s">
        <v>126</v>
      </c>
      <c r="D11265" s="3" t="s">
        <v>38</v>
      </c>
      <c r="E11265" s="3" t="s">
        <v>10</v>
      </c>
      <c r="F11265" s="3" t="s">
        <v>20311</v>
      </c>
      <c r="G11265" s="3" t="s">
        <v>20312</v>
      </c>
      <c r="H11265" s="3"/>
    </row>
    <row r="11266" ht="15.75" customHeight="1">
      <c r="A11266" s="2">
        <v>45819.0</v>
      </c>
      <c r="B11266" s="3" t="s">
        <v>7</v>
      </c>
      <c r="C11266" s="3" t="s">
        <v>126</v>
      </c>
      <c r="D11266" s="3" t="s">
        <v>63</v>
      </c>
      <c r="E11266" s="3" t="s">
        <v>15</v>
      </c>
      <c r="F11266" s="3" t="s">
        <v>20313</v>
      </c>
      <c r="G11266" s="3" t="s">
        <v>9146</v>
      </c>
      <c r="H11266" s="3"/>
    </row>
    <row r="11267" ht="15.75" customHeight="1">
      <c r="A11267" s="2">
        <v>45819.0</v>
      </c>
      <c r="B11267" s="3" t="s">
        <v>7</v>
      </c>
      <c r="C11267" s="3" t="s">
        <v>126</v>
      </c>
      <c r="D11267" s="3" t="s">
        <v>68</v>
      </c>
      <c r="E11267" s="3" t="s">
        <v>15</v>
      </c>
      <c r="F11267" s="3" t="s">
        <v>20314</v>
      </c>
      <c r="G11267" s="3" t="s">
        <v>20315</v>
      </c>
      <c r="H11267" s="3"/>
    </row>
    <row r="11268" ht="15.75" customHeight="1">
      <c r="A11268" s="2">
        <v>45819.0</v>
      </c>
      <c r="B11268" s="3" t="s">
        <v>7</v>
      </c>
      <c r="C11268" s="3" t="s">
        <v>126</v>
      </c>
      <c r="D11268" s="3" t="s">
        <v>9</v>
      </c>
      <c r="E11268" s="3" t="s">
        <v>660</v>
      </c>
      <c r="F11268" s="3" t="s">
        <v>20316</v>
      </c>
      <c r="G11268" s="3" t="s">
        <v>20317</v>
      </c>
      <c r="H11268" s="3"/>
    </row>
    <row r="11269" ht="15.75" customHeight="1">
      <c r="A11269" s="2">
        <v>45819.0</v>
      </c>
      <c r="B11269" s="3" t="s">
        <v>7</v>
      </c>
      <c r="C11269" s="3" t="s">
        <v>118</v>
      </c>
      <c r="D11269" s="3" t="s">
        <v>19</v>
      </c>
      <c r="E11269" s="3" t="s">
        <v>109</v>
      </c>
      <c r="F11269" s="3" t="s">
        <v>20318</v>
      </c>
      <c r="G11269" s="3" t="s">
        <v>20319</v>
      </c>
      <c r="H11269" s="3"/>
    </row>
    <row r="11270" ht="15.75" customHeight="1">
      <c r="A11270" s="2">
        <v>45819.0</v>
      </c>
      <c r="B11270" s="3" t="s">
        <v>7</v>
      </c>
      <c r="C11270" s="3" t="s">
        <v>118</v>
      </c>
      <c r="D11270" s="3" t="s">
        <v>19</v>
      </c>
      <c r="E11270" s="3" t="s">
        <v>101</v>
      </c>
      <c r="F11270" s="3" t="s">
        <v>20320</v>
      </c>
      <c r="G11270" s="3" t="s">
        <v>20321</v>
      </c>
      <c r="H11270" s="3"/>
    </row>
    <row r="11271" ht="15.75" customHeight="1">
      <c r="A11271" s="2">
        <v>45819.0</v>
      </c>
      <c r="B11271" s="3" t="s">
        <v>7</v>
      </c>
      <c r="C11271" s="3" t="s">
        <v>131</v>
      </c>
      <c r="D11271" s="3" t="s">
        <v>63</v>
      </c>
      <c r="E11271" s="3" t="s">
        <v>101</v>
      </c>
      <c r="F11271" s="3" t="s">
        <v>20322</v>
      </c>
      <c r="G11271" s="3" t="s">
        <v>20323</v>
      </c>
      <c r="H11271" s="3"/>
    </row>
    <row r="11272" ht="15.75" customHeight="1">
      <c r="A11272" s="2">
        <v>45819.0</v>
      </c>
      <c r="B11272" s="3" t="s">
        <v>7</v>
      </c>
      <c r="C11272" s="3" t="s">
        <v>106</v>
      </c>
      <c r="D11272" s="3" t="s">
        <v>19</v>
      </c>
      <c r="E11272" s="3" t="s">
        <v>109</v>
      </c>
      <c r="F11272" s="3" t="s">
        <v>20324</v>
      </c>
      <c r="G11272" s="3" t="s">
        <v>20325</v>
      </c>
      <c r="H11272" s="3"/>
    </row>
    <row r="11273" ht="15.75" customHeight="1">
      <c r="A11273" s="2">
        <v>45819.0</v>
      </c>
      <c r="B11273" s="3" t="s">
        <v>7</v>
      </c>
      <c r="C11273" s="3" t="s">
        <v>106</v>
      </c>
      <c r="D11273" s="3" t="s">
        <v>9</v>
      </c>
      <c r="E11273" s="3" t="s">
        <v>119</v>
      </c>
      <c r="F11273" s="3" t="s">
        <v>20326</v>
      </c>
      <c r="G11273" s="3" t="s">
        <v>20327</v>
      </c>
      <c r="H11273" s="3"/>
    </row>
    <row r="11274" ht="15.75" customHeight="1">
      <c r="A11274" s="2">
        <v>45819.0</v>
      </c>
      <c r="B11274" s="3" t="s">
        <v>7</v>
      </c>
      <c r="C11274" s="3" t="s">
        <v>106</v>
      </c>
      <c r="D11274" s="3" t="s">
        <v>9</v>
      </c>
      <c r="E11274" s="3" t="s">
        <v>258</v>
      </c>
      <c r="F11274" s="3" t="s">
        <v>20328</v>
      </c>
      <c r="G11274" s="3" t="s">
        <v>20329</v>
      </c>
      <c r="H11274" s="3"/>
    </row>
    <row r="11275" ht="15.75" customHeight="1">
      <c r="A11275" s="2">
        <v>45819.0</v>
      </c>
      <c r="B11275" s="3" t="s">
        <v>7</v>
      </c>
      <c r="C11275" s="3" t="s">
        <v>106</v>
      </c>
      <c r="D11275" s="3" t="s">
        <v>23</v>
      </c>
      <c r="E11275" s="3" t="s">
        <v>109</v>
      </c>
      <c r="F11275" s="3" t="s">
        <v>20330</v>
      </c>
      <c r="G11275" s="3" t="s">
        <v>3780</v>
      </c>
      <c r="H11275" s="3"/>
    </row>
    <row r="11276" ht="15.75" customHeight="1">
      <c r="A11276" s="2">
        <v>45819.0</v>
      </c>
      <c r="B11276" s="3" t="s">
        <v>7</v>
      </c>
      <c r="C11276" s="3" t="s">
        <v>8</v>
      </c>
      <c r="D11276" s="3" t="s">
        <v>19</v>
      </c>
      <c r="E11276" s="3" t="s">
        <v>109</v>
      </c>
      <c r="F11276" s="3" t="s">
        <v>20331</v>
      </c>
      <c r="G11276" s="3" t="s">
        <v>20332</v>
      </c>
      <c r="H11276" s="3"/>
    </row>
    <row r="11277" ht="15.75" customHeight="1">
      <c r="A11277" s="2">
        <v>45819.0</v>
      </c>
      <c r="B11277" s="3" t="s">
        <v>7</v>
      </c>
      <c r="C11277" s="3" t="s">
        <v>8</v>
      </c>
      <c r="D11277" s="3" t="s">
        <v>26</v>
      </c>
      <c r="E11277" s="3" t="s">
        <v>19126</v>
      </c>
      <c r="F11277" s="3" t="s">
        <v>20333</v>
      </c>
      <c r="G11277" s="3" t="s">
        <v>20334</v>
      </c>
      <c r="H11277" s="3"/>
    </row>
    <row r="11278" ht="15.75" customHeight="1">
      <c r="A11278" s="2">
        <v>45819.0</v>
      </c>
      <c r="B11278" s="3" t="s">
        <v>7</v>
      </c>
      <c r="C11278" s="3" t="s">
        <v>8</v>
      </c>
      <c r="D11278" s="3" t="s">
        <v>26</v>
      </c>
      <c r="E11278" s="3" t="s">
        <v>19807</v>
      </c>
      <c r="F11278" s="3" t="s">
        <v>20335</v>
      </c>
      <c r="G11278" s="3" t="s">
        <v>20336</v>
      </c>
      <c r="H11278" s="3"/>
    </row>
    <row r="11279" ht="15.75" customHeight="1">
      <c r="A11279" s="2">
        <v>45819.0</v>
      </c>
      <c r="B11279" s="3" t="s">
        <v>7</v>
      </c>
      <c r="C11279" s="3" t="s">
        <v>106</v>
      </c>
      <c r="D11279" s="3" t="s">
        <v>34</v>
      </c>
      <c r="E11279" s="3" t="s">
        <v>119</v>
      </c>
      <c r="F11279" s="3" t="s">
        <v>20337</v>
      </c>
      <c r="G11279" s="3" t="s">
        <v>20338</v>
      </c>
      <c r="H11279" s="3"/>
    </row>
    <row r="11280" ht="15.75" customHeight="1">
      <c r="A11280" s="2">
        <v>45819.0</v>
      </c>
      <c r="B11280" s="3" t="s">
        <v>7</v>
      </c>
      <c r="C11280" s="3" t="s">
        <v>131</v>
      </c>
      <c r="D11280" s="3" t="s">
        <v>9</v>
      </c>
      <c r="E11280" s="3" t="s">
        <v>660</v>
      </c>
      <c r="F11280" s="3" t="s">
        <v>20339</v>
      </c>
      <c r="G11280" s="3" t="s">
        <v>20340</v>
      </c>
      <c r="H11280" s="3"/>
    </row>
    <row r="11281" ht="15.75" customHeight="1">
      <c r="A11281" s="2">
        <v>45819.0</v>
      </c>
      <c r="B11281" s="3" t="s">
        <v>92</v>
      </c>
      <c r="C11281" s="3" t="s">
        <v>93</v>
      </c>
      <c r="D11281" s="3" t="s">
        <v>19</v>
      </c>
      <c r="E11281" s="3" t="s">
        <v>15</v>
      </c>
      <c r="F11281" s="3" t="s">
        <v>20341</v>
      </c>
      <c r="G11281" s="3" t="s">
        <v>20342</v>
      </c>
      <c r="H11281" s="3"/>
    </row>
    <row r="11282" ht="15.75" customHeight="1">
      <c r="A11282" s="2">
        <v>45819.0</v>
      </c>
      <c r="B11282" s="3" t="s">
        <v>92</v>
      </c>
      <c r="C11282" s="3" t="s">
        <v>158</v>
      </c>
      <c r="D11282" s="3" t="s">
        <v>9</v>
      </c>
      <c r="E11282" s="3" t="s">
        <v>258</v>
      </c>
      <c r="F11282" s="3" t="s">
        <v>20343</v>
      </c>
      <c r="G11282" s="3" t="s">
        <v>20344</v>
      </c>
      <c r="H11282" s="3"/>
    </row>
    <row r="11283" ht="15.75" customHeight="1">
      <c r="A11283" s="2">
        <v>45819.0</v>
      </c>
      <c r="B11283" s="3" t="s">
        <v>7</v>
      </c>
      <c r="C11283" s="3" t="s">
        <v>131</v>
      </c>
      <c r="D11283" s="3" t="s">
        <v>34</v>
      </c>
      <c r="E11283" s="3" t="s">
        <v>258</v>
      </c>
      <c r="F11283" s="3" t="s">
        <v>20345</v>
      </c>
      <c r="G11283" s="3" t="s">
        <v>20346</v>
      </c>
      <c r="H11283" s="3"/>
    </row>
    <row r="11284" ht="15.75" customHeight="1">
      <c r="A11284" s="2">
        <v>45819.0</v>
      </c>
      <c r="B11284" s="3" t="s">
        <v>92</v>
      </c>
      <c r="C11284" s="3" t="s">
        <v>98</v>
      </c>
      <c r="D11284" s="3" t="s">
        <v>19</v>
      </c>
      <c r="E11284" s="3" t="s">
        <v>101</v>
      </c>
      <c r="F11284" s="3" t="s">
        <v>20347</v>
      </c>
      <c r="G11284" s="3" t="s">
        <v>20348</v>
      </c>
      <c r="H11284" s="3"/>
    </row>
    <row r="11285" ht="15.75" customHeight="1">
      <c r="A11285" s="2">
        <v>45819.0</v>
      </c>
      <c r="B11285" s="3" t="s">
        <v>92</v>
      </c>
      <c r="C11285" s="3" t="s">
        <v>98</v>
      </c>
      <c r="D11285" s="3" t="s">
        <v>68</v>
      </c>
      <c r="E11285" s="3" t="s">
        <v>20</v>
      </c>
      <c r="F11285" s="3" t="s">
        <v>20349</v>
      </c>
      <c r="G11285" s="3" t="s">
        <v>20350</v>
      </c>
      <c r="H11285" s="3"/>
    </row>
    <row r="11286" ht="15.75" customHeight="1">
      <c r="A11286" s="2">
        <v>45819.0</v>
      </c>
      <c r="B11286" s="3" t="s">
        <v>92</v>
      </c>
      <c r="C11286" s="3" t="s">
        <v>98</v>
      </c>
      <c r="D11286" s="3" t="s">
        <v>34</v>
      </c>
      <c r="E11286" s="3" t="s">
        <v>258</v>
      </c>
      <c r="F11286" s="3" t="s">
        <v>20351</v>
      </c>
      <c r="G11286" s="3" t="s">
        <v>20352</v>
      </c>
      <c r="H11286" s="3"/>
    </row>
    <row r="11287" ht="15.75" customHeight="1">
      <c r="A11287" s="2">
        <v>45819.0</v>
      </c>
      <c r="B11287" s="3" t="s">
        <v>92</v>
      </c>
      <c r="C11287" s="3" t="s">
        <v>98</v>
      </c>
      <c r="D11287" s="3" t="s">
        <v>38</v>
      </c>
      <c r="E11287" s="3" t="s">
        <v>101</v>
      </c>
      <c r="F11287" s="3" t="s">
        <v>20353</v>
      </c>
      <c r="G11287" s="3" t="s">
        <v>20354</v>
      </c>
      <c r="H11287" s="3"/>
    </row>
    <row r="11288" ht="15.75" customHeight="1">
      <c r="A11288" s="2">
        <v>45819.0</v>
      </c>
      <c r="B11288" s="3" t="s">
        <v>92</v>
      </c>
      <c r="C11288" s="3" t="s">
        <v>144</v>
      </c>
      <c r="D11288" s="3" t="s">
        <v>19</v>
      </c>
      <c r="E11288" s="3" t="s">
        <v>101</v>
      </c>
      <c r="F11288" s="3" t="s">
        <v>20355</v>
      </c>
      <c r="G11288" s="3" t="s">
        <v>20356</v>
      </c>
      <c r="H11288" s="3"/>
    </row>
    <row r="11289" ht="15.75" customHeight="1">
      <c r="A11289" s="2">
        <v>45819.0</v>
      </c>
      <c r="B11289" s="3" t="s">
        <v>92</v>
      </c>
      <c r="C11289" s="3" t="s">
        <v>144</v>
      </c>
      <c r="D11289" s="3" t="s">
        <v>23</v>
      </c>
      <c r="E11289" s="3" t="s">
        <v>15</v>
      </c>
      <c r="F11289" s="3" t="s">
        <v>20357</v>
      </c>
      <c r="G11289" s="3" t="s">
        <v>20358</v>
      </c>
      <c r="H11289" s="3"/>
    </row>
    <row r="11290" ht="15.75" customHeight="1">
      <c r="A11290" s="2">
        <v>45819.0</v>
      </c>
      <c r="B11290" s="3" t="s">
        <v>92</v>
      </c>
      <c r="C11290" s="3" t="s">
        <v>98</v>
      </c>
      <c r="D11290" s="3" t="s">
        <v>26</v>
      </c>
      <c r="E11290" s="3" t="s">
        <v>109</v>
      </c>
      <c r="F11290" s="3" t="s">
        <v>20359</v>
      </c>
      <c r="G11290" s="3" t="s">
        <v>20360</v>
      </c>
      <c r="H11290" s="3"/>
    </row>
    <row r="11291" ht="15.75" customHeight="1">
      <c r="A11291" s="2">
        <v>45819.0</v>
      </c>
      <c r="B11291" s="3" t="s">
        <v>92</v>
      </c>
      <c r="C11291" s="4" t="s">
        <v>149</v>
      </c>
      <c r="D11291" s="3" t="s">
        <v>9</v>
      </c>
      <c r="E11291" s="3" t="s">
        <v>10</v>
      </c>
      <c r="F11291" s="3" t="s">
        <v>20361</v>
      </c>
      <c r="G11291" s="3" t="s">
        <v>20362</v>
      </c>
      <c r="H11291" s="3"/>
    </row>
    <row r="11292" ht="15.75" customHeight="1">
      <c r="A11292" s="2">
        <v>45819.0</v>
      </c>
      <c r="B11292" s="3" t="s">
        <v>92</v>
      </c>
      <c r="C11292" s="4" t="s">
        <v>149</v>
      </c>
      <c r="D11292" s="3" t="s">
        <v>19</v>
      </c>
      <c r="E11292" s="3" t="s">
        <v>101</v>
      </c>
      <c r="F11292" s="3" t="s">
        <v>8152</v>
      </c>
      <c r="G11292" s="3" t="s">
        <v>20363</v>
      </c>
      <c r="H11292" s="3"/>
    </row>
    <row r="11293" ht="15.75" customHeight="1">
      <c r="A11293" s="2">
        <v>45819.0</v>
      </c>
      <c r="B11293" s="3" t="s">
        <v>92</v>
      </c>
      <c r="C11293" s="4" t="s">
        <v>149</v>
      </c>
      <c r="D11293" s="3" t="s">
        <v>23</v>
      </c>
      <c r="E11293" s="3" t="s">
        <v>15</v>
      </c>
      <c r="F11293" s="3" t="s">
        <v>20364</v>
      </c>
      <c r="G11293" s="3" t="s">
        <v>20365</v>
      </c>
      <c r="H11293" s="3"/>
    </row>
    <row r="11294" ht="15.75" customHeight="1">
      <c r="A11294" s="2">
        <v>45819.0</v>
      </c>
      <c r="B11294" s="3" t="s">
        <v>92</v>
      </c>
      <c r="C11294" s="3" t="s">
        <v>158</v>
      </c>
      <c r="D11294" s="3" t="s">
        <v>26</v>
      </c>
      <c r="E11294" s="3" t="s">
        <v>109</v>
      </c>
      <c r="F11294" s="3" t="s">
        <v>20366</v>
      </c>
      <c r="G11294" s="3" t="s">
        <v>20367</v>
      </c>
      <c r="H11294" s="3"/>
    </row>
    <row r="11295" ht="15.75" customHeight="1">
      <c r="A11295" s="2">
        <v>45819.0</v>
      </c>
      <c r="B11295" s="3" t="s">
        <v>92</v>
      </c>
      <c r="C11295" s="3" t="s">
        <v>158</v>
      </c>
      <c r="D11295" s="3" t="s">
        <v>9</v>
      </c>
      <c r="E11295" s="3" t="s">
        <v>109</v>
      </c>
      <c r="F11295" s="3" t="s">
        <v>20368</v>
      </c>
      <c r="G11295" s="3" t="s">
        <v>20369</v>
      </c>
      <c r="H11295" s="3"/>
    </row>
    <row r="11296" ht="15.75" customHeight="1">
      <c r="A11296" s="2">
        <v>45819.0</v>
      </c>
      <c r="B11296" s="3" t="s">
        <v>92</v>
      </c>
      <c r="C11296" s="3" t="s">
        <v>158</v>
      </c>
      <c r="D11296" s="3" t="s">
        <v>34</v>
      </c>
      <c r="E11296" s="3" t="s">
        <v>109</v>
      </c>
      <c r="F11296" s="3" t="s">
        <v>20370</v>
      </c>
      <c r="G11296" s="3" t="s">
        <v>20371</v>
      </c>
      <c r="H11296" s="3"/>
    </row>
    <row r="11297" ht="15.75" customHeight="1">
      <c r="A11297" s="2">
        <v>45819.0</v>
      </c>
      <c r="B11297" s="3" t="s">
        <v>92</v>
      </c>
      <c r="C11297" s="3" t="s">
        <v>144</v>
      </c>
      <c r="D11297" s="3" t="s">
        <v>34</v>
      </c>
      <c r="E11297" s="3" t="s">
        <v>109</v>
      </c>
      <c r="F11297" s="3" t="s">
        <v>20372</v>
      </c>
      <c r="G11297" s="3" t="s">
        <v>20373</v>
      </c>
      <c r="H11297" s="3"/>
    </row>
    <row r="11298" ht="15.75" customHeight="1">
      <c r="A11298" s="2">
        <v>45820.0</v>
      </c>
      <c r="B11298" s="3" t="s">
        <v>13</v>
      </c>
      <c r="C11298" s="3" t="s">
        <v>18</v>
      </c>
      <c r="D11298" s="3" t="s">
        <v>26</v>
      </c>
      <c r="E11298" s="3" t="s">
        <v>101</v>
      </c>
      <c r="F11298" s="3" t="s">
        <v>20374</v>
      </c>
      <c r="G11298" s="3" t="s">
        <v>20375</v>
      </c>
      <c r="H11298" s="3"/>
    </row>
    <row r="11299" ht="15.75" customHeight="1">
      <c r="A11299" s="2">
        <v>45820.0</v>
      </c>
      <c r="B11299" s="3" t="s">
        <v>13</v>
      </c>
      <c r="C11299" s="3" t="s">
        <v>37</v>
      </c>
      <c r="D11299" s="3" t="s">
        <v>19</v>
      </c>
      <c r="E11299" s="3" t="s">
        <v>15</v>
      </c>
      <c r="F11299" s="3" t="s">
        <v>20376</v>
      </c>
      <c r="G11299" s="3" t="s">
        <v>20377</v>
      </c>
      <c r="H11299" s="3"/>
    </row>
    <row r="11300" ht="15.75" customHeight="1">
      <c r="A11300" s="2">
        <v>45820.0</v>
      </c>
      <c r="B11300" s="3" t="s">
        <v>13</v>
      </c>
      <c r="C11300" s="3" t="s">
        <v>29</v>
      </c>
      <c r="D11300" s="3" t="s">
        <v>19</v>
      </c>
      <c r="E11300" s="3" t="s">
        <v>20</v>
      </c>
      <c r="F11300" s="3" t="s">
        <v>20378</v>
      </c>
      <c r="G11300" s="3" t="s">
        <v>20379</v>
      </c>
      <c r="H11300" s="3"/>
    </row>
    <row r="11301" ht="15.75" customHeight="1">
      <c r="A11301" s="2">
        <v>45820.0</v>
      </c>
      <c r="B11301" s="3" t="s">
        <v>13</v>
      </c>
      <c r="C11301" s="3" t="s">
        <v>29</v>
      </c>
      <c r="D11301" s="3" t="s">
        <v>9</v>
      </c>
      <c r="E11301" s="3" t="s">
        <v>109</v>
      </c>
      <c r="F11301" s="3" t="s">
        <v>20380</v>
      </c>
      <c r="G11301" s="3" t="s">
        <v>20381</v>
      </c>
      <c r="H11301" s="3"/>
    </row>
    <row r="11302" ht="15.75" customHeight="1">
      <c r="A11302" s="2">
        <v>45820.0</v>
      </c>
      <c r="B11302" s="3" t="s">
        <v>13</v>
      </c>
      <c r="C11302" s="3" t="s">
        <v>29</v>
      </c>
      <c r="D11302" s="3" t="s">
        <v>68</v>
      </c>
      <c r="E11302" s="3" t="s">
        <v>20</v>
      </c>
      <c r="F11302" s="3" t="s">
        <v>20382</v>
      </c>
      <c r="G11302" s="3" t="s">
        <v>20383</v>
      </c>
      <c r="H11302" s="3"/>
    </row>
    <row r="11303" ht="15.75" customHeight="1">
      <c r="A11303" s="2">
        <v>45820.0</v>
      </c>
      <c r="B11303" s="3" t="s">
        <v>13</v>
      </c>
      <c r="C11303" s="3" t="s">
        <v>18</v>
      </c>
      <c r="D11303" s="3" t="s">
        <v>19</v>
      </c>
      <c r="E11303" s="3" t="s">
        <v>20</v>
      </c>
      <c r="F11303" s="3" t="s">
        <v>20384</v>
      </c>
      <c r="G11303" s="3" t="s">
        <v>20385</v>
      </c>
      <c r="H11303" s="3"/>
    </row>
    <row r="11304" ht="15.75" customHeight="1">
      <c r="A11304" s="2">
        <v>45820.0</v>
      </c>
      <c r="B11304" s="3" t="s">
        <v>13</v>
      </c>
      <c r="C11304" s="3" t="s">
        <v>14</v>
      </c>
      <c r="D11304" s="3" t="s">
        <v>34</v>
      </c>
      <c r="E11304" s="3" t="s">
        <v>109</v>
      </c>
      <c r="F11304" s="3" t="s">
        <v>20386</v>
      </c>
      <c r="G11304" s="3" t="s">
        <v>20387</v>
      </c>
      <c r="H11304" s="3"/>
    </row>
    <row r="11305" ht="15.75" customHeight="1">
      <c r="A11305" s="2">
        <v>45820.0</v>
      </c>
      <c r="B11305" s="3" t="s">
        <v>92</v>
      </c>
      <c r="C11305" s="3" t="s">
        <v>98</v>
      </c>
      <c r="D11305" s="3" t="s">
        <v>34</v>
      </c>
      <c r="E11305" s="3" t="s">
        <v>10</v>
      </c>
      <c r="F11305" s="3" t="s">
        <v>20388</v>
      </c>
      <c r="G11305" s="3" t="s">
        <v>20389</v>
      </c>
      <c r="H11305" s="3"/>
    </row>
    <row r="11306" ht="15.75" customHeight="1">
      <c r="A11306" s="2">
        <v>45820.0</v>
      </c>
      <c r="B11306" s="3" t="s">
        <v>92</v>
      </c>
      <c r="C11306" s="3" t="s">
        <v>93</v>
      </c>
      <c r="D11306" s="3" t="s">
        <v>19</v>
      </c>
      <c r="E11306" s="3" t="s">
        <v>101</v>
      </c>
      <c r="F11306" s="3" t="s">
        <v>15387</v>
      </c>
      <c r="G11306" s="3" t="s">
        <v>20390</v>
      </c>
      <c r="H11306" s="3"/>
    </row>
    <row r="11307" ht="15.75" customHeight="1">
      <c r="A11307" s="2">
        <v>45820.0</v>
      </c>
      <c r="B11307" s="3" t="s">
        <v>92</v>
      </c>
      <c r="C11307" s="3" t="s">
        <v>93</v>
      </c>
      <c r="D11307" s="3" t="s">
        <v>26</v>
      </c>
      <c r="E11307" s="3" t="s">
        <v>109</v>
      </c>
      <c r="F11307" s="3" t="s">
        <v>20391</v>
      </c>
      <c r="G11307" s="3" t="s">
        <v>20392</v>
      </c>
      <c r="H11307" s="3"/>
    </row>
    <row r="11308" ht="15.75" customHeight="1">
      <c r="A11308" s="2">
        <v>45820.0</v>
      </c>
      <c r="B11308" s="3" t="s">
        <v>92</v>
      </c>
      <c r="C11308" s="3" t="s">
        <v>93</v>
      </c>
      <c r="D11308" s="3" t="s">
        <v>19</v>
      </c>
      <c r="E11308" s="3" t="s">
        <v>101</v>
      </c>
      <c r="F11308" s="3" t="s">
        <v>20393</v>
      </c>
      <c r="G11308" s="3" t="s">
        <v>20394</v>
      </c>
      <c r="H11308" s="3"/>
    </row>
    <row r="11309" ht="15.75" customHeight="1">
      <c r="A11309" s="2">
        <v>45820.0</v>
      </c>
      <c r="B11309" s="3" t="s">
        <v>92</v>
      </c>
      <c r="C11309" s="3" t="s">
        <v>93</v>
      </c>
      <c r="D11309" s="3" t="s">
        <v>9</v>
      </c>
      <c r="E11309" s="3" t="s">
        <v>10</v>
      </c>
      <c r="F11309" s="3" t="s">
        <v>20395</v>
      </c>
      <c r="G11309" s="3" t="s">
        <v>20396</v>
      </c>
      <c r="H11309" s="3"/>
    </row>
    <row r="11310" ht="15.75" customHeight="1">
      <c r="A11310" s="2">
        <v>45820.0</v>
      </c>
      <c r="B11310" s="3" t="s">
        <v>92</v>
      </c>
      <c r="C11310" s="3" t="s">
        <v>93</v>
      </c>
      <c r="D11310" s="3" t="s">
        <v>9</v>
      </c>
      <c r="E11310" s="3" t="s">
        <v>258</v>
      </c>
      <c r="F11310" s="3" t="s">
        <v>20397</v>
      </c>
      <c r="G11310" s="3" t="s">
        <v>20398</v>
      </c>
      <c r="H11310" s="3"/>
    </row>
    <row r="11311" ht="15.75" customHeight="1">
      <c r="A11311" s="2">
        <v>45820.0</v>
      </c>
      <c r="B11311" s="3" t="s">
        <v>13</v>
      </c>
      <c r="C11311" s="3" t="s">
        <v>37</v>
      </c>
      <c r="D11311" s="3" t="s">
        <v>9</v>
      </c>
      <c r="E11311" s="3" t="s">
        <v>101</v>
      </c>
      <c r="F11311" s="3" t="s">
        <v>20399</v>
      </c>
      <c r="G11311" s="3" t="s">
        <v>20400</v>
      </c>
      <c r="H11311" s="3"/>
    </row>
    <row r="11312" ht="15.75" customHeight="1">
      <c r="A11312" s="2">
        <v>45820.0</v>
      </c>
      <c r="B11312" s="3" t="s">
        <v>92</v>
      </c>
      <c r="C11312" s="3" t="s">
        <v>98</v>
      </c>
      <c r="D11312" s="3" t="s">
        <v>68</v>
      </c>
      <c r="E11312" s="3" t="s">
        <v>20</v>
      </c>
      <c r="F11312" s="3" t="s">
        <v>11432</v>
      </c>
      <c r="G11312" s="3" t="s">
        <v>20401</v>
      </c>
      <c r="H11312" s="3"/>
    </row>
    <row r="11313" ht="15.75" customHeight="1">
      <c r="A11313" s="2">
        <v>45820.0</v>
      </c>
      <c r="B11313" s="3" t="s">
        <v>13</v>
      </c>
      <c r="C11313" s="3" t="s">
        <v>14</v>
      </c>
      <c r="D11313" s="3" t="s">
        <v>23</v>
      </c>
      <c r="E11313" s="3" t="s">
        <v>15</v>
      </c>
      <c r="F11313" s="3" t="s">
        <v>2263</v>
      </c>
      <c r="G11313" s="3" t="s">
        <v>20402</v>
      </c>
      <c r="H11313" s="3"/>
    </row>
    <row r="11314" ht="15.75" customHeight="1">
      <c r="A11314" s="2">
        <v>45820.0</v>
      </c>
      <c r="B11314" s="3" t="s">
        <v>13</v>
      </c>
      <c r="C11314" s="3" t="s">
        <v>169</v>
      </c>
      <c r="D11314" s="3" t="s">
        <v>38</v>
      </c>
      <c r="E11314" s="3" t="s">
        <v>101</v>
      </c>
      <c r="F11314" s="3" t="s">
        <v>20403</v>
      </c>
      <c r="G11314" s="3" t="s">
        <v>20404</v>
      </c>
      <c r="H11314" s="3"/>
    </row>
    <row r="11315" ht="15.75" customHeight="1">
      <c r="A11315" s="2">
        <v>45820.0</v>
      </c>
      <c r="B11315" s="3" t="s">
        <v>57</v>
      </c>
      <c r="C11315" s="4" t="s">
        <v>62</v>
      </c>
      <c r="D11315" s="3" t="s">
        <v>68</v>
      </c>
      <c r="E11315" s="3" t="s">
        <v>59</v>
      </c>
      <c r="F11315" s="3" t="s">
        <v>20405</v>
      </c>
      <c r="G11315" s="3" t="s">
        <v>20406</v>
      </c>
      <c r="H11315" s="3"/>
    </row>
    <row r="11316" ht="15.75" customHeight="1">
      <c r="A11316" s="2">
        <v>45820.0</v>
      </c>
      <c r="B11316" s="3" t="s">
        <v>13</v>
      </c>
      <c r="C11316" s="3" t="s">
        <v>169</v>
      </c>
      <c r="D11316" s="3" t="s">
        <v>38</v>
      </c>
      <c r="E11316" s="3" t="s">
        <v>15</v>
      </c>
      <c r="F11316" s="3" t="s">
        <v>20407</v>
      </c>
      <c r="G11316" s="3" t="s">
        <v>20408</v>
      </c>
      <c r="H11316" s="3"/>
    </row>
    <row r="11317" ht="15.75" customHeight="1">
      <c r="A11317" s="2">
        <v>45820.0</v>
      </c>
      <c r="B11317" s="3" t="s">
        <v>57</v>
      </c>
      <c r="C11317" s="3" t="s">
        <v>85</v>
      </c>
      <c r="D11317" s="3" t="s">
        <v>26</v>
      </c>
      <c r="E11317" s="3" t="s">
        <v>20</v>
      </c>
      <c r="F11317" s="3" t="s">
        <v>20409</v>
      </c>
      <c r="G11317" s="3" t="s">
        <v>20410</v>
      </c>
      <c r="H11317" s="3"/>
    </row>
    <row r="11318" ht="15.75" customHeight="1">
      <c r="A11318" s="2">
        <v>45820.0</v>
      </c>
      <c r="B11318" s="3" t="s">
        <v>92</v>
      </c>
      <c r="C11318" s="3" t="s">
        <v>98</v>
      </c>
      <c r="D11318" s="3" t="s">
        <v>38</v>
      </c>
      <c r="E11318" s="3" t="s">
        <v>101</v>
      </c>
      <c r="F11318" s="3" t="s">
        <v>20411</v>
      </c>
      <c r="G11318" s="3" t="s">
        <v>10062</v>
      </c>
      <c r="H11318" s="3"/>
    </row>
    <row r="11319" ht="15.75" customHeight="1">
      <c r="A11319" s="2">
        <v>45820.0</v>
      </c>
      <c r="B11319" s="3" t="s">
        <v>57</v>
      </c>
      <c r="C11319" s="3" t="s">
        <v>85</v>
      </c>
      <c r="D11319" s="3" t="s">
        <v>38</v>
      </c>
      <c r="E11319" s="3" t="s">
        <v>20</v>
      </c>
      <c r="F11319" s="3" t="s">
        <v>20412</v>
      </c>
      <c r="G11319" s="3" t="s">
        <v>20413</v>
      </c>
      <c r="H11319" s="3"/>
    </row>
    <row r="11320" ht="15.75" customHeight="1">
      <c r="A11320" s="2">
        <v>45820.0</v>
      </c>
      <c r="B11320" s="3" t="s">
        <v>57</v>
      </c>
      <c r="C11320" s="3" t="s">
        <v>80</v>
      </c>
      <c r="D11320" s="3" t="s">
        <v>34</v>
      </c>
      <c r="E11320" s="3" t="s">
        <v>15</v>
      </c>
      <c r="F11320" s="3" t="s">
        <v>20414</v>
      </c>
      <c r="G11320" s="3" t="s">
        <v>20415</v>
      </c>
      <c r="H11320" s="3"/>
    </row>
    <row r="11321" ht="15.75" customHeight="1">
      <c r="A11321" s="2">
        <v>45820.0</v>
      </c>
      <c r="B11321" s="3" t="s">
        <v>57</v>
      </c>
      <c r="C11321" s="3" t="s">
        <v>80</v>
      </c>
      <c r="D11321" s="3" t="s">
        <v>19</v>
      </c>
      <c r="E11321" s="3" t="s">
        <v>20</v>
      </c>
      <c r="F11321" s="3" t="s">
        <v>2262</v>
      </c>
      <c r="G11321" s="3" t="s">
        <v>20416</v>
      </c>
      <c r="H11321" s="3"/>
    </row>
    <row r="11322" ht="15.75" customHeight="1">
      <c r="A11322" s="2">
        <v>45820.0</v>
      </c>
      <c r="B11322" s="3" t="s">
        <v>57</v>
      </c>
      <c r="C11322" s="3" t="s">
        <v>80</v>
      </c>
      <c r="D11322" s="3" t="s">
        <v>9</v>
      </c>
      <c r="E11322" s="3" t="s">
        <v>15</v>
      </c>
      <c r="F11322" s="3" t="s">
        <v>20417</v>
      </c>
      <c r="G11322" s="3" t="s">
        <v>20418</v>
      </c>
      <c r="H11322" s="3"/>
    </row>
    <row r="11323" ht="15.75" customHeight="1">
      <c r="A11323" s="2">
        <v>45820.0</v>
      </c>
      <c r="B11323" s="3" t="s">
        <v>57</v>
      </c>
      <c r="C11323" s="3" t="s">
        <v>71</v>
      </c>
      <c r="D11323" s="3" t="s">
        <v>63</v>
      </c>
      <c r="E11323" s="3" t="s">
        <v>59</v>
      </c>
      <c r="F11323" s="3" t="s">
        <v>20419</v>
      </c>
      <c r="G11323" s="3" t="s">
        <v>20420</v>
      </c>
      <c r="H11323" s="3"/>
    </row>
    <row r="11324" ht="15.75" customHeight="1">
      <c r="A11324" s="2">
        <v>45820.0</v>
      </c>
      <c r="B11324" s="3" t="s">
        <v>57</v>
      </c>
      <c r="C11324" s="3" t="s">
        <v>71</v>
      </c>
      <c r="D11324" s="3" t="s">
        <v>23</v>
      </c>
      <c r="E11324" s="3" t="s">
        <v>20</v>
      </c>
      <c r="F11324" s="3" t="s">
        <v>17503</v>
      </c>
      <c r="G11324" s="3" t="s">
        <v>4284</v>
      </c>
      <c r="H11324" s="3"/>
    </row>
    <row r="11325" ht="15.75" customHeight="1">
      <c r="A11325" s="2">
        <v>45820.0</v>
      </c>
      <c r="B11325" s="3" t="s">
        <v>57</v>
      </c>
      <c r="C11325" s="3" t="s">
        <v>71</v>
      </c>
      <c r="D11325" s="3" t="s">
        <v>34</v>
      </c>
      <c r="E11325" s="3" t="s">
        <v>15</v>
      </c>
      <c r="F11325" s="3" t="s">
        <v>20421</v>
      </c>
      <c r="G11325" s="3" t="s">
        <v>20422</v>
      </c>
      <c r="H11325" s="3"/>
    </row>
    <row r="11326" ht="15.75" customHeight="1">
      <c r="A11326" s="2">
        <v>45820.0</v>
      </c>
      <c r="B11326" s="3" t="s">
        <v>57</v>
      </c>
      <c r="C11326" s="4" t="s">
        <v>62</v>
      </c>
      <c r="D11326" s="3" t="s">
        <v>34</v>
      </c>
      <c r="E11326" s="3" t="s">
        <v>101</v>
      </c>
      <c r="F11326" s="3" t="s">
        <v>20423</v>
      </c>
      <c r="G11326" s="3" t="s">
        <v>3388</v>
      </c>
      <c r="H11326" s="3"/>
    </row>
    <row r="11327" ht="15.75" customHeight="1">
      <c r="A11327" s="2">
        <v>45820.0</v>
      </c>
      <c r="B11327" s="3" t="s">
        <v>57</v>
      </c>
      <c r="C11327" s="3" t="s">
        <v>58</v>
      </c>
      <c r="D11327" s="3" t="s">
        <v>68</v>
      </c>
      <c r="E11327" s="3" t="s">
        <v>59</v>
      </c>
      <c r="F11327" s="3" t="s">
        <v>20424</v>
      </c>
      <c r="G11327" s="3" t="s">
        <v>20425</v>
      </c>
      <c r="H11327" s="3"/>
    </row>
    <row r="11328" ht="15.75" customHeight="1">
      <c r="A11328" s="2">
        <v>45820.0</v>
      </c>
      <c r="B11328" s="3" t="s">
        <v>57</v>
      </c>
      <c r="C11328" s="3" t="s">
        <v>58</v>
      </c>
      <c r="D11328" s="3" t="s">
        <v>68</v>
      </c>
      <c r="E11328" s="3" t="s">
        <v>20</v>
      </c>
      <c r="F11328" s="3" t="s">
        <v>20426</v>
      </c>
      <c r="G11328" s="3" t="s">
        <v>20427</v>
      </c>
      <c r="H11328" s="3"/>
    </row>
    <row r="11329" ht="15.75" customHeight="1">
      <c r="A11329" s="2">
        <v>45820.0</v>
      </c>
      <c r="B11329" s="3" t="s">
        <v>57</v>
      </c>
      <c r="C11329" s="3" t="s">
        <v>58</v>
      </c>
      <c r="D11329" s="3" t="s">
        <v>19</v>
      </c>
      <c r="E11329" s="3" t="s">
        <v>20</v>
      </c>
      <c r="F11329" s="3" t="s">
        <v>20428</v>
      </c>
      <c r="G11329" s="3" t="s">
        <v>20429</v>
      </c>
      <c r="H11329" s="3"/>
    </row>
    <row r="11330" ht="15.75" customHeight="1">
      <c r="A11330" s="2">
        <v>45820.0</v>
      </c>
      <c r="B11330" s="3" t="s">
        <v>57</v>
      </c>
      <c r="C11330" s="3" t="s">
        <v>58</v>
      </c>
      <c r="D11330" s="3" t="s">
        <v>63</v>
      </c>
      <c r="E11330" s="3" t="s">
        <v>59</v>
      </c>
      <c r="F11330" s="3" t="s">
        <v>20160</v>
      </c>
      <c r="G11330" s="3" t="s">
        <v>20430</v>
      </c>
      <c r="H11330" s="3"/>
    </row>
    <row r="11331" ht="15.75" customHeight="1">
      <c r="A11331" s="2">
        <v>45820.0</v>
      </c>
      <c r="B11331" s="3" t="s">
        <v>57</v>
      </c>
      <c r="C11331" s="3" t="s">
        <v>58</v>
      </c>
      <c r="D11331" s="3" t="s">
        <v>68</v>
      </c>
      <c r="E11331" s="3" t="s">
        <v>20</v>
      </c>
      <c r="F11331" s="3" t="s">
        <v>7852</v>
      </c>
      <c r="G11331" s="3" t="s">
        <v>20431</v>
      </c>
      <c r="H11331" s="3"/>
    </row>
    <row r="11332" ht="15.75" customHeight="1">
      <c r="A11332" s="2">
        <v>45820.0</v>
      </c>
      <c r="B11332" s="3" t="s">
        <v>13</v>
      </c>
      <c r="C11332" s="3" t="s">
        <v>169</v>
      </c>
      <c r="D11332" s="3" t="s">
        <v>26</v>
      </c>
      <c r="E11332" s="3" t="s">
        <v>15</v>
      </c>
      <c r="F11332" s="3" t="s">
        <v>20432</v>
      </c>
      <c r="G11332" s="3" t="s">
        <v>20433</v>
      </c>
      <c r="H11332" s="3"/>
    </row>
    <row r="11333" ht="15.75" customHeight="1">
      <c r="A11333" s="2">
        <v>45820.0</v>
      </c>
      <c r="B11333" s="3" t="s">
        <v>57</v>
      </c>
      <c r="C11333" s="3" t="s">
        <v>85</v>
      </c>
      <c r="D11333" s="3" t="s">
        <v>68</v>
      </c>
      <c r="E11333" s="3" t="s">
        <v>59</v>
      </c>
      <c r="F11333" s="3" t="s">
        <v>20434</v>
      </c>
      <c r="G11333" s="3" t="s">
        <v>20435</v>
      </c>
      <c r="H11333" s="3"/>
    </row>
    <row r="11334" ht="15.75" customHeight="1">
      <c r="A11334" s="2">
        <v>45820.0</v>
      </c>
      <c r="B11334" s="3" t="s">
        <v>92</v>
      </c>
      <c r="C11334" s="3" t="s">
        <v>144</v>
      </c>
      <c r="D11334" s="3" t="s">
        <v>9</v>
      </c>
      <c r="E11334" s="3" t="s">
        <v>258</v>
      </c>
      <c r="F11334" s="3" t="s">
        <v>20436</v>
      </c>
      <c r="G11334" s="3" t="s">
        <v>20437</v>
      </c>
      <c r="H11334" s="3"/>
    </row>
    <row r="11335" ht="15.75" customHeight="1">
      <c r="A11335" s="2">
        <v>45820.0</v>
      </c>
      <c r="B11335" s="3" t="s">
        <v>92</v>
      </c>
      <c r="C11335" s="3" t="s">
        <v>144</v>
      </c>
      <c r="D11335" s="3" t="s">
        <v>68</v>
      </c>
      <c r="E11335" s="3" t="s">
        <v>15</v>
      </c>
      <c r="F11335" s="3" t="s">
        <v>20438</v>
      </c>
      <c r="G11335" s="3" t="s">
        <v>20439</v>
      </c>
      <c r="H11335" s="3"/>
    </row>
    <row r="11336" ht="15.75" customHeight="1">
      <c r="A11336" s="2">
        <v>45820.0</v>
      </c>
      <c r="B11336" s="3" t="s">
        <v>7</v>
      </c>
      <c r="C11336" s="3" t="s">
        <v>118</v>
      </c>
      <c r="D11336" s="3" t="s">
        <v>23</v>
      </c>
      <c r="E11336" s="3" t="s">
        <v>15</v>
      </c>
      <c r="F11336" s="3" t="s">
        <v>20440</v>
      </c>
      <c r="G11336" s="3" t="s">
        <v>20441</v>
      </c>
      <c r="H11336" s="3"/>
    </row>
    <row r="11337" ht="15.75" customHeight="1">
      <c r="A11337" s="2">
        <v>45820.0</v>
      </c>
      <c r="B11337" s="3" t="s">
        <v>7</v>
      </c>
      <c r="C11337" s="3" t="s">
        <v>118</v>
      </c>
      <c r="D11337" s="3" t="s">
        <v>23</v>
      </c>
      <c r="E11337" s="3" t="s">
        <v>101</v>
      </c>
      <c r="F11337" s="3" t="s">
        <v>20442</v>
      </c>
      <c r="G11337" s="3" t="s">
        <v>20443</v>
      </c>
      <c r="H11337" s="3"/>
    </row>
    <row r="11338" ht="15.75" customHeight="1">
      <c r="A11338" s="2">
        <v>45820.0</v>
      </c>
      <c r="B11338" s="3" t="s">
        <v>7</v>
      </c>
      <c r="C11338" s="3" t="s">
        <v>118</v>
      </c>
      <c r="D11338" s="3" t="s">
        <v>19</v>
      </c>
      <c r="E11338" s="3" t="s">
        <v>109</v>
      </c>
      <c r="F11338" s="3" t="s">
        <v>20444</v>
      </c>
      <c r="G11338" s="3" t="s">
        <v>20445</v>
      </c>
      <c r="H11338" s="3"/>
    </row>
    <row r="11339" ht="15.75" customHeight="1">
      <c r="A11339" s="2">
        <v>45820.0</v>
      </c>
      <c r="B11339" s="3" t="s">
        <v>7</v>
      </c>
      <c r="C11339" s="3" t="s">
        <v>118</v>
      </c>
      <c r="D11339" s="3" t="s">
        <v>63</v>
      </c>
      <c r="E11339" s="3" t="s">
        <v>15</v>
      </c>
      <c r="F11339" s="3" t="s">
        <v>20446</v>
      </c>
      <c r="G11339" s="3" t="s">
        <v>19317</v>
      </c>
      <c r="H11339" s="3"/>
    </row>
    <row r="11340" ht="15.75" customHeight="1">
      <c r="A11340" s="2">
        <v>45820.0</v>
      </c>
      <c r="B11340" s="3" t="s">
        <v>7</v>
      </c>
      <c r="C11340" s="3" t="s">
        <v>106</v>
      </c>
      <c r="D11340" s="3" t="s">
        <v>23</v>
      </c>
      <c r="E11340" s="3" t="s">
        <v>101</v>
      </c>
      <c r="F11340" s="3" t="s">
        <v>20447</v>
      </c>
      <c r="G11340" s="3" t="s">
        <v>20448</v>
      </c>
      <c r="H11340" s="3"/>
    </row>
    <row r="11341" ht="15.75" customHeight="1">
      <c r="A11341" s="2">
        <v>45820.0</v>
      </c>
      <c r="B11341" s="3" t="s">
        <v>7</v>
      </c>
      <c r="C11341" s="3" t="s">
        <v>106</v>
      </c>
      <c r="D11341" s="3" t="s">
        <v>26</v>
      </c>
      <c r="E11341" s="3" t="s">
        <v>1097</v>
      </c>
      <c r="F11341" s="3" t="s">
        <v>20449</v>
      </c>
      <c r="G11341" s="3" t="s">
        <v>20450</v>
      </c>
      <c r="H11341" s="3"/>
    </row>
    <row r="11342" ht="15.75" customHeight="1">
      <c r="A11342" s="2">
        <v>45820.0</v>
      </c>
      <c r="B11342" s="3" t="s">
        <v>7</v>
      </c>
      <c r="C11342" s="3" t="s">
        <v>118</v>
      </c>
      <c r="D11342" s="3" t="s">
        <v>34</v>
      </c>
      <c r="E11342" s="3" t="s">
        <v>258</v>
      </c>
      <c r="F11342" s="3" t="s">
        <v>20451</v>
      </c>
      <c r="G11342" s="3" t="s">
        <v>20452</v>
      </c>
      <c r="H11342" s="3"/>
    </row>
    <row r="11343" ht="15.75" customHeight="1">
      <c r="A11343" s="2">
        <v>45820.0</v>
      </c>
      <c r="B11343" s="3" t="s">
        <v>7</v>
      </c>
      <c r="C11343" s="3" t="s">
        <v>106</v>
      </c>
      <c r="D11343" s="3" t="s">
        <v>26</v>
      </c>
      <c r="E11343" s="3" t="s">
        <v>19572</v>
      </c>
      <c r="F11343" s="3" t="s">
        <v>20453</v>
      </c>
      <c r="G11343" s="3" t="s">
        <v>20454</v>
      </c>
      <c r="H11343" s="3"/>
    </row>
    <row r="11344" ht="15.75" customHeight="1">
      <c r="A11344" s="2">
        <v>45820.0</v>
      </c>
      <c r="B11344" s="3" t="s">
        <v>7</v>
      </c>
      <c r="C11344" s="3" t="s">
        <v>8</v>
      </c>
      <c r="D11344" s="3" t="s">
        <v>63</v>
      </c>
      <c r="E11344" s="3" t="s">
        <v>15</v>
      </c>
      <c r="F11344" s="3" t="s">
        <v>20455</v>
      </c>
      <c r="G11344" s="3" t="s">
        <v>17944</v>
      </c>
      <c r="H11344" s="3"/>
    </row>
    <row r="11345" ht="15.75" customHeight="1">
      <c r="A11345" s="2">
        <v>45820.0</v>
      </c>
      <c r="B11345" s="3" t="s">
        <v>7</v>
      </c>
      <c r="C11345" s="3" t="s">
        <v>8</v>
      </c>
      <c r="D11345" s="3" t="s">
        <v>23</v>
      </c>
      <c r="E11345" s="3" t="s">
        <v>109</v>
      </c>
      <c r="F11345" s="3" t="s">
        <v>20456</v>
      </c>
      <c r="G11345" s="3" t="s">
        <v>20457</v>
      </c>
      <c r="H11345" s="3"/>
    </row>
    <row r="11346" ht="15.75" customHeight="1">
      <c r="A11346" s="2">
        <v>45820.0</v>
      </c>
      <c r="B11346" s="3" t="s">
        <v>7</v>
      </c>
      <c r="C11346" s="3" t="s">
        <v>8</v>
      </c>
      <c r="D11346" s="3" t="s">
        <v>68</v>
      </c>
      <c r="E11346" s="3" t="s">
        <v>101</v>
      </c>
      <c r="F11346" s="3" t="s">
        <v>20458</v>
      </c>
      <c r="G11346" s="3" t="s">
        <v>5626</v>
      </c>
      <c r="H11346" s="3"/>
    </row>
    <row r="11347" ht="15.75" customHeight="1">
      <c r="A11347" s="2">
        <v>45820.0</v>
      </c>
      <c r="B11347" s="3" t="s">
        <v>7</v>
      </c>
      <c r="C11347" s="3" t="s">
        <v>8</v>
      </c>
      <c r="D11347" s="3" t="s">
        <v>34</v>
      </c>
      <c r="E11347" s="3" t="s">
        <v>660</v>
      </c>
      <c r="F11347" s="3" t="s">
        <v>20459</v>
      </c>
      <c r="G11347" s="3" t="s">
        <v>20460</v>
      </c>
      <c r="H11347" s="3"/>
    </row>
    <row r="11348" ht="15.75" customHeight="1">
      <c r="A11348" s="2">
        <v>45820.0</v>
      </c>
      <c r="B11348" s="3" t="s">
        <v>7</v>
      </c>
      <c r="C11348" s="3" t="s">
        <v>8</v>
      </c>
      <c r="D11348" s="3" t="s">
        <v>9</v>
      </c>
      <c r="E11348" s="3" t="s">
        <v>119</v>
      </c>
      <c r="F11348" s="3" t="s">
        <v>20461</v>
      </c>
      <c r="G11348" s="3" t="s">
        <v>20462</v>
      </c>
      <c r="H11348" s="3"/>
    </row>
    <row r="11349" ht="15.75" customHeight="1">
      <c r="A11349" s="2">
        <v>45820.0</v>
      </c>
      <c r="B11349" s="3" t="s">
        <v>92</v>
      </c>
      <c r="C11349" s="3" t="s">
        <v>144</v>
      </c>
      <c r="D11349" s="3" t="s">
        <v>19</v>
      </c>
      <c r="E11349" s="3" t="s">
        <v>15</v>
      </c>
      <c r="F11349" s="3" t="s">
        <v>20463</v>
      </c>
      <c r="G11349" s="3" t="s">
        <v>20464</v>
      </c>
      <c r="H11349" s="3"/>
    </row>
    <row r="11350" ht="15.75" customHeight="1">
      <c r="A11350" s="2">
        <v>45820.0</v>
      </c>
      <c r="B11350" s="3" t="s">
        <v>7</v>
      </c>
      <c r="C11350" s="3" t="s">
        <v>106</v>
      </c>
      <c r="D11350" s="3" t="s">
        <v>34</v>
      </c>
      <c r="E11350" s="3" t="s">
        <v>660</v>
      </c>
      <c r="F11350" s="3" t="s">
        <v>20465</v>
      </c>
      <c r="G11350" s="3" t="s">
        <v>20466</v>
      </c>
      <c r="H11350" s="3"/>
    </row>
    <row r="11351" ht="15.75" customHeight="1">
      <c r="A11351" s="2">
        <v>45820.0</v>
      </c>
      <c r="B11351" s="3" t="s">
        <v>7</v>
      </c>
      <c r="C11351" s="3" t="s">
        <v>126</v>
      </c>
      <c r="D11351" s="3" t="s">
        <v>19</v>
      </c>
      <c r="E11351" s="3" t="s">
        <v>109</v>
      </c>
      <c r="F11351" s="3" t="s">
        <v>20467</v>
      </c>
      <c r="G11351" s="3" t="s">
        <v>20468</v>
      </c>
      <c r="H11351" s="3"/>
    </row>
    <row r="11352" ht="15.75" customHeight="1">
      <c r="A11352" s="2">
        <v>45820.0</v>
      </c>
      <c r="B11352" s="3" t="s">
        <v>7</v>
      </c>
      <c r="C11352" s="3" t="s">
        <v>106</v>
      </c>
      <c r="D11352" s="3" t="s">
        <v>23</v>
      </c>
      <c r="E11352" s="3" t="s">
        <v>15</v>
      </c>
      <c r="F11352" s="3" t="s">
        <v>10489</v>
      </c>
      <c r="G11352" s="3" t="s">
        <v>20469</v>
      </c>
      <c r="H11352" s="3"/>
    </row>
    <row r="11353" ht="15.75" customHeight="1">
      <c r="A11353" s="2">
        <v>45820.0</v>
      </c>
      <c r="B11353" s="3" t="s">
        <v>7</v>
      </c>
      <c r="C11353" s="3" t="s">
        <v>126</v>
      </c>
      <c r="D11353" s="3" t="s">
        <v>38</v>
      </c>
      <c r="E11353" s="3" t="s">
        <v>109</v>
      </c>
      <c r="F11353" s="3" t="s">
        <v>20470</v>
      </c>
      <c r="G11353" s="3" t="s">
        <v>20471</v>
      </c>
      <c r="H11353" s="3"/>
    </row>
    <row r="11354" ht="15.75" customHeight="1">
      <c r="A11354" s="2">
        <v>45820.0</v>
      </c>
      <c r="B11354" s="3" t="s">
        <v>7</v>
      </c>
      <c r="C11354" s="3" t="s">
        <v>126</v>
      </c>
      <c r="D11354" s="3" t="s">
        <v>23</v>
      </c>
      <c r="E11354" s="3" t="s">
        <v>101</v>
      </c>
      <c r="F11354" s="3" t="s">
        <v>20472</v>
      </c>
      <c r="G11354" s="3" t="s">
        <v>13577</v>
      </c>
      <c r="H11354" s="3"/>
    </row>
    <row r="11355" ht="15.75" customHeight="1">
      <c r="A11355" s="2">
        <v>45820.0</v>
      </c>
      <c r="B11355" s="3" t="s">
        <v>92</v>
      </c>
      <c r="C11355" s="4" t="s">
        <v>149</v>
      </c>
      <c r="D11355" s="3" t="s">
        <v>38</v>
      </c>
      <c r="E11355" s="3" t="s">
        <v>101</v>
      </c>
      <c r="F11355" s="3" t="s">
        <v>20473</v>
      </c>
      <c r="G11355" s="3" t="s">
        <v>20474</v>
      </c>
      <c r="H11355" s="3"/>
    </row>
    <row r="11356" ht="15.75" customHeight="1">
      <c r="A11356" s="2">
        <v>45820.0</v>
      </c>
      <c r="B11356" s="3" t="s">
        <v>92</v>
      </c>
      <c r="C11356" s="4" t="s">
        <v>149</v>
      </c>
      <c r="D11356" s="3" t="s">
        <v>38</v>
      </c>
      <c r="E11356" s="3" t="s">
        <v>109</v>
      </c>
      <c r="F11356" s="3" t="s">
        <v>20475</v>
      </c>
      <c r="G11356" s="3" t="s">
        <v>20476</v>
      </c>
      <c r="H11356" s="3"/>
    </row>
    <row r="11357" ht="15.75" customHeight="1">
      <c r="A11357" s="2">
        <v>45820.0</v>
      </c>
      <c r="B11357" s="3" t="s">
        <v>92</v>
      </c>
      <c r="C11357" s="4" t="s">
        <v>149</v>
      </c>
      <c r="D11357" s="3" t="s">
        <v>9</v>
      </c>
      <c r="E11357" s="3" t="s">
        <v>109</v>
      </c>
      <c r="F11357" s="3" t="s">
        <v>20477</v>
      </c>
      <c r="G11357" s="3" t="s">
        <v>20478</v>
      </c>
      <c r="H11357" s="3"/>
    </row>
    <row r="11358" ht="15.75" customHeight="1">
      <c r="A11358" s="2">
        <v>45820.0</v>
      </c>
      <c r="B11358" s="3" t="s">
        <v>92</v>
      </c>
      <c r="C11358" s="4" t="s">
        <v>149</v>
      </c>
      <c r="D11358" s="3" t="s">
        <v>38</v>
      </c>
      <c r="E11358" s="3" t="s">
        <v>101</v>
      </c>
      <c r="F11358" s="3" t="s">
        <v>4462</v>
      </c>
      <c r="G11358" s="3" t="s">
        <v>20479</v>
      </c>
      <c r="H11358" s="3"/>
    </row>
    <row r="11359" ht="15.75" customHeight="1">
      <c r="A11359" s="2">
        <v>45820.0</v>
      </c>
      <c r="B11359" s="3" t="s">
        <v>92</v>
      </c>
      <c r="C11359" s="3" t="s">
        <v>158</v>
      </c>
      <c r="D11359" s="3" t="s">
        <v>19</v>
      </c>
      <c r="E11359" s="3" t="s">
        <v>15</v>
      </c>
      <c r="F11359" s="3" t="s">
        <v>20480</v>
      </c>
      <c r="G11359" s="3" t="s">
        <v>20481</v>
      </c>
      <c r="H11359" s="3"/>
    </row>
    <row r="11360" ht="15.75" customHeight="1">
      <c r="A11360" s="2">
        <v>45820.0</v>
      </c>
      <c r="B11360" s="3" t="s">
        <v>92</v>
      </c>
      <c r="C11360" s="3" t="s">
        <v>158</v>
      </c>
      <c r="D11360" s="3" t="s">
        <v>19</v>
      </c>
      <c r="E11360" s="3" t="s">
        <v>15</v>
      </c>
      <c r="F11360" s="3" t="s">
        <v>20482</v>
      </c>
      <c r="G11360" s="3" t="s">
        <v>20483</v>
      </c>
      <c r="H11360" s="3"/>
    </row>
    <row r="11361" ht="15.75" customHeight="1">
      <c r="A11361" s="2">
        <v>45820.0</v>
      </c>
      <c r="B11361" s="3" t="s">
        <v>92</v>
      </c>
      <c r="C11361" s="3" t="s">
        <v>158</v>
      </c>
      <c r="D11361" s="3" t="s">
        <v>26</v>
      </c>
      <c r="E11361" s="3" t="s">
        <v>109</v>
      </c>
      <c r="F11361" s="3" t="s">
        <v>20484</v>
      </c>
      <c r="G11361" s="3" t="s">
        <v>20485</v>
      </c>
      <c r="H11361" s="3"/>
    </row>
    <row r="11362" ht="15.75" customHeight="1">
      <c r="A11362" s="2">
        <v>45820.0</v>
      </c>
      <c r="B11362" s="3" t="s">
        <v>92</v>
      </c>
      <c r="C11362" s="4" t="s">
        <v>149</v>
      </c>
      <c r="D11362" s="3" t="s">
        <v>68</v>
      </c>
      <c r="E11362" s="3" t="s">
        <v>15</v>
      </c>
      <c r="F11362" s="3" t="s">
        <v>20486</v>
      </c>
      <c r="G11362" s="3" t="s">
        <v>20487</v>
      </c>
      <c r="H11362" s="3"/>
    </row>
    <row r="11363" ht="15.75" customHeight="1">
      <c r="A11363" s="2">
        <v>45820.0</v>
      </c>
      <c r="B11363" s="3" t="s">
        <v>7</v>
      </c>
      <c r="C11363" s="3" t="s">
        <v>131</v>
      </c>
      <c r="D11363" s="3" t="s">
        <v>19</v>
      </c>
      <c r="E11363" s="3" t="s">
        <v>109</v>
      </c>
      <c r="F11363" s="3" t="s">
        <v>20488</v>
      </c>
      <c r="G11363" s="3" t="s">
        <v>20489</v>
      </c>
      <c r="H11363" s="3"/>
    </row>
    <row r="11364" ht="15.75" customHeight="1">
      <c r="A11364" s="2">
        <v>45820.0</v>
      </c>
      <c r="B11364" s="3" t="s">
        <v>7</v>
      </c>
      <c r="C11364" s="3" t="s">
        <v>131</v>
      </c>
      <c r="D11364" s="3" t="s">
        <v>68</v>
      </c>
      <c r="E11364" s="3" t="s">
        <v>15</v>
      </c>
      <c r="F11364" s="3" t="s">
        <v>20490</v>
      </c>
      <c r="G11364" s="3" t="s">
        <v>20491</v>
      </c>
      <c r="H11364" s="3"/>
    </row>
    <row r="11365" ht="15.75" customHeight="1">
      <c r="A11365" s="2">
        <v>45820.0</v>
      </c>
      <c r="B11365" s="3" t="s">
        <v>7</v>
      </c>
      <c r="C11365" s="3" t="s">
        <v>131</v>
      </c>
      <c r="D11365" s="3" t="s">
        <v>38</v>
      </c>
      <c r="E11365" s="3" t="s">
        <v>10</v>
      </c>
      <c r="F11365" s="3" t="s">
        <v>20492</v>
      </c>
      <c r="G11365" s="3" t="s">
        <v>20493</v>
      </c>
      <c r="H11365" s="3"/>
    </row>
    <row r="11366" ht="15.75" customHeight="1">
      <c r="A11366" s="2">
        <v>45820.0</v>
      </c>
      <c r="B11366" s="3" t="s">
        <v>7</v>
      </c>
      <c r="C11366" s="3" t="s">
        <v>131</v>
      </c>
      <c r="D11366" s="3" t="s">
        <v>9</v>
      </c>
      <c r="E11366" s="3" t="s">
        <v>660</v>
      </c>
      <c r="F11366" s="3" t="s">
        <v>20494</v>
      </c>
      <c r="G11366" s="3" t="s">
        <v>20495</v>
      </c>
      <c r="H11366" s="3"/>
    </row>
    <row r="11367" ht="15.75" customHeight="1">
      <c r="A11367" s="2">
        <v>45820.0</v>
      </c>
      <c r="B11367" s="3" t="s">
        <v>7</v>
      </c>
      <c r="C11367" s="3" t="s">
        <v>126</v>
      </c>
      <c r="D11367" s="3" t="s">
        <v>38</v>
      </c>
      <c r="E11367" s="3" t="s">
        <v>10</v>
      </c>
      <c r="F11367" s="3" t="s">
        <v>20496</v>
      </c>
      <c r="G11367" s="3" t="s">
        <v>20497</v>
      </c>
      <c r="H11367" s="3"/>
    </row>
    <row r="11368" ht="15.75" customHeight="1">
      <c r="A11368" s="2">
        <v>45820.0</v>
      </c>
      <c r="B11368" s="3" t="s">
        <v>7</v>
      </c>
      <c r="C11368" s="3" t="s">
        <v>126</v>
      </c>
      <c r="D11368" s="3" t="s">
        <v>23</v>
      </c>
      <c r="E11368" s="3" t="s">
        <v>101</v>
      </c>
      <c r="F11368" s="3" t="s">
        <v>20498</v>
      </c>
      <c r="G11368" s="3" t="s">
        <v>20499</v>
      </c>
      <c r="H11368" s="3"/>
    </row>
    <row r="11369" ht="15.75" customHeight="1">
      <c r="A11369" s="2">
        <v>45820.0</v>
      </c>
      <c r="B11369" s="3" t="s">
        <v>92</v>
      </c>
      <c r="C11369" s="3" t="s">
        <v>158</v>
      </c>
      <c r="D11369" s="3" t="s">
        <v>19</v>
      </c>
      <c r="E11369" s="3" t="s">
        <v>15</v>
      </c>
      <c r="F11369" s="3" t="s">
        <v>20500</v>
      </c>
      <c r="G11369" s="3" t="s">
        <v>3235</v>
      </c>
      <c r="H11369" s="3"/>
    </row>
    <row r="11370" ht="15.75" customHeight="1">
      <c r="A11370" s="2">
        <v>45821.0</v>
      </c>
      <c r="B11370" s="3" t="s">
        <v>13</v>
      </c>
      <c r="C11370" s="3" t="s">
        <v>169</v>
      </c>
      <c r="D11370" s="3" t="s">
        <v>26</v>
      </c>
      <c r="E11370" s="3" t="s">
        <v>15</v>
      </c>
      <c r="F11370" s="3" t="s">
        <v>20501</v>
      </c>
      <c r="G11370" s="3" t="s">
        <v>20502</v>
      </c>
      <c r="H11370" s="3"/>
    </row>
    <row r="11371" ht="15.75" customHeight="1">
      <c r="A11371" s="2">
        <v>45821.0</v>
      </c>
      <c r="B11371" s="3" t="s">
        <v>13</v>
      </c>
      <c r="C11371" s="3" t="s">
        <v>37</v>
      </c>
      <c r="D11371" s="3" t="s">
        <v>34</v>
      </c>
      <c r="E11371" s="3" t="s">
        <v>101</v>
      </c>
      <c r="F11371" s="3" t="s">
        <v>20503</v>
      </c>
      <c r="G11371" s="3" t="s">
        <v>20504</v>
      </c>
      <c r="H11371" s="3"/>
    </row>
    <row r="11372" ht="15.75" customHeight="1">
      <c r="A11372" s="2">
        <v>45821.0</v>
      </c>
      <c r="B11372" s="3" t="s">
        <v>13</v>
      </c>
      <c r="C11372" s="3" t="s">
        <v>37</v>
      </c>
      <c r="D11372" s="3" t="s">
        <v>26</v>
      </c>
      <c r="E11372" s="3" t="s">
        <v>15</v>
      </c>
      <c r="F11372" s="3" t="s">
        <v>20505</v>
      </c>
      <c r="G11372" s="3" t="s">
        <v>20506</v>
      </c>
      <c r="H11372" s="3"/>
    </row>
    <row r="11373" ht="15.75" customHeight="1">
      <c r="A11373" s="2">
        <v>45821.0</v>
      </c>
      <c r="B11373" s="3" t="s">
        <v>13</v>
      </c>
      <c r="C11373" s="3" t="s">
        <v>37</v>
      </c>
      <c r="D11373" s="3" t="s">
        <v>68</v>
      </c>
      <c r="E11373" s="3" t="s">
        <v>20</v>
      </c>
      <c r="F11373" s="3" t="s">
        <v>20507</v>
      </c>
      <c r="G11373" s="3" t="s">
        <v>10367</v>
      </c>
      <c r="H11373" s="3"/>
    </row>
    <row r="11374" ht="15.75" customHeight="1">
      <c r="A11374" s="2">
        <v>45821.0</v>
      </c>
      <c r="B11374" s="3" t="s">
        <v>13</v>
      </c>
      <c r="C11374" s="3" t="s">
        <v>37</v>
      </c>
      <c r="D11374" s="3" t="s">
        <v>23</v>
      </c>
      <c r="E11374" s="3" t="s">
        <v>20</v>
      </c>
      <c r="F11374" s="3" t="s">
        <v>20508</v>
      </c>
      <c r="G11374" s="3" t="s">
        <v>20509</v>
      </c>
      <c r="H11374" s="3"/>
    </row>
    <row r="11375" ht="15.75" customHeight="1">
      <c r="A11375" s="2">
        <v>45821.0</v>
      </c>
      <c r="B11375" s="3" t="s">
        <v>13</v>
      </c>
      <c r="C11375" s="3" t="s">
        <v>29</v>
      </c>
      <c r="D11375" s="3" t="s">
        <v>9</v>
      </c>
      <c r="E11375" s="3" t="s">
        <v>109</v>
      </c>
      <c r="F11375" s="3" t="s">
        <v>20510</v>
      </c>
      <c r="G11375" s="3" t="s">
        <v>20511</v>
      </c>
      <c r="H11375" s="3"/>
    </row>
    <row r="11376" ht="15.75" customHeight="1">
      <c r="A11376" s="2">
        <v>45821.0</v>
      </c>
      <c r="B11376" s="3" t="s">
        <v>13</v>
      </c>
      <c r="C11376" s="3" t="s">
        <v>29</v>
      </c>
      <c r="D11376" s="3" t="s">
        <v>38</v>
      </c>
      <c r="E11376" s="3" t="s">
        <v>15</v>
      </c>
      <c r="F11376" s="3" t="s">
        <v>20512</v>
      </c>
      <c r="G11376" s="3" t="s">
        <v>20513</v>
      </c>
      <c r="H11376" s="3"/>
    </row>
    <row r="11377" ht="15.75" customHeight="1">
      <c r="A11377" s="2">
        <v>45821.0</v>
      </c>
      <c r="B11377" s="3" t="s">
        <v>13</v>
      </c>
      <c r="C11377" s="3" t="s">
        <v>14</v>
      </c>
      <c r="D11377" s="3" t="s">
        <v>38</v>
      </c>
      <c r="E11377" s="3" t="s">
        <v>15</v>
      </c>
      <c r="F11377" s="3" t="s">
        <v>20514</v>
      </c>
      <c r="G11377" s="3" t="s">
        <v>20515</v>
      </c>
      <c r="H11377" s="3"/>
    </row>
    <row r="11378" ht="15.75" customHeight="1">
      <c r="A11378" s="2">
        <v>45821.0</v>
      </c>
      <c r="B11378" s="3" t="s">
        <v>13</v>
      </c>
      <c r="C11378" s="3" t="s">
        <v>18</v>
      </c>
      <c r="D11378" s="3" t="s">
        <v>26</v>
      </c>
      <c r="E11378" s="3" t="s">
        <v>15</v>
      </c>
      <c r="F11378" s="3" t="s">
        <v>11494</v>
      </c>
      <c r="G11378" s="3" t="s">
        <v>20516</v>
      </c>
      <c r="H11378" s="3"/>
    </row>
    <row r="11379" ht="15.75" customHeight="1">
      <c r="A11379" s="2">
        <v>45821.0</v>
      </c>
      <c r="B11379" s="3" t="s">
        <v>13</v>
      </c>
      <c r="C11379" s="3" t="s">
        <v>18</v>
      </c>
      <c r="D11379" s="3" t="s">
        <v>9</v>
      </c>
      <c r="E11379" s="3" t="s">
        <v>109</v>
      </c>
      <c r="F11379" s="3" t="s">
        <v>20517</v>
      </c>
      <c r="G11379" s="3" t="s">
        <v>20518</v>
      </c>
      <c r="H11379" s="3"/>
    </row>
    <row r="11380" ht="15.75" customHeight="1">
      <c r="A11380" s="2">
        <v>45821.0</v>
      </c>
      <c r="B11380" s="3" t="s">
        <v>13</v>
      </c>
      <c r="C11380" s="3" t="s">
        <v>14</v>
      </c>
      <c r="D11380" s="3" t="s">
        <v>68</v>
      </c>
      <c r="E11380" s="3" t="s">
        <v>20</v>
      </c>
      <c r="F11380" s="3" t="s">
        <v>20519</v>
      </c>
      <c r="G11380" s="3" t="s">
        <v>20520</v>
      </c>
      <c r="H11380" s="3"/>
    </row>
    <row r="11381" ht="15.75" customHeight="1">
      <c r="A11381" s="2">
        <v>45821.0</v>
      </c>
      <c r="B11381" s="3" t="s">
        <v>92</v>
      </c>
      <c r="C11381" s="3" t="s">
        <v>93</v>
      </c>
      <c r="D11381" s="3" t="s">
        <v>38</v>
      </c>
      <c r="E11381" s="3" t="s">
        <v>109</v>
      </c>
      <c r="F11381" s="3" t="s">
        <v>20521</v>
      </c>
      <c r="G11381" s="3" t="s">
        <v>20522</v>
      </c>
      <c r="H11381" s="3"/>
    </row>
    <row r="11382" ht="15.75" customHeight="1">
      <c r="A11382" s="2">
        <v>45821.0</v>
      </c>
      <c r="B11382" s="3" t="s">
        <v>92</v>
      </c>
      <c r="C11382" s="3" t="s">
        <v>93</v>
      </c>
      <c r="D11382" s="3" t="s">
        <v>26</v>
      </c>
      <c r="E11382" s="3" t="s">
        <v>101</v>
      </c>
      <c r="F11382" s="3" t="s">
        <v>20523</v>
      </c>
      <c r="G11382" s="3" t="s">
        <v>20524</v>
      </c>
      <c r="H11382" s="3"/>
    </row>
    <row r="11383" ht="15.75" customHeight="1">
      <c r="A11383" s="2">
        <v>45821.0</v>
      </c>
      <c r="B11383" s="3" t="s">
        <v>92</v>
      </c>
      <c r="C11383" s="3" t="s">
        <v>93</v>
      </c>
      <c r="D11383" s="3" t="s">
        <v>68</v>
      </c>
      <c r="E11383" s="3" t="s">
        <v>15</v>
      </c>
      <c r="F11383" s="3" t="s">
        <v>20525</v>
      </c>
      <c r="G11383" s="3" t="s">
        <v>20526</v>
      </c>
      <c r="H11383" s="3"/>
    </row>
    <row r="11384" ht="15.75" customHeight="1">
      <c r="A11384" s="2">
        <v>45821.0</v>
      </c>
      <c r="B11384" s="3" t="s">
        <v>13</v>
      </c>
      <c r="C11384" s="3" t="s">
        <v>29</v>
      </c>
      <c r="D11384" s="3" t="s">
        <v>68</v>
      </c>
      <c r="E11384" s="3" t="s">
        <v>20</v>
      </c>
      <c r="F11384" s="3" t="s">
        <v>2292</v>
      </c>
      <c r="G11384" s="3" t="s">
        <v>20527</v>
      </c>
      <c r="H11384" s="3"/>
    </row>
    <row r="11385" ht="15.75" customHeight="1">
      <c r="A11385" s="2">
        <v>45821.0</v>
      </c>
      <c r="B11385" s="3" t="s">
        <v>13</v>
      </c>
      <c r="C11385" s="3" t="s">
        <v>169</v>
      </c>
      <c r="D11385" s="3" t="s">
        <v>9</v>
      </c>
      <c r="E11385" s="3" t="s">
        <v>101</v>
      </c>
      <c r="F11385" s="3" t="s">
        <v>20528</v>
      </c>
      <c r="G11385" s="3" t="s">
        <v>20529</v>
      </c>
      <c r="H11385" s="3"/>
    </row>
    <row r="11386" ht="15.75" customHeight="1">
      <c r="A11386" s="2">
        <v>45821.0</v>
      </c>
      <c r="B11386" s="3" t="s">
        <v>92</v>
      </c>
      <c r="C11386" s="3" t="s">
        <v>98</v>
      </c>
      <c r="D11386" s="3" t="s">
        <v>19</v>
      </c>
      <c r="E11386" s="3" t="s">
        <v>15</v>
      </c>
      <c r="F11386" s="3" t="s">
        <v>20530</v>
      </c>
      <c r="G11386" s="3" t="s">
        <v>20531</v>
      </c>
      <c r="H11386" s="3"/>
    </row>
    <row r="11387" ht="15.75" customHeight="1">
      <c r="A11387" s="2">
        <v>45821.0</v>
      </c>
      <c r="B11387" s="3" t="s">
        <v>57</v>
      </c>
      <c r="C11387" s="3" t="s">
        <v>58</v>
      </c>
      <c r="D11387" s="3" t="s">
        <v>38</v>
      </c>
      <c r="E11387" s="3" t="s">
        <v>20</v>
      </c>
      <c r="F11387" s="3" t="s">
        <v>20532</v>
      </c>
      <c r="G11387" s="3" t="s">
        <v>16189</v>
      </c>
      <c r="H11387" s="3"/>
    </row>
    <row r="11388" ht="15.75" customHeight="1">
      <c r="A11388" s="2">
        <v>45821.0</v>
      </c>
      <c r="B11388" s="3" t="s">
        <v>57</v>
      </c>
      <c r="C11388" s="3" t="s">
        <v>85</v>
      </c>
      <c r="D11388" s="3" t="s">
        <v>19</v>
      </c>
      <c r="E11388" s="3" t="s">
        <v>20</v>
      </c>
      <c r="F11388" s="3" t="s">
        <v>20533</v>
      </c>
      <c r="G11388" s="3" t="s">
        <v>20291</v>
      </c>
      <c r="H11388" s="3"/>
    </row>
    <row r="11389" ht="15.75" customHeight="1">
      <c r="A11389" s="2">
        <v>45821.0</v>
      </c>
      <c r="B11389" s="3" t="s">
        <v>57</v>
      </c>
      <c r="C11389" s="3" t="s">
        <v>85</v>
      </c>
      <c r="D11389" s="3" t="s">
        <v>23</v>
      </c>
      <c r="E11389" s="3" t="s">
        <v>59</v>
      </c>
      <c r="F11389" s="3" t="s">
        <v>16371</v>
      </c>
      <c r="G11389" s="3" t="s">
        <v>20534</v>
      </c>
      <c r="H11389" s="3"/>
    </row>
    <row r="11390" ht="15.75" customHeight="1">
      <c r="A11390" s="2">
        <v>45821.0</v>
      </c>
      <c r="B11390" s="3" t="s">
        <v>57</v>
      </c>
      <c r="C11390" s="3" t="s">
        <v>85</v>
      </c>
      <c r="D11390" s="3" t="s">
        <v>38</v>
      </c>
      <c r="E11390" s="3" t="s">
        <v>20</v>
      </c>
      <c r="F11390" s="3" t="s">
        <v>20535</v>
      </c>
      <c r="G11390" s="3" t="s">
        <v>20536</v>
      </c>
      <c r="H11390" s="3"/>
    </row>
    <row r="11391" ht="15.75" customHeight="1">
      <c r="A11391" s="2">
        <v>45821.0</v>
      </c>
      <c r="B11391" s="3" t="s">
        <v>57</v>
      </c>
      <c r="C11391" s="3" t="s">
        <v>80</v>
      </c>
      <c r="D11391" s="3" t="s">
        <v>63</v>
      </c>
      <c r="E11391" s="3" t="s">
        <v>59</v>
      </c>
      <c r="F11391" s="3" t="s">
        <v>18042</v>
      </c>
      <c r="G11391" s="3" t="s">
        <v>20537</v>
      </c>
      <c r="H11391" s="3"/>
    </row>
    <row r="11392" ht="15.75" customHeight="1">
      <c r="A11392" s="2">
        <v>45821.0</v>
      </c>
      <c r="B11392" s="3" t="s">
        <v>57</v>
      </c>
      <c r="C11392" s="3" t="s">
        <v>80</v>
      </c>
      <c r="D11392" s="3" t="s">
        <v>23</v>
      </c>
      <c r="E11392" s="3" t="s">
        <v>20</v>
      </c>
      <c r="F11392" s="3" t="s">
        <v>13560</v>
      </c>
      <c r="G11392" s="3" t="s">
        <v>20538</v>
      </c>
      <c r="H11392" s="3"/>
    </row>
    <row r="11393" ht="15.75" customHeight="1">
      <c r="A11393" s="2">
        <v>45821.0</v>
      </c>
      <c r="B11393" s="3" t="s">
        <v>57</v>
      </c>
      <c r="C11393" s="3" t="s">
        <v>80</v>
      </c>
      <c r="D11393" s="3" t="s">
        <v>68</v>
      </c>
      <c r="E11393" s="3" t="s">
        <v>59</v>
      </c>
      <c r="F11393" s="3" t="s">
        <v>20539</v>
      </c>
      <c r="G11393" s="3" t="s">
        <v>20540</v>
      </c>
      <c r="H11393" s="3"/>
    </row>
    <row r="11394" ht="15.75" customHeight="1">
      <c r="A11394" s="2">
        <v>45821.0</v>
      </c>
      <c r="B11394" s="3" t="s">
        <v>13</v>
      </c>
      <c r="C11394" s="3" t="s">
        <v>169</v>
      </c>
      <c r="D11394" s="3" t="s">
        <v>38</v>
      </c>
      <c r="E11394" s="3" t="s">
        <v>15</v>
      </c>
      <c r="F11394" s="3" t="s">
        <v>20541</v>
      </c>
      <c r="G11394" s="3" t="s">
        <v>20542</v>
      </c>
      <c r="H11394" s="3"/>
    </row>
    <row r="11395" ht="15.75" customHeight="1">
      <c r="A11395" s="2">
        <v>45821.0</v>
      </c>
      <c r="B11395" s="3" t="s">
        <v>57</v>
      </c>
      <c r="C11395" s="3" t="s">
        <v>71</v>
      </c>
      <c r="D11395" s="3" t="s">
        <v>23</v>
      </c>
      <c r="E11395" s="3" t="s">
        <v>20</v>
      </c>
      <c r="F11395" s="3" t="s">
        <v>20543</v>
      </c>
      <c r="G11395" s="3" t="s">
        <v>20544</v>
      </c>
      <c r="H11395" s="3"/>
    </row>
    <row r="11396" ht="15.75" customHeight="1">
      <c r="A11396" s="2">
        <v>45821.0</v>
      </c>
      <c r="B11396" s="3" t="s">
        <v>57</v>
      </c>
      <c r="C11396" s="3" t="s">
        <v>71</v>
      </c>
      <c r="D11396" s="3" t="s">
        <v>26</v>
      </c>
      <c r="E11396" s="3" t="s">
        <v>15</v>
      </c>
      <c r="F11396" s="3" t="s">
        <v>20545</v>
      </c>
      <c r="G11396" s="3" t="s">
        <v>20546</v>
      </c>
      <c r="H11396" s="3"/>
    </row>
    <row r="11397" ht="15.75" customHeight="1">
      <c r="A11397" s="2">
        <v>45821.0</v>
      </c>
      <c r="B11397" s="3" t="s">
        <v>57</v>
      </c>
      <c r="C11397" s="4" t="s">
        <v>62</v>
      </c>
      <c r="D11397" s="3" t="s">
        <v>23</v>
      </c>
      <c r="E11397" s="3" t="s">
        <v>20</v>
      </c>
      <c r="F11397" s="3" t="s">
        <v>20547</v>
      </c>
      <c r="G11397" s="3" t="s">
        <v>20548</v>
      </c>
      <c r="H11397" s="3"/>
    </row>
    <row r="11398" ht="15.75" customHeight="1">
      <c r="A11398" s="2">
        <v>45821.0</v>
      </c>
      <c r="B11398" s="3" t="s">
        <v>57</v>
      </c>
      <c r="C11398" s="4" t="s">
        <v>62</v>
      </c>
      <c r="D11398" s="3" t="s">
        <v>19</v>
      </c>
      <c r="E11398" s="3" t="s">
        <v>20</v>
      </c>
      <c r="F11398" s="3" t="s">
        <v>20549</v>
      </c>
      <c r="G11398" s="3" t="s">
        <v>20550</v>
      </c>
      <c r="H11398" s="3"/>
    </row>
    <row r="11399" ht="15.75" customHeight="1">
      <c r="A11399" s="2">
        <v>45821.0</v>
      </c>
      <c r="B11399" s="3" t="s">
        <v>57</v>
      </c>
      <c r="C11399" s="4" t="s">
        <v>62</v>
      </c>
      <c r="D11399" s="3" t="s">
        <v>26</v>
      </c>
      <c r="E11399" s="3" t="s">
        <v>20</v>
      </c>
      <c r="F11399" s="3" t="s">
        <v>20551</v>
      </c>
      <c r="G11399" s="3" t="s">
        <v>20552</v>
      </c>
      <c r="H11399" s="3"/>
    </row>
    <row r="11400" ht="15.75" customHeight="1">
      <c r="A11400" s="2">
        <v>45821.0</v>
      </c>
      <c r="B11400" s="3" t="s">
        <v>57</v>
      </c>
      <c r="C11400" s="3" t="s">
        <v>58</v>
      </c>
      <c r="D11400" s="3" t="s">
        <v>68</v>
      </c>
      <c r="E11400" s="3" t="s">
        <v>59</v>
      </c>
      <c r="F11400" s="3" t="s">
        <v>20553</v>
      </c>
      <c r="G11400" s="3" t="s">
        <v>20554</v>
      </c>
      <c r="H11400" s="3"/>
    </row>
    <row r="11401" ht="15.75" customHeight="1">
      <c r="A11401" s="2">
        <v>45821.0</v>
      </c>
      <c r="B11401" s="3" t="s">
        <v>57</v>
      </c>
      <c r="C11401" s="3" t="s">
        <v>58</v>
      </c>
      <c r="D11401" s="3" t="s">
        <v>23</v>
      </c>
      <c r="E11401" s="3" t="s">
        <v>59</v>
      </c>
      <c r="F11401" s="3" t="s">
        <v>20555</v>
      </c>
      <c r="G11401" s="3" t="s">
        <v>20556</v>
      </c>
      <c r="H11401" s="3"/>
    </row>
    <row r="11402" ht="15.75" customHeight="1">
      <c r="A11402" s="2">
        <v>45821.0</v>
      </c>
      <c r="B11402" s="3" t="s">
        <v>57</v>
      </c>
      <c r="C11402" s="3" t="s">
        <v>71</v>
      </c>
      <c r="D11402" s="3" t="s">
        <v>34</v>
      </c>
      <c r="E11402" s="3" t="s">
        <v>101</v>
      </c>
      <c r="F11402" s="3" t="s">
        <v>20557</v>
      </c>
      <c r="G11402" s="3" t="s">
        <v>20558</v>
      </c>
      <c r="H11402" s="3"/>
    </row>
    <row r="11403" ht="15.75" customHeight="1">
      <c r="A11403" s="2">
        <v>45821.0</v>
      </c>
      <c r="B11403" s="3" t="s">
        <v>92</v>
      </c>
      <c r="C11403" s="3" t="s">
        <v>98</v>
      </c>
      <c r="D11403" s="3" t="s">
        <v>63</v>
      </c>
      <c r="E11403" s="3" t="s">
        <v>59</v>
      </c>
      <c r="F11403" s="3" t="s">
        <v>20559</v>
      </c>
      <c r="G11403" s="3" t="s">
        <v>18234</v>
      </c>
      <c r="H11403" s="3"/>
    </row>
    <row r="11404" ht="15.75" customHeight="1">
      <c r="A11404" s="2">
        <v>45821.0</v>
      </c>
      <c r="B11404" s="3" t="s">
        <v>57</v>
      </c>
      <c r="C11404" s="3" t="s">
        <v>71</v>
      </c>
      <c r="D11404" s="3" t="s">
        <v>38</v>
      </c>
      <c r="E11404" s="3" t="s">
        <v>20</v>
      </c>
      <c r="F11404" s="3" t="s">
        <v>20560</v>
      </c>
      <c r="G11404" s="3" t="s">
        <v>2693</v>
      </c>
      <c r="H11404" s="3"/>
    </row>
    <row r="11405" ht="15.75" customHeight="1">
      <c r="A11405" s="2">
        <v>45821.0</v>
      </c>
      <c r="B11405" s="3" t="s">
        <v>92</v>
      </c>
      <c r="C11405" s="3" t="s">
        <v>98</v>
      </c>
      <c r="D11405" s="3" t="s">
        <v>68</v>
      </c>
      <c r="E11405" s="3" t="s">
        <v>20</v>
      </c>
      <c r="F11405" s="3" t="s">
        <v>20561</v>
      </c>
      <c r="G11405" s="3" t="s">
        <v>20562</v>
      </c>
      <c r="H11405" s="3"/>
    </row>
    <row r="11406" ht="15.75" customHeight="1">
      <c r="A11406" s="2">
        <v>45821.0</v>
      </c>
      <c r="B11406" s="3" t="s">
        <v>7</v>
      </c>
      <c r="C11406" s="3" t="s">
        <v>126</v>
      </c>
      <c r="D11406" s="3" t="s">
        <v>26</v>
      </c>
      <c r="E11406" s="3" t="s">
        <v>527</v>
      </c>
      <c r="F11406" s="3" t="s">
        <v>20563</v>
      </c>
      <c r="G11406" s="3" t="s">
        <v>20564</v>
      </c>
      <c r="H11406" s="3"/>
    </row>
    <row r="11407" ht="15.75" customHeight="1">
      <c r="A11407" s="2">
        <v>45821.0</v>
      </c>
      <c r="B11407" s="3" t="s">
        <v>7</v>
      </c>
      <c r="C11407" s="3" t="s">
        <v>126</v>
      </c>
      <c r="D11407" s="3" t="s">
        <v>9</v>
      </c>
      <c r="E11407" s="3" t="s">
        <v>660</v>
      </c>
      <c r="F11407" s="3" t="s">
        <v>20565</v>
      </c>
      <c r="G11407" s="3" t="s">
        <v>20566</v>
      </c>
      <c r="H11407" s="3"/>
    </row>
    <row r="11408" ht="15.75" customHeight="1">
      <c r="A11408" s="2">
        <v>45821.0</v>
      </c>
      <c r="B11408" s="3" t="s">
        <v>7</v>
      </c>
      <c r="C11408" s="3" t="s">
        <v>126</v>
      </c>
      <c r="D11408" s="3" t="s">
        <v>23</v>
      </c>
      <c r="E11408" s="3" t="s">
        <v>101</v>
      </c>
      <c r="F11408" s="3" t="s">
        <v>20567</v>
      </c>
      <c r="G11408" s="3" t="s">
        <v>20568</v>
      </c>
      <c r="H11408" s="3"/>
    </row>
    <row r="11409" ht="15.75" customHeight="1">
      <c r="A11409" s="2">
        <v>45821.0</v>
      </c>
      <c r="B11409" s="3" t="s">
        <v>7</v>
      </c>
      <c r="C11409" s="3" t="s">
        <v>126</v>
      </c>
      <c r="D11409" s="3" t="s">
        <v>34</v>
      </c>
      <c r="E11409" s="3" t="s">
        <v>119</v>
      </c>
      <c r="F11409" s="3" t="s">
        <v>20569</v>
      </c>
      <c r="G11409" s="3" t="s">
        <v>20570</v>
      </c>
      <c r="H11409" s="3"/>
    </row>
    <row r="11410" ht="15.75" customHeight="1">
      <c r="A11410" s="2">
        <v>45821.0</v>
      </c>
      <c r="B11410" s="3" t="s">
        <v>7</v>
      </c>
      <c r="C11410" s="3" t="s">
        <v>118</v>
      </c>
      <c r="D11410" s="3" t="s">
        <v>63</v>
      </c>
      <c r="E11410" s="3" t="s">
        <v>15</v>
      </c>
      <c r="F11410" s="3" t="s">
        <v>20571</v>
      </c>
      <c r="G11410" s="3" t="s">
        <v>20572</v>
      </c>
      <c r="H11410" s="3"/>
    </row>
    <row r="11411" ht="15.75" customHeight="1">
      <c r="A11411" s="2">
        <v>45821.0</v>
      </c>
      <c r="B11411" s="3" t="s">
        <v>7</v>
      </c>
      <c r="C11411" s="3" t="s">
        <v>118</v>
      </c>
      <c r="D11411" s="3" t="s">
        <v>34</v>
      </c>
      <c r="E11411" s="3" t="s">
        <v>10</v>
      </c>
      <c r="F11411" s="3" t="s">
        <v>20573</v>
      </c>
      <c r="G11411" s="3" t="s">
        <v>20574</v>
      </c>
      <c r="H11411" s="3"/>
    </row>
    <row r="11412" ht="15.75" customHeight="1">
      <c r="A11412" s="2">
        <v>45821.0</v>
      </c>
      <c r="B11412" s="3" t="s">
        <v>7</v>
      </c>
      <c r="C11412" s="3" t="s">
        <v>131</v>
      </c>
      <c r="D11412" s="3" t="s">
        <v>26</v>
      </c>
      <c r="E11412" s="3" t="s">
        <v>19572</v>
      </c>
      <c r="F11412" s="3" t="s">
        <v>20575</v>
      </c>
      <c r="G11412" s="3" t="s">
        <v>20576</v>
      </c>
      <c r="H11412" s="3"/>
    </row>
    <row r="11413" ht="15.75" customHeight="1">
      <c r="A11413" s="2">
        <v>45821.0</v>
      </c>
      <c r="B11413" s="3" t="s">
        <v>7</v>
      </c>
      <c r="C11413" s="3" t="s">
        <v>106</v>
      </c>
      <c r="D11413" s="3" t="s">
        <v>9</v>
      </c>
      <c r="E11413" s="3" t="s">
        <v>258</v>
      </c>
      <c r="F11413" s="3" t="s">
        <v>20577</v>
      </c>
      <c r="G11413" s="3" t="s">
        <v>20578</v>
      </c>
      <c r="H11413" s="3"/>
    </row>
    <row r="11414" ht="15.75" customHeight="1">
      <c r="A11414" s="2">
        <v>45821.0</v>
      </c>
      <c r="B11414" s="3" t="s">
        <v>7</v>
      </c>
      <c r="C11414" s="3" t="s">
        <v>106</v>
      </c>
      <c r="D11414" s="3" t="s">
        <v>63</v>
      </c>
      <c r="E11414" s="3" t="s">
        <v>15</v>
      </c>
      <c r="F11414" s="3" t="s">
        <v>20579</v>
      </c>
      <c r="G11414" s="3" t="s">
        <v>19759</v>
      </c>
      <c r="H11414" s="3"/>
    </row>
    <row r="11415" ht="15.75" customHeight="1">
      <c r="A11415" s="2">
        <v>45821.0</v>
      </c>
      <c r="B11415" s="3" t="s">
        <v>7</v>
      </c>
      <c r="C11415" s="3" t="s">
        <v>106</v>
      </c>
      <c r="D11415" s="3" t="s">
        <v>9</v>
      </c>
      <c r="E11415" s="3" t="s">
        <v>10</v>
      </c>
      <c r="F11415" s="3" t="s">
        <v>20580</v>
      </c>
      <c r="G11415" s="3" t="s">
        <v>20581</v>
      </c>
      <c r="H11415" s="3"/>
    </row>
    <row r="11416" ht="15.75" customHeight="1">
      <c r="A11416" s="2">
        <v>45821.0</v>
      </c>
      <c r="B11416" s="3" t="s">
        <v>7</v>
      </c>
      <c r="C11416" s="3" t="s">
        <v>8</v>
      </c>
      <c r="D11416" s="3" t="s">
        <v>68</v>
      </c>
      <c r="E11416" s="3" t="s">
        <v>15</v>
      </c>
      <c r="F11416" s="3" t="s">
        <v>20582</v>
      </c>
      <c r="G11416" s="3" t="s">
        <v>20583</v>
      </c>
      <c r="H11416" s="3"/>
    </row>
    <row r="11417" ht="15.75" customHeight="1">
      <c r="A11417" s="2">
        <v>45821.0</v>
      </c>
      <c r="B11417" s="3" t="s">
        <v>7</v>
      </c>
      <c r="C11417" s="3" t="s">
        <v>8</v>
      </c>
      <c r="D11417" s="3" t="s">
        <v>34</v>
      </c>
      <c r="E11417" s="3" t="s">
        <v>258</v>
      </c>
      <c r="F11417" s="3" t="s">
        <v>20584</v>
      </c>
      <c r="G11417" s="3" t="s">
        <v>20585</v>
      </c>
      <c r="H11417" s="3"/>
    </row>
    <row r="11418" ht="15.75" customHeight="1">
      <c r="A11418" s="2">
        <v>45821.0</v>
      </c>
      <c r="B11418" s="3" t="s">
        <v>7</v>
      </c>
      <c r="C11418" s="3" t="s">
        <v>8</v>
      </c>
      <c r="D11418" s="3" t="s">
        <v>9</v>
      </c>
      <c r="E11418" s="3" t="s">
        <v>119</v>
      </c>
      <c r="F11418" s="3" t="s">
        <v>20586</v>
      </c>
      <c r="G11418" s="3" t="s">
        <v>20587</v>
      </c>
      <c r="H11418" s="3"/>
    </row>
    <row r="11419" ht="15.75" customHeight="1">
      <c r="A11419" s="2">
        <v>45821.0</v>
      </c>
      <c r="B11419" s="3" t="s">
        <v>7</v>
      </c>
      <c r="C11419" s="3" t="s">
        <v>8</v>
      </c>
      <c r="D11419" s="3" t="s">
        <v>9</v>
      </c>
      <c r="E11419" s="3" t="s">
        <v>10</v>
      </c>
      <c r="F11419" s="3" t="s">
        <v>20588</v>
      </c>
      <c r="G11419" s="3" t="s">
        <v>20589</v>
      </c>
      <c r="H11419" s="3"/>
    </row>
    <row r="11420" ht="15.75" customHeight="1">
      <c r="A11420" s="2">
        <v>45821.0</v>
      </c>
      <c r="B11420" s="3" t="s">
        <v>7</v>
      </c>
      <c r="C11420" s="3" t="s">
        <v>106</v>
      </c>
      <c r="D11420" s="3" t="s">
        <v>68</v>
      </c>
      <c r="E11420" s="3" t="s">
        <v>15</v>
      </c>
      <c r="F11420" s="3" t="s">
        <v>20590</v>
      </c>
      <c r="G11420" s="3" t="s">
        <v>20591</v>
      </c>
      <c r="H11420" s="3"/>
    </row>
    <row r="11421" ht="15.75" customHeight="1">
      <c r="A11421" s="2">
        <v>45821.0</v>
      </c>
      <c r="B11421" s="3" t="s">
        <v>7</v>
      </c>
      <c r="C11421" s="3" t="s">
        <v>131</v>
      </c>
      <c r="D11421" s="3" t="s">
        <v>23</v>
      </c>
      <c r="E11421" s="3" t="s">
        <v>15</v>
      </c>
      <c r="F11421" s="3" t="s">
        <v>20592</v>
      </c>
      <c r="G11421" s="3" t="s">
        <v>20593</v>
      </c>
      <c r="H11421" s="3"/>
    </row>
    <row r="11422" ht="15.75" customHeight="1">
      <c r="A11422" s="2">
        <v>45821.0</v>
      </c>
      <c r="B11422" s="3" t="s">
        <v>92</v>
      </c>
      <c r="C11422" s="3" t="s">
        <v>98</v>
      </c>
      <c r="D11422" s="3" t="s">
        <v>68</v>
      </c>
      <c r="E11422" s="3" t="s">
        <v>15</v>
      </c>
      <c r="F11422" s="3" t="s">
        <v>20594</v>
      </c>
      <c r="G11422" s="3" t="s">
        <v>13663</v>
      </c>
      <c r="H11422" s="3"/>
    </row>
    <row r="11423" ht="15.75" customHeight="1">
      <c r="A11423" s="2">
        <v>45821.0</v>
      </c>
      <c r="B11423" s="3" t="s">
        <v>7</v>
      </c>
      <c r="C11423" s="3" t="s">
        <v>131</v>
      </c>
      <c r="D11423" s="3" t="s">
        <v>19</v>
      </c>
      <c r="E11423" s="3" t="s">
        <v>109</v>
      </c>
      <c r="F11423" s="3" t="s">
        <v>20595</v>
      </c>
      <c r="G11423" s="3" t="s">
        <v>20596</v>
      </c>
      <c r="H11423" s="3"/>
    </row>
    <row r="11424" ht="15.75" customHeight="1">
      <c r="A11424" s="2">
        <v>45821.0</v>
      </c>
      <c r="B11424" s="3" t="s">
        <v>92</v>
      </c>
      <c r="C11424" s="3" t="s">
        <v>144</v>
      </c>
      <c r="D11424" s="3" t="s">
        <v>34</v>
      </c>
      <c r="E11424" s="3" t="s">
        <v>109</v>
      </c>
      <c r="F11424" s="3" t="s">
        <v>20597</v>
      </c>
      <c r="G11424" s="3" t="s">
        <v>20598</v>
      </c>
      <c r="H11424" s="3"/>
    </row>
    <row r="11425" ht="15.75" customHeight="1">
      <c r="A11425" s="2">
        <v>45821.0</v>
      </c>
      <c r="B11425" s="3" t="s">
        <v>92</v>
      </c>
      <c r="C11425" s="3" t="s">
        <v>144</v>
      </c>
      <c r="D11425" s="3" t="s">
        <v>26</v>
      </c>
      <c r="E11425" s="3" t="s">
        <v>101</v>
      </c>
      <c r="F11425" s="3" t="s">
        <v>20599</v>
      </c>
      <c r="G11425" s="3" t="s">
        <v>14244</v>
      </c>
      <c r="H11425" s="3"/>
    </row>
    <row r="11426" ht="15.75" customHeight="1">
      <c r="A11426" s="2">
        <v>45821.0</v>
      </c>
      <c r="B11426" s="3" t="s">
        <v>92</v>
      </c>
      <c r="C11426" s="3" t="s">
        <v>144</v>
      </c>
      <c r="D11426" s="3" t="s">
        <v>34</v>
      </c>
      <c r="E11426" s="3" t="s">
        <v>109</v>
      </c>
      <c r="F11426" s="3" t="s">
        <v>20600</v>
      </c>
      <c r="G11426" s="3" t="s">
        <v>20601</v>
      </c>
      <c r="H11426" s="3"/>
    </row>
    <row r="11427" ht="15.75" customHeight="1">
      <c r="A11427" s="2">
        <v>45821.0</v>
      </c>
      <c r="B11427" s="3" t="s">
        <v>92</v>
      </c>
      <c r="C11427" s="3" t="s">
        <v>144</v>
      </c>
      <c r="D11427" s="3" t="s">
        <v>9</v>
      </c>
      <c r="E11427" s="3" t="s">
        <v>109</v>
      </c>
      <c r="F11427" s="3" t="s">
        <v>20602</v>
      </c>
      <c r="G11427" s="3" t="s">
        <v>20603</v>
      </c>
      <c r="H11427" s="3"/>
    </row>
    <row r="11428" ht="15.75" customHeight="1">
      <c r="A11428" s="2">
        <v>45821.0</v>
      </c>
      <c r="B11428" s="3" t="s">
        <v>92</v>
      </c>
      <c r="C11428" s="4" t="s">
        <v>149</v>
      </c>
      <c r="D11428" s="3" t="s">
        <v>34</v>
      </c>
      <c r="E11428" s="3" t="s">
        <v>10</v>
      </c>
      <c r="F11428" s="3" t="s">
        <v>20604</v>
      </c>
      <c r="G11428" s="3" t="s">
        <v>20605</v>
      </c>
      <c r="H11428" s="3"/>
    </row>
    <row r="11429" ht="15.75" customHeight="1">
      <c r="A11429" s="2">
        <v>45821.0</v>
      </c>
      <c r="B11429" s="3" t="s">
        <v>92</v>
      </c>
      <c r="C11429" s="4" t="s">
        <v>149</v>
      </c>
      <c r="D11429" s="3" t="s">
        <v>26</v>
      </c>
      <c r="E11429" s="3" t="s">
        <v>109</v>
      </c>
      <c r="F11429" s="3" t="s">
        <v>20606</v>
      </c>
      <c r="G11429" s="3" t="s">
        <v>20607</v>
      </c>
      <c r="H11429" s="3"/>
    </row>
    <row r="11430" ht="15.75" customHeight="1">
      <c r="A11430" s="2">
        <v>45821.0</v>
      </c>
      <c r="B11430" s="3" t="s">
        <v>7</v>
      </c>
      <c r="C11430" s="3" t="s">
        <v>131</v>
      </c>
      <c r="D11430" s="3" t="s">
        <v>19</v>
      </c>
      <c r="E11430" s="3" t="s">
        <v>109</v>
      </c>
      <c r="F11430" s="3" t="s">
        <v>20608</v>
      </c>
      <c r="G11430" s="3" t="s">
        <v>20609</v>
      </c>
      <c r="H11430" s="3"/>
    </row>
    <row r="11431" ht="15.75" customHeight="1">
      <c r="A11431" s="2">
        <v>45821.0</v>
      </c>
      <c r="B11431" s="3" t="s">
        <v>92</v>
      </c>
      <c r="C11431" s="3" t="s">
        <v>144</v>
      </c>
      <c r="D11431" s="3" t="s">
        <v>9</v>
      </c>
      <c r="E11431" s="3" t="s">
        <v>109</v>
      </c>
      <c r="F11431" s="3" t="s">
        <v>20610</v>
      </c>
      <c r="G11431" s="3" t="s">
        <v>20611</v>
      </c>
      <c r="H11431" s="3"/>
    </row>
    <row r="11432" ht="15.75" customHeight="1">
      <c r="A11432" s="2">
        <v>45821.0</v>
      </c>
      <c r="B11432" s="3" t="s">
        <v>92</v>
      </c>
      <c r="C11432" s="4" t="s">
        <v>149</v>
      </c>
      <c r="D11432" s="3" t="s">
        <v>23</v>
      </c>
      <c r="E11432" s="3" t="s">
        <v>20</v>
      </c>
      <c r="F11432" s="3" t="s">
        <v>20612</v>
      </c>
      <c r="G11432" s="3" t="s">
        <v>20613</v>
      </c>
      <c r="H11432" s="3"/>
    </row>
    <row r="11433" ht="15.75" customHeight="1">
      <c r="A11433" s="2">
        <v>45821.0</v>
      </c>
      <c r="B11433" s="3" t="s">
        <v>92</v>
      </c>
      <c r="C11433" s="3" t="s">
        <v>158</v>
      </c>
      <c r="D11433" s="3" t="s">
        <v>19</v>
      </c>
      <c r="E11433" s="3" t="s">
        <v>101</v>
      </c>
      <c r="F11433" s="3" t="s">
        <v>20614</v>
      </c>
      <c r="G11433" s="3" t="s">
        <v>20615</v>
      </c>
      <c r="H11433" s="3"/>
    </row>
    <row r="11434" ht="15.75" customHeight="1">
      <c r="A11434" s="2">
        <v>45821.0</v>
      </c>
      <c r="B11434" s="3" t="s">
        <v>92</v>
      </c>
      <c r="C11434" s="3" t="s">
        <v>158</v>
      </c>
      <c r="D11434" s="3" t="s">
        <v>68</v>
      </c>
      <c r="E11434" s="3" t="s">
        <v>15</v>
      </c>
      <c r="F11434" s="3" t="s">
        <v>20616</v>
      </c>
      <c r="G11434" s="3" t="s">
        <v>6555</v>
      </c>
      <c r="H11434" s="3"/>
    </row>
    <row r="11435" ht="15.75" customHeight="1">
      <c r="A11435" s="2">
        <v>45821.0</v>
      </c>
      <c r="B11435" s="3" t="s">
        <v>92</v>
      </c>
      <c r="C11435" s="3" t="s">
        <v>158</v>
      </c>
      <c r="D11435" s="3" t="s">
        <v>26</v>
      </c>
      <c r="E11435" s="3" t="s">
        <v>109</v>
      </c>
      <c r="F11435" s="3" t="s">
        <v>20617</v>
      </c>
      <c r="G11435" s="3" t="s">
        <v>20618</v>
      </c>
      <c r="H11435" s="3"/>
    </row>
    <row r="11436" ht="15.75" customHeight="1">
      <c r="A11436" s="2">
        <v>45821.0</v>
      </c>
      <c r="B11436" s="3" t="s">
        <v>92</v>
      </c>
      <c r="C11436" s="3" t="s">
        <v>158</v>
      </c>
      <c r="D11436" s="3" t="s">
        <v>68</v>
      </c>
      <c r="E11436" s="3" t="s">
        <v>20</v>
      </c>
      <c r="F11436" s="3" t="s">
        <v>20619</v>
      </c>
      <c r="G11436" s="3" t="s">
        <v>5833</v>
      </c>
      <c r="H11436" s="3"/>
    </row>
    <row r="11437" ht="15.75" customHeight="1">
      <c r="A11437" s="2">
        <v>45821.0</v>
      </c>
      <c r="B11437" s="3" t="s">
        <v>7</v>
      </c>
      <c r="C11437" s="3" t="s">
        <v>131</v>
      </c>
      <c r="D11437" s="3" t="s">
        <v>63</v>
      </c>
      <c r="E11437" s="3" t="s">
        <v>15</v>
      </c>
      <c r="F11437" s="3" t="s">
        <v>116</v>
      </c>
      <c r="G11437" s="3" t="s">
        <v>20620</v>
      </c>
      <c r="H11437" s="3"/>
    </row>
    <row r="11438" ht="15.75" customHeight="1">
      <c r="A11438" s="2">
        <v>45821.0</v>
      </c>
      <c r="B11438" s="3" t="s">
        <v>92</v>
      </c>
      <c r="C11438" s="4" t="s">
        <v>149</v>
      </c>
      <c r="D11438" s="3" t="s">
        <v>38</v>
      </c>
      <c r="E11438" s="3" t="s">
        <v>101</v>
      </c>
      <c r="F11438" s="3" t="s">
        <v>20621</v>
      </c>
      <c r="G11438" s="3" t="s">
        <v>20622</v>
      </c>
      <c r="H11438" s="3"/>
    </row>
    <row r="11439" ht="15.75" customHeight="1">
      <c r="A11439" s="2">
        <v>45822.0</v>
      </c>
      <c r="B11439" s="3" t="s">
        <v>13</v>
      </c>
      <c r="C11439" s="3" t="s">
        <v>169</v>
      </c>
      <c r="D11439" s="3" t="s">
        <v>68</v>
      </c>
      <c r="E11439" s="3" t="s">
        <v>20</v>
      </c>
      <c r="F11439" s="3" t="s">
        <v>20623</v>
      </c>
      <c r="G11439" s="3" t="s">
        <v>20624</v>
      </c>
      <c r="H11439" s="3"/>
    </row>
    <row r="11440" ht="15.75" customHeight="1">
      <c r="A11440" s="2">
        <v>45822.0</v>
      </c>
      <c r="B11440" s="3" t="s">
        <v>13</v>
      </c>
      <c r="C11440" s="3" t="s">
        <v>169</v>
      </c>
      <c r="D11440" s="3" t="s">
        <v>19</v>
      </c>
      <c r="E11440" s="3" t="s">
        <v>20</v>
      </c>
      <c r="F11440" s="3" t="s">
        <v>20625</v>
      </c>
      <c r="G11440" s="3" t="s">
        <v>13071</v>
      </c>
      <c r="H11440" s="3"/>
    </row>
    <row r="11441" ht="15.75" customHeight="1">
      <c r="A11441" s="2">
        <v>45822.0</v>
      </c>
      <c r="B11441" s="3" t="s">
        <v>13</v>
      </c>
      <c r="C11441" s="3" t="s">
        <v>37</v>
      </c>
      <c r="D11441" s="3" t="s">
        <v>26</v>
      </c>
      <c r="E11441" s="3" t="s">
        <v>15</v>
      </c>
      <c r="F11441" s="3" t="s">
        <v>20626</v>
      </c>
      <c r="G11441" s="3" t="s">
        <v>20627</v>
      </c>
      <c r="H11441" s="3"/>
    </row>
    <row r="11442" ht="15.75" customHeight="1">
      <c r="A11442" s="2">
        <v>45822.0</v>
      </c>
      <c r="B11442" s="3" t="s">
        <v>13</v>
      </c>
      <c r="C11442" s="3" t="s">
        <v>37</v>
      </c>
      <c r="D11442" s="3" t="s">
        <v>34</v>
      </c>
      <c r="E11442" s="3" t="s">
        <v>101</v>
      </c>
      <c r="F11442" s="3" t="s">
        <v>20628</v>
      </c>
      <c r="G11442" s="3" t="s">
        <v>20629</v>
      </c>
      <c r="H11442" s="3"/>
    </row>
    <row r="11443" ht="15.75" customHeight="1">
      <c r="A11443" s="2">
        <v>45822.0</v>
      </c>
      <c r="B11443" s="3" t="s">
        <v>13</v>
      </c>
      <c r="C11443" s="3" t="s">
        <v>29</v>
      </c>
      <c r="D11443" s="3" t="s">
        <v>63</v>
      </c>
      <c r="E11443" s="3" t="s">
        <v>109</v>
      </c>
      <c r="F11443" s="3" t="s">
        <v>20630</v>
      </c>
      <c r="G11443" s="3" t="s">
        <v>20631</v>
      </c>
      <c r="H11443" s="3"/>
    </row>
    <row r="11444" ht="15.75" customHeight="1">
      <c r="A11444" s="2">
        <v>45822.0</v>
      </c>
      <c r="B11444" s="3" t="s">
        <v>13</v>
      </c>
      <c r="C11444" s="3" t="s">
        <v>29</v>
      </c>
      <c r="D11444" s="3" t="s">
        <v>26</v>
      </c>
      <c r="E11444" s="3" t="s">
        <v>101</v>
      </c>
      <c r="F11444" s="3" t="s">
        <v>20632</v>
      </c>
      <c r="G11444" s="3" t="s">
        <v>20633</v>
      </c>
      <c r="H11444" s="3"/>
    </row>
    <row r="11445" ht="15.75" customHeight="1">
      <c r="A11445" s="2">
        <v>45822.0</v>
      </c>
      <c r="B11445" s="3" t="s">
        <v>13</v>
      </c>
      <c r="C11445" s="3" t="s">
        <v>18</v>
      </c>
      <c r="D11445" s="3" t="s">
        <v>9</v>
      </c>
      <c r="E11445" s="3" t="s">
        <v>109</v>
      </c>
      <c r="F11445" s="3" t="s">
        <v>20634</v>
      </c>
      <c r="G11445" s="3" t="s">
        <v>20635</v>
      </c>
      <c r="H11445" s="3"/>
    </row>
    <row r="11446" ht="15.75" customHeight="1">
      <c r="A11446" s="2">
        <v>45822.0</v>
      </c>
      <c r="B11446" s="3" t="s">
        <v>13</v>
      </c>
      <c r="C11446" s="3" t="s">
        <v>18</v>
      </c>
      <c r="D11446" s="3" t="s">
        <v>19</v>
      </c>
      <c r="E11446" s="3" t="s">
        <v>15</v>
      </c>
      <c r="F11446" s="3" t="s">
        <v>11866</v>
      </c>
      <c r="G11446" s="3" t="s">
        <v>20636</v>
      </c>
      <c r="H11446" s="3"/>
    </row>
    <row r="11447" ht="15.75" customHeight="1">
      <c r="A11447" s="2">
        <v>45822.0</v>
      </c>
      <c r="B11447" s="3" t="s">
        <v>13</v>
      </c>
      <c r="C11447" s="3" t="s">
        <v>18</v>
      </c>
      <c r="D11447" s="3" t="s">
        <v>26</v>
      </c>
      <c r="E11447" s="3" t="s">
        <v>15</v>
      </c>
      <c r="F11447" s="3" t="s">
        <v>20637</v>
      </c>
      <c r="G11447" s="3" t="s">
        <v>20638</v>
      </c>
      <c r="H11447" s="3"/>
    </row>
    <row r="11448" ht="15.75" customHeight="1">
      <c r="A11448" s="2">
        <v>45822.0</v>
      </c>
      <c r="B11448" s="3" t="s">
        <v>13</v>
      </c>
      <c r="C11448" s="3" t="s">
        <v>14</v>
      </c>
      <c r="D11448" s="3" t="s">
        <v>9</v>
      </c>
      <c r="E11448" s="3" t="s">
        <v>109</v>
      </c>
      <c r="F11448" s="3" t="s">
        <v>20639</v>
      </c>
      <c r="G11448" s="3" t="s">
        <v>20640</v>
      </c>
      <c r="H11448" s="3"/>
    </row>
    <row r="11449" ht="15.75" customHeight="1">
      <c r="A11449" s="2">
        <v>45822.0</v>
      </c>
      <c r="B11449" s="3" t="s">
        <v>13</v>
      </c>
      <c r="C11449" s="3" t="s">
        <v>14</v>
      </c>
      <c r="D11449" s="3" t="s">
        <v>34</v>
      </c>
      <c r="E11449" s="3" t="s">
        <v>109</v>
      </c>
      <c r="F11449" s="3" t="s">
        <v>20641</v>
      </c>
      <c r="G11449" s="3" t="s">
        <v>20642</v>
      </c>
      <c r="H11449" s="3"/>
    </row>
    <row r="11450" ht="15.75" customHeight="1">
      <c r="A11450" s="2">
        <v>45822.0</v>
      </c>
      <c r="B11450" s="3" t="s">
        <v>13</v>
      </c>
      <c r="C11450" s="3" t="s">
        <v>14</v>
      </c>
      <c r="D11450" s="3" t="s">
        <v>9</v>
      </c>
      <c r="E11450" s="3" t="s">
        <v>109</v>
      </c>
      <c r="F11450" s="3" t="s">
        <v>20643</v>
      </c>
      <c r="G11450" s="3" t="s">
        <v>20644</v>
      </c>
      <c r="H11450" s="3"/>
    </row>
    <row r="11451" ht="15.75" customHeight="1">
      <c r="A11451" s="2">
        <v>45822.0</v>
      </c>
      <c r="B11451" s="3" t="s">
        <v>13</v>
      </c>
      <c r="C11451" s="3" t="s">
        <v>169</v>
      </c>
      <c r="D11451" s="3" t="s">
        <v>23</v>
      </c>
      <c r="E11451" s="3" t="s">
        <v>20</v>
      </c>
      <c r="F11451" s="3" t="s">
        <v>20645</v>
      </c>
      <c r="G11451" s="3" t="s">
        <v>20646</v>
      </c>
      <c r="H11451" s="3"/>
    </row>
    <row r="11452" ht="15.75" customHeight="1">
      <c r="A11452" s="2">
        <v>45822.0</v>
      </c>
      <c r="B11452" s="3" t="s">
        <v>13</v>
      </c>
      <c r="C11452" s="3" t="s">
        <v>29</v>
      </c>
      <c r="D11452" s="3" t="s">
        <v>23</v>
      </c>
      <c r="E11452" s="3" t="s">
        <v>15</v>
      </c>
      <c r="F11452" s="3" t="s">
        <v>20647</v>
      </c>
      <c r="G11452" s="3" t="s">
        <v>20648</v>
      </c>
      <c r="H11452" s="3"/>
    </row>
    <row r="11453" ht="15.75" customHeight="1">
      <c r="A11453" s="2">
        <v>45822.0</v>
      </c>
      <c r="B11453" s="3" t="s">
        <v>57</v>
      </c>
      <c r="C11453" s="3" t="s">
        <v>58</v>
      </c>
      <c r="D11453" s="3" t="s">
        <v>9</v>
      </c>
      <c r="E11453" s="3" t="s">
        <v>15</v>
      </c>
      <c r="F11453" s="3" t="s">
        <v>20649</v>
      </c>
      <c r="G11453" s="3" t="s">
        <v>20650</v>
      </c>
      <c r="H11453" s="3"/>
    </row>
    <row r="11454" ht="15.75" customHeight="1">
      <c r="A11454" s="2">
        <v>45822.0</v>
      </c>
      <c r="B11454" s="3" t="s">
        <v>57</v>
      </c>
      <c r="C11454" s="3" t="s">
        <v>71</v>
      </c>
      <c r="D11454" s="3" t="s">
        <v>34</v>
      </c>
      <c r="E11454" s="3" t="s">
        <v>15</v>
      </c>
      <c r="F11454" s="3" t="s">
        <v>20651</v>
      </c>
      <c r="G11454" s="3" t="s">
        <v>20652</v>
      </c>
      <c r="H11454" s="3"/>
    </row>
    <row r="11455" ht="15.75" customHeight="1">
      <c r="A11455" s="2">
        <v>45822.0</v>
      </c>
      <c r="B11455" s="3" t="s">
        <v>57</v>
      </c>
      <c r="C11455" s="3" t="s">
        <v>58</v>
      </c>
      <c r="D11455" s="3" t="s">
        <v>9</v>
      </c>
      <c r="E11455" s="3" t="s">
        <v>15</v>
      </c>
      <c r="F11455" s="3" t="s">
        <v>20653</v>
      </c>
      <c r="G11455" s="3" t="s">
        <v>20654</v>
      </c>
      <c r="H11455" s="3"/>
    </row>
    <row r="11456" ht="15.75" customHeight="1">
      <c r="A11456" s="2">
        <v>45822.0</v>
      </c>
      <c r="B11456" s="3" t="s">
        <v>57</v>
      </c>
      <c r="C11456" s="3" t="s">
        <v>85</v>
      </c>
      <c r="D11456" s="3" t="s">
        <v>9</v>
      </c>
      <c r="E11456" s="3" t="s">
        <v>15</v>
      </c>
      <c r="F11456" s="3" t="s">
        <v>6258</v>
      </c>
      <c r="G11456" s="3" t="s">
        <v>20655</v>
      </c>
      <c r="H11456" s="3"/>
    </row>
    <row r="11457" ht="15.75" customHeight="1">
      <c r="A11457" s="2">
        <v>45822.0</v>
      </c>
      <c r="B11457" s="3" t="s">
        <v>57</v>
      </c>
      <c r="C11457" s="3" t="s">
        <v>85</v>
      </c>
      <c r="D11457" s="3" t="s">
        <v>34</v>
      </c>
      <c r="E11457" s="3" t="s">
        <v>101</v>
      </c>
      <c r="F11457" s="3" t="s">
        <v>20656</v>
      </c>
      <c r="G11457" s="3" t="s">
        <v>20657</v>
      </c>
      <c r="H11457" s="3"/>
    </row>
    <row r="11458" ht="15.75" customHeight="1">
      <c r="A11458" s="2">
        <v>45822.0</v>
      </c>
      <c r="B11458" s="3" t="s">
        <v>57</v>
      </c>
      <c r="C11458" s="3" t="s">
        <v>80</v>
      </c>
      <c r="D11458" s="3" t="s">
        <v>63</v>
      </c>
      <c r="E11458" s="3" t="s">
        <v>59</v>
      </c>
      <c r="F11458" s="3" t="s">
        <v>4836</v>
      </c>
      <c r="G11458" s="3" t="s">
        <v>20658</v>
      </c>
      <c r="H11458" s="3"/>
    </row>
    <row r="11459" ht="15.75" customHeight="1">
      <c r="A11459" s="2">
        <v>45822.0</v>
      </c>
      <c r="B11459" s="3" t="s">
        <v>57</v>
      </c>
      <c r="C11459" s="3" t="s">
        <v>80</v>
      </c>
      <c r="D11459" s="3" t="s">
        <v>34</v>
      </c>
      <c r="E11459" s="3" t="s">
        <v>15</v>
      </c>
      <c r="F11459" s="3" t="s">
        <v>20659</v>
      </c>
      <c r="G11459" s="3" t="s">
        <v>20660</v>
      </c>
      <c r="H11459" s="3"/>
    </row>
    <row r="11460" ht="15.75" customHeight="1">
      <c r="A11460" s="2">
        <v>45822.0</v>
      </c>
      <c r="B11460" s="3" t="s">
        <v>57</v>
      </c>
      <c r="C11460" s="3" t="s">
        <v>80</v>
      </c>
      <c r="D11460" s="3" t="s">
        <v>23</v>
      </c>
      <c r="E11460" s="3" t="s">
        <v>59</v>
      </c>
      <c r="F11460" s="3" t="s">
        <v>16756</v>
      </c>
      <c r="G11460" s="3" t="s">
        <v>20661</v>
      </c>
      <c r="H11460" s="3"/>
    </row>
    <row r="11461" ht="15.75" customHeight="1">
      <c r="A11461" s="2">
        <v>45822.0</v>
      </c>
      <c r="B11461" s="3" t="s">
        <v>57</v>
      </c>
      <c r="C11461" s="3" t="s">
        <v>80</v>
      </c>
      <c r="D11461" s="3" t="s">
        <v>38</v>
      </c>
      <c r="E11461" s="3" t="s">
        <v>20</v>
      </c>
      <c r="F11461" s="3" t="s">
        <v>19667</v>
      </c>
      <c r="G11461" s="3" t="s">
        <v>20662</v>
      </c>
      <c r="H11461" s="3"/>
    </row>
    <row r="11462" ht="15.75" customHeight="1">
      <c r="A11462" s="2">
        <v>45822.0</v>
      </c>
      <c r="B11462" s="3" t="s">
        <v>57</v>
      </c>
      <c r="C11462" s="3" t="s">
        <v>58</v>
      </c>
      <c r="D11462" s="3" t="s">
        <v>19</v>
      </c>
      <c r="E11462" s="3" t="s">
        <v>20</v>
      </c>
      <c r="F11462" s="3" t="s">
        <v>5224</v>
      </c>
      <c r="G11462" s="3" t="s">
        <v>20663</v>
      </c>
      <c r="H11462" s="3"/>
    </row>
    <row r="11463" ht="15.75" customHeight="1">
      <c r="A11463" s="2">
        <v>45822.0</v>
      </c>
      <c r="B11463" s="3" t="s">
        <v>57</v>
      </c>
      <c r="C11463" s="3" t="s">
        <v>80</v>
      </c>
      <c r="D11463" s="3" t="s">
        <v>63</v>
      </c>
      <c r="E11463" s="3" t="s">
        <v>59</v>
      </c>
      <c r="F11463" s="3" t="s">
        <v>20664</v>
      </c>
      <c r="G11463" s="3" t="s">
        <v>7390</v>
      </c>
      <c r="H11463" s="3"/>
    </row>
    <row r="11464" ht="15.75" customHeight="1">
      <c r="A11464" s="2">
        <v>45822.0</v>
      </c>
      <c r="B11464" s="3" t="s">
        <v>13</v>
      </c>
      <c r="C11464" s="3" t="s">
        <v>14</v>
      </c>
      <c r="D11464" s="3" t="s">
        <v>26</v>
      </c>
      <c r="E11464" s="3" t="s">
        <v>15</v>
      </c>
      <c r="F11464" s="3" t="s">
        <v>20665</v>
      </c>
      <c r="G11464" s="3" t="s">
        <v>20666</v>
      </c>
      <c r="H11464" s="3"/>
    </row>
    <row r="11465" ht="15.75" customHeight="1">
      <c r="A11465" s="2">
        <v>45822.0</v>
      </c>
      <c r="B11465" s="3" t="s">
        <v>57</v>
      </c>
      <c r="C11465" s="3" t="s">
        <v>71</v>
      </c>
      <c r="D11465" s="3" t="s">
        <v>38</v>
      </c>
      <c r="E11465" s="3" t="s">
        <v>20</v>
      </c>
      <c r="F11465" s="3" t="s">
        <v>20667</v>
      </c>
      <c r="G11465" s="3" t="s">
        <v>19583</v>
      </c>
      <c r="H11465" s="3"/>
    </row>
    <row r="11466" ht="15.75" customHeight="1">
      <c r="A11466" s="2">
        <v>45822.0</v>
      </c>
      <c r="B11466" s="3" t="s">
        <v>57</v>
      </c>
      <c r="C11466" s="3" t="s">
        <v>71</v>
      </c>
      <c r="D11466" s="3" t="s">
        <v>38</v>
      </c>
      <c r="E11466" s="3" t="s">
        <v>20</v>
      </c>
      <c r="F11466" s="3" t="s">
        <v>20668</v>
      </c>
      <c r="G11466" s="3" t="s">
        <v>20669</v>
      </c>
      <c r="H11466" s="3"/>
    </row>
    <row r="11467" ht="15.75" customHeight="1">
      <c r="A11467" s="2">
        <v>45822.0</v>
      </c>
      <c r="B11467" s="3" t="s">
        <v>57</v>
      </c>
      <c r="C11467" s="4" t="s">
        <v>62</v>
      </c>
      <c r="D11467" s="3" t="s">
        <v>19</v>
      </c>
      <c r="E11467" s="3" t="s">
        <v>20</v>
      </c>
      <c r="F11467" s="3" t="s">
        <v>20670</v>
      </c>
      <c r="G11467" s="3" t="s">
        <v>20671</v>
      </c>
      <c r="H11467" s="3"/>
    </row>
    <row r="11468" ht="15.75" customHeight="1">
      <c r="A11468" s="2">
        <v>45822.0</v>
      </c>
      <c r="B11468" s="3" t="s">
        <v>57</v>
      </c>
      <c r="C11468" s="4" t="s">
        <v>62</v>
      </c>
      <c r="D11468" s="3" t="s">
        <v>23</v>
      </c>
      <c r="E11468" s="3" t="s">
        <v>59</v>
      </c>
      <c r="F11468" s="3" t="s">
        <v>20672</v>
      </c>
      <c r="G11468" s="3" t="s">
        <v>20673</v>
      </c>
      <c r="H11468" s="3"/>
    </row>
    <row r="11469" ht="15.75" customHeight="1">
      <c r="A11469" s="2">
        <v>45822.0</v>
      </c>
      <c r="B11469" s="3" t="s">
        <v>57</v>
      </c>
      <c r="C11469" s="4" t="s">
        <v>62</v>
      </c>
      <c r="D11469" s="3" t="s">
        <v>38</v>
      </c>
      <c r="E11469" s="3" t="s">
        <v>20</v>
      </c>
      <c r="F11469" s="3" t="s">
        <v>20674</v>
      </c>
      <c r="G11469" s="3" t="s">
        <v>20675</v>
      </c>
      <c r="H11469" s="3"/>
    </row>
    <row r="11470" ht="15.75" customHeight="1">
      <c r="A11470" s="2">
        <v>45822.0</v>
      </c>
      <c r="B11470" s="3" t="s">
        <v>57</v>
      </c>
      <c r="C11470" s="3" t="s">
        <v>71</v>
      </c>
      <c r="D11470" s="3" t="s">
        <v>38</v>
      </c>
      <c r="E11470" s="3" t="s">
        <v>15</v>
      </c>
      <c r="F11470" s="3" t="s">
        <v>20676</v>
      </c>
      <c r="G11470" s="3" t="s">
        <v>20677</v>
      </c>
      <c r="H11470" s="3"/>
    </row>
    <row r="11471" ht="15.75" customHeight="1">
      <c r="A11471" s="2">
        <v>45822.0</v>
      </c>
      <c r="B11471" s="3" t="s">
        <v>13</v>
      </c>
      <c r="C11471" s="3" t="s">
        <v>14</v>
      </c>
      <c r="D11471" s="3" t="s">
        <v>26</v>
      </c>
      <c r="E11471" s="3" t="s">
        <v>15</v>
      </c>
      <c r="F11471" s="3" t="s">
        <v>20678</v>
      </c>
      <c r="G11471" s="3" t="s">
        <v>2807</v>
      </c>
      <c r="H11471" s="3"/>
    </row>
    <row r="11472" ht="15.75" customHeight="1">
      <c r="A11472" s="2">
        <v>45822.0</v>
      </c>
      <c r="B11472" s="3" t="s">
        <v>13</v>
      </c>
      <c r="C11472" s="3" t="s">
        <v>29</v>
      </c>
      <c r="D11472" s="3" t="s">
        <v>34</v>
      </c>
      <c r="E11472" s="3" t="s">
        <v>109</v>
      </c>
      <c r="F11472" s="3" t="s">
        <v>20679</v>
      </c>
      <c r="G11472" s="3" t="s">
        <v>20680</v>
      </c>
      <c r="H11472" s="3"/>
    </row>
    <row r="11473" ht="15.75" customHeight="1">
      <c r="A11473" s="2">
        <v>45822.0</v>
      </c>
      <c r="B11473" s="3" t="s">
        <v>92</v>
      </c>
      <c r="C11473" s="3" t="s">
        <v>93</v>
      </c>
      <c r="D11473" s="3" t="s">
        <v>26</v>
      </c>
      <c r="E11473" s="3" t="s">
        <v>101</v>
      </c>
      <c r="F11473" s="3" t="s">
        <v>20681</v>
      </c>
      <c r="G11473" s="3" t="s">
        <v>20682</v>
      </c>
      <c r="H11473" s="3"/>
    </row>
    <row r="11474" ht="15.75" customHeight="1">
      <c r="A11474" s="2">
        <v>45822.0</v>
      </c>
      <c r="B11474" s="3" t="s">
        <v>7</v>
      </c>
      <c r="C11474" s="3" t="s">
        <v>131</v>
      </c>
      <c r="D11474" s="3" t="s">
        <v>26</v>
      </c>
      <c r="E11474" s="3" t="s">
        <v>1097</v>
      </c>
      <c r="F11474" s="3" t="s">
        <v>20683</v>
      </c>
      <c r="G11474" s="3" t="s">
        <v>20684</v>
      </c>
      <c r="H11474" s="3"/>
    </row>
    <row r="11475" ht="15.75" customHeight="1">
      <c r="A11475" s="2">
        <v>45822.0</v>
      </c>
      <c r="B11475" s="3" t="s">
        <v>7</v>
      </c>
      <c r="C11475" s="3" t="s">
        <v>126</v>
      </c>
      <c r="D11475" s="3" t="s">
        <v>63</v>
      </c>
      <c r="E11475" s="3" t="s">
        <v>15</v>
      </c>
      <c r="F11475" s="3" t="s">
        <v>20685</v>
      </c>
      <c r="G11475" s="3" t="s">
        <v>20686</v>
      </c>
      <c r="H11475" s="3"/>
    </row>
    <row r="11476" ht="15.75" customHeight="1">
      <c r="A11476" s="2">
        <v>45822.0</v>
      </c>
      <c r="B11476" s="3" t="s">
        <v>7</v>
      </c>
      <c r="C11476" s="3" t="s">
        <v>126</v>
      </c>
      <c r="D11476" s="3" t="s">
        <v>23</v>
      </c>
      <c r="E11476" s="3" t="s">
        <v>109</v>
      </c>
      <c r="F11476" s="3" t="s">
        <v>10860</v>
      </c>
      <c r="G11476" s="3" t="s">
        <v>20687</v>
      </c>
      <c r="H11476" s="3"/>
    </row>
    <row r="11477" ht="15.75" customHeight="1">
      <c r="A11477" s="2">
        <v>45822.0</v>
      </c>
      <c r="B11477" s="3" t="s">
        <v>7</v>
      </c>
      <c r="C11477" s="3" t="s">
        <v>126</v>
      </c>
      <c r="D11477" s="3" t="s">
        <v>38</v>
      </c>
      <c r="E11477" s="3" t="s">
        <v>10</v>
      </c>
      <c r="F11477" s="3" t="s">
        <v>20688</v>
      </c>
      <c r="G11477" s="3" t="s">
        <v>20689</v>
      </c>
      <c r="H11477" s="3"/>
    </row>
    <row r="11478" ht="15.75" customHeight="1">
      <c r="A11478" s="2">
        <v>45822.0</v>
      </c>
      <c r="B11478" s="3" t="s">
        <v>7</v>
      </c>
      <c r="C11478" s="3" t="s">
        <v>118</v>
      </c>
      <c r="D11478" s="3" t="s">
        <v>34</v>
      </c>
      <c r="E11478" s="3" t="s">
        <v>660</v>
      </c>
      <c r="F11478" s="3" t="s">
        <v>20690</v>
      </c>
      <c r="G11478" s="3" t="s">
        <v>20691</v>
      </c>
      <c r="H11478" s="3"/>
    </row>
    <row r="11479" ht="15.75" customHeight="1">
      <c r="A11479" s="2">
        <v>45822.0</v>
      </c>
      <c r="B11479" s="3" t="s">
        <v>7</v>
      </c>
      <c r="C11479" s="3" t="s">
        <v>118</v>
      </c>
      <c r="D11479" s="3" t="s">
        <v>63</v>
      </c>
      <c r="E11479" s="3" t="s">
        <v>101</v>
      </c>
      <c r="F11479" s="3" t="s">
        <v>20692</v>
      </c>
      <c r="G11479" s="3" t="s">
        <v>20693</v>
      </c>
      <c r="H11479" s="3"/>
    </row>
    <row r="11480" ht="15.75" customHeight="1">
      <c r="A11480" s="2">
        <v>45822.0</v>
      </c>
      <c r="B11480" s="3" t="s">
        <v>7</v>
      </c>
      <c r="C11480" s="3" t="s">
        <v>131</v>
      </c>
      <c r="D11480" s="3" t="s">
        <v>63</v>
      </c>
      <c r="E11480" s="3" t="s">
        <v>101</v>
      </c>
      <c r="F11480" s="3" t="s">
        <v>6970</v>
      </c>
      <c r="G11480" s="3" t="s">
        <v>20694</v>
      </c>
      <c r="H11480" s="3"/>
    </row>
    <row r="11481" ht="15.75" customHeight="1">
      <c r="A11481" s="2">
        <v>45822.0</v>
      </c>
      <c r="B11481" s="3" t="s">
        <v>7</v>
      </c>
      <c r="C11481" s="3" t="s">
        <v>118</v>
      </c>
      <c r="D11481" s="3" t="s">
        <v>19</v>
      </c>
      <c r="E11481" s="3" t="s">
        <v>109</v>
      </c>
      <c r="F11481" s="3" t="s">
        <v>20695</v>
      </c>
      <c r="G11481" s="3" t="s">
        <v>20696</v>
      </c>
      <c r="H11481" s="3"/>
    </row>
    <row r="11482" ht="15.75" customHeight="1">
      <c r="A11482" s="2">
        <v>45822.0</v>
      </c>
      <c r="B11482" s="3" t="s">
        <v>7</v>
      </c>
      <c r="C11482" s="3" t="s">
        <v>106</v>
      </c>
      <c r="D11482" s="3" t="s">
        <v>38</v>
      </c>
      <c r="E11482" s="3" t="s">
        <v>10</v>
      </c>
      <c r="F11482" s="3" t="s">
        <v>20697</v>
      </c>
      <c r="G11482" s="3" t="s">
        <v>20698</v>
      </c>
      <c r="H11482" s="3"/>
    </row>
    <row r="11483" ht="15.75" customHeight="1">
      <c r="A11483" s="2">
        <v>45822.0</v>
      </c>
      <c r="B11483" s="3" t="s">
        <v>7</v>
      </c>
      <c r="C11483" s="3" t="s">
        <v>106</v>
      </c>
      <c r="D11483" s="3" t="s">
        <v>68</v>
      </c>
      <c r="E11483" s="3" t="s">
        <v>101</v>
      </c>
      <c r="F11483" s="3" t="s">
        <v>20699</v>
      </c>
      <c r="G11483" s="3" t="s">
        <v>20700</v>
      </c>
      <c r="H11483" s="3"/>
    </row>
    <row r="11484" ht="15.75" customHeight="1">
      <c r="A11484" s="2">
        <v>45822.0</v>
      </c>
      <c r="B11484" s="3" t="s">
        <v>7</v>
      </c>
      <c r="C11484" s="3" t="s">
        <v>106</v>
      </c>
      <c r="D11484" s="3" t="s">
        <v>34</v>
      </c>
      <c r="E11484" s="3" t="s">
        <v>660</v>
      </c>
      <c r="F11484" s="3" t="s">
        <v>20701</v>
      </c>
      <c r="G11484" s="3" t="s">
        <v>20702</v>
      </c>
      <c r="H11484" s="3"/>
    </row>
    <row r="11485" ht="15.75" customHeight="1">
      <c r="A11485" s="2">
        <v>45822.0</v>
      </c>
      <c r="B11485" s="3" t="s">
        <v>7</v>
      </c>
      <c r="C11485" s="3" t="s">
        <v>8</v>
      </c>
      <c r="D11485" s="3" t="s">
        <v>68</v>
      </c>
      <c r="E11485" s="3" t="s">
        <v>15</v>
      </c>
      <c r="F11485" s="3" t="s">
        <v>20703</v>
      </c>
      <c r="G11485" s="3" t="s">
        <v>20704</v>
      </c>
      <c r="H11485" s="3"/>
    </row>
    <row r="11486" ht="15.75" customHeight="1">
      <c r="A11486" s="2">
        <v>45822.0</v>
      </c>
      <c r="B11486" s="3" t="s">
        <v>7</v>
      </c>
      <c r="C11486" s="3" t="s">
        <v>8</v>
      </c>
      <c r="D11486" s="3" t="s">
        <v>9</v>
      </c>
      <c r="E11486" s="3" t="s">
        <v>660</v>
      </c>
      <c r="F11486" s="3" t="s">
        <v>20705</v>
      </c>
      <c r="G11486" s="3" t="s">
        <v>20706</v>
      </c>
      <c r="H11486" s="3"/>
    </row>
    <row r="11487" ht="15.75" customHeight="1">
      <c r="A11487" s="2">
        <v>45822.0</v>
      </c>
      <c r="B11487" s="3" t="s">
        <v>92</v>
      </c>
      <c r="C11487" s="3" t="s">
        <v>93</v>
      </c>
      <c r="D11487" s="3" t="s">
        <v>26</v>
      </c>
      <c r="E11487" s="3" t="s">
        <v>109</v>
      </c>
      <c r="F11487" s="3" t="s">
        <v>20707</v>
      </c>
      <c r="G11487" s="3" t="s">
        <v>20708</v>
      </c>
      <c r="H11487" s="3"/>
    </row>
    <row r="11488" ht="15.75" customHeight="1">
      <c r="A11488" s="2">
        <v>45822.0</v>
      </c>
      <c r="B11488" s="3" t="s">
        <v>7</v>
      </c>
      <c r="C11488" s="3" t="s">
        <v>106</v>
      </c>
      <c r="D11488" s="3" t="s">
        <v>34</v>
      </c>
      <c r="E11488" s="3" t="s">
        <v>119</v>
      </c>
      <c r="F11488" s="3" t="s">
        <v>20709</v>
      </c>
      <c r="G11488" s="3" t="s">
        <v>20710</v>
      </c>
      <c r="H11488" s="3"/>
    </row>
    <row r="11489" ht="15.75" customHeight="1">
      <c r="A11489" s="2">
        <v>45822.0</v>
      </c>
      <c r="B11489" s="3" t="s">
        <v>7</v>
      </c>
      <c r="C11489" s="3" t="s">
        <v>131</v>
      </c>
      <c r="D11489" s="3" t="s">
        <v>38</v>
      </c>
      <c r="E11489" s="3" t="s">
        <v>109</v>
      </c>
      <c r="F11489" s="3" t="s">
        <v>20711</v>
      </c>
      <c r="G11489" s="3" t="s">
        <v>20712</v>
      </c>
      <c r="H11489" s="3"/>
    </row>
    <row r="11490" ht="15.75" customHeight="1">
      <c r="A11490" s="2">
        <v>45822.0</v>
      </c>
      <c r="B11490" s="3" t="s">
        <v>7</v>
      </c>
      <c r="C11490" s="3" t="s">
        <v>8</v>
      </c>
      <c r="D11490" s="3" t="s">
        <v>19</v>
      </c>
      <c r="E11490" s="3" t="s">
        <v>109</v>
      </c>
      <c r="F11490" s="3" t="s">
        <v>20713</v>
      </c>
      <c r="G11490" s="3" t="s">
        <v>20714</v>
      </c>
      <c r="H11490" s="3"/>
    </row>
    <row r="11491" ht="15.75" customHeight="1">
      <c r="A11491" s="2">
        <v>45822.0</v>
      </c>
      <c r="B11491" s="3" t="s">
        <v>92</v>
      </c>
      <c r="C11491" s="3" t="s">
        <v>158</v>
      </c>
      <c r="D11491" s="3" t="s">
        <v>38</v>
      </c>
      <c r="E11491" s="3" t="s">
        <v>109</v>
      </c>
      <c r="F11491" s="3" t="s">
        <v>20715</v>
      </c>
      <c r="G11491" s="3" t="s">
        <v>20716</v>
      </c>
      <c r="H11491" s="3"/>
    </row>
    <row r="11492" ht="15.75" customHeight="1">
      <c r="A11492" s="2">
        <v>45822.0</v>
      </c>
      <c r="B11492" s="3" t="s">
        <v>7</v>
      </c>
      <c r="C11492" s="3" t="s">
        <v>131</v>
      </c>
      <c r="D11492" s="3" t="s">
        <v>26</v>
      </c>
      <c r="E11492" s="3" t="s">
        <v>19572</v>
      </c>
      <c r="F11492" s="3" t="s">
        <v>20717</v>
      </c>
      <c r="G11492" s="3" t="s">
        <v>20718</v>
      </c>
      <c r="H11492" s="3"/>
    </row>
    <row r="11493" ht="15.75" customHeight="1">
      <c r="A11493" s="2">
        <v>45822.0</v>
      </c>
      <c r="B11493" s="3" t="s">
        <v>92</v>
      </c>
      <c r="C11493" s="3" t="s">
        <v>98</v>
      </c>
      <c r="D11493" s="3" t="s">
        <v>23</v>
      </c>
      <c r="E11493" s="3" t="s">
        <v>15</v>
      </c>
      <c r="F11493" s="3" t="s">
        <v>20719</v>
      </c>
      <c r="G11493" s="3" t="s">
        <v>20720</v>
      </c>
      <c r="H11493" s="3"/>
    </row>
    <row r="11494" ht="15.75" customHeight="1">
      <c r="A11494" s="2">
        <v>45822.0</v>
      </c>
      <c r="B11494" s="3" t="s">
        <v>92</v>
      </c>
      <c r="C11494" s="3" t="s">
        <v>98</v>
      </c>
      <c r="D11494" s="3" t="s">
        <v>34</v>
      </c>
      <c r="E11494" s="3" t="s">
        <v>10</v>
      </c>
      <c r="F11494" s="3" t="s">
        <v>20721</v>
      </c>
      <c r="G11494" s="3" t="s">
        <v>20722</v>
      </c>
      <c r="H11494" s="3"/>
    </row>
    <row r="11495" ht="15.75" customHeight="1">
      <c r="A11495" s="2">
        <v>45822.0</v>
      </c>
      <c r="B11495" s="3" t="s">
        <v>92</v>
      </c>
      <c r="C11495" s="3" t="s">
        <v>98</v>
      </c>
      <c r="D11495" s="3" t="s">
        <v>63</v>
      </c>
      <c r="E11495" s="3" t="s">
        <v>109</v>
      </c>
      <c r="F11495" s="3" t="s">
        <v>20723</v>
      </c>
      <c r="G11495" s="3" t="s">
        <v>20724</v>
      </c>
      <c r="H11495" s="3"/>
    </row>
    <row r="11496" ht="15.75" customHeight="1">
      <c r="A11496" s="2">
        <v>45822.0</v>
      </c>
      <c r="B11496" s="3" t="s">
        <v>92</v>
      </c>
      <c r="C11496" s="3" t="s">
        <v>98</v>
      </c>
      <c r="D11496" s="3" t="s">
        <v>34</v>
      </c>
      <c r="E11496" s="3" t="s">
        <v>109</v>
      </c>
      <c r="F11496" s="3" t="s">
        <v>20725</v>
      </c>
      <c r="G11496" s="3" t="s">
        <v>20726</v>
      </c>
      <c r="H11496" s="3"/>
    </row>
    <row r="11497" ht="15.75" customHeight="1">
      <c r="A11497" s="2">
        <v>45822.0</v>
      </c>
      <c r="B11497" s="3" t="s">
        <v>92</v>
      </c>
      <c r="C11497" s="3" t="s">
        <v>144</v>
      </c>
      <c r="D11497" s="3" t="s">
        <v>38</v>
      </c>
      <c r="E11497" s="3" t="s">
        <v>101</v>
      </c>
      <c r="F11497" s="3" t="s">
        <v>20727</v>
      </c>
      <c r="G11497" s="3" t="s">
        <v>20728</v>
      </c>
      <c r="H11497" s="3"/>
    </row>
    <row r="11498" ht="15.75" customHeight="1">
      <c r="A11498" s="2">
        <v>45822.0</v>
      </c>
      <c r="B11498" s="3" t="s">
        <v>92</v>
      </c>
      <c r="C11498" s="3" t="s">
        <v>144</v>
      </c>
      <c r="D11498" s="3" t="s">
        <v>23</v>
      </c>
      <c r="E11498" s="3" t="s">
        <v>15</v>
      </c>
      <c r="F11498" s="3" t="s">
        <v>20729</v>
      </c>
      <c r="G11498" s="3" t="s">
        <v>20730</v>
      </c>
      <c r="H11498" s="3"/>
    </row>
    <row r="11499" ht="15.75" customHeight="1">
      <c r="A11499" s="2">
        <v>45822.0</v>
      </c>
      <c r="B11499" s="3" t="s">
        <v>92</v>
      </c>
      <c r="C11499" s="3" t="s">
        <v>98</v>
      </c>
      <c r="D11499" s="3" t="s">
        <v>19</v>
      </c>
      <c r="E11499" s="3" t="s">
        <v>101</v>
      </c>
      <c r="F11499" s="3" t="s">
        <v>20731</v>
      </c>
      <c r="G11499" s="3" t="s">
        <v>20732</v>
      </c>
      <c r="H11499" s="3"/>
    </row>
    <row r="11500" ht="15.75" customHeight="1">
      <c r="A11500" s="2">
        <v>45822.0</v>
      </c>
      <c r="B11500" s="3" t="s">
        <v>92</v>
      </c>
      <c r="C11500" s="3" t="s">
        <v>144</v>
      </c>
      <c r="D11500" s="3" t="s">
        <v>34</v>
      </c>
      <c r="E11500" s="3" t="s">
        <v>258</v>
      </c>
      <c r="F11500" s="3" t="s">
        <v>20733</v>
      </c>
      <c r="G11500" s="3" t="s">
        <v>20734</v>
      </c>
      <c r="H11500" s="3"/>
    </row>
    <row r="11501" ht="15.75" customHeight="1">
      <c r="A11501" s="2">
        <v>45822.0</v>
      </c>
      <c r="B11501" s="3" t="s">
        <v>92</v>
      </c>
      <c r="C11501" s="3" t="s">
        <v>144</v>
      </c>
      <c r="D11501" s="3" t="s">
        <v>9</v>
      </c>
      <c r="E11501" s="3" t="s">
        <v>258</v>
      </c>
      <c r="F11501" s="3" t="s">
        <v>20735</v>
      </c>
      <c r="G11501" s="3" t="s">
        <v>20736</v>
      </c>
      <c r="H11501" s="3"/>
    </row>
    <row r="11502" ht="15.75" customHeight="1">
      <c r="A11502" s="2">
        <v>45822.0</v>
      </c>
      <c r="B11502" s="3" t="s">
        <v>92</v>
      </c>
      <c r="C11502" s="4" t="s">
        <v>149</v>
      </c>
      <c r="D11502" s="3" t="s">
        <v>26</v>
      </c>
      <c r="E11502" s="3" t="s">
        <v>101</v>
      </c>
      <c r="F11502" s="3" t="s">
        <v>20737</v>
      </c>
      <c r="G11502" s="3" t="s">
        <v>20738</v>
      </c>
      <c r="H11502" s="3"/>
    </row>
    <row r="11503" ht="15.75" customHeight="1">
      <c r="A11503" s="2">
        <v>45822.0</v>
      </c>
      <c r="B11503" s="3" t="s">
        <v>92</v>
      </c>
      <c r="C11503" s="4" t="s">
        <v>149</v>
      </c>
      <c r="D11503" s="3" t="s">
        <v>34</v>
      </c>
      <c r="E11503" s="3" t="s">
        <v>258</v>
      </c>
      <c r="F11503" s="3" t="s">
        <v>20739</v>
      </c>
      <c r="G11503" s="3" t="s">
        <v>20740</v>
      </c>
      <c r="H11503" s="3"/>
    </row>
    <row r="11504" ht="15.75" customHeight="1">
      <c r="A11504" s="2">
        <v>45822.0</v>
      </c>
      <c r="B11504" s="3" t="s">
        <v>92</v>
      </c>
      <c r="C11504" s="3" t="s">
        <v>158</v>
      </c>
      <c r="D11504" s="3" t="s">
        <v>26</v>
      </c>
      <c r="E11504" s="3" t="s">
        <v>109</v>
      </c>
      <c r="F11504" s="3" t="s">
        <v>20741</v>
      </c>
      <c r="G11504" s="3" t="s">
        <v>20742</v>
      </c>
      <c r="H11504" s="3"/>
    </row>
    <row r="11505" ht="15.75" customHeight="1">
      <c r="A11505" s="2">
        <v>45822.0</v>
      </c>
      <c r="B11505" s="3" t="s">
        <v>92</v>
      </c>
      <c r="C11505" s="3" t="s">
        <v>158</v>
      </c>
      <c r="D11505" s="3" t="s">
        <v>26</v>
      </c>
      <c r="E11505" s="3" t="s">
        <v>109</v>
      </c>
      <c r="F11505" s="3" t="s">
        <v>20743</v>
      </c>
      <c r="G11505" s="3" t="s">
        <v>3912</v>
      </c>
      <c r="H11505" s="3"/>
    </row>
    <row r="11506" ht="15.75" customHeight="1">
      <c r="A11506" s="2">
        <v>45822.0</v>
      </c>
      <c r="B11506" s="3" t="s">
        <v>92</v>
      </c>
      <c r="C11506" s="3" t="s">
        <v>158</v>
      </c>
      <c r="D11506" s="3" t="s">
        <v>38</v>
      </c>
      <c r="E11506" s="3" t="s">
        <v>109</v>
      </c>
      <c r="F11506" s="3" t="s">
        <v>20744</v>
      </c>
      <c r="G11506" s="3" t="s">
        <v>20745</v>
      </c>
      <c r="H11506" s="3"/>
    </row>
    <row r="11507" ht="15.75" customHeight="1">
      <c r="A11507" s="2">
        <v>45823.0</v>
      </c>
      <c r="B11507" s="3" t="s">
        <v>57</v>
      </c>
      <c r="C11507" s="3" t="s">
        <v>58</v>
      </c>
      <c r="D11507" s="3" t="s">
        <v>19</v>
      </c>
      <c r="E11507" s="3" t="s">
        <v>59</v>
      </c>
      <c r="F11507" s="3" t="s">
        <v>20746</v>
      </c>
      <c r="G11507" s="3" t="s">
        <v>20747</v>
      </c>
      <c r="H11507" s="3"/>
    </row>
    <row r="11508" ht="15.75" customHeight="1">
      <c r="A11508" s="2">
        <v>45823.0</v>
      </c>
      <c r="B11508" s="3" t="s">
        <v>57</v>
      </c>
      <c r="C11508" s="3" t="s">
        <v>58</v>
      </c>
      <c r="D11508" s="3" t="s">
        <v>9</v>
      </c>
      <c r="E11508" s="3" t="s">
        <v>15</v>
      </c>
      <c r="F11508" s="3" t="s">
        <v>20748</v>
      </c>
      <c r="G11508" s="3" t="s">
        <v>20749</v>
      </c>
      <c r="H11508" s="3"/>
    </row>
    <row r="11509" ht="15.75" customHeight="1">
      <c r="A11509" s="2">
        <v>45823.0</v>
      </c>
      <c r="B11509" s="3" t="s">
        <v>57</v>
      </c>
      <c r="C11509" s="3" t="s">
        <v>58</v>
      </c>
      <c r="D11509" s="3" t="s">
        <v>38</v>
      </c>
      <c r="E11509" s="3" t="s">
        <v>20</v>
      </c>
      <c r="F11509" s="3" t="s">
        <v>20750</v>
      </c>
      <c r="G11509" s="3" t="s">
        <v>20751</v>
      </c>
      <c r="H11509" s="3"/>
    </row>
    <row r="11510" ht="15.75" customHeight="1">
      <c r="A11510" s="2">
        <v>45823.0</v>
      </c>
      <c r="B11510" s="3" t="s">
        <v>13</v>
      </c>
      <c r="C11510" s="3" t="s">
        <v>169</v>
      </c>
      <c r="D11510" s="3" t="s">
        <v>63</v>
      </c>
      <c r="E11510" s="3" t="s">
        <v>59</v>
      </c>
      <c r="F11510" s="3" t="s">
        <v>20752</v>
      </c>
      <c r="G11510" s="3" t="s">
        <v>20753</v>
      </c>
      <c r="H11510" s="3"/>
    </row>
    <row r="11511" ht="15.75" customHeight="1">
      <c r="A11511" s="2">
        <v>45823.0</v>
      </c>
      <c r="B11511" s="3" t="s">
        <v>13</v>
      </c>
      <c r="C11511" s="3" t="s">
        <v>169</v>
      </c>
      <c r="D11511" s="3" t="s">
        <v>26</v>
      </c>
      <c r="E11511" s="3" t="s">
        <v>15</v>
      </c>
      <c r="F11511" s="3" t="s">
        <v>20754</v>
      </c>
      <c r="G11511" s="3" t="s">
        <v>20755</v>
      </c>
      <c r="H11511" s="3"/>
    </row>
    <row r="11512" ht="15.75" customHeight="1">
      <c r="A11512" s="2">
        <v>45823.0</v>
      </c>
      <c r="B11512" s="3" t="s">
        <v>13</v>
      </c>
      <c r="C11512" s="3" t="s">
        <v>37</v>
      </c>
      <c r="D11512" s="3" t="s">
        <v>23</v>
      </c>
      <c r="E11512" s="3" t="s">
        <v>20</v>
      </c>
      <c r="F11512" s="3" t="s">
        <v>20756</v>
      </c>
      <c r="G11512" s="3" t="s">
        <v>7637</v>
      </c>
      <c r="H11512" s="3"/>
    </row>
    <row r="11513" ht="15.75" customHeight="1">
      <c r="A11513" s="2">
        <v>45823.0</v>
      </c>
      <c r="B11513" s="3" t="s">
        <v>13</v>
      </c>
      <c r="C11513" s="3" t="s">
        <v>29</v>
      </c>
      <c r="D11513" s="3" t="s">
        <v>9</v>
      </c>
      <c r="E11513" s="3" t="s">
        <v>101</v>
      </c>
      <c r="F11513" s="3" t="s">
        <v>20757</v>
      </c>
      <c r="G11513" s="3" t="s">
        <v>20758</v>
      </c>
      <c r="H11513" s="3"/>
    </row>
    <row r="11514" ht="15.75" customHeight="1">
      <c r="A11514" s="2">
        <v>45823.0</v>
      </c>
      <c r="B11514" s="3" t="s">
        <v>13</v>
      </c>
      <c r="C11514" s="3" t="s">
        <v>37</v>
      </c>
      <c r="D11514" s="3" t="s">
        <v>9</v>
      </c>
      <c r="E11514" s="3" t="s">
        <v>101</v>
      </c>
      <c r="F11514" s="3" t="s">
        <v>20759</v>
      </c>
      <c r="G11514" s="3" t="s">
        <v>20760</v>
      </c>
      <c r="H11514" s="3"/>
    </row>
    <row r="11515" ht="15.75" customHeight="1">
      <c r="A11515" s="2">
        <v>45823.0</v>
      </c>
      <c r="B11515" s="3" t="s">
        <v>13</v>
      </c>
      <c r="C11515" s="3" t="s">
        <v>18</v>
      </c>
      <c r="D11515" s="3" t="s">
        <v>9</v>
      </c>
      <c r="E11515" s="3" t="s">
        <v>101</v>
      </c>
      <c r="F11515" s="3" t="s">
        <v>20761</v>
      </c>
      <c r="G11515" s="3" t="s">
        <v>20762</v>
      </c>
      <c r="H11515" s="3"/>
    </row>
    <row r="11516" ht="15.75" customHeight="1">
      <c r="A11516" s="2">
        <v>45823.0</v>
      </c>
      <c r="B11516" s="3" t="s">
        <v>13</v>
      </c>
      <c r="C11516" s="3" t="s">
        <v>29</v>
      </c>
      <c r="D11516" s="3" t="s">
        <v>26</v>
      </c>
      <c r="E11516" s="3" t="s">
        <v>15</v>
      </c>
      <c r="F11516" s="3" t="s">
        <v>20763</v>
      </c>
      <c r="G11516" s="3" t="s">
        <v>20764</v>
      </c>
      <c r="H11516" s="3"/>
    </row>
    <row r="11517" ht="15.75" customHeight="1">
      <c r="A11517" s="2">
        <v>45823.0</v>
      </c>
      <c r="B11517" s="3" t="s">
        <v>13</v>
      </c>
      <c r="C11517" s="3" t="s">
        <v>29</v>
      </c>
      <c r="D11517" s="3" t="s">
        <v>34</v>
      </c>
      <c r="E11517" s="3" t="s">
        <v>101</v>
      </c>
      <c r="F11517" s="3" t="s">
        <v>20765</v>
      </c>
      <c r="G11517" s="3" t="s">
        <v>20766</v>
      </c>
      <c r="H11517" s="3"/>
    </row>
    <row r="11518" ht="15.75" customHeight="1">
      <c r="A11518" s="2">
        <v>45823.0</v>
      </c>
      <c r="B11518" s="3" t="s">
        <v>13</v>
      </c>
      <c r="C11518" s="3" t="s">
        <v>29</v>
      </c>
      <c r="D11518" s="3" t="s">
        <v>23</v>
      </c>
      <c r="E11518" s="3" t="s">
        <v>20</v>
      </c>
      <c r="F11518" s="3" t="s">
        <v>20767</v>
      </c>
      <c r="G11518" s="3" t="s">
        <v>20768</v>
      </c>
      <c r="H11518" s="3"/>
    </row>
    <row r="11519" ht="15.75" customHeight="1">
      <c r="A11519" s="2">
        <v>45823.0</v>
      </c>
      <c r="B11519" s="3" t="s">
        <v>13</v>
      </c>
      <c r="C11519" s="3" t="s">
        <v>29</v>
      </c>
      <c r="D11519" s="3" t="s">
        <v>19</v>
      </c>
      <c r="E11519" s="3" t="s">
        <v>20</v>
      </c>
      <c r="F11519" s="3" t="s">
        <v>20769</v>
      </c>
      <c r="G11519" s="3" t="s">
        <v>20770</v>
      </c>
      <c r="H11519" s="3"/>
    </row>
    <row r="11520" ht="15.75" customHeight="1">
      <c r="A11520" s="2">
        <v>45823.0</v>
      </c>
      <c r="B11520" s="3" t="s">
        <v>57</v>
      </c>
      <c r="C11520" s="3" t="s">
        <v>58</v>
      </c>
      <c r="D11520" s="3" t="s">
        <v>26</v>
      </c>
      <c r="E11520" s="3" t="s">
        <v>20</v>
      </c>
      <c r="F11520" s="3" t="s">
        <v>20771</v>
      </c>
      <c r="G11520" s="3" t="s">
        <v>7422</v>
      </c>
      <c r="H11520" s="3"/>
    </row>
    <row r="11521" ht="15.75" customHeight="1">
      <c r="A11521" s="2">
        <v>45823.0</v>
      </c>
      <c r="B11521" s="3" t="s">
        <v>13</v>
      </c>
      <c r="C11521" s="3" t="s">
        <v>37</v>
      </c>
      <c r="D11521" s="3" t="s">
        <v>9</v>
      </c>
      <c r="E11521" s="3" t="s">
        <v>101</v>
      </c>
      <c r="F11521" s="3" t="s">
        <v>20772</v>
      </c>
      <c r="G11521" s="3" t="s">
        <v>20773</v>
      </c>
      <c r="H11521" s="3"/>
    </row>
    <row r="11522" ht="15.75" customHeight="1">
      <c r="A11522" s="2">
        <v>45823.0</v>
      </c>
      <c r="B11522" s="3" t="s">
        <v>57</v>
      </c>
      <c r="C11522" s="3" t="s">
        <v>58</v>
      </c>
      <c r="D11522" s="3" t="s">
        <v>26</v>
      </c>
      <c r="E11522" s="3" t="s">
        <v>20</v>
      </c>
      <c r="F11522" s="3" t="s">
        <v>20774</v>
      </c>
      <c r="G11522" s="3" t="s">
        <v>20775</v>
      </c>
      <c r="H11522" s="3"/>
    </row>
    <row r="11523" ht="15.75" customHeight="1">
      <c r="A11523" s="2">
        <v>45823.0</v>
      </c>
      <c r="B11523" s="3" t="s">
        <v>57</v>
      </c>
      <c r="C11523" s="3" t="s">
        <v>71</v>
      </c>
      <c r="D11523" s="3" t="s">
        <v>26</v>
      </c>
      <c r="E11523" s="3" t="s">
        <v>20</v>
      </c>
      <c r="F11523" s="3" t="s">
        <v>20776</v>
      </c>
      <c r="G11523" s="3" t="s">
        <v>9872</v>
      </c>
      <c r="H11523" s="3"/>
    </row>
    <row r="11524" ht="15.75" customHeight="1">
      <c r="A11524" s="2">
        <v>45823.0</v>
      </c>
      <c r="B11524" s="3" t="s">
        <v>57</v>
      </c>
      <c r="C11524" s="4" t="s">
        <v>62</v>
      </c>
      <c r="D11524" s="3" t="s">
        <v>38</v>
      </c>
      <c r="E11524" s="3" t="s">
        <v>20</v>
      </c>
      <c r="F11524" s="3" t="s">
        <v>20777</v>
      </c>
      <c r="G11524" s="3" t="s">
        <v>20778</v>
      </c>
      <c r="H11524" s="3"/>
    </row>
    <row r="11525" ht="15.75" customHeight="1">
      <c r="A11525" s="2">
        <v>45823.0</v>
      </c>
      <c r="B11525" s="3" t="s">
        <v>13</v>
      </c>
      <c r="C11525" s="3" t="s">
        <v>18</v>
      </c>
      <c r="D11525" s="3" t="s">
        <v>34</v>
      </c>
      <c r="E11525" s="3" t="s">
        <v>101</v>
      </c>
      <c r="F11525" s="3" t="s">
        <v>20779</v>
      </c>
      <c r="G11525" s="3" t="s">
        <v>20780</v>
      </c>
      <c r="H11525" s="3"/>
    </row>
    <row r="11526" ht="15.75" customHeight="1">
      <c r="A11526" s="2">
        <v>45823.0</v>
      </c>
      <c r="B11526" s="3" t="s">
        <v>57</v>
      </c>
      <c r="C11526" s="3" t="s">
        <v>85</v>
      </c>
      <c r="D11526" s="3" t="s">
        <v>34</v>
      </c>
      <c r="E11526" s="3" t="s">
        <v>15</v>
      </c>
      <c r="F11526" s="3" t="s">
        <v>20781</v>
      </c>
      <c r="G11526" s="3" t="s">
        <v>19907</v>
      </c>
      <c r="H11526" s="3"/>
    </row>
    <row r="11527" ht="15.75" customHeight="1">
      <c r="A11527" s="2">
        <v>45823.0</v>
      </c>
      <c r="B11527" s="3" t="s">
        <v>57</v>
      </c>
      <c r="C11527" s="3" t="s">
        <v>85</v>
      </c>
      <c r="D11527" s="3" t="s">
        <v>38</v>
      </c>
      <c r="E11527" s="3" t="s">
        <v>20</v>
      </c>
      <c r="F11527" s="3" t="s">
        <v>20782</v>
      </c>
      <c r="G11527" s="3" t="s">
        <v>20783</v>
      </c>
      <c r="H11527" s="3"/>
    </row>
    <row r="11528" ht="15.75" customHeight="1">
      <c r="A11528" s="2">
        <v>45823.0</v>
      </c>
      <c r="B11528" s="3" t="s">
        <v>57</v>
      </c>
      <c r="C11528" s="3" t="s">
        <v>85</v>
      </c>
      <c r="D11528" s="3" t="s">
        <v>23</v>
      </c>
      <c r="E11528" s="3" t="s">
        <v>59</v>
      </c>
      <c r="F11528" s="3" t="s">
        <v>20784</v>
      </c>
      <c r="G11528" s="3" t="s">
        <v>14570</v>
      </c>
      <c r="H11528" s="3"/>
    </row>
    <row r="11529" ht="15.75" customHeight="1">
      <c r="A11529" s="2">
        <v>45823.0</v>
      </c>
      <c r="B11529" s="3" t="s">
        <v>57</v>
      </c>
      <c r="C11529" s="3" t="s">
        <v>85</v>
      </c>
      <c r="D11529" s="3" t="s">
        <v>19</v>
      </c>
      <c r="E11529" s="3" t="s">
        <v>20</v>
      </c>
      <c r="F11529" s="3" t="s">
        <v>20785</v>
      </c>
      <c r="G11529" s="3" t="s">
        <v>20786</v>
      </c>
      <c r="H11529" s="3"/>
    </row>
    <row r="11530" ht="15.75" customHeight="1">
      <c r="A11530" s="2">
        <v>45823.0</v>
      </c>
      <c r="B11530" s="3" t="s">
        <v>57</v>
      </c>
      <c r="C11530" s="3" t="s">
        <v>80</v>
      </c>
      <c r="D11530" s="3" t="s">
        <v>68</v>
      </c>
      <c r="E11530" s="3" t="s">
        <v>59</v>
      </c>
      <c r="F11530" s="3" t="s">
        <v>20787</v>
      </c>
      <c r="G11530" s="3" t="s">
        <v>15495</v>
      </c>
      <c r="H11530" s="3"/>
    </row>
    <row r="11531" ht="15.75" customHeight="1">
      <c r="A11531" s="2">
        <v>45823.0</v>
      </c>
      <c r="B11531" s="3" t="s">
        <v>57</v>
      </c>
      <c r="C11531" s="4" t="s">
        <v>62</v>
      </c>
      <c r="D11531" s="3" t="s">
        <v>26</v>
      </c>
      <c r="E11531" s="3" t="s">
        <v>15</v>
      </c>
      <c r="F11531" s="3" t="s">
        <v>20788</v>
      </c>
      <c r="G11531" s="3" t="s">
        <v>20402</v>
      </c>
      <c r="H11531" s="3"/>
    </row>
    <row r="11532" ht="15.75" customHeight="1">
      <c r="A11532" s="2">
        <v>45823.0</v>
      </c>
      <c r="B11532" s="3" t="s">
        <v>57</v>
      </c>
      <c r="C11532" s="3" t="s">
        <v>80</v>
      </c>
      <c r="D11532" s="3" t="s">
        <v>68</v>
      </c>
      <c r="E11532" s="3" t="s">
        <v>59</v>
      </c>
      <c r="F11532" s="3" t="s">
        <v>10269</v>
      </c>
      <c r="G11532" s="3" t="s">
        <v>20789</v>
      </c>
      <c r="H11532" s="3"/>
    </row>
    <row r="11533" ht="15.75" customHeight="1">
      <c r="A11533" s="2">
        <v>45823.0</v>
      </c>
      <c r="B11533" s="3" t="s">
        <v>57</v>
      </c>
      <c r="C11533" s="3" t="s">
        <v>80</v>
      </c>
      <c r="D11533" s="3" t="s">
        <v>68</v>
      </c>
      <c r="E11533" s="3" t="s">
        <v>59</v>
      </c>
      <c r="F11533" s="3" t="s">
        <v>20790</v>
      </c>
      <c r="G11533" s="3" t="s">
        <v>20791</v>
      </c>
      <c r="H11533" s="3"/>
    </row>
    <row r="11534" ht="15.75" customHeight="1">
      <c r="A11534" s="2">
        <v>45823.0</v>
      </c>
      <c r="B11534" s="3" t="s">
        <v>57</v>
      </c>
      <c r="C11534" s="3" t="s">
        <v>85</v>
      </c>
      <c r="D11534" s="3" t="s">
        <v>26</v>
      </c>
      <c r="E11534" s="3" t="s">
        <v>15</v>
      </c>
      <c r="F11534" s="3" t="s">
        <v>20792</v>
      </c>
      <c r="G11534" s="3" t="s">
        <v>20793</v>
      </c>
      <c r="H11534" s="3"/>
    </row>
    <row r="11535" ht="15.75" customHeight="1">
      <c r="A11535" s="2">
        <v>45823.0</v>
      </c>
      <c r="B11535" s="3" t="s">
        <v>57</v>
      </c>
      <c r="C11535" s="3" t="s">
        <v>71</v>
      </c>
      <c r="D11535" s="3" t="s">
        <v>34</v>
      </c>
      <c r="E11535" s="3" t="s">
        <v>15</v>
      </c>
      <c r="F11535" s="3" t="s">
        <v>20794</v>
      </c>
      <c r="G11535" s="3" t="s">
        <v>19112</v>
      </c>
      <c r="H11535" s="3"/>
    </row>
    <row r="11536" ht="15.75" customHeight="1">
      <c r="A11536" s="2">
        <v>45823.0</v>
      </c>
      <c r="B11536" s="3" t="s">
        <v>57</v>
      </c>
      <c r="C11536" s="3" t="s">
        <v>71</v>
      </c>
      <c r="D11536" s="3" t="s">
        <v>23</v>
      </c>
      <c r="E11536" s="3" t="s">
        <v>59</v>
      </c>
      <c r="F11536" s="3" t="s">
        <v>20795</v>
      </c>
      <c r="G11536" s="3" t="s">
        <v>20796</v>
      </c>
      <c r="H11536" s="3"/>
    </row>
    <row r="11537" ht="15.75" customHeight="1">
      <c r="A11537" s="2">
        <v>45823.0</v>
      </c>
      <c r="B11537" s="3" t="s">
        <v>57</v>
      </c>
      <c r="C11537" s="3" t="s">
        <v>71</v>
      </c>
      <c r="D11537" s="3" t="s">
        <v>23</v>
      </c>
      <c r="E11537" s="3" t="s">
        <v>20</v>
      </c>
      <c r="F11537" s="3" t="s">
        <v>20797</v>
      </c>
      <c r="G11537" s="3" t="s">
        <v>20798</v>
      </c>
      <c r="H11537" s="3"/>
    </row>
    <row r="11538" ht="15.75" customHeight="1">
      <c r="A11538" s="2">
        <v>45823.0</v>
      </c>
      <c r="B11538" s="3" t="s">
        <v>57</v>
      </c>
      <c r="C11538" s="3" t="s">
        <v>71</v>
      </c>
      <c r="D11538" s="3" t="s">
        <v>19</v>
      </c>
      <c r="E11538" s="3" t="s">
        <v>20</v>
      </c>
      <c r="F11538" s="3" t="s">
        <v>1834</v>
      </c>
      <c r="G11538" s="3" t="s">
        <v>20799</v>
      </c>
      <c r="H11538" s="3"/>
    </row>
    <row r="11539" ht="15.75" customHeight="1">
      <c r="A11539" s="2">
        <v>45823.0</v>
      </c>
      <c r="B11539" s="3" t="s">
        <v>57</v>
      </c>
      <c r="C11539" s="3" t="s">
        <v>80</v>
      </c>
      <c r="D11539" s="3" t="s">
        <v>26</v>
      </c>
      <c r="E11539" s="3" t="s">
        <v>20</v>
      </c>
      <c r="F11539" s="3" t="s">
        <v>20800</v>
      </c>
      <c r="G11539" s="3" t="s">
        <v>20801</v>
      </c>
      <c r="H11539" s="3"/>
    </row>
    <row r="11540" ht="15.75" customHeight="1">
      <c r="A11540" s="2">
        <v>45823.0</v>
      </c>
      <c r="B11540" s="3" t="s">
        <v>13</v>
      </c>
      <c r="C11540" s="3" t="s">
        <v>18</v>
      </c>
      <c r="D11540" s="3" t="s">
        <v>34</v>
      </c>
      <c r="E11540" s="3" t="s">
        <v>101</v>
      </c>
      <c r="F11540" s="3" t="s">
        <v>20802</v>
      </c>
      <c r="G11540" s="3" t="s">
        <v>20803</v>
      </c>
      <c r="H11540" s="3"/>
    </row>
    <row r="11541" ht="15.75" customHeight="1">
      <c r="A11541" s="2">
        <v>45823.0</v>
      </c>
      <c r="B11541" s="3" t="s">
        <v>7</v>
      </c>
      <c r="C11541" s="3" t="s">
        <v>118</v>
      </c>
      <c r="D11541" s="3" t="s">
        <v>26</v>
      </c>
      <c r="E11541" s="3" t="s">
        <v>527</v>
      </c>
      <c r="F11541" s="3" t="s">
        <v>20804</v>
      </c>
      <c r="G11541" s="3" t="s">
        <v>20805</v>
      </c>
      <c r="H11541" s="3"/>
    </row>
    <row r="11542" ht="15.75" customHeight="1">
      <c r="A11542" s="2">
        <v>45823.0</v>
      </c>
      <c r="B11542" s="3" t="s">
        <v>13</v>
      </c>
      <c r="C11542" s="3" t="s">
        <v>14</v>
      </c>
      <c r="D11542" s="3" t="s">
        <v>26</v>
      </c>
      <c r="E11542" s="3" t="s">
        <v>15</v>
      </c>
      <c r="F11542" s="3" t="s">
        <v>20806</v>
      </c>
      <c r="G11542" s="3" t="s">
        <v>20807</v>
      </c>
      <c r="H11542" s="3"/>
    </row>
    <row r="11543" ht="15.75" customHeight="1">
      <c r="A11543" s="2">
        <v>45823.0</v>
      </c>
      <c r="B11543" s="3" t="s">
        <v>7</v>
      </c>
      <c r="C11543" s="3" t="s">
        <v>131</v>
      </c>
      <c r="D11543" s="3" t="s">
        <v>38</v>
      </c>
      <c r="E11543" s="3" t="s">
        <v>109</v>
      </c>
      <c r="F11543" s="3" t="s">
        <v>20808</v>
      </c>
      <c r="G11543" s="3" t="s">
        <v>11755</v>
      </c>
      <c r="H11543" s="3"/>
    </row>
    <row r="11544" ht="15.75" customHeight="1">
      <c r="A11544" s="2">
        <v>45823.0</v>
      </c>
      <c r="B11544" s="3" t="s">
        <v>7</v>
      </c>
      <c r="C11544" s="3" t="s">
        <v>131</v>
      </c>
      <c r="D11544" s="3" t="s">
        <v>19</v>
      </c>
      <c r="E11544" s="3" t="s">
        <v>101</v>
      </c>
      <c r="F11544" s="3" t="s">
        <v>20809</v>
      </c>
      <c r="G11544" s="3" t="s">
        <v>20810</v>
      </c>
      <c r="H11544" s="3"/>
    </row>
    <row r="11545" ht="15.75" customHeight="1">
      <c r="A11545" s="2">
        <v>45823.0</v>
      </c>
      <c r="B11545" s="3" t="s">
        <v>7</v>
      </c>
      <c r="C11545" s="3" t="s">
        <v>126</v>
      </c>
      <c r="D11545" s="3" t="s">
        <v>63</v>
      </c>
      <c r="E11545" s="3" t="s">
        <v>20</v>
      </c>
      <c r="F11545" s="3" t="s">
        <v>7012</v>
      </c>
      <c r="G11545" s="3" t="s">
        <v>20811</v>
      </c>
      <c r="H11545" s="3"/>
    </row>
    <row r="11546" ht="15.75" customHeight="1">
      <c r="A11546" s="2">
        <v>45823.0</v>
      </c>
      <c r="B11546" s="3" t="s">
        <v>7</v>
      </c>
      <c r="C11546" s="3" t="s">
        <v>126</v>
      </c>
      <c r="D11546" s="3" t="s">
        <v>63</v>
      </c>
      <c r="E11546" s="3" t="s">
        <v>15</v>
      </c>
      <c r="F11546" s="3" t="s">
        <v>20812</v>
      </c>
      <c r="G11546" s="3" t="s">
        <v>20813</v>
      </c>
      <c r="H11546" s="3"/>
    </row>
    <row r="11547" ht="15.75" customHeight="1">
      <c r="A11547" s="2">
        <v>45823.0</v>
      </c>
      <c r="B11547" s="3" t="s">
        <v>7</v>
      </c>
      <c r="C11547" s="3" t="s">
        <v>118</v>
      </c>
      <c r="D11547" s="3" t="s">
        <v>63</v>
      </c>
      <c r="E11547" s="3" t="s">
        <v>20</v>
      </c>
      <c r="F11547" s="3" t="s">
        <v>20814</v>
      </c>
      <c r="G11547" s="3" t="s">
        <v>20815</v>
      </c>
      <c r="H11547" s="3"/>
    </row>
    <row r="11548" ht="15.75" customHeight="1">
      <c r="A11548" s="2">
        <v>45823.0</v>
      </c>
      <c r="B11548" s="3" t="s">
        <v>7</v>
      </c>
      <c r="C11548" s="3" t="s">
        <v>106</v>
      </c>
      <c r="D11548" s="3" t="s">
        <v>19</v>
      </c>
      <c r="E11548" s="3" t="s">
        <v>101</v>
      </c>
      <c r="F11548" s="3" t="s">
        <v>20816</v>
      </c>
      <c r="G11548" s="3" t="s">
        <v>20817</v>
      </c>
      <c r="H11548" s="3"/>
    </row>
    <row r="11549" ht="15.75" customHeight="1">
      <c r="A11549" s="2">
        <v>45823.0</v>
      </c>
      <c r="B11549" s="3" t="s">
        <v>7</v>
      </c>
      <c r="C11549" s="3" t="s">
        <v>131</v>
      </c>
      <c r="D11549" s="3" t="s">
        <v>19</v>
      </c>
      <c r="E11549" s="3" t="s">
        <v>109</v>
      </c>
      <c r="F11549" s="3" t="s">
        <v>20818</v>
      </c>
      <c r="G11549" s="3" t="s">
        <v>20819</v>
      </c>
      <c r="H11549" s="3"/>
    </row>
    <row r="11550" ht="15.75" customHeight="1">
      <c r="A11550" s="2">
        <v>45823.0</v>
      </c>
      <c r="B11550" s="3" t="s">
        <v>7</v>
      </c>
      <c r="C11550" s="3" t="s">
        <v>106</v>
      </c>
      <c r="D11550" s="3" t="s">
        <v>9</v>
      </c>
      <c r="E11550" s="3" t="s">
        <v>258</v>
      </c>
      <c r="F11550" s="3" t="s">
        <v>20820</v>
      </c>
      <c r="G11550" s="3" t="s">
        <v>20821</v>
      </c>
      <c r="H11550" s="3"/>
    </row>
    <row r="11551" ht="15.75" customHeight="1">
      <c r="A11551" s="2">
        <v>45823.0</v>
      </c>
      <c r="B11551" s="3" t="s">
        <v>7</v>
      </c>
      <c r="C11551" s="3" t="s">
        <v>106</v>
      </c>
      <c r="D11551" s="3" t="s">
        <v>9</v>
      </c>
      <c r="E11551" s="3" t="s">
        <v>119</v>
      </c>
      <c r="F11551" s="3" t="s">
        <v>20822</v>
      </c>
      <c r="G11551" s="3" t="s">
        <v>20823</v>
      </c>
      <c r="H11551" s="3"/>
    </row>
    <row r="11552" ht="15.75" customHeight="1">
      <c r="A11552" s="2">
        <v>45823.0</v>
      </c>
      <c r="B11552" s="3" t="s">
        <v>7</v>
      </c>
      <c r="C11552" s="3" t="s">
        <v>106</v>
      </c>
      <c r="D11552" s="3" t="s">
        <v>19</v>
      </c>
      <c r="E11552" s="3" t="s">
        <v>101</v>
      </c>
      <c r="F11552" s="3" t="s">
        <v>20824</v>
      </c>
      <c r="G11552" s="3" t="s">
        <v>20825</v>
      </c>
      <c r="H11552" s="3"/>
    </row>
    <row r="11553" ht="15.75" customHeight="1">
      <c r="A11553" s="2">
        <v>45823.0</v>
      </c>
      <c r="B11553" s="3" t="s">
        <v>7</v>
      </c>
      <c r="C11553" s="3" t="s">
        <v>8</v>
      </c>
      <c r="D11553" s="3" t="s">
        <v>19</v>
      </c>
      <c r="E11553" s="3" t="s">
        <v>101</v>
      </c>
      <c r="F11553" s="3" t="s">
        <v>20826</v>
      </c>
      <c r="G11553" s="3" t="s">
        <v>20827</v>
      </c>
      <c r="H11553" s="3"/>
    </row>
    <row r="11554" ht="15.75" customHeight="1">
      <c r="A11554" s="2">
        <v>45823.0</v>
      </c>
      <c r="B11554" s="3" t="s">
        <v>7</v>
      </c>
      <c r="C11554" s="3" t="s">
        <v>8</v>
      </c>
      <c r="D11554" s="3" t="s">
        <v>23</v>
      </c>
      <c r="E11554" s="3" t="s">
        <v>101</v>
      </c>
      <c r="F11554" s="3" t="s">
        <v>20828</v>
      </c>
      <c r="G11554" s="3" t="s">
        <v>20829</v>
      </c>
      <c r="H11554" s="3"/>
    </row>
    <row r="11555" ht="15.75" customHeight="1">
      <c r="A11555" s="2">
        <v>45823.0</v>
      </c>
      <c r="B11555" s="3" t="s">
        <v>7</v>
      </c>
      <c r="C11555" s="3" t="s">
        <v>8</v>
      </c>
      <c r="D11555" s="3" t="s">
        <v>63</v>
      </c>
      <c r="E11555" s="3" t="s">
        <v>15</v>
      </c>
      <c r="F11555" s="3" t="s">
        <v>20830</v>
      </c>
      <c r="G11555" s="3" t="s">
        <v>12905</v>
      </c>
      <c r="H11555" s="3"/>
    </row>
    <row r="11556" ht="15.75" customHeight="1">
      <c r="A11556" s="2">
        <v>45823.0</v>
      </c>
      <c r="B11556" s="3" t="s">
        <v>13</v>
      </c>
      <c r="C11556" s="3" t="s">
        <v>14</v>
      </c>
      <c r="D11556" s="3" t="s">
        <v>9</v>
      </c>
      <c r="E11556" s="3" t="s">
        <v>101</v>
      </c>
      <c r="F11556" s="3" t="s">
        <v>20831</v>
      </c>
      <c r="G11556" s="3" t="s">
        <v>20832</v>
      </c>
      <c r="H11556" s="3"/>
    </row>
    <row r="11557" ht="15.75" customHeight="1">
      <c r="A11557" s="2">
        <v>45823.0</v>
      </c>
      <c r="B11557" s="3" t="s">
        <v>7</v>
      </c>
      <c r="C11557" s="3" t="s">
        <v>106</v>
      </c>
      <c r="D11557" s="3" t="s">
        <v>34</v>
      </c>
      <c r="E11557" s="3" t="s">
        <v>258</v>
      </c>
      <c r="F11557" s="3" t="s">
        <v>20833</v>
      </c>
      <c r="G11557" s="3" t="s">
        <v>20834</v>
      </c>
      <c r="H11557" s="3"/>
    </row>
    <row r="11558" ht="15.75" customHeight="1">
      <c r="A11558" s="2">
        <v>45823.0</v>
      </c>
      <c r="B11558" s="3" t="s">
        <v>7</v>
      </c>
      <c r="C11558" s="3" t="s">
        <v>131</v>
      </c>
      <c r="D11558" s="3" t="s">
        <v>68</v>
      </c>
      <c r="E11558" s="3" t="s">
        <v>15</v>
      </c>
      <c r="F11558" s="3" t="s">
        <v>20835</v>
      </c>
      <c r="G11558" s="3" t="s">
        <v>20836</v>
      </c>
      <c r="H11558" s="3"/>
    </row>
    <row r="11559" ht="15.75" customHeight="1">
      <c r="A11559" s="2">
        <v>45823.0</v>
      </c>
      <c r="B11559" s="3" t="s">
        <v>7</v>
      </c>
      <c r="C11559" s="3" t="s">
        <v>8</v>
      </c>
      <c r="D11559" s="3" t="s">
        <v>63</v>
      </c>
      <c r="E11559" s="3" t="s">
        <v>15</v>
      </c>
      <c r="F11559" s="3" t="s">
        <v>20837</v>
      </c>
      <c r="G11559" s="3" t="s">
        <v>20838</v>
      </c>
      <c r="H11559" s="3"/>
    </row>
    <row r="11560" ht="15.75" customHeight="1">
      <c r="A11560" s="2">
        <v>45823.0</v>
      </c>
      <c r="B11560" s="3" t="s">
        <v>92</v>
      </c>
      <c r="C11560" s="3" t="s">
        <v>158</v>
      </c>
      <c r="D11560" s="3" t="s">
        <v>19</v>
      </c>
      <c r="E11560" s="3" t="s">
        <v>101</v>
      </c>
      <c r="F11560" s="3" t="s">
        <v>20839</v>
      </c>
      <c r="G11560" s="3" t="s">
        <v>20840</v>
      </c>
      <c r="H11560" s="3"/>
    </row>
    <row r="11561" ht="15.75" customHeight="1">
      <c r="A11561" s="2">
        <v>45823.0</v>
      </c>
      <c r="B11561" s="3" t="s">
        <v>92</v>
      </c>
      <c r="C11561" s="3" t="s">
        <v>158</v>
      </c>
      <c r="D11561" s="3" t="s">
        <v>26</v>
      </c>
      <c r="E11561" s="3" t="s">
        <v>101</v>
      </c>
      <c r="F11561" s="3" t="s">
        <v>20841</v>
      </c>
      <c r="G11561" s="3" t="s">
        <v>20842</v>
      </c>
      <c r="H11561" s="3"/>
    </row>
    <row r="11562" ht="15.75" customHeight="1">
      <c r="A11562" s="2">
        <v>45823.0</v>
      </c>
      <c r="B11562" s="3" t="s">
        <v>13</v>
      </c>
      <c r="C11562" s="3" t="s">
        <v>14</v>
      </c>
      <c r="D11562" s="3" t="s">
        <v>38</v>
      </c>
      <c r="E11562" s="3" t="s">
        <v>15</v>
      </c>
      <c r="F11562" s="3" t="s">
        <v>20843</v>
      </c>
      <c r="G11562" s="3" t="s">
        <v>20844</v>
      </c>
      <c r="H11562" s="3"/>
    </row>
    <row r="11563" ht="15.75" customHeight="1">
      <c r="A11563" s="2">
        <v>45823.0</v>
      </c>
      <c r="B11563" s="3" t="s">
        <v>92</v>
      </c>
      <c r="C11563" s="3" t="s">
        <v>93</v>
      </c>
      <c r="D11563" s="3" t="s">
        <v>19</v>
      </c>
      <c r="E11563" s="3" t="s">
        <v>15</v>
      </c>
      <c r="F11563" s="3" t="s">
        <v>20845</v>
      </c>
      <c r="G11563" s="3" t="s">
        <v>20846</v>
      </c>
      <c r="H11563" s="3"/>
    </row>
    <row r="11564" ht="15.75" customHeight="1">
      <c r="A11564" s="2">
        <v>45823.0</v>
      </c>
      <c r="B11564" s="3" t="s">
        <v>92</v>
      </c>
      <c r="C11564" s="3" t="s">
        <v>93</v>
      </c>
      <c r="D11564" s="3" t="s">
        <v>19</v>
      </c>
      <c r="E11564" s="3" t="s">
        <v>15</v>
      </c>
      <c r="F11564" s="3" t="s">
        <v>4757</v>
      </c>
      <c r="G11564" s="3" t="s">
        <v>20847</v>
      </c>
      <c r="H11564" s="3"/>
    </row>
    <row r="11565" ht="15.75" customHeight="1">
      <c r="A11565" s="2">
        <v>45823.0</v>
      </c>
      <c r="B11565" s="3" t="s">
        <v>92</v>
      </c>
      <c r="C11565" s="3" t="s">
        <v>98</v>
      </c>
      <c r="D11565" s="3" t="s">
        <v>34</v>
      </c>
      <c r="E11565" s="3" t="s">
        <v>101</v>
      </c>
      <c r="F11565" s="3" t="s">
        <v>20848</v>
      </c>
      <c r="G11565" s="3" t="s">
        <v>20849</v>
      </c>
      <c r="H11565" s="3"/>
    </row>
    <row r="11566" ht="15.75" customHeight="1">
      <c r="A11566" s="2">
        <v>45823.0</v>
      </c>
      <c r="B11566" s="3" t="s">
        <v>92</v>
      </c>
      <c r="C11566" s="3" t="s">
        <v>98</v>
      </c>
      <c r="D11566" s="3" t="s">
        <v>26</v>
      </c>
      <c r="E11566" s="3" t="s">
        <v>109</v>
      </c>
      <c r="F11566" s="3" t="s">
        <v>20850</v>
      </c>
      <c r="G11566" s="3" t="s">
        <v>20851</v>
      </c>
      <c r="H11566" s="3"/>
    </row>
    <row r="11567" ht="15.75" customHeight="1">
      <c r="A11567" s="2">
        <v>45823.0</v>
      </c>
      <c r="B11567" s="3" t="s">
        <v>92</v>
      </c>
      <c r="C11567" s="3" t="s">
        <v>144</v>
      </c>
      <c r="D11567" s="3" t="s">
        <v>23</v>
      </c>
      <c r="E11567" s="3" t="s">
        <v>15</v>
      </c>
      <c r="F11567" s="3" t="s">
        <v>20852</v>
      </c>
      <c r="G11567" s="3" t="s">
        <v>4785</v>
      </c>
      <c r="H11567" s="3"/>
    </row>
    <row r="11568" ht="15.75" customHeight="1">
      <c r="A11568" s="2">
        <v>45823.0</v>
      </c>
      <c r="B11568" s="3" t="s">
        <v>92</v>
      </c>
      <c r="C11568" s="3" t="s">
        <v>98</v>
      </c>
      <c r="D11568" s="3" t="s">
        <v>68</v>
      </c>
      <c r="E11568" s="3" t="s">
        <v>20</v>
      </c>
      <c r="F11568" s="3" t="s">
        <v>14384</v>
      </c>
      <c r="G11568" s="3" t="s">
        <v>20853</v>
      </c>
      <c r="H11568" s="3"/>
    </row>
    <row r="11569" ht="15.75" customHeight="1">
      <c r="A11569" s="2">
        <v>45823.0</v>
      </c>
      <c r="B11569" s="3" t="s">
        <v>92</v>
      </c>
      <c r="C11569" s="3" t="s">
        <v>144</v>
      </c>
      <c r="D11569" s="3" t="s">
        <v>34</v>
      </c>
      <c r="E11569" s="3" t="s">
        <v>101</v>
      </c>
      <c r="F11569" s="3" t="s">
        <v>20854</v>
      </c>
      <c r="G11569" s="3" t="s">
        <v>20855</v>
      </c>
      <c r="H11569" s="3"/>
    </row>
    <row r="11570" ht="15.75" customHeight="1">
      <c r="A11570" s="2">
        <v>45823.0</v>
      </c>
      <c r="B11570" s="3" t="s">
        <v>92</v>
      </c>
      <c r="C11570" s="4" t="s">
        <v>149</v>
      </c>
      <c r="D11570" s="3" t="s">
        <v>19</v>
      </c>
      <c r="E11570" s="3" t="s">
        <v>15</v>
      </c>
      <c r="F11570" s="3" t="s">
        <v>20856</v>
      </c>
      <c r="G11570" s="3" t="s">
        <v>20857</v>
      </c>
      <c r="H11570" s="3"/>
    </row>
    <row r="11571" ht="15.75" customHeight="1">
      <c r="A11571" s="2">
        <v>45823.0</v>
      </c>
      <c r="B11571" s="3" t="s">
        <v>92</v>
      </c>
      <c r="C11571" s="4" t="s">
        <v>149</v>
      </c>
      <c r="D11571" s="3" t="s">
        <v>9</v>
      </c>
      <c r="E11571" s="3" t="s">
        <v>109</v>
      </c>
      <c r="F11571" s="3" t="s">
        <v>20858</v>
      </c>
      <c r="G11571" s="3" t="s">
        <v>20859</v>
      </c>
      <c r="H11571" s="3"/>
    </row>
    <row r="11572" ht="15.75" customHeight="1">
      <c r="A11572" s="2">
        <v>45823.0</v>
      </c>
      <c r="B11572" s="3" t="s">
        <v>92</v>
      </c>
      <c r="C11572" s="4" t="s">
        <v>149</v>
      </c>
      <c r="D11572" s="3" t="s">
        <v>26</v>
      </c>
      <c r="E11572" s="3" t="s">
        <v>101</v>
      </c>
      <c r="F11572" s="3" t="s">
        <v>3674</v>
      </c>
      <c r="G11572" s="3" t="s">
        <v>20860</v>
      </c>
      <c r="H11572" s="3"/>
    </row>
    <row r="11573" ht="15.75" customHeight="1">
      <c r="A11573" s="2">
        <v>45823.0</v>
      </c>
      <c r="B11573" s="3" t="s">
        <v>92</v>
      </c>
      <c r="C11573" s="4" t="s">
        <v>149</v>
      </c>
      <c r="D11573" s="3" t="s">
        <v>19</v>
      </c>
      <c r="E11573" s="3" t="s">
        <v>15</v>
      </c>
      <c r="F11573" s="3" t="s">
        <v>20861</v>
      </c>
      <c r="G11573" s="3" t="s">
        <v>20862</v>
      </c>
      <c r="H11573" s="3"/>
    </row>
    <row r="11574" ht="15.75" customHeight="1">
      <c r="A11574" s="2">
        <v>45823.0</v>
      </c>
      <c r="B11574" s="3" t="s">
        <v>92</v>
      </c>
      <c r="C11574" s="3" t="s">
        <v>158</v>
      </c>
      <c r="D11574" s="3" t="s">
        <v>68</v>
      </c>
      <c r="E11574" s="3" t="s">
        <v>20</v>
      </c>
      <c r="F11574" s="3" t="s">
        <v>20863</v>
      </c>
      <c r="G11574" s="3" t="s">
        <v>12195</v>
      </c>
      <c r="H11574" s="3"/>
    </row>
    <row r="11575" ht="15.75" customHeight="1">
      <c r="A11575" s="2">
        <v>45823.0</v>
      </c>
      <c r="B11575" s="3" t="s">
        <v>92</v>
      </c>
      <c r="C11575" s="3" t="s">
        <v>144</v>
      </c>
      <c r="D11575" s="3" t="s">
        <v>68</v>
      </c>
      <c r="E11575" s="3" t="s">
        <v>15</v>
      </c>
      <c r="F11575" s="3" t="s">
        <v>20864</v>
      </c>
      <c r="G11575" s="3" t="s">
        <v>15059</v>
      </c>
      <c r="H11575" s="3"/>
    </row>
    <row r="11576" ht="15.75" customHeight="1">
      <c r="A11576" s="2">
        <v>45824.0</v>
      </c>
      <c r="B11576" s="3" t="s">
        <v>13</v>
      </c>
      <c r="C11576" s="3" t="s">
        <v>37</v>
      </c>
      <c r="D11576" s="3" t="s">
        <v>19</v>
      </c>
      <c r="E11576" s="3" t="s">
        <v>20</v>
      </c>
      <c r="F11576" s="3" t="s">
        <v>1355</v>
      </c>
      <c r="G11576" s="3" t="s">
        <v>20865</v>
      </c>
      <c r="H11576" s="3"/>
    </row>
    <row r="11577" ht="15.75" customHeight="1">
      <c r="A11577" s="2">
        <v>45824.0</v>
      </c>
      <c r="B11577" s="3" t="s">
        <v>57</v>
      </c>
      <c r="C11577" s="3" t="s">
        <v>58</v>
      </c>
      <c r="D11577" s="3" t="s">
        <v>68</v>
      </c>
      <c r="E11577" s="3" t="s">
        <v>20</v>
      </c>
      <c r="F11577" s="3" t="s">
        <v>20866</v>
      </c>
      <c r="G11577" s="3" t="s">
        <v>14441</v>
      </c>
      <c r="H11577" s="3"/>
    </row>
    <row r="11578" ht="15.75" customHeight="1">
      <c r="A11578" s="2">
        <v>45824.0</v>
      </c>
      <c r="B11578" s="3" t="s">
        <v>13</v>
      </c>
      <c r="C11578" s="3" t="s">
        <v>169</v>
      </c>
      <c r="D11578" s="3" t="s">
        <v>34</v>
      </c>
      <c r="E11578" s="3" t="s">
        <v>101</v>
      </c>
      <c r="F11578" s="3" t="s">
        <v>20867</v>
      </c>
      <c r="G11578" s="3" t="s">
        <v>20868</v>
      </c>
      <c r="H11578" s="3"/>
    </row>
    <row r="11579" ht="15.75" customHeight="1">
      <c r="A11579" s="2">
        <v>45824.0</v>
      </c>
      <c r="B11579" s="3" t="s">
        <v>13</v>
      </c>
      <c r="C11579" s="3" t="s">
        <v>169</v>
      </c>
      <c r="D11579" s="3" t="s">
        <v>19</v>
      </c>
      <c r="E11579" s="3" t="s">
        <v>20</v>
      </c>
      <c r="F11579" s="3" t="s">
        <v>20869</v>
      </c>
      <c r="G11579" s="3" t="s">
        <v>20870</v>
      </c>
      <c r="H11579" s="3"/>
    </row>
    <row r="11580" ht="15.75" customHeight="1">
      <c r="A11580" s="2">
        <v>45824.0</v>
      </c>
      <c r="B11580" s="3" t="s">
        <v>13</v>
      </c>
      <c r="C11580" s="3" t="s">
        <v>169</v>
      </c>
      <c r="D11580" s="3" t="s">
        <v>26</v>
      </c>
      <c r="E11580" s="3" t="s">
        <v>15</v>
      </c>
      <c r="F11580" s="3" t="s">
        <v>20871</v>
      </c>
      <c r="G11580" s="3" t="s">
        <v>20872</v>
      </c>
      <c r="H11580" s="3"/>
    </row>
    <row r="11581" ht="15.75" customHeight="1">
      <c r="A11581" s="2">
        <v>45824.0</v>
      </c>
      <c r="B11581" s="3" t="s">
        <v>13</v>
      </c>
      <c r="C11581" s="3" t="s">
        <v>37</v>
      </c>
      <c r="D11581" s="3" t="s">
        <v>23</v>
      </c>
      <c r="E11581" s="3" t="s">
        <v>20</v>
      </c>
      <c r="F11581" s="3" t="s">
        <v>20873</v>
      </c>
      <c r="G11581" s="3" t="s">
        <v>20874</v>
      </c>
      <c r="H11581" s="3"/>
    </row>
    <row r="11582" ht="15.75" customHeight="1">
      <c r="A11582" s="2">
        <v>45824.0</v>
      </c>
      <c r="B11582" s="3" t="s">
        <v>13</v>
      </c>
      <c r="C11582" s="3" t="s">
        <v>18</v>
      </c>
      <c r="D11582" s="3" t="s">
        <v>38</v>
      </c>
      <c r="E11582" s="3" t="s">
        <v>20</v>
      </c>
      <c r="F11582" s="3" t="s">
        <v>20875</v>
      </c>
      <c r="G11582" s="3" t="s">
        <v>20876</v>
      </c>
      <c r="H11582" s="3"/>
    </row>
    <row r="11583" ht="15.75" customHeight="1">
      <c r="A11583" s="2">
        <v>45824.0</v>
      </c>
      <c r="B11583" s="3" t="s">
        <v>13</v>
      </c>
      <c r="C11583" s="3" t="s">
        <v>37</v>
      </c>
      <c r="D11583" s="3" t="s">
        <v>19</v>
      </c>
      <c r="E11583" s="3" t="s">
        <v>20</v>
      </c>
      <c r="F11583" s="3" t="s">
        <v>20877</v>
      </c>
      <c r="G11583" s="3" t="s">
        <v>8201</v>
      </c>
      <c r="H11583" s="3"/>
    </row>
    <row r="11584" ht="15.75" customHeight="1">
      <c r="A11584" s="2">
        <v>45824.0</v>
      </c>
      <c r="B11584" s="3" t="s">
        <v>13</v>
      </c>
      <c r="C11584" s="3" t="s">
        <v>37</v>
      </c>
      <c r="D11584" s="3" t="s">
        <v>19</v>
      </c>
      <c r="E11584" s="3" t="s">
        <v>20</v>
      </c>
      <c r="F11584" s="3" t="s">
        <v>20878</v>
      </c>
      <c r="G11584" s="3" t="s">
        <v>19771</v>
      </c>
      <c r="H11584" s="3"/>
    </row>
    <row r="11585" ht="15.75" customHeight="1">
      <c r="A11585" s="2">
        <v>45824.0</v>
      </c>
      <c r="B11585" s="3" t="s">
        <v>13</v>
      </c>
      <c r="C11585" s="3" t="s">
        <v>29</v>
      </c>
      <c r="D11585" s="3" t="s">
        <v>9</v>
      </c>
      <c r="E11585" s="3" t="s">
        <v>109</v>
      </c>
      <c r="F11585" s="3" t="s">
        <v>20879</v>
      </c>
      <c r="G11585" s="3" t="s">
        <v>20880</v>
      </c>
      <c r="H11585" s="3"/>
    </row>
    <row r="11586" ht="15.75" customHeight="1">
      <c r="A11586" s="2">
        <v>45824.0</v>
      </c>
      <c r="B11586" s="3" t="s">
        <v>13</v>
      </c>
      <c r="C11586" s="3" t="s">
        <v>29</v>
      </c>
      <c r="D11586" s="3" t="s">
        <v>26</v>
      </c>
      <c r="E11586" s="3" t="s">
        <v>15</v>
      </c>
      <c r="F11586" s="3" t="s">
        <v>20881</v>
      </c>
      <c r="G11586" s="3" t="s">
        <v>20882</v>
      </c>
      <c r="H11586" s="3"/>
    </row>
    <row r="11587" ht="15.75" customHeight="1">
      <c r="A11587" s="2">
        <v>45824.0</v>
      </c>
      <c r="B11587" s="3" t="s">
        <v>13</v>
      </c>
      <c r="C11587" s="3" t="s">
        <v>18</v>
      </c>
      <c r="D11587" s="3" t="s">
        <v>38</v>
      </c>
      <c r="E11587" s="3" t="s">
        <v>20</v>
      </c>
      <c r="F11587" s="3" t="s">
        <v>20883</v>
      </c>
      <c r="G11587" s="3" t="s">
        <v>8360</v>
      </c>
      <c r="H11587" s="3"/>
    </row>
    <row r="11588" ht="15.75" customHeight="1">
      <c r="A11588" s="2">
        <v>45824.0</v>
      </c>
      <c r="B11588" s="3" t="s">
        <v>57</v>
      </c>
      <c r="C11588" s="3" t="s">
        <v>58</v>
      </c>
      <c r="D11588" s="3" t="s">
        <v>68</v>
      </c>
      <c r="E11588" s="3" t="s">
        <v>59</v>
      </c>
      <c r="F11588" s="3" t="s">
        <v>18193</v>
      </c>
      <c r="G11588" s="3" t="s">
        <v>20884</v>
      </c>
      <c r="H11588" s="3"/>
    </row>
    <row r="11589" ht="15.75" customHeight="1">
      <c r="A11589" s="2">
        <v>45824.0</v>
      </c>
      <c r="B11589" s="3" t="s">
        <v>13</v>
      </c>
      <c r="C11589" s="3" t="s">
        <v>18</v>
      </c>
      <c r="D11589" s="3" t="s">
        <v>9</v>
      </c>
      <c r="E11589" s="3" t="s">
        <v>101</v>
      </c>
      <c r="F11589" s="3" t="s">
        <v>20885</v>
      </c>
      <c r="G11589" s="3" t="s">
        <v>20886</v>
      </c>
      <c r="H11589" s="3"/>
    </row>
    <row r="11590" ht="15.75" customHeight="1">
      <c r="A11590" s="2">
        <v>45824.0</v>
      </c>
      <c r="B11590" s="3" t="s">
        <v>13</v>
      </c>
      <c r="C11590" s="3" t="s">
        <v>37</v>
      </c>
      <c r="D11590" s="3" t="s">
        <v>38</v>
      </c>
      <c r="E11590" s="3" t="s">
        <v>20</v>
      </c>
      <c r="F11590" s="3" t="s">
        <v>4615</v>
      </c>
      <c r="G11590" s="3" t="s">
        <v>20887</v>
      </c>
      <c r="H11590" s="3"/>
    </row>
    <row r="11591" ht="15.75" customHeight="1">
      <c r="A11591" s="2">
        <v>45824.0</v>
      </c>
      <c r="B11591" s="3" t="s">
        <v>57</v>
      </c>
      <c r="C11591" s="3" t="s">
        <v>58</v>
      </c>
      <c r="D11591" s="3" t="s">
        <v>26</v>
      </c>
      <c r="E11591" s="3" t="s">
        <v>20</v>
      </c>
      <c r="F11591" s="3" t="s">
        <v>20888</v>
      </c>
      <c r="G11591" s="3" t="s">
        <v>20889</v>
      </c>
      <c r="H11591" s="3"/>
    </row>
    <row r="11592" ht="15.75" customHeight="1">
      <c r="A11592" s="2">
        <v>45824.0</v>
      </c>
      <c r="B11592" s="3" t="s">
        <v>57</v>
      </c>
      <c r="C11592" s="3" t="s">
        <v>71</v>
      </c>
      <c r="D11592" s="3" t="s">
        <v>26</v>
      </c>
      <c r="E11592" s="3" t="s">
        <v>20</v>
      </c>
      <c r="F11592" s="3" t="s">
        <v>20890</v>
      </c>
      <c r="G11592" s="3" t="s">
        <v>20891</v>
      </c>
      <c r="H11592" s="3"/>
    </row>
    <row r="11593" ht="15.75" customHeight="1">
      <c r="A11593" s="2">
        <v>45824.0</v>
      </c>
      <c r="B11593" s="3" t="s">
        <v>57</v>
      </c>
      <c r="C11593" s="4" t="s">
        <v>62</v>
      </c>
      <c r="D11593" s="3" t="s">
        <v>34</v>
      </c>
      <c r="E11593" s="3" t="s">
        <v>15</v>
      </c>
      <c r="F11593" s="3" t="s">
        <v>20892</v>
      </c>
      <c r="G11593" s="3" t="s">
        <v>20893</v>
      </c>
      <c r="H11593" s="3"/>
    </row>
    <row r="11594" ht="15.75" customHeight="1">
      <c r="A11594" s="2">
        <v>45824.0</v>
      </c>
      <c r="B11594" s="3" t="s">
        <v>13</v>
      </c>
      <c r="C11594" s="3" t="s">
        <v>18</v>
      </c>
      <c r="D11594" s="3" t="s">
        <v>9</v>
      </c>
      <c r="E11594" s="3" t="s">
        <v>109</v>
      </c>
      <c r="F11594" s="3" t="s">
        <v>20894</v>
      </c>
      <c r="G11594" s="3" t="s">
        <v>20895</v>
      </c>
      <c r="H11594" s="3"/>
    </row>
    <row r="11595" ht="15.75" customHeight="1">
      <c r="A11595" s="2">
        <v>45824.0</v>
      </c>
      <c r="B11595" s="3" t="s">
        <v>57</v>
      </c>
      <c r="C11595" s="3" t="s">
        <v>85</v>
      </c>
      <c r="D11595" s="3" t="s">
        <v>63</v>
      </c>
      <c r="E11595" s="3" t="s">
        <v>59</v>
      </c>
      <c r="F11595" s="3" t="s">
        <v>20896</v>
      </c>
      <c r="G11595" s="3" t="s">
        <v>20897</v>
      </c>
      <c r="H11595" s="3"/>
    </row>
    <row r="11596" ht="15.75" customHeight="1">
      <c r="A11596" s="2">
        <v>45824.0</v>
      </c>
      <c r="B11596" s="3" t="s">
        <v>57</v>
      </c>
      <c r="C11596" s="3" t="s">
        <v>85</v>
      </c>
      <c r="D11596" s="3" t="s">
        <v>38</v>
      </c>
      <c r="E11596" s="3" t="s">
        <v>20</v>
      </c>
      <c r="F11596" s="3" t="s">
        <v>20898</v>
      </c>
      <c r="G11596" s="3" t="s">
        <v>20899</v>
      </c>
      <c r="H11596" s="3"/>
    </row>
    <row r="11597" ht="15.75" customHeight="1">
      <c r="A11597" s="2">
        <v>45824.0</v>
      </c>
      <c r="B11597" s="3" t="s">
        <v>57</v>
      </c>
      <c r="C11597" s="3" t="s">
        <v>85</v>
      </c>
      <c r="D11597" s="3" t="s">
        <v>23</v>
      </c>
      <c r="E11597" s="3" t="s">
        <v>59</v>
      </c>
      <c r="F11597" s="3" t="s">
        <v>15319</v>
      </c>
      <c r="G11597" s="3" t="s">
        <v>18661</v>
      </c>
      <c r="H11597" s="3"/>
    </row>
    <row r="11598" ht="15.75" customHeight="1">
      <c r="A11598" s="2">
        <v>45824.0</v>
      </c>
      <c r="B11598" s="3" t="s">
        <v>57</v>
      </c>
      <c r="C11598" s="3" t="s">
        <v>80</v>
      </c>
      <c r="D11598" s="3" t="s">
        <v>34</v>
      </c>
      <c r="E11598" s="3" t="s">
        <v>15</v>
      </c>
      <c r="F11598" s="3" t="s">
        <v>20900</v>
      </c>
      <c r="G11598" s="3" t="s">
        <v>15760</v>
      </c>
      <c r="H11598" s="3"/>
    </row>
    <row r="11599" ht="15.75" customHeight="1">
      <c r="A11599" s="2">
        <v>45824.0</v>
      </c>
      <c r="B11599" s="3" t="s">
        <v>57</v>
      </c>
      <c r="C11599" s="3" t="s">
        <v>80</v>
      </c>
      <c r="D11599" s="3" t="s">
        <v>38</v>
      </c>
      <c r="E11599" s="3" t="s">
        <v>20</v>
      </c>
      <c r="F11599" s="3" t="s">
        <v>20901</v>
      </c>
      <c r="G11599" s="3" t="s">
        <v>20902</v>
      </c>
      <c r="H11599" s="3"/>
    </row>
    <row r="11600" ht="15.75" customHeight="1">
      <c r="A11600" s="2">
        <v>45824.0</v>
      </c>
      <c r="B11600" s="3" t="s">
        <v>57</v>
      </c>
      <c r="C11600" s="3" t="s">
        <v>80</v>
      </c>
      <c r="D11600" s="3" t="s">
        <v>63</v>
      </c>
      <c r="E11600" s="3" t="s">
        <v>59</v>
      </c>
      <c r="F11600" s="3" t="s">
        <v>17640</v>
      </c>
      <c r="G11600" s="3" t="s">
        <v>20903</v>
      </c>
      <c r="H11600" s="3"/>
    </row>
    <row r="11601" ht="15.75" customHeight="1">
      <c r="A11601" s="2">
        <v>45824.0</v>
      </c>
      <c r="B11601" s="3" t="s">
        <v>57</v>
      </c>
      <c r="C11601" s="3" t="s">
        <v>80</v>
      </c>
      <c r="D11601" s="3" t="s">
        <v>9</v>
      </c>
      <c r="E11601" s="3" t="s">
        <v>15</v>
      </c>
      <c r="F11601" s="3" t="s">
        <v>20904</v>
      </c>
      <c r="G11601" s="3" t="s">
        <v>20905</v>
      </c>
      <c r="H11601" s="3"/>
    </row>
    <row r="11602" ht="15.75" customHeight="1">
      <c r="A11602" s="2">
        <v>45824.0</v>
      </c>
      <c r="B11602" s="3" t="s">
        <v>57</v>
      </c>
      <c r="C11602" s="3" t="s">
        <v>80</v>
      </c>
      <c r="D11602" s="3" t="s">
        <v>23</v>
      </c>
      <c r="E11602" s="3" t="s">
        <v>59</v>
      </c>
      <c r="F11602" s="3" t="s">
        <v>20906</v>
      </c>
      <c r="G11602" s="3" t="s">
        <v>2031</v>
      </c>
      <c r="H11602" s="3"/>
    </row>
    <row r="11603" ht="15.75" customHeight="1">
      <c r="A11603" s="2">
        <v>45824.0</v>
      </c>
      <c r="B11603" s="3" t="s">
        <v>57</v>
      </c>
      <c r="C11603" s="3" t="s">
        <v>71</v>
      </c>
      <c r="D11603" s="3" t="s">
        <v>68</v>
      </c>
      <c r="E11603" s="3" t="s">
        <v>59</v>
      </c>
      <c r="F11603" s="3" t="s">
        <v>20907</v>
      </c>
      <c r="G11603" s="3" t="s">
        <v>20908</v>
      </c>
      <c r="H11603" s="3"/>
    </row>
    <row r="11604" ht="15.75" customHeight="1">
      <c r="A11604" s="2">
        <v>45824.0</v>
      </c>
      <c r="B11604" s="3" t="s">
        <v>57</v>
      </c>
      <c r="C11604" s="3" t="s">
        <v>71</v>
      </c>
      <c r="D11604" s="3" t="s">
        <v>23</v>
      </c>
      <c r="E11604" s="3" t="s">
        <v>59</v>
      </c>
      <c r="F11604" s="3" t="s">
        <v>20909</v>
      </c>
      <c r="G11604" s="3" t="s">
        <v>20910</v>
      </c>
      <c r="H11604" s="3"/>
    </row>
    <row r="11605" ht="15.75" customHeight="1">
      <c r="A11605" s="2">
        <v>45824.0</v>
      </c>
      <c r="B11605" s="3" t="s">
        <v>57</v>
      </c>
      <c r="C11605" s="3" t="s">
        <v>71</v>
      </c>
      <c r="D11605" s="3" t="s">
        <v>63</v>
      </c>
      <c r="E11605" s="3" t="s">
        <v>59</v>
      </c>
      <c r="F11605" s="3" t="s">
        <v>20911</v>
      </c>
      <c r="G11605" s="3" t="s">
        <v>5189</v>
      </c>
      <c r="H11605" s="3"/>
    </row>
    <row r="11606" ht="15.75" customHeight="1">
      <c r="A11606" s="2">
        <v>45824.0</v>
      </c>
      <c r="B11606" s="3" t="s">
        <v>57</v>
      </c>
      <c r="C11606" s="4" t="s">
        <v>62</v>
      </c>
      <c r="D11606" s="3" t="s">
        <v>68</v>
      </c>
      <c r="E11606" s="3" t="s">
        <v>59</v>
      </c>
      <c r="F11606" s="3" t="s">
        <v>20912</v>
      </c>
      <c r="G11606" s="3" t="s">
        <v>20913</v>
      </c>
      <c r="H11606" s="3"/>
    </row>
    <row r="11607" ht="15.75" customHeight="1">
      <c r="A11607" s="2">
        <v>45824.0</v>
      </c>
      <c r="B11607" s="3" t="s">
        <v>57</v>
      </c>
      <c r="C11607" s="4" t="s">
        <v>62</v>
      </c>
      <c r="D11607" s="3" t="s">
        <v>68</v>
      </c>
      <c r="E11607" s="3" t="s">
        <v>59</v>
      </c>
      <c r="F11607" s="3" t="s">
        <v>20914</v>
      </c>
      <c r="G11607" s="3" t="s">
        <v>20915</v>
      </c>
      <c r="H11607" s="3"/>
    </row>
    <row r="11608" ht="15.75" customHeight="1">
      <c r="A11608" s="2">
        <v>45824.0</v>
      </c>
      <c r="B11608" s="3" t="s">
        <v>57</v>
      </c>
      <c r="C11608" s="4" t="s">
        <v>62</v>
      </c>
      <c r="D11608" s="3" t="s">
        <v>26</v>
      </c>
      <c r="E11608" s="3" t="s">
        <v>20</v>
      </c>
      <c r="F11608" s="3" t="s">
        <v>20916</v>
      </c>
      <c r="G11608" s="3" t="s">
        <v>20917</v>
      </c>
      <c r="H11608" s="3"/>
    </row>
    <row r="11609" ht="15.75" customHeight="1">
      <c r="A11609" s="2">
        <v>45824.0</v>
      </c>
      <c r="B11609" s="3" t="s">
        <v>57</v>
      </c>
      <c r="C11609" s="3" t="s">
        <v>58</v>
      </c>
      <c r="D11609" s="3" t="s">
        <v>19</v>
      </c>
      <c r="E11609" s="3" t="s">
        <v>20</v>
      </c>
      <c r="F11609" s="3" t="s">
        <v>20918</v>
      </c>
      <c r="G11609" s="3" t="s">
        <v>6253</v>
      </c>
      <c r="H11609" s="3"/>
    </row>
    <row r="11610" ht="15.75" customHeight="1">
      <c r="A11610" s="2">
        <v>45824.0</v>
      </c>
      <c r="B11610" s="3" t="s">
        <v>57</v>
      </c>
      <c r="C11610" s="3" t="s">
        <v>85</v>
      </c>
      <c r="D11610" s="3" t="s">
        <v>38</v>
      </c>
      <c r="E11610" s="3" t="s">
        <v>20</v>
      </c>
      <c r="F11610" s="3" t="s">
        <v>13410</v>
      </c>
      <c r="G11610" s="3" t="s">
        <v>20919</v>
      </c>
      <c r="H11610" s="3"/>
    </row>
    <row r="11611" ht="15.75" customHeight="1">
      <c r="A11611" s="2">
        <v>45824.0</v>
      </c>
      <c r="B11611" s="3" t="s">
        <v>13</v>
      </c>
      <c r="C11611" s="3" t="s">
        <v>18</v>
      </c>
      <c r="D11611" s="3" t="s">
        <v>34</v>
      </c>
      <c r="E11611" s="3" t="s">
        <v>15</v>
      </c>
      <c r="F11611" s="3" t="s">
        <v>20920</v>
      </c>
      <c r="G11611" s="3" t="s">
        <v>20921</v>
      </c>
      <c r="H11611" s="3"/>
    </row>
    <row r="11612" ht="15.75" customHeight="1">
      <c r="A11612" s="2">
        <v>45824.0</v>
      </c>
      <c r="B11612" s="3" t="s">
        <v>13</v>
      </c>
      <c r="C11612" s="3" t="s">
        <v>14</v>
      </c>
      <c r="D11612" s="3" t="s">
        <v>68</v>
      </c>
      <c r="E11612" s="3" t="s">
        <v>59</v>
      </c>
      <c r="F11612" s="3" t="s">
        <v>20922</v>
      </c>
      <c r="G11612" s="3" t="s">
        <v>20923</v>
      </c>
      <c r="H11612" s="3"/>
    </row>
    <row r="11613" ht="15.75" customHeight="1">
      <c r="A11613" s="2">
        <v>45824.0</v>
      </c>
      <c r="B11613" s="3" t="s">
        <v>92</v>
      </c>
      <c r="C11613" s="3" t="s">
        <v>158</v>
      </c>
      <c r="D11613" s="3" t="s">
        <v>26</v>
      </c>
      <c r="E11613" s="3" t="s">
        <v>101</v>
      </c>
      <c r="F11613" s="3" t="s">
        <v>20924</v>
      </c>
      <c r="G11613" s="3" t="s">
        <v>20925</v>
      </c>
      <c r="H11613" s="3"/>
    </row>
    <row r="11614" ht="15.75" customHeight="1">
      <c r="A11614" s="2">
        <v>45824.0</v>
      </c>
      <c r="B11614" s="3" t="s">
        <v>7</v>
      </c>
      <c r="C11614" s="3" t="s">
        <v>131</v>
      </c>
      <c r="D11614" s="3" t="s">
        <v>68</v>
      </c>
      <c r="E11614" s="3" t="s">
        <v>15</v>
      </c>
      <c r="F11614" s="3" t="s">
        <v>20926</v>
      </c>
      <c r="G11614" s="3" t="s">
        <v>5855</v>
      </c>
      <c r="H11614" s="3"/>
    </row>
    <row r="11615" ht="15.75" customHeight="1">
      <c r="A11615" s="2">
        <v>45824.0</v>
      </c>
      <c r="B11615" s="3" t="s">
        <v>7</v>
      </c>
      <c r="C11615" s="3" t="s">
        <v>131</v>
      </c>
      <c r="D11615" s="3" t="s">
        <v>9</v>
      </c>
      <c r="E11615" s="3" t="s">
        <v>258</v>
      </c>
      <c r="F11615" s="3" t="s">
        <v>20927</v>
      </c>
      <c r="G11615" s="3" t="s">
        <v>20928</v>
      </c>
      <c r="H11615" s="3"/>
    </row>
    <row r="11616" ht="15.75" customHeight="1">
      <c r="A11616" s="2">
        <v>45824.0</v>
      </c>
      <c r="B11616" s="3" t="s">
        <v>7</v>
      </c>
      <c r="C11616" s="3" t="s">
        <v>126</v>
      </c>
      <c r="D11616" s="3" t="s">
        <v>68</v>
      </c>
      <c r="E11616" s="3" t="s">
        <v>15</v>
      </c>
      <c r="F11616" s="3" t="s">
        <v>20929</v>
      </c>
      <c r="G11616" s="3" t="s">
        <v>20930</v>
      </c>
      <c r="H11616" s="3"/>
    </row>
    <row r="11617" ht="15.75" customHeight="1">
      <c r="A11617" s="2">
        <v>45824.0</v>
      </c>
      <c r="B11617" s="3" t="s">
        <v>7</v>
      </c>
      <c r="C11617" s="3" t="s">
        <v>126</v>
      </c>
      <c r="D11617" s="3" t="s">
        <v>26</v>
      </c>
      <c r="E11617" s="3" t="s">
        <v>19126</v>
      </c>
      <c r="F11617" s="3" t="s">
        <v>20931</v>
      </c>
      <c r="G11617" s="3" t="s">
        <v>20932</v>
      </c>
      <c r="H11617" s="3"/>
    </row>
    <row r="11618" ht="15.75" customHeight="1">
      <c r="A11618" s="2">
        <v>45824.0</v>
      </c>
      <c r="B11618" s="3" t="s">
        <v>7</v>
      </c>
      <c r="C11618" s="3" t="s">
        <v>126</v>
      </c>
      <c r="D11618" s="3" t="s">
        <v>34</v>
      </c>
      <c r="E11618" s="3" t="s">
        <v>258</v>
      </c>
      <c r="F11618" s="3" t="s">
        <v>20933</v>
      </c>
      <c r="G11618" s="3" t="s">
        <v>20934</v>
      </c>
      <c r="H11618" s="3"/>
    </row>
    <row r="11619" ht="15.75" customHeight="1">
      <c r="A11619" s="2">
        <v>45824.0</v>
      </c>
      <c r="B11619" s="3" t="s">
        <v>92</v>
      </c>
      <c r="C11619" s="3" t="s">
        <v>158</v>
      </c>
      <c r="D11619" s="3" t="s">
        <v>34</v>
      </c>
      <c r="E11619" s="3" t="s">
        <v>10</v>
      </c>
      <c r="F11619" s="3" t="s">
        <v>20935</v>
      </c>
      <c r="G11619" s="3" t="s">
        <v>20936</v>
      </c>
      <c r="H11619" s="3"/>
    </row>
    <row r="11620" ht="15.75" customHeight="1">
      <c r="A11620" s="2">
        <v>45824.0</v>
      </c>
      <c r="B11620" s="3" t="s">
        <v>7</v>
      </c>
      <c r="C11620" s="3" t="s">
        <v>126</v>
      </c>
      <c r="D11620" s="3" t="s">
        <v>19</v>
      </c>
      <c r="E11620" s="3" t="s">
        <v>101</v>
      </c>
      <c r="F11620" s="3" t="s">
        <v>20937</v>
      </c>
      <c r="G11620" s="3" t="s">
        <v>20938</v>
      </c>
      <c r="H11620" s="3"/>
    </row>
    <row r="11621" ht="15.75" customHeight="1">
      <c r="A11621" s="2">
        <v>45824.0</v>
      </c>
      <c r="B11621" s="3" t="s">
        <v>7</v>
      </c>
      <c r="C11621" s="3" t="s">
        <v>118</v>
      </c>
      <c r="D11621" s="3" t="s">
        <v>9</v>
      </c>
      <c r="E11621" s="3" t="s">
        <v>10</v>
      </c>
      <c r="F11621" s="3" t="s">
        <v>20939</v>
      </c>
      <c r="G11621" s="3" t="s">
        <v>20940</v>
      </c>
      <c r="H11621" s="3"/>
    </row>
    <row r="11622" ht="15.75" customHeight="1">
      <c r="A11622" s="2">
        <v>45824.0</v>
      </c>
      <c r="B11622" s="3" t="s">
        <v>7</v>
      </c>
      <c r="C11622" s="3" t="s">
        <v>118</v>
      </c>
      <c r="D11622" s="3" t="s">
        <v>68</v>
      </c>
      <c r="E11622" s="3" t="s">
        <v>15</v>
      </c>
      <c r="F11622" s="3" t="s">
        <v>20941</v>
      </c>
      <c r="G11622" s="3" t="s">
        <v>20942</v>
      </c>
      <c r="H11622" s="3"/>
    </row>
    <row r="11623" ht="15.75" customHeight="1">
      <c r="A11623" s="2">
        <v>45824.0</v>
      </c>
      <c r="B11623" s="3" t="s">
        <v>7</v>
      </c>
      <c r="C11623" s="3" t="s">
        <v>106</v>
      </c>
      <c r="D11623" s="3" t="s">
        <v>26</v>
      </c>
      <c r="E11623" s="3" t="s">
        <v>119</v>
      </c>
      <c r="F11623" s="3" t="s">
        <v>20943</v>
      </c>
      <c r="G11623" s="3" t="s">
        <v>20944</v>
      </c>
      <c r="H11623" s="3"/>
    </row>
    <row r="11624" ht="15.75" customHeight="1">
      <c r="A11624" s="2">
        <v>45824.0</v>
      </c>
      <c r="B11624" s="3" t="s">
        <v>7</v>
      </c>
      <c r="C11624" s="3" t="s">
        <v>106</v>
      </c>
      <c r="D11624" s="3" t="s">
        <v>23</v>
      </c>
      <c r="E11624" s="3" t="s">
        <v>101</v>
      </c>
      <c r="F11624" s="3" t="s">
        <v>20945</v>
      </c>
      <c r="G11624" s="3" t="s">
        <v>15907</v>
      </c>
      <c r="H11624" s="3"/>
    </row>
    <row r="11625" ht="15.75" customHeight="1">
      <c r="A11625" s="2">
        <v>45824.0</v>
      </c>
      <c r="B11625" s="3" t="s">
        <v>7</v>
      </c>
      <c r="C11625" s="3" t="s">
        <v>8</v>
      </c>
      <c r="D11625" s="3" t="s">
        <v>34</v>
      </c>
      <c r="E11625" s="3" t="s">
        <v>10</v>
      </c>
      <c r="F11625" s="3" t="s">
        <v>20946</v>
      </c>
      <c r="G11625" s="3" t="s">
        <v>20947</v>
      </c>
      <c r="H11625" s="3"/>
    </row>
    <row r="11626" ht="15.75" customHeight="1">
      <c r="A11626" s="2">
        <v>45824.0</v>
      </c>
      <c r="B11626" s="3" t="s">
        <v>13</v>
      </c>
      <c r="C11626" s="3" t="s">
        <v>14</v>
      </c>
      <c r="D11626" s="3" t="s">
        <v>68</v>
      </c>
      <c r="E11626" s="3" t="s">
        <v>20</v>
      </c>
      <c r="F11626" s="3" t="s">
        <v>20948</v>
      </c>
      <c r="G11626" s="3" t="s">
        <v>7429</v>
      </c>
      <c r="H11626" s="3"/>
    </row>
    <row r="11627" ht="15.75" customHeight="1">
      <c r="A11627" s="2">
        <v>45824.0</v>
      </c>
      <c r="B11627" s="3" t="s">
        <v>7</v>
      </c>
      <c r="C11627" s="3" t="s">
        <v>118</v>
      </c>
      <c r="D11627" s="3" t="s">
        <v>63</v>
      </c>
      <c r="E11627" s="3" t="s">
        <v>20</v>
      </c>
      <c r="F11627" s="3" t="s">
        <v>6875</v>
      </c>
      <c r="G11627" s="3" t="s">
        <v>20949</v>
      </c>
      <c r="H11627" s="3"/>
    </row>
    <row r="11628" ht="15.75" customHeight="1">
      <c r="A11628" s="2">
        <v>45824.0</v>
      </c>
      <c r="B11628" s="3" t="s">
        <v>92</v>
      </c>
      <c r="C11628" s="3" t="s">
        <v>158</v>
      </c>
      <c r="D11628" s="3" t="s">
        <v>38</v>
      </c>
      <c r="E11628" s="3" t="s">
        <v>15</v>
      </c>
      <c r="F11628" s="3" t="s">
        <v>20950</v>
      </c>
      <c r="G11628" s="3" t="s">
        <v>20951</v>
      </c>
      <c r="H11628" s="3"/>
    </row>
    <row r="11629" ht="15.75" customHeight="1">
      <c r="A11629" s="2">
        <v>45824.0</v>
      </c>
      <c r="B11629" s="3" t="s">
        <v>7</v>
      </c>
      <c r="C11629" s="3" t="s">
        <v>8</v>
      </c>
      <c r="D11629" s="3" t="s">
        <v>34</v>
      </c>
      <c r="E11629" s="3" t="s">
        <v>258</v>
      </c>
      <c r="F11629" s="3" t="s">
        <v>20952</v>
      </c>
      <c r="G11629" s="3" t="s">
        <v>20953</v>
      </c>
      <c r="H11629" s="3"/>
    </row>
    <row r="11630" ht="15.75" customHeight="1">
      <c r="A11630" s="2">
        <v>45824.0</v>
      </c>
      <c r="B11630" s="3" t="s">
        <v>92</v>
      </c>
      <c r="C11630" s="4" t="s">
        <v>149</v>
      </c>
      <c r="D11630" s="3" t="s">
        <v>23</v>
      </c>
      <c r="E11630" s="3" t="s">
        <v>20</v>
      </c>
      <c r="F11630" s="3" t="s">
        <v>7442</v>
      </c>
      <c r="G11630" s="3" t="s">
        <v>5954</v>
      </c>
      <c r="H11630" s="3"/>
    </row>
    <row r="11631" ht="15.75" customHeight="1">
      <c r="A11631" s="2">
        <v>45824.0</v>
      </c>
      <c r="B11631" s="3" t="s">
        <v>13</v>
      </c>
      <c r="C11631" s="3" t="s">
        <v>14</v>
      </c>
      <c r="D11631" s="3" t="s">
        <v>23</v>
      </c>
      <c r="E11631" s="3" t="s">
        <v>20</v>
      </c>
      <c r="F11631" s="3" t="s">
        <v>20954</v>
      </c>
      <c r="G11631" s="3" t="s">
        <v>8239</v>
      </c>
      <c r="H11631" s="3"/>
    </row>
    <row r="11632" ht="15.75" customHeight="1">
      <c r="A11632" s="2">
        <v>45824.0</v>
      </c>
      <c r="B11632" s="3" t="s">
        <v>13</v>
      </c>
      <c r="C11632" s="3" t="s">
        <v>14</v>
      </c>
      <c r="D11632" s="3" t="s">
        <v>63</v>
      </c>
      <c r="E11632" s="3" t="s">
        <v>59</v>
      </c>
      <c r="F11632" s="3" t="s">
        <v>20955</v>
      </c>
      <c r="G11632" s="3" t="s">
        <v>20956</v>
      </c>
      <c r="H11632" s="3"/>
    </row>
    <row r="11633" ht="15.75" customHeight="1">
      <c r="A11633" s="2">
        <v>45824.0</v>
      </c>
      <c r="B11633" s="3" t="s">
        <v>13</v>
      </c>
      <c r="C11633" s="3" t="s">
        <v>14</v>
      </c>
      <c r="D11633" s="3" t="s">
        <v>23</v>
      </c>
      <c r="E11633" s="3" t="s">
        <v>20</v>
      </c>
      <c r="F11633" s="3" t="s">
        <v>4256</v>
      </c>
      <c r="G11633" s="3" t="s">
        <v>13254</v>
      </c>
      <c r="H11633" s="3"/>
    </row>
    <row r="11634" ht="15.75" customHeight="1">
      <c r="A11634" s="2">
        <v>45824.0</v>
      </c>
      <c r="B11634" s="3" t="s">
        <v>92</v>
      </c>
      <c r="C11634" s="3" t="s">
        <v>93</v>
      </c>
      <c r="D11634" s="3" t="s">
        <v>23</v>
      </c>
      <c r="E11634" s="3" t="s">
        <v>15</v>
      </c>
      <c r="F11634" s="3" t="s">
        <v>10131</v>
      </c>
      <c r="G11634" s="3" t="s">
        <v>20957</v>
      </c>
      <c r="H11634" s="3"/>
    </row>
    <row r="11635" ht="15.75" customHeight="1">
      <c r="A11635" s="2">
        <v>45824.0</v>
      </c>
      <c r="B11635" s="3" t="s">
        <v>92</v>
      </c>
      <c r="C11635" s="4" t="s">
        <v>149</v>
      </c>
      <c r="D11635" s="3" t="s">
        <v>9</v>
      </c>
      <c r="E11635" s="3" t="s">
        <v>10</v>
      </c>
      <c r="F11635" s="3" t="s">
        <v>20958</v>
      </c>
      <c r="G11635" s="3" t="s">
        <v>20959</v>
      </c>
      <c r="H11635" s="3"/>
    </row>
    <row r="11636" ht="15.75" customHeight="1">
      <c r="A11636" s="2">
        <v>45824.0</v>
      </c>
      <c r="B11636" s="3" t="s">
        <v>92</v>
      </c>
      <c r="C11636" s="3" t="s">
        <v>93</v>
      </c>
      <c r="D11636" s="3" t="s">
        <v>23</v>
      </c>
      <c r="E11636" s="3" t="s">
        <v>15</v>
      </c>
      <c r="F11636" s="3" t="s">
        <v>4275</v>
      </c>
      <c r="G11636" s="3" t="s">
        <v>9106</v>
      </c>
      <c r="H11636" s="3"/>
    </row>
    <row r="11637" ht="15.75" customHeight="1">
      <c r="A11637" s="2">
        <v>45824.0</v>
      </c>
      <c r="B11637" s="3" t="s">
        <v>92</v>
      </c>
      <c r="C11637" s="3" t="s">
        <v>98</v>
      </c>
      <c r="D11637" s="3" t="s">
        <v>68</v>
      </c>
      <c r="E11637" s="3" t="s">
        <v>15</v>
      </c>
      <c r="F11637" s="3" t="s">
        <v>20960</v>
      </c>
      <c r="G11637" s="3" t="s">
        <v>20961</v>
      </c>
      <c r="H11637" s="3"/>
    </row>
    <row r="11638" ht="15.75" customHeight="1">
      <c r="A11638" s="2">
        <v>45824.0</v>
      </c>
      <c r="B11638" s="3" t="s">
        <v>92</v>
      </c>
      <c r="C11638" s="3" t="s">
        <v>93</v>
      </c>
      <c r="D11638" s="3" t="s">
        <v>9</v>
      </c>
      <c r="E11638" s="3" t="s">
        <v>10</v>
      </c>
      <c r="F11638" s="3" t="s">
        <v>20962</v>
      </c>
      <c r="G11638" s="3" t="s">
        <v>20963</v>
      </c>
      <c r="H11638" s="3"/>
    </row>
    <row r="11639" ht="15.75" customHeight="1">
      <c r="A11639" s="2">
        <v>45824.0</v>
      </c>
      <c r="B11639" s="3" t="s">
        <v>92</v>
      </c>
      <c r="C11639" s="3" t="s">
        <v>98</v>
      </c>
      <c r="D11639" s="3" t="s">
        <v>68</v>
      </c>
      <c r="E11639" s="3" t="s">
        <v>15</v>
      </c>
      <c r="F11639" s="3" t="s">
        <v>20964</v>
      </c>
      <c r="G11639" s="3" t="s">
        <v>9906</v>
      </c>
      <c r="H11639" s="3"/>
    </row>
    <row r="11640" ht="15.75" customHeight="1">
      <c r="A11640" s="2">
        <v>45824.0</v>
      </c>
      <c r="B11640" s="3" t="s">
        <v>92</v>
      </c>
      <c r="C11640" s="3" t="s">
        <v>98</v>
      </c>
      <c r="D11640" s="3" t="s">
        <v>23</v>
      </c>
      <c r="E11640" s="3" t="s">
        <v>15</v>
      </c>
      <c r="F11640" s="3" t="s">
        <v>20965</v>
      </c>
      <c r="G11640" s="3" t="s">
        <v>20966</v>
      </c>
      <c r="H11640" s="3"/>
    </row>
    <row r="11641" ht="15.75" customHeight="1">
      <c r="A11641" s="2">
        <v>45824.0</v>
      </c>
      <c r="B11641" s="3" t="s">
        <v>92</v>
      </c>
      <c r="C11641" s="3" t="s">
        <v>144</v>
      </c>
      <c r="D11641" s="3" t="s">
        <v>68</v>
      </c>
      <c r="E11641" s="3" t="s">
        <v>15</v>
      </c>
      <c r="F11641" s="3" t="s">
        <v>20967</v>
      </c>
      <c r="G11641" s="3" t="s">
        <v>20968</v>
      </c>
      <c r="H11641" s="3"/>
    </row>
    <row r="11642" ht="15.75" customHeight="1">
      <c r="A11642" s="2">
        <v>45824.0</v>
      </c>
      <c r="B11642" s="3" t="s">
        <v>92</v>
      </c>
      <c r="C11642" s="3" t="s">
        <v>144</v>
      </c>
      <c r="D11642" s="3" t="s">
        <v>34</v>
      </c>
      <c r="E11642" s="3" t="s">
        <v>109</v>
      </c>
      <c r="F11642" s="3" t="s">
        <v>20969</v>
      </c>
      <c r="G11642" s="3" t="s">
        <v>20970</v>
      </c>
      <c r="H11642" s="3"/>
    </row>
    <row r="11643" ht="15.75" customHeight="1">
      <c r="A11643" s="2">
        <v>45824.0</v>
      </c>
      <c r="B11643" s="3" t="s">
        <v>92</v>
      </c>
      <c r="C11643" s="3" t="s">
        <v>144</v>
      </c>
      <c r="D11643" s="3" t="s">
        <v>19</v>
      </c>
      <c r="E11643" s="3" t="s">
        <v>15</v>
      </c>
      <c r="F11643" s="3" t="s">
        <v>20971</v>
      </c>
      <c r="G11643" s="3" t="s">
        <v>20972</v>
      </c>
      <c r="H11643" s="3"/>
    </row>
    <row r="11644" ht="15.75" customHeight="1">
      <c r="A11644" s="2">
        <v>45824.0</v>
      </c>
      <c r="B11644" s="3" t="s">
        <v>92</v>
      </c>
      <c r="C11644" s="3" t="s">
        <v>144</v>
      </c>
      <c r="D11644" s="3" t="s">
        <v>19</v>
      </c>
      <c r="E11644" s="3" t="s">
        <v>15</v>
      </c>
      <c r="F11644" s="3" t="s">
        <v>20973</v>
      </c>
      <c r="G11644" s="3" t="s">
        <v>20974</v>
      </c>
      <c r="H11644" s="3"/>
    </row>
    <row r="11645" ht="15.75" customHeight="1">
      <c r="A11645" s="2">
        <v>45824.0</v>
      </c>
      <c r="B11645" s="3" t="s">
        <v>92</v>
      </c>
      <c r="C11645" s="3" t="s">
        <v>144</v>
      </c>
      <c r="D11645" s="3" t="s">
        <v>9</v>
      </c>
      <c r="E11645" s="3" t="s">
        <v>10</v>
      </c>
      <c r="F11645" s="3" t="s">
        <v>20975</v>
      </c>
      <c r="G11645" s="3" t="s">
        <v>20976</v>
      </c>
      <c r="H11645" s="3"/>
    </row>
    <row r="11646" ht="15.75" customHeight="1">
      <c r="A11646" s="2">
        <v>45824.0</v>
      </c>
      <c r="B11646" s="3" t="s">
        <v>92</v>
      </c>
      <c r="C11646" s="3" t="s">
        <v>98</v>
      </c>
      <c r="D11646" s="3" t="s">
        <v>23</v>
      </c>
      <c r="E11646" s="3" t="s">
        <v>20</v>
      </c>
      <c r="F11646" s="3" t="s">
        <v>439</v>
      </c>
      <c r="G11646" s="3" t="s">
        <v>20977</v>
      </c>
      <c r="H11646" s="3"/>
    </row>
    <row r="11647" ht="15.75" customHeight="1">
      <c r="A11647" s="2">
        <v>45825.0</v>
      </c>
      <c r="B11647" s="3" t="s">
        <v>13</v>
      </c>
      <c r="C11647" s="3" t="s">
        <v>37</v>
      </c>
      <c r="D11647" s="3" t="s">
        <v>68</v>
      </c>
      <c r="E11647" s="3" t="s">
        <v>20</v>
      </c>
      <c r="F11647" s="3" t="s">
        <v>10414</v>
      </c>
      <c r="G11647" s="3" t="s">
        <v>11833</v>
      </c>
      <c r="H11647" s="3"/>
    </row>
    <row r="11648" ht="15.75" customHeight="1">
      <c r="A11648" s="2">
        <v>45825.0</v>
      </c>
      <c r="B11648" s="3" t="s">
        <v>13</v>
      </c>
      <c r="C11648" s="3" t="s">
        <v>37</v>
      </c>
      <c r="D11648" s="3" t="s">
        <v>19</v>
      </c>
      <c r="E11648" s="3" t="s">
        <v>20</v>
      </c>
      <c r="F11648" s="3" t="s">
        <v>20978</v>
      </c>
      <c r="G11648" s="3" t="s">
        <v>20979</v>
      </c>
      <c r="H11648" s="3"/>
    </row>
    <row r="11649" ht="15.75" customHeight="1">
      <c r="A11649" s="2">
        <v>45825.0</v>
      </c>
      <c r="B11649" s="3" t="s">
        <v>13</v>
      </c>
      <c r="C11649" s="3" t="s">
        <v>37</v>
      </c>
      <c r="D11649" s="3" t="s">
        <v>68</v>
      </c>
      <c r="E11649" s="3" t="s">
        <v>20</v>
      </c>
      <c r="F11649" s="3" t="s">
        <v>20980</v>
      </c>
      <c r="G11649" s="3" t="s">
        <v>20981</v>
      </c>
      <c r="H11649" s="3"/>
    </row>
    <row r="11650" ht="15.75" customHeight="1">
      <c r="A11650" s="2">
        <v>45825.0</v>
      </c>
      <c r="B11650" s="3" t="s">
        <v>13</v>
      </c>
      <c r="C11650" s="3" t="s">
        <v>37</v>
      </c>
      <c r="D11650" s="3" t="s">
        <v>9</v>
      </c>
      <c r="E11650" s="3" t="s">
        <v>109</v>
      </c>
      <c r="F11650" s="3" t="s">
        <v>20982</v>
      </c>
      <c r="G11650" s="3" t="s">
        <v>20983</v>
      </c>
      <c r="H11650" s="3"/>
    </row>
    <row r="11651" ht="15.75" customHeight="1">
      <c r="A11651" s="2">
        <v>45825.0</v>
      </c>
      <c r="B11651" s="3" t="s">
        <v>13</v>
      </c>
      <c r="C11651" s="3" t="s">
        <v>37</v>
      </c>
      <c r="D11651" s="3" t="s">
        <v>19</v>
      </c>
      <c r="E11651" s="3" t="s">
        <v>20</v>
      </c>
      <c r="F11651" s="3" t="s">
        <v>11675</v>
      </c>
      <c r="G11651" s="3" t="s">
        <v>20984</v>
      </c>
      <c r="H11651" s="3"/>
    </row>
    <row r="11652" ht="15.75" customHeight="1">
      <c r="A11652" s="2">
        <v>45825.0</v>
      </c>
      <c r="B11652" s="3" t="s">
        <v>13</v>
      </c>
      <c r="C11652" s="3" t="s">
        <v>29</v>
      </c>
      <c r="D11652" s="3" t="s">
        <v>38</v>
      </c>
      <c r="E11652" s="3" t="s">
        <v>15</v>
      </c>
      <c r="F11652" s="3" t="s">
        <v>9273</v>
      </c>
      <c r="G11652" s="3" t="s">
        <v>20985</v>
      </c>
      <c r="H11652" s="3"/>
    </row>
    <row r="11653" ht="15.75" customHeight="1">
      <c r="A11653" s="2">
        <v>45825.0</v>
      </c>
      <c r="B11653" s="3" t="s">
        <v>13</v>
      </c>
      <c r="C11653" s="3" t="s">
        <v>14</v>
      </c>
      <c r="D11653" s="3" t="s">
        <v>19</v>
      </c>
      <c r="E11653" s="3" t="s">
        <v>15</v>
      </c>
      <c r="F11653" s="3" t="s">
        <v>20986</v>
      </c>
      <c r="G11653" s="3" t="s">
        <v>20987</v>
      </c>
      <c r="H11653" s="3"/>
    </row>
    <row r="11654" ht="15.75" customHeight="1">
      <c r="A11654" s="2">
        <v>45825.0</v>
      </c>
      <c r="B11654" s="3" t="s">
        <v>13</v>
      </c>
      <c r="C11654" s="3" t="s">
        <v>18</v>
      </c>
      <c r="D11654" s="3" t="s">
        <v>9</v>
      </c>
      <c r="E11654" s="3" t="s">
        <v>101</v>
      </c>
      <c r="F11654" s="3" t="s">
        <v>20988</v>
      </c>
      <c r="G11654" s="3" t="s">
        <v>20989</v>
      </c>
      <c r="H11654" s="3"/>
    </row>
    <row r="11655" ht="15.75" customHeight="1">
      <c r="A11655" s="2">
        <v>45825.0</v>
      </c>
      <c r="B11655" s="3" t="s">
        <v>13</v>
      </c>
      <c r="C11655" s="3" t="s">
        <v>18</v>
      </c>
      <c r="D11655" s="3" t="s">
        <v>23</v>
      </c>
      <c r="E11655" s="3" t="s">
        <v>15</v>
      </c>
      <c r="F11655" s="3" t="s">
        <v>20990</v>
      </c>
      <c r="G11655" s="3" t="s">
        <v>20991</v>
      </c>
      <c r="H11655" s="3"/>
    </row>
    <row r="11656" ht="15.75" customHeight="1">
      <c r="A11656" s="2">
        <v>45825.0</v>
      </c>
      <c r="B11656" s="3" t="s">
        <v>13</v>
      </c>
      <c r="C11656" s="3" t="s">
        <v>18</v>
      </c>
      <c r="D11656" s="3" t="s">
        <v>34</v>
      </c>
      <c r="E11656" s="3" t="s">
        <v>101</v>
      </c>
      <c r="F11656" s="3" t="s">
        <v>9840</v>
      </c>
      <c r="G11656" s="3" t="s">
        <v>20992</v>
      </c>
      <c r="H11656" s="3"/>
    </row>
    <row r="11657" ht="15.75" customHeight="1">
      <c r="A11657" s="2">
        <v>45825.0</v>
      </c>
      <c r="B11657" s="3" t="s">
        <v>13</v>
      </c>
      <c r="C11657" s="3" t="s">
        <v>18</v>
      </c>
      <c r="D11657" s="3" t="s">
        <v>19</v>
      </c>
      <c r="E11657" s="3" t="s">
        <v>15</v>
      </c>
      <c r="F11657" s="3" t="s">
        <v>20993</v>
      </c>
      <c r="G11657" s="3" t="s">
        <v>20994</v>
      </c>
      <c r="H11657" s="3"/>
    </row>
    <row r="11658" ht="15.75" customHeight="1">
      <c r="A11658" s="2">
        <v>45825.0</v>
      </c>
      <c r="B11658" s="3" t="s">
        <v>13</v>
      </c>
      <c r="C11658" s="3" t="s">
        <v>18</v>
      </c>
      <c r="D11658" s="3" t="s">
        <v>19</v>
      </c>
      <c r="E11658" s="3" t="s">
        <v>20</v>
      </c>
      <c r="F11658" s="3" t="s">
        <v>10485</v>
      </c>
      <c r="G11658" s="3" t="s">
        <v>20995</v>
      </c>
      <c r="H11658" s="3"/>
    </row>
    <row r="11659" ht="15.75" customHeight="1">
      <c r="A11659" s="2">
        <v>45825.0</v>
      </c>
      <c r="B11659" s="3" t="s">
        <v>13</v>
      </c>
      <c r="C11659" s="3" t="s">
        <v>169</v>
      </c>
      <c r="D11659" s="3" t="s">
        <v>26</v>
      </c>
      <c r="E11659" s="3" t="s">
        <v>15</v>
      </c>
      <c r="F11659" s="3" t="s">
        <v>9561</v>
      </c>
      <c r="G11659" s="3" t="s">
        <v>20996</v>
      </c>
      <c r="H11659" s="3"/>
    </row>
    <row r="11660" ht="15.75" customHeight="1">
      <c r="A11660" s="2">
        <v>45825.0</v>
      </c>
      <c r="B11660" s="3" t="s">
        <v>13</v>
      </c>
      <c r="C11660" s="3" t="s">
        <v>29</v>
      </c>
      <c r="D11660" s="3" t="s">
        <v>9</v>
      </c>
      <c r="E11660" s="3" t="s">
        <v>109</v>
      </c>
      <c r="F11660" s="3" t="s">
        <v>20997</v>
      </c>
      <c r="G11660" s="3" t="s">
        <v>20998</v>
      </c>
      <c r="H11660" s="3"/>
    </row>
    <row r="11661" ht="15.75" customHeight="1">
      <c r="A11661" s="2">
        <v>45825.0</v>
      </c>
      <c r="B11661" s="3" t="s">
        <v>13</v>
      </c>
      <c r="C11661" s="3" t="s">
        <v>169</v>
      </c>
      <c r="D11661" s="3" t="s">
        <v>63</v>
      </c>
      <c r="E11661" s="3" t="s">
        <v>109</v>
      </c>
      <c r="F11661" s="3" t="s">
        <v>611</v>
      </c>
      <c r="G11661" s="3" t="s">
        <v>20999</v>
      </c>
      <c r="H11661" s="3"/>
    </row>
    <row r="11662" ht="15.75" customHeight="1">
      <c r="A11662" s="2">
        <v>45825.0</v>
      </c>
      <c r="B11662" s="3" t="s">
        <v>57</v>
      </c>
      <c r="C11662" s="4" t="s">
        <v>62</v>
      </c>
      <c r="D11662" s="3" t="s">
        <v>26</v>
      </c>
      <c r="E11662" s="3" t="s">
        <v>15</v>
      </c>
      <c r="F11662" s="3" t="s">
        <v>18876</v>
      </c>
      <c r="G11662" s="3" t="s">
        <v>21000</v>
      </c>
      <c r="H11662" s="3"/>
    </row>
    <row r="11663" ht="15.75" customHeight="1">
      <c r="A11663" s="2">
        <v>45825.0</v>
      </c>
      <c r="B11663" s="3" t="s">
        <v>13</v>
      </c>
      <c r="C11663" s="3" t="s">
        <v>169</v>
      </c>
      <c r="D11663" s="3" t="s">
        <v>63</v>
      </c>
      <c r="E11663" s="3" t="s">
        <v>109</v>
      </c>
      <c r="F11663" s="3" t="s">
        <v>21001</v>
      </c>
      <c r="G11663" s="3" t="s">
        <v>21002</v>
      </c>
      <c r="H11663" s="3"/>
    </row>
    <row r="11664" ht="15.75" customHeight="1">
      <c r="A11664" s="2">
        <v>45825.0</v>
      </c>
      <c r="B11664" s="3" t="s">
        <v>13</v>
      </c>
      <c r="C11664" s="3" t="s">
        <v>14</v>
      </c>
      <c r="D11664" s="3" t="s">
        <v>34</v>
      </c>
      <c r="E11664" s="3" t="s">
        <v>101</v>
      </c>
      <c r="F11664" s="3" t="s">
        <v>21003</v>
      </c>
      <c r="G11664" s="3" t="s">
        <v>21004</v>
      </c>
      <c r="H11664" s="3"/>
    </row>
    <row r="11665" ht="15.75" customHeight="1">
      <c r="A11665" s="2">
        <v>45825.0</v>
      </c>
      <c r="B11665" s="3" t="s">
        <v>57</v>
      </c>
      <c r="C11665" s="3" t="s">
        <v>85</v>
      </c>
      <c r="D11665" s="3" t="s">
        <v>9</v>
      </c>
      <c r="E11665" s="3" t="s">
        <v>15</v>
      </c>
      <c r="F11665" s="3" t="s">
        <v>21005</v>
      </c>
      <c r="G11665" s="3" t="s">
        <v>21006</v>
      </c>
      <c r="H11665" s="3"/>
    </row>
    <row r="11666" ht="15.75" customHeight="1">
      <c r="A11666" s="2">
        <v>45825.0</v>
      </c>
      <c r="B11666" s="3" t="s">
        <v>57</v>
      </c>
      <c r="C11666" s="3" t="s">
        <v>80</v>
      </c>
      <c r="D11666" s="3" t="s">
        <v>63</v>
      </c>
      <c r="E11666" s="3" t="s">
        <v>59</v>
      </c>
      <c r="F11666" s="3" t="s">
        <v>21007</v>
      </c>
      <c r="G11666" s="3" t="s">
        <v>2598</v>
      </c>
      <c r="H11666" s="3"/>
    </row>
    <row r="11667" ht="15.75" customHeight="1">
      <c r="A11667" s="2">
        <v>45825.0</v>
      </c>
      <c r="B11667" s="3" t="s">
        <v>57</v>
      </c>
      <c r="C11667" s="3" t="s">
        <v>80</v>
      </c>
      <c r="D11667" s="3" t="s">
        <v>26</v>
      </c>
      <c r="E11667" s="3" t="s">
        <v>20</v>
      </c>
      <c r="F11667" s="3" t="s">
        <v>8538</v>
      </c>
      <c r="G11667" s="3" t="s">
        <v>14856</v>
      </c>
      <c r="H11667" s="3"/>
    </row>
    <row r="11668" ht="15.75" customHeight="1">
      <c r="A11668" s="2">
        <v>45825.0</v>
      </c>
      <c r="B11668" s="3" t="s">
        <v>57</v>
      </c>
      <c r="C11668" s="3" t="s">
        <v>71</v>
      </c>
      <c r="D11668" s="3" t="s">
        <v>19</v>
      </c>
      <c r="E11668" s="3" t="s">
        <v>20</v>
      </c>
      <c r="F11668" s="3" t="s">
        <v>21008</v>
      </c>
      <c r="G11668" s="3" t="s">
        <v>21009</v>
      </c>
      <c r="H11668" s="3"/>
    </row>
    <row r="11669" ht="15.75" customHeight="1">
      <c r="A11669" s="2">
        <v>45825.0</v>
      </c>
      <c r="B11669" s="3" t="s">
        <v>57</v>
      </c>
      <c r="C11669" s="3" t="s">
        <v>71</v>
      </c>
      <c r="D11669" s="3" t="s">
        <v>63</v>
      </c>
      <c r="E11669" s="3" t="s">
        <v>59</v>
      </c>
      <c r="F11669" s="3" t="s">
        <v>21010</v>
      </c>
      <c r="G11669" s="3" t="s">
        <v>3289</v>
      </c>
      <c r="H11669" s="3"/>
    </row>
    <row r="11670" ht="15.75" customHeight="1">
      <c r="A11670" s="2">
        <v>45825.0</v>
      </c>
      <c r="B11670" s="3" t="s">
        <v>13</v>
      </c>
      <c r="C11670" s="3" t="s">
        <v>169</v>
      </c>
      <c r="D11670" s="3" t="s">
        <v>19</v>
      </c>
      <c r="E11670" s="3" t="s">
        <v>15</v>
      </c>
      <c r="F11670" s="3" t="s">
        <v>2928</v>
      </c>
      <c r="G11670" s="3" t="s">
        <v>3604</v>
      </c>
      <c r="H11670" s="3"/>
    </row>
    <row r="11671" ht="15.75" customHeight="1">
      <c r="A11671" s="2">
        <v>45825.0</v>
      </c>
      <c r="B11671" s="3" t="s">
        <v>57</v>
      </c>
      <c r="C11671" s="3" t="s">
        <v>71</v>
      </c>
      <c r="D11671" s="3" t="s">
        <v>34</v>
      </c>
      <c r="E11671" s="3" t="s">
        <v>15</v>
      </c>
      <c r="F11671" s="3" t="s">
        <v>21011</v>
      </c>
      <c r="G11671" s="3" t="s">
        <v>21012</v>
      </c>
      <c r="H11671" s="3"/>
    </row>
    <row r="11672" ht="15.75" customHeight="1">
      <c r="A11672" s="2">
        <v>45825.0</v>
      </c>
      <c r="B11672" s="3" t="s">
        <v>57</v>
      </c>
      <c r="C11672" s="4" t="s">
        <v>62</v>
      </c>
      <c r="D11672" s="3" t="s">
        <v>26</v>
      </c>
      <c r="E11672" s="3" t="s">
        <v>20</v>
      </c>
      <c r="F11672" s="3" t="s">
        <v>21013</v>
      </c>
      <c r="G11672" s="3" t="s">
        <v>21014</v>
      </c>
      <c r="H11672" s="3"/>
    </row>
    <row r="11673" ht="15.75" customHeight="1">
      <c r="A11673" s="2">
        <v>45825.0</v>
      </c>
      <c r="B11673" s="3" t="s">
        <v>57</v>
      </c>
      <c r="C11673" s="4" t="s">
        <v>62</v>
      </c>
      <c r="D11673" s="3" t="s">
        <v>68</v>
      </c>
      <c r="E11673" s="3" t="s">
        <v>20</v>
      </c>
      <c r="F11673" s="3" t="s">
        <v>21015</v>
      </c>
      <c r="G11673" s="3" t="s">
        <v>21016</v>
      </c>
      <c r="H11673" s="3"/>
    </row>
    <row r="11674" ht="15.75" customHeight="1">
      <c r="A11674" s="2">
        <v>45825.0</v>
      </c>
      <c r="B11674" s="3" t="s">
        <v>57</v>
      </c>
      <c r="C11674" s="4" t="s">
        <v>62</v>
      </c>
      <c r="D11674" s="3" t="s">
        <v>34</v>
      </c>
      <c r="E11674" s="3" t="s">
        <v>15</v>
      </c>
      <c r="F11674" s="3" t="s">
        <v>21017</v>
      </c>
      <c r="G11674" s="3" t="s">
        <v>21018</v>
      </c>
      <c r="H11674" s="3"/>
    </row>
    <row r="11675" ht="15.75" customHeight="1">
      <c r="A11675" s="2">
        <v>45825.0</v>
      </c>
      <c r="B11675" s="3" t="s">
        <v>57</v>
      </c>
      <c r="C11675" s="4" t="s">
        <v>62</v>
      </c>
      <c r="D11675" s="3" t="s">
        <v>34</v>
      </c>
      <c r="E11675" s="3" t="s">
        <v>101</v>
      </c>
      <c r="F11675" s="3" t="s">
        <v>17999</v>
      </c>
      <c r="G11675" s="3" t="s">
        <v>21019</v>
      </c>
      <c r="H11675" s="3"/>
    </row>
    <row r="11676" ht="15.75" customHeight="1">
      <c r="A11676" s="2">
        <v>45825.0</v>
      </c>
      <c r="B11676" s="3" t="s">
        <v>57</v>
      </c>
      <c r="C11676" s="3" t="s">
        <v>58</v>
      </c>
      <c r="D11676" s="3" t="s">
        <v>26</v>
      </c>
      <c r="E11676" s="3" t="s">
        <v>20</v>
      </c>
      <c r="F11676" s="3" t="s">
        <v>21020</v>
      </c>
      <c r="G11676" s="3" t="s">
        <v>21021</v>
      </c>
      <c r="H11676" s="3"/>
    </row>
    <row r="11677" ht="15.75" customHeight="1">
      <c r="A11677" s="2">
        <v>45825.0</v>
      </c>
      <c r="B11677" s="3" t="s">
        <v>57</v>
      </c>
      <c r="C11677" s="3" t="s">
        <v>58</v>
      </c>
      <c r="D11677" s="3" t="s">
        <v>38</v>
      </c>
      <c r="E11677" s="3" t="s">
        <v>20</v>
      </c>
      <c r="F11677" s="3" t="s">
        <v>21022</v>
      </c>
      <c r="G11677" s="3" t="s">
        <v>21023</v>
      </c>
      <c r="H11677" s="3"/>
    </row>
    <row r="11678" ht="15.75" customHeight="1">
      <c r="A11678" s="2">
        <v>45825.0</v>
      </c>
      <c r="B11678" s="3" t="s">
        <v>57</v>
      </c>
      <c r="C11678" s="3" t="s">
        <v>71</v>
      </c>
      <c r="D11678" s="3" t="s">
        <v>26</v>
      </c>
      <c r="E11678" s="3" t="s">
        <v>15</v>
      </c>
      <c r="F11678" s="3" t="s">
        <v>21024</v>
      </c>
      <c r="G11678" s="3" t="s">
        <v>21025</v>
      </c>
      <c r="H11678" s="3"/>
    </row>
    <row r="11679" ht="15.75" customHeight="1">
      <c r="A11679" s="2">
        <v>45825.0</v>
      </c>
      <c r="B11679" s="3" t="s">
        <v>92</v>
      </c>
      <c r="C11679" s="3" t="s">
        <v>93</v>
      </c>
      <c r="D11679" s="3" t="s">
        <v>19</v>
      </c>
      <c r="E11679" s="3" t="s">
        <v>15</v>
      </c>
      <c r="F11679" s="3" t="s">
        <v>21026</v>
      </c>
      <c r="G11679" s="3" t="s">
        <v>21027</v>
      </c>
      <c r="H11679" s="3"/>
    </row>
    <row r="11680" ht="15.75" customHeight="1">
      <c r="A11680" s="2">
        <v>45825.0</v>
      </c>
      <c r="B11680" s="3" t="s">
        <v>57</v>
      </c>
      <c r="C11680" s="3" t="s">
        <v>85</v>
      </c>
      <c r="D11680" s="3" t="s">
        <v>38</v>
      </c>
      <c r="E11680" s="3" t="s">
        <v>20</v>
      </c>
      <c r="F11680" s="3" t="s">
        <v>21028</v>
      </c>
      <c r="G11680" s="3" t="s">
        <v>21029</v>
      </c>
      <c r="H11680" s="3"/>
    </row>
    <row r="11681" ht="15.75" customHeight="1">
      <c r="A11681" s="2">
        <v>45825.0</v>
      </c>
      <c r="B11681" s="3" t="s">
        <v>92</v>
      </c>
      <c r="C11681" s="3" t="s">
        <v>93</v>
      </c>
      <c r="D11681" s="3" t="s">
        <v>26</v>
      </c>
      <c r="E11681" s="3" t="s">
        <v>109</v>
      </c>
      <c r="F11681" s="3" t="s">
        <v>21030</v>
      </c>
      <c r="G11681" s="3" t="s">
        <v>21031</v>
      </c>
      <c r="H11681" s="3"/>
    </row>
    <row r="11682" ht="15.75" customHeight="1">
      <c r="A11682" s="2">
        <v>45825.0</v>
      </c>
      <c r="B11682" s="3" t="s">
        <v>7</v>
      </c>
      <c r="C11682" s="3" t="s">
        <v>131</v>
      </c>
      <c r="D11682" s="3" t="s">
        <v>23</v>
      </c>
      <c r="E11682" s="3" t="s">
        <v>15</v>
      </c>
      <c r="F11682" s="3" t="s">
        <v>21032</v>
      </c>
      <c r="G11682" s="3" t="s">
        <v>21033</v>
      </c>
      <c r="H11682" s="3"/>
    </row>
    <row r="11683" ht="15.75" customHeight="1">
      <c r="A11683" s="2">
        <v>45825.0</v>
      </c>
      <c r="B11683" s="3" t="s">
        <v>7</v>
      </c>
      <c r="C11683" s="3" t="s">
        <v>126</v>
      </c>
      <c r="D11683" s="3" t="s">
        <v>9</v>
      </c>
      <c r="E11683" s="3" t="s">
        <v>119</v>
      </c>
      <c r="F11683" s="3" t="s">
        <v>21034</v>
      </c>
      <c r="G11683" s="3" t="s">
        <v>21035</v>
      </c>
      <c r="H11683" s="3"/>
    </row>
    <row r="11684" ht="15.75" customHeight="1">
      <c r="A11684" s="2">
        <v>45825.0</v>
      </c>
      <c r="B11684" s="3" t="s">
        <v>7</v>
      </c>
      <c r="C11684" s="3" t="s">
        <v>126</v>
      </c>
      <c r="D11684" s="3" t="s">
        <v>34</v>
      </c>
      <c r="E11684" s="3" t="s">
        <v>258</v>
      </c>
      <c r="F11684" s="3" t="s">
        <v>21036</v>
      </c>
      <c r="G11684" s="3" t="s">
        <v>21037</v>
      </c>
      <c r="H11684" s="3"/>
    </row>
    <row r="11685" ht="15.75" customHeight="1">
      <c r="A11685" s="2">
        <v>45825.0</v>
      </c>
      <c r="B11685" s="3" t="s">
        <v>7</v>
      </c>
      <c r="C11685" s="3" t="s">
        <v>126</v>
      </c>
      <c r="D11685" s="3" t="s">
        <v>34</v>
      </c>
      <c r="E11685" s="3" t="s">
        <v>258</v>
      </c>
      <c r="F11685" s="3" t="s">
        <v>21038</v>
      </c>
      <c r="G11685" s="3" t="s">
        <v>21039</v>
      </c>
      <c r="H11685" s="3"/>
    </row>
    <row r="11686" ht="15.75" customHeight="1">
      <c r="A11686" s="2">
        <v>45825.0</v>
      </c>
      <c r="B11686" s="3" t="s">
        <v>7</v>
      </c>
      <c r="C11686" s="3" t="s">
        <v>126</v>
      </c>
      <c r="D11686" s="3" t="s">
        <v>9</v>
      </c>
      <c r="E11686" s="3" t="s">
        <v>660</v>
      </c>
      <c r="F11686" s="3" t="s">
        <v>21040</v>
      </c>
      <c r="G11686" s="3" t="s">
        <v>21041</v>
      </c>
      <c r="H11686" s="3"/>
    </row>
    <row r="11687" ht="15.75" customHeight="1">
      <c r="A11687" s="2">
        <v>45825.0</v>
      </c>
      <c r="B11687" s="3" t="s">
        <v>7</v>
      </c>
      <c r="C11687" s="3" t="s">
        <v>118</v>
      </c>
      <c r="D11687" s="3" t="s">
        <v>26</v>
      </c>
      <c r="E11687" s="3" t="s">
        <v>19126</v>
      </c>
      <c r="F11687" s="3" t="s">
        <v>21042</v>
      </c>
      <c r="G11687" s="3" t="s">
        <v>21043</v>
      </c>
      <c r="H11687" s="3"/>
    </row>
    <row r="11688" ht="15.75" customHeight="1">
      <c r="A11688" s="2">
        <v>45825.0</v>
      </c>
      <c r="B11688" s="3" t="s">
        <v>7</v>
      </c>
      <c r="C11688" s="3" t="s">
        <v>131</v>
      </c>
      <c r="D11688" s="3" t="s">
        <v>9</v>
      </c>
      <c r="E11688" s="3" t="s">
        <v>119</v>
      </c>
      <c r="F11688" s="3" t="s">
        <v>21044</v>
      </c>
      <c r="G11688" s="3" t="s">
        <v>21045</v>
      </c>
      <c r="H11688" s="3"/>
    </row>
    <row r="11689" ht="15.75" customHeight="1">
      <c r="A11689" s="2">
        <v>45825.0</v>
      </c>
      <c r="B11689" s="3" t="s">
        <v>7</v>
      </c>
      <c r="C11689" s="3" t="s">
        <v>118</v>
      </c>
      <c r="D11689" s="3" t="s">
        <v>68</v>
      </c>
      <c r="E11689" s="3" t="s">
        <v>15</v>
      </c>
      <c r="F11689" s="3" t="s">
        <v>21046</v>
      </c>
      <c r="G11689" s="3" t="s">
        <v>21047</v>
      </c>
      <c r="H11689" s="3"/>
    </row>
    <row r="11690" ht="15.75" customHeight="1">
      <c r="A11690" s="2">
        <v>45825.0</v>
      </c>
      <c r="B11690" s="3" t="s">
        <v>7</v>
      </c>
      <c r="C11690" s="3" t="s">
        <v>106</v>
      </c>
      <c r="D11690" s="3" t="s">
        <v>63</v>
      </c>
      <c r="E11690" s="3" t="s">
        <v>15</v>
      </c>
      <c r="F11690" s="3" t="s">
        <v>21048</v>
      </c>
      <c r="G11690" s="3" t="s">
        <v>4990</v>
      </c>
      <c r="H11690" s="3"/>
    </row>
    <row r="11691" ht="15.75" customHeight="1">
      <c r="A11691" s="2">
        <v>45825.0</v>
      </c>
      <c r="B11691" s="3" t="s">
        <v>7</v>
      </c>
      <c r="C11691" s="3" t="s">
        <v>106</v>
      </c>
      <c r="D11691" s="3" t="s">
        <v>63</v>
      </c>
      <c r="E11691" s="3" t="s">
        <v>15</v>
      </c>
      <c r="F11691" s="3" t="s">
        <v>21049</v>
      </c>
      <c r="G11691" s="3" t="s">
        <v>21050</v>
      </c>
      <c r="H11691" s="3"/>
    </row>
    <row r="11692" ht="15.75" customHeight="1">
      <c r="A11692" s="2">
        <v>45825.0</v>
      </c>
      <c r="B11692" s="3" t="s">
        <v>7</v>
      </c>
      <c r="C11692" s="3" t="s">
        <v>106</v>
      </c>
      <c r="D11692" s="3" t="s">
        <v>23</v>
      </c>
      <c r="E11692" s="3" t="s">
        <v>101</v>
      </c>
      <c r="F11692" s="3" t="s">
        <v>21051</v>
      </c>
      <c r="G11692" s="3" t="s">
        <v>21052</v>
      </c>
      <c r="H11692" s="3"/>
    </row>
    <row r="11693" ht="15.75" customHeight="1">
      <c r="A11693" s="2">
        <v>45825.0</v>
      </c>
      <c r="B11693" s="3" t="s">
        <v>7</v>
      </c>
      <c r="C11693" s="3" t="s">
        <v>8</v>
      </c>
      <c r="D11693" s="3" t="s">
        <v>38</v>
      </c>
      <c r="E11693" s="3" t="s">
        <v>10</v>
      </c>
      <c r="F11693" s="3" t="s">
        <v>7093</v>
      </c>
      <c r="G11693" s="3" t="s">
        <v>21053</v>
      </c>
      <c r="H11693" s="3"/>
    </row>
    <row r="11694" ht="15.75" customHeight="1">
      <c r="A11694" s="2">
        <v>45825.0</v>
      </c>
      <c r="B11694" s="3" t="s">
        <v>7</v>
      </c>
      <c r="C11694" s="3" t="s">
        <v>8</v>
      </c>
      <c r="D11694" s="3" t="s">
        <v>38</v>
      </c>
      <c r="E11694" s="3" t="s">
        <v>101</v>
      </c>
      <c r="F11694" s="3" t="s">
        <v>21054</v>
      </c>
      <c r="G11694" s="3" t="s">
        <v>947</v>
      </c>
      <c r="H11694" s="3"/>
    </row>
    <row r="11695" ht="15.75" customHeight="1">
      <c r="A11695" s="2">
        <v>45825.0</v>
      </c>
      <c r="B11695" s="3" t="s">
        <v>92</v>
      </c>
      <c r="C11695" s="3" t="s">
        <v>93</v>
      </c>
      <c r="D11695" s="3" t="s">
        <v>9</v>
      </c>
      <c r="E11695" s="3" t="s">
        <v>258</v>
      </c>
      <c r="F11695" s="3" t="s">
        <v>21055</v>
      </c>
      <c r="G11695" s="3" t="s">
        <v>21056</v>
      </c>
      <c r="H11695" s="3"/>
    </row>
    <row r="11696" ht="15.75" customHeight="1">
      <c r="A11696" s="2">
        <v>45825.0</v>
      </c>
      <c r="B11696" s="3" t="s">
        <v>7</v>
      </c>
      <c r="C11696" s="3" t="s">
        <v>106</v>
      </c>
      <c r="D11696" s="3" t="s">
        <v>63</v>
      </c>
      <c r="E11696" s="3" t="s">
        <v>15</v>
      </c>
      <c r="F11696" s="3" t="s">
        <v>21057</v>
      </c>
      <c r="G11696" s="3" t="s">
        <v>5932</v>
      </c>
      <c r="H11696" s="3"/>
    </row>
    <row r="11697" ht="15.75" customHeight="1">
      <c r="A11697" s="2">
        <v>45825.0</v>
      </c>
      <c r="B11697" s="3" t="s">
        <v>7</v>
      </c>
      <c r="C11697" s="3" t="s">
        <v>131</v>
      </c>
      <c r="D11697" s="3" t="s">
        <v>68</v>
      </c>
      <c r="E11697" s="3" t="s">
        <v>15</v>
      </c>
      <c r="F11697" s="3" t="s">
        <v>5408</v>
      </c>
      <c r="G11697" s="3" t="s">
        <v>21058</v>
      </c>
      <c r="H11697" s="3"/>
    </row>
    <row r="11698" ht="15.75" customHeight="1">
      <c r="A11698" s="2">
        <v>45825.0</v>
      </c>
      <c r="B11698" s="3" t="s">
        <v>7</v>
      </c>
      <c r="C11698" s="3" t="s">
        <v>126</v>
      </c>
      <c r="D11698" s="3" t="s">
        <v>9</v>
      </c>
      <c r="E11698" s="3" t="s">
        <v>119</v>
      </c>
      <c r="F11698" s="3" t="s">
        <v>21059</v>
      </c>
      <c r="G11698" s="3" t="s">
        <v>21060</v>
      </c>
      <c r="H11698" s="3"/>
    </row>
    <row r="11699" ht="15.75" customHeight="1">
      <c r="A11699" s="2">
        <v>45825.0</v>
      </c>
      <c r="B11699" s="3" t="s">
        <v>92</v>
      </c>
      <c r="C11699" s="3" t="s">
        <v>158</v>
      </c>
      <c r="D11699" s="3" t="s">
        <v>68</v>
      </c>
      <c r="E11699" s="3" t="s">
        <v>15</v>
      </c>
      <c r="F11699" s="3" t="s">
        <v>21061</v>
      </c>
      <c r="G11699" s="3" t="s">
        <v>21062</v>
      </c>
      <c r="H11699" s="3"/>
    </row>
    <row r="11700" ht="15.75" customHeight="1">
      <c r="A11700" s="2">
        <v>45825.0</v>
      </c>
      <c r="B11700" s="3" t="s">
        <v>92</v>
      </c>
      <c r="C11700" s="3" t="s">
        <v>158</v>
      </c>
      <c r="D11700" s="3" t="s">
        <v>23</v>
      </c>
      <c r="E11700" s="3" t="s">
        <v>15</v>
      </c>
      <c r="F11700" s="3" t="s">
        <v>21063</v>
      </c>
      <c r="G11700" s="3" t="s">
        <v>21064</v>
      </c>
      <c r="H11700" s="3"/>
    </row>
    <row r="11701" ht="15.75" customHeight="1">
      <c r="A11701" s="2">
        <v>45825.0</v>
      </c>
      <c r="B11701" s="3" t="s">
        <v>92</v>
      </c>
      <c r="C11701" s="3" t="s">
        <v>93</v>
      </c>
      <c r="D11701" s="3" t="s">
        <v>34</v>
      </c>
      <c r="E11701" s="3" t="s">
        <v>258</v>
      </c>
      <c r="F11701" s="3" t="s">
        <v>21065</v>
      </c>
      <c r="G11701" s="3" t="s">
        <v>21066</v>
      </c>
      <c r="H11701" s="3"/>
    </row>
    <row r="11702" ht="15.75" customHeight="1">
      <c r="A11702" s="2">
        <v>45825.0</v>
      </c>
      <c r="B11702" s="3" t="s">
        <v>92</v>
      </c>
      <c r="C11702" s="3" t="s">
        <v>98</v>
      </c>
      <c r="D11702" s="3" t="s">
        <v>9</v>
      </c>
      <c r="E11702" s="3" t="s">
        <v>10</v>
      </c>
      <c r="F11702" s="3" t="s">
        <v>21067</v>
      </c>
      <c r="G11702" s="3" t="s">
        <v>21068</v>
      </c>
      <c r="H11702" s="3"/>
    </row>
    <row r="11703" ht="15.75" customHeight="1">
      <c r="A11703" s="2">
        <v>45825.0</v>
      </c>
      <c r="B11703" s="3" t="s">
        <v>92</v>
      </c>
      <c r="C11703" s="3" t="s">
        <v>98</v>
      </c>
      <c r="D11703" s="3" t="s">
        <v>19</v>
      </c>
      <c r="E11703" s="3" t="s">
        <v>15</v>
      </c>
      <c r="F11703" s="3" t="s">
        <v>21069</v>
      </c>
      <c r="G11703" s="3" t="s">
        <v>21070</v>
      </c>
      <c r="H11703" s="3"/>
    </row>
    <row r="11704" ht="15.75" customHeight="1">
      <c r="A11704" s="2">
        <v>45825.0</v>
      </c>
      <c r="B11704" s="3" t="s">
        <v>92</v>
      </c>
      <c r="C11704" s="3" t="s">
        <v>98</v>
      </c>
      <c r="D11704" s="3" t="s">
        <v>34</v>
      </c>
      <c r="E11704" s="3" t="s">
        <v>10</v>
      </c>
      <c r="F11704" s="3" t="s">
        <v>250</v>
      </c>
      <c r="G11704" s="3" t="s">
        <v>21071</v>
      </c>
      <c r="H11704" s="3"/>
    </row>
    <row r="11705" ht="15.75" customHeight="1">
      <c r="A11705" s="2">
        <v>45825.0</v>
      </c>
      <c r="B11705" s="3" t="s">
        <v>92</v>
      </c>
      <c r="C11705" s="3" t="s">
        <v>144</v>
      </c>
      <c r="D11705" s="3" t="s">
        <v>9</v>
      </c>
      <c r="E11705" s="3" t="s">
        <v>258</v>
      </c>
      <c r="F11705" s="3" t="s">
        <v>21072</v>
      </c>
      <c r="G11705" s="3" t="s">
        <v>21073</v>
      </c>
      <c r="H11705" s="3"/>
    </row>
    <row r="11706" ht="15.75" customHeight="1">
      <c r="A11706" s="2">
        <v>45825.0</v>
      </c>
      <c r="B11706" s="3" t="s">
        <v>92</v>
      </c>
      <c r="C11706" s="3" t="s">
        <v>144</v>
      </c>
      <c r="D11706" s="3" t="s">
        <v>9</v>
      </c>
      <c r="E11706" s="3" t="s">
        <v>258</v>
      </c>
      <c r="F11706" s="3" t="s">
        <v>21074</v>
      </c>
      <c r="G11706" s="3" t="s">
        <v>21075</v>
      </c>
      <c r="H11706" s="3"/>
    </row>
    <row r="11707" ht="15.75" customHeight="1">
      <c r="A11707" s="2">
        <v>45825.0</v>
      </c>
      <c r="B11707" s="3" t="s">
        <v>92</v>
      </c>
      <c r="C11707" s="3" t="s">
        <v>93</v>
      </c>
      <c r="D11707" s="3" t="s">
        <v>23</v>
      </c>
      <c r="E11707" s="3" t="s">
        <v>15</v>
      </c>
      <c r="F11707" s="3" t="s">
        <v>14359</v>
      </c>
      <c r="G11707" s="3" t="s">
        <v>21076</v>
      </c>
      <c r="H11707" s="3"/>
    </row>
    <row r="11708" ht="15.75" customHeight="1">
      <c r="A11708" s="2">
        <v>45825.0</v>
      </c>
      <c r="B11708" s="3" t="s">
        <v>92</v>
      </c>
      <c r="C11708" s="3" t="s">
        <v>144</v>
      </c>
      <c r="D11708" s="3" t="s">
        <v>26</v>
      </c>
      <c r="E11708" s="3" t="s">
        <v>101</v>
      </c>
      <c r="F11708" s="3" t="s">
        <v>21077</v>
      </c>
      <c r="G11708" s="3" t="s">
        <v>21078</v>
      </c>
      <c r="H11708" s="3"/>
    </row>
    <row r="11709" ht="15.75" customHeight="1">
      <c r="A11709" s="2">
        <v>45825.0</v>
      </c>
      <c r="B11709" s="3" t="s">
        <v>92</v>
      </c>
      <c r="C11709" s="3" t="s">
        <v>144</v>
      </c>
      <c r="D11709" s="3" t="s">
        <v>19</v>
      </c>
      <c r="E11709" s="3" t="s">
        <v>101</v>
      </c>
      <c r="F11709" s="3" t="s">
        <v>5133</v>
      </c>
      <c r="G11709" s="3" t="s">
        <v>21079</v>
      </c>
      <c r="H11709" s="3"/>
    </row>
    <row r="11710" ht="15.75" customHeight="1">
      <c r="A11710" s="2">
        <v>45825.0</v>
      </c>
      <c r="B11710" s="3" t="s">
        <v>92</v>
      </c>
      <c r="C11710" s="4" t="s">
        <v>149</v>
      </c>
      <c r="D11710" s="3" t="s">
        <v>26</v>
      </c>
      <c r="E11710" s="3" t="s">
        <v>109</v>
      </c>
      <c r="F11710" s="3" t="s">
        <v>21080</v>
      </c>
      <c r="G11710" s="3" t="s">
        <v>21081</v>
      </c>
      <c r="H11710" s="3"/>
    </row>
    <row r="11711" ht="15.75" customHeight="1">
      <c r="A11711" s="2">
        <v>45825.0</v>
      </c>
      <c r="B11711" s="3" t="s">
        <v>92</v>
      </c>
      <c r="C11711" s="4" t="s">
        <v>149</v>
      </c>
      <c r="D11711" s="3" t="s">
        <v>68</v>
      </c>
      <c r="E11711" s="3" t="s">
        <v>15</v>
      </c>
      <c r="F11711" s="3" t="s">
        <v>21082</v>
      </c>
      <c r="G11711" s="3" t="s">
        <v>21083</v>
      </c>
      <c r="H11711" s="3"/>
    </row>
    <row r="11712" ht="15.75" customHeight="1">
      <c r="A11712" s="2">
        <v>45825.0</v>
      </c>
      <c r="B11712" s="3" t="s">
        <v>92</v>
      </c>
      <c r="C11712" s="3" t="s">
        <v>158</v>
      </c>
      <c r="D11712" s="3" t="s">
        <v>23</v>
      </c>
      <c r="E11712" s="3" t="s">
        <v>101</v>
      </c>
      <c r="F11712" s="3" t="s">
        <v>21084</v>
      </c>
      <c r="G11712" s="3" t="s">
        <v>21085</v>
      </c>
      <c r="H11712" s="3"/>
    </row>
    <row r="11713" ht="15.75" customHeight="1">
      <c r="A11713" s="2">
        <v>45825.0</v>
      </c>
      <c r="B11713" s="3" t="s">
        <v>92</v>
      </c>
      <c r="C11713" s="3" t="s">
        <v>158</v>
      </c>
      <c r="D11713" s="3" t="s">
        <v>38</v>
      </c>
      <c r="E11713" s="3" t="s">
        <v>109</v>
      </c>
      <c r="F11713" s="3" t="s">
        <v>21086</v>
      </c>
      <c r="G11713" s="3" t="s">
        <v>21087</v>
      </c>
      <c r="H11713" s="3"/>
    </row>
    <row r="11714" ht="15.75" customHeight="1">
      <c r="A11714" s="2">
        <v>45825.0</v>
      </c>
      <c r="B11714" s="3" t="s">
        <v>92</v>
      </c>
      <c r="C11714" s="3" t="s">
        <v>144</v>
      </c>
      <c r="D11714" s="3" t="s">
        <v>19</v>
      </c>
      <c r="E11714" s="3" t="s">
        <v>15</v>
      </c>
      <c r="F11714" s="3" t="s">
        <v>21088</v>
      </c>
      <c r="G11714" s="3" t="s">
        <v>20375</v>
      </c>
      <c r="H11714" s="3"/>
    </row>
    <row r="11715" ht="15.75" customHeight="1">
      <c r="A11715" s="2">
        <v>45826.0</v>
      </c>
      <c r="B11715" s="3" t="s">
        <v>13</v>
      </c>
      <c r="C11715" s="3" t="s">
        <v>169</v>
      </c>
      <c r="D11715" s="3" t="s">
        <v>19</v>
      </c>
      <c r="E11715" s="3" t="s">
        <v>15</v>
      </c>
      <c r="F11715" s="3" t="s">
        <v>7463</v>
      </c>
      <c r="G11715" s="3" t="s">
        <v>14345</v>
      </c>
      <c r="H11715" s="3"/>
    </row>
    <row r="11716" ht="15.75" customHeight="1">
      <c r="A11716" s="2">
        <v>45826.0</v>
      </c>
      <c r="B11716" s="3" t="s">
        <v>13</v>
      </c>
      <c r="C11716" s="3" t="s">
        <v>169</v>
      </c>
      <c r="D11716" s="3" t="s">
        <v>26</v>
      </c>
      <c r="E11716" s="3" t="s">
        <v>15</v>
      </c>
      <c r="F11716" s="3" t="s">
        <v>21089</v>
      </c>
      <c r="G11716" s="3" t="s">
        <v>21090</v>
      </c>
      <c r="H11716" s="3"/>
    </row>
    <row r="11717" ht="15.75" customHeight="1">
      <c r="A11717" s="2">
        <v>45826.0</v>
      </c>
      <c r="B11717" s="3" t="s">
        <v>13</v>
      </c>
      <c r="C11717" s="3" t="s">
        <v>37</v>
      </c>
      <c r="D11717" s="3" t="s">
        <v>9</v>
      </c>
      <c r="E11717" s="3" t="s">
        <v>101</v>
      </c>
      <c r="F11717" s="3" t="s">
        <v>21091</v>
      </c>
      <c r="G11717" s="3" t="s">
        <v>15409</v>
      </c>
      <c r="H11717" s="3"/>
    </row>
    <row r="11718" ht="15.75" customHeight="1">
      <c r="A11718" s="2">
        <v>45826.0</v>
      </c>
      <c r="B11718" s="3" t="s">
        <v>13</v>
      </c>
      <c r="C11718" s="3" t="s">
        <v>37</v>
      </c>
      <c r="D11718" s="3" t="s">
        <v>23</v>
      </c>
      <c r="E11718" s="3" t="s">
        <v>15</v>
      </c>
      <c r="F11718" s="3" t="s">
        <v>21092</v>
      </c>
      <c r="G11718" s="3" t="s">
        <v>8635</v>
      </c>
      <c r="H11718" s="3"/>
    </row>
    <row r="11719" ht="15.75" customHeight="1">
      <c r="A11719" s="2">
        <v>45826.0</v>
      </c>
      <c r="B11719" s="3" t="s">
        <v>13</v>
      </c>
      <c r="C11719" s="3" t="s">
        <v>37</v>
      </c>
      <c r="D11719" s="3" t="s">
        <v>19</v>
      </c>
      <c r="E11719" s="3" t="s">
        <v>20</v>
      </c>
      <c r="F11719" s="3" t="s">
        <v>21093</v>
      </c>
      <c r="G11719" s="3" t="s">
        <v>21094</v>
      </c>
      <c r="H11719" s="3"/>
    </row>
    <row r="11720" ht="15.75" customHeight="1">
      <c r="A11720" s="2">
        <v>45826.0</v>
      </c>
      <c r="B11720" s="3" t="s">
        <v>13</v>
      </c>
      <c r="C11720" s="3" t="s">
        <v>29</v>
      </c>
      <c r="D11720" s="3" t="s">
        <v>19</v>
      </c>
      <c r="E11720" s="3" t="s">
        <v>15</v>
      </c>
      <c r="F11720" s="3" t="s">
        <v>21095</v>
      </c>
      <c r="G11720" s="3" t="s">
        <v>21096</v>
      </c>
      <c r="H11720" s="3"/>
    </row>
    <row r="11721" ht="15.75" customHeight="1">
      <c r="A11721" s="2">
        <v>45826.0</v>
      </c>
      <c r="B11721" s="3" t="s">
        <v>13</v>
      </c>
      <c r="C11721" s="3" t="s">
        <v>18</v>
      </c>
      <c r="D11721" s="3" t="s">
        <v>68</v>
      </c>
      <c r="E11721" s="3" t="s">
        <v>20</v>
      </c>
      <c r="F11721" s="3" t="s">
        <v>21097</v>
      </c>
      <c r="G11721" s="3" t="s">
        <v>15748</v>
      </c>
      <c r="H11721" s="3"/>
    </row>
    <row r="11722" ht="15.75" customHeight="1">
      <c r="A11722" s="2">
        <v>45826.0</v>
      </c>
      <c r="B11722" s="3" t="s">
        <v>13</v>
      </c>
      <c r="C11722" s="3" t="s">
        <v>29</v>
      </c>
      <c r="D11722" s="3" t="s">
        <v>19</v>
      </c>
      <c r="E11722" s="3" t="s">
        <v>15</v>
      </c>
      <c r="F11722" s="3" t="s">
        <v>13599</v>
      </c>
      <c r="G11722" s="3" t="s">
        <v>21098</v>
      </c>
      <c r="H11722" s="3"/>
    </row>
    <row r="11723" ht="15.75" customHeight="1">
      <c r="A11723" s="2">
        <v>45826.0</v>
      </c>
      <c r="B11723" s="3" t="s">
        <v>13</v>
      </c>
      <c r="C11723" s="3" t="s">
        <v>18</v>
      </c>
      <c r="D11723" s="3" t="s">
        <v>34</v>
      </c>
      <c r="E11723" s="3" t="s">
        <v>109</v>
      </c>
      <c r="F11723" s="3" t="s">
        <v>21099</v>
      </c>
      <c r="G11723" s="3" t="s">
        <v>21100</v>
      </c>
      <c r="H11723" s="3"/>
    </row>
    <row r="11724" ht="15.75" customHeight="1">
      <c r="A11724" s="2">
        <v>45826.0</v>
      </c>
      <c r="B11724" s="3" t="s">
        <v>13</v>
      </c>
      <c r="C11724" s="3" t="s">
        <v>18</v>
      </c>
      <c r="D11724" s="3" t="s">
        <v>23</v>
      </c>
      <c r="E11724" s="3" t="s">
        <v>20</v>
      </c>
      <c r="F11724" s="3" t="s">
        <v>21101</v>
      </c>
      <c r="G11724" s="3" t="s">
        <v>21102</v>
      </c>
      <c r="H11724" s="3"/>
    </row>
    <row r="11725" ht="15.75" customHeight="1">
      <c r="A11725" s="2">
        <v>45826.0</v>
      </c>
      <c r="B11725" s="3" t="s">
        <v>13</v>
      </c>
      <c r="C11725" s="3" t="s">
        <v>18</v>
      </c>
      <c r="D11725" s="3" t="s">
        <v>34</v>
      </c>
      <c r="E11725" s="3" t="s">
        <v>101</v>
      </c>
      <c r="F11725" s="3" t="s">
        <v>21103</v>
      </c>
      <c r="G11725" s="3" t="s">
        <v>21104</v>
      </c>
      <c r="H11725" s="3"/>
    </row>
    <row r="11726" ht="15.75" customHeight="1">
      <c r="A11726" s="2">
        <v>45826.0</v>
      </c>
      <c r="B11726" s="3" t="s">
        <v>13</v>
      </c>
      <c r="C11726" s="3" t="s">
        <v>18</v>
      </c>
      <c r="D11726" s="3" t="s">
        <v>26</v>
      </c>
      <c r="E11726" s="3" t="s">
        <v>15</v>
      </c>
      <c r="F11726" s="3" t="s">
        <v>21105</v>
      </c>
      <c r="G11726" s="3" t="s">
        <v>21106</v>
      </c>
      <c r="H11726" s="3"/>
    </row>
    <row r="11727" ht="15.75" customHeight="1">
      <c r="A11727" s="2">
        <v>45826.0</v>
      </c>
      <c r="B11727" s="3" t="s">
        <v>57</v>
      </c>
      <c r="C11727" s="3" t="s">
        <v>58</v>
      </c>
      <c r="D11727" s="3" t="s">
        <v>19</v>
      </c>
      <c r="E11727" s="3" t="s">
        <v>20</v>
      </c>
      <c r="F11727" s="3" t="s">
        <v>21107</v>
      </c>
      <c r="G11727" s="3" t="s">
        <v>21108</v>
      </c>
      <c r="H11727" s="3"/>
    </row>
    <row r="11728" ht="15.75" customHeight="1">
      <c r="A11728" s="2">
        <v>45826.0</v>
      </c>
      <c r="B11728" s="3" t="s">
        <v>13</v>
      </c>
      <c r="C11728" s="3" t="s">
        <v>29</v>
      </c>
      <c r="D11728" s="3" t="s">
        <v>23</v>
      </c>
      <c r="E11728" s="3" t="s">
        <v>20</v>
      </c>
      <c r="F11728" s="3" t="s">
        <v>21109</v>
      </c>
      <c r="G11728" s="3" t="s">
        <v>21110</v>
      </c>
      <c r="H11728" s="3"/>
    </row>
    <row r="11729" ht="15.75" customHeight="1">
      <c r="A11729" s="2">
        <v>45826.0</v>
      </c>
      <c r="B11729" s="3" t="s">
        <v>57</v>
      </c>
      <c r="C11729" s="3" t="s">
        <v>58</v>
      </c>
      <c r="D11729" s="3" t="s">
        <v>34</v>
      </c>
      <c r="E11729" s="3" t="s">
        <v>15</v>
      </c>
      <c r="F11729" s="3" t="s">
        <v>21111</v>
      </c>
      <c r="G11729" s="3" t="s">
        <v>21112</v>
      </c>
      <c r="H11729" s="3"/>
    </row>
    <row r="11730" ht="15.75" customHeight="1">
      <c r="A11730" s="2">
        <v>45826.0</v>
      </c>
      <c r="B11730" s="3" t="s">
        <v>57</v>
      </c>
      <c r="C11730" s="3" t="s">
        <v>85</v>
      </c>
      <c r="D11730" s="3" t="s">
        <v>9</v>
      </c>
      <c r="E11730" s="3" t="s">
        <v>15</v>
      </c>
      <c r="F11730" s="3" t="s">
        <v>21113</v>
      </c>
      <c r="G11730" s="3" t="s">
        <v>21114</v>
      </c>
      <c r="H11730" s="3"/>
    </row>
    <row r="11731" ht="15.75" customHeight="1">
      <c r="A11731" s="2">
        <v>45826.0</v>
      </c>
      <c r="B11731" s="3" t="s">
        <v>57</v>
      </c>
      <c r="C11731" s="4" t="s">
        <v>62</v>
      </c>
      <c r="D11731" s="3" t="s">
        <v>63</v>
      </c>
      <c r="E11731" s="3" t="s">
        <v>59</v>
      </c>
      <c r="F11731" s="3" t="s">
        <v>21115</v>
      </c>
      <c r="G11731" s="3" t="s">
        <v>21116</v>
      </c>
      <c r="H11731" s="3"/>
    </row>
    <row r="11732" ht="15.75" customHeight="1">
      <c r="A11732" s="2">
        <v>45826.0</v>
      </c>
      <c r="B11732" s="3" t="s">
        <v>57</v>
      </c>
      <c r="C11732" s="3" t="s">
        <v>85</v>
      </c>
      <c r="D11732" s="3" t="s">
        <v>26</v>
      </c>
      <c r="E11732" s="3" t="s">
        <v>20</v>
      </c>
      <c r="F11732" s="3" t="s">
        <v>2670</v>
      </c>
      <c r="G11732" s="3" t="s">
        <v>21117</v>
      </c>
      <c r="H11732" s="3"/>
    </row>
    <row r="11733" ht="15.75" customHeight="1">
      <c r="A11733" s="2">
        <v>45826.0</v>
      </c>
      <c r="B11733" s="3" t="s">
        <v>57</v>
      </c>
      <c r="C11733" s="3" t="s">
        <v>85</v>
      </c>
      <c r="D11733" s="3" t="s">
        <v>63</v>
      </c>
      <c r="E11733" s="3" t="s">
        <v>59</v>
      </c>
      <c r="F11733" s="3" t="s">
        <v>21118</v>
      </c>
      <c r="G11733" s="3" t="s">
        <v>21119</v>
      </c>
      <c r="H11733" s="3"/>
    </row>
    <row r="11734" ht="15.75" customHeight="1">
      <c r="A11734" s="2">
        <v>45826.0</v>
      </c>
      <c r="B11734" s="3" t="s">
        <v>57</v>
      </c>
      <c r="C11734" s="3" t="s">
        <v>85</v>
      </c>
      <c r="D11734" s="3" t="s">
        <v>26</v>
      </c>
      <c r="E11734" s="3" t="s">
        <v>15</v>
      </c>
      <c r="F11734" s="3" t="s">
        <v>21120</v>
      </c>
      <c r="G11734" s="3" t="s">
        <v>21121</v>
      </c>
      <c r="H11734" s="3"/>
    </row>
    <row r="11735" ht="15.75" customHeight="1">
      <c r="A11735" s="2">
        <v>45826.0</v>
      </c>
      <c r="B11735" s="3" t="s">
        <v>57</v>
      </c>
      <c r="C11735" s="3" t="s">
        <v>85</v>
      </c>
      <c r="D11735" s="3" t="s">
        <v>19</v>
      </c>
      <c r="E11735" s="3" t="s">
        <v>20</v>
      </c>
      <c r="F11735" s="3" t="s">
        <v>21122</v>
      </c>
      <c r="G11735" s="3" t="s">
        <v>10677</v>
      </c>
      <c r="H11735" s="3"/>
    </row>
    <row r="11736" ht="15.75" customHeight="1">
      <c r="A11736" s="2">
        <v>45826.0</v>
      </c>
      <c r="B11736" s="3" t="s">
        <v>57</v>
      </c>
      <c r="C11736" s="3" t="s">
        <v>80</v>
      </c>
      <c r="D11736" s="3" t="s">
        <v>26</v>
      </c>
      <c r="E11736" s="3" t="s">
        <v>20</v>
      </c>
      <c r="F11736" s="3" t="s">
        <v>21123</v>
      </c>
      <c r="G11736" s="3" t="s">
        <v>21124</v>
      </c>
      <c r="H11736" s="3"/>
    </row>
    <row r="11737" ht="15.75" customHeight="1">
      <c r="A11737" s="2">
        <v>45826.0</v>
      </c>
      <c r="B11737" s="3" t="s">
        <v>57</v>
      </c>
      <c r="C11737" s="3" t="s">
        <v>80</v>
      </c>
      <c r="D11737" s="3" t="s">
        <v>63</v>
      </c>
      <c r="E11737" s="3" t="s">
        <v>59</v>
      </c>
      <c r="F11737" s="3" t="s">
        <v>21125</v>
      </c>
      <c r="G11737" s="3" t="s">
        <v>8248</v>
      </c>
      <c r="H11737" s="3"/>
    </row>
    <row r="11738" ht="15.75" customHeight="1">
      <c r="A11738" s="2">
        <v>45826.0</v>
      </c>
      <c r="B11738" s="3" t="s">
        <v>57</v>
      </c>
      <c r="C11738" s="3" t="s">
        <v>58</v>
      </c>
      <c r="D11738" s="3" t="s">
        <v>23</v>
      </c>
      <c r="E11738" s="3" t="s">
        <v>20</v>
      </c>
      <c r="F11738" s="3" t="s">
        <v>21126</v>
      </c>
      <c r="G11738" s="3" t="s">
        <v>21127</v>
      </c>
      <c r="H11738" s="3"/>
    </row>
    <row r="11739" ht="15.75" customHeight="1">
      <c r="A11739" s="2">
        <v>45826.0</v>
      </c>
      <c r="B11739" s="3" t="s">
        <v>57</v>
      </c>
      <c r="C11739" s="3" t="s">
        <v>80</v>
      </c>
      <c r="D11739" s="3" t="s">
        <v>68</v>
      </c>
      <c r="E11739" s="3" t="s">
        <v>20</v>
      </c>
      <c r="F11739" s="3" t="s">
        <v>21128</v>
      </c>
      <c r="G11739" s="3" t="s">
        <v>21129</v>
      </c>
      <c r="H11739" s="3"/>
    </row>
    <row r="11740" ht="15.75" customHeight="1">
      <c r="A11740" s="2">
        <v>45826.0</v>
      </c>
      <c r="B11740" s="3" t="s">
        <v>57</v>
      </c>
      <c r="C11740" s="3" t="s">
        <v>71</v>
      </c>
      <c r="D11740" s="3" t="s">
        <v>34</v>
      </c>
      <c r="E11740" s="3" t="s">
        <v>15</v>
      </c>
      <c r="F11740" s="3" t="s">
        <v>21130</v>
      </c>
      <c r="G11740" s="3" t="s">
        <v>21131</v>
      </c>
      <c r="H11740" s="3"/>
    </row>
    <row r="11741" ht="15.75" customHeight="1">
      <c r="A11741" s="2">
        <v>45826.0</v>
      </c>
      <c r="B11741" s="3" t="s">
        <v>57</v>
      </c>
      <c r="C11741" s="3" t="s">
        <v>71</v>
      </c>
      <c r="D11741" s="3" t="s">
        <v>63</v>
      </c>
      <c r="E11741" s="3" t="s">
        <v>59</v>
      </c>
      <c r="F11741" s="3" t="s">
        <v>21132</v>
      </c>
      <c r="G11741" s="3" t="s">
        <v>11799</v>
      </c>
      <c r="H11741" s="3"/>
    </row>
    <row r="11742" ht="15.75" customHeight="1">
      <c r="A11742" s="2">
        <v>45826.0</v>
      </c>
      <c r="B11742" s="3" t="s">
        <v>57</v>
      </c>
      <c r="C11742" s="3" t="s">
        <v>71</v>
      </c>
      <c r="D11742" s="3" t="s">
        <v>34</v>
      </c>
      <c r="E11742" s="3" t="s">
        <v>15</v>
      </c>
      <c r="F11742" s="3" t="s">
        <v>21133</v>
      </c>
      <c r="G11742" s="3" t="s">
        <v>21134</v>
      </c>
      <c r="H11742" s="3"/>
    </row>
    <row r="11743" ht="15.75" customHeight="1">
      <c r="A11743" s="2">
        <v>45826.0</v>
      </c>
      <c r="B11743" s="3" t="s">
        <v>57</v>
      </c>
      <c r="C11743" s="4" t="s">
        <v>62</v>
      </c>
      <c r="D11743" s="3" t="s">
        <v>38</v>
      </c>
      <c r="E11743" s="3" t="s">
        <v>15</v>
      </c>
      <c r="F11743" s="3" t="s">
        <v>21135</v>
      </c>
      <c r="G11743" s="3" t="s">
        <v>21136</v>
      </c>
      <c r="H11743" s="3"/>
    </row>
    <row r="11744" ht="15.75" customHeight="1">
      <c r="A11744" s="2">
        <v>45826.0</v>
      </c>
      <c r="B11744" s="3" t="s">
        <v>57</v>
      </c>
      <c r="C11744" s="4" t="s">
        <v>62</v>
      </c>
      <c r="D11744" s="3" t="s">
        <v>23</v>
      </c>
      <c r="E11744" s="3" t="s">
        <v>20</v>
      </c>
      <c r="F11744" s="3" t="s">
        <v>15280</v>
      </c>
      <c r="G11744" s="3" t="s">
        <v>21137</v>
      </c>
      <c r="H11744" s="3"/>
    </row>
    <row r="11745" ht="15.75" customHeight="1">
      <c r="A11745" s="2">
        <v>45826.0</v>
      </c>
      <c r="B11745" s="3" t="s">
        <v>57</v>
      </c>
      <c r="C11745" s="4" t="s">
        <v>62</v>
      </c>
      <c r="D11745" s="3" t="s">
        <v>68</v>
      </c>
      <c r="E11745" s="3" t="s">
        <v>59</v>
      </c>
      <c r="F11745" s="3" t="s">
        <v>12888</v>
      </c>
      <c r="G11745" s="3" t="s">
        <v>10913</v>
      </c>
      <c r="H11745" s="3"/>
    </row>
    <row r="11746" ht="15.75" customHeight="1">
      <c r="A11746" s="2">
        <v>45826.0</v>
      </c>
      <c r="B11746" s="3" t="s">
        <v>57</v>
      </c>
      <c r="C11746" s="3" t="s">
        <v>80</v>
      </c>
      <c r="D11746" s="3" t="s">
        <v>23</v>
      </c>
      <c r="E11746" s="3" t="s">
        <v>20</v>
      </c>
      <c r="F11746" s="3" t="s">
        <v>21138</v>
      </c>
      <c r="G11746" s="3" t="s">
        <v>11231</v>
      </c>
      <c r="H11746" s="3"/>
    </row>
    <row r="11747" ht="15.75" customHeight="1">
      <c r="A11747" s="2">
        <v>45826.0</v>
      </c>
      <c r="B11747" s="3" t="s">
        <v>13</v>
      </c>
      <c r="C11747" s="3" t="s">
        <v>14</v>
      </c>
      <c r="D11747" s="3" t="s">
        <v>34</v>
      </c>
      <c r="E11747" s="3" t="s">
        <v>101</v>
      </c>
      <c r="F11747" s="3" t="s">
        <v>21139</v>
      </c>
      <c r="G11747" s="3" t="s">
        <v>21140</v>
      </c>
      <c r="H11747" s="3"/>
    </row>
    <row r="11748" ht="15.75" customHeight="1">
      <c r="A11748" s="2">
        <v>45826.0</v>
      </c>
      <c r="B11748" s="3" t="s">
        <v>13</v>
      </c>
      <c r="C11748" s="3" t="s">
        <v>14</v>
      </c>
      <c r="D11748" s="3" t="s">
        <v>34</v>
      </c>
      <c r="E11748" s="3" t="s">
        <v>101</v>
      </c>
      <c r="F11748" s="3" t="s">
        <v>21141</v>
      </c>
      <c r="G11748" s="3" t="s">
        <v>21142</v>
      </c>
      <c r="H11748" s="3"/>
    </row>
    <row r="11749" ht="15.75" customHeight="1">
      <c r="A11749" s="2">
        <v>45826.0</v>
      </c>
      <c r="B11749" s="3" t="s">
        <v>13</v>
      </c>
      <c r="C11749" s="3" t="s">
        <v>14</v>
      </c>
      <c r="D11749" s="3" t="s">
        <v>19</v>
      </c>
      <c r="E11749" s="3" t="s">
        <v>20</v>
      </c>
      <c r="F11749" s="3" t="s">
        <v>21143</v>
      </c>
      <c r="G11749" s="3" t="s">
        <v>21144</v>
      </c>
      <c r="H11749" s="3"/>
    </row>
    <row r="11750" ht="15.75" customHeight="1">
      <c r="A11750" s="2">
        <v>45826.0</v>
      </c>
      <c r="B11750" s="3" t="s">
        <v>13</v>
      </c>
      <c r="C11750" s="3" t="s">
        <v>14</v>
      </c>
      <c r="D11750" s="3" t="s">
        <v>23</v>
      </c>
      <c r="E11750" s="3" t="s">
        <v>20</v>
      </c>
      <c r="F11750" s="3" t="s">
        <v>21145</v>
      </c>
      <c r="G11750" s="3" t="s">
        <v>15313</v>
      </c>
      <c r="H11750" s="3"/>
    </row>
    <row r="11751" ht="15.75" customHeight="1">
      <c r="A11751" s="2">
        <v>45826.0</v>
      </c>
      <c r="B11751" s="3" t="s">
        <v>7</v>
      </c>
      <c r="C11751" s="3" t="s">
        <v>8</v>
      </c>
      <c r="D11751" s="3" t="s">
        <v>68</v>
      </c>
      <c r="E11751" s="3" t="s">
        <v>15</v>
      </c>
      <c r="F11751" s="3" t="s">
        <v>21146</v>
      </c>
      <c r="G11751" s="3" t="s">
        <v>21147</v>
      </c>
      <c r="H11751" s="3"/>
    </row>
    <row r="11752" ht="15.75" customHeight="1">
      <c r="A11752" s="2">
        <v>45826.0</v>
      </c>
      <c r="B11752" s="3" t="s">
        <v>7</v>
      </c>
      <c r="C11752" s="3" t="s">
        <v>8</v>
      </c>
      <c r="D11752" s="3" t="s">
        <v>34</v>
      </c>
      <c r="E11752" s="3" t="s">
        <v>119</v>
      </c>
      <c r="F11752" s="3" t="s">
        <v>21148</v>
      </c>
      <c r="G11752" s="3" t="s">
        <v>21149</v>
      </c>
      <c r="H11752" s="3"/>
    </row>
    <row r="11753" ht="15.75" customHeight="1">
      <c r="A11753" s="2">
        <v>45826.0</v>
      </c>
      <c r="B11753" s="3" t="s">
        <v>7</v>
      </c>
      <c r="C11753" s="3" t="s">
        <v>8</v>
      </c>
      <c r="D11753" s="3" t="s">
        <v>9</v>
      </c>
      <c r="E11753" s="3" t="s">
        <v>119</v>
      </c>
      <c r="F11753" s="3" t="s">
        <v>21150</v>
      </c>
      <c r="G11753" s="3" t="s">
        <v>21151</v>
      </c>
      <c r="H11753" s="3"/>
    </row>
    <row r="11754" ht="15.75" customHeight="1">
      <c r="A11754" s="2">
        <v>45826.0</v>
      </c>
      <c r="B11754" s="3" t="s">
        <v>7</v>
      </c>
      <c r="C11754" s="3" t="s">
        <v>8</v>
      </c>
      <c r="D11754" s="3" t="s">
        <v>9</v>
      </c>
      <c r="E11754" s="3" t="s">
        <v>119</v>
      </c>
      <c r="F11754" s="3" t="s">
        <v>21152</v>
      </c>
      <c r="G11754" s="3" t="s">
        <v>21153</v>
      </c>
      <c r="H11754" s="3"/>
    </row>
    <row r="11755" ht="15.75" customHeight="1">
      <c r="A11755" s="2">
        <v>45826.0</v>
      </c>
      <c r="B11755" s="3" t="s">
        <v>7</v>
      </c>
      <c r="C11755" s="3" t="s">
        <v>106</v>
      </c>
      <c r="D11755" s="3" t="s">
        <v>19</v>
      </c>
      <c r="E11755" s="3" t="s">
        <v>109</v>
      </c>
      <c r="F11755" s="3" t="s">
        <v>21154</v>
      </c>
      <c r="G11755" s="3" t="s">
        <v>21155</v>
      </c>
      <c r="H11755" s="3"/>
    </row>
    <row r="11756" ht="15.75" customHeight="1">
      <c r="A11756" s="2">
        <v>45826.0</v>
      </c>
      <c r="B11756" s="3" t="s">
        <v>7</v>
      </c>
      <c r="C11756" s="3" t="s">
        <v>106</v>
      </c>
      <c r="D11756" s="3" t="s">
        <v>9</v>
      </c>
      <c r="E11756" s="3" t="s">
        <v>258</v>
      </c>
      <c r="F11756" s="3" t="s">
        <v>21156</v>
      </c>
      <c r="G11756" s="3" t="s">
        <v>21157</v>
      </c>
      <c r="H11756" s="3"/>
    </row>
    <row r="11757" ht="15.75" customHeight="1">
      <c r="A11757" s="2">
        <v>45826.0</v>
      </c>
      <c r="B11757" s="3" t="s">
        <v>7</v>
      </c>
      <c r="C11757" s="3" t="s">
        <v>106</v>
      </c>
      <c r="D11757" s="3" t="s">
        <v>63</v>
      </c>
      <c r="E11757" s="3" t="s">
        <v>15</v>
      </c>
      <c r="F11757" s="3" t="s">
        <v>3483</v>
      </c>
      <c r="G11757" s="3" t="s">
        <v>21158</v>
      </c>
      <c r="H11757" s="3"/>
    </row>
    <row r="11758" ht="15.75" customHeight="1">
      <c r="A11758" s="2">
        <v>45826.0</v>
      </c>
      <c r="B11758" s="3" t="s">
        <v>7</v>
      </c>
      <c r="C11758" s="3" t="s">
        <v>106</v>
      </c>
      <c r="D11758" s="3" t="s">
        <v>23</v>
      </c>
      <c r="E11758" s="3" t="s">
        <v>101</v>
      </c>
      <c r="F11758" s="3" t="s">
        <v>21159</v>
      </c>
      <c r="G11758" s="3" t="s">
        <v>21160</v>
      </c>
      <c r="H11758" s="3"/>
    </row>
    <row r="11759" ht="15.75" customHeight="1">
      <c r="A11759" s="2">
        <v>45826.0</v>
      </c>
      <c r="B11759" s="3" t="s">
        <v>7</v>
      </c>
      <c r="C11759" s="3" t="s">
        <v>118</v>
      </c>
      <c r="D11759" s="3" t="s">
        <v>34</v>
      </c>
      <c r="E11759" s="3" t="s">
        <v>660</v>
      </c>
      <c r="F11759" s="3" t="s">
        <v>21161</v>
      </c>
      <c r="G11759" s="3" t="s">
        <v>21162</v>
      </c>
      <c r="H11759" s="3"/>
    </row>
    <row r="11760" ht="15.75" customHeight="1">
      <c r="A11760" s="2">
        <v>45826.0</v>
      </c>
      <c r="B11760" s="3" t="s">
        <v>7</v>
      </c>
      <c r="C11760" s="3" t="s">
        <v>118</v>
      </c>
      <c r="D11760" s="3" t="s">
        <v>68</v>
      </c>
      <c r="E11760" s="3" t="s">
        <v>101</v>
      </c>
      <c r="F11760" s="3" t="s">
        <v>21163</v>
      </c>
      <c r="G11760" s="3" t="s">
        <v>21164</v>
      </c>
      <c r="H11760" s="3"/>
    </row>
    <row r="11761" ht="15.75" customHeight="1">
      <c r="A11761" s="2">
        <v>45826.0</v>
      </c>
      <c r="B11761" s="3" t="s">
        <v>7</v>
      </c>
      <c r="C11761" s="3" t="s">
        <v>118</v>
      </c>
      <c r="D11761" s="3" t="s">
        <v>68</v>
      </c>
      <c r="E11761" s="3" t="s">
        <v>15</v>
      </c>
      <c r="F11761" s="3" t="s">
        <v>21165</v>
      </c>
      <c r="G11761" s="3" t="s">
        <v>18378</v>
      </c>
      <c r="H11761" s="3"/>
    </row>
    <row r="11762" ht="15.75" customHeight="1">
      <c r="A11762" s="2">
        <v>45826.0</v>
      </c>
      <c r="B11762" s="3" t="s">
        <v>7</v>
      </c>
      <c r="C11762" s="3" t="s">
        <v>118</v>
      </c>
      <c r="D11762" s="3" t="s">
        <v>38</v>
      </c>
      <c r="E11762" s="3" t="s">
        <v>109</v>
      </c>
      <c r="F11762" s="3" t="s">
        <v>4723</v>
      </c>
      <c r="G11762" s="3" t="s">
        <v>6867</v>
      </c>
      <c r="H11762" s="3"/>
    </row>
    <row r="11763" ht="15.75" customHeight="1">
      <c r="A11763" s="2">
        <v>45826.0</v>
      </c>
      <c r="B11763" s="3" t="s">
        <v>7</v>
      </c>
      <c r="C11763" s="3" t="s">
        <v>126</v>
      </c>
      <c r="D11763" s="3" t="s">
        <v>68</v>
      </c>
      <c r="E11763" s="3" t="s">
        <v>101</v>
      </c>
      <c r="F11763" s="3" t="s">
        <v>21166</v>
      </c>
      <c r="G11763" s="3" t="s">
        <v>12344</v>
      </c>
      <c r="H11763" s="3"/>
    </row>
    <row r="11764" ht="15.75" customHeight="1">
      <c r="A11764" s="2">
        <v>45826.0</v>
      </c>
      <c r="B11764" s="3" t="s">
        <v>7</v>
      </c>
      <c r="C11764" s="3" t="s">
        <v>126</v>
      </c>
      <c r="D11764" s="3" t="s">
        <v>19</v>
      </c>
      <c r="E11764" s="3" t="s">
        <v>15</v>
      </c>
      <c r="F11764" s="3" t="s">
        <v>21167</v>
      </c>
      <c r="G11764" s="3" t="s">
        <v>21168</v>
      </c>
      <c r="H11764" s="3"/>
    </row>
    <row r="11765" ht="15.75" customHeight="1">
      <c r="A11765" s="2">
        <v>45826.0</v>
      </c>
      <c r="B11765" s="3" t="s">
        <v>7</v>
      </c>
      <c r="C11765" s="3" t="s">
        <v>106</v>
      </c>
      <c r="D11765" s="3" t="s">
        <v>19</v>
      </c>
      <c r="E11765" s="3" t="s">
        <v>101</v>
      </c>
      <c r="F11765" s="3" t="s">
        <v>21169</v>
      </c>
      <c r="G11765" s="3" t="s">
        <v>21170</v>
      </c>
      <c r="H11765" s="3"/>
    </row>
    <row r="11766" ht="15.75" customHeight="1">
      <c r="A11766" s="2">
        <v>45826.0</v>
      </c>
      <c r="B11766" s="3" t="s">
        <v>7</v>
      </c>
      <c r="C11766" s="3" t="s">
        <v>131</v>
      </c>
      <c r="D11766" s="3" t="s">
        <v>63</v>
      </c>
      <c r="E11766" s="3" t="s">
        <v>15</v>
      </c>
      <c r="F11766" s="3" t="s">
        <v>21171</v>
      </c>
      <c r="G11766" s="3" t="s">
        <v>21172</v>
      </c>
      <c r="H11766" s="3"/>
    </row>
    <row r="11767" ht="15.75" customHeight="1">
      <c r="A11767" s="2">
        <v>45826.0</v>
      </c>
      <c r="B11767" s="3" t="s">
        <v>92</v>
      </c>
      <c r="C11767" s="3" t="s">
        <v>93</v>
      </c>
      <c r="D11767" s="3" t="s">
        <v>68</v>
      </c>
      <c r="E11767" s="3" t="s">
        <v>20</v>
      </c>
      <c r="F11767" s="3" t="s">
        <v>17473</v>
      </c>
      <c r="G11767" s="3" t="s">
        <v>21173</v>
      </c>
      <c r="H11767" s="3"/>
    </row>
    <row r="11768" ht="15.75" customHeight="1">
      <c r="A11768" s="2">
        <v>45826.0</v>
      </c>
      <c r="B11768" s="3" t="s">
        <v>7</v>
      </c>
      <c r="C11768" s="3" t="s">
        <v>131</v>
      </c>
      <c r="D11768" s="3" t="s">
        <v>38</v>
      </c>
      <c r="E11768" s="3" t="s">
        <v>10</v>
      </c>
      <c r="F11768" s="3" t="s">
        <v>21174</v>
      </c>
      <c r="G11768" s="3" t="s">
        <v>21175</v>
      </c>
      <c r="H11768" s="3"/>
    </row>
    <row r="11769" ht="15.75" customHeight="1">
      <c r="A11769" s="2">
        <v>45826.0</v>
      </c>
      <c r="B11769" s="3" t="s">
        <v>92</v>
      </c>
      <c r="C11769" s="3" t="s">
        <v>93</v>
      </c>
      <c r="D11769" s="3" t="s">
        <v>26</v>
      </c>
      <c r="E11769" s="3" t="s">
        <v>101</v>
      </c>
      <c r="F11769" s="3" t="s">
        <v>21176</v>
      </c>
      <c r="G11769" s="3" t="s">
        <v>21177</v>
      </c>
      <c r="H11769" s="3"/>
    </row>
    <row r="11770" ht="15.75" customHeight="1">
      <c r="A11770" s="2">
        <v>45826.0</v>
      </c>
      <c r="B11770" s="3" t="s">
        <v>92</v>
      </c>
      <c r="C11770" s="3" t="s">
        <v>93</v>
      </c>
      <c r="D11770" s="3" t="s">
        <v>34</v>
      </c>
      <c r="E11770" s="3" t="s">
        <v>10</v>
      </c>
      <c r="F11770" s="3" t="s">
        <v>21178</v>
      </c>
      <c r="G11770" s="3" t="s">
        <v>21179</v>
      </c>
      <c r="H11770" s="3"/>
    </row>
    <row r="11771" ht="15.75" customHeight="1">
      <c r="A11771" s="2">
        <v>45826.0</v>
      </c>
      <c r="B11771" s="3" t="s">
        <v>92</v>
      </c>
      <c r="C11771" s="3" t="s">
        <v>98</v>
      </c>
      <c r="D11771" s="3" t="s">
        <v>68</v>
      </c>
      <c r="E11771" s="3" t="s">
        <v>15</v>
      </c>
      <c r="F11771" s="3" t="s">
        <v>10976</v>
      </c>
      <c r="G11771" s="3" t="s">
        <v>21180</v>
      </c>
      <c r="H11771" s="3"/>
    </row>
    <row r="11772" ht="15.75" customHeight="1">
      <c r="A11772" s="2">
        <v>45826.0</v>
      </c>
      <c r="B11772" s="3" t="s">
        <v>92</v>
      </c>
      <c r="C11772" s="3" t="s">
        <v>144</v>
      </c>
      <c r="D11772" s="3" t="s">
        <v>19</v>
      </c>
      <c r="E11772" s="3" t="s">
        <v>15</v>
      </c>
      <c r="F11772" s="3" t="s">
        <v>21181</v>
      </c>
      <c r="G11772" s="3" t="s">
        <v>21182</v>
      </c>
      <c r="H11772" s="3"/>
    </row>
    <row r="11773" ht="15.75" customHeight="1">
      <c r="A11773" s="2">
        <v>45826.0</v>
      </c>
      <c r="B11773" s="3" t="s">
        <v>92</v>
      </c>
      <c r="C11773" s="3" t="s">
        <v>144</v>
      </c>
      <c r="D11773" s="3" t="s">
        <v>9</v>
      </c>
      <c r="E11773" s="3" t="s">
        <v>10</v>
      </c>
      <c r="F11773" s="3" t="s">
        <v>21183</v>
      </c>
      <c r="G11773" s="3" t="s">
        <v>21184</v>
      </c>
      <c r="H11773" s="3"/>
    </row>
    <row r="11774" ht="15.75" customHeight="1">
      <c r="A11774" s="2">
        <v>45826.0</v>
      </c>
      <c r="B11774" s="3" t="s">
        <v>92</v>
      </c>
      <c r="C11774" s="3" t="s">
        <v>98</v>
      </c>
      <c r="D11774" s="3" t="s">
        <v>23</v>
      </c>
      <c r="E11774" s="3" t="s">
        <v>15</v>
      </c>
      <c r="F11774" s="3" t="s">
        <v>21185</v>
      </c>
      <c r="G11774" s="3" t="s">
        <v>4045</v>
      </c>
      <c r="H11774" s="3"/>
    </row>
    <row r="11775" ht="15.75" customHeight="1">
      <c r="A11775" s="2">
        <v>45826.0</v>
      </c>
      <c r="B11775" s="3" t="s">
        <v>92</v>
      </c>
      <c r="C11775" s="4" t="s">
        <v>149</v>
      </c>
      <c r="D11775" s="3" t="s">
        <v>68</v>
      </c>
      <c r="E11775" s="3" t="s">
        <v>15</v>
      </c>
      <c r="F11775" s="3" t="s">
        <v>3499</v>
      </c>
      <c r="G11775" s="3" t="s">
        <v>21186</v>
      </c>
      <c r="H11775" s="3"/>
    </row>
    <row r="11776" ht="15.75" customHeight="1">
      <c r="A11776" s="2">
        <v>45826.0</v>
      </c>
      <c r="B11776" s="3" t="s">
        <v>92</v>
      </c>
      <c r="C11776" s="4" t="s">
        <v>149</v>
      </c>
      <c r="D11776" s="3" t="s">
        <v>19</v>
      </c>
      <c r="E11776" s="3" t="s">
        <v>15</v>
      </c>
      <c r="F11776" s="3" t="s">
        <v>21187</v>
      </c>
      <c r="G11776" s="3" t="s">
        <v>7887</v>
      </c>
      <c r="H11776" s="3"/>
    </row>
    <row r="11777" ht="15.75" customHeight="1">
      <c r="A11777" s="2">
        <v>45826.0</v>
      </c>
      <c r="B11777" s="3" t="s">
        <v>92</v>
      </c>
      <c r="C11777" s="3" t="s">
        <v>158</v>
      </c>
      <c r="D11777" s="3" t="s">
        <v>19</v>
      </c>
      <c r="E11777" s="3" t="s">
        <v>101</v>
      </c>
      <c r="F11777" s="3" t="s">
        <v>21188</v>
      </c>
      <c r="G11777" s="3" t="s">
        <v>21189</v>
      </c>
      <c r="H11777" s="3"/>
    </row>
    <row r="11778" ht="15.75" customHeight="1">
      <c r="A11778" s="2">
        <v>45826.0</v>
      </c>
      <c r="B11778" s="3" t="s">
        <v>92</v>
      </c>
      <c r="C11778" s="3" t="s">
        <v>158</v>
      </c>
      <c r="D11778" s="3" t="s">
        <v>9</v>
      </c>
      <c r="E11778" s="3" t="s">
        <v>109</v>
      </c>
      <c r="F11778" s="3" t="s">
        <v>21190</v>
      </c>
      <c r="G11778" s="3" t="s">
        <v>21191</v>
      </c>
      <c r="H11778" s="3"/>
    </row>
    <row r="11779" ht="15.75" customHeight="1">
      <c r="A11779" s="2">
        <v>45826.0</v>
      </c>
      <c r="B11779" s="3" t="s">
        <v>92</v>
      </c>
      <c r="C11779" s="3" t="s">
        <v>158</v>
      </c>
      <c r="D11779" s="3" t="s">
        <v>23</v>
      </c>
      <c r="E11779" s="3" t="s">
        <v>15</v>
      </c>
      <c r="F11779" s="3" t="s">
        <v>21192</v>
      </c>
      <c r="G11779" s="3" t="s">
        <v>21193</v>
      </c>
      <c r="H11779" s="3"/>
    </row>
    <row r="11780" ht="15.75" customHeight="1">
      <c r="A11780" s="2">
        <v>45826.0</v>
      </c>
      <c r="B11780" s="3" t="s">
        <v>7</v>
      </c>
      <c r="C11780" s="3" t="s">
        <v>131</v>
      </c>
      <c r="D11780" s="3" t="s">
        <v>9</v>
      </c>
      <c r="E11780" s="3" t="s">
        <v>10</v>
      </c>
      <c r="F11780" s="3" t="s">
        <v>21194</v>
      </c>
      <c r="G11780" s="3" t="s">
        <v>21195</v>
      </c>
      <c r="H11780" s="3"/>
    </row>
    <row r="11781" ht="15.75" customHeight="1">
      <c r="A11781" s="2">
        <v>45826.0</v>
      </c>
      <c r="B11781" s="3" t="s">
        <v>92</v>
      </c>
      <c r="C11781" s="3" t="s">
        <v>144</v>
      </c>
      <c r="D11781" s="3" t="s">
        <v>9</v>
      </c>
      <c r="E11781" s="3" t="s">
        <v>258</v>
      </c>
      <c r="F11781" s="3" t="s">
        <v>21196</v>
      </c>
      <c r="G11781" s="3" t="s">
        <v>21197</v>
      </c>
      <c r="H11781" s="3"/>
    </row>
    <row r="11782" ht="15.75" customHeight="1">
      <c r="A11782" s="2">
        <v>45827.0</v>
      </c>
      <c r="B11782" s="3" t="s">
        <v>13</v>
      </c>
      <c r="C11782" s="3" t="s">
        <v>169</v>
      </c>
      <c r="D11782" s="3" t="s">
        <v>23</v>
      </c>
      <c r="E11782" s="3" t="s">
        <v>15</v>
      </c>
      <c r="F11782" s="3" t="s">
        <v>21198</v>
      </c>
      <c r="G11782" s="3" t="s">
        <v>21199</v>
      </c>
      <c r="H11782" s="3"/>
    </row>
    <row r="11783" ht="15.75" customHeight="1">
      <c r="A11783" s="2">
        <v>45827.0</v>
      </c>
      <c r="B11783" s="3" t="s">
        <v>13</v>
      </c>
      <c r="C11783" s="3" t="s">
        <v>29</v>
      </c>
      <c r="D11783" s="3" t="s">
        <v>38</v>
      </c>
      <c r="E11783" s="3" t="s">
        <v>15</v>
      </c>
      <c r="F11783" s="3" t="s">
        <v>6593</v>
      </c>
      <c r="G11783" s="3" t="s">
        <v>21200</v>
      </c>
      <c r="H11783" s="3"/>
    </row>
    <row r="11784" ht="15.75" customHeight="1">
      <c r="A11784" s="2">
        <v>45827.0</v>
      </c>
      <c r="B11784" s="3" t="s">
        <v>13</v>
      </c>
      <c r="C11784" s="3" t="s">
        <v>169</v>
      </c>
      <c r="D11784" s="3" t="s">
        <v>68</v>
      </c>
      <c r="E11784" s="3" t="s">
        <v>20</v>
      </c>
      <c r="F11784" s="3" t="s">
        <v>21201</v>
      </c>
      <c r="G11784" s="3" t="s">
        <v>21202</v>
      </c>
      <c r="H11784" s="3"/>
    </row>
    <row r="11785" ht="15.75" customHeight="1">
      <c r="A11785" s="2">
        <v>45827.0</v>
      </c>
      <c r="B11785" s="3" t="s">
        <v>13</v>
      </c>
      <c r="C11785" s="3" t="s">
        <v>37</v>
      </c>
      <c r="D11785" s="3" t="s">
        <v>63</v>
      </c>
      <c r="E11785" s="3" t="s">
        <v>101</v>
      </c>
      <c r="F11785" s="3" t="s">
        <v>21203</v>
      </c>
      <c r="G11785" s="3" t="s">
        <v>21204</v>
      </c>
      <c r="H11785" s="3"/>
    </row>
    <row r="11786" ht="15.75" customHeight="1">
      <c r="A11786" s="2">
        <v>45827.0</v>
      </c>
      <c r="B11786" s="3" t="s">
        <v>13</v>
      </c>
      <c r="C11786" s="3" t="s">
        <v>37</v>
      </c>
      <c r="D11786" s="3" t="s">
        <v>38</v>
      </c>
      <c r="E11786" s="3" t="s">
        <v>15</v>
      </c>
      <c r="F11786" s="3" t="s">
        <v>21205</v>
      </c>
      <c r="G11786" s="3" t="s">
        <v>21206</v>
      </c>
      <c r="H11786" s="3"/>
    </row>
    <row r="11787" ht="15.75" customHeight="1">
      <c r="A11787" s="2">
        <v>45827.0</v>
      </c>
      <c r="B11787" s="3" t="s">
        <v>13</v>
      </c>
      <c r="C11787" s="3" t="s">
        <v>29</v>
      </c>
      <c r="D11787" s="3" t="s">
        <v>9</v>
      </c>
      <c r="E11787" s="3" t="s">
        <v>101</v>
      </c>
      <c r="F11787" s="3" t="s">
        <v>21207</v>
      </c>
      <c r="G11787" s="3" t="s">
        <v>21208</v>
      </c>
      <c r="H11787" s="3"/>
    </row>
    <row r="11788" ht="15.75" customHeight="1">
      <c r="A11788" s="2">
        <v>45827.0</v>
      </c>
      <c r="B11788" s="3" t="s">
        <v>13</v>
      </c>
      <c r="C11788" s="3" t="s">
        <v>18</v>
      </c>
      <c r="D11788" s="3" t="s">
        <v>63</v>
      </c>
      <c r="E11788" s="3" t="s">
        <v>59</v>
      </c>
      <c r="F11788" s="3" t="s">
        <v>5970</v>
      </c>
      <c r="G11788" s="3" t="s">
        <v>21209</v>
      </c>
      <c r="H11788" s="3"/>
    </row>
    <row r="11789" ht="15.75" customHeight="1">
      <c r="A11789" s="2">
        <v>45827.0</v>
      </c>
      <c r="B11789" s="3" t="s">
        <v>13</v>
      </c>
      <c r="C11789" s="3" t="s">
        <v>14</v>
      </c>
      <c r="D11789" s="3" t="s">
        <v>38</v>
      </c>
      <c r="E11789" s="3" t="s">
        <v>15</v>
      </c>
      <c r="F11789" s="3" t="s">
        <v>21210</v>
      </c>
      <c r="G11789" s="3" t="s">
        <v>21211</v>
      </c>
      <c r="H11789" s="3"/>
    </row>
    <row r="11790" ht="15.75" customHeight="1">
      <c r="A11790" s="2">
        <v>45827.0</v>
      </c>
      <c r="B11790" s="3" t="s">
        <v>13</v>
      </c>
      <c r="C11790" s="3" t="s">
        <v>18</v>
      </c>
      <c r="D11790" s="3" t="s">
        <v>19</v>
      </c>
      <c r="E11790" s="3" t="s">
        <v>20</v>
      </c>
      <c r="F11790" s="3" t="s">
        <v>21212</v>
      </c>
      <c r="G11790" s="3" t="s">
        <v>21213</v>
      </c>
      <c r="H11790" s="3"/>
    </row>
    <row r="11791" ht="15.75" customHeight="1">
      <c r="A11791" s="2">
        <v>45827.0</v>
      </c>
      <c r="B11791" s="3" t="s">
        <v>13</v>
      </c>
      <c r="C11791" s="3" t="s">
        <v>18</v>
      </c>
      <c r="D11791" s="3" t="s">
        <v>34</v>
      </c>
      <c r="E11791" s="3" t="s">
        <v>109</v>
      </c>
      <c r="F11791" s="3" t="s">
        <v>21214</v>
      </c>
      <c r="G11791" s="3" t="s">
        <v>21215</v>
      </c>
      <c r="H11791" s="3"/>
    </row>
    <row r="11792" ht="15.75" customHeight="1">
      <c r="A11792" s="2">
        <v>45827.0</v>
      </c>
      <c r="B11792" s="3" t="s">
        <v>13</v>
      </c>
      <c r="C11792" s="3" t="s">
        <v>14</v>
      </c>
      <c r="D11792" s="3" t="s">
        <v>26</v>
      </c>
      <c r="E11792" s="3" t="s">
        <v>15</v>
      </c>
      <c r="F11792" s="3" t="s">
        <v>21216</v>
      </c>
      <c r="G11792" s="3" t="s">
        <v>21217</v>
      </c>
      <c r="H11792" s="3"/>
    </row>
    <row r="11793" ht="15.75" customHeight="1">
      <c r="A11793" s="2">
        <v>45827.0</v>
      </c>
      <c r="B11793" s="3" t="s">
        <v>13</v>
      </c>
      <c r="C11793" s="3" t="s">
        <v>14</v>
      </c>
      <c r="D11793" s="3" t="s">
        <v>38</v>
      </c>
      <c r="E11793" s="3" t="s">
        <v>15</v>
      </c>
      <c r="F11793" s="3" t="s">
        <v>19544</v>
      </c>
      <c r="G11793" s="3" t="s">
        <v>21218</v>
      </c>
      <c r="H11793" s="3"/>
    </row>
    <row r="11794" ht="15.75" customHeight="1">
      <c r="A11794" s="2">
        <v>45827.0</v>
      </c>
      <c r="B11794" s="3" t="s">
        <v>13</v>
      </c>
      <c r="C11794" s="3" t="s">
        <v>14</v>
      </c>
      <c r="D11794" s="3" t="s">
        <v>9</v>
      </c>
      <c r="E11794" s="3" t="s">
        <v>101</v>
      </c>
      <c r="F11794" s="3" t="s">
        <v>21219</v>
      </c>
      <c r="G11794" s="3" t="s">
        <v>21220</v>
      </c>
      <c r="H11794" s="3"/>
    </row>
    <row r="11795" ht="15.75" customHeight="1">
      <c r="A11795" s="2">
        <v>45827.0</v>
      </c>
      <c r="B11795" s="3" t="s">
        <v>92</v>
      </c>
      <c r="C11795" s="3" t="s">
        <v>93</v>
      </c>
      <c r="D11795" s="3" t="s">
        <v>63</v>
      </c>
      <c r="E11795" s="3" t="s">
        <v>258</v>
      </c>
      <c r="F11795" s="3" t="s">
        <v>21221</v>
      </c>
      <c r="G11795" s="3" t="s">
        <v>21222</v>
      </c>
      <c r="H11795" s="3"/>
    </row>
    <row r="11796" ht="15.75" customHeight="1">
      <c r="A11796" s="2">
        <v>45827.0</v>
      </c>
      <c r="B11796" s="3" t="s">
        <v>13</v>
      </c>
      <c r="C11796" s="3" t="s">
        <v>169</v>
      </c>
      <c r="D11796" s="3" t="s">
        <v>38</v>
      </c>
      <c r="E11796" s="3" t="s">
        <v>15</v>
      </c>
      <c r="F11796" s="3" t="s">
        <v>21223</v>
      </c>
      <c r="G11796" s="3" t="s">
        <v>21224</v>
      </c>
      <c r="H11796" s="3"/>
    </row>
    <row r="11797" ht="15.75" customHeight="1">
      <c r="A11797" s="2">
        <v>45827.0</v>
      </c>
      <c r="B11797" s="3" t="s">
        <v>13</v>
      </c>
      <c r="C11797" s="3" t="s">
        <v>18</v>
      </c>
      <c r="D11797" s="3" t="s">
        <v>63</v>
      </c>
      <c r="E11797" s="3" t="s">
        <v>59</v>
      </c>
      <c r="F11797" s="3" t="s">
        <v>21225</v>
      </c>
      <c r="G11797" s="3" t="s">
        <v>21226</v>
      </c>
      <c r="H11797" s="3"/>
    </row>
    <row r="11798" ht="15.75" customHeight="1">
      <c r="A11798" s="2">
        <v>45827.0</v>
      </c>
      <c r="B11798" s="3" t="s">
        <v>57</v>
      </c>
      <c r="C11798" s="3" t="s">
        <v>58</v>
      </c>
      <c r="D11798" s="3" t="s">
        <v>23</v>
      </c>
      <c r="E11798" s="3" t="s">
        <v>20</v>
      </c>
      <c r="F11798" s="3" t="s">
        <v>21227</v>
      </c>
      <c r="G11798" s="3" t="s">
        <v>21228</v>
      </c>
      <c r="H11798" s="3"/>
    </row>
    <row r="11799" ht="15.75" customHeight="1">
      <c r="A11799" s="2">
        <v>45827.0</v>
      </c>
      <c r="B11799" s="3" t="s">
        <v>57</v>
      </c>
      <c r="C11799" s="3" t="s">
        <v>85</v>
      </c>
      <c r="D11799" s="3" t="s">
        <v>19</v>
      </c>
      <c r="E11799" s="3" t="s">
        <v>20</v>
      </c>
      <c r="F11799" s="3" t="s">
        <v>21229</v>
      </c>
      <c r="G11799" s="3" t="s">
        <v>21230</v>
      </c>
      <c r="H11799" s="3"/>
    </row>
    <row r="11800" ht="15.75" customHeight="1">
      <c r="A11800" s="2">
        <v>45827.0</v>
      </c>
      <c r="B11800" s="3" t="s">
        <v>57</v>
      </c>
      <c r="C11800" s="3" t="s">
        <v>58</v>
      </c>
      <c r="D11800" s="3" t="s">
        <v>23</v>
      </c>
      <c r="E11800" s="3" t="s">
        <v>20</v>
      </c>
      <c r="F11800" s="3" t="s">
        <v>21231</v>
      </c>
      <c r="G11800" s="3" t="s">
        <v>21232</v>
      </c>
      <c r="H11800" s="3"/>
    </row>
    <row r="11801" ht="15.75" customHeight="1">
      <c r="A11801" s="2">
        <v>45827.0</v>
      </c>
      <c r="B11801" s="3" t="s">
        <v>92</v>
      </c>
      <c r="C11801" s="3" t="s">
        <v>93</v>
      </c>
      <c r="D11801" s="3" t="s">
        <v>23</v>
      </c>
      <c r="E11801" s="3" t="s">
        <v>15</v>
      </c>
      <c r="F11801" s="3" t="s">
        <v>21233</v>
      </c>
      <c r="G11801" s="3" t="s">
        <v>21234</v>
      </c>
      <c r="H11801" s="3"/>
    </row>
    <row r="11802" ht="15.75" customHeight="1">
      <c r="A11802" s="2">
        <v>45827.0</v>
      </c>
      <c r="B11802" s="3" t="s">
        <v>57</v>
      </c>
      <c r="C11802" s="3" t="s">
        <v>85</v>
      </c>
      <c r="D11802" s="3" t="s">
        <v>63</v>
      </c>
      <c r="E11802" s="3" t="s">
        <v>59</v>
      </c>
      <c r="F11802" s="3" t="s">
        <v>21235</v>
      </c>
      <c r="G11802" s="3" t="s">
        <v>21236</v>
      </c>
      <c r="H11802" s="3"/>
    </row>
    <row r="11803" ht="15.75" customHeight="1">
      <c r="A11803" s="2">
        <v>45827.0</v>
      </c>
      <c r="B11803" s="3" t="s">
        <v>57</v>
      </c>
      <c r="C11803" s="3" t="s">
        <v>85</v>
      </c>
      <c r="D11803" s="3" t="s">
        <v>19</v>
      </c>
      <c r="E11803" s="3" t="s">
        <v>20</v>
      </c>
      <c r="F11803" s="3" t="s">
        <v>21237</v>
      </c>
      <c r="G11803" s="3" t="s">
        <v>21238</v>
      </c>
      <c r="H11803" s="3"/>
    </row>
    <row r="11804" ht="15.75" customHeight="1">
      <c r="A11804" s="2">
        <v>45827.0</v>
      </c>
      <c r="B11804" s="3" t="s">
        <v>57</v>
      </c>
      <c r="C11804" s="3" t="s">
        <v>85</v>
      </c>
      <c r="D11804" s="3" t="s">
        <v>68</v>
      </c>
      <c r="E11804" s="3" t="s">
        <v>20</v>
      </c>
      <c r="F11804" s="3" t="s">
        <v>21239</v>
      </c>
      <c r="G11804" s="3" t="s">
        <v>21240</v>
      </c>
      <c r="H11804" s="3"/>
    </row>
    <row r="11805" ht="15.75" customHeight="1">
      <c r="A11805" s="2">
        <v>45827.0</v>
      </c>
      <c r="B11805" s="3" t="s">
        <v>57</v>
      </c>
      <c r="C11805" s="3" t="s">
        <v>80</v>
      </c>
      <c r="D11805" s="3" t="s">
        <v>34</v>
      </c>
      <c r="E11805" s="3" t="s">
        <v>101</v>
      </c>
      <c r="F11805" s="3" t="s">
        <v>2631</v>
      </c>
      <c r="G11805" s="3" t="s">
        <v>21241</v>
      </c>
      <c r="H11805" s="3"/>
    </row>
    <row r="11806" ht="15.75" customHeight="1">
      <c r="A11806" s="2">
        <v>45827.0</v>
      </c>
      <c r="B11806" s="3" t="s">
        <v>57</v>
      </c>
      <c r="C11806" s="3" t="s">
        <v>80</v>
      </c>
      <c r="D11806" s="3" t="s">
        <v>19</v>
      </c>
      <c r="E11806" s="3" t="s">
        <v>20</v>
      </c>
      <c r="F11806" s="3" t="s">
        <v>21242</v>
      </c>
      <c r="G11806" s="3" t="s">
        <v>21243</v>
      </c>
      <c r="H11806" s="3"/>
    </row>
    <row r="11807" ht="15.75" customHeight="1">
      <c r="A11807" s="2">
        <v>45827.0</v>
      </c>
      <c r="B11807" s="3" t="s">
        <v>57</v>
      </c>
      <c r="C11807" s="3" t="s">
        <v>80</v>
      </c>
      <c r="D11807" s="3" t="s">
        <v>9</v>
      </c>
      <c r="E11807" s="3" t="s">
        <v>15</v>
      </c>
      <c r="F11807" s="3" t="s">
        <v>21244</v>
      </c>
      <c r="G11807" s="3" t="s">
        <v>21245</v>
      </c>
      <c r="H11807" s="3"/>
    </row>
    <row r="11808" ht="15.75" customHeight="1">
      <c r="A11808" s="2">
        <v>45827.0</v>
      </c>
      <c r="B11808" s="3" t="s">
        <v>57</v>
      </c>
      <c r="C11808" s="3" t="s">
        <v>71</v>
      </c>
      <c r="D11808" s="3" t="s">
        <v>68</v>
      </c>
      <c r="E11808" s="3" t="s">
        <v>59</v>
      </c>
      <c r="F11808" s="3" t="s">
        <v>21246</v>
      </c>
      <c r="G11808" s="3" t="s">
        <v>21247</v>
      </c>
      <c r="H11808" s="3"/>
    </row>
    <row r="11809" ht="15.75" customHeight="1">
      <c r="A11809" s="2">
        <v>45827.0</v>
      </c>
      <c r="B11809" s="3" t="s">
        <v>57</v>
      </c>
      <c r="C11809" s="3" t="s">
        <v>85</v>
      </c>
      <c r="D11809" s="3" t="s">
        <v>19</v>
      </c>
      <c r="E11809" s="3" t="s">
        <v>20</v>
      </c>
      <c r="F11809" s="3" t="s">
        <v>21248</v>
      </c>
      <c r="G11809" s="3" t="s">
        <v>694</v>
      </c>
      <c r="H11809" s="3"/>
    </row>
    <row r="11810" ht="15.75" customHeight="1">
      <c r="A11810" s="2">
        <v>45827.0</v>
      </c>
      <c r="B11810" s="3" t="s">
        <v>57</v>
      </c>
      <c r="C11810" s="3" t="s">
        <v>71</v>
      </c>
      <c r="D11810" s="3" t="s">
        <v>23</v>
      </c>
      <c r="E11810" s="3" t="s">
        <v>20</v>
      </c>
      <c r="F11810" s="3" t="s">
        <v>21249</v>
      </c>
      <c r="G11810" s="3" t="s">
        <v>8798</v>
      </c>
      <c r="H11810" s="3"/>
    </row>
    <row r="11811" ht="15.75" customHeight="1">
      <c r="A11811" s="2">
        <v>45827.0</v>
      </c>
      <c r="B11811" s="3" t="s">
        <v>57</v>
      </c>
      <c r="C11811" s="3" t="s">
        <v>71</v>
      </c>
      <c r="D11811" s="3" t="s">
        <v>34</v>
      </c>
      <c r="E11811" s="3" t="s">
        <v>15</v>
      </c>
      <c r="F11811" s="3" t="s">
        <v>21250</v>
      </c>
      <c r="G11811" s="3" t="s">
        <v>21251</v>
      </c>
      <c r="H11811" s="3"/>
    </row>
    <row r="11812" ht="15.75" customHeight="1">
      <c r="A11812" s="2">
        <v>45827.0</v>
      </c>
      <c r="B11812" s="3" t="s">
        <v>57</v>
      </c>
      <c r="C11812" s="3" t="s">
        <v>71</v>
      </c>
      <c r="D11812" s="3" t="s">
        <v>26</v>
      </c>
      <c r="E11812" s="3" t="s">
        <v>15</v>
      </c>
      <c r="F11812" s="3" t="s">
        <v>21252</v>
      </c>
      <c r="G11812" s="3" t="s">
        <v>21253</v>
      </c>
      <c r="H11812" s="3"/>
    </row>
    <row r="11813" ht="15.75" customHeight="1">
      <c r="A11813" s="2">
        <v>45827.0</v>
      </c>
      <c r="B11813" s="3" t="s">
        <v>57</v>
      </c>
      <c r="C11813" s="4" t="s">
        <v>62</v>
      </c>
      <c r="D11813" s="3" t="s">
        <v>68</v>
      </c>
      <c r="E11813" s="3" t="s">
        <v>59</v>
      </c>
      <c r="F11813" s="3" t="s">
        <v>21254</v>
      </c>
      <c r="G11813" s="3" t="s">
        <v>21255</v>
      </c>
      <c r="H11813" s="3"/>
    </row>
    <row r="11814" ht="15.75" customHeight="1">
      <c r="A11814" s="2">
        <v>45827.0</v>
      </c>
      <c r="B11814" s="3" t="s">
        <v>57</v>
      </c>
      <c r="C11814" s="4" t="s">
        <v>62</v>
      </c>
      <c r="D11814" s="3" t="s">
        <v>68</v>
      </c>
      <c r="E11814" s="3" t="s">
        <v>20</v>
      </c>
      <c r="F11814" s="3" t="s">
        <v>21256</v>
      </c>
      <c r="G11814" s="3" t="s">
        <v>21257</v>
      </c>
      <c r="H11814" s="3"/>
    </row>
    <row r="11815" ht="15.75" customHeight="1">
      <c r="A11815" s="2">
        <v>45827.0</v>
      </c>
      <c r="B11815" s="3" t="s">
        <v>57</v>
      </c>
      <c r="C11815" s="4" t="s">
        <v>62</v>
      </c>
      <c r="D11815" s="3" t="s">
        <v>34</v>
      </c>
      <c r="E11815" s="3" t="s">
        <v>15</v>
      </c>
      <c r="F11815" s="3" t="s">
        <v>21258</v>
      </c>
      <c r="G11815" s="3" t="s">
        <v>21259</v>
      </c>
      <c r="H11815" s="3"/>
    </row>
    <row r="11816" ht="15.75" customHeight="1">
      <c r="A11816" s="2">
        <v>45827.0</v>
      </c>
      <c r="B11816" s="3" t="s">
        <v>57</v>
      </c>
      <c r="C11816" s="3" t="s">
        <v>58</v>
      </c>
      <c r="D11816" s="3" t="s">
        <v>63</v>
      </c>
      <c r="E11816" s="3" t="s">
        <v>59</v>
      </c>
      <c r="F11816" s="3" t="s">
        <v>21260</v>
      </c>
      <c r="G11816" s="3" t="s">
        <v>21261</v>
      </c>
      <c r="H11816" s="3"/>
    </row>
    <row r="11817" ht="15.75" customHeight="1">
      <c r="A11817" s="2">
        <v>45827.0</v>
      </c>
      <c r="B11817" s="3" t="s">
        <v>92</v>
      </c>
      <c r="C11817" s="3" t="s">
        <v>93</v>
      </c>
      <c r="D11817" s="3" t="s">
        <v>38</v>
      </c>
      <c r="E11817" s="3" t="s">
        <v>101</v>
      </c>
      <c r="F11817" s="3" t="s">
        <v>21262</v>
      </c>
      <c r="G11817" s="3" t="s">
        <v>21263</v>
      </c>
      <c r="H11817" s="3"/>
    </row>
    <row r="11818" ht="15.75" customHeight="1">
      <c r="A11818" s="2">
        <v>45827.0</v>
      </c>
      <c r="B11818" s="3" t="s">
        <v>57</v>
      </c>
      <c r="C11818" s="3" t="s">
        <v>71</v>
      </c>
      <c r="D11818" s="3" t="s">
        <v>68</v>
      </c>
      <c r="E11818" s="3" t="s">
        <v>59</v>
      </c>
      <c r="F11818" s="3" t="s">
        <v>21264</v>
      </c>
      <c r="G11818" s="3" t="s">
        <v>21265</v>
      </c>
      <c r="H11818" s="3"/>
    </row>
    <row r="11819" ht="15.75" customHeight="1">
      <c r="A11819" s="2">
        <v>45827.0</v>
      </c>
      <c r="B11819" s="3" t="s">
        <v>92</v>
      </c>
      <c r="C11819" s="3" t="s">
        <v>98</v>
      </c>
      <c r="D11819" s="3" t="s">
        <v>63</v>
      </c>
      <c r="E11819" s="3" t="s">
        <v>109</v>
      </c>
      <c r="F11819" s="3" t="s">
        <v>21266</v>
      </c>
      <c r="G11819" s="3" t="s">
        <v>21267</v>
      </c>
      <c r="H11819" s="3"/>
    </row>
    <row r="11820" ht="15.75" customHeight="1">
      <c r="A11820" s="2">
        <v>45827.0</v>
      </c>
      <c r="B11820" s="3" t="s">
        <v>7</v>
      </c>
      <c r="C11820" s="3" t="s">
        <v>126</v>
      </c>
      <c r="D11820" s="3" t="s">
        <v>23</v>
      </c>
      <c r="E11820" s="3" t="s">
        <v>101</v>
      </c>
      <c r="F11820" s="3" t="s">
        <v>21268</v>
      </c>
      <c r="G11820" s="3" t="s">
        <v>21269</v>
      </c>
      <c r="H11820" s="3"/>
    </row>
    <row r="11821" ht="15.75" customHeight="1">
      <c r="A11821" s="2">
        <v>45827.0</v>
      </c>
      <c r="B11821" s="3" t="s">
        <v>7</v>
      </c>
      <c r="C11821" s="3" t="s">
        <v>126</v>
      </c>
      <c r="D11821" s="3" t="s">
        <v>23</v>
      </c>
      <c r="E11821" s="3" t="s">
        <v>109</v>
      </c>
      <c r="F11821" s="3" t="s">
        <v>21270</v>
      </c>
      <c r="G11821" s="3" t="s">
        <v>21271</v>
      </c>
      <c r="H11821" s="3"/>
    </row>
    <row r="11822" ht="15.75" customHeight="1">
      <c r="A11822" s="2">
        <v>45827.0</v>
      </c>
      <c r="B11822" s="3" t="s">
        <v>7</v>
      </c>
      <c r="C11822" s="3" t="s">
        <v>126</v>
      </c>
      <c r="D11822" s="3" t="s">
        <v>23</v>
      </c>
      <c r="E11822" s="3" t="s">
        <v>15</v>
      </c>
      <c r="F11822" s="3" t="s">
        <v>11594</v>
      </c>
      <c r="G11822" s="3" t="s">
        <v>9311</v>
      </c>
      <c r="H11822" s="3"/>
    </row>
    <row r="11823" ht="15.75" customHeight="1">
      <c r="A11823" s="2">
        <v>45827.0</v>
      </c>
      <c r="B11823" s="3" t="s">
        <v>7</v>
      </c>
      <c r="C11823" s="3" t="s">
        <v>118</v>
      </c>
      <c r="D11823" s="3" t="s">
        <v>38</v>
      </c>
      <c r="E11823" s="3" t="s">
        <v>109</v>
      </c>
      <c r="F11823" s="3" t="s">
        <v>21272</v>
      </c>
      <c r="G11823" s="3" t="s">
        <v>21273</v>
      </c>
      <c r="H11823" s="3"/>
    </row>
    <row r="11824" ht="15.75" customHeight="1">
      <c r="A11824" s="2">
        <v>45827.0</v>
      </c>
      <c r="B11824" s="3" t="s">
        <v>7</v>
      </c>
      <c r="C11824" s="3" t="s">
        <v>118</v>
      </c>
      <c r="D11824" s="3" t="s">
        <v>63</v>
      </c>
      <c r="E11824" s="3" t="s">
        <v>15</v>
      </c>
      <c r="F11824" s="3" t="s">
        <v>21274</v>
      </c>
      <c r="G11824" s="3" t="s">
        <v>21275</v>
      </c>
      <c r="H11824" s="3"/>
    </row>
    <row r="11825" ht="15.75" customHeight="1">
      <c r="A11825" s="2">
        <v>45827.0</v>
      </c>
      <c r="B11825" s="3" t="s">
        <v>7</v>
      </c>
      <c r="C11825" s="3" t="s">
        <v>106</v>
      </c>
      <c r="D11825" s="3" t="s">
        <v>34</v>
      </c>
      <c r="E11825" s="3" t="s">
        <v>10</v>
      </c>
      <c r="F11825" s="3" t="s">
        <v>21276</v>
      </c>
      <c r="G11825" s="3" t="s">
        <v>21277</v>
      </c>
      <c r="H11825" s="3"/>
    </row>
    <row r="11826" ht="15.75" customHeight="1">
      <c r="A11826" s="2">
        <v>45827.0</v>
      </c>
      <c r="B11826" s="3" t="s">
        <v>7</v>
      </c>
      <c r="C11826" s="3" t="s">
        <v>106</v>
      </c>
      <c r="D11826" s="3" t="s">
        <v>26</v>
      </c>
      <c r="E11826" s="3" t="s">
        <v>19572</v>
      </c>
      <c r="F11826" s="3" t="s">
        <v>21278</v>
      </c>
      <c r="G11826" s="3" t="s">
        <v>21279</v>
      </c>
      <c r="H11826" s="3"/>
    </row>
    <row r="11827" ht="15.75" customHeight="1">
      <c r="A11827" s="2">
        <v>45827.0</v>
      </c>
      <c r="B11827" s="3" t="s">
        <v>7</v>
      </c>
      <c r="C11827" s="3" t="s">
        <v>106</v>
      </c>
      <c r="D11827" s="3" t="s">
        <v>23</v>
      </c>
      <c r="E11827" s="3" t="s">
        <v>101</v>
      </c>
      <c r="F11827" s="3" t="s">
        <v>21280</v>
      </c>
      <c r="G11827" s="3" t="s">
        <v>21281</v>
      </c>
      <c r="H11827" s="3"/>
    </row>
    <row r="11828" ht="15.75" customHeight="1">
      <c r="A11828" s="2">
        <v>45827.0</v>
      </c>
      <c r="B11828" s="3" t="s">
        <v>7</v>
      </c>
      <c r="C11828" s="3" t="s">
        <v>106</v>
      </c>
      <c r="D11828" s="3" t="s">
        <v>19</v>
      </c>
      <c r="E11828" s="3" t="s">
        <v>109</v>
      </c>
      <c r="F11828" s="3" t="s">
        <v>21282</v>
      </c>
      <c r="G11828" s="3" t="s">
        <v>21283</v>
      </c>
      <c r="H11828" s="3"/>
    </row>
    <row r="11829" ht="15.75" customHeight="1">
      <c r="A11829" s="2">
        <v>45827.0</v>
      </c>
      <c r="B11829" s="3" t="s">
        <v>7</v>
      </c>
      <c r="C11829" s="3" t="s">
        <v>106</v>
      </c>
      <c r="D11829" s="3" t="s">
        <v>9</v>
      </c>
      <c r="E11829" s="3" t="s">
        <v>660</v>
      </c>
      <c r="F11829" s="3" t="s">
        <v>21284</v>
      </c>
      <c r="G11829" s="3" t="s">
        <v>21285</v>
      </c>
      <c r="H11829" s="3"/>
    </row>
    <row r="11830" ht="15.75" customHeight="1">
      <c r="A11830" s="2">
        <v>45827.0</v>
      </c>
      <c r="B11830" s="3" t="s">
        <v>7</v>
      </c>
      <c r="C11830" s="3" t="s">
        <v>8</v>
      </c>
      <c r="D11830" s="3" t="s">
        <v>26</v>
      </c>
      <c r="E11830" s="3" t="s">
        <v>660</v>
      </c>
      <c r="F11830" s="3" t="s">
        <v>21286</v>
      </c>
      <c r="G11830" s="3" t="s">
        <v>21287</v>
      </c>
      <c r="H11830" s="3"/>
    </row>
    <row r="11831" ht="15.75" customHeight="1">
      <c r="A11831" s="2">
        <v>45827.0</v>
      </c>
      <c r="B11831" s="3" t="s">
        <v>7</v>
      </c>
      <c r="C11831" s="3" t="s">
        <v>8</v>
      </c>
      <c r="D11831" s="3" t="s">
        <v>38</v>
      </c>
      <c r="E11831" s="3" t="s">
        <v>10</v>
      </c>
      <c r="F11831" s="3" t="s">
        <v>21288</v>
      </c>
      <c r="G11831" s="3" t="s">
        <v>21289</v>
      </c>
      <c r="H11831" s="3"/>
    </row>
    <row r="11832" ht="15.75" customHeight="1">
      <c r="A11832" s="2">
        <v>45827.0</v>
      </c>
      <c r="B11832" s="3" t="s">
        <v>7</v>
      </c>
      <c r="C11832" s="3" t="s">
        <v>8</v>
      </c>
      <c r="D11832" s="3" t="s">
        <v>19</v>
      </c>
      <c r="E11832" s="3" t="s">
        <v>109</v>
      </c>
      <c r="F11832" s="3" t="s">
        <v>21290</v>
      </c>
      <c r="G11832" s="3" t="s">
        <v>21291</v>
      </c>
      <c r="H11832" s="3"/>
    </row>
    <row r="11833" ht="15.75" customHeight="1">
      <c r="A11833" s="2">
        <v>45827.0</v>
      </c>
      <c r="B11833" s="3" t="s">
        <v>7</v>
      </c>
      <c r="C11833" s="3" t="s">
        <v>8</v>
      </c>
      <c r="D11833" s="3" t="s">
        <v>9</v>
      </c>
      <c r="E11833" s="3" t="s">
        <v>10</v>
      </c>
      <c r="F11833" s="3" t="s">
        <v>21292</v>
      </c>
      <c r="G11833" s="3" t="s">
        <v>21293</v>
      </c>
      <c r="H11833" s="3"/>
    </row>
    <row r="11834" ht="15.75" customHeight="1">
      <c r="A11834" s="2">
        <v>45827.0</v>
      </c>
      <c r="B11834" s="3" t="s">
        <v>92</v>
      </c>
      <c r="C11834" s="3" t="s">
        <v>93</v>
      </c>
      <c r="D11834" s="3" t="s">
        <v>68</v>
      </c>
      <c r="E11834" s="3" t="s">
        <v>20</v>
      </c>
      <c r="F11834" s="3" t="s">
        <v>21294</v>
      </c>
      <c r="G11834" s="3" t="s">
        <v>21295</v>
      </c>
      <c r="H11834" s="3"/>
    </row>
    <row r="11835" ht="15.75" customHeight="1">
      <c r="A11835" s="2">
        <v>45827.0</v>
      </c>
      <c r="B11835" s="3" t="s">
        <v>7</v>
      </c>
      <c r="C11835" s="3" t="s">
        <v>126</v>
      </c>
      <c r="D11835" s="3" t="s">
        <v>19</v>
      </c>
      <c r="E11835" s="3" t="s">
        <v>109</v>
      </c>
      <c r="F11835" s="3" t="s">
        <v>21296</v>
      </c>
      <c r="G11835" s="3" t="s">
        <v>21297</v>
      </c>
      <c r="H11835" s="3"/>
    </row>
    <row r="11836" ht="15.75" customHeight="1">
      <c r="A11836" s="2">
        <v>45827.0</v>
      </c>
      <c r="B11836" s="3" t="s">
        <v>7</v>
      </c>
      <c r="C11836" s="3" t="s">
        <v>126</v>
      </c>
      <c r="D11836" s="3" t="s">
        <v>34</v>
      </c>
      <c r="E11836" s="3" t="s">
        <v>258</v>
      </c>
      <c r="F11836" s="3" t="s">
        <v>21298</v>
      </c>
      <c r="G11836" s="3" t="s">
        <v>21299</v>
      </c>
      <c r="H11836" s="3"/>
    </row>
    <row r="11837" ht="15.75" customHeight="1">
      <c r="A11837" s="2">
        <v>45827.0</v>
      </c>
      <c r="B11837" s="3" t="s">
        <v>7</v>
      </c>
      <c r="C11837" s="3" t="s">
        <v>8</v>
      </c>
      <c r="D11837" s="3" t="s">
        <v>19</v>
      </c>
      <c r="E11837" s="3" t="s">
        <v>101</v>
      </c>
      <c r="F11837" s="3" t="s">
        <v>21300</v>
      </c>
      <c r="G11837" s="3" t="s">
        <v>21301</v>
      </c>
      <c r="H11837" s="3"/>
    </row>
    <row r="11838" ht="15.75" customHeight="1">
      <c r="A11838" s="2">
        <v>45827.0</v>
      </c>
      <c r="B11838" s="3" t="s">
        <v>7</v>
      </c>
      <c r="C11838" s="3" t="s">
        <v>131</v>
      </c>
      <c r="D11838" s="3" t="s">
        <v>38</v>
      </c>
      <c r="E11838" s="3" t="s">
        <v>101</v>
      </c>
      <c r="F11838" s="3" t="s">
        <v>21302</v>
      </c>
      <c r="G11838" s="3" t="s">
        <v>21303</v>
      </c>
      <c r="H11838" s="3"/>
    </row>
    <row r="11839" ht="15.75" customHeight="1">
      <c r="A11839" s="2">
        <v>45827.0</v>
      </c>
      <c r="B11839" s="3" t="s">
        <v>92</v>
      </c>
      <c r="C11839" s="3" t="s">
        <v>98</v>
      </c>
      <c r="D11839" s="3" t="s">
        <v>34</v>
      </c>
      <c r="E11839" s="3" t="s">
        <v>10</v>
      </c>
      <c r="F11839" s="3" t="s">
        <v>21304</v>
      </c>
      <c r="G11839" s="3" t="s">
        <v>21305</v>
      </c>
      <c r="H11839" s="3"/>
    </row>
    <row r="11840" ht="15.75" customHeight="1">
      <c r="A11840" s="2">
        <v>45827.0</v>
      </c>
      <c r="B11840" s="3" t="s">
        <v>92</v>
      </c>
      <c r="C11840" s="3" t="s">
        <v>144</v>
      </c>
      <c r="D11840" s="3" t="s">
        <v>68</v>
      </c>
      <c r="E11840" s="3" t="s">
        <v>20</v>
      </c>
      <c r="F11840" s="3" t="s">
        <v>21306</v>
      </c>
      <c r="G11840" s="3" t="s">
        <v>21307</v>
      </c>
      <c r="H11840" s="3"/>
    </row>
    <row r="11841" ht="15.75" customHeight="1">
      <c r="A11841" s="2">
        <v>45827.0</v>
      </c>
      <c r="B11841" s="3" t="s">
        <v>92</v>
      </c>
      <c r="C11841" s="3" t="s">
        <v>144</v>
      </c>
      <c r="D11841" s="3" t="s">
        <v>26</v>
      </c>
      <c r="E11841" s="3" t="s">
        <v>109</v>
      </c>
      <c r="F11841" s="3" t="s">
        <v>21308</v>
      </c>
      <c r="G11841" s="3" t="s">
        <v>21309</v>
      </c>
      <c r="H11841" s="3"/>
    </row>
    <row r="11842" ht="15.75" customHeight="1">
      <c r="A11842" s="2">
        <v>45827.0</v>
      </c>
      <c r="B11842" s="3" t="s">
        <v>92</v>
      </c>
      <c r="C11842" s="3" t="s">
        <v>144</v>
      </c>
      <c r="D11842" s="3" t="s">
        <v>68</v>
      </c>
      <c r="E11842" s="3" t="s">
        <v>20</v>
      </c>
      <c r="F11842" s="3" t="s">
        <v>21310</v>
      </c>
      <c r="G11842" s="3" t="s">
        <v>20910</v>
      </c>
      <c r="H11842" s="3"/>
    </row>
    <row r="11843" ht="15.75" customHeight="1">
      <c r="A11843" s="2">
        <v>45827.0</v>
      </c>
      <c r="B11843" s="3" t="s">
        <v>7</v>
      </c>
      <c r="C11843" s="3" t="s">
        <v>131</v>
      </c>
      <c r="D11843" s="3" t="s">
        <v>26</v>
      </c>
      <c r="E11843" s="3" t="s">
        <v>660</v>
      </c>
      <c r="F11843" s="3" t="s">
        <v>21311</v>
      </c>
      <c r="G11843" s="3" t="s">
        <v>21312</v>
      </c>
      <c r="H11843" s="3"/>
    </row>
    <row r="11844" ht="15.75" customHeight="1">
      <c r="A11844" s="2">
        <v>45827.0</v>
      </c>
      <c r="B11844" s="3" t="s">
        <v>92</v>
      </c>
      <c r="C11844" s="4" t="s">
        <v>149</v>
      </c>
      <c r="D11844" s="3" t="s">
        <v>9</v>
      </c>
      <c r="E11844" s="3" t="s">
        <v>10</v>
      </c>
      <c r="F11844" s="3" t="s">
        <v>2200</v>
      </c>
      <c r="G11844" s="3" t="s">
        <v>21313</v>
      </c>
      <c r="H11844" s="3"/>
    </row>
    <row r="11845" ht="15.75" customHeight="1">
      <c r="A11845" s="2">
        <v>45827.0</v>
      </c>
      <c r="B11845" s="3" t="s">
        <v>92</v>
      </c>
      <c r="C11845" s="4" t="s">
        <v>149</v>
      </c>
      <c r="D11845" s="3" t="s">
        <v>34</v>
      </c>
      <c r="E11845" s="3" t="s">
        <v>109</v>
      </c>
      <c r="F11845" s="3" t="s">
        <v>20262</v>
      </c>
      <c r="G11845" s="3" t="s">
        <v>9532</v>
      </c>
      <c r="H11845" s="3"/>
    </row>
    <row r="11846" ht="15.75" customHeight="1">
      <c r="A11846" s="2">
        <v>45827.0</v>
      </c>
      <c r="B11846" s="3" t="s">
        <v>92</v>
      </c>
      <c r="C11846" s="4" t="s">
        <v>149</v>
      </c>
      <c r="D11846" s="3" t="s">
        <v>63</v>
      </c>
      <c r="E11846" s="3" t="s">
        <v>59</v>
      </c>
      <c r="F11846" s="3" t="s">
        <v>21314</v>
      </c>
      <c r="G11846" s="3" t="s">
        <v>21315</v>
      </c>
      <c r="H11846" s="3"/>
    </row>
    <row r="11847" ht="15.75" customHeight="1">
      <c r="A11847" s="2">
        <v>45827.0</v>
      </c>
      <c r="B11847" s="3" t="s">
        <v>92</v>
      </c>
      <c r="C11847" s="4" t="s">
        <v>149</v>
      </c>
      <c r="D11847" s="3" t="s">
        <v>38</v>
      </c>
      <c r="E11847" s="3" t="s">
        <v>15</v>
      </c>
      <c r="F11847" s="3" t="s">
        <v>14387</v>
      </c>
      <c r="G11847" s="3" t="s">
        <v>21316</v>
      </c>
      <c r="H11847" s="3"/>
    </row>
    <row r="11848" ht="15.75" customHeight="1">
      <c r="A11848" s="2">
        <v>45827.0</v>
      </c>
      <c r="B11848" s="3" t="s">
        <v>92</v>
      </c>
      <c r="C11848" s="3" t="s">
        <v>158</v>
      </c>
      <c r="D11848" s="3" t="s">
        <v>68</v>
      </c>
      <c r="E11848" s="3" t="s">
        <v>15</v>
      </c>
      <c r="F11848" s="3" t="s">
        <v>21317</v>
      </c>
      <c r="G11848" s="3" t="s">
        <v>21318</v>
      </c>
      <c r="H11848" s="3"/>
    </row>
    <row r="11849" ht="15.75" customHeight="1">
      <c r="A11849" s="2">
        <v>45827.0</v>
      </c>
      <c r="B11849" s="3" t="s">
        <v>92</v>
      </c>
      <c r="C11849" s="3" t="s">
        <v>158</v>
      </c>
      <c r="D11849" s="3" t="s">
        <v>9</v>
      </c>
      <c r="E11849" s="3" t="s">
        <v>10</v>
      </c>
      <c r="F11849" s="3" t="s">
        <v>21319</v>
      </c>
      <c r="G11849" s="3" t="s">
        <v>21320</v>
      </c>
      <c r="H11849" s="3"/>
    </row>
    <row r="11850" ht="15.75" customHeight="1">
      <c r="A11850" s="2">
        <v>45827.0</v>
      </c>
      <c r="B11850" s="3" t="s">
        <v>92</v>
      </c>
      <c r="C11850" s="3" t="s">
        <v>158</v>
      </c>
      <c r="D11850" s="3" t="s">
        <v>23</v>
      </c>
      <c r="E11850" s="3" t="s">
        <v>15</v>
      </c>
      <c r="F11850" s="3" t="s">
        <v>21321</v>
      </c>
      <c r="G11850" s="3" t="s">
        <v>21322</v>
      </c>
      <c r="H11850" s="3"/>
    </row>
    <row r="11851" ht="15.75" customHeight="1">
      <c r="A11851" s="2">
        <v>45827.0</v>
      </c>
      <c r="B11851" s="3" t="s">
        <v>92</v>
      </c>
      <c r="C11851" s="3" t="s">
        <v>158</v>
      </c>
      <c r="D11851" s="3" t="s">
        <v>34</v>
      </c>
      <c r="E11851" s="3" t="s">
        <v>10</v>
      </c>
      <c r="F11851" s="3" t="s">
        <v>21323</v>
      </c>
      <c r="G11851" s="3" t="s">
        <v>21324</v>
      </c>
      <c r="H11851" s="3"/>
    </row>
    <row r="11852" ht="15.75" customHeight="1">
      <c r="A11852" s="2">
        <v>45827.0</v>
      </c>
      <c r="B11852" s="3" t="s">
        <v>7</v>
      </c>
      <c r="C11852" s="3" t="s">
        <v>131</v>
      </c>
      <c r="D11852" s="3" t="s">
        <v>23</v>
      </c>
      <c r="E11852" s="3" t="s">
        <v>109</v>
      </c>
      <c r="F11852" s="3" t="s">
        <v>21325</v>
      </c>
      <c r="G11852" s="3" t="s">
        <v>21326</v>
      </c>
      <c r="H11852" s="3"/>
    </row>
    <row r="11853" ht="15.75" customHeight="1">
      <c r="A11853" s="2">
        <v>45827.0</v>
      </c>
      <c r="B11853" s="3" t="s">
        <v>7</v>
      </c>
      <c r="C11853" s="3" t="s">
        <v>131</v>
      </c>
      <c r="D11853" s="3" t="s">
        <v>26</v>
      </c>
      <c r="E11853" s="3" t="s">
        <v>1097</v>
      </c>
      <c r="F11853" s="3" t="s">
        <v>21327</v>
      </c>
      <c r="G11853" s="3" t="s">
        <v>21328</v>
      </c>
      <c r="H11853" s="3"/>
    </row>
    <row r="11854" ht="15.75" customHeight="1">
      <c r="A11854" s="2">
        <v>45827.0</v>
      </c>
      <c r="B11854" s="3" t="s">
        <v>92</v>
      </c>
      <c r="C11854" s="4" t="s">
        <v>149</v>
      </c>
      <c r="D11854" s="3" t="s">
        <v>63</v>
      </c>
      <c r="E11854" s="3" t="s">
        <v>59</v>
      </c>
      <c r="F11854" s="3" t="s">
        <v>21329</v>
      </c>
      <c r="G11854" s="3" t="s">
        <v>21330</v>
      </c>
      <c r="H11854" s="3"/>
    </row>
    <row r="11855" ht="15.75" customHeight="1">
      <c r="A11855" s="2">
        <v>45828.0</v>
      </c>
      <c r="B11855" s="3" t="s">
        <v>13</v>
      </c>
      <c r="C11855" s="3" t="s">
        <v>169</v>
      </c>
      <c r="D11855" s="3" t="s">
        <v>19</v>
      </c>
      <c r="E11855" s="3" t="s">
        <v>20</v>
      </c>
      <c r="F11855" s="3" t="s">
        <v>21331</v>
      </c>
      <c r="G11855" s="3" t="s">
        <v>21332</v>
      </c>
      <c r="H11855" s="3"/>
    </row>
    <row r="11856" ht="15.75" customHeight="1">
      <c r="A11856" s="2">
        <v>45828.0</v>
      </c>
      <c r="B11856" s="3" t="s">
        <v>13</v>
      </c>
      <c r="C11856" s="3" t="s">
        <v>169</v>
      </c>
      <c r="D11856" s="3" t="s">
        <v>63</v>
      </c>
      <c r="E11856" s="3" t="s">
        <v>101</v>
      </c>
      <c r="F11856" s="3" t="s">
        <v>9863</v>
      </c>
      <c r="G11856" s="3" t="s">
        <v>21051</v>
      </c>
      <c r="H11856" s="3"/>
    </row>
    <row r="11857" ht="15.75" customHeight="1">
      <c r="A11857" s="2">
        <v>45828.0</v>
      </c>
      <c r="B11857" s="3" t="s">
        <v>13</v>
      </c>
      <c r="C11857" s="3" t="s">
        <v>169</v>
      </c>
      <c r="D11857" s="3" t="s">
        <v>68</v>
      </c>
      <c r="E11857" s="3" t="s">
        <v>20</v>
      </c>
      <c r="F11857" s="3" t="s">
        <v>21333</v>
      </c>
      <c r="G11857" s="3" t="s">
        <v>21334</v>
      </c>
      <c r="H11857" s="3"/>
    </row>
    <row r="11858" ht="15.75" customHeight="1">
      <c r="A11858" s="2">
        <v>45828.0</v>
      </c>
      <c r="B11858" s="3" t="s">
        <v>13</v>
      </c>
      <c r="C11858" s="3" t="s">
        <v>169</v>
      </c>
      <c r="D11858" s="3" t="s">
        <v>23</v>
      </c>
      <c r="E11858" s="3" t="s">
        <v>20</v>
      </c>
      <c r="F11858" s="3" t="s">
        <v>21335</v>
      </c>
      <c r="G11858" s="3" t="s">
        <v>21336</v>
      </c>
      <c r="H11858" s="3"/>
    </row>
    <row r="11859" ht="15.75" customHeight="1">
      <c r="A11859" s="2">
        <v>45828.0</v>
      </c>
      <c r="B11859" s="3" t="s">
        <v>13</v>
      </c>
      <c r="C11859" s="3" t="s">
        <v>37</v>
      </c>
      <c r="D11859" s="3" t="s">
        <v>34</v>
      </c>
      <c r="E11859" s="3" t="s">
        <v>101</v>
      </c>
      <c r="F11859" s="3" t="s">
        <v>21337</v>
      </c>
      <c r="G11859" s="3" t="s">
        <v>21338</v>
      </c>
      <c r="H11859" s="3"/>
    </row>
    <row r="11860" ht="15.75" customHeight="1">
      <c r="A11860" s="2">
        <v>45828.0</v>
      </c>
      <c r="B11860" s="3" t="s">
        <v>13</v>
      </c>
      <c r="C11860" s="3" t="s">
        <v>37</v>
      </c>
      <c r="D11860" s="3" t="s">
        <v>19</v>
      </c>
      <c r="E11860" s="3" t="s">
        <v>15</v>
      </c>
      <c r="F11860" s="3" t="s">
        <v>7776</v>
      </c>
      <c r="G11860" s="3" t="s">
        <v>21339</v>
      </c>
      <c r="H11860" s="3"/>
    </row>
    <row r="11861" ht="15.75" customHeight="1">
      <c r="A11861" s="2">
        <v>45828.0</v>
      </c>
      <c r="B11861" s="3" t="s">
        <v>13</v>
      </c>
      <c r="C11861" s="3" t="s">
        <v>18</v>
      </c>
      <c r="D11861" s="3" t="s">
        <v>34</v>
      </c>
      <c r="E11861" s="3" t="s">
        <v>15</v>
      </c>
      <c r="F11861" s="3" t="s">
        <v>21340</v>
      </c>
      <c r="G11861" s="3" t="s">
        <v>21341</v>
      </c>
      <c r="H11861" s="3"/>
    </row>
    <row r="11862" ht="15.75" customHeight="1">
      <c r="A11862" s="2">
        <v>45828.0</v>
      </c>
      <c r="B11862" s="3" t="s">
        <v>13</v>
      </c>
      <c r="C11862" s="3" t="s">
        <v>29</v>
      </c>
      <c r="D11862" s="3" t="s">
        <v>38</v>
      </c>
      <c r="E11862" s="3" t="s">
        <v>15</v>
      </c>
      <c r="F11862" s="3" t="s">
        <v>21342</v>
      </c>
      <c r="G11862" s="3" t="s">
        <v>11859</v>
      </c>
      <c r="H11862" s="3"/>
    </row>
    <row r="11863" ht="15.75" customHeight="1">
      <c r="A11863" s="2">
        <v>45828.0</v>
      </c>
      <c r="B11863" s="3" t="s">
        <v>13</v>
      </c>
      <c r="C11863" s="3" t="s">
        <v>29</v>
      </c>
      <c r="D11863" s="3" t="s">
        <v>19</v>
      </c>
      <c r="E11863" s="3" t="s">
        <v>20</v>
      </c>
      <c r="F11863" s="3" t="s">
        <v>21343</v>
      </c>
      <c r="G11863" s="3" t="s">
        <v>21344</v>
      </c>
      <c r="H11863" s="3"/>
    </row>
    <row r="11864" ht="15.75" customHeight="1">
      <c r="A11864" s="2">
        <v>45828.0</v>
      </c>
      <c r="B11864" s="3" t="s">
        <v>13</v>
      </c>
      <c r="C11864" s="3" t="s">
        <v>29</v>
      </c>
      <c r="D11864" s="3" t="s">
        <v>9</v>
      </c>
      <c r="E11864" s="3" t="s">
        <v>101</v>
      </c>
      <c r="F11864" s="3" t="s">
        <v>21345</v>
      </c>
      <c r="G11864" s="3" t="s">
        <v>21346</v>
      </c>
      <c r="H11864" s="3"/>
    </row>
    <row r="11865" ht="15.75" customHeight="1">
      <c r="A11865" s="2">
        <v>45828.0</v>
      </c>
      <c r="B11865" s="3" t="s">
        <v>13</v>
      </c>
      <c r="C11865" s="3" t="s">
        <v>18</v>
      </c>
      <c r="D11865" s="3" t="s">
        <v>63</v>
      </c>
      <c r="E11865" s="3" t="s">
        <v>15</v>
      </c>
      <c r="F11865" s="3" t="s">
        <v>21347</v>
      </c>
      <c r="G11865" s="3" t="s">
        <v>21348</v>
      </c>
      <c r="H11865" s="3"/>
    </row>
    <row r="11866" ht="15.75" customHeight="1">
      <c r="A11866" s="2">
        <v>45828.0</v>
      </c>
      <c r="B11866" s="3" t="s">
        <v>13</v>
      </c>
      <c r="C11866" s="3" t="s">
        <v>18</v>
      </c>
      <c r="D11866" s="3" t="s">
        <v>19</v>
      </c>
      <c r="E11866" s="3" t="s">
        <v>20</v>
      </c>
      <c r="F11866" s="3" t="s">
        <v>21349</v>
      </c>
      <c r="G11866" s="3" t="s">
        <v>21350</v>
      </c>
      <c r="H11866" s="3"/>
    </row>
    <row r="11867" ht="15.75" customHeight="1">
      <c r="A11867" s="2">
        <v>45828.0</v>
      </c>
      <c r="B11867" s="3" t="s">
        <v>57</v>
      </c>
      <c r="C11867" s="3" t="s">
        <v>58</v>
      </c>
      <c r="D11867" s="3" t="s">
        <v>9</v>
      </c>
      <c r="E11867" s="3" t="s">
        <v>101</v>
      </c>
      <c r="F11867" s="3" t="s">
        <v>21351</v>
      </c>
      <c r="G11867" s="3" t="s">
        <v>21352</v>
      </c>
      <c r="H11867" s="3"/>
    </row>
    <row r="11868" ht="15.75" customHeight="1">
      <c r="A11868" s="2">
        <v>45828.0</v>
      </c>
      <c r="B11868" s="3" t="s">
        <v>13</v>
      </c>
      <c r="C11868" s="3" t="s">
        <v>37</v>
      </c>
      <c r="D11868" s="3" t="s">
        <v>34</v>
      </c>
      <c r="E11868" s="3" t="s">
        <v>101</v>
      </c>
      <c r="F11868" s="3" t="s">
        <v>21353</v>
      </c>
      <c r="G11868" s="3" t="s">
        <v>21354</v>
      </c>
      <c r="H11868" s="3"/>
    </row>
    <row r="11869" ht="15.75" customHeight="1">
      <c r="A11869" s="2">
        <v>45828.0</v>
      </c>
      <c r="B11869" s="3" t="s">
        <v>57</v>
      </c>
      <c r="C11869" s="3" t="s">
        <v>58</v>
      </c>
      <c r="D11869" s="3" t="s">
        <v>34</v>
      </c>
      <c r="E11869" s="3" t="s">
        <v>15</v>
      </c>
      <c r="F11869" s="3" t="s">
        <v>21355</v>
      </c>
      <c r="G11869" s="3" t="s">
        <v>21356</v>
      </c>
      <c r="H11869" s="3"/>
    </row>
    <row r="11870" ht="15.75" customHeight="1">
      <c r="A11870" s="2">
        <v>45828.0</v>
      </c>
      <c r="B11870" s="3" t="s">
        <v>57</v>
      </c>
      <c r="C11870" s="3" t="s">
        <v>71</v>
      </c>
      <c r="D11870" s="3" t="s">
        <v>68</v>
      </c>
      <c r="E11870" s="3" t="s">
        <v>59</v>
      </c>
      <c r="F11870" s="3" t="s">
        <v>21357</v>
      </c>
      <c r="G11870" s="3" t="s">
        <v>21358</v>
      </c>
      <c r="H11870" s="3"/>
    </row>
    <row r="11871" ht="15.75" customHeight="1">
      <c r="A11871" s="2">
        <v>45828.0</v>
      </c>
      <c r="B11871" s="3" t="s">
        <v>57</v>
      </c>
      <c r="C11871" s="3" t="s">
        <v>58</v>
      </c>
      <c r="D11871" s="3" t="s">
        <v>9</v>
      </c>
      <c r="E11871" s="3" t="s">
        <v>15</v>
      </c>
      <c r="F11871" s="3" t="s">
        <v>21359</v>
      </c>
      <c r="G11871" s="3" t="s">
        <v>21360</v>
      </c>
      <c r="H11871" s="3"/>
    </row>
    <row r="11872" ht="15.75" customHeight="1">
      <c r="A11872" s="2">
        <v>45828.0</v>
      </c>
      <c r="B11872" s="3" t="s">
        <v>13</v>
      </c>
      <c r="C11872" s="3" t="s">
        <v>18</v>
      </c>
      <c r="D11872" s="3" t="s">
        <v>68</v>
      </c>
      <c r="E11872" s="3" t="s">
        <v>20</v>
      </c>
      <c r="F11872" s="3" t="s">
        <v>1216</v>
      </c>
      <c r="G11872" s="3" t="s">
        <v>15571</v>
      </c>
      <c r="H11872" s="3"/>
    </row>
    <row r="11873" ht="15.75" customHeight="1">
      <c r="A11873" s="2">
        <v>45828.0</v>
      </c>
      <c r="B11873" s="3" t="s">
        <v>57</v>
      </c>
      <c r="C11873" s="3" t="s">
        <v>85</v>
      </c>
      <c r="D11873" s="3" t="s">
        <v>19</v>
      </c>
      <c r="E11873" s="3" t="s">
        <v>20</v>
      </c>
      <c r="F11873" s="3" t="s">
        <v>21361</v>
      </c>
      <c r="G11873" s="3" t="s">
        <v>21362</v>
      </c>
      <c r="H11873" s="3"/>
    </row>
    <row r="11874" ht="15.75" customHeight="1">
      <c r="A11874" s="2">
        <v>45828.0</v>
      </c>
      <c r="B11874" s="3" t="s">
        <v>57</v>
      </c>
      <c r="C11874" s="3" t="s">
        <v>85</v>
      </c>
      <c r="D11874" s="3" t="s">
        <v>23</v>
      </c>
      <c r="E11874" s="3" t="s">
        <v>59</v>
      </c>
      <c r="F11874" s="3" t="s">
        <v>21363</v>
      </c>
      <c r="G11874" s="3" t="s">
        <v>21364</v>
      </c>
      <c r="H11874" s="3"/>
    </row>
    <row r="11875" ht="15.75" customHeight="1">
      <c r="A11875" s="2">
        <v>45828.0</v>
      </c>
      <c r="B11875" s="3" t="s">
        <v>57</v>
      </c>
      <c r="C11875" s="3" t="s">
        <v>85</v>
      </c>
      <c r="D11875" s="3" t="s">
        <v>19</v>
      </c>
      <c r="E11875" s="3" t="s">
        <v>20</v>
      </c>
      <c r="F11875" s="3" t="s">
        <v>12046</v>
      </c>
      <c r="G11875" s="3" t="s">
        <v>21365</v>
      </c>
      <c r="H11875" s="3"/>
    </row>
    <row r="11876" ht="15.75" customHeight="1">
      <c r="A11876" s="2">
        <v>45828.0</v>
      </c>
      <c r="B11876" s="3" t="s">
        <v>57</v>
      </c>
      <c r="C11876" s="3" t="s">
        <v>85</v>
      </c>
      <c r="D11876" s="3" t="s">
        <v>23</v>
      </c>
      <c r="E11876" s="3" t="s">
        <v>59</v>
      </c>
      <c r="F11876" s="3" t="s">
        <v>13009</v>
      </c>
      <c r="G11876" s="3" t="s">
        <v>16995</v>
      </c>
      <c r="H11876" s="3"/>
    </row>
    <row r="11877" ht="15.75" customHeight="1">
      <c r="A11877" s="2">
        <v>45828.0</v>
      </c>
      <c r="B11877" s="3" t="s">
        <v>57</v>
      </c>
      <c r="C11877" s="3" t="s">
        <v>80</v>
      </c>
      <c r="D11877" s="3" t="s">
        <v>9</v>
      </c>
      <c r="E11877" s="3" t="s">
        <v>15</v>
      </c>
      <c r="F11877" s="3" t="s">
        <v>21366</v>
      </c>
      <c r="G11877" s="3" t="s">
        <v>21367</v>
      </c>
      <c r="H11877" s="3"/>
    </row>
    <row r="11878" ht="15.75" customHeight="1">
      <c r="A11878" s="2">
        <v>45828.0</v>
      </c>
      <c r="B11878" s="3" t="s">
        <v>57</v>
      </c>
      <c r="C11878" s="3" t="s">
        <v>58</v>
      </c>
      <c r="D11878" s="3" t="s">
        <v>63</v>
      </c>
      <c r="E11878" s="3" t="s">
        <v>59</v>
      </c>
      <c r="F11878" s="3" t="s">
        <v>21368</v>
      </c>
      <c r="G11878" s="3" t="s">
        <v>21369</v>
      </c>
      <c r="H11878" s="3"/>
    </row>
    <row r="11879" ht="15.75" customHeight="1">
      <c r="A11879" s="2">
        <v>45828.0</v>
      </c>
      <c r="B11879" s="3" t="s">
        <v>57</v>
      </c>
      <c r="C11879" s="3" t="s">
        <v>80</v>
      </c>
      <c r="D11879" s="3" t="s">
        <v>63</v>
      </c>
      <c r="E11879" s="3" t="s">
        <v>59</v>
      </c>
      <c r="F11879" s="3" t="s">
        <v>21370</v>
      </c>
      <c r="G11879" s="3" t="s">
        <v>21371</v>
      </c>
      <c r="H11879" s="3"/>
    </row>
    <row r="11880" ht="15.75" customHeight="1">
      <c r="A11880" s="2">
        <v>45828.0</v>
      </c>
      <c r="B11880" s="3" t="s">
        <v>57</v>
      </c>
      <c r="C11880" s="3" t="s">
        <v>71</v>
      </c>
      <c r="D11880" s="3" t="s">
        <v>34</v>
      </c>
      <c r="E11880" s="3" t="s">
        <v>20</v>
      </c>
      <c r="F11880" s="3" t="s">
        <v>21372</v>
      </c>
      <c r="G11880" s="3" t="s">
        <v>21373</v>
      </c>
      <c r="H11880" s="3"/>
    </row>
    <row r="11881" ht="15.75" customHeight="1">
      <c r="A11881" s="2">
        <v>45828.0</v>
      </c>
      <c r="B11881" s="3" t="s">
        <v>57</v>
      </c>
      <c r="C11881" s="4" t="s">
        <v>62</v>
      </c>
      <c r="D11881" s="3" t="s">
        <v>23</v>
      </c>
      <c r="E11881" s="3" t="s">
        <v>59</v>
      </c>
      <c r="F11881" s="3" t="s">
        <v>21374</v>
      </c>
      <c r="G11881" s="3" t="s">
        <v>21375</v>
      </c>
      <c r="H11881" s="3"/>
    </row>
    <row r="11882" ht="15.75" customHeight="1">
      <c r="A11882" s="2">
        <v>45828.0</v>
      </c>
      <c r="B11882" s="3" t="s">
        <v>57</v>
      </c>
      <c r="C11882" s="4" t="s">
        <v>62</v>
      </c>
      <c r="D11882" s="3" t="s">
        <v>23</v>
      </c>
      <c r="E11882" s="3" t="s">
        <v>20</v>
      </c>
      <c r="F11882" s="3" t="s">
        <v>21376</v>
      </c>
      <c r="G11882" s="3" t="s">
        <v>21377</v>
      </c>
      <c r="H11882" s="3"/>
    </row>
    <row r="11883" ht="15.75" customHeight="1">
      <c r="A11883" s="2">
        <v>45828.0</v>
      </c>
      <c r="B11883" s="3" t="s">
        <v>57</v>
      </c>
      <c r="C11883" s="4" t="s">
        <v>62</v>
      </c>
      <c r="D11883" s="3" t="s">
        <v>38</v>
      </c>
      <c r="E11883" s="3" t="s">
        <v>20</v>
      </c>
      <c r="F11883" s="3" t="s">
        <v>21378</v>
      </c>
      <c r="G11883" s="3" t="s">
        <v>21379</v>
      </c>
      <c r="H11883" s="3"/>
    </row>
    <row r="11884" ht="15.75" customHeight="1">
      <c r="A11884" s="2">
        <v>45828.0</v>
      </c>
      <c r="B11884" s="3" t="s">
        <v>57</v>
      </c>
      <c r="C11884" s="4" t="s">
        <v>62</v>
      </c>
      <c r="D11884" s="3" t="s">
        <v>9</v>
      </c>
      <c r="E11884" s="3" t="s">
        <v>15</v>
      </c>
      <c r="F11884" s="3" t="s">
        <v>21380</v>
      </c>
      <c r="G11884" s="3" t="s">
        <v>21381</v>
      </c>
      <c r="H11884" s="3"/>
    </row>
    <row r="11885" ht="15.75" customHeight="1">
      <c r="A11885" s="2">
        <v>45828.0</v>
      </c>
      <c r="B11885" s="3" t="s">
        <v>57</v>
      </c>
      <c r="C11885" s="4" t="s">
        <v>62</v>
      </c>
      <c r="D11885" s="3" t="s">
        <v>26</v>
      </c>
      <c r="E11885" s="3" t="s">
        <v>20</v>
      </c>
      <c r="F11885" s="3" t="s">
        <v>21382</v>
      </c>
      <c r="G11885" s="3" t="s">
        <v>21383</v>
      </c>
      <c r="H11885" s="3"/>
    </row>
    <row r="11886" ht="15.75" customHeight="1">
      <c r="A11886" s="2">
        <v>45828.0</v>
      </c>
      <c r="B11886" s="3" t="s">
        <v>57</v>
      </c>
      <c r="C11886" s="3" t="s">
        <v>71</v>
      </c>
      <c r="D11886" s="3" t="s">
        <v>68</v>
      </c>
      <c r="E11886" s="3" t="s">
        <v>59</v>
      </c>
      <c r="F11886" s="3" t="s">
        <v>21384</v>
      </c>
      <c r="G11886" s="3" t="s">
        <v>21385</v>
      </c>
      <c r="H11886" s="3"/>
    </row>
    <row r="11887" ht="15.75" customHeight="1">
      <c r="A11887" s="2">
        <v>45828.0</v>
      </c>
      <c r="B11887" s="3" t="s">
        <v>13</v>
      </c>
      <c r="C11887" s="3" t="s">
        <v>14</v>
      </c>
      <c r="D11887" s="3" t="s">
        <v>34</v>
      </c>
      <c r="E11887" s="3" t="s">
        <v>15</v>
      </c>
      <c r="F11887" s="3" t="s">
        <v>21386</v>
      </c>
      <c r="G11887" s="3" t="s">
        <v>2797</v>
      </c>
      <c r="H11887" s="3"/>
    </row>
    <row r="11888" ht="15.75" customHeight="1">
      <c r="A11888" s="2">
        <v>45828.0</v>
      </c>
      <c r="B11888" s="3" t="s">
        <v>13</v>
      </c>
      <c r="C11888" s="3" t="s">
        <v>14</v>
      </c>
      <c r="D11888" s="3" t="s">
        <v>19</v>
      </c>
      <c r="E11888" s="3" t="s">
        <v>20</v>
      </c>
      <c r="F11888" s="3" t="s">
        <v>21387</v>
      </c>
      <c r="G11888" s="3" t="s">
        <v>21388</v>
      </c>
      <c r="H11888" s="3"/>
    </row>
    <row r="11889" ht="15.75" customHeight="1">
      <c r="A11889" s="2">
        <v>45828.0</v>
      </c>
      <c r="B11889" s="3" t="s">
        <v>7</v>
      </c>
      <c r="C11889" s="3" t="s">
        <v>126</v>
      </c>
      <c r="D11889" s="3" t="s">
        <v>34</v>
      </c>
      <c r="E11889" s="3" t="s">
        <v>258</v>
      </c>
      <c r="F11889" s="3" t="s">
        <v>21389</v>
      </c>
      <c r="G11889" s="3" t="s">
        <v>21390</v>
      </c>
      <c r="H11889" s="3"/>
    </row>
    <row r="11890" ht="15.75" customHeight="1">
      <c r="A11890" s="2">
        <v>45828.0</v>
      </c>
      <c r="B11890" s="3" t="s">
        <v>92</v>
      </c>
      <c r="C11890" s="3" t="s">
        <v>158</v>
      </c>
      <c r="D11890" s="3" t="s">
        <v>19</v>
      </c>
      <c r="E11890" s="3" t="s">
        <v>15</v>
      </c>
      <c r="F11890" s="3" t="s">
        <v>21391</v>
      </c>
      <c r="G11890" s="3" t="s">
        <v>11753</v>
      </c>
      <c r="H11890" s="3"/>
    </row>
    <row r="11891" ht="15.75" customHeight="1">
      <c r="A11891" s="2">
        <v>45828.0</v>
      </c>
      <c r="B11891" s="3" t="s">
        <v>7</v>
      </c>
      <c r="C11891" s="3" t="s">
        <v>131</v>
      </c>
      <c r="D11891" s="3" t="s">
        <v>34</v>
      </c>
      <c r="E11891" s="3" t="s">
        <v>258</v>
      </c>
      <c r="F11891" s="3" t="s">
        <v>21392</v>
      </c>
      <c r="G11891" s="3" t="s">
        <v>21393</v>
      </c>
      <c r="H11891" s="3"/>
    </row>
    <row r="11892" ht="15.75" customHeight="1">
      <c r="A11892" s="2">
        <v>45828.0</v>
      </c>
      <c r="B11892" s="3" t="s">
        <v>7</v>
      </c>
      <c r="C11892" s="3" t="s">
        <v>131</v>
      </c>
      <c r="D11892" s="3" t="s">
        <v>9</v>
      </c>
      <c r="E11892" s="3" t="s">
        <v>10</v>
      </c>
      <c r="F11892" s="3" t="s">
        <v>21394</v>
      </c>
      <c r="G11892" s="3" t="s">
        <v>21395</v>
      </c>
      <c r="H11892" s="3"/>
    </row>
    <row r="11893" ht="15.75" customHeight="1">
      <c r="A11893" s="2">
        <v>45828.0</v>
      </c>
      <c r="B11893" s="3" t="s">
        <v>7</v>
      </c>
      <c r="C11893" s="3" t="s">
        <v>131</v>
      </c>
      <c r="D11893" s="3" t="s">
        <v>26</v>
      </c>
      <c r="E11893" s="3" t="s">
        <v>1097</v>
      </c>
      <c r="F11893" s="3" t="s">
        <v>21396</v>
      </c>
      <c r="G11893" s="3" t="s">
        <v>21397</v>
      </c>
      <c r="H11893" s="3"/>
    </row>
    <row r="11894" ht="15.75" customHeight="1">
      <c r="A11894" s="2">
        <v>45828.0</v>
      </c>
      <c r="B11894" s="3" t="s">
        <v>7</v>
      </c>
      <c r="C11894" s="3" t="s">
        <v>126</v>
      </c>
      <c r="D11894" s="3" t="s">
        <v>19</v>
      </c>
      <c r="E11894" s="3" t="s">
        <v>15</v>
      </c>
      <c r="F11894" s="3" t="s">
        <v>1816</v>
      </c>
      <c r="G11894" s="3" t="s">
        <v>708</v>
      </c>
      <c r="H11894" s="3"/>
    </row>
    <row r="11895" ht="15.75" customHeight="1">
      <c r="A11895" s="2">
        <v>45828.0</v>
      </c>
      <c r="B11895" s="3" t="s">
        <v>7</v>
      </c>
      <c r="C11895" s="3" t="s">
        <v>126</v>
      </c>
      <c r="D11895" s="3" t="s">
        <v>23</v>
      </c>
      <c r="E11895" s="3" t="s">
        <v>15</v>
      </c>
      <c r="F11895" s="3" t="s">
        <v>21398</v>
      </c>
      <c r="G11895" s="3" t="s">
        <v>21399</v>
      </c>
      <c r="H11895" s="3"/>
    </row>
    <row r="11896" ht="15.75" customHeight="1">
      <c r="A11896" s="2">
        <v>45828.0</v>
      </c>
      <c r="B11896" s="3" t="s">
        <v>92</v>
      </c>
      <c r="C11896" s="3" t="s">
        <v>158</v>
      </c>
      <c r="D11896" s="3" t="s">
        <v>63</v>
      </c>
      <c r="E11896" s="3" t="s">
        <v>10</v>
      </c>
      <c r="F11896" s="3" t="s">
        <v>21400</v>
      </c>
      <c r="G11896" s="3" t="s">
        <v>21401</v>
      </c>
      <c r="H11896" s="3"/>
    </row>
    <row r="11897" ht="15.75" customHeight="1">
      <c r="A11897" s="2">
        <v>45828.0</v>
      </c>
      <c r="B11897" s="3" t="s">
        <v>7</v>
      </c>
      <c r="C11897" s="3" t="s">
        <v>118</v>
      </c>
      <c r="D11897" s="3" t="s">
        <v>19</v>
      </c>
      <c r="E11897" s="3" t="s">
        <v>109</v>
      </c>
      <c r="F11897" s="3" t="s">
        <v>7259</v>
      </c>
      <c r="G11897" s="3" t="s">
        <v>21402</v>
      </c>
      <c r="H11897" s="3"/>
    </row>
    <row r="11898" ht="15.75" customHeight="1">
      <c r="A11898" s="2">
        <v>45828.0</v>
      </c>
      <c r="B11898" s="3" t="s">
        <v>7</v>
      </c>
      <c r="C11898" s="3" t="s">
        <v>106</v>
      </c>
      <c r="D11898" s="3" t="s">
        <v>19</v>
      </c>
      <c r="E11898" s="3" t="s">
        <v>15</v>
      </c>
      <c r="F11898" s="3" t="s">
        <v>21403</v>
      </c>
      <c r="G11898" s="3" t="s">
        <v>21404</v>
      </c>
      <c r="H11898" s="3"/>
    </row>
    <row r="11899" ht="15.75" customHeight="1">
      <c r="A11899" s="2">
        <v>45828.0</v>
      </c>
      <c r="B11899" s="3" t="s">
        <v>7</v>
      </c>
      <c r="C11899" s="3" t="s">
        <v>106</v>
      </c>
      <c r="D11899" s="3" t="s">
        <v>63</v>
      </c>
      <c r="E11899" s="3" t="s">
        <v>15</v>
      </c>
      <c r="F11899" s="3" t="s">
        <v>562</v>
      </c>
      <c r="G11899" s="3" t="s">
        <v>21405</v>
      </c>
      <c r="H11899" s="3"/>
    </row>
    <row r="11900" ht="15.75" customHeight="1">
      <c r="A11900" s="2">
        <v>45828.0</v>
      </c>
      <c r="B11900" s="3" t="s">
        <v>7</v>
      </c>
      <c r="C11900" s="3" t="s">
        <v>106</v>
      </c>
      <c r="D11900" s="3" t="s">
        <v>9</v>
      </c>
      <c r="E11900" s="3" t="s">
        <v>119</v>
      </c>
      <c r="F11900" s="3" t="s">
        <v>21406</v>
      </c>
      <c r="G11900" s="3" t="s">
        <v>21407</v>
      </c>
      <c r="H11900" s="3"/>
    </row>
    <row r="11901" ht="15.75" customHeight="1">
      <c r="A11901" s="2">
        <v>45828.0</v>
      </c>
      <c r="B11901" s="3" t="s">
        <v>7</v>
      </c>
      <c r="C11901" s="3" t="s">
        <v>8</v>
      </c>
      <c r="D11901" s="3" t="s">
        <v>9</v>
      </c>
      <c r="E11901" s="3" t="s">
        <v>258</v>
      </c>
      <c r="F11901" s="3" t="s">
        <v>21408</v>
      </c>
      <c r="G11901" s="3" t="s">
        <v>21409</v>
      </c>
      <c r="H11901" s="3"/>
    </row>
    <row r="11902" ht="15.75" customHeight="1">
      <c r="A11902" s="2">
        <v>45828.0</v>
      </c>
      <c r="B11902" s="3" t="s">
        <v>7</v>
      </c>
      <c r="C11902" s="3" t="s">
        <v>8</v>
      </c>
      <c r="D11902" s="3" t="s">
        <v>63</v>
      </c>
      <c r="E11902" s="3" t="s">
        <v>15</v>
      </c>
      <c r="F11902" s="3" t="s">
        <v>21410</v>
      </c>
      <c r="G11902" s="3" t="s">
        <v>21411</v>
      </c>
      <c r="H11902" s="3"/>
    </row>
    <row r="11903" ht="15.75" customHeight="1">
      <c r="A11903" s="2">
        <v>45828.0</v>
      </c>
      <c r="B11903" s="3" t="s">
        <v>13</v>
      </c>
      <c r="C11903" s="3" t="s">
        <v>14</v>
      </c>
      <c r="D11903" s="3" t="s">
        <v>9</v>
      </c>
      <c r="E11903" s="3" t="s">
        <v>15</v>
      </c>
      <c r="F11903" s="3" t="s">
        <v>21412</v>
      </c>
      <c r="G11903" s="3" t="s">
        <v>21413</v>
      </c>
      <c r="H11903" s="3"/>
    </row>
    <row r="11904" ht="15.75" customHeight="1">
      <c r="A11904" s="2">
        <v>45828.0</v>
      </c>
      <c r="B11904" s="3" t="s">
        <v>7</v>
      </c>
      <c r="C11904" s="3" t="s">
        <v>118</v>
      </c>
      <c r="D11904" s="3" t="s">
        <v>68</v>
      </c>
      <c r="E11904" s="3" t="s">
        <v>15</v>
      </c>
      <c r="F11904" s="3" t="s">
        <v>11485</v>
      </c>
      <c r="G11904" s="3" t="s">
        <v>21414</v>
      </c>
      <c r="H11904" s="3"/>
    </row>
    <row r="11905" ht="15.75" customHeight="1">
      <c r="A11905" s="2">
        <v>45828.0</v>
      </c>
      <c r="B11905" s="3" t="s">
        <v>92</v>
      </c>
      <c r="C11905" s="3" t="s">
        <v>158</v>
      </c>
      <c r="D11905" s="3" t="s">
        <v>9</v>
      </c>
      <c r="E11905" s="3" t="s">
        <v>109</v>
      </c>
      <c r="F11905" s="3" t="s">
        <v>21415</v>
      </c>
      <c r="G11905" s="3" t="s">
        <v>9032</v>
      </c>
      <c r="H11905" s="3"/>
    </row>
    <row r="11906" ht="15.75" customHeight="1">
      <c r="A11906" s="2">
        <v>45828.0</v>
      </c>
      <c r="B11906" s="3" t="s">
        <v>92</v>
      </c>
      <c r="C11906" s="3" t="s">
        <v>158</v>
      </c>
      <c r="D11906" s="3" t="s">
        <v>63</v>
      </c>
      <c r="E11906" s="3" t="s">
        <v>101</v>
      </c>
      <c r="F11906" s="3" t="s">
        <v>21416</v>
      </c>
      <c r="G11906" s="3" t="s">
        <v>21417</v>
      </c>
      <c r="H11906" s="3"/>
    </row>
    <row r="11907" ht="15.75" customHeight="1">
      <c r="A11907" s="2">
        <v>45828.0</v>
      </c>
      <c r="B11907" s="3" t="s">
        <v>92</v>
      </c>
      <c r="C11907" s="4" t="s">
        <v>149</v>
      </c>
      <c r="D11907" s="3" t="s">
        <v>38</v>
      </c>
      <c r="E11907" s="3" t="s">
        <v>15</v>
      </c>
      <c r="F11907" s="3" t="s">
        <v>21418</v>
      </c>
      <c r="G11907" s="3" t="s">
        <v>21419</v>
      </c>
      <c r="H11907" s="3"/>
    </row>
    <row r="11908" ht="15.75" customHeight="1">
      <c r="A11908" s="2">
        <v>45828.0</v>
      </c>
      <c r="B11908" s="3" t="s">
        <v>13</v>
      </c>
      <c r="C11908" s="3" t="s">
        <v>14</v>
      </c>
      <c r="D11908" s="3" t="s">
        <v>9</v>
      </c>
      <c r="E11908" s="3" t="s">
        <v>15</v>
      </c>
      <c r="F11908" s="3" t="s">
        <v>21420</v>
      </c>
      <c r="G11908" s="3" t="s">
        <v>21421</v>
      </c>
      <c r="H11908" s="3"/>
    </row>
    <row r="11909" ht="15.75" customHeight="1">
      <c r="A11909" s="2">
        <v>45828.0</v>
      </c>
      <c r="B11909" s="3" t="s">
        <v>92</v>
      </c>
      <c r="C11909" s="3" t="s">
        <v>93</v>
      </c>
      <c r="D11909" s="3" t="s">
        <v>38</v>
      </c>
      <c r="E11909" s="3" t="s">
        <v>101</v>
      </c>
      <c r="F11909" s="3" t="s">
        <v>21422</v>
      </c>
      <c r="G11909" s="3" t="s">
        <v>21423</v>
      </c>
      <c r="H11909" s="3"/>
    </row>
    <row r="11910" ht="15.75" customHeight="1">
      <c r="A11910" s="2">
        <v>45828.0</v>
      </c>
      <c r="B11910" s="3" t="s">
        <v>92</v>
      </c>
      <c r="C11910" s="3" t="s">
        <v>93</v>
      </c>
      <c r="D11910" s="3" t="s">
        <v>38</v>
      </c>
      <c r="E11910" s="3" t="s">
        <v>15</v>
      </c>
      <c r="F11910" s="3" t="s">
        <v>15285</v>
      </c>
      <c r="G11910" s="3" t="s">
        <v>21424</v>
      </c>
      <c r="H11910" s="3"/>
    </row>
    <row r="11911" ht="15.75" customHeight="1">
      <c r="A11911" s="2">
        <v>45828.0</v>
      </c>
      <c r="B11911" s="3" t="s">
        <v>92</v>
      </c>
      <c r="C11911" s="3" t="s">
        <v>93</v>
      </c>
      <c r="D11911" s="3" t="s">
        <v>38</v>
      </c>
      <c r="E11911" s="3" t="s">
        <v>15</v>
      </c>
      <c r="F11911" s="3" t="s">
        <v>21425</v>
      </c>
      <c r="G11911" s="3" t="s">
        <v>21426</v>
      </c>
      <c r="H11911" s="3"/>
    </row>
    <row r="11912" ht="15.75" customHeight="1">
      <c r="A11912" s="2">
        <v>45828.0</v>
      </c>
      <c r="B11912" s="3" t="s">
        <v>92</v>
      </c>
      <c r="C11912" s="3" t="s">
        <v>93</v>
      </c>
      <c r="D11912" s="3" t="s">
        <v>23</v>
      </c>
      <c r="E11912" s="3" t="s">
        <v>15</v>
      </c>
      <c r="F11912" s="3" t="s">
        <v>21427</v>
      </c>
      <c r="G11912" s="3" t="s">
        <v>21428</v>
      </c>
      <c r="H11912" s="3"/>
    </row>
    <row r="11913" ht="15.75" customHeight="1">
      <c r="A11913" s="2">
        <v>45828.0</v>
      </c>
      <c r="B11913" s="3" t="s">
        <v>92</v>
      </c>
      <c r="C11913" s="3" t="s">
        <v>158</v>
      </c>
      <c r="D11913" s="3" t="s">
        <v>63</v>
      </c>
      <c r="E11913" s="3" t="s">
        <v>59</v>
      </c>
      <c r="F11913" s="3" t="s">
        <v>21429</v>
      </c>
      <c r="G11913" s="3" t="s">
        <v>21430</v>
      </c>
      <c r="H11913" s="3"/>
    </row>
    <row r="11914" ht="15.75" customHeight="1">
      <c r="A11914" s="2">
        <v>45828.0</v>
      </c>
      <c r="B11914" s="3" t="s">
        <v>92</v>
      </c>
      <c r="C11914" s="3" t="s">
        <v>98</v>
      </c>
      <c r="D11914" s="3" t="s">
        <v>19</v>
      </c>
      <c r="E11914" s="3" t="s">
        <v>15</v>
      </c>
      <c r="F11914" s="3" t="s">
        <v>21431</v>
      </c>
      <c r="G11914" s="3" t="s">
        <v>21432</v>
      </c>
      <c r="H11914" s="3"/>
    </row>
    <row r="11915" ht="15.75" customHeight="1">
      <c r="A11915" s="2">
        <v>45828.0</v>
      </c>
      <c r="B11915" s="3" t="s">
        <v>92</v>
      </c>
      <c r="C11915" s="3" t="s">
        <v>98</v>
      </c>
      <c r="D11915" s="3" t="s">
        <v>19</v>
      </c>
      <c r="E11915" s="3" t="s">
        <v>15</v>
      </c>
      <c r="F11915" s="3" t="s">
        <v>21433</v>
      </c>
      <c r="G11915" s="3" t="s">
        <v>21434</v>
      </c>
      <c r="H11915" s="3"/>
    </row>
    <row r="11916" ht="15.75" customHeight="1">
      <c r="A11916" s="2">
        <v>45828.0</v>
      </c>
      <c r="B11916" s="3" t="s">
        <v>92</v>
      </c>
      <c r="C11916" s="3" t="s">
        <v>98</v>
      </c>
      <c r="D11916" s="3" t="s">
        <v>38</v>
      </c>
      <c r="E11916" s="3" t="s">
        <v>101</v>
      </c>
      <c r="F11916" s="3" t="s">
        <v>21435</v>
      </c>
      <c r="G11916" s="3" t="s">
        <v>21436</v>
      </c>
      <c r="H11916" s="3"/>
    </row>
    <row r="11917" ht="15.75" customHeight="1">
      <c r="A11917" s="2">
        <v>45828.0</v>
      </c>
      <c r="B11917" s="3" t="s">
        <v>92</v>
      </c>
      <c r="C11917" s="3" t="s">
        <v>98</v>
      </c>
      <c r="D11917" s="3" t="s">
        <v>34</v>
      </c>
      <c r="E11917" s="3" t="s">
        <v>10</v>
      </c>
      <c r="F11917" s="3" t="s">
        <v>21437</v>
      </c>
      <c r="G11917" s="3" t="s">
        <v>21438</v>
      </c>
      <c r="H11917" s="3"/>
    </row>
    <row r="11918" ht="15.75" customHeight="1">
      <c r="A11918" s="2">
        <v>45828.0</v>
      </c>
      <c r="B11918" s="3" t="s">
        <v>92</v>
      </c>
      <c r="C11918" s="3" t="s">
        <v>144</v>
      </c>
      <c r="D11918" s="3" t="s">
        <v>26</v>
      </c>
      <c r="E11918" s="3" t="s">
        <v>15</v>
      </c>
      <c r="F11918" s="3" t="s">
        <v>21439</v>
      </c>
      <c r="G11918" s="3" t="s">
        <v>21440</v>
      </c>
      <c r="H11918" s="3"/>
    </row>
    <row r="11919" ht="15.75" customHeight="1">
      <c r="A11919" s="2">
        <v>45828.0</v>
      </c>
      <c r="B11919" s="3" t="s">
        <v>92</v>
      </c>
      <c r="C11919" s="3" t="s">
        <v>144</v>
      </c>
      <c r="D11919" s="3" t="s">
        <v>23</v>
      </c>
      <c r="E11919" s="3" t="s">
        <v>15</v>
      </c>
      <c r="F11919" s="3" t="s">
        <v>21441</v>
      </c>
      <c r="G11919" s="3" t="s">
        <v>21442</v>
      </c>
      <c r="H11919" s="3"/>
    </row>
    <row r="11920" ht="15.75" customHeight="1">
      <c r="A11920" s="2">
        <v>45828.0</v>
      </c>
      <c r="B11920" s="3" t="s">
        <v>92</v>
      </c>
      <c r="C11920" s="3" t="s">
        <v>144</v>
      </c>
      <c r="D11920" s="3" t="s">
        <v>38</v>
      </c>
      <c r="E11920" s="3" t="s">
        <v>101</v>
      </c>
      <c r="F11920" s="3" t="s">
        <v>21443</v>
      </c>
      <c r="G11920" s="3" t="s">
        <v>21444</v>
      </c>
      <c r="H11920" s="3"/>
    </row>
    <row r="11921" ht="15.75" customHeight="1">
      <c r="A11921" s="2">
        <v>45828.0</v>
      </c>
      <c r="B11921" s="3" t="s">
        <v>92</v>
      </c>
      <c r="C11921" s="4" t="s">
        <v>149</v>
      </c>
      <c r="D11921" s="3" t="s">
        <v>26</v>
      </c>
      <c r="E11921" s="3" t="s">
        <v>101</v>
      </c>
      <c r="F11921" s="3" t="s">
        <v>21445</v>
      </c>
      <c r="G11921" s="3" t="s">
        <v>4994</v>
      </c>
      <c r="H11921" s="3"/>
    </row>
    <row r="11922" ht="15.75" customHeight="1">
      <c r="A11922" s="2">
        <v>45828.0</v>
      </c>
      <c r="B11922" s="3" t="s">
        <v>92</v>
      </c>
      <c r="C11922" s="3" t="s">
        <v>98</v>
      </c>
      <c r="D11922" s="3" t="s">
        <v>63</v>
      </c>
      <c r="E11922" s="3" t="s">
        <v>59</v>
      </c>
      <c r="F11922" s="3" t="s">
        <v>21446</v>
      </c>
      <c r="G11922" s="3" t="s">
        <v>21447</v>
      </c>
      <c r="H11922" s="3"/>
    </row>
    <row r="11923" ht="15.75" customHeight="1">
      <c r="A11923" s="2">
        <v>45829.0</v>
      </c>
      <c r="B11923" s="3" t="s">
        <v>13</v>
      </c>
      <c r="C11923" s="3" t="s">
        <v>169</v>
      </c>
      <c r="D11923" s="3" t="s">
        <v>34</v>
      </c>
      <c r="E11923" s="3" t="s">
        <v>15</v>
      </c>
      <c r="F11923" s="3" t="s">
        <v>5286</v>
      </c>
      <c r="G11923" s="3" t="s">
        <v>21448</v>
      </c>
      <c r="H11923" s="3"/>
    </row>
    <row r="11924" ht="15.75" customHeight="1">
      <c r="A11924" s="2">
        <v>45829.0</v>
      </c>
      <c r="B11924" s="3" t="s">
        <v>13</v>
      </c>
      <c r="C11924" s="3" t="s">
        <v>29</v>
      </c>
      <c r="D11924" s="3" t="s">
        <v>38</v>
      </c>
      <c r="E11924" s="3" t="s">
        <v>15</v>
      </c>
      <c r="F11924" s="3" t="s">
        <v>21449</v>
      </c>
      <c r="G11924" s="3" t="s">
        <v>21450</v>
      </c>
      <c r="H11924" s="3"/>
    </row>
    <row r="11925" ht="15.75" customHeight="1">
      <c r="A11925" s="2">
        <v>45829.0</v>
      </c>
      <c r="B11925" s="3" t="s">
        <v>13</v>
      </c>
      <c r="C11925" s="3" t="s">
        <v>37</v>
      </c>
      <c r="D11925" s="3" t="s">
        <v>26</v>
      </c>
      <c r="E11925" s="3" t="s">
        <v>15</v>
      </c>
      <c r="F11925" s="3" t="s">
        <v>21079</v>
      </c>
      <c r="G11925" s="3" t="s">
        <v>21451</v>
      </c>
      <c r="H11925" s="3"/>
    </row>
    <row r="11926" ht="15.75" customHeight="1">
      <c r="A11926" s="2">
        <v>45829.0</v>
      </c>
      <c r="B11926" s="3" t="s">
        <v>13</v>
      </c>
      <c r="C11926" s="3" t="s">
        <v>37</v>
      </c>
      <c r="D11926" s="3" t="s">
        <v>9</v>
      </c>
      <c r="E11926" s="3" t="s">
        <v>101</v>
      </c>
      <c r="F11926" s="3" t="s">
        <v>21452</v>
      </c>
      <c r="G11926" s="3" t="s">
        <v>21453</v>
      </c>
      <c r="H11926" s="3"/>
    </row>
    <row r="11927" ht="15.75" customHeight="1">
      <c r="A11927" s="2">
        <v>45829.0</v>
      </c>
      <c r="B11927" s="3" t="s">
        <v>13</v>
      </c>
      <c r="C11927" s="3" t="s">
        <v>37</v>
      </c>
      <c r="D11927" s="3" t="s">
        <v>38</v>
      </c>
      <c r="E11927" s="3" t="s">
        <v>15</v>
      </c>
      <c r="F11927" s="3" t="s">
        <v>21454</v>
      </c>
      <c r="G11927" s="3" t="s">
        <v>238</v>
      </c>
      <c r="H11927" s="3"/>
    </row>
    <row r="11928" ht="15.75" customHeight="1">
      <c r="A11928" s="2">
        <v>45829.0</v>
      </c>
      <c r="B11928" s="3" t="s">
        <v>13</v>
      </c>
      <c r="C11928" s="3" t="s">
        <v>37</v>
      </c>
      <c r="D11928" s="3" t="s">
        <v>23</v>
      </c>
      <c r="E11928" s="3" t="s">
        <v>15</v>
      </c>
      <c r="F11928" s="3" t="s">
        <v>4854</v>
      </c>
      <c r="G11928" s="3" t="s">
        <v>21455</v>
      </c>
      <c r="H11928" s="3"/>
    </row>
    <row r="11929" ht="15.75" customHeight="1">
      <c r="A11929" s="2">
        <v>45829.0</v>
      </c>
      <c r="B11929" s="3" t="s">
        <v>13</v>
      </c>
      <c r="C11929" s="3" t="s">
        <v>29</v>
      </c>
      <c r="D11929" s="3" t="s">
        <v>9</v>
      </c>
      <c r="E11929" s="3" t="s">
        <v>101</v>
      </c>
      <c r="F11929" s="3" t="s">
        <v>21456</v>
      </c>
      <c r="G11929" s="3" t="s">
        <v>21457</v>
      </c>
      <c r="H11929" s="3"/>
    </row>
    <row r="11930" ht="15.75" customHeight="1">
      <c r="A11930" s="2">
        <v>45829.0</v>
      </c>
      <c r="B11930" s="3" t="s">
        <v>13</v>
      </c>
      <c r="C11930" s="3" t="s">
        <v>29</v>
      </c>
      <c r="D11930" s="3" t="s">
        <v>23</v>
      </c>
      <c r="E11930" s="3" t="s">
        <v>20</v>
      </c>
      <c r="F11930" s="3" t="s">
        <v>21458</v>
      </c>
      <c r="G11930" s="3" t="s">
        <v>17395</v>
      </c>
      <c r="H11930" s="3"/>
    </row>
    <row r="11931" ht="15.75" customHeight="1">
      <c r="A11931" s="2">
        <v>45829.0</v>
      </c>
      <c r="B11931" s="3" t="s">
        <v>92</v>
      </c>
      <c r="C11931" s="3" t="s">
        <v>93</v>
      </c>
      <c r="D11931" s="3" t="s">
        <v>63</v>
      </c>
      <c r="E11931" s="3" t="s">
        <v>59</v>
      </c>
      <c r="F11931" s="3" t="s">
        <v>21459</v>
      </c>
      <c r="G11931" s="3" t="s">
        <v>13260</v>
      </c>
      <c r="H11931" s="3"/>
    </row>
    <row r="11932" ht="15.75" customHeight="1">
      <c r="A11932" s="2">
        <v>45829.0</v>
      </c>
      <c r="B11932" s="3" t="s">
        <v>13</v>
      </c>
      <c r="C11932" s="3" t="s">
        <v>18</v>
      </c>
      <c r="D11932" s="3" t="s">
        <v>19</v>
      </c>
      <c r="E11932" s="3" t="s">
        <v>20</v>
      </c>
      <c r="F11932" s="3" t="s">
        <v>11908</v>
      </c>
      <c r="G11932" s="3" t="s">
        <v>14222</v>
      </c>
      <c r="H11932" s="3"/>
    </row>
    <row r="11933" ht="15.75" customHeight="1">
      <c r="A11933" s="2">
        <v>45829.0</v>
      </c>
      <c r="B11933" s="3" t="s">
        <v>13</v>
      </c>
      <c r="C11933" s="3" t="s">
        <v>18</v>
      </c>
      <c r="D11933" s="3" t="s">
        <v>23</v>
      </c>
      <c r="E11933" s="3" t="s">
        <v>20</v>
      </c>
      <c r="F11933" s="3" t="s">
        <v>15765</v>
      </c>
      <c r="G11933" s="3" t="s">
        <v>18836</v>
      </c>
      <c r="H11933" s="3"/>
    </row>
    <row r="11934" ht="15.75" customHeight="1">
      <c r="A11934" s="2">
        <v>45829.0</v>
      </c>
      <c r="B11934" s="3" t="s">
        <v>13</v>
      </c>
      <c r="C11934" s="3" t="s">
        <v>18</v>
      </c>
      <c r="D11934" s="3" t="s">
        <v>68</v>
      </c>
      <c r="E11934" s="3" t="s">
        <v>20</v>
      </c>
      <c r="F11934" s="3" t="s">
        <v>21460</v>
      </c>
      <c r="G11934" s="3" t="s">
        <v>21461</v>
      </c>
      <c r="H11934" s="3"/>
    </row>
    <row r="11935" ht="15.75" customHeight="1">
      <c r="A11935" s="2">
        <v>45829.0</v>
      </c>
      <c r="B11935" s="3" t="s">
        <v>13</v>
      </c>
      <c r="C11935" s="3" t="s">
        <v>18</v>
      </c>
      <c r="D11935" s="3" t="s">
        <v>19</v>
      </c>
      <c r="E11935" s="3" t="s">
        <v>20</v>
      </c>
      <c r="F11935" s="3" t="s">
        <v>21462</v>
      </c>
      <c r="G11935" s="3" t="s">
        <v>10385</v>
      </c>
      <c r="H11935" s="3"/>
    </row>
    <row r="11936" ht="15.75" customHeight="1">
      <c r="A11936" s="2">
        <v>45829.0</v>
      </c>
      <c r="B11936" s="3" t="s">
        <v>13</v>
      </c>
      <c r="C11936" s="3" t="s">
        <v>14</v>
      </c>
      <c r="D11936" s="3" t="s">
        <v>9</v>
      </c>
      <c r="E11936" s="3" t="s">
        <v>109</v>
      </c>
      <c r="F11936" s="3" t="s">
        <v>21463</v>
      </c>
      <c r="G11936" s="3" t="s">
        <v>21464</v>
      </c>
      <c r="H11936" s="3"/>
    </row>
    <row r="11937" ht="15.75" customHeight="1">
      <c r="A11937" s="2">
        <v>45829.0</v>
      </c>
      <c r="B11937" s="3" t="s">
        <v>13</v>
      </c>
      <c r="C11937" s="3" t="s">
        <v>14</v>
      </c>
      <c r="D11937" s="3" t="s">
        <v>34</v>
      </c>
      <c r="E11937" s="3" t="s">
        <v>101</v>
      </c>
      <c r="F11937" s="3" t="s">
        <v>21465</v>
      </c>
      <c r="G11937" s="3" t="s">
        <v>21466</v>
      </c>
      <c r="H11937" s="3"/>
    </row>
    <row r="11938" ht="15.75" customHeight="1">
      <c r="A11938" s="2">
        <v>45829.0</v>
      </c>
      <c r="B11938" s="3" t="s">
        <v>13</v>
      </c>
      <c r="C11938" s="3" t="s">
        <v>169</v>
      </c>
      <c r="D11938" s="3" t="s">
        <v>19</v>
      </c>
      <c r="E11938" s="3" t="s">
        <v>20</v>
      </c>
      <c r="F11938" s="3" t="s">
        <v>21467</v>
      </c>
      <c r="G11938" s="3" t="s">
        <v>21468</v>
      </c>
      <c r="H11938" s="3"/>
    </row>
    <row r="11939" ht="15.75" customHeight="1">
      <c r="A11939" s="2">
        <v>45829.0</v>
      </c>
      <c r="B11939" s="3" t="s">
        <v>13</v>
      </c>
      <c r="C11939" s="3" t="s">
        <v>18</v>
      </c>
      <c r="D11939" s="3" t="s">
        <v>19</v>
      </c>
      <c r="E11939" s="3" t="s">
        <v>20</v>
      </c>
      <c r="F11939" s="3" t="s">
        <v>21469</v>
      </c>
      <c r="G11939" s="3" t="s">
        <v>21470</v>
      </c>
      <c r="H11939" s="3"/>
    </row>
    <row r="11940" ht="15.75" customHeight="1">
      <c r="A11940" s="2">
        <v>45829.0</v>
      </c>
      <c r="B11940" s="3" t="s">
        <v>13</v>
      </c>
      <c r="C11940" s="3" t="s">
        <v>169</v>
      </c>
      <c r="D11940" s="3" t="s">
        <v>26</v>
      </c>
      <c r="E11940" s="3" t="s">
        <v>15</v>
      </c>
      <c r="F11940" s="3" t="s">
        <v>21471</v>
      </c>
      <c r="G11940" s="3" t="s">
        <v>21472</v>
      </c>
      <c r="H11940" s="3"/>
    </row>
    <row r="11941" ht="15.75" customHeight="1">
      <c r="A11941" s="2">
        <v>45829.0</v>
      </c>
      <c r="B11941" s="3" t="s">
        <v>57</v>
      </c>
      <c r="C11941" s="3" t="s">
        <v>85</v>
      </c>
      <c r="D11941" s="3" t="s">
        <v>19</v>
      </c>
      <c r="E11941" s="3" t="s">
        <v>20</v>
      </c>
      <c r="F11941" s="3" t="s">
        <v>17272</v>
      </c>
      <c r="G11941" s="3" t="s">
        <v>6128</v>
      </c>
      <c r="H11941" s="3"/>
    </row>
    <row r="11942" ht="15.75" customHeight="1">
      <c r="A11942" s="2">
        <v>45829.0</v>
      </c>
      <c r="B11942" s="3" t="s">
        <v>57</v>
      </c>
      <c r="C11942" s="3" t="s">
        <v>58</v>
      </c>
      <c r="D11942" s="3" t="s">
        <v>34</v>
      </c>
      <c r="E11942" s="3" t="s">
        <v>15</v>
      </c>
      <c r="F11942" s="3" t="s">
        <v>21473</v>
      </c>
      <c r="G11942" s="3" t="s">
        <v>21474</v>
      </c>
      <c r="H11942" s="3"/>
    </row>
    <row r="11943" ht="15.75" customHeight="1">
      <c r="A11943" s="2">
        <v>45829.0</v>
      </c>
      <c r="B11943" s="3" t="s">
        <v>57</v>
      </c>
      <c r="C11943" s="3" t="s">
        <v>85</v>
      </c>
      <c r="D11943" s="3" t="s">
        <v>63</v>
      </c>
      <c r="E11943" s="3" t="s">
        <v>59</v>
      </c>
      <c r="F11943" s="3" t="s">
        <v>21475</v>
      </c>
      <c r="G11943" s="3" t="s">
        <v>21476</v>
      </c>
      <c r="H11943" s="3"/>
    </row>
    <row r="11944" ht="15.75" customHeight="1">
      <c r="A11944" s="2">
        <v>45829.0</v>
      </c>
      <c r="B11944" s="3" t="s">
        <v>57</v>
      </c>
      <c r="C11944" s="3" t="s">
        <v>85</v>
      </c>
      <c r="D11944" s="3" t="s">
        <v>23</v>
      </c>
      <c r="E11944" s="3" t="s">
        <v>20</v>
      </c>
      <c r="F11944" s="3" t="s">
        <v>17620</v>
      </c>
      <c r="G11944" s="3" t="s">
        <v>21477</v>
      </c>
      <c r="H11944" s="3"/>
    </row>
    <row r="11945" ht="15.75" customHeight="1">
      <c r="A11945" s="2">
        <v>45829.0</v>
      </c>
      <c r="B11945" s="3" t="s">
        <v>57</v>
      </c>
      <c r="C11945" s="3" t="s">
        <v>85</v>
      </c>
      <c r="D11945" s="3" t="s">
        <v>63</v>
      </c>
      <c r="E11945" s="3" t="s">
        <v>59</v>
      </c>
      <c r="F11945" s="3" t="s">
        <v>21478</v>
      </c>
      <c r="G11945" s="3" t="s">
        <v>21479</v>
      </c>
      <c r="H11945" s="3"/>
    </row>
    <row r="11946" ht="15.75" customHeight="1">
      <c r="A11946" s="2">
        <v>45829.0</v>
      </c>
      <c r="B11946" s="3" t="s">
        <v>57</v>
      </c>
      <c r="C11946" s="3" t="s">
        <v>80</v>
      </c>
      <c r="D11946" s="3" t="s">
        <v>34</v>
      </c>
      <c r="E11946" s="3" t="s">
        <v>15</v>
      </c>
      <c r="F11946" s="3" t="s">
        <v>4398</v>
      </c>
      <c r="G11946" s="3" t="s">
        <v>21480</v>
      </c>
      <c r="H11946" s="3"/>
    </row>
    <row r="11947" ht="15.75" customHeight="1">
      <c r="A11947" s="2">
        <v>45829.0</v>
      </c>
      <c r="B11947" s="3" t="s">
        <v>57</v>
      </c>
      <c r="C11947" s="3" t="s">
        <v>80</v>
      </c>
      <c r="D11947" s="3" t="s">
        <v>23</v>
      </c>
      <c r="E11947" s="3" t="s">
        <v>20</v>
      </c>
      <c r="F11947" s="3" t="s">
        <v>17619</v>
      </c>
      <c r="G11947" s="3" t="s">
        <v>6141</v>
      </c>
      <c r="H11947" s="3"/>
    </row>
    <row r="11948" ht="15.75" customHeight="1">
      <c r="A11948" s="2">
        <v>45829.0</v>
      </c>
      <c r="B11948" s="3" t="s">
        <v>57</v>
      </c>
      <c r="C11948" s="3" t="s">
        <v>80</v>
      </c>
      <c r="D11948" s="3" t="s">
        <v>63</v>
      </c>
      <c r="E11948" s="3" t="s">
        <v>59</v>
      </c>
      <c r="F11948" s="3" t="s">
        <v>13459</v>
      </c>
      <c r="G11948" s="3" t="s">
        <v>21481</v>
      </c>
      <c r="H11948" s="3"/>
    </row>
    <row r="11949" ht="15.75" customHeight="1">
      <c r="A11949" s="2">
        <v>45829.0</v>
      </c>
      <c r="B11949" s="3" t="s">
        <v>57</v>
      </c>
      <c r="C11949" s="3" t="s">
        <v>80</v>
      </c>
      <c r="D11949" s="3" t="s">
        <v>38</v>
      </c>
      <c r="E11949" s="3" t="s">
        <v>20</v>
      </c>
      <c r="F11949" s="3" t="s">
        <v>11844</v>
      </c>
      <c r="G11949" s="3" t="s">
        <v>9365</v>
      </c>
      <c r="H11949" s="3"/>
    </row>
    <row r="11950" ht="15.75" customHeight="1">
      <c r="A11950" s="2">
        <v>45829.0</v>
      </c>
      <c r="B11950" s="3" t="s">
        <v>13</v>
      </c>
      <c r="C11950" s="3" t="s">
        <v>169</v>
      </c>
      <c r="D11950" s="3" t="s">
        <v>68</v>
      </c>
      <c r="E11950" s="3" t="s">
        <v>20</v>
      </c>
      <c r="F11950" s="3" t="s">
        <v>21482</v>
      </c>
      <c r="G11950" s="3" t="s">
        <v>7018</v>
      </c>
      <c r="H11950" s="3"/>
    </row>
    <row r="11951" ht="15.75" customHeight="1">
      <c r="A11951" s="2">
        <v>45829.0</v>
      </c>
      <c r="B11951" s="3" t="s">
        <v>57</v>
      </c>
      <c r="C11951" s="3" t="s">
        <v>80</v>
      </c>
      <c r="D11951" s="3" t="s">
        <v>38</v>
      </c>
      <c r="E11951" s="3" t="s">
        <v>15</v>
      </c>
      <c r="F11951" s="3" t="s">
        <v>21483</v>
      </c>
      <c r="G11951" s="3" t="s">
        <v>21484</v>
      </c>
      <c r="H11951" s="3"/>
    </row>
    <row r="11952" ht="15.75" customHeight="1">
      <c r="A11952" s="2">
        <v>45829.0</v>
      </c>
      <c r="B11952" s="3" t="s">
        <v>57</v>
      </c>
      <c r="C11952" s="3" t="s">
        <v>71</v>
      </c>
      <c r="D11952" s="3" t="s">
        <v>26</v>
      </c>
      <c r="E11952" s="3" t="s">
        <v>20</v>
      </c>
      <c r="F11952" s="3" t="s">
        <v>21485</v>
      </c>
      <c r="G11952" s="3" t="s">
        <v>21486</v>
      </c>
      <c r="H11952" s="3"/>
    </row>
    <row r="11953" ht="15.75" customHeight="1">
      <c r="A11953" s="2">
        <v>45829.0</v>
      </c>
      <c r="B11953" s="3" t="s">
        <v>57</v>
      </c>
      <c r="C11953" s="3" t="s">
        <v>71</v>
      </c>
      <c r="D11953" s="3" t="s">
        <v>19</v>
      </c>
      <c r="E11953" s="3" t="s">
        <v>20</v>
      </c>
      <c r="F11953" s="3" t="s">
        <v>21487</v>
      </c>
      <c r="G11953" s="3" t="s">
        <v>21488</v>
      </c>
      <c r="H11953" s="3"/>
    </row>
    <row r="11954" ht="15.75" customHeight="1">
      <c r="A11954" s="2">
        <v>45829.0</v>
      </c>
      <c r="B11954" s="3" t="s">
        <v>57</v>
      </c>
      <c r="C11954" s="4" t="s">
        <v>62</v>
      </c>
      <c r="D11954" s="3" t="s">
        <v>68</v>
      </c>
      <c r="E11954" s="3" t="s">
        <v>20</v>
      </c>
      <c r="F11954" s="3" t="s">
        <v>21489</v>
      </c>
      <c r="G11954" s="3" t="s">
        <v>20175</v>
      </c>
      <c r="H11954" s="3"/>
    </row>
    <row r="11955" ht="15.75" customHeight="1">
      <c r="A11955" s="2">
        <v>45829.0</v>
      </c>
      <c r="B11955" s="3" t="s">
        <v>57</v>
      </c>
      <c r="C11955" s="4" t="s">
        <v>62</v>
      </c>
      <c r="D11955" s="3" t="s">
        <v>26</v>
      </c>
      <c r="E11955" s="3" t="s">
        <v>15</v>
      </c>
      <c r="F11955" s="3" t="s">
        <v>15010</v>
      </c>
      <c r="G11955" s="3" t="s">
        <v>3092</v>
      </c>
      <c r="H11955" s="3"/>
    </row>
    <row r="11956" ht="15.75" customHeight="1">
      <c r="A11956" s="2">
        <v>45829.0</v>
      </c>
      <c r="B11956" s="3" t="s">
        <v>57</v>
      </c>
      <c r="C11956" s="4" t="s">
        <v>62</v>
      </c>
      <c r="D11956" s="3" t="s">
        <v>34</v>
      </c>
      <c r="E11956" s="3" t="s">
        <v>15</v>
      </c>
      <c r="F11956" s="3" t="s">
        <v>21490</v>
      </c>
      <c r="G11956" s="3" t="s">
        <v>21491</v>
      </c>
      <c r="H11956" s="3"/>
    </row>
    <row r="11957" ht="15.75" customHeight="1">
      <c r="A11957" s="2">
        <v>45829.0</v>
      </c>
      <c r="B11957" s="3" t="s">
        <v>57</v>
      </c>
      <c r="C11957" s="4" t="s">
        <v>62</v>
      </c>
      <c r="D11957" s="3" t="s">
        <v>23</v>
      </c>
      <c r="E11957" s="3" t="s">
        <v>20</v>
      </c>
      <c r="F11957" s="3" t="s">
        <v>17189</v>
      </c>
      <c r="G11957" s="3" t="s">
        <v>21492</v>
      </c>
      <c r="H11957" s="3"/>
    </row>
    <row r="11958" ht="15.75" customHeight="1">
      <c r="A11958" s="2">
        <v>45829.0</v>
      </c>
      <c r="B11958" s="3" t="s">
        <v>57</v>
      </c>
      <c r="C11958" s="3" t="s">
        <v>58</v>
      </c>
      <c r="D11958" s="3" t="s">
        <v>68</v>
      </c>
      <c r="E11958" s="3" t="s">
        <v>59</v>
      </c>
      <c r="F11958" s="3" t="s">
        <v>21493</v>
      </c>
      <c r="G11958" s="3" t="s">
        <v>21494</v>
      </c>
      <c r="H11958" s="3"/>
    </row>
    <row r="11959" ht="15.75" customHeight="1">
      <c r="A11959" s="2">
        <v>45829.0</v>
      </c>
      <c r="B11959" s="3" t="s">
        <v>57</v>
      </c>
      <c r="C11959" s="3" t="s">
        <v>71</v>
      </c>
      <c r="D11959" s="3" t="s">
        <v>19</v>
      </c>
      <c r="E11959" s="3" t="s">
        <v>20</v>
      </c>
      <c r="F11959" s="3" t="s">
        <v>21495</v>
      </c>
      <c r="G11959" s="3" t="s">
        <v>20147</v>
      </c>
      <c r="H11959" s="3"/>
    </row>
    <row r="11960" ht="15.75" customHeight="1">
      <c r="A11960" s="2">
        <v>45829.0</v>
      </c>
      <c r="B11960" s="3" t="s">
        <v>92</v>
      </c>
      <c r="C11960" s="3" t="s">
        <v>93</v>
      </c>
      <c r="D11960" s="3" t="s">
        <v>63</v>
      </c>
      <c r="E11960" s="3" t="s">
        <v>59</v>
      </c>
      <c r="F11960" s="3" t="s">
        <v>21496</v>
      </c>
      <c r="G11960" s="3" t="s">
        <v>21497</v>
      </c>
      <c r="H11960" s="3"/>
    </row>
    <row r="11961" ht="15.75" customHeight="1">
      <c r="A11961" s="2">
        <v>45829.0</v>
      </c>
      <c r="B11961" s="3" t="s">
        <v>7</v>
      </c>
      <c r="C11961" s="3" t="s">
        <v>118</v>
      </c>
      <c r="D11961" s="3" t="s">
        <v>26</v>
      </c>
      <c r="E11961" s="3" t="s">
        <v>660</v>
      </c>
      <c r="F11961" s="3" t="s">
        <v>21498</v>
      </c>
      <c r="G11961" s="3" t="s">
        <v>21499</v>
      </c>
      <c r="H11961" s="3"/>
    </row>
    <row r="11962" ht="15.75" customHeight="1">
      <c r="A11962" s="2">
        <v>45829.0</v>
      </c>
      <c r="B11962" s="3" t="s">
        <v>92</v>
      </c>
      <c r="C11962" s="3" t="s">
        <v>93</v>
      </c>
      <c r="D11962" s="3" t="s">
        <v>68</v>
      </c>
      <c r="E11962" s="3" t="s">
        <v>20</v>
      </c>
      <c r="F11962" s="3" t="s">
        <v>21500</v>
      </c>
      <c r="G11962" s="3" t="s">
        <v>21501</v>
      </c>
      <c r="H11962" s="3"/>
    </row>
    <row r="11963" ht="15.75" customHeight="1">
      <c r="A11963" s="2">
        <v>45829.0</v>
      </c>
      <c r="B11963" s="3" t="s">
        <v>7</v>
      </c>
      <c r="C11963" s="3" t="s">
        <v>131</v>
      </c>
      <c r="D11963" s="3" t="s">
        <v>19</v>
      </c>
      <c r="E11963" s="3" t="s">
        <v>101</v>
      </c>
      <c r="F11963" s="3" t="s">
        <v>21502</v>
      </c>
      <c r="G11963" s="3" t="s">
        <v>21503</v>
      </c>
      <c r="H11963" s="3"/>
    </row>
    <row r="11964" ht="15.75" customHeight="1">
      <c r="A11964" s="2">
        <v>45829.0</v>
      </c>
      <c r="B11964" s="3" t="s">
        <v>7</v>
      </c>
      <c r="C11964" s="3" t="s">
        <v>126</v>
      </c>
      <c r="D11964" s="3" t="s">
        <v>38</v>
      </c>
      <c r="E11964" s="3" t="s">
        <v>109</v>
      </c>
      <c r="F11964" s="3" t="s">
        <v>21504</v>
      </c>
      <c r="G11964" s="3" t="s">
        <v>21505</v>
      </c>
      <c r="H11964" s="3"/>
    </row>
    <row r="11965" ht="15.75" customHeight="1">
      <c r="A11965" s="2">
        <v>45829.0</v>
      </c>
      <c r="B11965" s="3" t="s">
        <v>7</v>
      </c>
      <c r="C11965" s="3" t="s">
        <v>126</v>
      </c>
      <c r="D11965" s="3" t="s">
        <v>34</v>
      </c>
      <c r="E11965" s="3" t="s">
        <v>258</v>
      </c>
      <c r="F11965" s="3" t="s">
        <v>21506</v>
      </c>
      <c r="G11965" s="3" t="s">
        <v>21507</v>
      </c>
      <c r="H11965" s="3"/>
    </row>
    <row r="11966" ht="15.75" customHeight="1">
      <c r="A11966" s="2">
        <v>45829.0</v>
      </c>
      <c r="B11966" s="3" t="s">
        <v>7</v>
      </c>
      <c r="C11966" s="3" t="s">
        <v>126</v>
      </c>
      <c r="D11966" s="3" t="s">
        <v>34</v>
      </c>
      <c r="E11966" s="3" t="s">
        <v>10</v>
      </c>
      <c r="F11966" s="3" t="s">
        <v>21508</v>
      </c>
      <c r="G11966" s="3" t="s">
        <v>21509</v>
      </c>
      <c r="H11966" s="3"/>
    </row>
    <row r="11967" ht="15.75" customHeight="1">
      <c r="A11967" s="2">
        <v>45829.0</v>
      </c>
      <c r="B11967" s="3" t="s">
        <v>7</v>
      </c>
      <c r="C11967" s="3" t="s">
        <v>126</v>
      </c>
      <c r="D11967" s="3" t="s">
        <v>19</v>
      </c>
      <c r="E11967" s="3" t="s">
        <v>109</v>
      </c>
      <c r="F11967" s="3" t="s">
        <v>21510</v>
      </c>
      <c r="G11967" s="3" t="s">
        <v>12258</v>
      </c>
      <c r="H11967" s="3"/>
    </row>
    <row r="11968" ht="15.75" customHeight="1">
      <c r="A11968" s="2">
        <v>45829.0</v>
      </c>
      <c r="B11968" s="3" t="s">
        <v>7</v>
      </c>
      <c r="C11968" s="3" t="s">
        <v>126</v>
      </c>
      <c r="D11968" s="3" t="s">
        <v>38</v>
      </c>
      <c r="E11968" s="3" t="s">
        <v>109</v>
      </c>
      <c r="F11968" s="3" t="s">
        <v>21511</v>
      </c>
      <c r="G11968" s="3" t="s">
        <v>21512</v>
      </c>
      <c r="H11968" s="3"/>
    </row>
    <row r="11969" ht="15.75" customHeight="1">
      <c r="A11969" s="2">
        <v>45829.0</v>
      </c>
      <c r="B11969" s="3" t="s">
        <v>7</v>
      </c>
      <c r="C11969" s="3" t="s">
        <v>118</v>
      </c>
      <c r="D11969" s="3" t="s">
        <v>9</v>
      </c>
      <c r="E11969" s="3" t="s">
        <v>660</v>
      </c>
      <c r="F11969" s="3" t="s">
        <v>21513</v>
      </c>
      <c r="G11969" s="3" t="s">
        <v>21514</v>
      </c>
      <c r="H11969" s="3"/>
    </row>
    <row r="11970" ht="15.75" customHeight="1">
      <c r="A11970" s="2">
        <v>45829.0</v>
      </c>
      <c r="B11970" s="3" t="s">
        <v>7</v>
      </c>
      <c r="C11970" s="3" t="s">
        <v>131</v>
      </c>
      <c r="D11970" s="3" t="s">
        <v>34</v>
      </c>
      <c r="E11970" s="3" t="s">
        <v>10</v>
      </c>
      <c r="F11970" s="3" t="s">
        <v>21515</v>
      </c>
      <c r="G11970" s="3" t="s">
        <v>21516</v>
      </c>
      <c r="H11970" s="3"/>
    </row>
    <row r="11971" ht="15.75" customHeight="1">
      <c r="A11971" s="2">
        <v>45829.0</v>
      </c>
      <c r="B11971" s="3" t="s">
        <v>7</v>
      </c>
      <c r="C11971" s="3" t="s">
        <v>118</v>
      </c>
      <c r="D11971" s="3" t="s">
        <v>68</v>
      </c>
      <c r="E11971" s="3" t="s">
        <v>15</v>
      </c>
      <c r="F11971" s="3" t="s">
        <v>21517</v>
      </c>
      <c r="G11971" s="3" t="s">
        <v>21518</v>
      </c>
      <c r="H11971" s="3"/>
    </row>
    <row r="11972" ht="15.75" customHeight="1">
      <c r="A11972" s="2">
        <v>45829.0</v>
      </c>
      <c r="B11972" s="3" t="s">
        <v>7</v>
      </c>
      <c r="C11972" s="3" t="s">
        <v>106</v>
      </c>
      <c r="D11972" s="3" t="s">
        <v>38</v>
      </c>
      <c r="E11972" s="3" t="s">
        <v>10</v>
      </c>
      <c r="F11972" s="3" t="s">
        <v>21519</v>
      </c>
      <c r="G11972" s="3" t="s">
        <v>21520</v>
      </c>
      <c r="H11972" s="3"/>
    </row>
    <row r="11973" ht="15.75" customHeight="1">
      <c r="A11973" s="2">
        <v>45829.0</v>
      </c>
      <c r="B11973" s="3" t="s">
        <v>7</v>
      </c>
      <c r="C11973" s="3" t="s">
        <v>106</v>
      </c>
      <c r="D11973" s="3" t="s">
        <v>34</v>
      </c>
      <c r="E11973" s="3" t="s">
        <v>119</v>
      </c>
      <c r="F11973" s="3" t="s">
        <v>21521</v>
      </c>
      <c r="G11973" s="3" t="s">
        <v>21522</v>
      </c>
      <c r="H11973" s="3"/>
    </row>
    <row r="11974" ht="15.75" customHeight="1">
      <c r="A11974" s="2">
        <v>45829.0</v>
      </c>
      <c r="B11974" s="3" t="s">
        <v>7</v>
      </c>
      <c r="C11974" s="3" t="s">
        <v>106</v>
      </c>
      <c r="D11974" s="3" t="s">
        <v>63</v>
      </c>
      <c r="E11974" s="3" t="s">
        <v>15</v>
      </c>
      <c r="F11974" s="3" t="s">
        <v>8302</v>
      </c>
      <c r="G11974" s="3" t="s">
        <v>21523</v>
      </c>
      <c r="H11974" s="3"/>
    </row>
    <row r="11975" ht="15.75" customHeight="1">
      <c r="A11975" s="2">
        <v>45829.0</v>
      </c>
      <c r="B11975" s="3" t="s">
        <v>7</v>
      </c>
      <c r="C11975" s="3" t="s">
        <v>8</v>
      </c>
      <c r="D11975" s="3" t="s">
        <v>38</v>
      </c>
      <c r="E11975" s="3" t="s">
        <v>109</v>
      </c>
      <c r="F11975" s="3" t="s">
        <v>21524</v>
      </c>
      <c r="G11975" s="3" t="s">
        <v>21525</v>
      </c>
      <c r="H11975" s="3"/>
    </row>
    <row r="11976" ht="15.75" customHeight="1">
      <c r="A11976" s="2">
        <v>45829.0</v>
      </c>
      <c r="B11976" s="3" t="s">
        <v>7</v>
      </c>
      <c r="C11976" s="3" t="s">
        <v>8</v>
      </c>
      <c r="D11976" s="3" t="s">
        <v>63</v>
      </c>
      <c r="E11976" s="3" t="s">
        <v>20</v>
      </c>
      <c r="F11976" s="3" t="s">
        <v>21526</v>
      </c>
      <c r="G11976" s="3" t="s">
        <v>21527</v>
      </c>
      <c r="H11976" s="3"/>
    </row>
    <row r="11977" ht="15.75" customHeight="1">
      <c r="A11977" s="2">
        <v>45829.0</v>
      </c>
      <c r="B11977" s="3" t="s">
        <v>7</v>
      </c>
      <c r="C11977" s="3" t="s">
        <v>8</v>
      </c>
      <c r="D11977" s="3" t="s">
        <v>34</v>
      </c>
      <c r="E11977" s="3" t="s">
        <v>10</v>
      </c>
      <c r="F11977" s="3" t="s">
        <v>21528</v>
      </c>
      <c r="G11977" s="3" t="s">
        <v>21529</v>
      </c>
      <c r="H11977" s="3"/>
    </row>
    <row r="11978" ht="15.75" customHeight="1">
      <c r="A11978" s="2">
        <v>45829.0</v>
      </c>
      <c r="B11978" s="3" t="s">
        <v>92</v>
      </c>
      <c r="C11978" s="3" t="s">
        <v>93</v>
      </c>
      <c r="D11978" s="3" t="s">
        <v>19</v>
      </c>
      <c r="E11978" s="3" t="s">
        <v>15</v>
      </c>
      <c r="F11978" s="3" t="s">
        <v>21530</v>
      </c>
      <c r="G11978" s="3" t="s">
        <v>21531</v>
      </c>
      <c r="H11978" s="3"/>
    </row>
    <row r="11979" ht="15.75" customHeight="1">
      <c r="A11979" s="2">
        <v>45829.0</v>
      </c>
      <c r="B11979" s="3" t="s">
        <v>7</v>
      </c>
      <c r="C11979" s="3" t="s">
        <v>118</v>
      </c>
      <c r="D11979" s="3" t="s">
        <v>26</v>
      </c>
      <c r="E11979" s="3" t="s">
        <v>527</v>
      </c>
      <c r="F11979" s="3" t="s">
        <v>21532</v>
      </c>
      <c r="G11979" s="3" t="s">
        <v>21533</v>
      </c>
      <c r="H11979" s="3"/>
    </row>
    <row r="11980" ht="15.75" customHeight="1">
      <c r="A11980" s="2">
        <v>45829.0</v>
      </c>
      <c r="B11980" s="3" t="s">
        <v>7</v>
      </c>
      <c r="C11980" s="3" t="s">
        <v>131</v>
      </c>
      <c r="D11980" s="3" t="s">
        <v>9</v>
      </c>
      <c r="E11980" s="3" t="s">
        <v>660</v>
      </c>
      <c r="F11980" s="3" t="s">
        <v>21534</v>
      </c>
      <c r="G11980" s="3" t="s">
        <v>21535</v>
      </c>
      <c r="H11980" s="3"/>
    </row>
    <row r="11981" ht="15.75" customHeight="1">
      <c r="A11981" s="2">
        <v>45829.0</v>
      </c>
      <c r="B11981" s="3" t="s">
        <v>7</v>
      </c>
      <c r="C11981" s="3" t="s">
        <v>118</v>
      </c>
      <c r="D11981" s="3" t="s">
        <v>23</v>
      </c>
      <c r="E11981" s="3" t="s">
        <v>101</v>
      </c>
      <c r="F11981" s="3" t="s">
        <v>21536</v>
      </c>
      <c r="G11981" s="3" t="s">
        <v>21537</v>
      </c>
      <c r="H11981" s="3"/>
    </row>
    <row r="11982" ht="15.75" customHeight="1">
      <c r="A11982" s="2">
        <v>45829.0</v>
      </c>
      <c r="B11982" s="3" t="s">
        <v>92</v>
      </c>
      <c r="C11982" s="3" t="s">
        <v>158</v>
      </c>
      <c r="D11982" s="3" t="s">
        <v>26</v>
      </c>
      <c r="E11982" s="3" t="s">
        <v>101</v>
      </c>
      <c r="F11982" s="3" t="s">
        <v>21538</v>
      </c>
      <c r="G11982" s="3" t="s">
        <v>21539</v>
      </c>
      <c r="H11982" s="3"/>
    </row>
    <row r="11983" ht="15.75" customHeight="1">
      <c r="A11983" s="2">
        <v>45829.0</v>
      </c>
      <c r="B11983" s="3" t="s">
        <v>92</v>
      </c>
      <c r="C11983" s="3" t="s">
        <v>98</v>
      </c>
      <c r="D11983" s="3" t="s">
        <v>68</v>
      </c>
      <c r="E11983" s="3" t="s">
        <v>20</v>
      </c>
      <c r="F11983" s="3" t="s">
        <v>21540</v>
      </c>
      <c r="G11983" s="3" t="s">
        <v>20063</v>
      </c>
      <c r="H11983" s="3"/>
    </row>
    <row r="11984" ht="15.75" customHeight="1">
      <c r="A11984" s="2">
        <v>45829.0</v>
      </c>
      <c r="B11984" s="3" t="s">
        <v>7</v>
      </c>
      <c r="C11984" s="3" t="s">
        <v>131</v>
      </c>
      <c r="D11984" s="3" t="s">
        <v>26</v>
      </c>
      <c r="E11984" s="3" t="s">
        <v>527</v>
      </c>
      <c r="F11984" s="3" t="s">
        <v>21541</v>
      </c>
      <c r="G11984" s="3" t="s">
        <v>21542</v>
      </c>
      <c r="H11984" s="3"/>
    </row>
    <row r="11985" ht="15.75" customHeight="1">
      <c r="A11985" s="2">
        <v>45829.0</v>
      </c>
      <c r="B11985" s="3" t="s">
        <v>92</v>
      </c>
      <c r="C11985" s="3" t="s">
        <v>98</v>
      </c>
      <c r="D11985" s="3" t="s">
        <v>34</v>
      </c>
      <c r="E11985" s="3" t="s">
        <v>10</v>
      </c>
      <c r="F11985" s="3" t="s">
        <v>21543</v>
      </c>
      <c r="G11985" s="3" t="s">
        <v>21544</v>
      </c>
      <c r="H11985" s="3"/>
    </row>
    <row r="11986" ht="15.75" customHeight="1">
      <c r="A11986" s="2">
        <v>45829.0</v>
      </c>
      <c r="B11986" s="3" t="s">
        <v>92</v>
      </c>
      <c r="C11986" s="3" t="s">
        <v>98</v>
      </c>
      <c r="D11986" s="3" t="s">
        <v>38</v>
      </c>
      <c r="E11986" s="3" t="s">
        <v>15</v>
      </c>
      <c r="F11986" s="3" t="s">
        <v>21545</v>
      </c>
      <c r="G11986" s="3" t="s">
        <v>21546</v>
      </c>
      <c r="H11986" s="3"/>
    </row>
    <row r="11987" ht="15.75" customHeight="1">
      <c r="A11987" s="2">
        <v>45829.0</v>
      </c>
      <c r="B11987" s="3" t="s">
        <v>92</v>
      </c>
      <c r="C11987" s="3" t="s">
        <v>144</v>
      </c>
      <c r="D11987" s="3" t="s">
        <v>26</v>
      </c>
      <c r="E11987" s="3" t="s">
        <v>101</v>
      </c>
      <c r="F11987" s="3" t="s">
        <v>21547</v>
      </c>
      <c r="G11987" s="3" t="s">
        <v>21548</v>
      </c>
      <c r="H11987" s="3"/>
    </row>
    <row r="11988" ht="15.75" customHeight="1">
      <c r="A11988" s="2">
        <v>45829.0</v>
      </c>
      <c r="B11988" s="3" t="s">
        <v>92</v>
      </c>
      <c r="C11988" s="3" t="s">
        <v>144</v>
      </c>
      <c r="D11988" s="3" t="s">
        <v>63</v>
      </c>
      <c r="E11988" s="3" t="s">
        <v>10</v>
      </c>
      <c r="F11988" s="3" t="s">
        <v>21549</v>
      </c>
      <c r="G11988" s="3" t="s">
        <v>21550</v>
      </c>
      <c r="H11988" s="3"/>
    </row>
    <row r="11989" ht="15.75" customHeight="1">
      <c r="A11989" s="2">
        <v>45829.0</v>
      </c>
      <c r="B11989" s="3" t="s">
        <v>92</v>
      </c>
      <c r="C11989" s="3" t="s">
        <v>144</v>
      </c>
      <c r="D11989" s="3" t="s">
        <v>23</v>
      </c>
      <c r="E11989" s="3" t="s">
        <v>15</v>
      </c>
      <c r="F11989" s="3" t="s">
        <v>21551</v>
      </c>
      <c r="G11989" s="3" t="s">
        <v>5156</v>
      </c>
      <c r="H11989" s="3"/>
    </row>
    <row r="11990" ht="15.75" customHeight="1">
      <c r="A11990" s="2">
        <v>45829.0</v>
      </c>
      <c r="B11990" s="3" t="s">
        <v>92</v>
      </c>
      <c r="C11990" s="3" t="s">
        <v>144</v>
      </c>
      <c r="D11990" s="3" t="s">
        <v>23</v>
      </c>
      <c r="E11990" s="3" t="s">
        <v>15</v>
      </c>
      <c r="F11990" s="3" t="s">
        <v>21552</v>
      </c>
      <c r="G11990" s="3" t="s">
        <v>21553</v>
      </c>
      <c r="H11990" s="3"/>
    </row>
    <row r="11991" ht="15.75" customHeight="1">
      <c r="A11991" s="2">
        <v>45829.0</v>
      </c>
      <c r="B11991" s="3" t="s">
        <v>92</v>
      </c>
      <c r="C11991" s="3" t="s">
        <v>144</v>
      </c>
      <c r="D11991" s="3" t="s">
        <v>9</v>
      </c>
      <c r="E11991" s="3" t="s">
        <v>109</v>
      </c>
      <c r="F11991" s="3" t="s">
        <v>21554</v>
      </c>
      <c r="G11991" s="3" t="s">
        <v>21555</v>
      </c>
      <c r="H11991" s="3"/>
    </row>
    <row r="11992" ht="15.75" customHeight="1">
      <c r="A11992" s="2">
        <v>45829.0</v>
      </c>
      <c r="B11992" s="3" t="s">
        <v>92</v>
      </c>
      <c r="C11992" s="3" t="s">
        <v>158</v>
      </c>
      <c r="D11992" s="3" t="s">
        <v>9</v>
      </c>
      <c r="E11992" s="3" t="s">
        <v>10</v>
      </c>
      <c r="F11992" s="3" t="s">
        <v>21556</v>
      </c>
      <c r="G11992" s="3" t="s">
        <v>21557</v>
      </c>
      <c r="H11992" s="3"/>
    </row>
    <row r="11993" ht="15.75" customHeight="1">
      <c r="A11993" s="2">
        <v>45829.0</v>
      </c>
      <c r="B11993" s="3" t="s">
        <v>92</v>
      </c>
      <c r="C11993" s="4" t="s">
        <v>149</v>
      </c>
      <c r="D11993" s="3" t="s">
        <v>23</v>
      </c>
      <c r="E11993" s="3" t="s">
        <v>15</v>
      </c>
      <c r="F11993" s="3" t="s">
        <v>21558</v>
      </c>
      <c r="G11993" s="3" t="s">
        <v>21559</v>
      </c>
      <c r="H11993" s="3"/>
    </row>
    <row r="11994" ht="15.75" customHeight="1">
      <c r="A11994" s="2">
        <v>45829.0</v>
      </c>
      <c r="B11994" s="3" t="s">
        <v>92</v>
      </c>
      <c r="C11994" s="4" t="s">
        <v>149</v>
      </c>
      <c r="D11994" s="3" t="s">
        <v>34</v>
      </c>
      <c r="E11994" s="3" t="s">
        <v>10</v>
      </c>
      <c r="F11994" s="3" t="s">
        <v>21560</v>
      </c>
      <c r="G11994" s="3" t="s">
        <v>21561</v>
      </c>
      <c r="H11994" s="3"/>
    </row>
    <row r="11995" ht="15.75" customHeight="1">
      <c r="A11995" s="2">
        <v>45829.0</v>
      </c>
      <c r="B11995" s="3" t="s">
        <v>92</v>
      </c>
      <c r="C11995" s="4" t="s">
        <v>149</v>
      </c>
      <c r="D11995" s="3" t="s">
        <v>26</v>
      </c>
      <c r="E11995" s="3" t="s">
        <v>109</v>
      </c>
      <c r="F11995" s="3" t="s">
        <v>21562</v>
      </c>
      <c r="G11995" s="3" t="s">
        <v>856</v>
      </c>
      <c r="H11995" s="3"/>
    </row>
    <row r="11996" ht="15.75" customHeight="1">
      <c r="A11996" s="2">
        <v>45829.0</v>
      </c>
      <c r="B11996" s="3" t="s">
        <v>92</v>
      </c>
      <c r="C11996" s="3" t="s">
        <v>158</v>
      </c>
      <c r="D11996" s="3" t="s">
        <v>9</v>
      </c>
      <c r="E11996" s="3" t="s">
        <v>10</v>
      </c>
      <c r="F11996" s="3" t="s">
        <v>21563</v>
      </c>
      <c r="G11996" s="3" t="s">
        <v>21564</v>
      </c>
      <c r="H11996" s="3"/>
    </row>
    <row r="11997" ht="15.75" customHeight="1">
      <c r="A11997" s="2">
        <v>45829.0</v>
      </c>
      <c r="B11997" s="3" t="s">
        <v>92</v>
      </c>
      <c r="C11997" s="3" t="s">
        <v>158</v>
      </c>
      <c r="D11997" s="3" t="s">
        <v>63</v>
      </c>
      <c r="E11997" s="3" t="s">
        <v>59</v>
      </c>
      <c r="F11997" s="3" t="s">
        <v>17078</v>
      </c>
      <c r="G11997" s="3" t="s">
        <v>21565</v>
      </c>
      <c r="H11997" s="3"/>
    </row>
    <row r="11998" ht="15.75" customHeight="1">
      <c r="A11998" s="2">
        <v>45829.0</v>
      </c>
      <c r="B11998" s="3" t="s">
        <v>92</v>
      </c>
      <c r="C11998" s="4" t="s">
        <v>149</v>
      </c>
      <c r="D11998" s="3" t="s">
        <v>63</v>
      </c>
      <c r="E11998" s="3" t="s">
        <v>258</v>
      </c>
      <c r="F11998" s="3" t="s">
        <v>21566</v>
      </c>
      <c r="G11998" s="3" t="s">
        <v>21567</v>
      </c>
      <c r="H11998" s="3"/>
    </row>
    <row r="11999" ht="15.75" customHeight="1">
      <c r="A11999" s="2">
        <v>45829.0</v>
      </c>
      <c r="B11999" s="3" t="s">
        <v>92</v>
      </c>
      <c r="C11999" s="3" t="s">
        <v>158</v>
      </c>
      <c r="D11999" s="3" t="s">
        <v>63</v>
      </c>
      <c r="E11999" s="3" t="s">
        <v>109</v>
      </c>
      <c r="F11999" s="3" t="s">
        <v>21568</v>
      </c>
      <c r="G11999" s="3" t="s">
        <v>21569</v>
      </c>
      <c r="H11999" s="3"/>
    </row>
    <row r="12000" ht="15.75" customHeight="1">
      <c r="A12000" s="2">
        <v>45830.0</v>
      </c>
      <c r="B12000" s="3" t="s">
        <v>13</v>
      </c>
      <c r="C12000" s="3" t="s">
        <v>29</v>
      </c>
      <c r="D12000" s="3" t="s">
        <v>34</v>
      </c>
      <c r="E12000" s="3" t="s">
        <v>101</v>
      </c>
      <c r="F12000" s="3" t="s">
        <v>21570</v>
      </c>
      <c r="G12000" s="3" t="s">
        <v>21571</v>
      </c>
      <c r="H12000" s="3"/>
    </row>
    <row r="12001" ht="15.75" customHeight="1">
      <c r="A12001" s="2">
        <v>45830.0</v>
      </c>
      <c r="B12001" s="3" t="s">
        <v>13</v>
      </c>
      <c r="C12001" s="3" t="s">
        <v>37</v>
      </c>
      <c r="D12001" s="3" t="s">
        <v>9</v>
      </c>
      <c r="E12001" s="3" t="s">
        <v>109</v>
      </c>
      <c r="F12001" s="3" t="s">
        <v>21572</v>
      </c>
      <c r="G12001" s="3" t="s">
        <v>21573</v>
      </c>
      <c r="H12001" s="3"/>
    </row>
    <row r="12002" ht="15.75" customHeight="1">
      <c r="A12002" s="2">
        <v>45830.0</v>
      </c>
      <c r="B12002" s="3" t="s">
        <v>13</v>
      </c>
      <c r="C12002" s="3" t="s">
        <v>37</v>
      </c>
      <c r="D12002" s="3" t="s">
        <v>9</v>
      </c>
      <c r="E12002" s="3" t="s">
        <v>101</v>
      </c>
      <c r="F12002" s="3" t="s">
        <v>21574</v>
      </c>
      <c r="G12002" s="3" t="s">
        <v>21575</v>
      </c>
      <c r="H12002" s="3"/>
    </row>
    <row r="12003" ht="15.75" customHeight="1">
      <c r="A12003" s="2">
        <v>45830.0</v>
      </c>
      <c r="B12003" s="3" t="s">
        <v>13</v>
      </c>
      <c r="C12003" s="3" t="s">
        <v>169</v>
      </c>
      <c r="D12003" s="3" t="s">
        <v>38</v>
      </c>
      <c r="E12003" s="3" t="s">
        <v>15</v>
      </c>
      <c r="F12003" s="3" t="s">
        <v>21576</v>
      </c>
      <c r="G12003" s="3" t="s">
        <v>21577</v>
      </c>
      <c r="H12003" s="3"/>
    </row>
    <row r="12004" ht="15.75" customHeight="1">
      <c r="A12004" s="2">
        <v>45830.0</v>
      </c>
      <c r="B12004" s="3" t="s">
        <v>13</v>
      </c>
      <c r="C12004" s="3" t="s">
        <v>37</v>
      </c>
      <c r="D12004" s="3" t="s">
        <v>34</v>
      </c>
      <c r="E12004" s="3" t="s">
        <v>101</v>
      </c>
      <c r="F12004" s="3" t="s">
        <v>21578</v>
      </c>
      <c r="G12004" s="3" t="s">
        <v>21579</v>
      </c>
      <c r="H12004" s="3"/>
    </row>
    <row r="12005" ht="15.75" customHeight="1">
      <c r="A12005" s="2">
        <v>45830.0</v>
      </c>
      <c r="B12005" s="3" t="s">
        <v>13</v>
      </c>
      <c r="C12005" s="3" t="s">
        <v>29</v>
      </c>
      <c r="D12005" s="3" t="s">
        <v>34</v>
      </c>
      <c r="E12005" s="3" t="s">
        <v>101</v>
      </c>
      <c r="F12005" s="3" t="s">
        <v>21580</v>
      </c>
      <c r="G12005" s="3" t="s">
        <v>21581</v>
      </c>
      <c r="H12005" s="3"/>
    </row>
    <row r="12006" ht="15.75" customHeight="1">
      <c r="A12006" s="2">
        <v>45830.0</v>
      </c>
      <c r="B12006" s="3" t="s">
        <v>13</v>
      </c>
      <c r="C12006" s="3" t="s">
        <v>169</v>
      </c>
      <c r="D12006" s="3" t="s">
        <v>38</v>
      </c>
      <c r="E12006" s="3" t="s">
        <v>15</v>
      </c>
      <c r="F12006" s="3" t="s">
        <v>8301</v>
      </c>
      <c r="G12006" s="3" t="s">
        <v>21582</v>
      </c>
      <c r="H12006" s="3"/>
    </row>
    <row r="12007" ht="15.75" customHeight="1">
      <c r="A12007" s="2">
        <v>45830.0</v>
      </c>
      <c r="B12007" s="3" t="s">
        <v>13</v>
      </c>
      <c r="C12007" s="3" t="s">
        <v>37</v>
      </c>
      <c r="D12007" s="3" t="s">
        <v>19</v>
      </c>
      <c r="E12007" s="3" t="s">
        <v>15</v>
      </c>
      <c r="F12007" s="3" t="s">
        <v>21583</v>
      </c>
      <c r="G12007" s="3" t="s">
        <v>6008</v>
      </c>
      <c r="H12007" s="3"/>
    </row>
    <row r="12008" ht="15.75" customHeight="1">
      <c r="A12008" s="2">
        <v>45830.0</v>
      </c>
      <c r="B12008" s="3" t="s">
        <v>13</v>
      </c>
      <c r="C12008" s="3" t="s">
        <v>29</v>
      </c>
      <c r="D12008" s="3" t="s">
        <v>63</v>
      </c>
      <c r="E12008" s="3" t="s">
        <v>109</v>
      </c>
      <c r="F12008" s="3" t="s">
        <v>7673</v>
      </c>
      <c r="G12008" s="3" t="s">
        <v>21584</v>
      </c>
      <c r="H12008" s="3"/>
    </row>
    <row r="12009" ht="15.75" customHeight="1">
      <c r="A12009" s="2">
        <v>45830.0</v>
      </c>
      <c r="B12009" s="3" t="s">
        <v>13</v>
      </c>
      <c r="C12009" s="3" t="s">
        <v>14</v>
      </c>
      <c r="D12009" s="3" t="s">
        <v>34</v>
      </c>
      <c r="E12009" s="3" t="s">
        <v>101</v>
      </c>
      <c r="F12009" s="3" t="s">
        <v>21585</v>
      </c>
      <c r="G12009" s="3" t="s">
        <v>21586</v>
      </c>
      <c r="H12009" s="3"/>
    </row>
    <row r="12010" ht="15.75" customHeight="1">
      <c r="A12010" s="2">
        <v>45830.0</v>
      </c>
      <c r="B12010" s="3" t="s">
        <v>13</v>
      </c>
      <c r="C12010" s="3" t="s">
        <v>18</v>
      </c>
      <c r="D12010" s="3" t="s">
        <v>26</v>
      </c>
      <c r="E12010" s="3" t="s">
        <v>15</v>
      </c>
      <c r="F12010" s="3" t="s">
        <v>21587</v>
      </c>
      <c r="G12010" s="3" t="s">
        <v>21588</v>
      </c>
      <c r="H12010" s="3"/>
    </row>
    <row r="12011" ht="15.75" customHeight="1">
      <c r="A12011" s="2">
        <v>45830.0</v>
      </c>
      <c r="B12011" s="3" t="s">
        <v>13</v>
      </c>
      <c r="C12011" s="3" t="s">
        <v>18</v>
      </c>
      <c r="D12011" s="3" t="s">
        <v>9</v>
      </c>
      <c r="E12011" s="3" t="s">
        <v>101</v>
      </c>
      <c r="F12011" s="3" t="s">
        <v>21589</v>
      </c>
      <c r="G12011" s="3" t="s">
        <v>21590</v>
      </c>
      <c r="H12011" s="3"/>
    </row>
    <row r="12012" ht="15.75" customHeight="1">
      <c r="A12012" s="2">
        <v>45830.0</v>
      </c>
      <c r="B12012" s="3" t="s">
        <v>13</v>
      </c>
      <c r="C12012" s="3" t="s">
        <v>18</v>
      </c>
      <c r="D12012" s="3" t="s">
        <v>26</v>
      </c>
      <c r="E12012" s="3" t="s">
        <v>15</v>
      </c>
      <c r="F12012" s="3" t="s">
        <v>21591</v>
      </c>
      <c r="G12012" s="3" t="s">
        <v>5701</v>
      </c>
      <c r="H12012" s="3"/>
    </row>
    <row r="12013" ht="15.75" customHeight="1">
      <c r="A12013" s="2">
        <v>45830.0</v>
      </c>
      <c r="B12013" s="3" t="s">
        <v>13</v>
      </c>
      <c r="C12013" s="3" t="s">
        <v>18</v>
      </c>
      <c r="D12013" s="3" t="s">
        <v>19</v>
      </c>
      <c r="E12013" s="3" t="s">
        <v>20</v>
      </c>
      <c r="F12013" s="3" t="s">
        <v>14040</v>
      </c>
      <c r="G12013" s="3" t="s">
        <v>21592</v>
      </c>
      <c r="H12013" s="3"/>
    </row>
    <row r="12014" ht="15.75" customHeight="1">
      <c r="A12014" s="2">
        <v>45830.0</v>
      </c>
      <c r="B12014" s="3" t="s">
        <v>13</v>
      </c>
      <c r="C12014" s="3" t="s">
        <v>18</v>
      </c>
      <c r="D12014" s="3" t="s">
        <v>68</v>
      </c>
      <c r="E12014" s="3" t="s">
        <v>20</v>
      </c>
      <c r="F12014" s="3" t="s">
        <v>21593</v>
      </c>
      <c r="G12014" s="3" t="s">
        <v>18323</v>
      </c>
      <c r="H12014" s="3"/>
    </row>
    <row r="12015" ht="15.75" customHeight="1">
      <c r="A12015" s="2">
        <v>45830.0</v>
      </c>
      <c r="B12015" s="3" t="s">
        <v>13</v>
      </c>
      <c r="C12015" s="3" t="s">
        <v>14</v>
      </c>
      <c r="D12015" s="3" t="s">
        <v>38</v>
      </c>
      <c r="E12015" s="3" t="s">
        <v>15</v>
      </c>
      <c r="F12015" s="3" t="s">
        <v>21594</v>
      </c>
      <c r="G12015" s="3" t="s">
        <v>21595</v>
      </c>
      <c r="H12015" s="3"/>
    </row>
    <row r="12016" ht="15.75" customHeight="1">
      <c r="A12016" s="2">
        <v>45830.0</v>
      </c>
      <c r="B12016" s="3" t="s">
        <v>13</v>
      </c>
      <c r="C12016" s="3" t="s">
        <v>14</v>
      </c>
      <c r="D12016" s="3" t="s">
        <v>38</v>
      </c>
      <c r="E12016" s="3" t="s">
        <v>15</v>
      </c>
      <c r="F12016" s="3" t="s">
        <v>8544</v>
      </c>
      <c r="G12016" s="3" t="s">
        <v>21596</v>
      </c>
      <c r="H12016" s="3"/>
    </row>
    <row r="12017" ht="15.75" customHeight="1">
      <c r="A12017" s="2">
        <v>45830.0</v>
      </c>
      <c r="B12017" s="3" t="s">
        <v>13</v>
      </c>
      <c r="C12017" s="3" t="s">
        <v>169</v>
      </c>
      <c r="D12017" s="3" t="s">
        <v>63</v>
      </c>
      <c r="E12017" s="3" t="s">
        <v>59</v>
      </c>
      <c r="F12017" s="3" t="s">
        <v>21597</v>
      </c>
      <c r="G12017" s="3" t="s">
        <v>21598</v>
      </c>
      <c r="H12017" s="3"/>
    </row>
    <row r="12018" ht="15.75" customHeight="1">
      <c r="A12018" s="2">
        <v>45830.0</v>
      </c>
      <c r="B12018" s="3" t="s">
        <v>13</v>
      </c>
      <c r="C12018" s="3" t="s">
        <v>29</v>
      </c>
      <c r="D12018" s="3" t="s">
        <v>34</v>
      </c>
      <c r="E12018" s="3" t="s">
        <v>101</v>
      </c>
      <c r="F12018" s="3" t="s">
        <v>21599</v>
      </c>
      <c r="G12018" s="3" t="s">
        <v>21600</v>
      </c>
      <c r="H12018" s="3"/>
    </row>
    <row r="12019" ht="15.75" customHeight="1">
      <c r="A12019" s="2">
        <v>45830.0</v>
      </c>
      <c r="B12019" s="3" t="s">
        <v>13</v>
      </c>
      <c r="C12019" s="3" t="s">
        <v>169</v>
      </c>
      <c r="D12019" s="3" t="s">
        <v>23</v>
      </c>
      <c r="E12019" s="3" t="s">
        <v>20</v>
      </c>
      <c r="F12019" s="3" t="s">
        <v>21601</v>
      </c>
      <c r="G12019" s="3" t="s">
        <v>21602</v>
      </c>
      <c r="H12019" s="3"/>
    </row>
    <row r="12020" ht="15.75" customHeight="1">
      <c r="A12020" s="2">
        <v>45830.0</v>
      </c>
      <c r="B12020" s="3" t="s">
        <v>57</v>
      </c>
      <c r="C12020" s="3" t="s">
        <v>85</v>
      </c>
      <c r="D12020" s="3" t="s">
        <v>9</v>
      </c>
      <c r="E12020" s="3" t="s">
        <v>15</v>
      </c>
      <c r="F12020" s="3" t="s">
        <v>21603</v>
      </c>
      <c r="G12020" s="3" t="s">
        <v>21604</v>
      </c>
      <c r="H12020" s="3"/>
    </row>
    <row r="12021" ht="15.75" customHeight="1">
      <c r="A12021" s="2">
        <v>45830.0</v>
      </c>
      <c r="B12021" s="3" t="s">
        <v>57</v>
      </c>
      <c r="C12021" s="3" t="s">
        <v>58</v>
      </c>
      <c r="D12021" s="3" t="s">
        <v>9</v>
      </c>
      <c r="E12021" s="3" t="s">
        <v>101</v>
      </c>
      <c r="F12021" s="3" t="s">
        <v>21605</v>
      </c>
      <c r="G12021" s="3" t="s">
        <v>13483</v>
      </c>
      <c r="H12021" s="3"/>
    </row>
    <row r="12022" ht="15.75" customHeight="1">
      <c r="A12022" s="2">
        <v>45830.0</v>
      </c>
      <c r="B12022" s="3" t="s">
        <v>13</v>
      </c>
      <c r="C12022" s="3" t="s">
        <v>14</v>
      </c>
      <c r="D12022" s="3" t="s">
        <v>23</v>
      </c>
      <c r="E12022" s="3" t="s">
        <v>20</v>
      </c>
      <c r="F12022" s="3" t="s">
        <v>16035</v>
      </c>
      <c r="G12022" s="3" t="s">
        <v>14801</v>
      </c>
      <c r="H12022" s="3"/>
    </row>
    <row r="12023" ht="15.75" customHeight="1">
      <c r="A12023" s="2">
        <v>45830.0</v>
      </c>
      <c r="B12023" s="3" t="s">
        <v>57</v>
      </c>
      <c r="C12023" s="3" t="s">
        <v>85</v>
      </c>
      <c r="D12023" s="3" t="s">
        <v>9</v>
      </c>
      <c r="E12023" s="3" t="s">
        <v>15</v>
      </c>
      <c r="F12023" s="3" t="s">
        <v>21606</v>
      </c>
      <c r="G12023" s="3" t="s">
        <v>21607</v>
      </c>
      <c r="H12023" s="3"/>
    </row>
    <row r="12024" ht="15.75" customHeight="1">
      <c r="A12024" s="2">
        <v>45830.0</v>
      </c>
      <c r="B12024" s="3" t="s">
        <v>57</v>
      </c>
      <c r="C12024" s="3" t="s">
        <v>85</v>
      </c>
      <c r="D12024" s="3" t="s">
        <v>23</v>
      </c>
      <c r="E12024" s="3" t="s">
        <v>20</v>
      </c>
      <c r="F12024" s="3" t="s">
        <v>16138</v>
      </c>
      <c r="G12024" s="3" t="s">
        <v>21608</v>
      </c>
      <c r="H12024" s="3"/>
    </row>
    <row r="12025" ht="15.75" customHeight="1">
      <c r="A12025" s="2">
        <v>45830.0</v>
      </c>
      <c r="B12025" s="3" t="s">
        <v>57</v>
      </c>
      <c r="C12025" s="3" t="s">
        <v>85</v>
      </c>
      <c r="D12025" s="3" t="s">
        <v>23</v>
      </c>
      <c r="E12025" s="3" t="s">
        <v>20</v>
      </c>
      <c r="F12025" s="3" t="s">
        <v>21609</v>
      </c>
      <c r="G12025" s="3" t="s">
        <v>21333</v>
      </c>
      <c r="H12025" s="3"/>
    </row>
    <row r="12026" ht="15.75" customHeight="1">
      <c r="A12026" s="2">
        <v>45830.0</v>
      </c>
      <c r="B12026" s="3" t="s">
        <v>57</v>
      </c>
      <c r="C12026" s="3" t="s">
        <v>80</v>
      </c>
      <c r="D12026" s="3" t="s">
        <v>9</v>
      </c>
      <c r="E12026" s="3" t="s">
        <v>15</v>
      </c>
      <c r="F12026" s="3" t="s">
        <v>21610</v>
      </c>
      <c r="G12026" s="3" t="s">
        <v>21611</v>
      </c>
      <c r="H12026" s="3"/>
    </row>
    <row r="12027" ht="15.75" customHeight="1">
      <c r="A12027" s="2">
        <v>45830.0</v>
      </c>
      <c r="B12027" s="3" t="s">
        <v>57</v>
      </c>
      <c r="C12027" s="3" t="s">
        <v>80</v>
      </c>
      <c r="D12027" s="3" t="s">
        <v>26</v>
      </c>
      <c r="E12027" s="3" t="s">
        <v>20</v>
      </c>
      <c r="F12027" s="3" t="s">
        <v>21612</v>
      </c>
      <c r="G12027" s="3" t="s">
        <v>21613</v>
      </c>
      <c r="H12027" s="3"/>
    </row>
    <row r="12028" ht="15.75" customHeight="1">
      <c r="A12028" s="2">
        <v>45830.0</v>
      </c>
      <c r="B12028" s="3" t="s">
        <v>57</v>
      </c>
      <c r="C12028" s="3" t="s">
        <v>80</v>
      </c>
      <c r="D12028" s="3" t="s">
        <v>34</v>
      </c>
      <c r="E12028" s="3" t="s">
        <v>15</v>
      </c>
      <c r="F12028" s="3" t="s">
        <v>21614</v>
      </c>
      <c r="G12028" s="3" t="s">
        <v>21615</v>
      </c>
      <c r="H12028" s="3"/>
    </row>
    <row r="12029" ht="15.75" customHeight="1">
      <c r="A12029" s="2">
        <v>45830.0</v>
      </c>
      <c r="B12029" s="3" t="s">
        <v>57</v>
      </c>
      <c r="C12029" s="3" t="s">
        <v>80</v>
      </c>
      <c r="D12029" s="3" t="s">
        <v>68</v>
      </c>
      <c r="E12029" s="3" t="s">
        <v>20</v>
      </c>
      <c r="F12029" s="3" t="s">
        <v>21616</v>
      </c>
      <c r="G12029" s="3" t="s">
        <v>21617</v>
      </c>
      <c r="H12029" s="3"/>
    </row>
    <row r="12030" ht="15.75" customHeight="1">
      <c r="A12030" s="2">
        <v>45830.0</v>
      </c>
      <c r="B12030" s="3" t="s">
        <v>57</v>
      </c>
      <c r="C12030" s="3" t="s">
        <v>58</v>
      </c>
      <c r="D12030" s="3" t="s">
        <v>68</v>
      </c>
      <c r="E12030" s="3" t="s">
        <v>20</v>
      </c>
      <c r="F12030" s="3" t="s">
        <v>21618</v>
      </c>
      <c r="G12030" s="3" t="s">
        <v>7734</v>
      </c>
      <c r="H12030" s="3"/>
    </row>
    <row r="12031" ht="15.75" customHeight="1">
      <c r="A12031" s="2">
        <v>45830.0</v>
      </c>
      <c r="B12031" s="3" t="s">
        <v>57</v>
      </c>
      <c r="C12031" s="3" t="s">
        <v>71</v>
      </c>
      <c r="D12031" s="3" t="s">
        <v>23</v>
      </c>
      <c r="E12031" s="3" t="s">
        <v>20</v>
      </c>
      <c r="F12031" s="3" t="s">
        <v>15159</v>
      </c>
      <c r="G12031" s="3" t="s">
        <v>21619</v>
      </c>
      <c r="H12031" s="3"/>
    </row>
    <row r="12032" ht="15.75" customHeight="1">
      <c r="A12032" s="2">
        <v>45830.0</v>
      </c>
      <c r="B12032" s="3" t="s">
        <v>57</v>
      </c>
      <c r="C12032" s="3" t="s">
        <v>71</v>
      </c>
      <c r="D12032" s="3" t="s">
        <v>63</v>
      </c>
      <c r="E12032" s="3" t="s">
        <v>59</v>
      </c>
      <c r="F12032" s="3" t="s">
        <v>21620</v>
      </c>
      <c r="G12032" s="3" t="s">
        <v>21621</v>
      </c>
      <c r="H12032" s="3"/>
    </row>
    <row r="12033" ht="15.75" customHeight="1">
      <c r="A12033" s="2">
        <v>45830.0</v>
      </c>
      <c r="B12033" s="3" t="s">
        <v>57</v>
      </c>
      <c r="C12033" s="3" t="s">
        <v>71</v>
      </c>
      <c r="D12033" s="3" t="s">
        <v>19</v>
      </c>
      <c r="E12033" s="3" t="s">
        <v>59</v>
      </c>
      <c r="F12033" s="3" t="s">
        <v>21622</v>
      </c>
      <c r="G12033" s="3" t="s">
        <v>21623</v>
      </c>
      <c r="H12033" s="3"/>
    </row>
    <row r="12034" ht="15.75" customHeight="1">
      <c r="A12034" s="2">
        <v>45830.0</v>
      </c>
      <c r="B12034" s="3" t="s">
        <v>57</v>
      </c>
      <c r="C12034" s="4" t="s">
        <v>62</v>
      </c>
      <c r="D12034" s="3" t="s">
        <v>68</v>
      </c>
      <c r="E12034" s="3" t="s">
        <v>20</v>
      </c>
      <c r="F12034" s="3" t="s">
        <v>21624</v>
      </c>
      <c r="G12034" s="3" t="s">
        <v>19779</v>
      </c>
      <c r="H12034" s="3"/>
    </row>
    <row r="12035" ht="15.75" customHeight="1">
      <c r="A12035" s="2">
        <v>45830.0</v>
      </c>
      <c r="B12035" s="3" t="s">
        <v>57</v>
      </c>
      <c r="C12035" s="4" t="s">
        <v>62</v>
      </c>
      <c r="D12035" s="3" t="s">
        <v>34</v>
      </c>
      <c r="E12035" s="3" t="s">
        <v>15</v>
      </c>
      <c r="F12035" s="3" t="s">
        <v>21625</v>
      </c>
      <c r="G12035" s="3" t="s">
        <v>21626</v>
      </c>
      <c r="H12035" s="3"/>
    </row>
    <row r="12036" ht="15.75" customHeight="1">
      <c r="A12036" s="2">
        <v>45830.0</v>
      </c>
      <c r="B12036" s="3" t="s">
        <v>57</v>
      </c>
      <c r="C12036" s="4" t="s">
        <v>62</v>
      </c>
      <c r="D12036" s="3" t="s">
        <v>68</v>
      </c>
      <c r="E12036" s="3" t="s">
        <v>59</v>
      </c>
      <c r="F12036" s="3" t="s">
        <v>21627</v>
      </c>
      <c r="G12036" s="3" t="s">
        <v>3438</v>
      </c>
      <c r="H12036" s="3"/>
    </row>
    <row r="12037" ht="15.75" customHeight="1">
      <c r="A12037" s="2">
        <v>45830.0</v>
      </c>
      <c r="B12037" s="3" t="s">
        <v>57</v>
      </c>
      <c r="C12037" s="4" t="s">
        <v>62</v>
      </c>
      <c r="D12037" s="3" t="s">
        <v>34</v>
      </c>
      <c r="E12037" s="3" t="s">
        <v>15</v>
      </c>
      <c r="F12037" s="3" t="s">
        <v>15777</v>
      </c>
      <c r="G12037" s="3" t="s">
        <v>21628</v>
      </c>
      <c r="H12037" s="3"/>
    </row>
    <row r="12038" ht="15.75" customHeight="1">
      <c r="A12038" s="2">
        <v>45830.0</v>
      </c>
      <c r="B12038" s="3" t="s">
        <v>57</v>
      </c>
      <c r="C12038" s="3" t="s">
        <v>58</v>
      </c>
      <c r="D12038" s="3" t="s">
        <v>34</v>
      </c>
      <c r="E12038" s="3" t="s">
        <v>15</v>
      </c>
      <c r="F12038" s="3" t="s">
        <v>21629</v>
      </c>
      <c r="G12038" s="3" t="s">
        <v>21630</v>
      </c>
      <c r="H12038" s="3"/>
    </row>
    <row r="12039" ht="15.75" customHeight="1">
      <c r="A12039" s="2">
        <v>45830.0</v>
      </c>
      <c r="B12039" s="3" t="s">
        <v>57</v>
      </c>
      <c r="C12039" s="3" t="s">
        <v>58</v>
      </c>
      <c r="D12039" s="3" t="s">
        <v>38</v>
      </c>
      <c r="E12039" s="3" t="s">
        <v>20</v>
      </c>
      <c r="F12039" s="3" t="s">
        <v>21631</v>
      </c>
      <c r="G12039" s="3" t="s">
        <v>21608</v>
      </c>
      <c r="H12039" s="3"/>
    </row>
    <row r="12040" ht="15.75" customHeight="1">
      <c r="A12040" s="2">
        <v>45830.0</v>
      </c>
      <c r="B12040" s="3" t="s">
        <v>57</v>
      </c>
      <c r="C12040" s="3" t="s">
        <v>71</v>
      </c>
      <c r="D12040" s="3" t="s">
        <v>63</v>
      </c>
      <c r="E12040" s="3" t="s">
        <v>59</v>
      </c>
      <c r="F12040" s="3" t="s">
        <v>11756</v>
      </c>
      <c r="G12040" s="3" t="s">
        <v>21632</v>
      </c>
      <c r="H12040" s="3"/>
    </row>
    <row r="12041" ht="15.75" customHeight="1">
      <c r="A12041" s="2">
        <v>45830.0</v>
      </c>
      <c r="B12041" s="3" t="s">
        <v>13</v>
      </c>
      <c r="C12041" s="3" t="s">
        <v>14</v>
      </c>
      <c r="D12041" s="3" t="s">
        <v>63</v>
      </c>
      <c r="E12041" s="3" t="s">
        <v>109</v>
      </c>
      <c r="F12041" s="3" t="s">
        <v>21633</v>
      </c>
      <c r="G12041" s="3" t="s">
        <v>21634</v>
      </c>
      <c r="H12041" s="3"/>
    </row>
    <row r="12042" ht="15.75" customHeight="1">
      <c r="A12042" s="2">
        <v>45830.0</v>
      </c>
      <c r="B12042" s="3" t="s">
        <v>92</v>
      </c>
      <c r="C12042" s="3" t="s">
        <v>98</v>
      </c>
      <c r="D12042" s="3" t="s">
        <v>38</v>
      </c>
      <c r="E12042" s="3" t="s">
        <v>101</v>
      </c>
      <c r="F12042" s="3" t="s">
        <v>21635</v>
      </c>
      <c r="G12042" s="3" t="s">
        <v>21636</v>
      </c>
      <c r="H12042" s="3"/>
    </row>
    <row r="12043" ht="15.75" customHeight="1">
      <c r="A12043" s="2">
        <v>45830.0</v>
      </c>
      <c r="B12043" s="3" t="s">
        <v>92</v>
      </c>
      <c r="C12043" s="3" t="s">
        <v>93</v>
      </c>
      <c r="D12043" s="3" t="s">
        <v>19</v>
      </c>
      <c r="E12043" s="3" t="s">
        <v>15</v>
      </c>
      <c r="F12043" s="3" t="s">
        <v>21637</v>
      </c>
      <c r="G12043" s="3" t="s">
        <v>21638</v>
      </c>
      <c r="H12043" s="3"/>
    </row>
    <row r="12044" ht="15.75" customHeight="1">
      <c r="A12044" s="2">
        <v>45830.0</v>
      </c>
      <c r="B12044" s="3" t="s">
        <v>7</v>
      </c>
      <c r="C12044" s="3" t="s">
        <v>131</v>
      </c>
      <c r="D12044" s="3" t="s">
        <v>26</v>
      </c>
      <c r="E12044" s="3" t="s">
        <v>1097</v>
      </c>
      <c r="F12044" s="3" t="s">
        <v>21639</v>
      </c>
      <c r="G12044" s="3" t="s">
        <v>21640</v>
      </c>
      <c r="H12044" s="3"/>
    </row>
    <row r="12045" ht="15.75" customHeight="1">
      <c r="A12045" s="2">
        <v>45830.0</v>
      </c>
      <c r="B12045" s="3" t="s">
        <v>7</v>
      </c>
      <c r="C12045" s="3" t="s">
        <v>126</v>
      </c>
      <c r="D12045" s="3" t="s">
        <v>34</v>
      </c>
      <c r="E12045" s="3" t="s">
        <v>258</v>
      </c>
      <c r="F12045" s="3" t="s">
        <v>21641</v>
      </c>
      <c r="G12045" s="3" t="s">
        <v>21642</v>
      </c>
      <c r="H12045" s="3"/>
    </row>
    <row r="12046" ht="15.75" customHeight="1">
      <c r="A12046" s="2">
        <v>45830.0</v>
      </c>
      <c r="B12046" s="3" t="s">
        <v>7</v>
      </c>
      <c r="C12046" s="3" t="s">
        <v>126</v>
      </c>
      <c r="D12046" s="3" t="s">
        <v>38</v>
      </c>
      <c r="E12046" s="3" t="s">
        <v>101</v>
      </c>
      <c r="F12046" s="3" t="s">
        <v>21643</v>
      </c>
      <c r="G12046" s="3" t="s">
        <v>21644</v>
      </c>
      <c r="H12046" s="3"/>
    </row>
    <row r="12047" ht="15.75" customHeight="1">
      <c r="A12047" s="2">
        <v>45830.0</v>
      </c>
      <c r="B12047" s="3" t="s">
        <v>7</v>
      </c>
      <c r="C12047" s="3" t="s">
        <v>126</v>
      </c>
      <c r="D12047" s="3" t="s">
        <v>34</v>
      </c>
      <c r="E12047" s="3" t="s">
        <v>258</v>
      </c>
      <c r="F12047" s="3" t="s">
        <v>21645</v>
      </c>
      <c r="G12047" s="3" t="s">
        <v>21646</v>
      </c>
      <c r="H12047" s="3"/>
    </row>
    <row r="12048" ht="15.75" customHeight="1">
      <c r="A12048" s="2">
        <v>45830.0</v>
      </c>
      <c r="B12048" s="3" t="s">
        <v>7</v>
      </c>
      <c r="C12048" s="3" t="s">
        <v>126</v>
      </c>
      <c r="D12048" s="3" t="s">
        <v>68</v>
      </c>
      <c r="E12048" s="3" t="s">
        <v>15</v>
      </c>
      <c r="F12048" s="3" t="s">
        <v>21647</v>
      </c>
      <c r="G12048" s="3" t="s">
        <v>21648</v>
      </c>
      <c r="H12048" s="3"/>
    </row>
    <row r="12049" ht="15.75" customHeight="1">
      <c r="A12049" s="2">
        <v>45830.0</v>
      </c>
      <c r="B12049" s="3" t="s">
        <v>7</v>
      </c>
      <c r="C12049" s="3" t="s">
        <v>126</v>
      </c>
      <c r="D12049" s="3" t="s">
        <v>63</v>
      </c>
      <c r="E12049" s="3" t="s">
        <v>15</v>
      </c>
      <c r="F12049" s="3" t="s">
        <v>21649</v>
      </c>
      <c r="G12049" s="3" t="s">
        <v>21650</v>
      </c>
      <c r="H12049" s="3"/>
    </row>
    <row r="12050" ht="15.75" customHeight="1">
      <c r="A12050" s="2">
        <v>45830.0</v>
      </c>
      <c r="B12050" s="3" t="s">
        <v>7</v>
      </c>
      <c r="C12050" s="3" t="s">
        <v>118</v>
      </c>
      <c r="D12050" s="3" t="s">
        <v>38</v>
      </c>
      <c r="E12050" s="3" t="s">
        <v>109</v>
      </c>
      <c r="F12050" s="3" t="s">
        <v>21651</v>
      </c>
      <c r="G12050" s="3" t="s">
        <v>21652</v>
      </c>
      <c r="H12050" s="3"/>
    </row>
    <row r="12051" ht="15.75" customHeight="1">
      <c r="A12051" s="2">
        <v>45830.0</v>
      </c>
      <c r="B12051" s="3" t="s">
        <v>7</v>
      </c>
      <c r="C12051" s="3" t="s">
        <v>118</v>
      </c>
      <c r="D12051" s="3" t="s">
        <v>38</v>
      </c>
      <c r="E12051" s="3" t="s">
        <v>10</v>
      </c>
      <c r="F12051" s="3" t="s">
        <v>21653</v>
      </c>
      <c r="G12051" s="3" t="s">
        <v>21654</v>
      </c>
      <c r="H12051" s="3"/>
    </row>
    <row r="12052" ht="15.75" customHeight="1">
      <c r="A12052" s="2">
        <v>45830.0</v>
      </c>
      <c r="B12052" s="3" t="s">
        <v>7</v>
      </c>
      <c r="C12052" s="3" t="s">
        <v>131</v>
      </c>
      <c r="D12052" s="3" t="s">
        <v>23</v>
      </c>
      <c r="E12052" s="3" t="s">
        <v>15</v>
      </c>
      <c r="F12052" s="3" t="s">
        <v>21655</v>
      </c>
      <c r="G12052" s="3" t="s">
        <v>21656</v>
      </c>
      <c r="H12052" s="3"/>
    </row>
    <row r="12053" ht="15.75" customHeight="1">
      <c r="A12053" s="2">
        <v>45830.0</v>
      </c>
      <c r="B12053" s="3" t="s">
        <v>7</v>
      </c>
      <c r="C12053" s="3" t="s">
        <v>118</v>
      </c>
      <c r="D12053" s="3" t="s">
        <v>26</v>
      </c>
      <c r="E12053" s="3" t="s">
        <v>1097</v>
      </c>
      <c r="F12053" s="3" t="s">
        <v>21657</v>
      </c>
      <c r="G12053" s="3" t="s">
        <v>21658</v>
      </c>
      <c r="H12053" s="3"/>
    </row>
    <row r="12054" ht="15.75" customHeight="1">
      <c r="A12054" s="2">
        <v>45830.0</v>
      </c>
      <c r="B12054" s="3" t="s">
        <v>7</v>
      </c>
      <c r="C12054" s="3" t="s">
        <v>106</v>
      </c>
      <c r="D12054" s="3" t="s">
        <v>19</v>
      </c>
      <c r="E12054" s="3" t="s">
        <v>101</v>
      </c>
      <c r="F12054" s="3" t="s">
        <v>8581</v>
      </c>
      <c r="G12054" s="3" t="s">
        <v>21659</v>
      </c>
      <c r="H12054" s="3"/>
    </row>
    <row r="12055" ht="15.75" customHeight="1">
      <c r="A12055" s="2">
        <v>45830.0</v>
      </c>
      <c r="B12055" s="3" t="s">
        <v>7</v>
      </c>
      <c r="C12055" s="3" t="s">
        <v>106</v>
      </c>
      <c r="D12055" s="3" t="s">
        <v>34</v>
      </c>
      <c r="E12055" s="3" t="s">
        <v>258</v>
      </c>
      <c r="F12055" s="3" t="s">
        <v>21660</v>
      </c>
      <c r="G12055" s="3" t="s">
        <v>21661</v>
      </c>
      <c r="H12055" s="3"/>
    </row>
    <row r="12056" ht="15.75" customHeight="1">
      <c r="A12056" s="2">
        <v>45830.0</v>
      </c>
      <c r="B12056" s="3" t="s">
        <v>7</v>
      </c>
      <c r="C12056" s="3" t="s">
        <v>106</v>
      </c>
      <c r="D12056" s="3" t="s">
        <v>68</v>
      </c>
      <c r="E12056" s="3" t="s">
        <v>101</v>
      </c>
      <c r="F12056" s="3" t="s">
        <v>21662</v>
      </c>
      <c r="G12056" s="3" t="s">
        <v>21663</v>
      </c>
      <c r="H12056" s="3"/>
    </row>
    <row r="12057" ht="15.75" customHeight="1">
      <c r="A12057" s="2">
        <v>45830.0</v>
      </c>
      <c r="B12057" s="3" t="s">
        <v>7</v>
      </c>
      <c r="C12057" s="3" t="s">
        <v>106</v>
      </c>
      <c r="D12057" s="3" t="s">
        <v>38</v>
      </c>
      <c r="E12057" s="3" t="s">
        <v>109</v>
      </c>
      <c r="F12057" s="3" t="s">
        <v>21664</v>
      </c>
      <c r="G12057" s="3" t="s">
        <v>21665</v>
      </c>
      <c r="H12057" s="3"/>
    </row>
    <row r="12058" ht="15.75" customHeight="1">
      <c r="A12058" s="2">
        <v>45830.0</v>
      </c>
      <c r="B12058" s="3" t="s">
        <v>7</v>
      </c>
      <c r="C12058" s="3" t="s">
        <v>8</v>
      </c>
      <c r="D12058" s="3" t="s">
        <v>38</v>
      </c>
      <c r="E12058" s="3" t="s">
        <v>109</v>
      </c>
      <c r="F12058" s="3" t="s">
        <v>21666</v>
      </c>
      <c r="G12058" s="3" t="s">
        <v>21667</v>
      </c>
      <c r="H12058" s="3"/>
    </row>
    <row r="12059" ht="15.75" customHeight="1">
      <c r="A12059" s="2">
        <v>45830.0</v>
      </c>
      <c r="B12059" s="3" t="s">
        <v>7</v>
      </c>
      <c r="C12059" s="3" t="s">
        <v>8</v>
      </c>
      <c r="D12059" s="3" t="s">
        <v>23</v>
      </c>
      <c r="E12059" s="3" t="s">
        <v>101</v>
      </c>
      <c r="F12059" s="3" t="s">
        <v>21668</v>
      </c>
      <c r="G12059" s="3" t="s">
        <v>21669</v>
      </c>
      <c r="H12059" s="3"/>
    </row>
    <row r="12060" ht="15.75" customHeight="1">
      <c r="A12060" s="2">
        <v>45830.0</v>
      </c>
      <c r="B12060" s="3" t="s">
        <v>7</v>
      </c>
      <c r="C12060" s="3" t="s">
        <v>8</v>
      </c>
      <c r="D12060" s="3" t="s">
        <v>63</v>
      </c>
      <c r="E12060" s="3" t="s">
        <v>20</v>
      </c>
      <c r="F12060" s="3" t="s">
        <v>21670</v>
      </c>
      <c r="G12060" s="3" t="s">
        <v>21671</v>
      </c>
      <c r="H12060" s="3"/>
    </row>
    <row r="12061" ht="15.75" customHeight="1">
      <c r="A12061" s="2">
        <v>45830.0</v>
      </c>
      <c r="B12061" s="3" t="s">
        <v>92</v>
      </c>
      <c r="C12061" s="3" t="s">
        <v>93</v>
      </c>
      <c r="D12061" s="3" t="s">
        <v>9</v>
      </c>
      <c r="E12061" s="3" t="s">
        <v>10</v>
      </c>
      <c r="F12061" s="3" t="s">
        <v>21672</v>
      </c>
      <c r="G12061" s="3" t="s">
        <v>21673</v>
      </c>
      <c r="H12061" s="3"/>
    </row>
    <row r="12062" ht="15.75" customHeight="1">
      <c r="A12062" s="2">
        <v>45830.0</v>
      </c>
      <c r="B12062" s="3" t="s">
        <v>7</v>
      </c>
      <c r="C12062" s="3" t="s">
        <v>118</v>
      </c>
      <c r="D12062" s="3" t="s">
        <v>34</v>
      </c>
      <c r="E12062" s="3" t="s">
        <v>10</v>
      </c>
      <c r="F12062" s="3" t="s">
        <v>21674</v>
      </c>
      <c r="G12062" s="3" t="s">
        <v>21675</v>
      </c>
      <c r="H12062" s="3"/>
    </row>
    <row r="12063" ht="15.75" customHeight="1">
      <c r="A12063" s="2">
        <v>45830.0</v>
      </c>
      <c r="B12063" s="3" t="s">
        <v>7</v>
      </c>
      <c r="C12063" s="3" t="s">
        <v>131</v>
      </c>
      <c r="D12063" s="3" t="s">
        <v>23</v>
      </c>
      <c r="E12063" s="3" t="s">
        <v>101</v>
      </c>
      <c r="F12063" s="3" t="s">
        <v>21676</v>
      </c>
      <c r="G12063" s="3" t="s">
        <v>21677</v>
      </c>
      <c r="H12063" s="3"/>
    </row>
    <row r="12064" ht="15.75" customHeight="1">
      <c r="A12064" s="2">
        <v>45830.0</v>
      </c>
      <c r="B12064" s="3" t="s">
        <v>7</v>
      </c>
      <c r="C12064" s="3" t="s">
        <v>106</v>
      </c>
      <c r="D12064" s="3" t="s">
        <v>23</v>
      </c>
      <c r="E12064" s="3" t="s">
        <v>15</v>
      </c>
      <c r="F12064" s="3" t="s">
        <v>21380</v>
      </c>
      <c r="G12064" s="3" t="s">
        <v>21678</v>
      </c>
      <c r="H12064" s="3"/>
    </row>
    <row r="12065" ht="15.75" customHeight="1">
      <c r="A12065" s="2">
        <v>45830.0</v>
      </c>
      <c r="B12065" s="3" t="s">
        <v>92</v>
      </c>
      <c r="C12065" s="3" t="s">
        <v>158</v>
      </c>
      <c r="D12065" s="3" t="s">
        <v>26</v>
      </c>
      <c r="E12065" s="3" t="s">
        <v>109</v>
      </c>
      <c r="F12065" s="3" t="s">
        <v>21679</v>
      </c>
      <c r="G12065" s="3" t="s">
        <v>21680</v>
      </c>
      <c r="H12065" s="3"/>
    </row>
    <row r="12066" ht="15.75" customHeight="1">
      <c r="A12066" s="2">
        <v>45830.0</v>
      </c>
      <c r="B12066" s="3" t="s">
        <v>92</v>
      </c>
      <c r="C12066" s="3" t="s">
        <v>158</v>
      </c>
      <c r="D12066" s="3" t="s">
        <v>34</v>
      </c>
      <c r="E12066" s="3" t="s">
        <v>10</v>
      </c>
      <c r="F12066" s="3" t="s">
        <v>21681</v>
      </c>
      <c r="G12066" s="3" t="s">
        <v>21682</v>
      </c>
      <c r="H12066" s="3"/>
    </row>
    <row r="12067" ht="15.75" customHeight="1">
      <c r="A12067" s="2">
        <v>45830.0</v>
      </c>
      <c r="B12067" s="3" t="s">
        <v>92</v>
      </c>
      <c r="C12067" s="3" t="s">
        <v>93</v>
      </c>
      <c r="D12067" s="3" t="s">
        <v>34</v>
      </c>
      <c r="E12067" s="3" t="s">
        <v>10</v>
      </c>
      <c r="F12067" s="3" t="s">
        <v>21683</v>
      </c>
      <c r="G12067" s="3" t="s">
        <v>21684</v>
      </c>
      <c r="H12067" s="3"/>
    </row>
    <row r="12068" ht="15.75" customHeight="1">
      <c r="A12068" s="2">
        <v>45830.0</v>
      </c>
      <c r="B12068" s="3" t="s">
        <v>92</v>
      </c>
      <c r="C12068" s="3" t="s">
        <v>93</v>
      </c>
      <c r="D12068" s="3" t="s">
        <v>26</v>
      </c>
      <c r="E12068" s="3" t="s">
        <v>109</v>
      </c>
      <c r="F12068" s="3" t="s">
        <v>21685</v>
      </c>
      <c r="G12068" s="3" t="s">
        <v>21686</v>
      </c>
      <c r="H12068" s="3"/>
    </row>
    <row r="12069" ht="15.75" customHeight="1">
      <c r="A12069" s="2">
        <v>45830.0</v>
      </c>
      <c r="B12069" s="3" t="s">
        <v>92</v>
      </c>
      <c r="C12069" s="3" t="s">
        <v>93</v>
      </c>
      <c r="D12069" s="3" t="s">
        <v>26</v>
      </c>
      <c r="E12069" s="3" t="s">
        <v>101</v>
      </c>
      <c r="F12069" s="3" t="s">
        <v>21687</v>
      </c>
      <c r="G12069" s="3" t="s">
        <v>21688</v>
      </c>
      <c r="H12069" s="3"/>
    </row>
    <row r="12070" ht="15.75" customHeight="1">
      <c r="A12070" s="2">
        <v>45830.0</v>
      </c>
      <c r="B12070" s="3" t="s">
        <v>92</v>
      </c>
      <c r="C12070" s="3" t="s">
        <v>98</v>
      </c>
      <c r="D12070" s="3" t="s">
        <v>63</v>
      </c>
      <c r="E12070" s="3" t="s">
        <v>10</v>
      </c>
      <c r="F12070" s="3" t="s">
        <v>21689</v>
      </c>
      <c r="G12070" s="3" t="s">
        <v>21690</v>
      </c>
      <c r="H12070" s="3"/>
    </row>
    <row r="12071" ht="15.75" customHeight="1">
      <c r="A12071" s="2">
        <v>45830.0</v>
      </c>
      <c r="B12071" s="3" t="s">
        <v>92</v>
      </c>
      <c r="C12071" s="3" t="s">
        <v>144</v>
      </c>
      <c r="D12071" s="3" t="s">
        <v>9</v>
      </c>
      <c r="E12071" s="3" t="s">
        <v>10</v>
      </c>
      <c r="F12071" s="3" t="s">
        <v>21691</v>
      </c>
      <c r="G12071" s="3" t="s">
        <v>21692</v>
      </c>
      <c r="H12071" s="3"/>
    </row>
    <row r="12072" ht="15.75" customHeight="1">
      <c r="A12072" s="2">
        <v>45830.0</v>
      </c>
      <c r="B12072" s="3" t="s">
        <v>92</v>
      </c>
      <c r="C12072" s="3" t="s">
        <v>144</v>
      </c>
      <c r="D12072" s="3" t="s">
        <v>19</v>
      </c>
      <c r="E12072" s="3" t="s">
        <v>15</v>
      </c>
      <c r="F12072" s="3" t="s">
        <v>21693</v>
      </c>
      <c r="G12072" s="3" t="s">
        <v>21694</v>
      </c>
      <c r="H12072" s="3"/>
    </row>
    <row r="12073" ht="15.75" customHeight="1">
      <c r="A12073" s="2">
        <v>45830.0</v>
      </c>
      <c r="B12073" s="3" t="s">
        <v>92</v>
      </c>
      <c r="C12073" s="3" t="s">
        <v>144</v>
      </c>
      <c r="D12073" s="3" t="s">
        <v>26</v>
      </c>
      <c r="E12073" s="3" t="s">
        <v>109</v>
      </c>
      <c r="F12073" s="3" t="s">
        <v>21695</v>
      </c>
      <c r="G12073" s="3" t="s">
        <v>21696</v>
      </c>
      <c r="H12073" s="3"/>
    </row>
    <row r="12074" ht="15.75" customHeight="1">
      <c r="A12074" s="2">
        <v>45830.0</v>
      </c>
      <c r="B12074" s="3" t="s">
        <v>92</v>
      </c>
      <c r="C12074" s="3" t="s">
        <v>98</v>
      </c>
      <c r="D12074" s="3" t="s">
        <v>23</v>
      </c>
      <c r="E12074" s="3" t="s">
        <v>15</v>
      </c>
      <c r="F12074" s="3" t="s">
        <v>21697</v>
      </c>
      <c r="G12074" s="3" t="s">
        <v>21698</v>
      </c>
      <c r="H12074" s="3"/>
    </row>
    <row r="12075" ht="15.75" customHeight="1">
      <c r="A12075" s="2">
        <v>45830.0</v>
      </c>
      <c r="B12075" s="3" t="s">
        <v>92</v>
      </c>
      <c r="C12075" s="3" t="s">
        <v>144</v>
      </c>
      <c r="D12075" s="3" t="s">
        <v>34</v>
      </c>
      <c r="E12075" s="3" t="s">
        <v>109</v>
      </c>
      <c r="F12075" s="3" t="s">
        <v>21699</v>
      </c>
      <c r="G12075" s="3" t="s">
        <v>6076</v>
      </c>
      <c r="H12075" s="3"/>
    </row>
    <row r="12076" ht="15.75" customHeight="1">
      <c r="A12076" s="2">
        <v>45830.0</v>
      </c>
      <c r="B12076" s="3" t="s">
        <v>92</v>
      </c>
      <c r="C12076" s="4" t="s">
        <v>149</v>
      </c>
      <c r="D12076" s="3" t="s">
        <v>19</v>
      </c>
      <c r="E12076" s="3" t="s">
        <v>101</v>
      </c>
      <c r="F12076" s="3" t="s">
        <v>13305</v>
      </c>
      <c r="G12076" s="3" t="s">
        <v>21700</v>
      </c>
      <c r="H12076" s="3"/>
    </row>
    <row r="12077" ht="15.75" customHeight="1">
      <c r="A12077" s="2">
        <v>45830.0</v>
      </c>
      <c r="B12077" s="3" t="s">
        <v>92</v>
      </c>
      <c r="C12077" s="4" t="s">
        <v>149</v>
      </c>
      <c r="D12077" s="3" t="s">
        <v>26</v>
      </c>
      <c r="E12077" s="3" t="s">
        <v>101</v>
      </c>
      <c r="F12077" s="3" t="s">
        <v>21701</v>
      </c>
      <c r="G12077" s="3" t="s">
        <v>21702</v>
      </c>
      <c r="H12077" s="3"/>
    </row>
    <row r="12078" ht="15.75" customHeight="1">
      <c r="A12078" s="2">
        <v>45830.0</v>
      </c>
      <c r="B12078" s="3" t="s">
        <v>92</v>
      </c>
      <c r="C12078" s="4" t="s">
        <v>149</v>
      </c>
      <c r="D12078" s="3" t="s">
        <v>38</v>
      </c>
      <c r="E12078" s="3" t="s">
        <v>101</v>
      </c>
      <c r="F12078" s="3" t="s">
        <v>20818</v>
      </c>
      <c r="G12078" s="3" t="s">
        <v>21703</v>
      </c>
      <c r="H12078" s="3"/>
    </row>
    <row r="12079" ht="15.75" customHeight="1">
      <c r="A12079" s="2">
        <v>45830.0</v>
      </c>
      <c r="B12079" s="3" t="s">
        <v>92</v>
      </c>
      <c r="C12079" s="4" t="s">
        <v>149</v>
      </c>
      <c r="D12079" s="3" t="s">
        <v>9</v>
      </c>
      <c r="E12079" s="3" t="s">
        <v>10</v>
      </c>
      <c r="F12079" s="3" t="s">
        <v>21704</v>
      </c>
      <c r="G12079" s="3" t="s">
        <v>1110</v>
      </c>
      <c r="H12079" s="3"/>
    </row>
    <row r="12080" ht="15.75" customHeight="1">
      <c r="A12080" s="2">
        <v>45830.0</v>
      </c>
      <c r="B12080" s="3" t="s">
        <v>92</v>
      </c>
      <c r="C12080" s="4" t="s">
        <v>149</v>
      </c>
      <c r="D12080" s="3" t="s">
        <v>26</v>
      </c>
      <c r="E12080" s="3" t="s">
        <v>101</v>
      </c>
      <c r="F12080" s="3" t="s">
        <v>21705</v>
      </c>
      <c r="G12080" s="3" t="s">
        <v>21706</v>
      </c>
      <c r="H12080" s="3"/>
    </row>
    <row r="12081" ht="15.75" customHeight="1">
      <c r="A12081" s="2">
        <v>45830.0</v>
      </c>
      <c r="B12081" s="3" t="s">
        <v>92</v>
      </c>
      <c r="C12081" s="3" t="s">
        <v>158</v>
      </c>
      <c r="D12081" s="3" t="s">
        <v>63</v>
      </c>
      <c r="E12081" s="3" t="s">
        <v>109</v>
      </c>
      <c r="F12081" s="3" t="s">
        <v>21707</v>
      </c>
      <c r="G12081" s="3" t="s">
        <v>21708</v>
      </c>
      <c r="H12081" s="3"/>
    </row>
    <row r="12082" ht="15.75" customHeight="1">
      <c r="A12082" s="2">
        <v>45830.0</v>
      </c>
      <c r="B12082" s="3" t="s">
        <v>92</v>
      </c>
      <c r="C12082" s="3" t="s">
        <v>144</v>
      </c>
      <c r="D12082" s="3" t="s">
        <v>26</v>
      </c>
      <c r="E12082" s="3" t="s">
        <v>109</v>
      </c>
      <c r="F12082" s="3" t="s">
        <v>21709</v>
      </c>
      <c r="G12082" s="3" t="s">
        <v>21710</v>
      </c>
      <c r="H12082" s="3"/>
    </row>
    <row r="12083" ht="15.75" customHeight="1">
      <c r="A12083" s="2">
        <v>45830.0</v>
      </c>
      <c r="B12083" s="3" t="s">
        <v>92</v>
      </c>
      <c r="C12083" s="3" t="s">
        <v>158</v>
      </c>
      <c r="D12083" s="3" t="s">
        <v>68</v>
      </c>
      <c r="E12083" s="3" t="s">
        <v>15</v>
      </c>
      <c r="F12083" s="3" t="s">
        <v>9345</v>
      </c>
      <c r="G12083" s="3" t="s">
        <v>21711</v>
      </c>
      <c r="H12083" s="3"/>
    </row>
    <row r="12084" ht="15.75" customHeight="1">
      <c r="A12084" s="2">
        <v>45831.0</v>
      </c>
      <c r="B12084" s="3" t="s">
        <v>13</v>
      </c>
      <c r="C12084" s="3" t="s">
        <v>37</v>
      </c>
      <c r="D12084" s="3" t="s">
        <v>34</v>
      </c>
      <c r="E12084" s="3" t="s">
        <v>109</v>
      </c>
      <c r="F12084" s="3" t="s">
        <v>21712</v>
      </c>
      <c r="G12084" s="3" t="s">
        <v>21713</v>
      </c>
      <c r="H12084" s="3"/>
    </row>
    <row r="12085" ht="15.75" customHeight="1">
      <c r="A12085" s="2">
        <v>45831.0</v>
      </c>
      <c r="B12085" s="3" t="s">
        <v>13</v>
      </c>
      <c r="C12085" s="3" t="s">
        <v>37</v>
      </c>
      <c r="D12085" s="3" t="s">
        <v>26</v>
      </c>
      <c r="E12085" s="3" t="s">
        <v>15</v>
      </c>
      <c r="F12085" s="3" t="s">
        <v>21433</v>
      </c>
      <c r="G12085" s="3" t="s">
        <v>21714</v>
      </c>
      <c r="H12085" s="3"/>
    </row>
    <row r="12086" ht="15.75" customHeight="1">
      <c r="A12086" s="2">
        <v>45831.0</v>
      </c>
      <c r="B12086" s="3" t="s">
        <v>13</v>
      </c>
      <c r="C12086" s="3" t="s">
        <v>37</v>
      </c>
      <c r="D12086" s="3" t="s">
        <v>34</v>
      </c>
      <c r="E12086" s="3" t="s">
        <v>109</v>
      </c>
      <c r="F12086" s="3" t="s">
        <v>21715</v>
      </c>
      <c r="G12086" s="3" t="s">
        <v>21716</v>
      </c>
      <c r="H12086" s="3"/>
    </row>
    <row r="12087" ht="15.75" customHeight="1">
      <c r="A12087" s="2">
        <v>45831.0</v>
      </c>
      <c r="B12087" s="3" t="s">
        <v>13</v>
      </c>
      <c r="C12087" s="3" t="s">
        <v>29</v>
      </c>
      <c r="D12087" s="3" t="s">
        <v>63</v>
      </c>
      <c r="E12087" s="3" t="s">
        <v>109</v>
      </c>
      <c r="F12087" s="3" t="s">
        <v>21717</v>
      </c>
      <c r="G12087" s="3" t="s">
        <v>21718</v>
      </c>
      <c r="H12087" s="3"/>
    </row>
    <row r="12088" ht="15.75" customHeight="1">
      <c r="A12088" s="2">
        <v>45831.0</v>
      </c>
      <c r="B12088" s="3" t="s">
        <v>13</v>
      </c>
      <c r="C12088" s="3" t="s">
        <v>29</v>
      </c>
      <c r="D12088" s="3" t="s">
        <v>68</v>
      </c>
      <c r="E12088" s="3" t="s">
        <v>20</v>
      </c>
      <c r="F12088" s="3" t="s">
        <v>21719</v>
      </c>
      <c r="G12088" s="3" t="s">
        <v>16732</v>
      </c>
      <c r="H12088" s="3"/>
    </row>
    <row r="12089" ht="15.75" customHeight="1">
      <c r="A12089" s="2">
        <v>45831.0</v>
      </c>
      <c r="B12089" s="3" t="s">
        <v>13</v>
      </c>
      <c r="C12089" s="3" t="s">
        <v>29</v>
      </c>
      <c r="D12089" s="3" t="s">
        <v>9</v>
      </c>
      <c r="E12089" s="3" t="s">
        <v>101</v>
      </c>
      <c r="F12089" s="3" t="s">
        <v>21720</v>
      </c>
      <c r="G12089" s="3" t="s">
        <v>21721</v>
      </c>
      <c r="H12089" s="3"/>
    </row>
    <row r="12090" ht="15.75" customHeight="1">
      <c r="A12090" s="2">
        <v>45831.0</v>
      </c>
      <c r="B12090" s="3" t="s">
        <v>13</v>
      </c>
      <c r="C12090" s="3" t="s">
        <v>14</v>
      </c>
      <c r="D12090" s="3" t="s">
        <v>9</v>
      </c>
      <c r="E12090" s="3" t="s">
        <v>101</v>
      </c>
      <c r="F12090" s="3" t="s">
        <v>21722</v>
      </c>
      <c r="G12090" s="3" t="s">
        <v>21723</v>
      </c>
      <c r="H12090" s="3"/>
    </row>
    <row r="12091" ht="15.75" customHeight="1">
      <c r="A12091" s="2">
        <v>45831.0</v>
      </c>
      <c r="B12091" s="3" t="s">
        <v>13</v>
      </c>
      <c r="C12091" s="3" t="s">
        <v>18</v>
      </c>
      <c r="D12091" s="3" t="s">
        <v>63</v>
      </c>
      <c r="E12091" s="3" t="s">
        <v>59</v>
      </c>
      <c r="F12091" s="3" t="s">
        <v>21724</v>
      </c>
      <c r="G12091" s="3" t="s">
        <v>21725</v>
      </c>
      <c r="H12091" s="3"/>
    </row>
    <row r="12092" ht="15.75" customHeight="1">
      <c r="A12092" s="2">
        <v>45831.0</v>
      </c>
      <c r="B12092" s="3" t="s">
        <v>13</v>
      </c>
      <c r="C12092" s="3" t="s">
        <v>14</v>
      </c>
      <c r="D12092" s="3" t="s">
        <v>26</v>
      </c>
      <c r="E12092" s="3" t="s">
        <v>15</v>
      </c>
      <c r="F12092" s="3" t="s">
        <v>21726</v>
      </c>
      <c r="G12092" s="3" t="s">
        <v>21727</v>
      </c>
      <c r="H12092" s="3"/>
    </row>
    <row r="12093" ht="15.75" customHeight="1">
      <c r="A12093" s="2">
        <v>45831.0</v>
      </c>
      <c r="B12093" s="3" t="s">
        <v>13</v>
      </c>
      <c r="C12093" s="3" t="s">
        <v>37</v>
      </c>
      <c r="D12093" s="3" t="s">
        <v>9</v>
      </c>
      <c r="E12093" s="3" t="s">
        <v>101</v>
      </c>
      <c r="F12093" s="3" t="s">
        <v>21728</v>
      </c>
      <c r="G12093" s="3" t="s">
        <v>21646</v>
      </c>
      <c r="H12093" s="3"/>
    </row>
    <row r="12094" ht="15.75" customHeight="1">
      <c r="A12094" s="2">
        <v>45831.0</v>
      </c>
      <c r="B12094" s="3" t="s">
        <v>13</v>
      </c>
      <c r="C12094" s="3" t="s">
        <v>14</v>
      </c>
      <c r="D12094" s="3" t="s">
        <v>26</v>
      </c>
      <c r="E12094" s="3" t="s">
        <v>101</v>
      </c>
      <c r="F12094" s="3" t="s">
        <v>21729</v>
      </c>
      <c r="G12094" s="3" t="s">
        <v>13603</v>
      </c>
      <c r="H12094" s="3"/>
    </row>
    <row r="12095" ht="15.75" customHeight="1">
      <c r="A12095" s="2">
        <v>45831.0</v>
      </c>
      <c r="B12095" s="3" t="s">
        <v>92</v>
      </c>
      <c r="C12095" s="3" t="s">
        <v>93</v>
      </c>
      <c r="D12095" s="3" t="s">
        <v>63</v>
      </c>
      <c r="E12095" s="3" t="s">
        <v>59</v>
      </c>
      <c r="F12095" s="3" t="s">
        <v>21730</v>
      </c>
      <c r="G12095" s="3" t="s">
        <v>19299</v>
      </c>
      <c r="H12095" s="3"/>
    </row>
    <row r="12096" ht="15.75" customHeight="1">
      <c r="A12096" s="2">
        <v>45831.0</v>
      </c>
      <c r="B12096" s="3" t="s">
        <v>13</v>
      </c>
      <c r="C12096" s="3" t="s">
        <v>18</v>
      </c>
      <c r="D12096" s="3" t="s">
        <v>9</v>
      </c>
      <c r="E12096" s="3" t="s">
        <v>109</v>
      </c>
      <c r="F12096" s="3" t="s">
        <v>21731</v>
      </c>
      <c r="G12096" s="3" t="s">
        <v>21732</v>
      </c>
      <c r="H12096" s="3"/>
    </row>
    <row r="12097" ht="15.75" customHeight="1">
      <c r="A12097" s="2">
        <v>45831.0</v>
      </c>
      <c r="B12097" s="3" t="s">
        <v>13</v>
      </c>
      <c r="C12097" s="3" t="s">
        <v>169</v>
      </c>
      <c r="D12097" s="3" t="s">
        <v>9</v>
      </c>
      <c r="E12097" s="3" t="s">
        <v>101</v>
      </c>
      <c r="F12097" s="3" t="s">
        <v>21733</v>
      </c>
      <c r="G12097" s="3" t="s">
        <v>21734</v>
      </c>
      <c r="H12097" s="3"/>
    </row>
    <row r="12098" ht="15.75" customHeight="1">
      <c r="A12098" s="2">
        <v>45831.0</v>
      </c>
      <c r="B12098" s="3" t="s">
        <v>57</v>
      </c>
      <c r="C12098" s="3" t="s">
        <v>71</v>
      </c>
      <c r="D12098" s="3" t="s">
        <v>23</v>
      </c>
      <c r="E12098" s="3" t="s">
        <v>20</v>
      </c>
      <c r="F12098" s="3" t="s">
        <v>21735</v>
      </c>
      <c r="G12098" s="3" t="s">
        <v>72</v>
      </c>
      <c r="H12098" s="3"/>
    </row>
    <row r="12099" ht="15.75" customHeight="1">
      <c r="A12099" s="2">
        <v>45831.0</v>
      </c>
      <c r="B12099" s="3" t="s">
        <v>57</v>
      </c>
      <c r="C12099" s="3" t="s">
        <v>58</v>
      </c>
      <c r="D12099" s="3" t="s">
        <v>34</v>
      </c>
      <c r="E12099" s="3" t="s">
        <v>101</v>
      </c>
      <c r="F12099" s="3" t="s">
        <v>21736</v>
      </c>
      <c r="G12099" s="3" t="s">
        <v>21737</v>
      </c>
      <c r="H12099" s="3"/>
    </row>
    <row r="12100" ht="15.75" customHeight="1">
      <c r="A12100" s="2">
        <v>45831.0</v>
      </c>
      <c r="B12100" s="3" t="s">
        <v>57</v>
      </c>
      <c r="C12100" s="3" t="s">
        <v>58</v>
      </c>
      <c r="D12100" s="3" t="s">
        <v>23</v>
      </c>
      <c r="E12100" s="3" t="s">
        <v>59</v>
      </c>
      <c r="F12100" s="3" t="s">
        <v>21738</v>
      </c>
      <c r="G12100" s="3" t="s">
        <v>4735</v>
      </c>
      <c r="H12100" s="3"/>
    </row>
    <row r="12101" ht="15.75" customHeight="1">
      <c r="A12101" s="2">
        <v>45831.0</v>
      </c>
      <c r="B12101" s="3" t="s">
        <v>57</v>
      </c>
      <c r="C12101" s="3" t="s">
        <v>58</v>
      </c>
      <c r="D12101" s="3" t="s">
        <v>26</v>
      </c>
      <c r="E12101" s="3" t="s">
        <v>15</v>
      </c>
      <c r="F12101" s="3" t="s">
        <v>21739</v>
      </c>
      <c r="G12101" s="3" t="s">
        <v>5587</v>
      </c>
      <c r="H12101" s="3"/>
    </row>
    <row r="12102" ht="15.75" customHeight="1">
      <c r="A12102" s="2">
        <v>45831.0</v>
      </c>
      <c r="B12102" s="3" t="s">
        <v>57</v>
      </c>
      <c r="C12102" s="3" t="s">
        <v>58</v>
      </c>
      <c r="D12102" s="3" t="s">
        <v>38</v>
      </c>
      <c r="E12102" s="3" t="s">
        <v>15</v>
      </c>
      <c r="F12102" s="3" t="s">
        <v>21740</v>
      </c>
      <c r="G12102" s="3" t="s">
        <v>11110</v>
      </c>
      <c r="H12102" s="3"/>
    </row>
    <row r="12103" ht="15.75" customHeight="1">
      <c r="A12103" s="2">
        <v>45831.0</v>
      </c>
      <c r="B12103" s="3" t="s">
        <v>57</v>
      </c>
      <c r="C12103" s="4" t="s">
        <v>62</v>
      </c>
      <c r="D12103" s="3" t="s">
        <v>9</v>
      </c>
      <c r="E12103" s="3" t="s">
        <v>15</v>
      </c>
      <c r="F12103" s="3" t="s">
        <v>21741</v>
      </c>
      <c r="G12103" s="3" t="s">
        <v>21742</v>
      </c>
      <c r="H12103" s="3"/>
    </row>
    <row r="12104" ht="15.75" customHeight="1">
      <c r="A12104" s="2">
        <v>45831.0</v>
      </c>
      <c r="B12104" s="3" t="s">
        <v>57</v>
      </c>
      <c r="C12104" s="4" t="s">
        <v>62</v>
      </c>
      <c r="D12104" s="3" t="s">
        <v>26</v>
      </c>
      <c r="E12104" s="3" t="s">
        <v>20</v>
      </c>
      <c r="F12104" s="3" t="s">
        <v>21743</v>
      </c>
      <c r="G12104" s="3" t="s">
        <v>21744</v>
      </c>
      <c r="H12104" s="3"/>
    </row>
    <row r="12105" ht="15.75" customHeight="1">
      <c r="A12105" s="2">
        <v>45831.0</v>
      </c>
      <c r="B12105" s="3" t="s">
        <v>57</v>
      </c>
      <c r="C12105" s="3" t="s">
        <v>71</v>
      </c>
      <c r="D12105" s="3" t="s">
        <v>26</v>
      </c>
      <c r="E12105" s="3" t="s">
        <v>15</v>
      </c>
      <c r="F12105" s="3" t="s">
        <v>21745</v>
      </c>
      <c r="G12105" s="3" t="s">
        <v>5617</v>
      </c>
      <c r="H12105" s="3"/>
    </row>
    <row r="12106" ht="15.75" customHeight="1">
      <c r="A12106" s="2">
        <v>45831.0</v>
      </c>
      <c r="B12106" s="3" t="s">
        <v>57</v>
      </c>
      <c r="C12106" s="3" t="s">
        <v>71</v>
      </c>
      <c r="D12106" s="3" t="s">
        <v>68</v>
      </c>
      <c r="E12106" s="3" t="s">
        <v>20</v>
      </c>
      <c r="F12106" s="3" t="s">
        <v>16371</v>
      </c>
      <c r="G12106" s="3" t="s">
        <v>21746</v>
      </c>
      <c r="H12106" s="3"/>
    </row>
    <row r="12107" ht="15.75" customHeight="1">
      <c r="A12107" s="2">
        <v>45831.0</v>
      </c>
      <c r="B12107" s="3" t="s">
        <v>57</v>
      </c>
      <c r="C12107" s="3" t="s">
        <v>71</v>
      </c>
      <c r="D12107" s="3" t="s">
        <v>68</v>
      </c>
      <c r="E12107" s="3" t="s">
        <v>20</v>
      </c>
      <c r="F12107" s="3" t="s">
        <v>3956</v>
      </c>
      <c r="G12107" s="3" t="s">
        <v>21747</v>
      </c>
      <c r="H12107" s="3"/>
    </row>
    <row r="12108" ht="15.75" customHeight="1">
      <c r="A12108" s="2">
        <v>45831.0</v>
      </c>
      <c r="B12108" s="3" t="s">
        <v>57</v>
      </c>
      <c r="C12108" s="3" t="s">
        <v>71</v>
      </c>
      <c r="D12108" s="3" t="s">
        <v>34</v>
      </c>
      <c r="E12108" s="3" t="s">
        <v>101</v>
      </c>
      <c r="F12108" s="3" t="s">
        <v>21748</v>
      </c>
      <c r="G12108" s="3" t="s">
        <v>21749</v>
      </c>
      <c r="H12108" s="3"/>
    </row>
    <row r="12109" ht="15.75" customHeight="1">
      <c r="A12109" s="2">
        <v>45831.0</v>
      </c>
      <c r="B12109" s="3" t="s">
        <v>57</v>
      </c>
      <c r="C12109" s="3" t="s">
        <v>80</v>
      </c>
      <c r="D12109" s="3" t="s">
        <v>19</v>
      </c>
      <c r="E12109" s="3" t="s">
        <v>20</v>
      </c>
      <c r="F12109" s="3" t="s">
        <v>21750</v>
      </c>
      <c r="G12109" s="3" t="s">
        <v>21751</v>
      </c>
      <c r="H12109" s="3"/>
    </row>
    <row r="12110" ht="15.75" customHeight="1">
      <c r="A12110" s="2">
        <v>45831.0</v>
      </c>
      <c r="B12110" s="3" t="s">
        <v>57</v>
      </c>
      <c r="C12110" s="3" t="s">
        <v>80</v>
      </c>
      <c r="D12110" s="3" t="s">
        <v>9</v>
      </c>
      <c r="E12110" s="3" t="s">
        <v>101</v>
      </c>
      <c r="F12110" s="3" t="s">
        <v>21752</v>
      </c>
      <c r="G12110" s="3" t="s">
        <v>21753</v>
      </c>
      <c r="H12110" s="3"/>
    </row>
    <row r="12111" ht="15.75" customHeight="1">
      <c r="A12111" s="2">
        <v>45831.0</v>
      </c>
      <c r="B12111" s="3" t="s">
        <v>57</v>
      </c>
      <c r="C12111" s="3" t="s">
        <v>85</v>
      </c>
      <c r="D12111" s="3" t="s">
        <v>38</v>
      </c>
      <c r="E12111" s="3" t="s">
        <v>20</v>
      </c>
      <c r="F12111" s="3" t="s">
        <v>21754</v>
      </c>
      <c r="G12111" s="3" t="s">
        <v>6948</v>
      </c>
      <c r="H12111" s="3"/>
    </row>
    <row r="12112" ht="15.75" customHeight="1">
      <c r="A12112" s="2">
        <v>45831.0</v>
      </c>
      <c r="B12112" s="3" t="s">
        <v>92</v>
      </c>
      <c r="C12112" s="3" t="s">
        <v>93</v>
      </c>
      <c r="D12112" s="3" t="s">
        <v>63</v>
      </c>
      <c r="E12112" s="3" t="s">
        <v>59</v>
      </c>
      <c r="F12112" s="3" t="s">
        <v>17313</v>
      </c>
      <c r="G12112" s="3" t="s">
        <v>12272</v>
      </c>
      <c r="H12112" s="3"/>
    </row>
    <row r="12113" ht="15.75" customHeight="1">
      <c r="A12113" s="2">
        <v>45831.0</v>
      </c>
      <c r="B12113" s="3" t="s">
        <v>13</v>
      </c>
      <c r="C12113" s="3" t="s">
        <v>169</v>
      </c>
      <c r="D12113" s="3" t="s">
        <v>63</v>
      </c>
      <c r="E12113" s="3" t="s">
        <v>101</v>
      </c>
      <c r="F12113" s="3" t="s">
        <v>21755</v>
      </c>
      <c r="G12113" s="3" t="s">
        <v>21756</v>
      </c>
      <c r="H12113" s="3"/>
    </row>
    <row r="12114" ht="15.75" customHeight="1">
      <c r="A12114" s="2">
        <v>45831.0</v>
      </c>
      <c r="B12114" s="3" t="s">
        <v>92</v>
      </c>
      <c r="C12114" s="3" t="s">
        <v>93</v>
      </c>
      <c r="D12114" s="3" t="s">
        <v>63</v>
      </c>
      <c r="E12114" s="3" t="s">
        <v>59</v>
      </c>
      <c r="F12114" s="3" t="s">
        <v>21757</v>
      </c>
      <c r="G12114" s="3" t="s">
        <v>21758</v>
      </c>
      <c r="H12114" s="3"/>
    </row>
    <row r="12115" ht="15.75" customHeight="1">
      <c r="A12115" s="2">
        <v>45831.0</v>
      </c>
      <c r="B12115" s="3" t="s">
        <v>57</v>
      </c>
      <c r="C12115" s="3" t="s">
        <v>85</v>
      </c>
      <c r="D12115" s="3" t="s">
        <v>23</v>
      </c>
      <c r="E12115" s="3" t="s">
        <v>20</v>
      </c>
      <c r="F12115" s="3" t="s">
        <v>21759</v>
      </c>
      <c r="G12115" s="3" t="s">
        <v>21760</v>
      </c>
      <c r="H12115" s="3"/>
    </row>
    <row r="12116" ht="15.75" customHeight="1">
      <c r="A12116" s="2">
        <v>45831.0</v>
      </c>
      <c r="B12116" s="3" t="s">
        <v>92</v>
      </c>
      <c r="C12116" s="3" t="s">
        <v>98</v>
      </c>
      <c r="D12116" s="3" t="s">
        <v>63</v>
      </c>
      <c r="E12116" s="3" t="s">
        <v>258</v>
      </c>
      <c r="F12116" s="3" t="s">
        <v>21761</v>
      </c>
      <c r="G12116" s="3" t="s">
        <v>21762</v>
      </c>
      <c r="H12116" s="3"/>
    </row>
    <row r="12117" ht="15.75" customHeight="1">
      <c r="A12117" s="2">
        <v>45831.0</v>
      </c>
      <c r="B12117" s="3" t="s">
        <v>7</v>
      </c>
      <c r="C12117" s="3" t="s">
        <v>8</v>
      </c>
      <c r="D12117" s="3" t="s">
        <v>38</v>
      </c>
      <c r="E12117" s="3" t="s">
        <v>10</v>
      </c>
      <c r="F12117" s="3" t="s">
        <v>21763</v>
      </c>
      <c r="G12117" s="3" t="s">
        <v>20473</v>
      </c>
      <c r="H12117" s="3"/>
    </row>
    <row r="12118" ht="15.75" customHeight="1">
      <c r="A12118" s="2">
        <v>45831.0</v>
      </c>
      <c r="B12118" s="3" t="s">
        <v>7</v>
      </c>
      <c r="C12118" s="3" t="s">
        <v>8</v>
      </c>
      <c r="D12118" s="3" t="s">
        <v>63</v>
      </c>
      <c r="E12118" s="3" t="s">
        <v>15</v>
      </c>
      <c r="F12118" s="3" t="s">
        <v>21764</v>
      </c>
      <c r="G12118" s="3" t="s">
        <v>21765</v>
      </c>
      <c r="H12118" s="3"/>
    </row>
    <row r="12119" ht="15.75" customHeight="1">
      <c r="A12119" s="2">
        <v>45831.0</v>
      </c>
      <c r="B12119" s="3" t="s">
        <v>7</v>
      </c>
      <c r="C12119" s="3" t="s">
        <v>8</v>
      </c>
      <c r="D12119" s="3" t="s">
        <v>34</v>
      </c>
      <c r="E12119" s="3" t="s">
        <v>660</v>
      </c>
      <c r="F12119" s="3" t="s">
        <v>21766</v>
      </c>
      <c r="G12119" s="3" t="s">
        <v>21767</v>
      </c>
      <c r="H12119" s="3"/>
    </row>
    <row r="12120" ht="15.75" customHeight="1">
      <c r="A12120" s="2">
        <v>45831.0</v>
      </c>
      <c r="B12120" s="3" t="s">
        <v>7</v>
      </c>
      <c r="C12120" s="3" t="s">
        <v>8</v>
      </c>
      <c r="D12120" s="3" t="s">
        <v>19</v>
      </c>
      <c r="E12120" s="3" t="s">
        <v>101</v>
      </c>
      <c r="F12120" s="3" t="s">
        <v>21768</v>
      </c>
      <c r="G12120" s="3" t="s">
        <v>21769</v>
      </c>
      <c r="H12120" s="3"/>
    </row>
    <row r="12121" ht="15.75" customHeight="1">
      <c r="A12121" s="2">
        <v>45831.0</v>
      </c>
      <c r="B12121" s="3" t="s">
        <v>7</v>
      </c>
      <c r="C12121" s="3" t="s">
        <v>8</v>
      </c>
      <c r="D12121" s="3" t="s">
        <v>34</v>
      </c>
      <c r="E12121" s="3" t="s">
        <v>660</v>
      </c>
      <c r="F12121" s="3" t="s">
        <v>21770</v>
      </c>
      <c r="G12121" s="3" t="s">
        <v>21771</v>
      </c>
      <c r="H12121" s="3"/>
    </row>
    <row r="12122" ht="15.75" customHeight="1">
      <c r="A12122" s="2">
        <v>45831.0</v>
      </c>
      <c r="B12122" s="3" t="s">
        <v>7</v>
      </c>
      <c r="C12122" s="3" t="s">
        <v>106</v>
      </c>
      <c r="D12122" s="3" t="s">
        <v>63</v>
      </c>
      <c r="E12122" s="3" t="s">
        <v>15</v>
      </c>
      <c r="F12122" s="3" t="s">
        <v>21772</v>
      </c>
      <c r="G12122" s="3" t="s">
        <v>21773</v>
      </c>
      <c r="H12122" s="3"/>
    </row>
    <row r="12123" ht="15.75" customHeight="1">
      <c r="A12123" s="2">
        <v>45831.0</v>
      </c>
      <c r="B12123" s="3" t="s">
        <v>7</v>
      </c>
      <c r="C12123" s="3" t="s">
        <v>106</v>
      </c>
      <c r="D12123" s="3" t="s">
        <v>19</v>
      </c>
      <c r="E12123" s="3" t="s">
        <v>101</v>
      </c>
      <c r="F12123" s="3" t="s">
        <v>21774</v>
      </c>
      <c r="G12123" s="3" t="s">
        <v>21775</v>
      </c>
      <c r="H12123" s="3"/>
    </row>
    <row r="12124" ht="15.75" customHeight="1">
      <c r="A12124" s="2">
        <v>45831.0</v>
      </c>
      <c r="B12124" s="3" t="s">
        <v>7</v>
      </c>
      <c r="C12124" s="3" t="s">
        <v>118</v>
      </c>
      <c r="D12124" s="3" t="s">
        <v>26</v>
      </c>
      <c r="E12124" s="3" t="s">
        <v>527</v>
      </c>
      <c r="F12124" s="3" t="s">
        <v>21776</v>
      </c>
      <c r="G12124" s="3" t="s">
        <v>21777</v>
      </c>
      <c r="H12124" s="3"/>
    </row>
    <row r="12125" ht="15.75" customHeight="1">
      <c r="A12125" s="2">
        <v>45831.0</v>
      </c>
      <c r="B12125" s="3" t="s">
        <v>7</v>
      </c>
      <c r="C12125" s="3" t="s">
        <v>118</v>
      </c>
      <c r="D12125" s="3" t="s">
        <v>9</v>
      </c>
      <c r="E12125" s="3" t="s">
        <v>119</v>
      </c>
      <c r="F12125" s="3" t="s">
        <v>21778</v>
      </c>
      <c r="G12125" s="3" t="s">
        <v>21779</v>
      </c>
      <c r="H12125" s="3"/>
    </row>
    <row r="12126" ht="15.75" customHeight="1">
      <c r="A12126" s="2">
        <v>45831.0</v>
      </c>
      <c r="B12126" s="3" t="s">
        <v>7</v>
      </c>
      <c r="C12126" s="3" t="s">
        <v>118</v>
      </c>
      <c r="D12126" s="3" t="s">
        <v>26</v>
      </c>
      <c r="E12126" s="3" t="s">
        <v>19807</v>
      </c>
      <c r="F12126" s="3" t="s">
        <v>21780</v>
      </c>
      <c r="G12126" s="3" t="s">
        <v>21781</v>
      </c>
      <c r="H12126" s="3"/>
    </row>
    <row r="12127" ht="15.75" customHeight="1">
      <c r="A12127" s="2">
        <v>45831.0</v>
      </c>
      <c r="B12127" s="3" t="s">
        <v>7</v>
      </c>
      <c r="C12127" s="3" t="s">
        <v>118</v>
      </c>
      <c r="D12127" s="3" t="s">
        <v>19</v>
      </c>
      <c r="E12127" s="3" t="s">
        <v>101</v>
      </c>
      <c r="F12127" s="3" t="s">
        <v>21782</v>
      </c>
      <c r="G12127" s="3" t="s">
        <v>21783</v>
      </c>
      <c r="H12127" s="3"/>
    </row>
    <row r="12128" ht="15.75" customHeight="1">
      <c r="A12128" s="2">
        <v>45831.0</v>
      </c>
      <c r="B12128" s="3" t="s">
        <v>7</v>
      </c>
      <c r="C12128" s="3" t="s">
        <v>126</v>
      </c>
      <c r="D12128" s="3" t="s">
        <v>26</v>
      </c>
      <c r="E12128" s="3" t="s">
        <v>527</v>
      </c>
      <c r="F12128" s="3" t="s">
        <v>21784</v>
      </c>
      <c r="G12128" s="3" t="s">
        <v>21785</v>
      </c>
      <c r="H12128" s="3"/>
    </row>
    <row r="12129" ht="15.75" customHeight="1">
      <c r="A12129" s="2">
        <v>45831.0</v>
      </c>
      <c r="B12129" s="3" t="s">
        <v>7</v>
      </c>
      <c r="C12129" s="3" t="s">
        <v>126</v>
      </c>
      <c r="D12129" s="3" t="s">
        <v>9</v>
      </c>
      <c r="E12129" s="3" t="s">
        <v>660</v>
      </c>
      <c r="F12129" s="3" t="s">
        <v>21786</v>
      </c>
      <c r="G12129" s="3" t="s">
        <v>21787</v>
      </c>
      <c r="H12129" s="3"/>
    </row>
    <row r="12130" ht="15.75" customHeight="1">
      <c r="A12130" s="2">
        <v>45831.0</v>
      </c>
      <c r="B12130" s="3" t="s">
        <v>7</v>
      </c>
      <c r="C12130" s="3" t="s">
        <v>126</v>
      </c>
      <c r="D12130" s="3" t="s">
        <v>68</v>
      </c>
      <c r="E12130" s="3" t="s">
        <v>101</v>
      </c>
      <c r="F12130" s="3" t="s">
        <v>21788</v>
      </c>
      <c r="G12130" s="3" t="s">
        <v>21789</v>
      </c>
      <c r="H12130" s="3"/>
    </row>
    <row r="12131" ht="15.75" customHeight="1">
      <c r="A12131" s="2">
        <v>45831.0</v>
      </c>
      <c r="B12131" s="3" t="s">
        <v>7</v>
      </c>
      <c r="C12131" s="3" t="s">
        <v>131</v>
      </c>
      <c r="D12131" s="3" t="s">
        <v>34</v>
      </c>
      <c r="E12131" s="3" t="s">
        <v>660</v>
      </c>
      <c r="F12131" s="3" t="s">
        <v>21790</v>
      </c>
      <c r="G12131" s="3" t="s">
        <v>21791</v>
      </c>
      <c r="H12131" s="3"/>
    </row>
    <row r="12132" ht="15.75" customHeight="1">
      <c r="A12132" s="2">
        <v>45831.0</v>
      </c>
      <c r="B12132" s="3" t="s">
        <v>92</v>
      </c>
      <c r="C12132" s="3" t="s">
        <v>98</v>
      </c>
      <c r="D12132" s="3" t="s">
        <v>63</v>
      </c>
      <c r="E12132" s="3" t="s">
        <v>59</v>
      </c>
      <c r="F12132" s="3" t="s">
        <v>7724</v>
      </c>
      <c r="G12132" s="3" t="s">
        <v>15740</v>
      </c>
      <c r="H12132" s="3"/>
    </row>
    <row r="12133" ht="15.75" customHeight="1">
      <c r="A12133" s="2">
        <v>45831.0</v>
      </c>
      <c r="B12133" s="3" t="s">
        <v>7</v>
      </c>
      <c r="C12133" s="3" t="s">
        <v>131</v>
      </c>
      <c r="D12133" s="3" t="s">
        <v>23</v>
      </c>
      <c r="E12133" s="3" t="s">
        <v>101</v>
      </c>
      <c r="F12133" s="3" t="s">
        <v>21792</v>
      </c>
      <c r="G12133" s="3" t="s">
        <v>21793</v>
      </c>
      <c r="H12133" s="3"/>
    </row>
    <row r="12134" ht="15.75" customHeight="1">
      <c r="A12134" s="2">
        <v>45831.0</v>
      </c>
      <c r="B12134" s="3" t="s">
        <v>7</v>
      </c>
      <c r="C12134" s="3" t="s">
        <v>131</v>
      </c>
      <c r="D12134" s="3" t="s">
        <v>19</v>
      </c>
      <c r="E12134" s="3" t="s">
        <v>101</v>
      </c>
      <c r="F12134" s="3" t="s">
        <v>21794</v>
      </c>
      <c r="G12134" s="3" t="s">
        <v>21795</v>
      </c>
      <c r="H12134" s="3"/>
    </row>
    <row r="12135" ht="15.75" customHeight="1">
      <c r="A12135" s="2">
        <v>45831.0</v>
      </c>
      <c r="B12135" s="3" t="s">
        <v>92</v>
      </c>
      <c r="C12135" s="3" t="s">
        <v>98</v>
      </c>
      <c r="D12135" s="3" t="s">
        <v>38</v>
      </c>
      <c r="E12135" s="3" t="s">
        <v>101</v>
      </c>
      <c r="F12135" s="3" t="s">
        <v>21796</v>
      </c>
      <c r="G12135" s="3" t="s">
        <v>21797</v>
      </c>
      <c r="H12135" s="3"/>
    </row>
    <row r="12136" ht="15.75" customHeight="1">
      <c r="A12136" s="2">
        <v>45831.0</v>
      </c>
      <c r="B12136" s="3" t="s">
        <v>92</v>
      </c>
      <c r="C12136" s="3" t="s">
        <v>144</v>
      </c>
      <c r="D12136" s="3" t="s">
        <v>63</v>
      </c>
      <c r="E12136" s="3" t="s">
        <v>59</v>
      </c>
      <c r="F12136" s="3" t="s">
        <v>21798</v>
      </c>
      <c r="G12136" s="3" t="s">
        <v>21799</v>
      </c>
      <c r="H12136" s="3"/>
    </row>
    <row r="12137" ht="15.75" customHeight="1">
      <c r="A12137" s="2">
        <v>45831.0</v>
      </c>
      <c r="B12137" s="3" t="s">
        <v>92</v>
      </c>
      <c r="C12137" s="3" t="s">
        <v>144</v>
      </c>
      <c r="D12137" s="3" t="s">
        <v>26</v>
      </c>
      <c r="E12137" s="3" t="s">
        <v>101</v>
      </c>
      <c r="F12137" s="3" t="s">
        <v>21800</v>
      </c>
      <c r="G12137" s="3" t="s">
        <v>21801</v>
      </c>
      <c r="H12137" s="3"/>
    </row>
    <row r="12138" ht="15.75" customHeight="1">
      <c r="A12138" s="2">
        <v>45831.0</v>
      </c>
      <c r="B12138" s="3" t="s">
        <v>92</v>
      </c>
      <c r="C12138" s="4" t="s">
        <v>149</v>
      </c>
      <c r="D12138" s="3" t="s">
        <v>38</v>
      </c>
      <c r="E12138" s="3" t="s">
        <v>101</v>
      </c>
      <c r="F12138" s="3" t="s">
        <v>21802</v>
      </c>
      <c r="G12138" s="3" t="s">
        <v>21803</v>
      </c>
      <c r="H12138" s="3"/>
    </row>
    <row r="12139" ht="15.75" customHeight="1">
      <c r="A12139" s="2">
        <v>45831.0</v>
      </c>
      <c r="B12139" s="3" t="s">
        <v>92</v>
      </c>
      <c r="C12139" s="4" t="s">
        <v>149</v>
      </c>
      <c r="D12139" s="3" t="s">
        <v>9</v>
      </c>
      <c r="E12139" s="3" t="s">
        <v>258</v>
      </c>
      <c r="F12139" s="3" t="s">
        <v>21804</v>
      </c>
      <c r="G12139" s="3" t="s">
        <v>21805</v>
      </c>
      <c r="H12139" s="3"/>
    </row>
    <row r="12140" ht="15.75" customHeight="1">
      <c r="A12140" s="2">
        <v>45831.0</v>
      </c>
      <c r="B12140" s="3" t="s">
        <v>92</v>
      </c>
      <c r="C12140" s="4" t="s">
        <v>149</v>
      </c>
      <c r="D12140" s="3" t="s">
        <v>68</v>
      </c>
      <c r="E12140" s="3" t="s">
        <v>20</v>
      </c>
      <c r="F12140" s="3" t="s">
        <v>9112</v>
      </c>
      <c r="G12140" s="3" t="s">
        <v>21806</v>
      </c>
      <c r="H12140" s="3"/>
    </row>
    <row r="12141" ht="15.75" customHeight="1">
      <c r="A12141" s="2">
        <v>45831.0</v>
      </c>
      <c r="B12141" s="3" t="s">
        <v>92</v>
      </c>
      <c r="C12141" s="4" t="s">
        <v>149</v>
      </c>
      <c r="D12141" s="3" t="s">
        <v>68</v>
      </c>
      <c r="E12141" s="3" t="s">
        <v>15</v>
      </c>
      <c r="F12141" s="3" t="s">
        <v>21807</v>
      </c>
      <c r="G12141" s="3" t="s">
        <v>21808</v>
      </c>
      <c r="H12141" s="3"/>
    </row>
    <row r="12142" ht="15.75" customHeight="1">
      <c r="A12142" s="2">
        <v>45831.0</v>
      </c>
      <c r="B12142" s="3" t="s">
        <v>92</v>
      </c>
      <c r="C12142" s="3" t="s">
        <v>158</v>
      </c>
      <c r="D12142" s="3" t="s">
        <v>68</v>
      </c>
      <c r="E12142" s="3" t="s">
        <v>20</v>
      </c>
      <c r="F12142" s="3" t="s">
        <v>21809</v>
      </c>
      <c r="G12142" s="3" t="s">
        <v>21810</v>
      </c>
      <c r="H12142" s="3"/>
    </row>
    <row r="12143" ht="15.75" customHeight="1">
      <c r="A12143" s="2">
        <v>45831.0</v>
      </c>
      <c r="B12143" s="3" t="s">
        <v>92</v>
      </c>
      <c r="C12143" s="3" t="s">
        <v>158</v>
      </c>
      <c r="D12143" s="3" t="s">
        <v>9</v>
      </c>
      <c r="E12143" s="3" t="s">
        <v>10</v>
      </c>
      <c r="F12143" s="3" t="s">
        <v>21811</v>
      </c>
      <c r="G12143" s="3" t="s">
        <v>21812</v>
      </c>
      <c r="H12143" s="3"/>
    </row>
    <row r="12144" ht="15.75" customHeight="1">
      <c r="A12144" s="2">
        <v>45831.0</v>
      </c>
      <c r="B12144" s="3" t="s">
        <v>92</v>
      </c>
      <c r="C12144" s="3" t="s">
        <v>158</v>
      </c>
      <c r="D12144" s="3" t="s">
        <v>9</v>
      </c>
      <c r="E12144" s="3" t="s">
        <v>258</v>
      </c>
      <c r="F12144" s="3" t="s">
        <v>21813</v>
      </c>
      <c r="G12144" s="3" t="s">
        <v>21814</v>
      </c>
      <c r="H12144" s="3"/>
    </row>
    <row r="12145" ht="15.75" customHeight="1">
      <c r="A12145" s="2">
        <v>45831.0</v>
      </c>
      <c r="B12145" s="3" t="s">
        <v>7</v>
      </c>
      <c r="C12145" s="3" t="s">
        <v>131</v>
      </c>
      <c r="D12145" s="3" t="s">
        <v>23</v>
      </c>
      <c r="E12145" s="3" t="s">
        <v>15</v>
      </c>
      <c r="F12145" s="3" t="s">
        <v>21815</v>
      </c>
      <c r="G12145" s="3" t="s">
        <v>19002</v>
      </c>
      <c r="H12145" s="3"/>
    </row>
    <row r="12146" ht="15.75" customHeight="1">
      <c r="A12146" s="2">
        <v>45831.0</v>
      </c>
      <c r="B12146" s="3" t="s">
        <v>7</v>
      </c>
      <c r="C12146" s="3" t="s">
        <v>131</v>
      </c>
      <c r="D12146" s="3" t="s">
        <v>19</v>
      </c>
      <c r="E12146" s="3" t="s">
        <v>109</v>
      </c>
      <c r="F12146" s="3" t="s">
        <v>21816</v>
      </c>
      <c r="G12146" s="3" t="s">
        <v>21817</v>
      </c>
      <c r="H12146" s="3"/>
    </row>
    <row r="12147" ht="15.75" customHeight="1">
      <c r="A12147" s="2">
        <v>45831.0</v>
      </c>
      <c r="B12147" s="3" t="s">
        <v>92</v>
      </c>
      <c r="C12147" s="4" t="s">
        <v>149</v>
      </c>
      <c r="D12147" s="3" t="s">
        <v>19</v>
      </c>
      <c r="E12147" s="3" t="s">
        <v>15</v>
      </c>
      <c r="F12147" s="3" t="s">
        <v>21818</v>
      </c>
      <c r="G12147" s="3" t="s">
        <v>21819</v>
      </c>
      <c r="H12147" s="3"/>
    </row>
    <row r="12148" ht="15.75" customHeight="1">
      <c r="A12148" s="2">
        <v>45832.0</v>
      </c>
      <c r="B12148" s="3" t="s">
        <v>13</v>
      </c>
      <c r="C12148" s="3" t="s">
        <v>29</v>
      </c>
      <c r="D12148" s="3" t="s">
        <v>68</v>
      </c>
      <c r="E12148" s="3" t="s">
        <v>20</v>
      </c>
      <c r="F12148" s="3" t="s">
        <v>21820</v>
      </c>
      <c r="G12148" s="3" t="s">
        <v>21821</v>
      </c>
      <c r="H12148" s="3"/>
    </row>
    <row r="12149" ht="15.75" customHeight="1">
      <c r="A12149" s="2">
        <v>45832.0</v>
      </c>
      <c r="B12149" s="3" t="s">
        <v>13</v>
      </c>
      <c r="C12149" s="3" t="s">
        <v>37</v>
      </c>
      <c r="D12149" s="3" t="s">
        <v>9</v>
      </c>
      <c r="E12149" s="3" t="s">
        <v>109</v>
      </c>
      <c r="F12149" s="3" t="s">
        <v>21822</v>
      </c>
      <c r="G12149" s="3" t="s">
        <v>21823</v>
      </c>
      <c r="H12149" s="3"/>
    </row>
    <row r="12150" ht="15.75" customHeight="1">
      <c r="A12150" s="2">
        <v>45832.0</v>
      </c>
      <c r="B12150" s="3" t="s">
        <v>13</v>
      </c>
      <c r="C12150" s="3" t="s">
        <v>37</v>
      </c>
      <c r="D12150" s="3" t="s">
        <v>19</v>
      </c>
      <c r="E12150" s="3" t="s">
        <v>20</v>
      </c>
      <c r="F12150" s="3" t="s">
        <v>21824</v>
      </c>
      <c r="G12150" s="3" t="s">
        <v>21825</v>
      </c>
      <c r="H12150" s="3"/>
    </row>
    <row r="12151" ht="15.75" customHeight="1">
      <c r="A12151" s="2">
        <v>45832.0</v>
      </c>
      <c r="B12151" s="3" t="s">
        <v>13</v>
      </c>
      <c r="C12151" s="3" t="s">
        <v>37</v>
      </c>
      <c r="D12151" s="3" t="s">
        <v>9</v>
      </c>
      <c r="E12151" s="3" t="s">
        <v>101</v>
      </c>
      <c r="F12151" s="3" t="s">
        <v>21826</v>
      </c>
      <c r="G12151" s="3" t="s">
        <v>21827</v>
      </c>
      <c r="H12151" s="3"/>
    </row>
    <row r="12152" ht="15.75" customHeight="1">
      <c r="A12152" s="2">
        <v>45832.0</v>
      </c>
      <c r="B12152" s="3" t="s">
        <v>13</v>
      </c>
      <c r="C12152" s="3" t="s">
        <v>37</v>
      </c>
      <c r="D12152" s="3" t="s">
        <v>38</v>
      </c>
      <c r="E12152" s="3" t="s">
        <v>15</v>
      </c>
      <c r="F12152" s="3" t="s">
        <v>21828</v>
      </c>
      <c r="G12152" s="3" t="s">
        <v>21829</v>
      </c>
      <c r="H12152" s="3"/>
    </row>
    <row r="12153" ht="15.75" customHeight="1">
      <c r="A12153" s="2">
        <v>45832.0</v>
      </c>
      <c r="B12153" s="3" t="s">
        <v>13</v>
      </c>
      <c r="C12153" s="3" t="s">
        <v>29</v>
      </c>
      <c r="D12153" s="3" t="s">
        <v>38</v>
      </c>
      <c r="E12153" s="3" t="s">
        <v>15</v>
      </c>
      <c r="F12153" s="3" t="s">
        <v>21830</v>
      </c>
      <c r="G12153" s="3" t="s">
        <v>21831</v>
      </c>
      <c r="H12153" s="3"/>
    </row>
    <row r="12154" ht="15.75" customHeight="1">
      <c r="A12154" s="2">
        <v>45832.0</v>
      </c>
      <c r="B12154" s="3" t="s">
        <v>13</v>
      </c>
      <c r="C12154" s="3" t="s">
        <v>14</v>
      </c>
      <c r="D12154" s="3" t="s">
        <v>34</v>
      </c>
      <c r="E12154" s="3" t="s">
        <v>15</v>
      </c>
      <c r="F12154" s="3" t="s">
        <v>21832</v>
      </c>
      <c r="G12154" s="3" t="s">
        <v>21833</v>
      </c>
      <c r="H12154" s="3"/>
    </row>
    <row r="12155" ht="15.75" customHeight="1">
      <c r="A12155" s="2">
        <v>45832.0</v>
      </c>
      <c r="B12155" s="3" t="s">
        <v>13</v>
      </c>
      <c r="C12155" s="3" t="s">
        <v>18</v>
      </c>
      <c r="D12155" s="3" t="s">
        <v>38</v>
      </c>
      <c r="E12155" s="3" t="s">
        <v>15</v>
      </c>
      <c r="F12155" s="3" t="s">
        <v>21834</v>
      </c>
      <c r="G12155" s="3" t="s">
        <v>21835</v>
      </c>
      <c r="H12155" s="3"/>
    </row>
    <row r="12156" ht="15.75" customHeight="1">
      <c r="A12156" s="2">
        <v>45832.0</v>
      </c>
      <c r="B12156" s="3" t="s">
        <v>13</v>
      </c>
      <c r="C12156" s="3" t="s">
        <v>18</v>
      </c>
      <c r="D12156" s="3" t="s">
        <v>19</v>
      </c>
      <c r="E12156" s="3" t="s">
        <v>15</v>
      </c>
      <c r="F12156" s="3" t="s">
        <v>21836</v>
      </c>
      <c r="G12156" s="3" t="s">
        <v>13160</v>
      </c>
      <c r="H12156" s="3"/>
    </row>
    <row r="12157" ht="15.75" customHeight="1">
      <c r="A12157" s="2">
        <v>45832.0</v>
      </c>
      <c r="B12157" s="3" t="s">
        <v>13</v>
      </c>
      <c r="C12157" s="3" t="s">
        <v>18</v>
      </c>
      <c r="D12157" s="3" t="s">
        <v>26</v>
      </c>
      <c r="E12157" s="3" t="s">
        <v>15</v>
      </c>
      <c r="F12157" s="3" t="s">
        <v>2049</v>
      </c>
      <c r="G12157" s="3" t="s">
        <v>21837</v>
      </c>
      <c r="H12157" s="3"/>
    </row>
    <row r="12158" ht="15.75" customHeight="1">
      <c r="A12158" s="2">
        <v>45832.0</v>
      </c>
      <c r="B12158" s="3" t="s">
        <v>13</v>
      </c>
      <c r="C12158" s="3" t="s">
        <v>14</v>
      </c>
      <c r="D12158" s="3" t="s">
        <v>23</v>
      </c>
      <c r="E12158" s="3" t="s">
        <v>15</v>
      </c>
      <c r="F12158" s="3" t="s">
        <v>11261</v>
      </c>
      <c r="G12158" s="3" t="s">
        <v>21838</v>
      </c>
      <c r="H12158" s="3"/>
    </row>
    <row r="12159" ht="15.75" customHeight="1">
      <c r="A12159" s="2">
        <v>45832.0</v>
      </c>
      <c r="B12159" s="3" t="s">
        <v>13</v>
      </c>
      <c r="C12159" s="3" t="s">
        <v>14</v>
      </c>
      <c r="D12159" s="3" t="s">
        <v>63</v>
      </c>
      <c r="E12159" s="3" t="s">
        <v>59</v>
      </c>
      <c r="F12159" s="3" t="s">
        <v>21839</v>
      </c>
      <c r="G12159" s="3" t="s">
        <v>21840</v>
      </c>
      <c r="H12159" s="3"/>
    </row>
    <row r="12160" ht="15.75" customHeight="1">
      <c r="A12160" s="2">
        <v>45832.0</v>
      </c>
      <c r="B12160" s="3" t="s">
        <v>13</v>
      </c>
      <c r="C12160" s="3" t="s">
        <v>37</v>
      </c>
      <c r="D12160" s="3" t="s">
        <v>63</v>
      </c>
      <c r="E12160" s="3" t="s">
        <v>109</v>
      </c>
      <c r="F12160" s="3" t="s">
        <v>21841</v>
      </c>
      <c r="G12160" s="3" t="s">
        <v>21842</v>
      </c>
      <c r="H12160" s="3"/>
    </row>
    <row r="12161" ht="15.75" customHeight="1">
      <c r="A12161" s="2">
        <v>45832.0</v>
      </c>
      <c r="B12161" s="3" t="s">
        <v>13</v>
      </c>
      <c r="C12161" s="3" t="s">
        <v>14</v>
      </c>
      <c r="D12161" s="3" t="s">
        <v>68</v>
      </c>
      <c r="E12161" s="3" t="s">
        <v>20</v>
      </c>
      <c r="F12161" s="3" t="s">
        <v>21843</v>
      </c>
      <c r="G12161" s="3" t="s">
        <v>17689</v>
      </c>
      <c r="H12161" s="3"/>
    </row>
    <row r="12162" ht="15.75" customHeight="1">
      <c r="A12162" s="2">
        <v>45832.0</v>
      </c>
      <c r="B12162" s="3" t="s">
        <v>13</v>
      </c>
      <c r="C12162" s="3" t="s">
        <v>29</v>
      </c>
      <c r="D12162" s="3" t="s">
        <v>34</v>
      </c>
      <c r="E12162" s="3" t="s">
        <v>101</v>
      </c>
      <c r="F12162" s="3" t="s">
        <v>21844</v>
      </c>
      <c r="G12162" s="3" t="s">
        <v>15286</v>
      </c>
      <c r="H12162" s="3"/>
    </row>
    <row r="12163" ht="15.75" customHeight="1">
      <c r="A12163" s="2">
        <v>45832.0</v>
      </c>
      <c r="B12163" s="3" t="s">
        <v>13</v>
      </c>
      <c r="C12163" s="3" t="s">
        <v>169</v>
      </c>
      <c r="D12163" s="3" t="s">
        <v>23</v>
      </c>
      <c r="E12163" s="3" t="s">
        <v>20</v>
      </c>
      <c r="F12163" s="3" t="s">
        <v>21845</v>
      </c>
      <c r="G12163" s="3" t="s">
        <v>6148</v>
      </c>
      <c r="H12163" s="3"/>
    </row>
    <row r="12164" ht="15.75" customHeight="1">
      <c r="A12164" s="2">
        <v>45832.0</v>
      </c>
      <c r="B12164" s="3" t="s">
        <v>57</v>
      </c>
      <c r="C12164" s="3" t="s">
        <v>58</v>
      </c>
      <c r="D12164" s="3" t="s">
        <v>34</v>
      </c>
      <c r="E12164" s="3" t="s">
        <v>20</v>
      </c>
      <c r="F12164" s="3" t="s">
        <v>21846</v>
      </c>
      <c r="G12164" s="3" t="s">
        <v>21847</v>
      </c>
      <c r="H12164" s="3"/>
    </row>
    <row r="12165" ht="15.75" customHeight="1">
      <c r="A12165" s="2">
        <v>45832.0</v>
      </c>
      <c r="B12165" s="3" t="s">
        <v>13</v>
      </c>
      <c r="C12165" s="3" t="s">
        <v>169</v>
      </c>
      <c r="D12165" s="3" t="s">
        <v>9</v>
      </c>
      <c r="E12165" s="3" t="s">
        <v>101</v>
      </c>
      <c r="F12165" s="3" t="s">
        <v>21848</v>
      </c>
      <c r="G12165" s="3" t="s">
        <v>21849</v>
      </c>
      <c r="H12165" s="3"/>
    </row>
    <row r="12166" ht="15.75" customHeight="1">
      <c r="A12166" s="2">
        <v>45832.0</v>
      </c>
      <c r="B12166" s="3" t="s">
        <v>57</v>
      </c>
      <c r="C12166" s="3" t="s">
        <v>85</v>
      </c>
      <c r="D12166" s="3" t="s">
        <v>26</v>
      </c>
      <c r="E12166" s="3" t="s">
        <v>20</v>
      </c>
      <c r="F12166" s="3" t="s">
        <v>21850</v>
      </c>
      <c r="G12166" s="3" t="s">
        <v>21851</v>
      </c>
      <c r="H12166" s="3"/>
    </row>
    <row r="12167" ht="15.75" customHeight="1">
      <c r="A12167" s="2">
        <v>45832.0</v>
      </c>
      <c r="B12167" s="3" t="s">
        <v>57</v>
      </c>
      <c r="C12167" s="3" t="s">
        <v>85</v>
      </c>
      <c r="D12167" s="3" t="s">
        <v>26</v>
      </c>
      <c r="E12167" s="3" t="s">
        <v>20</v>
      </c>
      <c r="F12167" s="3" t="s">
        <v>19687</v>
      </c>
      <c r="G12167" s="3" t="s">
        <v>21852</v>
      </c>
      <c r="H12167" s="3"/>
    </row>
    <row r="12168" ht="15.75" customHeight="1">
      <c r="A12168" s="2">
        <v>45832.0</v>
      </c>
      <c r="B12168" s="3" t="s">
        <v>92</v>
      </c>
      <c r="C12168" s="3" t="s">
        <v>93</v>
      </c>
      <c r="D12168" s="3" t="s">
        <v>26</v>
      </c>
      <c r="E12168" s="3" t="s">
        <v>109</v>
      </c>
      <c r="F12168" s="3" t="s">
        <v>21853</v>
      </c>
      <c r="G12168" s="3" t="s">
        <v>21854</v>
      </c>
      <c r="H12168" s="3"/>
    </row>
    <row r="12169" ht="15.75" customHeight="1">
      <c r="A12169" s="2">
        <v>45832.0</v>
      </c>
      <c r="B12169" s="3" t="s">
        <v>57</v>
      </c>
      <c r="C12169" s="3" t="s">
        <v>80</v>
      </c>
      <c r="D12169" s="3" t="s">
        <v>9</v>
      </c>
      <c r="E12169" s="3" t="s">
        <v>15</v>
      </c>
      <c r="F12169" s="3" t="s">
        <v>21855</v>
      </c>
      <c r="G12169" s="3" t="s">
        <v>127</v>
      </c>
      <c r="H12169" s="3"/>
    </row>
    <row r="12170" ht="15.75" customHeight="1">
      <c r="A12170" s="2">
        <v>45832.0</v>
      </c>
      <c r="B12170" s="3" t="s">
        <v>57</v>
      </c>
      <c r="C12170" s="3" t="s">
        <v>71</v>
      </c>
      <c r="D12170" s="3" t="s">
        <v>38</v>
      </c>
      <c r="E12170" s="3" t="s">
        <v>20</v>
      </c>
      <c r="F12170" s="3" t="s">
        <v>21856</v>
      </c>
      <c r="G12170" s="3" t="s">
        <v>2235</v>
      </c>
      <c r="H12170" s="3"/>
    </row>
    <row r="12171" ht="15.75" customHeight="1">
      <c r="A12171" s="2">
        <v>45832.0</v>
      </c>
      <c r="B12171" s="3" t="s">
        <v>57</v>
      </c>
      <c r="C12171" s="3" t="s">
        <v>71</v>
      </c>
      <c r="D12171" s="3" t="s">
        <v>23</v>
      </c>
      <c r="E12171" s="3" t="s">
        <v>20</v>
      </c>
      <c r="F12171" s="3" t="s">
        <v>21857</v>
      </c>
      <c r="G12171" s="3" t="s">
        <v>17607</v>
      </c>
      <c r="H12171" s="3"/>
    </row>
    <row r="12172" ht="15.75" customHeight="1">
      <c r="A12172" s="2">
        <v>45832.0</v>
      </c>
      <c r="B12172" s="3" t="s">
        <v>57</v>
      </c>
      <c r="C12172" s="3" t="s">
        <v>71</v>
      </c>
      <c r="D12172" s="3" t="s">
        <v>34</v>
      </c>
      <c r="E12172" s="3" t="s">
        <v>15</v>
      </c>
      <c r="F12172" s="3" t="s">
        <v>4831</v>
      </c>
      <c r="G12172" s="3" t="s">
        <v>21858</v>
      </c>
      <c r="H12172" s="3"/>
    </row>
    <row r="12173" ht="15.75" customHeight="1">
      <c r="A12173" s="2">
        <v>45832.0</v>
      </c>
      <c r="B12173" s="3" t="s">
        <v>57</v>
      </c>
      <c r="C12173" s="4" t="s">
        <v>62</v>
      </c>
      <c r="D12173" s="3" t="s">
        <v>38</v>
      </c>
      <c r="E12173" s="3" t="s">
        <v>20</v>
      </c>
      <c r="F12173" s="3" t="s">
        <v>21859</v>
      </c>
      <c r="G12173" s="3" t="s">
        <v>21860</v>
      </c>
      <c r="H12173" s="3"/>
    </row>
    <row r="12174" ht="15.75" customHeight="1">
      <c r="A12174" s="2">
        <v>45832.0</v>
      </c>
      <c r="B12174" s="3" t="s">
        <v>57</v>
      </c>
      <c r="C12174" s="4" t="s">
        <v>62</v>
      </c>
      <c r="D12174" s="3" t="s">
        <v>23</v>
      </c>
      <c r="E12174" s="3" t="s">
        <v>20</v>
      </c>
      <c r="F12174" s="3" t="s">
        <v>21861</v>
      </c>
      <c r="G12174" s="3" t="s">
        <v>21862</v>
      </c>
      <c r="H12174" s="3"/>
    </row>
    <row r="12175" ht="15.75" customHeight="1">
      <c r="A12175" s="2">
        <v>45832.0</v>
      </c>
      <c r="B12175" s="3" t="s">
        <v>57</v>
      </c>
      <c r="C12175" s="4" t="s">
        <v>62</v>
      </c>
      <c r="D12175" s="3" t="s">
        <v>9</v>
      </c>
      <c r="E12175" s="3" t="s">
        <v>15</v>
      </c>
      <c r="F12175" s="3" t="s">
        <v>21863</v>
      </c>
      <c r="G12175" s="3" t="s">
        <v>21864</v>
      </c>
      <c r="H12175" s="3"/>
    </row>
    <row r="12176" ht="15.75" customHeight="1">
      <c r="A12176" s="2">
        <v>45832.0</v>
      </c>
      <c r="B12176" s="3" t="s">
        <v>57</v>
      </c>
      <c r="C12176" s="3" t="s">
        <v>58</v>
      </c>
      <c r="D12176" s="3" t="s">
        <v>9</v>
      </c>
      <c r="E12176" s="3" t="s">
        <v>101</v>
      </c>
      <c r="F12176" s="3" t="s">
        <v>21865</v>
      </c>
      <c r="G12176" s="3" t="s">
        <v>4085</v>
      </c>
      <c r="H12176" s="3"/>
    </row>
    <row r="12177" ht="15.75" customHeight="1">
      <c r="A12177" s="2">
        <v>45832.0</v>
      </c>
      <c r="B12177" s="3" t="s">
        <v>57</v>
      </c>
      <c r="C12177" s="3" t="s">
        <v>58</v>
      </c>
      <c r="D12177" s="3" t="s">
        <v>38</v>
      </c>
      <c r="E12177" s="3" t="s">
        <v>20</v>
      </c>
      <c r="F12177" s="3" t="s">
        <v>21866</v>
      </c>
      <c r="G12177" s="3" t="s">
        <v>18346</v>
      </c>
      <c r="H12177" s="3"/>
    </row>
    <row r="12178" ht="15.75" customHeight="1">
      <c r="A12178" s="2">
        <v>45832.0</v>
      </c>
      <c r="B12178" s="3" t="s">
        <v>57</v>
      </c>
      <c r="C12178" s="3" t="s">
        <v>58</v>
      </c>
      <c r="D12178" s="3" t="s">
        <v>34</v>
      </c>
      <c r="E12178" s="3" t="s">
        <v>15</v>
      </c>
      <c r="F12178" s="3" t="s">
        <v>21867</v>
      </c>
      <c r="G12178" s="3" t="s">
        <v>21868</v>
      </c>
      <c r="H12178" s="3"/>
    </row>
    <row r="12179" ht="15.75" customHeight="1">
      <c r="A12179" s="2">
        <v>45832.0</v>
      </c>
      <c r="B12179" s="3" t="s">
        <v>13</v>
      </c>
      <c r="C12179" s="3" t="s">
        <v>169</v>
      </c>
      <c r="D12179" s="3" t="s">
        <v>26</v>
      </c>
      <c r="E12179" s="3" t="s">
        <v>15</v>
      </c>
      <c r="F12179" s="3" t="s">
        <v>21869</v>
      </c>
      <c r="G12179" s="3" t="s">
        <v>21870</v>
      </c>
      <c r="H12179" s="3"/>
    </row>
    <row r="12180" ht="15.75" customHeight="1">
      <c r="A12180" s="2">
        <v>45832.0</v>
      </c>
      <c r="B12180" s="3" t="s">
        <v>13</v>
      </c>
      <c r="C12180" s="3" t="s">
        <v>169</v>
      </c>
      <c r="D12180" s="3" t="s">
        <v>19</v>
      </c>
      <c r="E12180" s="3" t="s">
        <v>20</v>
      </c>
      <c r="F12180" s="3" t="s">
        <v>21871</v>
      </c>
      <c r="G12180" s="3" t="s">
        <v>7927</v>
      </c>
      <c r="H12180" s="3"/>
    </row>
    <row r="12181" ht="15.75" customHeight="1">
      <c r="A12181" s="2">
        <v>45832.0</v>
      </c>
      <c r="B12181" s="3" t="s">
        <v>13</v>
      </c>
      <c r="C12181" s="3" t="s">
        <v>169</v>
      </c>
      <c r="D12181" s="3" t="s">
        <v>68</v>
      </c>
      <c r="E12181" s="3" t="s">
        <v>20</v>
      </c>
      <c r="F12181" s="3" t="s">
        <v>21872</v>
      </c>
      <c r="G12181" s="3" t="s">
        <v>21873</v>
      </c>
      <c r="H12181" s="3"/>
    </row>
    <row r="12182" ht="15.75" customHeight="1">
      <c r="A12182" s="2">
        <v>45832.0</v>
      </c>
      <c r="B12182" s="3" t="s">
        <v>57</v>
      </c>
      <c r="C12182" s="3" t="s">
        <v>80</v>
      </c>
      <c r="D12182" s="3" t="s">
        <v>9</v>
      </c>
      <c r="E12182" s="3" t="s">
        <v>15</v>
      </c>
      <c r="F12182" s="3" t="s">
        <v>21874</v>
      </c>
      <c r="G12182" s="3" t="s">
        <v>21875</v>
      </c>
      <c r="H12182" s="3"/>
    </row>
    <row r="12183" ht="15.75" customHeight="1">
      <c r="A12183" s="2">
        <v>45832.0</v>
      </c>
      <c r="B12183" s="3" t="s">
        <v>92</v>
      </c>
      <c r="C12183" s="3" t="s">
        <v>93</v>
      </c>
      <c r="D12183" s="3" t="s">
        <v>9</v>
      </c>
      <c r="E12183" s="3" t="s">
        <v>258</v>
      </c>
      <c r="F12183" s="3" t="s">
        <v>21876</v>
      </c>
      <c r="G12183" s="3" t="s">
        <v>21877</v>
      </c>
      <c r="H12183" s="3"/>
    </row>
    <row r="12184" ht="15.75" customHeight="1">
      <c r="A12184" s="2">
        <v>45832.0</v>
      </c>
      <c r="B12184" s="3" t="s">
        <v>92</v>
      </c>
      <c r="C12184" s="3" t="s">
        <v>98</v>
      </c>
      <c r="D12184" s="3" t="s">
        <v>23</v>
      </c>
      <c r="E12184" s="3" t="s">
        <v>20</v>
      </c>
      <c r="F12184" s="3" t="s">
        <v>11368</v>
      </c>
      <c r="G12184" s="3" t="s">
        <v>21878</v>
      </c>
      <c r="H12184" s="3"/>
    </row>
    <row r="12185" ht="15.75" customHeight="1">
      <c r="A12185" s="2">
        <v>45832.0</v>
      </c>
      <c r="B12185" s="3" t="s">
        <v>7</v>
      </c>
      <c r="C12185" s="3" t="s">
        <v>126</v>
      </c>
      <c r="D12185" s="3" t="s">
        <v>34</v>
      </c>
      <c r="E12185" s="3" t="s">
        <v>119</v>
      </c>
      <c r="F12185" s="3" t="s">
        <v>21072</v>
      </c>
      <c r="G12185" s="3" t="s">
        <v>21879</v>
      </c>
      <c r="H12185" s="3"/>
    </row>
    <row r="12186" ht="15.75" customHeight="1">
      <c r="A12186" s="2">
        <v>45832.0</v>
      </c>
      <c r="B12186" s="3" t="s">
        <v>7</v>
      </c>
      <c r="C12186" s="3" t="s">
        <v>118</v>
      </c>
      <c r="D12186" s="3" t="s">
        <v>63</v>
      </c>
      <c r="E12186" s="3" t="s">
        <v>20</v>
      </c>
      <c r="F12186" s="3" t="s">
        <v>21880</v>
      </c>
      <c r="G12186" s="3" t="s">
        <v>21881</v>
      </c>
      <c r="H12186" s="3"/>
    </row>
    <row r="12187" ht="15.75" customHeight="1">
      <c r="A12187" s="2">
        <v>45832.0</v>
      </c>
      <c r="B12187" s="3" t="s">
        <v>7</v>
      </c>
      <c r="C12187" s="3" t="s">
        <v>118</v>
      </c>
      <c r="D12187" s="3" t="s">
        <v>26</v>
      </c>
      <c r="E12187" s="3" t="s">
        <v>1097</v>
      </c>
      <c r="F12187" s="3" t="s">
        <v>21882</v>
      </c>
      <c r="G12187" s="3" t="s">
        <v>21883</v>
      </c>
      <c r="H12187" s="3"/>
    </row>
    <row r="12188" ht="15.75" customHeight="1">
      <c r="A12188" s="2">
        <v>45832.0</v>
      </c>
      <c r="B12188" s="3" t="s">
        <v>7</v>
      </c>
      <c r="C12188" s="3" t="s">
        <v>118</v>
      </c>
      <c r="D12188" s="3" t="s">
        <v>63</v>
      </c>
      <c r="E12188" s="3" t="s">
        <v>20</v>
      </c>
      <c r="F12188" s="3" t="s">
        <v>21884</v>
      </c>
      <c r="G12188" s="3" t="s">
        <v>21885</v>
      </c>
      <c r="H12188" s="3"/>
    </row>
    <row r="12189" ht="15.75" customHeight="1">
      <c r="A12189" s="2">
        <v>45832.0</v>
      </c>
      <c r="B12189" s="3" t="s">
        <v>7</v>
      </c>
      <c r="C12189" s="3" t="s">
        <v>118</v>
      </c>
      <c r="D12189" s="3" t="s">
        <v>63</v>
      </c>
      <c r="E12189" s="3" t="s">
        <v>15</v>
      </c>
      <c r="F12189" s="3" t="s">
        <v>670</v>
      </c>
      <c r="G12189" s="3" t="s">
        <v>21886</v>
      </c>
      <c r="H12189" s="3"/>
    </row>
    <row r="12190" ht="15.75" customHeight="1">
      <c r="A12190" s="2">
        <v>45832.0</v>
      </c>
      <c r="B12190" s="3" t="s">
        <v>7</v>
      </c>
      <c r="C12190" s="3" t="s">
        <v>106</v>
      </c>
      <c r="D12190" s="3" t="s">
        <v>23</v>
      </c>
      <c r="E12190" s="3" t="s">
        <v>15</v>
      </c>
      <c r="F12190" s="3" t="s">
        <v>21887</v>
      </c>
      <c r="G12190" s="3" t="s">
        <v>2029</v>
      </c>
      <c r="H12190" s="3"/>
    </row>
    <row r="12191" ht="15.75" customHeight="1">
      <c r="A12191" s="2">
        <v>45832.0</v>
      </c>
      <c r="B12191" s="3" t="s">
        <v>7</v>
      </c>
      <c r="C12191" s="3" t="s">
        <v>126</v>
      </c>
      <c r="D12191" s="3" t="s">
        <v>68</v>
      </c>
      <c r="E12191" s="3" t="s">
        <v>101</v>
      </c>
      <c r="F12191" s="3" t="s">
        <v>21888</v>
      </c>
      <c r="G12191" s="3" t="s">
        <v>21889</v>
      </c>
      <c r="H12191" s="3"/>
    </row>
    <row r="12192" ht="15.75" customHeight="1">
      <c r="A12192" s="2">
        <v>45832.0</v>
      </c>
      <c r="B12192" s="3" t="s">
        <v>7</v>
      </c>
      <c r="C12192" s="3" t="s">
        <v>106</v>
      </c>
      <c r="D12192" s="3" t="s">
        <v>26</v>
      </c>
      <c r="E12192" s="3" t="s">
        <v>1097</v>
      </c>
      <c r="F12192" s="3" t="s">
        <v>21890</v>
      </c>
      <c r="G12192" s="3" t="s">
        <v>21891</v>
      </c>
      <c r="H12192" s="3"/>
    </row>
    <row r="12193" ht="15.75" customHeight="1">
      <c r="A12193" s="2">
        <v>45832.0</v>
      </c>
      <c r="B12193" s="3" t="s">
        <v>7</v>
      </c>
      <c r="C12193" s="3" t="s">
        <v>106</v>
      </c>
      <c r="D12193" s="3" t="s">
        <v>23</v>
      </c>
      <c r="E12193" s="3" t="s">
        <v>101</v>
      </c>
      <c r="F12193" s="3" t="s">
        <v>21892</v>
      </c>
      <c r="G12193" s="3" t="s">
        <v>21893</v>
      </c>
      <c r="H12193" s="3"/>
    </row>
    <row r="12194" ht="15.75" customHeight="1">
      <c r="A12194" s="2">
        <v>45832.0</v>
      </c>
      <c r="B12194" s="3" t="s">
        <v>7</v>
      </c>
      <c r="C12194" s="3" t="s">
        <v>106</v>
      </c>
      <c r="D12194" s="3" t="s">
        <v>19</v>
      </c>
      <c r="E12194" s="3" t="s">
        <v>101</v>
      </c>
      <c r="F12194" s="3" t="s">
        <v>21894</v>
      </c>
      <c r="G12194" s="3" t="s">
        <v>21895</v>
      </c>
      <c r="H12194" s="3"/>
    </row>
    <row r="12195" ht="15.75" customHeight="1">
      <c r="A12195" s="2">
        <v>45832.0</v>
      </c>
      <c r="B12195" s="3" t="s">
        <v>7</v>
      </c>
      <c r="C12195" s="3" t="s">
        <v>8</v>
      </c>
      <c r="D12195" s="3" t="s">
        <v>23</v>
      </c>
      <c r="E12195" s="3" t="s">
        <v>101</v>
      </c>
      <c r="F12195" s="3" t="s">
        <v>21896</v>
      </c>
      <c r="G12195" s="3" t="s">
        <v>21897</v>
      </c>
      <c r="H12195" s="3"/>
    </row>
    <row r="12196" ht="15.75" customHeight="1">
      <c r="A12196" s="2">
        <v>45832.0</v>
      </c>
      <c r="B12196" s="3" t="s">
        <v>7</v>
      </c>
      <c r="C12196" s="3" t="s">
        <v>8</v>
      </c>
      <c r="D12196" s="3" t="s">
        <v>68</v>
      </c>
      <c r="E12196" s="3" t="s">
        <v>15</v>
      </c>
      <c r="F12196" s="3" t="s">
        <v>21898</v>
      </c>
      <c r="G12196" s="3" t="s">
        <v>21899</v>
      </c>
      <c r="H12196" s="3"/>
    </row>
    <row r="12197" ht="15.75" customHeight="1">
      <c r="A12197" s="2">
        <v>45832.0</v>
      </c>
      <c r="B12197" s="3" t="s">
        <v>7</v>
      </c>
      <c r="C12197" s="3" t="s">
        <v>8</v>
      </c>
      <c r="D12197" s="3" t="s">
        <v>68</v>
      </c>
      <c r="E12197" s="3" t="s">
        <v>15</v>
      </c>
      <c r="F12197" s="3" t="s">
        <v>21900</v>
      </c>
      <c r="G12197" s="3" t="s">
        <v>21901</v>
      </c>
      <c r="H12197" s="3"/>
    </row>
    <row r="12198" ht="15.75" customHeight="1">
      <c r="A12198" s="2">
        <v>45832.0</v>
      </c>
      <c r="B12198" s="3" t="s">
        <v>92</v>
      </c>
      <c r="C12198" s="3" t="s">
        <v>98</v>
      </c>
      <c r="D12198" s="3" t="s">
        <v>63</v>
      </c>
      <c r="E12198" s="3" t="s">
        <v>59</v>
      </c>
      <c r="F12198" s="3" t="s">
        <v>12377</v>
      </c>
      <c r="G12198" s="3" t="s">
        <v>16378</v>
      </c>
      <c r="H12198" s="3"/>
    </row>
    <row r="12199" ht="15.75" customHeight="1">
      <c r="A12199" s="2">
        <v>45832.0</v>
      </c>
      <c r="B12199" s="3" t="s">
        <v>7</v>
      </c>
      <c r="C12199" s="3" t="s">
        <v>106</v>
      </c>
      <c r="D12199" s="3" t="s">
        <v>38</v>
      </c>
      <c r="E12199" s="3" t="s">
        <v>109</v>
      </c>
      <c r="F12199" s="3" t="s">
        <v>21902</v>
      </c>
      <c r="G12199" s="3" t="s">
        <v>21903</v>
      </c>
      <c r="H12199" s="3"/>
    </row>
    <row r="12200" ht="15.75" customHeight="1">
      <c r="A12200" s="2">
        <v>45832.0</v>
      </c>
      <c r="B12200" s="3" t="s">
        <v>7</v>
      </c>
      <c r="C12200" s="3" t="s">
        <v>126</v>
      </c>
      <c r="D12200" s="3" t="s">
        <v>26</v>
      </c>
      <c r="E12200" s="3" t="s">
        <v>19572</v>
      </c>
      <c r="F12200" s="3" t="s">
        <v>21904</v>
      </c>
      <c r="G12200" s="3" t="s">
        <v>21905</v>
      </c>
      <c r="H12200" s="3"/>
    </row>
    <row r="12201" ht="15.75" customHeight="1">
      <c r="A12201" s="2">
        <v>45832.0</v>
      </c>
      <c r="B12201" s="3" t="s">
        <v>7</v>
      </c>
      <c r="C12201" s="3" t="s">
        <v>8</v>
      </c>
      <c r="D12201" s="3" t="s">
        <v>34</v>
      </c>
      <c r="E12201" s="3" t="s">
        <v>10</v>
      </c>
      <c r="F12201" s="3" t="s">
        <v>21906</v>
      </c>
      <c r="G12201" s="3" t="s">
        <v>21907</v>
      </c>
      <c r="H12201" s="3"/>
    </row>
    <row r="12202" ht="15.75" customHeight="1">
      <c r="A12202" s="2">
        <v>45832.0</v>
      </c>
      <c r="B12202" s="3" t="s">
        <v>7</v>
      </c>
      <c r="C12202" s="3" t="s">
        <v>131</v>
      </c>
      <c r="D12202" s="3" t="s">
        <v>26</v>
      </c>
      <c r="E12202" s="3" t="s">
        <v>1097</v>
      </c>
      <c r="F12202" s="3" t="s">
        <v>21908</v>
      </c>
      <c r="G12202" s="3" t="s">
        <v>21909</v>
      </c>
      <c r="H12202" s="3"/>
    </row>
    <row r="12203" ht="15.75" customHeight="1">
      <c r="A12203" s="2">
        <v>45832.0</v>
      </c>
      <c r="B12203" s="3" t="s">
        <v>92</v>
      </c>
      <c r="C12203" s="3" t="s">
        <v>98</v>
      </c>
      <c r="D12203" s="3" t="s">
        <v>38</v>
      </c>
      <c r="E12203" s="3" t="s">
        <v>15</v>
      </c>
      <c r="F12203" s="3" t="s">
        <v>21910</v>
      </c>
      <c r="G12203" s="3" t="s">
        <v>21911</v>
      </c>
      <c r="H12203" s="3"/>
    </row>
    <row r="12204" ht="15.75" customHeight="1">
      <c r="A12204" s="2">
        <v>45832.0</v>
      </c>
      <c r="B12204" s="3" t="s">
        <v>92</v>
      </c>
      <c r="C12204" s="3" t="s">
        <v>98</v>
      </c>
      <c r="D12204" s="3" t="s">
        <v>9</v>
      </c>
      <c r="E12204" s="3" t="s">
        <v>109</v>
      </c>
      <c r="F12204" s="3" t="s">
        <v>21912</v>
      </c>
      <c r="G12204" s="3" t="s">
        <v>21913</v>
      </c>
      <c r="H12204" s="3"/>
    </row>
    <row r="12205" ht="15.75" customHeight="1">
      <c r="A12205" s="2">
        <v>45832.0</v>
      </c>
      <c r="B12205" s="3" t="s">
        <v>92</v>
      </c>
      <c r="C12205" s="3" t="s">
        <v>144</v>
      </c>
      <c r="D12205" s="3" t="s">
        <v>26</v>
      </c>
      <c r="E12205" s="3" t="s">
        <v>101</v>
      </c>
      <c r="F12205" s="3" t="s">
        <v>21914</v>
      </c>
      <c r="G12205" s="3" t="s">
        <v>12197</v>
      </c>
      <c r="H12205" s="3"/>
    </row>
    <row r="12206" ht="15.75" customHeight="1">
      <c r="A12206" s="2">
        <v>45832.0</v>
      </c>
      <c r="B12206" s="3" t="s">
        <v>92</v>
      </c>
      <c r="C12206" s="3" t="s">
        <v>144</v>
      </c>
      <c r="D12206" s="3" t="s">
        <v>19</v>
      </c>
      <c r="E12206" s="3" t="s">
        <v>15</v>
      </c>
      <c r="F12206" s="3" t="s">
        <v>21915</v>
      </c>
      <c r="G12206" s="3" t="s">
        <v>21916</v>
      </c>
      <c r="H12206" s="3"/>
    </row>
    <row r="12207" ht="15.75" customHeight="1">
      <c r="A12207" s="2">
        <v>45832.0</v>
      </c>
      <c r="B12207" s="3" t="s">
        <v>7</v>
      </c>
      <c r="C12207" s="3" t="s">
        <v>126</v>
      </c>
      <c r="D12207" s="3" t="s">
        <v>9</v>
      </c>
      <c r="E12207" s="3" t="s">
        <v>258</v>
      </c>
      <c r="F12207" s="3" t="s">
        <v>21917</v>
      </c>
      <c r="G12207" s="3" t="s">
        <v>21918</v>
      </c>
      <c r="H12207" s="3"/>
    </row>
    <row r="12208" ht="15.75" customHeight="1">
      <c r="A12208" s="2">
        <v>45832.0</v>
      </c>
      <c r="B12208" s="3" t="s">
        <v>92</v>
      </c>
      <c r="C12208" s="3" t="s">
        <v>144</v>
      </c>
      <c r="D12208" s="3" t="s">
        <v>68</v>
      </c>
      <c r="E12208" s="3" t="s">
        <v>15</v>
      </c>
      <c r="F12208" s="3" t="s">
        <v>9515</v>
      </c>
      <c r="G12208" s="3" t="s">
        <v>21919</v>
      </c>
      <c r="H12208" s="3"/>
    </row>
    <row r="12209" ht="15.75" customHeight="1">
      <c r="A12209" s="2">
        <v>45832.0</v>
      </c>
      <c r="B12209" s="3" t="s">
        <v>92</v>
      </c>
      <c r="C12209" s="3" t="s">
        <v>144</v>
      </c>
      <c r="D12209" s="3" t="s">
        <v>34</v>
      </c>
      <c r="E12209" s="3" t="s">
        <v>10</v>
      </c>
      <c r="F12209" s="3" t="s">
        <v>21920</v>
      </c>
      <c r="G12209" s="3" t="s">
        <v>21731</v>
      </c>
      <c r="H12209" s="3"/>
    </row>
    <row r="12210" ht="15.75" customHeight="1">
      <c r="A12210" s="2">
        <v>45832.0</v>
      </c>
      <c r="B12210" s="3" t="s">
        <v>92</v>
      </c>
      <c r="C12210" s="3" t="s">
        <v>144</v>
      </c>
      <c r="D12210" s="3" t="s">
        <v>19</v>
      </c>
      <c r="E12210" s="3" t="s">
        <v>101</v>
      </c>
      <c r="F12210" s="3" t="s">
        <v>21921</v>
      </c>
      <c r="G12210" s="3" t="s">
        <v>21922</v>
      </c>
      <c r="H12210" s="3"/>
    </row>
    <row r="12211" ht="15.75" customHeight="1">
      <c r="A12211" s="2">
        <v>45832.0</v>
      </c>
      <c r="B12211" s="3" t="s">
        <v>92</v>
      </c>
      <c r="C12211" s="4" t="s">
        <v>149</v>
      </c>
      <c r="D12211" s="3" t="s">
        <v>34</v>
      </c>
      <c r="E12211" s="3" t="s">
        <v>10</v>
      </c>
      <c r="F12211" s="3" t="s">
        <v>21923</v>
      </c>
      <c r="G12211" s="3" t="s">
        <v>21924</v>
      </c>
      <c r="H12211" s="3"/>
    </row>
    <row r="12212" ht="15.75" customHeight="1">
      <c r="A12212" s="2">
        <v>45832.0</v>
      </c>
      <c r="B12212" s="3" t="s">
        <v>92</v>
      </c>
      <c r="C12212" s="3" t="s">
        <v>158</v>
      </c>
      <c r="D12212" s="3" t="s">
        <v>34</v>
      </c>
      <c r="E12212" s="3" t="s">
        <v>109</v>
      </c>
      <c r="F12212" s="3" t="s">
        <v>21925</v>
      </c>
      <c r="G12212" s="3" t="s">
        <v>21926</v>
      </c>
      <c r="H12212" s="3"/>
    </row>
    <row r="12213" ht="15.75" customHeight="1">
      <c r="A12213" s="2">
        <v>45832.0</v>
      </c>
      <c r="B12213" s="3" t="s">
        <v>92</v>
      </c>
      <c r="C12213" s="3" t="s">
        <v>158</v>
      </c>
      <c r="D12213" s="3" t="s">
        <v>63</v>
      </c>
      <c r="E12213" s="3" t="s">
        <v>10</v>
      </c>
      <c r="F12213" s="3" t="s">
        <v>21927</v>
      </c>
      <c r="G12213" s="3" t="s">
        <v>21928</v>
      </c>
      <c r="H12213" s="3"/>
    </row>
    <row r="12214" ht="15.75" customHeight="1">
      <c r="A12214" s="2">
        <v>45832.0</v>
      </c>
      <c r="B12214" s="3" t="s">
        <v>92</v>
      </c>
      <c r="C12214" s="3" t="s">
        <v>158</v>
      </c>
      <c r="D12214" s="3" t="s">
        <v>9</v>
      </c>
      <c r="E12214" s="3" t="s">
        <v>109</v>
      </c>
      <c r="F12214" s="3" t="s">
        <v>21929</v>
      </c>
      <c r="G12214" s="3" t="s">
        <v>21930</v>
      </c>
      <c r="H12214" s="3"/>
    </row>
    <row r="12215" ht="15.75" customHeight="1">
      <c r="A12215" s="2">
        <v>45832.0</v>
      </c>
      <c r="B12215" s="3" t="s">
        <v>92</v>
      </c>
      <c r="C12215" s="3" t="s">
        <v>158</v>
      </c>
      <c r="D12215" s="3" t="s">
        <v>34</v>
      </c>
      <c r="E12215" s="3" t="s">
        <v>109</v>
      </c>
      <c r="F12215" s="3" t="s">
        <v>21931</v>
      </c>
      <c r="G12215" s="3" t="s">
        <v>21932</v>
      </c>
      <c r="H12215" s="3"/>
    </row>
    <row r="12216" ht="15.75" customHeight="1">
      <c r="A12216" s="2">
        <v>45832.0</v>
      </c>
      <c r="B12216" s="3" t="s">
        <v>7</v>
      </c>
      <c r="C12216" s="3" t="s">
        <v>131</v>
      </c>
      <c r="D12216" s="3" t="s">
        <v>38</v>
      </c>
      <c r="E12216" s="3" t="s">
        <v>109</v>
      </c>
      <c r="F12216" s="3" t="s">
        <v>21933</v>
      </c>
      <c r="G12216" s="3" t="s">
        <v>21934</v>
      </c>
      <c r="H12216" s="3"/>
    </row>
    <row r="12217" ht="15.75" customHeight="1">
      <c r="A12217" s="2">
        <v>45832.0</v>
      </c>
      <c r="B12217" s="3" t="s">
        <v>92</v>
      </c>
      <c r="C12217" s="4" t="s">
        <v>149</v>
      </c>
      <c r="D12217" s="3" t="s">
        <v>63</v>
      </c>
      <c r="E12217" s="3" t="s">
        <v>59</v>
      </c>
      <c r="F12217" s="3" t="s">
        <v>12612</v>
      </c>
      <c r="G12217" s="3" t="s">
        <v>21935</v>
      </c>
      <c r="H12217" s="3"/>
    </row>
    <row r="12218" ht="15.75" customHeight="1">
      <c r="A12218" s="2">
        <v>45833.0</v>
      </c>
      <c r="B12218" s="3" t="s">
        <v>13</v>
      </c>
      <c r="C12218" s="3" t="s">
        <v>169</v>
      </c>
      <c r="D12218" s="3" t="s">
        <v>26</v>
      </c>
      <c r="E12218" s="3" t="s">
        <v>15</v>
      </c>
      <c r="F12218" s="3" t="s">
        <v>21936</v>
      </c>
      <c r="G12218" s="3" t="s">
        <v>21937</v>
      </c>
      <c r="H12218" s="3"/>
    </row>
    <row r="12219" ht="15.75" customHeight="1">
      <c r="A12219" s="2">
        <v>45833.0</v>
      </c>
      <c r="B12219" s="3" t="s">
        <v>13</v>
      </c>
      <c r="C12219" s="3" t="s">
        <v>169</v>
      </c>
      <c r="D12219" s="3" t="s">
        <v>38</v>
      </c>
      <c r="E12219" s="3" t="s">
        <v>15</v>
      </c>
      <c r="F12219" s="3" t="s">
        <v>21938</v>
      </c>
      <c r="G12219" s="3" t="s">
        <v>21939</v>
      </c>
      <c r="H12219" s="3"/>
    </row>
    <row r="12220" ht="15.75" customHeight="1">
      <c r="A12220" s="2">
        <v>45833.0</v>
      </c>
      <c r="B12220" s="3" t="s">
        <v>13</v>
      </c>
      <c r="C12220" s="3" t="s">
        <v>37</v>
      </c>
      <c r="D12220" s="3" t="s">
        <v>19</v>
      </c>
      <c r="E12220" s="3" t="s">
        <v>20</v>
      </c>
      <c r="F12220" s="3" t="s">
        <v>21940</v>
      </c>
      <c r="G12220" s="3" t="s">
        <v>21941</v>
      </c>
      <c r="H12220" s="3"/>
    </row>
    <row r="12221" ht="15.75" customHeight="1">
      <c r="A12221" s="2">
        <v>45833.0</v>
      </c>
      <c r="B12221" s="3" t="s">
        <v>13</v>
      </c>
      <c r="C12221" s="3" t="s">
        <v>37</v>
      </c>
      <c r="D12221" s="3" t="s">
        <v>26</v>
      </c>
      <c r="E12221" s="3" t="s">
        <v>15</v>
      </c>
      <c r="F12221" s="3" t="s">
        <v>21942</v>
      </c>
      <c r="G12221" s="3" t="s">
        <v>21943</v>
      </c>
      <c r="H12221" s="3"/>
    </row>
    <row r="12222" ht="15.75" customHeight="1">
      <c r="A12222" s="2">
        <v>45833.0</v>
      </c>
      <c r="B12222" s="3" t="s">
        <v>13</v>
      </c>
      <c r="C12222" s="3" t="s">
        <v>37</v>
      </c>
      <c r="D12222" s="3" t="s">
        <v>63</v>
      </c>
      <c r="E12222" s="3" t="s">
        <v>101</v>
      </c>
      <c r="F12222" s="3" t="s">
        <v>21944</v>
      </c>
      <c r="G12222" s="3" t="s">
        <v>21945</v>
      </c>
      <c r="H12222" s="3"/>
    </row>
    <row r="12223" ht="15.75" customHeight="1">
      <c r="A12223" s="2">
        <v>45833.0</v>
      </c>
      <c r="B12223" s="3" t="s">
        <v>13</v>
      </c>
      <c r="C12223" s="3" t="s">
        <v>29</v>
      </c>
      <c r="D12223" s="3" t="s">
        <v>34</v>
      </c>
      <c r="E12223" s="3" t="s">
        <v>101</v>
      </c>
      <c r="F12223" s="3" t="s">
        <v>21946</v>
      </c>
      <c r="G12223" s="3" t="s">
        <v>21947</v>
      </c>
      <c r="H12223" s="3"/>
    </row>
    <row r="12224" ht="15.75" customHeight="1">
      <c r="A12224" s="2">
        <v>45833.0</v>
      </c>
      <c r="B12224" s="3" t="s">
        <v>13</v>
      </c>
      <c r="C12224" s="3" t="s">
        <v>14</v>
      </c>
      <c r="D12224" s="3" t="s">
        <v>63</v>
      </c>
      <c r="E12224" s="3" t="s">
        <v>59</v>
      </c>
      <c r="F12224" s="3" t="s">
        <v>21948</v>
      </c>
      <c r="G12224" s="3" t="s">
        <v>21949</v>
      </c>
      <c r="H12224" s="3"/>
    </row>
    <row r="12225" ht="15.75" customHeight="1">
      <c r="A12225" s="2">
        <v>45833.0</v>
      </c>
      <c r="B12225" s="3" t="s">
        <v>13</v>
      </c>
      <c r="C12225" s="3" t="s">
        <v>18</v>
      </c>
      <c r="D12225" s="3" t="s">
        <v>38</v>
      </c>
      <c r="E12225" s="3" t="s">
        <v>15</v>
      </c>
      <c r="F12225" s="3" t="s">
        <v>21950</v>
      </c>
      <c r="G12225" s="3" t="s">
        <v>21951</v>
      </c>
      <c r="H12225" s="3"/>
    </row>
    <row r="12226" ht="15.75" customHeight="1">
      <c r="A12226" s="2">
        <v>45833.0</v>
      </c>
      <c r="B12226" s="3" t="s">
        <v>13</v>
      </c>
      <c r="C12226" s="3" t="s">
        <v>18</v>
      </c>
      <c r="D12226" s="3" t="s">
        <v>9</v>
      </c>
      <c r="E12226" s="3" t="s">
        <v>101</v>
      </c>
      <c r="F12226" s="3" t="s">
        <v>21952</v>
      </c>
      <c r="G12226" s="3" t="s">
        <v>21953</v>
      </c>
      <c r="H12226" s="3"/>
    </row>
    <row r="12227" ht="15.75" customHeight="1">
      <c r="A12227" s="2">
        <v>45833.0</v>
      </c>
      <c r="B12227" s="3" t="s">
        <v>13</v>
      </c>
      <c r="C12227" s="3" t="s">
        <v>18</v>
      </c>
      <c r="D12227" s="3" t="s">
        <v>34</v>
      </c>
      <c r="E12227" s="3" t="s">
        <v>101</v>
      </c>
      <c r="F12227" s="3" t="s">
        <v>21954</v>
      </c>
      <c r="G12227" s="3" t="s">
        <v>21955</v>
      </c>
      <c r="H12227" s="3"/>
    </row>
    <row r="12228" ht="15.75" customHeight="1">
      <c r="A12228" s="2">
        <v>45833.0</v>
      </c>
      <c r="B12228" s="3" t="s">
        <v>13</v>
      </c>
      <c r="C12228" s="3" t="s">
        <v>14</v>
      </c>
      <c r="D12228" s="3" t="s">
        <v>68</v>
      </c>
      <c r="E12228" s="3" t="s">
        <v>20</v>
      </c>
      <c r="F12228" s="3" t="s">
        <v>21956</v>
      </c>
      <c r="G12228" s="3" t="s">
        <v>21957</v>
      </c>
      <c r="H12228" s="3"/>
    </row>
    <row r="12229" ht="15.75" customHeight="1">
      <c r="A12229" s="2">
        <v>45833.0</v>
      </c>
      <c r="B12229" s="3" t="s">
        <v>13</v>
      </c>
      <c r="C12229" s="3" t="s">
        <v>14</v>
      </c>
      <c r="D12229" s="3" t="s">
        <v>38</v>
      </c>
      <c r="E12229" s="3" t="s">
        <v>15</v>
      </c>
      <c r="F12229" s="3" t="s">
        <v>21958</v>
      </c>
      <c r="G12229" s="3" t="s">
        <v>21959</v>
      </c>
      <c r="H12229" s="3"/>
    </row>
    <row r="12230" ht="15.75" customHeight="1">
      <c r="A12230" s="2">
        <v>45833.0</v>
      </c>
      <c r="B12230" s="3" t="s">
        <v>13</v>
      </c>
      <c r="C12230" s="3" t="s">
        <v>169</v>
      </c>
      <c r="D12230" s="3" t="s">
        <v>19</v>
      </c>
      <c r="E12230" s="3" t="s">
        <v>20</v>
      </c>
      <c r="F12230" s="3" t="s">
        <v>21960</v>
      </c>
      <c r="G12230" s="3" t="s">
        <v>21961</v>
      </c>
      <c r="H12230" s="3"/>
    </row>
    <row r="12231" ht="15.75" customHeight="1">
      <c r="A12231" s="2">
        <v>45833.0</v>
      </c>
      <c r="B12231" s="3" t="s">
        <v>13</v>
      </c>
      <c r="C12231" s="3" t="s">
        <v>29</v>
      </c>
      <c r="D12231" s="3" t="s">
        <v>63</v>
      </c>
      <c r="E12231" s="3" t="s">
        <v>59</v>
      </c>
      <c r="F12231" s="3" t="s">
        <v>21962</v>
      </c>
      <c r="G12231" s="3" t="s">
        <v>21963</v>
      </c>
      <c r="H12231" s="3"/>
    </row>
    <row r="12232" ht="15.75" customHeight="1">
      <c r="A12232" s="2">
        <v>45833.0</v>
      </c>
      <c r="B12232" s="3" t="s">
        <v>13</v>
      </c>
      <c r="C12232" s="3" t="s">
        <v>169</v>
      </c>
      <c r="D12232" s="3" t="s">
        <v>26</v>
      </c>
      <c r="E12232" s="3" t="s">
        <v>15</v>
      </c>
      <c r="F12232" s="3" t="s">
        <v>21964</v>
      </c>
      <c r="G12232" s="3" t="s">
        <v>7944</v>
      </c>
      <c r="H12232" s="3"/>
    </row>
    <row r="12233" ht="15.75" customHeight="1">
      <c r="A12233" s="2">
        <v>45833.0</v>
      </c>
      <c r="B12233" s="3" t="s">
        <v>57</v>
      </c>
      <c r="C12233" s="3" t="s">
        <v>71</v>
      </c>
      <c r="D12233" s="3" t="s">
        <v>23</v>
      </c>
      <c r="E12233" s="3" t="s">
        <v>59</v>
      </c>
      <c r="F12233" s="3" t="s">
        <v>5412</v>
      </c>
      <c r="G12233" s="3" t="s">
        <v>21965</v>
      </c>
      <c r="H12233" s="3"/>
    </row>
    <row r="12234" ht="15.75" customHeight="1">
      <c r="A12234" s="2">
        <v>45833.0</v>
      </c>
      <c r="B12234" s="3" t="s">
        <v>57</v>
      </c>
      <c r="C12234" s="3" t="s">
        <v>85</v>
      </c>
      <c r="D12234" s="3" t="s">
        <v>63</v>
      </c>
      <c r="E12234" s="3" t="s">
        <v>59</v>
      </c>
      <c r="F12234" s="3" t="s">
        <v>9100</v>
      </c>
      <c r="G12234" s="3" t="s">
        <v>21966</v>
      </c>
      <c r="H12234" s="3"/>
    </row>
    <row r="12235" ht="15.75" customHeight="1">
      <c r="A12235" s="2">
        <v>45833.0</v>
      </c>
      <c r="B12235" s="3" t="s">
        <v>57</v>
      </c>
      <c r="C12235" s="3" t="s">
        <v>58</v>
      </c>
      <c r="D12235" s="3" t="s">
        <v>23</v>
      </c>
      <c r="E12235" s="3" t="s">
        <v>59</v>
      </c>
      <c r="F12235" s="3" t="s">
        <v>21967</v>
      </c>
      <c r="G12235" s="3" t="s">
        <v>21968</v>
      </c>
      <c r="H12235" s="3"/>
    </row>
    <row r="12236" ht="15.75" customHeight="1">
      <c r="A12236" s="2">
        <v>45833.0</v>
      </c>
      <c r="B12236" s="3" t="s">
        <v>57</v>
      </c>
      <c r="C12236" s="3" t="s">
        <v>58</v>
      </c>
      <c r="D12236" s="3" t="s">
        <v>26</v>
      </c>
      <c r="E12236" s="3" t="s">
        <v>20</v>
      </c>
      <c r="F12236" s="3" t="s">
        <v>21969</v>
      </c>
      <c r="G12236" s="3" t="s">
        <v>21970</v>
      </c>
      <c r="H12236" s="3"/>
    </row>
    <row r="12237" ht="15.75" customHeight="1">
      <c r="A12237" s="2">
        <v>45833.0</v>
      </c>
      <c r="B12237" s="3" t="s">
        <v>57</v>
      </c>
      <c r="C12237" s="4" t="s">
        <v>62</v>
      </c>
      <c r="D12237" s="3" t="s">
        <v>38</v>
      </c>
      <c r="E12237" s="3" t="s">
        <v>20</v>
      </c>
      <c r="F12237" s="3" t="s">
        <v>21971</v>
      </c>
      <c r="G12237" s="3" t="s">
        <v>21972</v>
      </c>
      <c r="H12237" s="3"/>
    </row>
    <row r="12238" ht="15.75" customHeight="1">
      <c r="A12238" s="2">
        <v>45833.0</v>
      </c>
      <c r="B12238" s="3" t="s">
        <v>57</v>
      </c>
      <c r="C12238" s="4" t="s">
        <v>62</v>
      </c>
      <c r="D12238" s="3" t="s">
        <v>9</v>
      </c>
      <c r="E12238" s="3" t="s">
        <v>15</v>
      </c>
      <c r="F12238" s="3" t="s">
        <v>16446</v>
      </c>
      <c r="G12238" s="3" t="s">
        <v>21973</v>
      </c>
      <c r="H12238" s="3"/>
    </row>
    <row r="12239" ht="15.75" customHeight="1">
      <c r="A12239" s="2">
        <v>45833.0</v>
      </c>
      <c r="B12239" s="3" t="s">
        <v>57</v>
      </c>
      <c r="C12239" s="3" t="s">
        <v>71</v>
      </c>
      <c r="D12239" s="3" t="s">
        <v>9</v>
      </c>
      <c r="E12239" s="3" t="s">
        <v>15</v>
      </c>
      <c r="F12239" s="3" t="s">
        <v>21974</v>
      </c>
      <c r="G12239" s="3" t="s">
        <v>21975</v>
      </c>
      <c r="H12239" s="3"/>
    </row>
    <row r="12240" ht="15.75" customHeight="1">
      <c r="A12240" s="2">
        <v>45833.0</v>
      </c>
      <c r="B12240" s="3" t="s">
        <v>57</v>
      </c>
      <c r="C12240" s="3" t="s">
        <v>71</v>
      </c>
      <c r="D12240" s="3" t="s">
        <v>63</v>
      </c>
      <c r="E12240" s="3" t="s">
        <v>59</v>
      </c>
      <c r="F12240" s="3" t="s">
        <v>21976</v>
      </c>
      <c r="G12240" s="3" t="s">
        <v>21977</v>
      </c>
      <c r="H12240" s="3"/>
    </row>
    <row r="12241" ht="15.75" customHeight="1">
      <c r="A12241" s="2">
        <v>45833.0</v>
      </c>
      <c r="B12241" s="3" t="s">
        <v>57</v>
      </c>
      <c r="C12241" s="3" t="s">
        <v>71</v>
      </c>
      <c r="D12241" s="3" t="s">
        <v>68</v>
      </c>
      <c r="E12241" s="3" t="s">
        <v>20</v>
      </c>
      <c r="F12241" s="3" t="s">
        <v>21978</v>
      </c>
      <c r="G12241" s="3" t="s">
        <v>4789</v>
      </c>
      <c r="H12241" s="3"/>
    </row>
    <row r="12242" ht="15.75" customHeight="1">
      <c r="A12242" s="2">
        <v>45833.0</v>
      </c>
      <c r="B12242" s="3" t="s">
        <v>57</v>
      </c>
      <c r="C12242" s="3" t="s">
        <v>80</v>
      </c>
      <c r="D12242" s="3" t="s">
        <v>38</v>
      </c>
      <c r="E12242" s="3" t="s">
        <v>20</v>
      </c>
      <c r="F12242" s="3" t="s">
        <v>21979</v>
      </c>
      <c r="G12242" s="3" t="s">
        <v>21980</v>
      </c>
      <c r="H12242" s="3"/>
    </row>
    <row r="12243" ht="15.75" customHeight="1">
      <c r="A12243" s="2">
        <v>45833.0</v>
      </c>
      <c r="B12243" s="3" t="s">
        <v>57</v>
      </c>
      <c r="C12243" s="3" t="s">
        <v>80</v>
      </c>
      <c r="D12243" s="3" t="s">
        <v>9</v>
      </c>
      <c r="E12243" s="3" t="s">
        <v>15</v>
      </c>
      <c r="F12243" s="3" t="s">
        <v>21981</v>
      </c>
      <c r="G12243" s="3" t="s">
        <v>21982</v>
      </c>
      <c r="H12243" s="3"/>
    </row>
    <row r="12244" ht="15.75" customHeight="1">
      <c r="A12244" s="2">
        <v>45833.0</v>
      </c>
      <c r="B12244" s="3" t="s">
        <v>57</v>
      </c>
      <c r="C12244" s="3" t="s">
        <v>80</v>
      </c>
      <c r="D12244" s="3" t="s">
        <v>9</v>
      </c>
      <c r="E12244" s="3" t="s">
        <v>15</v>
      </c>
      <c r="F12244" s="3" t="s">
        <v>21983</v>
      </c>
      <c r="G12244" s="3" t="s">
        <v>21984</v>
      </c>
      <c r="H12244" s="3"/>
    </row>
    <row r="12245" ht="15.75" customHeight="1">
      <c r="A12245" s="2">
        <v>45833.0</v>
      </c>
      <c r="B12245" s="3" t="s">
        <v>57</v>
      </c>
      <c r="C12245" s="3" t="s">
        <v>80</v>
      </c>
      <c r="D12245" s="3" t="s">
        <v>68</v>
      </c>
      <c r="E12245" s="3" t="s">
        <v>59</v>
      </c>
      <c r="F12245" s="3" t="s">
        <v>15681</v>
      </c>
      <c r="G12245" s="3" t="s">
        <v>21985</v>
      </c>
      <c r="H12245" s="3"/>
    </row>
    <row r="12246" ht="15.75" customHeight="1">
      <c r="A12246" s="2">
        <v>45833.0</v>
      </c>
      <c r="B12246" s="3" t="s">
        <v>57</v>
      </c>
      <c r="C12246" s="3" t="s">
        <v>85</v>
      </c>
      <c r="D12246" s="3" t="s">
        <v>19</v>
      </c>
      <c r="E12246" s="3" t="s">
        <v>20</v>
      </c>
      <c r="F12246" s="3" t="s">
        <v>21986</v>
      </c>
      <c r="G12246" s="3" t="s">
        <v>21987</v>
      </c>
      <c r="H12246" s="3"/>
    </row>
    <row r="12247" ht="15.75" customHeight="1">
      <c r="A12247" s="2">
        <v>45833.0</v>
      </c>
      <c r="B12247" s="3" t="s">
        <v>92</v>
      </c>
      <c r="C12247" s="3" t="s">
        <v>93</v>
      </c>
      <c r="D12247" s="3" t="s">
        <v>23</v>
      </c>
      <c r="E12247" s="3" t="s">
        <v>15</v>
      </c>
      <c r="F12247" s="3" t="s">
        <v>21988</v>
      </c>
      <c r="G12247" s="3" t="s">
        <v>21989</v>
      </c>
      <c r="H12247" s="3"/>
    </row>
    <row r="12248" ht="15.75" customHeight="1">
      <c r="A12248" s="2">
        <v>45833.0</v>
      </c>
      <c r="B12248" s="3" t="s">
        <v>57</v>
      </c>
      <c r="C12248" s="3" t="s">
        <v>58</v>
      </c>
      <c r="D12248" s="3" t="s">
        <v>38</v>
      </c>
      <c r="E12248" s="3" t="s">
        <v>20</v>
      </c>
      <c r="F12248" s="3" t="s">
        <v>21990</v>
      </c>
      <c r="G12248" s="3" t="s">
        <v>21991</v>
      </c>
      <c r="H12248" s="3"/>
    </row>
    <row r="12249" ht="15.75" customHeight="1">
      <c r="A12249" s="2">
        <v>45833.0</v>
      </c>
      <c r="B12249" s="3" t="s">
        <v>92</v>
      </c>
      <c r="C12249" s="3" t="s">
        <v>93</v>
      </c>
      <c r="D12249" s="3" t="s">
        <v>23</v>
      </c>
      <c r="E12249" s="3" t="s">
        <v>15</v>
      </c>
      <c r="F12249" s="3" t="s">
        <v>21992</v>
      </c>
      <c r="G12249" s="3" t="s">
        <v>21993</v>
      </c>
      <c r="H12249" s="3"/>
    </row>
    <row r="12250" ht="15.75" customHeight="1">
      <c r="A12250" s="2">
        <v>45833.0</v>
      </c>
      <c r="B12250" s="3" t="s">
        <v>7</v>
      </c>
      <c r="C12250" s="3" t="s">
        <v>126</v>
      </c>
      <c r="D12250" s="3" t="s">
        <v>19</v>
      </c>
      <c r="E12250" s="3" t="s">
        <v>101</v>
      </c>
      <c r="F12250" s="3" t="s">
        <v>21994</v>
      </c>
      <c r="G12250" s="3" t="s">
        <v>21995</v>
      </c>
      <c r="H12250" s="3"/>
    </row>
    <row r="12251" ht="15.75" customHeight="1">
      <c r="A12251" s="2">
        <v>45833.0</v>
      </c>
      <c r="B12251" s="3" t="s">
        <v>92</v>
      </c>
      <c r="C12251" s="3" t="s">
        <v>93</v>
      </c>
      <c r="D12251" s="3" t="s">
        <v>19</v>
      </c>
      <c r="E12251" s="3" t="s">
        <v>15</v>
      </c>
      <c r="F12251" s="3" t="s">
        <v>21996</v>
      </c>
      <c r="G12251" s="3" t="s">
        <v>21997</v>
      </c>
      <c r="H12251" s="3"/>
    </row>
    <row r="12252" ht="15.75" customHeight="1">
      <c r="A12252" s="2">
        <v>45833.0</v>
      </c>
      <c r="B12252" s="3" t="s">
        <v>92</v>
      </c>
      <c r="C12252" s="3" t="s">
        <v>93</v>
      </c>
      <c r="D12252" s="3" t="s">
        <v>19</v>
      </c>
      <c r="E12252" s="3" t="s">
        <v>15</v>
      </c>
      <c r="F12252" s="3" t="s">
        <v>21998</v>
      </c>
      <c r="G12252" s="3" t="s">
        <v>21999</v>
      </c>
      <c r="H12252" s="3"/>
    </row>
    <row r="12253" ht="15.75" customHeight="1">
      <c r="A12253" s="2">
        <v>45833.0</v>
      </c>
      <c r="B12253" s="3" t="s">
        <v>7</v>
      </c>
      <c r="C12253" s="3" t="s">
        <v>8</v>
      </c>
      <c r="D12253" s="3" t="s">
        <v>63</v>
      </c>
      <c r="E12253" s="3" t="s">
        <v>15</v>
      </c>
      <c r="F12253" s="3" t="s">
        <v>22000</v>
      </c>
      <c r="G12253" s="3" t="s">
        <v>22001</v>
      </c>
      <c r="H12253" s="3"/>
    </row>
    <row r="12254" ht="15.75" customHeight="1">
      <c r="A12254" s="2">
        <v>45833.0</v>
      </c>
      <c r="B12254" s="3" t="s">
        <v>7</v>
      </c>
      <c r="C12254" s="3" t="s">
        <v>8</v>
      </c>
      <c r="D12254" s="3" t="s">
        <v>34</v>
      </c>
      <c r="E12254" s="3" t="s">
        <v>119</v>
      </c>
      <c r="F12254" s="3" t="s">
        <v>22002</v>
      </c>
      <c r="G12254" s="3" t="s">
        <v>22003</v>
      </c>
      <c r="H12254" s="3"/>
    </row>
    <row r="12255" ht="15.75" customHeight="1">
      <c r="A12255" s="2">
        <v>45833.0</v>
      </c>
      <c r="B12255" s="3" t="s">
        <v>7</v>
      </c>
      <c r="C12255" s="3" t="s">
        <v>8</v>
      </c>
      <c r="D12255" s="3" t="s">
        <v>19</v>
      </c>
      <c r="E12255" s="3" t="s">
        <v>101</v>
      </c>
      <c r="F12255" s="3" t="s">
        <v>22004</v>
      </c>
      <c r="G12255" s="3" t="s">
        <v>22005</v>
      </c>
      <c r="H12255" s="3"/>
    </row>
    <row r="12256" ht="15.75" customHeight="1">
      <c r="A12256" s="2">
        <v>45833.0</v>
      </c>
      <c r="B12256" s="3" t="s">
        <v>7</v>
      </c>
      <c r="C12256" s="3" t="s">
        <v>8</v>
      </c>
      <c r="D12256" s="3" t="s">
        <v>23</v>
      </c>
      <c r="E12256" s="3" t="s">
        <v>15</v>
      </c>
      <c r="F12256" s="3" t="s">
        <v>22006</v>
      </c>
      <c r="G12256" s="3" t="s">
        <v>9112</v>
      </c>
      <c r="H12256" s="3"/>
    </row>
    <row r="12257" ht="15.75" customHeight="1">
      <c r="A12257" s="2">
        <v>45833.0</v>
      </c>
      <c r="B12257" s="3" t="s">
        <v>7</v>
      </c>
      <c r="C12257" s="3" t="s">
        <v>106</v>
      </c>
      <c r="D12257" s="3" t="s">
        <v>38</v>
      </c>
      <c r="E12257" s="3" t="s">
        <v>10</v>
      </c>
      <c r="F12257" s="3" t="s">
        <v>22007</v>
      </c>
      <c r="G12257" s="3" t="s">
        <v>22008</v>
      </c>
      <c r="H12257" s="3"/>
    </row>
    <row r="12258" ht="15.75" customHeight="1">
      <c r="A12258" s="2">
        <v>45833.0</v>
      </c>
      <c r="B12258" s="3" t="s">
        <v>7</v>
      </c>
      <c r="C12258" s="3" t="s">
        <v>106</v>
      </c>
      <c r="D12258" s="3" t="s">
        <v>63</v>
      </c>
      <c r="E12258" s="3" t="s">
        <v>15</v>
      </c>
      <c r="F12258" s="3" t="s">
        <v>22009</v>
      </c>
      <c r="G12258" s="3" t="s">
        <v>22010</v>
      </c>
      <c r="H12258" s="3"/>
    </row>
    <row r="12259" ht="15.75" customHeight="1">
      <c r="A12259" s="2">
        <v>45833.0</v>
      </c>
      <c r="B12259" s="3" t="s">
        <v>7</v>
      </c>
      <c r="C12259" s="3" t="s">
        <v>118</v>
      </c>
      <c r="D12259" s="3" t="s">
        <v>34</v>
      </c>
      <c r="E12259" s="3" t="s">
        <v>119</v>
      </c>
      <c r="F12259" s="3" t="s">
        <v>22011</v>
      </c>
      <c r="G12259" s="3" t="s">
        <v>22012</v>
      </c>
      <c r="H12259" s="3"/>
    </row>
    <row r="12260" ht="15.75" customHeight="1">
      <c r="A12260" s="2">
        <v>45833.0</v>
      </c>
      <c r="B12260" s="3" t="s">
        <v>7</v>
      </c>
      <c r="C12260" s="3" t="s">
        <v>118</v>
      </c>
      <c r="D12260" s="3" t="s">
        <v>68</v>
      </c>
      <c r="E12260" s="3" t="s">
        <v>15</v>
      </c>
      <c r="F12260" s="3" t="s">
        <v>22013</v>
      </c>
      <c r="G12260" s="3" t="s">
        <v>22014</v>
      </c>
      <c r="H12260" s="3"/>
    </row>
    <row r="12261" ht="15.75" customHeight="1">
      <c r="A12261" s="2">
        <v>45833.0</v>
      </c>
      <c r="B12261" s="3" t="s">
        <v>7</v>
      </c>
      <c r="C12261" s="3" t="s">
        <v>118</v>
      </c>
      <c r="D12261" s="3" t="s">
        <v>23</v>
      </c>
      <c r="E12261" s="3" t="s">
        <v>101</v>
      </c>
      <c r="F12261" s="3" t="s">
        <v>2236</v>
      </c>
      <c r="G12261" s="3" t="s">
        <v>22015</v>
      </c>
      <c r="H12261" s="3"/>
    </row>
    <row r="12262" ht="15.75" customHeight="1">
      <c r="A12262" s="2">
        <v>45833.0</v>
      </c>
      <c r="B12262" s="3" t="s">
        <v>7</v>
      </c>
      <c r="C12262" s="3" t="s">
        <v>126</v>
      </c>
      <c r="D12262" s="3" t="s">
        <v>63</v>
      </c>
      <c r="E12262" s="3" t="s">
        <v>20</v>
      </c>
      <c r="F12262" s="3" t="s">
        <v>22016</v>
      </c>
      <c r="G12262" s="3" t="s">
        <v>22017</v>
      </c>
      <c r="H12262" s="3"/>
    </row>
    <row r="12263" ht="15.75" customHeight="1">
      <c r="A12263" s="2">
        <v>45833.0</v>
      </c>
      <c r="B12263" s="3" t="s">
        <v>7</v>
      </c>
      <c r="C12263" s="3" t="s">
        <v>126</v>
      </c>
      <c r="D12263" s="3" t="s">
        <v>68</v>
      </c>
      <c r="E12263" s="3" t="s">
        <v>15</v>
      </c>
      <c r="F12263" s="3" t="s">
        <v>22018</v>
      </c>
      <c r="G12263" s="3" t="s">
        <v>22019</v>
      </c>
      <c r="H12263" s="3"/>
    </row>
    <row r="12264" ht="15.75" customHeight="1">
      <c r="A12264" s="2">
        <v>45833.0</v>
      </c>
      <c r="B12264" s="3" t="s">
        <v>7</v>
      </c>
      <c r="C12264" s="3" t="s">
        <v>126</v>
      </c>
      <c r="D12264" s="3" t="s">
        <v>23</v>
      </c>
      <c r="E12264" s="3" t="s">
        <v>15</v>
      </c>
      <c r="F12264" s="3" t="s">
        <v>22020</v>
      </c>
      <c r="G12264" s="3" t="s">
        <v>22021</v>
      </c>
      <c r="H12264" s="3"/>
    </row>
    <row r="12265" ht="15.75" customHeight="1">
      <c r="A12265" s="2">
        <v>45833.0</v>
      </c>
      <c r="B12265" s="3" t="s">
        <v>7</v>
      </c>
      <c r="C12265" s="3" t="s">
        <v>126</v>
      </c>
      <c r="D12265" s="3" t="s">
        <v>38</v>
      </c>
      <c r="E12265" s="3" t="s">
        <v>109</v>
      </c>
      <c r="F12265" s="3" t="s">
        <v>22022</v>
      </c>
      <c r="G12265" s="3" t="s">
        <v>22023</v>
      </c>
      <c r="H12265" s="3"/>
    </row>
    <row r="12266" ht="15.75" customHeight="1">
      <c r="A12266" s="2">
        <v>45833.0</v>
      </c>
      <c r="B12266" s="3" t="s">
        <v>7</v>
      </c>
      <c r="C12266" s="3" t="s">
        <v>131</v>
      </c>
      <c r="D12266" s="3" t="s">
        <v>63</v>
      </c>
      <c r="E12266" s="3" t="s">
        <v>15</v>
      </c>
      <c r="F12266" s="3" t="s">
        <v>22024</v>
      </c>
      <c r="G12266" s="3" t="s">
        <v>22025</v>
      </c>
      <c r="H12266" s="3"/>
    </row>
    <row r="12267" ht="15.75" customHeight="1">
      <c r="A12267" s="2">
        <v>45833.0</v>
      </c>
      <c r="B12267" s="3" t="s">
        <v>7</v>
      </c>
      <c r="C12267" s="3" t="s">
        <v>118</v>
      </c>
      <c r="D12267" s="3" t="s">
        <v>38</v>
      </c>
      <c r="E12267" s="3" t="s">
        <v>109</v>
      </c>
      <c r="F12267" s="3" t="s">
        <v>22026</v>
      </c>
      <c r="G12267" s="3" t="s">
        <v>22027</v>
      </c>
      <c r="H12267" s="3"/>
    </row>
    <row r="12268" ht="15.75" customHeight="1">
      <c r="A12268" s="2">
        <v>45833.0</v>
      </c>
      <c r="B12268" s="3" t="s">
        <v>92</v>
      </c>
      <c r="C12268" s="3" t="s">
        <v>158</v>
      </c>
      <c r="D12268" s="3" t="s">
        <v>34</v>
      </c>
      <c r="E12268" s="3" t="s">
        <v>109</v>
      </c>
      <c r="F12268" s="3" t="s">
        <v>22028</v>
      </c>
      <c r="G12268" s="3" t="s">
        <v>22029</v>
      </c>
      <c r="H12268" s="3"/>
    </row>
    <row r="12269" ht="15.75" customHeight="1">
      <c r="A12269" s="2">
        <v>45833.0</v>
      </c>
      <c r="B12269" s="3" t="s">
        <v>7</v>
      </c>
      <c r="C12269" s="3" t="s">
        <v>131</v>
      </c>
      <c r="D12269" s="3" t="s">
        <v>63</v>
      </c>
      <c r="E12269" s="3" t="s">
        <v>15</v>
      </c>
      <c r="F12269" s="3" t="s">
        <v>21094</v>
      </c>
      <c r="G12269" s="3" t="s">
        <v>22030</v>
      </c>
      <c r="H12269" s="3"/>
    </row>
    <row r="12270" ht="15.75" customHeight="1">
      <c r="A12270" s="2">
        <v>45833.0</v>
      </c>
      <c r="B12270" s="3" t="s">
        <v>92</v>
      </c>
      <c r="C12270" s="3" t="s">
        <v>93</v>
      </c>
      <c r="D12270" s="3" t="s">
        <v>19</v>
      </c>
      <c r="E12270" s="3" t="s">
        <v>15</v>
      </c>
      <c r="F12270" s="3" t="s">
        <v>22031</v>
      </c>
      <c r="G12270" s="3" t="s">
        <v>22032</v>
      </c>
      <c r="H12270" s="3"/>
    </row>
    <row r="12271" ht="15.75" customHeight="1">
      <c r="A12271" s="2">
        <v>45833.0</v>
      </c>
      <c r="B12271" s="3" t="s">
        <v>92</v>
      </c>
      <c r="C12271" s="3" t="s">
        <v>98</v>
      </c>
      <c r="D12271" s="3" t="s">
        <v>19</v>
      </c>
      <c r="E12271" s="3" t="s">
        <v>15</v>
      </c>
      <c r="F12271" s="3" t="s">
        <v>22033</v>
      </c>
      <c r="G12271" s="3" t="s">
        <v>22034</v>
      </c>
      <c r="H12271" s="3"/>
    </row>
    <row r="12272" ht="15.75" customHeight="1">
      <c r="A12272" s="2">
        <v>45833.0</v>
      </c>
      <c r="B12272" s="3" t="s">
        <v>92</v>
      </c>
      <c r="C12272" s="3" t="s">
        <v>98</v>
      </c>
      <c r="D12272" s="3" t="s">
        <v>26</v>
      </c>
      <c r="E12272" s="3" t="s">
        <v>101</v>
      </c>
      <c r="F12272" s="3" t="s">
        <v>22035</v>
      </c>
      <c r="G12272" s="3" t="s">
        <v>22036</v>
      </c>
      <c r="H12272" s="3"/>
    </row>
    <row r="12273" ht="15.75" customHeight="1">
      <c r="A12273" s="2">
        <v>45833.0</v>
      </c>
      <c r="B12273" s="3" t="s">
        <v>92</v>
      </c>
      <c r="C12273" s="3" t="s">
        <v>144</v>
      </c>
      <c r="D12273" s="3" t="s">
        <v>34</v>
      </c>
      <c r="E12273" s="3" t="s">
        <v>10</v>
      </c>
      <c r="F12273" s="3" t="s">
        <v>19613</v>
      </c>
      <c r="G12273" s="3" t="s">
        <v>22037</v>
      </c>
      <c r="H12273" s="3"/>
    </row>
    <row r="12274" ht="15.75" customHeight="1">
      <c r="A12274" s="2">
        <v>45833.0</v>
      </c>
      <c r="B12274" s="3" t="s">
        <v>92</v>
      </c>
      <c r="C12274" s="3" t="s">
        <v>144</v>
      </c>
      <c r="D12274" s="3" t="s">
        <v>23</v>
      </c>
      <c r="E12274" s="3" t="s">
        <v>20</v>
      </c>
      <c r="F12274" s="3" t="s">
        <v>22038</v>
      </c>
      <c r="G12274" s="3" t="s">
        <v>18136</v>
      </c>
      <c r="H12274" s="3"/>
    </row>
    <row r="12275" ht="15.75" customHeight="1">
      <c r="A12275" s="2">
        <v>45833.0</v>
      </c>
      <c r="B12275" s="3" t="s">
        <v>92</v>
      </c>
      <c r="C12275" s="3" t="s">
        <v>144</v>
      </c>
      <c r="D12275" s="3" t="s">
        <v>63</v>
      </c>
      <c r="E12275" s="3" t="s">
        <v>101</v>
      </c>
      <c r="F12275" s="3" t="s">
        <v>22039</v>
      </c>
      <c r="G12275" s="3" t="s">
        <v>22040</v>
      </c>
      <c r="H12275" s="3"/>
    </row>
    <row r="12276" ht="15.75" customHeight="1">
      <c r="A12276" s="2">
        <v>45833.0</v>
      </c>
      <c r="B12276" s="3" t="s">
        <v>92</v>
      </c>
      <c r="C12276" s="3" t="s">
        <v>144</v>
      </c>
      <c r="D12276" s="3" t="s">
        <v>68</v>
      </c>
      <c r="E12276" s="3" t="s">
        <v>15</v>
      </c>
      <c r="F12276" s="3" t="s">
        <v>22041</v>
      </c>
      <c r="G12276" s="3" t="s">
        <v>22042</v>
      </c>
      <c r="H12276" s="3"/>
    </row>
    <row r="12277" ht="15.75" customHeight="1">
      <c r="A12277" s="2">
        <v>45833.0</v>
      </c>
      <c r="B12277" s="3" t="s">
        <v>92</v>
      </c>
      <c r="C12277" s="4" t="s">
        <v>149</v>
      </c>
      <c r="D12277" s="3" t="s">
        <v>38</v>
      </c>
      <c r="E12277" s="3" t="s">
        <v>101</v>
      </c>
      <c r="F12277" s="3" t="s">
        <v>22043</v>
      </c>
      <c r="G12277" s="3" t="s">
        <v>22044</v>
      </c>
      <c r="H12277" s="3"/>
    </row>
    <row r="12278" ht="15.75" customHeight="1">
      <c r="A12278" s="2">
        <v>45833.0</v>
      </c>
      <c r="B12278" s="3" t="s">
        <v>92</v>
      </c>
      <c r="C12278" s="3" t="s">
        <v>158</v>
      </c>
      <c r="D12278" s="3" t="s">
        <v>9</v>
      </c>
      <c r="E12278" s="3" t="s">
        <v>109</v>
      </c>
      <c r="F12278" s="3" t="s">
        <v>22045</v>
      </c>
      <c r="G12278" s="3" t="s">
        <v>22046</v>
      </c>
      <c r="H12278" s="3"/>
    </row>
    <row r="12279" ht="15.75" customHeight="1">
      <c r="A12279" s="2">
        <v>45833.0</v>
      </c>
      <c r="B12279" s="3" t="s">
        <v>92</v>
      </c>
      <c r="C12279" s="3" t="s">
        <v>158</v>
      </c>
      <c r="D12279" s="3" t="s">
        <v>38</v>
      </c>
      <c r="E12279" s="3" t="s">
        <v>101</v>
      </c>
      <c r="F12279" s="3" t="s">
        <v>22047</v>
      </c>
      <c r="G12279" s="3" t="s">
        <v>22048</v>
      </c>
      <c r="H12279" s="3"/>
    </row>
    <row r="12280" ht="15.75" customHeight="1">
      <c r="A12280" s="2">
        <v>45833.0</v>
      </c>
      <c r="B12280" s="3" t="s">
        <v>92</v>
      </c>
      <c r="C12280" s="3" t="s">
        <v>158</v>
      </c>
      <c r="D12280" s="3" t="s">
        <v>23</v>
      </c>
      <c r="E12280" s="3" t="s">
        <v>20</v>
      </c>
      <c r="F12280" s="3" t="s">
        <v>22049</v>
      </c>
      <c r="G12280" s="3" t="s">
        <v>22050</v>
      </c>
      <c r="H12280" s="3"/>
    </row>
    <row r="12281" ht="15.75" customHeight="1">
      <c r="A12281" s="2">
        <v>45833.0</v>
      </c>
      <c r="B12281" s="3" t="s">
        <v>92</v>
      </c>
      <c r="C12281" s="3" t="s">
        <v>158</v>
      </c>
      <c r="D12281" s="3" t="s">
        <v>19</v>
      </c>
      <c r="E12281" s="3" t="s">
        <v>15</v>
      </c>
      <c r="F12281" s="3" t="s">
        <v>22051</v>
      </c>
      <c r="G12281" s="3" t="s">
        <v>5404</v>
      </c>
      <c r="H12281" s="3"/>
    </row>
    <row r="12282" ht="15.75" customHeight="1">
      <c r="A12282" s="2">
        <v>45833.0</v>
      </c>
      <c r="B12282" s="3" t="s">
        <v>92</v>
      </c>
      <c r="C12282" s="4" t="s">
        <v>149</v>
      </c>
      <c r="D12282" s="3" t="s">
        <v>19</v>
      </c>
      <c r="E12282" s="3" t="s">
        <v>15</v>
      </c>
      <c r="F12282" s="3" t="s">
        <v>4148</v>
      </c>
      <c r="G12282" s="3" t="s">
        <v>22052</v>
      </c>
      <c r="H12282" s="3"/>
    </row>
    <row r="12283" ht="15.75" customHeight="1">
      <c r="A12283" s="2">
        <v>45834.0</v>
      </c>
      <c r="B12283" s="3" t="s">
        <v>13</v>
      </c>
      <c r="C12283" s="3" t="s">
        <v>169</v>
      </c>
      <c r="D12283" s="3" t="s">
        <v>26</v>
      </c>
      <c r="E12283" s="3" t="s">
        <v>15</v>
      </c>
      <c r="F12283" s="3" t="s">
        <v>6977</v>
      </c>
      <c r="G12283" s="3" t="s">
        <v>22053</v>
      </c>
      <c r="H12283" s="3"/>
    </row>
    <row r="12284" ht="15.75" customHeight="1">
      <c r="A12284" s="2">
        <v>45834.0</v>
      </c>
      <c r="B12284" s="3" t="s">
        <v>13</v>
      </c>
      <c r="C12284" s="3" t="s">
        <v>37</v>
      </c>
      <c r="D12284" s="3" t="s">
        <v>38</v>
      </c>
      <c r="E12284" s="3" t="s">
        <v>15</v>
      </c>
      <c r="F12284" s="3" t="s">
        <v>22054</v>
      </c>
      <c r="G12284" s="3" t="s">
        <v>22055</v>
      </c>
      <c r="H12284" s="3"/>
    </row>
    <row r="12285" ht="15.75" customHeight="1">
      <c r="A12285" s="2">
        <v>45834.0</v>
      </c>
      <c r="B12285" s="3" t="s">
        <v>13</v>
      </c>
      <c r="C12285" s="3" t="s">
        <v>169</v>
      </c>
      <c r="D12285" s="3" t="s">
        <v>9</v>
      </c>
      <c r="E12285" s="3" t="s">
        <v>101</v>
      </c>
      <c r="F12285" s="3" t="s">
        <v>22056</v>
      </c>
      <c r="G12285" s="3" t="s">
        <v>22057</v>
      </c>
      <c r="H12285" s="3"/>
    </row>
    <row r="12286" ht="15.75" customHeight="1">
      <c r="A12286" s="2">
        <v>45834.0</v>
      </c>
      <c r="B12286" s="3" t="s">
        <v>13</v>
      </c>
      <c r="C12286" s="3" t="s">
        <v>37</v>
      </c>
      <c r="D12286" s="3" t="s">
        <v>34</v>
      </c>
      <c r="E12286" s="3" t="s">
        <v>109</v>
      </c>
      <c r="F12286" s="3" t="s">
        <v>22058</v>
      </c>
      <c r="G12286" s="3" t="s">
        <v>22059</v>
      </c>
      <c r="H12286" s="3"/>
    </row>
    <row r="12287" ht="15.75" customHeight="1">
      <c r="A12287" s="2">
        <v>45834.0</v>
      </c>
      <c r="B12287" s="3" t="s">
        <v>13</v>
      </c>
      <c r="C12287" s="3" t="s">
        <v>37</v>
      </c>
      <c r="D12287" s="3" t="s">
        <v>68</v>
      </c>
      <c r="E12287" s="3" t="s">
        <v>20</v>
      </c>
      <c r="F12287" s="3" t="s">
        <v>1226</v>
      </c>
      <c r="G12287" s="3" t="s">
        <v>12083</v>
      </c>
      <c r="H12287" s="3"/>
    </row>
    <row r="12288" ht="15.75" customHeight="1">
      <c r="A12288" s="2">
        <v>45834.0</v>
      </c>
      <c r="B12288" s="3" t="s">
        <v>13</v>
      </c>
      <c r="C12288" s="3" t="s">
        <v>37</v>
      </c>
      <c r="D12288" s="3" t="s">
        <v>68</v>
      </c>
      <c r="E12288" s="3" t="s">
        <v>59</v>
      </c>
      <c r="F12288" s="3" t="s">
        <v>22060</v>
      </c>
      <c r="G12288" s="3" t="s">
        <v>18105</v>
      </c>
      <c r="H12288" s="3"/>
    </row>
    <row r="12289" ht="15.75" customHeight="1">
      <c r="A12289" s="2">
        <v>45834.0</v>
      </c>
      <c r="B12289" s="3" t="s">
        <v>13</v>
      </c>
      <c r="C12289" s="3" t="s">
        <v>37</v>
      </c>
      <c r="D12289" s="3" t="s">
        <v>68</v>
      </c>
      <c r="E12289" s="3" t="s">
        <v>20</v>
      </c>
      <c r="F12289" s="3" t="s">
        <v>22061</v>
      </c>
      <c r="G12289" s="3" t="s">
        <v>22062</v>
      </c>
      <c r="H12289" s="3"/>
    </row>
    <row r="12290" ht="15.75" customHeight="1">
      <c r="A12290" s="2">
        <v>45834.0</v>
      </c>
      <c r="B12290" s="3" t="s">
        <v>92</v>
      </c>
      <c r="C12290" s="3" t="s">
        <v>93</v>
      </c>
      <c r="D12290" s="3" t="s">
        <v>19</v>
      </c>
      <c r="E12290" s="3" t="s">
        <v>15</v>
      </c>
      <c r="F12290" s="3" t="s">
        <v>22063</v>
      </c>
      <c r="G12290" s="3" t="s">
        <v>22064</v>
      </c>
      <c r="H12290" s="3"/>
    </row>
    <row r="12291" ht="15.75" customHeight="1">
      <c r="A12291" s="2">
        <v>45834.0</v>
      </c>
      <c r="B12291" s="3" t="s">
        <v>13</v>
      </c>
      <c r="C12291" s="3" t="s">
        <v>29</v>
      </c>
      <c r="D12291" s="3" t="s">
        <v>34</v>
      </c>
      <c r="E12291" s="3" t="s">
        <v>101</v>
      </c>
      <c r="F12291" s="3" t="s">
        <v>22065</v>
      </c>
      <c r="G12291" s="3" t="s">
        <v>22066</v>
      </c>
      <c r="H12291" s="3"/>
    </row>
    <row r="12292" ht="15.75" customHeight="1">
      <c r="A12292" s="2">
        <v>45834.0</v>
      </c>
      <c r="B12292" s="3" t="s">
        <v>13</v>
      </c>
      <c r="C12292" s="3" t="s">
        <v>18</v>
      </c>
      <c r="D12292" s="3" t="s">
        <v>34</v>
      </c>
      <c r="E12292" s="3" t="s">
        <v>101</v>
      </c>
      <c r="F12292" s="3" t="s">
        <v>22067</v>
      </c>
      <c r="G12292" s="3" t="s">
        <v>22068</v>
      </c>
      <c r="H12292" s="3"/>
    </row>
    <row r="12293" ht="15.75" customHeight="1">
      <c r="A12293" s="2">
        <v>45834.0</v>
      </c>
      <c r="B12293" s="3" t="s">
        <v>13</v>
      </c>
      <c r="C12293" s="3" t="s">
        <v>18</v>
      </c>
      <c r="D12293" s="3" t="s">
        <v>23</v>
      </c>
      <c r="E12293" s="3" t="s">
        <v>20</v>
      </c>
      <c r="F12293" s="3" t="s">
        <v>17325</v>
      </c>
      <c r="G12293" s="3" t="s">
        <v>22069</v>
      </c>
      <c r="H12293" s="3"/>
    </row>
    <row r="12294" ht="15.75" customHeight="1">
      <c r="A12294" s="2">
        <v>45834.0</v>
      </c>
      <c r="B12294" s="3" t="s">
        <v>13</v>
      </c>
      <c r="C12294" s="3" t="s">
        <v>14</v>
      </c>
      <c r="D12294" s="3" t="s">
        <v>19</v>
      </c>
      <c r="E12294" s="3" t="s">
        <v>20</v>
      </c>
      <c r="F12294" s="3" t="s">
        <v>14287</v>
      </c>
      <c r="G12294" s="3" t="s">
        <v>22070</v>
      </c>
      <c r="H12294" s="3"/>
    </row>
    <row r="12295" ht="15.75" customHeight="1">
      <c r="A12295" s="2">
        <v>45834.0</v>
      </c>
      <c r="B12295" s="3" t="s">
        <v>13</v>
      </c>
      <c r="C12295" s="3" t="s">
        <v>14</v>
      </c>
      <c r="D12295" s="3" t="s">
        <v>38</v>
      </c>
      <c r="E12295" s="3" t="s">
        <v>20</v>
      </c>
      <c r="F12295" s="3" t="s">
        <v>22071</v>
      </c>
      <c r="G12295" s="3" t="s">
        <v>9810</v>
      </c>
      <c r="H12295" s="3"/>
    </row>
    <row r="12296" ht="15.75" customHeight="1">
      <c r="A12296" s="2">
        <v>45834.0</v>
      </c>
      <c r="B12296" s="3" t="s">
        <v>13</v>
      </c>
      <c r="C12296" s="3" t="s">
        <v>169</v>
      </c>
      <c r="D12296" s="3" t="s">
        <v>34</v>
      </c>
      <c r="E12296" s="3" t="s">
        <v>101</v>
      </c>
      <c r="F12296" s="3" t="s">
        <v>22072</v>
      </c>
      <c r="G12296" s="3" t="s">
        <v>22073</v>
      </c>
      <c r="H12296" s="3"/>
    </row>
    <row r="12297" ht="15.75" customHeight="1">
      <c r="A12297" s="2">
        <v>45834.0</v>
      </c>
      <c r="B12297" s="3" t="s">
        <v>13</v>
      </c>
      <c r="C12297" s="3" t="s">
        <v>29</v>
      </c>
      <c r="D12297" s="3" t="s">
        <v>9</v>
      </c>
      <c r="E12297" s="3" t="s">
        <v>15</v>
      </c>
      <c r="F12297" s="3" t="s">
        <v>22074</v>
      </c>
      <c r="G12297" s="3" t="s">
        <v>22075</v>
      </c>
      <c r="H12297" s="3"/>
    </row>
    <row r="12298" ht="15.75" customHeight="1">
      <c r="A12298" s="2">
        <v>45834.0</v>
      </c>
      <c r="B12298" s="3" t="s">
        <v>13</v>
      </c>
      <c r="C12298" s="3" t="s">
        <v>169</v>
      </c>
      <c r="D12298" s="3" t="s">
        <v>38</v>
      </c>
      <c r="E12298" s="3" t="s">
        <v>15</v>
      </c>
      <c r="F12298" s="3" t="s">
        <v>22076</v>
      </c>
      <c r="G12298" s="3" t="s">
        <v>22077</v>
      </c>
      <c r="H12298" s="3"/>
    </row>
    <row r="12299" ht="15.75" customHeight="1">
      <c r="A12299" s="2">
        <v>45834.0</v>
      </c>
      <c r="B12299" s="3" t="s">
        <v>57</v>
      </c>
      <c r="C12299" s="3" t="s">
        <v>85</v>
      </c>
      <c r="D12299" s="3" t="s">
        <v>63</v>
      </c>
      <c r="E12299" s="3" t="s">
        <v>59</v>
      </c>
      <c r="F12299" s="3" t="s">
        <v>22078</v>
      </c>
      <c r="G12299" s="3" t="s">
        <v>2889</v>
      </c>
      <c r="H12299" s="3"/>
    </row>
    <row r="12300" ht="15.75" customHeight="1">
      <c r="A12300" s="2">
        <v>45834.0</v>
      </c>
      <c r="B12300" s="3" t="s">
        <v>57</v>
      </c>
      <c r="C12300" s="3" t="s">
        <v>58</v>
      </c>
      <c r="D12300" s="3" t="s">
        <v>38</v>
      </c>
      <c r="E12300" s="3" t="s">
        <v>20</v>
      </c>
      <c r="F12300" s="3" t="s">
        <v>22079</v>
      </c>
      <c r="G12300" s="3" t="s">
        <v>22080</v>
      </c>
      <c r="H12300" s="3"/>
    </row>
    <row r="12301" ht="15.75" customHeight="1">
      <c r="A12301" s="2">
        <v>45834.0</v>
      </c>
      <c r="B12301" s="3" t="s">
        <v>57</v>
      </c>
      <c r="C12301" s="3" t="s">
        <v>85</v>
      </c>
      <c r="D12301" s="3" t="s">
        <v>26</v>
      </c>
      <c r="E12301" s="3" t="s">
        <v>20</v>
      </c>
      <c r="F12301" s="3" t="s">
        <v>22081</v>
      </c>
      <c r="G12301" s="3" t="s">
        <v>22082</v>
      </c>
      <c r="H12301" s="3"/>
    </row>
    <row r="12302" ht="15.75" customHeight="1">
      <c r="A12302" s="2">
        <v>45834.0</v>
      </c>
      <c r="B12302" s="3" t="s">
        <v>92</v>
      </c>
      <c r="C12302" s="3" t="s">
        <v>93</v>
      </c>
      <c r="D12302" s="3" t="s">
        <v>68</v>
      </c>
      <c r="E12302" s="3" t="s">
        <v>15</v>
      </c>
      <c r="F12302" s="3" t="s">
        <v>22083</v>
      </c>
      <c r="G12302" s="3" t="s">
        <v>22084</v>
      </c>
      <c r="H12302" s="3"/>
    </row>
    <row r="12303" ht="15.75" customHeight="1">
      <c r="A12303" s="2">
        <v>45834.0</v>
      </c>
      <c r="B12303" s="3" t="s">
        <v>57</v>
      </c>
      <c r="C12303" s="3" t="s">
        <v>80</v>
      </c>
      <c r="D12303" s="3" t="s">
        <v>23</v>
      </c>
      <c r="E12303" s="3" t="s">
        <v>59</v>
      </c>
      <c r="F12303" s="3" t="s">
        <v>22085</v>
      </c>
      <c r="G12303" s="3" t="s">
        <v>22086</v>
      </c>
      <c r="H12303" s="3"/>
    </row>
    <row r="12304" ht="15.75" customHeight="1">
      <c r="A12304" s="2">
        <v>45834.0</v>
      </c>
      <c r="B12304" s="3" t="s">
        <v>57</v>
      </c>
      <c r="C12304" s="3" t="s">
        <v>80</v>
      </c>
      <c r="D12304" s="3" t="s">
        <v>63</v>
      </c>
      <c r="E12304" s="3" t="s">
        <v>59</v>
      </c>
      <c r="F12304" s="3" t="s">
        <v>22087</v>
      </c>
      <c r="G12304" s="3" t="s">
        <v>22088</v>
      </c>
      <c r="H12304" s="3"/>
    </row>
    <row r="12305" ht="15.75" customHeight="1">
      <c r="A12305" s="2">
        <v>45834.0</v>
      </c>
      <c r="B12305" s="3" t="s">
        <v>57</v>
      </c>
      <c r="C12305" s="3" t="s">
        <v>80</v>
      </c>
      <c r="D12305" s="3" t="s">
        <v>23</v>
      </c>
      <c r="E12305" s="3" t="s">
        <v>20</v>
      </c>
      <c r="F12305" s="3" t="s">
        <v>22089</v>
      </c>
      <c r="G12305" s="3" t="s">
        <v>15001</v>
      </c>
      <c r="H12305" s="3"/>
    </row>
    <row r="12306" ht="15.75" customHeight="1">
      <c r="A12306" s="2">
        <v>45834.0</v>
      </c>
      <c r="B12306" s="3" t="s">
        <v>57</v>
      </c>
      <c r="C12306" s="3" t="s">
        <v>80</v>
      </c>
      <c r="D12306" s="3" t="s">
        <v>34</v>
      </c>
      <c r="E12306" s="3" t="s">
        <v>15</v>
      </c>
      <c r="F12306" s="3" t="s">
        <v>10858</v>
      </c>
      <c r="G12306" s="3" t="s">
        <v>22090</v>
      </c>
      <c r="H12306" s="3"/>
    </row>
    <row r="12307" ht="15.75" customHeight="1">
      <c r="A12307" s="2">
        <v>45834.0</v>
      </c>
      <c r="B12307" s="3" t="s">
        <v>57</v>
      </c>
      <c r="C12307" s="3" t="s">
        <v>71</v>
      </c>
      <c r="D12307" s="3" t="s">
        <v>26</v>
      </c>
      <c r="E12307" s="3" t="s">
        <v>20</v>
      </c>
      <c r="F12307" s="3" t="s">
        <v>22091</v>
      </c>
      <c r="G12307" s="3" t="s">
        <v>16008</v>
      </c>
      <c r="H12307" s="3"/>
    </row>
    <row r="12308" ht="15.75" customHeight="1">
      <c r="A12308" s="2">
        <v>45834.0</v>
      </c>
      <c r="B12308" s="3" t="s">
        <v>57</v>
      </c>
      <c r="C12308" s="3" t="s">
        <v>71</v>
      </c>
      <c r="D12308" s="3" t="s">
        <v>26</v>
      </c>
      <c r="E12308" s="3" t="s">
        <v>20</v>
      </c>
      <c r="F12308" s="3" t="s">
        <v>22092</v>
      </c>
      <c r="G12308" s="3" t="s">
        <v>9811</v>
      </c>
      <c r="H12308" s="3"/>
    </row>
    <row r="12309" ht="15.75" customHeight="1">
      <c r="A12309" s="2">
        <v>45834.0</v>
      </c>
      <c r="B12309" s="3" t="s">
        <v>57</v>
      </c>
      <c r="C12309" s="3" t="s">
        <v>71</v>
      </c>
      <c r="D12309" s="3" t="s">
        <v>19</v>
      </c>
      <c r="E12309" s="3" t="s">
        <v>20</v>
      </c>
      <c r="F12309" s="3" t="s">
        <v>22093</v>
      </c>
      <c r="G12309" s="3" t="s">
        <v>22094</v>
      </c>
      <c r="H12309" s="3"/>
    </row>
    <row r="12310" ht="15.75" customHeight="1">
      <c r="A12310" s="2">
        <v>45834.0</v>
      </c>
      <c r="B12310" s="3" t="s">
        <v>57</v>
      </c>
      <c r="C12310" s="3" t="s">
        <v>71</v>
      </c>
      <c r="D12310" s="3" t="s">
        <v>9</v>
      </c>
      <c r="E12310" s="3" t="s">
        <v>15</v>
      </c>
      <c r="F12310" s="3" t="s">
        <v>2962</v>
      </c>
      <c r="G12310" s="3" t="s">
        <v>22095</v>
      </c>
      <c r="H12310" s="3"/>
    </row>
    <row r="12311" ht="15.75" customHeight="1">
      <c r="A12311" s="2">
        <v>45834.0</v>
      </c>
      <c r="B12311" s="3" t="s">
        <v>57</v>
      </c>
      <c r="C12311" s="4" t="s">
        <v>62</v>
      </c>
      <c r="D12311" s="3" t="s">
        <v>9</v>
      </c>
      <c r="E12311" s="3" t="s">
        <v>15</v>
      </c>
      <c r="F12311" s="3" t="s">
        <v>4639</v>
      </c>
      <c r="G12311" s="3" t="s">
        <v>1775</v>
      </c>
      <c r="H12311" s="3"/>
    </row>
    <row r="12312" ht="15.75" customHeight="1">
      <c r="A12312" s="2">
        <v>45834.0</v>
      </c>
      <c r="B12312" s="3" t="s">
        <v>57</v>
      </c>
      <c r="C12312" s="4" t="s">
        <v>62</v>
      </c>
      <c r="D12312" s="3" t="s">
        <v>68</v>
      </c>
      <c r="E12312" s="3" t="s">
        <v>59</v>
      </c>
      <c r="F12312" s="3" t="s">
        <v>22096</v>
      </c>
      <c r="G12312" s="3" t="s">
        <v>22097</v>
      </c>
      <c r="H12312" s="3"/>
    </row>
    <row r="12313" ht="15.75" customHeight="1">
      <c r="A12313" s="2">
        <v>45834.0</v>
      </c>
      <c r="B12313" s="3" t="s">
        <v>57</v>
      </c>
      <c r="C12313" s="4" t="s">
        <v>62</v>
      </c>
      <c r="D12313" s="3" t="s">
        <v>63</v>
      </c>
      <c r="E12313" s="3" t="s">
        <v>59</v>
      </c>
      <c r="F12313" s="3" t="s">
        <v>22098</v>
      </c>
      <c r="G12313" s="3" t="s">
        <v>22099</v>
      </c>
      <c r="H12313" s="3"/>
    </row>
    <row r="12314" ht="15.75" customHeight="1">
      <c r="A12314" s="2">
        <v>45834.0</v>
      </c>
      <c r="B12314" s="3" t="s">
        <v>57</v>
      </c>
      <c r="C12314" s="4" t="s">
        <v>62</v>
      </c>
      <c r="D12314" s="3" t="s">
        <v>38</v>
      </c>
      <c r="E12314" s="3" t="s">
        <v>20</v>
      </c>
      <c r="F12314" s="3" t="s">
        <v>22100</v>
      </c>
      <c r="G12314" s="3" t="s">
        <v>22101</v>
      </c>
      <c r="H12314" s="3"/>
    </row>
    <row r="12315" ht="15.75" customHeight="1">
      <c r="A12315" s="2">
        <v>45834.0</v>
      </c>
      <c r="B12315" s="3" t="s">
        <v>57</v>
      </c>
      <c r="C12315" s="4" t="s">
        <v>62</v>
      </c>
      <c r="D12315" s="3" t="s">
        <v>34</v>
      </c>
      <c r="E12315" s="3" t="s">
        <v>15</v>
      </c>
      <c r="F12315" s="3" t="s">
        <v>22102</v>
      </c>
      <c r="G12315" s="3" t="s">
        <v>22103</v>
      </c>
      <c r="H12315" s="3"/>
    </row>
    <row r="12316" ht="15.75" customHeight="1">
      <c r="A12316" s="2">
        <v>45834.0</v>
      </c>
      <c r="B12316" s="3" t="s">
        <v>57</v>
      </c>
      <c r="C12316" s="3" t="s">
        <v>58</v>
      </c>
      <c r="D12316" s="3" t="s">
        <v>9</v>
      </c>
      <c r="E12316" s="3" t="s">
        <v>15</v>
      </c>
      <c r="F12316" s="3" t="s">
        <v>22104</v>
      </c>
      <c r="G12316" s="3" t="s">
        <v>2921</v>
      </c>
      <c r="H12316" s="3"/>
    </row>
    <row r="12317" ht="15.75" customHeight="1">
      <c r="A12317" s="2">
        <v>45834.0</v>
      </c>
      <c r="B12317" s="3" t="s">
        <v>92</v>
      </c>
      <c r="C12317" s="3" t="s">
        <v>98</v>
      </c>
      <c r="D12317" s="3" t="s">
        <v>9</v>
      </c>
      <c r="E12317" s="3" t="s">
        <v>109</v>
      </c>
      <c r="F12317" s="3" t="s">
        <v>22105</v>
      </c>
      <c r="G12317" s="3" t="s">
        <v>22106</v>
      </c>
      <c r="H12317" s="3"/>
    </row>
    <row r="12318" ht="15.75" customHeight="1">
      <c r="A12318" s="2">
        <v>45834.0</v>
      </c>
      <c r="B12318" s="3" t="s">
        <v>92</v>
      </c>
      <c r="C12318" s="3" t="s">
        <v>93</v>
      </c>
      <c r="D12318" s="3" t="s">
        <v>23</v>
      </c>
      <c r="E12318" s="3" t="s">
        <v>20</v>
      </c>
      <c r="F12318" s="3" t="s">
        <v>22107</v>
      </c>
      <c r="G12318" s="3" t="s">
        <v>22108</v>
      </c>
      <c r="H12318" s="3"/>
    </row>
    <row r="12319" ht="15.75" customHeight="1">
      <c r="A12319" s="2">
        <v>45834.0</v>
      </c>
      <c r="B12319" s="3" t="s">
        <v>92</v>
      </c>
      <c r="C12319" s="3" t="s">
        <v>98</v>
      </c>
      <c r="D12319" s="3" t="s">
        <v>26</v>
      </c>
      <c r="E12319" s="3" t="s">
        <v>101</v>
      </c>
      <c r="F12319" s="3" t="s">
        <v>22109</v>
      </c>
      <c r="G12319" s="3" t="s">
        <v>22110</v>
      </c>
      <c r="H12319" s="3"/>
    </row>
    <row r="12320" ht="15.75" customHeight="1">
      <c r="A12320" s="2">
        <v>45834.0</v>
      </c>
      <c r="B12320" s="3" t="s">
        <v>7</v>
      </c>
      <c r="C12320" s="3" t="s">
        <v>126</v>
      </c>
      <c r="D12320" s="3" t="s">
        <v>34</v>
      </c>
      <c r="E12320" s="3" t="s">
        <v>258</v>
      </c>
      <c r="F12320" s="3" t="s">
        <v>22111</v>
      </c>
      <c r="G12320" s="3" t="s">
        <v>22112</v>
      </c>
      <c r="H12320" s="3"/>
    </row>
    <row r="12321" ht="15.75" customHeight="1">
      <c r="A12321" s="2">
        <v>45834.0</v>
      </c>
      <c r="B12321" s="3" t="s">
        <v>7</v>
      </c>
      <c r="C12321" s="3" t="s">
        <v>126</v>
      </c>
      <c r="D12321" s="3" t="s">
        <v>38</v>
      </c>
      <c r="E12321" s="3" t="s">
        <v>109</v>
      </c>
      <c r="F12321" s="3" t="s">
        <v>22113</v>
      </c>
      <c r="G12321" s="3" t="s">
        <v>22114</v>
      </c>
      <c r="H12321" s="3"/>
    </row>
    <row r="12322" ht="15.75" customHeight="1">
      <c r="A12322" s="2">
        <v>45834.0</v>
      </c>
      <c r="B12322" s="3" t="s">
        <v>7</v>
      </c>
      <c r="C12322" s="3" t="s">
        <v>118</v>
      </c>
      <c r="D12322" s="3" t="s">
        <v>68</v>
      </c>
      <c r="E12322" s="3" t="s">
        <v>15</v>
      </c>
      <c r="F12322" s="3" t="s">
        <v>22115</v>
      </c>
      <c r="G12322" s="3" t="s">
        <v>22116</v>
      </c>
      <c r="H12322" s="3"/>
    </row>
    <row r="12323" ht="15.75" customHeight="1">
      <c r="A12323" s="2">
        <v>45834.0</v>
      </c>
      <c r="B12323" s="3" t="s">
        <v>7</v>
      </c>
      <c r="C12323" s="3" t="s">
        <v>118</v>
      </c>
      <c r="D12323" s="3" t="s">
        <v>23</v>
      </c>
      <c r="E12323" s="3" t="s">
        <v>101</v>
      </c>
      <c r="F12323" s="3" t="s">
        <v>4432</v>
      </c>
      <c r="G12323" s="3" t="s">
        <v>8174</v>
      </c>
      <c r="H12323" s="3"/>
    </row>
    <row r="12324" ht="15.75" customHeight="1">
      <c r="A12324" s="2">
        <v>45834.0</v>
      </c>
      <c r="B12324" s="3" t="s">
        <v>7</v>
      </c>
      <c r="C12324" s="3" t="s">
        <v>118</v>
      </c>
      <c r="D12324" s="3" t="s">
        <v>38</v>
      </c>
      <c r="E12324" s="3" t="s">
        <v>109</v>
      </c>
      <c r="F12324" s="3" t="s">
        <v>10548</v>
      </c>
      <c r="G12324" s="3" t="s">
        <v>22117</v>
      </c>
      <c r="H12324" s="3"/>
    </row>
    <row r="12325" ht="15.75" customHeight="1">
      <c r="A12325" s="2">
        <v>45834.0</v>
      </c>
      <c r="B12325" s="3" t="s">
        <v>7</v>
      </c>
      <c r="C12325" s="3" t="s">
        <v>106</v>
      </c>
      <c r="D12325" s="3" t="s">
        <v>68</v>
      </c>
      <c r="E12325" s="3" t="s">
        <v>15</v>
      </c>
      <c r="F12325" s="3" t="s">
        <v>22118</v>
      </c>
      <c r="G12325" s="3" t="s">
        <v>22119</v>
      </c>
      <c r="H12325" s="3"/>
    </row>
    <row r="12326" ht="15.75" customHeight="1">
      <c r="A12326" s="2">
        <v>45834.0</v>
      </c>
      <c r="B12326" s="3" t="s">
        <v>7</v>
      </c>
      <c r="C12326" s="3" t="s">
        <v>106</v>
      </c>
      <c r="D12326" s="3" t="s">
        <v>63</v>
      </c>
      <c r="E12326" s="3" t="s">
        <v>15</v>
      </c>
      <c r="F12326" s="3" t="s">
        <v>22120</v>
      </c>
      <c r="G12326" s="3" t="s">
        <v>22121</v>
      </c>
      <c r="H12326" s="3"/>
    </row>
    <row r="12327" ht="15.75" customHeight="1">
      <c r="A12327" s="2">
        <v>45834.0</v>
      </c>
      <c r="B12327" s="3" t="s">
        <v>7</v>
      </c>
      <c r="C12327" s="3" t="s">
        <v>106</v>
      </c>
      <c r="D12327" s="3" t="s">
        <v>38</v>
      </c>
      <c r="E12327" s="3" t="s">
        <v>109</v>
      </c>
      <c r="F12327" s="3" t="s">
        <v>22122</v>
      </c>
      <c r="G12327" s="3" t="s">
        <v>22123</v>
      </c>
      <c r="H12327" s="3"/>
    </row>
    <row r="12328" ht="15.75" customHeight="1">
      <c r="A12328" s="2">
        <v>45834.0</v>
      </c>
      <c r="B12328" s="3" t="s">
        <v>7</v>
      </c>
      <c r="C12328" s="3" t="s">
        <v>106</v>
      </c>
      <c r="D12328" s="3" t="s">
        <v>19</v>
      </c>
      <c r="E12328" s="3" t="s">
        <v>15</v>
      </c>
      <c r="F12328" s="3" t="s">
        <v>22124</v>
      </c>
      <c r="G12328" s="3" t="s">
        <v>22125</v>
      </c>
      <c r="H12328" s="3"/>
    </row>
    <row r="12329" ht="15.75" customHeight="1">
      <c r="A12329" s="2">
        <v>45834.0</v>
      </c>
      <c r="B12329" s="3" t="s">
        <v>7</v>
      </c>
      <c r="C12329" s="3" t="s">
        <v>8</v>
      </c>
      <c r="D12329" s="3" t="s">
        <v>23</v>
      </c>
      <c r="E12329" s="3" t="s">
        <v>101</v>
      </c>
      <c r="F12329" s="3" t="s">
        <v>22126</v>
      </c>
      <c r="G12329" s="3" t="s">
        <v>22127</v>
      </c>
      <c r="H12329" s="3"/>
    </row>
    <row r="12330" ht="15.75" customHeight="1">
      <c r="A12330" s="2">
        <v>45834.0</v>
      </c>
      <c r="B12330" s="3" t="s">
        <v>7</v>
      </c>
      <c r="C12330" s="3" t="s">
        <v>8</v>
      </c>
      <c r="D12330" s="3" t="s">
        <v>9</v>
      </c>
      <c r="E12330" s="3" t="s">
        <v>10</v>
      </c>
      <c r="F12330" s="3" t="s">
        <v>22128</v>
      </c>
      <c r="G12330" s="3" t="s">
        <v>22129</v>
      </c>
      <c r="H12330" s="3"/>
    </row>
    <row r="12331" ht="15.75" customHeight="1">
      <c r="A12331" s="2">
        <v>45834.0</v>
      </c>
      <c r="B12331" s="3" t="s">
        <v>7</v>
      </c>
      <c r="C12331" s="3" t="s">
        <v>8</v>
      </c>
      <c r="D12331" s="3" t="s">
        <v>68</v>
      </c>
      <c r="E12331" s="3" t="s">
        <v>101</v>
      </c>
      <c r="F12331" s="3" t="s">
        <v>22130</v>
      </c>
      <c r="G12331" s="3" t="s">
        <v>22131</v>
      </c>
      <c r="H12331" s="3"/>
    </row>
    <row r="12332" ht="15.75" customHeight="1">
      <c r="A12332" s="2">
        <v>45834.0</v>
      </c>
      <c r="B12332" s="3" t="s">
        <v>7</v>
      </c>
      <c r="C12332" s="3" t="s">
        <v>8</v>
      </c>
      <c r="D12332" s="3" t="s">
        <v>34</v>
      </c>
      <c r="E12332" s="3" t="s">
        <v>258</v>
      </c>
      <c r="F12332" s="3" t="s">
        <v>22132</v>
      </c>
      <c r="G12332" s="3" t="s">
        <v>22133</v>
      </c>
      <c r="H12332" s="3"/>
    </row>
    <row r="12333" ht="15.75" customHeight="1">
      <c r="A12333" s="2">
        <v>45834.0</v>
      </c>
      <c r="B12333" s="3" t="s">
        <v>7</v>
      </c>
      <c r="C12333" s="3" t="s">
        <v>8</v>
      </c>
      <c r="D12333" s="3" t="s">
        <v>63</v>
      </c>
      <c r="E12333" s="3" t="s">
        <v>20</v>
      </c>
      <c r="F12333" s="3" t="s">
        <v>5394</v>
      </c>
      <c r="G12333" s="3" t="s">
        <v>4339</v>
      </c>
      <c r="H12333" s="3"/>
    </row>
    <row r="12334" ht="15.75" customHeight="1">
      <c r="A12334" s="2">
        <v>45834.0</v>
      </c>
      <c r="B12334" s="3" t="s">
        <v>92</v>
      </c>
      <c r="C12334" s="3" t="s">
        <v>98</v>
      </c>
      <c r="D12334" s="3" t="s">
        <v>63</v>
      </c>
      <c r="E12334" s="3" t="s">
        <v>59</v>
      </c>
      <c r="F12334" s="3" t="s">
        <v>3578</v>
      </c>
      <c r="G12334" s="3" t="s">
        <v>6511</v>
      </c>
      <c r="H12334" s="3"/>
    </row>
    <row r="12335" ht="15.75" customHeight="1">
      <c r="A12335" s="2">
        <v>45834.0</v>
      </c>
      <c r="B12335" s="3" t="s">
        <v>7</v>
      </c>
      <c r="C12335" s="3" t="s">
        <v>126</v>
      </c>
      <c r="D12335" s="3" t="s">
        <v>34</v>
      </c>
      <c r="E12335" s="3" t="s">
        <v>258</v>
      </c>
      <c r="F12335" s="3" t="s">
        <v>22134</v>
      </c>
      <c r="G12335" s="3" t="s">
        <v>22135</v>
      </c>
      <c r="H12335" s="3"/>
    </row>
    <row r="12336" ht="15.75" customHeight="1">
      <c r="A12336" s="2">
        <v>45834.0</v>
      </c>
      <c r="B12336" s="3" t="s">
        <v>7</v>
      </c>
      <c r="C12336" s="3" t="s">
        <v>126</v>
      </c>
      <c r="D12336" s="3" t="s">
        <v>26</v>
      </c>
      <c r="E12336" s="3" t="s">
        <v>19126</v>
      </c>
      <c r="F12336" s="3" t="s">
        <v>22136</v>
      </c>
      <c r="G12336" s="3" t="s">
        <v>22137</v>
      </c>
      <c r="H12336" s="3"/>
    </row>
    <row r="12337" ht="15.75" customHeight="1">
      <c r="A12337" s="2">
        <v>45834.0</v>
      </c>
      <c r="B12337" s="3" t="s">
        <v>7</v>
      </c>
      <c r="C12337" s="3" t="s">
        <v>118</v>
      </c>
      <c r="D12337" s="3" t="s">
        <v>26</v>
      </c>
      <c r="E12337" s="3" t="s">
        <v>527</v>
      </c>
      <c r="F12337" s="3" t="s">
        <v>22138</v>
      </c>
      <c r="G12337" s="3" t="s">
        <v>22139</v>
      </c>
      <c r="H12337" s="3"/>
    </row>
    <row r="12338" ht="15.75" customHeight="1">
      <c r="A12338" s="2">
        <v>45834.0</v>
      </c>
      <c r="B12338" s="3" t="s">
        <v>7</v>
      </c>
      <c r="C12338" s="3" t="s">
        <v>131</v>
      </c>
      <c r="D12338" s="3" t="s">
        <v>63</v>
      </c>
      <c r="E12338" s="3" t="s">
        <v>15</v>
      </c>
      <c r="F12338" s="3" t="s">
        <v>22140</v>
      </c>
      <c r="G12338" s="3" t="s">
        <v>22141</v>
      </c>
      <c r="H12338" s="3"/>
    </row>
    <row r="12339" ht="15.75" customHeight="1">
      <c r="A12339" s="2">
        <v>45834.0</v>
      </c>
      <c r="B12339" s="3" t="s">
        <v>7</v>
      </c>
      <c r="C12339" s="3" t="s">
        <v>126</v>
      </c>
      <c r="D12339" s="3" t="s">
        <v>9</v>
      </c>
      <c r="E12339" s="3" t="s">
        <v>119</v>
      </c>
      <c r="F12339" s="3" t="s">
        <v>22142</v>
      </c>
      <c r="G12339" s="3" t="s">
        <v>22143</v>
      </c>
      <c r="H12339" s="3"/>
    </row>
    <row r="12340" ht="15.75" customHeight="1">
      <c r="A12340" s="2">
        <v>45834.0</v>
      </c>
      <c r="B12340" s="3" t="s">
        <v>92</v>
      </c>
      <c r="C12340" s="3" t="s">
        <v>98</v>
      </c>
      <c r="D12340" s="3" t="s">
        <v>23</v>
      </c>
      <c r="E12340" s="3" t="s">
        <v>15</v>
      </c>
      <c r="F12340" s="3" t="s">
        <v>22144</v>
      </c>
      <c r="G12340" s="3" t="s">
        <v>22145</v>
      </c>
      <c r="H12340" s="3"/>
    </row>
    <row r="12341" ht="15.75" customHeight="1">
      <c r="A12341" s="2">
        <v>45834.0</v>
      </c>
      <c r="B12341" s="3" t="s">
        <v>92</v>
      </c>
      <c r="C12341" s="3" t="s">
        <v>98</v>
      </c>
      <c r="D12341" s="3" t="s">
        <v>34</v>
      </c>
      <c r="E12341" s="3" t="s">
        <v>109</v>
      </c>
      <c r="F12341" s="3" t="s">
        <v>22146</v>
      </c>
      <c r="G12341" s="3" t="s">
        <v>22147</v>
      </c>
      <c r="H12341" s="3"/>
    </row>
    <row r="12342" ht="15.75" customHeight="1">
      <c r="A12342" s="2">
        <v>45834.0</v>
      </c>
      <c r="B12342" s="3" t="s">
        <v>92</v>
      </c>
      <c r="C12342" s="3" t="s">
        <v>144</v>
      </c>
      <c r="D12342" s="3" t="s">
        <v>63</v>
      </c>
      <c r="E12342" s="3" t="s">
        <v>59</v>
      </c>
      <c r="F12342" s="3" t="s">
        <v>22148</v>
      </c>
      <c r="G12342" s="3" t="s">
        <v>22149</v>
      </c>
      <c r="H12342" s="3"/>
    </row>
    <row r="12343" ht="15.75" customHeight="1">
      <c r="A12343" s="2">
        <v>45834.0</v>
      </c>
      <c r="B12343" s="3" t="s">
        <v>92</v>
      </c>
      <c r="C12343" s="3" t="s">
        <v>144</v>
      </c>
      <c r="D12343" s="3" t="s">
        <v>9</v>
      </c>
      <c r="E12343" s="3" t="s">
        <v>109</v>
      </c>
      <c r="F12343" s="3" t="s">
        <v>22150</v>
      </c>
      <c r="G12343" s="3" t="s">
        <v>22151</v>
      </c>
      <c r="H12343" s="3"/>
    </row>
    <row r="12344" ht="15.75" customHeight="1">
      <c r="A12344" s="2">
        <v>45834.0</v>
      </c>
      <c r="B12344" s="3" t="s">
        <v>92</v>
      </c>
      <c r="C12344" s="3" t="s">
        <v>144</v>
      </c>
      <c r="D12344" s="3" t="s">
        <v>63</v>
      </c>
      <c r="E12344" s="3" t="s">
        <v>59</v>
      </c>
      <c r="F12344" s="3" t="s">
        <v>12064</v>
      </c>
      <c r="G12344" s="3" t="s">
        <v>22152</v>
      </c>
      <c r="H12344" s="3"/>
    </row>
    <row r="12345" ht="15.75" customHeight="1">
      <c r="A12345" s="2">
        <v>45834.0</v>
      </c>
      <c r="B12345" s="3" t="s">
        <v>92</v>
      </c>
      <c r="C12345" s="4" t="s">
        <v>149</v>
      </c>
      <c r="D12345" s="3" t="s">
        <v>68</v>
      </c>
      <c r="E12345" s="3" t="s">
        <v>15</v>
      </c>
      <c r="F12345" s="3" t="s">
        <v>22153</v>
      </c>
      <c r="G12345" s="3" t="s">
        <v>22154</v>
      </c>
      <c r="H12345" s="3"/>
    </row>
    <row r="12346" ht="15.75" customHeight="1">
      <c r="A12346" s="2">
        <v>45834.0</v>
      </c>
      <c r="B12346" s="3" t="s">
        <v>92</v>
      </c>
      <c r="C12346" s="3" t="s">
        <v>144</v>
      </c>
      <c r="D12346" s="3" t="s">
        <v>68</v>
      </c>
      <c r="E12346" s="3" t="s">
        <v>20</v>
      </c>
      <c r="F12346" s="3" t="s">
        <v>22155</v>
      </c>
      <c r="G12346" s="3" t="s">
        <v>22156</v>
      </c>
      <c r="H12346" s="3"/>
    </row>
    <row r="12347" ht="15.75" customHeight="1">
      <c r="A12347" s="2">
        <v>45834.0</v>
      </c>
      <c r="B12347" s="3" t="s">
        <v>92</v>
      </c>
      <c r="C12347" s="3" t="s">
        <v>158</v>
      </c>
      <c r="D12347" s="3" t="s">
        <v>38</v>
      </c>
      <c r="E12347" s="3" t="s">
        <v>15</v>
      </c>
      <c r="F12347" s="3" t="s">
        <v>22157</v>
      </c>
      <c r="G12347" s="3" t="s">
        <v>14612</v>
      </c>
      <c r="H12347" s="3"/>
    </row>
    <row r="12348" ht="15.75" customHeight="1">
      <c r="A12348" s="2">
        <v>45834.0</v>
      </c>
      <c r="B12348" s="3" t="s">
        <v>92</v>
      </c>
      <c r="C12348" s="3" t="s">
        <v>158</v>
      </c>
      <c r="D12348" s="3" t="s">
        <v>63</v>
      </c>
      <c r="E12348" s="3" t="s">
        <v>109</v>
      </c>
      <c r="F12348" s="3" t="s">
        <v>22158</v>
      </c>
      <c r="G12348" s="3" t="s">
        <v>22159</v>
      </c>
      <c r="H12348" s="3"/>
    </row>
    <row r="12349" ht="15.75" customHeight="1">
      <c r="A12349" s="2">
        <v>45834.0</v>
      </c>
      <c r="B12349" s="3" t="s">
        <v>92</v>
      </c>
      <c r="C12349" s="3" t="s">
        <v>158</v>
      </c>
      <c r="D12349" s="3" t="s">
        <v>9</v>
      </c>
      <c r="E12349" s="3" t="s">
        <v>109</v>
      </c>
      <c r="F12349" s="3" t="s">
        <v>22160</v>
      </c>
      <c r="G12349" s="3" t="s">
        <v>22161</v>
      </c>
      <c r="H12349" s="3"/>
    </row>
    <row r="12350" ht="15.75" customHeight="1">
      <c r="A12350" s="2">
        <v>45834.0</v>
      </c>
      <c r="B12350" s="3" t="s">
        <v>92</v>
      </c>
      <c r="C12350" s="3" t="s">
        <v>158</v>
      </c>
      <c r="D12350" s="3" t="s">
        <v>23</v>
      </c>
      <c r="E12350" s="3" t="s">
        <v>15</v>
      </c>
      <c r="F12350" s="3" t="s">
        <v>22162</v>
      </c>
      <c r="G12350" s="3" t="s">
        <v>22163</v>
      </c>
      <c r="H12350" s="3"/>
    </row>
    <row r="12351" ht="15.75" customHeight="1">
      <c r="A12351" s="2">
        <v>45834.0</v>
      </c>
      <c r="B12351" s="3" t="s">
        <v>92</v>
      </c>
      <c r="C12351" s="3" t="s">
        <v>158</v>
      </c>
      <c r="D12351" s="3" t="s">
        <v>63</v>
      </c>
      <c r="E12351" s="3" t="s">
        <v>59</v>
      </c>
      <c r="F12351" s="3" t="s">
        <v>22164</v>
      </c>
      <c r="G12351" s="3" t="s">
        <v>22165</v>
      </c>
      <c r="H12351" s="3"/>
    </row>
    <row r="12352" ht="15.75" customHeight="1">
      <c r="A12352" s="2">
        <v>45834.0</v>
      </c>
      <c r="B12352" s="3" t="s">
        <v>7</v>
      </c>
      <c r="C12352" s="3" t="s">
        <v>131</v>
      </c>
      <c r="D12352" s="3" t="s">
        <v>23</v>
      </c>
      <c r="E12352" s="3" t="s">
        <v>101</v>
      </c>
      <c r="F12352" s="3" t="s">
        <v>4451</v>
      </c>
      <c r="G12352" s="3" t="s">
        <v>22166</v>
      </c>
      <c r="H12352" s="3"/>
    </row>
    <row r="12353" ht="15.75" customHeight="1">
      <c r="A12353" s="2">
        <v>45834.0</v>
      </c>
      <c r="B12353" s="3" t="s">
        <v>92</v>
      </c>
      <c r="C12353" s="4" t="s">
        <v>149</v>
      </c>
      <c r="D12353" s="3" t="s">
        <v>38</v>
      </c>
      <c r="E12353" s="3" t="s">
        <v>15</v>
      </c>
      <c r="F12353" s="3" t="s">
        <v>22167</v>
      </c>
      <c r="G12353" s="3" t="s">
        <v>3838</v>
      </c>
      <c r="H12353" s="3"/>
    </row>
    <row r="12354" ht="15.75" customHeight="1">
      <c r="A12354" s="2">
        <v>45835.0</v>
      </c>
      <c r="B12354" s="3" t="s">
        <v>13</v>
      </c>
      <c r="C12354" s="3" t="s">
        <v>169</v>
      </c>
      <c r="D12354" s="3" t="s">
        <v>26</v>
      </c>
      <c r="E12354" s="3" t="s">
        <v>15</v>
      </c>
      <c r="F12354" s="3" t="s">
        <v>22168</v>
      </c>
      <c r="G12354" s="3" t="s">
        <v>22169</v>
      </c>
      <c r="H12354" s="3"/>
    </row>
    <row r="12355" ht="15.75" customHeight="1">
      <c r="A12355" s="2">
        <v>45835.0</v>
      </c>
      <c r="B12355" s="3" t="s">
        <v>13</v>
      </c>
      <c r="C12355" s="3" t="s">
        <v>37</v>
      </c>
      <c r="D12355" s="3" t="s">
        <v>19</v>
      </c>
      <c r="E12355" s="3" t="s">
        <v>20</v>
      </c>
      <c r="F12355" s="3" t="s">
        <v>22170</v>
      </c>
      <c r="G12355" s="3" t="s">
        <v>22171</v>
      </c>
      <c r="H12355" s="3"/>
    </row>
    <row r="12356" ht="15.75" customHeight="1">
      <c r="A12356" s="2">
        <v>45835.0</v>
      </c>
      <c r="B12356" s="3" t="s">
        <v>13</v>
      </c>
      <c r="C12356" s="3" t="s">
        <v>169</v>
      </c>
      <c r="D12356" s="3" t="s">
        <v>23</v>
      </c>
      <c r="E12356" s="3" t="s">
        <v>20</v>
      </c>
      <c r="F12356" s="3" t="s">
        <v>6993</v>
      </c>
      <c r="G12356" s="3" t="s">
        <v>933</v>
      </c>
      <c r="H12356" s="3"/>
    </row>
    <row r="12357" ht="15.75" customHeight="1">
      <c r="A12357" s="2">
        <v>45835.0</v>
      </c>
      <c r="B12357" s="3" t="s">
        <v>13</v>
      </c>
      <c r="C12357" s="3" t="s">
        <v>37</v>
      </c>
      <c r="D12357" s="3" t="s">
        <v>23</v>
      </c>
      <c r="E12357" s="3" t="s">
        <v>20</v>
      </c>
      <c r="F12357" s="3" t="s">
        <v>11954</v>
      </c>
      <c r="G12357" s="3" t="s">
        <v>22172</v>
      </c>
      <c r="H12357" s="3"/>
    </row>
    <row r="12358" ht="15.75" customHeight="1">
      <c r="A12358" s="2">
        <v>45835.0</v>
      </c>
      <c r="B12358" s="3" t="s">
        <v>13</v>
      </c>
      <c r="C12358" s="3" t="s">
        <v>37</v>
      </c>
      <c r="D12358" s="3" t="s">
        <v>23</v>
      </c>
      <c r="E12358" s="3" t="s">
        <v>20</v>
      </c>
      <c r="F12358" s="3" t="s">
        <v>22173</v>
      </c>
      <c r="G12358" s="3" t="s">
        <v>6111</v>
      </c>
      <c r="H12358" s="3"/>
    </row>
    <row r="12359" ht="15.75" customHeight="1">
      <c r="A12359" s="2">
        <v>45835.0</v>
      </c>
      <c r="B12359" s="3" t="s">
        <v>13</v>
      </c>
      <c r="C12359" s="3" t="s">
        <v>37</v>
      </c>
      <c r="D12359" s="3" t="s">
        <v>68</v>
      </c>
      <c r="E12359" s="3" t="s">
        <v>20</v>
      </c>
      <c r="F12359" s="3" t="s">
        <v>15032</v>
      </c>
      <c r="G12359" s="3" t="s">
        <v>22174</v>
      </c>
      <c r="H12359" s="3"/>
    </row>
    <row r="12360" ht="15.75" customHeight="1">
      <c r="A12360" s="2">
        <v>45835.0</v>
      </c>
      <c r="B12360" s="3" t="s">
        <v>13</v>
      </c>
      <c r="C12360" s="3" t="s">
        <v>29</v>
      </c>
      <c r="D12360" s="3" t="s">
        <v>38</v>
      </c>
      <c r="E12360" s="3" t="s">
        <v>15</v>
      </c>
      <c r="F12360" s="3" t="s">
        <v>22175</v>
      </c>
      <c r="G12360" s="3" t="s">
        <v>22176</v>
      </c>
      <c r="H12360" s="3"/>
    </row>
    <row r="12361" ht="15.75" customHeight="1">
      <c r="A12361" s="2">
        <v>45835.0</v>
      </c>
      <c r="B12361" s="3" t="s">
        <v>13</v>
      </c>
      <c r="C12361" s="3" t="s">
        <v>18</v>
      </c>
      <c r="D12361" s="3" t="s">
        <v>26</v>
      </c>
      <c r="E12361" s="3" t="s">
        <v>15</v>
      </c>
      <c r="F12361" s="3" t="s">
        <v>22177</v>
      </c>
      <c r="G12361" s="3" t="s">
        <v>22178</v>
      </c>
      <c r="H12361" s="3"/>
    </row>
    <row r="12362" ht="15.75" customHeight="1">
      <c r="A12362" s="2">
        <v>45835.0</v>
      </c>
      <c r="B12362" s="3" t="s">
        <v>13</v>
      </c>
      <c r="C12362" s="3" t="s">
        <v>29</v>
      </c>
      <c r="D12362" s="3" t="s">
        <v>34</v>
      </c>
      <c r="E12362" s="3" t="s">
        <v>101</v>
      </c>
      <c r="F12362" s="3" t="s">
        <v>22179</v>
      </c>
      <c r="G12362" s="3" t="s">
        <v>22180</v>
      </c>
      <c r="H12362" s="3"/>
    </row>
    <row r="12363" ht="15.75" customHeight="1">
      <c r="A12363" s="2">
        <v>45835.0</v>
      </c>
      <c r="B12363" s="3" t="s">
        <v>13</v>
      </c>
      <c r="C12363" s="3" t="s">
        <v>29</v>
      </c>
      <c r="D12363" s="3" t="s">
        <v>9</v>
      </c>
      <c r="E12363" s="3" t="s">
        <v>15</v>
      </c>
      <c r="F12363" s="3" t="s">
        <v>22181</v>
      </c>
      <c r="G12363" s="3" t="s">
        <v>22182</v>
      </c>
      <c r="H12363" s="3"/>
    </row>
    <row r="12364" ht="15.75" customHeight="1">
      <c r="A12364" s="2">
        <v>45835.0</v>
      </c>
      <c r="B12364" s="3" t="s">
        <v>13</v>
      </c>
      <c r="C12364" s="3" t="s">
        <v>18</v>
      </c>
      <c r="D12364" s="3" t="s">
        <v>9</v>
      </c>
      <c r="E12364" s="3" t="s">
        <v>109</v>
      </c>
      <c r="F12364" s="3" t="s">
        <v>22183</v>
      </c>
      <c r="G12364" s="3" t="s">
        <v>22184</v>
      </c>
      <c r="H12364" s="3"/>
    </row>
    <row r="12365" ht="15.75" customHeight="1">
      <c r="A12365" s="2">
        <v>45835.0</v>
      </c>
      <c r="B12365" s="3" t="s">
        <v>13</v>
      </c>
      <c r="C12365" s="3" t="s">
        <v>18</v>
      </c>
      <c r="D12365" s="3" t="s">
        <v>34</v>
      </c>
      <c r="E12365" s="3" t="s">
        <v>101</v>
      </c>
      <c r="F12365" s="3" t="s">
        <v>22185</v>
      </c>
      <c r="G12365" s="3" t="s">
        <v>22186</v>
      </c>
      <c r="H12365" s="3"/>
    </row>
    <row r="12366" ht="15.75" customHeight="1">
      <c r="A12366" s="2">
        <v>45835.0</v>
      </c>
      <c r="B12366" s="3" t="s">
        <v>13</v>
      </c>
      <c r="C12366" s="3" t="s">
        <v>18</v>
      </c>
      <c r="D12366" s="3" t="s">
        <v>34</v>
      </c>
      <c r="E12366" s="3" t="s">
        <v>109</v>
      </c>
      <c r="F12366" s="3" t="s">
        <v>22187</v>
      </c>
      <c r="G12366" s="3" t="s">
        <v>22188</v>
      </c>
      <c r="H12366" s="3"/>
    </row>
    <row r="12367" ht="15.75" customHeight="1">
      <c r="A12367" s="2">
        <v>45835.0</v>
      </c>
      <c r="B12367" s="3" t="s">
        <v>13</v>
      </c>
      <c r="C12367" s="3" t="s">
        <v>18</v>
      </c>
      <c r="D12367" s="3" t="s">
        <v>26</v>
      </c>
      <c r="E12367" s="3" t="s">
        <v>15</v>
      </c>
      <c r="F12367" s="3" t="s">
        <v>22189</v>
      </c>
      <c r="G12367" s="3" t="s">
        <v>22190</v>
      </c>
      <c r="H12367" s="3"/>
    </row>
    <row r="12368" ht="15.75" customHeight="1">
      <c r="A12368" s="2">
        <v>45835.0</v>
      </c>
      <c r="B12368" s="3" t="s">
        <v>13</v>
      </c>
      <c r="C12368" s="3" t="s">
        <v>169</v>
      </c>
      <c r="D12368" s="3" t="s">
        <v>19</v>
      </c>
      <c r="E12368" s="3" t="s">
        <v>20</v>
      </c>
      <c r="F12368" s="3" t="s">
        <v>22191</v>
      </c>
      <c r="G12368" s="3" t="s">
        <v>22192</v>
      </c>
      <c r="H12368" s="3"/>
    </row>
    <row r="12369" ht="15.75" customHeight="1">
      <c r="A12369" s="2">
        <v>45835.0</v>
      </c>
      <c r="B12369" s="3" t="s">
        <v>13</v>
      </c>
      <c r="C12369" s="3" t="s">
        <v>29</v>
      </c>
      <c r="D12369" s="3" t="s">
        <v>63</v>
      </c>
      <c r="E12369" s="3" t="s">
        <v>109</v>
      </c>
      <c r="F12369" s="3" t="s">
        <v>22193</v>
      </c>
      <c r="G12369" s="3" t="s">
        <v>22194</v>
      </c>
      <c r="H12369" s="3"/>
    </row>
    <row r="12370" ht="15.75" customHeight="1">
      <c r="A12370" s="2">
        <v>45835.0</v>
      </c>
      <c r="B12370" s="3" t="s">
        <v>13</v>
      </c>
      <c r="C12370" s="3" t="s">
        <v>169</v>
      </c>
      <c r="D12370" s="3" t="s">
        <v>38</v>
      </c>
      <c r="E12370" s="3" t="s">
        <v>20</v>
      </c>
      <c r="F12370" s="3" t="s">
        <v>22195</v>
      </c>
      <c r="G12370" s="3" t="s">
        <v>22196</v>
      </c>
      <c r="H12370" s="3"/>
    </row>
    <row r="12371" ht="15.75" customHeight="1">
      <c r="A12371" s="2">
        <v>45835.0</v>
      </c>
      <c r="B12371" s="3" t="s">
        <v>57</v>
      </c>
      <c r="C12371" s="3" t="s">
        <v>85</v>
      </c>
      <c r="D12371" s="3" t="s">
        <v>63</v>
      </c>
      <c r="E12371" s="3" t="s">
        <v>59</v>
      </c>
      <c r="F12371" s="3" t="s">
        <v>7424</v>
      </c>
      <c r="G12371" s="3" t="s">
        <v>22197</v>
      </c>
      <c r="H12371" s="3"/>
    </row>
    <row r="12372" ht="15.75" customHeight="1">
      <c r="A12372" s="2">
        <v>45835.0</v>
      </c>
      <c r="B12372" s="3" t="s">
        <v>57</v>
      </c>
      <c r="C12372" s="3" t="s">
        <v>58</v>
      </c>
      <c r="D12372" s="3" t="s">
        <v>26</v>
      </c>
      <c r="E12372" s="3" t="s">
        <v>20</v>
      </c>
      <c r="F12372" s="3" t="s">
        <v>22198</v>
      </c>
      <c r="G12372" s="3" t="s">
        <v>22199</v>
      </c>
      <c r="H12372" s="3"/>
    </row>
    <row r="12373" ht="15.75" customHeight="1">
      <c r="A12373" s="2">
        <v>45835.0</v>
      </c>
      <c r="B12373" s="3" t="s">
        <v>13</v>
      </c>
      <c r="C12373" s="3" t="s">
        <v>14</v>
      </c>
      <c r="D12373" s="3" t="s">
        <v>34</v>
      </c>
      <c r="E12373" s="3" t="s">
        <v>101</v>
      </c>
      <c r="F12373" s="3" t="s">
        <v>22200</v>
      </c>
      <c r="G12373" s="3" t="s">
        <v>22201</v>
      </c>
      <c r="H12373" s="3"/>
    </row>
    <row r="12374" ht="15.75" customHeight="1">
      <c r="A12374" s="2">
        <v>45835.0</v>
      </c>
      <c r="B12374" s="3" t="s">
        <v>57</v>
      </c>
      <c r="C12374" s="3" t="s">
        <v>85</v>
      </c>
      <c r="D12374" s="3" t="s">
        <v>19</v>
      </c>
      <c r="E12374" s="3" t="s">
        <v>20</v>
      </c>
      <c r="F12374" s="3" t="s">
        <v>22202</v>
      </c>
      <c r="G12374" s="3" t="s">
        <v>22203</v>
      </c>
      <c r="H12374" s="3"/>
    </row>
    <row r="12375" ht="15.75" customHeight="1">
      <c r="A12375" s="2">
        <v>45835.0</v>
      </c>
      <c r="B12375" s="3" t="s">
        <v>57</v>
      </c>
      <c r="C12375" s="3" t="s">
        <v>85</v>
      </c>
      <c r="D12375" s="3" t="s">
        <v>9</v>
      </c>
      <c r="E12375" s="3" t="s">
        <v>101</v>
      </c>
      <c r="F12375" s="3" t="s">
        <v>22204</v>
      </c>
      <c r="G12375" s="3" t="s">
        <v>22205</v>
      </c>
      <c r="H12375" s="3"/>
    </row>
    <row r="12376" ht="15.75" customHeight="1">
      <c r="A12376" s="2">
        <v>45835.0</v>
      </c>
      <c r="B12376" s="3" t="s">
        <v>57</v>
      </c>
      <c r="C12376" s="3" t="s">
        <v>80</v>
      </c>
      <c r="D12376" s="3" t="s">
        <v>38</v>
      </c>
      <c r="E12376" s="3" t="s">
        <v>20</v>
      </c>
      <c r="F12376" s="3" t="s">
        <v>22206</v>
      </c>
      <c r="G12376" s="3" t="s">
        <v>22207</v>
      </c>
      <c r="H12376" s="3"/>
    </row>
    <row r="12377" ht="15.75" customHeight="1">
      <c r="A12377" s="2">
        <v>45835.0</v>
      </c>
      <c r="B12377" s="3" t="s">
        <v>57</v>
      </c>
      <c r="C12377" s="3" t="s">
        <v>80</v>
      </c>
      <c r="D12377" s="3" t="s">
        <v>19</v>
      </c>
      <c r="E12377" s="3" t="s">
        <v>59</v>
      </c>
      <c r="F12377" s="3" t="s">
        <v>19645</v>
      </c>
      <c r="G12377" s="3" t="s">
        <v>22208</v>
      </c>
      <c r="H12377" s="3"/>
    </row>
    <row r="12378" ht="15.75" customHeight="1">
      <c r="A12378" s="2">
        <v>45835.0</v>
      </c>
      <c r="B12378" s="3" t="s">
        <v>57</v>
      </c>
      <c r="C12378" s="3" t="s">
        <v>80</v>
      </c>
      <c r="D12378" s="3" t="s">
        <v>9</v>
      </c>
      <c r="E12378" s="3" t="s">
        <v>15</v>
      </c>
      <c r="F12378" s="3" t="s">
        <v>9719</v>
      </c>
      <c r="G12378" s="3" t="s">
        <v>22209</v>
      </c>
      <c r="H12378" s="3"/>
    </row>
    <row r="12379" ht="15.75" customHeight="1">
      <c r="A12379" s="2">
        <v>45835.0</v>
      </c>
      <c r="B12379" s="3" t="s">
        <v>57</v>
      </c>
      <c r="C12379" s="3" t="s">
        <v>71</v>
      </c>
      <c r="D12379" s="3" t="s">
        <v>23</v>
      </c>
      <c r="E12379" s="3" t="s">
        <v>20</v>
      </c>
      <c r="F12379" s="3" t="s">
        <v>22210</v>
      </c>
      <c r="G12379" s="3" t="s">
        <v>22211</v>
      </c>
      <c r="H12379" s="3"/>
    </row>
    <row r="12380" ht="15.75" customHeight="1">
      <c r="A12380" s="2">
        <v>45835.0</v>
      </c>
      <c r="B12380" s="3" t="s">
        <v>13</v>
      </c>
      <c r="C12380" s="3" t="s">
        <v>169</v>
      </c>
      <c r="D12380" s="3" t="s">
        <v>19</v>
      </c>
      <c r="E12380" s="3" t="s">
        <v>20</v>
      </c>
      <c r="F12380" s="3" t="s">
        <v>5491</v>
      </c>
      <c r="G12380" s="3" t="s">
        <v>22212</v>
      </c>
      <c r="H12380" s="3"/>
    </row>
    <row r="12381" ht="15.75" customHeight="1">
      <c r="A12381" s="2">
        <v>45835.0</v>
      </c>
      <c r="B12381" s="3" t="s">
        <v>57</v>
      </c>
      <c r="C12381" s="3" t="s">
        <v>71</v>
      </c>
      <c r="D12381" s="3" t="s">
        <v>26</v>
      </c>
      <c r="E12381" s="3" t="s">
        <v>20</v>
      </c>
      <c r="F12381" s="3" t="s">
        <v>3479</v>
      </c>
      <c r="G12381" s="3" t="s">
        <v>22213</v>
      </c>
      <c r="H12381" s="3"/>
    </row>
    <row r="12382" ht="15.75" customHeight="1">
      <c r="A12382" s="2">
        <v>45835.0</v>
      </c>
      <c r="B12382" s="3" t="s">
        <v>57</v>
      </c>
      <c r="C12382" s="4" t="s">
        <v>62</v>
      </c>
      <c r="D12382" s="3" t="s">
        <v>9</v>
      </c>
      <c r="E12382" s="3" t="s">
        <v>15</v>
      </c>
      <c r="F12382" s="3" t="s">
        <v>22214</v>
      </c>
      <c r="G12382" s="3" t="s">
        <v>22215</v>
      </c>
      <c r="H12382" s="3"/>
    </row>
    <row r="12383" ht="15.75" customHeight="1">
      <c r="A12383" s="2">
        <v>45835.0</v>
      </c>
      <c r="B12383" s="3" t="s">
        <v>57</v>
      </c>
      <c r="C12383" s="4" t="s">
        <v>62</v>
      </c>
      <c r="D12383" s="3" t="s">
        <v>9</v>
      </c>
      <c r="E12383" s="3" t="s">
        <v>15</v>
      </c>
      <c r="F12383" s="3" t="s">
        <v>10996</v>
      </c>
      <c r="G12383" s="3" t="s">
        <v>14023</v>
      </c>
      <c r="H12383" s="3"/>
    </row>
    <row r="12384" ht="15.75" customHeight="1">
      <c r="A12384" s="2">
        <v>45835.0</v>
      </c>
      <c r="B12384" s="3" t="s">
        <v>57</v>
      </c>
      <c r="C12384" s="4" t="s">
        <v>62</v>
      </c>
      <c r="D12384" s="3" t="s">
        <v>68</v>
      </c>
      <c r="E12384" s="3" t="s">
        <v>59</v>
      </c>
      <c r="F12384" s="3" t="s">
        <v>15019</v>
      </c>
      <c r="G12384" s="3" t="s">
        <v>22216</v>
      </c>
      <c r="H12384" s="3"/>
    </row>
    <row r="12385" ht="15.75" customHeight="1">
      <c r="A12385" s="2">
        <v>45835.0</v>
      </c>
      <c r="B12385" s="3" t="s">
        <v>57</v>
      </c>
      <c r="C12385" s="4" t="s">
        <v>62</v>
      </c>
      <c r="D12385" s="3" t="s">
        <v>23</v>
      </c>
      <c r="E12385" s="3" t="s">
        <v>20</v>
      </c>
      <c r="F12385" s="3" t="s">
        <v>22217</v>
      </c>
      <c r="G12385" s="3" t="s">
        <v>8499</v>
      </c>
      <c r="H12385" s="3"/>
    </row>
    <row r="12386" ht="15.75" customHeight="1">
      <c r="A12386" s="2">
        <v>45835.0</v>
      </c>
      <c r="B12386" s="3" t="s">
        <v>57</v>
      </c>
      <c r="C12386" s="3" t="s">
        <v>58</v>
      </c>
      <c r="D12386" s="3" t="s">
        <v>38</v>
      </c>
      <c r="E12386" s="3" t="s">
        <v>20</v>
      </c>
      <c r="F12386" s="3" t="s">
        <v>22079</v>
      </c>
      <c r="G12386" s="3" t="s">
        <v>22218</v>
      </c>
      <c r="H12386" s="3"/>
    </row>
    <row r="12387" ht="15.75" customHeight="1">
      <c r="A12387" s="2">
        <v>45835.0</v>
      </c>
      <c r="B12387" s="3" t="s">
        <v>57</v>
      </c>
      <c r="C12387" s="3" t="s">
        <v>58</v>
      </c>
      <c r="D12387" s="3" t="s">
        <v>26</v>
      </c>
      <c r="E12387" s="3" t="s">
        <v>20</v>
      </c>
      <c r="F12387" s="3" t="s">
        <v>22219</v>
      </c>
      <c r="G12387" s="3" t="s">
        <v>22220</v>
      </c>
      <c r="H12387" s="3"/>
    </row>
    <row r="12388" ht="15.75" customHeight="1">
      <c r="A12388" s="2">
        <v>45835.0</v>
      </c>
      <c r="B12388" s="3" t="s">
        <v>57</v>
      </c>
      <c r="C12388" s="3" t="s">
        <v>58</v>
      </c>
      <c r="D12388" s="3" t="s">
        <v>9</v>
      </c>
      <c r="E12388" s="3" t="s">
        <v>15</v>
      </c>
      <c r="F12388" s="3" t="s">
        <v>22221</v>
      </c>
      <c r="G12388" s="3" t="s">
        <v>2816</v>
      </c>
      <c r="H12388" s="3"/>
    </row>
    <row r="12389" ht="15.75" customHeight="1">
      <c r="A12389" s="2">
        <v>45835.0</v>
      </c>
      <c r="B12389" s="3" t="s">
        <v>57</v>
      </c>
      <c r="C12389" s="4" t="s">
        <v>62</v>
      </c>
      <c r="D12389" s="3" t="s">
        <v>63</v>
      </c>
      <c r="E12389" s="3" t="s">
        <v>59</v>
      </c>
      <c r="F12389" s="3" t="s">
        <v>20298</v>
      </c>
      <c r="G12389" s="3" t="s">
        <v>22222</v>
      </c>
      <c r="H12389" s="3"/>
    </row>
    <row r="12390" ht="15.75" customHeight="1">
      <c r="A12390" s="2">
        <v>45835.0</v>
      </c>
      <c r="B12390" s="3" t="s">
        <v>13</v>
      </c>
      <c r="C12390" s="3" t="s">
        <v>14</v>
      </c>
      <c r="D12390" s="3" t="s">
        <v>63</v>
      </c>
      <c r="E12390" s="3" t="s">
        <v>59</v>
      </c>
      <c r="F12390" s="3" t="s">
        <v>22223</v>
      </c>
      <c r="G12390" s="3" t="s">
        <v>22224</v>
      </c>
      <c r="H12390" s="3"/>
    </row>
    <row r="12391" ht="15.75" customHeight="1">
      <c r="A12391" s="2">
        <v>45835.0</v>
      </c>
      <c r="B12391" s="3" t="s">
        <v>7</v>
      </c>
      <c r="C12391" s="3" t="s">
        <v>118</v>
      </c>
      <c r="D12391" s="3" t="s">
        <v>63</v>
      </c>
      <c r="E12391" s="3" t="s">
        <v>20</v>
      </c>
      <c r="F12391" s="3" t="s">
        <v>5629</v>
      </c>
      <c r="G12391" s="3" t="s">
        <v>22225</v>
      </c>
      <c r="H12391" s="3"/>
    </row>
    <row r="12392" ht="15.75" customHeight="1">
      <c r="A12392" s="2">
        <v>45835.0</v>
      </c>
      <c r="B12392" s="3" t="s">
        <v>92</v>
      </c>
      <c r="C12392" s="3" t="s">
        <v>93</v>
      </c>
      <c r="D12392" s="3" t="s">
        <v>38</v>
      </c>
      <c r="E12392" s="3" t="s">
        <v>101</v>
      </c>
      <c r="F12392" s="3" t="s">
        <v>22226</v>
      </c>
      <c r="G12392" s="3" t="s">
        <v>22227</v>
      </c>
      <c r="H12392" s="3"/>
    </row>
    <row r="12393" ht="15.75" customHeight="1">
      <c r="A12393" s="2">
        <v>45835.0</v>
      </c>
      <c r="B12393" s="3" t="s">
        <v>7</v>
      </c>
      <c r="C12393" s="3" t="s">
        <v>131</v>
      </c>
      <c r="D12393" s="3" t="s">
        <v>34</v>
      </c>
      <c r="E12393" s="3" t="s">
        <v>258</v>
      </c>
      <c r="F12393" s="3" t="s">
        <v>22228</v>
      </c>
      <c r="G12393" s="3" t="s">
        <v>22229</v>
      </c>
      <c r="H12393" s="3"/>
    </row>
    <row r="12394" ht="15.75" customHeight="1">
      <c r="A12394" s="2">
        <v>45835.0</v>
      </c>
      <c r="B12394" s="3" t="s">
        <v>7</v>
      </c>
      <c r="C12394" s="3" t="s">
        <v>131</v>
      </c>
      <c r="D12394" s="3" t="s">
        <v>9</v>
      </c>
      <c r="E12394" s="3" t="s">
        <v>119</v>
      </c>
      <c r="F12394" s="3" t="s">
        <v>22230</v>
      </c>
      <c r="G12394" s="3" t="s">
        <v>22231</v>
      </c>
      <c r="H12394" s="3"/>
    </row>
    <row r="12395" ht="15.75" customHeight="1">
      <c r="A12395" s="2">
        <v>45835.0</v>
      </c>
      <c r="B12395" s="3" t="s">
        <v>7</v>
      </c>
      <c r="C12395" s="3" t="s">
        <v>126</v>
      </c>
      <c r="D12395" s="3" t="s">
        <v>19</v>
      </c>
      <c r="E12395" s="3" t="s">
        <v>101</v>
      </c>
      <c r="F12395" s="3" t="s">
        <v>22232</v>
      </c>
      <c r="G12395" s="3" t="s">
        <v>22233</v>
      </c>
      <c r="H12395" s="3"/>
    </row>
    <row r="12396" ht="15.75" customHeight="1">
      <c r="A12396" s="2">
        <v>45835.0</v>
      </c>
      <c r="B12396" s="3" t="s">
        <v>7</v>
      </c>
      <c r="C12396" s="3" t="s">
        <v>126</v>
      </c>
      <c r="D12396" s="3" t="s">
        <v>34</v>
      </c>
      <c r="E12396" s="3" t="s">
        <v>10</v>
      </c>
      <c r="F12396" s="3" t="s">
        <v>22234</v>
      </c>
      <c r="G12396" s="3" t="s">
        <v>22235</v>
      </c>
      <c r="H12396" s="3"/>
    </row>
    <row r="12397" ht="15.75" customHeight="1">
      <c r="A12397" s="2">
        <v>45835.0</v>
      </c>
      <c r="B12397" s="3" t="s">
        <v>7</v>
      </c>
      <c r="C12397" s="3" t="s">
        <v>126</v>
      </c>
      <c r="D12397" s="3" t="s">
        <v>19</v>
      </c>
      <c r="E12397" s="3" t="s">
        <v>15</v>
      </c>
      <c r="F12397" s="3" t="s">
        <v>22236</v>
      </c>
      <c r="G12397" s="3" t="s">
        <v>22237</v>
      </c>
      <c r="H12397" s="3"/>
    </row>
    <row r="12398" ht="15.75" customHeight="1">
      <c r="A12398" s="2">
        <v>45835.0</v>
      </c>
      <c r="B12398" s="3" t="s">
        <v>7</v>
      </c>
      <c r="C12398" s="3" t="s">
        <v>126</v>
      </c>
      <c r="D12398" s="3" t="s">
        <v>63</v>
      </c>
      <c r="E12398" s="3" t="s">
        <v>15</v>
      </c>
      <c r="F12398" s="3" t="s">
        <v>22238</v>
      </c>
      <c r="G12398" s="3" t="s">
        <v>22239</v>
      </c>
      <c r="H12398" s="3"/>
    </row>
    <row r="12399" ht="15.75" customHeight="1">
      <c r="A12399" s="2">
        <v>45835.0</v>
      </c>
      <c r="B12399" s="3" t="s">
        <v>7</v>
      </c>
      <c r="C12399" s="3" t="s">
        <v>118</v>
      </c>
      <c r="D12399" s="3" t="s">
        <v>9</v>
      </c>
      <c r="E12399" s="3" t="s">
        <v>119</v>
      </c>
      <c r="F12399" s="3" t="s">
        <v>22240</v>
      </c>
      <c r="G12399" s="3" t="s">
        <v>2946</v>
      </c>
      <c r="H12399" s="3"/>
    </row>
    <row r="12400" ht="15.75" customHeight="1">
      <c r="A12400" s="2">
        <v>45835.0</v>
      </c>
      <c r="B12400" s="3" t="s">
        <v>7</v>
      </c>
      <c r="C12400" s="3" t="s">
        <v>118</v>
      </c>
      <c r="D12400" s="3" t="s">
        <v>19</v>
      </c>
      <c r="E12400" s="3" t="s">
        <v>101</v>
      </c>
      <c r="F12400" s="3" t="s">
        <v>22241</v>
      </c>
      <c r="G12400" s="3" t="s">
        <v>22242</v>
      </c>
      <c r="H12400" s="3"/>
    </row>
    <row r="12401" ht="15.75" customHeight="1">
      <c r="A12401" s="2">
        <v>45835.0</v>
      </c>
      <c r="B12401" s="3" t="s">
        <v>7</v>
      </c>
      <c r="C12401" s="3" t="s">
        <v>118</v>
      </c>
      <c r="D12401" s="3" t="s">
        <v>9</v>
      </c>
      <c r="E12401" s="3" t="s">
        <v>119</v>
      </c>
      <c r="F12401" s="3" t="s">
        <v>22243</v>
      </c>
      <c r="G12401" s="3" t="s">
        <v>22244</v>
      </c>
      <c r="H12401" s="3"/>
    </row>
    <row r="12402" ht="15.75" customHeight="1">
      <c r="A12402" s="2">
        <v>45835.0</v>
      </c>
      <c r="B12402" s="3" t="s">
        <v>7</v>
      </c>
      <c r="C12402" s="3" t="s">
        <v>118</v>
      </c>
      <c r="D12402" s="3" t="s">
        <v>63</v>
      </c>
      <c r="E12402" s="3" t="s">
        <v>15</v>
      </c>
      <c r="F12402" s="3" t="s">
        <v>6105</v>
      </c>
      <c r="G12402" s="3" t="s">
        <v>22245</v>
      </c>
      <c r="H12402" s="3"/>
    </row>
    <row r="12403" ht="15.75" customHeight="1">
      <c r="A12403" s="2">
        <v>45835.0</v>
      </c>
      <c r="B12403" s="3" t="s">
        <v>7</v>
      </c>
      <c r="C12403" s="3" t="s">
        <v>106</v>
      </c>
      <c r="D12403" s="3" t="s">
        <v>19</v>
      </c>
      <c r="E12403" s="3" t="s">
        <v>101</v>
      </c>
      <c r="F12403" s="3" t="s">
        <v>4877</v>
      </c>
      <c r="G12403" s="3" t="s">
        <v>22246</v>
      </c>
      <c r="H12403" s="3"/>
    </row>
    <row r="12404" ht="15.75" customHeight="1">
      <c r="A12404" s="2">
        <v>45835.0</v>
      </c>
      <c r="B12404" s="3" t="s">
        <v>7</v>
      </c>
      <c r="C12404" s="3" t="s">
        <v>106</v>
      </c>
      <c r="D12404" s="3" t="s">
        <v>34</v>
      </c>
      <c r="E12404" s="3" t="s">
        <v>10</v>
      </c>
      <c r="F12404" s="3" t="s">
        <v>22247</v>
      </c>
      <c r="G12404" s="3" t="s">
        <v>22248</v>
      </c>
      <c r="H12404" s="3"/>
    </row>
    <row r="12405" ht="15.75" customHeight="1">
      <c r="A12405" s="2">
        <v>45835.0</v>
      </c>
      <c r="B12405" s="3" t="s">
        <v>7</v>
      </c>
      <c r="C12405" s="3" t="s">
        <v>8</v>
      </c>
      <c r="D12405" s="3" t="s">
        <v>34</v>
      </c>
      <c r="E12405" s="3" t="s">
        <v>258</v>
      </c>
      <c r="F12405" s="3" t="s">
        <v>22249</v>
      </c>
      <c r="G12405" s="3" t="s">
        <v>22250</v>
      </c>
      <c r="H12405" s="3"/>
    </row>
    <row r="12406" ht="15.75" customHeight="1">
      <c r="A12406" s="2">
        <v>45835.0</v>
      </c>
      <c r="B12406" s="3" t="s">
        <v>7</v>
      </c>
      <c r="C12406" s="3" t="s">
        <v>8</v>
      </c>
      <c r="D12406" s="3" t="s">
        <v>23</v>
      </c>
      <c r="E12406" s="3" t="s">
        <v>101</v>
      </c>
      <c r="F12406" s="3" t="s">
        <v>22251</v>
      </c>
      <c r="G12406" s="3" t="s">
        <v>22252</v>
      </c>
      <c r="H12406" s="3"/>
    </row>
    <row r="12407" ht="15.75" customHeight="1">
      <c r="A12407" s="2">
        <v>45835.0</v>
      </c>
      <c r="B12407" s="3" t="s">
        <v>92</v>
      </c>
      <c r="C12407" s="3" t="s">
        <v>93</v>
      </c>
      <c r="D12407" s="3" t="s">
        <v>26</v>
      </c>
      <c r="E12407" s="3" t="s">
        <v>15</v>
      </c>
      <c r="F12407" s="3" t="s">
        <v>22253</v>
      </c>
      <c r="G12407" s="3" t="s">
        <v>22254</v>
      </c>
      <c r="H12407" s="3"/>
    </row>
    <row r="12408" ht="15.75" customHeight="1">
      <c r="A12408" s="2">
        <v>45835.0</v>
      </c>
      <c r="B12408" s="3" t="s">
        <v>7</v>
      </c>
      <c r="C12408" s="3" t="s">
        <v>131</v>
      </c>
      <c r="D12408" s="3" t="s">
        <v>38</v>
      </c>
      <c r="E12408" s="3" t="s">
        <v>101</v>
      </c>
      <c r="F12408" s="3" t="s">
        <v>22255</v>
      </c>
      <c r="G12408" s="3" t="s">
        <v>22256</v>
      </c>
      <c r="H12408" s="3"/>
    </row>
    <row r="12409" ht="15.75" customHeight="1">
      <c r="A12409" s="2">
        <v>45835.0</v>
      </c>
      <c r="B12409" s="3" t="s">
        <v>92</v>
      </c>
      <c r="C12409" s="3" t="s">
        <v>158</v>
      </c>
      <c r="D12409" s="3" t="s">
        <v>68</v>
      </c>
      <c r="E12409" s="3" t="s">
        <v>20</v>
      </c>
      <c r="F12409" s="3" t="s">
        <v>4109</v>
      </c>
      <c r="G12409" s="3" t="s">
        <v>12443</v>
      </c>
      <c r="H12409" s="3"/>
    </row>
    <row r="12410" ht="15.75" customHeight="1">
      <c r="A12410" s="2">
        <v>45835.0</v>
      </c>
      <c r="B12410" s="3" t="s">
        <v>7</v>
      </c>
      <c r="C12410" s="3" t="s">
        <v>126</v>
      </c>
      <c r="D12410" s="3" t="s">
        <v>68</v>
      </c>
      <c r="E12410" s="3" t="s">
        <v>15</v>
      </c>
      <c r="F12410" s="3" t="s">
        <v>22257</v>
      </c>
      <c r="G12410" s="3" t="s">
        <v>22258</v>
      </c>
      <c r="H12410" s="3"/>
    </row>
    <row r="12411" ht="15.75" customHeight="1">
      <c r="A12411" s="2">
        <v>45835.0</v>
      </c>
      <c r="B12411" s="3" t="s">
        <v>92</v>
      </c>
      <c r="C12411" s="3" t="s">
        <v>158</v>
      </c>
      <c r="D12411" s="3" t="s">
        <v>26</v>
      </c>
      <c r="E12411" s="3" t="s">
        <v>109</v>
      </c>
      <c r="F12411" s="3" t="s">
        <v>22259</v>
      </c>
      <c r="G12411" s="3" t="s">
        <v>21667</v>
      </c>
      <c r="H12411" s="3"/>
    </row>
    <row r="12412" ht="15.75" customHeight="1">
      <c r="A12412" s="2">
        <v>45835.0</v>
      </c>
      <c r="B12412" s="3" t="s">
        <v>92</v>
      </c>
      <c r="C12412" s="3" t="s">
        <v>158</v>
      </c>
      <c r="D12412" s="3" t="s">
        <v>68</v>
      </c>
      <c r="E12412" s="3" t="s">
        <v>20</v>
      </c>
      <c r="F12412" s="3" t="s">
        <v>22260</v>
      </c>
      <c r="G12412" s="3" t="s">
        <v>22261</v>
      </c>
      <c r="H12412" s="3"/>
    </row>
    <row r="12413" ht="15.75" customHeight="1">
      <c r="A12413" s="2">
        <v>45835.0</v>
      </c>
      <c r="B12413" s="3" t="s">
        <v>92</v>
      </c>
      <c r="C12413" s="3" t="s">
        <v>98</v>
      </c>
      <c r="D12413" s="3" t="s">
        <v>23</v>
      </c>
      <c r="E12413" s="3" t="s">
        <v>15</v>
      </c>
      <c r="F12413" s="3" t="s">
        <v>22262</v>
      </c>
      <c r="G12413" s="3" t="s">
        <v>22263</v>
      </c>
      <c r="H12413" s="3"/>
    </row>
    <row r="12414" ht="15.75" customHeight="1">
      <c r="A12414" s="2">
        <v>45835.0</v>
      </c>
      <c r="B12414" s="3" t="s">
        <v>92</v>
      </c>
      <c r="C12414" s="3" t="s">
        <v>98</v>
      </c>
      <c r="D12414" s="3" t="s">
        <v>26</v>
      </c>
      <c r="E12414" s="3" t="s">
        <v>101</v>
      </c>
      <c r="F12414" s="3" t="s">
        <v>22264</v>
      </c>
      <c r="G12414" s="3" t="s">
        <v>22265</v>
      </c>
      <c r="H12414" s="3"/>
    </row>
    <row r="12415" ht="15.75" customHeight="1">
      <c r="A12415" s="2">
        <v>45835.0</v>
      </c>
      <c r="B12415" s="3" t="s">
        <v>92</v>
      </c>
      <c r="C12415" s="3" t="s">
        <v>98</v>
      </c>
      <c r="D12415" s="3" t="s">
        <v>26</v>
      </c>
      <c r="E12415" s="3" t="s">
        <v>15</v>
      </c>
      <c r="F12415" s="3" t="s">
        <v>22266</v>
      </c>
      <c r="G12415" s="3" t="s">
        <v>22267</v>
      </c>
      <c r="H12415" s="3"/>
    </row>
    <row r="12416" ht="15.75" customHeight="1">
      <c r="A12416" s="2">
        <v>45835.0</v>
      </c>
      <c r="B12416" s="3" t="s">
        <v>92</v>
      </c>
      <c r="C12416" s="3" t="s">
        <v>144</v>
      </c>
      <c r="D12416" s="3" t="s">
        <v>34</v>
      </c>
      <c r="E12416" s="3" t="s">
        <v>101</v>
      </c>
      <c r="F12416" s="3" t="s">
        <v>22268</v>
      </c>
      <c r="G12416" s="3" t="s">
        <v>22269</v>
      </c>
      <c r="H12416" s="3"/>
    </row>
    <row r="12417" ht="15.75" customHeight="1">
      <c r="A12417" s="2">
        <v>45835.0</v>
      </c>
      <c r="B12417" s="3" t="s">
        <v>92</v>
      </c>
      <c r="C12417" s="3" t="s">
        <v>144</v>
      </c>
      <c r="D12417" s="3" t="s">
        <v>26</v>
      </c>
      <c r="E12417" s="3" t="s">
        <v>101</v>
      </c>
      <c r="F12417" s="3" t="s">
        <v>22270</v>
      </c>
      <c r="G12417" s="3" t="s">
        <v>22271</v>
      </c>
      <c r="H12417" s="3"/>
    </row>
    <row r="12418" ht="15.75" customHeight="1">
      <c r="A12418" s="2">
        <v>45835.0</v>
      </c>
      <c r="B12418" s="3" t="s">
        <v>92</v>
      </c>
      <c r="C12418" s="3" t="s">
        <v>144</v>
      </c>
      <c r="D12418" s="3" t="s">
        <v>68</v>
      </c>
      <c r="E12418" s="3" t="s">
        <v>20</v>
      </c>
      <c r="F12418" s="3" t="s">
        <v>16851</v>
      </c>
      <c r="G12418" s="3" t="s">
        <v>22272</v>
      </c>
      <c r="H12418" s="3"/>
    </row>
    <row r="12419" ht="15.75" customHeight="1">
      <c r="A12419" s="2">
        <v>45835.0</v>
      </c>
      <c r="B12419" s="3" t="s">
        <v>92</v>
      </c>
      <c r="C12419" s="3" t="s">
        <v>93</v>
      </c>
      <c r="D12419" s="3" t="s">
        <v>38</v>
      </c>
      <c r="E12419" s="3" t="s">
        <v>101</v>
      </c>
      <c r="F12419" s="3" t="s">
        <v>22273</v>
      </c>
      <c r="G12419" s="3" t="s">
        <v>22274</v>
      </c>
      <c r="H12419" s="3"/>
    </row>
    <row r="12420" ht="15.75" customHeight="1">
      <c r="A12420" s="2">
        <v>45835.0</v>
      </c>
      <c r="B12420" s="3" t="s">
        <v>92</v>
      </c>
      <c r="C12420" s="3" t="s">
        <v>144</v>
      </c>
      <c r="D12420" s="3" t="s">
        <v>9</v>
      </c>
      <c r="E12420" s="3" t="s">
        <v>258</v>
      </c>
      <c r="F12420" s="3" t="s">
        <v>22275</v>
      </c>
      <c r="G12420" s="3" t="s">
        <v>7376</v>
      </c>
      <c r="H12420" s="3"/>
    </row>
    <row r="12421" ht="15.75" customHeight="1">
      <c r="A12421" s="2">
        <v>45835.0</v>
      </c>
      <c r="B12421" s="3" t="s">
        <v>92</v>
      </c>
      <c r="C12421" s="4" t="s">
        <v>149</v>
      </c>
      <c r="D12421" s="3" t="s">
        <v>26</v>
      </c>
      <c r="E12421" s="3" t="s">
        <v>109</v>
      </c>
      <c r="F12421" s="3" t="s">
        <v>22276</v>
      </c>
      <c r="G12421" s="3" t="s">
        <v>22277</v>
      </c>
      <c r="H12421" s="3"/>
    </row>
    <row r="12422" ht="15.75" customHeight="1">
      <c r="A12422" s="2">
        <v>45835.0</v>
      </c>
      <c r="B12422" s="3" t="s">
        <v>92</v>
      </c>
      <c r="C12422" s="4" t="s">
        <v>149</v>
      </c>
      <c r="D12422" s="3" t="s">
        <v>23</v>
      </c>
      <c r="E12422" s="3" t="s">
        <v>15</v>
      </c>
      <c r="F12422" s="3" t="s">
        <v>22278</v>
      </c>
      <c r="G12422" s="3" t="s">
        <v>22279</v>
      </c>
      <c r="H12422" s="3"/>
    </row>
    <row r="12423" ht="15.75" customHeight="1">
      <c r="A12423" s="2">
        <v>45835.0</v>
      </c>
      <c r="B12423" s="3" t="s">
        <v>92</v>
      </c>
      <c r="C12423" s="4" t="s">
        <v>149</v>
      </c>
      <c r="D12423" s="3" t="s">
        <v>23</v>
      </c>
      <c r="E12423" s="3" t="s">
        <v>15</v>
      </c>
      <c r="F12423" s="3" t="s">
        <v>22280</v>
      </c>
      <c r="G12423" s="3" t="s">
        <v>6450</v>
      </c>
      <c r="H12423" s="3"/>
    </row>
    <row r="12424" ht="15.75" customHeight="1">
      <c r="A12424" s="2">
        <v>45835.0</v>
      </c>
      <c r="B12424" s="3" t="s">
        <v>92</v>
      </c>
      <c r="C12424" s="4" t="s">
        <v>149</v>
      </c>
      <c r="D12424" s="3" t="s">
        <v>34</v>
      </c>
      <c r="E12424" s="3" t="s">
        <v>10</v>
      </c>
      <c r="F12424" s="3" t="s">
        <v>22281</v>
      </c>
      <c r="G12424" s="3" t="s">
        <v>22282</v>
      </c>
      <c r="H12424" s="3"/>
    </row>
    <row r="12425" ht="15.75" customHeight="1">
      <c r="A12425" s="2">
        <v>45835.0</v>
      </c>
      <c r="B12425" s="3" t="s">
        <v>92</v>
      </c>
      <c r="C12425" s="3" t="s">
        <v>158</v>
      </c>
      <c r="D12425" s="3" t="s">
        <v>9</v>
      </c>
      <c r="E12425" s="3" t="s">
        <v>258</v>
      </c>
      <c r="F12425" s="3" t="s">
        <v>22283</v>
      </c>
      <c r="G12425" s="3" t="s">
        <v>22284</v>
      </c>
      <c r="H12425" s="3"/>
    </row>
    <row r="12426" ht="15.75" customHeight="1">
      <c r="A12426" s="2">
        <v>45835.0</v>
      </c>
      <c r="B12426" s="3" t="s">
        <v>92</v>
      </c>
      <c r="C12426" s="3" t="s">
        <v>158</v>
      </c>
      <c r="D12426" s="3" t="s">
        <v>19</v>
      </c>
      <c r="E12426" s="3" t="s">
        <v>15</v>
      </c>
      <c r="F12426" s="3" t="s">
        <v>22285</v>
      </c>
      <c r="G12426" s="3" t="s">
        <v>3821</v>
      </c>
      <c r="H12426" s="3"/>
    </row>
    <row r="12427" ht="15.75" customHeight="1">
      <c r="A12427" s="2">
        <v>45835.0</v>
      </c>
      <c r="B12427" s="3" t="s">
        <v>92</v>
      </c>
      <c r="C12427" s="3" t="s">
        <v>144</v>
      </c>
      <c r="D12427" s="3" t="s">
        <v>19</v>
      </c>
      <c r="E12427" s="3" t="s">
        <v>15</v>
      </c>
      <c r="F12427" s="3" t="s">
        <v>11942</v>
      </c>
      <c r="G12427" s="3" t="s">
        <v>22286</v>
      </c>
      <c r="H12427" s="3"/>
    </row>
    <row r="12428" ht="15.75" customHeight="1">
      <c r="A12428" s="2">
        <v>45836.0</v>
      </c>
      <c r="B12428" s="3" t="s">
        <v>13</v>
      </c>
      <c r="C12428" s="3" t="s">
        <v>37</v>
      </c>
      <c r="D12428" s="3" t="s">
        <v>38</v>
      </c>
      <c r="E12428" s="3" t="s">
        <v>20</v>
      </c>
      <c r="F12428" s="3" t="s">
        <v>22287</v>
      </c>
      <c r="G12428" s="3" t="s">
        <v>22288</v>
      </c>
      <c r="H12428" s="3"/>
    </row>
    <row r="12429" ht="15.75" customHeight="1">
      <c r="A12429" s="2">
        <v>45836.0</v>
      </c>
      <c r="B12429" s="3" t="s">
        <v>13</v>
      </c>
      <c r="C12429" s="3" t="s">
        <v>169</v>
      </c>
      <c r="D12429" s="3" t="s">
        <v>9</v>
      </c>
      <c r="E12429" s="3" t="s">
        <v>101</v>
      </c>
      <c r="F12429" s="3" t="s">
        <v>22289</v>
      </c>
      <c r="G12429" s="3" t="s">
        <v>22290</v>
      </c>
      <c r="H12429" s="3"/>
    </row>
    <row r="12430" ht="15.75" customHeight="1">
      <c r="A12430" s="2">
        <v>45836.0</v>
      </c>
      <c r="B12430" s="3" t="s">
        <v>13</v>
      </c>
      <c r="C12430" s="3" t="s">
        <v>169</v>
      </c>
      <c r="D12430" s="3" t="s">
        <v>19</v>
      </c>
      <c r="E12430" s="3" t="s">
        <v>20</v>
      </c>
      <c r="F12430" s="3" t="s">
        <v>22291</v>
      </c>
      <c r="G12430" s="3" t="s">
        <v>22292</v>
      </c>
      <c r="H12430" s="3"/>
    </row>
    <row r="12431" ht="15.75" customHeight="1">
      <c r="A12431" s="2">
        <v>45836.0</v>
      </c>
      <c r="B12431" s="3" t="s">
        <v>57</v>
      </c>
      <c r="C12431" s="3" t="s">
        <v>58</v>
      </c>
      <c r="D12431" s="3" t="s">
        <v>23</v>
      </c>
      <c r="E12431" s="3" t="s">
        <v>59</v>
      </c>
      <c r="F12431" s="3" t="s">
        <v>22293</v>
      </c>
      <c r="G12431" s="3" t="s">
        <v>22294</v>
      </c>
      <c r="H12431" s="3"/>
    </row>
    <row r="12432" ht="15.75" customHeight="1">
      <c r="A12432" s="2">
        <v>45836.0</v>
      </c>
      <c r="B12432" s="3" t="s">
        <v>13</v>
      </c>
      <c r="C12432" s="3" t="s">
        <v>37</v>
      </c>
      <c r="D12432" s="3" t="s">
        <v>63</v>
      </c>
      <c r="E12432" s="3" t="s">
        <v>59</v>
      </c>
      <c r="F12432" s="3" t="s">
        <v>22295</v>
      </c>
      <c r="G12432" s="3" t="s">
        <v>22296</v>
      </c>
      <c r="H12432" s="3"/>
    </row>
    <row r="12433" ht="15.75" customHeight="1">
      <c r="A12433" s="2">
        <v>45836.0</v>
      </c>
      <c r="B12433" s="3" t="s">
        <v>57</v>
      </c>
      <c r="C12433" s="3" t="s">
        <v>58</v>
      </c>
      <c r="D12433" s="3" t="s">
        <v>23</v>
      </c>
      <c r="E12433" s="3" t="s">
        <v>20</v>
      </c>
      <c r="F12433" s="3" t="s">
        <v>22297</v>
      </c>
      <c r="G12433" s="3" t="s">
        <v>22298</v>
      </c>
      <c r="H12433" s="3"/>
    </row>
    <row r="12434" ht="15.75" customHeight="1">
      <c r="A12434" s="2">
        <v>45836.0</v>
      </c>
      <c r="B12434" s="3" t="s">
        <v>13</v>
      </c>
      <c r="C12434" s="3" t="s">
        <v>169</v>
      </c>
      <c r="D12434" s="3" t="s">
        <v>63</v>
      </c>
      <c r="E12434" s="3" t="s">
        <v>101</v>
      </c>
      <c r="F12434" s="3" t="s">
        <v>22299</v>
      </c>
      <c r="G12434" s="3" t="s">
        <v>22300</v>
      </c>
      <c r="H12434" s="3"/>
    </row>
    <row r="12435" ht="15.75" customHeight="1">
      <c r="A12435" s="2">
        <v>45836.0</v>
      </c>
      <c r="B12435" s="3" t="s">
        <v>13</v>
      </c>
      <c r="C12435" s="3" t="s">
        <v>37</v>
      </c>
      <c r="D12435" s="3" t="s">
        <v>19</v>
      </c>
      <c r="E12435" s="3" t="s">
        <v>15</v>
      </c>
      <c r="F12435" s="3" t="s">
        <v>22301</v>
      </c>
      <c r="G12435" s="3" t="s">
        <v>2976</v>
      </c>
      <c r="H12435" s="3"/>
    </row>
    <row r="12436" ht="15.75" customHeight="1">
      <c r="A12436" s="2">
        <v>45836.0</v>
      </c>
      <c r="B12436" s="3" t="s">
        <v>13</v>
      </c>
      <c r="C12436" s="3" t="s">
        <v>18</v>
      </c>
      <c r="D12436" s="3" t="s">
        <v>63</v>
      </c>
      <c r="E12436" s="3" t="s">
        <v>59</v>
      </c>
      <c r="F12436" s="3" t="s">
        <v>22302</v>
      </c>
      <c r="G12436" s="3" t="s">
        <v>22303</v>
      </c>
      <c r="H12436" s="3"/>
    </row>
    <row r="12437" ht="15.75" customHeight="1">
      <c r="A12437" s="2">
        <v>45836.0</v>
      </c>
      <c r="B12437" s="3" t="s">
        <v>13</v>
      </c>
      <c r="C12437" s="3" t="s">
        <v>29</v>
      </c>
      <c r="D12437" s="3" t="s">
        <v>38</v>
      </c>
      <c r="E12437" s="3" t="s">
        <v>15</v>
      </c>
      <c r="F12437" s="3" t="s">
        <v>22304</v>
      </c>
      <c r="G12437" s="3" t="s">
        <v>22305</v>
      </c>
      <c r="H12437" s="3"/>
    </row>
    <row r="12438" ht="15.75" customHeight="1">
      <c r="A12438" s="2">
        <v>45836.0</v>
      </c>
      <c r="B12438" s="3" t="s">
        <v>13</v>
      </c>
      <c r="C12438" s="3" t="s">
        <v>29</v>
      </c>
      <c r="D12438" s="3" t="s">
        <v>68</v>
      </c>
      <c r="E12438" s="3" t="s">
        <v>20</v>
      </c>
      <c r="F12438" s="3" t="s">
        <v>22306</v>
      </c>
      <c r="G12438" s="3" t="s">
        <v>22307</v>
      </c>
      <c r="H12438" s="3"/>
    </row>
    <row r="12439" ht="15.75" customHeight="1">
      <c r="A12439" s="2">
        <v>45836.0</v>
      </c>
      <c r="B12439" s="3" t="s">
        <v>13</v>
      </c>
      <c r="C12439" s="3" t="s">
        <v>29</v>
      </c>
      <c r="D12439" s="3" t="s">
        <v>63</v>
      </c>
      <c r="E12439" s="3" t="s">
        <v>101</v>
      </c>
      <c r="F12439" s="3" t="s">
        <v>22308</v>
      </c>
      <c r="G12439" s="3" t="s">
        <v>22309</v>
      </c>
      <c r="H12439" s="3"/>
    </row>
    <row r="12440" ht="15.75" customHeight="1">
      <c r="A12440" s="2">
        <v>45836.0</v>
      </c>
      <c r="B12440" s="3" t="s">
        <v>13</v>
      </c>
      <c r="C12440" s="3" t="s">
        <v>29</v>
      </c>
      <c r="D12440" s="3" t="s">
        <v>19</v>
      </c>
      <c r="E12440" s="3" t="s">
        <v>20</v>
      </c>
      <c r="F12440" s="3" t="s">
        <v>22310</v>
      </c>
      <c r="G12440" s="3" t="s">
        <v>22311</v>
      </c>
      <c r="H12440" s="3"/>
    </row>
    <row r="12441" ht="15.75" customHeight="1">
      <c r="A12441" s="2">
        <v>45836.0</v>
      </c>
      <c r="B12441" s="3" t="s">
        <v>13</v>
      </c>
      <c r="C12441" s="3" t="s">
        <v>29</v>
      </c>
      <c r="D12441" s="3" t="s">
        <v>9</v>
      </c>
      <c r="E12441" s="3" t="s">
        <v>101</v>
      </c>
      <c r="F12441" s="3" t="s">
        <v>22312</v>
      </c>
      <c r="G12441" s="3" t="s">
        <v>21581</v>
      </c>
      <c r="H12441" s="3"/>
    </row>
    <row r="12442" ht="15.75" customHeight="1">
      <c r="A12442" s="2">
        <v>45836.0</v>
      </c>
      <c r="B12442" s="3" t="s">
        <v>13</v>
      </c>
      <c r="C12442" s="3" t="s">
        <v>18</v>
      </c>
      <c r="D12442" s="3" t="s">
        <v>68</v>
      </c>
      <c r="E12442" s="3" t="s">
        <v>20</v>
      </c>
      <c r="F12442" s="3" t="s">
        <v>22313</v>
      </c>
      <c r="G12442" s="3" t="s">
        <v>22314</v>
      </c>
      <c r="H12442" s="3"/>
    </row>
    <row r="12443" ht="15.75" customHeight="1">
      <c r="A12443" s="2">
        <v>45836.0</v>
      </c>
      <c r="B12443" s="3" t="s">
        <v>57</v>
      </c>
      <c r="C12443" s="3" t="s">
        <v>58</v>
      </c>
      <c r="D12443" s="3" t="s">
        <v>68</v>
      </c>
      <c r="E12443" s="3" t="s">
        <v>59</v>
      </c>
      <c r="F12443" s="3" t="s">
        <v>10135</v>
      </c>
      <c r="G12443" s="3" t="s">
        <v>22315</v>
      </c>
      <c r="H12443" s="3"/>
    </row>
    <row r="12444" ht="15.75" customHeight="1">
      <c r="A12444" s="2">
        <v>45836.0</v>
      </c>
      <c r="B12444" s="3" t="s">
        <v>13</v>
      </c>
      <c r="C12444" s="3" t="s">
        <v>37</v>
      </c>
      <c r="D12444" s="3" t="s">
        <v>34</v>
      </c>
      <c r="E12444" s="3" t="s">
        <v>15</v>
      </c>
      <c r="F12444" s="3" t="s">
        <v>22316</v>
      </c>
      <c r="G12444" s="3" t="s">
        <v>22317</v>
      </c>
      <c r="H12444" s="3"/>
    </row>
    <row r="12445" ht="15.75" customHeight="1">
      <c r="A12445" s="2">
        <v>45836.0</v>
      </c>
      <c r="B12445" s="3" t="s">
        <v>57</v>
      </c>
      <c r="C12445" s="3" t="s">
        <v>85</v>
      </c>
      <c r="D12445" s="3" t="s">
        <v>63</v>
      </c>
      <c r="E12445" s="3" t="s">
        <v>59</v>
      </c>
      <c r="F12445" s="3" t="s">
        <v>18629</v>
      </c>
      <c r="G12445" s="3" t="s">
        <v>22318</v>
      </c>
      <c r="H12445" s="3"/>
    </row>
    <row r="12446" ht="15.75" customHeight="1">
      <c r="A12446" s="2">
        <v>45836.0</v>
      </c>
      <c r="B12446" s="3" t="s">
        <v>57</v>
      </c>
      <c r="C12446" s="3" t="s">
        <v>85</v>
      </c>
      <c r="D12446" s="3" t="s">
        <v>63</v>
      </c>
      <c r="E12446" s="3" t="s">
        <v>59</v>
      </c>
      <c r="F12446" s="3" t="s">
        <v>22319</v>
      </c>
      <c r="G12446" s="3" t="s">
        <v>22320</v>
      </c>
      <c r="H12446" s="3"/>
    </row>
    <row r="12447" ht="15.75" customHeight="1">
      <c r="A12447" s="2">
        <v>45836.0</v>
      </c>
      <c r="B12447" s="3" t="s">
        <v>57</v>
      </c>
      <c r="C12447" s="4" t="s">
        <v>62</v>
      </c>
      <c r="D12447" s="3" t="s">
        <v>23</v>
      </c>
      <c r="E12447" s="3" t="s">
        <v>59</v>
      </c>
      <c r="F12447" s="3" t="s">
        <v>22321</v>
      </c>
      <c r="G12447" s="3" t="s">
        <v>22322</v>
      </c>
      <c r="H12447" s="3"/>
    </row>
    <row r="12448" ht="15.75" customHeight="1">
      <c r="A12448" s="2">
        <v>45836.0</v>
      </c>
      <c r="B12448" s="3" t="s">
        <v>13</v>
      </c>
      <c r="C12448" s="3" t="s">
        <v>18</v>
      </c>
      <c r="D12448" s="3" t="s">
        <v>19</v>
      </c>
      <c r="E12448" s="3" t="s">
        <v>20</v>
      </c>
      <c r="F12448" s="3" t="s">
        <v>22323</v>
      </c>
      <c r="G12448" s="3" t="s">
        <v>3425</v>
      </c>
      <c r="H12448" s="3"/>
    </row>
    <row r="12449" ht="15.75" customHeight="1">
      <c r="A12449" s="2">
        <v>45836.0</v>
      </c>
      <c r="B12449" s="3" t="s">
        <v>57</v>
      </c>
      <c r="C12449" s="3" t="s">
        <v>85</v>
      </c>
      <c r="D12449" s="3" t="s">
        <v>38</v>
      </c>
      <c r="E12449" s="3" t="s">
        <v>20</v>
      </c>
      <c r="F12449" s="3" t="s">
        <v>22324</v>
      </c>
      <c r="G12449" s="3" t="s">
        <v>22325</v>
      </c>
      <c r="H12449" s="3"/>
    </row>
    <row r="12450" ht="15.75" customHeight="1">
      <c r="A12450" s="2">
        <v>45836.0</v>
      </c>
      <c r="B12450" s="3" t="s">
        <v>57</v>
      </c>
      <c r="C12450" s="3" t="s">
        <v>85</v>
      </c>
      <c r="D12450" s="3" t="s">
        <v>9</v>
      </c>
      <c r="E12450" s="3" t="s">
        <v>15</v>
      </c>
      <c r="F12450" s="3" t="s">
        <v>1941</v>
      </c>
      <c r="G12450" s="3" t="s">
        <v>22326</v>
      </c>
      <c r="H12450" s="3"/>
    </row>
    <row r="12451" ht="15.75" customHeight="1">
      <c r="A12451" s="2">
        <v>45836.0</v>
      </c>
      <c r="B12451" s="3" t="s">
        <v>57</v>
      </c>
      <c r="C12451" s="3" t="s">
        <v>85</v>
      </c>
      <c r="D12451" s="3" t="s">
        <v>23</v>
      </c>
      <c r="E12451" s="3" t="s">
        <v>59</v>
      </c>
      <c r="F12451" s="3" t="s">
        <v>15700</v>
      </c>
      <c r="G12451" s="3" t="s">
        <v>13013</v>
      </c>
      <c r="H12451" s="3"/>
    </row>
    <row r="12452" ht="15.75" customHeight="1">
      <c r="A12452" s="2">
        <v>45836.0</v>
      </c>
      <c r="B12452" s="3" t="s">
        <v>57</v>
      </c>
      <c r="C12452" s="3" t="s">
        <v>80</v>
      </c>
      <c r="D12452" s="3" t="s">
        <v>9</v>
      </c>
      <c r="E12452" s="3" t="s">
        <v>15</v>
      </c>
      <c r="F12452" s="3" t="s">
        <v>22327</v>
      </c>
      <c r="G12452" s="3" t="s">
        <v>22328</v>
      </c>
      <c r="H12452" s="3"/>
    </row>
    <row r="12453" ht="15.75" customHeight="1">
      <c r="A12453" s="2">
        <v>45836.0</v>
      </c>
      <c r="B12453" s="3" t="s">
        <v>57</v>
      </c>
      <c r="C12453" s="3" t="s">
        <v>80</v>
      </c>
      <c r="D12453" s="3" t="s">
        <v>34</v>
      </c>
      <c r="E12453" s="3" t="s">
        <v>15</v>
      </c>
      <c r="F12453" s="3" t="s">
        <v>5002</v>
      </c>
      <c r="G12453" s="3" t="s">
        <v>22329</v>
      </c>
      <c r="H12453" s="3"/>
    </row>
    <row r="12454" ht="15.75" customHeight="1">
      <c r="A12454" s="2">
        <v>45836.0</v>
      </c>
      <c r="B12454" s="3" t="s">
        <v>57</v>
      </c>
      <c r="C12454" s="3" t="s">
        <v>80</v>
      </c>
      <c r="D12454" s="3" t="s">
        <v>26</v>
      </c>
      <c r="E12454" s="3" t="s">
        <v>15</v>
      </c>
      <c r="F12454" s="3" t="s">
        <v>22330</v>
      </c>
      <c r="G12454" s="3" t="s">
        <v>22331</v>
      </c>
      <c r="H12454" s="3"/>
    </row>
    <row r="12455" ht="15.75" customHeight="1">
      <c r="A12455" s="2">
        <v>45836.0</v>
      </c>
      <c r="B12455" s="3" t="s">
        <v>57</v>
      </c>
      <c r="C12455" s="3" t="s">
        <v>80</v>
      </c>
      <c r="D12455" s="3" t="s">
        <v>23</v>
      </c>
      <c r="E12455" s="3" t="s">
        <v>59</v>
      </c>
      <c r="F12455" s="3" t="s">
        <v>22332</v>
      </c>
      <c r="G12455" s="3" t="s">
        <v>11281</v>
      </c>
      <c r="H12455" s="3"/>
    </row>
    <row r="12456" ht="15.75" customHeight="1">
      <c r="A12456" s="2">
        <v>45836.0</v>
      </c>
      <c r="B12456" s="3" t="s">
        <v>57</v>
      </c>
      <c r="C12456" s="3" t="s">
        <v>80</v>
      </c>
      <c r="D12456" s="3" t="s">
        <v>9</v>
      </c>
      <c r="E12456" s="3" t="s">
        <v>15</v>
      </c>
      <c r="F12456" s="3" t="s">
        <v>3715</v>
      </c>
      <c r="G12456" s="3" t="s">
        <v>22333</v>
      </c>
      <c r="H12456" s="3"/>
    </row>
    <row r="12457" ht="15.75" customHeight="1">
      <c r="A12457" s="2">
        <v>45836.0</v>
      </c>
      <c r="B12457" s="3" t="s">
        <v>57</v>
      </c>
      <c r="C12457" s="3" t="s">
        <v>71</v>
      </c>
      <c r="D12457" s="3" t="s">
        <v>19</v>
      </c>
      <c r="E12457" s="3" t="s">
        <v>20</v>
      </c>
      <c r="F12457" s="3" t="s">
        <v>22334</v>
      </c>
      <c r="G12457" s="3" t="s">
        <v>22335</v>
      </c>
      <c r="H12457" s="3"/>
    </row>
    <row r="12458" ht="15.75" customHeight="1">
      <c r="A12458" s="2">
        <v>45836.0</v>
      </c>
      <c r="B12458" s="3" t="s">
        <v>57</v>
      </c>
      <c r="C12458" s="3" t="s">
        <v>71</v>
      </c>
      <c r="D12458" s="3" t="s">
        <v>9</v>
      </c>
      <c r="E12458" s="3" t="s">
        <v>15</v>
      </c>
      <c r="F12458" s="3" t="s">
        <v>22336</v>
      </c>
      <c r="G12458" s="3" t="s">
        <v>22337</v>
      </c>
      <c r="H12458" s="3"/>
    </row>
    <row r="12459" ht="15.75" customHeight="1">
      <c r="A12459" s="2">
        <v>45836.0</v>
      </c>
      <c r="B12459" s="3" t="s">
        <v>57</v>
      </c>
      <c r="C12459" s="3" t="s">
        <v>71</v>
      </c>
      <c r="D12459" s="3" t="s">
        <v>63</v>
      </c>
      <c r="E12459" s="3" t="s">
        <v>59</v>
      </c>
      <c r="F12459" s="3" t="s">
        <v>22338</v>
      </c>
      <c r="G12459" s="3" t="s">
        <v>10938</v>
      </c>
      <c r="H12459" s="3"/>
    </row>
    <row r="12460" ht="15.75" customHeight="1">
      <c r="A12460" s="2">
        <v>45836.0</v>
      </c>
      <c r="B12460" s="3" t="s">
        <v>57</v>
      </c>
      <c r="C12460" s="3" t="s">
        <v>71</v>
      </c>
      <c r="D12460" s="3" t="s">
        <v>63</v>
      </c>
      <c r="E12460" s="3" t="s">
        <v>59</v>
      </c>
      <c r="F12460" s="3" t="s">
        <v>22339</v>
      </c>
      <c r="G12460" s="3" t="s">
        <v>22340</v>
      </c>
      <c r="H12460" s="3"/>
    </row>
    <row r="12461" ht="15.75" customHeight="1">
      <c r="A12461" s="2">
        <v>45836.0</v>
      </c>
      <c r="B12461" s="3" t="s">
        <v>57</v>
      </c>
      <c r="C12461" s="4" t="s">
        <v>62</v>
      </c>
      <c r="D12461" s="3" t="s">
        <v>23</v>
      </c>
      <c r="E12461" s="3" t="s">
        <v>59</v>
      </c>
      <c r="F12461" s="3" t="s">
        <v>22341</v>
      </c>
      <c r="G12461" s="3" t="s">
        <v>22342</v>
      </c>
      <c r="H12461" s="3"/>
    </row>
    <row r="12462" ht="15.75" customHeight="1">
      <c r="A12462" s="2">
        <v>45836.0</v>
      </c>
      <c r="B12462" s="3" t="s">
        <v>57</v>
      </c>
      <c r="C12462" s="4" t="s">
        <v>62</v>
      </c>
      <c r="D12462" s="3" t="s">
        <v>19</v>
      </c>
      <c r="E12462" s="3" t="s">
        <v>20</v>
      </c>
      <c r="F12462" s="3" t="s">
        <v>15013</v>
      </c>
      <c r="G12462" s="3" t="s">
        <v>22343</v>
      </c>
      <c r="H12462" s="3"/>
    </row>
    <row r="12463" ht="15.75" customHeight="1">
      <c r="A12463" s="2">
        <v>45836.0</v>
      </c>
      <c r="B12463" s="3" t="s">
        <v>57</v>
      </c>
      <c r="C12463" s="4" t="s">
        <v>62</v>
      </c>
      <c r="D12463" s="3" t="s">
        <v>26</v>
      </c>
      <c r="E12463" s="3" t="s">
        <v>20</v>
      </c>
      <c r="F12463" s="3" t="s">
        <v>22344</v>
      </c>
      <c r="G12463" s="3" t="s">
        <v>17273</v>
      </c>
      <c r="H12463" s="3"/>
    </row>
    <row r="12464" ht="15.75" customHeight="1">
      <c r="A12464" s="2">
        <v>45836.0</v>
      </c>
      <c r="B12464" s="3" t="s">
        <v>57</v>
      </c>
      <c r="C12464" s="4" t="s">
        <v>62</v>
      </c>
      <c r="D12464" s="3" t="s">
        <v>68</v>
      </c>
      <c r="E12464" s="3" t="s">
        <v>59</v>
      </c>
      <c r="F12464" s="3" t="s">
        <v>22345</v>
      </c>
      <c r="G12464" s="3" t="s">
        <v>22346</v>
      </c>
      <c r="H12464" s="3"/>
    </row>
    <row r="12465" ht="15.75" customHeight="1">
      <c r="A12465" s="2">
        <v>45836.0</v>
      </c>
      <c r="B12465" s="3" t="s">
        <v>57</v>
      </c>
      <c r="C12465" s="3" t="s">
        <v>58</v>
      </c>
      <c r="D12465" s="3" t="s">
        <v>68</v>
      </c>
      <c r="E12465" s="3" t="s">
        <v>20</v>
      </c>
      <c r="F12465" s="3" t="s">
        <v>22347</v>
      </c>
      <c r="G12465" s="3" t="s">
        <v>22348</v>
      </c>
      <c r="H12465" s="3"/>
    </row>
    <row r="12466" ht="15.75" customHeight="1">
      <c r="A12466" s="2">
        <v>45836.0</v>
      </c>
      <c r="B12466" s="3" t="s">
        <v>13</v>
      </c>
      <c r="C12466" s="3" t="s">
        <v>18</v>
      </c>
      <c r="D12466" s="3" t="s">
        <v>23</v>
      </c>
      <c r="E12466" s="3" t="s">
        <v>20</v>
      </c>
      <c r="F12466" s="3" t="s">
        <v>22349</v>
      </c>
      <c r="G12466" s="3" t="s">
        <v>16857</v>
      </c>
      <c r="H12466" s="3"/>
    </row>
    <row r="12467" ht="15.75" customHeight="1">
      <c r="A12467" s="2">
        <v>45836.0</v>
      </c>
      <c r="B12467" s="3" t="s">
        <v>7</v>
      </c>
      <c r="C12467" s="3" t="s">
        <v>131</v>
      </c>
      <c r="D12467" s="3" t="s">
        <v>68</v>
      </c>
      <c r="E12467" s="3" t="s">
        <v>15</v>
      </c>
      <c r="F12467" s="3" t="s">
        <v>15863</v>
      </c>
      <c r="G12467" s="3" t="s">
        <v>20501</v>
      </c>
      <c r="H12467" s="3"/>
    </row>
    <row r="12468" ht="15.75" customHeight="1">
      <c r="A12468" s="2">
        <v>45836.0</v>
      </c>
      <c r="B12468" s="3" t="s">
        <v>13</v>
      </c>
      <c r="C12468" s="3" t="s">
        <v>14</v>
      </c>
      <c r="D12468" s="3" t="s">
        <v>34</v>
      </c>
      <c r="E12468" s="3" t="s">
        <v>101</v>
      </c>
      <c r="F12468" s="3" t="s">
        <v>22350</v>
      </c>
      <c r="G12468" s="3" t="s">
        <v>22351</v>
      </c>
      <c r="H12468" s="3"/>
    </row>
    <row r="12469" ht="15.75" customHeight="1">
      <c r="A12469" s="2">
        <v>45836.0</v>
      </c>
      <c r="B12469" s="3" t="s">
        <v>7</v>
      </c>
      <c r="C12469" s="3" t="s">
        <v>126</v>
      </c>
      <c r="D12469" s="3" t="s">
        <v>9</v>
      </c>
      <c r="E12469" s="3" t="s">
        <v>258</v>
      </c>
      <c r="F12469" s="3" t="s">
        <v>22352</v>
      </c>
      <c r="G12469" s="3" t="s">
        <v>22353</v>
      </c>
      <c r="H12469" s="3"/>
    </row>
    <row r="12470" ht="15.75" customHeight="1">
      <c r="A12470" s="2">
        <v>45836.0</v>
      </c>
      <c r="B12470" s="3" t="s">
        <v>7</v>
      </c>
      <c r="C12470" s="3" t="s">
        <v>126</v>
      </c>
      <c r="D12470" s="3" t="s">
        <v>23</v>
      </c>
      <c r="E12470" s="3" t="s">
        <v>101</v>
      </c>
      <c r="F12470" s="3" t="s">
        <v>22354</v>
      </c>
      <c r="G12470" s="3" t="s">
        <v>22355</v>
      </c>
      <c r="H12470" s="3"/>
    </row>
    <row r="12471" ht="15.75" customHeight="1">
      <c r="A12471" s="2">
        <v>45836.0</v>
      </c>
      <c r="B12471" s="3" t="s">
        <v>7</v>
      </c>
      <c r="C12471" s="3" t="s">
        <v>126</v>
      </c>
      <c r="D12471" s="3" t="s">
        <v>68</v>
      </c>
      <c r="E12471" s="3" t="s">
        <v>15</v>
      </c>
      <c r="F12471" s="3" t="s">
        <v>22356</v>
      </c>
      <c r="G12471" s="3" t="s">
        <v>22357</v>
      </c>
      <c r="H12471" s="3"/>
    </row>
    <row r="12472" ht="15.75" customHeight="1">
      <c r="A12472" s="2">
        <v>45836.0</v>
      </c>
      <c r="B12472" s="3" t="s">
        <v>7</v>
      </c>
      <c r="C12472" s="3" t="s">
        <v>118</v>
      </c>
      <c r="D12472" s="3" t="s">
        <v>34</v>
      </c>
      <c r="E12472" s="3" t="s">
        <v>10</v>
      </c>
      <c r="F12472" s="3" t="s">
        <v>22358</v>
      </c>
      <c r="G12472" s="3" t="s">
        <v>22359</v>
      </c>
      <c r="H12472" s="3"/>
    </row>
    <row r="12473" ht="15.75" customHeight="1">
      <c r="A12473" s="2">
        <v>45836.0</v>
      </c>
      <c r="B12473" s="3" t="s">
        <v>7</v>
      </c>
      <c r="C12473" s="3" t="s">
        <v>118</v>
      </c>
      <c r="D12473" s="3" t="s">
        <v>38</v>
      </c>
      <c r="E12473" s="3" t="s">
        <v>101</v>
      </c>
      <c r="F12473" s="3" t="s">
        <v>22360</v>
      </c>
      <c r="G12473" s="3" t="s">
        <v>22361</v>
      </c>
      <c r="H12473" s="3"/>
    </row>
    <row r="12474" ht="15.75" customHeight="1">
      <c r="A12474" s="2">
        <v>45836.0</v>
      </c>
      <c r="B12474" s="3" t="s">
        <v>7</v>
      </c>
      <c r="C12474" s="3" t="s">
        <v>118</v>
      </c>
      <c r="D12474" s="3" t="s">
        <v>9</v>
      </c>
      <c r="E12474" s="3" t="s">
        <v>119</v>
      </c>
      <c r="F12474" s="3" t="s">
        <v>22362</v>
      </c>
      <c r="G12474" s="3" t="s">
        <v>22363</v>
      </c>
      <c r="H12474" s="3"/>
    </row>
    <row r="12475" ht="15.75" customHeight="1">
      <c r="A12475" s="2">
        <v>45836.0</v>
      </c>
      <c r="B12475" s="3" t="s">
        <v>7</v>
      </c>
      <c r="C12475" s="3" t="s">
        <v>118</v>
      </c>
      <c r="D12475" s="3" t="s">
        <v>38</v>
      </c>
      <c r="E12475" s="3" t="s">
        <v>109</v>
      </c>
      <c r="F12475" s="3" t="s">
        <v>22364</v>
      </c>
      <c r="G12475" s="3" t="s">
        <v>22365</v>
      </c>
      <c r="H12475" s="3"/>
    </row>
    <row r="12476" ht="15.75" customHeight="1">
      <c r="A12476" s="2">
        <v>45836.0</v>
      </c>
      <c r="B12476" s="3" t="s">
        <v>7</v>
      </c>
      <c r="C12476" s="3" t="s">
        <v>126</v>
      </c>
      <c r="D12476" s="3" t="s">
        <v>19</v>
      </c>
      <c r="E12476" s="3" t="s">
        <v>15</v>
      </c>
      <c r="F12476" s="3" t="s">
        <v>22366</v>
      </c>
      <c r="G12476" s="3" t="s">
        <v>22367</v>
      </c>
      <c r="H12476" s="3"/>
    </row>
    <row r="12477" ht="15.75" customHeight="1">
      <c r="A12477" s="2">
        <v>45836.0</v>
      </c>
      <c r="B12477" s="3" t="s">
        <v>7</v>
      </c>
      <c r="C12477" s="3" t="s">
        <v>118</v>
      </c>
      <c r="D12477" s="3" t="s">
        <v>68</v>
      </c>
      <c r="E12477" s="3" t="s">
        <v>15</v>
      </c>
      <c r="F12477" s="3" t="s">
        <v>22368</v>
      </c>
      <c r="G12477" s="3" t="s">
        <v>6009</v>
      </c>
      <c r="H12477" s="3"/>
    </row>
    <row r="12478" ht="15.75" customHeight="1">
      <c r="A12478" s="2">
        <v>45836.0</v>
      </c>
      <c r="B12478" s="3" t="s">
        <v>7</v>
      </c>
      <c r="C12478" s="3" t="s">
        <v>106</v>
      </c>
      <c r="D12478" s="3" t="s">
        <v>38</v>
      </c>
      <c r="E12478" s="3" t="s">
        <v>101</v>
      </c>
      <c r="F12478" s="3" t="s">
        <v>22369</v>
      </c>
      <c r="G12478" s="3" t="s">
        <v>22370</v>
      </c>
      <c r="H12478" s="3"/>
    </row>
    <row r="12479" ht="15.75" customHeight="1">
      <c r="A12479" s="2">
        <v>45836.0</v>
      </c>
      <c r="B12479" s="3" t="s">
        <v>7</v>
      </c>
      <c r="C12479" s="3" t="s">
        <v>106</v>
      </c>
      <c r="D12479" s="3" t="s">
        <v>68</v>
      </c>
      <c r="E12479" s="3" t="s">
        <v>101</v>
      </c>
      <c r="F12479" s="3" t="s">
        <v>22371</v>
      </c>
      <c r="G12479" s="3" t="s">
        <v>12145</v>
      </c>
      <c r="H12479" s="3"/>
    </row>
    <row r="12480" ht="15.75" customHeight="1">
      <c r="A12480" s="2">
        <v>45836.0</v>
      </c>
      <c r="B12480" s="3" t="s">
        <v>7</v>
      </c>
      <c r="C12480" s="3" t="s">
        <v>8</v>
      </c>
      <c r="D12480" s="3" t="s">
        <v>9</v>
      </c>
      <c r="E12480" s="3" t="s">
        <v>10</v>
      </c>
      <c r="F12480" s="3" t="s">
        <v>22372</v>
      </c>
      <c r="G12480" s="3" t="s">
        <v>22373</v>
      </c>
      <c r="H12480" s="3"/>
    </row>
    <row r="12481" ht="15.75" customHeight="1">
      <c r="A12481" s="2">
        <v>45836.0</v>
      </c>
      <c r="B12481" s="3" t="s">
        <v>7</v>
      </c>
      <c r="C12481" s="3" t="s">
        <v>8</v>
      </c>
      <c r="D12481" s="3" t="s">
        <v>63</v>
      </c>
      <c r="E12481" s="3" t="s">
        <v>20</v>
      </c>
      <c r="F12481" s="3" t="s">
        <v>22374</v>
      </c>
      <c r="G12481" s="3" t="s">
        <v>14291</v>
      </c>
      <c r="H12481" s="3"/>
    </row>
    <row r="12482" ht="15.75" customHeight="1">
      <c r="A12482" s="2">
        <v>45836.0</v>
      </c>
      <c r="B12482" s="3" t="s">
        <v>7</v>
      </c>
      <c r="C12482" s="3" t="s">
        <v>8</v>
      </c>
      <c r="D12482" s="3" t="s">
        <v>63</v>
      </c>
      <c r="E12482" s="3" t="s">
        <v>20</v>
      </c>
      <c r="F12482" s="3" t="s">
        <v>22375</v>
      </c>
      <c r="G12482" s="3" t="s">
        <v>8745</v>
      </c>
      <c r="H12482" s="3"/>
    </row>
    <row r="12483" ht="15.75" customHeight="1">
      <c r="A12483" s="2">
        <v>45836.0</v>
      </c>
      <c r="B12483" s="3" t="s">
        <v>7</v>
      </c>
      <c r="C12483" s="3" t="s">
        <v>8</v>
      </c>
      <c r="D12483" s="3" t="s">
        <v>19</v>
      </c>
      <c r="E12483" s="3" t="s">
        <v>15</v>
      </c>
      <c r="F12483" s="3" t="s">
        <v>22376</v>
      </c>
      <c r="G12483" s="3" t="s">
        <v>22377</v>
      </c>
      <c r="H12483" s="3"/>
    </row>
    <row r="12484" ht="15.75" customHeight="1">
      <c r="A12484" s="2">
        <v>45836.0</v>
      </c>
      <c r="B12484" s="3" t="s">
        <v>13</v>
      </c>
      <c r="C12484" s="3" t="s">
        <v>18</v>
      </c>
      <c r="D12484" s="3" t="s">
        <v>9</v>
      </c>
      <c r="E12484" s="3" t="s">
        <v>15</v>
      </c>
      <c r="F12484" s="3" t="s">
        <v>22378</v>
      </c>
      <c r="G12484" s="3" t="s">
        <v>22379</v>
      </c>
      <c r="H12484" s="3"/>
    </row>
    <row r="12485" ht="15.75" customHeight="1">
      <c r="A12485" s="2">
        <v>45836.0</v>
      </c>
      <c r="B12485" s="3" t="s">
        <v>7</v>
      </c>
      <c r="C12485" s="3" t="s">
        <v>106</v>
      </c>
      <c r="D12485" s="3" t="s">
        <v>38</v>
      </c>
      <c r="E12485" s="3" t="s">
        <v>109</v>
      </c>
      <c r="F12485" s="3" t="s">
        <v>22380</v>
      </c>
      <c r="G12485" s="3" t="s">
        <v>4845</v>
      </c>
      <c r="H12485" s="3"/>
    </row>
    <row r="12486" ht="15.75" customHeight="1">
      <c r="A12486" s="2">
        <v>45836.0</v>
      </c>
      <c r="B12486" s="3" t="s">
        <v>7</v>
      </c>
      <c r="C12486" s="3" t="s">
        <v>131</v>
      </c>
      <c r="D12486" s="3" t="s">
        <v>68</v>
      </c>
      <c r="E12486" s="3" t="s">
        <v>15</v>
      </c>
      <c r="F12486" s="3" t="s">
        <v>22381</v>
      </c>
      <c r="G12486" s="3" t="s">
        <v>22382</v>
      </c>
      <c r="H12486" s="3"/>
    </row>
    <row r="12487" ht="15.75" customHeight="1">
      <c r="A12487" s="2">
        <v>45836.0</v>
      </c>
      <c r="B12487" s="3" t="s">
        <v>7</v>
      </c>
      <c r="C12487" s="3" t="s">
        <v>8</v>
      </c>
      <c r="D12487" s="3" t="s">
        <v>34</v>
      </c>
      <c r="E12487" s="3" t="s">
        <v>10</v>
      </c>
      <c r="F12487" s="3" t="s">
        <v>22383</v>
      </c>
      <c r="G12487" s="3" t="s">
        <v>22384</v>
      </c>
      <c r="H12487" s="3"/>
    </row>
    <row r="12488" ht="15.75" customHeight="1">
      <c r="A12488" s="2">
        <v>45836.0</v>
      </c>
      <c r="B12488" s="3" t="s">
        <v>7</v>
      </c>
      <c r="C12488" s="3" t="s">
        <v>131</v>
      </c>
      <c r="D12488" s="3" t="s">
        <v>68</v>
      </c>
      <c r="E12488" s="3" t="s">
        <v>15</v>
      </c>
      <c r="F12488" s="3" t="s">
        <v>22385</v>
      </c>
      <c r="G12488" s="3" t="s">
        <v>22172</v>
      </c>
      <c r="H12488" s="3"/>
    </row>
    <row r="12489" ht="15.75" customHeight="1">
      <c r="A12489" s="2">
        <v>45836.0</v>
      </c>
      <c r="B12489" s="3" t="s">
        <v>7</v>
      </c>
      <c r="C12489" s="3" t="s">
        <v>131</v>
      </c>
      <c r="D12489" s="3" t="s">
        <v>19</v>
      </c>
      <c r="E12489" s="3" t="s">
        <v>15</v>
      </c>
      <c r="F12489" s="3" t="s">
        <v>22386</v>
      </c>
      <c r="G12489" s="3" t="s">
        <v>22387</v>
      </c>
      <c r="H12489" s="3"/>
    </row>
    <row r="12490" ht="15.75" customHeight="1">
      <c r="A12490" s="2">
        <v>45836.0</v>
      </c>
      <c r="B12490" s="3" t="s">
        <v>92</v>
      </c>
      <c r="C12490" s="3" t="s">
        <v>93</v>
      </c>
      <c r="D12490" s="3" t="s">
        <v>68</v>
      </c>
      <c r="E12490" s="3" t="s">
        <v>20</v>
      </c>
      <c r="F12490" s="3" t="s">
        <v>22388</v>
      </c>
      <c r="G12490" s="3" t="s">
        <v>22389</v>
      </c>
      <c r="H12490" s="3"/>
    </row>
    <row r="12491" ht="15.75" customHeight="1">
      <c r="A12491" s="2">
        <v>45836.0</v>
      </c>
      <c r="B12491" s="3" t="s">
        <v>92</v>
      </c>
      <c r="C12491" s="3" t="s">
        <v>93</v>
      </c>
      <c r="D12491" s="3" t="s">
        <v>9</v>
      </c>
      <c r="E12491" s="3" t="s">
        <v>10</v>
      </c>
      <c r="F12491" s="3" t="s">
        <v>22390</v>
      </c>
      <c r="G12491" s="3" t="s">
        <v>22391</v>
      </c>
      <c r="H12491" s="3"/>
    </row>
    <row r="12492" ht="15.75" customHeight="1">
      <c r="A12492" s="2">
        <v>45836.0</v>
      </c>
      <c r="B12492" s="3" t="s">
        <v>92</v>
      </c>
      <c r="C12492" s="3" t="s">
        <v>98</v>
      </c>
      <c r="D12492" s="3" t="s">
        <v>38</v>
      </c>
      <c r="E12492" s="3" t="s">
        <v>15</v>
      </c>
      <c r="F12492" s="3" t="s">
        <v>22392</v>
      </c>
      <c r="G12492" s="3" t="s">
        <v>22393</v>
      </c>
      <c r="H12492" s="3"/>
    </row>
    <row r="12493" ht="15.75" customHeight="1">
      <c r="A12493" s="2">
        <v>45836.0</v>
      </c>
      <c r="B12493" s="3" t="s">
        <v>92</v>
      </c>
      <c r="C12493" s="3" t="s">
        <v>98</v>
      </c>
      <c r="D12493" s="3" t="s">
        <v>63</v>
      </c>
      <c r="E12493" s="3" t="s">
        <v>109</v>
      </c>
      <c r="F12493" s="3" t="s">
        <v>22394</v>
      </c>
      <c r="G12493" s="3" t="s">
        <v>22395</v>
      </c>
      <c r="H12493" s="3"/>
    </row>
    <row r="12494" ht="15.75" customHeight="1">
      <c r="A12494" s="2">
        <v>45836.0</v>
      </c>
      <c r="B12494" s="3" t="s">
        <v>92</v>
      </c>
      <c r="C12494" s="3" t="s">
        <v>98</v>
      </c>
      <c r="D12494" s="3" t="s">
        <v>63</v>
      </c>
      <c r="E12494" s="3" t="s">
        <v>59</v>
      </c>
      <c r="F12494" s="3" t="s">
        <v>22396</v>
      </c>
      <c r="G12494" s="3" t="s">
        <v>22397</v>
      </c>
      <c r="H12494" s="3"/>
    </row>
    <row r="12495" ht="15.75" customHeight="1">
      <c r="A12495" s="2">
        <v>45836.0</v>
      </c>
      <c r="B12495" s="3" t="s">
        <v>92</v>
      </c>
      <c r="C12495" s="3" t="s">
        <v>98</v>
      </c>
      <c r="D12495" s="3" t="s">
        <v>34</v>
      </c>
      <c r="E12495" s="3" t="s">
        <v>109</v>
      </c>
      <c r="F12495" s="3" t="s">
        <v>22398</v>
      </c>
      <c r="G12495" s="3" t="s">
        <v>22399</v>
      </c>
      <c r="H12495" s="3"/>
    </row>
    <row r="12496" ht="15.75" customHeight="1">
      <c r="A12496" s="2">
        <v>45836.0</v>
      </c>
      <c r="B12496" s="3" t="s">
        <v>92</v>
      </c>
      <c r="C12496" s="3" t="s">
        <v>144</v>
      </c>
      <c r="D12496" s="3" t="s">
        <v>19</v>
      </c>
      <c r="E12496" s="3" t="s">
        <v>15</v>
      </c>
      <c r="F12496" s="3" t="s">
        <v>22400</v>
      </c>
      <c r="G12496" s="3" t="s">
        <v>22401</v>
      </c>
      <c r="H12496" s="3"/>
    </row>
    <row r="12497" ht="15.75" customHeight="1">
      <c r="A12497" s="2">
        <v>45836.0</v>
      </c>
      <c r="B12497" s="3" t="s">
        <v>92</v>
      </c>
      <c r="C12497" s="3" t="s">
        <v>93</v>
      </c>
      <c r="D12497" s="3" t="s">
        <v>9</v>
      </c>
      <c r="E12497" s="3" t="s">
        <v>10</v>
      </c>
      <c r="F12497" s="3" t="s">
        <v>22402</v>
      </c>
      <c r="G12497" s="3" t="s">
        <v>22403</v>
      </c>
      <c r="H12497" s="3"/>
    </row>
    <row r="12498" ht="15.75" customHeight="1">
      <c r="A12498" s="2">
        <v>45836.0</v>
      </c>
      <c r="B12498" s="3" t="s">
        <v>92</v>
      </c>
      <c r="C12498" s="3" t="s">
        <v>144</v>
      </c>
      <c r="D12498" s="3" t="s">
        <v>26</v>
      </c>
      <c r="E12498" s="3" t="s">
        <v>15</v>
      </c>
      <c r="F12498" s="3" t="s">
        <v>22404</v>
      </c>
      <c r="G12498" s="3" t="s">
        <v>22405</v>
      </c>
      <c r="H12498" s="3"/>
    </row>
    <row r="12499" ht="15.75" customHeight="1">
      <c r="A12499" s="2">
        <v>45836.0</v>
      </c>
      <c r="B12499" s="3" t="s">
        <v>92</v>
      </c>
      <c r="C12499" s="3" t="s">
        <v>158</v>
      </c>
      <c r="D12499" s="3" t="s">
        <v>23</v>
      </c>
      <c r="E12499" s="3" t="s">
        <v>15</v>
      </c>
      <c r="F12499" s="3" t="s">
        <v>22406</v>
      </c>
      <c r="G12499" s="3" t="s">
        <v>22407</v>
      </c>
      <c r="H12499" s="3"/>
    </row>
    <row r="12500" ht="15.75" customHeight="1">
      <c r="A12500" s="2">
        <v>45836.0</v>
      </c>
      <c r="B12500" s="3" t="s">
        <v>92</v>
      </c>
      <c r="C12500" s="3" t="s">
        <v>144</v>
      </c>
      <c r="D12500" s="3" t="s">
        <v>26</v>
      </c>
      <c r="E12500" s="3" t="s">
        <v>101</v>
      </c>
      <c r="F12500" s="3" t="s">
        <v>22408</v>
      </c>
      <c r="G12500" s="3" t="s">
        <v>22409</v>
      </c>
      <c r="H12500" s="3"/>
    </row>
    <row r="12501" ht="15.75" customHeight="1">
      <c r="A12501" s="2">
        <v>45836.0</v>
      </c>
      <c r="B12501" s="3" t="s">
        <v>92</v>
      </c>
      <c r="C12501" s="3" t="s">
        <v>158</v>
      </c>
      <c r="D12501" s="3" t="s">
        <v>19</v>
      </c>
      <c r="E12501" s="3" t="s">
        <v>15</v>
      </c>
      <c r="F12501" s="3" t="s">
        <v>22410</v>
      </c>
      <c r="G12501" s="3" t="s">
        <v>22411</v>
      </c>
      <c r="H12501" s="3"/>
    </row>
    <row r="12502" ht="15.75" customHeight="1">
      <c r="A12502" s="2">
        <v>45836.0</v>
      </c>
      <c r="B12502" s="3" t="s">
        <v>13</v>
      </c>
      <c r="C12502" s="3" t="s">
        <v>14</v>
      </c>
      <c r="D12502" s="3" t="s">
        <v>19</v>
      </c>
      <c r="E12502" s="3" t="s">
        <v>20</v>
      </c>
      <c r="F12502" s="3" t="s">
        <v>12443</v>
      </c>
      <c r="G12502" s="3" t="s">
        <v>22412</v>
      </c>
      <c r="H12502" s="3"/>
    </row>
    <row r="12503" ht="15.75" customHeight="1">
      <c r="A12503" s="2">
        <v>45836.0</v>
      </c>
      <c r="B12503" s="3" t="s">
        <v>92</v>
      </c>
      <c r="C12503" s="4" t="s">
        <v>149</v>
      </c>
      <c r="D12503" s="3" t="s">
        <v>23</v>
      </c>
      <c r="E12503" s="3" t="s">
        <v>15</v>
      </c>
      <c r="F12503" s="3" t="s">
        <v>22413</v>
      </c>
      <c r="G12503" s="3" t="s">
        <v>22414</v>
      </c>
      <c r="H12503" s="3"/>
    </row>
    <row r="12504" ht="15.75" customHeight="1">
      <c r="A12504" s="2">
        <v>45836.0</v>
      </c>
      <c r="B12504" s="3" t="s">
        <v>92</v>
      </c>
      <c r="C12504" s="4" t="s">
        <v>149</v>
      </c>
      <c r="D12504" s="3" t="s">
        <v>63</v>
      </c>
      <c r="E12504" s="3" t="s">
        <v>59</v>
      </c>
      <c r="F12504" s="3" t="s">
        <v>22415</v>
      </c>
      <c r="G12504" s="3" t="s">
        <v>22416</v>
      </c>
      <c r="H12504" s="3"/>
    </row>
    <row r="12505" ht="15.75" customHeight="1">
      <c r="A12505" s="2">
        <v>45836.0</v>
      </c>
      <c r="B12505" s="3" t="s">
        <v>92</v>
      </c>
      <c r="C12505" s="3" t="s">
        <v>158</v>
      </c>
      <c r="D12505" s="3" t="s">
        <v>9</v>
      </c>
      <c r="E12505" s="3" t="s">
        <v>10</v>
      </c>
      <c r="F12505" s="3" t="s">
        <v>22417</v>
      </c>
      <c r="G12505" s="3" t="s">
        <v>22418</v>
      </c>
      <c r="H12505" s="3"/>
    </row>
    <row r="12506" ht="15.75" customHeight="1">
      <c r="A12506" s="2">
        <v>45836.0</v>
      </c>
      <c r="B12506" s="3" t="s">
        <v>92</v>
      </c>
      <c r="C12506" s="3" t="s">
        <v>144</v>
      </c>
      <c r="D12506" s="3" t="s">
        <v>9</v>
      </c>
      <c r="E12506" s="3" t="s">
        <v>109</v>
      </c>
      <c r="F12506" s="3" t="s">
        <v>22419</v>
      </c>
      <c r="G12506" s="3" t="s">
        <v>22420</v>
      </c>
      <c r="H12506" s="3"/>
    </row>
    <row r="12507" ht="15.75" customHeight="1">
      <c r="A12507" s="2">
        <v>45837.0</v>
      </c>
      <c r="B12507" s="3" t="s">
        <v>13</v>
      </c>
      <c r="C12507" s="3" t="s">
        <v>14</v>
      </c>
      <c r="D12507" s="3" t="s">
        <v>23</v>
      </c>
      <c r="E12507" s="3" t="s">
        <v>20</v>
      </c>
      <c r="F12507" s="3" t="s">
        <v>22421</v>
      </c>
      <c r="G12507" s="3" t="s">
        <v>22422</v>
      </c>
      <c r="H12507" s="3"/>
    </row>
    <row r="12508" ht="15.75" customHeight="1">
      <c r="A12508" s="2">
        <v>45837.0</v>
      </c>
      <c r="B12508" s="3" t="s">
        <v>13</v>
      </c>
      <c r="C12508" s="3" t="s">
        <v>169</v>
      </c>
      <c r="D12508" s="3" t="s">
        <v>9</v>
      </c>
      <c r="E12508" s="3" t="s">
        <v>109</v>
      </c>
      <c r="F12508" s="3" t="s">
        <v>22423</v>
      </c>
      <c r="G12508" s="3" t="s">
        <v>22424</v>
      </c>
      <c r="H12508" s="3"/>
    </row>
    <row r="12509" ht="15.75" customHeight="1">
      <c r="A12509" s="2">
        <v>45837.0</v>
      </c>
      <c r="B12509" s="3" t="s">
        <v>13</v>
      </c>
      <c r="C12509" s="3" t="s">
        <v>169</v>
      </c>
      <c r="D12509" s="3" t="s">
        <v>63</v>
      </c>
      <c r="E12509" s="3" t="s">
        <v>101</v>
      </c>
      <c r="F12509" s="3" t="s">
        <v>22425</v>
      </c>
      <c r="G12509" s="3" t="s">
        <v>22426</v>
      </c>
      <c r="H12509" s="3"/>
    </row>
    <row r="12510" ht="15.75" customHeight="1">
      <c r="A12510" s="2">
        <v>45837.0</v>
      </c>
      <c r="B12510" s="3" t="s">
        <v>13</v>
      </c>
      <c r="C12510" s="3" t="s">
        <v>37</v>
      </c>
      <c r="D12510" s="3" t="s">
        <v>38</v>
      </c>
      <c r="E12510" s="3" t="s">
        <v>20</v>
      </c>
      <c r="F12510" s="3" t="s">
        <v>4170</v>
      </c>
      <c r="G12510" s="3" t="s">
        <v>22427</v>
      </c>
      <c r="H12510" s="3"/>
    </row>
    <row r="12511" ht="15.75" customHeight="1">
      <c r="A12511" s="2">
        <v>45837.0</v>
      </c>
      <c r="B12511" s="3" t="s">
        <v>13</v>
      </c>
      <c r="C12511" s="3" t="s">
        <v>37</v>
      </c>
      <c r="D12511" s="3" t="s">
        <v>9</v>
      </c>
      <c r="E12511" s="3" t="s">
        <v>101</v>
      </c>
      <c r="F12511" s="3" t="s">
        <v>10573</v>
      </c>
      <c r="G12511" s="3" t="s">
        <v>22428</v>
      </c>
      <c r="H12511" s="3"/>
    </row>
    <row r="12512" ht="15.75" customHeight="1">
      <c r="A12512" s="2">
        <v>45837.0</v>
      </c>
      <c r="B12512" s="3" t="s">
        <v>13</v>
      </c>
      <c r="C12512" s="3" t="s">
        <v>37</v>
      </c>
      <c r="D12512" s="3" t="s">
        <v>23</v>
      </c>
      <c r="E12512" s="3" t="s">
        <v>20</v>
      </c>
      <c r="F12512" s="3" t="s">
        <v>14833</v>
      </c>
      <c r="G12512" s="3" t="s">
        <v>22429</v>
      </c>
      <c r="H12512" s="3"/>
    </row>
    <row r="12513" ht="15.75" customHeight="1">
      <c r="A12513" s="2">
        <v>45837.0</v>
      </c>
      <c r="B12513" s="3" t="s">
        <v>13</v>
      </c>
      <c r="C12513" s="3" t="s">
        <v>29</v>
      </c>
      <c r="D12513" s="3" t="s">
        <v>23</v>
      </c>
      <c r="E12513" s="3" t="s">
        <v>20</v>
      </c>
      <c r="F12513" s="3" t="s">
        <v>22430</v>
      </c>
      <c r="G12513" s="3" t="s">
        <v>22431</v>
      </c>
      <c r="H12513" s="3"/>
    </row>
    <row r="12514" ht="15.75" customHeight="1">
      <c r="A12514" s="2">
        <v>45837.0</v>
      </c>
      <c r="B12514" s="3" t="s">
        <v>13</v>
      </c>
      <c r="C12514" s="3" t="s">
        <v>18</v>
      </c>
      <c r="D12514" s="3" t="s">
        <v>68</v>
      </c>
      <c r="E12514" s="3" t="s">
        <v>20</v>
      </c>
      <c r="F12514" s="3" t="s">
        <v>22432</v>
      </c>
      <c r="G12514" s="3" t="s">
        <v>22433</v>
      </c>
      <c r="H12514" s="3"/>
    </row>
    <row r="12515" ht="15.75" customHeight="1">
      <c r="A12515" s="2">
        <v>45837.0</v>
      </c>
      <c r="B12515" s="3" t="s">
        <v>13</v>
      </c>
      <c r="C12515" s="3" t="s">
        <v>14</v>
      </c>
      <c r="D12515" s="3" t="s">
        <v>19</v>
      </c>
      <c r="E12515" s="3" t="s">
        <v>15</v>
      </c>
      <c r="F12515" s="3" t="s">
        <v>6006</v>
      </c>
      <c r="G12515" s="3" t="s">
        <v>22434</v>
      </c>
      <c r="H12515" s="3"/>
    </row>
    <row r="12516" ht="15.75" customHeight="1">
      <c r="A12516" s="2">
        <v>45837.0</v>
      </c>
      <c r="B12516" s="3" t="s">
        <v>13</v>
      </c>
      <c r="C12516" s="3" t="s">
        <v>14</v>
      </c>
      <c r="D12516" s="3" t="s">
        <v>9</v>
      </c>
      <c r="E12516" s="3" t="s">
        <v>109</v>
      </c>
      <c r="F12516" s="3" t="s">
        <v>11011</v>
      </c>
      <c r="G12516" s="3" t="s">
        <v>22435</v>
      </c>
      <c r="H12516" s="3"/>
    </row>
    <row r="12517" ht="15.75" customHeight="1">
      <c r="A12517" s="2">
        <v>45837.0</v>
      </c>
      <c r="B12517" s="3" t="s">
        <v>13</v>
      </c>
      <c r="C12517" s="3" t="s">
        <v>14</v>
      </c>
      <c r="D12517" s="3" t="s">
        <v>38</v>
      </c>
      <c r="E12517" s="3" t="s">
        <v>20</v>
      </c>
      <c r="F12517" s="3" t="s">
        <v>2188</v>
      </c>
      <c r="G12517" s="3" t="s">
        <v>22436</v>
      </c>
      <c r="H12517" s="3"/>
    </row>
    <row r="12518" ht="15.75" customHeight="1">
      <c r="A12518" s="2">
        <v>45837.0</v>
      </c>
      <c r="B12518" s="3" t="s">
        <v>13</v>
      </c>
      <c r="C12518" s="3" t="s">
        <v>169</v>
      </c>
      <c r="D12518" s="3" t="s">
        <v>34</v>
      </c>
      <c r="E12518" s="3" t="s">
        <v>15</v>
      </c>
      <c r="F12518" s="3" t="s">
        <v>22437</v>
      </c>
      <c r="G12518" s="3" t="s">
        <v>22438</v>
      </c>
      <c r="H12518" s="3"/>
    </row>
    <row r="12519" ht="15.75" customHeight="1">
      <c r="A12519" s="2">
        <v>45837.0</v>
      </c>
      <c r="B12519" s="3" t="s">
        <v>13</v>
      </c>
      <c r="C12519" s="3" t="s">
        <v>29</v>
      </c>
      <c r="D12519" s="3" t="s">
        <v>26</v>
      </c>
      <c r="E12519" s="3" t="s">
        <v>20</v>
      </c>
      <c r="F12519" s="3" t="s">
        <v>22439</v>
      </c>
      <c r="G12519" s="3" t="s">
        <v>22440</v>
      </c>
      <c r="H12519" s="3"/>
    </row>
    <row r="12520" ht="15.75" customHeight="1">
      <c r="A12520" s="2">
        <v>45837.0</v>
      </c>
      <c r="B12520" s="3" t="s">
        <v>13</v>
      </c>
      <c r="C12520" s="3" t="s">
        <v>18</v>
      </c>
      <c r="D12520" s="3" t="s">
        <v>26</v>
      </c>
      <c r="E12520" s="3" t="s">
        <v>15</v>
      </c>
      <c r="F12520" s="3" t="s">
        <v>22441</v>
      </c>
      <c r="G12520" s="3" t="s">
        <v>22442</v>
      </c>
      <c r="H12520" s="3"/>
    </row>
    <row r="12521" ht="15.75" customHeight="1">
      <c r="A12521" s="2">
        <v>45837.0</v>
      </c>
      <c r="B12521" s="3" t="s">
        <v>57</v>
      </c>
      <c r="C12521" s="3" t="s">
        <v>71</v>
      </c>
      <c r="D12521" s="3" t="s">
        <v>68</v>
      </c>
      <c r="E12521" s="3" t="s">
        <v>20</v>
      </c>
      <c r="F12521" s="3" t="s">
        <v>22443</v>
      </c>
      <c r="G12521" s="3" t="s">
        <v>22444</v>
      </c>
      <c r="H12521" s="3"/>
    </row>
    <row r="12522" ht="15.75" customHeight="1">
      <c r="A12522" s="2">
        <v>45837.0</v>
      </c>
      <c r="B12522" s="3" t="s">
        <v>57</v>
      </c>
      <c r="C12522" s="3" t="s">
        <v>58</v>
      </c>
      <c r="D12522" s="3" t="s">
        <v>68</v>
      </c>
      <c r="E12522" s="3" t="s">
        <v>59</v>
      </c>
      <c r="F12522" s="3" t="s">
        <v>22445</v>
      </c>
      <c r="G12522" s="3" t="s">
        <v>22446</v>
      </c>
      <c r="H12522" s="3"/>
    </row>
    <row r="12523" ht="15.75" customHeight="1">
      <c r="A12523" s="2">
        <v>45837.0</v>
      </c>
      <c r="B12523" s="3" t="s">
        <v>92</v>
      </c>
      <c r="C12523" s="3" t="s">
        <v>93</v>
      </c>
      <c r="D12523" s="3" t="s">
        <v>38</v>
      </c>
      <c r="E12523" s="3" t="s">
        <v>101</v>
      </c>
      <c r="F12523" s="3" t="s">
        <v>21422</v>
      </c>
      <c r="G12523" s="3" t="s">
        <v>22447</v>
      </c>
      <c r="H12523" s="3"/>
    </row>
    <row r="12524" ht="15.75" customHeight="1">
      <c r="A12524" s="2">
        <v>45837.0</v>
      </c>
      <c r="B12524" s="3" t="s">
        <v>57</v>
      </c>
      <c r="C12524" s="3" t="s">
        <v>85</v>
      </c>
      <c r="D12524" s="3" t="s">
        <v>9</v>
      </c>
      <c r="E12524" s="3" t="s">
        <v>101</v>
      </c>
      <c r="F12524" s="3" t="s">
        <v>22448</v>
      </c>
      <c r="G12524" s="3" t="s">
        <v>22449</v>
      </c>
      <c r="H12524" s="3"/>
    </row>
    <row r="12525" ht="15.75" customHeight="1">
      <c r="A12525" s="2">
        <v>45837.0</v>
      </c>
      <c r="B12525" s="3" t="s">
        <v>57</v>
      </c>
      <c r="C12525" s="3" t="s">
        <v>85</v>
      </c>
      <c r="D12525" s="3" t="s">
        <v>38</v>
      </c>
      <c r="E12525" s="3" t="s">
        <v>20</v>
      </c>
      <c r="F12525" s="3" t="s">
        <v>22450</v>
      </c>
      <c r="G12525" s="3" t="s">
        <v>22451</v>
      </c>
      <c r="H12525" s="3"/>
    </row>
    <row r="12526" ht="15.75" customHeight="1">
      <c r="A12526" s="2">
        <v>45837.0</v>
      </c>
      <c r="B12526" s="3" t="s">
        <v>57</v>
      </c>
      <c r="C12526" s="3" t="s">
        <v>85</v>
      </c>
      <c r="D12526" s="3" t="s">
        <v>9</v>
      </c>
      <c r="E12526" s="3" t="s">
        <v>15</v>
      </c>
      <c r="F12526" s="3" t="s">
        <v>22452</v>
      </c>
      <c r="G12526" s="3" t="s">
        <v>22453</v>
      </c>
      <c r="H12526" s="3"/>
    </row>
    <row r="12527" ht="15.75" customHeight="1">
      <c r="A12527" s="2">
        <v>45837.0</v>
      </c>
      <c r="B12527" s="3" t="s">
        <v>57</v>
      </c>
      <c r="C12527" s="3" t="s">
        <v>80</v>
      </c>
      <c r="D12527" s="3" t="s">
        <v>38</v>
      </c>
      <c r="E12527" s="3" t="s">
        <v>20</v>
      </c>
      <c r="F12527" s="3" t="s">
        <v>285</v>
      </c>
      <c r="G12527" s="3" t="s">
        <v>22454</v>
      </c>
      <c r="H12527" s="3"/>
    </row>
    <row r="12528" ht="15.75" customHeight="1">
      <c r="A12528" s="2">
        <v>45837.0</v>
      </c>
      <c r="B12528" s="3" t="s">
        <v>57</v>
      </c>
      <c r="C12528" s="3" t="s">
        <v>80</v>
      </c>
      <c r="D12528" s="3" t="s">
        <v>63</v>
      </c>
      <c r="E12528" s="3" t="s">
        <v>59</v>
      </c>
      <c r="F12528" s="3" t="s">
        <v>236</v>
      </c>
      <c r="G12528" s="3" t="s">
        <v>18958</v>
      </c>
      <c r="H12528" s="3"/>
    </row>
    <row r="12529" ht="15.75" customHeight="1">
      <c r="A12529" s="2">
        <v>45837.0</v>
      </c>
      <c r="B12529" s="3" t="s">
        <v>57</v>
      </c>
      <c r="C12529" s="3" t="s">
        <v>58</v>
      </c>
      <c r="D12529" s="3" t="s">
        <v>26</v>
      </c>
      <c r="E12529" s="3" t="s">
        <v>20</v>
      </c>
      <c r="F12529" s="3" t="s">
        <v>3930</v>
      </c>
      <c r="G12529" s="3" t="s">
        <v>22455</v>
      </c>
      <c r="H12529" s="3"/>
    </row>
    <row r="12530" ht="15.75" customHeight="1">
      <c r="A12530" s="2">
        <v>45837.0</v>
      </c>
      <c r="B12530" s="3" t="s">
        <v>57</v>
      </c>
      <c r="C12530" s="3" t="s">
        <v>80</v>
      </c>
      <c r="D12530" s="3" t="s">
        <v>9</v>
      </c>
      <c r="E12530" s="3" t="s">
        <v>15</v>
      </c>
      <c r="F12530" s="3" t="s">
        <v>22456</v>
      </c>
      <c r="G12530" s="3" t="s">
        <v>22457</v>
      </c>
      <c r="H12530" s="3"/>
    </row>
    <row r="12531" ht="15.75" customHeight="1">
      <c r="A12531" s="2">
        <v>45837.0</v>
      </c>
      <c r="B12531" s="3" t="s">
        <v>57</v>
      </c>
      <c r="C12531" s="3" t="s">
        <v>71</v>
      </c>
      <c r="D12531" s="3" t="s">
        <v>63</v>
      </c>
      <c r="E12531" s="3" t="s">
        <v>59</v>
      </c>
      <c r="F12531" s="3" t="s">
        <v>22458</v>
      </c>
      <c r="G12531" s="3" t="s">
        <v>15691</v>
      </c>
      <c r="H12531" s="3"/>
    </row>
    <row r="12532" ht="15.75" customHeight="1">
      <c r="A12532" s="2">
        <v>45837.0</v>
      </c>
      <c r="B12532" s="3" t="s">
        <v>57</v>
      </c>
      <c r="C12532" s="3" t="s">
        <v>71</v>
      </c>
      <c r="D12532" s="3" t="s">
        <v>26</v>
      </c>
      <c r="E12532" s="3" t="s">
        <v>20</v>
      </c>
      <c r="F12532" s="3" t="s">
        <v>22459</v>
      </c>
      <c r="G12532" s="3" t="s">
        <v>22460</v>
      </c>
      <c r="H12532" s="3"/>
    </row>
    <row r="12533" ht="15.75" customHeight="1">
      <c r="A12533" s="2">
        <v>45837.0</v>
      </c>
      <c r="B12533" s="3" t="s">
        <v>57</v>
      </c>
      <c r="C12533" s="3" t="s">
        <v>71</v>
      </c>
      <c r="D12533" s="3" t="s">
        <v>23</v>
      </c>
      <c r="E12533" s="3" t="s">
        <v>59</v>
      </c>
      <c r="F12533" s="3" t="s">
        <v>22461</v>
      </c>
      <c r="G12533" s="3" t="s">
        <v>22462</v>
      </c>
      <c r="H12533" s="3"/>
    </row>
    <row r="12534" ht="15.75" customHeight="1">
      <c r="A12534" s="2">
        <v>45837.0</v>
      </c>
      <c r="B12534" s="3" t="s">
        <v>57</v>
      </c>
      <c r="C12534" s="4" t="s">
        <v>62</v>
      </c>
      <c r="D12534" s="3" t="s">
        <v>19</v>
      </c>
      <c r="E12534" s="3" t="s">
        <v>20</v>
      </c>
      <c r="F12534" s="3" t="s">
        <v>22463</v>
      </c>
      <c r="G12534" s="3" t="s">
        <v>22464</v>
      </c>
      <c r="H12534" s="3"/>
    </row>
    <row r="12535" ht="15.75" customHeight="1">
      <c r="A12535" s="2">
        <v>45837.0</v>
      </c>
      <c r="B12535" s="3" t="s">
        <v>57</v>
      </c>
      <c r="C12535" s="4" t="s">
        <v>62</v>
      </c>
      <c r="D12535" s="3" t="s">
        <v>19</v>
      </c>
      <c r="E12535" s="3" t="s">
        <v>20</v>
      </c>
      <c r="F12535" s="3" t="s">
        <v>22465</v>
      </c>
      <c r="G12535" s="3" t="s">
        <v>22466</v>
      </c>
      <c r="H12535" s="3"/>
    </row>
    <row r="12536" ht="15.75" customHeight="1">
      <c r="A12536" s="2">
        <v>45837.0</v>
      </c>
      <c r="B12536" s="3" t="s">
        <v>57</v>
      </c>
      <c r="C12536" s="3" t="s">
        <v>58</v>
      </c>
      <c r="D12536" s="3" t="s">
        <v>23</v>
      </c>
      <c r="E12536" s="3" t="s">
        <v>20</v>
      </c>
      <c r="F12536" s="3" t="s">
        <v>22467</v>
      </c>
      <c r="G12536" s="3" t="s">
        <v>22468</v>
      </c>
      <c r="H12536" s="3"/>
    </row>
    <row r="12537" ht="15.75" customHeight="1">
      <c r="A12537" s="2">
        <v>45837.0</v>
      </c>
      <c r="B12537" s="3" t="s">
        <v>57</v>
      </c>
      <c r="C12537" s="3" t="s">
        <v>71</v>
      </c>
      <c r="D12537" s="3" t="s">
        <v>34</v>
      </c>
      <c r="E12537" s="3" t="s">
        <v>20</v>
      </c>
      <c r="F12537" s="3" t="s">
        <v>22469</v>
      </c>
      <c r="G12537" s="3" t="s">
        <v>22470</v>
      </c>
      <c r="H12537" s="3"/>
    </row>
    <row r="12538" ht="15.75" customHeight="1">
      <c r="A12538" s="2">
        <v>45837.0</v>
      </c>
      <c r="B12538" s="3" t="s">
        <v>92</v>
      </c>
      <c r="C12538" s="3" t="s">
        <v>93</v>
      </c>
      <c r="D12538" s="3" t="s">
        <v>19</v>
      </c>
      <c r="E12538" s="3" t="s">
        <v>15</v>
      </c>
      <c r="F12538" s="3" t="s">
        <v>22471</v>
      </c>
      <c r="G12538" s="3" t="s">
        <v>22472</v>
      </c>
      <c r="H12538" s="3"/>
    </row>
    <row r="12539" ht="15.75" customHeight="1">
      <c r="A12539" s="2">
        <v>45837.0</v>
      </c>
      <c r="B12539" s="3" t="s">
        <v>13</v>
      </c>
      <c r="C12539" s="3" t="s">
        <v>169</v>
      </c>
      <c r="D12539" s="3" t="s">
        <v>19</v>
      </c>
      <c r="E12539" s="3" t="s">
        <v>15</v>
      </c>
      <c r="F12539" s="3" t="s">
        <v>18186</v>
      </c>
      <c r="G12539" s="3" t="s">
        <v>22473</v>
      </c>
      <c r="H12539" s="3"/>
    </row>
    <row r="12540" ht="15.75" customHeight="1">
      <c r="A12540" s="2">
        <v>45837.0</v>
      </c>
      <c r="B12540" s="3" t="s">
        <v>92</v>
      </c>
      <c r="C12540" s="3" t="s">
        <v>93</v>
      </c>
      <c r="D12540" s="3" t="s">
        <v>26</v>
      </c>
      <c r="E12540" s="3" t="s">
        <v>101</v>
      </c>
      <c r="F12540" s="3" t="s">
        <v>22474</v>
      </c>
      <c r="G12540" s="3" t="s">
        <v>22475</v>
      </c>
      <c r="H12540" s="3"/>
    </row>
    <row r="12541" ht="15.75" customHeight="1">
      <c r="A12541" s="2">
        <v>45837.0</v>
      </c>
      <c r="B12541" s="3" t="s">
        <v>92</v>
      </c>
      <c r="C12541" s="3" t="s">
        <v>93</v>
      </c>
      <c r="D12541" s="3" t="s">
        <v>34</v>
      </c>
      <c r="E12541" s="3" t="s">
        <v>109</v>
      </c>
      <c r="F12541" s="3" t="s">
        <v>22476</v>
      </c>
      <c r="G12541" s="3" t="s">
        <v>22477</v>
      </c>
      <c r="H12541" s="3"/>
    </row>
    <row r="12542" ht="15.75" customHeight="1">
      <c r="A12542" s="2">
        <v>45837.0</v>
      </c>
      <c r="B12542" s="3" t="s">
        <v>7</v>
      </c>
      <c r="C12542" s="3" t="s">
        <v>8</v>
      </c>
      <c r="D12542" s="3" t="s">
        <v>23</v>
      </c>
      <c r="E12542" s="3" t="s">
        <v>15</v>
      </c>
      <c r="F12542" s="3" t="s">
        <v>22478</v>
      </c>
      <c r="G12542" s="3" t="s">
        <v>22479</v>
      </c>
      <c r="H12542" s="3"/>
    </row>
    <row r="12543" ht="15.75" customHeight="1">
      <c r="A12543" s="2">
        <v>45837.0</v>
      </c>
      <c r="B12543" s="3" t="s">
        <v>7</v>
      </c>
      <c r="C12543" s="3" t="s">
        <v>8</v>
      </c>
      <c r="D12543" s="3" t="s">
        <v>19</v>
      </c>
      <c r="E12543" s="3" t="s">
        <v>109</v>
      </c>
      <c r="F12543" s="3" t="s">
        <v>22480</v>
      </c>
      <c r="G12543" s="3" t="s">
        <v>22481</v>
      </c>
      <c r="H12543" s="3"/>
    </row>
    <row r="12544" ht="15.75" customHeight="1">
      <c r="A12544" s="2">
        <v>45837.0</v>
      </c>
      <c r="B12544" s="3" t="s">
        <v>7</v>
      </c>
      <c r="C12544" s="3" t="s">
        <v>8</v>
      </c>
      <c r="D12544" s="3" t="s">
        <v>19</v>
      </c>
      <c r="E12544" s="3" t="s">
        <v>101</v>
      </c>
      <c r="F12544" s="3" t="s">
        <v>22482</v>
      </c>
      <c r="G12544" s="3" t="s">
        <v>19239</v>
      </c>
      <c r="H12544" s="3"/>
    </row>
    <row r="12545" ht="15.75" customHeight="1">
      <c r="A12545" s="2">
        <v>45837.0</v>
      </c>
      <c r="B12545" s="3" t="s">
        <v>7</v>
      </c>
      <c r="C12545" s="3" t="s">
        <v>106</v>
      </c>
      <c r="D12545" s="3" t="s">
        <v>23</v>
      </c>
      <c r="E12545" s="3" t="s">
        <v>101</v>
      </c>
      <c r="F12545" s="3" t="s">
        <v>22483</v>
      </c>
      <c r="G12545" s="3" t="s">
        <v>22484</v>
      </c>
      <c r="H12545" s="3"/>
    </row>
    <row r="12546" ht="15.75" customHeight="1">
      <c r="A12546" s="2">
        <v>45837.0</v>
      </c>
      <c r="B12546" s="3" t="s">
        <v>7</v>
      </c>
      <c r="C12546" s="3" t="s">
        <v>106</v>
      </c>
      <c r="D12546" s="3" t="s">
        <v>68</v>
      </c>
      <c r="E12546" s="3" t="s">
        <v>15</v>
      </c>
      <c r="F12546" s="3" t="s">
        <v>22485</v>
      </c>
      <c r="G12546" s="3" t="s">
        <v>22486</v>
      </c>
      <c r="H12546" s="3"/>
    </row>
    <row r="12547" ht="15.75" customHeight="1">
      <c r="A12547" s="2">
        <v>45837.0</v>
      </c>
      <c r="B12547" s="3" t="s">
        <v>7</v>
      </c>
      <c r="C12547" s="3" t="s">
        <v>118</v>
      </c>
      <c r="D12547" s="3" t="s">
        <v>23</v>
      </c>
      <c r="E12547" s="3" t="s">
        <v>101</v>
      </c>
      <c r="F12547" s="3" t="s">
        <v>22487</v>
      </c>
      <c r="G12547" s="3" t="s">
        <v>22488</v>
      </c>
      <c r="H12547" s="3"/>
    </row>
    <row r="12548" ht="15.75" customHeight="1">
      <c r="A12548" s="2">
        <v>45837.0</v>
      </c>
      <c r="B12548" s="3" t="s">
        <v>7</v>
      </c>
      <c r="C12548" s="3" t="s">
        <v>118</v>
      </c>
      <c r="D12548" s="3" t="s">
        <v>68</v>
      </c>
      <c r="E12548" s="3" t="s">
        <v>15</v>
      </c>
      <c r="F12548" s="3" t="s">
        <v>22489</v>
      </c>
      <c r="G12548" s="3" t="s">
        <v>22490</v>
      </c>
      <c r="H12548" s="3"/>
    </row>
    <row r="12549" ht="15.75" customHeight="1">
      <c r="A12549" s="2">
        <v>45837.0</v>
      </c>
      <c r="B12549" s="3" t="s">
        <v>7</v>
      </c>
      <c r="C12549" s="3" t="s">
        <v>126</v>
      </c>
      <c r="D12549" s="3" t="s">
        <v>63</v>
      </c>
      <c r="E12549" s="3" t="s">
        <v>15</v>
      </c>
      <c r="F12549" s="3" t="s">
        <v>22491</v>
      </c>
      <c r="G12549" s="3" t="s">
        <v>12976</v>
      </c>
      <c r="H12549" s="3"/>
    </row>
    <row r="12550" ht="15.75" customHeight="1">
      <c r="A12550" s="2">
        <v>45837.0</v>
      </c>
      <c r="B12550" s="3" t="s">
        <v>7</v>
      </c>
      <c r="C12550" s="3" t="s">
        <v>126</v>
      </c>
      <c r="D12550" s="3" t="s">
        <v>26</v>
      </c>
      <c r="E12550" s="3" t="s">
        <v>1097</v>
      </c>
      <c r="F12550" s="3" t="s">
        <v>22492</v>
      </c>
      <c r="G12550" s="3" t="s">
        <v>22493</v>
      </c>
      <c r="H12550" s="3"/>
    </row>
    <row r="12551" ht="15.75" customHeight="1">
      <c r="A12551" s="2">
        <v>45837.0</v>
      </c>
      <c r="B12551" s="3" t="s">
        <v>7</v>
      </c>
      <c r="C12551" s="3" t="s">
        <v>126</v>
      </c>
      <c r="D12551" s="3" t="s">
        <v>34</v>
      </c>
      <c r="E12551" s="3" t="s">
        <v>258</v>
      </c>
      <c r="F12551" s="3" t="s">
        <v>22494</v>
      </c>
      <c r="G12551" s="3" t="s">
        <v>22495</v>
      </c>
      <c r="H12551" s="3"/>
    </row>
    <row r="12552" ht="15.75" customHeight="1">
      <c r="A12552" s="2">
        <v>45837.0</v>
      </c>
      <c r="B12552" s="3" t="s">
        <v>7</v>
      </c>
      <c r="C12552" s="3" t="s">
        <v>131</v>
      </c>
      <c r="D12552" s="3" t="s">
        <v>38</v>
      </c>
      <c r="E12552" s="3" t="s">
        <v>101</v>
      </c>
      <c r="F12552" s="3" t="s">
        <v>22496</v>
      </c>
      <c r="G12552" s="3" t="s">
        <v>22497</v>
      </c>
      <c r="H12552" s="3"/>
    </row>
    <row r="12553" ht="15.75" customHeight="1">
      <c r="A12553" s="2">
        <v>45837.0</v>
      </c>
      <c r="B12553" s="3" t="s">
        <v>7</v>
      </c>
      <c r="C12553" s="3" t="s">
        <v>131</v>
      </c>
      <c r="D12553" s="3" t="s">
        <v>34</v>
      </c>
      <c r="E12553" s="3" t="s">
        <v>10</v>
      </c>
      <c r="F12553" s="3" t="s">
        <v>22498</v>
      </c>
      <c r="G12553" s="3" t="s">
        <v>22499</v>
      </c>
      <c r="H12553" s="3"/>
    </row>
    <row r="12554" ht="15.75" customHeight="1">
      <c r="A12554" s="2">
        <v>45837.0</v>
      </c>
      <c r="B12554" s="3" t="s">
        <v>7</v>
      </c>
      <c r="C12554" s="3" t="s">
        <v>131</v>
      </c>
      <c r="D12554" s="3" t="s">
        <v>68</v>
      </c>
      <c r="E12554" s="3" t="s">
        <v>15</v>
      </c>
      <c r="F12554" s="3" t="s">
        <v>22500</v>
      </c>
      <c r="G12554" s="3" t="s">
        <v>22501</v>
      </c>
      <c r="H12554" s="3"/>
    </row>
    <row r="12555" ht="15.75" customHeight="1">
      <c r="A12555" s="2">
        <v>45837.0</v>
      </c>
      <c r="B12555" s="3" t="s">
        <v>7</v>
      </c>
      <c r="C12555" s="3" t="s">
        <v>131</v>
      </c>
      <c r="D12555" s="3" t="s">
        <v>26</v>
      </c>
      <c r="E12555" s="3" t="s">
        <v>660</v>
      </c>
      <c r="F12555" s="3" t="s">
        <v>22502</v>
      </c>
      <c r="G12555" s="3" t="s">
        <v>22503</v>
      </c>
      <c r="H12555" s="3"/>
    </row>
    <row r="12556" ht="15.75" customHeight="1">
      <c r="A12556" s="2">
        <v>45837.0</v>
      </c>
      <c r="B12556" s="3" t="s">
        <v>7</v>
      </c>
      <c r="C12556" s="3" t="s">
        <v>118</v>
      </c>
      <c r="D12556" s="3" t="s">
        <v>68</v>
      </c>
      <c r="E12556" s="3" t="s">
        <v>15</v>
      </c>
      <c r="F12556" s="3" t="s">
        <v>22504</v>
      </c>
      <c r="G12556" s="3" t="s">
        <v>22505</v>
      </c>
      <c r="H12556" s="3"/>
    </row>
    <row r="12557" ht="15.75" customHeight="1">
      <c r="A12557" s="2">
        <v>45837.0</v>
      </c>
      <c r="B12557" s="3" t="s">
        <v>92</v>
      </c>
      <c r="C12557" s="3" t="s">
        <v>158</v>
      </c>
      <c r="D12557" s="3" t="s">
        <v>63</v>
      </c>
      <c r="E12557" s="3" t="s">
        <v>10</v>
      </c>
      <c r="F12557" s="3" t="s">
        <v>22506</v>
      </c>
      <c r="G12557" s="3" t="s">
        <v>6303</v>
      </c>
      <c r="H12557" s="3"/>
    </row>
    <row r="12558" ht="15.75" customHeight="1">
      <c r="A12558" s="2">
        <v>45837.0</v>
      </c>
      <c r="B12558" s="3" t="s">
        <v>92</v>
      </c>
      <c r="C12558" s="3" t="s">
        <v>98</v>
      </c>
      <c r="D12558" s="3" t="s">
        <v>34</v>
      </c>
      <c r="E12558" s="3" t="s">
        <v>10</v>
      </c>
      <c r="F12558" s="3" t="s">
        <v>22507</v>
      </c>
      <c r="G12558" s="3" t="s">
        <v>22508</v>
      </c>
      <c r="H12558" s="3"/>
    </row>
    <row r="12559" ht="15.75" customHeight="1">
      <c r="A12559" s="2">
        <v>45837.0</v>
      </c>
      <c r="B12559" s="3" t="s">
        <v>7</v>
      </c>
      <c r="C12559" s="3" t="s">
        <v>131</v>
      </c>
      <c r="D12559" s="3" t="s">
        <v>26</v>
      </c>
      <c r="E12559" s="3" t="s">
        <v>527</v>
      </c>
      <c r="F12559" s="3" t="s">
        <v>22509</v>
      </c>
      <c r="G12559" s="3" t="s">
        <v>22510</v>
      </c>
      <c r="H12559" s="3"/>
    </row>
    <row r="12560" ht="15.75" customHeight="1">
      <c r="A12560" s="2">
        <v>45837.0</v>
      </c>
      <c r="B12560" s="3" t="s">
        <v>92</v>
      </c>
      <c r="C12560" s="3" t="s">
        <v>98</v>
      </c>
      <c r="D12560" s="3" t="s">
        <v>68</v>
      </c>
      <c r="E12560" s="3" t="s">
        <v>20</v>
      </c>
      <c r="F12560" s="3" t="s">
        <v>22511</v>
      </c>
      <c r="G12560" s="3" t="s">
        <v>22512</v>
      </c>
      <c r="H12560" s="3"/>
    </row>
    <row r="12561" ht="15.75" customHeight="1">
      <c r="A12561" s="2">
        <v>45837.0</v>
      </c>
      <c r="B12561" s="3" t="s">
        <v>92</v>
      </c>
      <c r="C12561" s="3" t="s">
        <v>98</v>
      </c>
      <c r="D12561" s="3" t="s">
        <v>38</v>
      </c>
      <c r="E12561" s="3" t="s">
        <v>101</v>
      </c>
      <c r="F12561" s="3" t="s">
        <v>22513</v>
      </c>
      <c r="G12561" s="3" t="s">
        <v>22514</v>
      </c>
      <c r="H12561" s="3"/>
    </row>
    <row r="12562" ht="15.75" customHeight="1">
      <c r="A12562" s="2">
        <v>45837.0</v>
      </c>
      <c r="B12562" s="3" t="s">
        <v>92</v>
      </c>
      <c r="C12562" s="3" t="s">
        <v>98</v>
      </c>
      <c r="D12562" s="3" t="s">
        <v>63</v>
      </c>
      <c r="E12562" s="3" t="s">
        <v>59</v>
      </c>
      <c r="F12562" s="3" t="s">
        <v>22515</v>
      </c>
      <c r="G12562" s="3" t="s">
        <v>22516</v>
      </c>
      <c r="H12562" s="3"/>
    </row>
    <row r="12563" ht="15.75" customHeight="1">
      <c r="A12563" s="2">
        <v>45837.0</v>
      </c>
      <c r="B12563" s="3" t="s">
        <v>92</v>
      </c>
      <c r="C12563" s="3" t="s">
        <v>98</v>
      </c>
      <c r="D12563" s="3" t="s">
        <v>23</v>
      </c>
      <c r="E12563" s="3" t="s">
        <v>20</v>
      </c>
      <c r="F12563" s="3" t="s">
        <v>6133</v>
      </c>
      <c r="G12563" s="3" t="s">
        <v>22517</v>
      </c>
      <c r="H12563" s="3"/>
    </row>
    <row r="12564" ht="15.75" customHeight="1">
      <c r="A12564" s="2">
        <v>45837.0</v>
      </c>
      <c r="B12564" s="3" t="s">
        <v>92</v>
      </c>
      <c r="C12564" s="3" t="s">
        <v>144</v>
      </c>
      <c r="D12564" s="3" t="s">
        <v>38</v>
      </c>
      <c r="E12564" s="3" t="s">
        <v>101</v>
      </c>
      <c r="F12564" s="3" t="s">
        <v>22518</v>
      </c>
      <c r="G12564" s="3" t="s">
        <v>22519</v>
      </c>
      <c r="H12564" s="3"/>
    </row>
    <row r="12565" ht="15.75" customHeight="1">
      <c r="A12565" s="2">
        <v>45837.0</v>
      </c>
      <c r="B12565" s="3" t="s">
        <v>92</v>
      </c>
      <c r="C12565" s="3" t="s">
        <v>144</v>
      </c>
      <c r="D12565" s="3" t="s">
        <v>38</v>
      </c>
      <c r="E12565" s="3" t="s">
        <v>109</v>
      </c>
      <c r="F12565" s="3" t="s">
        <v>22520</v>
      </c>
      <c r="G12565" s="3" t="s">
        <v>17700</v>
      </c>
      <c r="H12565" s="3"/>
    </row>
    <row r="12566" ht="15.75" customHeight="1">
      <c r="A12566" s="2">
        <v>45837.0</v>
      </c>
      <c r="B12566" s="3" t="s">
        <v>92</v>
      </c>
      <c r="C12566" s="4" t="s">
        <v>149</v>
      </c>
      <c r="D12566" s="3" t="s">
        <v>63</v>
      </c>
      <c r="E12566" s="3" t="s">
        <v>59</v>
      </c>
      <c r="F12566" s="3" t="s">
        <v>22521</v>
      </c>
      <c r="G12566" s="3" t="s">
        <v>22522</v>
      </c>
      <c r="H12566" s="3"/>
    </row>
    <row r="12567" ht="15.75" customHeight="1">
      <c r="A12567" s="2">
        <v>45837.0</v>
      </c>
      <c r="B12567" s="3" t="s">
        <v>92</v>
      </c>
      <c r="C12567" s="4" t="s">
        <v>149</v>
      </c>
      <c r="D12567" s="3" t="s">
        <v>23</v>
      </c>
      <c r="E12567" s="3" t="s">
        <v>15</v>
      </c>
      <c r="F12567" s="3" t="s">
        <v>4314</v>
      </c>
      <c r="G12567" s="3" t="s">
        <v>22523</v>
      </c>
      <c r="H12567" s="3"/>
    </row>
    <row r="12568" ht="15.75" customHeight="1">
      <c r="A12568" s="2">
        <v>45837.0</v>
      </c>
      <c r="B12568" s="3" t="s">
        <v>92</v>
      </c>
      <c r="C12568" s="4" t="s">
        <v>149</v>
      </c>
      <c r="D12568" s="3" t="s">
        <v>26</v>
      </c>
      <c r="E12568" s="3" t="s">
        <v>101</v>
      </c>
      <c r="F12568" s="3" t="s">
        <v>22524</v>
      </c>
      <c r="G12568" s="3" t="s">
        <v>22525</v>
      </c>
      <c r="H12568" s="3"/>
    </row>
    <row r="12569" ht="15.75" customHeight="1">
      <c r="A12569" s="2">
        <v>45837.0</v>
      </c>
      <c r="B12569" s="3" t="s">
        <v>92</v>
      </c>
      <c r="C12569" s="3" t="s">
        <v>158</v>
      </c>
      <c r="D12569" s="3" t="s">
        <v>34</v>
      </c>
      <c r="E12569" s="3" t="s">
        <v>109</v>
      </c>
      <c r="F12569" s="3" t="s">
        <v>22526</v>
      </c>
      <c r="G12569" s="3" t="s">
        <v>22527</v>
      </c>
      <c r="H12569" s="3"/>
    </row>
    <row r="12570" ht="15.75" customHeight="1">
      <c r="A12570" s="2">
        <v>45837.0</v>
      </c>
      <c r="B12570" s="3" t="s">
        <v>92</v>
      </c>
      <c r="C12570" s="3" t="s">
        <v>158</v>
      </c>
      <c r="D12570" s="3" t="s">
        <v>63</v>
      </c>
      <c r="E12570" s="3" t="s">
        <v>59</v>
      </c>
      <c r="F12570" s="3" t="s">
        <v>22528</v>
      </c>
      <c r="G12570" s="3" t="s">
        <v>22529</v>
      </c>
      <c r="H12570" s="3"/>
    </row>
    <row r="12571" ht="15.75" customHeight="1">
      <c r="A12571" s="2">
        <v>45837.0</v>
      </c>
      <c r="B12571" s="3" t="s">
        <v>92</v>
      </c>
      <c r="C12571" s="3" t="s">
        <v>158</v>
      </c>
      <c r="D12571" s="3" t="s">
        <v>23</v>
      </c>
      <c r="E12571" s="3" t="s">
        <v>15</v>
      </c>
      <c r="F12571" s="3" t="s">
        <v>22530</v>
      </c>
      <c r="G12571" s="3" t="s">
        <v>22531</v>
      </c>
      <c r="H12571" s="3"/>
    </row>
    <row r="12572" ht="15.75" customHeight="1">
      <c r="A12572" s="2">
        <v>45837.0</v>
      </c>
      <c r="B12572" s="3" t="s">
        <v>92</v>
      </c>
      <c r="C12572" s="3" t="s">
        <v>144</v>
      </c>
      <c r="D12572" s="3" t="s">
        <v>38</v>
      </c>
      <c r="E12572" s="3" t="s">
        <v>101</v>
      </c>
      <c r="F12572" s="3" t="s">
        <v>22532</v>
      </c>
      <c r="G12572" s="3" t="s">
        <v>10377</v>
      </c>
      <c r="H12572" s="3"/>
    </row>
    <row r="12573" ht="15.75" customHeight="1">
      <c r="A12573" s="2">
        <v>45838.0</v>
      </c>
      <c r="B12573" s="3" t="s">
        <v>13</v>
      </c>
      <c r="C12573" s="3" t="s">
        <v>169</v>
      </c>
      <c r="D12573" s="3" t="s">
        <v>19</v>
      </c>
      <c r="E12573" s="3" t="s">
        <v>15</v>
      </c>
      <c r="F12573" s="3" t="s">
        <v>22533</v>
      </c>
      <c r="G12573" s="3" t="s">
        <v>22534</v>
      </c>
      <c r="H12573" s="3"/>
    </row>
    <row r="12574" ht="15.75" customHeight="1">
      <c r="A12574" s="2">
        <v>45838.0</v>
      </c>
      <c r="B12574" s="3" t="s">
        <v>13</v>
      </c>
      <c r="C12574" s="3" t="s">
        <v>37</v>
      </c>
      <c r="D12574" s="3" t="s">
        <v>68</v>
      </c>
      <c r="E12574" s="3" t="s">
        <v>20</v>
      </c>
      <c r="F12574" s="3" t="s">
        <v>22535</v>
      </c>
      <c r="G12574" s="3" t="s">
        <v>22536</v>
      </c>
      <c r="H12574" s="3"/>
    </row>
    <row r="12575" ht="15.75" customHeight="1">
      <c r="A12575" s="2">
        <v>45838.0</v>
      </c>
      <c r="B12575" s="3" t="s">
        <v>13</v>
      </c>
      <c r="C12575" s="3" t="s">
        <v>169</v>
      </c>
      <c r="D12575" s="3" t="s">
        <v>34</v>
      </c>
      <c r="E12575" s="3" t="s">
        <v>101</v>
      </c>
      <c r="F12575" s="3" t="s">
        <v>22537</v>
      </c>
      <c r="G12575" s="3" t="s">
        <v>22538</v>
      </c>
      <c r="H12575" s="3"/>
    </row>
    <row r="12576" ht="15.75" customHeight="1">
      <c r="A12576" s="2">
        <v>45838.0</v>
      </c>
      <c r="B12576" s="3" t="s">
        <v>13</v>
      </c>
      <c r="C12576" s="3" t="s">
        <v>37</v>
      </c>
      <c r="D12576" s="3" t="s">
        <v>63</v>
      </c>
      <c r="E12576" s="3" t="s">
        <v>59</v>
      </c>
      <c r="F12576" s="3" t="s">
        <v>22539</v>
      </c>
      <c r="G12576" s="3" t="s">
        <v>22540</v>
      </c>
      <c r="H12576" s="3"/>
    </row>
    <row r="12577" ht="15.75" customHeight="1">
      <c r="A12577" s="2">
        <v>45838.0</v>
      </c>
      <c r="B12577" s="3" t="s">
        <v>13</v>
      </c>
      <c r="C12577" s="3" t="s">
        <v>37</v>
      </c>
      <c r="D12577" s="3" t="s">
        <v>38</v>
      </c>
      <c r="E12577" s="3" t="s">
        <v>15</v>
      </c>
      <c r="F12577" s="3" t="s">
        <v>22541</v>
      </c>
      <c r="G12577" s="3" t="s">
        <v>22542</v>
      </c>
      <c r="H12577" s="3"/>
    </row>
    <row r="12578" ht="15.75" customHeight="1">
      <c r="A12578" s="2">
        <v>45838.0</v>
      </c>
      <c r="B12578" s="3" t="s">
        <v>13</v>
      </c>
      <c r="C12578" s="3" t="s">
        <v>37</v>
      </c>
      <c r="D12578" s="3" t="s">
        <v>63</v>
      </c>
      <c r="E12578" s="3" t="s">
        <v>101</v>
      </c>
      <c r="F12578" s="3" t="s">
        <v>22543</v>
      </c>
      <c r="G12578" s="3" t="s">
        <v>22544</v>
      </c>
      <c r="H12578" s="3"/>
    </row>
    <row r="12579" ht="15.75" customHeight="1">
      <c r="A12579" s="2">
        <v>45838.0</v>
      </c>
      <c r="B12579" s="3" t="s">
        <v>13</v>
      </c>
      <c r="C12579" s="3" t="s">
        <v>18</v>
      </c>
      <c r="D12579" s="3" t="s">
        <v>23</v>
      </c>
      <c r="E12579" s="3" t="s">
        <v>20</v>
      </c>
      <c r="F12579" s="3" t="s">
        <v>19487</v>
      </c>
      <c r="G12579" s="3" t="s">
        <v>22545</v>
      </c>
      <c r="H12579" s="3"/>
    </row>
    <row r="12580" ht="15.75" customHeight="1">
      <c r="A12580" s="2">
        <v>45838.0</v>
      </c>
      <c r="B12580" s="3" t="s">
        <v>13</v>
      </c>
      <c r="C12580" s="3" t="s">
        <v>29</v>
      </c>
      <c r="D12580" s="3" t="s">
        <v>38</v>
      </c>
      <c r="E12580" s="3" t="s">
        <v>15</v>
      </c>
      <c r="F12580" s="3" t="s">
        <v>22546</v>
      </c>
      <c r="G12580" s="3" t="s">
        <v>22547</v>
      </c>
      <c r="H12580" s="3"/>
    </row>
    <row r="12581" ht="15.75" customHeight="1">
      <c r="A12581" s="2">
        <v>45838.0</v>
      </c>
      <c r="B12581" s="3" t="s">
        <v>13</v>
      </c>
      <c r="C12581" s="3" t="s">
        <v>29</v>
      </c>
      <c r="D12581" s="3" t="s">
        <v>63</v>
      </c>
      <c r="E12581" s="3" t="s">
        <v>59</v>
      </c>
      <c r="F12581" s="3" t="s">
        <v>22548</v>
      </c>
      <c r="G12581" s="3" t="s">
        <v>22549</v>
      </c>
      <c r="H12581" s="3"/>
    </row>
    <row r="12582" ht="15.75" customHeight="1">
      <c r="A12582" s="2">
        <v>45838.0</v>
      </c>
      <c r="B12582" s="3" t="s">
        <v>13</v>
      </c>
      <c r="C12582" s="3" t="s">
        <v>18</v>
      </c>
      <c r="D12582" s="3" t="s">
        <v>26</v>
      </c>
      <c r="E12582" s="3" t="s">
        <v>101</v>
      </c>
      <c r="F12582" s="3" t="s">
        <v>22550</v>
      </c>
      <c r="G12582" s="3" t="s">
        <v>22551</v>
      </c>
      <c r="H12582" s="3"/>
    </row>
    <row r="12583" ht="15.75" customHeight="1">
      <c r="A12583" s="2">
        <v>45838.0</v>
      </c>
      <c r="B12583" s="3" t="s">
        <v>13</v>
      </c>
      <c r="C12583" s="3" t="s">
        <v>18</v>
      </c>
      <c r="D12583" s="3" t="s">
        <v>68</v>
      </c>
      <c r="E12583" s="3" t="s">
        <v>20</v>
      </c>
      <c r="F12583" s="3" t="s">
        <v>22552</v>
      </c>
      <c r="G12583" s="3" t="s">
        <v>16286</v>
      </c>
      <c r="H12583" s="3"/>
    </row>
    <row r="12584" ht="15.75" customHeight="1">
      <c r="A12584" s="2">
        <v>45838.0</v>
      </c>
      <c r="B12584" s="3" t="s">
        <v>13</v>
      </c>
      <c r="C12584" s="3" t="s">
        <v>18</v>
      </c>
      <c r="D12584" s="3" t="s">
        <v>68</v>
      </c>
      <c r="E12584" s="3" t="s">
        <v>20</v>
      </c>
      <c r="F12584" s="3" t="s">
        <v>22553</v>
      </c>
      <c r="G12584" s="3" t="s">
        <v>22554</v>
      </c>
      <c r="H12584" s="3"/>
    </row>
    <row r="12585" ht="15.75" customHeight="1">
      <c r="A12585" s="2">
        <v>45838.0</v>
      </c>
      <c r="B12585" s="3" t="s">
        <v>13</v>
      </c>
      <c r="C12585" s="3" t="s">
        <v>18</v>
      </c>
      <c r="D12585" s="3" t="s">
        <v>63</v>
      </c>
      <c r="E12585" s="3" t="s">
        <v>59</v>
      </c>
      <c r="F12585" s="3" t="s">
        <v>22555</v>
      </c>
      <c r="G12585" s="3" t="s">
        <v>22556</v>
      </c>
      <c r="H12585" s="3"/>
    </row>
    <row r="12586" ht="15.75" customHeight="1">
      <c r="A12586" s="2">
        <v>45838.0</v>
      </c>
      <c r="B12586" s="3" t="s">
        <v>13</v>
      </c>
      <c r="C12586" s="3" t="s">
        <v>169</v>
      </c>
      <c r="D12586" s="3" t="s">
        <v>38</v>
      </c>
      <c r="E12586" s="3" t="s">
        <v>15</v>
      </c>
      <c r="F12586" s="3" t="s">
        <v>22557</v>
      </c>
      <c r="G12586" s="3" t="s">
        <v>22558</v>
      </c>
      <c r="H12586" s="3"/>
    </row>
    <row r="12587" ht="15.75" customHeight="1">
      <c r="A12587" s="2">
        <v>45838.0</v>
      </c>
      <c r="B12587" s="3" t="s">
        <v>13</v>
      </c>
      <c r="C12587" s="3" t="s">
        <v>37</v>
      </c>
      <c r="D12587" s="3" t="s">
        <v>23</v>
      </c>
      <c r="E12587" s="3" t="s">
        <v>15</v>
      </c>
      <c r="F12587" s="3" t="s">
        <v>22559</v>
      </c>
      <c r="G12587" s="3" t="s">
        <v>22560</v>
      </c>
      <c r="H12587" s="3"/>
    </row>
    <row r="12588" ht="15.75" customHeight="1">
      <c r="A12588" s="2">
        <v>45838.0</v>
      </c>
      <c r="B12588" s="3" t="s">
        <v>13</v>
      </c>
      <c r="C12588" s="3" t="s">
        <v>169</v>
      </c>
      <c r="D12588" s="3" t="s">
        <v>63</v>
      </c>
      <c r="E12588" s="3" t="s">
        <v>59</v>
      </c>
      <c r="F12588" s="3" t="s">
        <v>22561</v>
      </c>
      <c r="G12588" s="3" t="s">
        <v>15220</v>
      </c>
      <c r="H12588" s="3"/>
    </row>
    <row r="12589" ht="15.75" customHeight="1">
      <c r="A12589" s="2">
        <v>45838.0</v>
      </c>
      <c r="B12589" s="3" t="s">
        <v>57</v>
      </c>
      <c r="C12589" s="3" t="s">
        <v>80</v>
      </c>
      <c r="D12589" s="3" t="s">
        <v>63</v>
      </c>
      <c r="E12589" s="3" t="s">
        <v>59</v>
      </c>
      <c r="F12589" s="3" t="s">
        <v>14375</v>
      </c>
      <c r="G12589" s="3" t="s">
        <v>22562</v>
      </c>
      <c r="H12589" s="3"/>
    </row>
    <row r="12590" ht="15.75" customHeight="1">
      <c r="A12590" s="2">
        <v>45838.0</v>
      </c>
      <c r="B12590" s="3" t="s">
        <v>57</v>
      </c>
      <c r="C12590" s="3" t="s">
        <v>58</v>
      </c>
      <c r="D12590" s="3" t="s">
        <v>19</v>
      </c>
      <c r="E12590" s="3" t="s">
        <v>20</v>
      </c>
      <c r="F12590" s="3" t="s">
        <v>21523</v>
      </c>
      <c r="G12590" s="3" t="s">
        <v>22563</v>
      </c>
      <c r="H12590" s="3"/>
    </row>
    <row r="12591" ht="15.75" customHeight="1">
      <c r="A12591" s="2">
        <v>45838.0</v>
      </c>
      <c r="B12591" s="3" t="s">
        <v>57</v>
      </c>
      <c r="C12591" s="3" t="s">
        <v>80</v>
      </c>
      <c r="D12591" s="3" t="s">
        <v>38</v>
      </c>
      <c r="E12591" s="3" t="s">
        <v>20</v>
      </c>
      <c r="F12591" s="3" t="s">
        <v>21247</v>
      </c>
      <c r="G12591" s="3" t="s">
        <v>6165</v>
      </c>
      <c r="H12591" s="3"/>
    </row>
    <row r="12592" ht="15.75" customHeight="1">
      <c r="A12592" s="2">
        <v>45838.0</v>
      </c>
      <c r="B12592" s="3" t="s">
        <v>13</v>
      </c>
      <c r="C12592" s="3" t="s">
        <v>14</v>
      </c>
      <c r="D12592" s="3" t="s">
        <v>26</v>
      </c>
      <c r="E12592" s="3" t="s">
        <v>15</v>
      </c>
      <c r="F12592" s="3" t="s">
        <v>22564</v>
      </c>
      <c r="G12592" s="3" t="s">
        <v>22565</v>
      </c>
      <c r="H12592" s="3"/>
    </row>
    <row r="12593" ht="15.75" customHeight="1">
      <c r="A12593" s="2">
        <v>45838.0</v>
      </c>
      <c r="B12593" s="3" t="s">
        <v>57</v>
      </c>
      <c r="C12593" s="3" t="s">
        <v>80</v>
      </c>
      <c r="D12593" s="3" t="s">
        <v>19</v>
      </c>
      <c r="E12593" s="3" t="s">
        <v>20</v>
      </c>
      <c r="F12593" s="3" t="s">
        <v>22566</v>
      </c>
      <c r="G12593" s="3" t="s">
        <v>22567</v>
      </c>
      <c r="H12593" s="3"/>
    </row>
    <row r="12594" ht="15.75" customHeight="1">
      <c r="A12594" s="2">
        <v>45838.0</v>
      </c>
      <c r="B12594" s="3" t="s">
        <v>57</v>
      </c>
      <c r="C12594" s="3" t="s">
        <v>80</v>
      </c>
      <c r="D12594" s="3" t="s">
        <v>34</v>
      </c>
      <c r="E12594" s="3" t="s">
        <v>15</v>
      </c>
      <c r="F12594" s="3" t="s">
        <v>22568</v>
      </c>
      <c r="G12594" s="3" t="s">
        <v>22569</v>
      </c>
      <c r="H12594" s="3"/>
    </row>
    <row r="12595" ht="15.75" customHeight="1">
      <c r="A12595" s="2">
        <v>45838.0</v>
      </c>
      <c r="B12595" s="3" t="s">
        <v>57</v>
      </c>
      <c r="C12595" s="3" t="s">
        <v>71</v>
      </c>
      <c r="D12595" s="3" t="s">
        <v>63</v>
      </c>
      <c r="E12595" s="3" t="s">
        <v>59</v>
      </c>
      <c r="F12595" s="3" t="s">
        <v>22570</v>
      </c>
      <c r="G12595" s="3" t="s">
        <v>22571</v>
      </c>
      <c r="H12595" s="3"/>
    </row>
    <row r="12596" ht="15.75" customHeight="1">
      <c r="A12596" s="2">
        <v>45838.0</v>
      </c>
      <c r="B12596" s="3" t="s">
        <v>57</v>
      </c>
      <c r="C12596" s="3" t="s">
        <v>71</v>
      </c>
      <c r="D12596" s="3" t="s">
        <v>34</v>
      </c>
      <c r="E12596" s="3" t="s">
        <v>15</v>
      </c>
      <c r="F12596" s="3" t="s">
        <v>22572</v>
      </c>
      <c r="G12596" s="3" t="s">
        <v>10731</v>
      </c>
      <c r="H12596" s="3"/>
    </row>
    <row r="12597" ht="15.75" customHeight="1">
      <c r="A12597" s="2">
        <v>45838.0</v>
      </c>
      <c r="B12597" s="3" t="s">
        <v>57</v>
      </c>
      <c r="C12597" s="3" t="s">
        <v>71</v>
      </c>
      <c r="D12597" s="3" t="s">
        <v>9</v>
      </c>
      <c r="E12597" s="3" t="s">
        <v>101</v>
      </c>
      <c r="F12597" s="3" t="s">
        <v>22573</v>
      </c>
      <c r="G12597" s="3" t="s">
        <v>22574</v>
      </c>
      <c r="H12597" s="3"/>
    </row>
    <row r="12598" ht="15.75" customHeight="1">
      <c r="A12598" s="2">
        <v>45838.0</v>
      </c>
      <c r="B12598" s="3" t="s">
        <v>57</v>
      </c>
      <c r="C12598" s="3" t="s">
        <v>71</v>
      </c>
      <c r="D12598" s="3" t="s">
        <v>34</v>
      </c>
      <c r="E12598" s="3" t="s">
        <v>15</v>
      </c>
      <c r="F12598" s="3" t="s">
        <v>22575</v>
      </c>
      <c r="G12598" s="3" t="s">
        <v>8290</v>
      </c>
      <c r="H12598" s="3"/>
    </row>
    <row r="12599" ht="15.75" customHeight="1">
      <c r="A12599" s="2">
        <v>45838.0</v>
      </c>
      <c r="B12599" s="3" t="s">
        <v>57</v>
      </c>
      <c r="C12599" s="3" t="s">
        <v>71</v>
      </c>
      <c r="D12599" s="3" t="s">
        <v>19</v>
      </c>
      <c r="E12599" s="3" t="s">
        <v>20</v>
      </c>
      <c r="F12599" s="3" t="s">
        <v>22576</v>
      </c>
      <c r="G12599" s="3" t="s">
        <v>13066</v>
      </c>
      <c r="H12599" s="3"/>
    </row>
    <row r="12600" ht="15.75" customHeight="1">
      <c r="A12600" s="2">
        <v>45838.0</v>
      </c>
      <c r="B12600" s="3" t="s">
        <v>57</v>
      </c>
      <c r="C12600" s="4" t="s">
        <v>62</v>
      </c>
      <c r="D12600" s="3" t="s">
        <v>23</v>
      </c>
      <c r="E12600" s="3" t="s">
        <v>20</v>
      </c>
      <c r="F12600" s="3" t="s">
        <v>22577</v>
      </c>
      <c r="G12600" s="3" t="s">
        <v>20554</v>
      </c>
      <c r="H12600" s="3"/>
    </row>
    <row r="12601" ht="15.75" customHeight="1">
      <c r="A12601" s="2">
        <v>45838.0</v>
      </c>
      <c r="B12601" s="3" t="s">
        <v>57</v>
      </c>
      <c r="C12601" s="4" t="s">
        <v>62</v>
      </c>
      <c r="D12601" s="3" t="s">
        <v>19</v>
      </c>
      <c r="E12601" s="3" t="s">
        <v>20</v>
      </c>
      <c r="F12601" s="3" t="s">
        <v>22578</v>
      </c>
      <c r="G12601" s="3" t="s">
        <v>22579</v>
      </c>
      <c r="H12601" s="3"/>
    </row>
    <row r="12602" ht="15.75" customHeight="1">
      <c r="A12602" s="2">
        <v>45838.0</v>
      </c>
      <c r="B12602" s="3" t="s">
        <v>57</v>
      </c>
      <c r="C12602" s="4" t="s">
        <v>62</v>
      </c>
      <c r="D12602" s="3" t="s">
        <v>9</v>
      </c>
      <c r="E12602" s="3" t="s">
        <v>101</v>
      </c>
      <c r="F12602" s="3" t="s">
        <v>22580</v>
      </c>
      <c r="G12602" s="3" t="s">
        <v>22581</v>
      </c>
      <c r="H12602" s="3"/>
    </row>
    <row r="12603" ht="15.75" customHeight="1">
      <c r="A12603" s="2">
        <v>45838.0</v>
      </c>
      <c r="B12603" s="3" t="s">
        <v>57</v>
      </c>
      <c r="C12603" s="4" t="s">
        <v>62</v>
      </c>
      <c r="D12603" s="3" t="s">
        <v>26</v>
      </c>
      <c r="E12603" s="3" t="s">
        <v>20</v>
      </c>
      <c r="F12603" s="3" t="s">
        <v>16518</v>
      </c>
      <c r="G12603" s="3" t="s">
        <v>22582</v>
      </c>
      <c r="H12603" s="3"/>
    </row>
    <row r="12604" ht="15.75" customHeight="1">
      <c r="A12604" s="2">
        <v>45838.0</v>
      </c>
      <c r="B12604" s="3" t="s">
        <v>57</v>
      </c>
      <c r="C12604" s="3" t="s">
        <v>58</v>
      </c>
      <c r="D12604" s="3" t="s">
        <v>23</v>
      </c>
      <c r="E12604" s="3" t="s">
        <v>59</v>
      </c>
      <c r="F12604" s="3" t="s">
        <v>22583</v>
      </c>
      <c r="G12604" s="3" t="s">
        <v>22584</v>
      </c>
      <c r="H12604" s="3"/>
    </row>
    <row r="12605" ht="15.75" customHeight="1">
      <c r="A12605" s="2">
        <v>45838.0</v>
      </c>
      <c r="B12605" s="3" t="s">
        <v>57</v>
      </c>
      <c r="C12605" s="3" t="s">
        <v>58</v>
      </c>
      <c r="D12605" s="3" t="s">
        <v>26</v>
      </c>
      <c r="E12605" s="3" t="s">
        <v>20</v>
      </c>
      <c r="F12605" s="3" t="s">
        <v>19801</v>
      </c>
      <c r="G12605" s="3" t="s">
        <v>22585</v>
      </c>
      <c r="H12605" s="3"/>
    </row>
    <row r="12606" ht="15.75" customHeight="1">
      <c r="A12606" s="2">
        <v>45838.0</v>
      </c>
      <c r="B12606" s="3" t="s">
        <v>57</v>
      </c>
      <c r="C12606" s="3" t="s">
        <v>58</v>
      </c>
      <c r="D12606" s="3" t="s">
        <v>26</v>
      </c>
      <c r="E12606" s="3" t="s">
        <v>20</v>
      </c>
      <c r="F12606" s="3" t="s">
        <v>22586</v>
      </c>
      <c r="G12606" s="3" t="s">
        <v>22587</v>
      </c>
      <c r="H12606" s="3"/>
    </row>
    <row r="12607" ht="15.75" customHeight="1">
      <c r="A12607" s="2">
        <v>45838.0</v>
      </c>
      <c r="B12607" s="3" t="s">
        <v>13</v>
      </c>
      <c r="C12607" s="3" t="s">
        <v>14</v>
      </c>
      <c r="D12607" s="3" t="s">
        <v>19</v>
      </c>
      <c r="E12607" s="3" t="s">
        <v>15</v>
      </c>
      <c r="F12607" s="3" t="s">
        <v>22588</v>
      </c>
      <c r="G12607" s="3" t="s">
        <v>22589</v>
      </c>
      <c r="H12607" s="3"/>
    </row>
    <row r="12608" ht="15.75" customHeight="1">
      <c r="A12608" s="2">
        <v>45838.0</v>
      </c>
      <c r="B12608" s="3" t="s">
        <v>92</v>
      </c>
      <c r="C12608" s="4" t="s">
        <v>149</v>
      </c>
      <c r="D12608" s="3" t="s">
        <v>19</v>
      </c>
      <c r="E12608" s="3" t="s">
        <v>101</v>
      </c>
      <c r="F12608" s="3" t="s">
        <v>22590</v>
      </c>
      <c r="G12608" s="3" t="s">
        <v>22591</v>
      </c>
      <c r="H12608" s="3"/>
    </row>
    <row r="12609" ht="15.75" customHeight="1">
      <c r="A12609" s="2">
        <v>45838.0</v>
      </c>
      <c r="B12609" s="3" t="s">
        <v>13</v>
      </c>
      <c r="C12609" s="3" t="s">
        <v>14</v>
      </c>
      <c r="D12609" s="3" t="s">
        <v>63</v>
      </c>
      <c r="E12609" s="3" t="s">
        <v>109</v>
      </c>
      <c r="F12609" s="3" t="s">
        <v>22592</v>
      </c>
      <c r="G12609" s="3" t="s">
        <v>22593</v>
      </c>
      <c r="H12609" s="3"/>
    </row>
    <row r="12610" ht="15.75" customHeight="1">
      <c r="A12610" s="2">
        <v>45838.0</v>
      </c>
      <c r="B12610" s="3" t="s">
        <v>7</v>
      </c>
      <c r="C12610" s="3" t="s">
        <v>126</v>
      </c>
      <c r="D12610" s="3" t="s">
        <v>68</v>
      </c>
      <c r="E12610" s="3" t="s">
        <v>101</v>
      </c>
      <c r="F12610" s="3" t="s">
        <v>22594</v>
      </c>
      <c r="G12610" s="3" t="s">
        <v>22595</v>
      </c>
      <c r="H12610" s="3"/>
    </row>
    <row r="12611" ht="15.75" customHeight="1">
      <c r="A12611" s="2">
        <v>45838.0</v>
      </c>
      <c r="B12611" s="3" t="s">
        <v>7</v>
      </c>
      <c r="C12611" s="3" t="s">
        <v>126</v>
      </c>
      <c r="D12611" s="3" t="s">
        <v>38</v>
      </c>
      <c r="E12611" s="3" t="s">
        <v>101</v>
      </c>
      <c r="F12611" s="3" t="s">
        <v>4813</v>
      </c>
      <c r="G12611" s="3" t="s">
        <v>22596</v>
      </c>
      <c r="H12611" s="3"/>
    </row>
    <row r="12612" ht="15.75" customHeight="1">
      <c r="A12612" s="2">
        <v>45838.0</v>
      </c>
      <c r="B12612" s="3" t="s">
        <v>7</v>
      </c>
      <c r="C12612" s="3" t="s">
        <v>126</v>
      </c>
      <c r="D12612" s="3" t="s">
        <v>19</v>
      </c>
      <c r="E12612" s="3" t="s">
        <v>109</v>
      </c>
      <c r="F12612" s="3" t="s">
        <v>22597</v>
      </c>
      <c r="G12612" s="3" t="s">
        <v>22598</v>
      </c>
      <c r="H12612" s="3"/>
    </row>
    <row r="12613" ht="15.75" customHeight="1">
      <c r="A12613" s="2">
        <v>45838.0</v>
      </c>
      <c r="B12613" s="3" t="s">
        <v>7</v>
      </c>
      <c r="C12613" s="3" t="s">
        <v>118</v>
      </c>
      <c r="D12613" s="3" t="s">
        <v>19</v>
      </c>
      <c r="E12613" s="3" t="s">
        <v>109</v>
      </c>
      <c r="F12613" s="3" t="s">
        <v>22599</v>
      </c>
      <c r="G12613" s="3" t="s">
        <v>22600</v>
      </c>
      <c r="H12613" s="3"/>
    </row>
    <row r="12614" ht="15.75" customHeight="1">
      <c r="A12614" s="2">
        <v>45838.0</v>
      </c>
      <c r="B12614" s="3" t="s">
        <v>7</v>
      </c>
      <c r="C12614" s="3" t="s">
        <v>118</v>
      </c>
      <c r="D12614" s="3" t="s">
        <v>68</v>
      </c>
      <c r="E12614" s="3" t="s">
        <v>101</v>
      </c>
      <c r="F12614" s="3" t="s">
        <v>22601</v>
      </c>
      <c r="G12614" s="3" t="s">
        <v>22602</v>
      </c>
      <c r="H12614" s="3"/>
    </row>
    <row r="12615" ht="15.75" customHeight="1">
      <c r="A12615" s="2">
        <v>45838.0</v>
      </c>
      <c r="B12615" s="3" t="s">
        <v>7</v>
      </c>
      <c r="C12615" s="3" t="s">
        <v>118</v>
      </c>
      <c r="D12615" s="3" t="s">
        <v>34</v>
      </c>
      <c r="E12615" s="3" t="s">
        <v>10</v>
      </c>
      <c r="F12615" s="3" t="s">
        <v>22603</v>
      </c>
      <c r="G12615" s="3" t="s">
        <v>22604</v>
      </c>
      <c r="H12615" s="3"/>
    </row>
    <row r="12616" ht="15.75" customHeight="1">
      <c r="A12616" s="2">
        <v>45838.0</v>
      </c>
      <c r="B12616" s="3" t="s">
        <v>7</v>
      </c>
      <c r="C12616" s="3" t="s">
        <v>126</v>
      </c>
      <c r="D12616" s="3" t="s">
        <v>34</v>
      </c>
      <c r="E12616" s="3" t="s">
        <v>119</v>
      </c>
      <c r="F12616" s="3" t="s">
        <v>22605</v>
      </c>
      <c r="G12616" s="3" t="s">
        <v>22606</v>
      </c>
      <c r="H12616" s="3"/>
    </row>
    <row r="12617" ht="15.75" customHeight="1">
      <c r="A12617" s="2">
        <v>45838.0</v>
      </c>
      <c r="B12617" s="3" t="s">
        <v>7</v>
      </c>
      <c r="C12617" s="3" t="s">
        <v>118</v>
      </c>
      <c r="D12617" s="3" t="s">
        <v>34</v>
      </c>
      <c r="E12617" s="3" t="s">
        <v>119</v>
      </c>
      <c r="F12617" s="3" t="s">
        <v>22607</v>
      </c>
      <c r="G12617" s="3" t="s">
        <v>22608</v>
      </c>
      <c r="H12617" s="3"/>
    </row>
    <row r="12618" ht="15.75" customHeight="1">
      <c r="A12618" s="2">
        <v>45838.0</v>
      </c>
      <c r="B12618" s="3" t="s">
        <v>7</v>
      </c>
      <c r="C12618" s="3" t="s">
        <v>106</v>
      </c>
      <c r="D12618" s="3" t="s">
        <v>19</v>
      </c>
      <c r="E12618" s="3" t="s">
        <v>101</v>
      </c>
      <c r="F12618" s="3" t="s">
        <v>22609</v>
      </c>
      <c r="G12618" s="3" t="s">
        <v>22610</v>
      </c>
      <c r="H12618" s="3"/>
    </row>
    <row r="12619" ht="15.75" customHeight="1">
      <c r="A12619" s="2">
        <v>45838.0</v>
      </c>
      <c r="B12619" s="3" t="s">
        <v>7</v>
      </c>
      <c r="C12619" s="3" t="s">
        <v>106</v>
      </c>
      <c r="D12619" s="3" t="s">
        <v>23</v>
      </c>
      <c r="E12619" s="3" t="s">
        <v>109</v>
      </c>
      <c r="F12619" s="3" t="s">
        <v>22611</v>
      </c>
      <c r="G12619" s="3" t="s">
        <v>22612</v>
      </c>
      <c r="H12619" s="3"/>
    </row>
    <row r="12620" ht="15.75" customHeight="1">
      <c r="A12620" s="2">
        <v>45838.0</v>
      </c>
      <c r="B12620" s="3" t="s">
        <v>7</v>
      </c>
      <c r="C12620" s="3" t="s">
        <v>106</v>
      </c>
      <c r="D12620" s="3" t="s">
        <v>9</v>
      </c>
      <c r="E12620" s="3" t="s">
        <v>119</v>
      </c>
      <c r="F12620" s="3" t="s">
        <v>22613</v>
      </c>
      <c r="G12620" s="3" t="s">
        <v>22614</v>
      </c>
      <c r="H12620" s="3"/>
    </row>
    <row r="12621" ht="15.75" customHeight="1">
      <c r="A12621" s="2">
        <v>45838.0</v>
      </c>
      <c r="B12621" s="3" t="s">
        <v>7</v>
      </c>
      <c r="C12621" s="3" t="s">
        <v>8</v>
      </c>
      <c r="D12621" s="3" t="s">
        <v>9</v>
      </c>
      <c r="E12621" s="3" t="s">
        <v>258</v>
      </c>
      <c r="F12621" s="3" t="s">
        <v>22615</v>
      </c>
      <c r="G12621" s="3" t="s">
        <v>22616</v>
      </c>
      <c r="H12621" s="3"/>
    </row>
    <row r="12622" ht="15.75" customHeight="1">
      <c r="A12622" s="2">
        <v>45838.0</v>
      </c>
      <c r="B12622" s="3" t="s">
        <v>7</v>
      </c>
      <c r="C12622" s="3" t="s">
        <v>8</v>
      </c>
      <c r="D12622" s="3" t="s">
        <v>38</v>
      </c>
      <c r="E12622" s="3" t="s">
        <v>109</v>
      </c>
      <c r="F12622" s="3" t="s">
        <v>22617</v>
      </c>
      <c r="G12622" s="3" t="s">
        <v>22618</v>
      </c>
      <c r="H12622" s="3"/>
    </row>
    <row r="12623" ht="15.75" customHeight="1">
      <c r="A12623" s="2">
        <v>45838.0</v>
      </c>
      <c r="B12623" s="3" t="s">
        <v>57</v>
      </c>
      <c r="C12623" s="3" t="s">
        <v>85</v>
      </c>
      <c r="D12623" s="3" t="s">
        <v>38</v>
      </c>
      <c r="E12623" s="3" t="s">
        <v>20</v>
      </c>
      <c r="F12623" s="3" t="s">
        <v>21518</v>
      </c>
      <c r="G12623" s="3" t="s">
        <v>22619</v>
      </c>
      <c r="H12623" s="3"/>
    </row>
    <row r="12624" ht="15.75" customHeight="1">
      <c r="A12624" s="2">
        <v>45838.0</v>
      </c>
      <c r="B12624" s="3" t="s">
        <v>7</v>
      </c>
      <c r="C12624" s="3" t="s">
        <v>118</v>
      </c>
      <c r="D12624" s="3" t="s">
        <v>19</v>
      </c>
      <c r="E12624" s="3" t="s">
        <v>109</v>
      </c>
      <c r="F12624" s="3" t="s">
        <v>19749</v>
      </c>
      <c r="G12624" s="3" t="s">
        <v>22620</v>
      </c>
      <c r="H12624" s="3"/>
    </row>
    <row r="12625" ht="15.75" customHeight="1">
      <c r="A12625" s="2">
        <v>45838.0</v>
      </c>
      <c r="B12625" s="3" t="s">
        <v>7</v>
      </c>
      <c r="C12625" s="3" t="s">
        <v>131</v>
      </c>
      <c r="D12625" s="3" t="s">
        <v>68</v>
      </c>
      <c r="E12625" s="3" t="s">
        <v>101</v>
      </c>
      <c r="F12625" s="3" t="s">
        <v>22621</v>
      </c>
      <c r="G12625" s="3" t="s">
        <v>22622</v>
      </c>
      <c r="H12625" s="3"/>
    </row>
    <row r="12626" ht="15.75" customHeight="1">
      <c r="A12626" s="2">
        <v>45838.0</v>
      </c>
      <c r="B12626" s="3" t="s">
        <v>7</v>
      </c>
      <c r="C12626" s="3" t="s">
        <v>131</v>
      </c>
      <c r="D12626" s="3" t="s">
        <v>19</v>
      </c>
      <c r="E12626" s="3" t="s">
        <v>109</v>
      </c>
      <c r="F12626" s="3" t="s">
        <v>22623</v>
      </c>
      <c r="G12626" s="3" t="s">
        <v>3100</v>
      </c>
      <c r="H12626" s="3"/>
    </row>
    <row r="12627" ht="15.75" customHeight="1">
      <c r="A12627" s="2">
        <v>45838.0</v>
      </c>
      <c r="B12627" s="3" t="s">
        <v>92</v>
      </c>
      <c r="C12627" s="3" t="s">
        <v>158</v>
      </c>
      <c r="D12627" s="3" t="s">
        <v>38</v>
      </c>
      <c r="E12627" s="3" t="s">
        <v>15</v>
      </c>
      <c r="F12627" s="3" t="s">
        <v>22624</v>
      </c>
      <c r="G12627" s="3" t="s">
        <v>22625</v>
      </c>
      <c r="H12627" s="3"/>
    </row>
    <row r="12628" ht="15.75" customHeight="1">
      <c r="A12628" s="2">
        <v>45838.0</v>
      </c>
      <c r="B12628" s="3" t="s">
        <v>13</v>
      </c>
      <c r="C12628" s="3" t="s">
        <v>14</v>
      </c>
      <c r="D12628" s="3" t="s">
        <v>23</v>
      </c>
      <c r="E12628" s="3" t="s">
        <v>20</v>
      </c>
      <c r="F12628" s="3" t="s">
        <v>22626</v>
      </c>
      <c r="G12628" s="3" t="s">
        <v>22627</v>
      </c>
      <c r="H12628" s="3"/>
    </row>
    <row r="12629" ht="15.75" customHeight="1">
      <c r="A12629" s="2">
        <v>45838.0</v>
      </c>
      <c r="B12629" s="3" t="s">
        <v>92</v>
      </c>
      <c r="C12629" s="3" t="s">
        <v>93</v>
      </c>
      <c r="D12629" s="3" t="s">
        <v>68</v>
      </c>
      <c r="E12629" s="3" t="s">
        <v>15</v>
      </c>
      <c r="F12629" s="3" t="s">
        <v>22628</v>
      </c>
      <c r="G12629" s="3" t="s">
        <v>22629</v>
      </c>
      <c r="H12629" s="3"/>
    </row>
    <row r="12630" ht="15.75" customHeight="1">
      <c r="A12630" s="2">
        <v>45838.0</v>
      </c>
      <c r="B12630" s="3" t="s">
        <v>92</v>
      </c>
      <c r="C12630" s="3" t="s">
        <v>93</v>
      </c>
      <c r="D12630" s="3" t="s">
        <v>23</v>
      </c>
      <c r="E12630" s="3" t="s">
        <v>15</v>
      </c>
      <c r="F12630" s="3" t="s">
        <v>22630</v>
      </c>
      <c r="G12630" s="3" t="s">
        <v>22631</v>
      </c>
      <c r="H12630" s="3"/>
    </row>
    <row r="12631" ht="15.75" customHeight="1">
      <c r="A12631" s="2">
        <v>45838.0</v>
      </c>
      <c r="B12631" s="3" t="s">
        <v>92</v>
      </c>
      <c r="C12631" s="3" t="s">
        <v>93</v>
      </c>
      <c r="D12631" s="3" t="s">
        <v>34</v>
      </c>
      <c r="E12631" s="3" t="s">
        <v>109</v>
      </c>
      <c r="F12631" s="3" t="s">
        <v>22632</v>
      </c>
      <c r="G12631" s="3" t="s">
        <v>22633</v>
      </c>
      <c r="H12631" s="3"/>
    </row>
    <row r="12632" ht="15.75" customHeight="1">
      <c r="A12632" s="2">
        <v>45838.0</v>
      </c>
      <c r="B12632" s="3" t="s">
        <v>92</v>
      </c>
      <c r="C12632" s="3" t="s">
        <v>98</v>
      </c>
      <c r="D12632" s="3" t="s">
        <v>26</v>
      </c>
      <c r="E12632" s="3" t="s">
        <v>109</v>
      </c>
      <c r="F12632" s="3" t="s">
        <v>22634</v>
      </c>
      <c r="G12632" s="3" t="s">
        <v>22635</v>
      </c>
      <c r="H12632" s="3"/>
    </row>
    <row r="12633" ht="15.75" customHeight="1">
      <c r="A12633" s="2">
        <v>45838.0</v>
      </c>
      <c r="B12633" s="3" t="s">
        <v>92</v>
      </c>
      <c r="C12633" s="3" t="s">
        <v>98</v>
      </c>
      <c r="D12633" s="3" t="s">
        <v>19</v>
      </c>
      <c r="E12633" s="3" t="s">
        <v>15</v>
      </c>
      <c r="F12633" s="3" t="s">
        <v>22636</v>
      </c>
      <c r="G12633" s="3" t="s">
        <v>22637</v>
      </c>
      <c r="H12633" s="3"/>
    </row>
    <row r="12634" ht="15.75" customHeight="1">
      <c r="A12634" s="2">
        <v>45838.0</v>
      </c>
      <c r="B12634" s="3" t="s">
        <v>92</v>
      </c>
      <c r="C12634" s="3" t="s">
        <v>98</v>
      </c>
      <c r="D12634" s="3" t="s">
        <v>9</v>
      </c>
      <c r="E12634" s="3" t="s">
        <v>10</v>
      </c>
      <c r="F12634" s="3" t="s">
        <v>22638</v>
      </c>
      <c r="G12634" s="3" t="s">
        <v>22639</v>
      </c>
      <c r="H12634" s="3"/>
    </row>
    <row r="12635" ht="15.75" customHeight="1">
      <c r="A12635" s="2">
        <v>45838.0</v>
      </c>
      <c r="B12635" s="3" t="s">
        <v>92</v>
      </c>
      <c r="C12635" s="3" t="s">
        <v>98</v>
      </c>
      <c r="D12635" s="3" t="s">
        <v>9</v>
      </c>
      <c r="E12635" s="3" t="s">
        <v>109</v>
      </c>
      <c r="F12635" s="3" t="s">
        <v>22640</v>
      </c>
      <c r="G12635" s="3" t="s">
        <v>22641</v>
      </c>
      <c r="H12635" s="3"/>
    </row>
    <row r="12636" ht="15.75" customHeight="1">
      <c r="A12636" s="2">
        <v>45838.0</v>
      </c>
      <c r="B12636" s="3" t="s">
        <v>92</v>
      </c>
      <c r="C12636" s="3" t="s">
        <v>144</v>
      </c>
      <c r="D12636" s="3" t="s">
        <v>68</v>
      </c>
      <c r="E12636" s="3" t="s">
        <v>15</v>
      </c>
      <c r="F12636" s="3" t="s">
        <v>22642</v>
      </c>
      <c r="G12636" s="3" t="s">
        <v>15983</v>
      </c>
      <c r="H12636" s="3"/>
    </row>
    <row r="12637" ht="15.75" customHeight="1">
      <c r="A12637" s="2">
        <v>45838.0</v>
      </c>
      <c r="B12637" s="3" t="s">
        <v>92</v>
      </c>
      <c r="C12637" s="3" t="s">
        <v>144</v>
      </c>
      <c r="D12637" s="3" t="s">
        <v>23</v>
      </c>
      <c r="E12637" s="3" t="s">
        <v>15</v>
      </c>
      <c r="F12637" s="3" t="s">
        <v>22643</v>
      </c>
      <c r="G12637" s="3" t="s">
        <v>22644</v>
      </c>
      <c r="H12637" s="3"/>
    </row>
    <row r="12638" ht="15.75" customHeight="1">
      <c r="A12638" s="2">
        <v>45838.0</v>
      </c>
      <c r="B12638" s="3" t="s">
        <v>92</v>
      </c>
      <c r="C12638" s="4" t="s">
        <v>149</v>
      </c>
      <c r="D12638" s="3" t="s">
        <v>26</v>
      </c>
      <c r="E12638" s="3" t="s">
        <v>101</v>
      </c>
      <c r="F12638" s="3" t="s">
        <v>22645</v>
      </c>
      <c r="G12638" s="3" t="s">
        <v>22646</v>
      </c>
      <c r="H12638" s="3"/>
    </row>
    <row r="12639" ht="15.75" customHeight="1">
      <c r="A12639" s="2">
        <v>45838.0</v>
      </c>
      <c r="B12639" s="3" t="s">
        <v>92</v>
      </c>
      <c r="C12639" s="4" t="s">
        <v>149</v>
      </c>
      <c r="D12639" s="3" t="s">
        <v>68</v>
      </c>
      <c r="E12639" s="3" t="s">
        <v>15</v>
      </c>
      <c r="F12639" s="3" t="s">
        <v>22647</v>
      </c>
      <c r="G12639" s="3" t="s">
        <v>10066</v>
      </c>
      <c r="H12639" s="3"/>
    </row>
    <row r="12640" ht="15.75" customHeight="1">
      <c r="A12640" s="2">
        <v>45838.0</v>
      </c>
      <c r="B12640" s="3" t="s">
        <v>92</v>
      </c>
      <c r="C12640" s="4" t="s">
        <v>149</v>
      </c>
      <c r="D12640" s="3" t="s">
        <v>68</v>
      </c>
      <c r="E12640" s="3" t="s">
        <v>20</v>
      </c>
      <c r="F12640" s="3" t="s">
        <v>5869</v>
      </c>
      <c r="G12640" s="3" t="s">
        <v>22648</v>
      </c>
      <c r="H12640" s="3"/>
    </row>
    <row r="12641" ht="15.75" customHeight="1">
      <c r="A12641" s="2">
        <v>45838.0</v>
      </c>
      <c r="B12641" s="3" t="s">
        <v>92</v>
      </c>
      <c r="C12641" s="3" t="s">
        <v>158</v>
      </c>
      <c r="D12641" s="3" t="s">
        <v>9</v>
      </c>
      <c r="E12641" s="3" t="s">
        <v>10</v>
      </c>
      <c r="F12641" s="3" t="s">
        <v>22649</v>
      </c>
      <c r="G12641" s="3" t="s">
        <v>22650</v>
      </c>
      <c r="H12641" s="3"/>
    </row>
    <row r="12642" ht="15.75" customHeight="1">
      <c r="A12642" s="2">
        <v>45838.0</v>
      </c>
      <c r="B12642" s="3" t="s">
        <v>92</v>
      </c>
      <c r="C12642" s="3" t="s">
        <v>158</v>
      </c>
      <c r="D12642" s="3" t="s">
        <v>63</v>
      </c>
      <c r="E12642" s="3" t="s">
        <v>109</v>
      </c>
      <c r="F12642" s="3" t="s">
        <v>22651</v>
      </c>
      <c r="G12642" s="3" t="s">
        <v>22652</v>
      </c>
      <c r="H12642" s="3"/>
    </row>
    <row r="12643" ht="15.75" customHeight="1">
      <c r="A12643" s="2">
        <v>45838.0</v>
      </c>
      <c r="B12643" s="3" t="s">
        <v>13</v>
      </c>
      <c r="C12643" s="3" t="s">
        <v>14</v>
      </c>
      <c r="D12643" s="3" t="s">
        <v>23</v>
      </c>
      <c r="E12643" s="3" t="s">
        <v>20</v>
      </c>
      <c r="F12643" s="3" t="s">
        <v>21064</v>
      </c>
      <c r="G12643" s="3" t="s">
        <v>22653</v>
      </c>
      <c r="H12643" s="3"/>
    </row>
    <row r="12644" ht="15.75" customHeight="1">
      <c r="A12644" s="2">
        <v>45838.0</v>
      </c>
      <c r="B12644" s="3" t="s">
        <v>57</v>
      </c>
      <c r="C12644" s="3" t="s">
        <v>85</v>
      </c>
      <c r="D12644" s="3" t="s">
        <v>63</v>
      </c>
      <c r="E12644" s="3" t="s">
        <v>59</v>
      </c>
      <c r="F12644" s="3" t="s">
        <v>22654</v>
      </c>
      <c r="G12644" s="3" t="s">
        <v>22655</v>
      </c>
      <c r="H12644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5.38"/>
    <col customWidth="1" min="3" max="3" width="15.75"/>
    <col customWidth="1" min="4" max="4" width="20.75"/>
    <col customWidth="1" min="5" max="5" width="16.5"/>
    <col customWidth="1" min="7" max="7" width="17.13"/>
    <col customWidth="1" min="8" max="8" width="27.0"/>
    <col customWidth="1" min="9" max="9" width="15.25"/>
    <col customWidth="1" min="10" max="10" width="20.38"/>
    <col customWidth="1" min="11" max="11" width="19.25"/>
  </cols>
  <sheetData>
    <row r="1" ht="22.5" customHeight="1">
      <c r="A1" s="5" t="s">
        <v>0</v>
      </c>
      <c r="B1" s="6" t="s">
        <v>22656</v>
      </c>
      <c r="C1" s="5" t="s">
        <v>1</v>
      </c>
      <c r="D1" s="5" t="s">
        <v>2</v>
      </c>
      <c r="E1" s="5" t="s">
        <v>3</v>
      </c>
      <c r="F1" s="5" t="s">
        <v>4</v>
      </c>
      <c r="G1" s="7" t="s">
        <v>5</v>
      </c>
      <c r="H1" s="8" t="s">
        <v>22657</v>
      </c>
      <c r="I1" s="5" t="s">
        <v>6</v>
      </c>
      <c r="J1" s="6" t="s">
        <v>22658</v>
      </c>
      <c r="K1" s="9" t="s">
        <v>22659</v>
      </c>
    </row>
    <row r="2" ht="22.5" customHeight="1">
      <c r="A2" s="10">
        <v>45658.0</v>
      </c>
      <c r="B2" s="11" t="str">
        <f t="shared" ref="B2:B12644" si="1">TEXT(A2,"MMM")</f>
        <v>Jan</v>
      </c>
      <c r="C2" s="12" t="s">
        <v>7</v>
      </c>
      <c r="D2" s="11" t="s">
        <v>8</v>
      </c>
      <c r="E2" s="11" t="s">
        <v>9</v>
      </c>
      <c r="F2" s="13">
        <v>6.0</v>
      </c>
      <c r="G2" s="14">
        <v>116655.0</v>
      </c>
      <c r="H2" s="15" t="str">
        <f t="shared" ref="H2:H12644" si="2">IFS(
  G2 &gt; 90000, "Very High Range",
  AND(G2 &gt; 70000, G2 &lt; 90000), "High Range",
  AND(G2 &gt; 50000, G2 &lt; 70000), "Medium Range",
  TRUE, "Base Range"
)</f>
        <v>Very High Range</v>
      </c>
      <c r="I2" s="14">
        <v>96475.0</v>
      </c>
      <c r="J2" s="16">
        <f t="shared" ref="J2:J12644" si="3">G2/I2</f>
        <v>1.209173361</v>
      </c>
      <c r="K2" s="17" t="str">
        <f t="shared" ref="K2:K12644" si="4">IF(J2&gt;100%, "Over Achived", "Target Not Meet")</f>
        <v>Over Achived</v>
      </c>
    </row>
    <row r="3" ht="22.5" customHeight="1">
      <c r="A3" s="18">
        <v>45658.0</v>
      </c>
      <c r="B3" s="19" t="str">
        <f t="shared" si="1"/>
        <v>Jan</v>
      </c>
      <c r="C3" s="20" t="s">
        <v>13</v>
      </c>
      <c r="D3" s="19" t="s">
        <v>14</v>
      </c>
      <c r="E3" s="19" t="s">
        <v>9</v>
      </c>
      <c r="F3" s="21">
        <v>3.0</v>
      </c>
      <c r="G3" s="22">
        <v>76829.0</v>
      </c>
      <c r="H3" s="15" t="str">
        <f t="shared" si="2"/>
        <v>High Range</v>
      </c>
      <c r="I3" s="22">
        <v>65307.0</v>
      </c>
      <c r="J3" s="23">
        <f t="shared" si="3"/>
        <v>1.176428254</v>
      </c>
      <c r="K3" s="24" t="str">
        <f t="shared" si="4"/>
        <v>Over Achived</v>
      </c>
    </row>
    <row r="4" ht="22.5" customHeight="1">
      <c r="A4" s="18">
        <v>45658.0</v>
      </c>
      <c r="B4" s="19" t="str">
        <f t="shared" si="1"/>
        <v>Jan</v>
      </c>
      <c r="C4" s="20" t="s">
        <v>13</v>
      </c>
      <c r="D4" s="19" t="s">
        <v>18</v>
      </c>
      <c r="E4" s="19" t="s">
        <v>19</v>
      </c>
      <c r="F4" s="21">
        <v>2.0</v>
      </c>
      <c r="G4" s="22">
        <v>43625.0</v>
      </c>
      <c r="H4" s="15" t="str">
        <f t="shared" si="2"/>
        <v>Base Range</v>
      </c>
      <c r="I4" s="22">
        <v>36310.0</v>
      </c>
      <c r="J4" s="23">
        <f t="shared" si="3"/>
        <v>1.201459653</v>
      </c>
      <c r="K4" s="24" t="str">
        <f t="shared" si="4"/>
        <v>Over Achived</v>
      </c>
    </row>
    <row r="5" ht="22.5" customHeight="1">
      <c r="A5" s="18">
        <v>45658.0</v>
      </c>
      <c r="B5" s="19" t="str">
        <f t="shared" si="1"/>
        <v>Jan</v>
      </c>
      <c r="C5" s="20" t="s">
        <v>13</v>
      </c>
      <c r="D5" s="19" t="s">
        <v>18</v>
      </c>
      <c r="E5" s="19" t="s">
        <v>23</v>
      </c>
      <c r="F5" s="21">
        <v>2.0</v>
      </c>
      <c r="G5" s="22">
        <v>43163.0</v>
      </c>
      <c r="H5" s="15" t="str">
        <f t="shared" si="2"/>
        <v>Base Range</v>
      </c>
      <c r="I5" s="22">
        <v>30975.0</v>
      </c>
      <c r="J5" s="23">
        <f t="shared" si="3"/>
        <v>1.393478612</v>
      </c>
      <c r="K5" s="24" t="str">
        <f t="shared" si="4"/>
        <v>Over Achived</v>
      </c>
    </row>
    <row r="6" ht="22.5" customHeight="1">
      <c r="A6" s="18">
        <v>45658.0</v>
      </c>
      <c r="B6" s="19" t="str">
        <f t="shared" si="1"/>
        <v>Jan</v>
      </c>
      <c r="C6" s="20" t="s">
        <v>13</v>
      </c>
      <c r="D6" s="19" t="s">
        <v>18</v>
      </c>
      <c r="E6" s="19" t="s">
        <v>26</v>
      </c>
      <c r="F6" s="21">
        <v>3.0</v>
      </c>
      <c r="G6" s="22">
        <v>51178.0</v>
      </c>
      <c r="H6" s="15" t="str">
        <f t="shared" si="2"/>
        <v>Medium Range</v>
      </c>
      <c r="I6" s="22">
        <v>39633.0</v>
      </c>
      <c r="J6" s="23">
        <f t="shared" si="3"/>
        <v>1.291297656</v>
      </c>
      <c r="K6" s="24" t="str">
        <f t="shared" si="4"/>
        <v>Over Achived</v>
      </c>
    </row>
    <row r="7" ht="22.5" customHeight="1">
      <c r="A7" s="18">
        <v>45658.0</v>
      </c>
      <c r="B7" s="19" t="str">
        <f t="shared" si="1"/>
        <v>Jan</v>
      </c>
      <c r="C7" s="20" t="s">
        <v>13</v>
      </c>
      <c r="D7" s="19" t="s">
        <v>29</v>
      </c>
      <c r="E7" s="19" t="s">
        <v>9</v>
      </c>
      <c r="F7" s="21">
        <v>3.0</v>
      </c>
      <c r="G7" s="22">
        <v>75465.0</v>
      </c>
      <c r="H7" s="15" t="str">
        <f t="shared" si="2"/>
        <v>High Range</v>
      </c>
      <c r="I7" s="22">
        <v>95614.0</v>
      </c>
      <c r="J7" s="23">
        <f t="shared" si="3"/>
        <v>0.7892672621</v>
      </c>
      <c r="K7" s="24" t="str">
        <f t="shared" si="4"/>
        <v>Target Not Meet</v>
      </c>
    </row>
    <row r="8" ht="22.5" customHeight="1">
      <c r="A8" s="18">
        <v>45658.0</v>
      </c>
      <c r="B8" s="19" t="str">
        <f t="shared" si="1"/>
        <v>Jan</v>
      </c>
      <c r="C8" s="20" t="s">
        <v>13</v>
      </c>
      <c r="D8" s="19" t="s">
        <v>29</v>
      </c>
      <c r="E8" s="19" t="s">
        <v>26</v>
      </c>
      <c r="F8" s="21">
        <v>2.0</v>
      </c>
      <c r="G8" s="22">
        <v>62218.0</v>
      </c>
      <c r="H8" s="15" t="str">
        <f t="shared" si="2"/>
        <v>Medium Range</v>
      </c>
      <c r="I8" s="22">
        <v>66324.0</v>
      </c>
      <c r="J8" s="23">
        <f t="shared" si="3"/>
        <v>0.9380917918</v>
      </c>
      <c r="K8" s="24" t="str">
        <f t="shared" si="4"/>
        <v>Target Not Meet</v>
      </c>
    </row>
    <row r="9" ht="22.5" customHeight="1">
      <c r="A9" s="18">
        <v>45658.0</v>
      </c>
      <c r="B9" s="19" t="str">
        <f t="shared" si="1"/>
        <v>Jan</v>
      </c>
      <c r="C9" s="20" t="s">
        <v>13</v>
      </c>
      <c r="D9" s="19" t="s">
        <v>29</v>
      </c>
      <c r="E9" s="19" t="s">
        <v>34</v>
      </c>
      <c r="F9" s="21">
        <v>3.0</v>
      </c>
      <c r="G9" s="22">
        <v>82735.0</v>
      </c>
      <c r="H9" s="15" t="str">
        <f t="shared" si="2"/>
        <v>High Range</v>
      </c>
      <c r="I9" s="22">
        <v>106317.0</v>
      </c>
      <c r="J9" s="23">
        <f t="shared" si="3"/>
        <v>0.7781916345</v>
      </c>
      <c r="K9" s="24" t="str">
        <f t="shared" si="4"/>
        <v>Target Not Meet</v>
      </c>
    </row>
    <row r="10" ht="22.5" customHeight="1">
      <c r="A10" s="18">
        <v>45658.0</v>
      </c>
      <c r="B10" s="19" t="str">
        <f t="shared" si="1"/>
        <v>Jan</v>
      </c>
      <c r="C10" s="20" t="s">
        <v>13</v>
      </c>
      <c r="D10" s="19" t="s">
        <v>37</v>
      </c>
      <c r="E10" s="19" t="s">
        <v>38</v>
      </c>
      <c r="F10" s="21">
        <v>2.0</v>
      </c>
      <c r="G10" s="22">
        <v>44808.0</v>
      </c>
      <c r="H10" s="15" t="str">
        <f t="shared" si="2"/>
        <v>Base Range</v>
      </c>
      <c r="I10" s="22">
        <v>52253.0</v>
      </c>
      <c r="J10" s="23">
        <f t="shared" si="3"/>
        <v>0.8575201424</v>
      </c>
      <c r="K10" s="24" t="str">
        <f t="shared" si="4"/>
        <v>Target Not Meet</v>
      </c>
    </row>
    <row r="11" ht="22.5" customHeight="1">
      <c r="A11" s="18">
        <v>45658.0</v>
      </c>
      <c r="B11" s="19" t="str">
        <f t="shared" si="1"/>
        <v>Jan</v>
      </c>
      <c r="C11" s="20" t="s">
        <v>13</v>
      </c>
      <c r="D11" s="19" t="s">
        <v>37</v>
      </c>
      <c r="E11" s="19" t="s">
        <v>34</v>
      </c>
      <c r="F11" s="21">
        <v>3.0</v>
      </c>
      <c r="G11" s="22">
        <v>78128.0</v>
      </c>
      <c r="H11" s="15" t="str">
        <f t="shared" si="2"/>
        <v>High Range</v>
      </c>
      <c r="I11" s="22">
        <v>90040.0</v>
      </c>
      <c r="J11" s="23">
        <f t="shared" si="3"/>
        <v>0.867703243</v>
      </c>
      <c r="K11" s="24" t="str">
        <f t="shared" si="4"/>
        <v>Target Not Meet</v>
      </c>
    </row>
    <row r="12" ht="22.5" customHeight="1">
      <c r="A12" s="18">
        <v>45658.0</v>
      </c>
      <c r="B12" s="19" t="str">
        <f t="shared" si="1"/>
        <v>Jan</v>
      </c>
      <c r="C12" s="20" t="s">
        <v>13</v>
      </c>
      <c r="D12" s="19" t="s">
        <v>37</v>
      </c>
      <c r="E12" s="19" t="s">
        <v>26</v>
      </c>
      <c r="F12" s="21">
        <v>2.0</v>
      </c>
      <c r="G12" s="22">
        <v>57386.0</v>
      </c>
      <c r="H12" s="15" t="str">
        <f t="shared" si="2"/>
        <v>Medium Range</v>
      </c>
      <c r="I12" s="22">
        <v>74328.0</v>
      </c>
      <c r="J12" s="23">
        <f t="shared" si="3"/>
        <v>0.7720643634</v>
      </c>
      <c r="K12" s="24" t="str">
        <f t="shared" si="4"/>
        <v>Target Not Meet</v>
      </c>
    </row>
    <row r="13" ht="22.5" customHeight="1">
      <c r="A13" s="18">
        <v>45658.0</v>
      </c>
      <c r="B13" s="19" t="str">
        <f t="shared" si="1"/>
        <v>Jan</v>
      </c>
      <c r="C13" s="20" t="s">
        <v>13</v>
      </c>
      <c r="D13" s="19" t="s">
        <v>169</v>
      </c>
      <c r="E13" s="19" t="s">
        <v>9</v>
      </c>
      <c r="F13" s="21">
        <v>3.0</v>
      </c>
      <c r="G13" s="22">
        <v>67693.0</v>
      </c>
      <c r="H13" s="15" t="str">
        <f t="shared" si="2"/>
        <v>Medium Range</v>
      </c>
      <c r="I13" s="22">
        <v>79782.0</v>
      </c>
      <c r="J13" s="23">
        <f t="shared" si="3"/>
        <v>0.8484745933</v>
      </c>
      <c r="K13" s="24" t="str">
        <f t="shared" si="4"/>
        <v>Target Not Meet</v>
      </c>
    </row>
    <row r="14" ht="22.5" customHeight="1">
      <c r="A14" s="18">
        <v>45658.0</v>
      </c>
      <c r="B14" s="19" t="str">
        <f t="shared" si="1"/>
        <v>Jan</v>
      </c>
      <c r="C14" s="20" t="s">
        <v>13</v>
      </c>
      <c r="D14" s="19" t="s">
        <v>169</v>
      </c>
      <c r="E14" s="19" t="s">
        <v>34</v>
      </c>
      <c r="F14" s="21">
        <v>3.0</v>
      </c>
      <c r="G14" s="22">
        <v>73010.0</v>
      </c>
      <c r="H14" s="15" t="str">
        <f t="shared" si="2"/>
        <v>High Range</v>
      </c>
      <c r="I14" s="22">
        <v>82484.0</v>
      </c>
      <c r="J14" s="23">
        <f t="shared" si="3"/>
        <v>0.8851413607</v>
      </c>
      <c r="K14" s="24" t="str">
        <f t="shared" si="4"/>
        <v>Target Not Meet</v>
      </c>
    </row>
    <row r="15" ht="22.5" customHeight="1">
      <c r="A15" s="18">
        <v>45658.0</v>
      </c>
      <c r="B15" s="19" t="str">
        <f t="shared" si="1"/>
        <v>Jan</v>
      </c>
      <c r="C15" s="20" t="s">
        <v>13</v>
      </c>
      <c r="D15" s="19" t="s">
        <v>169</v>
      </c>
      <c r="E15" s="19" t="s">
        <v>19</v>
      </c>
      <c r="F15" s="21">
        <v>2.0</v>
      </c>
      <c r="G15" s="22">
        <v>40734.0</v>
      </c>
      <c r="H15" s="15" t="str">
        <f t="shared" si="2"/>
        <v>Base Range</v>
      </c>
      <c r="I15" s="22">
        <v>47992.0</v>
      </c>
      <c r="J15" s="23">
        <f t="shared" si="3"/>
        <v>0.8487664611</v>
      </c>
      <c r="K15" s="24" t="str">
        <f t="shared" si="4"/>
        <v>Target Not Meet</v>
      </c>
    </row>
    <row r="16" ht="22.5" customHeight="1">
      <c r="A16" s="18">
        <v>45658.0</v>
      </c>
      <c r="B16" s="19" t="str">
        <f t="shared" si="1"/>
        <v>Jan</v>
      </c>
      <c r="C16" s="20" t="s">
        <v>13</v>
      </c>
      <c r="D16" s="19" t="s">
        <v>169</v>
      </c>
      <c r="E16" s="19" t="s">
        <v>34</v>
      </c>
      <c r="F16" s="21">
        <v>3.0</v>
      </c>
      <c r="G16" s="22">
        <v>84724.0</v>
      </c>
      <c r="H16" s="15" t="str">
        <f t="shared" si="2"/>
        <v>High Range</v>
      </c>
      <c r="I16" s="22">
        <v>107459.0</v>
      </c>
      <c r="J16" s="23">
        <f t="shared" si="3"/>
        <v>0.7884309365</v>
      </c>
      <c r="K16" s="24" t="str">
        <f t="shared" si="4"/>
        <v>Target Not Meet</v>
      </c>
    </row>
    <row r="17" ht="22.5" customHeight="1">
      <c r="A17" s="18">
        <v>45658.0</v>
      </c>
      <c r="B17" s="19" t="str">
        <f t="shared" si="1"/>
        <v>Jan</v>
      </c>
      <c r="C17" s="20" t="s">
        <v>13</v>
      </c>
      <c r="D17" s="19" t="s">
        <v>169</v>
      </c>
      <c r="E17" s="19" t="s">
        <v>38</v>
      </c>
      <c r="F17" s="21">
        <v>2.0</v>
      </c>
      <c r="G17" s="22">
        <v>56481.0</v>
      </c>
      <c r="H17" s="15" t="str">
        <f t="shared" si="2"/>
        <v>Medium Range</v>
      </c>
      <c r="I17" s="22">
        <v>59897.0</v>
      </c>
      <c r="J17" s="23">
        <f t="shared" si="3"/>
        <v>0.942968763</v>
      </c>
      <c r="K17" s="24" t="str">
        <f t="shared" si="4"/>
        <v>Target Not Meet</v>
      </c>
    </row>
    <row r="18" ht="22.5" customHeight="1">
      <c r="A18" s="18">
        <v>45658.0</v>
      </c>
      <c r="B18" s="19" t="str">
        <f t="shared" si="1"/>
        <v>Jan</v>
      </c>
      <c r="C18" s="20" t="s">
        <v>57</v>
      </c>
      <c r="D18" s="19" t="s">
        <v>58</v>
      </c>
      <c r="E18" s="19" t="s">
        <v>38</v>
      </c>
      <c r="F18" s="21">
        <v>1.0</v>
      </c>
      <c r="G18" s="22">
        <v>33626.0</v>
      </c>
      <c r="H18" s="15" t="str">
        <f t="shared" si="2"/>
        <v>Base Range</v>
      </c>
      <c r="I18" s="22">
        <v>26236.0</v>
      </c>
      <c r="J18" s="23">
        <f t="shared" si="3"/>
        <v>1.281674036</v>
      </c>
      <c r="K18" s="24" t="str">
        <f t="shared" si="4"/>
        <v>Over Achived</v>
      </c>
    </row>
    <row r="19" ht="22.5" customHeight="1">
      <c r="A19" s="18">
        <v>45658.0</v>
      </c>
      <c r="B19" s="19" t="str">
        <f t="shared" si="1"/>
        <v>Jan</v>
      </c>
      <c r="C19" s="20" t="s">
        <v>57</v>
      </c>
      <c r="D19" s="25" t="s">
        <v>62</v>
      </c>
      <c r="E19" s="19" t="s">
        <v>63</v>
      </c>
      <c r="F19" s="21">
        <v>1.0</v>
      </c>
      <c r="G19" s="22">
        <v>22494.0</v>
      </c>
      <c r="H19" s="15" t="str">
        <f t="shared" si="2"/>
        <v>Base Range</v>
      </c>
      <c r="I19" s="22">
        <v>16557.0</v>
      </c>
      <c r="J19" s="23">
        <f t="shared" si="3"/>
        <v>1.358579453</v>
      </c>
      <c r="K19" s="24" t="str">
        <f t="shared" si="4"/>
        <v>Over Achived</v>
      </c>
    </row>
    <row r="20" ht="22.5" customHeight="1">
      <c r="A20" s="18">
        <v>45658.0</v>
      </c>
      <c r="B20" s="19" t="str">
        <f t="shared" si="1"/>
        <v>Jan</v>
      </c>
      <c r="C20" s="20" t="s">
        <v>57</v>
      </c>
      <c r="D20" s="25" t="s">
        <v>62</v>
      </c>
      <c r="E20" s="19" t="s">
        <v>26</v>
      </c>
      <c r="F20" s="21">
        <v>2.0</v>
      </c>
      <c r="G20" s="22">
        <v>43654.0</v>
      </c>
      <c r="H20" s="15" t="str">
        <f t="shared" si="2"/>
        <v>Base Range</v>
      </c>
      <c r="I20" s="22">
        <v>36222.0</v>
      </c>
      <c r="J20" s="23">
        <f t="shared" si="3"/>
        <v>1.205179173</v>
      </c>
      <c r="K20" s="24" t="str">
        <f t="shared" si="4"/>
        <v>Over Achived</v>
      </c>
    </row>
    <row r="21" ht="22.5" customHeight="1">
      <c r="A21" s="18">
        <v>45658.0</v>
      </c>
      <c r="B21" s="19" t="str">
        <f t="shared" si="1"/>
        <v>Jan</v>
      </c>
      <c r="C21" s="20" t="s">
        <v>57</v>
      </c>
      <c r="D21" s="25" t="s">
        <v>62</v>
      </c>
      <c r="E21" s="19" t="s">
        <v>68</v>
      </c>
      <c r="F21" s="21">
        <v>1.0</v>
      </c>
      <c r="G21" s="22">
        <v>29587.0</v>
      </c>
      <c r="H21" s="15" t="str">
        <f t="shared" si="2"/>
        <v>Base Range</v>
      </c>
      <c r="I21" s="22">
        <v>23808.0</v>
      </c>
      <c r="J21" s="23">
        <f t="shared" si="3"/>
        <v>1.242733535</v>
      </c>
      <c r="K21" s="24" t="str">
        <f t="shared" si="4"/>
        <v>Over Achived</v>
      </c>
    </row>
    <row r="22" ht="22.5" customHeight="1">
      <c r="A22" s="18">
        <v>45658.0</v>
      </c>
      <c r="B22" s="19" t="str">
        <f t="shared" si="1"/>
        <v>Jan</v>
      </c>
      <c r="C22" s="20" t="s">
        <v>57</v>
      </c>
      <c r="D22" s="19" t="s">
        <v>71</v>
      </c>
      <c r="E22" s="19" t="s">
        <v>9</v>
      </c>
      <c r="F22" s="21">
        <v>2.0</v>
      </c>
      <c r="G22" s="22">
        <v>52449.0</v>
      </c>
      <c r="H22" s="15" t="str">
        <f t="shared" si="2"/>
        <v>Medium Range</v>
      </c>
      <c r="I22" s="22">
        <v>62735.0</v>
      </c>
      <c r="J22" s="23">
        <f t="shared" si="3"/>
        <v>0.8360404878</v>
      </c>
      <c r="K22" s="24" t="str">
        <f t="shared" si="4"/>
        <v>Target Not Meet</v>
      </c>
    </row>
    <row r="23" ht="22.5" customHeight="1">
      <c r="A23" s="18">
        <v>45658.0</v>
      </c>
      <c r="B23" s="19" t="str">
        <f t="shared" si="1"/>
        <v>Jan</v>
      </c>
      <c r="C23" s="20" t="s">
        <v>57</v>
      </c>
      <c r="D23" s="19" t="s">
        <v>71</v>
      </c>
      <c r="E23" s="19" t="s">
        <v>34</v>
      </c>
      <c r="F23" s="21">
        <v>2.0</v>
      </c>
      <c r="G23" s="22">
        <v>62471.0</v>
      </c>
      <c r="H23" s="15" t="str">
        <f t="shared" si="2"/>
        <v>Medium Range</v>
      </c>
      <c r="I23" s="22">
        <v>78465.0</v>
      </c>
      <c r="J23" s="23">
        <f t="shared" si="3"/>
        <v>0.7961638947</v>
      </c>
      <c r="K23" s="24" t="str">
        <f t="shared" si="4"/>
        <v>Target Not Meet</v>
      </c>
    </row>
    <row r="24" ht="22.5" customHeight="1">
      <c r="A24" s="18">
        <v>45658.0</v>
      </c>
      <c r="B24" s="19" t="str">
        <f t="shared" si="1"/>
        <v>Jan</v>
      </c>
      <c r="C24" s="20" t="s">
        <v>57</v>
      </c>
      <c r="D24" s="19" t="s">
        <v>71</v>
      </c>
      <c r="E24" s="19" t="s">
        <v>19</v>
      </c>
      <c r="F24" s="21">
        <v>1.0</v>
      </c>
      <c r="G24" s="22">
        <v>35701.0</v>
      </c>
      <c r="H24" s="15" t="str">
        <f t="shared" si="2"/>
        <v>Base Range</v>
      </c>
      <c r="I24" s="22">
        <v>40621.0</v>
      </c>
      <c r="J24" s="23">
        <f t="shared" si="3"/>
        <v>0.8788803821</v>
      </c>
      <c r="K24" s="24" t="str">
        <f t="shared" si="4"/>
        <v>Target Not Meet</v>
      </c>
    </row>
    <row r="25" ht="22.5" customHeight="1">
      <c r="A25" s="18">
        <v>45658.0</v>
      </c>
      <c r="B25" s="19" t="str">
        <f t="shared" si="1"/>
        <v>Jan</v>
      </c>
      <c r="C25" s="20" t="s">
        <v>57</v>
      </c>
      <c r="D25" s="19" t="s">
        <v>71</v>
      </c>
      <c r="E25" s="19" t="s">
        <v>63</v>
      </c>
      <c r="F25" s="21">
        <v>1.0</v>
      </c>
      <c r="G25" s="22">
        <v>19818.0</v>
      </c>
      <c r="H25" s="15" t="str">
        <f t="shared" si="2"/>
        <v>Base Range</v>
      </c>
      <c r="I25" s="22">
        <v>21832.0</v>
      </c>
      <c r="J25" s="23">
        <f t="shared" si="3"/>
        <v>0.9077500916</v>
      </c>
      <c r="K25" s="24" t="str">
        <f t="shared" si="4"/>
        <v>Target Not Meet</v>
      </c>
    </row>
    <row r="26" ht="22.5" customHeight="1">
      <c r="A26" s="18">
        <v>45658.0</v>
      </c>
      <c r="B26" s="19" t="str">
        <f t="shared" si="1"/>
        <v>Jan</v>
      </c>
      <c r="C26" s="20" t="s">
        <v>57</v>
      </c>
      <c r="D26" s="19" t="s">
        <v>80</v>
      </c>
      <c r="E26" s="19" t="s">
        <v>9</v>
      </c>
      <c r="F26" s="21">
        <v>2.0</v>
      </c>
      <c r="G26" s="22">
        <v>66891.0</v>
      </c>
      <c r="H26" s="15" t="str">
        <f t="shared" si="2"/>
        <v>Medium Range</v>
      </c>
      <c r="I26" s="22">
        <v>76531.0</v>
      </c>
      <c r="J26" s="23">
        <f t="shared" si="3"/>
        <v>0.8740379715</v>
      </c>
      <c r="K26" s="24" t="str">
        <f t="shared" si="4"/>
        <v>Target Not Meet</v>
      </c>
    </row>
    <row r="27" ht="22.5" customHeight="1">
      <c r="A27" s="18">
        <v>45658.0</v>
      </c>
      <c r="B27" s="19" t="str">
        <f t="shared" si="1"/>
        <v>Jan</v>
      </c>
      <c r="C27" s="20" t="s">
        <v>57</v>
      </c>
      <c r="D27" s="19" t="s">
        <v>80</v>
      </c>
      <c r="E27" s="19" t="s">
        <v>68</v>
      </c>
      <c r="F27" s="21">
        <v>1.0</v>
      </c>
      <c r="G27" s="22">
        <v>23930.0</v>
      </c>
      <c r="H27" s="15" t="str">
        <f t="shared" si="2"/>
        <v>Base Range</v>
      </c>
      <c r="I27" s="22">
        <v>27937.0</v>
      </c>
      <c r="J27" s="23">
        <f t="shared" si="3"/>
        <v>0.85657014</v>
      </c>
      <c r="K27" s="24" t="str">
        <f t="shared" si="4"/>
        <v>Target Not Meet</v>
      </c>
    </row>
    <row r="28" ht="22.5" customHeight="1">
      <c r="A28" s="18">
        <v>45658.0</v>
      </c>
      <c r="B28" s="19" t="str">
        <f t="shared" si="1"/>
        <v>Jan</v>
      </c>
      <c r="C28" s="20" t="s">
        <v>57</v>
      </c>
      <c r="D28" s="19" t="s">
        <v>85</v>
      </c>
      <c r="E28" s="19" t="s">
        <v>23</v>
      </c>
      <c r="F28" s="21">
        <v>1.0</v>
      </c>
      <c r="G28" s="22">
        <v>29047.0</v>
      </c>
      <c r="H28" s="15" t="str">
        <f t="shared" si="2"/>
        <v>Base Range</v>
      </c>
      <c r="I28" s="22">
        <v>30782.0</v>
      </c>
      <c r="J28" s="23">
        <f t="shared" si="3"/>
        <v>0.9436358911</v>
      </c>
      <c r="K28" s="24" t="str">
        <f t="shared" si="4"/>
        <v>Target Not Meet</v>
      </c>
    </row>
    <row r="29" ht="22.5" customHeight="1">
      <c r="A29" s="18">
        <v>45658.0</v>
      </c>
      <c r="B29" s="19" t="str">
        <f t="shared" si="1"/>
        <v>Jan</v>
      </c>
      <c r="C29" s="20" t="s">
        <v>57</v>
      </c>
      <c r="D29" s="19" t="s">
        <v>85</v>
      </c>
      <c r="E29" s="19" t="s">
        <v>38</v>
      </c>
      <c r="F29" s="21">
        <v>2.0</v>
      </c>
      <c r="G29" s="22">
        <v>38292.0</v>
      </c>
      <c r="H29" s="15" t="str">
        <f t="shared" si="2"/>
        <v>Base Range</v>
      </c>
      <c r="I29" s="22">
        <v>47036.0</v>
      </c>
      <c r="J29" s="23">
        <f t="shared" si="3"/>
        <v>0.8140998384</v>
      </c>
      <c r="K29" s="24" t="str">
        <f t="shared" si="4"/>
        <v>Target Not Meet</v>
      </c>
    </row>
    <row r="30" ht="22.5" customHeight="1">
      <c r="A30" s="18">
        <v>45658.0</v>
      </c>
      <c r="B30" s="19" t="str">
        <f t="shared" si="1"/>
        <v>Jan</v>
      </c>
      <c r="C30" s="20" t="s">
        <v>13</v>
      </c>
      <c r="D30" s="19" t="s">
        <v>14</v>
      </c>
      <c r="E30" s="19" t="s">
        <v>26</v>
      </c>
      <c r="F30" s="21">
        <v>3.0</v>
      </c>
      <c r="G30" s="22">
        <v>50767.0</v>
      </c>
      <c r="H30" s="15" t="str">
        <f t="shared" si="2"/>
        <v>Medium Range</v>
      </c>
      <c r="I30" s="22">
        <v>41764.0</v>
      </c>
      <c r="J30" s="23">
        <f t="shared" si="3"/>
        <v>1.215568432</v>
      </c>
      <c r="K30" s="24" t="str">
        <f t="shared" si="4"/>
        <v>Over Achived</v>
      </c>
    </row>
    <row r="31" ht="22.5" customHeight="1">
      <c r="A31" s="18">
        <v>45658.0</v>
      </c>
      <c r="B31" s="19" t="str">
        <f t="shared" si="1"/>
        <v>Jan</v>
      </c>
      <c r="C31" s="20" t="s">
        <v>92</v>
      </c>
      <c r="D31" s="19" t="s">
        <v>93</v>
      </c>
      <c r="E31" s="19" t="s">
        <v>38</v>
      </c>
      <c r="F31" s="21">
        <v>2.0</v>
      </c>
      <c r="G31" s="22">
        <v>69433.0</v>
      </c>
      <c r="H31" s="15" t="str">
        <f t="shared" si="2"/>
        <v>Medium Range</v>
      </c>
      <c r="I31" s="22">
        <v>76182.0</v>
      </c>
      <c r="J31" s="23">
        <f t="shared" si="3"/>
        <v>0.9114095193</v>
      </c>
      <c r="K31" s="24" t="str">
        <f t="shared" si="4"/>
        <v>Target Not Meet</v>
      </c>
    </row>
    <row r="32" ht="22.5" customHeight="1">
      <c r="A32" s="18">
        <v>45658.0</v>
      </c>
      <c r="B32" s="19" t="str">
        <f t="shared" si="1"/>
        <v>Jan</v>
      </c>
      <c r="C32" s="20" t="s">
        <v>57</v>
      </c>
      <c r="D32" s="19" t="s">
        <v>58</v>
      </c>
      <c r="E32" s="19" t="s">
        <v>34</v>
      </c>
      <c r="F32" s="21">
        <v>2.0</v>
      </c>
      <c r="G32" s="22">
        <v>55607.0</v>
      </c>
      <c r="H32" s="15" t="str">
        <f t="shared" si="2"/>
        <v>Medium Range</v>
      </c>
      <c r="I32" s="22">
        <v>49163.0</v>
      </c>
      <c r="J32" s="23">
        <f t="shared" si="3"/>
        <v>1.131074182</v>
      </c>
      <c r="K32" s="24" t="str">
        <f t="shared" si="4"/>
        <v>Over Achived</v>
      </c>
    </row>
    <row r="33" ht="22.5" customHeight="1">
      <c r="A33" s="18">
        <v>45658.0</v>
      </c>
      <c r="B33" s="19" t="str">
        <f t="shared" si="1"/>
        <v>Jan</v>
      </c>
      <c r="C33" s="20" t="s">
        <v>92</v>
      </c>
      <c r="D33" s="19" t="s">
        <v>98</v>
      </c>
      <c r="E33" s="19" t="s">
        <v>26</v>
      </c>
      <c r="F33" s="21">
        <v>3.0</v>
      </c>
      <c r="G33" s="22">
        <v>73736.0</v>
      </c>
      <c r="H33" s="15" t="str">
        <f t="shared" si="2"/>
        <v>High Range</v>
      </c>
      <c r="I33" s="22">
        <v>89218.0</v>
      </c>
      <c r="J33" s="23">
        <f t="shared" si="3"/>
        <v>0.8264699948</v>
      </c>
      <c r="K33" s="24" t="str">
        <f t="shared" si="4"/>
        <v>Target Not Meet</v>
      </c>
    </row>
    <row r="34" ht="22.5" customHeight="1">
      <c r="A34" s="18">
        <v>45658.0</v>
      </c>
      <c r="B34" s="19" t="str">
        <f t="shared" si="1"/>
        <v>Jan</v>
      </c>
      <c r="C34" s="20" t="s">
        <v>92</v>
      </c>
      <c r="D34" s="19" t="s">
        <v>93</v>
      </c>
      <c r="E34" s="19" t="s">
        <v>9</v>
      </c>
      <c r="F34" s="21">
        <v>4.0</v>
      </c>
      <c r="G34" s="22">
        <v>99173.0</v>
      </c>
      <c r="H34" s="15" t="str">
        <f t="shared" si="2"/>
        <v>Very High Range</v>
      </c>
      <c r="I34" s="22">
        <v>119302.0</v>
      </c>
      <c r="J34" s="23">
        <f t="shared" si="3"/>
        <v>0.8312769275</v>
      </c>
      <c r="K34" s="24" t="str">
        <f t="shared" si="4"/>
        <v>Target Not Meet</v>
      </c>
    </row>
    <row r="35" ht="22.5" customHeight="1">
      <c r="A35" s="18">
        <v>45658.0</v>
      </c>
      <c r="B35" s="19" t="str">
        <f t="shared" si="1"/>
        <v>Jan</v>
      </c>
      <c r="C35" s="20" t="s">
        <v>7</v>
      </c>
      <c r="D35" s="19" t="s">
        <v>8</v>
      </c>
      <c r="E35" s="19" t="s">
        <v>68</v>
      </c>
      <c r="F35" s="21">
        <v>3.0</v>
      </c>
      <c r="G35" s="22">
        <v>63557.0</v>
      </c>
      <c r="H35" s="15" t="str">
        <f t="shared" si="2"/>
        <v>Medium Range</v>
      </c>
      <c r="I35" s="22">
        <v>59894.0</v>
      </c>
      <c r="J35" s="23">
        <f t="shared" si="3"/>
        <v>1.061158046</v>
      </c>
      <c r="K35" s="24" t="str">
        <f t="shared" si="4"/>
        <v>Over Achived</v>
      </c>
    </row>
    <row r="36" ht="22.5" customHeight="1">
      <c r="A36" s="18">
        <v>45658.0</v>
      </c>
      <c r="B36" s="19" t="str">
        <f t="shared" si="1"/>
        <v>Jan</v>
      </c>
      <c r="C36" s="20" t="s">
        <v>7</v>
      </c>
      <c r="D36" s="19" t="s">
        <v>106</v>
      </c>
      <c r="E36" s="19" t="s">
        <v>38</v>
      </c>
      <c r="F36" s="21">
        <v>4.0</v>
      </c>
      <c r="G36" s="22">
        <v>100298.0</v>
      </c>
      <c r="H36" s="15" t="str">
        <f t="shared" si="2"/>
        <v>Very High Range</v>
      </c>
      <c r="I36" s="22">
        <v>82420.0</v>
      </c>
      <c r="J36" s="23">
        <f t="shared" si="3"/>
        <v>1.216913371</v>
      </c>
      <c r="K36" s="24" t="str">
        <f t="shared" si="4"/>
        <v>Over Achived</v>
      </c>
    </row>
    <row r="37" ht="22.5" customHeight="1">
      <c r="A37" s="18">
        <v>45658.0</v>
      </c>
      <c r="B37" s="19" t="str">
        <f t="shared" si="1"/>
        <v>Jan</v>
      </c>
      <c r="C37" s="20" t="s">
        <v>7</v>
      </c>
      <c r="D37" s="19" t="s">
        <v>106</v>
      </c>
      <c r="E37" s="19" t="s">
        <v>34</v>
      </c>
      <c r="F37" s="21">
        <v>5.0</v>
      </c>
      <c r="G37" s="22">
        <v>135848.0</v>
      </c>
      <c r="H37" s="15" t="str">
        <f t="shared" si="2"/>
        <v>Very High Range</v>
      </c>
      <c r="I37" s="22">
        <v>100802.0</v>
      </c>
      <c r="J37" s="23">
        <f t="shared" si="3"/>
        <v>1.347671673</v>
      </c>
      <c r="K37" s="24" t="str">
        <f t="shared" si="4"/>
        <v>Over Achived</v>
      </c>
    </row>
    <row r="38" ht="22.5" customHeight="1">
      <c r="A38" s="18">
        <v>45658.0</v>
      </c>
      <c r="B38" s="19" t="str">
        <f t="shared" si="1"/>
        <v>Jan</v>
      </c>
      <c r="C38" s="20" t="s">
        <v>7</v>
      </c>
      <c r="D38" s="19" t="s">
        <v>106</v>
      </c>
      <c r="E38" s="19" t="s">
        <v>68</v>
      </c>
      <c r="F38" s="21">
        <v>2.0</v>
      </c>
      <c r="G38" s="22">
        <v>67555.0</v>
      </c>
      <c r="H38" s="15" t="str">
        <f t="shared" si="2"/>
        <v>Medium Range</v>
      </c>
      <c r="I38" s="22">
        <v>58088.0</v>
      </c>
      <c r="J38" s="23">
        <f t="shared" si="3"/>
        <v>1.162976863</v>
      </c>
      <c r="K38" s="24" t="str">
        <f t="shared" si="4"/>
        <v>Over Achived</v>
      </c>
    </row>
    <row r="39" ht="22.5" customHeight="1">
      <c r="A39" s="18">
        <v>45658.0</v>
      </c>
      <c r="B39" s="19" t="str">
        <f t="shared" si="1"/>
        <v>Jan</v>
      </c>
      <c r="C39" s="20" t="s">
        <v>7</v>
      </c>
      <c r="D39" s="19" t="s">
        <v>106</v>
      </c>
      <c r="E39" s="19" t="s">
        <v>9</v>
      </c>
      <c r="F39" s="21">
        <v>5.0</v>
      </c>
      <c r="G39" s="22">
        <v>128563.0</v>
      </c>
      <c r="H39" s="15" t="str">
        <f t="shared" si="2"/>
        <v>Very High Range</v>
      </c>
      <c r="I39" s="22">
        <v>93391.0</v>
      </c>
      <c r="J39" s="23">
        <f t="shared" si="3"/>
        <v>1.376610166</v>
      </c>
      <c r="K39" s="24" t="str">
        <f t="shared" si="4"/>
        <v>Over Achived</v>
      </c>
    </row>
    <row r="40" ht="22.5" customHeight="1">
      <c r="A40" s="18">
        <v>45658.0</v>
      </c>
      <c r="B40" s="19" t="str">
        <f t="shared" si="1"/>
        <v>Jan</v>
      </c>
      <c r="C40" s="20" t="s">
        <v>7</v>
      </c>
      <c r="D40" s="19" t="s">
        <v>106</v>
      </c>
      <c r="E40" s="19" t="s">
        <v>23</v>
      </c>
      <c r="F40" s="21">
        <v>3.0</v>
      </c>
      <c r="G40" s="22">
        <v>76177.0</v>
      </c>
      <c r="H40" s="15" t="str">
        <f t="shared" si="2"/>
        <v>High Range</v>
      </c>
      <c r="I40" s="22">
        <v>66576.0</v>
      </c>
      <c r="J40" s="23">
        <f t="shared" si="3"/>
        <v>1.144211127</v>
      </c>
      <c r="K40" s="24" t="str">
        <f t="shared" si="4"/>
        <v>Over Achived</v>
      </c>
    </row>
    <row r="41" ht="22.5" customHeight="1">
      <c r="A41" s="18">
        <v>45658.0</v>
      </c>
      <c r="B41" s="19" t="str">
        <f t="shared" si="1"/>
        <v>Jan</v>
      </c>
      <c r="C41" s="20" t="s">
        <v>7</v>
      </c>
      <c r="D41" s="19" t="s">
        <v>118</v>
      </c>
      <c r="E41" s="19" t="s">
        <v>26</v>
      </c>
      <c r="F41" s="21">
        <v>8.0</v>
      </c>
      <c r="G41" s="22">
        <v>184983.0</v>
      </c>
      <c r="H41" s="15" t="str">
        <f t="shared" si="2"/>
        <v>Very High Range</v>
      </c>
      <c r="I41" s="22">
        <v>148091.0</v>
      </c>
      <c r="J41" s="23">
        <f t="shared" si="3"/>
        <v>1.249117097</v>
      </c>
      <c r="K41" s="24" t="str">
        <f t="shared" si="4"/>
        <v>Over Achived</v>
      </c>
    </row>
    <row r="42" ht="22.5" customHeight="1">
      <c r="A42" s="18">
        <v>45658.0</v>
      </c>
      <c r="B42" s="19" t="str">
        <f t="shared" si="1"/>
        <v>Jan</v>
      </c>
      <c r="C42" s="20" t="s">
        <v>7</v>
      </c>
      <c r="D42" s="19" t="s">
        <v>118</v>
      </c>
      <c r="E42" s="19" t="s">
        <v>68</v>
      </c>
      <c r="F42" s="21">
        <v>3.0</v>
      </c>
      <c r="G42" s="22">
        <v>55594.0</v>
      </c>
      <c r="H42" s="15" t="str">
        <f t="shared" si="2"/>
        <v>Medium Range</v>
      </c>
      <c r="I42" s="22">
        <v>50741.0</v>
      </c>
      <c r="J42" s="23">
        <f t="shared" si="3"/>
        <v>1.095642577</v>
      </c>
      <c r="K42" s="24" t="str">
        <f t="shared" si="4"/>
        <v>Over Achived</v>
      </c>
    </row>
    <row r="43" ht="22.5" customHeight="1">
      <c r="A43" s="18">
        <v>45658.0</v>
      </c>
      <c r="B43" s="19" t="str">
        <f t="shared" si="1"/>
        <v>Jan</v>
      </c>
      <c r="C43" s="20" t="s">
        <v>7</v>
      </c>
      <c r="D43" s="19" t="s">
        <v>118</v>
      </c>
      <c r="E43" s="19" t="s">
        <v>9</v>
      </c>
      <c r="F43" s="21">
        <v>6.0</v>
      </c>
      <c r="G43" s="22">
        <v>135183.0</v>
      </c>
      <c r="H43" s="15" t="str">
        <f t="shared" si="2"/>
        <v>Very High Range</v>
      </c>
      <c r="I43" s="22">
        <v>116201.0</v>
      </c>
      <c r="J43" s="23">
        <f t="shared" si="3"/>
        <v>1.163354876</v>
      </c>
      <c r="K43" s="24" t="str">
        <f t="shared" si="4"/>
        <v>Over Achived</v>
      </c>
    </row>
    <row r="44" ht="22.5" customHeight="1">
      <c r="A44" s="18">
        <v>45658.0</v>
      </c>
      <c r="B44" s="19" t="str">
        <f t="shared" si="1"/>
        <v>Jan</v>
      </c>
      <c r="C44" s="20" t="s">
        <v>7</v>
      </c>
      <c r="D44" s="19" t="s">
        <v>126</v>
      </c>
      <c r="E44" s="19" t="s">
        <v>19</v>
      </c>
      <c r="F44" s="21">
        <v>3.0</v>
      </c>
      <c r="G44" s="22">
        <v>84298.0</v>
      </c>
      <c r="H44" s="15" t="str">
        <f t="shared" si="2"/>
        <v>High Range</v>
      </c>
      <c r="I44" s="22">
        <v>70069.0</v>
      </c>
      <c r="J44" s="23">
        <f t="shared" si="3"/>
        <v>1.203071258</v>
      </c>
      <c r="K44" s="24" t="str">
        <f t="shared" si="4"/>
        <v>Over Achived</v>
      </c>
    </row>
    <row r="45" ht="22.5" customHeight="1">
      <c r="A45" s="18">
        <v>45658.0</v>
      </c>
      <c r="B45" s="19" t="str">
        <f t="shared" si="1"/>
        <v>Jan</v>
      </c>
      <c r="C45" s="20" t="s">
        <v>7</v>
      </c>
      <c r="D45" s="19" t="s">
        <v>126</v>
      </c>
      <c r="E45" s="19" t="s">
        <v>38</v>
      </c>
      <c r="F45" s="21">
        <v>4.0</v>
      </c>
      <c r="G45" s="22">
        <v>95537.0</v>
      </c>
      <c r="H45" s="15" t="str">
        <f t="shared" si="2"/>
        <v>Very High Range</v>
      </c>
      <c r="I45" s="22">
        <v>89445.0</v>
      </c>
      <c r="J45" s="23">
        <f t="shared" si="3"/>
        <v>1.068108894</v>
      </c>
      <c r="K45" s="24" t="str">
        <f t="shared" si="4"/>
        <v>Over Achived</v>
      </c>
    </row>
    <row r="46" ht="22.5" customHeight="1">
      <c r="A46" s="18">
        <v>45658.0</v>
      </c>
      <c r="B46" s="19" t="str">
        <f t="shared" si="1"/>
        <v>Jan</v>
      </c>
      <c r="C46" s="20" t="s">
        <v>7</v>
      </c>
      <c r="D46" s="19" t="s">
        <v>131</v>
      </c>
      <c r="E46" s="19" t="s">
        <v>9</v>
      </c>
      <c r="F46" s="21">
        <v>6.0</v>
      </c>
      <c r="G46" s="22">
        <v>156753.0</v>
      </c>
      <c r="H46" s="15" t="str">
        <f t="shared" si="2"/>
        <v>Very High Range</v>
      </c>
      <c r="I46" s="22">
        <v>128813.0</v>
      </c>
      <c r="J46" s="23">
        <f t="shared" si="3"/>
        <v>1.216903573</v>
      </c>
      <c r="K46" s="24" t="str">
        <f t="shared" si="4"/>
        <v>Over Achived</v>
      </c>
    </row>
    <row r="47" ht="22.5" customHeight="1">
      <c r="A47" s="18">
        <v>45658.0</v>
      </c>
      <c r="B47" s="19" t="str">
        <f t="shared" si="1"/>
        <v>Jan</v>
      </c>
      <c r="C47" s="20" t="s">
        <v>7</v>
      </c>
      <c r="D47" s="19" t="s">
        <v>118</v>
      </c>
      <c r="E47" s="19" t="s">
        <v>26</v>
      </c>
      <c r="F47" s="21">
        <v>8.0</v>
      </c>
      <c r="G47" s="22">
        <v>211569.0</v>
      </c>
      <c r="H47" s="15" t="str">
        <f t="shared" si="2"/>
        <v>Very High Range</v>
      </c>
      <c r="I47" s="22">
        <v>186945.0</v>
      </c>
      <c r="J47" s="23">
        <f t="shared" si="3"/>
        <v>1.131717885</v>
      </c>
      <c r="K47" s="24" t="str">
        <f t="shared" si="4"/>
        <v>Over Achived</v>
      </c>
    </row>
    <row r="48" ht="22.5" customHeight="1">
      <c r="A48" s="18">
        <v>45658.0</v>
      </c>
      <c r="B48" s="19" t="str">
        <f t="shared" si="1"/>
        <v>Jan</v>
      </c>
      <c r="C48" s="20" t="s">
        <v>7</v>
      </c>
      <c r="D48" s="19" t="s">
        <v>131</v>
      </c>
      <c r="E48" s="19" t="s">
        <v>38</v>
      </c>
      <c r="F48" s="21">
        <v>3.0</v>
      </c>
      <c r="G48" s="22">
        <v>82690.0</v>
      </c>
      <c r="H48" s="15" t="str">
        <f t="shared" si="2"/>
        <v>High Range</v>
      </c>
      <c r="I48" s="22">
        <v>69677.0</v>
      </c>
      <c r="J48" s="23">
        <f t="shared" si="3"/>
        <v>1.186761772</v>
      </c>
      <c r="K48" s="24" t="str">
        <f t="shared" si="4"/>
        <v>Over Achived</v>
      </c>
    </row>
    <row r="49" ht="22.5" customHeight="1">
      <c r="A49" s="18">
        <v>45658.0</v>
      </c>
      <c r="B49" s="19" t="str">
        <f t="shared" si="1"/>
        <v>Jan</v>
      </c>
      <c r="C49" s="20" t="s">
        <v>92</v>
      </c>
      <c r="D49" s="19" t="s">
        <v>98</v>
      </c>
      <c r="E49" s="19" t="s">
        <v>19</v>
      </c>
      <c r="F49" s="21">
        <v>3.0</v>
      </c>
      <c r="G49" s="22">
        <v>54254.0</v>
      </c>
      <c r="H49" s="15" t="str">
        <f t="shared" si="2"/>
        <v>Medium Range</v>
      </c>
      <c r="I49" s="22">
        <v>57410.0</v>
      </c>
      <c r="J49" s="23">
        <f t="shared" si="3"/>
        <v>0.9450269988</v>
      </c>
      <c r="K49" s="24" t="str">
        <f t="shared" si="4"/>
        <v>Target Not Meet</v>
      </c>
    </row>
    <row r="50" ht="22.5" customHeight="1">
      <c r="A50" s="18">
        <v>45658.0</v>
      </c>
      <c r="B50" s="19" t="str">
        <f t="shared" si="1"/>
        <v>Jan</v>
      </c>
      <c r="C50" s="20" t="s">
        <v>7</v>
      </c>
      <c r="D50" s="19" t="s">
        <v>131</v>
      </c>
      <c r="E50" s="19" t="s">
        <v>38</v>
      </c>
      <c r="F50" s="21">
        <v>4.0</v>
      </c>
      <c r="G50" s="22">
        <v>98510.0</v>
      </c>
      <c r="H50" s="15" t="str">
        <f t="shared" si="2"/>
        <v>Very High Range</v>
      </c>
      <c r="I50" s="22">
        <v>76926.0</v>
      </c>
      <c r="J50" s="23">
        <f t="shared" si="3"/>
        <v>1.280581338</v>
      </c>
      <c r="K50" s="24" t="str">
        <f t="shared" si="4"/>
        <v>Over Achived</v>
      </c>
    </row>
    <row r="51" ht="22.5" customHeight="1">
      <c r="A51" s="18">
        <v>45658.0</v>
      </c>
      <c r="B51" s="19" t="str">
        <f t="shared" si="1"/>
        <v>Jan</v>
      </c>
      <c r="C51" s="20" t="s">
        <v>92</v>
      </c>
      <c r="D51" s="19" t="s">
        <v>98</v>
      </c>
      <c r="E51" s="19" t="s">
        <v>38</v>
      </c>
      <c r="F51" s="21">
        <v>3.0</v>
      </c>
      <c r="G51" s="22">
        <v>65923.0</v>
      </c>
      <c r="H51" s="15" t="str">
        <f t="shared" si="2"/>
        <v>Medium Range</v>
      </c>
      <c r="I51" s="22">
        <v>78791.0</v>
      </c>
      <c r="J51" s="23">
        <f t="shared" si="3"/>
        <v>0.8366818545</v>
      </c>
      <c r="K51" s="24" t="str">
        <f t="shared" si="4"/>
        <v>Target Not Meet</v>
      </c>
    </row>
    <row r="52" ht="22.5" customHeight="1">
      <c r="A52" s="18">
        <v>45658.0</v>
      </c>
      <c r="B52" s="19" t="str">
        <f t="shared" si="1"/>
        <v>Jan</v>
      </c>
      <c r="C52" s="20" t="s">
        <v>92</v>
      </c>
      <c r="D52" s="19" t="s">
        <v>144</v>
      </c>
      <c r="E52" s="19" t="s">
        <v>9</v>
      </c>
      <c r="F52" s="21">
        <v>4.0</v>
      </c>
      <c r="G52" s="22">
        <v>102936.0</v>
      </c>
      <c r="H52" s="15" t="str">
        <f t="shared" si="2"/>
        <v>Very High Range</v>
      </c>
      <c r="I52" s="22">
        <v>86755.0</v>
      </c>
      <c r="J52" s="23">
        <f t="shared" si="3"/>
        <v>1.186513746</v>
      </c>
      <c r="K52" s="24" t="str">
        <f t="shared" si="4"/>
        <v>Over Achived</v>
      </c>
    </row>
    <row r="53" ht="22.5" customHeight="1">
      <c r="A53" s="18">
        <v>45658.0</v>
      </c>
      <c r="B53" s="19" t="str">
        <f t="shared" si="1"/>
        <v>Jan</v>
      </c>
      <c r="C53" s="20" t="s">
        <v>92</v>
      </c>
      <c r="D53" s="19" t="s">
        <v>144</v>
      </c>
      <c r="E53" s="19" t="s">
        <v>19</v>
      </c>
      <c r="F53" s="21">
        <v>2.0</v>
      </c>
      <c r="G53" s="22">
        <v>63753.0</v>
      </c>
      <c r="H53" s="15" t="str">
        <f t="shared" si="2"/>
        <v>Medium Range</v>
      </c>
      <c r="I53" s="22">
        <v>59377.0</v>
      </c>
      <c r="J53" s="23">
        <f t="shared" si="3"/>
        <v>1.07369857</v>
      </c>
      <c r="K53" s="24" t="str">
        <f t="shared" si="4"/>
        <v>Over Achived</v>
      </c>
    </row>
    <row r="54" ht="22.5" customHeight="1">
      <c r="A54" s="18">
        <v>45658.0</v>
      </c>
      <c r="B54" s="19" t="str">
        <f t="shared" si="1"/>
        <v>Jan</v>
      </c>
      <c r="C54" s="20" t="s">
        <v>92</v>
      </c>
      <c r="D54" s="25" t="s">
        <v>149</v>
      </c>
      <c r="E54" s="19" t="s">
        <v>38</v>
      </c>
      <c r="F54" s="21">
        <v>3.0</v>
      </c>
      <c r="G54" s="22">
        <v>64950.0</v>
      </c>
      <c r="H54" s="15" t="str">
        <f t="shared" si="2"/>
        <v>Medium Range</v>
      </c>
      <c r="I54" s="22">
        <v>51126.0</v>
      </c>
      <c r="J54" s="23">
        <f t="shared" si="3"/>
        <v>1.270390799</v>
      </c>
      <c r="K54" s="24" t="str">
        <f t="shared" si="4"/>
        <v>Over Achived</v>
      </c>
    </row>
    <row r="55" ht="22.5" customHeight="1">
      <c r="A55" s="18">
        <v>45658.0</v>
      </c>
      <c r="B55" s="19" t="str">
        <f t="shared" si="1"/>
        <v>Jan</v>
      </c>
      <c r="C55" s="20" t="s">
        <v>92</v>
      </c>
      <c r="D55" s="25" t="s">
        <v>149</v>
      </c>
      <c r="E55" s="19" t="s">
        <v>63</v>
      </c>
      <c r="F55" s="21">
        <v>5.0</v>
      </c>
      <c r="G55" s="22">
        <v>89728.0</v>
      </c>
      <c r="H55" s="15" t="str">
        <f t="shared" si="2"/>
        <v>High Range</v>
      </c>
      <c r="I55" s="22">
        <v>71140.0</v>
      </c>
      <c r="J55" s="23">
        <f t="shared" si="3"/>
        <v>1.261287602</v>
      </c>
      <c r="K55" s="24" t="str">
        <f t="shared" si="4"/>
        <v>Over Achived</v>
      </c>
    </row>
    <row r="56" ht="22.5" customHeight="1">
      <c r="A56" s="18">
        <v>45658.0</v>
      </c>
      <c r="B56" s="19" t="str">
        <f t="shared" si="1"/>
        <v>Jan</v>
      </c>
      <c r="C56" s="20" t="s">
        <v>92</v>
      </c>
      <c r="D56" s="19" t="s">
        <v>144</v>
      </c>
      <c r="E56" s="19" t="s">
        <v>68</v>
      </c>
      <c r="F56" s="21">
        <v>2.0</v>
      </c>
      <c r="G56" s="22">
        <v>48237.0</v>
      </c>
      <c r="H56" s="15" t="str">
        <f t="shared" si="2"/>
        <v>Base Range</v>
      </c>
      <c r="I56" s="22">
        <v>35746.0</v>
      </c>
      <c r="J56" s="23">
        <f t="shared" si="3"/>
        <v>1.349437699</v>
      </c>
      <c r="K56" s="24" t="str">
        <f t="shared" si="4"/>
        <v>Over Achived</v>
      </c>
    </row>
    <row r="57" ht="22.5" customHeight="1">
      <c r="A57" s="18">
        <v>45658.0</v>
      </c>
      <c r="B57" s="19" t="str">
        <f t="shared" si="1"/>
        <v>Jan</v>
      </c>
      <c r="C57" s="20" t="s">
        <v>92</v>
      </c>
      <c r="D57" s="25" t="s">
        <v>149</v>
      </c>
      <c r="E57" s="19" t="s">
        <v>63</v>
      </c>
      <c r="F57" s="21">
        <v>4.0</v>
      </c>
      <c r="G57" s="22">
        <v>108225.0</v>
      </c>
      <c r="H57" s="15" t="str">
        <f t="shared" si="2"/>
        <v>Very High Range</v>
      </c>
      <c r="I57" s="22">
        <v>82383.0</v>
      </c>
      <c r="J57" s="23">
        <f t="shared" si="3"/>
        <v>1.313681221</v>
      </c>
      <c r="K57" s="24" t="str">
        <f t="shared" si="4"/>
        <v>Over Achived</v>
      </c>
    </row>
    <row r="58" ht="22.5" customHeight="1">
      <c r="A58" s="18">
        <v>45658.0</v>
      </c>
      <c r="B58" s="19" t="str">
        <f t="shared" si="1"/>
        <v>Jan</v>
      </c>
      <c r="C58" s="20" t="s">
        <v>92</v>
      </c>
      <c r="D58" s="19" t="s">
        <v>158</v>
      </c>
      <c r="E58" s="19" t="s">
        <v>63</v>
      </c>
      <c r="F58" s="21">
        <v>4.0</v>
      </c>
      <c r="G58" s="22">
        <v>100539.0</v>
      </c>
      <c r="H58" s="15" t="str">
        <f t="shared" si="2"/>
        <v>Very High Range</v>
      </c>
      <c r="I58" s="22">
        <v>75103.0</v>
      </c>
      <c r="J58" s="23">
        <f t="shared" si="3"/>
        <v>1.338681544</v>
      </c>
      <c r="K58" s="24" t="str">
        <f t="shared" si="4"/>
        <v>Over Achived</v>
      </c>
    </row>
    <row r="59" ht="22.5" customHeight="1">
      <c r="A59" s="18">
        <v>45658.0</v>
      </c>
      <c r="B59" s="19" t="str">
        <f t="shared" si="1"/>
        <v>Jan</v>
      </c>
      <c r="C59" s="20" t="s">
        <v>92</v>
      </c>
      <c r="D59" s="19" t="s">
        <v>158</v>
      </c>
      <c r="E59" s="19" t="s">
        <v>34</v>
      </c>
      <c r="F59" s="21">
        <v>5.0</v>
      </c>
      <c r="G59" s="22">
        <v>108058.0</v>
      </c>
      <c r="H59" s="15" t="str">
        <f t="shared" si="2"/>
        <v>Very High Range</v>
      </c>
      <c r="I59" s="22">
        <v>89145.0</v>
      </c>
      <c r="J59" s="23">
        <f t="shared" si="3"/>
        <v>1.212159964</v>
      </c>
      <c r="K59" s="24" t="str">
        <f t="shared" si="4"/>
        <v>Over Achived</v>
      </c>
    </row>
    <row r="60" ht="22.5" customHeight="1">
      <c r="A60" s="18">
        <v>45658.0</v>
      </c>
      <c r="B60" s="19" t="str">
        <f t="shared" si="1"/>
        <v>Jan</v>
      </c>
      <c r="C60" s="20" t="s">
        <v>92</v>
      </c>
      <c r="D60" s="19" t="s">
        <v>158</v>
      </c>
      <c r="E60" s="19" t="s">
        <v>26</v>
      </c>
      <c r="F60" s="21">
        <v>2.0</v>
      </c>
      <c r="G60" s="22">
        <v>80872.0</v>
      </c>
      <c r="H60" s="15" t="str">
        <f t="shared" si="2"/>
        <v>High Range</v>
      </c>
      <c r="I60" s="22">
        <v>69325.0</v>
      </c>
      <c r="J60" s="23">
        <f t="shared" si="3"/>
        <v>1.166563289</v>
      </c>
      <c r="K60" s="24" t="str">
        <f t="shared" si="4"/>
        <v>Over Achived</v>
      </c>
    </row>
    <row r="61" ht="22.5" customHeight="1">
      <c r="A61" s="18">
        <v>45658.0</v>
      </c>
      <c r="B61" s="19" t="str">
        <f t="shared" si="1"/>
        <v>Jan</v>
      </c>
      <c r="C61" s="20" t="s">
        <v>92</v>
      </c>
      <c r="D61" s="19" t="s">
        <v>158</v>
      </c>
      <c r="E61" s="19" t="s">
        <v>9</v>
      </c>
      <c r="F61" s="21">
        <v>4.0</v>
      </c>
      <c r="G61" s="22">
        <v>94495.0</v>
      </c>
      <c r="H61" s="15" t="str">
        <f t="shared" si="2"/>
        <v>Very High Range</v>
      </c>
      <c r="I61" s="22">
        <v>73481.0</v>
      </c>
      <c r="J61" s="23">
        <f t="shared" si="3"/>
        <v>1.285978688</v>
      </c>
      <c r="K61" s="24" t="str">
        <f t="shared" si="4"/>
        <v>Over Achived</v>
      </c>
    </row>
    <row r="62" ht="22.5" customHeight="1">
      <c r="A62" s="18">
        <v>45659.0</v>
      </c>
      <c r="B62" s="19" t="str">
        <f t="shared" si="1"/>
        <v>Jan</v>
      </c>
      <c r="C62" s="20" t="s">
        <v>13</v>
      </c>
      <c r="D62" s="19" t="s">
        <v>37</v>
      </c>
      <c r="E62" s="19" t="s">
        <v>26</v>
      </c>
      <c r="F62" s="21">
        <v>2.0</v>
      </c>
      <c r="G62" s="22">
        <v>63627.0</v>
      </c>
      <c r="H62" s="15" t="str">
        <f t="shared" si="2"/>
        <v>Medium Range</v>
      </c>
      <c r="I62" s="22">
        <v>78658.0</v>
      </c>
      <c r="J62" s="23">
        <f t="shared" si="3"/>
        <v>0.8089069135</v>
      </c>
      <c r="K62" s="24" t="str">
        <f t="shared" si="4"/>
        <v>Target Not Meet</v>
      </c>
    </row>
    <row r="63" ht="22.5" customHeight="1">
      <c r="A63" s="18">
        <v>45659.0</v>
      </c>
      <c r="B63" s="19" t="str">
        <f t="shared" si="1"/>
        <v>Jan</v>
      </c>
      <c r="C63" s="20" t="s">
        <v>13</v>
      </c>
      <c r="D63" s="19" t="s">
        <v>169</v>
      </c>
      <c r="E63" s="19" t="s">
        <v>63</v>
      </c>
      <c r="F63" s="21">
        <v>4.0</v>
      </c>
      <c r="G63" s="22">
        <v>88175.0</v>
      </c>
      <c r="H63" s="15" t="str">
        <f t="shared" si="2"/>
        <v>High Range</v>
      </c>
      <c r="I63" s="22">
        <v>111889.0</v>
      </c>
      <c r="J63" s="23">
        <f t="shared" si="3"/>
        <v>0.7880578073</v>
      </c>
      <c r="K63" s="24" t="str">
        <f t="shared" si="4"/>
        <v>Target Not Meet</v>
      </c>
    </row>
    <row r="64" ht="22.5" customHeight="1">
      <c r="A64" s="18">
        <v>45659.0</v>
      </c>
      <c r="B64" s="19" t="str">
        <f t="shared" si="1"/>
        <v>Jan</v>
      </c>
      <c r="C64" s="20" t="s">
        <v>13</v>
      </c>
      <c r="D64" s="19" t="s">
        <v>37</v>
      </c>
      <c r="E64" s="19" t="s">
        <v>26</v>
      </c>
      <c r="F64" s="21">
        <v>2.0</v>
      </c>
      <c r="G64" s="22">
        <v>56631.0</v>
      </c>
      <c r="H64" s="15" t="str">
        <f t="shared" si="2"/>
        <v>Medium Range</v>
      </c>
      <c r="I64" s="22">
        <v>72238.0</v>
      </c>
      <c r="J64" s="23">
        <f t="shared" si="3"/>
        <v>0.7839502755</v>
      </c>
      <c r="K64" s="24" t="str">
        <f t="shared" si="4"/>
        <v>Target Not Meet</v>
      </c>
    </row>
    <row r="65" ht="22.5" customHeight="1">
      <c r="A65" s="18">
        <v>45659.0</v>
      </c>
      <c r="B65" s="19" t="str">
        <f t="shared" si="1"/>
        <v>Jan</v>
      </c>
      <c r="C65" s="20" t="s">
        <v>13</v>
      </c>
      <c r="D65" s="19" t="s">
        <v>169</v>
      </c>
      <c r="E65" s="19" t="s">
        <v>68</v>
      </c>
      <c r="F65" s="21">
        <v>2.0</v>
      </c>
      <c r="G65" s="22">
        <v>44567.0</v>
      </c>
      <c r="H65" s="15" t="str">
        <f t="shared" si="2"/>
        <v>Base Range</v>
      </c>
      <c r="I65" s="22">
        <v>51570.0</v>
      </c>
      <c r="J65" s="23">
        <f t="shared" si="3"/>
        <v>0.8642039946</v>
      </c>
      <c r="K65" s="24" t="str">
        <f t="shared" si="4"/>
        <v>Target Not Meet</v>
      </c>
    </row>
    <row r="66" ht="22.5" customHeight="1">
      <c r="A66" s="18">
        <v>45659.0</v>
      </c>
      <c r="B66" s="19" t="str">
        <f t="shared" si="1"/>
        <v>Jan</v>
      </c>
      <c r="C66" s="20" t="s">
        <v>13</v>
      </c>
      <c r="D66" s="19" t="s">
        <v>37</v>
      </c>
      <c r="E66" s="19" t="s">
        <v>19</v>
      </c>
      <c r="F66" s="21">
        <v>2.0</v>
      </c>
      <c r="G66" s="22">
        <v>45470.0</v>
      </c>
      <c r="H66" s="15" t="str">
        <f t="shared" si="2"/>
        <v>Base Range</v>
      </c>
      <c r="I66" s="22">
        <v>49504.0</v>
      </c>
      <c r="J66" s="23">
        <f t="shared" si="3"/>
        <v>0.9185116354</v>
      </c>
      <c r="K66" s="24" t="str">
        <f t="shared" si="4"/>
        <v>Target Not Meet</v>
      </c>
    </row>
    <row r="67" ht="22.5" customHeight="1">
      <c r="A67" s="18">
        <v>45659.0</v>
      </c>
      <c r="B67" s="19" t="str">
        <f t="shared" si="1"/>
        <v>Jan</v>
      </c>
      <c r="C67" s="20" t="s">
        <v>13</v>
      </c>
      <c r="D67" s="19" t="s">
        <v>169</v>
      </c>
      <c r="E67" s="19" t="s">
        <v>19</v>
      </c>
      <c r="F67" s="21">
        <v>2.0</v>
      </c>
      <c r="G67" s="22">
        <v>42550.0</v>
      </c>
      <c r="H67" s="15" t="str">
        <f t="shared" si="2"/>
        <v>Base Range</v>
      </c>
      <c r="I67" s="22">
        <v>52790.0</v>
      </c>
      <c r="J67" s="23">
        <f t="shared" si="3"/>
        <v>0.8060238682</v>
      </c>
      <c r="K67" s="24" t="str">
        <f t="shared" si="4"/>
        <v>Target Not Meet</v>
      </c>
    </row>
    <row r="68" ht="22.5" customHeight="1">
      <c r="A68" s="18">
        <v>45659.0</v>
      </c>
      <c r="B68" s="19" t="str">
        <f t="shared" si="1"/>
        <v>Jan</v>
      </c>
      <c r="C68" s="20" t="s">
        <v>13</v>
      </c>
      <c r="D68" s="19" t="s">
        <v>37</v>
      </c>
      <c r="E68" s="19" t="s">
        <v>63</v>
      </c>
      <c r="F68" s="21">
        <v>3.0</v>
      </c>
      <c r="G68" s="22">
        <v>91124.0</v>
      </c>
      <c r="H68" s="15" t="str">
        <f t="shared" si="2"/>
        <v>Very High Range</v>
      </c>
      <c r="I68" s="22">
        <v>111304.0</v>
      </c>
      <c r="J68" s="23">
        <f t="shared" si="3"/>
        <v>0.8186947459</v>
      </c>
      <c r="K68" s="24" t="str">
        <f t="shared" si="4"/>
        <v>Target Not Meet</v>
      </c>
    </row>
    <row r="69" ht="22.5" customHeight="1">
      <c r="A69" s="18">
        <v>45659.0</v>
      </c>
      <c r="B69" s="19" t="str">
        <f t="shared" si="1"/>
        <v>Jan</v>
      </c>
      <c r="C69" s="20" t="s">
        <v>13</v>
      </c>
      <c r="D69" s="19" t="s">
        <v>18</v>
      </c>
      <c r="E69" s="19" t="s">
        <v>19</v>
      </c>
      <c r="F69" s="21">
        <v>2.0</v>
      </c>
      <c r="G69" s="22">
        <v>43973.0</v>
      </c>
      <c r="H69" s="15" t="str">
        <f t="shared" si="2"/>
        <v>Base Range</v>
      </c>
      <c r="I69" s="22">
        <v>32473.0</v>
      </c>
      <c r="J69" s="23">
        <f t="shared" si="3"/>
        <v>1.354140363</v>
      </c>
      <c r="K69" s="24" t="str">
        <f t="shared" si="4"/>
        <v>Over Achived</v>
      </c>
    </row>
    <row r="70" ht="22.5" customHeight="1">
      <c r="A70" s="18">
        <v>45659.0</v>
      </c>
      <c r="B70" s="19" t="str">
        <f t="shared" si="1"/>
        <v>Jan</v>
      </c>
      <c r="C70" s="20" t="s">
        <v>13</v>
      </c>
      <c r="D70" s="19" t="s">
        <v>29</v>
      </c>
      <c r="E70" s="19" t="s">
        <v>34</v>
      </c>
      <c r="F70" s="21">
        <v>3.0</v>
      </c>
      <c r="G70" s="22">
        <v>89539.0</v>
      </c>
      <c r="H70" s="15" t="str">
        <f t="shared" si="2"/>
        <v>High Range</v>
      </c>
      <c r="I70" s="22">
        <v>113273.0</v>
      </c>
      <c r="J70" s="23">
        <f t="shared" si="3"/>
        <v>0.7904708095</v>
      </c>
      <c r="K70" s="24" t="str">
        <f t="shared" si="4"/>
        <v>Target Not Meet</v>
      </c>
    </row>
    <row r="71" ht="22.5" customHeight="1">
      <c r="A71" s="18">
        <v>45659.0</v>
      </c>
      <c r="B71" s="19" t="str">
        <f t="shared" si="1"/>
        <v>Jan</v>
      </c>
      <c r="C71" s="20" t="s">
        <v>13</v>
      </c>
      <c r="D71" s="19" t="s">
        <v>29</v>
      </c>
      <c r="E71" s="19" t="s">
        <v>63</v>
      </c>
      <c r="F71" s="21">
        <v>4.0</v>
      </c>
      <c r="G71" s="22">
        <v>83360.0</v>
      </c>
      <c r="H71" s="15" t="str">
        <f t="shared" si="2"/>
        <v>High Range</v>
      </c>
      <c r="I71" s="22">
        <v>100347.0</v>
      </c>
      <c r="J71" s="23">
        <f t="shared" si="3"/>
        <v>0.8307174106</v>
      </c>
      <c r="K71" s="24" t="str">
        <f t="shared" si="4"/>
        <v>Target Not Meet</v>
      </c>
    </row>
    <row r="72" ht="22.5" customHeight="1">
      <c r="A72" s="18">
        <v>45659.0</v>
      </c>
      <c r="B72" s="19" t="str">
        <f t="shared" si="1"/>
        <v>Jan</v>
      </c>
      <c r="C72" s="20" t="s">
        <v>13</v>
      </c>
      <c r="D72" s="19" t="s">
        <v>18</v>
      </c>
      <c r="E72" s="19" t="s">
        <v>23</v>
      </c>
      <c r="F72" s="21">
        <v>2.0</v>
      </c>
      <c r="G72" s="22">
        <v>39060.0</v>
      </c>
      <c r="H72" s="15" t="str">
        <f t="shared" si="2"/>
        <v>Base Range</v>
      </c>
      <c r="I72" s="22">
        <v>31724.0</v>
      </c>
      <c r="J72" s="23">
        <f t="shared" si="3"/>
        <v>1.231244484</v>
      </c>
      <c r="K72" s="24" t="str">
        <f t="shared" si="4"/>
        <v>Over Achived</v>
      </c>
    </row>
    <row r="73" ht="22.5" customHeight="1">
      <c r="A73" s="18">
        <v>45659.0</v>
      </c>
      <c r="B73" s="19" t="str">
        <f t="shared" si="1"/>
        <v>Jan</v>
      </c>
      <c r="C73" s="20" t="s">
        <v>13</v>
      </c>
      <c r="D73" s="19" t="s">
        <v>18</v>
      </c>
      <c r="E73" s="19" t="s">
        <v>63</v>
      </c>
      <c r="F73" s="21">
        <v>3.0</v>
      </c>
      <c r="G73" s="22">
        <v>98314.0</v>
      </c>
      <c r="H73" s="15" t="str">
        <f t="shared" si="2"/>
        <v>Very High Range</v>
      </c>
      <c r="I73" s="22">
        <v>68943.0</v>
      </c>
      <c r="J73" s="23">
        <f t="shared" si="3"/>
        <v>1.426018595</v>
      </c>
      <c r="K73" s="24" t="str">
        <f t="shared" si="4"/>
        <v>Over Achived</v>
      </c>
    </row>
    <row r="74" ht="22.5" customHeight="1">
      <c r="A74" s="18">
        <v>45659.0</v>
      </c>
      <c r="B74" s="19" t="str">
        <f t="shared" si="1"/>
        <v>Jan</v>
      </c>
      <c r="C74" s="20" t="s">
        <v>13</v>
      </c>
      <c r="D74" s="19" t="s">
        <v>18</v>
      </c>
      <c r="E74" s="19" t="s">
        <v>38</v>
      </c>
      <c r="F74" s="21">
        <v>2.0</v>
      </c>
      <c r="G74" s="22">
        <v>59550.0</v>
      </c>
      <c r="H74" s="15" t="str">
        <f t="shared" si="2"/>
        <v>Medium Range</v>
      </c>
      <c r="I74" s="22">
        <v>42302.0</v>
      </c>
      <c r="J74" s="23">
        <f t="shared" si="3"/>
        <v>1.407734859</v>
      </c>
      <c r="K74" s="24" t="str">
        <f t="shared" si="4"/>
        <v>Over Achived</v>
      </c>
    </row>
    <row r="75" ht="22.5" customHeight="1">
      <c r="A75" s="18">
        <v>45659.0</v>
      </c>
      <c r="B75" s="19" t="str">
        <f t="shared" si="1"/>
        <v>Jan</v>
      </c>
      <c r="C75" s="20" t="s">
        <v>13</v>
      </c>
      <c r="D75" s="19" t="s">
        <v>169</v>
      </c>
      <c r="E75" s="19" t="s">
        <v>26</v>
      </c>
      <c r="F75" s="21">
        <v>2.0</v>
      </c>
      <c r="G75" s="22">
        <v>66795.0</v>
      </c>
      <c r="H75" s="15" t="str">
        <f t="shared" si="2"/>
        <v>Medium Range</v>
      </c>
      <c r="I75" s="22">
        <v>73896.0</v>
      </c>
      <c r="J75" s="23">
        <f t="shared" si="3"/>
        <v>0.9039054888</v>
      </c>
      <c r="K75" s="24" t="str">
        <f t="shared" si="4"/>
        <v>Target Not Meet</v>
      </c>
    </row>
    <row r="76" ht="22.5" customHeight="1">
      <c r="A76" s="18">
        <v>45659.0</v>
      </c>
      <c r="B76" s="19" t="str">
        <f t="shared" si="1"/>
        <v>Jan</v>
      </c>
      <c r="C76" s="20" t="s">
        <v>13</v>
      </c>
      <c r="D76" s="19" t="s">
        <v>18</v>
      </c>
      <c r="E76" s="19" t="s">
        <v>38</v>
      </c>
      <c r="F76" s="21">
        <v>3.0</v>
      </c>
      <c r="G76" s="22">
        <v>60880.0</v>
      </c>
      <c r="H76" s="15" t="str">
        <f t="shared" si="2"/>
        <v>Medium Range</v>
      </c>
      <c r="I76" s="22">
        <v>55734.0</v>
      </c>
      <c r="J76" s="23">
        <f t="shared" si="3"/>
        <v>1.092331431</v>
      </c>
      <c r="K76" s="24" t="str">
        <f t="shared" si="4"/>
        <v>Over Achived</v>
      </c>
    </row>
    <row r="77" ht="22.5" customHeight="1">
      <c r="A77" s="18">
        <v>45659.0</v>
      </c>
      <c r="B77" s="19" t="str">
        <f t="shared" si="1"/>
        <v>Jan</v>
      </c>
      <c r="C77" s="20" t="s">
        <v>13</v>
      </c>
      <c r="D77" s="19" t="s">
        <v>29</v>
      </c>
      <c r="E77" s="19" t="s">
        <v>23</v>
      </c>
      <c r="F77" s="21">
        <v>2.0</v>
      </c>
      <c r="G77" s="22">
        <v>49149.0</v>
      </c>
      <c r="H77" s="15" t="str">
        <f t="shared" si="2"/>
        <v>Base Range</v>
      </c>
      <c r="I77" s="22">
        <v>59485.0</v>
      </c>
      <c r="J77" s="23">
        <f t="shared" si="3"/>
        <v>0.8262419097</v>
      </c>
      <c r="K77" s="24" t="str">
        <f t="shared" si="4"/>
        <v>Target Not Meet</v>
      </c>
    </row>
    <row r="78" ht="22.5" customHeight="1">
      <c r="A78" s="18">
        <v>45659.0</v>
      </c>
      <c r="B78" s="19" t="str">
        <f t="shared" si="1"/>
        <v>Jan</v>
      </c>
      <c r="C78" s="20" t="s">
        <v>13</v>
      </c>
      <c r="D78" s="19" t="s">
        <v>169</v>
      </c>
      <c r="E78" s="19" t="s">
        <v>9</v>
      </c>
      <c r="F78" s="21">
        <v>4.0</v>
      </c>
      <c r="G78" s="22">
        <v>100221.0</v>
      </c>
      <c r="H78" s="15" t="str">
        <f t="shared" si="2"/>
        <v>Very High Range</v>
      </c>
      <c r="I78" s="22">
        <v>107723.0</v>
      </c>
      <c r="J78" s="23">
        <f t="shared" si="3"/>
        <v>0.9303584193</v>
      </c>
      <c r="K78" s="24" t="str">
        <f t="shared" si="4"/>
        <v>Target Not Meet</v>
      </c>
    </row>
    <row r="79" ht="22.5" customHeight="1">
      <c r="A79" s="18">
        <v>45659.0</v>
      </c>
      <c r="B79" s="19" t="str">
        <f t="shared" si="1"/>
        <v>Jan</v>
      </c>
      <c r="C79" s="20" t="s">
        <v>57</v>
      </c>
      <c r="D79" s="19" t="s">
        <v>85</v>
      </c>
      <c r="E79" s="19" t="s">
        <v>19</v>
      </c>
      <c r="F79" s="21">
        <v>2.0</v>
      </c>
      <c r="G79" s="22">
        <v>38365.0</v>
      </c>
      <c r="H79" s="15" t="str">
        <f t="shared" si="2"/>
        <v>Base Range</v>
      </c>
      <c r="I79" s="22">
        <v>42401.0</v>
      </c>
      <c r="J79" s="23">
        <f t="shared" si="3"/>
        <v>0.9048135657</v>
      </c>
      <c r="K79" s="24" t="str">
        <f t="shared" si="4"/>
        <v>Target Not Meet</v>
      </c>
    </row>
    <row r="80" ht="22.5" customHeight="1">
      <c r="A80" s="18">
        <v>45659.0</v>
      </c>
      <c r="B80" s="19" t="str">
        <f t="shared" si="1"/>
        <v>Jan</v>
      </c>
      <c r="C80" s="20" t="s">
        <v>57</v>
      </c>
      <c r="D80" s="19" t="s">
        <v>58</v>
      </c>
      <c r="E80" s="19" t="s">
        <v>63</v>
      </c>
      <c r="F80" s="21">
        <v>1.0</v>
      </c>
      <c r="G80" s="22">
        <v>22759.0</v>
      </c>
      <c r="H80" s="15" t="str">
        <f t="shared" si="2"/>
        <v>Base Range</v>
      </c>
      <c r="I80" s="22">
        <v>17378.0</v>
      </c>
      <c r="J80" s="23">
        <f t="shared" si="3"/>
        <v>1.309644378</v>
      </c>
      <c r="K80" s="24" t="str">
        <f t="shared" si="4"/>
        <v>Over Achived</v>
      </c>
    </row>
    <row r="81" ht="22.5" customHeight="1">
      <c r="A81" s="18">
        <v>45659.0</v>
      </c>
      <c r="B81" s="19" t="str">
        <f t="shared" si="1"/>
        <v>Jan</v>
      </c>
      <c r="C81" s="20" t="s">
        <v>13</v>
      </c>
      <c r="D81" s="19" t="s">
        <v>14</v>
      </c>
      <c r="E81" s="19" t="s">
        <v>26</v>
      </c>
      <c r="F81" s="21">
        <v>3.0</v>
      </c>
      <c r="G81" s="22">
        <v>69320.0</v>
      </c>
      <c r="H81" s="15" t="str">
        <f t="shared" si="2"/>
        <v>Medium Range</v>
      </c>
      <c r="I81" s="22">
        <v>56308.0</v>
      </c>
      <c r="J81" s="23">
        <f t="shared" si="3"/>
        <v>1.231086169</v>
      </c>
      <c r="K81" s="24" t="str">
        <f t="shared" si="4"/>
        <v>Over Achived</v>
      </c>
    </row>
    <row r="82" ht="22.5" customHeight="1">
      <c r="A82" s="18">
        <v>45659.0</v>
      </c>
      <c r="B82" s="19" t="str">
        <f t="shared" si="1"/>
        <v>Jan</v>
      </c>
      <c r="C82" s="20" t="s">
        <v>57</v>
      </c>
      <c r="D82" s="19" t="s">
        <v>85</v>
      </c>
      <c r="E82" s="19" t="s">
        <v>9</v>
      </c>
      <c r="F82" s="21">
        <v>2.0</v>
      </c>
      <c r="G82" s="22">
        <v>72688.0</v>
      </c>
      <c r="H82" s="15" t="str">
        <f t="shared" si="2"/>
        <v>High Range</v>
      </c>
      <c r="I82" s="22">
        <v>78357.0</v>
      </c>
      <c r="J82" s="23">
        <f t="shared" si="3"/>
        <v>0.9276516457</v>
      </c>
      <c r="K82" s="24" t="str">
        <f t="shared" si="4"/>
        <v>Target Not Meet</v>
      </c>
    </row>
    <row r="83" ht="22.5" customHeight="1">
      <c r="A83" s="18">
        <v>45659.0</v>
      </c>
      <c r="B83" s="19" t="str">
        <f t="shared" si="1"/>
        <v>Jan</v>
      </c>
      <c r="C83" s="20" t="s">
        <v>57</v>
      </c>
      <c r="D83" s="19" t="s">
        <v>85</v>
      </c>
      <c r="E83" s="19" t="s">
        <v>68</v>
      </c>
      <c r="F83" s="21">
        <v>1.0</v>
      </c>
      <c r="G83" s="22">
        <v>34217.0</v>
      </c>
      <c r="H83" s="15" t="str">
        <f t="shared" si="2"/>
        <v>Base Range</v>
      </c>
      <c r="I83" s="22">
        <v>36258.0</v>
      </c>
      <c r="J83" s="23">
        <f t="shared" si="3"/>
        <v>0.9437089746</v>
      </c>
      <c r="K83" s="24" t="str">
        <f t="shared" si="4"/>
        <v>Target Not Meet</v>
      </c>
    </row>
    <row r="84" ht="22.5" customHeight="1">
      <c r="A84" s="18">
        <v>45659.0</v>
      </c>
      <c r="B84" s="19" t="str">
        <f t="shared" si="1"/>
        <v>Jan</v>
      </c>
      <c r="C84" s="20" t="s">
        <v>57</v>
      </c>
      <c r="D84" s="19" t="s">
        <v>85</v>
      </c>
      <c r="E84" s="19" t="s">
        <v>34</v>
      </c>
      <c r="F84" s="21">
        <v>2.0</v>
      </c>
      <c r="G84" s="22">
        <v>55507.0</v>
      </c>
      <c r="H84" s="15" t="str">
        <f t="shared" si="2"/>
        <v>Medium Range</v>
      </c>
      <c r="I84" s="22">
        <v>69965.0</v>
      </c>
      <c r="J84" s="23">
        <f t="shared" si="3"/>
        <v>0.7933538198</v>
      </c>
      <c r="K84" s="24" t="str">
        <f t="shared" si="4"/>
        <v>Target Not Meet</v>
      </c>
    </row>
    <row r="85" ht="22.5" customHeight="1">
      <c r="A85" s="18">
        <v>45659.0</v>
      </c>
      <c r="B85" s="19" t="str">
        <f t="shared" si="1"/>
        <v>Jan</v>
      </c>
      <c r="C85" s="20" t="s">
        <v>57</v>
      </c>
      <c r="D85" s="19" t="s">
        <v>85</v>
      </c>
      <c r="E85" s="19" t="s">
        <v>9</v>
      </c>
      <c r="F85" s="21">
        <v>3.0</v>
      </c>
      <c r="G85" s="22">
        <v>76560.0</v>
      </c>
      <c r="H85" s="15" t="str">
        <f t="shared" si="2"/>
        <v>High Range</v>
      </c>
      <c r="I85" s="22">
        <v>83591.0</v>
      </c>
      <c r="J85" s="23">
        <f t="shared" si="3"/>
        <v>0.9158880741</v>
      </c>
      <c r="K85" s="24" t="str">
        <f t="shared" si="4"/>
        <v>Target Not Meet</v>
      </c>
    </row>
    <row r="86" ht="22.5" customHeight="1">
      <c r="A86" s="18">
        <v>45659.0</v>
      </c>
      <c r="B86" s="19" t="str">
        <f t="shared" si="1"/>
        <v>Jan</v>
      </c>
      <c r="C86" s="20" t="s">
        <v>57</v>
      </c>
      <c r="D86" s="19" t="s">
        <v>80</v>
      </c>
      <c r="E86" s="19" t="s">
        <v>26</v>
      </c>
      <c r="F86" s="21">
        <v>2.0</v>
      </c>
      <c r="G86" s="22">
        <v>48707.0</v>
      </c>
      <c r="H86" s="15" t="str">
        <f t="shared" si="2"/>
        <v>Base Range</v>
      </c>
      <c r="I86" s="22">
        <v>54042.0</v>
      </c>
      <c r="J86" s="23">
        <f t="shared" si="3"/>
        <v>0.9012804855</v>
      </c>
      <c r="K86" s="24" t="str">
        <f t="shared" si="4"/>
        <v>Target Not Meet</v>
      </c>
    </row>
    <row r="87" ht="22.5" customHeight="1">
      <c r="A87" s="18">
        <v>45659.0</v>
      </c>
      <c r="B87" s="19" t="str">
        <f t="shared" si="1"/>
        <v>Jan</v>
      </c>
      <c r="C87" s="20" t="s">
        <v>57</v>
      </c>
      <c r="D87" s="19" t="s">
        <v>80</v>
      </c>
      <c r="E87" s="19" t="s">
        <v>34</v>
      </c>
      <c r="F87" s="21">
        <v>2.0</v>
      </c>
      <c r="G87" s="22">
        <v>68858.0</v>
      </c>
      <c r="H87" s="15" t="str">
        <f t="shared" si="2"/>
        <v>Medium Range</v>
      </c>
      <c r="I87" s="22">
        <v>87591.0</v>
      </c>
      <c r="J87" s="23">
        <f t="shared" si="3"/>
        <v>0.7861309952</v>
      </c>
      <c r="K87" s="24" t="str">
        <f t="shared" si="4"/>
        <v>Target Not Meet</v>
      </c>
    </row>
    <row r="88" ht="22.5" customHeight="1">
      <c r="A88" s="18">
        <v>45659.0</v>
      </c>
      <c r="B88" s="19" t="str">
        <f t="shared" si="1"/>
        <v>Jan</v>
      </c>
      <c r="C88" s="20" t="s">
        <v>57</v>
      </c>
      <c r="D88" s="19" t="s">
        <v>71</v>
      </c>
      <c r="E88" s="19" t="s">
        <v>26</v>
      </c>
      <c r="F88" s="21">
        <v>2.0</v>
      </c>
      <c r="G88" s="22">
        <v>53271.0</v>
      </c>
      <c r="H88" s="15" t="str">
        <f t="shared" si="2"/>
        <v>Medium Range</v>
      </c>
      <c r="I88" s="22">
        <v>66345.0</v>
      </c>
      <c r="J88" s="23">
        <f t="shared" si="3"/>
        <v>0.8029391816</v>
      </c>
      <c r="K88" s="24" t="str">
        <f t="shared" si="4"/>
        <v>Target Not Meet</v>
      </c>
    </row>
    <row r="89" ht="22.5" customHeight="1">
      <c r="A89" s="18">
        <v>45659.0</v>
      </c>
      <c r="B89" s="19" t="str">
        <f t="shared" si="1"/>
        <v>Jan</v>
      </c>
      <c r="C89" s="20" t="s">
        <v>57</v>
      </c>
      <c r="D89" s="19" t="s">
        <v>71</v>
      </c>
      <c r="E89" s="19" t="s">
        <v>19</v>
      </c>
      <c r="F89" s="21">
        <v>1.0</v>
      </c>
      <c r="G89" s="22">
        <v>34577.0</v>
      </c>
      <c r="H89" s="15" t="str">
        <f t="shared" si="2"/>
        <v>Base Range</v>
      </c>
      <c r="I89" s="22">
        <v>38437.0</v>
      </c>
      <c r="J89" s="23">
        <f t="shared" si="3"/>
        <v>0.8995759294</v>
      </c>
      <c r="K89" s="24" t="str">
        <f t="shared" si="4"/>
        <v>Target Not Meet</v>
      </c>
    </row>
    <row r="90" ht="22.5" customHeight="1">
      <c r="A90" s="18">
        <v>45659.0</v>
      </c>
      <c r="B90" s="19" t="str">
        <f t="shared" si="1"/>
        <v>Jan</v>
      </c>
      <c r="C90" s="20" t="s">
        <v>57</v>
      </c>
      <c r="D90" s="19" t="s">
        <v>71</v>
      </c>
      <c r="E90" s="19" t="s">
        <v>38</v>
      </c>
      <c r="F90" s="21">
        <v>2.0</v>
      </c>
      <c r="G90" s="22">
        <v>48872.0</v>
      </c>
      <c r="H90" s="15" t="str">
        <f t="shared" si="2"/>
        <v>Base Range</v>
      </c>
      <c r="I90" s="22">
        <v>57313.0</v>
      </c>
      <c r="J90" s="23">
        <f t="shared" si="3"/>
        <v>0.8527210232</v>
      </c>
      <c r="K90" s="24" t="str">
        <f t="shared" si="4"/>
        <v>Target Not Meet</v>
      </c>
    </row>
    <row r="91" ht="22.5" customHeight="1">
      <c r="A91" s="18">
        <v>45659.0</v>
      </c>
      <c r="B91" s="19" t="str">
        <f t="shared" si="1"/>
        <v>Jan</v>
      </c>
      <c r="C91" s="20" t="s">
        <v>57</v>
      </c>
      <c r="D91" s="25" t="s">
        <v>62</v>
      </c>
      <c r="E91" s="19" t="s">
        <v>63</v>
      </c>
      <c r="F91" s="21">
        <v>1.0</v>
      </c>
      <c r="G91" s="22">
        <v>22638.0</v>
      </c>
      <c r="H91" s="15" t="str">
        <f t="shared" si="2"/>
        <v>Base Range</v>
      </c>
      <c r="I91" s="22">
        <v>20887.0</v>
      </c>
      <c r="J91" s="23">
        <f t="shared" si="3"/>
        <v>1.083832049</v>
      </c>
      <c r="K91" s="24" t="str">
        <f t="shared" si="4"/>
        <v>Over Achived</v>
      </c>
    </row>
    <row r="92" ht="22.5" customHeight="1">
      <c r="A92" s="18">
        <v>45659.0</v>
      </c>
      <c r="B92" s="19" t="str">
        <f t="shared" si="1"/>
        <v>Jan</v>
      </c>
      <c r="C92" s="20" t="s">
        <v>57</v>
      </c>
      <c r="D92" s="25" t="s">
        <v>62</v>
      </c>
      <c r="E92" s="19" t="s">
        <v>63</v>
      </c>
      <c r="F92" s="21">
        <v>1.0</v>
      </c>
      <c r="G92" s="22">
        <v>27380.0</v>
      </c>
      <c r="H92" s="15" t="str">
        <f t="shared" si="2"/>
        <v>Base Range</v>
      </c>
      <c r="I92" s="22">
        <v>23183.0</v>
      </c>
      <c r="J92" s="23">
        <f t="shared" si="3"/>
        <v>1.181037829</v>
      </c>
      <c r="K92" s="24" t="str">
        <f t="shared" si="4"/>
        <v>Over Achived</v>
      </c>
    </row>
    <row r="93" ht="22.5" customHeight="1">
      <c r="A93" s="18">
        <v>45659.0</v>
      </c>
      <c r="B93" s="19" t="str">
        <f t="shared" si="1"/>
        <v>Jan</v>
      </c>
      <c r="C93" s="20" t="s">
        <v>57</v>
      </c>
      <c r="D93" s="25" t="s">
        <v>62</v>
      </c>
      <c r="E93" s="19" t="s">
        <v>38</v>
      </c>
      <c r="F93" s="21">
        <v>2.0</v>
      </c>
      <c r="G93" s="22">
        <v>48264.0</v>
      </c>
      <c r="H93" s="15" t="str">
        <f t="shared" si="2"/>
        <v>Base Range</v>
      </c>
      <c r="I93" s="22">
        <v>40053.0</v>
      </c>
      <c r="J93" s="23">
        <f t="shared" si="3"/>
        <v>1.205003371</v>
      </c>
      <c r="K93" s="24" t="str">
        <f t="shared" si="4"/>
        <v>Over Achived</v>
      </c>
    </row>
    <row r="94" ht="22.5" customHeight="1">
      <c r="A94" s="18">
        <v>45659.0</v>
      </c>
      <c r="B94" s="19" t="str">
        <f t="shared" si="1"/>
        <v>Jan</v>
      </c>
      <c r="C94" s="20" t="s">
        <v>57</v>
      </c>
      <c r="D94" s="25" t="s">
        <v>62</v>
      </c>
      <c r="E94" s="19" t="s">
        <v>9</v>
      </c>
      <c r="F94" s="21">
        <v>3.0</v>
      </c>
      <c r="G94" s="22">
        <v>74771.0</v>
      </c>
      <c r="H94" s="15" t="str">
        <f t="shared" si="2"/>
        <v>High Range</v>
      </c>
      <c r="I94" s="22">
        <v>63982.0</v>
      </c>
      <c r="J94" s="23">
        <f t="shared" si="3"/>
        <v>1.168625551</v>
      </c>
      <c r="K94" s="24" t="str">
        <f t="shared" si="4"/>
        <v>Over Achived</v>
      </c>
    </row>
    <row r="95" ht="22.5" customHeight="1">
      <c r="A95" s="18">
        <v>45659.0</v>
      </c>
      <c r="B95" s="19" t="str">
        <f t="shared" si="1"/>
        <v>Jan</v>
      </c>
      <c r="C95" s="20" t="s">
        <v>57</v>
      </c>
      <c r="D95" s="25" t="s">
        <v>62</v>
      </c>
      <c r="E95" s="19" t="s">
        <v>26</v>
      </c>
      <c r="F95" s="21">
        <v>2.0</v>
      </c>
      <c r="G95" s="22">
        <v>49156.0</v>
      </c>
      <c r="H95" s="15" t="str">
        <f t="shared" si="2"/>
        <v>Base Range</v>
      </c>
      <c r="I95" s="22">
        <v>38324.0</v>
      </c>
      <c r="J95" s="23">
        <f t="shared" si="3"/>
        <v>1.28264273</v>
      </c>
      <c r="K95" s="24" t="str">
        <f t="shared" si="4"/>
        <v>Over Achived</v>
      </c>
    </row>
    <row r="96" ht="22.5" customHeight="1">
      <c r="A96" s="18">
        <v>45659.0</v>
      </c>
      <c r="B96" s="19" t="str">
        <f t="shared" si="1"/>
        <v>Jan</v>
      </c>
      <c r="C96" s="20" t="s">
        <v>57</v>
      </c>
      <c r="D96" s="19" t="s">
        <v>58</v>
      </c>
      <c r="E96" s="19" t="s">
        <v>68</v>
      </c>
      <c r="F96" s="21">
        <v>1.0</v>
      </c>
      <c r="G96" s="22">
        <v>26553.0</v>
      </c>
      <c r="H96" s="15" t="str">
        <f t="shared" si="2"/>
        <v>Base Range</v>
      </c>
      <c r="I96" s="22">
        <v>22260.0</v>
      </c>
      <c r="J96" s="23">
        <f t="shared" si="3"/>
        <v>1.192857143</v>
      </c>
      <c r="K96" s="24" t="str">
        <f t="shared" si="4"/>
        <v>Over Achived</v>
      </c>
    </row>
    <row r="97" ht="22.5" customHeight="1">
      <c r="A97" s="18">
        <v>45659.0</v>
      </c>
      <c r="B97" s="19" t="str">
        <f t="shared" si="1"/>
        <v>Jan</v>
      </c>
      <c r="C97" s="20" t="s">
        <v>13</v>
      </c>
      <c r="D97" s="19" t="s">
        <v>14</v>
      </c>
      <c r="E97" s="19" t="s">
        <v>26</v>
      </c>
      <c r="F97" s="21">
        <v>3.0</v>
      </c>
      <c r="G97" s="22">
        <v>64495.0</v>
      </c>
      <c r="H97" s="15" t="str">
        <f t="shared" si="2"/>
        <v>Medium Range</v>
      </c>
      <c r="I97" s="22">
        <v>47705.0</v>
      </c>
      <c r="J97" s="23">
        <f t="shared" si="3"/>
        <v>1.351954722</v>
      </c>
      <c r="K97" s="24" t="str">
        <f t="shared" si="4"/>
        <v>Over Achived</v>
      </c>
    </row>
    <row r="98" ht="22.5" customHeight="1">
      <c r="A98" s="18">
        <v>45659.0</v>
      </c>
      <c r="B98" s="19" t="str">
        <f t="shared" si="1"/>
        <v>Jan</v>
      </c>
      <c r="C98" s="20" t="s">
        <v>92</v>
      </c>
      <c r="D98" s="25" t="s">
        <v>149</v>
      </c>
      <c r="E98" s="19" t="s">
        <v>26</v>
      </c>
      <c r="F98" s="21">
        <v>3.0</v>
      </c>
      <c r="G98" s="22">
        <v>82065.0</v>
      </c>
      <c r="H98" s="15" t="str">
        <f t="shared" si="2"/>
        <v>High Range</v>
      </c>
      <c r="I98" s="22">
        <v>73569.0</v>
      </c>
      <c r="J98" s="23">
        <f t="shared" si="3"/>
        <v>1.115483424</v>
      </c>
      <c r="K98" s="24" t="str">
        <f t="shared" si="4"/>
        <v>Over Achived</v>
      </c>
    </row>
    <row r="99" ht="22.5" customHeight="1">
      <c r="A99" s="18">
        <v>45659.0</v>
      </c>
      <c r="B99" s="19" t="str">
        <f t="shared" si="1"/>
        <v>Jan</v>
      </c>
      <c r="C99" s="20" t="s">
        <v>13</v>
      </c>
      <c r="D99" s="19" t="s">
        <v>14</v>
      </c>
      <c r="E99" s="19" t="s">
        <v>9</v>
      </c>
      <c r="F99" s="21">
        <v>3.0</v>
      </c>
      <c r="G99" s="22">
        <v>96295.0</v>
      </c>
      <c r="H99" s="15" t="str">
        <f t="shared" si="2"/>
        <v>Very High Range</v>
      </c>
      <c r="I99" s="22">
        <v>89446.0</v>
      </c>
      <c r="J99" s="23">
        <f t="shared" si="3"/>
        <v>1.076571339</v>
      </c>
      <c r="K99" s="24" t="str">
        <f t="shared" si="4"/>
        <v>Over Achived</v>
      </c>
    </row>
    <row r="100" ht="22.5" customHeight="1">
      <c r="A100" s="18">
        <v>45659.0</v>
      </c>
      <c r="B100" s="19" t="str">
        <f t="shared" si="1"/>
        <v>Jan</v>
      </c>
      <c r="C100" s="20" t="s">
        <v>7</v>
      </c>
      <c r="D100" s="19" t="s">
        <v>131</v>
      </c>
      <c r="E100" s="19" t="s">
        <v>68</v>
      </c>
      <c r="F100" s="21">
        <v>3.0</v>
      </c>
      <c r="G100" s="22">
        <v>67286.0</v>
      </c>
      <c r="H100" s="15" t="str">
        <f t="shared" si="2"/>
        <v>Medium Range</v>
      </c>
      <c r="I100" s="22">
        <v>56517.0</v>
      </c>
      <c r="J100" s="23">
        <f t="shared" si="3"/>
        <v>1.190544438</v>
      </c>
      <c r="K100" s="24" t="str">
        <f t="shared" si="4"/>
        <v>Over Achived</v>
      </c>
    </row>
    <row r="101" ht="22.5" customHeight="1">
      <c r="A101" s="18">
        <v>45659.0</v>
      </c>
      <c r="B101" s="19" t="str">
        <f t="shared" si="1"/>
        <v>Jan</v>
      </c>
      <c r="C101" s="20" t="s">
        <v>7</v>
      </c>
      <c r="D101" s="19" t="s">
        <v>131</v>
      </c>
      <c r="E101" s="19" t="s">
        <v>38</v>
      </c>
      <c r="F101" s="21">
        <v>4.0</v>
      </c>
      <c r="G101" s="22">
        <v>95847.0</v>
      </c>
      <c r="H101" s="15" t="str">
        <f t="shared" si="2"/>
        <v>Very High Range</v>
      </c>
      <c r="I101" s="22">
        <v>79631.0</v>
      </c>
      <c r="J101" s="23">
        <f t="shared" si="3"/>
        <v>1.203639286</v>
      </c>
      <c r="K101" s="24" t="str">
        <f t="shared" si="4"/>
        <v>Over Achived</v>
      </c>
    </row>
    <row r="102" ht="22.5" customHeight="1">
      <c r="A102" s="18">
        <v>45659.0</v>
      </c>
      <c r="B102" s="19" t="str">
        <f t="shared" si="1"/>
        <v>Jan</v>
      </c>
      <c r="C102" s="20" t="s">
        <v>7</v>
      </c>
      <c r="D102" s="19" t="s">
        <v>131</v>
      </c>
      <c r="E102" s="19" t="s">
        <v>19</v>
      </c>
      <c r="F102" s="21">
        <v>3.0</v>
      </c>
      <c r="G102" s="22">
        <v>79677.0</v>
      </c>
      <c r="H102" s="15" t="str">
        <f t="shared" si="2"/>
        <v>High Range</v>
      </c>
      <c r="I102" s="22">
        <v>72700.0</v>
      </c>
      <c r="J102" s="23">
        <f t="shared" si="3"/>
        <v>1.095969739</v>
      </c>
      <c r="K102" s="24" t="str">
        <f t="shared" si="4"/>
        <v>Over Achived</v>
      </c>
    </row>
    <row r="103" ht="22.5" customHeight="1">
      <c r="A103" s="18">
        <v>45659.0</v>
      </c>
      <c r="B103" s="19" t="str">
        <f t="shared" si="1"/>
        <v>Jan</v>
      </c>
      <c r="C103" s="20" t="s">
        <v>7</v>
      </c>
      <c r="D103" s="19" t="s">
        <v>126</v>
      </c>
      <c r="E103" s="19" t="s">
        <v>9</v>
      </c>
      <c r="F103" s="21">
        <v>6.0</v>
      </c>
      <c r="G103" s="22">
        <v>141187.0</v>
      </c>
      <c r="H103" s="15" t="str">
        <f t="shared" si="2"/>
        <v>Very High Range</v>
      </c>
      <c r="I103" s="22">
        <v>105962.0</v>
      </c>
      <c r="J103" s="23">
        <f t="shared" si="3"/>
        <v>1.332430494</v>
      </c>
      <c r="K103" s="24" t="str">
        <f t="shared" si="4"/>
        <v>Over Achived</v>
      </c>
    </row>
    <row r="104" ht="22.5" customHeight="1">
      <c r="A104" s="18">
        <v>45659.0</v>
      </c>
      <c r="B104" s="19" t="str">
        <f t="shared" si="1"/>
        <v>Jan</v>
      </c>
      <c r="C104" s="20" t="s">
        <v>7</v>
      </c>
      <c r="D104" s="19" t="s">
        <v>126</v>
      </c>
      <c r="E104" s="19" t="s">
        <v>26</v>
      </c>
      <c r="F104" s="21">
        <v>8.0</v>
      </c>
      <c r="G104" s="22">
        <v>203826.0</v>
      </c>
      <c r="H104" s="15" t="str">
        <f t="shared" si="2"/>
        <v>Very High Range</v>
      </c>
      <c r="I104" s="22">
        <v>161941.0</v>
      </c>
      <c r="J104" s="23">
        <f t="shared" si="3"/>
        <v>1.25864358</v>
      </c>
      <c r="K104" s="24" t="str">
        <f t="shared" si="4"/>
        <v>Over Achived</v>
      </c>
    </row>
    <row r="105" ht="22.5" customHeight="1">
      <c r="A105" s="18">
        <v>45659.0</v>
      </c>
      <c r="B105" s="19" t="str">
        <f t="shared" si="1"/>
        <v>Jan</v>
      </c>
      <c r="C105" s="20" t="s">
        <v>7</v>
      </c>
      <c r="D105" s="19" t="s">
        <v>126</v>
      </c>
      <c r="E105" s="19" t="s">
        <v>26</v>
      </c>
      <c r="F105" s="21">
        <v>8.0</v>
      </c>
      <c r="G105" s="22">
        <v>242071.0</v>
      </c>
      <c r="H105" s="15" t="str">
        <f t="shared" si="2"/>
        <v>Very High Range</v>
      </c>
      <c r="I105" s="22">
        <v>219180.0</v>
      </c>
      <c r="J105" s="23">
        <f t="shared" si="3"/>
        <v>1.104439274</v>
      </c>
      <c r="K105" s="24" t="str">
        <f t="shared" si="4"/>
        <v>Over Achived</v>
      </c>
    </row>
    <row r="106" ht="22.5" customHeight="1">
      <c r="A106" s="18">
        <v>45659.0</v>
      </c>
      <c r="B106" s="19" t="str">
        <f t="shared" si="1"/>
        <v>Jan</v>
      </c>
      <c r="C106" s="20" t="s">
        <v>7</v>
      </c>
      <c r="D106" s="19" t="s">
        <v>126</v>
      </c>
      <c r="E106" s="19" t="s">
        <v>34</v>
      </c>
      <c r="F106" s="21">
        <v>6.0</v>
      </c>
      <c r="G106" s="22">
        <v>144592.0</v>
      </c>
      <c r="H106" s="15" t="str">
        <f t="shared" si="2"/>
        <v>Very High Range</v>
      </c>
      <c r="I106" s="22">
        <v>131125.0</v>
      </c>
      <c r="J106" s="23">
        <f t="shared" si="3"/>
        <v>1.102703527</v>
      </c>
      <c r="K106" s="24" t="str">
        <f t="shared" si="4"/>
        <v>Over Achived</v>
      </c>
    </row>
    <row r="107" ht="22.5" customHeight="1">
      <c r="A107" s="18">
        <v>45659.0</v>
      </c>
      <c r="B107" s="19" t="str">
        <f t="shared" si="1"/>
        <v>Jan</v>
      </c>
      <c r="C107" s="20" t="s">
        <v>7</v>
      </c>
      <c r="D107" s="19" t="s">
        <v>126</v>
      </c>
      <c r="E107" s="19" t="s">
        <v>9</v>
      </c>
      <c r="F107" s="21">
        <v>7.0</v>
      </c>
      <c r="G107" s="22">
        <v>171289.0</v>
      </c>
      <c r="H107" s="15" t="str">
        <f t="shared" si="2"/>
        <v>Very High Range</v>
      </c>
      <c r="I107" s="22">
        <v>156356.0</v>
      </c>
      <c r="J107" s="23">
        <f t="shared" si="3"/>
        <v>1.095506408</v>
      </c>
      <c r="K107" s="24" t="str">
        <f t="shared" si="4"/>
        <v>Over Achived</v>
      </c>
    </row>
    <row r="108" ht="22.5" customHeight="1">
      <c r="A108" s="18">
        <v>45659.0</v>
      </c>
      <c r="B108" s="19" t="str">
        <f t="shared" si="1"/>
        <v>Jan</v>
      </c>
      <c r="C108" s="20" t="s">
        <v>7</v>
      </c>
      <c r="D108" s="19" t="s">
        <v>118</v>
      </c>
      <c r="E108" s="19" t="s">
        <v>68</v>
      </c>
      <c r="F108" s="21">
        <v>3.0</v>
      </c>
      <c r="G108" s="22">
        <v>66239.0</v>
      </c>
      <c r="H108" s="15" t="str">
        <f t="shared" si="2"/>
        <v>Medium Range</v>
      </c>
      <c r="I108" s="22">
        <v>57714.0</v>
      </c>
      <c r="J108" s="23">
        <f t="shared" si="3"/>
        <v>1.147711127</v>
      </c>
      <c r="K108" s="24" t="str">
        <f t="shared" si="4"/>
        <v>Over Achived</v>
      </c>
    </row>
    <row r="109" ht="22.5" customHeight="1">
      <c r="A109" s="18">
        <v>45659.0</v>
      </c>
      <c r="B109" s="19" t="str">
        <f t="shared" si="1"/>
        <v>Jan</v>
      </c>
      <c r="C109" s="20" t="s">
        <v>7</v>
      </c>
      <c r="D109" s="19" t="s">
        <v>118</v>
      </c>
      <c r="E109" s="19" t="s">
        <v>23</v>
      </c>
      <c r="F109" s="21">
        <v>3.0</v>
      </c>
      <c r="G109" s="22">
        <v>80671.0</v>
      </c>
      <c r="H109" s="15" t="str">
        <f t="shared" si="2"/>
        <v>High Range</v>
      </c>
      <c r="I109" s="22">
        <v>68801.0</v>
      </c>
      <c r="J109" s="23">
        <f t="shared" si="3"/>
        <v>1.172526562</v>
      </c>
      <c r="K109" s="24" t="str">
        <f t="shared" si="4"/>
        <v>Over Achived</v>
      </c>
    </row>
    <row r="110" ht="22.5" customHeight="1">
      <c r="A110" s="18">
        <v>45659.0</v>
      </c>
      <c r="B110" s="19" t="str">
        <f t="shared" si="1"/>
        <v>Jan</v>
      </c>
      <c r="C110" s="20" t="s">
        <v>7</v>
      </c>
      <c r="D110" s="19" t="s">
        <v>106</v>
      </c>
      <c r="E110" s="19" t="s">
        <v>23</v>
      </c>
      <c r="F110" s="21">
        <v>3.0</v>
      </c>
      <c r="G110" s="22">
        <v>70298.0</v>
      </c>
      <c r="H110" s="15" t="str">
        <f t="shared" si="2"/>
        <v>High Range</v>
      </c>
      <c r="I110" s="22">
        <v>60725.0</v>
      </c>
      <c r="J110" s="23">
        <f t="shared" si="3"/>
        <v>1.157645121</v>
      </c>
      <c r="K110" s="24" t="str">
        <f t="shared" si="4"/>
        <v>Over Achived</v>
      </c>
    </row>
    <row r="111" ht="22.5" customHeight="1">
      <c r="A111" s="18">
        <v>45659.0</v>
      </c>
      <c r="B111" s="19" t="str">
        <f t="shared" si="1"/>
        <v>Jan</v>
      </c>
      <c r="C111" s="20" t="s">
        <v>7</v>
      </c>
      <c r="D111" s="19" t="s">
        <v>106</v>
      </c>
      <c r="E111" s="19" t="s">
        <v>38</v>
      </c>
      <c r="F111" s="21">
        <v>4.0</v>
      </c>
      <c r="G111" s="22">
        <v>108605.0</v>
      </c>
      <c r="H111" s="15" t="str">
        <f t="shared" si="2"/>
        <v>Very High Range</v>
      </c>
      <c r="I111" s="22">
        <v>100030.0</v>
      </c>
      <c r="J111" s="23">
        <f t="shared" si="3"/>
        <v>1.085724283</v>
      </c>
      <c r="K111" s="24" t="str">
        <f t="shared" si="4"/>
        <v>Over Achived</v>
      </c>
    </row>
    <row r="112" ht="22.5" customHeight="1">
      <c r="A112" s="18">
        <v>45659.0</v>
      </c>
      <c r="B112" s="19" t="str">
        <f t="shared" si="1"/>
        <v>Jan</v>
      </c>
      <c r="C112" s="20" t="s">
        <v>7</v>
      </c>
      <c r="D112" s="19" t="s">
        <v>8</v>
      </c>
      <c r="E112" s="19" t="s">
        <v>68</v>
      </c>
      <c r="F112" s="21">
        <v>3.0</v>
      </c>
      <c r="G112" s="22">
        <v>66433.0</v>
      </c>
      <c r="H112" s="15" t="str">
        <f t="shared" si="2"/>
        <v>Medium Range</v>
      </c>
      <c r="I112" s="22">
        <v>48521.0</v>
      </c>
      <c r="J112" s="23">
        <f t="shared" si="3"/>
        <v>1.369159745</v>
      </c>
      <c r="K112" s="24" t="str">
        <f t="shared" si="4"/>
        <v>Over Achived</v>
      </c>
    </row>
    <row r="113" ht="22.5" customHeight="1">
      <c r="A113" s="18">
        <v>45659.0</v>
      </c>
      <c r="B113" s="19" t="str">
        <f t="shared" si="1"/>
        <v>Jan</v>
      </c>
      <c r="C113" s="20" t="s">
        <v>7</v>
      </c>
      <c r="D113" s="19" t="s">
        <v>8</v>
      </c>
      <c r="E113" s="19" t="s">
        <v>34</v>
      </c>
      <c r="F113" s="21">
        <v>5.0</v>
      </c>
      <c r="G113" s="22">
        <v>136897.0</v>
      </c>
      <c r="H113" s="15" t="str">
        <f t="shared" si="2"/>
        <v>Very High Range</v>
      </c>
      <c r="I113" s="22">
        <v>108695.0</v>
      </c>
      <c r="J113" s="23">
        <f t="shared" si="3"/>
        <v>1.259459957</v>
      </c>
      <c r="K113" s="24" t="str">
        <f t="shared" si="4"/>
        <v>Over Achived</v>
      </c>
    </row>
    <row r="114" ht="22.5" customHeight="1">
      <c r="A114" s="18">
        <v>45659.0</v>
      </c>
      <c r="B114" s="19" t="str">
        <f t="shared" si="1"/>
        <v>Jan</v>
      </c>
      <c r="C114" s="20" t="s">
        <v>13</v>
      </c>
      <c r="D114" s="19" t="s">
        <v>14</v>
      </c>
      <c r="E114" s="19" t="s">
        <v>19</v>
      </c>
      <c r="F114" s="21">
        <v>2.0</v>
      </c>
      <c r="G114" s="22">
        <v>49450.0</v>
      </c>
      <c r="H114" s="15" t="str">
        <f t="shared" si="2"/>
        <v>Base Range</v>
      </c>
      <c r="I114" s="22">
        <v>42685.0</v>
      </c>
      <c r="J114" s="23">
        <f t="shared" si="3"/>
        <v>1.158486588</v>
      </c>
      <c r="K114" s="24" t="str">
        <f t="shared" si="4"/>
        <v>Over Achived</v>
      </c>
    </row>
    <row r="115" ht="22.5" customHeight="1">
      <c r="A115" s="18">
        <v>45659.0</v>
      </c>
      <c r="B115" s="19" t="str">
        <f t="shared" si="1"/>
        <v>Jan</v>
      </c>
      <c r="C115" s="20" t="s">
        <v>7</v>
      </c>
      <c r="D115" s="19" t="s">
        <v>131</v>
      </c>
      <c r="E115" s="19" t="s">
        <v>9</v>
      </c>
      <c r="F115" s="21">
        <v>7.0</v>
      </c>
      <c r="G115" s="22">
        <v>143890.0</v>
      </c>
      <c r="H115" s="15" t="str">
        <f t="shared" si="2"/>
        <v>Very High Range</v>
      </c>
      <c r="I115" s="22">
        <v>133235.0</v>
      </c>
      <c r="J115" s="23">
        <f t="shared" si="3"/>
        <v>1.079971479</v>
      </c>
      <c r="K115" s="24" t="str">
        <f t="shared" si="4"/>
        <v>Over Achived</v>
      </c>
    </row>
    <row r="116" ht="22.5" customHeight="1">
      <c r="A116" s="18">
        <v>45659.0</v>
      </c>
      <c r="B116" s="19" t="str">
        <f t="shared" si="1"/>
        <v>Jan</v>
      </c>
      <c r="C116" s="20" t="s">
        <v>7</v>
      </c>
      <c r="D116" s="19" t="s">
        <v>131</v>
      </c>
      <c r="E116" s="19" t="s">
        <v>9</v>
      </c>
      <c r="F116" s="21">
        <v>6.0</v>
      </c>
      <c r="G116" s="22">
        <v>173676.0</v>
      </c>
      <c r="H116" s="15" t="str">
        <f t="shared" si="2"/>
        <v>Very High Range</v>
      </c>
      <c r="I116" s="22">
        <v>155908.0</v>
      </c>
      <c r="J116" s="23">
        <f t="shared" si="3"/>
        <v>1.113964646</v>
      </c>
      <c r="K116" s="24" t="str">
        <f t="shared" si="4"/>
        <v>Over Achived</v>
      </c>
    </row>
    <row r="117" ht="22.5" customHeight="1">
      <c r="A117" s="18">
        <v>45659.0</v>
      </c>
      <c r="B117" s="19" t="str">
        <f t="shared" si="1"/>
        <v>Jan</v>
      </c>
      <c r="C117" s="20" t="s">
        <v>7</v>
      </c>
      <c r="D117" s="19" t="s">
        <v>8</v>
      </c>
      <c r="E117" s="19" t="s">
        <v>63</v>
      </c>
      <c r="F117" s="21">
        <v>2.0</v>
      </c>
      <c r="G117" s="22">
        <v>67057.0</v>
      </c>
      <c r="H117" s="15" t="str">
        <f t="shared" si="2"/>
        <v>Medium Range</v>
      </c>
      <c r="I117" s="22">
        <v>53234.0</v>
      </c>
      <c r="J117" s="23">
        <f t="shared" si="3"/>
        <v>1.259664876</v>
      </c>
      <c r="K117" s="24" t="str">
        <f t="shared" si="4"/>
        <v>Over Achived</v>
      </c>
    </row>
    <row r="118" ht="22.5" customHeight="1">
      <c r="A118" s="18">
        <v>45659.0</v>
      </c>
      <c r="B118" s="19" t="str">
        <f t="shared" si="1"/>
        <v>Jan</v>
      </c>
      <c r="C118" s="20" t="s">
        <v>92</v>
      </c>
      <c r="D118" s="19" t="s">
        <v>158</v>
      </c>
      <c r="E118" s="19" t="s">
        <v>63</v>
      </c>
      <c r="F118" s="21">
        <v>1.0</v>
      </c>
      <c r="G118" s="22">
        <v>27280.0</v>
      </c>
      <c r="H118" s="15" t="str">
        <f t="shared" si="2"/>
        <v>Base Range</v>
      </c>
      <c r="I118" s="22">
        <v>23612.0</v>
      </c>
      <c r="J118" s="23">
        <f t="shared" si="3"/>
        <v>1.15534474</v>
      </c>
      <c r="K118" s="24" t="str">
        <f t="shared" si="4"/>
        <v>Over Achived</v>
      </c>
    </row>
    <row r="119" ht="22.5" customHeight="1">
      <c r="A119" s="18">
        <v>45659.0</v>
      </c>
      <c r="B119" s="19" t="str">
        <f t="shared" si="1"/>
        <v>Jan</v>
      </c>
      <c r="C119" s="20" t="s">
        <v>92</v>
      </c>
      <c r="D119" s="19" t="s">
        <v>158</v>
      </c>
      <c r="E119" s="19" t="s">
        <v>19</v>
      </c>
      <c r="F119" s="21">
        <v>2.0</v>
      </c>
      <c r="G119" s="22">
        <v>59080.0</v>
      </c>
      <c r="H119" s="15" t="str">
        <f t="shared" si="2"/>
        <v>Medium Range</v>
      </c>
      <c r="I119" s="22">
        <v>44228.0</v>
      </c>
      <c r="J119" s="23">
        <f t="shared" si="3"/>
        <v>1.335805372</v>
      </c>
      <c r="K119" s="24" t="str">
        <f t="shared" si="4"/>
        <v>Over Achived</v>
      </c>
    </row>
    <row r="120" ht="22.5" customHeight="1">
      <c r="A120" s="18">
        <v>45659.0</v>
      </c>
      <c r="B120" s="19" t="str">
        <f t="shared" si="1"/>
        <v>Jan</v>
      </c>
      <c r="C120" s="20" t="s">
        <v>92</v>
      </c>
      <c r="D120" s="19" t="s">
        <v>93</v>
      </c>
      <c r="E120" s="19" t="s">
        <v>9</v>
      </c>
      <c r="F120" s="21">
        <v>6.0</v>
      </c>
      <c r="G120" s="22">
        <v>107890.0</v>
      </c>
      <c r="H120" s="15" t="str">
        <f t="shared" si="2"/>
        <v>Very High Range</v>
      </c>
      <c r="I120" s="22">
        <v>131751.0</v>
      </c>
      <c r="J120" s="23">
        <f t="shared" si="3"/>
        <v>0.8188932152</v>
      </c>
      <c r="K120" s="24" t="str">
        <f t="shared" si="4"/>
        <v>Target Not Meet</v>
      </c>
    </row>
    <row r="121" ht="22.5" customHeight="1">
      <c r="A121" s="18">
        <v>45659.0</v>
      </c>
      <c r="B121" s="19" t="str">
        <f t="shared" si="1"/>
        <v>Jan</v>
      </c>
      <c r="C121" s="20" t="s">
        <v>92</v>
      </c>
      <c r="D121" s="19" t="s">
        <v>93</v>
      </c>
      <c r="E121" s="19" t="s">
        <v>23</v>
      </c>
      <c r="F121" s="21">
        <v>3.0</v>
      </c>
      <c r="G121" s="22">
        <v>57627.0</v>
      </c>
      <c r="H121" s="15" t="str">
        <f t="shared" si="2"/>
        <v>Medium Range</v>
      </c>
      <c r="I121" s="22">
        <v>73616.0</v>
      </c>
      <c r="J121" s="23">
        <f t="shared" si="3"/>
        <v>0.7828053684</v>
      </c>
      <c r="K121" s="24" t="str">
        <f t="shared" si="4"/>
        <v>Target Not Meet</v>
      </c>
    </row>
    <row r="122" ht="22.5" customHeight="1">
      <c r="A122" s="18">
        <v>45659.0</v>
      </c>
      <c r="B122" s="19" t="str">
        <f t="shared" si="1"/>
        <v>Jan</v>
      </c>
      <c r="C122" s="20" t="s">
        <v>92</v>
      </c>
      <c r="D122" s="19" t="s">
        <v>93</v>
      </c>
      <c r="E122" s="19" t="s">
        <v>9</v>
      </c>
      <c r="F122" s="21">
        <v>5.0</v>
      </c>
      <c r="G122" s="22">
        <v>109881.0</v>
      </c>
      <c r="H122" s="15" t="str">
        <f t="shared" si="2"/>
        <v>Very High Range</v>
      </c>
      <c r="I122" s="22">
        <v>124540.0</v>
      </c>
      <c r="J122" s="23">
        <f t="shared" si="3"/>
        <v>0.882294845</v>
      </c>
      <c r="K122" s="24" t="str">
        <f t="shared" si="4"/>
        <v>Target Not Meet</v>
      </c>
    </row>
    <row r="123" ht="22.5" customHeight="1">
      <c r="A123" s="18">
        <v>45659.0</v>
      </c>
      <c r="B123" s="19" t="str">
        <f t="shared" si="1"/>
        <v>Jan</v>
      </c>
      <c r="C123" s="20" t="s">
        <v>92</v>
      </c>
      <c r="D123" s="19" t="s">
        <v>93</v>
      </c>
      <c r="E123" s="19" t="s">
        <v>34</v>
      </c>
      <c r="F123" s="21">
        <v>4.0</v>
      </c>
      <c r="G123" s="22">
        <v>106490.0</v>
      </c>
      <c r="H123" s="15" t="str">
        <f t="shared" si="2"/>
        <v>Very High Range</v>
      </c>
      <c r="I123" s="22">
        <v>122566.0</v>
      </c>
      <c r="J123" s="23">
        <f t="shared" si="3"/>
        <v>0.8688380138</v>
      </c>
      <c r="K123" s="24" t="str">
        <f t="shared" si="4"/>
        <v>Target Not Meet</v>
      </c>
    </row>
    <row r="124" ht="22.5" customHeight="1">
      <c r="A124" s="18">
        <v>45659.0</v>
      </c>
      <c r="B124" s="19" t="str">
        <f t="shared" si="1"/>
        <v>Jan</v>
      </c>
      <c r="C124" s="20" t="s">
        <v>92</v>
      </c>
      <c r="D124" s="19" t="s">
        <v>93</v>
      </c>
      <c r="E124" s="19" t="s">
        <v>23</v>
      </c>
      <c r="F124" s="21">
        <v>3.0</v>
      </c>
      <c r="G124" s="22">
        <v>63397.0</v>
      </c>
      <c r="H124" s="15" t="str">
        <f t="shared" si="2"/>
        <v>Medium Range</v>
      </c>
      <c r="I124" s="22">
        <v>68915.0</v>
      </c>
      <c r="J124" s="23">
        <f t="shared" si="3"/>
        <v>0.919930349</v>
      </c>
      <c r="K124" s="24" t="str">
        <f t="shared" si="4"/>
        <v>Target Not Meet</v>
      </c>
    </row>
    <row r="125" ht="22.5" customHeight="1">
      <c r="A125" s="18">
        <v>45659.0</v>
      </c>
      <c r="B125" s="19" t="str">
        <f t="shared" si="1"/>
        <v>Jan</v>
      </c>
      <c r="C125" s="20" t="s">
        <v>92</v>
      </c>
      <c r="D125" s="19" t="s">
        <v>98</v>
      </c>
      <c r="E125" s="19" t="s">
        <v>68</v>
      </c>
      <c r="F125" s="21">
        <v>2.0</v>
      </c>
      <c r="G125" s="22">
        <v>52003.0</v>
      </c>
      <c r="H125" s="15" t="str">
        <f t="shared" si="2"/>
        <v>Medium Range</v>
      </c>
      <c r="I125" s="22">
        <v>55789.0</v>
      </c>
      <c r="J125" s="23">
        <f t="shared" si="3"/>
        <v>0.9321371597</v>
      </c>
      <c r="K125" s="24" t="str">
        <f t="shared" si="4"/>
        <v>Target Not Meet</v>
      </c>
    </row>
    <row r="126" ht="22.5" customHeight="1">
      <c r="A126" s="18">
        <v>45659.0</v>
      </c>
      <c r="B126" s="19" t="str">
        <f t="shared" si="1"/>
        <v>Jan</v>
      </c>
      <c r="C126" s="20" t="s">
        <v>13</v>
      </c>
      <c r="D126" s="19" t="s">
        <v>14</v>
      </c>
      <c r="E126" s="19" t="s">
        <v>23</v>
      </c>
      <c r="F126" s="21">
        <v>2.0</v>
      </c>
      <c r="G126" s="22">
        <v>39994.0</v>
      </c>
      <c r="H126" s="15" t="str">
        <f t="shared" si="2"/>
        <v>Base Range</v>
      </c>
      <c r="I126" s="22">
        <v>36432.0</v>
      </c>
      <c r="J126" s="23">
        <f t="shared" si="3"/>
        <v>1.09777119</v>
      </c>
      <c r="K126" s="24" t="str">
        <f t="shared" si="4"/>
        <v>Over Achived</v>
      </c>
    </row>
    <row r="127" ht="22.5" customHeight="1">
      <c r="A127" s="18">
        <v>45659.0</v>
      </c>
      <c r="B127" s="19" t="str">
        <f t="shared" si="1"/>
        <v>Jan</v>
      </c>
      <c r="C127" s="20" t="s">
        <v>92</v>
      </c>
      <c r="D127" s="19" t="s">
        <v>144</v>
      </c>
      <c r="E127" s="19" t="s">
        <v>23</v>
      </c>
      <c r="F127" s="21">
        <v>2.0</v>
      </c>
      <c r="G127" s="22">
        <v>56962.0</v>
      </c>
      <c r="H127" s="15" t="str">
        <f t="shared" si="2"/>
        <v>Medium Range</v>
      </c>
      <c r="I127" s="22">
        <v>46295.0</v>
      </c>
      <c r="J127" s="23">
        <f t="shared" si="3"/>
        <v>1.230413652</v>
      </c>
      <c r="K127" s="24" t="str">
        <f t="shared" si="4"/>
        <v>Over Achived</v>
      </c>
    </row>
    <row r="128" ht="22.5" customHeight="1">
      <c r="A128" s="18">
        <v>45659.0</v>
      </c>
      <c r="B128" s="19" t="str">
        <f t="shared" si="1"/>
        <v>Jan</v>
      </c>
      <c r="C128" s="20" t="s">
        <v>92</v>
      </c>
      <c r="D128" s="19" t="s">
        <v>144</v>
      </c>
      <c r="E128" s="19" t="s">
        <v>19</v>
      </c>
      <c r="F128" s="21">
        <v>3.0</v>
      </c>
      <c r="G128" s="22">
        <v>59275.0</v>
      </c>
      <c r="H128" s="15" t="str">
        <f t="shared" si="2"/>
        <v>Medium Range</v>
      </c>
      <c r="I128" s="22">
        <v>52034.0</v>
      </c>
      <c r="J128" s="23">
        <f t="shared" si="3"/>
        <v>1.139159011</v>
      </c>
      <c r="K128" s="24" t="str">
        <f t="shared" si="4"/>
        <v>Over Achived</v>
      </c>
    </row>
    <row r="129" ht="22.5" customHeight="1">
      <c r="A129" s="18">
        <v>45659.0</v>
      </c>
      <c r="B129" s="19" t="str">
        <f t="shared" si="1"/>
        <v>Jan</v>
      </c>
      <c r="C129" s="20" t="s">
        <v>92</v>
      </c>
      <c r="D129" s="25" t="s">
        <v>149</v>
      </c>
      <c r="E129" s="19" t="s">
        <v>63</v>
      </c>
      <c r="F129" s="21">
        <v>5.0</v>
      </c>
      <c r="G129" s="22">
        <v>117862.0</v>
      </c>
      <c r="H129" s="15" t="str">
        <f t="shared" si="2"/>
        <v>Very High Range</v>
      </c>
      <c r="I129" s="22">
        <v>107155.0</v>
      </c>
      <c r="J129" s="23">
        <f t="shared" si="3"/>
        <v>1.099920676</v>
      </c>
      <c r="K129" s="24" t="str">
        <f t="shared" si="4"/>
        <v>Over Achived</v>
      </c>
    </row>
    <row r="130" ht="22.5" customHeight="1">
      <c r="A130" s="18">
        <v>45659.0</v>
      </c>
      <c r="B130" s="19" t="str">
        <f t="shared" si="1"/>
        <v>Jan</v>
      </c>
      <c r="C130" s="20" t="s">
        <v>92</v>
      </c>
      <c r="D130" s="25" t="s">
        <v>149</v>
      </c>
      <c r="E130" s="19" t="s">
        <v>63</v>
      </c>
      <c r="F130" s="21">
        <v>1.0</v>
      </c>
      <c r="G130" s="22">
        <v>27071.0</v>
      </c>
      <c r="H130" s="15" t="str">
        <f t="shared" si="2"/>
        <v>Base Range</v>
      </c>
      <c r="I130" s="22">
        <v>24772.0</v>
      </c>
      <c r="J130" s="23">
        <f t="shared" si="3"/>
        <v>1.092806394</v>
      </c>
      <c r="K130" s="24" t="str">
        <f t="shared" si="4"/>
        <v>Over Achived</v>
      </c>
    </row>
    <row r="131" ht="22.5" customHeight="1">
      <c r="A131" s="18">
        <v>45659.0</v>
      </c>
      <c r="B131" s="19" t="str">
        <f t="shared" si="1"/>
        <v>Jan</v>
      </c>
      <c r="C131" s="20" t="s">
        <v>92</v>
      </c>
      <c r="D131" s="25" t="s">
        <v>149</v>
      </c>
      <c r="E131" s="19" t="s">
        <v>38</v>
      </c>
      <c r="F131" s="21">
        <v>3.0</v>
      </c>
      <c r="G131" s="22">
        <v>92925.0</v>
      </c>
      <c r="H131" s="15" t="str">
        <f t="shared" si="2"/>
        <v>Very High Range</v>
      </c>
      <c r="I131" s="22">
        <v>65264.0</v>
      </c>
      <c r="J131" s="23">
        <f t="shared" si="3"/>
        <v>1.423832434</v>
      </c>
      <c r="K131" s="24" t="str">
        <f t="shared" si="4"/>
        <v>Over Achived</v>
      </c>
    </row>
    <row r="132" ht="22.5" customHeight="1">
      <c r="A132" s="18">
        <v>45659.0</v>
      </c>
      <c r="B132" s="19" t="str">
        <f t="shared" si="1"/>
        <v>Jan</v>
      </c>
      <c r="C132" s="20" t="s">
        <v>92</v>
      </c>
      <c r="D132" s="19" t="s">
        <v>158</v>
      </c>
      <c r="E132" s="19" t="s">
        <v>26</v>
      </c>
      <c r="F132" s="21">
        <v>4.0</v>
      </c>
      <c r="G132" s="22">
        <v>83399.0</v>
      </c>
      <c r="H132" s="15" t="str">
        <f t="shared" si="2"/>
        <v>High Range</v>
      </c>
      <c r="I132" s="22">
        <v>62757.0</v>
      </c>
      <c r="J132" s="23">
        <f t="shared" si="3"/>
        <v>1.328919483</v>
      </c>
      <c r="K132" s="24" t="str">
        <f t="shared" si="4"/>
        <v>Over Achived</v>
      </c>
    </row>
    <row r="133" ht="22.5" customHeight="1">
      <c r="A133" s="18">
        <v>45659.0</v>
      </c>
      <c r="B133" s="19" t="str">
        <f t="shared" si="1"/>
        <v>Jan</v>
      </c>
      <c r="C133" s="20" t="s">
        <v>92</v>
      </c>
      <c r="D133" s="19" t="s">
        <v>98</v>
      </c>
      <c r="E133" s="19" t="s">
        <v>26</v>
      </c>
      <c r="F133" s="21">
        <v>3.0</v>
      </c>
      <c r="G133" s="22">
        <v>99213.0</v>
      </c>
      <c r="H133" s="15" t="str">
        <f t="shared" si="2"/>
        <v>Very High Range</v>
      </c>
      <c r="I133" s="22">
        <v>121540.0</v>
      </c>
      <c r="J133" s="23">
        <f t="shared" si="3"/>
        <v>0.8162991608</v>
      </c>
      <c r="K133" s="24" t="str">
        <f t="shared" si="4"/>
        <v>Target Not Meet</v>
      </c>
    </row>
    <row r="134" ht="22.5" customHeight="1">
      <c r="A134" s="18">
        <v>45660.0</v>
      </c>
      <c r="B134" s="19" t="str">
        <f t="shared" si="1"/>
        <v>Jan</v>
      </c>
      <c r="C134" s="20" t="s">
        <v>57</v>
      </c>
      <c r="D134" s="19" t="s">
        <v>58</v>
      </c>
      <c r="E134" s="19" t="s">
        <v>38</v>
      </c>
      <c r="F134" s="21">
        <v>1.0</v>
      </c>
      <c r="G134" s="22">
        <v>42622.0</v>
      </c>
      <c r="H134" s="15" t="str">
        <f t="shared" si="2"/>
        <v>Base Range</v>
      </c>
      <c r="I134" s="22">
        <v>39637.0</v>
      </c>
      <c r="J134" s="23">
        <f t="shared" si="3"/>
        <v>1.075308424</v>
      </c>
      <c r="K134" s="24" t="str">
        <f t="shared" si="4"/>
        <v>Over Achived</v>
      </c>
    </row>
    <row r="135" ht="22.5" customHeight="1">
      <c r="A135" s="18">
        <v>45660.0</v>
      </c>
      <c r="B135" s="19" t="str">
        <f t="shared" si="1"/>
        <v>Jan</v>
      </c>
      <c r="C135" s="20" t="s">
        <v>13</v>
      </c>
      <c r="D135" s="19" t="s">
        <v>169</v>
      </c>
      <c r="E135" s="19" t="s">
        <v>38</v>
      </c>
      <c r="F135" s="21">
        <v>2.0</v>
      </c>
      <c r="G135" s="22">
        <v>52410.0</v>
      </c>
      <c r="H135" s="15" t="str">
        <f t="shared" si="2"/>
        <v>Medium Range</v>
      </c>
      <c r="I135" s="22">
        <v>65033.0</v>
      </c>
      <c r="J135" s="23">
        <f t="shared" si="3"/>
        <v>0.8058985438</v>
      </c>
      <c r="K135" s="24" t="str">
        <f t="shared" si="4"/>
        <v>Target Not Meet</v>
      </c>
    </row>
    <row r="136" ht="22.5" customHeight="1">
      <c r="A136" s="18">
        <v>45660.0</v>
      </c>
      <c r="B136" s="19" t="str">
        <f t="shared" si="1"/>
        <v>Jan</v>
      </c>
      <c r="C136" s="20" t="s">
        <v>13</v>
      </c>
      <c r="D136" s="19" t="s">
        <v>169</v>
      </c>
      <c r="E136" s="19" t="s">
        <v>9</v>
      </c>
      <c r="F136" s="21">
        <v>3.0</v>
      </c>
      <c r="G136" s="22">
        <v>75531.0</v>
      </c>
      <c r="H136" s="15" t="str">
        <f t="shared" si="2"/>
        <v>High Range</v>
      </c>
      <c r="I136" s="22">
        <v>94009.0</v>
      </c>
      <c r="J136" s="23">
        <f t="shared" si="3"/>
        <v>0.8034443511</v>
      </c>
      <c r="K136" s="24" t="str">
        <f t="shared" si="4"/>
        <v>Target Not Meet</v>
      </c>
    </row>
    <row r="137" ht="22.5" customHeight="1">
      <c r="A137" s="18">
        <v>45660.0</v>
      </c>
      <c r="B137" s="19" t="str">
        <f t="shared" si="1"/>
        <v>Jan</v>
      </c>
      <c r="C137" s="20" t="s">
        <v>13</v>
      </c>
      <c r="D137" s="19" t="s">
        <v>169</v>
      </c>
      <c r="E137" s="19" t="s">
        <v>23</v>
      </c>
      <c r="F137" s="21">
        <v>2.0</v>
      </c>
      <c r="G137" s="22">
        <v>35104.0</v>
      </c>
      <c r="H137" s="15" t="str">
        <f t="shared" si="2"/>
        <v>Base Range</v>
      </c>
      <c r="I137" s="22">
        <v>37785.0</v>
      </c>
      <c r="J137" s="23">
        <f t="shared" si="3"/>
        <v>0.9290459177</v>
      </c>
      <c r="K137" s="24" t="str">
        <f t="shared" si="4"/>
        <v>Target Not Meet</v>
      </c>
    </row>
    <row r="138" ht="22.5" customHeight="1">
      <c r="A138" s="18">
        <v>45660.0</v>
      </c>
      <c r="B138" s="19" t="str">
        <f t="shared" si="1"/>
        <v>Jan</v>
      </c>
      <c r="C138" s="20" t="s">
        <v>13</v>
      </c>
      <c r="D138" s="19" t="s">
        <v>169</v>
      </c>
      <c r="E138" s="19" t="s">
        <v>38</v>
      </c>
      <c r="F138" s="21">
        <v>2.0</v>
      </c>
      <c r="G138" s="22">
        <v>53988.0</v>
      </c>
      <c r="H138" s="15" t="str">
        <f t="shared" si="2"/>
        <v>Medium Range</v>
      </c>
      <c r="I138" s="22">
        <v>62387.0</v>
      </c>
      <c r="J138" s="23">
        <f t="shared" si="3"/>
        <v>0.8653725936</v>
      </c>
      <c r="K138" s="24" t="str">
        <f t="shared" si="4"/>
        <v>Target Not Meet</v>
      </c>
    </row>
    <row r="139" ht="22.5" customHeight="1">
      <c r="A139" s="18">
        <v>45660.0</v>
      </c>
      <c r="B139" s="19" t="str">
        <f t="shared" si="1"/>
        <v>Jan</v>
      </c>
      <c r="C139" s="20" t="s">
        <v>13</v>
      </c>
      <c r="D139" s="19" t="s">
        <v>169</v>
      </c>
      <c r="E139" s="19" t="s">
        <v>63</v>
      </c>
      <c r="F139" s="21">
        <v>1.0</v>
      </c>
      <c r="G139" s="22">
        <v>14343.0</v>
      </c>
      <c r="H139" s="15" t="str">
        <f t="shared" si="2"/>
        <v>Base Range</v>
      </c>
      <c r="I139" s="22">
        <v>18177.0</v>
      </c>
      <c r="J139" s="23">
        <f t="shared" si="3"/>
        <v>0.7890741046</v>
      </c>
      <c r="K139" s="24" t="str">
        <f t="shared" si="4"/>
        <v>Target Not Meet</v>
      </c>
    </row>
    <row r="140" ht="22.5" customHeight="1">
      <c r="A140" s="18">
        <v>45660.0</v>
      </c>
      <c r="B140" s="19" t="str">
        <f t="shared" si="1"/>
        <v>Jan</v>
      </c>
      <c r="C140" s="20" t="s">
        <v>13</v>
      </c>
      <c r="D140" s="19" t="s">
        <v>37</v>
      </c>
      <c r="E140" s="19" t="s">
        <v>68</v>
      </c>
      <c r="F140" s="21">
        <v>2.0</v>
      </c>
      <c r="G140" s="22">
        <v>33552.0</v>
      </c>
      <c r="H140" s="15" t="str">
        <f t="shared" si="2"/>
        <v>Base Range</v>
      </c>
      <c r="I140" s="22">
        <v>39521.0</v>
      </c>
      <c r="J140" s="23">
        <f t="shared" si="3"/>
        <v>0.8489663723</v>
      </c>
      <c r="K140" s="24" t="str">
        <f t="shared" si="4"/>
        <v>Target Not Meet</v>
      </c>
    </row>
    <row r="141" ht="22.5" customHeight="1">
      <c r="A141" s="18">
        <v>45660.0</v>
      </c>
      <c r="B141" s="19" t="str">
        <f t="shared" si="1"/>
        <v>Jan</v>
      </c>
      <c r="C141" s="20" t="s">
        <v>13</v>
      </c>
      <c r="D141" s="19" t="s">
        <v>37</v>
      </c>
      <c r="E141" s="19" t="s">
        <v>63</v>
      </c>
      <c r="F141" s="21">
        <v>3.0</v>
      </c>
      <c r="G141" s="22">
        <v>74686.0</v>
      </c>
      <c r="H141" s="15" t="str">
        <f t="shared" si="2"/>
        <v>High Range</v>
      </c>
      <c r="I141" s="22">
        <v>91067.0</v>
      </c>
      <c r="J141" s="23">
        <f t="shared" si="3"/>
        <v>0.820121449</v>
      </c>
      <c r="K141" s="24" t="str">
        <f t="shared" si="4"/>
        <v>Target Not Meet</v>
      </c>
    </row>
    <row r="142" ht="22.5" customHeight="1">
      <c r="A142" s="18">
        <v>45660.0</v>
      </c>
      <c r="B142" s="19" t="str">
        <f t="shared" si="1"/>
        <v>Jan</v>
      </c>
      <c r="C142" s="20" t="s">
        <v>13</v>
      </c>
      <c r="D142" s="19" t="s">
        <v>37</v>
      </c>
      <c r="E142" s="19" t="s">
        <v>23</v>
      </c>
      <c r="F142" s="21">
        <v>2.0</v>
      </c>
      <c r="G142" s="22">
        <v>36018.0</v>
      </c>
      <c r="H142" s="15" t="str">
        <f t="shared" si="2"/>
        <v>Base Range</v>
      </c>
      <c r="I142" s="22">
        <v>41059.0</v>
      </c>
      <c r="J142" s="23">
        <f t="shared" si="3"/>
        <v>0.8772254561</v>
      </c>
      <c r="K142" s="24" t="str">
        <f t="shared" si="4"/>
        <v>Target Not Meet</v>
      </c>
    </row>
    <row r="143" ht="22.5" customHeight="1">
      <c r="A143" s="18">
        <v>45660.0</v>
      </c>
      <c r="B143" s="19" t="str">
        <f t="shared" si="1"/>
        <v>Jan</v>
      </c>
      <c r="C143" s="20" t="s">
        <v>13</v>
      </c>
      <c r="D143" s="19" t="s">
        <v>29</v>
      </c>
      <c r="E143" s="19" t="s">
        <v>19</v>
      </c>
      <c r="F143" s="21">
        <v>2.0</v>
      </c>
      <c r="G143" s="22">
        <v>40181.0</v>
      </c>
      <c r="H143" s="15" t="str">
        <f t="shared" si="2"/>
        <v>Base Range</v>
      </c>
      <c r="I143" s="22">
        <v>51623.0</v>
      </c>
      <c r="J143" s="23">
        <f t="shared" si="3"/>
        <v>0.7783546094</v>
      </c>
      <c r="K143" s="24" t="str">
        <f t="shared" si="4"/>
        <v>Target Not Meet</v>
      </c>
    </row>
    <row r="144" ht="22.5" customHeight="1">
      <c r="A144" s="18">
        <v>45660.0</v>
      </c>
      <c r="B144" s="19" t="str">
        <f t="shared" si="1"/>
        <v>Jan</v>
      </c>
      <c r="C144" s="20" t="s">
        <v>13</v>
      </c>
      <c r="D144" s="19" t="s">
        <v>29</v>
      </c>
      <c r="E144" s="19" t="s">
        <v>9</v>
      </c>
      <c r="F144" s="21">
        <v>3.0</v>
      </c>
      <c r="G144" s="22">
        <v>85200.0</v>
      </c>
      <c r="H144" s="15" t="str">
        <f t="shared" si="2"/>
        <v>High Range</v>
      </c>
      <c r="I144" s="22">
        <v>108608.0</v>
      </c>
      <c r="J144" s="23">
        <f t="shared" si="3"/>
        <v>0.7844725987</v>
      </c>
      <c r="K144" s="24" t="str">
        <f t="shared" si="4"/>
        <v>Target Not Meet</v>
      </c>
    </row>
    <row r="145" ht="22.5" customHeight="1">
      <c r="A145" s="18">
        <v>45660.0</v>
      </c>
      <c r="B145" s="19" t="str">
        <f t="shared" si="1"/>
        <v>Jan</v>
      </c>
      <c r="C145" s="20" t="s">
        <v>13</v>
      </c>
      <c r="D145" s="19" t="s">
        <v>29</v>
      </c>
      <c r="E145" s="19" t="s">
        <v>38</v>
      </c>
      <c r="F145" s="21">
        <v>2.0</v>
      </c>
      <c r="G145" s="22">
        <v>47252.0</v>
      </c>
      <c r="H145" s="15" t="str">
        <f t="shared" si="2"/>
        <v>Base Range</v>
      </c>
      <c r="I145" s="22">
        <v>57539.0</v>
      </c>
      <c r="J145" s="23">
        <f t="shared" si="3"/>
        <v>0.8212169137</v>
      </c>
      <c r="K145" s="24" t="str">
        <f t="shared" si="4"/>
        <v>Target Not Meet</v>
      </c>
    </row>
    <row r="146" ht="22.5" customHeight="1">
      <c r="A146" s="18">
        <v>45660.0</v>
      </c>
      <c r="B146" s="19" t="str">
        <f t="shared" si="1"/>
        <v>Jan</v>
      </c>
      <c r="C146" s="20" t="s">
        <v>57</v>
      </c>
      <c r="D146" s="19" t="s">
        <v>58</v>
      </c>
      <c r="E146" s="19" t="s">
        <v>38</v>
      </c>
      <c r="F146" s="21">
        <v>2.0</v>
      </c>
      <c r="G146" s="22">
        <v>37277.0</v>
      </c>
      <c r="H146" s="15" t="str">
        <f t="shared" si="2"/>
        <v>Base Range</v>
      </c>
      <c r="I146" s="22">
        <v>31583.0</v>
      </c>
      <c r="J146" s="23">
        <f t="shared" si="3"/>
        <v>1.180286863</v>
      </c>
      <c r="K146" s="24" t="str">
        <f t="shared" si="4"/>
        <v>Over Achived</v>
      </c>
    </row>
    <row r="147" ht="22.5" customHeight="1">
      <c r="A147" s="18">
        <v>45660.0</v>
      </c>
      <c r="B147" s="19" t="str">
        <f t="shared" si="1"/>
        <v>Jan</v>
      </c>
      <c r="C147" s="20" t="s">
        <v>13</v>
      </c>
      <c r="D147" s="19" t="s">
        <v>18</v>
      </c>
      <c r="E147" s="19" t="s">
        <v>9</v>
      </c>
      <c r="F147" s="21">
        <v>3.0</v>
      </c>
      <c r="G147" s="22">
        <v>71750.0</v>
      </c>
      <c r="H147" s="15" t="str">
        <f t="shared" si="2"/>
        <v>High Range</v>
      </c>
      <c r="I147" s="22">
        <v>55298.0</v>
      </c>
      <c r="J147" s="23">
        <f t="shared" si="3"/>
        <v>1.297515281</v>
      </c>
      <c r="K147" s="24" t="str">
        <f t="shared" si="4"/>
        <v>Over Achived</v>
      </c>
    </row>
    <row r="148" ht="22.5" customHeight="1">
      <c r="A148" s="18">
        <v>45660.0</v>
      </c>
      <c r="B148" s="19" t="str">
        <f t="shared" si="1"/>
        <v>Jan</v>
      </c>
      <c r="C148" s="20" t="s">
        <v>13</v>
      </c>
      <c r="D148" s="19" t="s">
        <v>37</v>
      </c>
      <c r="E148" s="19" t="s">
        <v>34</v>
      </c>
      <c r="F148" s="21">
        <v>3.0</v>
      </c>
      <c r="G148" s="22">
        <v>72308.0</v>
      </c>
      <c r="H148" s="15" t="str">
        <f t="shared" si="2"/>
        <v>High Range</v>
      </c>
      <c r="I148" s="22">
        <v>86823.0</v>
      </c>
      <c r="J148" s="23">
        <f t="shared" si="3"/>
        <v>0.8328207963</v>
      </c>
      <c r="K148" s="24" t="str">
        <f t="shared" si="4"/>
        <v>Target Not Meet</v>
      </c>
    </row>
    <row r="149" ht="22.5" customHeight="1">
      <c r="A149" s="18">
        <v>45660.0</v>
      </c>
      <c r="B149" s="19" t="str">
        <f t="shared" si="1"/>
        <v>Jan</v>
      </c>
      <c r="C149" s="20" t="s">
        <v>57</v>
      </c>
      <c r="D149" s="19" t="s">
        <v>58</v>
      </c>
      <c r="E149" s="19" t="s">
        <v>19</v>
      </c>
      <c r="F149" s="21">
        <v>1.0</v>
      </c>
      <c r="G149" s="22">
        <v>34176.0</v>
      </c>
      <c r="H149" s="15" t="str">
        <f t="shared" si="2"/>
        <v>Base Range</v>
      </c>
      <c r="I149" s="22">
        <v>27546.0</v>
      </c>
      <c r="J149" s="23">
        <f t="shared" si="3"/>
        <v>1.240688303</v>
      </c>
      <c r="K149" s="24" t="str">
        <f t="shared" si="4"/>
        <v>Over Achived</v>
      </c>
    </row>
    <row r="150" ht="22.5" customHeight="1">
      <c r="A150" s="18">
        <v>45660.0</v>
      </c>
      <c r="B150" s="19" t="str">
        <f t="shared" si="1"/>
        <v>Jan</v>
      </c>
      <c r="C150" s="20" t="s">
        <v>57</v>
      </c>
      <c r="D150" s="19" t="s">
        <v>80</v>
      </c>
      <c r="E150" s="19" t="s">
        <v>63</v>
      </c>
      <c r="F150" s="21">
        <v>1.0</v>
      </c>
      <c r="G150" s="22">
        <v>22887.0</v>
      </c>
      <c r="H150" s="15" t="str">
        <f t="shared" si="2"/>
        <v>Base Range</v>
      </c>
      <c r="I150" s="22">
        <v>27724.0</v>
      </c>
      <c r="J150" s="23">
        <f t="shared" si="3"/>
        <v>0.8255302265</v>
      </c>
      <c r="K150" s="24" t="str">
        <f t="shared" si="4"/>
        <v>Target Not Meet</v>
      </c>
    </row>
    <row r="151" ht="22.5" customHeight="1">
      <c r="A151" s="18">
        <v>45660.0</v>
      </c>
      <c r="B151" s="19" t="str">
        <f t="shared" si="1"/>
        <v>Jan</v>
      </c>
      <c r="C151" s="20" t="s">
        <v>57</v>
      </c>
      <c r="D151" s="25" t="s">
        <v>62</v>
      </c>
      <c r="E151" s="19" t="s">
        <v>38</v>
      </c>
      <c r="F151" s="21">
        <v>2.0</v>
      </c>
      <c r="G151" s="22">
        <v>40819.0</v>
      </c>
      <c r="H151" s="15" t="str">
        <f t="shared" si="2"/>
        <v>Base Range</v>
      </c>
      <c r="I151" s="22">
        <v>38766.0</v>
      </c>
      <c r="J151" s="23">
        <f t="shared" si="3"/>
        <v>1.052958778</v>
      </c>
      <c r="K151" s="24" t="str">
        <f t="shared" si="4"/>
        <v>Over Achived</v>
      </c>
    </row>
    <row r="152" ht="22.5" customHeight="1">
      <c r="A152" s="18">
        <v>45660.0</v>
      </c>
      <c r="B152" s="19" t="str">
        <f t="shared" si="1"/>
        <v>Jan</v>
      </c>
      <c r="C152" s="20" t="s">
        <v>13</v>
      </c>
      <c r="D152" s="19" t="s">
        <v>18</v>
      </c>
      <c r="E152" s="19" t="s">
        <v>26</v>
      </c>
      <c r="F152" s="21">
        <v>2.0</v>
      </c>
      <c r="G152" s="22">
        <v>60423.0</v>
      </c>
      <c r="H152" s="15" t="str">
        <f t="shared" si="2"/>
        <v>Medium Range</v>
      </c>
      <c r="I152" s="22">
        <v>54120.0</v>
      </c>
      <c r="J152" s="23">
        <f t="shared" si="3"/>
        <v>1.116463415</v>
      </c>
      <c r="K152" s="24" t="str">
        <f t="shared" si="4"/>
        <v>Over Achived</v>
      </c>
    </row>
    <row r="153" ht="22.5" customHeight="1">
      <c r="A153" s="18">
        <v>45660.0</v>
      </c>
      <c r="B153" s="19" t="str">
        <f t="shared" si="1"/>
        <v>Jan</v>
      </c>
      <c r="C153" s="20" t="s">
        <v>57</v>
      </c>
      <c r="D153" s="19" t="s">
        <v>85</v>
      </c>
      <c r="E153" s="19" t="s">
        <v>68</v>
      </c>
      <c r="F153" s="21">
        <v>1.0</v>
      </c>
      <c r="G153" s="22">
        <v>27976.0</v>
      </c>
      <c r="H153" s="15" t="str">
        <f t="shared" si="2"/>
        <v>Base Range</v>
      </c>
      <c r="I153" s="22">
        <v>29561.0</v>
      </c>
      <c r="J153" s="23">
        <f t="shared" si="3"/>
        <v>0.9463820574</v>
      </c>
      <c r="K153" s="24" t="str">
        <f t="shared" si="4"/>
        <v>Target Not Meet</v>
      </c>
    </row>
    <row r="154" ht="22.5" customHeight="1">
      <c r="A154" s="18">
        <v>45660.0</v>
      </c>
      <c r="B154" s="19" t="str">
        <f t="shared" si="1"/>
        <v>Jan</v>
      </c>
      <c r="C154" s="20" t="s">
        <v>57</v>
      </c>
      <c r="D154" s="19" t="s">
        <v>85</v>
      </c>
      <c r="E154" s="19" t="s">
        <v>68</v>
      </c>
      <c r="F154" s="21">
        <v>1.0</v>
      </c>
      <c r="G154" s="22">
        <v>28580.0</v>
      </c>
      <c r="H154" s="15" t="str">
        <f t="shared" si="2"/>
        <v>Base Range</v>
      </c>
      <c r="I154" s="22">
        <v>36867.0</v>
      </c>
      <c r="J154" s="23">
        <f t="shared" si="3"/>
        <v>0.7752190306</v>
      </c>
      <c r="K154" s="24" t="str">
        <f t="shared" si="4"/>
        <v>Target Not Meet</v>
      </c>
    </row>
    <row r="155" ht="22.5" customHeight="1">
      <c r="A155" s="18">
        <v>45660.0</v>
      </c>
      <c r="B155" s="19" t="str">
        <f t="shared" si="1"/>
        <v>Jan</v>
      </c>
      <c r="C155" s="20" t="s">
        <v>57</v>
      </c>
      <c r="D155" s="19" t="s">
        <v>85</v>
      </c>
      <c r="E155" s="19" t="s">
        <v>68</v>
      </c>
      <c r="F155" s="21">
        <v>1.0</v>
      </c>
      <c r="G155" s="22">
        <v>26285.0</v>
      </c>
      <c r="H155" s="15" t="str">
        <f t="shared" si="2"/>
        <v>Base Range</v>
      </c>
      <c r="I155" s="22">
        <v>31731.0</v>
      </c>
      <c r="J155" s="23">
        <f t="shared" si="3"/>
        <v>0.8283697331</v>
      </c>
      <c r="K155" s="24" t="str">
        <f t="shared" si="4"/>
        <v>Target Not Meet</v>
      </c>
    </row>
    <row r="156" ht="22.5" customHeight="1">
      <c r="A156" s="18">
        <v>45660.0</v>
      </c>
      <c r="B156" s="19" t="str">
        <f t="shared" si="1"/>
        <v>Jan</v>
      </c>
      <c r="C156" s="20" t="s">
        <v>57</v>
      </c>
      <c r="D156" s="19" t="s">
        <v>85</v>
      </c>
      <c r="E156" s="19" t="s">
        <v>26</v>
      </c>
      <c r="F156" s="21">
        <v>1.0</v>
      </c>
      <c r="G156" s="22">
        <v>45262.0</v>
      </c>
      <c r="H156" s="15" t="str">
        <f t="shared" si="2"/>
        <v>Base Range</v>
      </c>
      <c r="I156" s="22">
        <v>57113.0</v>
      </c>
      <c r="J156" s="23">
        <f t="shared" si="3"/>
        <v>0.7924990808</v>
      </c>
      <c r="K156" s="24" t="str">
        <f t="shared" si="4"/>
        <v>Target Not Meet</v>
      </c>
    </row>
    <row r="157" ht="22.5" customHeight="1">
      <c r="A157" s="18">
        <v>45660.0</v>
      </c>
      <c r="B157" s="19" t="str">
        <f t="shared" si="1"/>
        <v>Jan</v>
      </c>
      <c r="C157" s="20" t="s">
        <v>57</v>
      </c>
      <c r="D157" s="19" t="s">
        <v>85</v>
      </c>
      <c r="E157" s="19" t="s">
        <v>38</v>
      </c>
      <c r="F157" s="21">
        <v>2.0</v>
      </c>
      <c r="G157" s="22">
        <v>41065.0</v>
      </c>
      <c r="H157" s="15" t="str">
        <f t="shared" si="2"/>
        <v>Base Range</v>
      </c>
      <c r="I157" s="22">
        <v>44803.0</v>
      </c>
      <c r="J157" s="23">
        <f t="shared" si="3"/>
        <v>0.916568087</v>
      </c>
      <c r="K157" s="24" t="str">
        <f t="shared" si="4"/>
        <v>Target Not Meet</v>
      </c>
    </row>
    <row r="158" ht="22.5" customHeight="1">
      <c r="A158" s="18">
        <v>45660.0</v>
      </c>
      <c r="B158" s="19" t="str">
        <f t="shared" si="1"/>
        <v>Jan</v>
      </c>
      <c r="C158" s="20" t="s">
        <v>57</v>
      </c>
      <c r="D158" s="25" t="s">
        <v>62</v>
      </c>
      <c r="E158" s="19" t="s">
        <v>23</v>
      </c>
      <c r="F158" s="21">
        <v>1.0</v>
      </c>
      <c r="G158" s="22">
        <v>28512.0</v>
      </c>
      <c r="H158" s="15" t="str">
        <f t="shared" si="2"/>
        <v>Base Range</v>
      </c>
      <c r="I158" s="22">
        <v>25811.0</v>
      </c>
      <c r="J158" s="23">
        <f t="shared" si="3"/>
        <v>1.104645306</v>
      </c>
      <c r="K158" s="24" t="str">
        <f t="shared" si="4"/>
        <v>Over Achived</v>
      </c>
    </row>
    <row r="159" ht="22.5" customHeight="1">
      <c r="A159" s="18">
        <v>45660.0</v>
      </c>
      <c r="B159" s="19" t="str">
        <f t="shared" si="1"/>
        <v>Jan</v>
      </c>
      <c r="C159" s="20" t="s">
        <v>57</v>
      </c>
      <c r="D159" s="19" t="s">
        <v>80</v>
      </c>
      <c r="E159" s="19" t="s">
        <v>23</v>
      </c>
      <c r="F159" s="21">
        <v>1.0</v>
      </c>
      <c r="G159" s="22">
        <v>25939.0</v>
      </c>
      <c r="H159" s="15" t="str">
        <f t="shared" si="2"/>
        <v>Base Range</v>
      </c>
      <c r="I159" s="22">
        <v>32074.0</v>
      </c>
      <c r="J159" s="23">
        <f t="shared" si="3"/>
        <v>0.8087235767</v>
      </c>
      <c r="K159" s="24" t="str">
        <f t="shared" si="4"/>
        <v>Target Not Meet</v>
      </c>
    </row>
    <row r="160" ht="22.5" customHeight="1">
      <c r="A160" s="18">
        <v>45660.0</v>
      </c>
      <c r="B160" s="19" t="str">
        <f t="shared" si="1"/>
        <v>Jan</v>
      </c>
      <c r="C160" s="20" t="s">
        <v>57</v>
      </c>
      <c r="D160" s="19" t="s">
        <v>80</v>
      </c>
      <c r="E160" s="19" t="s">
        <v>9</v>
      </c>
      <c r="F160" s="21">
        <v>2.0</v>
      </c>
      <c r="G160" s="22">
        <v>54629.0</v>
      </c>
      <c r="H160" s="15" t="str">
        <f t="shared" si="2"/>
        <v>Medium Range</v>
      </c>
      <c r="I160" s="22">
        <v>68600.0</v>
      </c>
      <c r="J160" s="23">
        <f t="shared" si="3"/>
        <v>0.7963411079</v>
      </c>
      <c r="K160" s="24" t="str">
        <f t="shared" si="4"/>
        <v>Target Not Meet</v>
      </c>
    </row>
    <row r="161" ht="22.5" customHeight="1">
      <c r="A161" s="18">
        <v>45660.0</v>
      </c>
      <c r="B161" s="19" t="str">
        <f t="shared" si="1"/>
        <v>Jan</v>
      </c>
      <c r="C161" s="20" t="s">
        <v>57</v>
      </c>
      <c r="D161" s="19" t="s">
        <v>71</v>
      </c>
      <c r="E161" s="19" t="s">
        <v>63</v>
      </c>
      <c r="F161" s="21">
        <v>1.0</v>
      </c>
      <c r="G161" s="22">
        <v>25933.0</v>
      </c>
      <c r="H161" s="15" t="str">
        <f t="shared" si="2"/>
        <v>Base Range</v>
      </c>
      <c r="I161" s="22">
        <v>29578.0</v>
      </c>
      <c r="J161" s="23">
        <f t="shared" si="3"/>
        <v>0.8767665157</v>
      </c>
      <c r="K161" s="24" t="str">
        <f t="shared" si="4"/>
        <v>Target Not Meet</v>
      </c>
    </row>
    <row r="162" ht="22.5" customHeight="1">
      <c r="A162" s="18">
        <v>45660.0</v>
      </c>
      <c r="B162" s="19" t="str">
        <f t="shared" si="1"/>
        <v>Jan</v>
      </c>
      <c r="C162" s="20" t="s">
        <v>57</v>
      </c>
      <c r="D162" s="19" t="s">
        <v>71</v>
      </c>
      <c r="E162" s="19" t="s">
        <v>19</v>
      </c>
      <c r="F162" s="21">
        <v>1.0</v>
      </c>
      <c r="G162" s="22">
        <v>33692.0</v>
      </c>
      <c r="H162" s="15" t="str">
        <f t="shared" si="2"/>
        <v>Base Range</v>
      </c>
      <c r="I162" s="22">
        <v>40831.0</v>
      </c>
      <c r="J162" s="23">
        <f t="shared" si="3"/>
        <v>0.8251573559</v>
      </c>
      <c r="K162" s="24" t="str">
        <f t="shared" si="4"/>
        <v>Target Not Meet</v>
      </c>
    </row>
    <row r="163" ht="22.5" customHeight="1">
      <c r="A163" s="18">
        <v>45660.0</v>
      </c>
      <c r="B163" s="19" t="str">
        <f t="shared" si="1"/>
        <v>Jan</v>
      </c>
      <c r="C163" s="20" t="s">
        <v>57</v>
      </c>
      <c r="D163" s="25" t="s">
        <v>62</v>
      </c>
      <c r="E163" s="19" t="s">
        <v>34</v>
      </c>
      <c r="F163" s="21">
        <v>2.0</v>
      </c>
      <c r="G163" s="22">
        <v>52989.0</v>
      </c>
      <c r="H163" s="15" t="str">
        <f t="shared" si="2"/>
        <v>Medium Range</v>
      </c>
      <c r="I163" s="22">
        <v>48240.0</v>
      </c>
      <c r="J163" s="23">
        <f t="shared" si="3"/>
        <v>1.098445274</v>
      </c>
      <c r="K163" s="24" t="str">
        <f t="shared" si="4"/>
        <v>Over Achived</v>
      </c>
    </row>
    <row r="164" ht="22.5" customHeight="1">
      <c r="A164" s="18">
        <v>45660.0</v>
      </c>
      <c r="B164" s="19" t="str">
        <f t="shared" si="1"/>
        <v>Jan</v>
      </c>
      <c r="C164" s="20" t="s">
        <v>57</v>
      </c>
      <c r="D164" s="25" t="s">
        <v>62</v>
      </c>
      <c r="E164" s="19" t="s">
        <v>68</v>
      </c>
      <c r="F164" s="21">
        <v>1.0</v>
      </c>
      <c r="G164" s="22">
        <v>22943.0</v>
      </c>
      <c r="H164" s="15" t="str">
        <f t="shared" si="2"/>
        <v>Base Range</v>
      </c>
      <c r="I164" s="22">
        <v>20202.0</v>
      </c>
      <c r="J164" s="23">
        <f t="shared" si="3"/>
        <v>1.135679636</v>
      </c>
      <c r="K164" s="24" t="str">
        <f t="shared" si="4"/>
        <v>Over Achived</v>
      </c>
    </row>
    <row r="165" ht="22.5" customHeight="1">
      <c r="A165" s="18">
        <v>45660.0</v>
      </c>
      <c r="B165" s="19" t="str">
        <f t="shared" si="1"/>
        <v>Jan</v>
      </c>
      <c r="C165" s="20" t="s">
        <v>57</v>
      </c>
      <c r="D165" s="25" t="s">
        <v>62</v>
      </c>
      <c r="E165" s="19" t="s">
        <v>34</v>
      </c>
      <c r="F165" s="21">
        <v>2.0</v>
      </c>
      <c r="G165" s="22">
        <v>63922.0</v>
      </c>
      <c r="H165" s="15" t="str">
        <f t="shared" si="2"/>
        <v>Medium Range</v>
      </c>
      <c r="I165" s="22">
        <v>45415.0</v>
      </c>
      <c r="J165" s="23">
        <f t="shared" si="3"/>
        <v>1.407508532</v>
      </c>
      <c r="K165" s="24" t="str">
        <f t="shared" si="4"/>
        <v>Over Achived</v>
      </c>
    </row>
    <row r="166" ht="22.5" customHeight="1">
      <c r="A166" s="18">
        <v>45660.0</v>
      </c>
      <c r="B166" s="19" t="str">
        <f t="shared" si="1"/>
        <v>Jan</v>
      </c>
      <c r="C166" s="20" t="s">
        <v>57</v>
      </c>
      <c r="D166" s="19" t="s">
        <v>80</v>
      </c>
      <c r="E166" s="19" t="s">
        <v>9</v>
      </c>
      <c r="F166" s="21">
        <v>2.0</v>
      </c>
      <c r="G166" s="22">
        <v>59165.0</v>
      </c>
      <c r="H166" s="15" t="str">
        <f t="shared" si="2"/>
        <v>Medium Range</v>
      </c>
      <c r="I166" s="22">
        <v>62434.0</v>
      </c>
      <c r="J166" s="23">
        <f t="shared" si="3"/>
        <v>0.9476407086</v>
      </c>
      <c r="K166" s="24" t="str">
        <f t="shared" si="4"/>
        <v>Target Not Meet</v>
      </c>
    </row>
    <row r="167" ht="22.5" customHeight="1">
      <c r="A167" s="18">
        <v>45660.0</v>
      </c>
      <c r="B167" s="19" t="str">
        <f t="shared" si="1"/>
        <v>Jan</v>
      </c>
      <c r="C167" s="20" t="s">
        <v>13</v>
      </c>
      <c r="D167" s="19" t="s">
        <v>18</v>
      </c>
      <c r="E167" s="19" t="s">
        <v>38</v>
      </c>
      <c r="F167" s="21">
        <v>2.0</v>
      </c>
      <c r="G167" s="22">
        <v>58754.0</v>
      </c>
      <c r="H167" s="15" t="str">
        <f t="shared" si="2"/>
        <v>Medium Range</v>
      </c>
      <c r="I167" s="22">
        <v>54299.0</v>
      </c>
      <c r="J167" s="23">
        <f t="shared" si="3"/>
        <v>1.08204571</v>
      </c>
      <c r="K167" s="24" t="str">
        <f t="shared" si="4"/>
        <v>Over Achived</v>
      </c>
    </row>
    <row r="168" ht="22.5" customHeight="1">
      <c r="A168" s="18">
        <v>45660.0</v>
      </c>
      <c r="B168" s="19" t="str">
        <f t="shared" si="1"/>
        <v>Jan</v>
      </c>
      <c r="C168" s="20" t="s">
        <v>57</v>
      </c>
      <c r="D168" s="19" t="s">
        <v>58</v>
      </c>
      <c r="E168" s="19" t="s">
        <v>9</v>
      </c>
      <c r="F168" s="21">
        <v>2.0</v>
      </c>
      <c r="G168" s="22">
        <v>53843.0</v>
      </c>
      <c r="H168" s="15" t="str">
        <f t="shared" si="2"/>
        <v>Medium Range</v>
      </c>
      <c r="I168" s="22">
        <v>47301.0</v>
      </c>
      <c r="J168" s="23">
        <f t="shared" si="3"/>
        <v>1.138305744</v>
      </c>
      <c r="K168" s="24" t="str">
        <f t="shared" si="4"/>
        <v>Over Achived</v>
      </c>
    </row>
    <row r="169" ht="22.5" customHeight="1">
      <c r="A169" s="18">
        <v>45660.0</v>
      </c>
      <c r="B169" s="19" t="str">
        <f t="shared" si="1"/>
        <v>Jan</v>
      </c>
      <c r="C169" s="20" t="s">
        <v>13</v>
      </c>
      <c r="D169" s="19" t="s">
        <v>14</v>
      </c>
      <c r="E169" s="19" t="s">
        <v>19</v>
      </c>
      <c r="F169" s="21">
        <v>2.0</v>
      </c>
      <c r="G169" s="22">
        <v>47374.0</v>
      </c>
      <c r="H169" s="15" t="str">
        <f t="shared" si="2"/>
        <v>Base Range</v>
      </c>
      <c r="I169" s="22">
        <v>41954.0</v>
      </c>
      <c r="J169" s="23">
        <f t="shared" si="3"/>
        <v>1.129189112</v>
      </c>
      <c r="K169" s="24" t="str">
        <f t="shared" si="4"/>
        <v>Over Achived</v>
      </c>
    </row>
    <row r="170" ht="22.5" customHeight="1">
      <c r="A170" s="18">
        <v>45660.0</v>
      </c>
      <c r="B170" s="19" t="str">
        <f t="shared" si="1"/>
        <v>Jan</v>
      </c>
      <c r="C170" s="20" t="s">
        <v>7</v>
      </c>
      <c r="D170" s="19" t="s">
        <v>126</v>
      </c>
      <c r="E170" s="19" t="s">
        <v>9</v>
      </c>
      <c r="F170" s="21">
        <v>6.0</v>
      </c>
      <c r="G170" s="22">
        <v>137800.0</v>
      </c>
      <c r="H170" s="15" t="str">
        <f t="shared" si="2"/>
        <v>Very High Range</v>
      </c>
      <c r="I170" s="22">
        <v>129959.0</v>
      </c>
      <c r="J170" s="23">
        <f t="shared" si="3"/>
        <v>1.060334413</v>
      </c>
      <c r="K170" s="24" t="str">
        <f t="shared" si="4"/>
        <v>Over Achived</v>
      </c>
    </row>
    <row r="171" ht="22.5" customHeight="1">
      <c r="A171" s="18">
        <v>45660.0</v>
      </c>
      <c r="B171" s="19" t="str">
        <f t="shared" si="1"/>
        <v>Jan</v>
      </c>
      <c r="C171" s="20" t="s">
        <v>7</v>
      </c>
      <c r="D171" s="19" t="s">
        <v>126</v>
      </c>
      <c r="E171" s="19" t="s">
        <v>38</v>
      </c>
      <c r="F171" s="21">
        <v>3.0</v>
      </c>
      <c r="G171" s="22">
        <v>85604.0</v>
      </c>
      <c r="H171" s="15" t="str">
        <f t="shared" si="2"/>
        <v>High Range</v>
      </c>
      <c r="I171" s="22">
        <v>65358.0</v>
      </c>
      <c r="J171" s="23">
        <f t="shared" si="3"/>
        <v>1.309770801</v>
      </c>
      <c r="K171" s="24" t="str">
        <f t="shared" si="4"/>
        <v>Over Achived</v>
      </c>
    </row>
    <row r="172" ht="22.5" customHeight="1">
      <c r="A172" s="18">
        <v>45660.0</v>
      </c>
      <c r="B172" s="19" t="str">
        <f t="shared" si="1"/>
        <v>Jan</v>
      </c>
      <c r="C172" s="20" t="s">
        <v>7</v>
      </c>
      <c r="D172" s="19" t="s">
        <v>126</v>
      </c>
      <c r="E172" s="19" t="s">
        <v>19</v>
      </c>
      <c r="F172" s="21">
        <v>4.0</v>
      </c>
      <c r="G172" s="22">
        <v>66914.0</v>
      </c>
      <c r="H172" s="15" t="str">
        <f t="shared" si="2"/>
        <v>Medium Range</v>
      </c>
      <c r="I172" s="22">
        <v>51257.0</v>
      </c>
      <c r="J172" s="23">
        <f t="shared" si="3"/>
        <v>1.305460718</v>
      </c>
      <c r="K172" s="24" t="str">
        <f t="shared" si="4"/>
        <v>Over Achived</v>
      </c>
    </row>
    <row r="173" ht="22.5" customHeight="1">
      <c r="A173" s="18">
        <v>45660.0</v>
      </c>
      <c r="B173" s="19" t="str">
        <f t="shared" si="1"/>
        <v>Jan</v>
      </c>
      <c r="C173" s="20" t="s">
        <v>7</v>
      </c>
      <c r="D173" s="19" t="s">
        <v>126</v>
      </c>
      <c r="E173" s="19" t="s">
        <v>68</v>
      </c>
      <c r="F173" s="21">
        <v>2.0</v>
      </c>
      <c r="G173" s="22">
        <v>70546.0</v>
      </c>
      <c r="H173" s="15" t="str">
        <f t="shared" si="2"/>
        <v>High Range</v>
      </c>
      <c r="I173" s="22">
        <v>51799.0</v>
      </c>
      <c r="J173" s="23">
        <f t="shared" si="3"/>
        <v>1.361918184</v>
      </c>
      <c r="K173" s="24" t="str">
        <f t="shared" si="4"/>
        <v>Over Achived</v>
      </c>
    </row>
    <row r="174" ht="22.5" customHeight="1">
      <c r="A174" s="18">
        <v>45660.0</v>
      </c>
      <c r="B174" s="19" t="str">
        <f t="shared" si="1"/>
        <v>Jan</v>
      </c>
      <c r="C174" s="20" t="s">
        <v>7</v>
      </c>
      <c r="D174" s="19" t="s">
        <v>118</v>
      </c>
      <c r="E174" s="19" t="s">
        <v>63</v>
      </c>
      <c r="F174" s="21">
        <v>2.0</v>
      </c>
      <c r="G174" s="22">
        <v>48923.0</v>
      </c>
      <c r="H174" s="15" t="str">
        <f t="shared" si="2"/>
        <v>Base Range</v>
      </c>
      <c r="I174" s="22">
        <v>35823.0</v>
      </c>
      <c r="J174" s="23">
        <f t="shared" si="3"/>
        <v>1.365686849</v>
      </c>
      <c r="K174" s="24" t="str">
        <f t="shared" si="4"/>
        <v>Over Achived</v>
      </c>
    </row>
    <row r="175" ht="22.5" customHeight="1">
      <c r="A175" s="18">
        <v>45660.0</v>
      </c>
      <c r="B175" s="19" t="str">
        <f t="shared" si="1"/>
        <v>Jan</v>
      </c>
      <c r="C175" s="20" t="s">
        <v>7</v>
      </c>
      <c r="D175" s="19" t="s">
        <v>118</v>
      </c>
      <c r="E175" s="19" t="s">
        <v>19</v>
      </c>
      <c r="F175" s="21">
        <v>4.0</v>
      </c>
      <c r="G175" s="22">
        <v>86536.0</v>
      </c>
      <c r="H175" s="15" t="str">
        <f t="shared" si="2"/>
        <v>High Range</v>
      </c>
      <c r="I175" s="22">
        <v>63277.0</v>
      </c>
      <c r="J175" s="23">
        <f t="shared" si="3"/>
        <v>1.367574316</v>
      </c>
      <c r="K175" s="24" t="str">
        <f t="shared" si="4"/>
        <v>Over Achived</v>
      </c>
    </row>
    <row r="176" ht="22.5" customHeight="1">
      <c r="A176" s="18">
        <v>45660.0</v>
      </c>
      <c r="B176" s="19" t="str">
        <f t="shared" si="1"/>
        <v>Jan</v>
      </c>
      <c r="C176" s="20" t="s">
        <v>7</v>
      </c>
      <c r="D176" s="19" t="s">
        <v>126</v>
      </c>
      <c r="E176" s="19" t="s">
        <v>9</v>
      </c>
      <c r="F176" s="21">
        <v>6.0</v>
      </c>
      <c r="G176" s="22">
        <v>152054.0</v>
      </c>
      <c r="H176" s="15" t="str">
        <f t="shared" si="2"/>
        <v>Very High Range</v>
      </c>
      <c r="I176" s="22">
        <v>140197.0</v>
      </c>
      <c r="J176" s="23">
        <f t="shared" si="3"/>
        <v>1.08457385</v>
      </c>
      <c r="K176" s="24" t="str">
        <f t="shared" si="4"/>
        <v>Over Achived</v>
      </c>
    </row>
    <row r="177" ht="22.5" customHeight="1">
      <c r="A177" s="18">
        <v>45660.0</v>
      </c>
      <c r="B177" s="19" t="str">
        <f t="shared" si="1"/>
        <v>Jan</v>
      </c>
      <c r="C177" s="20" t="s">
        <v>7</v>
      </c>
      <c r="D177" s="19" t="s">
        <v>118</v>
      </c>
      <c r="E177" s="19" t="s">
        <v>63</v>
      </c>
      <c r="F177" s="21">
        <v>2.0</v>
      </c>
      <c r="G177" s="22">
        <v>55491.0</v>
      </c>
      <c r="H177" s="15" t="str">
        <f t="shared" si="2"/>
        <v>Medium Range</v>
      </c>
      <c r="I177" s="22">
        <v>44572.0</v>
      </c>
      <c r="J177" s="23">
        <f t="shared" si="3"/>
        <v>1.244974423</v>
      </c>
      <c r="K177" s="24" t="str">
        <f t="shared" si="4"/>
        <v>Over Achived</v>
      </c>
    </row>
    <row r="178" ht="22.5" customHeight="1">
      <c r="A178" s="18">
        <v>45660.0</v>
      </c>
      <c r="B178" s="19" t="str">
        <f t="shared" si="1"/>
        <v>Jan</v>
      </c>
      <c r="C178" s="20" t="s">
        <v>7</v>
      </c>
      <c r="D178" s="19" t="s">
        <v>106</v>
      </c>
      <c r="E178" s="19" t="s">
        <v>23</v>
      </c>
      <c r="F178" s="21">
        <v>2.0</v>
      </c>
      <c r="G178" s="22">
        <v>73591.0</v>
      </c>
      <c r="H178" s="15" t="str">
        <f t="shared" si="2"/>
        <v>High Range</v>
      </c>
      <c r="I178" s="22">
        <v>55028.0</v>
      </c>
      <c r="J178" s="23">
        <f t="shared" si="3"/>
        <v>1.337337356</v>
      </c>
      <c r="K178" s="24" t="str">
        <f t="shared" si="4"/>
        <v>Over Achived</v>
      </c>
    </row>
    <row r="179" ht="22.5" customHeight="1">
      <c r="A179" s="18">
        <v>45660.0</v>
      </c>
      <c r="B179" s="19" t="str">
        <f t="shared" si="1"/>
        <v>Jan</v>
      </c>
      <c r="C179" s="20" t="s">
        <v>7</v>
      </c>
      <c r="D179" s="19" t="s">
        <v>106</v>
      </c>
      <c r="E179" s="19" t="s">
        <v>68</v>
      </c>
      <c r="F179" s="21">
        <v>3.0</v>
      </c>
      <c r="G179" s="22">
        <v>61532.0</v>
      </c>
      <c r="H179" s="15" t="str">
        <f t="shared" si="2"/>
        <v>Medium Range</v>
      </c>
      <c r="I179" s="22">
        <v>57803.0</v>
      </c>
      <c r="J179" s="23">
        <f t="shared" si="3"/>
        <v>1.064512223</v>
      </c>
      <c r="K179" s="24" t="str">
        <f t="shared" si="4"/>
        <v>Over Achived</v>
      </c>
    </row>
    <row r="180" ht="22.5" customHeight="1">
      <c r="A180" s="18">
        <v>45660.0</v>
      </c>
      <c r="B180" s="19" t="str">
        <f t="shared" si="1"/>
        <v>Jan</v>
      </c>
      <c r="C180" s="20" t="s">
        <v>7</v>
      </c>
      <c r="D180" s="19" t="s">
        <v>8</v>
      </c>
      <c r="E180" s="19" t="s">
        <v>38</v>
      </c>
      <c r="F180" s="21">
        <v>4.0</v>
      </c>
      <c r="G180" s="22">
        <v>105065.0</v>
      </c>
      <c r="H180" s="15" t="str">
        <f t="shared" si="2"/>
        <v>Very High Range</v>
      </c>
      <c r="I180" s="22">
        <v>99332.0</v>
      </c>
      <c r="J180" s="23">
        <f t="shared" si="3"/>
        <v>1.05771554</v>
      </c>
      <c r="K180" s="24" t="str">
        <f t="shared" si="4"/>
        <v>Over Achived</v>
      </c>
    </row>
    <row r="181" ht="22.5" customHeight="1">
      <c r="A181" s="18">
        <v>45660.0</v>
      </c>
      <c r="B181" s="19" t="str">
        <f t="shared" si="1"/>
        <v>Jan</v>
      </c>
      <c r="C181" s="20" t="s">
        <v>7</v>
      </c>
      <c r="D181" s="19" t="s">
        <v>8</v>
      </c>
      <c r="E181" s="19" t="s">
        <v>68</v>
      </c>
      <c r="F181" s="21">
        <v>2.0</v>
      </c>
      <c r="G181" s="22">
        <v>60240.0</v>
      </c>
      <c r="H181" s="15" t="str">
        <f t="shared" si="2"/>
        <v>Medium Range</v>
      </c>
      <c r="I181" s="22">
        <v>51184.0</v>
      </c>
      <c r="J181" s="23">
        <f t="shared" si="3"/>
        <v>1.176930291</v>
      </c>
      <c r="K181" s="24" t="str">
        <f t="shared" si="4"/>
        <v>Over Achived</v>
      </c>
    </row>
    <row r="182" ht="22.5" customHeight="1">
      <c r="A182" s="18">
        <v>45660.0</v>
      </c>
      <c r="B182" s="19" t="str">
        <f t="shared" si="1"/>
        <v>Jan</v>
      </c>
      <c r="C182" s="20" t="s">
        <v>7</v>
      </c>
      <c r="D182" s="19" t="s">
        <v>8</v>
      </c>
      <c r="E182" s="19" t="s">
        <v>34</v>
      </c>
      <c r="F182" s="21">
        <v>5.0</v>
      </c>
      <c r="G182" s="22">
        <v>136941.0</v>
      </c>
      <c r="H182" s="15" t="str">
        <f t="shared" si="2"/>
        <v>Very High Range</v>
      </c>
      <c r="I182" s="22">
        <v>106536.0</v>
      </c>
      <c r="J182" s="23">
        <f t="shared" si="3"/>
        <v>1.285396486</v>
      </c>
      <c r="K182" s="24" t="str">
        <f t="shared" si="4"/>
        <v>Over Achived</v>
      </c>
    </row>
    <row r="183" ht="22.5" customHeight="1">
      <c r="A183" s="18">
        <v>45660.0</v>
      </c>
      <c r="B183" s="19" t="str">
        <f t="shared" si="1"/>
        <v>Jan</v>
      </c>
      <c r="C183" s="20" t="s">
        <v>7</v>
      </c>
      <c r="D183" s="19" t="s">
        <v>8</v>
      </c>
      <c r="E183" s="19" t="s">
        <v>63</v>
      </c>
      <c r="F183" s="21">
        <v>2.0</v>
      </c>
      <c r="G183" s="22">
        <v>47407.0</v>
      </c>
      <c r="H183" s="15" t="str">
        <f t="shared" si="2"/>
        <v>Base Range</v>
      </c>
      <c r="I183" s="22">
        <v>33567.0</v>
      </c>
      <c r="J183" s="23">
        <f t="shared" si="3"/>
        <v>1.412309709</v>
      </c>
      <c r="K183" s="24" t="str">
        <f t="shared" si="4"/>
        <v>Over Achived</v>
      </c>
    </row>
    <row r="184" ht="22.5" customHeight="1">
      <c r="A184" s="18">
        <v>45660.0</v>
      </c>
      <c r="B184" s="19" t="str">
        <f t="shared" si="1"/>
        <v>Jan</v>
      </c>
      <c r="C184" s="20" t="s">
        <v>7</v>
      </c>
      <c r="D184" s="19" t="s">
        <v>106</v>
      </c>
      <c r="E184" s="19" t="s">
        <v>23</v>
      </c>
      <c r="F184" s="21">
        <v>3.0</v>
      </c>
      <c r="G184" s="22">
        <v>63423.0</v>
      </c>
      <c r="H184" s="15" t="str">
        <f t="shared" si="2"/>
        <v>Medium Range</v>
      </c>
      <c r="I184" s="22">
        <v>55087.0</v>
      </c>
      <c r="J184" s="23">
        <f t="shared" si="3"/>
        <v>1.151324269</v>
      </c>
      <c r="K184" s="24" t="str">
        <f t="shared" si="4"/>
        <v>Over Achived</v>
      </c>
    </row>
    <row r="185" ht="22.5" customHeight="1">
      <c r="A185" s="18">
        <v>45660.0</v>
      </c>
      <c r="B185" s="19" t="str">
        <f t="shared" si="1"/>
        <v>Jan</v>
      </c>
      <c r="C185" s="20" t="s">
        <v>7</v>
      </c>
      <c r="D185" s="19" t="s">
        <v>131</v>
      </c>
      <c r="E185" s="19" t="s">
        <v>9</v>
      </c>
      <c r="F185" s="21">
        <v>6.0</v>
      </c>
      <c r="G185" s="22">
        <v>148606.0</v>
      </c>
      <c r="H185" s="15" t="str">
        <f t="shared" si="2"/>
        <v>Very High Range</v>
      </c>
      <c r="I185" s="22">
        <v>114007.0</v>
      </c>
      <c r="J185" s="23">
        <f t="shared" si="3"/>
        <v>1.303481365</v>
      </c>
      <c r="K185" s="24" t="str">
        <f t="shared" si="4"/>
        <v>Over Achived</v>
      </c>
    </row>
    <row r="186" ht="22.5" customHeight="1">
      <c r="A186" s="18">
        <v>45660.0</v>
      </c>
      <c r="B186" s="19" t="str">
        <f t="shared" si="1"/>
        <v>Jan</v>
      </c>
      <c r="C186" s="20" t="s">
        <v>7</v>
      </c>
      <c r="D186" s="19" t="s">
        <v>8</v>
      </c>
      <c r="E186" s="19" t="s">
        <v>19</v>
      </c>
      <c r="F186" s="21">
        <v>3.0</v>
      </c>
      <c r="G186" s="22">
        <v>67391.0</v>
      </c>
      <c r="H186" s="15" t="str">
        <f t="shared" si="2"/>
        <v>Medium Range</v>
      </c>
      <c r="I186" s="22">
        <v>49367.0</v>
      </c>
      <c r="J186" s="23">
        <f t="shared" si="3"/>
        <v>1.365102194</v>
      </c>
      <c r="K186" s="24" t="str">
        <f t="shared" si="4"/>
        <v>Over Achived</v>
      </c>
    </row>
    <row r="187" ht="22.5" customHeight="1">
      <c r="A187" s="18">
        <v>45660.0</v>
      </c>
      <c r="B187" s="19" t="str">
        <f t="shared" si="1"/>
        <v>Jan</v>
      </c>
      <c r="C187" s="20" t="s">
        <v>7</v>
      </c>
      <c r="D187" s="19" t="s">
        <v>131</v>
      </c>
      <c r="E187" s="19" t="s">
        <v>9</v>
      </c>
      <c r="F187" s="21">
        <v>5.0</v>
      </c>
      <c r="G187" s="22">
        <v>147481.0</v>
      </c>
      <c r="H187" s="15" t="str">
        <f t="shared" si="2"/>
        <v>Very High Range</v>
      </c>
      <c r="I187" s="22">
        <v>139478.0</v>
      </c>
      <c r="J187" s="23">
        <f t="shared" si="3"/>
        <v>1.057378225</v>
      </c>
      <c r="K187" s="24" t="str">
        <f t="shared" si="4"/>
        <v>Over Achived</v>
      </c>
    </row>
    <row r="188" ht="22.5" customHeight="1">
      <c r="A188" s="18">
        <v>45660.0</v>
      </c>
      <c r="B188" s="19" t="str">
        <f t="shared" si="1"/>
        <v>Jan</v>
      </c>
      <c r="C188" s="20" t="s">
        <v>13</v>
      </c>
      <c r="D188" s="19" t="s">
        <v>14</v>
      </c>
      <c r="E188" s="19" t="s">
        <v>23</v>
      </c>
      <c r="F188" s="21">
        <v>1.0</v>
      </c>
      <c r="G188" s="22">
        <v>34605.0</v>
      </c>
      <c r="H188" s="15" t="str">
        <f t="shared" si="2"/>
        <v>Base Range</v>
      </c>
      <c r="I188" s="22">
        <v>30301.0</v>
      </c>
      <c r="J188" s="23">
        <f t="shared" si="3"/>
        <v>1.142041517</v>
      </c>
      <c r="K188" s="24" t="str">
        <f t="shared" si="4"/>
        <v>Over Achived</v>
      </c>
    </row>
    <row r="189" ht="22.5" customHeight="1">
      <c r="A189" s="18">
        <v>45660.0</v>
      </c>
      <c r="B189" s="19" t="str">
        <f t="shared" si="1"/>
        <v>Jan</v>
      </c>
      <c r="C189" s="20" t="s">
        <v>13</v>
      </c>
      <c r="D189" s="19" t="s">
        <v>14</v>
      </c>
      <c r="E189" s="19" t="s">
        <v>38</v>
      </c>
      <c r="F189" s="21">
        <v>2.0</v>
      </c>
      <c r="G189" s="22">
        <v>59965.0</v>
      </c>
      <c r="H189" s="15" t="str">
        <f t="shared" si="2"/>
        <v>Medium Range</v>
      </c>
      <c r="I189" s="22">
        <v>56228.0</v>
      </c>
      <c r="J189" s="23">
        <f t="shared" si="3"/>
        <v>1.066461549</v>
      </c>
      <c r="K189" s="24" t="str">
        <f t="shared" si="4"/>
        <v>Over Achived</v>
      </c>
    </row>
    <row r="190" ht="22.5" customHeight="1">
      <c r="A190" s="18">
        <v>45660.0</v>
      </c>
      <c r="B190" s="19" t="str">
        <f t="shared" si="1"/>
        <v>Jan</v>
      </c>
      <c r="C190" s="20" t="s">
        <v>92</v>
      </c>
      <c r="D190" s="19" t="s">
        <v>93</v>
      </c>
      <c r="E190" s="19" t="s">
        <v>34</v>
      </c>
      <c r="F190" s="21">
        <v>4.0</v>
      </c>
      <c r="G190" s="22">
        <v>112123.0</v>
      </c>
      <c r="H190" s="15" t="str">
        <f t="shared" si="2"/>
        <v>Very High Range</v>
      </c>
      <c r="I190" s="22">
        <v>120655.0</v>
      </c>
      <c r="J190" s="23">
        <f t="shared" si="3"/>
        <v>0.9292859807</v>
      </c>
      <c r="K190" s="24" t="str">
        <f t="shared" si="4"/>
        <v>Target Not Meet</v>
      </c>
    </row>
    <row r="191" ht="22.5" customHeight="1">
      <c r="A191" s="18">
        <v>45660.0</v>
      </c>
      <c r="B191" s="19" t="str">
        <f t="shared" si="1"/>
        <v>Jan</v>
      </c>
      <c r="C191" s="20" t="s">
        <v>92</v>
      </c>
      <c r="D191" s="19" t="s">
        <v>98</v>
      </c>
      <c r="E191" s="19" t="s">
        <v>68</v>
      </c>
      <c r="F191" s="21">
        <v>2.0</v>
      </c>
      <c r="G191" s="22">
        <v>49542.0</v>
      </c>
      <c r="H191" s="15" t="str">
        <f t="shared" si="2"/>
        <v>Base Range</v>
      </c>
      <c r="I191" s="22">
        <v>53338.0</v>
      </c>
      <c r="J191" s="23">
        <f t="shared" si="3"/>
        <v>0.9288312273</v>
      </c>
      <c r="K191" s="24" t="str">
        <f t="shared" si="4"/>
        <v>Target Not Meet</v>
      </c>
    </row>
    <row r="192" ht="22.5" customHeight="1">
      <c r="A192" s="18">
        <v>45660.0</v>
      </c>
      <c r="B192" s="19" t="str">
        <f t="shared" si="1"/>
        <v>Jan</v>
      </c>
      <c r="C192" s="20" t="s">
        <v>92</v>
      </c>
      <c r="D192" s="19" t="s">
        <v>98</v>
      </c>
      <c r="E192" s="19" t="s">
        <v>68</v>
      </c>
      <c r="F192" s="21">
        <v>2.0</v>
      </c>
      <c r="G192" s="22">
        <v>50743.0</v>
      </c>
      <c r="H192" s="15" t="str">
        <f t="shared" si="2"/>
        <v>Medium Range</v>
      </c>
      <c r="I192" s="22">
        <v>56955.0</v>
      </c>
      <c r="J192" s="23">
        <f t="shared" si="3"/>
        <v>0.8909314371</v>
      </c>
      <c r="K192" s="24" t="str">
        <f t="shared" si="4"/>
        <v>Target Not Meet</v>
      </c>
    </row>
    <row r="193" ht="22.5" customHeight="1">
      <c r="A193" s="18">
        <v>45660.0</v>
      </c>
      <c r="B193" s="19" t="str">
        <f t="shared" si="1"/>
        <v>Jan</v>
      </c>
      <c r="C193" s="20" t="s">
        <v>92</v>
      </c>
      <c r="D193" s="19" t="s">
        <v>98</v>
      </c>
      <c r="E193" s="19" t="s">
        <v>26</v>
      </c>
      <c r="F193" s="21">
        <v>3.0</v>
      </c>
      <c r="G193" s="22">
        <v>83298.0</v>
      </c>
      <c r="H193" s="15" t="str">
        <f t="shared" si="2"/>
        <v>High Range</v>
      </c>
      <c r="I193" s="22">
        <v>105684.0</v>
      </c>
      <c r="J193" s="23">
        <f t="shared" si="3"/>
        <v>0.7881798569</v>
      </c>
      <c r="K193" s="24" t="str">
        <f t="shared" si="4"/>
        <v>Target Not Meet</v>
      </c>
    </row>
    <row r="194" ht="22.5" customHeight="1">
      <c r="A194" s="18">
        <v>45660.0</v>
      </c>
      <c r="B194" s="19" t="str">
        <f t="shared" si="1"/>
        <v>Jan</v>
      </c>
      <c r="C194" s="20" t="s">
        <v>92</v>
      </c>
      <c r="D194" s="19" t="s">
        <v>98</v>
      </c>
      <c r="E194" s="19" t="s">
        <v>68</v>
      </c>
      <c r="F194" s="21">
        <v>2.0</v>
      </c>
      <c r="G194" s="22">
        <v>54068.0</v>
      </c>
      <c r="H194" s="15" t="str">
        <f t="shared" si="2"/>
        <v>Medium Range</v>
      </c>
      <c r="I194" s="22">
        <v>63726.0</v>
      </c>
      <c r="J194" s="23">
        <f t="shared" si="3"/>
        <v>0.8484449047</v>
      </c>
      <c r="K194" s="24" t="str">
        <f t="shared" si="4"/>
        <v>Target Not Meet</v>
      </c>
    </row>
    <row r="195" ht="22.5" customHeight="1">
      <c r="A195" s="18">
        <v>45660.0</v>
      </c>
      <c r="B195" s="19" t="str">
        <f t="shared" si="1"/>
        <v>Jan</v>
      </c>
      <c r="C195" s="20" t="s">
        <v>92</v>
      </c>
      <c r="D195" s="19" t="s">
        <v>93</v>
      </c>
      <c r="E195" s="19" t="s">
        <v>63</v>
      </c>
      <c r="F195" s="21">
        <v>4.0</v>
      </c>
      <c r="G195" s="22">
        <v>121209.0</v>
      </c>
      <c r="H195" s="15" t="str">
        <f t="shared" si="2"/>
        <v>Very High Range</v>
      </c>
      <c r="I195" s="22">
        <v>136784.0</v>
      </c>
      <c r="J195" s="23">
        <f t="shared" si="3"/>
        <v>0.8861343432</v>
      </c>
      <c r="K195" s="24" t="str">
        <f t="shared" si="4"/>
        <v>Target Not Meet</v>
      </c>
    </row>
    <row r="196" ht="22.5" customHeight="1">
      <c r="A196" s="18">
        <v>45660.0</v>
      </c>
      <c r="B196" s="19" t="str">
        <f t="shared" si="1"/>
        <v>Jan</v>
      </c>
      <c r="C196" s="20" t="s">
        <v>92</v>
      </c>
      <c r="D196" s="19" t="s">
        <v>144</v>
      </c>
      <c r="E196" s="19" t="s">
        <v>26</v>
      </c>
      <c r="F196" s="21">
        <v>4.0</v>
      </c>
      <c r="G196" s="22">
        <v>75799.0</v>
      </c>
      <c r="H196" s="15" t="str">
        <f t="shared" si="2"/>
        <v>High Range</v>
      </c>
      <c r="I196" s="22">
        <v>61224.0</v>
      </c>
      <c r="J196" s="23">
        <f t="shared" si="3"/>
        <v>1.238060238</v>
      </c>
      <c r="K196" s="24" t="str">
        <f t="shared" si="4"/>
        <v>Over Achived</v>
      </c>
    </row>
    <row r="197" ht="22.5" customHeight="1">
      <c r="A197" s="18">
        <v>45660.0</v>
      </c>
      <c r="B197" s="19" t="str">
        <f t="shared" si="1"/>
        <v>Jan</v>
      </c>
      <c r="C197" s="20" t="s">
        <v>92</v>
      </c>
      <c r="D197" s="19" t="s">
        <v>144</v>
      </c>
      <c r="E197" s="19" t="s">
        <v>9</v>
      </c>
      <c r="F197" s="21">
        <v>5.0</v>
      </c>
      <c r="G197" s="22">
        <v>94524.0</v>
      </c>
      <c r="H197" s="15" t="str">
        <f t="shared" si="2"/>
        <v>Very High Range</v>
      </c>
      <c r="I197" s="22">
        <v>68047.0</v>
      </c>
      <c r="J197" s="23">
        <f t="shared" si="3"/>
        <v>1.389098711</v>
      </c>
      <c r="K197" s="24" t="str">
        <f t="shared" si="4"/>
        <v>Over Achived</v>
      </c>
    </row>
    <row r="198" ht="22.5" customHeight="1">
      <c r="A198" s="18">
        <v>45660.0</v>
      </c>
      <c r="B198" s="19" t="str">
        <f t="shared" si="1"/>
        <v>Jan</v>
      </c>
      <c r="C198" s="20" t="s">
        <v>92</v>
      </c>
      <c r="D198" s="25" t="s">
        <v>149</v>
      </c>
      <c r="E198" s="19" t="s">
        <v>38</v>
      </c>
      <c r="F198" s="21">
        <v>3.0</v>
      </c>
      <c r="G198" s="22">
        <v>73371.0</v>
      </c>
      <c r="H198" s="15" t="str">
        <f t="shared" si="2"/>
        <v>High Range</v>
      </c>
      <c r="I198" s="22">
        <v>66834.0</v>
      </c>
      <c r="J198" s="23">
        <f t="shared" si="3"/>
        <v>1.097809498</v>
      </c>
      <c r="K198" s="24" t="str">
        <f t="shared" si="4"/>
        <v>Over Achived</v>
      </c>
    </row>
    <row r="199" ht="22.5" customHeight="1">
      <c r="A199" s="18">
        <v>45660.0</v>
      </c>
      <c r="B199" s="19" t="str">
        <f t="shared" si="1"/>
        <v>Jan</v>
      </c>
      <c r="C199" s="20" t="s">
        <v>92</v>
      </c>
      <c r="D199" s="25" t="s">
        <v>149</v>
      </c>
      <c r="E199" s="19" t="s">
        <v>26</v>
      </c>
      <c r="F199" s="21">
        <v>4.0</v>
      </c>
      <c r="G199" s="22">
        <v>82316.0</v>
      </c>
      <c r="H199" s="15" t="str">
        <f t="shared" si="2"/>
        <v>High Range</v>
      </c>
      <c r="I199" s="22">
        <v>78113.0</v>
      </c>
      <c r="J199" s="23">
        <f t="shared" si="3"/>
        <v>1.053806665</v>
      </c>
      <c r="K199" s="24" t="str">
        <f t="shared" si="4"/>
        <v>Over Achived</v>
      </c>
    </row>
    <row r="200" ht="22.5" customHeight="1">
      <c r="A200" s="18">
        <v>45660.0</v>
      </c>
      <c r="B200" s="19" t="str">
        <f t="shared" si="1"/>
        <v>Jan</v>
      </c>
      <c r="C200" s="20" t="s">
        <v>92</v>
      </c>
      <c r="D200" s="19" t="s">
        <v>158</v>
      </c>
      <c r="E200" s="19" t="s">
        <v>23</v>
      </c>
      <c r="F200" s="21">
        <v>2.0</v>
      </c>
      <c r="G200" s="22">
        <v>63575.0</v>
      </c>
      <c r="H200" s="15" t="str">
        <f t="shared" si="2"/>
        <v>Medium Range</v>
      </c>
      <c r="I200" s="22">
        <v>51989.0</v>
      </c>
      <c r="J200" s="23">
        <f t="shared" si="3"/>
        <v>1.222854835</v>
      </c>
      <c r="K200" s="24" t="str">
        <f t="shared" si="4"/>
        <v>Over Achived</v>
      </c>
    </row>
    <row r="201" ht="22.5" customHeight="1">
      <c r="A201" s="18">
        <v>45660.0</v>
      </c>
      <c r="B201" s="19" t="str">
        <f t="shared" si="1"/>
        <v>Jan</v>
      </c>
      <c r="C201" s="20" t="s">
        <v>92</v>
      </c>
      <c r="D201" s="19" t="s">
        <v>144</v>
      </c>
      <c r="E201" s="19" t="s">
        <v>38</v>
      </c>
      <c r="F201" s="21">
        <v>3.0</v>
      </c>
      <c r="G201" s="22">
        <v>69402.0</v>
      </c>
      <c r="H201" s="15" t="str">
        <f t="shared" si="2"/>
        <v>Medium Range</v>
      </c>
      <c r="I201" s="22">
        <v>59419.0</v>
      </c>
      <c r="J201" s="23">
        <f t="shared" si="3"/>
        <v>1.168010232</v>
      </c>
      <c r="K201" s="24" t="str">
        <f t="shared" si="4"/>
        <v>Over Achived</v>
      </c>
    </row>
    <row r="202" ht="22.5" customHeight="1">
      <c r="A202" s="18">
        <v>45660.0</v>
      </c>
      <c r="B202" s="19" t="str">
        <f t="shared" si="1"/>
        <v>Jan</v>
      </c>
      <c r="C202" s="20" t="s">
        <v>92</v>
      </c>
      <c r="D202" s="19" t="s">
        <v>158</v>
      </c>
      <c r="E202" s="19" t="s">
        <v>23</v>
      </c>
      <c r="F202" s="21">
        <v>3.0</v>
      </c>
      <c r="G202" s="22">
        <v>52699.0</v>
      </c>
      <c r="H202" s="15" t="str">
        <f t="shared" si="2"/>
        <v>Medium Range</v>
      </c>
      <c r="I202" s="22">
        <v>48561.0</v>
      </c>
      <c r="J202" s="23">
        <f t="shared" si="3"/>
        <v>1.085212413</v>
      </c>
      <c r="K202" s="24" t="str">
        <f t="shared" si="4"/>
        <v>Over Achived</v>
      </c>
    </row>
    <row r="203" ht="22.5" customHeight="1">
      <c r="A203" s="18">
        <v>45661.0</v>
      </c>
      <c r="B203" s="19" t="str">
        <f t="shared" si="1"/>
        <v>Jan</v>
      </c>
      <c r="C203" s="20" t="s">
        <v>13</v>
      </c>
      <c r="D203" s="19" t="s">
        <v>169</v>
      </c>
      <c r="E203" s="19" t="s">
        <v>9</v>
      </c>
      <c r="F203" s="21">
        <v>4.0</v>
      </c>
      <c r="G203" s="22">
        <v>88814.0</v>
      </c>
      <c r="H203" s="15" t="str">
        <f t="shared" si="2"/>
        <v>High Range</v>
      </c>
      <c r="I203" s="22">
        <v>110429.0</v>
      </c>
      <c r="J203" s="23">
        <f t="shared" si="3"/>
        <v>0.8042633728</v>
      </c>
      <c r="K203" s="24" t="str">
        <f t="shared" si="4"/>
        <v>Target Not Meet</v>
      </c>
    </row>
    <row r="204" ht="22.5" customHeight="1">
      <c r="A204" s="18">
        <v>45661.0</v>
      </c>
      <c r="B204" s="19" t="str">
        <f t="shared" si="1"/>
        <v>Jan</v>
      </c>
      <c r="C204" s="20" t="s">
        <v>13</v>
      </c>
      <c r="D204" s="19" t="s">
        <v>169</v>
      </c>
      <c r="E204" s="19" t="s">
        <v>9</v>
      </c>
      <c r="F204" s="21">
        <v>3.0</v>
      </c>
      <c r="G204" s="22">
        <v>94713.0</v>
      </c>
      <c r="H204" s="15" t="str">
        <f t="shared" si="2"/>
        <v>Very High Range</v>
      </c>
      <c r="I204" s="22">
        <v>107315.0</v>
      </c>
      <c r="J204" s="23">
        <f t="shared" si="3"/>
        <v>0.8825700042</v>
      </c>
      <c r="K204" s="24" t="str">
        <f t="shared" si="4"/>
        <v>Target Not Meet</v>
      </c>
    </row>
    <row r="205" ht="22.5" customHeight="1">
      <c r="A205" s="18">
        <v>45661.0</v>
      </c>
      <c r="B205" s="19" t="str">
        <f t="shared" si="1"/>
        <v>Jan</v>
      </c>
      <c r="C205" s="20" t="s">
        <v>13</v>
      </c>
      <c r="D205" s="19" t="s">
        <v>169</v>
      </c>
      <c r="E205" s="19" t="s">
        <v>63</v>
      </c>
      <c r="F205" s="21">
        <v>4.0</v>
      </c>
      <c r="G205" s="22">
        <v>88549.0</v>
      </c>
      <c r="H205" s="15" t="str">
        <f t="shared" si="2"/>
        <v>High Range</v>
      </c>
      <c r="I205" s="22">
        <v>113941.0</v>
      </c>
      <c r="J205" s="23">
        <f t="shared" si="3"/>
        <v>0.7771478221</v>
      </c>
      <c r="K205" s="24" t="str">
        <f t="shared" si="4"/>
        <v>Target Not Meet</v>
      </c>
    </row>
    <row r="206" ht="22.5" customHeight="1">
      <c r="A206" s="18">
        <v>45661.0</v>
      </c>
      <c r="B206" s="19" t="str">
        <f t="shared" si="1"/>
        <v>Jan</v>
      </c>
      <c r="C206" s="20" t="s">
        <v>13</v>
      </c>
      <c r="D206" s="19" t="s">
        <v>37</v>
      </c>
      <c r="E206" s="19" t="s">
        <v>68</v>
      </c>
      <c r="F206" s="21">
        <v>2.0</v>
      </c>
      <c r="G206" s="22">
        <v>46640.0</v>
      </c>
      <c r="H206" s="15" t="str">
        <f t="shared" si="2"/>
        <v>Base Range</v>
      </c>
      <c r="I206" s="22">
        <v>55869.0</v>
      </c>
      <c r="J206" s="23">
        <f t="shared" si="3"/>
        <v>0.834810002</v>
      </c>
      <c r="K206" s="24" t="str">
        <f t="shared" si="4"/>
        <v>Target Not Meet</v>
      </c>
    </row>
    <row r="207" ht="22.5" customHeight="1">
      <c r="A207" s="18">
        <v>45661.0</v>
      </c>
      <c r="B207" s="19" t="str">
        <f t="shared" si="1"/>
        <v>Jan</v>
      </c>
      <c r="C207" s="20" t="s">
        <v>13</v>
      </c>
      <c r="D207" s="19" t="s">
        <v>37</v>
      </c>
      <c r="E207" s="19" t="s">
        <v>19</v>
      </c>
      <c r="F207" s="21">
        <v>2.0</v>
      </c>
      <c r="G207" s="22">
        <v>46096.0</v>
      </c>
      <c r="H207" s="15" t="str">
        <f t="shared" si="2"/>
        <v>Base Range</v>
      </c>
      <c r="I207" s="22">
        <v>50845.0</v>
      </c>
      <c r="J207" s="23">
        <f t="shared" si="3"/>
        <v>0.9065984856</v>
      </c>
      <c r="K207" s="24" t="str">
        <f t="shared" si="4"/>
        <v>Target Not Meet</v>
      </c>
    </row>
    <row r="208" ht="22.5" customHeight="1">
      <c r="A208" s="18">
        <v>45661.0</v>
      </c>
      <c r="B208" s="19" t="str">
        <f t="shared" si="1"/>
        <v>Jan</v>
      </c>
      <c r="C208" s="20" t="s">
        <v>13</v>
      </c>
      <c r="D208" s="19" t="s">
        <v>18</v>
      </c>
      <c r="E208" s="19" t="s">
        <v>9</v>
      </c>
      <c r="F208" s="21">
        <v>4.0</v>
      </c>
      <c r="G208" s="22">
        <v>84024.0</v>
      </c>
      <c r="H208" s="15" t="str">
        <f t="shared" si="2"/>
        <v>High Range</v>
      </c>
      <c r="I208" s="22">
        <v>72228.0</v>
      </c>
      <c r="J208" s="23">
        <f t="shared" si="3"/>
        <v>1.163316165</v>
      </c>
      <c r="K208" s="24" t="str">
        <f t="shared" si="4"/>
        <v>Over Achived</v>
      </c>
    </row>
    <row r="209" ht="22.5" customHeight="1">
      <c r="A209" s="18">
        <v>45661.0</v>
      </c>
      <c r="B209" s="19" t="str">
        <f t="shared" si="1"/>
        <v>Jan</v>
      </c>
      <c r="C209" s="20" t="s">
        <v>13</v>
      </c>
      <c r="D209" s="19" t="s">
        <v>29</v>
      </c>
      <c r="E209" s="19" t="s">
        <v>19</v>
      </c>
      <c r="F209" s="21">
        <v>2.0</v>
      </c>
      <c r="G209" s="22">
        <v>58256.0</v>
      </c>
      <c r="H209" s="15" t="str">
        <f t="shared" si="2"/>
        <v>Medium Range</v>
      </c>
      <c r="I209" s="22">
        <v>75187.0</v>
      </c>
      <c r="J209" s="23">
        <f t="shared" si="3"/>
        <v>0.7748147951</v>
      </c>
      <c r="K209" s="24" t="str">
        <f t="shared" si="4"/>
        <v>Target Not Meet</v>
      </c>
    </row>
    <row r="210" ht="22.5" customHeight="1">
      <c r="A210" s="18">
        <v>45661.0</v>
      </c>
      <c r="B210" s="19" t="str">
        <f t="shared" si="1"/>
        <v>Jan</v>
      </c>
      <c r="C210" s="20" t="s">
        <v>13</v>
      </c>
      <c r="D210" s="19" t="s">
        <v>18</v>
      </c>
      <c r="E210" s="19" t="s">
        <v>23</v>
      </c>
      <c r="F210" s="21">
        <v>2.0</v>
      </c>
      <c r="G210" s="22">
        <v>50976.0</v>
      </c>
      <c r="H210" s="15" t="str">
        <f t="shared" si="2"/>
        <v>Medium Range</v>
      </c>
      <c r="I210" s="22">
        <v>46407.0</v>
      </c>
      <c r="J210" s="23">
        <f t="shared" si="3"/>
        <v>1.098454974</v>
      </c>
      <c r="K210" s="24" t="str">
        <f t="shared" si="4"/>
        <v>Over Achived</v>
      </c>
    </row>
    <row r="211" ht="22.5" customHeight="1">
      <c r="A211" s="18">
        <v>45661.0</v>
      </c>
      <c r="B211" s="19" t="str">
        <f t="shared" si="1"/>
        <v>Jan</v>
      </c>
      <c r="C211" s="20" t="s">
        <v>13</v>
      </c>
      <c r="D211" s="19" t="s">
        <v>18</v>
      </c>
      <c r="E211" s="19" t="s">
        <v>68</v>
      </c>
      <c r="F211" s="21">
        <v>2.0</v>
      </c>
      <c r="G211" s="22">
        <v>41920.0</v>
      </c>
      <c r="H211" s="15" t="str">
        <f t="shared" si="2"/>
        <v>Base Range</v>
      </c>
      <c r="I211" s="22">
        <v>32785.0</v>
      </c>
      <c r="J211" s="23">
        <f t="shared" si="3"/>
        <v>1.278633521</v>
      </c>
      <c r="K211" s="24" t="str">
        <f t="shared" si="4"/>
        <v>Over Achived</v>
      </c>
    </row>
    <row r="212" ht="22.5" customHeight="1">
      <c r="A212" s="18">
        <v>45661.0</v>
      </c>
      <c r="B212" s="19" t="str">
        <f t="shared" si="1"/>
        <v>Jan</v>
      </c>
      <c r="C212" s="20" t="s">
        <v>57</v>
      </c>
      <c r="D212" s="19" t="s">
        <v>58</v>
      </c>
      <c r="E212" s="19" t="s">
        <v>63</v>
      </c>
      <c r="F212" s="21">
        <v>1.0</v>
      </c>
      <c r="G212" s="22">
        <v>23464.0</v>
      </c>
      <c r="H212" s="15" t="str">
        <f t="shared" si="2"/>
        <v>Base Range</v>
      </c>
      <c r="I212" s="22">
        <v>17226.0</v>
      </c>
      <c r="J212" s="23">
        <f t="shared" si="3"/>
        <v>1.362127017</v>
      </c>
      <c r="K212" s="24" t="str">
        <f t="shared" si="4"/>
        <v>Over Achived</v>
      </c>
    </row>
    <row r="213" ht="22.5" customHeight="1">
      <c r="A213" s="18">
        <v>45661.0</v>
      </c>
      <c r="B213" s="19" t="str">
        <f t="shared" si="1"/>
        <v>Jan</v>
      </c>
      <c r="C213" s="20" t="s">
        <v>13</v>
      </c>
      <c r="D213" s="19" t="s">
        <v>14</v>
      </c>
      <c r="E213" s="19" t="s">
        <v>38</v>
      </c>
      <c r="F213" s="21">
        <v>3.0</v>
      </c>
      <c r="G213" s="22">
        <v>57791.0</v>
      </c>
      <c r="H213" s="15" t="str">
        <f t="shared" si="2"/>
        <v>Medium Range</v>
      </c>
      <c r="I213" s="22">
        <v>49319.0</v>
      </c>
      <c r="J213" s="23">
        <f t="shared" si="3"/>
        <v>1.171779639</v>
      </c>
      <c r="K213" s="24" t="str">
        <f t="shared" si="4"/>
        <v>Over Achived</v>
      </c>
    </row>
    <row r="214" ht="22.5" customHeight="1">
      <c r="A214" s="18">
        <v>45661.0</v>
      </c>
      <c r="B214" s="19" t="str">
        <f t="shared" si="1"/>
        <v>Jan</v>
      </c>
      <c r="C214" s="20" t="s">
        <v>13</v>
      </c>
      <c r="D214" s="19" t="s">
        <v>29</v>
      </c>
      <c r="E214" s="19" t="s">
        <v>68</v>
      </c>
      <c r="F214" s="21">
        <v>2.0</v>
      </c>
      <c r="G214" s="22">
        <v>45056.0</v>
      </c>
      <c r="H214" s="15" t="str">
        <f t="shared" si="2"/>
        <v>Base Range</v>
      </c>
      <c r="I214" s="22">
        <v>52747.0</v>
      </c>
      <c r="J214" s="23">
        <f t="shared" si="3"/>
        <v>0.8541907597</v>
      </c>
      <c r="K214" s="24" t="str">
        <f t="shared" si="4"/>
        <v>Target Not Meet</v>
      </c>
    </row>
    <row r="215" ht="22.5" customHeight="1">
      <c r="A215" s="18">
        <v>45661.0</v>
      </c>
      <c r="B215" s="19" t="str">
        <f t="shared" si="1"/>
        <v>Jan</v>
      </c>
      <c r="C215" s="20" t="s">
        <v>57</v>
      </c>
      <c r="D215" s="19" t="s">
        <v>58</v>
      </c>
      <c r="E215" s="19" t="s">
        <v>26</v>
      </c>
      <c r="F215" s="21">
        <v>2.0</v>
      </c>
      <c r="G215" s="22">
        <v>56105.0</v>
      </c>
      <c r="H215" s="15" t="str">
        <f t="shared" si="2"/>
        <v>Medium Range</v>
      </c>
      <c r="I215" s="22">
        <v>47254.0</v>
      </c>
      <c r="J215" s="23">
        <f t="shared" si="3"/>
        <v>1.187306895</v>
      </c>
      <c r="K215" s="24" t="str">
        <f t="shared" si="4"/>
        <v>Over Achived</v>
      </c>
    </row>
    <row r="216" ht="22.5" customHeight="1">
      <c r="A216" s="18">
        <v>45661.0</v>
      </c>
      <c r="B216" s="19" t="str">
        <f t="shared" si="1"/>
        <v>Jan</v>
      </c>
      <c r="C216" s="20" t="s">
        <v>57</v>
      </c>
      <c r="D216" s="19" t="s">
        <v>71</v>
      </c>
      <c r="E216" s="19" t="s">
        <v>9</v>
      </c>
      <c r="F216" s="21">
        <v>2.0</v>
      </c>
      <c r="G216" s="22">
        <v>59819.0</v>
      </c>
      <c r="H216" s="15" t="str">
        <f t="shared" si="2"/>
        <v>Medium Range</v>
      </c>
      <c r="I216" s="22">
        <v>65276.0</v>
      </c>
      <c r="J216" s="23">
        <f t="shared" si="3"/>
        <v>0.9164011275</v>
      </c>
      <c r="K216" s="24" t="str">
        <f t="shared" si="4"/>
        <v>Target Not Meet</v>
      </c>
    </row>
    <row r="217" ht="22.5" customHeight="1">
      <c r="A217" s="18">
        <v>45661.0</v>
      </c>
      <c r="B217" s="19" t="str">
        <f t="shared" si="1"/>
        <v>Jan</v>
      </c>
      <c r="C217" s="20" t="s">
        <v>57</v>
      </c>
      <c r="D217" s="19" t="s">
        <v>58</v>
      </c>
      <c r="E217" s="19" t="s">
        <v>38</v>
      </c>
      <c r="F217" s="21">
        <v>2.0</v>
      </c>
      <c r="G217" s="22">
        <v>52434.0</v>
      </c>
      <c r="H217" s="15" t="str">
        <f t="shared" si="2"/>
        <v>Medium Range</v>
      </c>
      <c r="I217" s="22">
        <v>43105.0</v>
      </c>
      <c r="J217" s="23">
        <f t="shared" si="3"/>
        <v>1.216425009</v>
      </c>
      <c r="K217" s="24" t="str">
        <f t="shared" si="4"/>
        <v>Over Achived</v>
      </c>
    </row>
    <row r="218" ht="22.5" customHeight="1">
      <c r="A218" s="18">
        <v>45661.0</v>
      </c>
      <c r="B218" s="19" t="str">
        <f t="shared" si="1"/>
        <v>Jan</v>
      </c>
      <c r="C218" s="20" t="s">
        <v>57</v>
      </c>
      <c r="D218" s="25" t="s">
        <v>62</v>
      </c>
      <c r="E218" s="19" t="s">
        <v>19</v>
      </c>
      <c r="F218" s="21">
        <v>2.0</v>
      </c>
      <c r="G218" s="22">
        <v>41942.0</v>
      </c>
      <c r="H218" s="15" t="str">
        <f t="shared" si="2"/>
        <v>Base Range</v>
      </c>
      <c r="I218" s="22">
        <v>39165.0</v>
      </c>
      <c r="J218" s="23">
        <f t="shared" si="3"/>
        <v>1.070905145</v>
      </c>
      <c r="K218" s="24" t="str">
        <f t="shared" si="4"/>
        <v>Over Achived</v>
      </c>
    </row>
    <row r="219" ht="22.5" customHeight="1">
      <c r="A219" s="18">
        <v>45661.0</v>
      </c>
      <c r="B219" s="19" t="str">
        <f t="shared" si="1"/>
        <v>Jan</v>
      </c>
      <c r="C219" s="20" t="s">
        <v>57</v>
      </c>
      <c r="D219" s="25" t="s">
        <v>62</v>
      </c>
      <c r="E219" s="19" t="s">
        <v>23</v>
      </c>
      <c r="F219" s="21">
        <v>2.0</v>
      </c>
      <c r="G219" s="22">
        <v>37605.0</v>
      </c>
      <c r="H219" s="15" t="str">
        <f t="shared" si="2"/>
        <v>Base Range</v>
      </c>
      <c r="I219" s="22">
        <v>26338.0</v>
      </c>
      <c r="J219" s="23">
        <f t="shared" si="3"/>
        <v>1.42778495</v>
      </c>
      <c r="K219" s="24" t="str">
        <f t="shared" si="4"/>
        <v>Over Achived</v>
      </c>
    </row>
    <row r="220" ht="22.5" customHeight="1">
      <c r="A220" s="18">
        <v>45661.0</v>
      </c>
      <c r="B220" s="19" t="str">
        <f t="shared" si="1"/>
        <v>Jan</v>
      </c>
      <c r="C220" s="20" t="s">
        <v>57</v>
      </c>
      <c r="D220" s="25" t="s">
        <v>62</v>
      </c>
      <c r="E220" s="19" t="s">
        <v>34</v>
      </c>
      <c r="F220" s="21">
        <v>3.0</v>
      </c>
      <c r="G220" s="22">
        <v>65674.0</v>
      </c>
      <c r="H220" s="15" t="str">
        <f t="shared" si="2"/>
        <v>Medium Range</v>
      </c>
      <c r="I220" s="22">
        <v>51599.0</v>
      </c>
      <c r="J220" s="23">
        <f t="shared" si="3"/>
        <v>1.272776604</v>
      </c>
      <c r="K220" s="24" t="str">
        <f t="shared" si="4"/>
        <v>Over Achived</v>
      </c>
    </row>
    <row r="221" ht="22.5" customHeight="1">
      <c r="A221" s="18">
        <v>45661.0</v>
      </c>
      <c r="B221" s="19" t="str">
        <f t="shared" si="1"/>
        <v>Jan</v>
      </c>
      <c r="C221" s="20" t="s">
        <v>57</v>
      </c>
      <c r="D221" s="19" t="s">
        <v>71</v>
      </c>
      <c r="E221" s="19" t="s">
        <v>68</v>
      </c>
      <c r="F221" s="21">
        <v>1.0</v>
      </c>
      <c r="G221" s="22">
        <v>28047.0</v>
      </c>
      <c r="H221" s="15" t="str">
        <f t="shared" si="2"/>
        <v>Base Range</v>
      </c>
      <c r="I221" s="22">
        <v>34629.0</v>
      </c>
      <c r="J221" s="23">
        <f t="shared" si="3"/>
        <v>0.8099280949</v>
      </c>
      <c r="K221" s="24" t="str">
        <f t="shared" si="4"/>
        <v>Target Not Meet</v>
      </c>
    </row>
    <row r="222" ht="22.5" customHeight="1">
      <c r="A222" s="18">
        <v>45661.0</v>
      </c>
      <c r="B222" s="19" t="str">
        <f t="shared" si="1"/>
        <v>Jan</v>
      </c>
      <c r="C222" s="20" t="s">
        <v>57</v>
      </c>
      <c r="D222" s="19" t="s">
        <v>71</v>
      </c>
      <c r="E222" s="19" t="s">
        <v>34</v>
      </c>
      <c r="F222" s="21">
        <v>2.0</v>
      </c>
      <c r="G222" s="22">
        <v>67814.0</v>
      </c>
      <c r="H222" s="15" t="str">
        <f t="shared" si="2"/>
        <v>Medium Range</v>
      </c>
      <c r="I222" s="22">
        <v>84282.0</v>
      </c>
      <c r="J222" s="23">
        <f t="shared" si="3"/>
        <v>0.8046083387</v>
      </c>
      <c r="K222" s="24" t="str">
        <f t="shared" si="4"/>
        <v>Target Not Meet</v>
      </c>
    </row>
    <row r="223" ht="22.5" customHeight="1">
      <c r="A223" s="18">
        <v>45661.0</v>
      </c>
      <c r="B223" s="19" t="str">
        <f t="shared" si="1"/>
        <v>Jan</v>
      </c>
      <c r="C223" s="20" t="s">
        <v>57</v>
      </c>
      <c r="D223" s="19" t="s">
        <v>71</v>
      </c>
      <c r="E223" s="19" t="s">
        <v>23</v>
      </c>
      <c r="F223" s="21">
        <v>2.0</v>
      </c>
      <c r="G223" s="22">
        <v>31656.0</v>
      </c>
      <c r="H223" s="15" t="str">
        <f t="shared" si="2"/>
        <v>Base Range</v>
      </c>
      <c r="I223" s="22">
        <v>35614.0</v>
      </c>
      <c r="J223" s="23">
        <f t="shared" si="3"/>
        <v>0.8888639299</v>
      </c>
      <c r="K223" s="24" t="str">
        <f t="shared" si="4"/>
        <v>Target Not Meet</v>
      </c>
    </row>
    <row r="224" ht="22.5" customHeight="1">
      <c r="A224" s="18">
        <v>45661.0</v>
      </c>
      <c r="B224" s="19" t="str">
        <f t="shared" si="1"/>
        <v>Jan</v>
      </c>
      <c r="C224" s="20" t="s">
        <v>57</v>
      </c>
      <c r="D224" s="19" t="s">
        <v>80</v>
      </c>
      <c r="E224" s="19" t="s">
        <v>23</v>
      </c>
      <c r="F224" s="21">
        <v>1.0</v>
      </c>
      <c r="G224" s="22">
        <v>38107.0</v>
      </c>
      <c r="H224" s="15" t="str">
        <f t="shared" si="2"/>
        <v>Base Range</v>
      </c>
      <c r="I224" s="22">
        <v>40879.0</v>
      </c>
      <c r="J224" s="23">
        <f t="shared" si="3"/>
        <v>0.9321901221</v>
      </c>
      <c r="K224" s="24" t="str">
        <f t="shared" si="4"/>
        <v>Target Not Meet</v>
      </c>
    </row>
    <row r="225" ht="22.5" customHeight="1">
      <c r="A225" s="18">
        <v>45661.0</v>
      </c>
      <c r="B225" s="19" t="str">
        <f t="shared" si="1"/>
        <v>Jan</v>
      </c>
      <c r="C225" s="20" t="s">
        <v>57</v>
      </c>
      <c r="D225" s="19" t="s">
        <v>80</v>
      </c>
      <c r="E225" s="19" t="s">
        <v>9</v>
      </c>
      <c r="F225" s="21">
        <v>2.0</v>
      </c>
      <c r="G225" s="22">
        <v>77117.0</v>
      </c>
      <c r="H225" s="15" t="str">
        <f t="shared" si="2"/>
        <v>High Range</v>
      </c>
      <c r="I225" s="22">
        <v>89572.0</v>
      </c>
      <c r="J225" s="23">
        <f t="shared" si="3"/>
        <v>0.8609498504</v>
      </c>
      <c r="K225" s="24" t="str">
        <f t="shared" si="4"/>
        <v>Target Not Meet</v>
      </c>
    </row>
    <row r="226" ht="22.5" customHeight="1">
      <c r="A226" s="18">
        <v>45661.0</v>
      </c>
      <c r="B226" s="19" t="str">
        <f t="shared" si="1"/>
        <v>Jan</v>
      </c>
      <c r="C226" s="20" t="s">
        <v>57</v>
      </c>
      <c r="D226" s="19" t="s">
        <v>80</v>
      </c>
      <c r="E226" s="19" t="s">
        <v>23</v>
      </c>
      <c r="F226" s="21">
        <v>1.0</v>
      </c>
      <c r="G226" s="22">
        <v>38289.0</v>
      </c>
      <c r="H226" s="15" t="str">
        <f t="shared" si="2"/>
        <v>Base Range</v>
      </c>
      <c r="I226" s="22">
        <v>49435.0</v>
      </c>
      <c r="J226" s="23">
        <f t="shared" si="3"/>
        <v>0.774532214</v>
      </c>
      <c r="K226" s="24" t="str">
        <f t="shared" si="4"/>
        <v>Target Not Meet</v>
      </c>
    </row>
    <row r="227" ht="22.5" customHeight="1">
      <c r="A227" s="18">
        <v>45661.0</v>
      </c>
      <c r="B227" s="19" t="str">
        <f t="shared" si="1"/>
        <v>Jan</v>
      </c>
      <c r="C227" s="20" t="s">
        <v>57</v>
      </c>
      <c r="D227" s="19" t="s">
        <v>85</v>
      </c>
      <c r="E227" s="19" t="s">
        <v>26</v>
      </c>
      <c r="F227" s="21">
        <v>2.0</v>
      </c>
      <c r="G227" s="22">
        <v>52331.0</v>
      </c>
      <c r="H227" s="15" t="str">
        <f t="shared" si="2"/>
        <v>Medium Range</v>
      </c>
      <c r="I227" s="22">
        <v>64789.0</v>
      </c>
      <c r="J227" s="23">
        <f t="shared" si="3"/>
        <v>0.8077142725</v>
      </c>
      <c r="K227" s="24" t="str">
        <f t="shared" si="4"/>
        <v>Target Not Meet</v>
      </c>
    </row>
    <row r="228" ht="22.5" customHeight="1">
      <c r="A228" s="18">
        <v>45661.0</v>
      </c>
      <c r="B228" s="19" t="str">
        <f t="shared" si="1"/>
        <v>Jan</v>
      </c>
      <c r="C228" s="20" t="s">
        <v>57</v>
      </c>
      <c r="D228" s="19" t="s">
        <v>85</v>
      </c>
      <c r="E228" s="19" t="s">
        <v>19</v>
      </c>
      <c r="F228" s="21">
        <v>1.0</v>
      </c>
      <c r="G228" s="22">
        <v>41011.0</v>
      </c>
      <c r="H228" s="15" t="str">
        <f t="shared" si="2"/>
        <v>Base Range</v>
      </c>
      <c r="I228" s="22">
        <v>44369.0</v>
      </c>
      <c r="J228" s="23">
        <f t="shared" si="3"/>
        <v>0.9243165273</v>
      </c>
      <c r="K228" s="24" t="str">
        <f t="shared" si="4"/>
        <v>Target Not Meet</v>
      </c>
    </row>
    <row r="229" ht="22.5" customHeight="1">
      <c r="A229" s="18">
        <v>45661.0</v>
      </c>
      <c r="B229" s="19" t="str">
        <f t="shared" si="1"/>
        <v>Jan</v>
      </c>
      <c r="C229" s="20" t="s">
        <v>13</v>
      </c>
      <c r="D229" s="19" t="s">
        <v>14</v>
      </c>
      <c r="E229" s="19" t="s">
        <v>26</v>
      </c>
      <c r="F229" s="21">
        <v>3.0</v>
      </c>
      <c r="G229" s="22">
        <v>57746.0</v>
      </c>
      <c r="H229" s="15" t="str">
        <f t="shared" si="2"/>
        <v>Medium Range</v>
      </c>
      <c r="I229" s="22">
        <v>46735.0</v>
      </c>
      <c r="J229" s="23">
        <f t="shared" si="3"/>
        <v>1.235605007</v>
      </c>
      <c r="K229" s="24" t="str">
        <f t="shared" si="4"/>
        <v>Over Achived</v>
      </c>
    </row>
    <row r="230" ht="22.5" customHeight="1">
      <c r="A230" s="18">
        <v>45661.0</v>
      </c>
      <c r="B230" s="19" t="str">
        <f t="shared" si="1"/>
        <v>Jan</v>
      </c>
      <c r="C230" s="20" t="s">
        <v>57</v>
      </c>
      <c r="D230" s="19" t="s">
        <v>58</v>
      </c>
      <c r="E230" s="19" t="s">
        <v>9</v>
      </c>
      <c r="F230" s="21">
        <v>3.0</v>
      </c>
      <c r="G230" s="22">
        <v>70122.0</v>
      </c>
      <c r="H230" s="15" t="str">
        <f t="shared" si="2"/>
        <v>High Range</v>
      </c>
      <c r="I230" s="22">
        <v>65813.0</v>
      </c>
      <c r="J230" s="23">
        <f t="shared" si="3"/>
        <v>1.065473387</v>
      </c>
      <c r="K230" s="24" t="str">
        <f t="shared" si="4"/>
        <v>Over Achived</v>
      </c>
    </row>
    <row r="231" ht="22.5" customHeight="1">
      <c r="A231" s="18">
        <v>45661.0</v>
      </c>
      <c r="B231" s="19" t="str">
        <f t="shared" si="1"/>
        <v>Jan</v>
      </c>
      <c r="C231" s="20" t="s">
        <v>13</v>
      </c>
      <c r="D231" s="19" t="s">
        <v>14</v>
      </c>
      <c r="E231" s="19" t="s">
        <v>68</v>
      </c>
      <c r="F231" s="21">
        <v>2.0</v>
      </c>
      <c r="G231" s="22">
        <v>37322.0</v>
      </c>
      <c r="H231" s="15" t="str">
        <f t="shared" si="2"/>
        <v>Base Range</v>
      </c>
      <c r="I231" s="22">
        <v>29459.0</v>
      </c>
      <c r="J231" s="23">
        <f t="shared" si="3"/>
        <v>1.266913337</v>
      </c>
      <c r="K231" s="24" t="str">
        <f t="shared" si="4"/>
        <v>Over Achived</v>
      </c>
    </row>
    <row r="232" ht="22.5" customHeight="1">
      <c r="A232" s="18">
        <v>45661.0</v>
      </c>
      <c r="B232" s="19" t="str">
        <f t="shared" si="1"/>
        <v>Jan</v>
      </c>
      <c r="C232" s="20" t="s">
        <v>13</v>
      </c>
      <c r="D232" s="19" t="s">
        <v>14</v>
      </c>
      <c r="E232" s="19" t="s">
        <v>26</v>
      </c>
      <c r="F232" s="21">
        <v>3.0</v>
      </c>
      <c r="G232" s="22">
        <v>76106.0</v>
      </c>
      <c r="H232" s="15" t="str">
        <f t="shared" si="2"/>
        <v>High Range</v>
      </c>
      <c r="I232" s="22">
        <v>70367.0</v>
      </c>
      <c r="J232" s="23">
        <f t="shared" si="3"/>
        <v>1.081558117</v>
      </c>
      <c r="K232" s="24" t="str">
        <f t="shared" si="4"/>
        <v>Over Achived</v>
      </c>
    </row>
    <row r="233" ht="22.5" customHeight="1">
      <c r="A233" s="18">
        <v>45661.0</v>
      </c>
      <c r="B233" s="19" t="str">
        <f t="shared" si="1"/>
        <v>Jan</v>
      </c>
      <c r="C233" s="20" t="s">
        <v>92</v>
      </c>
      <c r="D233" s="19" t="s">
        <v>93</v>
      </c>
      <c r="E233" s="19" t="s">
        <v>23</v>
      </c>
      <c r="F233" s="21">
        <v>2.0</v>
      </c>
      <c r="G233" s="22">
        <v>65073.0</v>
      </c>
      <c r="H233" s="15" t="str">
        <f t="shared" si="2"/>
        <v>Medium Range</v>
      </c>
      <c r="I233" s="22">
        <v>83684.0</v>
      </c>
      <c r="J233" s="23">
        <f t="shared" si="3"/>
        <v>0.777603843</v>
      </c>
      <c r="K233" s="24" t="str">
        <f t="shared" si="4"/>
        <v>Target Not Meet</v>
      </c>
    </row>
    <row r="234" ht="22.5" customHeight="1">
      <c r="A234" s="18">
        <v>45661.0</v>
      </c>
      <c r="B234" s="19" t="str">
        <f t="shared" si="1"/>
        <v>Jan</v>
      </c>
      <c r="C234" s="20" t="s">
        <v>13</v>
      </c>
      <c r="D234" s="19" t="s">
        <v>14</v>
      </c>
      <c r="E234" s="19" t="s">
        <v>63</v>
      </c>
      <c r="F234" s="21">
        <v>1.0</v>
      </c>
      <c r="G234" s="22">
        <v>19280.0</v>
      </c>
      <c r="H234" s="15" t="str">
        <f t="shared" si="2"/>
        <v>Base Range</v>
      </c>
      <c r="I234" s="22">
        <v>13902.0</v>
      </c>
      <c r="J234" s="23">
        <f t="shared" si="3"/>
        <v>1.386850813</v>
      </c>
      <c r="K234" s="24" t="str">
        <f t="shared" si="4"/>
        <v>Over Achived</v>
      </c>
    </row>
    <row r="235" ht="22.5" customHeight="1">
      <c r="A235" s="18">
        <v>45661.0</v>
      </c>
      <c r="B235" s="19" t="str">
        <f t="shared" si="1"/>
        <v>Jan</v>
      </c>
      <c r="C235" s="20" t="s">
        <v>7</v>
      </c>
      <c r="D235" s="19" t="s">
        <v>8</v>
      </c>
      <c r="E235" s="19" t="s">
        <v>63</v>
      </c>
      <c r="F235" s="21">
        <v>2.0</v>
      </c>
      <c r="G235" s="22">
        <v>67691.0</v>
      </c>
      <c r="H235" s="15" t="str">
        <f t="shared" si="2"/>
        <v>Medium Range</v>
      </c>
      <c r="I235" s="22">
        <v>49844.0</v>
      </c>
      <c r="J235" s="23">
        <f t="shared" si="3"/>
        <v>1.358057138</v>
      </c>
      <c r="K235" s="24" t="str">
        <f t="shared" si="4"/>
        <v>Over Achived</v>
      </c>
    </row>
    <row r="236" ht="22.5" customHeight="1">
      <c r="A236" s="18">
        <v>45661.0</v>
      </c>
      <c r="B236" s="19" t="str">
        <f t="shared" si="1"/>
        <v>Jan</v>
      </c>
      <c r="C236" s="20" t="s">
        <v>7</v>
      </c>
      <c r="D236" s="19" t="s">
        <v>8</v>
      </c>
      <c r="E236" s="19" t="s">
        <v>68</v>
      </c>
      <c r="F236" s="21">
        <v>3.0</v>
      </c>
      <c r="G236" s="22">
        <v>69333.0</v>
      </c>
      <c r="H236" s="15" t="str">
        <f t="shared" si="2"/>
        <v>Medium Range</v>
      </c>
      <c r="I236" s="22">
        <v>57392.0</v>
      </c>
      <c r="J236" s="23">
        <f t="shared" si="3"/>
        <v>1.208060357</v>
      </c>
      <c r="K236" s="24" t="str">
        <f t="shared" si="4"/>
        <v>Over Achived</v>
      </c>
    </row>
    <row r="237" ht="22.5" customHeight="1">
      <c r="A237" s="18">
        <v>45661.0</v>
      </c>
      <c r="B237" s="19" t="str">
        <f t="shared" si="1"/>
        <v>Jan</v>
      </c>
      <c r="C237" s="20" t="s">
        <v>7</v>
      </c>
      <c r="D237" s="19" t="s">
        <v>8</v>
      </c>
      <c r="E237" s="19" t="s">
        <v>34</v>
      </c>
      <c r="F237" s="21">
        <v>7.0</v>
      </c>
      <c r="G237" s="22">
        <v>150348.0</v>
      </c>
      <c r="H237" s="15" t="str">
        <f t="shared" si="2"/>
        <v>Very High Range</v>
      </c>
      <c r="I237" s="22">
        <v>111707.0</v>
      </c>
      <c r="J237" s="23">
        <f t="shared" si="3"/>
        <v>1.345913864</v>
      </c>
      <c r="K237" s="24" t="str">
        <f t="shared" si="4"/>
        <v>Over Achived</v>
      </c>
    </row>
    <row r="238" ht="22.5" customHeight="1">
      <c r="A238" s="18">
        <v>45661.0</v>
      </c>
      <c r="B238" s="19" t="str">
        <f t="shared" si="1"/>
        <v>Jan</v>
      </c>
      <c r="C238" s="20" t="s">
        <v>7</v>
      </c>
      <c r="D238" s="19" t="s">
        <v>8</v>
      </c>
      <c r="E238" s="19" t="s">
        <v>38</v>
      </c>
      <c r="F238" s="21">
        <v>5.0</v>
      </c>
      <c r="G238" s="22">
        <v>99150.0</v>
      </c>
      <c r="H238" s="15" t="str">
        <f t="shared" si="2"/>
        <v>Very High Range</v>
      </c>
      <c r="I238" s="22">
        <v>77063.0</v>
      </c>
      <c r="J238" s="23">
        <f t="shared" si="3"/>
        <v>1.286609657</v>
      </c>
      <c r="K238" s="24" t="str">
        <f t="shared" si="4"/>
        <v>Over Achived</v>
      </c>
    </row>
    <row r="239" ht="22.5" customHeight="1">
      <c r="A239" s="18">
        <v>45661.0</v>
      </c>
      <c r="B239" s="19" t="str">
        <f t="shared" si="1"/>
        <v>Jan</v>
      </c>
      <c r="C239" s="20" t="s">
        <v>7</v>
      </c>
      <c r="D239" s="19" t="s">
        <v>106</v>
      </c>
      <c r="E239" s="19" t="s">
        <v>9</v>
      </c>
      <c r="F239" s="21">
        <v>6.0</v>
      </c>
      <c r="G239" s="22">
        <v>141284.0</v>
      </c>
      <c r="H239" s="15" t="str">
        <f t="shared" si="2"/>
        <v>Very High Range</v>
      </c>
      <c r="I239" s="22">
        <v>127176.0</v>
      </c>
      <c r="J239" s="23">
        <f t="shared" si="3"/>
        <v>1.11093288</v>
      </c>
      <c r="K239" s="24" t="str">
        <f t="shared" si="4"/>
        <v>Over Achived</v>
      </c>
    </row>
    <row r="240" ht="22.5" customHeight="1">
      <c r="A240" s="18">
        <v>45661.0</v>
      </c>
      <c r="B240" s="19" t="str">
        <f t="shared" si="1"/>
        <v>Jan</v>
      </c>
      <c r="C240" s="20" t="s">
        <v>7</v>
      </c>
      <c r="D240" s="19" t="s">
        <v>106</v>
      </c>
      <c r="E240" s="19" t="s">
        <v>63</v>
      </c>
      <c r="F240" s="21">
        <v>2.0</v>
      </c>
      <c r="G240" s="22">
        <v>72354.0</v>
      </c>
      <c r="H240" s="15" t="str">
        <f t="shared" si="2"/>
        <v>High Range</v>
      </c>
      <c r="I240" s="22">
        <v>51570.0</v>
      </c>
      <c r="J240" s="23">
        <f t="shared" si="3"/>
        <v>1.403025015</v>
      </c>
      <c r="K240" s="24" t="str">
        <f t="shared" si="4"/>
        <v>Over Achived</v>
      </c>
    </row>
    <row r="241" ht="22.5" customHeight="1">
      <c r="A241" s="18">
        <v>45661.0</v>
      </c>
      <c r="B241" s="19" t="str">
        <f t="shared" si="1"/>
        <v>Jan</v>
      </c>
      <c r="C241" s="20" t="s">
        <v>7</v>
      </c>
      <c r="D241" s="19" t="s">
        <v>118</v>
      </c>
      <c r="E241" s="19" t="s">
        <v>26</v>
      </c>
      <c r="F241" s="21">
        <v>11.0</v>
      </c>
      <c r="G241" s="22">
        <v>212175.0</v>
      </c>
      <c r="H241" s="15" t="str">
        <f t="shared" si="2"/>
        <v>Very High Range</v>
      </c>
      <c r="I241" s="22">
        <v>154541.0</v>
      </c>
      <c r="J241" s="23">
        <f t="shared" si="3"/>
        <v>1.372936632</v>
      </c>
      <c r="K241" s="24" t="str">
        <f t="shared" si="4"/>
        <v>Over Achived</v>
      </c>
    </row>
    <row r="242" ht="22.5" customHeight="1">
      <c r="A242" s="18">
        <v>45661.0</v>
      </c>
      <c r="B242" s="19" t="str">
        <f t="shared" si="1"/>
        <v>Jan</v>
      </c>
      <c r="C242" s="20" t="s">
        <v>7</v>
      </c>
      <c r="D242" s="19" t="s">
        <v>126</v>
      </c>
      <c r="E242" s="19" t="s">
        <v>26</v>
      </c>
      <c r="F242" s="21">
        <v>8.0</v>
      </c>
      <c r="G242" s="22">
        <v>206940.0</v>
      </c>
      <c r="H242" s="15" t="str">
        <f t="shared" si="2"/>
        <v>Very High Range</v>
      </c>
      <c r="I242" s="22">
        <v>149750.0</v>
      </c>
      <c r="J242" s="23">
        <f t="shared" si="3"/>
        <v>1.381903172</v>
      </c>
      <c r="K242" s="24" t="str">
        <f t="shared" si="4"/>
        <v>Over Achived</v>
      </c>
    </row>
    <row r="243" ht="22.5" customHeight="1">
      <c r="A243" s="18">
        <v>45661.0</v>
      </c>
      <c r="B243" s="19" t="str">
        <f t="shared" si="1"/>
        <v>Jan</v>
      </c>
      <c r="C243" s="20" t="s">
        <v>7</v>
      </c>
      <c r="D243" s="19" t="s">
        <v>126</v>
      </c>
      <c r="E243" s="19" t="s">
        <v>68</v>
      </c>
      <c r="F243" s="21">
        <v>3.0</v>
      </c>
      <c r="G243" s="22">
        <v>82987.0</v>
      </c>
      <c r="H243" s="15" t="str">
        <f t="shared" si="2"/>
        <v>High Range</v>
      </c>
      <c r="I243" s="22">
        <v>64350.0</v>
      </c>
      <c r="J243" s="23">
        <f t="shared" si="3"/>
        <v>1.28961927</v>
      </c>
      <c r="K243" s="24" t="str">
        <f t="shared" si="4"/>
        <v>Over Achived</v>
      </c>
    </row>
    <row r="244" ht="22.5" customHeight="1">
      <c r="A244" s="18">
        <v>45661.0</v>
      </c>
      <c r="B244" s="19" t="str">
        <f t="shared" si="1"/>
        <v>Jan</v>
      </c>
      <c r="C244" s="20" t="s">
        <v>7</v>
      </c>
      <c r="D244" s="19" t="s">
        <v>126</v>
      </c>
      <c r="E244" s="19" t="s">
        <v>38</v>
      </c>
      <c r="F244" s="21">
        <v>4.0</v>
      </c>
      <c r="G244" s="22">
        <v>123230.0</v>
      </c>
      <c r="H244" s="15" t="str">
        <f t="shared" si="2"/>
        <v>Very High Range</v>
      </c>
      <c r="I244" s="22">
        <v>99269.0</v>
      </c>
      <c r="J244" s="23">
        <f t="shared" si="3"/>
        <v>1.241374447</v>
      </c>
      <c r="K244" s="24" t="str">
        <f t="shared" si="4"/>
        <v>Over Achived</v>
      </c>
    </row>
    <row r="245" ht="22.5" customHeight="1">
      <c r="A245" s="18">
        <v>45661.0</v>
      </c>
      <c r="B245" s="19" t="str">
        <f t="shared" si="1"/>
        <v>Jan</v>
      </c>
      <c r="C245" s="20" t="s">
        <v>7</v>
      </c>
      <c r="D245" s="19" t="s">
        <v>126</v>
      </c>
      <c r="E245" s="19" t="s">
        <v>38</v>
      </c>
      <c r="F245" s="21">
        <v>4.0</v>
      </c>
      <c r="G245" s="22">
        <v>113927.0</v>
      </c>
      <c r="H245" s="15" t="str">
        <f t="shared" si="2"/>
        <v>Very High Range</v>
      </c>
      <c r="I245" s="22">
        <v>99815.0</v>
      </c>
      <c r="J245" s="23">
        <f t="shared" si="3"/>
        <v>1.141381556</v>
      </c>
      <c r="K245" s="24" t="str">
        <f t="shared" si="4"/>
        <v>Over Achived</v>
      </c>
    </row>
    <row r="246" ht="22.5" customHeight="1">
      <c r="A246" s="18">
        <v>45661.0</v>
      </c>
      <c r="B246" s="19" t="str">
        <f t="shared" si="1"/>
        <v>Jan</v>
      </c>
      <c r="C246" s="20" t="s">
        <v>7</v>
      </c>
      <c r="D246" s="19" t="s">
        <v>131</v>
      </c>
      <c r="E246" s="19" t="s">
        <v>34</v>
      </c>
      <c r="F246" s="21">
        <v>7.0</v>
      </c>
      <c r="G246" s="22">
        <v>138549.0</v>
      </c>
      <c r="H246" s="15" t="str">
        <f t="shared" si="2"/>
        <v>Very High Range</v>
      </c>
      <c r="I246" s="22">
        <v>116404.0</v>
      </c>
      <c r="J246" s="23">
        <f t="shared" si="3"/>
        <v>1.190242603</v>
      </c>
      <c r="K246" s="24" t="str">
        <f t="shared" si="4"/>
        <v>Over Achived</v>
      </c>
    </row>
    <row r="247" ht="22.5" customHeight="1">
      <c r="A247" s="18">
        <v>45661.0</v>
      </c>
      <c r="B247" s="19" t="str">
        <f t="shared" si="1"/>
        <v>Jan</v>
      </c>
      <c r="C247" s="20" t="s">
        <v>7</v>
      </c>
      <c r="D247" s="19" t="s">
        <v>131</v>
      </c>
      <c r="E247" s="19" t="s">
        <v>38</v>
      </c>
      <c r="F247" s="21">
        <v>5.0</v>
      </c>
      <c r="G247" s="22">
        <v>93870.0</v>
      </c>
      <c r="H247" s="15" t="str">
        <f t="shared" si="2"/>
        <v>Very High Range</v>
      </c>
      <c r="I247" s="22">
        <v>71881.0</v>
      </c>
      <c r="J247" s="23">
        <f t="shared" si="3"/>
        <v>1.305908376</v>
      </c>
      <c r="K247" s="24" t="str">
        <f t="shared" si="4"/>
        <v>Over Achived</v>
      </c>
    </row>
    <row r="248" ht="22.5" customHeight="1">
      <c r="A248" s="18">
        <v>45661.0</v>
      </c>
      <c r="B248" s="19" t="str">
        <f t="shared" si="1"/>
        <v>Jan</v>
      </c>
      <c r="C248" s="20" t="s">
        <v>7</v>
      </c>
      <c r="D248" s="19" t="s">
        <v>118</v>
      </c>
      <c r="E248" s="19" t="s">
        <v>63</v>
      </c>
      <c r="F248" s="21">
        <v>2.0</v>
      </c>
      <c r="G248" s="22">
        <v>54770.0</v>
      </c>
      <c r="H248" s="15" t="str">
        <f t="shared" si="2"/>
        <v>Medium Range</v>
      </c>
      <c r="I248" s="22">
        <v>44210.0</v>
      </c>
      <c r="J248" s="23">
        <f t="shared" si="3"/>
        <v>1.238859986</v>
      </c>
      <c r="K248" s="24" t="str">
        <f t="shared" si="4"/>
        <v>Over Achived</v>
      </c>
    </row>
    <row r="249" ht="22.5" customHeight="1">
      <c r="A249" s="18">
        <v>45661.0</v>
      </c>
      <c r="B249" s="19" t="str">
        <f t="shared" si="1"/>
        <v>Jan</v>
      </c>
      <c r="C249" s="20" t="s">
        <v>92</v>
      </c>
      <c r="D249" s="19" t="s">
        <v>158</v>
      </c>
      <c r="E249" s="19" t="s">
        <v>23</v>
      </c>
      <c r="F249" s="21">
        <v>3.0</v>
      </c>
      <c r="G249" s="22">
        <v>63746.0</v>
      </c>
      <c r="H249" s="15" t="str">
        <f t="shared" si="2"/>
        <v>Medium Range</v>
      </c>
      <c r="I249" s="22">
        <v>57009.0</v>
      </c>
      <c r="J249" s="23">
        <f t="shared" si="3"/>
        <v>1.118174323</v>
      </c>
      <c r="K249" s="24" t="str">
        <f t="shared" si="4"/>
        <v>Over Achived</v>
      </c>
    </row>
    <row r="250" ht="22.5" customHeight="1">
      <c r="A250" s="18">
        <v>45661.0</v>
      </c>
      <c r="B250" s="19" t="str">
        <f t="shared" si="1"/>
        <v>Jan</v>
      </c>
      <c r="C250" s="20" t="s">
        <v>92</v>
      </c>
      <c r="D250" s="19" t="s">
        <v>158</v>
      </c>
      <c r="E250" s="19" t="s">
        <v>9</v>
      </c>
      <c r="F250" s="21">
        <v>6.0</v>
      </c>
      <c r="G250" s="22">
        <v>109322.0</v>
      </c>
      <c r="H250" s="15" t="str">
        <f t="shared" si="2"/>
        <v>Very High Range</v>
      </c>
      <c r="I250" s="22">
        <v>90812.0</v>
      </c>
      <c r="J250" s="23">
        <f t="shared" si="3"/>
        <v>1.203827688</v>
      </c>
      <c r="K250" s="24" t="str">
        <f t="shared" si="4"/>
        <v>Over Achived</v>
      </c>
    </row>
    <row r="251" ht="22.5" customHeight="1">
      <c r="A251" s="18">
        <v>45661.0</v>
      </c>
      <c r="B251" s="19" t="str">
        <f t="shared" si="1"/>
        <v>Jan</v>
      </c>
      <c r="C251" s="20" t="s">
        <v>92</v>
      </c>
      <c r="D251" s="19" t="s">
        <v>93</v>
      </c>
      <c r="E251" s="19" t="s">
        <v>19</v>
      </c>
      <c r="F251" s="21">
        <v>3.0</v>
      </c>
      <c r="G251" s="22">
        <v>74428.0</v>
      </c>
      <c r="H251" s="15" t="str">
        <f t="shared" si="2"/>
        <v>High Range</v>
      </c>
      <c r="I251" s="22">
        <v>85255.0</v>
      </c>
      <c r="J251" s="23">
        <f t="shared" si="3"/>
        <v>0.8730045159</v>
      </c>
      <c r="K251" s="24" t="str">
        <f t="shared" si="4"/>
        <v>Target Not Meet</v>
      </c>
    </row>
    <row r="252" ht="22.5" customHeight="1">
      <c r="A252" s="18">
        <v>45661.0</v>
      </c>
      <c r="B252" s="19" t="str">
        <f t="shared" si="1"/>
        <v>Jan</v>
      </c>
      <c r="C252" s="20" t="s">
        <v>92</v>
      </c>
      <c r="D252" s="19" t="s">
        <v>98</v>
      </c>
      <c r="E252" s="19" t="s">
        <v>34</v>
      </c>
      <c r="F252" s="21">
        <v>6.0</v>
      </c>
      <c r="G252" s="22">
        <v>105449.0</v>
      </c>
      <c r="H252" s="15" t="str">
        <f t="shared" si="2"/>
        <v>Very High Range</v>
      </c>
      <c r="I252" s="22">
        <v>118733.0</v>
      </c>
      <c r="J252" s="23">
        <f t="shared" si="3"/>
        <v>0.8881187202</v>
      </c>
      <c r="K252" s="24" t="str">
        <f t="shared" si="4"/>
        <v>Target Not Meet</v>
      </c>
    </row>
    <row r="253" ht="22.5" customHeight="1">
      <c r="A253" s="18">
        <v>45661.0</v>
      </c>
      <c r="B253" s="19" t="str">
        <f t="shared" si="1"/>
        <v>Jan</v>
      </c>
      <c r="C253" s="20" t="s">
        <v>92</v>
      </c>
      <c r="D253" s="19" t="s">
        <v>98</v>
      </c>
      <c r="E253" s="19" t="s">
        <v>68</v>
      </c>
      <c r="F253" s="21">
        <v>3.0</v>
      </c>
      <c r="G253" s="22">
        <v>57860.0</v>
      </c>
      <c r="H253" s="15" t="str">
        <f t="shared" si="2"/>
        <v>Medium Range</v>
      </c>
      <c r="I253" s="22">
        <v>61067.0</v>
      </c>
      <c r="J253" s="23">
        <f t="shared" si="3"/>
        <v>0.9474839111</v>
      </c>
      <c r="K253" s="24" t="str">
        <f t="shared" si="4"/>
        <v>Target Not Meet</v>
      </c>
    </row>
    <row r="254" ht="22.5" customHeight="1">
      <c r="A254" s="18">
        <v>45661.0</v>
      </c>
      <c r="B254" s="19" t="str">
        <f t="shared" si="1"/>
        <v>Jan</v>
      </c>
      <c r="C254" s="20" t="s">
        <v>92</v>
      </c>
      <c r="D254" s="19" t="s">
        <v>98</v>
      </c>
      <c r="E254" s="19" t="s">
        <v>26</v>
      </c>
      <c r="F254" s="21">
        <v>4.0</v>
      </c>
      <c r="G254" s="22">
        <v>95636.0</v>
      </c>
      <c r="H254" s="15" t="str">
        <f t="shared" si="2"/>
        <v>Very High Range</v>
      </c>
      <c r="I254" s="22">
        <v>102436.0</v>
      </c>
      <c r="J254" s="23">
        <f t="shared" si="3"/>
        <v>0.9336170877</v>
      </c>
      <c r="K254" s="24" t="str">
        <f t="shared" si="4"/>
        <v>Target Not Meet</v>
      </c>
    </row>
    <row r="255" ht="22.5" customHeight="1">
      <c r="A255" s="18">
        <v>45661.0</v>
      </c>
      <c r="B255" s="19" t="str">
        <f t="shared" si="1"/>
        <v>Jan</v>
      </c>
      <c r="C255" s="20" t="s">
        <v>92</v>
      </c>
      <c r="D255" s="19" t="s">
        <v>144</v>
      </c>
      <c r="E255" s="19" t="s">
        <v>63</v>
      </c>
      <c r="F255" s="21">
        <v>1.0</v>
      </c>
      <c r="G255" s="22">
        <v>28550.0</v>
      </c>
      <c r="H255" s="15" t="str">
        <f t="shared" si="2"/>
        <v>Base Range</v>
      </c>
      <c r="I255" s="22">
        <v>25448.0</v>
      </c>
      <c r="J255" s="23">
        <f t="shared" si="3"/>
        <v>1.12189563</v>
      </c>
      <c r="K255" s="24" t="str">
        <f t="shared" si="4"/>
        <v>Over Achived</v>
      </c>
    </row>
    <row r="256" ht="22.5" customHeight="1">
      <c r="A256" s="18">
        <v>45661.0</v>
      </c>
      <c r="B256" s="19" t="str">
        <f t="shared" si="1"/>
        <v>Jan</v>
      </c>
      <c r="C256" s="20" t="s">
        <v>92</v>
      </c>
      <c r="D256" s="19" t="s">
        <v>98</v>
      </c>
      <c r="E256" s="19" t="s">
        <v>38</v>
      </c>
      <c r="F256" s="21">
        <v>4.0</v>
      </c>
      <c r="G256" s="22">
        <v>76156.0</v>
      </c>
      <c r="H256" s="15" t="str">
        <f t="shared" si="2"/>
        <v>High Range</v>
      </c>
      <c r="I256" s="22">
        <v>92619.0</v>
      </c>
      <c r="J256" s="23">
        <f t="shared" si="3"/>
        <v>0.8222502942</v>
      </c>
      <c r="K256" s="24" t="str">
        <f t="shared" si="4"/>
        <v>Target Not Meet</v>
      </c>
    </row>
    <row r="257" ht="22.5" customHeight="1">
      <c r="A257" s="18">
        <v>45661.0</v>
      </c>
      <c r="B257" s="19" t="str">
        <f t="shared" si="1"/>
        <v>Jan</v>
      </c>
      <c r="C257" s="20" t="s">
        <v>92</v>
      </c>
      <c r="D257" s="19" t="s">
        <v>144</v>
      </c>
      <c r="E257" s="19" t="s">
        <v>68</v>
      </c>
      <c r="F257" s="21">
        <v>2.0</v>
      </c>
      <c r="G257" s="22">
        <v>53993.0</v>
      </c>
      <c r="H257" s="15" t="str">
        <f t="shared" si="2"/>
        <v>Medium Range</v>
      </c>
      <c r="I257" s="22">
        <v>41931.0</v>
      </c>
      <c r="J257" s="23">
        <f t="shared" si="3"/>
        <v>1.287663066</v>
      </c>
      <c r="K257" s="24" t="str">
        <f t="shared" si="4"/>
        <v>Over Achived</v>
      </c>
    </row>
    <row r="258" ht="22.5" customHeight="1">
      <c r="A258" s="18">
        <v>45661.0</v>
      </c>
      <c r="B258" s="19" t="str">
        <f t="shared" si="1"/>
        <v>Jan</v>
      </c>
      <c r="C258" s="20" t="s">
        <v>92</v>
      </c>
      <c r="D258" s="25" t="s">
        <v>149</v>
      </c>
      <c r="E258" s="19" t="s">
        <v>19</v>
      </c>
      <c r="F258" s="21">
        <v>3.0</v>
      </c>
      <c r="G258" s="22">
        <v>66248.0</v>
      </c>
      <c r="H258" s="15" t="str">
        <f t="shared" si="2"/>
        <v>Medium Range</v>
      </c>
      <c r="I258" s="22">
        <v>58464.0</v>
      </c>
      <c r="J258" s="23">
        <f t="shared" si="3"/>
        <v>1.133141762</v>
      </c>
      <c r="K258" s="24" t="str">
        <f t="shared" si="4"/>
        <v>Over Achived</v>
      </c>
    </row>
    <row r="259" ht="22.5" customHeight="1">
      <c r="A259" s="18">
        <v>45661.0</v>
      </c>
      <c r="B259" s="19" t="str">
        <f t="shared" si="1"/>
        <v>Jan</v>
      </c>
      <c r="C259" s="20" t="s">
        <v>92</v>
      </c>
      <c r="D259" s="25" t="s">
        <v>149</v>
      </c>
      <c r="E259" s="19" t="s">
        <v>23</v>
      </c>
      <c r="F259" s="21">
        <v>3.0</v>
      </c>
      <c r="G259" s="22">
        <v>69654.0</v>
      </c>
      <c r="H259" s="15" t="str">
        <f t="shared" si="2"/>
        <v>Medium Range</v>
      </c>
      <c r="I259" s="22">
        <v>54140.0</v>
      </c>
      <c r="J259" s="23">
        <f t="shared" si="3"/>
        <v>1.28655338</v>
      </c>
      <c r="K259" s="24" t="str">
        <f t="shared" si="4"/>
        <v>Over Achived</v>
      </c>
    </row>
    <row r="260" ht="22.5" customHeight="1">
      <c r="A260" s="18">
        <v>45661.0</v>
      </c>
      <c r="B260" s="19" t="str">
        <f t="shared" si="1"/>
        <v>Jan</v>
      </c>
      <c r="C260" s="20" t="s">
        <v>92</v>
      </c>
      <c r="D260" s="19" t="s">
        <v>158</v>
      </c>
      <c r="E260" s="19" t="s">
        <v>68</v>
      </c>
      <c r="F260" s="21">
        <v>2.0</v>
      </c>
      <c r="G260" s="22">
        <v>64709.0</v>
      </c>
      <c r="H260" s="15" t="str">
        <f t="shared" si="2"/>
        <v>Medium Range</v>
      </c>
      <c r="I260" s="22">
        <v>47444.0</v>
      </c>
      <c r="J260" s="23">
        <f t="shared" si="3"/>
        <v>1.363902706</v>
      </c>
      <c r="K260" s="24" t="str">
        <f t="shared" si="4"/>
        <v>Over Achived</v>
      </c>
    </row>
    <row r="261" ht="22.5" customHeight="1">
      <c r="A261" s="18">
        <v>45661.0</v>
      </c>
      <c r="B261" s="19" t="str">
        <f t="shared" si="1"/>
        <v>Jan</v>
      </c>
      <c r="C261" s="20" t="s">
        <v>92</v>
      </c>
      <c r="D261" s="19" t="s">
        <v>158</v>
      </c>
      <c r="E261" s="19" t="s">
        <v>26</v>
      </c>
      <c r="F261" s="21">
        <v>4.0</v>
      </c>
      <c r="G261" s="22">
        <v>84897.0</v>
      </c>
      <c r="H261" s="15" t="str">
        <f t="shared" si="2"/>
        <v>High Range</v>
      </c>
      <c r="I261" s="22">
        <v>65463.0</v>
      </c>
      <c r="J261" s="23">
        <f t="shared" si="3"/>
        <v>1.296869988</v>
      </c>
      <c r="K261" s="24" t="str">
        <f t="shared" si="4"/>
        <v>Over Achived</v>
      </c>
    </row>
    <row r="262" ht="22.5" customHeight="1">
      <c r="A262" s="18">
        <v>45661.0</v>
      </c>
      <c r="B262" s="19" t="str">
        <f t="shared" si="1"/>
        <v>Jan</v>
      </c>
      <c r="C262" s="20" t="s">
        <v>92</v>
      </c>
      <c r="D262" s="19" t="s">
        <v>158</v>
      </c>
      <c r="E262" s="19" t="s">
        <v>9</v>
      </c>
      <c r="F262" s="21">
        <v>4.0</v>
      </c>
      <c r="G262" s="22">
        <v>123188.0</v>
      </c>
      <c r="H262" s="15" t="str">
        <f t="shared" si="2"/>
        <v>Very High Range</v>
      </c>
      <c r="I262" s="22">
        <v>100508.0</v>
      </c>
      <c r="J262" s="23">
        <f t="shared" si="3"/>
        <v>1.225653679</v>
      </c>
      <c r="K262" s="24" t="str">
        <f t="shared" si="4"/>
        <v>Over Achived</v>
      </c>
    </row>
    <row r="263" ht="22.5" customHeight="1">
      <c r="A263" s="18">
        <v>45662.0</v>
      </c>
      <c r="B263" s="19" t="str">
        <f t="shared" si="1"/>
        <v>Jan</v>
      </c>
      <c r="C263" s="20" t="s">
        <v>13</v>
      </c>
      <c r="D263" s="19" t="s">
        <v>29</v>
      </c>
      <c r="E263" s="19" t="s">
        <v>34</v>
      </c>
      <c r="F263" s="21">
        <v>3.0</v>
      </c>
      <c r="G263" s="22">
        <v>87309.0</v>
      </c>
      <c r="H263" s="15" t="str">
        <f t="shared" si="2"/>
        <v>High Range</v>
      </c>
      <c r="I263" s="22">
        <v>100857.0</v>
      </c>
      <c r="J263" s="23">
        <f t="shared" si="3"/>
        <v>0.8656711978</v>
      </c>
      <c r="K263" s="24" t="str">
        <f t="shared" si="4"/>
        <v>Target Not Meet</v>
      </c>
    </row>
    <row r="264" ht="22.5" customHeight="1">
      <c r="A264" s="18">
        <v>45662.0</v>
      </c>
      <c r="B264" s="19" t="str">
        <f t="shared" si="1"/>
        <v>Jan</v>
      </c>
      <c r="C264" s="20" t="s">
        <v>13</v>
      </c>
      <c r="D264" s="19" t="s">
        <v>37</v>
      </c>
      <c r="E264" s="19" t="s">
        <v>23</v>
      </c>
      <c r="F264" s="21">
        <v>2.0</v>
      </c>
      <c r="G264" s="22">
        <v>36995.0</v>
      </c>
      <c r="H264" s="15" t="str">
        <f t="shared" si="2"/>
        <v>Base Range</v>
      </c>
      <c r="I264" s="22">
        <v>42496.0</v>
      </c>
      <c r="J264" s="23">
        <f t="shared" si="3"/>
        <v>0.8705525226</v>
      </c>
      <c r="K264" s="24" t="str">
        <f t="shared" si="4"/>
        <v>Target Not Meet</v>
      </c>
    </row>
    <row r="265" ht="22.5" customHeight="1">
      <c r="A265" s="18">
        <v>45662.0</v>
      </c>
      <c r="B265" s="19" t="str">
        <f t="shared" si="1"/>
        <v>Jan</v>
      </c>
      <c r="C265" s="20" t="s">
        <v>13</v>
      </c>
      <c r="D265" s="19" t="s">
        <v>37</v>
      </c>
      <c r="E265" s="19" t="s">
        <v>63</v>
      </c>
      <c r="F265" s="21">
        <v>1.0</v>
      </c>
      <c r="G265" s="22">
        <v>13605.0</v>
      </c>
      <c r="H265" s="15" t="str">
        <f t="shared" si="2"/>
        <v>Base Range</v>
      </c>
      <c r="I265" s="22">
        <v>15784.0</v>
      </c>
      <c r="J265" s="23">
        <f t="shared" si="3"/>
        <v>0.8619488089</v>
      </c>
      <c r="K265" s="24" t="str">
        <f t="shared" si="4"/>
        <v>Target Not Meet</v>
      </c>
    </row>
    <row r="266" ht="22.5" customHeight="1">
      <c r="A266" s="18">
        <v>45662.0</v>
      </c>
      <c r="B266" s="19" t="str">
        <f t="shared" si="1"/>
        <v>Jan</v>
      </c>
      <c r="C266" s="20" t="s">
        <v>13</v>
      </c>
      <c r="D266" s="19" t="s">
        <v>29</v>
      </c>
      <c r="E266" s="19" t="s">
        <v>68</v>
      </c>
      <c r="F266" s="21">
        <v>1.0</v>
      </c>
      <c r="G266" s="22">
        <v>38441.0</v>
      </c>
      <c r="H266" s="15" t="str">
        <f t="shared" si="2"/>
        <v>Base Range</v>
      </c>
      <c r="I266" s="22">
        <v>47898.0</v>
      </c>
      <c r="J266" s="23">
        <f t="shared" si="3"/>
        <v>0.8025596058</v>
      </c>
      <c r="K266" s="24" t="str">
        <f t="shared" si="4"/>
        <v>Target Not Meet</v>
      </c>
    </row>
    <row r="267" ht="22.5" customHeight="1">
      <c r="A267" s="18">
        <v>45662.0</v>
      </c>
      <c r="B267" s="19" t="str">
        <f t="shared" si="1"/>
        <v>Jan</v>
      </c>
      <c r="C267" s="20" t="s">
        <v>13</v>
      </c>
      <c r="D267" s="19" t="s">
        <v>29</v>
      </c>
      <c r="E267" s="19" t="s">
        <v>63</v>
      </c>
      <c r="F267" s="21">
        <v>3.0</v>
      </c>
      <c r="G267" s="22">
        <v>83257.0</v>
      </c>
      <c r="H267" s="15" t="str">
        <f t="shared" si="2"/>
        <v>High Range</v>
      </c>
      <c r="I267" s="22">
        <v>102012.0</v>
      </c>
      <c r="J267" s="23">
        <f t="shared" si="3"/>
        <v>0.8161490805</v>
      </c>
      <c r="K267" s="24" t="str">
        <f t="shared" si="4"/>
        <v>Target Not Meet</v>
      </c>
    </row>
    <row r="268" ht="22.5" customHeight="1">
      <c r="A268" s="18">
        <v>45662.0</v>
      </c>
      <c r="B268" s="19" t="str">
        <f t="shared" si="1"/>
        <v>Jan</v>
      </c>
      <c r="C268" s="20" t="s">
        <v>13</v>
      </c>
      <c r="D268" s="19" t="s">
        <v>169</v>
      </c>
      <c r="E268" s="19" t="s">
        <v>68</v>
      </c>
      <c r="F268" s="21">
        <v>2.0</v>
      </c>
      <c r="G268" s="22">
        <v>36978.0</v>
      </c>
      <c r="H268" s="15" t="str">
        <f t="shared" si="2"/>
        <v>Base Range</v>
      </c>
      <c r="I268" s="22">
        <v>39330.0</v>
      </c>
      <c r="J268" s="23">
        <f t="shared" si="3"/>
        <v>0.9401983219</v>
      </c>
      <c r="K268" s="24" t="str">
        <f t="shared" si="4"/>
        <v>Target Not Meet</v>
      </c>
    </row>
    <row r="269" ht="22.5" customHeight="1">
      <c r="A269" s="18">
        <v>45662.0</v>
      </c>
      <c r="B269" s="19" t="str">
        <f t="shared" si="1"/>
        <v>Jan</v>
      </c>
      <c r="C269" s="20" t="s">
        <v>13</v>
      </c>
      <c r="D269" s="19" t="s">
        <v>29</v>
      </c>
      <c r="E269" s="19" t="s">
        <v>9</v>
      </c>
      <c r="F269" s="21">
        <v>3.0</v>
      </c>
      <c r="G269" s="22">
        <v>92455.0</v>
      </c>
      <c r="H269" s="15" t="str">
        <f t="shared" si="2"/>
        <v>Very High Range</v>
      </c>
      <c r="I269" s="22">
        <v>106619.0</v>
      </c>
      <c r="J269" s="23">
        <f t="shared" si="3"/>
        <v>0.8671531341</v>
      </c>
      <c r="K269" s="24" t="str">
        <f t="shared" si="4"/>
        <v>Target Not Meet</v>
      </c>
    </row>
    <row r="270" ht="22.5" customHeight="1">
      <c r="A270" s="18">
        <v>45662.0</v>
      </c>
      <c r="B270" s="19" t="str">
        <f t="shared" si="1"/>
        <v>Jan</v>
      </c>
      <c r="C270" s="20" t="s">
        <v>13</v>
      </c>
      <c r="D270" s="19" t="s">
        <v>14</v>
      </c>
      <c r="E270" s="19" t="s">
        <v>23</v>
      </c>
      <c r="F270" s="21">
        <v>2.0</v>
      </c>
      <c r="G270" s="22">
        <v>40691.0</v>
      </c>
      <c r="H270" s="15" t="str">
        <f t="shared" si="2"/>
        <v>Base Range</v>
      </c>
      <c r="I270" s="22">
        <v>37541.0</v>
      </c>
      <c r="J270" s="23">
        <f t="shared" si="3"/>
        <v>1.08390826</v>
      </c>
      <c r="K270" s="24" t="str">
        <f t="shared" si="4"/>
        <v>Over Achived</v>
      </c>
    </row>
    <row r="271" ht="22.5" customHeight="1">
      <c r="A271" s="18">
        <v>45662.0</v>
      </c>
      <c r="B271" s="19" t="str">
        <f t="shared" si="1"/>
        <v>Jan</v>
      </c>
      <c r="C271" s="20" t="s">
        <v>13</v>
      </c>
      <c r="D271" s="19" t="s">
        <v>18</v>
      </c>
      <c r="E271" s="19" t="s">
        <v>26</v>
      </c>
      <c r="F271" s="21">
        <v>3.0</v>
      </c>
      <c r="G271" s="22">
        <v>50990.0</v>
      </c>
      <c r="H271" s="15" t="str">
        <f t="shared" si="2"/>
        <v>Medium Range</v>
      </c>
      <c r="I271" s="22">
        <v>40534.0</v>
      </c>
      <c r="J271" s="23">
        <f t="shared" si="3"/>
        <v>1.257956284</v>
      </c>
      <c r="K271" s="24" t="str">
        <f t="shared" si="4"/>
        <v>Over Achived</v>
      </c>
    </row>
    <row r="272" ht="22.5" customHeight="1">
      <c r="A272" s="18">
        <v>45662.0</v>
      </c>
      <c r="B272" s="19" t="str">
        <f t="shared" si="1"/>
        <v>Jan</v>
      </c>
      <c r="C272" s="20" t="s">
        <v>13</v>
      </c>
      <c r="D272" s="19" t="s">
        <v>18</v>
      </c>
      <c r="E272" s="19" t="s">
        <v>63</v>
      </c>
      <c r="F272" s="21">
        <v>4.0</v>
      </c>
      <c r="G272" s="22">
        <v>84409.0</v>
      </c>
      <c r="H272" s="15" t="str">
        <f t="shared" si="2"/>
        <v>High Range</v>
      </c>
      <c r="I272" s="22">
        <v>74696.0</v>
      </c>
      <c r="J272" s="23">
        <f t="shared" si="3"/>
        <v>1.130033737</v>
      </c>
      <c r="K272" s="24" t="str">
        <f t="shared" si="4"/>
        <v>Over Achived</v>
      </c>
    </row>
    <row r="273" ht="22.5" customHeight="1">
      <c r="A273" s="18">
        <v>45662.0</v>
      </c>
      <c r="B273" s="19" t="str">
        <f t="shared" si="1"/>
        <v>Jan</v>
      </c>
      <c r="C273" s="20" t="s">
        <v>13</v>
      </c>
      <c r="D273" s="19" t="s">
        <v>14</v>
      </c>
      <c r="E273" s="19" t="s">
        <v>63</v>
      </c>
      <c r="F273" s="21">
        <v>3.0</v>
      </c>
      <c r="G273" s="22">
        <v>71321.0</v>
      </c>
      <c r="H273" s="15" t="str">
        <f t="shared" si="2"/>
        <v>High Range</v>
      </c>
      <c r="I273" s="22">
        <v>52239.0</v>
      </c>
      <c r="J273" s="23">
        <f t="shared" si="3"/>
        <v>1.365282643</v>
      </c>
      <c r="K273" s="24" t="str">
        <f t="shared" si="4"/>
        <v>Over Achived</v>
      </c>
    </row>
    <row r="274" ht="22.5" customHeight="1">
      <c r="A274" s="18">
        <v>45662.0</v>
      </c>
      <c r="B274" s="19" t="str">
        <f t="shared" si="1"/>
        <v>Jan</v>
      </c>
      <c r="C274" s="20" t="s">
        <v>92</v>
      </c>
      <c r="D274" s="19" t="s">
        <v>93</v>
      </c>
      <c r="E274" s="19" t="s">
        <v>34</v>
      </c>
      <c r="F274" s="21">
        <v>5.0</v>
      </c>
      <c r="G274" s="22">
        <v>104759.0</v>
      </c>
      <c r="H274" s="15" t="str">
        <f t="shared" si="2"/>
        <v>Very High Range</v>
      </c>
      <c r="I274" s="22">
        <v>131735.0</v>
      </c>
      <c r="J274" s="23">
        <f t="shared" si="3"/>
        <v>0.7952252628</v>
      </c>
      <c r="K274" s="24" t="str">
        <f t="shared" si="4"/>
        <v>Target Not Meet</v>
      </c>
    </row>
    <row r="275" ht="22.5" customHeight="1">
      <c r="A275" s="18">
        <v>45662.0</v>
      </c>
      <c r="B275" s="19" t="str">
        <f t="shared" si="1"/>
        <v>Jan</v>
      </c>
      <c r="C275" s="20" t="s">
        <v>13</v>
      </c>
      <c r="D275" s="19" t="s">
        <v>14</v>
      </c>
      <c r="E275" s="19" t="s">
        <v>63</v>
      </c>
      <c r="F275" s="21">
        <v>1.0</v>
      </c>
      <c r="G275" s="22">
        <v>14538.0</v>
      </c>
      <c r="H275" s="15" t="str">
        <f t="shared" si="2"/>
        <v>Base Range</v>
      </c>
      <c r="I275" s="22">
        <v>10568.0</v>
      </c>
      <c r="J275" s="23">
        <f t="shared" si="3"/>
        <v>1.375662377</v>
      </c>
      <c r="K275" s="24" t="str">
        <f t="shared" si="4"/>
        <v>Over Achived</v>
      </c>
    </row>
    <row r="276" ht="22.5" customHeight="1">
      <c r="A276" s="18">
        <v>45662.0</v>
      </c>
      <c r="B276" s="19" t="str">
        <f t="shared" si="1"/>
        <v>Jan</v>
      </c>
      <c r="C276" s="20" t="s">
        <v>92</v>
      </c>
      <c r="D276" s="19" t="s">
        <v>93</v>
      </c>
      <c r="E276" s="19" t="s">
        <v>34</v>
      </c>
      <c r="F276" s="21">
        <v>3.0</v>
      </c>
      <c r="G276" s="22">
        <v>94187.0</v>
      </c>
      <c r="H276" s="15" t="str">
        <f t="shared" si="2"/>
        <v>Very High Range</v>
      </c>
      <c r="I276" s="22">
        <v>107704.0</v>
      </c>
      <c r="J276" s="23">
        <f t="shared" si="3"/>
        <v>0.8744986259</v>
      </c>
      <c r="K276" s="24" t="str">
        <f t="shared" si="4"/>
        <v>Target Not Meet</v>
      </c>
    </row>
    <row r="277" ht="22.5" customHeight="1">
      <c r="A277" s="18">
        <v>45662.0</v>
      </c>
      <c r="B277" s="19" t="str">
        <f t="shared" si="1"/>
        <v>Jan</v>
      </c>
      <c r="C277" s="20" t="s">
        <v>13</v>
      </c>
      <c r="D277" s="19" t="s">
        <v>169</v>
      </c>
      <c r="E277" s="19" t="s">
        <v>9</v>
      </c>
      <c r="F277" s="21">
        <v>4.0</v>
      </c>
      <c r="G277" s="22">
        <v>73185.0</v>
      </c>
      <c r="H277" s="15" t="str">
        <f t="shared" si="2"/>
        <v>High Range</v>
      </c>
      <c r="I277" s="22">
        <v>84748.0</v>
      </c>
      <c r="J277" s="23">
        <f t="shared" si="3"/>
        <v>0.863560202</v>
      </c>
      <c r="K277" s="24" t="str">
        <f t="shared" si="4"/>
        <v>Target Not Meet</v>
      </c>
    </row>
    <row r="278" ht="22.5" customHeight="1">
      <c r="A278" s="18">
        <v>45662.0</v>
      </c>
      <c r="B278" s="19" t="str">
        <f t="shared" si="1"/>
        <v>Jan</v>
      </c>
      <c r="C278" s="20" t="s">
        <v>13</v>
      </c>
      <c r="D278" s="19" t="s">
        <v>18</v>
      </c>
      <c r="E278" s="19" t="s">
        <v>26</v>
      </c>
      <c r="F278" s="21">
        <v>2.0</v>
      </c>
      <c r="G278" s="22">
        <v>52965.0</v>
      </c>
      <c r="H278" s="15" t="str">
        <f t="shared" si="2"/>
        <v>Medium Range</v>
      </c>
      <c r="I278" s="22">
        <v>49124.0</v>
      </c>
      <c r="J278" s="23">
        <f t="shared" si="3"/>
        <v>1.078189887</v>
      </c>
      <c r="K278" s="24" t="str">
        <f t="shared" si="4"/>
        <v>Over Achived</v>
      </c>
    </row>
    <row r="279" ht="22.5" customHeight="1">
      <c r="A279" s="18">
        <v>45662.0</v>
      </c>
      <c r="B279" s="19" t="str">
        <f t="shared" si="1"/>
        <v>Jan</v>
      </c>
      <c r="C279" s="20" t="s">
        <v>13</v>
      </c>
      <c r="D279" s="19" t="s">
        <v>169</v>
      </c>
      <c r="E279" s="19" t="s">
        <v>68</v>
      </c>
      <c r="F279" s="21">
        <v>1.0</v>
      </c>
      <c r="G279" s="22">
        <v>40640.0</v>
      </c>
      <c r="H279" s="15" t="str">
        <f t="shared" si="2"/>
        <v>Base Range</v>
      </c>
      <c r="I279" s="22">
        <v>47718.0</v>
      </c>
      <c r="J279" s="23">
        <f t="shared" si="3"/>
        <v>0.8516702293</v>
      </c>
      <c r="K279" s="24" t="str">
        <f t="shared" si="4"/>
        <v>Target Not Meet</v>
      </c>
    </row>
    <row r="280" ht="22.5" customHeight="1">
      <c r="A280" s="18">
        <v>45662.0</v>
      </c>
      <c r="B280" s="19" t="str">
        <f t="shared" si="1"/>
        <v>Jan</v>
      </c>
      <c r="C280" s="20" t="s">
        <v>57</v>
      </c>
      <c r="D280" s="19" t="s">
        <v>80</v>
      </c>
      <c r="E280" s="19" t="s">
        <v>26</v>
      </c>
      <c r="F280" s="21">
        <v>2.0</v>
      </c>
      <c r="G280" s="22">
        <v>43508.0</v>
      </c>
      <c r="H280" s="15" t="str">
        <f t="shared" si="2"/>
        <v>Base Range</v>
      </c>
      <c r="I280" s="22">
        <v>45990.0</v>
      </c>
      <c r="J280" s="23">
        <f t="shared" si="3"/>
        <v>0.946031746</v>
      </c>
      <c r="K280" s="24" t="str">
        <f t="shared" si="4"/>
        <v>Target Not Meet</v>
      </c>
    </row>
    <row r="281" ht="22.5" customHeight="1">
      <c r="A281" s="18">
        <v>45662.0</v>
      </c>
      <c r="B281" s="19" t="str">
        <f t="shared" si="1"/>
        <v>Jan</v>
      </c>
      <c r="C281" s="20" t="s">
        <v>57</v>
      </c>
      <c r="D281" s="19" t="s">
        <v>58</v>
      </c>
      <c r="E281" s="19" t="s">
        <v>19</v>
      </c>
      <c r="F281" s="21">
        <v>1.0</v>
      </c>
      <c r="G281" s="22">
        <v>34788.0</v>
      </c>
      <c r="H281" s="15" t="str">
        <f t="shared" si="2"/>
        <v>Base Range</v>
      </c>
      <c r="I281" s="22">
        <v>27658.0</v>
      </c>
      <c r="J281" s="23">
        <f t="shared" si="3"/>
        <v>1.257791597</v>
      </c>
      <c r="K281" s="24" t="str">
        <f t="shared" si="4"/>
        <v>Over Achived</v>
      </c>
    </row>
    <row r="282" ht="22.5" customHeight="1">
      <c r="A282" s="18">
        <v>45662.0</v>
      </c>
      <c r="B282" s="19" t="str">
        <f t="shared" si="1"/>
        <v>Jan</v>
      </c>
      <c r="C282" s="20" t="s">
        <v>92</v>
      </c>
      <c r="D282" s="19" t="s">
        <v>93</v>
      </c>
      <c r="E282" s="19" t="s">
        <v>34</v>
      </c>
      <c r="F282" s="21">
        <v>4.0</v>
      </c>
      <c r="G282" s="22">
        <v>108823.0</v>
      </c>
      <c r="H282" s="15" t="str">
        <f t="shared" si="2"/>
        <v>Very High Range</v>
      </c>
      <c r="I282" s="22">
        <v>116806.0</v>
      </c>
      <c r="J282" s="23">
        <f t="shared" si="3"/>
        <v>0.9316559081</v>
      </c>
      <c r="K282" s="24" t="str">
        <f t="shared" si="4"/>
        <v>Target Not Meet</v>
      </c>
    </row>
    <row r="283" ht="22.5" customHeight="1">
      <c r="A283" s="18">
        <v>45662.0</v>
      </c>
      <c r="B283" s="19" t="str">
        <f t="shared" si="1"/>
        <v>Jan</v>
      </c>
      <c r="C283" s="20" t="s">
        <v>57</v>
      </c>
      <c r="D283" s="19" t="s">
        <v>85</v>
      </c>
      <c r="E283" s="19" t="s">
        <v>34</v>
      </c>
      <c r="F283" s="21">
        <v>2.0</v>
      </c>
      <c r="G283" s="22">
        <v>51013.0</v>
      </c>
      <c r="H283" s="15" t="str">
        <f t="shared" si="2"/>
        <v>Medium Range</v>
      </c>
      <c r="I283" s="22">
        <v>54350.0</v>
      </c>
      <c r="J283" s="23">
        <f t="shared" si="3"/>
        <v>0.9386016559</v>
      </c>
      <c r="K283" s="24" t="str">
        <f t="shared" si="4"/>
        <v>Target Not Meet</v>
      </c>
    </row>
    <row r="284" ht="22.5" customHeight="1">
      <c r="A284" s="18">
        <v>45662.0</v>
      </c>
      <c r="B284" s="19" t="str">
        <f t="shared" si="1"/>
        <v>Jan</v>
      </c>
      <c r="C284" s="20" t="s">
        <v>57</v>
      </c>
      <c r="D284" s="19" t="s">
        <v>85</v>
      </c>
      <c r="E284" s="19" t="s">
        <v>63</v>
      </c>
      <c r="F284" s="21">
        <v>1.0</v>
      </c>
      <c r="G284" s="22">
        <v>24369.0</v>
      </c>
      <c r="H284" s="15" t="str">
        <f t="shared" si="2"/>
        <v>Base Range</v>
      </c>
      <c r="I284" s="22">
        <v>30091.0</v>
      </c>
      <c r="J284" s="23">
        <f t="shared" si="3"/>
        <v>0.8098434748</v>
      </c>
      <c r="K284" s="24" t="str">
        <f t="shared" si="4"/>
        <v>Target Not Meet</v>
      </c>
    </row>
    <row r="285" ht="22.5" customHeight="1">
      <c r="A285" s="18">
        <v>45662.0</v>
      </c>
      <c r="B285" s="19" t="str">
        <f t="shared" si="1"/>
        <v>Jan</v>
      </c>
      <c r="C285" s="20" t="s">
        <v>57</v>
      </c>
      <c r="D285" s="19" t="s">
        <v>80</v>
      </c>
      <c r="E285" s="19" t="s">
        <v>34</v>
      </c>
      <c r="F285" s="21">
        <v>2.0</v>
      </c>
      <c r="G285" s="22">
        <v>50909.0</v>
      </c>
      <c r="H285" s="15" t="str">
        <f t="shared" si="2"/>
        <v>Medium Range</v>
      </c>
      <c r="I285" s="22">
        <v>54538.0</v>
      </c>
      <c r="J285" s="23">
        <f t="shared" si="3"/>
        <v>0.9334592394</v>
      </c>
      <c r="K285" s="24" t="str">
        <f t="shared" si="4"/>
        <v>Target Not Meet</v>
      </c>
    </row>
    <row r="286" ht="22.5" customHeight="1">
      <c r="A286" s="18">
        <v>45662.0</v>
      </c>
      <c r="B286" s="19" t="str">
        <f t="shared" si="1"/>
        <v>Jan</v>
      </c>
      <c r="C286" s="20" t="s">
        <v>57</v>
      </c>
      <c r="D286" s="19" t="s">
        <v>80</v>
      </c>
      <c r="E286" s="19" t="s">
        <v>9</v>
      </c>
      <c r="F286" s="21">
        <v>2.0</v>
      </c>
      <c r="G286" s="22">
        <v>62969.0</v>
      </c>
      <c r="H286" s="15" t="str">
        <f t="shared" si="2"/>
        <v>Medium Range</v>
      </c>
      <c r="I286" s="22">
        <v>78954.0</v>
      </c>
      <c r="J286" s="23">
        <f t="shared" si="3"/>
        <v>0.7975403399</v>
      </c>
      <c r="K286" s="24" t="str">
        <f t="shared" si="4"/>
        <v>Target Not Meet</v>
      </c>
    </row>
    <row r="287" ht="22.5" customHeight="1">
      <c r="A287" s="18">
        <v>45662.0</v>
      </c>
      <c r="B287" s="19" t="str">
        <f t="shared" si="1"/>
        <v>Jan</v>
      </c>
      <c r="C287" s="20" t="s">
        <v>57</v>
      </c>
      <c r="D287" s="19" t="s">
        <v>80</v>
      </c>
      <c r="E287" s="19" t="s">
        <v>34</v>
      </c>
      <c r="F287" s="21">
        <v>2.0</v>
      </c>
      <c r="G287" s="22">
        <v>55319.0</v>
      </c>
      <c r="H287" s="15" t="str">
        <f t="shared" si="2"/>
        <v>Medium Range</v>
      </c>
      <c r="I287" s="22">
        <v>62031.0</v>
      </c>
      <c r="J287" s="23">
        <f t="shared" si="3"/>
        <v>0.8917960375</v>
      </c>
      <c r="K287" s="24" t="str">
        <f t="shared" si="4"/>
        <v>Target Not Meet</v>
      </c>
    </row>
    <row r="288" ht="22.5" customHeight="1">
      <c r="A288" s="18">
        <v>45662.0</v>
      </c>
      <c r="B288" s="19" t="str">
        <f t="shared" si="1"/>
        <v>Jan</v>
      </c>
      <c r="C288" s="20" t="s">
        <v>57</v>
      </c>
      <c r="D288" s="19" t="s">
        <v>85</v>
      </c>
      <c r="E288" s="19" t="s">
        <v>26</v>
      </c>
      <c r="F288" s="21">
        <v>2.0</v>
      </c>
      <c r="G288" s="22">
        <v>43286.0</v>
      </c>
      <c r="H288" s="15" t="str">
        <f t="shared" si="2"/>
        <v>Base Range</v>
      </c>
      <c r="I288" s="22">
        <v>45818.0</v>
      </c>
      <c r="J288" s="23">
        <f t="shared" si="3"/>
        <v>0.9447378759</v>
      </c>
      <c r="K288" s="24" t="str">
        <f t="shared" si="4"/>
        <v>Target Not Meet</v>
      </c>
    </row>
    <row r="289" ht="22.5" customHeight="1">
      <c r="A289" s="18">
        <v>45662.0</v>
      </c>
      <c r="B289" s="19" t="str">
        <f t="shared" si="1"/>
        <v>Jan</v>
      </c>
      <c r="C289" s="20" t="s">
        <v>57</v>
      </c>
      <c r="D289" s="19" t="s">
        <v>58</v>
      </c>
      <c r="E289" s="19" t="s">
        <v>34</v>
      </c>
      <c r="F289" s="21">
        <v>2.0</v>
      </c>
      <c r="G289" s="22">
        <v>59062.0</v>
      </c>
      <c r="H289" s="15" t="str">
        <f t="shared" si="2"/>
        <v>Medium Range</v>
      </c>
      <c r="I289" s="22">
        <v>52799.0</v>
      </c>
      <c r="J289" s="23">
        <f t="shared" si="3"/>
        <v>1.118619671</v>
      </c>
      <c r="K289" s="24" t="str">
        <f t="shared" si="4"/>
        <v>Over Achived</v>
      </c>
    </row>
    <row r="290" ht="22.5" customHeight="1">
      <c r="A290" s="18">
        <v>45662.0</v>
      </c>
      <c r="B290" s="19" t="str">
        <f t="shared" si="1"/>
        <v>Jan</v>
      </c>
      <c r="C290" s="20" t="s">
        <v>57</v>
      </c>
      <c r="D290" s="19" t="s">
        <v>71</v>
      </c>
      <c r="E290" s="19" t="s">
        <v>19</v>
      </c>
      <c r="F290" s="21">
        <v>1.0</v>
      </c>
      <c r="G290" s="22">
        <v>37721.0</v>
      </c>
      <c r="H290" s="15" t="str">
        <f t="shared" si="2"/>
        <v>Base Range</v>
      </c>
      <c r="I290" s="22">
        <v>46451.0</v>
      </c>
      <c r="J290" s="23">
        <f t="shared" si="3"/>
        <v>0.8120600202</v>
      </c>
      <c r="K290" s="24" t="str">
        <f t="shared" si="4"/>
        <v>Target Not Meet</v>
      </c>
    </row>
    <row r="291" ht="22.5" customHeight="1">
      <c r="A291" s="18">
        <v>45662.0</v>
      </c>
      <c r="B291" s="19" t="str">
        <f t="shared" si="1"/>
        <v>Jan</v>
      </c>
      <c r="C291" s="20" t="s">
        <v>57</v>
      </c>
      <c r="D291" s="25" t="s">
        <v>62</v>
      </c>
      <c r="E291" s="19" t="s">
        <v>38</v>
      </c>
      <c r="F291" s="21">
        <v>2.0</v>
      </c>
      <c r="G291" s="22">
        <v>38283.0</v>
      </c>
      <c r="H291" s="15" t="str">
        <f t="shared" si="2"/>
        <v>Base Range</v>
      </c>
      <c r="I291" s="22">
        <v>28243.0</v>
      </c>
      <c r="J291" s="23">
        <f t="shared" si="3"/>
        <v>1.355486315</v>
      </c>
      <c r="K291" s="24" t="str">
        <f t="shared" si="4"/>
        <v>Over Achived</v>
      </c>
    </row>
    <row r="292" ht="22.5" customHeight="1">
      <c r="A292" s="18">
        <v>45662.0</v>
      </c>
      <c r="B292" s="19" t="str">
        <f t="shared" si="1"/>
        <v>Jan</v>
      </c>
      <c r="C292" s="20" t="s">
        <v>57</v>
      </c>
      <c r="D292" s="25" t="s">
        <v>62</v>
      </c>
      <c r="E292" s="19" t="s">
        <v>63</v>
      </c>
      <c r="F292" s="21">
        <v>1.0</v>
      </c>
      <c r="G292" s="22">
        <v>21551.0</v>
      </c>
      <c r="H292" s="15" t="str">
        <f t="shared" si="2"/>
        <v>Base Range</v>
      </c>
      <c r="I292" s="22">
        <v>16531.0</v>
      </c>
      <c r="J292" s="23">
        <f t="shared" si="3"/>
        <v>1.303671889</v>
      </c>
      <c r="K292" s="24" t="str">
        <f t="shared" si="4"/>
        <v>Over Achived</v>
      </c>
    </row>
    <row r="293" ht="22.5" customHeight="1">
      <c r="A293" s="18">
        <v>45662.0</v>
      </c>
      <c r="B293" s="19" t="str">
        <f t="shared" si="1"/>
        <v>Jan</v>
      </c>
      <c r="C293" s="20" t="s">
        <v>57</v>
      </c>
      <c r="D293" s="25" t="s">
        <v>62</v>
      </c>
      <c r="E293" s="19" t="s">
        <v>9</v>
      </c>
      <c r="F293" s="21">
        <v>2.0</v>
      </c>
      <c r="G293" s="22">
        <v>53294.0</v>
      </c>
      <c r="H293" s="15" t="str">
        <f t="shared" si="2"/>
        <v>Medium Range</v>
      </c>
      <c r="I293" s="22">
        <v>48952.0</v>
      </c>
      <c r="J293" s="23">
        <f t="shared" si="3"/>
        <v>1.088699134</v>
      </c>
      <c r="K293" s="24" t="str">
        <f t="shared" si="4"/>
        <v>Over Achived</v>
      </c>
    </row>
    <row r="294" ht="22.5" customHeight="1">
      <c r="A294" s="18">
        <v>45662.0</v>
      </c>
      <c r="B294" s="19" t="str">
        <f t="shared" si="1"/>
        <v>Jan</v>
      </c>
      <c r="C294" s="20" t="s">
        <v>57</v>
      </c>
      <c r="D294" s="25" t="s">
        <v>62</v>
      </c>
      <c r="E294" s="19" t="s">
        <v>23</v>
      </c>
      <c r="F294" s="21">
        <v>1.0</v>
      </c>
      <c r="G294" s="22">
        <v>29919.0</v>
      </c>
      <c r="H294" s="15" t="str">
        <f t="shared" si="2"/>
        <v>Base Range</v>
      </c>
      <c r="I294" s="22">
        <v>24786.0</v>
      </c>
      <c r="J294" s="23">
        <f t="shared" si="3"/>
        <v>1.207092714</v>
      </c>
      <c r="K294" s="24" t="str">
        <f t="shared" si="4"/>
        <v>Over Achived</v>
      </c>
    </row>
    <row r="295" ht="22.5" customHeight="1">
      <c r="A295" s="18">
        <v>45662.0</v>
      </c>
      <c r="B295" s="19" t="str">
        <f t="shared" si="1"/>
        <v>Jan</v>
      </c>
      <c r="C295" s="20" t="s">
        <v>57</v>
      </c>
      <c r="D295" s="19" t="s">
        <v>58</v>
      </c>
      <c r="E295" s="19" t="s">
        <v>9</v>
      </c>
      <c r="F295" s="21">
        <v>2.0</v>
      </c>
      <c r="G295" s="22">
        <v>55498.0</v>
      </c>
      <c r="H295" s="15" t="str">
        <f t="shared" si="2"/>
        <v>Medium Range</v>
      </c>
      <c r="I295" s="22">
        <v>51074.0</v>
      </c>
      <c r="J295" s="23">
        <f t="shared" si="3"/>
        <v>1.086619415</v>
      </c>
      <c r="K295" s="24" t="str">
        <f t="shared" si="4"/>
        <v>Over Achived</v>
      </c>
    </row>
    <row r="296" ht="22.5" customHeight="1">
      <c r="A296" s="18">
        <v>45662.0</v>
      </c>
      <c r="B296" s="19" t="str">
        <f t="shared" si="1"/>
        <v>Jan</v>
      </c>
      <c r="C296" s="20" t="s">
        <v>57</v>
      </c>
      <c r="D296" s="19" t="s">
        <v>58</v>
      </c>
      <c r="E296" s="19" t="s">
        <v>19</v>
      </c>
      <c r="F296" s="21">
        <v>2.0</v>
      </c>
      <c r="G296" s="22">
        <v>37857.0</v>
      </c>
      <c r="H296" s="15" t="str">
        <f t="shared" si="2"/>
        <v>Base Range</v>
      </c>
      <c r="I296" s="22">
        <v>33822.0</v>
      </c>
      <c r="J296" s="23">
        <f t="shared" si="3"/>
        <v>1.119301047</v>
      </c>
      <c r="K296" s="24" t="str">
        <f t="shared" si="4"/>
        <v>Over Achived</v>
      </c>
    </row>
    <row r="297" ht="22.5" customHeight="1">
      <c r="A297" s="18">
        <v>45662.0</v>
      </c>
      <c r="B297" s="19" t="str">
        <f t="shared" si="1"/>
        <v>Jan</v>
      </c>
      <c r="C297" s="20" t="s">
        <v>57</v>
      </c>
      <c r="D297" s="19" t="s">
        <v>58</v>
      </c>
      <c r="E297" s="19" t="s">
        <v>9</v>
      </c>
      <c r="F297" s="21">
        <v>3.0</v>
      </c>
      <c r="G297" s="22">
        <v>56176.0</v>
      </c>
      <c r="H297" s="15" t="str">
        <f t="shared" si="2"/>
        <v>Medium Range</v>
      </c>
      <c r="I297" s="22">
        <v>45289.0</v>
      </c>
      <c r="J297" s="23">
        <f t="shared" si="3"/>
        <v>1.240389499</v>
      </c>
      <c r="K297" s="24" t="str">
        <f t="shared" si="4"/>
        <v>Over Achived</v>
      </c>
    </row>
    <row r="298" ht="22.5" customHeight="1">
      <c r="A298" s="18">
        <v>45662.0</v>
      </c>
      <c r="B298" s="19" t="str">
        <f t="shared" si="1"/>
        <v>Jan</v>
      </c>
      <c r="C298" s="20" t="s">
        <v>57</v>
      </c>
      <c r="D298" s="19" t="s">
        <v>71</v>
      </c>
      <c r="E298" s="19" t="s">
        <v>38</v>
      </c>
      <c r="F298" s="21">
        <v>2.0</v>
      </c>
      <c r="G298" s="22">
        <v>41850.0</v>
      </c>
      <c r="H298" s="15" t="str">
        <f t="shared" si="2"/>
        <v>Base Range</v>
      </c>
      <c r="I298" s="22">
        <v>54066.0</v>
      </c>
      <c r="J298" s="23">
        <f t="shared" si="3"/>
        <v>0.7740539341</v>
      </c>
      <c r="K298" s="24" t="str">
        <f t="shared" si="4"/>
        <v>Target Not Meet</v>
      </c>
    </row>
    <row r="299" ht="22.5" customHeight="1">
      <c r="A299" s="18">
        <v>45662.0</v>
      </c>
      <c r="B299" s="19" t="str">
        <f t="shared" si="1"/>
        <v>Jan</v>
      </c>
      <c r="C299" s="20" t="s">
        <v>92</v>
      </c>
      <c r="D299" s="19" t="s">
        <v>98</v>
      </c>
      <c r="E299" s="19" t="s">
        <v>63</v>
      </c>
      <c r="F299" s="21">
        <v>4.0</v>
      </c>
      <c r="G299" s="22">
        <v>117605.0</v>
      </c>
      <c r="H299" s="15" t="str">
        <f t="shared" si="2"/>
        <v>Very High Range</v>
      </c>
      <c r="I299" s="22">
        <v>150342.0</v>
      </c>
      <c r="J299" s="23">
        <f t="shared" si="3"/>
        <v>0.7822498038</v>
      </c>
      <c r="K299" s="24" t="str">
        <f t="shared" si="4"/>
        <v>Target Not Meet</v>
      </c>
    </row>
    <row r="300" ht="22.5" customHeight="1">
      <c r="A300" s="18">
        <v>45662.0</v>
      </c>
      <c r="B300" s="19" t="str">
        <f t="shared" si="1"/>
        <v>Jan</v>
      </c>
      <c r="C300" s="20" t="s">
        <v>7</v>
      </c>
      <c r="D300" s="19" t="s">
        <v>106</v>
      </c>
      <c r="E300" s="19" t="s">
        <v>34</v>
      </c>
      <c r="F300" s="21">
        <v>6.0</v>
      </c>
      <c r="G300" s="22">
        <v>123604.0</v>
      </c>
      <c r="H300" s="15" t="str">
        <f t="shared" si="2"/>
        <v>Very High Range</v>
      </c>
      <c r="I300" s="22">
        <v>114082.0</v>
      </c>
      <c r="J300" s="23">
        <f t="shared" si="3"/>
        <v>1.083466279</v>
      </c>
      <c r="K300" s="24" t="str">
        <f t="shared" si="4"/>
        <v>Over Achived</v>
      </c>
    </row>
    <row r="301" ht="22.5" customHeight="1">
      <c r="A301" s="18">
        <v>45662.0</v>
      </c>
      <c r="B301" s="19" t="str">
        <f t="shared" si="1"/>
        <v>Jan</v>
      </c>
      <c r="C301" s="20" t="s">
        <v>92</v>
      </c>
      <c r="D301" s="19" t="s">
        <v>98</v>
      </c>
      <c r="E301" s="19" t="s">
        <v>23</v>
      </c>
      <c r="F301" s="21">
        <v>2.0</v>
      </c>
      <c r="G301" s="22">
        <v>64748.0</v>
      </c>
      <c r="H301" s="15" t="str">
        <f t="shared" si="2"/>
        <v>Medium Range</v>
      </c>
      <c r="I301" s="22">
        <v>78744.0</v>
      </c>
      <c r="J301" s="23">
        <f t="shared" si="3"/>
        <v>0.8222594737</v>
      </c>
      <c r="K301" s="24" t="str">
        <f t="shared" si="4"/>
        <v>Target Not Meet</v>
      </c>
    </row>
    <row r="302" ht="22.5" customHeight="1">
      <c r="A302" s="18">
        <v>45662.0</v>
      </c>
      <c r="B302" s="19" t="str">
        <f t="shared" si="1"/>
        <v>Jan</v>
      </c>
      <c r="C302" s="20" t="s">
        <v>7</v>
      </c>
      <c r="D302" s="19" t="s">
        <v>126</v>
      </c>
      <c r="E302" s="19" t="s">
        <v>19</v>
      </c>
      <c r="F302" s="21">
        <v>4.0</v>
      </c>
      <c r="G302" s="22">
        <v>75949.0</v>
      </c>
      <c r="H302" s="15" t="str">
        <f t="shared" si="2"/>
        <v>High Range</v>
      </c>
      <c r="I302" s="22">
        <v>61915.0</v>
      </c>
      <c r="J302" s="23">
        <f t="shared" si="3"/>
        <v>1.22666559</v>
      </c>
      <c r="K302" s="24" t="str">
        <f t="shared" si="4"/>
        <v>Over Achived</v>
      </c>
    </row>
    <row r="303" ht="22.5" customHeight="1">
      <c r="A303" s="18">
        <v>45662.0</v>
      </c>
      <c r="B303" s="19" t="str">
        <f t="shared" si="1"/>
        <v>Jan</v>
      </c>
      <c r="C303" s="20" t="s">
        <v>7</v>
      </c>
      <c r="D303" s="19" t="s">
        <v>126</v>
      </c>
      <c r="E303" s="19" t="s">
        <v>9</v>
      </c>
      <c r="F303" s="21">
        <v>5.0</v>
      </c>
      <c r="G303" s="22">
        <v>125564.0</v>
      </c>
      <c r="H303" s="15" t="str">
        <f t="shared" si="2"/>
        <v>Very High Range</v>
      </c>
      <c r="I303" s="22">
        <v>110108.0</v>
      </c>
      <c r="J303" s="23">
        <f t="shared" si="3"/>
        <v>1.140371272</v>
      </c>
      <c r="K303" s="24" t="str">
        <f t="shared" si="4"/>
        <v>Over Achived</v>
      </c>
    </row>
    <row r="304" ht="22.5" customHeight="1">
      <c r="A304" s="18">
        <v>45662.0</v>
      </c>
      <c r="B304" s="19" t="str">
        <f t="shared" si="1"/>
        <v>Jan</v>
      </c>
      <c r="C304" s="20" t="s">
        <v>7</v>
      </c>
      <c r="D304" s="19" t="s">
        <v>126</v>
      </c>
      <c r="E304" s="19" t="s">
        <v>19</v>
      </c>
      <c r="F304" s="21">
        <v>3.0</v>
      </c>
      <c r="G304" s="22">
        <v>70292.0</v>
      </c>
      <c r="H304" s="15" t="str">
        <f t="shared" si="2"/>
        <v>High Range</v>
      </c>
      <c r="I304" s="22">
        <v>58249.0</v>
      </c>
      <c r="J304" s="23">
        <f t="shared" si="3"/>
        <v>1.20675033</v>
      </c>
      <c r="K304" s="24" t="str">
        <f t="shared" si="4"/>
        <v>Over Achived</v>
      </c>
    </row>
    <row r="305" ht="22.5" customHeight="1">
      <c r="A305" s="18">
        <v>45662.0</v>
      </c>
      <c r="B305" s="19" t="str">
        <f t="shared" si="1"/>
        <v>Jan</v>
      </c>
      <c r="C305" s="20" t="s">
        <v>7</v>
      </c>
      <c r="D305" s="19" t="s">
        <v>126</v>
      </c>
      <c r="E305" s="19" t="s">
        <v>68</v>
      </c>
      <c r="F305" s="21">
        <v>2.0</v>
      </c>
      <c r="G305" s="22">
        <v>58429.0</v>
      </c>
      <c r="H305" s="15" t="str">
        <f t="shared" si="2"/>
        <v>Medium Range</v>
      </c>
      <c r="I305" s="22">
        <v>42645.0</v>
      </c>
      <c r="J305" s="23">
        <f t="shared" si="3"/>
        <v>1.370125454</v>
      </c>
      <c r="K305" s="24" t="str">
        <f t="shared" si="4"/>
        <v>Over Achived</v>
      </c>
    </row>
    <row r="306" ht="22.5" customHeight="1">
      <c r="A306" s="18">
        <v>45662.0</v>
      </c>
      <c r="B306" s="19" t="str">
        <f t="shared" si="1"/>
        <v>Jan</v>
      </c>
      <c r="C306" s="20" t="s">
        <v>7</v>
      </c>
      <c r="D306" s="19" t="s">
        <v>126</v>
      </c>
      <c r="E306" s="19" t="s">
        <v>26</v>
      </c>
      <c r="F306" s="21">
        <v>8.0</v>
      </c>
      <c r="G306" s="22">
        <v>219083.0</v>
      </c>
      <c r="H306" s="15" t="str">
        <f t="shared" si="2"/>
        <v>Very High Range</v>
      </c>
      <c r="I306" s="22">
        <v>157836.0</v>
      </c>
      <c r="J306" s="23">
        <f t="shared" si="3"/>
        <v>1.388042018</v>
      </c>
      <c r="K306" s="24" t="str">
        <f t="shared" si="4"/>
        <v>Over Achived</v>
      </c>
    </row>
    <row r="307" ht="22.5" customHeight="1">
      <c r="A307" s="18">
        <v>45662.0</v>
      </c>
      <c r="B307" s="19" t="str">
        <f t="shared" si="1"/>
        <v>Jan</v>
      </c>
      <c r="C307" s="20" t="s">
        <v>7</v>
      </c>
      <c r="D307" s="19" t="s">
        <v>118</v>
      </c>
      <c r="E307" s="19" t="s">
        <v>26</v>
      </c>
      <c r="F307" s="21">
        <v>9.0</v>
      </c>
      <c r="G307" s="22">
        <v>199662.0</v>
      </c>
      <c r="H307" s="15" t="str">
        <f t="shared" si="2"/>
        <v>Very High Range</v>
      </c>
      <c r="I307" s="22">
        <v>185538.0</v>
      </c>
      <c r="J307" s="23">
        <f t="shared" si="3"/>
        <v>1.076124567</v>
      </c>
      <c r="K307" s="24" t="str">
        <f t="shared" si="4"/>
        <v>Over Achived</v>
      </c>
    </row>
    <row r="308" ht="22.5" customHeight="1">
      <c r="A308" s="18">
        <v>45662.0</v>
      </c>
      <c r="B308" s="19" t="str">
        <f t="shared" si="1"/>
        <v>Jan</v>
      </c>
      <c r="C308" s="20" t="s">
        <v>7</v>
      </c>
      <c r="D308" s="19" t="s">
        <v>118</v>
      </c>
      <c r="E308" s="19" t="s">
        <v>38</v>
      </c>
      <c r="F308" s="21">
        <v>3.0</v>
      </c>
      <c r="G308" s="22">
        <v>94073.0</v>
      </c>
      <c r="H308" s="15" t="str">
        <f t="shared" si="2"/>
        <v>Very High Range</v>
      </c>
      <c r="I308" s="22">
        <v>67721.0</v>
      </c>
      <c r="J308" s="23">
        <f t="shared" si="3"/>
        <v>1.389125973</v>
      </c>
      <c r="K308" s="24" t="str">
        <f t="shared" si="4"/>
        <v>Over Achived</v>
      </c>
    </row>
    <row r="309" ht="22.5" customHeight="1">
      <c r="A309" s="18">
        <v>45662.0</v>
      </c>
      <c r="B309" s="19" t="str">
        <f t="shared" si="1"/>
        <v>Jan</v>
      </c>
      <c r="C309" s="20" t="s">
        <v>7</v>
      </c>
      <c r="D309" s="19" t="s">
        <v>118</v>
      </c>
      <c r="E309" s="19" t="s">
        <v>19</v>
      </c>
      <c r="F309" s="21">
        <v>4.0</v>
      </c>
      <c r="G309" s="22">
        <v>86086.0</v>
      </c>
      <c r="H309" s="15" t="str">
        <f t="shared" si="2"/>
        <v>High Range</v>
      </c>
      <c r="I309" s="22">
        <v>77264.0</v>
      </c>
      <c r="J309" s="23">
        <f t="shared" si="3"/>
        <v>1.114179954</v>
      </c>
      <c r="K309" s="24" t="str">
        <f t="shared" si="4"/>
        <v>Over Achived</v>
      </c>
    </row>
    <row r="310" ht="22.5" customHeight="1">
      <c r="A310" s="18">
        <v>45662.0</v>
      </c>
      <c r="B310" s="19" t="str">
        <f t="shared" si="1"/>
        <v>Jan</v>
      </c>
      <c r="C310" s="20" t="s">
        <v>7</v>
      </c>
      <c r="D310" s="19" t="s">
        <v>106</v>
      </c>
      <c r="E310" s="19" t="s">
        <v>26</v>
      </c>
      <c r="F310" s="21">
        <v>9.0</v>
      </c>
      <c r="G310" s="22">
        <v>192023.0</v>
      </c>
      <c r="H310" s="15" t="str">
        <f t="shared" si="2"/>
        <v>Very High Range</v>
      </c>
      <c r="I310" s="22">
        <v>173440.0</v>
      </c>
      <c r="J310" s="23">
        <f t="shared" si="3"/>
        <v>1.107143681</v>
      </c>
      <c r="K310" s="24" t="str">
        <f t="shared" si="4"/>
        <v>Over Achived</v>
      </c>
    </row>
    <row r="311" ht="22.5" customHeight="1">
      <c r="A311" s="18">
        <v>45662.0</v>
      </c>
      <c r="B311" s="19" t="str">
        <f t="shared" si="1"/>
        <v>Jan</v>
      </c>
      <c r="C311" s="20" t="s">
        <v>7</v>
      </c>
      <c r="D311" s="19" t="s">
        <v>106</v>
      </c>
      <c r="E311" s="19" t="s">
        <v>68</v>
      </c>
      <c r="F311" s="21">
        <v>3.0</v>
      </c>
      <c r="G311" s="22">
        <v>73364.0</v>
      </c>
      <c r="H311" s="15" t="str">
        <f t="shared" si="2"/>
        <v>High Range</v>
      </c>
      <c r="I311" s="22">
        <v>66135.0</v>
      </c>
      <c r="J311" s="23">
        <f t="shared" si="3"/>
        <v>1.109306721</v>
      </c>
      <c r="K311" s="24" t="str">
        <f t="shared" si="4"/>
        <v>Over Achived</v>
      </c>
    </row>
    <row r="312" ht="22.5" customHeight="1">
      <c r="A312" s="18">
        <v>45662.0</v>
      </c>
      <c r="B312" s="19" t="str">
        <f t="shared" si="1"/>
        <v>Jan</v>
      </c>
      <c r="C312" s="20" t="s">
        <v>7</v>
      </c>
      <c r="D312" s="19" t="s">
        <v>106</v>
      </c>
      <c r="E312" s="19" t="s">
        <v>63</v>
      </c>
      <c r="F312" s="21">
        <v>2.0</v>
      </c>
      <c r="G312" s="22">
        <v>48328.0</v>
      </c>
      <c r="H312" s="15" t="str">
        <f t="shared" si="2"/>
        <v>Base Range</v>
      </c>
      <c r="I312" s="22">
        <v>37770.0</v>
      </c>
      <c r="J312" s="23">
        <f t="shared" si="3"/>
        <v>1.279534022</v>
      </c>
      <c r="K312" s="24" t="str">
        <f t="shared" si="4"/>
        <v>Over Achived</v>
      </c>
    </row>
    <row r="313" ht="22.5" customHeight="1">
      <c r="A313" s="18">
        <v>45662.0</v>
      </c>
      <c r="B313" s="19" t="str">
        <f t="shared" si="1"/>
        <v>Jan</v>
      </c>
      <c r="C313" s="20" t="s">
        <v>7</v>
      </c>
      <c r="D313" s="19" t="s">
        <v>8</v>
      </c>
      <c r="E313" s="19" t="s">
        <v>19</v>
      </c>
      <c r="F313" s="21">
        <v>3.0</v>
      </c>
      <c r="G313" s="22">
        <v>88966.0</v>
      </c>
      <c r="H313" s="15" t="str">
        <f t="shared" si="2"/>
        <v>High Range</v>
      </c>
      <c r="I313" s="22">
        <v>62378.0</v>
      </c>
      <c r="J313" s="23">
        <f t="shared" si="3"/>
        <v>1.426240021</v>
      </c>
      <c r="K313" s="24" t="str">
        <f t="shared" si="4"/>
        <v>Over Achived</v>
      </c>
    </row>
    <row r="314" ht="22.5" customHeight="1">
      <c r="A314" s="18">
        <v>45662.0</v>
      </c>
      <c r="B314" s="19" t="str">
        <f t="shared" si="1"/>
        <v>Jan</v>
      </c>
      <c r="C314" s="20" t="s">
        <v>7</v>
      </c>
      <c r="D314" s="19" t="s">
        <v>8</v>
      </c>
      <c r="E314" s="19" t="s">
        <v>68</v>
      </c>
      <c r="F314" s="21">
        <v>3.0</v>
      </c>
      <c r="G314" s="22">
        <v>60926.0</v>
      </c>
      <c r="H314" s="15" t="str">
        <f t="shared" si="2"/>
        <v>Medium Range</v>
      </c>
      <c r="I314" s="22">
        <v>54300.0</v>
      </c>
      <c r="J314" s="23">
        <f t="shared" si="3"/>
        <v>1.122025783</v>
      </c>
      <c r="K314" s="24" t="str">
        <f t="shared" si="4"/>
        <v>Over Achived</v>
      </c>
    </row>
    <row r="315" ht="22.5" customHeight="1">
      <c r="A315" s="18">
        <v>45662.0</v>
      </c>
      <c r="B315" s="19" t="str">
        <f t="shared" si="1"/>
        <v>Jan</v>
      </c>
      <c r="C315" s="20" t="s">
        <v>7</v>
      </c>
      <c r="D315" s="19" t="s">
        <v>8</v>
      </c>
      <c r="E315" s="19" t="s">
        <v>9</v>
      </c>
      <c r="F315" s="21">
        <v>7.0</v>
      </c>
      <c r="G315" s="22">
        <v>143245.0</v>
      </c>
      <c r="H315" s="15" t="str">
        <f t="shared" si="2"/>
        <v>Very High Range</v>
      </c>
      <c r="I315" s="22">
        <v>120858.0</v>
      </c>
      <c r="J315" s="23">
        <f t="shared" si="3"/>
        <v>1.185233911</v>
      </c>
      <c r="K315" s="24" t="str">
        <f t="shared" si="4"/>
        <v>Over Achived</v>
      </c>
    </row>
    <row r="316" ht="22.5" customHeight="1">
      <c r="A316" s="18">
        <v>45662.0</v>
      </c>
      <c r="B316" s="19" t="str">
        <f t="shared" si="1"/>
        <v>Jan</v>
      </c>
      <c r="C316" s="20" t="s">
        <v>92</v>
      </c>
      <c r="D316" s="19" t="s">
        <v>98</v>
      </c>
      <c r="E316" s="19" t="s">
        <v>63</v>
      </c>
      <c r="F316" s="21">
        <v>4.0</v>
      </c>
      <c r="G316" s="22">
        <v>122692.0</v>
      </c>
      <c r="H316" s="15" t="str">
        <f t="shared" si="2"/>
        <v>Very High Range</v>
      </c>
      <c r="I316" s="22">
        <v>153388.0</v>
      </c>
      <c r="J316" s="23">
        <f t="shared" si="3"/>
        <v>0.7998800428</v>
      </c>
      <c r="K316" s="24" t="str">
        <f t="shared" si="4"/>
        <v>Target Not Meet</v>
      </c>
    </row>
    <row r="317" ht="22.5" customHeight="1">
      <c r="A317" s="18">
        <v>45662.0</v>
      </c>
      <c r="B317" s="19" t="str">
        <f t="shared" si="1"/>
        <v>Jan</v>
      </c>
      <c r="C317" s="20" t="s">
        <v>7</v>
      </c>
      <c r="D317" s="19" t="s">
        <v>131</v>
      </c>
      <c r="E317" s="19" t="s">
        <v>63</v>
      </c>
      <c r="F317" s="21">
        <v>2.0</v>
      </c>
      <c r="G317" s="22">
        <v>56539.0</v>
      </c>
      <c r="H317" s="15" t="str">
        <f t="shared" si="2"/>
        <v>Medium Range</v>
      </c>
      <c r="I317" s="22">
        <v>49940.0</v>
      </c>
      <c r="J317" s="23">
        <f t="shared" si="3"/>
        <v>1.132138566</v>
      </c>
      <c r="K317" s="24" t="str">
        <f t="shared" si="4"/>
        <v>Over Achived</v>
      </c>
    </row>
    <row r="318" ht="22.5" customHeight="1">
      <c r="A318" s="18">
        <v>45662.0</v>
      </c>
      <c r="B318" s="19" t="str">
        <f t="shared" si="1"/>
        <v>Jan</v>
      </c>
      <c r="C318" s="20" t="s">
        <v>7</v>
      </c>
      <c r="D318" s="19" t="s">
        <v>131</v>
      </c>
      <c r="E318" s="19" t="s">
        <v>68</v>
      </c>
      <c r="F318" s="21">
        <v>3.0</v>
      </c>
      <c r="G318" s="22">
        <v>65018.0</v>
      </c>
      <c r="H318" s="15" t="str">
        <f t="shared" si="2"/>
        <v>Medium Range</v>
      </c>
      <c r="I318" s="22">
        <v>54999.0</v>
      </c>
      <c r="J318" s="23">
        <f t="shared" si="3"/>
        <v>1.182166948</v>
      </c>
      <c r="K318" s="24" t="str">
        <f t="shared" si="4"/>
        <v>Over Achived</v>
      </c>
    </row>
    <row r="319" ht="22.5" customHeight="1">
      <c r="A319" s="18">
        <v>45662.0</v>
      </c>
      <c r="B319" s="19" t="str">
        <f t="shared" si="1"/>
        <v>Jan</v>
      </c>
      <c r="C319" s="20" t="s">
        <v>7</v>
      </c>
      <c r="D319" s="19" t="s">
        <v>8</v>
      </c>
      <c r="E319" s="19" t="s">
        <v>26</v>
      </c>
      <c r="F319" s="21">
        <v>7.0</v>
      </c>
      <c r="G319" s="22">
        <v>185000.0</v>
      </c>
      <c r="H319" s="15" t="str">
        <f t="shared" si="2"/>
        <v>Very High Range</v>
      </c>
      <c r="I319" s="22">
        <v>162359.0</v>
      </c>
      <c r="J319" s="23">
        <f t="shared" si="3"/>
        <v>1.139450231</v>
      </c>
      <c r="K319" s="24" t="str">
        <f t="shared" si="4"/>
        <v>Over Achived</v>
      </c>
    </row>
    <row r="320" ht="22.5" customHeight="1">
      <c r="A320" s="18">
        <v>45662.0</v>
      </c>
      <c r="B320" s="19" t="str">
        <f t="shared" si="1"/>
        <v>Jan</v>
      </c>
      <c r="C320" s="20" t="s">
        <v>7</v>
      </c>
      <c r="D320" s="19" t="s">
        <v>131</v>
      </c>
      <c r="E320" s="19" t="s">
        <v>38</v>
      </c>
      <c r="F320" s="21">
        <v>4.0</v>
      </c>
      <c r="G320" s="22">
        <v>104558.0</v>
      </c>
      <c r="H320" s="15" t="str">
        <f t="shared" si="2"/>
        <v>Very High Range</v>
      </c>
      <c r="I320" s="22">
        <v>88357.0</v>
      </c>
      <c r="J320" s="23">
        <f t="shared" si="3"/>
        <v>1.183358421</v>
      </c>
      <c r="K320" s="24" t="str">
        <f t="shared" si="4"/>
        <v>Over Achived</v>
      </c>
    </row>
    <row r="321" ht="22.5" customHeight="1">
      <c r="A321" s="18">
        <v>45662.0</v>
      </c>
      <c r="B321" s="19" t="str">
        <f t="shared" si="1"/>
        <v>Jan</v>
      </c>
      <c r="C321" s="20" t="s">
        <v>7</v>
      </c>
      <c r="D321" s="19" t="s">
        <v>131</v>
      </c>
      <c r="E321" s="19" t="s">
        <v>23</v>
      </c>
      <c r="F321" s="21">
        <v>3.0</v>
      </c>
      <c r="G321" s="22">
        <v>75225.0</v>
      </c>
      <c r="H321" s="15" t="str">
        <f t="shared" si="2"/>
        <v>High Range</v>
      </c>
      <c r="I321" s="22">
        <v>65174.0</v>
      </c>
      <c r="J321" s="23">
        <f t="shared" si="3"/>
        <v>1.15421794</v>
      </c>
      <c r="K321" s="24" t="str">
        <f t="shared" si="4"/>
        <v>Over Achived</v>
      </c>
    </row>
    <row r="322" ht="22.5" customHeight="1">
      <c r="A322" s="18">
        <v>45662.0</v>
      </c>
      <c r="B322" s="19" t="str">
        <f t="shared" si="1"/>
        <v>Jan</v>
      </c>
      <c r="C322" s="20" t="s">
        <v>92</v>
      </c>
      <c r="D322" s="19" t="s">
        <v>98</v>
      </c>
      <c r="E322" s="19" t="s">
        <v>63</v>
      </c>
      <c r="F322" s="21">
        <v>1.0</v>
      </c>
      <c r="G322" s="22">
        <v>21649.0</v>
      </c>
      <c r="H322" s="15" t="str">
        <f t="shared" si="2"/>
        <v>Base Range</v>
      </c>
      <c r="I322" s="22">
        <v>23585.0</v>
      </c>
      <c r="J322" s="23">
        <f t="shared" si="3"/>
        <v>0.9179139283</v>
      </c>
      <c r="K322" s="24" t="str">
        <f t="shared" si="4"/>
        <v>Target Not Meet</v>
      </c>
    </row>
    <row r="323" ht="22.5" customHeight="1">
      <c r="A323" s="18">
        <v>45662.0</v>
      </c>
      <c r="B323" s="19" t="str">
        <f t="shared" si="1"/>
        <v>Jan</v>
      </c>
      <c r="C323" s="20" t="s">
        <v>92</v>
      </c>
      <c r="D323" s="19" t="s">
        <v>144</v>
      </c>
      <c r="E323" s="19" t="s">
        <v>19</v>
      </c>
      <c r="F323" s="21">
        <v>2.0</v>
      </c>
      <c r="G323" s="22">
        <v>61902.0</v>
      </c>
      <c r="H323" s="15" t="str">
        <f t="shared" si="2"/>
        <v>Medium Range</v>
      </c>
      <c r="I323" s="22">
        <v>49070.0</v>
      </c>
      <c r="J323" s="23">
        <f t="shared" si="3"/>
        <v>1.261503974</v>
      </c>
      <c r="K323" s="24" t="str">
        <f t="shared" si="4"/>
        <v>Over Achived</v>
      </c>
    </row>
    <row r="324" ht="22.5" customHeight="1">
      <c r="A324" s="18">
        <v>45662.0</v>
      </c>
      <c r="B324" s="19" t="str">
        <f t="shared" si="1"/>
        <v>Jan</v>
      </c>
      <c r="C324" s="20" t="s">
        <v>92</v>
      </c>
      <c r="D324" s="19" t="s">
        <v>144</v>
      </c>
      <c r="E324" s="19" t="s">
        <v>63</v>
      </c>
      <c r="F324" s="21">
        <v>4.0</v>
      </c>
      <c r="G324" s="22">
        <v>109094.0</v>
      </c>
      <c r="H324" s="15" t="str">
        <f t="shared" si="2"/>
        <v>Very High Range</v>
      </c>
      <c r="I324" s="22">
        <v>97661.0</v>
      </c>
      <c r="J324" s="23">
        <f t="shared" si="3"/>
        <v>1.117068226</v>
      </c>
      <c r="K324" s="24" t="str">
        <f t="shared" si="4"/>
        <v>Over Achived</v>
      </c>
    </row>
    <row r="325" ht="22.5" customHeight="1">
      <c r="A325" s="18">
        <v>45662.0</v>
      </c>
      <c r="B325" s="19" t="str">
        <f t="shared" si="1"/>
        <v>Jan</v>
      </c>
      <c r="C325" s="20" t="s">
        <v>92</v>
      </c>
      <c r="D325" s="19" t="s">
        <v>144</v>
      </c>
      <c r="E325" s="19" t="s">
        <v>38</v>
      </c>
      <c r="F325" s="21">
        <v>3.0</v>
      </c>
      <c r="G325" s="22">
        <v>66748.0</v>
      </c>
      <c r="H325" s="15" t="str">
        <f t="shared" si="2"/>
        <v>Medium Range</v>
      </c>
      <c r="I325" s="22">
        <v>61348.0</v>
      </c>
      <c r="J325" s="23">
        <f t="shared" si="3"/>
        <v>1.088022429</v>
      </c>
      <c r="K325" s="24" t="str">
        <f t="shared" si="4"/>
        <v>Over Achived</v>
      </c>
    </row>
    <row r="326" ht="22.5" customHeight="1">
      <c r="A326" s="18">
        <v>45662.0</v>
      </c>
      <c r="B326" s="19" t="str">
        <f t="shared" si="1"/>
        <v>Jan</v>
      </c>
      <c r="C326" s="20" t="s">
        <v>92</v>
      </c>
      <c r="D326" s="25" t="s">
        <v>149</v>
      </c>
      <c r="E326" s="19" t="s">
        <v>23</v>
      </c>
      <c r="F326" s="21">
        <v>2.0</v>
      </c>
      <c r="G326" s="22">
        <v>51508.0</v>
      </c>
      <c r="H326" s="15" t="str">
        <f t="shared" si="2"/>
        <v>Medium Range</v>
      </c>
      <c r="I326" s="22">
        <v>40394.0</v>
      </c>
      <c r="J326" s="23">
        <f t="shared" si="3"/>
        <v>1.275139872</v>
      </c>
      <c r="K326" s="24" t="str">
        <f t="shared" si="4"/>
        <v>Over Achived</v>
      </c>
    </row>
    <row r="327" ht="22.5" customHeight="1">
      <c r="A327" s="18">
        <v>45662.0</v>
      </c>
      <c r="B327" s="19" t="str">
        <f t="shared" si="1"/>
        <v>Jan</v>
      </c>
      <c r="C327" s="20" t="s">
        <v>92</v>
      </c>
      <c r="D327" s="25" t="s">
        <v>149</v>
      </c>
      <c r="E327" s="19" t="s">
        <v>9</v>
      </c>
      <c r="F327" s="21">
        <v>4.0</v>
      </c>
      <c r="G327" s="22">
        <v>120304.0</v>
      </c>
      <c r="H327" s="15" t="str">
        <f t="shared" si="2"/>
        <v>Very High Range</v>
      </c>
      <c r="I327" s="22">
        <v>108109.0</v>
      </c>
      <c r="J327" s="23">
        <f t="shared" si="3"/>
        <v>1.112802819</v>
      </c>
      <c r="K327" s="24" t="str">
        <f t="shared" si="4"/>
        <v>Over Achived</v>
      </c>
    </row>
    <row r="328" ht="22.5" customHeight="1">
      <c r="A328" s="18">
        <v>45662.0</v>
      </c>
      <c r="B328" s="19" t="str">
        <f t="shared" si="1"/>
        <v>Jan</v>
      </c>
      <c r="C328" s="20" t="s">
        <v>92</v>
      </c>
      <c r="D328" s="19" t="s">
        <v>98</v>
      </c>
      <c r="E328" s="19" t="s">
        <v>34</v>
      </c>
      <c r="F328" s="21">
        <v>5.0</v>
      </c>
      <c r="G328" s="22">
        <v>112377.0</v>
      </c>
      <c r="H328" s="15" t="str">
        <f t="shared" si="2"/>
        <v>Very High Range</v>
      </c>
      <c r="I328" s="22">
        <v>125191.0</v>
      </c>
      <c r="J328" s="23">
        <f t="shared" si="3"/>
        <v>0.8976443994</v>
      </c>
      <c r="K328" s="24" t="str">
        <f t="shared" si="4"/>
        <v>Target Not Meet</v>
      </c>
    </row>
    <row r="329" ht="22.5" customHeight="1">
      <c r="A329" s="18">
        <v>45662.0</v>
      </c>
      <c r="B329" s="19" t="str">
        <f t="shared" si="1"/>
        <v>Jan</v>
      </c>
      <c r="C329" s="20" t="s">
        <v>92</v>
      </c>
      <c r="D329" s="25" t="s">
        <v>149</v>
      </c>
      <c r="E329" s="19" t="s">
        <v>9</v>
      </c>
      <c r="F329" s="21">
        <v>5.0</v>
      </c>
      <c r="G329" s="22">
        <v>97228.0</v>
      </c>
      <c r="H329" s="15" t="str">
        <f t="shared" si="2"/>
        <v>Very High Range</v>
      </c>
      <c r="I329" s="22">
        <v>86697.0</v>
      </c>
      <c r="J329" s="23">
        <f t="shared" si="3"/>
        <v>1.121469024</v>
      </c>
      <c r="K329" s="24" t="str">
        <f t="shared" si="4"/>
        <v>Over Achived</v>
      </c>
    </row>
    <row r="330" ht="22.5" customHeight="1">
      <c r="A330" s="18">
        <v>45662.0</v>
      </c>
      <c r="B330" s="19" t="str">
        <f t="shared" si="1"/>
        <v>Jan</v>
      </c>
      <c r="C330" s="20" t="s">
        <v>92</v>
      </c>
      <c r="D330" s="25" t="s">
        <v>149</v>
      </c>
      <c r="E330" s="19" t="s">
        <v>26</v>
      </c>
      <c r="F330" s="21">
        <v>3.0</v>
      </c>
      <c r="G330" s="22">
        <v>83506.0</v>
      </c>
      <c r="H330" s="15" t="str">
        <f t="shared" si="2"/>
        <v>High Range</v>
      </c>
      <c r="I330" s="22">
        <v>77610.0</v>
      </c>
      <c r="J330" s="23">
        <f t="shared" si="3"/>
        <v>1.075969592</v>
      </c>
      <c r="K330" s="24" t="str">
        <f t="shared" si="4"/>
        <v>Over Achived</v>
      </c>
    </row>
    <row r="331" ht="22.5" customHeight="1">
      <c r="A331" s="18">
        <v>45662.0</v>
      </c>
      <c r="B331" s="19" t="str">
        <f t="shared" si="1"/>
        <v>Jan</v>
      </c>
      <c r="C331" s="20" t="s">
        <v>92</v>
      </c>
      <c r="D331" s="19" t="s">
        <v>158</v>
      </c>
      <c r="E331" s="19" t="s">
        <v>19</v>
      </c>
      <c r="F331" s="21">
        <v>3.0</v>
      </c>
      <c r="G331" s="22">
        <v>54378.0</v>
      </c>
      <c r="H331" s="15" t="str">
        <f t="shared" si="2"/>
        <v>Medium Range</v>
      </c>
      <c r="I331" s="22">
        <v>40023.0</v>
      </c>
      <c r="J331" s="23">
        <f t="shared" si="3"/>
        <v>1.358668765</v>
      </c>
      <c r="K331" s="24" t="str">
        <f t="shared" si="4"/>
        <v>Over Achived</v>
      </c>
    </row>
    <row r="332" ht="22.5" customHeight="1">
      <c r="A332" s="18">
        <v>45662.0</v>
      </c>
      <c r="B332" s="19" t="str">
        <f t="shared" si="1"/>
        <v>Jan</v>
      </c>
      <c r="C332" s="20" t="s">
        <v>92</v>
      </c>
      <c r="D332" s="19" t="s">
        <v>158</v>
      </c>
      <c r="E332" s="19" t="s">
        <v>23</v>
      </c>
      <c r="F332" s="21">
        <v>2.0</v>
      </c>
      <c r="G332" s="22">
        <v>54096.0</v>
      </c>
      <c r="H332" s="15" t="str">
        <f t="shared" si="2"/>
        <v>Medium Range</v>
      </c>
      <c r="I332" s="22">
        <v>39530.0</v>
      </c>
      <c r="J332" s="23">
        <f t="shared" si="3"/>
        <v>1.368479636</v>
      </c>
      <c r="K332" s="24" t="str">
        <f t="shared" si="4"/>
        <v>Over Achived</v>
      </c>
    </row>
    <row r="333" ht="22.5" customHeight="1">
      <c r="A333" s="18">
        <v>45662.0</v>
      </c>
      <c r="B333" s="19" t="str">
        <f t="shared" si="1"/>
        <v>Jan</v>
      </c>
      <c r="C333" s="20" t="s">
        <v>92</v>
      </c>
      <c r="D333" s="19" t="s">
        <v>158</v>
      </c>
      <c r="E333" s="19" t="s">
        <v>63</v>
      </c>
      <c r="F333" s="21">
        <v>1.0</v>
      </c>
      <c r="G333" s="22">
        <v>21326.0</v>
      </c>
      <c r="H333" s="15" t="str">
        <f t="shared" si="2"/>
        <v>Base Range</v>
      </c>
      <c r="I333" s="22">
        <v>18217.0</v>
      </c>
      <c r="J333" s="23">
        <f t="shared" si="3"/>
        <v>1.170664764</v>
      </c>
      <c r="K333" s="24" t="str">
        <f t="shared" si="4"/>
        <v>Over Achived</v>
      </c>
    </row>
    <row r="334" ht="22.5" customHeight="1">
      <c r="A334" s="18">
        <v>45662.0</v>
      </c>
      <c r="B334" s="19" t="str">
        <f t="shared" si="1"/>
        <v>Jan</v>
      </c>
      <c r="C334" s="20" t="s">
        <v>92</v>
      </c>
      <c r="D334" s="19" t="s">
        <v>158</v>
      </c>
      <c r="E334" s="19" t="s">
        <v>26</v>
      </c>
      <c r="F334" s="21">
        <v>3.0</v>
      </c>
      <c r="G334" s="22">
        <v>79687.0</v>
      </c>
      <c r="H334" s="15" t="str">
        <f t="shared" si="2"/>
        <v>High Range</v>
      </c>
      <c r="I334" s="22">
        <v>68095.0</v>
      </c>
      <c r="J334" s="23">
        <f t="shared" si="3"/>
        <v>1.170232763</v>
      </c>
      <c r="K334" s="24" t="str">
        <f t="shared" si="4"/>
        <v>Over Achived</v>
      </c>
    </row>
    <row r="335" ht="22.5" customHeight="1">
      <c r="A335" s="18">
        <v>45662.0</v>
      </c>
      <c r="B335" s="19" t="str">
        <f t="shared" si="1"/>
        <v>Jan</v>
      </c>
      <c r="C335" s="20" t="s">
        <v>92</v>
      </c>
      <c r="D335" s="25" t="s">
        <v>149</v>
      </c>
      <c r="E335" s="19" t="s">
        <v>63</v>
      </c>
      <c r="F335" s="21">
        <v>4.0</v>
      </c>
      <c r="G335" s="22">
        <v>118845.0</v>
      </c>
      <c r="H335" s="15" t="str">
        <f t="shared" si="2"/>
        <v>Very High Range</v>
      </c>
      <c r="I335" s="22">
        <v>100198.0</v>
      </c>
      <c r="J335" s="23">
        <f t="shared" si="3"/>
        <v>1.186101519</v>
      </c>
      <c r="K335" s="24" t="str">
        <f t="shared" si="4"/>
        <v>Over Achived</v>
      </c>
    </row>
    <row r="336" ht="22.5" customHeight="1">
      <c r="A336" s="18">
        <v>45662.0</v>
      </c>
      <c r="B336" s="19" t="str">
        <f t="shared" si="1"/>
        <v>Jan</v>
      </c>
      <c r="C336" s="20" t="s">
        <v>92</v>
      </c>
      <c r="D336" s="19" t="s">
        <v>158</v>
      </c>
      <c r="E336" s="19" t="s">
        <v>68</v>
      </c>
      <c r="F336" s="21">
        <v>2.0</v>
      </c>
      <c r="G336" s="22">
        <v>49468.0</v>
      </c>
      <c r="H336" s="15" t="str">
        <f t="shared" si="2"/>
        <v>Base Range</v>
      </c>
      <c r="I336" s="22">
        <v>39731.0</v>
      </c>
      <c r="J336" s="23">
        <f t="shared" si="3"/>
        <v>1.245073117</v>
      </c>
      <c r="K336" s="24" t="str">
        <f t="shared" si="4"/>
        <v>Over Achived</v>
      </c>
    </row>
    <row r="337" ht="22.5" customHeight="1">
      <c r="A337" s="18">
        <v>45663.0</v>
      </c>
      <c r="B337" s="19" t="str">
        <f t="shared" si="1"/>
        <v>Jan</v>
      </c>
      <c r="C337" s="20" t="s">
        <v>13</v>
      </c>
      <c r="D337" s="19" t="s">
        <v>169</v>
      </c>
      <c r="E337" s="19" t="s">
        <v>63</v>
      </c>
      <c r="F337" s="21">
        <v>1.0</v>
      </c>
      <c r="G337" s="22">
        <v>16404.0</v>
      </c>
      <c r="H337" s="15" t="str">
        <f t="shared" si="2"/>
        <v>Base Range</v>
      </c>
      <c r="I337" s="22">
        <v>17314.0</v>
      </c>
      <c r="J337" s="23">
        <f t="shared" si="3"/>
        <v>0.9474413769</v>
      </c>
      <c r="K337" s="24" t="str">
        <f t="shared" si="4"/>
        <v>Target Not Meet</v>
      </c>
    </row>
    <row r="338" ht="22.5" customHeight="1">
      <c r="A338" s="18">
        <v>45663.0</v>
      </c>
      <c r="B338" s="19" t="str">
        <f t="shared" si="1"/>
        <v>Jan</v>
      </c>
      <c r="C338" s="20" t="s">
        <v>13</v>
      </c>
      <c r="D338" s="19" t="s">
        <v>37</v>
      </c>
      <c r="E338" s="19" t="s">
        <v>68</v>
      </c>
      <c r="F338" s="21">
        <v>2.0</v>
      </c>
      <c r="G338" s="22">
        <v>44793.0</v>
      </c>
      <c r="H338" s="15" t="str">
        <f t="shared" si="2"/>
        <v>Base Range</v>
      </c>
      <c r="I338" s="22">
        <v>55519.0</v>
      </c>
      <c r="J338" s="23">
        <f t="shared" si="3"/>
        <v>0.8068048776</v>
      </c>
      <c r="K338" s="24" t="str">
        <f t="shared" si="4"/>
        <v>Target Not Meet</v>
      </c>
    </row>
    <row r="339" ht="22.5" customHeight="1">
      <c r="A339" s="18">
        <v>45663.0</v>
      </c>
      <c r="B339" s="19" t="str">
        <f t="shared" si="1"/>
        <v>Jan</v>
      </c>
      <c r="C339" s="20" t="s">
        <v>13</v>
      </c>
      <c r="D339" s="19" t="s">
        <v>37</v>
      </c>
      <c r="E339" s="19" t="s">
        <v>63</v>
      </c>
      <c r="F339" s="21">
        <v>1.0</v>
      </c>
      <c r="G339" s="22">
        <v>16904.0</v>
      </c>
      <c r="H339" s="15" t="str">
        <f t="shared" si="2"/>
        <v>Base Range</v>
      </c>
      <c r="I339" s="22">
        <v>19922.0</v>
      </c>
      <c r="J339" s="23">
        <f t="shared" si="3"/>
        <v>0.8485091858</v>
      </c>
      <c r="K339" s="24" t="str">
        <f t="shared" si="4"/>
        <v>Target Not Meet</v>
      </c>
    </row>
    <row r="340" ht="22.5" customHeight="1">
      <c r="A340" s="18">
        <v>45663.0</v>
      </c>
      <c r="B340" s="19" t="str">
        <f t="shared" si="1"/>
        <v>Jan</v>
      </c>
      <c r="C340" s="20" t="s">
        <v>13</v>
      </c>
      <c r="D340" s="19" t="s">
        <v>29</v>
      </c>
      <c r="E340" s="19" t="s">
        <v>9</v>
      </c>
      <c r="F340" s="21">
        <v>4.0</v>
      </c>
      <c r="G340" s="22">
        <v>82338.0</v>
      </c>
      <c r="H340" s="15" t="str">
        <f t="shared" si="2"/>
        <v>High Range</v>
      </c>
      <c r="I340" s="22">
        <v>95613.0</v>
      </c>
      <c r="J340" s="23">
        <f t="shared" si="3"/>
        <v>0.8611590474</v>
      </c>
      <c r="K340" s="24" t="str">
        <f t="shared" si="4"/>
        <v>Target Not Meet</v>
      </c>
    </row>
    <row r="341" ht="22.5" customHeight="1">
      <c r="A341" s="18">
        <v>45663.0</v>
      </c>
      <c r="B341" s="19" t="str">
        <f t="shared" si="1"/>
        <v>Jan</v>
      </c>
      <c r="C341" s="20" t="s">
        <v>13</v>
      </c>
      <c r="D341" s="19" t="s">
        <v>29</v>
      </c>
      <c r="E341" s="19" t="s">
        <v>68</v>
      </c>
      <c r="F341" s="21">
        <v>1.0</v>
      </c>
      <c r="G341" s="22">
        <v>42057.0</v>
      </c>
      <c r="H341" s="15" t="str">
        <f t="shared" si="2"/>
        <v>Base Range</v>
      </c>
      <c r="I341" s="22">
        <v>52772.0</v>
      </c>
      <c r="J341" s="23">
        <f t="shared" si="3"/>
        <v>0.7969567195</v>
      </c>
      <c r="K341" s="24" t="str">
        <f t="shared" si="4"/>
        <v>Target Not Meet</v>
      </c>
    </row>
    <row r="342" ht="22.5" customHeight="1">
      <c r="A342" s="18">
        <v>45663.0</v>
      </c>
      <c r="B342" s="19" t="str">
        <f t="shared" si="1"/>
        <v>Jan</v>
      </c>
      <c r="C342" s="20" t="s">
        <v>13</v>
      </c>
      <c r="D342" s="19" t="s">
        <v>29</v>
      </c>
      <c r="E342" s="19" t="s">
        <v>34</v>
      </c>
      <c r="F342" s="21">
        <v>3.0</v>
      </c>
      <c r="G342" s="22">
        <v>92760.0</v>
      </c>
      <c r="H342" s="15" t="str">
        <f t="shared" si="2"/>
        <v>Very High Range</v>
      </c>
      <c r="I342" s="22">
        <v>119352.0</v>
      </c>
      <c r="J342" s="23">
        <f t="shared" si="3"/>
        <v>0.7771968631</v>
      </c>
      <c r="K342" s="24" t="str">
        <f t="shared" si="4"/>
        <v>Target Not Meet</v>
      </c>
    </row>
    <row r="343" ht="22.5" customHeight="1">
      <c r="A343" s="18">
        <v>45663.0</v>
      </c>
      <c r="B343" s="19" t="str">
        <f t="shared" si="1"/>
        <v>Jan</v>
      </c>
      <c r="C343" s="20" t="s">
        <v>13</v>
      </c>
      <c r="D343" s="19" t="s">
        <v>18</v>
      </c>
      <c r="E343" s="19" t="s">
        <v>63</v>
      </c>
      <c r="F343" s="21">
        <v>4.0</v>
      </c>
      <c r="G343" s="22">
        <v>79118.0</v>
      </c>
      <c r="H343" s="15" t="str">
        <f t="shared" si="2"/>
        <v>High Range</v>
      </c>
      <c r="I343" s="22">
        <v>70707.0</v>
      </c>
      <c r="J343" s="23">
        <f t="shared" si="3"/>
        <v>1.11895569</v>
      </c>
      <c r="K343" s="24" t="str">
        <f t="shared" si="4"/>
        <v>Over Achived</v>
      </c>
    </row>
    <row r="344" ht="22.5" customHeight="1">
      <c r="A344" s="18">
        <v>45663.0</v>
      </c>
      <c r="B344" s="19" t="str">
        <f t="shared" si="1"/>
        <v>Jan</v>
      </c>
      <c r="C344" s="20" t="s">
        <v>13</v>
      </c>
      <c r="D344" s="19" t="s">
        <v>29</v>
      </c>
      <c r="E344" s="19" t="s">
        <v>23</v>
      </c>
      <c r="F344" s="21">
        <v>2.0</v>
      </c>
      <c r="G344" s="22">
        <v>49469.0</v>
      </c>
      <c r="H344" s="15" t="str">
        <f t="shared" si="2"/>
        <v>Base Range</v>
      </c>
      <c r="I344" s="22">
        <v>55835.0</v>
      </c>
      <c r="J344" s="23">
        <f t="shared" si="3"/>
        <v>0.885985493</v>
      </c>
      <c r="K344" s="24" t="str">
        <f t="shared" si="4"/>
        <v>Target Not Meet</v>
      </c>
    </row>
    <row r="345" ht="22.5" customHeight="1">
      <c r="A345" s="18">
        <v>45663.0</v>
      </c>
      <c r="B345" s="19" t="str">
        <f t="shared" si="1"/>
        <v>Jan</v>
      </c>
      <c r="C345" s="20" t="s">
        <v>13</v>
      </c>
      <c r="D345" s="19" t="s">
        <v>18</v>
      </c>
      <c r="E345" s="19" t="s">
        <v>68</v>
      </c>
      <c r="F345" s="21">
        <v>2.0</v>
      </c>
      <c r="G345" s="22">
        <v>41172.0</v>
      </c>
      <c r="H345" s="15" t="str">
        <f t="shared" si="2"/>
        <v>Base Range</v>
      </c>
      <c r="I345" s="22">
        <v>30293.0</v>
      </c>
      <c r="J345" s="23">
        <f t="shared" si="3"/>
        <v>1.359125871</v>
      </c>
      <c r="K345" s="24" t="str">
        <f t="shared" si="4"/>
        <v>Over Achived</v>
      </c>
    </row>
    <row r="346" ht="22.5" customHeight="1">
      <c r="A346" s="18">
        <v>45663.0</v>
      </c>
      <c r="B346" s="19" t="str">
        <f t="shared" si="1"/>
        <v>Jan</v>
      </c>
      <c r="C346" s="20" t="s">
        <v>13</v>
      </c>
      <c r="D346" s="19" t="s">
        <v>18</v>
      </c>
      <c r="E346" s="19" t="s">
        <v>26</v>
      </c>
      <c r="F346" s="21">
        <v>2.0</v>
      </c>
      <c r="G346" s="22">
        <v>69070.0</v>
      </c>
      <c r="H346" s="15" t="str">
        <f t="shared" si="2"/>
        <v>Medium Range</v>
      </c>
      <c r="I346" s="22">
        <v>55567.0</v>
      </c>
      <c r="J346" s="23">
        <f t="shared" si="3"/>
        <v>1.243003941</v>
      </c>
      <c r="K346" s="24" t="str">
        <f t="shared" si="4"/>
        <v>Over Achived</v>
      </c>
    </row>
    <row r="347" ht="22.5" customHeight="1">
      <c r="A347" s="18">
        <v>45663.0</v>
      </c>
      <c r="B347" s="19" t="str">
        <f t="shared" si="1"/>
        <v>Jan</v>
      </c>
      <c r="C347" s="20" t="s">
        <v>13</v>
      </c>
      <c r="D347" s="19" t="s">
        <v>14</v>
      </c>
      <c r="E347" s="19" t="s">
        <v>34</v>
      </c>
      <c r="F347" s="21">
        <v>4.0</v>
      </c>
      <c r="G347" s="22">
        <v>80297.0</v>
      </c>
      <c r="H347" s="15" t="str">
        <f t="shared" si="2"/>
        <v>High Range</v>
      </c>
      <c r="I347" s="22">
        <v>73527.0</v>
      </c>
      <c r="J347" s="23">
        <f t="shared" si="3"/>
        <v>1.09207502</v>
      </c>
      <c r="K347" s="24" t="str">
        <f t="shared" si="4"/>
        <v>Over Achived</v>
      </c>
    </row>
    <row r="348" ht="22.5" customHeight="1">
      <c r="A348" s="18">
        <v>45663.0</v>
      </c>
      <c r="B348" s="19" t="str">
        <f t="shared" si="1"/>
        <v>Jan</v>
      </c>
      <c r="C348" s="20" t="s">
        <v>13</v>
      </c>
      <c r="D348" s="19" t="s">
        <v>14</v>
      </c>
      <c r="E348" s="19" t="s">
        <v>68</v>
      </c>
      <c r="F348" s="21">
        <v>1.0</v>
      </c>
      <c r="G348" s="22">
        <v>42211.0</v>
      </c>
      <c r="H348" s="15" t="str">
        <f t="shared" si="2"/>
        <v>Base Range</v>
      </c>
      <c r="I348" s="22">
        <v>31715.0</v>
      </c>
      <c r="J348" s="23">
        <f t="shared" si="3"/>
        <v>1.330947501</v>
      </c>
      <c r="K348" s="24" t="str">
        <f t="shared" si="4"/>
        <v>Over Achived</v>
      </c>
    </row>
    <row r="349" ht="22.5" customHeight="1">
      <c r="A349" s="18">
        <v>45663.0</v>
      </c>
      <c r="B349" s="19" t="str">
        <f t="shared" si="1"/>
        <v>Jan</v>
      </c>
      <c r="C349" s="20" t="s">
        <v>13</v>
      </c>
      <c r="D349" s="19" t="s">
        <v>169</v>
      </c>
      <c r="E349" s="19" t="s">
        <v>63</v>
      </c>
      <c r="F349" s="21">
        <v>4.0</v>
      </c>
      <c r="G349" s="22">
        <v>93085.0</v>
      </c>
      <c r="H349" s="15" t="str">
        <f t="shared" si="2"/>
        <v>Very High Range</v>
      </c>
      <c r="I349" s="22">
        <v>117822.0</v>
      </c>
      <c r="J349" s="23">
        <f t="shared" si="3"/>
        <v>0.7900476991</v>
      </c>
      <c r="K349" s="24" t="str">
        <f t="shared" si="4"/>
        <v>Target Not Meet</v>
      </c>
    </row>
    <row r="350" ht="22.5" customHeight="1">
      <c r="A350" s="18">
        <v>45663.0</v>
      </c>
      <c r="B350" s="19" t="str">
        <f t="shared" si="1"/>
        <v>Jan</v>
      </c>
      <c r="C350" s="20" t="s">
        <v>13</v>
      </c>
      <c r="D350" s="19" t="s">
        <v>29</v>
      </c>
      <c r="E350" s="19" t="s">
        <v>34</v>
      </c>
      <c r="F350" s="21">
        <v>3.0</v>
      </c>
      <c r="G350" s="22">
        <v>77232.0</v>
      </c>
      <c r="H350" s="15" t="str">
        <f t="shared" si="2"/>
        <v>High Range</v>
      </c>
      <c r="I350" s="22">
        <v>85099.0</v>
      </c>
      <c r="J350" s="23">
        <f t="shared" si="3"/>
        <v>0.9075547304</v>
      </c>
      <c r="K350" s="24" t="str">
        <f t="shared" si="4"/>
        <v>Target Not Meet</v>
      </c>
    </row>
    <row r="351" ht="22.5" customHeight="1">
      <c r="A351" s="18">
        <v>45663.0</v>
      </c>
      <c r="B351" s="19" t="str">
        <f t="shared" si="1"/>
        <v>Jan</v>
      </c>
      <c r="C351" s="20" t="s">
        <v>13</v>
      </c>
      <c r="D351" s="19" t="s">
        <v>169</v>
      </c>
      <c r="E351" s="19" t="s">
        <v>38</v>
      </c>
      <c r="F351" s="21">
        <v>3.0</v>
      </c>
      <c r="G351" s="22">
        <v>59349.0</v>
      </c>
      <c r="H351" s="15" t="str">
        <f t="shared" si="2"/>
        <v>Medium Range</v>
      </c>
      <c r="I351" s="22">
        <v>74594.0</v>
      </c>
      <c r="J351" s="23">
        <f t="shared" si="3"/>
        <v>0.7956269941</v>
      </c>
      <c r="K351" s="24" t="str">
        <f t="shared" si="4"/>
        <v>Target Not Meet</v>
      </c>
    </row>
    <row r="352" ht="22.5" customHeight="1">
      <c r="A352" s="18">
        <v>45663.0</v>
      </c>
      <c r="B352" s="19" t="str">
        <f t="shared" si="1"/>
        <v>Jan</v>
      </c>
      <c r="C352" s="20" t="s">
        <v>57</v>
      </c>
      <c r="D352" s="19" t="s">
        <v>71</v>
      </c>
      <c r="E352" s="19" t="s">
        <v>23</v>
      </c>
      <c r="F352" s="21">
        <v>1.0</v>
      </c>
      <c r="G352" s="22">
        <v>37603.0</v>
      </c>
      <c r="H352" s="15" t="str">
        <f t="shared" si="2"/>
        <v>Base Range</v>
      </c>
      <c r="I352" s="22">
        <v>43424.0</v>
      </c>
      <c r="J352" s="23">
        <f t="shared" si="3"/>
        <v>0.8659497052</v>
      </c>
      <c r="K352" s="24" t="str">
        <f t="shared" si="4"/>
        <v>Target Not Meet</v>
      </c>
    </row>
    <row r="353" ht="22.5" customHeight="1">
      <c r="A353" s="18">
        <v>45663.0</v>
      </c>
      <c r="B353" s="19" t="str">
        <f t="shared" si="1"/>
        <v>Jan</v>
      </c>
      <c r="C353" s="20" t="s">
        <v>13</v>
      </c>
      <c r="D353" s="19" t="s">
        <v>169</v>
      </c>
      <c r="E353" s="19" t="s">
        <v>34</v>
      </c>
      <c r="F353" s="21">
        <v>3.0</v>
      </c>
      <c r="G353" s="22">
        <v>79902.0</v>
      </c>
      <c r="H353" s="15" t="str">
        <f t="shared" si="2"/>
        <v>High Range</v>
      </c>
      <c r="I353" s="22">
        <v>93381.0</v>
      </c>
      <c r="J353" s="23">
        <f t="shared" si="3"/>
        <v>0.8556558615</v>
      </c>
      <c r="K353" s="24" t="str">
        <f t="shared" si="4"/>
        <v>Target Not Meet</v>
      </c>
    </row>
    <row r="354" ht="22.5" customHeight="1">
      <c r="A354" s="18">
        <v>45663.0</v>
      </c>
      <c r="B354" s="19" t="str">
        <f t="shared" si="1"/>
        <v>Jan</v>
      </c>
      <c r="C354" s="20" t="s">
        <v>13</v>
      </c>
      <c r="D354" s="19" t="s">
        <v>14</v>
      </c>
      <c r="E354" s="19" t="s">
        <v>34</v>
      </c>
      <c r="F354" s="21">
        <v>4.0</v>
      </c>
      <c r="G354" s="22">
        <v>93999.0</v>
      </c>
      <c r="H354" s="15" t="str">
        <f t="shared" si="2"/>
        <v>Very High Range</v>
      </c>
      <c r="I354" s="22">
        <v>81236.0</v>
      </c>
      <c r="J354" s="23">
        <f t="shared" si="3"/>
        <v>1.157110148</v>
      </c>
      <c r="K354" s="24" t="str">
        <f t="shared" si="4"/>
        <v>Over Achived</v>
      </c>
    </row>
    <row r="355" ht="22.5" customHeight="1">
      <c r="A355" s="18">
        <v>45663.0</v>
      </c>
      <c r="B355" s="19" t="str">
        <f t="shared" si="1"/>
        <v>Jan</v>
      </c>
      <c r="C355" s="20" t="s">
        <v>57</v>
      </c>
      <c r="D355" s="19" t="s">
        <v>85</v>
      </c>
      <c r="E355" s="19" t="s">
        <v>68</v>
      </c>
      <c r="F355" s="21">
        <v>1.0</v>
      </c>
      <c r="G355" s="22">
        <v>32527.0</v>
      </c>
      <c r="H355" s="15" t="str">
        <f t="shared" si="2"/>
        <v>Base Range</v>
      </c>
      <c r="I355" s="22">
        <v>40971.0</v>
      </c>
      <c r="J355" s="23">
        <f t="shared" si="3"/>
        <v>0.7939030046</v>
      </c>
      <c r="K355" s="24" t="str">
        <f t="shared" si="4"/>
        <v>Target Not Meet</v>
      </c>
    </row>
    <row r="356" ht="22.5" customHeight="1">
      <c r="A356" s="18">
        <v>45663.0</v>
      </c>
      <c r="B356" s="19" t="str">
        <f t="shared" si="1"/>
        <v>Jan</v>
      </c>
      <c r="C356" s="20" t="s">
        <v>57</v>
      </c>
      <c r="D356" s="19" t="s">
        <v>85</v>
      </c>
      <c r="E356" s="19" t="s">
        <v>38</v>
      </c>
      <c r="F356" s="21">
        <v>2.0</v>
      </c>
      <c r="G356" s="22">
        <v>44612.0</v>
      </c>
      <c r="H356" s="15" t="str">
        <f t="shared" si="2"/>
        <v>Base Range</v>
      </c>
      <c r="I356" s="22">
        <v>53776.0</v>
      </c>
      <c r="J356" s="23">
        <f t="shared" si="3"/>
        <v>0.8295894079</v>
      </c>
      <c r="K356" s="24" t="str">
        <f t="shared" si="4"/>
        <v>Target Not Meet</v>
      </c>
    </row>
    <row r="357" ht="22.5" customHeight="1">
      <c r="A357" s="18">
        <v>45663.0</v>
      </c>
      <c r="B357" s="19" t="str">
        <f t="shared" si="1"/>
        <v>Jan</v>
      </c>
      <c r="C357" s="20" t="s">
        <v>57</v>
      </c>
      <c r="D357" s="19" t="s">
        <v>85</v>
      </c>
      <c r="E357" s="19" t="s">
        <v>34</v>
      </c>
      <c r="F357" s="21">
        <v>3.0</v>
      </c>
      <c r="G357" s="22">
        <v>56972.0</v>
      </c>
      <c r="H357" s="15" t="str">
        <f t="shared" si="2"/>
        <v>Medium Range</v>
      </c>
      <c r="I357" s="22">
        <v>65485.0</v>
      </c>
      <c r="J357" s="23">
        <f t="shared" si="3"/>
        <v>0.8700007635</v>
      </c>
      <c r="K357" s="24" t="str">
        <f t="shared" si="4"/>
        <v>Target Not Meet</v>
      </c>
    </row>
    <row r="358" ht="22.5" customHeight="1">
      <c r="A358" s="18">
        <v>45663.0</v>
      </c>
      <c r="B358" s="19" t="str">
        <f t="shared" si="1"/>
        <v>Jan</v>
      </c>
      <c r="C358" s="20" t="s">
        <v>57</v>
      </c>
      <c r="D358" s="19" t="s">
        <v>85</v>
      </c>
      <c r="E358" s="19" t="s">
        <v>19</v>
      </c>
      <c r="F358" s="21">
        <v>1.0</v>
      </c>
      <c r="G358" s="22">
        <v>44118.0</v>
      </c>
      <c r="H358" s="15" t="str">
        <f t="shared" si="2"/>
        <v>Base Range</v>
      </c>
      <c r="I358" s="22">
        <v>55690.0</v>
      </c>
      <c r="J358" s="23">
        <f t="shared" si="3"/>
        <v>0.7922068594</v>
      </c>
      <c r="K358" s="24" t="str">
        <f t="shared" si="4"/>
        <v>Target Not Meet</v>
      </c>
    </row>
    <row r="359" ht="22.5" customHeight="1">
      <c r="A359" s="18">
        <v>45663.0</v>
      </c>
      <c r="B359" s="19" t="str">
        <f t="shared" si="1"/>
        <v>Jan</v>
      </c>
      <c r="C359" s="20" t="s">
        <v>57</v>
      </c>
      <c r="D359" s="19" t="s">
        <v>80</v>
      </c>
      <c r="E359" s="19" t="s">
        <v>68</v>
      </c>
      <c r="F359" s="21">
        <v>1.0</v>
      </c>
      <c r="G359" s="22">
        <v>30596.0</v>
      </c>
      <c r="H359" s="15" t="str">
        <f t="shared" si="2"/>
        <v>Base Range</v>
      </c>
      <c r="I359" s="22">
        <v>33552.0</v>
      </c>
      <c r="J359" s="23">
        <f t="shared" si="3"/>
        <v>0.9118979495</v>
      </c>
      <c r="K359" s="24" t="str">
        <f t="shared" si="4"/>
        <v>Target Not Meet</v>
      </c>
    </row>
    <row r="360" ht="22.5" customHeight="1">
      <c r="A360" s="18">
        <v>45663.0</v>
      </c>
      <c r="B360" s="19" t="str">
        <f t="shared" si="1"/>
        <v>Jan</v>
      </c>
      <c r="C360" s="20" t="s">
        <v>13</v>
      </c>
      <c r="D360" s="19" t="s">
        <v>169</v>
      </c>
      <c r="E360" s="19" t="s">
        <v>23</v>
      </c>
      <c r="F360" s="21">
        <v>2.0</v>
      </c>
      <c r="G360" s="22">
        <v>40456.0</v>
      </c>
      <c r="H360" s="15" t="str">
        <f t="shared" si="2"/>
        <v>Base Range</v>
      </c>
      <c r="I360" s="22">
        <v>43882.0</v>
      </c>
      <c r="J360" s="23">
        <f t="shared" si="3"/>
        <v>0.921926986</v>
      </c>
      <c r="K360" s="24" t="str">
        <f t="shared" si="4"/>
        <v>Target Not Meet</v>
      </c>
    </row>
    <row r="361" ht="22.5" customHeight="1">
      <c r="A361" s="18">
        <v>45663.0</v>
      </c>
      <c r="B361" s="19" t="str">
        <f t="shared" si="1"/>
        <v>Jan</v>
      </c>
      <c r="C361" s="20" t="s">
        <v>57</v>
      </c>
      <c r="D361" s="19" t="s">
        <v>80</v>
      </c>
      <c r="E361" s="19" t="s">
        <v>19</v>
      </c>
      <c r="F361" s="21">
        <v>1.0</v>
      </c>
      <c r="G361" s="22">
        <v>34827.0</v>
      </c>
      <c r="H361" s="15" t="str">
        <f t="shared" si="2"/>
        <v>Base Range</v>
      </c>
      <c r="I361" s="22">
        <v>41508.0</v>
      </c>
      <c r="J361" s="23">
        <f t="shared" si="3"/>
        <v>0.839043076</v>
      </c>
      <c r="K361" s="24" t="str">
        <f t="shared" si="4"/>
        <v>Target Not Meet</v>
      </c>
    </row>
    <row r="362" ht="22.5" customHeight="1">
      <c r="A362" s="18">
        <v>45663.0</v>
      </c>
      <c r="B362" s="19" t="str">
        <f t="shared" si="1"/>
        <v>Jan</v>
      </c>
      <c r="C362" s="20" t="s">
        <v>57</v>
      </c>
      <c r="D362" s="25" t="s">
        <v>62</v>
      </c>
      <c r="E362" s="19" t="s">
        <v>38</v>
      </c>
      <c r="F362" s="21">
        <v>2.0</v>
      </c>
      <c r="G362" s="22">
        <v>48179.0</v>
      </c>
      <c r="H362" s="15" t="str">
        <f t="shared" si="2"/>
        <v>Base Range</v>
      </c>
      <c r="I362" s="22">
        <v>45377.0</v>
      </c>
      <c r="J362" s="23">
        <f t="shared" si="3"/>
        <v>1.061749344</v>
      </c>
      <c r="K362" s="24" t="str">
        <f t="shared" si="4"/>
        <v>Over Achived</v>
      </c>
    </row>
    <row r="363" ht="22.5" customHeight="1">
      <c r="A363" s="18">
        <v>45663.0</v>
      </c>
      <c r="B363" s="19" t="str">
        <f t="shared" si="1"/>
        <v>Jan</v>
      </c>
      <c r="C363" s="20" t="s">
        <v>57</v>
      </c>
      <c r="D363" s="25" t="s">
        <v>62</v>
      </c>
      <c r="E363" s="19" t="s">
        <v>68</v>
      </c>
      <c r="F363" s="21">
        <v>1.0</v>
      </c>
      <c r="G363" s="22">
        <v>26532.0</v>
      </c>
      <c r="H363" s="15" t="str">
        <f t="shared" si="2"/>
        <v>Base Range</v>
      </c>
      <c r="I363" s="22">
        <v>22990.0</v>
      </c>
      <c r="J363" s="23">
        <f t="shared" si="3"/>
        <v>1.154066986</v>
      </c>
      <c r="K363" s="24" t="str">
        <f t="shared" si="4"/>
        <v>Over Achived</v>
      </c>
    </row>
    <row r="364" ht="22.5" customHeight="1">
      <c r="A364" s="18">
        <v>45663.0</v>
      </c>
      <c r="B364" s="19" t="str">
        <f t="shared" si="1"/>
        <v>Jan</v>
      </c>
      <c r="C364" s="20" t="s">
        <v>57</v>
      </c>
      <c r="D364" s="25" t="s">
        <v>62</v>
      </c>
      <c r="E364" s="19" t="s">
        <v>23</v>
      </c>
      <c r="F364" s="21">
        <v>1.0</v>
      </c>
      <c r="G364" s="22">
        <v>33992.0</v>
      </c>
      <c r="H364" s="15" t="str">
        <f t="shared" si="2"/>
        <v>Base Range</v>
      </c>
      <c r="I364" s="22">
        <v>23825.0</v>
      </c>
      <c r="J364" s="23">
        <f t="shared" si="3"/>
        <v>1.426736621</v>
      </c>
      <c r="K364" s="24" t="str">
        <f t="shared" si="4"/>
        <v>Over Achived</v>
      </c>
    </row>
    <row r="365" ht="22.5" customHeight="1">
      <c r="A365" s="18">
        <v>45663.0</v>
      </c>
      <c r="B365" s="19" t="str">
        <f t="shared" si="1"/>
        <v>Jan</v>
      </c>
      <c r="C365" s="20" t="s">
        <v>57</v>
      </c>
      <c r="D365" s="25" t="s">
        <v>62</v>
      </c>
      <c r="E365" s="19" t="s">
        <v>9</v>
      </c>
      <c r="F365" s="21">
        <v>3.0</v>
      </c>
      <c r="G365" s="22">
        <v>79066.0</v>
      </c>
      <c r="H365" s="15" t="str">
        <f t="shared" si="2"/>
        <v>High Range</v>
      </c>
      <c r="I365" s="22">
        <v>65911.0</v>
      </c>
      <c r="J365" s="23">
        <f t="shared" si="3"/>
        <v>1.199587322</v>
      </c>
      <c r="K365" s="24" t="str">
        <f t="shared" si="4"/>
        <v>Over Achived</v>
      </c>
    </row>
    <row r="366" ht="22.5" customHeight="1">
      <c r="A366" s="18">
        <v>45663.0</v>
      </c>
      <c r="B366" s="19" t="str">
        <f t="shared" si="1"/>
        <v>Jan</v>
      </c>
      <c r="C366" s="20" t="s">
        <v>57</v>
      </c>
      <c r="D366" s="19" t="s">
        <v>58</v>
      </c>
      <c r="E366" s="19" t="s">
        <v>34</v>
      </c>
      <c r="F366" s="21">
        <v>3.0</v>
      </c>
      <c r="G366" s="22">
        <v>75392.0</v>
      </c>
      <c r="H366" s="15" t="str">
        <f t="shared" si="2"/>
        <v>High Range</v>
      </c>
      <c r="I366" s="22">
        <v>60350.0</v>
      </c>
      <c r="J366" s="23">
        <f t="shared" si="3"/>
        <v>1.249246065</v>
      </c>
      <c r="K366" s="24" t="str">
        <f t="shared" si="4"/>
        <v>Over Achived</v>
      </c>
    </row>
    <row r="367" ht="22.5" customHeight="1">
      <c r="A367" s="18">
        <v>45663.0</v>
      </c>
      <c r="B367" s="19" t="str">
        <f t="shared" si="1"/>
        <v>Jan</v>
      </c>
      <c r="C367" s="20" t="s">
        <v>57</v>
      </c>
      <c r="D367" s="19" t="s">
        <v>58</v>
      </c>
      <c r="E367" s="19" t="s">
        <v>26</v>
      </c>
      <c r="F367" s="21">
        <v>2.0</v>
      </c>
      <c r="G367" s="22">
        <v>48937.0</v>
      </c>
      <c r="H367" s="15" t="str">
        <f t="shared" si="2"/>
        <v>Base Range</v>
      </c>
      <c r="I367" s="22">
        <v>39228.0</v>
      </c>
      <c r="J367" s="23">
        <f t="shared" si="3"/>
        <v>1.247501784</v>
      </c>
      <c r="K367" s="24" t="str">
        <f t="shared" si="4"/>
        <v>Over Achived</v>
      </c>
    </row>
    <row r="368" ht="22.5" customHeight="1">
      <c r="A368" s="18">
        <v>45663.0</v>
      </c>
      <c r="B368" s="19" t="str">
        <f t="shared" si="1"/>
        <v>Jan</v>
      </c>
      <c r="C368" s="20" t="s">
        <v>57</v>
      </c>
      <c r="D368" s="19" t="s">
        <v>71</v>
      </c>
      <c r="E368" s="19" t="s">
        <v>38</v>
      </c>
      <c r="F368" s="21">
        <v>2.0</v>
      </c>
      <c r="G368" s="22">
        <v>39851.0</v>
      </c>
      <c r="H368" s="15" t="str">
        <f t="shared" si="2"/>
        <v>Base Range</v>
      </c>
      <c r="I368" s="22">
        <v>43626.0</v>
      </c>
      <c r="J368" s="23">
        <f t="shared" si="3"/>
        <v>0.9134690322</v>
      </c>
      <c r="K368" s="24" t="str">
        <f t="shared" si="4"/>
        <v>Target Not Meet</v>
      </c>
    </row>
    <row r="369" ht="22.5" customHeight="1">
      <c r="A369" s="18">
        <v>45663.0</v>
      </c>
      <c r="B369" s="19" t="str">
        <f t="shared" si="1"/>
        <v>Jan</v>
      </c>
      <c r="C369" s="20" t="s">
        <v>13</v>
      </c>
      <c r="D369" s="19" t="s">
        <v>14</v>
      </c>
      <c r="E369" s="19" t="s">
        <v>23</v>
      </c>
      <c r="F369" s="21">
        <v>2.0</v>
      </c>
      <c r="G369" s="22">
        <v>46355.0</v>
      </c>
      <c r="H369" s="15" t="str">
        <f t="shared" si="2"/>
        <v>Base Range</v>
      </c>
      <c r="I369" s="22">
        <v>42233.0</v>
      </c>
      <c r="J369" s="23">
        <f t="shared" si="3"/>
        <v>1.097601402</v>
      </c>
      <c r="K369" s="24" t="str">
        <f t="shared" si="4"/>
        <v>Over Achived</v>
      </c>
    </row>
    <row r="370" ht="22.5" customHeight="1">
      <c r="A370" s="18">
        <v>45663.0</v>
      </c>
      <c r="B370" s="19" t="str">
        <f t="shared" si="1"/>
        <v>Jan</v>
      </c>
      <c r="C370" s="20" t="s">
        <v>57</v>
      </c>
      <c r="D370" s="19" t="s">
        <v>80</v>
      </c>
      <c r="E370" s="19" t="s">
        <v>68</v>
      </c>
      <c r="F370" s="21">
        <v>1.0</v>
      </c>
      <c r="G370" s="22">
        <v>33746.0</v>
      </c>
      <c r="H370" s="15" t="str">
        <f t="shared" si="2"/>
        <v>Base Range</v>
      </c>
      <c r="I370" s="22">
        <v>37817.0</v>
      </c>
      <c r="J370" s="23">
        <f t="shared" si="3"/>
        <v>0.8923500013</v>
      </c>
      <c r="K370" s="24" t="str">
        <f t="shared" si="4"/>
        <v>Target Not Meet</v>
      </c>
    </row>
    <row r="371" ht="22.5" customHeight="1">
      <c r="A371" s="18">
        <v>45663.0</v>
      </c>
      <c r="B371" s="19" t="str">
        <f t="shared" si="1"/>
        <v>Jan</v>
      </c>
      <c r="C371" s="20" t="s">
        <v>92</v>
      </c>
      <c r="D371" s="19" t="s">
        <v>93</v>
      </c>
      <c r="E371" s="19" t="s">
        <v>63</v>
      </c>
      <c r="F371" s="21">
        <v>1.0</v>
      </c>
      <c r="G371" s="22">
        <v>28646.0</v>
      </c>
      <c r="H371" s="15" t="str">
        <f t="shared" si="2"/>
        <v>Base Range</v>
      </c>
      <c r="I371" s="22">
        <v>36308.0</v>
      </c>
      <c r="J371" s="23">
        <f t="shared" si="3"/>
        <v>0.7889721274</v>
      </c>
      <c r="K371" s="24" t="str">
        <f t="shared" si="4"/>
        <v>Target Not Meet</v>
      </c>
    </row>
    <row r="372" ht="22.5" customHeight="1">
      <c r="A372" s="18">
        <v>45663.0</v>
      </c>
      <c r="B372" s="19" t="str">
        <f t="shared" si="1"/>
        <v>Jan</v>
      </c>
      <c r="C372" s="20" t="s">
        <v>7</v>
      </c>
      <c r="D372" s="19" t="s">
        <v>8</v>
      </c>
      <c r="E372" s="19" t="s">
        <v>63</v>
      </c>
      <c r="F372" s="21">
        <v>2.0</v>
      </c>
      <c r="G372" s="22">
        <v>68743.0</v>
      </c>
      <c r="H372" s="15" t="str">
        <f t="shared" si="2"/>
        <v>Medium Range</v>
      </c>
      <c r="I372" s="22">
        <v>61458.0</v>
      </c>
      <c r="J372" s="23">
        <f t="shared" si="3"/>
        <v>1.118536236</v>
      </c>
      <c r="K372" s="24" t="str">
        <f t="shared" si="4"/>
        <v>Over Achived</v>
      </c>
    </row>
    <row r="373" ht="22.5" customHeight="1">
      <c r="A373" s="18">
        <v>45663.0</v>
      </c>
      <c r="B373" s="19" t="str">
        <f t="shared" si="1"/>
        <v>Jan</v>
      </c>
      <c r="C373" s="20" t="s">
        <v>7</v>
      </c>
      <c r="D373" s="19" t="s">
        <v>8</v>
      </c>
      <c r="E373" s="19" t="s">
        <v>38</v>
      </c>
      <c r="F373" s="21">
        <v>5.0</v>
      </c>
      <c r="G373" s="22">
        <v>124241.0</v>
      </c>
      <c r="H373" s="15" t="str">
        <f t="shared" si="2"/>
        <v>Very High Range</v>
      </c>
      <c r="I373" s="22">
        <v>113007.0</v>
      </c>
      <c r="J373" s="23">
        <f t="shared" si="3"/>
        <v>1.099409771</v>
      </c>
      <c r="K373" s="24" t="str">
        <f t="shared" si="4"/>
        <v>Over Achived</v>
      </c>
    </row>
    <row r="374" ht="22.5" customHeight="1">
      <c r="A374" s="18">
        <v>45663.0</v>
      </c>
      <c r="B374" s="19" t="str">
        <f t="shared" si="1"/>
        <v>Jan</v>
      </c>
      <c r="C374" s="20" t="s">
        <v>7</v>
      </c>
      <c r="D374" s="19" t="s">
        <v>8</v>
      </c>
      <c r="E374" s="19" t="s">
        <v>23</v>
      </c>
      <c r="F374" s="21">
        <v>3.0</v>
      </c>
      <c r="G374" s="22">
        <v>72386.0</v>
      </c>
      <c r="H374" s="15" t="str">
        <f t="shared" si="2"/>
        <v>High Range</v>
      </c>
      <c r="I374" s="22">
        <v>55584.0</v>
      </c>
      <c r="J374" s="23">
        <f t="shared" si="3"/>
        <v>1.302281232</v>
      </c>
      <c r="K374" s="24" t="str">
        <f t="shared" si="4"/>
        <v>Over Achived</v>
      </c>
    </row>
    <row r="375" ht="22.5" customHeight="1">
      <c r="A375" s="18">
        <v>45663.0</v>
      </c>
      <c r="B375" s="19" t="str">
        <f t="shared" si="1"/>
        <v>Jan</v>
      </c>
      <c r="C375" s="20" t="s">
        <v>7</v>
      </c>
      <c r="D375" s="19" t="s">
        <v>8</v>
      </c>
      <c r="E375" s="19" t="s">
        <v>34</v>
      </c>
      <c r="F375" s="21">
        <v>6.0</v>
      </c>
      <c r="G375" s="22">
        <v>133993.0</v>
      </c>
      <c r="H375" s="15" t="str">
        <f t="shared" si="2"/>
        <v>Very High Range</v>
      </c>
      <c r="I375" s="22">
        <v>118799.0</v>
      </c>
      <c r="J375" s="23">
        <f t="shared" si="3"/>
        <v>1.127896699</v>
      </c>
      <c r="K375" s="24" t="str">
        <f t="shared" si="4"/>
        <v>Over Achived</v>
      </c>
    </row>
    <row r="376" ht="22.5" customHeight="1">
      <c r="A376" s="18">
        <v>45663.0</v>
      </c>
      <c r="B376" s="19" t="str">
        <f t="shared" si="1"/>
        <v>Jan</v>
      </c>
      <c r="C376" s="20" t="s">
        <v>7</v>
      </c>
      <c r="D376" s="19" t="s">
        <v>8</v>
      </c>
      <c r="E376" s="19" t="s">
        <v>34</v>
      </c>
      <c r="F376" s="21">
        <v>7.0</v>
      </c>
      <c r="G376" s="22">
        <v>165965.0</v>
      </c>
      <c r="H376" s="15" t="str">
        <f t="shared" si="2"/>
        <v>Very High Range</v>
      </c>
      <c r="I376" s="22">
        <v>139218.0</v>
      </c>
      <c r="J376" s="23">
        <f t="shared" si="3"/>
        <v>1.192123145</v>
      </c>
      <c r="K376" s="24" t="str">
        <f t="shared" si="4"/>
        <v>Over Achived</v>
      </c>
    </row>
    <row r="377" ht="22.5" customHeight="1">
      <c r="A377" s="18">
        <v>45663.0</v>
      </c>
      <c r="B377" s="19" t="str">
        <f t="shared" si="1"/>
        <v>Jan</v>
      </c>
      <c r="C377" s="20" t="s">
        <v>7</v>
      </c>
      <c r="D377" s="19" t="s">
        <v>106</v>
      </c>
      <c r="E377" s="19" t="s">
        <v>68</v>
      </c>
      <c r="F377" s="21">
        <v>3.0</v>
      </c>
      <c r="G377" s="22">
        <v>66257.0</v>
      </c>
      <c r="H377" s="15" t="str">
        <f t="shared" si="2"/>
        <v>Medium Range</v>
      </c>
      <c r="I377" s="22">
        <v>49697.0</v>
      </c>
      <c r="J377" s="23">
        <f t="shared" si="3"/>
        <v>1.333219309</v>
      </c>
      <c r="K377" s="24" t="str">
        <f t="shared" si="4"/>
        <v>Over Achived</v>
      </c>
    </row>
    <row r="378" ht="22.5" customHeight="1">
      <c r="A378" s="18">
        <v>45663.0</v>
      </c>
      <c r="B378" s="19" t="str">
        <f t="shared" si="1"/>
        <v>Jan</v>
      </c>
      <c r="C378" s="20" t="s">
        <v>13</v>
      </c>
      <c r="D378" s="19" t="s">
        <v>14</v>
      </c>
      <c r="E378" s="19" t="s">
        <v>63</v>
      </c>
      <c r="F378" s="21">
        <v>1.0</v>
      </c>
      <c r="G378" s="22">
        <v>18260.0</v>
      </c>
      <c r="H378" s="15" t="str">
        <f t="shared" si="2"/>
        <v>Base Range</v>
      </c>
      <c r="I378" s="22">
        <v>13760.0</v>
      </c>
      <c r="J378" s="23">
        <f t="shared" si="3"/>
        <v>1.327034884</v>
      </c>
      <c r="K378" s="24" t="str">
        <f t="shared" si="4"/>
        <v>Over Achived</v>
      </c>
    </row>
    <row r="379" ht="22.5" customHeight="1">
      <c r="A379" s="18">
        <v>45663.0</v>
      </c>
      <c r="B379" s="19" t="str">
        <f t="shared" si="1"/>
        <v>Jan</v>
      </c>
      <c r="C379" s="20" t="s">
        <v>7</v>
      </c>
      <c r="D379" s="19" t="s">
        <v>118</v>
      </c>
      <c r="E379" s="19" t="s">
        <v>68</v>
      </c>
      <c r="F379" s="21">
        <v>2.0</v>
      </c>
      <c r="G379" s="22">
        <v>66164.0</v>
      </c>
      <c r="H379" s="15" t="str">
        <f t="shared" si="2"/>
        <v>Medium Range</v>
      </c>
      <c r="I379" s="22">
        <v>62594.0</v>
      </c>
      <c r="J379" s="23">
        <f t="shared" si="3"/>
        <v>1.057034221</v>
      </c>
      <c r="K379" s="24" t="str">
        <f t="shared" si="4"/>
        <v>Over Achived</v>
      </c>
    </row>
    <row r="380" ht="22.5" customHeight="1">
      <c r="A380" s="18">
        <v>45663.0</v>
      </c>
      <c r="B380" s="19" t="str">
        <f t="shared" si="1"/>
        <v>Jan</v>
      </c>
      <c r="C380" s="20" t="s">
        <v>7</v>
      </c>
      <c r="D380" s="19" t="s">
        <v>118</v>
      </c>
      <c r="E380" s="19" t="s">
        <v>38</v>
      </c>
      <c r="F380" s="21">
        <v>5.0</v>
      </c>
      <c r="G380" s="22">
        <v>112775.0</v>
      </c>
      <c r="H380" s="15" t="str">
        <f t="shared" si="2"/>
        <v>Very High Range</v>
      </c>
      <c r="I380" s="22">
        <v>92491.0</v>
      </c>
      <c r="J380" s="23">
        <f t="shared" si="3"/>
        <v>1.219307825</v>
      </c>
      <c r="K380" s="24" t="str">
        <f t="shared" si="4"/>
        <v>Over Achived</v>
      </c>
    </row>
    <row r="381" ht="22.5" customHeight="1">
      <c r="A381" s="18">
        <v>45663.0</v>
      </c>
      <c r="B381" s="19" t="str">
        <f t="shared" si="1"/>
        <v>Jan</v>
      </c>
      <c r="C381" s="20" t="s">
        <v>7</v>
      </c>
      <c r="D381" s="19" t="s">
        <v>118</v>
      </c>
      <c r="E381" s="19" t="s">
        <v>19</v>
      </c>
      <c r="F381" s="21">
        <v>3.0</v>
      </c>
      <c r="G381" s="22">
        <v>88562.0</v>
      </c>
      <c r="H381" s="15" t="str">
        <f t="shared" si="2"/>
        <v>High Range</v>
      </c>
      <c r="I381" s="22">
        <v>76008.0</v>
      </c>
      <c r="J381" s="23">
        <f t="shared" si="3"/>
        <v>1.165166825</v>
      </c>
      <c r="K381" s="24" t="str">
        <f t="shared" si="4"/>
        <v>Over Achived</v>
      </c>
    </row>
    <row r="382" ht="22.5" customHeight="1">
      <c r="A382" s="18">
        <v>45663.0</v>
      </c>
      <c r="B382" s="19" t="str">
        <f t="shared" si="1"/>
        <v>Jan</v>
      </c>
      <c r="C382" s="20" t="s">
        <v>7</v>
      </c>
      <c r="D382" s="19" t="s">
        <v>126</v>
      </c>
      <c r="E382" s="19" t="s">
        <v>38</v>
      </c>
      <c r="F382" s="21">
        <v>4.0</v>
      </c>
      <c r="G382" s="22">
        <v>123757.0</v>
      </c>
      <c r="H382" s="15" t="str">
        <f t="shared" si="2"/>
        <v>Very High Range</v>
      </c>
      <c r="I382" s="22">
        <v>93350.0</v>
      </c>
      <c r="J382" s="23">
        <f t="shared" si="3"/>
        <v>1.325731119</v>
      </c>
      <c r="K382" s="24" t="str">
        <f t="shared" si="4"/>
        <v>Over Achived</v>
      </c>
    </row>
    <row r="383" ht="22.5" customHeight="1">
      <c r="A383" s="18">
        <v>45663.0</v>
      </c>
      <c r="B383" s="19" t="str">
        <f t="shared" si="1"/>
        <v>Jan</v>
      </c>
      <c r="C383" s="20" t="s">
        <v>7</v>
      </c>
      <c r="D383" s="19" t="s">
        <v>126</v>
      </c>
      <c r="E383" s="19" t="s">
        <v>38</v>
      </c>
      <c r="F383" s="21">
        <v>4.0</v>
      </c>
      <c r="G383" s="22">
        <v>111474.0</v>
      </c>
      <c r="H383" s="15" t="str">
        <f t="shared" si="2"/>
        <v>Very High Range</v>
      </c>
      <c r="I383" s="22">
        <v>89900.0</v>
      </c>
      <c r="J383" s="23">
        <f t="shared" si="3"/>
        <v>1.239977753</v>
      </c>
      <c r="K383" s="24" t="str">
        <f t="shared" si="4"/>
        <v>Over Achived</v>
      </c>
    </row>
    <row r="384" ht="22.5" customHeight="1">
      <c r="A384" s="18">
        <v>45663.0</v>
      </c>
      <c r="B384" s="19" t="str">
        <f t="shared" si="1"/>
        <v>Jan</v>
      </c>
      <c r="C384" s="20" t="s">
        <v>7</v>
      </c>
      <c r="D384" s="19" t="s">
        <v>126</v>
      </c>
      <c r="E384" s="19" t="s">
        <v>68</v>
      </c>
      <c r="F384" s="21">
        <v>3.0</v>
      </c>
      <c r="G384" s="22">
        <v>81899.0</v>
      </c>
      <c r="H384" s="15" t="str">
        <f t="shared" si="2"/>
        <v>High Range</v>
      </c>
      <c r="I384" s="22">
        <v>70325.0</v>
      </c>
      <c r="J384" s="23">
        <f t="shared" si="3"/>
        <v>1.164578742</v>
      </c>
      <c r="K384" s="24" t="str">
        <f t="shared" si="4"/>
        <v>Over Achived</v>
      </c>
    </row>
    <row r="385" ht="22.5" customHeight="1">
      <c r="A385" s="18">
        <v>45663.0</v>
      </c>
      <c r="B385" s="19" t="str">
        <f t="shared" si="1"/>
        <v>Jan</v>
      </c>
      <c r="C385" s="20" t="s">
        <v>7</v>
      </c>
      <c r="D385" s="19" t="s">
        <v>126</v>
      </c>
      <c r="E385" s="19" t="s">
        <v>26</v>
      </c>
      <c r="F385" s="21">
        <v>9.0</v>
      </c>
      <c r="G385" s="22">
        <v>200695.0</v>
      </c>
      <c r="H385" s="15" t="str">
        <f t="shared" si="2"/>
        <v>Very High Range</v>
      </c>
      <c r="I385" s="22">
        <v>160510.0</v>
      </c>
      <c r="J385" s="23">
        <f t="shared" si="3"/>
        <v>1.250358233</v>
      </c>
      <c r="K385" s="24" t="str">
        <f t="shared" si="4"/>
        <v>Over Achived</v>
      </c>
    </row>
    <row r="386" ht="22.5" customHeight="1">
      <c r="A386" s="18">
        <v>45663.0</v>
      </c>
      <c r="B386" s="19" t="str">
        <f t="shared" si="1"/>
        <v>Jan</v>
      </c>
      <c r="C386" s="20" t="s">
        <v>7</v>
      </c>
      <c r="D386" s="19" t="s">
        <v>131</v>
      </c>
      <c r="E386" s="19" t="s">
        <v>63</v>
      </c>
      <c r="F386" s="21">
        <v>3.0</v>
      </c>
      <c r="G386" s="22">
        <v>58539.0</v>
      </c>
      <c r="H386" s="15" t="str">
        <f t="shared" si="2"/>
        <v>Medium Range</v>
      </c>
      <c r="I386" s="22">
        <v>43980.0</v>
      </c>
      <c r="J386" s="23">
        <f t="shared" si="3"/>
        <v>1.331036835</v>
      </c>
      <c r="K386" s="24" t="str">
        <f t="shared" si="4"/>
        <v>Over Achived</v>
      </c>
    </row>
    <row r="387" ht="22.5" customHeight="1">
      <c r="A387" s="18">
        <v>45663.0</v>
      </c>
      <c r="B387" s="19" t="str">
        <f t="shared" si="1"/>
        <v>Jan</v>
      </c>
      <c r="C387" s="20" t="s">
        <v>7</v>
      </c>
      <c r="D387" s="19" t="s">
        <v>106</v>
      </c>
      <c r="E387" s="19" t="s">
        <v>63</v>
      </c>
      <c r="F387" s="21">
        <v>3.0</v>
      </c>
      <c r="G387" s="22">
        <v>56150.0</v>
      </c>
      <c r="H387" s="15" t="str">
        <f t="shared" si="2"/>
        <v>Medium Range</v>
      </c>
      <c r="I387" s="22">
        <v>46497.0</v>
      </c>
      <c r="J387" s="23">
        <f t="shared" si="3"/>
        <v>1.207604792</v>
      </c>
      <c r="K387" s="24" t="str">
        <f t="shared" si="4"/>
        <v>Over Achived</v>
      </c>
    </row>
    <row r="388" ht="22.5" customHeight="1">
      <c r="A388" s="18">
        <v>45663.0</v>
      </c>
      <c r="B388" s="19" t="str">
        <f t="shared" si="1"/>
        <v>Jan</v>
      </c>
      <c r="C388" s="20" t="s">
        <v>7</v>
      </c>
      <c r="D388" s="19" t="s">
        <v>131</v>
      </c>
      <c r="E388" s="19" t="s">
        <v>19</v>
      </c>
      <c r="F388" s="21">
        <v>3.0</v>
      </c>
      <c r="G388" s="22">
        <v>100085.0</v>
      </c>
      <c r="H388" s="15" t="str">
        <f t="shared" si="2"/>
        <v>Very High Range</v>
      </c>
      <c r="I388" s="22">
        <v>72485.0</v>
      </c>
      <c r="J388" s="23">
        <f t="shared" si="3"/>
        <v>1.380768435</v>
      </c>
      <c r="K388" s="24" t="str">
        <f t="shared" si="4"/>
        <v>Over Achived</v>
      </c>
    </row>
    <row r="389" ht="22.5" customHeight="1">
      <c r="A389" s="18">
        <v>45663.0</v>
      </c>
      <c r="B389" s="19" t="str">
        <f t="shared" si="1"/>
        <v>Jan</v>
      </c>
      <c r="C389" s="20" t="s">
        <v>7</v>
      </c>
      <c r="D389" s="19" t="s">
        <v>131</v>
      </c>
      <c r="E389" s="19" t="s">
        <v>26</v>
      </c>
      <c r="F389" s="21">
        <v>8.0</v>
      </c>
      <c r="G389" s="22">
        <v>211252.0</v>
      </c>
      <c r="H389" s="15" t="str">
        <f t="shared" si="2"/>
        <v>Very High Range</v>
      </c>
      <c r="I389" s="22">
        <v>160120.0</v>
      </c>
      <c r="J389" s="23">
        <f t="shared" si="3"/>
        <v>1.319335498</v>
      </c>
      <c r="K389" s="24" t="str">
        <f t="shared" si="4"/>
        <v>Over Achived</v>
      </c>
    </row>
    <row r="390" ht="22.5" customHeight="1">
      <c r="A390" s="18">
        <v>45663.0</v>
      </c>
      <c r="B390" s="19" t="str">
        <f t="shared" si="1"/>
        <v>Jan</v>
      </c>
      <c r="C390" s="20" t="s">
        <v>92</v>
      </c>
      <c r="D390" s="19" t="s">
        <v>93</v>
      </c>
      <c r="E390" s="19" t="s">
        <v>23</v>
      </c>
      <c r="F390" s="21">
        <v>3.0</v>
      </c>
      <c r="G390" s="22">
        <v>61262.0</v>
      </c>
      <c r="H390" s="15" t="str">
        <f t="shared" si="2"/>
        <v>Medium Range</v>
      </c>
      <c r="I390" s="22">
        <v>70092.0</v>
      </c>
      <c r="J390" s="23">
        <f t="shared" si="3"/>
        <v>0.874022713</v>
      </c>
      <c r="K390" s="24" t="str">
        <f t="shared" si="4"/>
        <v>Target Not Meet</v>
      </c>
    </row>
    <row r="391" ht="22.5" customHeight="1">
      <c r="A391" s="18">
        <v>45663.0</v>
      </c>
      <c r="B391" s="19" t="str">
        <f t="shared" si="1"/>
        <v>Jan</v>
      </c>
      <c r="C391" s="20" t="s">
        <v>92</v>
      </c>
      <c r="D391" s="19" t="s">
        <v>93</v>
      </c>
      <c r="E391" s="19" t="s">
        <v>68</v>
      </c>
      <c r="F391" s="21">
        <v>2.0</v>
      </c>
      <c r="G391" s="22">
        <v>52122.0</v>
      </c>
      <c r="H391" s="15" t="str">
        <f t="shared" si="2"/>
        <v>Medium Range</v>
      </c>
      <c r="I391" s="22">
        <v>55283.0</v>
      </c>
      <c r="J391" s="23">
        <f t="shared" si="3"/>
        <v>0.9428214822</v>
      </c>
      <c r="K391" s="24" t="str">
        <f t="shared" si="4"/>
        <v>Target Not Meet</v>
      </c>
    </row>
    <row r="392" ht="22.5" customHeight="1">
      <c r="A392" s="18">
        <v>45663.0</v>
      </c>
      <c r="B392" s="19" t="str">
        <f t="shared" si="1"/>
        <v>Jan</v>
      </c>
      <c r="C392" s="20" t="s">
        <v>92</v>
      </c>
      <c r="D392" s="19" t="s">
        <v>93</v>
      </c>
      <c r="E392" s="19" t="s">
        <v>26</v>
      </c>
      <c r="F392" s="21">
        <v>3.0</v>
      </c>
      <c r="G392" s="22">
        <v>100836.0</v>
      </c>
      <c r="H392" s="15" t="str">
        <f t="shared" si="2"/>
        <v>Very High Range</v>
      </c>
      <c r="I392" s="22">
        <v>124029.0</v>
      </c>
      <c r="J392" s="23">
        <f t="shared" si="3"/>
        <v>0.8130034105</v>
      </c>
      <c r="K392" s="24" t="str">
        <f t="shared" si="4"/>
        <v>Target Not Meet</v>
      </c>
    </row>
    <row r="393" ht="22.5" customHeight="1">
      <c r="A393" s="18">
        <v>45663.0</v>
      </c>
      <c r="B393" s="19" t="str">
        <f t="shared" si="1"/>
        <v>Jan</v>
      </c>
      <c r="C393" s="20" t="s">
        <v>92</v>
      </c>
      <c r="D393" s="19" t="s">
        <v>93</v>
      </c>
      <c r="E393" s="19" t="s">
        <v>38</v>
      </c>
      <c r="F393" s="21">
        <v>3.0</v>
      </c>
      <c r="G393" s="22">
        <v>92579.0</v>
      </c>
      <c r="H393" s="15" t="str">
        <f t="shared" si="2"/>
        <v>Very High Range</v>
      </c>
      <c r="I393" s="22">
        <v>107761.0</v>
      </c>
      <c r="J393" s="23">
        <f t="shared" si="3"/>
        <v>0.8591141508</v>
      </c>
      <c r="K393" s="24" t="str">
        <f t="shared" si="4"/>
        <v>Target Not Meet</v>
      </c>
    </row>
    <row r="394" ht="22.5" customHeight="1">
      <c r="A394" s="18">
        <v>45663.0</v>
      </c>
      <c r="B394" s="19" t="str">
        <f t="shared" si="1"/>
        <v>Jan</v>
      </c>
      <c r="C394" s="20" t="s">
        <v>92</v>
      </c>
      <c r="D394" s="19" t="s">
        <v>98</v>
      </c>
      <c r="E394" s="19" t="s">
        <v>63</v>
      </c>
      <c r="F394" s="21">
        <v>5.0</v>
      </c>
      <c r="G394" s="22">
        <v>137256.0</v>
      </c>
      <c r="H394" s="15" t="str">
        <f t="shared" si="2"/>
        <v>Very High Range</v>
      </c>
      <c r="I394" s="22">
        <v>160173.0</v>
      </c>
      <c r="J394" s="23">
        <f t="shared" si="3"/>
        <v>0.8569234515</v>
      </c>
      <c r="K394" s="24" t="str">
        <f t="shared" si="4"/>
        <v>Target Not Meet</v>
      </c>
    </row>
    <row r="395" ht="22.5" customHeight="1">
      <c r="A395" s="18">
        <v>45663.0</v>
      </c>
      <c r="B395" s="19" t="str">
        <f t="shared" si="1"/>
        <v>Jan</v>
      </c>
      <c r="C395" s="20" t="s">
        <v>92</v>
      </c>
      <c r="D395" s="19" t="s">
        <v>144</v>
      </c>
      <c r="E395" s="19" t="s">
        <v>38</v>
      </c>
      <c r="F395" s="21">
        <v>4.0</v>
      </c>
      <c r="G395" s="22">
        <v>92806.0</v>
      </c>
      <c r="H395" s="15" t="str">
        <f t="shared" si="2"/>
        <v>Very High Range</v>
      </c>
      <c r="I395" s="22">
        <v>79690.0</v>
      </c>
      <c r="J395" s="23">
        <f t="shared" si="3"/>
        <v>1.164587778</v>
      </c>
      <c r="K395" s="24" t="str">
        <f t="shared" si="4"/>
        <v>Over Achived</v>
      </c>
    </row>
    <row r="396" ht="22.5" customHeight="1">
      <c r="A396" s="18">
        <v>45663.0</v>
      </c>
      <c r="B396" s="19" t="str">
        <f t="shared" si="1"/>
        <v>Jan</v>
      </c>
      <c r="C396" s="20" t="s">
        <v>92</v>
      </c>
      <c r="D396" s="19" t="s">
        <v>98</v>
      </c>
      <c r="E396" s="19" t="s">
        <v>68</v>
      </c>
      <c r="F396" s="21">
        <v>3.0</v>
      </c>
      <c r="G396" s="22">
        <v>57959.0</v>
      </c>
      <c r="H396" s="15" t="str">
        <f t="shared" si="2"/>
        <v>Medium Range</v>
      </c>
      <c r="I396" s="22">
        <v>64985.0</v>
      </c>
      <c r="J396" s="23">
        <f t="shared" si="3"/>
        <v>0.8918827422</v>
      </c>
      <c r="K396" s="24" t="str">
        <f t="shared" si="4"/>
        <v>Target Not Meet</v>
      </c>
    </row>
    <row r="397" ht="22.5" customHeight="1">
      <c r="A397" s="18">
        <v>45663.0</v>
      </c>
      <c r="B397" s="19" t="str">
        <f t="shared" si="1"/>
        <v>Jan</v>
      </c>
      <c r="C397" s="20" t="s">
        <v>92</v>
      </c>
      <c r="D397" s="19" t="s">
        <v>144</v>
      </c>
      <c r="E397" s="19" t="s">
        <v>23</v>
      </c>
      <c r="F397" s="21">
        <v>2.0</v>
      </c>
      <c r="G397" s="22">
        <v>54636.0</v>
      </c>
      <c r="H397" s="15" t="str">
        <f t="shared" si="2"/>
        <v>Medium Range</v>
      </c>
      <c r="I397" s="22">
        <v>45423.0</v>
      </c>
      <c r="J397" s="23">
        <f t="shared" si="3"/>
        <v>1.202826762</v>
      </c>
      <c r="K397" s="24" t="str">
        <f t="shared" si="4"/>
        <v>Over Achived</v>
      </c>
    </row>
    <row r="398" ht="22.5" customHeight="1">
      <c r="A398" s="18">
        <v>45663.0</v>
      </c>
      <c r="B398" s="19" t="str">
        <f t="shared" si="1"/>
        <v>Jan</v>
      </c>
      <c r="C398" s="20" t="s">
        <v>92</v>
      </c>
      <c r="D398" s="25" t="s">
        <v>149</v>
      </c>
      <c r="E398" s="19" t="s">
        <v>26</v>
      </c>
      <c r="F398" s="21">
        <v>4.0</v>
      </c>
      <c r="G398" s="22">
        <v>91455.0</v>
      </c>
      <c r="H398" s="15" t="str">
        <f t="shared" si="2"/>
        <v>Very High Range</v>
      </c>
      <c r="I398" s="22">
        <v>81709.0</v>
      </c>
      <c r="J398" s="23">
        <f t="shared" si="3"/>
        <v>1.119276946</v>
      </c>
      <c r="K398" s="24" t="str">
        <f t="shared" si="4"/>
        <v>Over Achived</v>
      </c>
    </row>
    <row r="399" ht="22.5" customHeight="1">
      <c r="A399" s="18">
        <v>45663.0</v>
      </c>
      <c r="B399" s="19" t="str">
        <f t="shared" si="1"/>
        <v>Jan</v>
      </c>
      <c r="C399" s="20" t="s">
        <v>92</v>
      </c>
      <c r="D399" s="25" t="s">
        <v>149</v>
      </c>
      <c r="E399" s="19" t="s">
        <v>63</v>
      </c>
      <c r="F399" s="21">
        <v>1.0</v>
      </c>
      <c r="G399" s="22">
        <v>21313.0</v>
      </c>
      <c r="H399" s="15" t="str">
        <f t="shared" si="2"/>
        <v>Base Range</v>
      </c>
      <c r="I399" s="22">
        <v>17571.0</v>
      </c>
      <c r="J399" s="23">
        <f t="shared" si="3"/>
        <v>1.212964544</v>
      </c>
      <c r="K399" s="24" t="str">
        <f t="shared" si="4"/>
        <v>Over Achived</v>
      </c>
    </row>
    <row r="400" ht="22.5" customHeight="1">
      <c r="A400" s="18">
        <v>45663.0</v>
      </c>
      <c r="B400" s="19" t="str">
        <f t="shared" si="1"/>
        <v>Jan</v>
      </c>
      <c r="C400" s="20" t="s">
        <v>92</v>
      </c>
      <c r="D400" s="19" t="s">
        <v>158</v>
      </c>
      <c r="E400" s="19" t="s">
        <v>34</v>
      </c>
      <c r="F400" s="21">
        <v>5.0</v>
      </c>
      <c r="G400" s="22">
        <v>103789.0</v>
      </c>
      <c r="H400" s="15" t="str">
        <f t="shared" si="2"/>
        <v>Very High Range</v>
      </c>
      <c r="I400" s="22">
        <v>91035.0</v>
      </c>
      <c r="J400" s="23">
        <f t="shared" si="3"/>
        <v>1.140099962</v>
      </c>
      <c r="K400" s="24" t="str">
        <f t="shared" si="4"/>
        <v>Over Achived</v>
      </c>
    </row>
    <row r="401" ht="22.5" customHeight="1">
      <c r="A401" s="18">
        <v>45663.0</v>
      </c>
      <c r="B401" s="19" t="str">
        <f t="shared" si="1"/>
        <v>Jan</v>
      </c>
      <c r="C401" s="20" t="s">
        <v>92</v>
      </c>
      <c r="D401" s="19" t="s">
        <v>158</v>
      </c>
      <c r="E401" s="19" t="s">
        <v>34</v>
      </c>
      <c r="F401" s="21">
        <v>5.0</v>
      </c>
      <c r="G401" s="22">
        <v>105309.0</v>
      </c>
      <c r="H401" s="15" t="str">
        <f t="shared" si="2"/>
        <v>Very High Range</v>
      </c>
      <c r="I401" s="22">
        <v>85933.0</v>
      </c>
      <c r="J401" s="23">
        <f t="shared" si="3"/>
        <v>1.225477989</v>
      </c>
      <c r="K401" s="24" t="str">
        <f t="shared" si="4"/>
        <v>Over Achived</v>
      </c>
    </row>
    <row r="402" ht="22.5" customHeight="1">
      <c r="A402" s="18">
        <v>45663.0</v>
      </c>
      <c r="B402" s="19" t="str">
        <f t="shared" si="1"/>
        <v>Jan</v>
      </c>
      <c r="C402" s="20" t="s">
        <v>92</v>
      </c>
      <c r="D402" s="19" t="s">
        <v>158</v>
      </c>
      <c r="E402" s="19" t="s">
        <v>68</v>
      </c>
      <c r="F402" s="21">
        <v>2.0</v>
      </c>
      <c r="G402" s="22">
        <v>60953.0</v>
      </c>
      <c r="H402" s="15" t="str">
        <f t="shared" si="2"/>
        <v>Medium Range</v>
      </c>
      <c r="I402" s="22">
        <v>53289.0</v>
      </c>
      <c r="J402" s="23">
        <f t="shared" si="3"/>
        <v>1.14381955</v>
      </c>
      <c r="K402" s="24" t="str">
        <f t="shared" si="4"/>
        <v>Over Achived</v>
      </c>
    </row>
    <row r="403" ht="22.5" customHeight="1">
      <c r="A403" s="18">
        <v>45663.0</v>
      </c>
      <c r="B403" s="19" t="str">
        <f t="shared" si="1"/>
        <v>Jan</v>
      </c>
      <c r="C403" s="20" t="s">
        <v>7</v>
      </c>
      <c r="D403" s="19" t="s">
        <v>131</v>
      </c>
      <c r="E403" s="19" t="s">
        <v>34</v>
      </c>
      <c r="F403" s="21">
        <v>6.0</v>
      </c>
      <c r="G403" s="22">
        <v>146551.0</v>
      </c>
      <c r="H403" s="15" t="str">
        <f t="shared" si="2"/>
        <v>Very High Range</v>
      </c>
      <c r="I403" s="22">
        <v>136063.0</v>
      </c>
      <c r="J403" s="23">
        <f t="shared" si="3"/>
        <v>1.07708194</v>
      </c>
      <c r="K403" s="24" t="str">
        <f t="shared" si="4"/>
        <v>Over Achived</v>
      </c>
    </row>
    <row r="404" ht="22.5" customHeight="1">
      <c r="A404" s="18">
        <v>45664.0</v>
      </c>
      <c r="B404" s="19" t="str">
        <f t="shared" si="1"/>
        <v>Jan</v>
      </c>
      <c r="C404" s="20" t="s">
        <v>13</v>
      </c>
      <c r="D404" s="19" t="s">
        <v>37</v>
      </c>
      <c r="E404" s="19" t="s">
        <v>9</v>
      </c>
      <c r="F404" s="21">
        <v>3.0</v>
      </c>
      <c r="G404" s="22">
        <v>73763.0</v>
      </c>
      <c r="H404" s="15" t="str">
        <f t="shared" si="2"/>
        <v>High Range</v>
      </c>
      <c r="I404" s="22">
        <v>91537.0</v>
      </c>
      <c r="J404" s="23">
        <f t="shared" si="3"/>
        <v>0.8058271519</v>
      </c>
      <c r="K404" s="24" t="str">
        <f t="shared" si="4"/>
        <v>Target Not Meet</v>
      </c>
    </row>
    <row r="405" ht="22.5" customHeight="1">
      <c r="A405" s="18">
        <v>45664.0</v>
      </c>
      <c r="B405" s="19" t="str">
        <f t="shared" si="1"/>
        <v>Jan</v>
      </c>
      <c r="C405" s="20" t="s">
        <v>13</v>
      </c>
      <c r="D405" s="19" t="s">
        <v>169</v>
      </c>
      <c r="E405" s="19" t="s">
        <v>34</v>
      </c>
      <c r="F405" s="21">
        <v>4.0</v>
      </c>
      <c r="G405" s="22">
        <v>83120.0</v>
      </c>
      <c r="H405" s="15" t="str">
        <f t="shared" si="2"/>
        <v>High Range</v>
      </c>
      <c r="I405" s="22">
        <v>96080.0</v>
      </c>
      <c r="J405" s="23">
        <f t="shared" si="3"/>
        <v>0.8651124063</v>
      </c>
      <c r="K405" s="24" t="str">
        <f t="shared" si="4"/>
        <v>Target Not Meet</v>
      </c>
    </row>
    <row r="406" ht="22.5" customHeight="1">
      <c r="A406" s="18">
        <v>45664.0</v>
      </c>
      <c r="B406" s="19" t="str">
        <f t="shared" si="1"/>
        <v>Jan</v>
      </c>
      <c r="C406" s="20" t="s">
        <v>13</v>
      </c>
      <c r="D406" s="19" t="s">
        <v>169</v>
      </c>
      <c r="E406" s="19" t="s">
        <v>34</v>
      </c>
      <c r="F406" s="21">
        <v>3.0</v>
      </c>
      <c r="G406" s="22">
        <v>83735.0</v>
      </c>
      <c r="H406" s="15" t="str">
        <f t="shared" si="2"/>
        <v>High Range</v>
      </c>
      <c r="I406" s="22">
        <v>96086.0</v>
      </c>
      <c r="J406" s="23">
        <f t="shared" si="3"/>
        <v>0.8714589014</v>
      </c>
      <c r="K406" s="24" t="str">
        <f t="shared" si="4"/>
        <v>Target Not Meet</v>
      </c>
    </row>
    <row r="407" ht="22.5" customHeight="1">
      <c r="A407" s="18">
        <v>45664.0</v>
      </c>
      <c r="B407" s="19" t="str">
        <f t="shared" si="1"/>
        <v>Jan</v>
      </c>
      <c r="C407" s="20" t="s">
        <v>13</v>
      </c>
      <c r="D407" s="19" t="s">
        <v>169</v>
      </c>
      <c r="E407" s="19" t="s">
        <v>63</v>
      </c>
      <c r="F407" s="21">
        <v>3.0</v>
      </c>
      <c r="G407" s="22">
        <v>83990.0</v>
      </c>
      <c r="H407" s="15" t="str">
        <f t="shared" si="2"/>
        <v>High Range</v>
      </c>
      <c r="I407" s="22">
        <v>106779.0</v>
      </c>
      <c r="J407" s="23">
        <f t="shared" si="3"/>
        <v>0.7865778852</v>
      </c>
      <c r="K407" s="24" t="str">
        <f t="shared" si="4"/>
        <v>Target Not Meet</v>
      </c>
    </row>
    <row r="408" ht="22.5" customHeight="1">
      <c r="A408" s="18">
        <v>45664.0</v>
      </c>
      <c r="B408" s="19" t="str">
        <f t="shared" si="1"/>
        <v>Jan</v>
      </c>
      <c r="C408" s="20" t="s">
        <v>13</v>
      </c>
      <c r="D408" s="19" t="s">
        <v>37</v>
      </c>
      <c r="E408" s="19" t="s">
        <v>34</v>
      </c>
      <c r="F408" s="21">
        <v>3.0</v>
      </c>
      <c r="G408" s="22">
        <v>75932.0</v>
      </c>
      <c r="H408" s="15" t="str">
        <f t="shared" si="2"/>
        <v>High Range</v>
      </c>
      <c r="I408" s="22">
        <v>80271.0</v>
      </c>
      <c r="J408" s="23">
        <f t="shared" si="3"/>
        <v>0.9459456092</v>
      </c>
      <c r="K408" s="24" t="str">
        <f t="shared" si="4"/>
        <v>Target Not Meet</v>
      </c>
    </row>
    <row r="409" ht="22.5" customHeight="1">
      <c r="A409" s="18">
        <v>45664.0</v>
      </c>
      <c r="B409" s="19" t="str">
        <f t="shared" si="1"/>
        <v>Jan</v>
      </c>
      <c r="C409" s="20" t="s">
        <v>13</v>
      </c>
      <c r="D409" s="19" t="s">
        <v>37</v>
      </c>
      <c r="E409" s="19" t="s">
        <v>23</v>
      </c>
      <c r="F409" s="21">
        <v>2.0</v>
      </c>
      <c r="G409" s="22">
        <v>47110.0</v>
      </c>
      <c r="H409" s="15" t="str">
        <f t="shared" si="2"/>
        <v>Base Range</v>
      </c>
      <c r="I409" s="22">
        <v>54802.0</v>
      </c>
      <c r="J409" s="23">
        <f t="shared" si="3"/>
        <v>0.8596401591</v>
      </c>
      <c r="K409" s="24" t="str">
        <f t="shared" si="4"/>
        <v>Target Not Meet</v>
      </c>
    </row>
    <row r="410" ht="22.5" customHeight="1">
      <c r="A410" s="18">
        <v>45664.0</v>
      </c>
      <c r="B410" s="19" t="str">
        <f t="shared" si="1"/>
        <v>Jan</v>
      </c>
      <c r="C410" s="20" t="s">
        <v>13</v>
      </c>
      <c r="D410" s="19" t="s">
        <v>169</v>
      </c>
      <c r="E410" s="19" t="s">
        <v>34</v>
      </c>
      <c r="F410" s="21">
        <v>3.0</v>
      </c>
      <c r="G410" s="22">
        <v>86956.0</v>
      </c>
      <c r="H410" s="15" t="str">
        <f t="shared" si="2"/>
        <v>High Range</v>
      </c>
      <c r="I410" s="22">
        <v>103810.0</v>
      </c>
      <c r="J410" s="23">
        <f t="shared" si="3"/>
        <v>0.8376456989</v>
      </c>
      <c r="K410" s="24" t="str">
        <f t="shared" si="4"/>
        <v>Target Not Meet</v>
      </c>
    </row>
    <row r="411" ht="22.5" customHeight="1">
      <c r="A411" s="18">
        <v>45664.0</v>
      </c>
      <c r="B411" s="19" t="str">
        <f t="shared" si="1"/>
        <v>Jan</v>
      </c>
      <c r="C411" s="20" t="s">
        <v>13</v>
      </c>
      <c r="D411" s="19" t="s">
        <v>29</v>
      </c>
      <c r="E411" s="19" t="s">
        <v>68</v>
      </c>
      <c r="F411" s="21">
        <v>2.0</v>
      </c>
      <c r="G411" s="22">
        <v>32488.0</v>
      </c>
      <c r="H411" s="15" t="str">
        <f t="shared" si="2"/>
        <v>Base Range</v>
      </c>
      <c r="I411" s="22">
        <v>41132.0</v>
      </c>
      <c r="J411" s="23">
        <f t="shared" si="3"/>
        <v>0.7898473208</v>
      </c>
      <c r="K411" s="24" t="str">
        <f t="shared" si="4"/>
        <v>Target Not Meet</v>
      </c>
    </row>
    <row r="412" ht="22.5" customHeight="1">
      <c r="A412" s="18">
        <v>45664.0</v>
      </c>
      <c r="B412" s="19" t="str">
        <f t="shared" si="1"/>
        <v>Jan</v>
      </c>
      <c r="C412" s="20" t="s">
        <v>13</v>
      </c>
      <c r="D412" s="19" t="s">
        <v>14</v>
      </c>
      <c r="E412" s="19" t="s">
        <v>68</v>
      </c>
      <c r="F412" s="21">
        <v>2.0</v>
      </c>
      <c r="G412" s="22">
        <v>35916.0</v>
      </c>
      <c r="H412" s="15" t="str">
        <f t="shared" si="2"/>
        <v>Base Range</v>
      </c>
      <c r="I412" s="22">
        <v>33206.0</v>
      </c>
      <c r="J412" s="23">
        <f t="shared" si="3"/>
        <v>1.081611757</v>
      </c>
      <c r="K412" s="24" t="str">
        <f t="shared" si="4"/>
        <v>Over Achived</v>
      </c>
    </row>
    <row r="413" ht="22.5" customHeight="1">
      <c r="A413" s="18">
        <v>45664.0</v>
      </c>
      <c r="B413" s="19" t="str">
        <f t="shared" si="1"/>
        <v>Jan</v>
      </c>
      <c r="C413" s="20" t="s">
        <v>13</v>
      </c>
      <c r="D413" s="19" t="s">
        <v>29</v>
      </c>
      <c r="E413" s="19" t="s">
        <v>26</v>
      </c>
      <c r="F413" s="21">
        <v>2.0</v>
      </c>
      <c r="G413" s="22">
        <v>51846.0</v>
      </c>
      <c r="H413" s="15" t="str">
        <f t="shared" si="2"/>
        <v>Medium Range</v>
      </c>
      <c r="I413" s="22">
        <v>61941.0</v>
      </c>
      <c r="J413" s="23">
        <f t="shared" si="3"/>
        <v>0.8370223277</v>
      </c>
      <c r="K413" s="24" t="str">
        <f t="shared" si="4"/>
        <v>Target Not Meet</v>
      </c>
    </row>
    <row r="414" ht="22.5" customHeight="1">
      <c r="A414" s="18">
        <v>45664.0</v>
      </c>
      <c r="B414" s="19" t="str">
        <f t="shared" si="1"/>
        <v>Jan</v>
      </c>
      <c r="C414" s="20" t="s">
        <v>13</v>
      </c>
      <c r="D414" s="19" t="s">
        <v>29</v>
      </c>
      <c r="E414" s="19" t="s">
        <v>26</v>
      </c>
      <c r="F414" s="21">
        <v>2.0</v>
      </c>
      <c r="G414" s="22">
        <v>67595.0</v>
      </c>
      <c r="H414" s="15" t="str">
        <f t="shared" si="2"/>
        <v>Medium Range</v>
      </c>
      <c r="I414" s="22">
        <v>78208.0</v>
      </c>
      <c r="J414" s="23">
        <f t="shared" si="3"/>
        <v>0.86429777</v>
      </c>
      <c r="K414" s="24" t="str">
        <f t="shared" si="4"/>
        <v>Target Not Meet</v>
      </c>
    </row>
    <row r="415" ht="22.5" customHeight="1">
      <c r="A415" s="18">
        <v>45664.0</v>
      </c>
      <c r="B415" s="19" t="str">
        <f t="shared" si="1"/>
        <v>Jan</v>
      </c>
      <c r="C415" s="20" t="s">
        <v>13</v>
      </c>
      <c r="D415" s="19" t="s">
        <v>29</v>
      </c>
      <c r="E415" s="19" t="s">
        <v>63</v>
      </c>
      <c r="F415" s="21">
        <v>1.0</v>
      </c>
      <c r="G415" s="22">
        <v>14623.0</v>
      </c>
      <c r="H415" s="15" t="str">
        <f t="shared" si="2"/>
        <v>Base Range</v>
      </c>
      <c r="I415" s="22">
        <v>16623.0</v>
      </c>
      <c r="J415" s="23">
        <f t="shared" si="3"/>
        <v>0.8796847741</v>
      </c>
      <c r="K415" s="24" t="str">
        <f t="shared" si="4"/>
        <v>Target Not Meet</v>
      </c>
    </row>
    <row r="416" ht="22.5" customHeight="1">
      <c r="A416" s="18">
        <v>45664.0</v>
      </c>
      <c r="B416" s="19" t="str">
        <f t="shared" si="1"/>
        <v>Jan</v>
      </c>
      <c r="C416" s="20" t="s">
        <v>13</v>
      </c>
      <c r="D416" s="19" t="s">
        <v>18</v>
      </c>
      <c r="E416" s="19" t="s">
        <v>9</v>
      </c>
      <c r="F416" s="21">
        <v>4.0</v>
      </c>
      <c r="G416" s="22">
        <v>75089.0</v>
      </c>
      <c r="H416" s="15" t="str">
        <f t="shared" si="2"/>
        <v>High Range</v>
      </c>
      <c r="I416" s="22">
        <v>57071.0</v>
      </c>
      <c r="J416" s="23">
        <f t="shared" si="3"/>
        <v>1.315712008</v>
      </c>
      <c r="K416" s="24" t="str">
        <f t="shared" si="4"/>
        <v>Over Achived</v>
      </c>
    </row>
    <row r="417" ht="22.5" customHeight="1">
      <c r="A417" s="18">
        <v>45664.0</v>
      </c>
      <c r="B417" s="19" t="str">
        <f t="shared" si="1"/>
        <v>Jan</v>
      </c>
      <c r="C417" s="20" t="s">
        <v>13</v>
      </c>
      <c r="D417" s="19" t="s">
        <v>18</v>
      </c>
      <c r="E417" s="19" t="s">
        <v>63</v>
      </c>
      <c r="F417" s="21">
        <v>1.0</v>
      </c>
      <c r="G417" s="22">
        <v>16859.0</v>
      </c>
      <c r="H417" s="15" t="str">
        <f t="shared" si="2"/>
        <v>Base Range</v>
      </c>
      <c r="I417" s="22">
        <v>11883.0</v>
      </c>
      <c r="J417" s="23">
        <f t="shared" si="3"/>
        <v>1.418749474</v>
      </c>
      <c r="K417" s="24" t="str">
        <f t="shared" si="4"/>
        <v>Over Achived</v>
      </c>
    </row>
    <row r="418" ht="22.5" customHeight="1">
      <c r="A418" s="18">
        <v>45664.0</v>
      </c>
      <c r="B418" s="19" t="str">
        <f t="shared" si="1"/>
        <v>Jan</v>
      </c>
      <c r="C418" s="20" t="s">
        <v>13</v>
      </c>
      <c r="D418" s="19" t="s">
        <v>18</v>
      </c>
      <c r="E418" s="19" t="s">
        <v>26</v>
      </c>
      <c r="F418" s="21">
        <v>2.0</v>
      </c>
      <c r="G418" s="22">
        <v>58730.0</v>
      </c>
      <c r="H418" s="15" t="str">
        <f t="shared" si="2"/>
        <v>Medium Range</v>
      </c>
      <c r="I418" s="22">
        <v>46715.0</v>
      </c>
      <c r="J418" s="23">
        <f t="shared" si="3"/>
        <v>1.257197902</v>
      </c>
      <c r="K418" s="24" t="str">
        <f t="shared" si="4"/>
        <v>Over Achived</v>
      </c>
    </row>
    <row r="419" ht="22.5" customHeight="1">
      <c r="A419" s="18">
        <v>45664.0</v>
      </c>
      <c r="B419" s="19" t="str">
        <f t="shared" si="1"/>
        <v>Jan</v>
      </c>
      <c r="C419" s="20" t="s">
        <v>13</v>
      </c>
      <c r="D419" s="19" t="s">
        <v>169</v>
      </c>
      <c r="E419" s="19" t="s">
        <v>19</v>
      </c>
      <c r="F419" s="21">
        <v>2.0</v>
      </c>
      <c r="G419" s="22">
        <v>47206.0</v>
      </c>
      <c r="H419" s="15" t="str">
        <f t="shared" si="2"/>
        <v>Base Range</v>
      </c>
      <c r="I419" s="22">
        <v>50194.0</v>
      </c>
      <c r="J419" s="23">
        <f t="shared" si="3"/>
        <v>0.9404709726</v>
      </c>
      <c r="K419" s="24" t="str">
        <f t="shared" si="4"/>
        <v>Target Not Meet</v>
      </c>
    </row>
    <row r="420" ht="22.5" customHeight="1">
      <c r="A420" s="18">
        <v>45664.0</v>
      </c>
      <c r="B420" s="19" t="str">
        <f t="shared" si="1"/>
        <v>Jan</v>
      </c>
      <c r="C420" s="20" t="s">
        <v>13</v>
      </c>
      <c r="D420" s="19" t="s">
        <v>29</v>
      </c>
      <c r="E420" s="19" t="s">
        <v>26</v>
      </c>
      <c r="F420" s="21">
        <v>2.0</v>
      </c>
      <c r="G420" s="22">
        <v>56330.0</v>
      </c>
      <c r="H420" s="15" t="str">
        <f t="shared" si="2"/>
        <v>Medium Range</v>
      </c>
      <c r="I420" s="22">
        <v>67110.0</v>
      </c>
      <c r="J420" s="23">
        <f t="shared" si="3"/>
        <v>0.8393682015</v>
      </c>
      <c r="K420" s="24" t="str">
        <f t="shared" si="4"/>
        <v>Target Not Meet</v>
      </c>
    </row>
    <row r="421" ht="22.5" customHeight="1">
      <c r="A421" s="18">
        <v>45664.0</v>
      </c>
      <c r="B421" s="19" t="str">
        <f t="shared" si="1"/>
        <v>Jan</v>
      </c>
      <c r="C421" s="20" t="s">
        <v>57</v>
      </c>
      <c r="D421" s="19" t="s">
        <v>58</v>
      </c>
      <c r="E421" s="19" t="s">
        <v>26</v>
      </c>
      <c r="F421" s="21">
        <v>2.0</v>
      </c>
      <c r="G421" s="22">
        <v>42714.0</v>
      </c>
      <c r="H421" s="15" t="str">
        <f t="shared" si="2"/>
        <v>Base Range</v>
      </c>
      <c r="I421" s="22">
        <v>34999.0</v>
      </c>
      <c r="J421" s="23">
        <f t="shared" si="3"/>
        <v>1.22043487</v>
      </c>
      <c r="K421" s="24" t="str">
        <f t="shared" si="4"/>
        <v>Over Achived</v>
      </c>
    </row>
    <row r="422" ht="22.5" customHeight="1">
      <c r="A422" s="18">
        <v>45664.0</v>
      </c>
      <c r="B422" s="19" t="str">
        <f t="shared" si="1"/>
        <v>Jan</v>
      </c>
      <c r="C422" s="20" t="s">
        <v>57</v>
      </c>
      <c r="D422" s="19" t="s">
        <v>80</v>
      </c>
      <c r="E422" s="19" t="s">
        <v>63</v>
      </c>
      <c r="F422" s="21">
        <v>1.0</v>
      </c>
      <c r="G422" s="22">
        <v>20925.0</v>
      </c>
      <c r="H422" s="15" t="str">
        <f t="shared" si="2"/>
        <v>Base Range</v>
      </c>
      <c r="I422" s="22">
        <v>24586.0</v>
      </c>
      <c r="J422" s="23">
        <f t="shared" si="3"/>
        <v>0.8510941186</v>
      </c>
      <c r="K422" s="24" t="str">
        <f t="shared" si="4"/>
        <v>Target Not Meet</v>
      </c>
    </row>
    <row r="423" ht="22.5" customHeight="1">
      <c r="A423" s="18">
        <v>45664.0</v>
      </c>
      <c r="B423" s="19" t="str">
        <f t="shared" si="1"/>
        <v>Jan</v>
      </c>
      <c r="C423" s="20" t="s">
        <v>57</v>
      </c>
      <c r="D423" s="19" t="s">
        <v>58</v>
      </c>
      <c r="E423" s="19" t="s">
        <v>68</v>
      </c>
      <c r="F423" s="21">
        <v>1.0</v>
      </c>
      <c r="G423" s="22">
        <v>27612.0</v>
      </c>
      <c r="H423" s="15" t="str">
        <f t="shared" si="2"/>
        <v>Base Range</v>
      </c>
      <c r="I423" s="22">
        <v>22758.0</v>
      </c>
      <c r="J423" s="23">
        <f t="shared" si="3"/>
        <v>1.213287635</v>
      </c>
      <c r="K423" s="24" t="str">
        <f t="shared" si="4"/>
        <v>Over Achived</v>
      </c>
    </row>
    <row r="424" ht="22.5" customHeight="1">
      <c r="A424" s="18">
        <v>45664.0</v>
      </c>
      <c r="B424" s="19" t="str">
        <f t="shared" si="1"/>
        <v>Jan</v>
      </c>
      <c r="C424" s="20" t="s">
        <v>57</v>
      </c>
      <c r="D424" s="19" t="s">
        <v>85</v>
      </c>
      <c r="E424" s="19" t="s">
        <v>19</v>
      </c>
      <c r="F424" s="21">
        <v>2.0</v>
      </c>
      <c r="G424" s="22">
        <v>39335.0</v>
      </c>
      <c r="H424" s="15" t="str">
        <f t="shared" si="2"/>
        <v>Base Range</v>
      </c>
      <c r="I424" s="22">
        <v>48322.0</v>
      </c>
      <c r="J424" s="23">
        <f t="shared" si="3"/>
        <v>0.8140184595</v>
      </c>
      <c r="K424" s="24" t="str">
        <f t="shared" si="4"/>
        <v>Target Not Meet</v>
      </c>
    </row>
    <row r="425" ht="22.5" customHeight="1">
      <c r="A425" s="18">
        <v>45664.0</v>
      </c>
      <c r="B425" s="19" t="str">
        <f t="shared" si="1"/>
        <v>Jan</v>
      </c>
      <c r="C425" s="20" t="s">
        <v>57</v>
      </c>
      <c r="D425" s="19" t="s">
        <v>85</v>
      </c>
      <c r="E425" s="19" t="s">
        <v>26</v>
      </c>
      <c r="F425" s="21">
        <v>2.0</v>
      </c>
      <c r="G425" s="22">
        <v>41421.0</v>
      </c>
      <c r="H425" s="15" t="str">
        <f t="shared" si="2"/>
        <v>Base Range</v>
      </c>
      <c r="I425" s="22">
        <v>44401.0</v>
      </c>
      <c r="J425" s="23">
        <f t="shared" si="3"/>
        <v>0.9328843945</v>
      </c>
      <c r="K425" s="24" t="str">
        <f t="shared" si="4"/>
        <v>Target Not Meet</v>
      </c>
    </row>
    <row r="426" ht="22.5" customHeight="1">
      <c r="A426" s="18">
        <v>45664.0</v>
      </c>
      <c r="B426" s="19" t="str">
        <f t="shared" si="1"/>
        <v>Jan</v>
      </c>
      <c r="C426" s="20" t="s">
        <v>13</v>
      </c>
      <c r="D426" s="19" t="s">
        <v>14</v>
      </c>
      <c r="E426" s="19" t="s">
        <v>34</v>
      </c>
      <c r="F426" s="21">
        <v>4.0</v>
      </c>
      <c r="G426" s="22">
        <v>88191.0</v>
      </c>
      <c r="H426" s="15" t="str">
        <f t="shared" si="2"/>
        <v>High Range</v>
      </c>
      <c r="I426" s="22">
        <v>68103.0</v>
      </c>
      <c r="J426" s="23">
        <f t="shared" si="3"/>
        <v>1.29496498</v>
      </c>
      <c r="K426" s="24" t="str">
        <f t="shared" si="4"/>
        <v>Over Achived</v>
      </c>
    </row>
    <row r="427" ht="22.5" customHeight="1">
      <c r="A427" s="18">
        <v>45664.0</v>
      </c>
      <c r="B427" s="19" t="str">
        <f t="shared" si="1"/>
        <v>Jan</v>
      </c>
      <c r="C427" s="20" t="s">
        <v>57</v>
      </c>
      <c r="D427" s="19" t="s">
        <v>80</v>
      </c>
      <c r="E427" s="19" t="s">
        <v>34</v>
      </c>
      <c r="F427" s="21">
        <v>3.0</v>
      </c>
      <c r="G427" s="22">
        <v>57873.0</v>
      </c>
      <c r="H427" s="15" t="str">
        <f t="shared" si="2"/>
        <v>Medium Range</v>
      </c>
      <c r="I427" s="22">
        <v>64656.0</v>
      </c>
      <c r="J427" s="23">
        <f t="shared" si="3"/>
        <v>0.8950909428</v>
      </c>
      <c r="K427" s="24" t="str">
        <f t="shared" si="4"/>
        <v>Target Not Meet</v>
      </c>
    </row>
    <row r="428" ht="22.5" customHeight="1">
      <c r="A428" s="18">
        <v>45664.0</v>
      </c>
      <c r="B428" s="19" t="str">
        <f t="shared" si="1"/>
        <v>Jan</v>
      </c>
      <c r="C428" s="20" t="s">
        <v>57</v>
      </c>
      <c r="D428" s="19" t="s">
        <v>80</v>
      </c>
      <c r="E428" s="19" t="s">
        <v>23</v>
      </c>
      <c r="F428" s="21">
        <v>1.0</v>
      </c>
      <c r="G428" s="22">
        <v>31468.0</v>
      </c>
      <c r="H428" s="15" t="str">
        <f t="shared" si="2"/>
        <v>Base Range</v>
      </c>
      <c r="I428" s="22">
        <v>33202.0</v>
      </c>
      <c r="J428" s="23">
        <f t="shared" si="3"/>
        <v>0.9477742305</v>
      </c>
      <c r="K428" s="24" t="str">
        <f t="shared" si="4"/>
        <v>Target Not Meet</v>
      </c>
    </row>
    <row r="429" ht="22.5" customHeight="1">
      <c r="A429" s="18">
        <v>45664.0</v>
      </c>
      <c r="B429" s="19" t="str">
        <f t="shared" si="1"/>
        <v>Jan</v>
      </c>
      <c r="C429" s="20" t="s">
        <v>57</v>
      </c>
      <c r="D429" s="19" t="s">
        <v>80</v>
      </c>
      <c r="E429" s="19" t="s">
        <v>19</v>
      </c>
      <c r="F429" s="21">
        <v>1.0</v>
      </c>
      <c r="G429" s="22">
        <v>30598.0</v>
      </c>
      <c r="H429" s="15" t="str">
        <f t="shared" si="2"/>
        <v>Base Range</v>
      </c>
      <c r="I429" s="22">
        <v>32145.0</v>
      </c>
      <c r="J429" s="23">
        <f t="shared" si="3"/>
        <v>0.9518743195</v>
      </c>
      <c r="K429" s="24" t="str">
        <f t="shared" si="4"/>
        <v>Target Not Meet</v>
      </c>
    </row>
    <row r="430" ht="22.5" customHeight="1">
      <c r="A430" s="18">
        <v>45664.0</v>
      </c>
      <c r="B430" s="19" t="str">
        <f t="shared" si="1"/>
        <v>Jan</v>
      </c>
      <c r="C430" s="20" t="s">
        <v>57</v>
      </c>
      <c r="D430" s="19" t="s">
        <v>71</v>
      </c>
      <c r="E430" s="19" t="s">
        <v>38</v>
      </c>
      <c r="F430" s="21">
        <v>2.0</v>
      </c>
      <c r="G430" s="22">
        <v>36644.0</v>
      </c>
      <c r="H430" s="15" t="str">
        <f t="shared" si="2"/>
        <v>Base Range</v>
      </c>
      <c r="I430" s="22">
        <v>42305.0</v>
      </c>
      <c r="J430" s="23">
        <f t="shared" si="3"/>
        <v>0.86618603</v>
      </c>
      <c r="K430" s="24" t="str">
        <f t="shared" si="4"/>
        <v>Target Not Meet</v>
      </c>
    </row>
    <row r="431" ht="22.5" customHeight="1">
      <c r="A431" s="18">
        <v>45664.0</v>
      </c>
      <c r="B431" s="19" t="str">
        <f t="shared" si="1"/>
        <v>Jan</v>
      </c>
      <c r="C431" s="20" t="s">
        <v>57</v>
      </c>
      <c r="D431" s="19" t="s">
        <v>58</v>
      </c>
      <c r="E431" s="19" t="s">
        <v>63</v>
      </c>
      <c r="F431" s="21">
        <v>1.0</v>
      </c>
      <c r="G431" s="22">
        <v>26773.0</v>
      </c>
      <c r="H431" s="15" t="str">
        <f t="shared" si="2"/>
        <v>Base Range</v>
      </c>
      <c r="I431" s="22">
        <v>21176.0</v>
      </c>
      <c r="J431" s="23">
        <f t="shared" si="3"/>
        <v>1.264308651</v>
      </c>
      <c r="K431" s="24" t="str">
        <f t="shared" si="4"/>
        <v>Over Achived</v>
      </c>
    </row>
    <row r="432" ht="22.5" customHeight="1">
      <c r="A432" s="18">
        <v>45664.0</v>
      </c>
      <c r="B432" s="19" t="str">
        <f t="shared" si="1"/>
        <v>Jan</v>
      </c>
      <c r="C432" s="20" t="s">
        <v>57</v>
      </c>
      <c r="D432" s="19" t="s">
        <v>71</v>
      </c>
      <c r="E432" s="19" t="s">
        <v>9</v>
      </c>
      <c r="F432" s="21">
        <v>3.0</v>
      </c>
      <c r="G432" s="22">
        <v>70297.0</v>
      </c>
      <c r="H432" s="15" t="str">
        <f t="shared" si="2"/>
        <v>High Range</v>
      </c>
      <c r="I432" s="22">
        <v>85813.0</v>
      </c>
      <c r="J432" s="23">
        <f t="shared" si="3"/>
        <v>0.8191882349</v>
      </c>
      <c r="K432" s="24" t="str">
        <f t="shared" si="4"/>
        <v>Target Not Meet</v>
      </c>
    </row>
    <row r="433" ht="22.5" customHeight="1">
      <c r="A433" s="18">
        <v>45664.0</v>
      </c>
      <c r="B433" s="19" t="str">
        <f t="shared" si="1"/>
        <v>Jan</v>
      </c>
      <c r="C433" s="20" t="s">
        <v>57</v>
      </c>
      <c r="D433" s="19" t="s">
        <v>71</v>
      </c>
      <c r="E433" s="19" t="s">
        <v>19</v>
      </c>
      <c r="F433" s="21">
        <v>2.0</v>
      </c>
      <c r="G433" s="22">
        <v>33644.0</v>
      </c>
      <c r="H433" s="15" t="str">
        <f t="shared" si="2"/>
        <v>Base Range</v>
      </c>
      <c r="I433" s="22">
        <v>37291.0</v>
      </c>
      <c r="J433" s="23">
        <f t="shared" si="3"/>
        <v>0.9022016036</v>
      </c>
      <c r="K433" s="24" t="str">
        <f t="shared" si="4"/>
        <v>Target Not Meet</v>
      </c>
    </row>
    <row r="434" ht="22.5" customHeight="1">
      <c r="A434" s="18">
        <v>45664.0</v>
      </c>
      <c r="B434" s="19" t="str">
        <f t="shared" si="1"/>
        <v>Jan</v>
      </c>
      <c r="C434" s="20" t="s">
        <v>57</v>
      </c>
      <c r="D434" s="19" t="s">
        <v>71</v>
      </c>
      <c r="E434" s="19" t="s">
        <v>68</v>
      </c>
      <c r="F434" s="21">
        <v>1.0</v>
      </c>
      <c r="G434" s="22">
        <v>28350.0</v>
      </c>
      <c r="H434" s="15" t="str">
        <f t="shared" si="2"/>
        <v>Base Range</v>
      </c>
      <c r="I434" s="22">
        <v>35862.0</v>
      </c>
      <c r="J434" s="23">
        <f t="shared" si="3"/>
        <v>0.7905303664</v>
      </c>
      <c r="K434" s="24" t="str">
        <f t="shared" si="4"/>
        <v>Target Not Meet</v>
      </c>
    </row>
    <row r="435" ht="22.5" customHeight="1">
      <c r="A435" s="18">
        <v>45664.0</v>
      </c>
      <c r="B435" s="19" t="str">
        <f t="shared" si="1"/>
        <v>Jan</v>
      </c>
      <c r="C435" s="20" t="s">
        <v>57</v>
      </c>
      <c r="D435" s="25" t="s">
        <v>62</v>
      </c>
      <c r="E435" s="19" t="s">
        <v>68</v>
      </c>
      <c r="F435" s="21">
        <v>1.0</v>
      </c>
      <c r="G435" s="22">
        <v>26119.0</v>
      </c>
      <c r="H435" s="15" t="str">
        <f t="shared" si="2"/>
        <v>Base Range</v>
      </c>
      <c r="I435" s="22">
        <v>19714.0</v>
      </c>
      <c r="J435" s="23">
        <f t="shared" si="3"/>
        <v>1.324896013</v>
      </c>
      <c r="K435" s="24" t="str">
        <f t="shared" si="4"/>
        <v>Over Achived</v>
      </c>
    </row>
    <row r="436" ht="22.5" customHeight="1">
      <c r="A436" s="18">
        <v>45664.0</v>
      </c>
      <c r="B436" s="19" t="str">
        <f t="shared" si="1"/>
        <v>Jan</v>
      </c>
      <c r="C436" s="20" t="s">
        <v>57</v>
      </c>
      <c r="D436" s="25" t="s">
        <v>62</v>
      </c>
      <c r="E436" s="19" t="s">
        <v>68</v>
      </c>
      <c r="F436" s="21">
        <v>1.0</v>
      </c>
      <c r="G436" s="22">
        <v>29318.0</v>
      </c>
      <c r="H436" s="15" t="str">
        <f t="shared" si="2"/>
        <v>Base Range</v>
      </c>
      <c r="I436" s="22">
        <v>24542.0</v>
      </c>
      <c r="J436" s="23">
        <f t="shared" si="3"/>
        <v>1.194605167</v>
      </c>
      <c r="K436" s="24" t="str">
        <f t="shared" si="4"/>
        <v>Over Achived</v>
      </c>
    </row>
    <row r="437" ht="22.5" customHeight="1">
      <c r="A437" s="18">
        <v>45664.0</v>
      </c>
      <c r="B437" s="19" t="str">
        <f t="shared" si="1"/>
        <v>Jan</v>
      </c>
      <c r="C437" s="20" t="s">
        <v>57</v>
      </c>
      <c r="D437" s="25" t="s">
        <v>62</v>
      </c>
      <c r="E437" s="19" t="s">
        <v>9</v>
      </c>
      <c r="F437" s="21">
        <v>2.0</v>
      </c>
      <c r="G437" s="22">
        <v>56268.0</v>
      </c>
      <c r="H437" s="15" t="str">
        <f t="shared" si="2"/>
        <v>Medium Range</v>
      </c>
      <c r="I437" s="22">
        <v>49887.0</v>
      </c>
      <c r="J437" s="23">
        <f t="shared" si="3"/>
        <v>1.127909075</v>
      </c>
      <c r="K437" s="24" t="str">
        <f t="shared" si="4"/>
        <v>Over Achived</v>
      </c>
    </row>
    <row r="438" ht="22.5" customHeight="1">
      <c r="A438" s="18">
        <v>45664.0</v>
      </c>
      <c r="B438" s="19" t="str">
        <f t="shared" si="1"/>
        <v>Jan</v>
      </c>
      <c r="C438" s="20" t="s">
        <v>57</v>
      </c>
      <c r="D438" s="25" t="s">
        <v>62</v>
      </c>
      <c r="E438" s="19" t="s">
        <v>9</v>
      </c>
      <c r="F438" s="21">
        <v>3.0</v>
      </c>
      <c r="G438" s="22">
        <v>67606.0</v>
      </c>
      <c r="H438" s="15" t="str">
        <f t="shared" si="2"/>
        <v>Medium Range</v>
      </c>
      <c r="I438" s="22">
        <v>60747.0</v>
      </c>
      <c r="J438" s="23">
        <f t="shared" si="3"/>
        <v>1.112910926</v>
      </c>
      <c r="K438" s="24" t="str">
        <f t="shared" si="4"/>
        <v>Over Achived</v>
      </c>
    </row>
    <row r="439" ht="22.5" customHeight="1">
      <c r="A439" s="18">
        <v>45664.0</v>
      </c>
      <c r="B439" s="19" t="str">
        <f t="shared" si="1"/>
        <v>Jan</v>
      </c>
      <c r="C439" s="20" t="s">
        <v>57</v>
      </c>
      <c r="D439" s="19" t="s">
        <v>58</v>
      </c>
      <c r="E439" s="19" t="s">
        <v>19</v>
      </c>
      <c r="F439" s="21">
        <v>1.0</v>
      </c>
      <c r="G439" s="22">
        <v>34375.0</v>
      </c>
      <c r="H439" s="15" t="str">
        <f t="shared" si="2"/>
        <v>Base Range</v>
      </c>
      <c r="I439" s="22">
        <v>25964.0</v>
      </c>
      <c r="J439" s="23">
        <f t="shared" si="3"/>
        <v>1.323948544</v>
      </c>
      <c r="K439" s="24" t="str">
        <f t="shared" si="4"/>
        <v>Over Achived</v>
      </c>
    </row>
    <row r="440" ht="22.5" customHeight="1">
      <c r="A440" s="18">
        <v>45664.0</v>
      </c>
      <c r="B440" s="19" t="str">
        <f t="shared" si="1"/>
        <v>Jan</v>
      </c>
      <c r="C440" s="20" t="s">
        <v>57</v>
      </c>
      <c r="D440" s="19" t="s">
        <v>71</v>
      </c>
      <c r="E440" s="19" t="s">
        <v>23</v>
      </c>
      <c r="F440" s="21">
        <v>1.0</v>
      </c>
      <c r="G440" s="22">
        <v>28340.0</v>
      </c>
      <c r="H440" s="15" t="str">
        <f t="shared" si="2"/>
        <v>Base Range</v>
      </c>
      <c r="I440" s="22">
        <v>30552.0</v>
      </c>
      <c r="J440" s="23">
        <f t="shared" si="3"/>
        <v>0.9275988479</v>
      </c>
      <c r="K440" s="24" t="str">
        <f t="shared" si="4"/>
        <v>Target Not Meet</v>
      </c>
    </row>
    <row r="441" ht="22.5" customHeight="1">
      <c r="A441" s="18">
        <v>45664.0</v>
      </c>
      <c r="B441" s="19" t="str">
        <f t="shared" si="1"/>
        <v>Jan</v>
      </c>
      <c r="C441" s="20" t="s">
        <v>13</v>
      </c>
      <c r="D441" s="19" t="s">
        <v>14</v>
      </c>
      <c r="E441" s="19" t="s">
        <v>26</v>
      </c>
      <c r="F441" s="21">
        <v>3.0</v>
      </c>
      <c r="G441" s="22">
        <v>61758.0</v>
      </c>
      <c r="H441" s="15" t="str">
        <f t="shared" si="2"/>
        <v>Medium Range</v>
      </c>
      <c r="I441" s="22">
        <v>44759.0</v>
      </c>
      <c r="J441" s="23">
        <f t="shared" si="3"/>
        <v>1.37978954</v>
      </c>
      <c r="K441" s="24" t="str">
        <f t="shared" si="4"/>
        <v>Over Achived</v>
      </c>
    </row>
    <row r="442" ht="22.5" customHeight="1">
      <c r="A442" s="18">
        <v>45664.0</v>
      </c>
      <c r="B442" s="19" t="str">
        <f t="shared" si="1"/>
        <v>Jan</v>
      </c>
      <c r="C442" s="20" t="s">
        <v>57</v>
      </c>
      <c r="D442" s="19" t="s">
        <v>85</v>
      </c>
      <c r="E442" s="19" t="s">
        <v>34</v>
      </c>
      <c r="F442" s="21">
        <v>3.0</v>
      </c>
      <c r="G442" s="22">
        <v>55334.0</v>
      </c>
      <c r="H442" s="15" t="str">
        <f t="shared" si="2"/>
        <v>Medium Range</v>
      </c>
      <c r="I442" s="22">
        <v>66792.0</v>
      </c>
      <c r="J442" s="23">
        <f t="shared" si="3"/>
        <v>0.8284525093</v>
      </c>
      <c r="K442" s="24" t="str">
        <f t="shared" si="4"/>
        <v>Target Not Meet</v>
      </c>
    </row>
    <row r="443" ht="22.5" customHeight="1">
      <c r="A443" s="18">
        <v>45664.0</v>
      </c>
      <c r="B443" s="19" t="str">
        <f t="shared" si="1"/>
        <v>Jan</v>
      </c>
      <c r="C443" s="20" t="s">
        <v>92</v>
      </c>
      <c r="D443" s="19" t="s">
        <v>93</v>
      </c>
      <c r="E443" s="19" t="s">
        <v>68</v>
      </c>
      <c r="F443" s="21">
        <v>2.0</v>
      </c>
      <c r="G443" s="22">
        <v>49066.0</v>
      </c>
      <c r="H443" s="15" t="str">
        <f t="shared" si="2"/>
        <v>Base Range</v>
      </c>
      <c r="I443" s="22">
        <v>54670.0</v>
      </c>
      <c r="J443" s="23">
        <f t="shared" si="3"/>
        <v>0.8974940552</v>
      </c>
      <c r="K443" s="24" t="str">
        <f t="shared" si="4"/>
        <v>Target Not Meet</v>
      </c>
    </row>
    <row r="444" ht="22.5" customHeight="1">
      <c r="A444" s="18">
        <v>45664.0</v>
      </c>
      <c r="B444" s="19" t="str">
        <f t="shared" si="1"/>
        <v>Jan</v>
      </c>
      <c r="C444" s="20" t="s">
        <v>7</v>
      </c>
      <c r="D444" s="19" t="s">
        <v>126</v>
      </c>
      <c r="E444" s="19" t="s">
        <v>34</v>
      </c>
      <c r="F444" s="21">
        <v>5.0</v>
      </c>
      <c r="G444" s="22">
        <v>142611.0</v>
      </c>
      <c r="H444" s="15" t="str">
        <f t="shared" si="2"/>
        <v>Very High Range</v>
      </c>
      <c r="I444" s="22">
        <v>118850.0</v>
      </c>
      <c r="J444" s="23">
        <f t="shared" si="3"/>
        <v>1.199924274</v>
      </c>
      <c r="K444" s="24" t="str">
        <f t="shared" si="4"/>
        <v>Over Achived</v>
      </c>
    </row>
    <row r="445" ht="22.5" customHeight="1">
      <c r="A445" s="18">
        <v>45664.0</v>
      </c>
      <c r="B445" s="19" t="str">
        <f t="shared" si="1"/>
        <v>Jan</v>
      </c>
      <c r="C445" s="20" t="s">
        <v>7</v>
      </c>
      <c r="D445" s="19" t="s">
        <v>126</v>
      </c>
      <c r="E445" s="19" t="s">
        <v>68</v>
      </c>
      <c r="F445" s="21">
        <v>2.0</v>
      </c>
      <c r="G445" s="22">
        <v>63593.0</v>
      </c>
      <c r="H445" s="15" t="str">
        <f t="shared" si="2"/>
        <v>Medium Range</v>
      </c>
      <c r="I445" s="22">
        <v>56534.0</v>
      </c>
      <c r="J445" s="23">
        <f t="shared" si="3"/>
        <v>1.124862914</v>
      </c>
      <c r="K445" s="24" t="str">
        <f t="shared" si="4"/>
        <v>Over Achived</v>
      </c>
    </row>
    <row r="446" ht="22.5" customHeight="1">
      <c r="A446" s="18">
        <v>45664.0</v>
      </c>
      <c r="B446" s="19" t="str">
        <f t="shared" si="1"/>
        <v>Jan</v>
      </c>
      <c r="C446" s="20" t="s">
        <v>7</v>
      </c>
      <c r="D446" s="19" t="s">
        <v>118</v>
      </c>
      <c r="E446" s="19" t="s">
        <v>19</v>
      </c>
      <c r="F446" s="21">
        <v>4.0</v>
      </c>
      <c r="G446" s="22">
        <v>77279.0</v>
      </c>
      <c r="H446" s="15" t="str">
        <f t="shared" si="2"/>
        <v>High Range</v>
      </c>
      <c r="I446" s="22">
        <v>63434.0</v>
      </c>
      <c r="J446" s="23">
        <f t="shared" si="3"/>
        <v>1.218258347</v>
      </c>
      <c r="K446" s="24" t="str">
        <f t="shared" si="4"/>
        <v>Over Achived</v>
      </c>
    </row>
    <row r="447" ht="22.5" customHeight="1">
      <c r="A447" s="18">
        <v>45664.0</v>
      </c>
      <c r="B447" s="19" t="str">
        <f t="shared" si="1"/>
        <v>Jan</v>
      </c>
      <c r="C447" s="20" t="s">
        <v>7</v>
      </c>
      <c r="D447" s="19" t="s">
        <v>118</v>
      </c>
      <c r="E447" s="19" t="s">
        <v>23</v>
      </c>
      <c r="F447" s="21">
        <v>3.0</v>
      </c>
      <c r="G447" s="22">
        <v>74945.0</v>
      </c>
      <c r="H447" s="15" t="str">
        <f t="shared" si="2"/>
        <v>High Range</v>
      </c>
      <c r="I447" s="22">
        <v>70993.0</v>
      </c>
      <c r="J447" s="23">
        <f t="shared" si="3"/>
        <v>1.05566746</v>
      </c>
      <c r="K447" s="24" t="str">
        <f t="shared" si="4"/>
        <v>Over Achived</v>
      </c>
    </row>
    <row r="448" ht="22.5" customHeight="1">
      <c r="A448" s="18">
        <v>45664.0</v>
      </c>
      <c r="B448" s="19" t="str">
        <f t="shared" si="1"/>
        <v>Jan</v>
      </c>
      <c r="C448" s="20" t="s">
        <v>7</v>
      </c>
      <c r="D448" s="19" t="s">
        <v>118</v>
      </c>
      <c r="E448" s="19" t="s">
        <v>19</v>
      </c>
      <c r="F448" s="21">
        <v>3.0</v>
      </c>
      <c r="G448" s="22">
        <v>75874.0</v>
      </c>
      <c r="H448" s="15" t="str">
        <f t="shared" si="2"/>
        <v>High Range</v>
      </c>
      <c r="I448" s="22">
        <v>53553.0</v>
      </c>
      <c r="J448" s="23">
        <f t="shared" si="3"/>
        <v>1.416802047</v>
      </c>
      <c r="K448" s="24" t="str">
        <f t="shared" si="4"/>
        <v>Over Achived</v>
      </c>
    </row>
    <row r="449" ht="22.5" customHeight="1">
      <c r="A449" s="18">
        <v>45664.0</v>
      </c>
      <c r="B449" s="19" t="str">
        <f t="shared" si="1"/>
        <v>Jan</v>
      </c>
      <c r="C449" s="20" t="s">
        <v>7</v>
      </c>
      <c r="D449" s="19" t="s">
        <v>118</v>
      </c>
      <c r="E449" s="19" t="s">
        <v>19</v>
      </c>
      <c r="F449" s="21">
        <v>3.0</v>
      </c>
      <c r="G449" s="22">
        <v>84021.0</v>
      </c>
      <c r="H449" s="15" t="str">
        <f t="shared" si="2"/>
        <v>High Range</v>
      </c>
      <c r="I449" s="22">
        <v>73487.0</v>
      </c>
      <c r="J449" s="23">
        <f t="shared" si="3"/>
        <v>1.143345081</v>
      </c>
      <c r="K449" s="24" t="str">
        <f t="shared" si="4"/>
        <v>Over Achived</v>
      </c>
    </row>
    <row r="450" ht="22.5" customHeight="1">
      <c r="A450" s="18">
        <v>45664.0</v>
      </c>
      <c r="B450" s="19" t="str">
        <f t="shared" si="1"/>
        <v>Jan</v>
      </c>
      <c r="C450" s="20" t="s">
        <v>7</v>
      </c>
      <c r="D450" s="19" t="s">
        <v>106</v>
      </c>
      <c r="E450" s="19" t="s">
        <v>9</v>
      </c>
      <c r="F450" s="21">
        <v>6.0</v>
      </c>
      <c r="G450" s="22">
        <v>151082.0</v>
      </c>
      <c r="H450" s="15" t="str">
        <f t="shared" si="2"/>
        <v>Very High Range</v>
      </c>
      <c r="I450" s="22">
        <v>114804.0</v>
      </c>
      <c r="J450" s="23">
        <f t="shared" si="3"/>
        <v>1.315999443</v>
      </c>
      <c r="K450" s="24" t="str">
        <f t="shared" si="4"/>
        <v>Over Achived</v>
      </c>
    </row>
    <row r="451" ht="22.5" customHeight="1">
      <c r="A451" s="18">
        <v>45664.0</v>
      </c>
      <c r="B451" s="19" t="str">
        <f t="shared" si="1"/>
        <v>Jan</v>
      </c>
      <c r="C451" s="20" t="s">
        <v>7</v>
      </c>
      <c r="D451" s="19" t="s">
        <v>126</v>
      </c>
      <c r="E451" s="19" t="s">
        <v>9</v>
      </c>
      <c r="F451" s="21">
        <v>5.0</v>
      </c>
      <c r="G451" s="22">
        <v>130814.0</v>
      </c>
      <c r="H451" s="15" t="str">
        <f t="shared" si="2"/>
        <v>Very High Range</v>
      </c>
      <c r="I451" s="22">
        <v>99280.0</v>
      </c>
      <c r="J451" s="23">
        <f t="shared" si="3"/>
        <v>1.317626914</v>
      </c>
      <c r="K451" s="24" t="str">
        <f t="shared" si="4"/>
        <v>Over Achived</v>
      </c>
    </row>
    <row r="452" ht="22.5" customHeight="1">
      <c r="A452" s="18">
        <v>45664.0</v>
      </c>
      <c r="B452" s="19" t="str">
        <f t="shared" si="1"/>
        <v>Jan</v>
      </c>
      <c r="C452" s="20" t="s">
        <v>7</v>
      </c>
      <c r="D452" s="19" t="s">
        <v>106</v>
      </c>
      <c r="E452" s="19" t="s">
        <v>9</v>
      </c>
      <c r="F452" s="21">
        <v>7.0</v>
      </c>
      <c r="G452" s="22">
        <v>138040.0</v>
      </c>
      <c r="H452" s="15" t="str">
        <f t="shared" si="2"/>
        <v>Very High Range</v>
      </c>
      <c r="I452" s="22">
        <v>109936.0</v>
      </c>
      <c r="J452" s="23">
        <f t="shared" si="3"/>
        <v>1.255639645</v>
      </c>
      <c r="K452" s="24" t="str">
        <f t="shared" si="4"/>
        <v>Over Achived</v>
      </c>
    </row>
    <row r="453" ht="22.5" customHeight="1">
      <c r="A453" s="18">
        <v>45664.0</v>
      </c>
      <c r="B453" s="19" t="str">
        <f t="shared" si="1"/>
        <v>Jan</v>
      </c>
      <c r="C453" s="20" t="s">
        <v>7</v>
      </c>
      <c r="D453" s="19" t="s">
        <v>106</v>
      </c>
      <c r="E453" s="19" t="s">
        <v>63</v>
      </c>
      <c r="F453" s="21">
        <v>2.0</v>
      </c>
      <c r="G453" s="22">
        <v>60094.0</v>
      </c>
      <c r="H453" s="15" t="str">
        <f t="shared" si="2"/>
        <v>Medium Range</v>
      </c>
      <c r="I453" s="22">
        <v>54447.0</v>
      </c>
      <c r="J453" s="23">
        <f t="shared" si="3"/>
        <v>1.10371554</v>
      </c>
      <c r="K453" s="24" t="str">
        <f t="shared" si="4"/>
        <v>Over Achived</v>
      </c>
    </row>
    <row r="454" ht="22.5" customHeight="1">
      <c r="A454" s="18">
        <v>45664.0</v>
      </c>
      <c r="B454" s="19" t="str">
        <f t="shared" si="1"/>
        <v>Jan</v>
      </c>
      <c r="C454" s="20" t="s">
        <v>7</v>
      </c>
      <c r="D454" s="19" t="s">
        <v>106</v>
      </c>
      <c r="E454" s="19" t="s">
        <v>9</v>
      </c>
      <c r="F454" s="21">
        <v>6.0</v>
      </c>
      <c r="G454" s="22">
        <v>149407.0</v>
      </c>
      <c r="H454" s="15" t="str">
        <f t="shared" si="2"/>
        <v>Very High Range</v>
      </c>
      <c r="I454" s="22">
        <v>127292.0</v>
      </c>
      <c r="J454" s="23">
        <f t="shared" si="3"/>
        <v>1.173734406</v>
      </c>
      <c r="K454" s="24" t="str">
        <f t="shared" si="4"/>
        <v>Over Achived</v>
      </c>
    </row>
    <row r="455" ht="22.5" customHeight="1">
      <c r="A455" s="18">
        <v>45664.0</v>
      </c>
      <c r="B455" s="19" t="str">
        <f t="shared" si="1"/>
        <v>Jan</v>
      </c>
      <c r="C455" s="20" t="s">
        <v>7</v>
      </c>
      <c r="D455" s="19" t="s">
        <v>8</v>
      </c>
      <c r="E455" s="19" t="s">
        <v>34</v>
      </c>
      <c r="F455" s="21">
        <v>5.0</v>
      </c>
      <c r="G455" s="22">
        <v>125688.0</v>
      </c>
      <c r="H455" s="15" t="str">
        <f t="shared" si="2"/>
        <v>Very High Range</v>
      </c>
      <c r="I455" s="22">
        <v>112132.0</v>
      </c>
      <c r="J455" s="23">
        <f t="shared" si="3"/>
        <v>1.120893233</v>
      </c>
      <c r="K455" s="24" t="str">
        <f t="shared" si="4"/>
        <v>Over Achived</v>
      </c>
    </row>
    <row r="456" ht="22.5" customHeight="1">
      <c r="A456" s="18">
        <v>45664.0</v>
      </c>
      <c r="B456" s="19" t="str">
        <f t="shared" si="1"/>
        <v>Jan</v>
      </c>
      <c r="C456" s="20" t="s">
        <v>7</v>
      </c>
      <c r="D456" s="19" t="s">
        <v>8</v>
      </c>
      <c r="E456" s="19" t="s">
        <v>38</v>
      </c>
      <c r="F456" s="21">
        <v>4.0</v>
      </c>
      <c r="G456" s="22">
        <v>84270.0</v>
      </c>
      <c r="H456" s="15" t="str">
        <f t="shared" si="2"/>
        <v>High Range</v>
      </c>
      <c r="I456" s="22">
        <v>70038.0</v>
      </c>
      <c r="J456" s="23">
        <f t="shared" si="3"/>
        <v>1.203203975</v>
      </c>
      <c r="K456" s="24" t="str">
        <f t="shared" si="4"/>
        <v>Over Achived</v>
      </c>
    </row>
    <row r="457" ht="22.5" customHeight="1">
      <c r="A457" s="18">
        <v>45664.0</v>
      </c>
      <c r="B457" s="19" t="str">
        <f t="shared" si="1"/>
        <v>Jan</v>
      </c>
      <c r="C457" s="20" t="s">
        <v>7</v>
      </c>
      <c r="D457" s="19" t="s">
        <v>8</v>
      </c>
      <c r="E457" s="19" t="s">
        <v>23</v>
      </c>
      <c r="F457" s="21">
        <v>3.0</v>
      </c>
      <c r="G457" s="22">
        <v>75977.0</v>
      </c>
      <c r="H457" s="15" t="str">
        <f t="shared" si="2"/>
        <v>High Range</v>
      </c>
      <c r="I457" s="22">
        <v>67521.0</v>
      </c>
      <c r="J457" s="23">
        <f t="shared" si="3"/>
        <v>1.125235112</v>
      </c>
      <c r="K457" s="24" t="str">
        <f t="shared" si="4"/>
        <v>Over Achived</v>
      </c>
    </row>
    <row r="458" ht="22.5" customHeight="1">
      <c r="A458" s="18">
        <v>45664.0</v>
      </c>
      <c r="B458" s="19" t="str">
        <f t="shared" si="1"/>
        <v>Jan</v>
      </c>
      <c r="C458" s="20" t="s">
        <v>7</v>
      </c>
      <c r="D458" s="19" t="s">
        <v>8</v>
      </c>
      <c r="E458" s="19" t="s">
        <v>63</v>
      </c>
      <c r="F458" s="21">
        <v>2.0</v>
      </c>
      <c r="G458" s="22">
        <v>61051.0</v>
      </c>
      <c r="H458" s="15" t="str">
        <f t="shared" si="2"/>
        <v>Medium Range</v>
      </c>
      <c r="I458" s="22">
        <v>47128.0</v>
      </c>
      <c r="J458" s="23">
        <f t="shared" si="3"/>
        <v>1.295429469</v>
      </c>
      <c r="K458" s="24" t="str">
        <f t="shared" si="4"/>
        <v>Over Achived</v>
      </c>
    </row>
    <row r="459" ht="22.5" customHeight="1">
      <c r="A459" s="18">
        <v>45664.0</v>
      </c>
      <c r="B459" s="19" t="str">
        <f t="shared" si="1"/>
        <v>Jan</v>
      </c>
      <c r="C459" s="20" t="s">
        <v>13</v>
      </c>
      <c r="D459" s="19" t="s">
        <v>14</v>
      </c>
      <c r="E459" s="19" t="s">
        <v>26</v>
      </c>
      <c r="F459" s="21">
        <v>2.0</v>
      </c>
      <c r="G459" s="22">
        <v>66263.0</v>
      </c>
      <c r="H459" s="15" t="str">
        <f t="shared" si="2"/>
        <v>Medium Range</v>
      </c>
      <c r="I459" s="22">
        <v>59677.0</v>
      </c>
      <c r="J459" s="23">
        <f t="shared" si="3"/>
        <v>1.110360776</v>
      </c>
      <c r="K459" s="24" t="str">
        <f t="shared" si="4"/>
        <v>Over Achived</v>
      </c>
    </row>
    <row r="460" ht="22.5" customHeight="1">
      <c r="A460" s="18">
        <v>45664.0</v>
      </c>
      <c r="B460" s="19" t="str">
        <f t="shared" si="1"/>
        <v>Jan</v>
      </c>
      <c r="C460" s="20" t="s">
        <v>7</v>
      </c>
      <c r="D460" s="19" t="s">
        <v>106</v>
      </c>
      <c r="E460" s="19" t="s">
        <v>19</v>
      </c>
      <c r="F460" s="21">
        <v>3.0</v>
      </c>
      <c r="G460" s="22">
        <v>86364.0</v>
      </c>
      <c r="H460" s="15" t="str">
        <f t="shared" si="2"/>
        <v>High Range</v>
      </c>
      <c r="I460" s="22">
        <v>69900.0</v>
      </c>
      <c r="J460" s="23">
        <f t="shared" si="3"/>
        <v>1.235536481</v>
      </c>
      <c r="K460" s="24" t="str">
        <f t="shared" si="4"/>
        <v>Over Achived</v>
      </c>
    </row>
    <row r="461" ht="22.5" customHeight="1">
      <c r="A461" s="18">
        <v>45664.0</v>
      </c>
      <c r="B461" s="19" t="str">
        <f t="shared" si="1"/>
        <v>Jan</v>
      </c>
      <c r="C461" s="20" t="s">
        <v>7</v>
      </c>
      <c r="D461" s="19" t="s">
        <v>131</v>
      </c>
      <c r="E461" s="19" t="s">
        <v>26</v>
      </c>
      <c r="F461" s="21">
        <v>9.0</v>
      </c>
      <c r="G461" s="22">
        <v>232020.0</v>
      </c>
      <c r="H461" s="15" t="str">
        <f t="shared" si="2"/>
        <v>Very High Range</v>
      </c>
      <c r="I461" s="22">
        <v>215527.0</v>
      </c>
      <c r="J461" s="23">
        <f t="shared" si="3"/>
        <v>1.076524055</v>
      </c>
      <c r="K461" s="24" t="str">
        <f t="shared" si="4"/>
        <v>Over Achived</v>
      </c>
    </row>
    <row r="462" ht="22.5" customHeight="1">
      <c r="A462" s="18">
        <v>45664.0</v>
      </c>
      <c r="B462" s="19" t="str">
        <f t="shared" si="1"/>
        <v>Jan</v>
      </c>
      <c r="C462" s="20" t="s">
        <v>7</v>
      </c>
      <c r="D462" s="19" t="s">
        <v>118</v>
      </c>
      <c r="E462" s="19" t="s">
        <v>68</v>
      </c>
      <c r="F462" s="21">
        <v>3.0</v>
      </c>
      <c r="G462" s="22">
        <v>74174.0</v>
      </c>
      <c r="H462" s="15" t="str">
        <f t="shared" si="2"/>
        <v>High Range</v>
      </c>
      <c r="I462" s="22">
        <v>58051.0</v>
      </c>
      <c r="J462" s="23">
        <f t="shared" si="3"/>
        <v>1.27773854</v>
      </c>
      <c r="K462" s="24" t="str">
        <f t="shared" si="4"/>
        <v>Over Achived</v>
      </c>
    </row>
    <row r="463" ht="22.5" customHeight="1">
      <c r="A463" s="18">
        <v>45664.0</v>
      </c>
      <c r="B463" s="19" t="str">
        <f t="shared" si="1"/>
        <v>Jan</v>
      </c>
      <c r="C463" s="20" t="s">
        <v>92</v>
      </c>
      <c r="D463" s="19" t="s">
        <v>158</v>
      </c>
      <c r="E463" s="19" t="s">
        <v>26</v>
      </c>
      <c r="F463" s="21">
        <v>4.0</v>
      </c>
      <c r="G463" s="22">
        <v>90120.0</v>
      </c>
      <c r="H463" s="15" t="str">
        <f t="shared" si="2"/>
        <v>Very High Range</v>
      </c>
      <c r="I463" s="22">
        <v>81389.0</v>
      </c>
      <c r="J463" s="23">
        <f t="shared" si="3"/>
        <v>1.107274939</v>
      </c>
      <c r="K463" s="24" t="str">
        <f t="shared" si="4"/>
        <v>Over Achived</v>
      </c>
    </row>
    <row r="464" ht="22.5" customHeight="1">
      <c r="A464" s="18">
        <v>45664.0</v>
      </c>
      <c r="B464" s="19" t="str">
        <f t="shared" si="1"/>
        <v>Jan</v>
      </c>
      <c r="C464" s="20" t="s">
        <v>92</v>
      </c>
      <c r="D464" s="19" t="s">
        <v>93</v>
      </c>
      <c r="E464" s="19" t="s">
        <v>38</v>
      </c>
      <c r="F464" s="21">
        <v>3.0</v>
      </c>
      <c r="G464" s="22">
        <v>79227.0</v>
      </c>
      <c r="H464" s="15" t="str">
        <f t="shared" si="2"/>
        <v>High Range</v>
      </c>
      <c r="I464" s="22">
        <v>101565.0</v>
      </c>
      <c r="J464" s="23">
        <f t="shared" si="3"/>
        <v>0.7800620292</v>
      </c>
      <c r="K464" s="24" t="str">
        <f t="shared" si="4"/>
        <v>Target Not Meet</v>
      </c>
    </row>
    <row r="465" ht="22.5" customHeight="1">
      <c r="A465" s="18">
        <v>45664.0</v>
      </c>
      <c r="B465" s="19" t="str">
        <f t="shared" si="1"/>
        <v>Jan</v>
      </c>
      <c r="C465" s="20" t="s">
        <v>7</v>
      </c>
      <c r="D465" s="19" t="s">
        <v>131</v>
      </c>
      <c r="E465" s="19" t="s">
        <v>68</v>
      </c>
      <c r="F465" s="21">
        <v>2.0</v>
      </c>
      <c r="G465" s="22">
        <v>57068.0</v>
      </c>
      <c r="H465" s="15" t="str">
        <f t="shared" si="2"/>
        <v>Medium Range</v>
      </c>
      <c r="I465" s="22">
        <v>40573.0</v>
      </c>
      <c r="J465" s="23">
        <f t="shared" si="3"/>
        <v>1.406551155</v>
      </c>
      <c r="K465" s="24" t="str">
        <f t="shared" si="4"/>
        <v>Over Achived</v>
      </c>
    </row>
    <row r="466" ht="22.5" customHeight="1">
      <c r="A466" s="18">
        <v>45664.0</v>
      </c>
      <c r="B466" s="19" t="str">
        <f t="shared" si="1"/>
        <v>Jan</v>
      </c>
      <c r="C466" s="20" t="s">
        <v>92</v>
      </c>
      <c r="D466" s="19" t="s">
        <v>93</v>
      </c>
      <c r="E466" s="19" t="s">
        <v>38</v>
      </c>
      <c r="F466" s="21">
        <v>3.0</v>
      </c>
      <c r="G466" s="22">
        <v>75537.0</v>
      </c>
      <c r="H466" s="15" t="str">
        <f t="shared" si="2"/>
        <v>High Range</v>
      </c>
      <c r="I466" s="22">
        <v>86954.0</v>
      </c>
      <c r="J466" s="23">
        <f t="shared" si="3"/>
        <v>0.8687006923</v>
      </c>
      <c r="K466" s="24" t="str">
        <f t="shared" si="4"/>
        <v>Target Not Meet</v>
      </c>
    </row>
    <row r="467" ht="22.5" customHeight="1">
      <c r="A467" s="18">
        <v>45664.0</v>
      </c>
      <c r="B467" s="19" t="str">
        <f t="shared" si="1"/>
        <v>Jan</v>
      </c>
      <c r="C467" s="20" t="s">
        <v>92</v>
      </c>
      <c r="D467" s="19" t="s">
        <v>98</v>
      </c>
      <c r="E467" s="19" t="s">
        <v>38</v>
      </c>
      <c r="F467" s="21">
        <v>3.0</v>
      </c>
      <c r="G467" s="22">
        <v>67772.0</v>
      </c>
      <c r="H467" s="15" t="str">
        <f t="shared" si="2"/>
        <v>Medium Range</v>
      </c>
      <c r="I467" s="22">
        <v>76517.0</v>
      </c>
      <c r="J467" s="23">
        <f t="shared" si="3"/>
        <v>0.8857116719</v>
      </c>
      <c r="K467" s="24" t="str">
        <f t="shared" si="4"/>
        <v>Target Not Meet</v>
      </c>
    </row>
    <row r="468" ht="22.5" customHeight="1">
      <c r="A468" s="18">
        <v>45664.0</v>
      </c>
      <c r="B468" s="19" t="str">
        <f t="shared" si="1"/>
        <v>Jan</v>
      </c>
      <c r="C468" s="20" t="s">
        <v>92</v>
      </c>
      <c r="D468" s="19" t="s">
        <v>98</v>
      </c>
      <c r="E468" s="19" t="s">
        <v>38</v>
      </c>
      <c r="F468" s="21">
        <v>3.0</v>
      </c>
      <c r="G468" s="22">
        <v>67219.0</v>
      </c>
      <c r="H468" s="15" t="str">
        <f t="shared" si="2"/>
        <v>Medium Range</v>
      </c>
      <c r="I468" s="22">
        <v>78077.0</v>
      </c>
      <c r="J468" s="23">
        <f t="shared" si="3"/>
        <v>0.8609321567</v>
      </c>
      <c r="K468" s="24" t="str">
        <f t="shared" si="4"/>
        <v>Target Not Meet</v>
      </c>
    </row>
    <row r="469" ht="22.5" customHeight="1">
      <c r="A469" s="18">
        <v>45664.0</v>
      </c>
      <c r="B469" s="19" t="str">
        <f t="shared" si="1"/>
        <v>Jan</v>
      </c>
      <c r="C469" s="20" t="s">
        <v>92</v>
      </c>
      <c r="D469" s="19" t="s">
        <v>98</v>
      </c>
      <c r="E469" s="19" t="s">
        <v>23</v>
      </c>
      <c r="F469" s="21">
        <v>2.0</v>
      </c>
      <c r="G469" s="22">
        <v>58080.0</v>
      </c>
      <c r="H469" s="15" t="str">
        <f t="shared" si="2"/>
        <v>Medium Range</v>
      </c>
      <c r="I469" s="22">
        <v>63442.0</v>
      </c>
      <c r="J469" s="23">
        <f t="shared" si="3"/>
        <v>0.9154818574</v>
      </c>
      <c r="K469" s="24" t="str">
        <f t="shared" si="4"/>
        <v>Target Not Meet</v>
      </c>
    </row>
    <row r="470" ht="22.5" customHeight="1">
      <c r="A470" s="18">
        <v>45664.0</v>
      </c>
      <c r="B470" s="19" t="str">
        <f t="shared" si="1"/>
        <v>Jan</v>
      </c>
      <c r="C470" s="20" t="s">
        <v>92</v>
      </c>
      <c r="D470" s="19" t="s">
        <v>144</v>
      </c>
      <c r="E470" s="19" t="s">
        <v>23</v>
      </c>
      <c r="F470" s="21">
        <v>3.0</v>
      </c>
      <c r="G470" s="22">
        <v>56409.0</v>
      </c>
      <c r="H470" s="15" t="str">
        <f t="shared" si="2"/>
        <v>Medium Range</v>
      </c>
      <c r="I470" s="22">
        <v>49400.0</v>
      </c>
      <c r="J470" s="23">
        <f t="shared" si="3"/>
        <v>1.141882591</v>
      </c>
      <c r="K470" s="24" t="str">
        <f t="shared" si="4"/>
        <v>Over Achived</v>
      </c>
    </row>
    <row r="471" ht="22.5" customHeight="1">
      <c r="A471" s="18">
        <v>45664.0</v>
      </c>
      <c r="B471" s="19" t="str">
        <f t="shared" si="1"/>
        <v>Jan</v>
      </c>
      <c r="C471" s="20" t="s">
        <v>92</v>
      </c>
      <c r="D471" s="19" t="s">
        <v>144</v>
      </c>
      <c r="E471" s="19" t="s">
        <v>38</v>
      </c>
      <c r="F471" s="21">
        <v>4.0</v>
      </c>
      <c r="G471" s="22">
        <v>87138.0</v>
      </c>
      <c r="H471" s="15" t="str">
        <f t="shared" si="2"/>
        <v>High Range</v>
      </c>
      <c r="I471" s="22">
        <v>81354.0</v>
      </c>
      <c r="J471" s="23">
        <f t="shared" si="3"/>
        <v>1.071096689</v>
      </c>
      <c r="K471" s="24" t="str">
        <f t="shared" si="4"/>
        <v>Over Achived</v>
      </c>
    </row>
    <row r="472" ht="22.5" customHeight="1">
      <c r="A472" s="18">
        <v>45664.0</v>
      </c>
      <c r="B472" s="19" t="str">
        <f t="shared" si="1"/>
        <v>Jan</v>
      </c>
      <c r="C472" s="20" t="s">
        <v>92</v>
      </c>
      <c r="D472" s="19" t="s">
        <v>144</v>
      </c>
      <c r="E472" s="19" t="s">
        <v>63</v>
      </c>
      <c r="F472" s="21">
        <v>1.0</v>
      </c>
      <c r="G472" s="22">
        <v>23551.0</v>
      </c>
      <c r="H472" s="15" t="str">
        <f t="shared" si="2"/>
        <v>Base Range</v>
      </c>
      <c r="I472" s="22">
        <v>21436.0</v>
      </c>
      <c r="J472" s="23">
        <f t="shared" si="3"/>
        <v>1.098665796</v>
      </c>
      <c r="K472" s="24" t="str">
        <f t="shared" si="4"/>
        <v>Over Achived</v>
      </c>
    </row>
    <row r="473" ht="22.5" customHeight="1">
      <c r="A473" s="18">
        <v>45664.0</v>
      </c>
      <c r="B473" s="19" t="str">
        <f t="shared" si="1"/>
        <v>Jan</v>
      </c>
      <c r="C473" s="20" t="s">
        <v>92</v>
      </c>
      <c r="D473" s="19" t="s">
        <v>144</v>
      </c>
      <c r="E473" s="19" t="s">
        <v>26</v>
      </c>
      <c r="F473" s="21">
        <v>3.0</v>
      </c>
      <c r="G473" s="22">
        <v>88230.0</v>
      </c>
      <c r="H473" s="15" t="str">
        <f t="shared" si="2"/>
        <v>High Range</v>
      </c>
      <c r="I473" s="22">
        <v>71857.0</v>
      </c>
      <c r="J473" s="23">
        <f t="shared" si="3"/>
        <v>1.227855324</v>
      </c>
      <c r="K473" s="24" t="str">
        <f t="shared" si="4"/>
        <v>Over Achived</v>
      </c>
    </row>
    <row r="474" ht="22.5" customHeight="1">
      <c r="A474" s="18">
        <v>45664.0</v>
      </c>
      <c r="B474" s="19" t="str">
        <f t="shared" si="1"/>
        <v>Jan</v>
      </c>
      <c r="C474" s="20" t="s">
        <v>92</v>
      </c>
      <c r="D474" s="25" t="s">
        <v>149</v>
      </c>
      <c r="E474" s="19" t="s">
        <v>26</v>
      </c>
      <c r="F474" s="21">
        <v>3.0</v>
      </c>
      <c r="G474" s="22">
        <v>81410.0</v>
      </c>
      <c r="H474" s="15" t="str">
        <f t="shared" si="2"/>
        <v>High Range</v>
      </c>
      <c r="I474" s="22">
        <v>69273.0</v>
      </c>
      <c r="J474" s="23">
        <f t="shared" si="3"/>
        <v>1.175205347</v>
      </c>
      <c r="K474" s="24" t="str">
        <f t="shared" si="4"/>
        <v>Over Achived</v>
      </c>
    </row>
    <row r="475" ht="22.5" customHeight="1">
      <c r="A475" s="18">
        <v>45664.0</v>
      </c>
      <c r="B475" s="19" t="str">
        <f t="shared" si="1"/>
        <v>Jan</v>
      </c>
      <c r="C475" s="20" t="s">
        <v>92</v>
      </c>
      <c r="D475" s="25" t="s">
        <v>149</v>
      </c>
      <c r="E475" s="19" t="s">
        <v>63</v>
      </c>
      <c r="F475" s="21">
        <v>1.0</v>
      </c>
      <c r="G475" s="22">
        <v>20464.0</v>
      </c>
      <c r="H475" s="15" t="str">
        <f t="shared" si="2"/>
        <v>Base Range</v>
      </c>
      <c r="I475" s="22">
        <v>18934.0</v>
      </c>
      <c r="J475" s="23">
        <f t="shared" si="3"/>
        <v>1.080807014</v>
      </c>
      <c r="K475" s="24" t="str">
        <f t="shared" si="4"/>
        <v>Over Achived</v>
      </c>
    </row>
    <row r="476" ht="22.5" customHeight="1">
      <c r="A476" s="18">
        <v>45664.0</v>
      </c>
      <c r="B476" s="19" t="str">
        <f t="shared" si="1"/>
        <v>Jan</v>
      </c>
      <c r="C476" s="20" t="s">
        <v>92</v>
      </c>
      <c r="D476" s="25" t="s">
        <v>149</v>
      </c>
      <c r="E476" s="19" t="s">
        <v>9</v>
      </c>
      <c r="F476" s="21">
        <v>5.0</v>
      </c>
      <c r="G476" s="22">
        <v>108145.0</v>
      </c>
      <c r="H476" s="15" t="str">
        <f t="shared" si="2"/>
        <v>Very High Range</v>
      </c>
      <c r="I476" s="22">
        <v>97375.0</v>
      </c>
      <c r="J476" s="23">
        <f t="shared" si="3"/>
        <v>1.110603338</v>
      </c>
      <c r="K476" s="24" t="str">
        <f t="shared" si="4"/>
        <v>Over Achived</v>
      </c>
    </row>
    <row r="477" ht="22.5" customHeight="1">
      <c r="A477" s="18">
        <v>45664.0</v>
      </c>
      <c r="B477" s="19" t="str">
        <f t="shared" si="1"/>
        <v>Jan</v>
      </c>
      <c r="C477" s="20" t="s">
        <v>92</v>
      </c>
      <c r="D477" s="25" t="s">
        <v>149</v>
      </c>
      <c r="E477" s="19" t="s">
        <v>26</v>
      </c>
      <c r="F477" s="21">
        <v>3.0</v>
      </c>
      <c r="G477" s="22">
        <v>94859.0</v>
      </c>
      <c r="H477" s="15" t="str">
        <f t="shared" si="2"/>
        <v>Very High Range</v>
      </c>
      <c r="I477" s="22">
        <v>90086.0</v>
      </c>
      <c r="J477" s="23">
        <f t="shared" si="3"/>
        <v>1.052982705</v>
      </c>
      <c r="K477" s="24" t="str">
        <f t="shared" si="4"/>
        <v>Over Achived</v>
      </c>
    </row>
    <row r="478" ht="22.5" customHeight="1">
      <c r="A478" s="18">
        <v>45664.0</v>
      </c>
      <c r="B478" s="19" t="str">
        <f t="shared" si="1"/>
        <v>Jan</v>
      </c>
      <c r="C478" s="20" t="s">
        <v>92</v>
      </c>
      <c r="D478" s="19" t="s">
        <v>158</v>
      </c>
      <c r="E478" s="19" t="s">
        <v>63</v>
      </c>
      <c r="F478" s="21">
        <v>5.0</v>
      </c>
      <c r="G478" s="22">
        <v>112552.0</v>
      </c>
      <c r="H478" s="15" t="str">
        <f t="shared" si="2"/>
        <v>Very High Range</v>
      </c>
      <c r="I478" s="22">
        <v>96530.0</v>
      </c>
      <c r="J478" s="23">
        <f t="shared" si="3"/>
        <v>1.165979488</v>
      </c>
      <c r="K478" s="24" t="str">
        <f t="shared" si="4"/>
        <v>Over Achived</v>
      </c>
    </row>
    <row r="479" ht="22.5" customHeight="1">
      <c r="A479" s="18">
        <v>45664.0</v>
      </c>
      <c r="B479" s="19" t="str">
        <f t="shared" si="1"/>
        <v>Jan</v>
      </c>
      <c r="C479" s="20" t="s">
        <v>92</v>
      </c>
      <c r="D479" s="19" t="s">
        <v>158</v>
      </c>
      <c r="E479" s="19" t="s">
        <v>26</v>
      </c>
      <c r="F479" s="21">
        <v>3.0</v>
      </c>
      <c r="G479" s="22">
        <v>74993.0</v>
      </c>
      <c r="H479" s="15" t="str">
        <f t="shared" si="2"/>
        <v>High Range</v>
      </c>
      <c r="I479" s="22">
        <v>60560.0</v>
      </c>
      <c r="J479" s="23">
        <f t="shared" si="3"/>
        <v>1.238325627</v>
      </c>
      <c r="K479" s="24" t="str">
        <f t="shared" si="4"/>
        <v>Over Achived</v>
      </c>
    </row>
    <row r="480" ht="22.5" customHeight="1">
      <c r="A480" s="18">
        <v>45664.0</v>
      </c>
      <c r="B480" s="19" t="str">
        <f t="shared" si="1"/>
        <v>Jan</v>
      </c>
      <c r="C480" s="20" t="s">
        <v>92</v>
      </c>
      <c r="D480" s="19" t="s">
        <v>158</v>
      </c>
      <c r="E480" s="19" t="s">
        <v>23</v>
      </c>
      <c r="F480" s="21">
        <v>2.0</v>
      </c>
      <c r="G480" s="22">
        <v>62420.0</v>
      </c>
      <c r="H480" s="15" t="str">
        <f t="shared" si="2"/>
        <v>Medium Range</v>
      </c>
      <c r="I480" s="22">
        <v>53160.0</v>
      </c>
      <c r="J480" s="23">
        <f t="shared" si="3"/>
        <v>1.174191121</v>
      </c>
      <c r="K480" s="24" t="str">
        <f t="shared" si="4"/>
        <v>Over Achived</v>
      </c>
    </row>
    <row r="481" ht="22.5" customHeight="1">
      <c r="A481" s="18">
        <v>45664.0</v>
      </c>
      <c r="B481" s="19" t="str">
        <f t="shared" si="1"/>
        <v>Jan</v>
      </c>
      <c r="C481" s="20" t="s">
        <v>92</v>
      </c>
      <c r="D481" s="25" t="s">
        <v>149</v>
      </c>
      <c r="E481" s="19" t="s">
        <v>63</v>
      </c>
      <c r="F481" s="21">
        <v>5.0</v>
      </c>
      <c r="G481" s="22">
        <v>98977.0</v>
      </c>
      <c r="H481" s="15" t="str">
        <f t="shared" si="2"/>
        <v>Very High Range</v>
      </c>
      <c r="I481" s="22">
        <v>80038.0</v>
      </c>
      <c r="J481" s="23">
        <f t="shared" si="3"/>
        <v>1.236625103</v>
      </c>
      <c r="K481" s="24" t="str">
        <f t="shared" si="4"/>
        <v>Over Achived</v>
      </c>
    </row>
    <row r="482" ht="22.5" customHeight="1">
      <c r="A482" s="18">
        <v>45665.0</v>
      </c>
      <c r="B482" s="19" t="str">
        <f t="shared" si="1"/>
        <v>Jan</v>
      </c>
      <c r="C482" s="20" t="s">
        <v>13</v>
      </c>
      <c r="D482" s="19" t="s">
        <v>169</v>
      </c>
      <c r="E482" s="19" t="s">
        <v>68</v>
      </c>
      <c r="F482" s="21">
        <v>2.0</v>
      </c>
      <c r="G482" s="22">
        <v>37067.0</v>
      </c>
      <c r="H482" s="15" t="str">
        <f t="shared" si="2"/>
        <v>Base Range</v>
      </c>
      <c r="I482" s="22">
        <v>39190.0</v>
      </c>
      <c r="J482" s="23">
        <f t="shared" si="3"/>
        <v>0.9458280174</v>
      </c>
      <c r="K482" s="24" t="str">
        <f t="shared" si="4"/>
        <v>Target Not Meet</v>
      </c>
    </row>
    <row r="483" ht="22.5" customHeight="1">
      <c r="A483" s="18">
        <v>45665.0</v>
      </c>
      <c r="B483" s="19" t="str">
        <f t="shared" si="1"/>
        <v>Jan</v>
      </c>
      <c r="C483" s="20" t="s">
        <v>13</v>
      </c>
      <c r="D483" s="19" t="s">
        <v>29</v>
      </c>
      <c r="E483" s="19" t="s">
        <v>68</v>
      </c>
      <c r="F483" s="21">
        <v>1.0</v>
      </c>
      <c r="G483" s="22">
        <v>33909.0</v>
      </c>
      <c r="H483" s="15" t="str">
        <f t="shared" si="2"/>
        <v>Base Range</v>
      </c>
      <c r="I483" s="22">
        <v>43470.0</v>
      </c>
      <c r="J483" s="23">
        <f t="shared" si="3"/>
        <v>0.7800552105</v>
      </c>
      <c r="K483" s="24" t="str">
        <f t="shared" si="4"/>
        <v>Target Not Meet</v>
      </c>
    </row>
    <row r="484" ht="22.5" customHeight="1">
      <c r="A484" s="18">
        <v>45665.0</v>
      </c>
      <c r="B484" s="19" t="str">
        <f t="shared" si="1"/>
        <v>Jan</v>
      </c>
      <c r="C484" s="20" t="s">
        <v>13</v>
      </c>
      <c r="D484" s="19" t="s">
        <v>169</v>
      </c>
      <c r="E484" s="19" t="s">
        <v>68</v>
      </c>
      <c r="F484" s="21">
        <v>1.0</v>
      </c>
      <c r="G484" s="22">
        <v>36624.0</v>
      </c>
      <c r="H484" s="15" t="str">
        <f t="shared" si="2"/>
        <v>Base Range</v>
      </c>
      <c r="I484" s="22">
        <v>43539.0</v>
      </c>
      <c r="J484" s="23">
        <f t="shared" si="3"/>
        <v>0.8411768759</v>
      </c>
      <c r="K484" s="24" t="str">
        <f t="shared" si="4"/>
        <v>Target Not Meet</v>
      </c>
    </row>
    <row r="485" ht="22.5" customHeight="1">
      <c r="A485" s="18">
        <v>45665.0</v>
      </c>
      <c r="B485" s="19" t="str">
        <f t="shared" si="1"/>
        <v>Jan</v>
      </c>
      <c r="C485" s="20" t="s">
        <v>13</v>
      </c>
      <c r="D485" s="19" t="s">
        <v>37</v>
      </c>
      <c r="E485" s="19" t="s">
        <v>23</v>
      </c>
      <c r="F485" s="21">
        <v>2.0</v>
      </c>
      <c r="G485" s="22">
        <v>41611.0</v>
      </c>
      <c r="H485" s="15" t="str">
        <f t="shared" si="2"/>
        <v>Base Range</v>
      </c>
      <c r="I485" s="22">
        <v>43855.0</v>
      </c>
      <c r="J485" s="23">
        <f t="shared" si="3"/>
        <v>0.9488313761</v>
      </c>
      <c r="K485" s="24" t="str">
        <f t="shared" si="4"/>
        <v>Target Not Meet</v>
      </c>
    </row>
    <row r="486" ht="22.5" customHeight="1">
      <c r="A486" s="18">
        <v>45665.0</v>
      </c>
      <c r="B486" s="19" t="str">
        <f t="shared" si="1"/>
        <v>Jan</v>
      </c>
      <c r="C486" s="20" t="s">
        <v>13</v>
      </c>
      <c r="D486" s="19" t="s">
        <v>37</v>
      </c>
      <c r="E486" s="19" t="s">
        <v>63</v>
      </c>
      <c r="F486" s="21">
        <v>1.0</v>
      </c>
      <c r="G486" s="22">
        <v>15411.0</v>
      </c>
      <c r="H486" s="15" t="str">
        <f t="shared" si="2"/>
        <v>Base Range</v>
      </c>
      <c r="I486" s="22">
        <v>17667.0</v>
      </c>
      <c r="J486" s="23">
        <f t="shared" si="3"/>
        <v>0.8723042961</v>
      </c>
      <c r="K486" s="24" t="str">
        <f t="shared" si="4"/>
        <v>Target Not Meet</v>
      </c>
    </row>
    <row r="487" ht="22.5" customHeight="1">
      <c r="A487" s="18">
        <v>45665.0</v>
      </c>
      <c r="B487" s="19" t="str">
        <f t="shared" si="1"/>
        <v>Jan</v>
      </c>
      <c r="C487" s="20" t="s">
        <v>13</v>
      </c>
      <c r="D487" s="19" t="s">
        <v>37</v>
      </c>
      <c r="E487" s="19" t="s">
        <v>34</v>
      </c>
      <c r="F487" s="21">
        <v>3.0</v>
      </c>
      <c r="G487" s="22">
        <v>72783.0</v>
      </c>
      <c r="H487" s="15" t="str">
        <f t="shared" si="2"/>
        <v>High Range</v>
      </c>
      <c r="I487" s="22">
        <v>91096.0</v>
      </c>
      <c r="J487" s="23">
        <f t="shared" si="3"/>
        <v>0.798970317</v>
      </c>
      <c r="K487" s="24" t="str">
        <f t="shared" si="4"/>
        <v>Target Not Meet</v>
      </c>
    </row>
    <row r="488" ht="22.5" customHeight="1">
      <c r="A488" s="18">
        <v>45665.0</v>
      </c>
      <c r="B488" s="19" t="str">
        <f t="shared" si="1"/>
        <v>Jan</v>
      </c>
      <c r="C488" s="20" t="s">
        <v>13</v>
      </c>
      <c r="D488" s="19" t="s">
        <v>37</v>
      </c>
      <c r="E488" s="19" t="s">
        <v>34</v>
      </c>
      <c r="F488" s="21">
        <v>4.0</v>
      </c>
      <c r="G488" s="22">
        <v>75296.0</v>
      </c>
      <c r="H488" s="15" t="str">
        <f t="shared" si="2"/>
        <v>High Range</v>
      </c>
      <c r="I488" s="22">
        <v>95701.0</v>
      </c>
      <c r="J488" s="23">
        <f t="shared" si="3"/>
        <v>0.7867838372</v>
      </c>
      <c r="K488" s="24" t="str">
        <f t="shared" si="4"/>
        <v>Target Not Meet</v>
      </c>
    </row>
    <row r="489" ht="22.5" customHeight="1">
      <c r="A489" s="18">
        <v>45665.0</v>
      </c>
      <c r="B489" s="19" t="str">
        <f t="shared" si="1"/>
        <v>Jan</v>
      </c>
      <c r="C489" s="20" t="s">
        <v>13</v>
      </c>
      <c r="D489" s="19" t="s">
        <v>29</v>
      </c>
      <c r="E489" s="19" t="s">
        <v>38</v>
      </c>
      <c r="F489" s="21">
        <v>2.0</v>
      </c>
      <c r="G489" s="22">
        <v>51127.0</v>
      </c>
      <c r="H489" s="15" t="str">
        <f t="shared" si="2"/>
        <v>Medium Range</v>
      </c>
      <c r="I489" s="22">
        <v>56544.0</v>
      </c>
      <c r="J489" s="23">
        <f t="shared" si="3"/>
        <v>0.9041985003</v>
      </c>
      <c r="K489" s="24" t="str">
        <f t="shared" si="4"/>
        <v>Target Not Meet</v>
      </c>
    </row>
    <row r="490" ht="22.5" customHeight="1">
      <c r="A490" s="18">
        <v>45665.0</v>
      </c>
      <c r="B490" s="19" t="str">
        <f t="shared" si="1"/>
        <v>Jan</v>
      </c>
      <c r="C490" s="20" t="s">
        <v>92</v>
      </c>
      <c r="D490" s="19" t="s">
        <v>93</v>
      </c>
      <c r="E490" s="19" t="s">
        <v>26</v>
      </c>
      <c r="F490" s="21">
        <v>3.0</v>
      </c>
      <c r="G490" s="22">
        <v>79676.0</v>
      </c>
      <c r="H490" s="15" t="str">
        <f t="shared" si="2"/>
        <v>High Range</v>
      </c>
      <c r="I490" s="22">
        <v>95973.0</v>
      </c>
      <c r="J490" s="23">
        <f t="shared" si="3"/>
        <v>0.8301918248</v>
      </c>
      <c r="K490" s="24" t="str">
        <f t="shared" si="4"/>
        <v>Target Not Meet</v>
      </c>
    </row>
    <row r="491" ht="22.5" customHeight="1">
      <c r="A491" s="18">
        <v>45665.0</v>
      </c>
      <c r="B491" s="19" t="str">
        <f t="shared" si="1"/>
        <v>Jan</v>
      </c>
      <c r="C491" s="20" t="s">
        <v>13</v>
      </c>
      <c r="D491" s="19" t="s">
        <v>18</v>
      </c>
      <c r="E491" s="19" t="s">
        <v>9</v>
      </c>
      <c r="F491" s="21">
        <v>3.0</v>
      </c>
      <c r="G491" s="22">
        <v>91929.0</v>
      </c>
      <c r="H491" s="15" t="str">
        <f t="shared" si="2"/>
        <v>Very High Range</v>
      </c>
      <c r="I491" s="22">
        <v>79523.0</v>
      </c>
      <c r="J491" s="23">
        <f t="shared" si="3"/>
        <v>1.156005181</v>
      </c>
      <c r="K491" s="24" t="str">
        <f t="shared" si="4"/>
        <v>Over Achived</v>
      </c>
    </row>
    <row r="492" ht="22.5" customHeight="1">
      <c r="A492" s="18">
        <v>45665.0</v>
      </c>
      <c r="B492" s="19" t="str">
        <f t="shared" si="1"/>
        <v>Jan</v>
      </c>
      <c r="C492" s="20" t="s">
        <v>13</v>
      </c>
      <c r="D492" s="19" t="s">
        <v>18</v>
      </c>
      <c r="E492" s="19" t="s">
        <v>38</v>
      </c>
      <c r="F492" s="21">
        <v>3.0</v>
      </c>
      <c r="G492" s="22">
        <v>50762.0</v>
      </c>
      <c r="H492" s="15" t="str">
        <f t="shared" si="2"/>
        <v>Medium Range</v>
      </c>
      <c r="I492" s="22">
        <v>47984.0</v>
      </c>
      <c r="J492" s="23">
        <f t="shared" si="3"/>
        <v>1.057894298</v>
      </c>
      <c r="K492" s="24" t="str">
        <f t="shared" si="4"/>
        <v>Over Achived</v>
      </c>
    </row>
    <row r="493" ht="22.5" customHeight="1">
      <c r="A493" s="18">
        <v>45665.0</v>
      </c>
      <c r="B493" s="19" t="str">
        <f t="shared" si="1"/>
        <v>Jan</v>
      </c>
      <c r="C493" s="20" t="s">
        <v>13</v>
      </c>
      <c r="D493" s="19" t="s">
        <v>14</v>
      </c>
      <c r="E493" s="19" t="s">
        <v>23</v>
      </c>
      <c r="F493" s="21">
        <v>2.0</v>
      </c>
      <c r="G493" s="22">
        <v>42952.0</v>
      </c>
      <c r="H493" s="15" t="str">
        <f t="shared" si="2"/>
        <v>Base Range</v>
      </c>
      <c r="I493" s="22">
        <v>37460.0</v>
      </c>
      <c r="J493" s="23">
        <f t="shared" si="3"/>
        <v>1.146609717</v>
      </c>
      <c r="K493" s="24" t="str">
        <f t="shared" si="4"/>
        <v>Over Achived</v>
      </c>
    </row>
    <row r="494" ht="22.5" customHeight="1">
      <c r="A494" s="18">
        <v>45665.0</v>
      </c>
      <c r="B494" s="19" t="str">
        <f t="shared" si="1"/>
        <v>Jan</v>
      </c>
      <c r="C494" s="20" t="s">
        <v>13</v>
      </c>
      <c r="D494" s="19" t="s">
        <v>14</v>
      </c>
      <c r="E494" s="19" t="s">
        <v>19</v>
      </c>
      <c r="F494" s="21">
        <v>2.0</v>
      </c>
      <c r="G494" s="22">
        <v>53871.0</v>
      </c>
      <c r="H494" s="15" t="str">
        <f t="shared" si="2"/>
        <v>Medium Range</v>
      </c>
      <c r="I494" s="22">
        <v>48166.0</v>
      </c>
      <c r="J494" s="23">
        <f t="shared" si="3"/>
        <v>1.118444546</v>
      </c>
      <c r="K494" s="24" t="str">
        <f t="shared" si="4"/>
        <v>Over Achived</v>
      </c>
    </row>
    <row r="495" ht="22.5" customHeight="1">
      <c r="A495" s="18">
        <v>45665.0</v>
      </c>
      <c r="B495" s="19" t="str">
        <f t="shared" si="1"/>
        <v>Jan</v>
      </c>
      <c r="C495" s="20" t="s">
        <v>13</v>
      </c>
      <c r="D495" s="19" t="s">
        <v>14</v>
      </c>
      <c r="E495" s="19" t="s">
        <v>9</v>
      </c>
      <c r="F495" s="21">
        <v>3.0</v>
      </c>
      <c r="G495" s="22">
        <v>82604.0</v>
      </c>
      <c r="H495" s="15" t="str">
        <f t="shared" si="2"/>
        <v>High Range</v>
      </c>
      <c r="I495" s="22">
        <v>72501.0</v>
      </c>
      <c r="J495" s="23">
        <f t="shared" si="3"/>
        <v>1.139349802</v>
      </c>
      <c r="K495" s="24" t="str">
        <f t="shared" si="4"/>
        <v>Over Achived</v>
      </c>
    </row>
    <row r="496" ht="22.5" customHeight="1">
      <c r="A496" s="18">
        <v>45665.0</v>
      </c>
      <c r="B496" s="19" t="str">
        <f t="shared" si="1"/>
        <v>Jan</v>
      </c>
      <c r="C496" s="20" t="s">
        <v>92</v>
      </c>
      <c r="D496" s="19" t="s">
        <v>93</v>
      </c>
      <c r="E496" s="19" t="s">
        <v>34</v>
      </c>
      <c r="F496" s="21">
        <v>4.0</v>
      </c>
      <c r="G496" s="22">
        <v>93693.0</v>
      </c>
      <c r="H496" s="15" t="str">
        <f t="shared" si="2"/>
        <v>Very High Range</v>
      </c>
      <c r="I496" s="22">
        <v>105447.0</v>
      </c>
      <c r="J496" s="23">
        <f t="shared" si="3"/>
        <v>0.8885316794</v>
      </c>
      <c r="K496" s="24" t="str">
        <f t="shared" si="4"/>
        <v>Target Not Meet</v>
      </c>
    </row>
    <row r="497" ht="22.5" customHeight="1">
      <c r="A497" s="18">
        <v>45665.0</v>
      </c>
      <c r="B497" s="19" t="str">
        <f t="shared" si="1"/>
        <v>Jan</v>
      </c>
      <c r="C497" s="20" t="s">
        <v>13</v>
      </c>
      <c r="D497" s="19" t="s">
        <v>169</v>
      </c>
      <c r="E497" s="19" t="s">
        <v>63</v>
      </c>
      <c r="F497" s="21">
        <v>1.0</v>
      </c>
      <c r="G497" s="22">
        <v>15349.0</v>
      </c>
      <c r="H497" s="15" t="str">
        <f t="shared" si="2"/>
        <v>Base Range</v>
      </c>
      <c r="I497" s="22">
        <v>17069.0</v>
      </c>
      <c r="J497" s="23">
        <f t="shared" si="3"/>
        <v>0.8992325268</v>
      </c>
      <c r="K497" s="24" t="str">
        <f t="shared" si="4"/>
        <v>Target Not Meet</v>
      </c>
    </row>
    <row r="498" ht="22.5" customHeight="1">
      <c r="A498" s="18">
        <v>45665.0</v>
      </c>
      <c r="B498" s="19" t="str">
        <f t="shared" si="1"/>
        <v>Jan</v>
      </c>
      <c r="C498" s="20" t="s">
        <v>13</v>
      </c>
      <c r="D498" s="19" t="s">
        <v>18</v>
      </c>
      <c r="E498" s="19" t="s">
        <v>34</v>
      </c>
      <c r="F498" s="21">
        <v>3.0</v>
      </c>
      <c r="G498" s="22">
        <v>74979.0</v>
      </c>
      <c r="H498" s="15" t="str">
        <f t="shared" si="2"/>
        <v>High Range</v>
      </c>
      <c r="I498" s="22">
        <v>55454.0</v>
      </c>
      <c r="J498" s="23">
        <f t="shared" si="3"/>
        <v>1.352093627</v>
      </c>
      <c r="K498" s="24" t="str">
        <f t="shared" si="4"/>
        <v>Over Achived</v>
      </c>
    </row>
    <row r="499" ht="22.5" customHeight="1">
      <c r="A499" s="18">
        <v>45665.0</v>
      </c>
      <c r="B499" s="19" t="str">
        <f t="shared" si="1"/>
        <v>Jan</v>
      </c>
      <c r="C499" s="20" t="s">
        <v>13</v>
      </c>
      <c r="D499" s="19" t="s">
        <v>169</v>
      </c>
      <c r="E499" s="19" t="s">
        <v>68</v>
      </c>
      <c r="F499" s="21">
        <v>1.0</v>
      </c>
      <c r="G499" s="22">
        <v>34663.0</v>
      </c>
      <c r="H499" s="15" t="str">
        <f t="shared" si="2"/>
        <v>Base Range</v>
      </c>
      <c r="I499" s="22">
        <v>40020.0</v>
      </c>
      <c r="J499" s="23">
        <f t="shared" si="3"/>
        <v>0.866141929</v>
      </c>
      <c r="K499" s="24" t="str">
        <f t="shared" si="4"/>
        <v>Target Not Meet</v>
      </c>
    </row>
    <row r="500" ht="22.5" customHeight="1">
      <c r="A500" s="18">
        <v>45665.0</v>
      </c>
      <c r="B500" s="19" t="str">
        <f t="shared" si="1"/>
        <v>Jan</v>
      </c>
      <c r="C500" s="20" t="s">
        <v>57</v>
      </c>
      <c r="D500" s="19" t="s">
        <v>85</v>
      </c>
      <c r="E500" s="19" t="s">
        <v>9</v>
      </c>
      <c r="F500" s="21">
        <v>3.0</v>
      </c>
      <c r="G500" s="22">
        <v>54522.0</v>
      </c>
      <c r="H500" s="15" t="str">
        <f t="shared" si="2"/>
        <v>Medium Range</v>
      </c>
      <c r="I500" s="22">
        <v>64898.0</v>
      </c>
      <c r="J500" s="23">
        <f t="shared" si="3"/>
        <v>0.8401183395</v>
      </c>
      <c r="K500" s="24" t="str">
        <f t="shared" si="4"/>
        <v>Target Not Meet</v>
      </c>
    </row>
    <row r="501" ht="22.5" customHeight="1">
      <c r="A501" s="18">
        <v>45665.0</v>
      </c>
      <c r="B501" s="19" t="str">
        <f t="shared" si="1"/>
        <v>Jan</v>
      </c>
      <c r="C501" s="20" t="s">
        <v>57</v>
      </c>
      <c r="D501" s="19" t="s">
        <v>58</v>
      </c>
      <c r="E501" s="19" t="s">
        <v>68</v>
      </c>
      <c r="F501" s="21">
        <v>1.0</v>
      </c>
      <c r="G501" s="22">
        <v>24624.0</v>
      </c>
      <c r="H501" s="15" t="str">
        <f t="shared" si="2"/>
        <v>Base Range</v>
      </c>
      <c r="I501" s="22">
        <v>18404.0</v>
      </c>
      <c r="J501" s="23">
        <f t="shared" si="3"/>
        <v>1.337970007</v>
      </c>
      <c r="K501" s="24" t="str">
        <f t="shared" si="4"/>
        <v>Over Achived</v>
      </c>
    </row>
    <row r="502" ht="22.5" customHeight="1">
      <c r="A502" s="18">
        <v>45665.0</v>
      </c>
      <c r="B502" s="19" t="str">
        <f t="shared" si="1"/>
        <v>Jan</v>
      </c>
      <c r="C502" s="20" t="s">
        <v>92</v>
      </c>
      <c r="D502" s="19" t="s">
        <v>93</v>
      </c>
      <c r="E502" s="19" t="s">
        <v>68</v>
      </c>
      <c r="F502" s="21">
        <v>2.0</v>
      </c>
      <c r="G502" s="22">
        <v>48133.0</v>
      </c>
      <c r="H502" s="15" t="str">
        <f t="shared" si="2"/>
        <v>Base Range</v>
      </c>
      <c r="I502" s="22">
        <v>59204.0</v>
      </c>
      <c r="J502" s="23">
        <f t="shared" si="3"/>
        <v>0.8130024998</v>
      </c>
      <c r="K502" s="24" t="str">
        <f t="shared" si="4"/>
        <v>Target Not Meet</v>
      </c>
    </row>
    <row r="503" ht="22.5" customHeight="1">
      <c r="A503" s="18">
        <v>45665.0</v>
      </c>
      <c r="B503" s="19" t="str">
        <f t="shared" si="1"/>
        <v>Jan</v>
      </c>
      <c r="C503" s="20" t="s">
        <v>57</v>
      </c>
      <c r="D503" s="19" t="s">
        <v>85</v>
      </c>
      <c r="E503" s="19" t="s">
        <v>26</v>
      </c>
      <c r="F503" s="21">
        <v>2.0</v>
      </c>
      <c r="G503" s="22">
        <v>43832.0</v>
      </c>
      <c r="H503" s="15" t="str">
        <f t="shared" si="2"/>
        <v>Base Range</v>
      </c>
      <c r="I503" s="22">
        <v>49093.0</v>
      </c>
      <c r="J503" s="23">
        <f t="shared" si="3"/>
        <v>0.8928360459</v>
      </c>
      <c r="K503" s="24" t="str">
        <f t="shared" si="4"/>
        <v>Target Not Meet</v>
      </c>
    </row>
    <row r="504" ht="22.5" customHeight="1">
      <c r="A504" s="18">
        <v>45665.0</v>
      </c>
      <c r="B504" s="19" t="str">
        <f t="shared" si="1"/>
        <v>Jan</v>
      </c>
      <c r="C504" s="20" t="s">
        <v>57</v>
      </c>
      <c r="D504" s="19" t="s">
        <v>85</v>
      </c>
      <c r="E504" s="19" t="s">
        <v>23</v>
      </c>
      <c r="F504" s="21">
        <v>1.0</v>
      </c>
      <c r="G504" s="22">
        <v>32770.0</v>
      </c>
      <c r="H504" s="15" t="str">
        <f t="shared" si="2"/>
        <v>Base Range</v>
      </c>
      <c r="I504" s="22">
        <v>35143.0</v>
      </c>
      <c r="J504" s="23">
        <f t="shared" si="3"/>
        <v>0.9324758842</v>
      </c>
      <c r="K504" s="24" t="str">
        <f t="shared" si="4"/>
        <v>Target Not Meet</v>
      </c>
    </row>
    <row r="505" ht="22.5" customHeight="1">
      <c r="A505" s="18">
        <v>45665.0</v>
      </c>
      <c r="B505" s="19" t="str">
        <f t="shared" si="1"/>
        <v>Jan</v>
      </c>
      <c r="C505" s="20" t="s">
        <v>57</v>
      </c>
      <c r="D505" s="19" t="s">
        <v>80</v>
      </c>
      <c r="E505" s="19" t="s">
        <v>68</v>
      </c>
      <c r="F505" s="21">
        <v>1.0</v>
      </c>
      <c r="G505" s="22">
        <v>27277.0</v>
      </c>
      <c r="H505" s="15" t="str">
        <f t="shared" si="2"/>
        <v>Base Range</v>
      </c>
      <c r="I505" s="22">
        <v>30500.0</v>
      </c>
      <c r="J505" s="23">
        <f t="shared" si="3"/>
        <v>0.8943278689</v>
      </c>
      <c r="K505" s="24" t="str">
        <f t="shared" si="4"/>
        <v>Target Not Meet</v>
      </c>
    </row>
    <row r="506" ht="22.5" customHeight="1">
      <c r="A506" s="18">
        <v>45665.0</v>
      </c>
      <c r="B506" s="19" t="str">
        <f t="shared" si="1"/>
        <v>Jan</v>
      </c>
      <c r="C506" s="20" t="s">
        <v>57</v>
      </c>
      <c r="D506" s="19" t="s">
        <v>80</v>
      </c>
      <c r="E506" s="19" t="s">
        <v>34</v>
      </c>
      <c r="F506" s="21">
        <v>3.0</v>
      </c>
      <c r="G506" s="22">
        <v>68895.0</v>
      </c>
      <c r="H506" s="15" t="str">
        <f t="shared" si="2"/>
        <v>Medium Range</v>
      </c>
      <c r="I506" s="22">
        <v>84222.0</v>
      </c>
      <c r="J506" s="23">
        <f t="shared" si="3"/>
        <v>0.8180166702</v>
      </c>
      <c r="K506" s="24" t="str">
        <f t="shared" si="4"/>
        <v>Target Not Meet</v>
      </c>
    </row>
    <row r="507" ht="22.5" customHeight="1">
      <c r="A507" s="18">
        <v>45665.0</v>
      </c>
      <c r="B507" s="19" t="str">
        <f t="shared" si="1"/>
        <v>Jan</v>
      </c>
      <c r="C507" s="20" t="s">
        <v>57</v>
      </c>
      <c r="D507" s="19" t="s">
        <v>80</v>
      </c>
      <c r="E507" s="19" t="s">
        <v>19</v>
      </c>
      <c r="F507" s="21">
        <v>1.0</v>
      </c>
      <c r="G507" s="22">
        <v>35297.0</v>
      </c>
      <c r="H507" s="15" t="str">
        <f t="shared" si="2"/>
        <v>Base Range</v>
      </c>
      <c r="I507" s="22">
        <v>42876.0</v>
      </c>
      <c r="J507" s="23">
        <f t="shared" si="3"/>
        <v>0.8232344435</v>
      </c>
      <c r="K507" s="24" t="str">
        <f t="shared" si="4"/>
        <v>Target Not Meet</v>
      </c>
    </row>
    <row r="508" ht="22.5" customHeight="1">
      <c r="A508" s="18">
        <v>45665.0</v>
      </c>
      <c r="B508" s="19" t="str">
        <f t="shared" si="1"/>
        <v>Jan</v>
      </c>
      <c r="C508" s="20" t="s">
        <v>57</v>
      </c>
      <c r="D508" s="19" t="s">
        <v>80</v>
      </c>
      <c r="E508" s="19" t="s">
        <v>34</v>
      </c>
      <c r="F508" s="21">
        <v>3.0</v>
      </c>
      <c r="G508" s="22">
        <v>63156.0</v>
      </c>
      <c r="H508" s="15" t="str">
        <f t="shared" si="2"/>
        <v>Medium Range</v>
      </c>
      <c r="I508" s="22">
        <v>70546.0</v>
      </c>
      <c r="J508" s="23">
        <f t="shared" si="3"/>
        <v>0.8952456553</v>
      </c>
      <c r="K508" s="24" t="str">
        <f t="shared" si="4"/>
        <v>Target Not Meet</v>
      </c>
    </row>
    <row r="509" ht="22.5" customHeight="1">
      <c r="A509" s="18">
        <v>45665.0</v>
      </c>
      <c r="B509" s="19" t="str">
        <f t="shared" si="1"/>
        <v>Jan</v>
      </c>
      <c r="C509" s="20" t="s">
        <v>57</v>
      </c>
      <c r="D509" s="19" t="s">
        <v>71</v>
      </c>
      <c r="E509" s="19" t="s">
        <v>23</v>
      </c>
      <c r="F509" s="21">
        <v>1.0</v>
      </c>
      <c r="G509" s="22">
        <v>31055.0</v>
      </c>
      <c r="H509" s="15" t="str">
        <f t="shared" si="2"/>
        <v>Base Range</v>
      </c>
      <c r="I509" s="22">
        <v>37337.0</v>
      </c>
      <c r="J509" s="23">
        <f t="shared" si="3"/>
        <v>0.8317486675</v>
      </c>
      <c r="K509" s="24" t="str">
        <f t="shared" si="4"/>
        <v>Target Not Meet</v>
      </c>
    </row>
    <row r="510" ht="22.5" customHeight="1">
      <c r="A510" s="18">
        <v>45665.0</v>
      </c>
      <c r="B510" s="19" t="str">
        <f t="shared" si="1"/>
        <v>Jan</v>
      </c>
      <c r="C510" s="20" t="s">
        <v>57</v>
      </c>
      <c r="D510" s="19" t="s">
        <v>71</v>
      </c>
      <c r="E510" s="19" t="s">
        <v>19</v>
      </c>
      <c r="F510" s="21">
        <v>2.0</v>
      </c>
      <c r="G510" s="22">
        <v>34660.0</v>
      </c>
      <c r="H510" s="15" t="str">
        <f t="shared" si="2"/>
        <v>Base Range</v>
      </c>
      <c r="I510" s="22">
        <v>40625.0</v>
      </c>
      <c r="J510" s="23">
        <f t="shared" si="3"/>
        <v>0.8531692308</v>
      </c>
      <c r="K510" s="24" t="str">
        <f t="shared" si="4"/>
        <v>Target Not Meet</v>
      </c>
    </row>
    <row r="511" ht="22.5" customHeight="1">
      <c r="A511" s="18">
        <v>45665.0</v>
      </c>
      <c r="B511" s="19" t="str">
        <f t="shared" si="1"/>
        <v>Jan</v>
      </c>
      <c r="C511" s="20" t="s">
        <v>57</v>
      </c>
      <c r="D511" s="25" t="s">
        <v>62</v>
      </c>
      <c r="E511" s="19" t="s">
        <v>19</v>
      </c>
      <c r="F511" s="21">
        <v>1.0</v>
      </c>
      <c r="G511" s="22">
        <v>30015.0</v>
      </c>
      <c r="H511" s="15" t="str">
        <f t="shared" si="2"/>
        <v>Base Range</v>
      </c>
      <c r="I511" s="22">
        <v>23166.0</v>
      </c>
      <c r="J511" s="23">
        <f t="shared" si="3"/>
        <v>1.295648796</v>
      </c>
      <c r="K511" s="24" t="str">
        <f t="shared" si="4"/>
        <v>Over Achived</v>
      </c>
    </row>
    <row r="512" ht="22.5" customHeight="1">
      <c r="A512" s="18">
        <v>45665.0</v>
      </c>
      <c r="B512" s="19" t="str">
        <f t="shared" si="1"/>
        <v>Jan</v>
      </c>
      <c r="C512" s="20" t="s">
        <v>57</v>
      </c>
      <c r="D512" s="25" t="s">
        <v>62</v>
      </c>
      <c r="E512" s="19" t="s">
        <v>38</v>
      </c>
      <c r="F512" s="21">
        <v>2.0</v>
      </c>
      <c r="G512" s="22">
        <v>44180.0</v>
      </c>
      <c r="H512" s="15" t="str">
        <f t="shared" si="2"/>
        <v>Base Range</v>
      </c>
      <c r="I512" s="22">
        <v>35657.0</v>
      </c>
      <c r="J512" s="23">
        <f t="shared" si="3"/>
        <v>1.2390274</v>
      </c>
      <c r="K512" s="24" t="str">
        <f t="shared" si="4"/>
        <v>Over Achived</v>
      </c>
    </row>
    <row r="513" ht="22.5" customHeight="1">
      <c r="A513" s="18">
        <v>45665.0</v>
      </c>
      <c r="B513" s="19" t="str">
        <f t="shared" si="1"/>
        <v>Jan</v>
      </c>
      <c r="C513" s="20" t="s">
        <v>57</v>
      </c>
      <c r="D513" s="25" t="s">
        <v>62</v>
      </c>
      <c r="E513" s="19" t="s">
        <v>68</v>
      </c>
      <c r="F513" s="21">
        <v>1.0</v>
      </c>
      <c r="G513" s="22">
        <v>24011.0</v>
      </c>
      <c r="H513" s="15" t="str">
        <f t="shared" si="2"/>
        <v>Base Range</v>
      </c>
      <c r="I513" s="22">
        <v>19287.0</v>
      </c>
      <c r="J513" s="23">
        <f t="shared" si="3"/>
        <v>1.244931819</v>
      </c>
      <c r="K513" s="24" t="str">
        <f t="shared" si="4"/>
        <v>Over Achived</v>
      </c>
    </row>
    <row r="514" ht="22.5" customHeight="1">
      <c r="A514" s="18">
        <v>45665.0</v>
      </c>
      <c r="B514" s="19" t="str">
        <f t="shared" si="1"/>
        <v>Jan</v>
      </c>
      <c r="C514" s="20" t="s">
        <v>57</v>
      </c>
      <c r="D514" s="25" t="s">
        <v>62</v>
      </c>
      <c r="E514" s="19" t="s">
        <v>26</v>
      </c>
      <c r="F514" s="21">
        <v>2.0</v>
      </c>
      <c r="G514" s="22">
        <v>44874.0</v>
      </c>
      <c r="H514" s="15" t="str">
        <f t="shared" si="2"/>
        <v>Base Range</v>
      </c>
      <c r="I514" s="22">
        <v>39015.0</v>
      </c>
      <c r="J514" s="23">
        <f t="shared" si="3"/>
        <v>1.15017301</v>
      </c>
      <c r="K514" s="24" t="str">
        <f t="shared" si="4"/>
        <v>Over Achived</v>
      </c>
    </row>
    <row r="515" ht="22.5" customHeight="1">
      <c r="A515" s="18">
        <v>45665.0</v>
      </c>
      <c r="B515" s="19" t="str">
        <f t="shared" si="1"/>
        <v>Jan</v>
      </c>
      <c r="C515" s="20" t="s">
        <v>57</v>
      </c>
      <c r="D515" s="25" t="s">
        <v>62</v>
      </c>
      <c r="E515" s="19" t="s">
        <v>26</v>
      </c>
      <c r="F515" s="21">
        <v>2.0</v>
      </c>
      <c r="G515" s="22">
        <v>50002.0</v>
      </c>
      <c r="H515" s="15" t="str">
        <f t="shared" si="2"/>
        <v>Medium Range</v>
      </c>
      <c r="I515" s="22">
        <v>36697.0</v>
      </c>
      <c r="J515" s="23">
        <f t="shared" si="3"/>
        <v>1.362563697</v>
      </c>
      <c r="K515" s="24" t="str">
        <f t="shared" si="4"/>
        <v>Over Achived</v>
      </c>
    </row>
    <row r="516" ht="22.5" customHeight="1">
      <c r="A516" s="18">
        <v>45665.0</v>
      </c>
      <c r="B516" s="19" t="str">
        <f t="shared" si="1"/>
        <v>Jan</v>
      </c>
      <c r="C516" s="20" t="s">
        <v>57</v>
      </c>
      <c r="D516" s="19" t="s">
        <v>58</v>
      </c>
      <c r="E516" s="19" t="s">
        <v>23</v>
      </c>
      <c r="F516" s="21">
        <v>1.0</v>
      </c>
      <c r="G516" s="22">
        <v>32624.0</v>
      </c>
      <c r="H516" s="15" t="str">
        <f t="shared" si="2"/>
        <v>Base Range</v>
      </c>
      <c r="I516" s="22">
        <v>29249.0</v>
      </c>
      <c r="J516" s="23">
        <f t="shared" si="3"/>
        <v>1.11538856</v>
      </c>
      <c r="K516" s="24" t="str">
        <f t="shared" si="4"/>
        <v>Over Achived</v>
      </c>
    </row>
    <row r="517" ht="22.5" customHeight="1">
      <c r="A517" s="18">
        <v>45665.0</v>
      </c>
      <c r="B517" s="19" t="str">
        <f t="shared" si="1"/>
        <v>Jan</v>
      </c>
      <c r="C517" s="20" t="s">
        <v>57</v>
      </c>
      <c r="D517" s="19" t="s">
        <v>58</v>
      </c>
      <c r="E517" s="19" t="s">
        <v>63</v>
      </c>
      <c r="F517" s="21">
        <v>1.0</v>
      </c>
      <c r="G517" s="22">
        <v>25361.0</v>
      </c>
      <c r="H517" s="15" t="str">
        <f t="shared" si="2"/>
        <v>Base Range</v>
      </c>
      <c r="I517" s="22">
        <v>23353.0</v>
      </c>
      <c r="J517" s="23">
        <f t="shared" si="3"/>
        <v>1.08598467</v>
      </c>
      <c r="K517" s="24" t="str">
        <f t="shared" si="4"/>
        <v>Over Achived</v>
      </c>
    </row>
    <row r="518" ht="22.5" customHeight="1">
      <c r="A518" s="18">
        <v>45665.0</v>
      </c>
      <c r="B518" s="19" t="str">
        <f t="shared" si="1"/>
        <v>Jan</v>
      </c>
      <c r="C518" s="20" t="s">
        <v>57</v>
      </c>
      <c r="D518" s="19" t="s">
        <v>58</v>
      </c>
      <c r="E518" s="19" t="s">
        <v>9</v>
      </c>
      <c r="F518" s="21">
        <v>3.0</v>
      </c>
      <c r="G518" s="22">
        <v>54993.0</v>
      </c>
      <c r="H518" s="15" t="str">
        <f t="shared" si="2"/>
        <v>Medium Range</v>
      </c>
      <c r="I518" s="22">
        <v>49041.0</v>
      </c>
      <c r="J518" s="23">
        <f t="shared" si="3"/>
        <v>1.121367835</v>
      </c>
      <c r="K518" s="24" t="str">
        <f t="shared" si="4"/>
        <v>Over Achived</v>
      </c>
    </row>
    <row r="519" ht="22.5" customHeight="1">
      <c r="A519" s="18">
        <v>45665.0</v>
      </c>
      <c r="B519" s="19" t="str">
        <f t="shared" si="1"/>
        <v>Jan</v>
      </c>
      <c r="C519" s="20" t="s">
        <v>57</v>
      </c>
      <c r="D519" s="19" t="s">
        <v>58</v>
      </c>
      <c r="E519" s="19" t="s">
        <v>34</v>
      </c>
      <c r="F519" s="21">
        <v>2.0</v>
      </c>
      <c r="G519" s="22">
        <v>59729.0</v>
      </c>
      <c r="H519" s="15" t="str">
        <f t="shared" si="2"/>
        <v>Medium Range</v>
      </c>
      <c r="I519" s="22">
        <v>45103.0</v>
      </c>
      <c r="J519" s="23">
        <f t="shared" si="3"/>
        <v>1.324279981</v>
      </c>
      <c r="K519" s="24" t="str">
        <f t="shared" si="4"/>
        <v>Over Achived</v>
      </c>
    </row>
    <row r="520" ht="22.5" customHeight="1">
      <c r="A520" s="18">
        <v>45665.0</v>
      </c>
      <c r="B520" s="19" t="str">
        <f t="shared" si="1"/>
        <v>Jan</v>
      </c>
      <c r="C520" s="20" t="s">
        <v>92</v>
      </c>
      <c r="D520" s="19" t="s">
        <v>93</v>
      </c>
      <c r="E520" s="19" t="s">
        <v>9</v>
      </c>
      <c r="F520" s="21">
        <v>4.0</v>
      </c>
      <c r="G520" s="22">
        <v>119207.0</v>
      </c>
      <c r="H520" s="15" t="str">
        <f t="shared" si="2"/>
        <v>Very High Range</v>
      </c>
      <c r="I520" s="22">
        <v>132626.0</v>
      </c>
      <c r="J520" s="23">
        <f t="shared" si="3"/>
        <v>0.898820744</v>
      </c>
      <c r="K520" s="24" t="str">
        <f t="shared" si="4"/>
        <v>Target Not Meet</v>
      </c>
    </row>
    <row r="521" ht="22.5" customHeight="1">
      <c r="A521" s="18">
        <v>45665.0</v>
      </c>
      <c r="B521" s="19" t="str">
        <f t="shared" si="1"/>
        <v>Jan</v>
      </c>
      <c r="C521" s="20" t="s">
        <v>92</v>
      </c>
      <c r="D521" s="19" t="s">
        <v>144</v>
      </c>
      <c r="E521" s="19" t="s">
        <v>19</v>
      </c>
      <c r="F521" s="21">
        <v>2.0</v>
      </c>
      <c r="G521" s="22">
        <v>55986.0</v>
      </c>
      <c r="H521" s="15" t="str">
        <f t="shared" si="2"/>
        <v>Medium Range</v>
      </c>
      <c r="I521" s="22">
        <v>41494.0</v>
      </c>
      <c r="J521" s="23">
        <f t="shared" si="3"/>
        <v>1.349255314</v>
      </c>
      <c r="K521" s="24" t="str">
        <f t="shared" si="4"/>
        <v>Over Achived</v>
      </c>
    </row>
    <row r="522" ht="22.5" customHeight="1">
      <c r="A522" s="18">
        <v>45665.0</v>
      </c>
      <c r="B522" s="19" t="str">
        <f t="shared" si="1"/>
        <v>Jan</v>
      </c>
      <c r="C522" s="20" t="s">
        <v>92</v>
      </c>
      <c r="D522" s="19" t="s">
        <v>98</v>
      </c>
      <c r="E522" s="19" t="s">
        <v>19</v>
      </c>
      <c r="F522" s="21">
        <v>2.0</v>
      </c>
      <c r="G522" s="22">
        <v>67922.0</v>
      </c>
      <c r="H522" s="15" t="str">
        <f t="shared" si="2"/>
        <v>Medium Range</v>
      </c>
      <c r="I522" s="22">
        <v>80346.0</v>
      </c>
      <c r="J522" s="23">
        <f t="shared" si="3"/>
        <v>0.84536878</v>
      </c>
      <c r="K522" s="24" t="str">
        <f t="shared" si="4"/>
        <v>Target Not Meet</v>
      </c>
    </row>
    <row r="523" ht="22.5" customHeight="1">
      <c r="A523" s="18">
        <v>45665.0</v>
      </c>
      <c r="B523" s="19" t="str">
        <f t="shared" si="1"/>
        <v>Jan</v>
      </c>
      <c r="C523" s="20" t="s">
        <v>7</v>
      </c>
      <c r="D523" s="19" t="s">
        <v>126</v>
      </c>
      <c r="E523" s="19" t="s">
        <v>34</v>
      </c>
      <c r="F523" s="21">
        <v>6.0</v>
      </c>
      <c r="G523" s="22">
        <v>156671.0</v>
      </c>
      <c r="H523" s="15" t="str">
        <f t="shared" si="2"/>
        <v>Very High Range</v>
      </c>
      <c r="I523" s="22">
        <v>128307.0</v>
      </c>
      <c r="J523" s="23">
        <f t="shared" si="3"/>
        <v>1.221063543</v>
      </c>
      <c r="K523" s="24" t="str">
        <f t="shared" si="4"/>
        <v>Over Achived</v>
      </c>
    </row>
    <row r="524" ht="22.5" customHeight="1">
      <c r="A524" s="18">
        <v>45665.0</v>
      </c>
      <c r="B524" s="19" t="str">
        <f t="shared" si="1"/>
        <v>Jan</v>
      </c>
      <c r="C524" s="20" t="s">
        <v>7</v>
      </c>
      <c r="D524" s="19" t="s">
        <v>118</v>
      </c>
      <c r="E524" s="19" t="s">
        <v>26</v>
      </c>
      <c r="F524" s="21">
        <v>9.0</v>
      </c>
      <c r="G524" s="22">
        <v>199855.0</v>
      </c>
      <c r="H524" s="15" t="str">
        <f t="shared" si="2"/>
        <v>Very High Range</v>
      </c>
      <c r="I524" s="22">
        <v>154099.0</v>
      </c>
      <c r="J524" s="23">
        <f t="shared" si="3"/>
        <v>1.296926002</v>
      </c>
      <c r="K524" s="24" t="str">
        <f t="shared" si="4"/>
        <v>Over Achived</v>
      </c>
    </row>
    <row r="525" ht="22.5" customHeight="1">
      <c r="A525" s="18">
        <v>45665.0</v>
      </c>
      <c r="B525" s="19" t="str">
        <f t="shared" si="1"/>
        <v>Jan</v>
      </c>
      <c r="C525" s="20" t="s">
        <v>7</v>
      </c>
      <c r="D525" s="19" t="s">
        <v>118</v>
      </c>
      <c r="E525" s="19" t="s">
        <v>19</v>
      </c>
      <c r="F525" s="21">
        <v>3.0</v>
      </c>
      <c r="G525" s="22">
        <v>86356.0</v>
      </c>
      <c r="H525" s="15" t="str">
        <f t="shared" si="2"/>
        <v>High Range</v>
      </c>
      <c r="I525" s="22">
        <v>78994.0</v>
      </c>
      <c r="J525" s="23">
        <f t="shared" si="3"/>
        <v>1.093196952</v>
      </c>
      <c r="K525" s="24" t="str">
        <f t="shared" si="4"/>
        <v>Over Achived</v>
      </c>
    </row>
    <row r="526" ht="22.5" customHeight="1">
      <c r="A526" s="18">
        <v>45665.0</v>
      </c>
      <c r="B526" s="19" t="str">
        <f t="shared" si="1"/>
        <v>Jan</v>
      </c>
      <c r="C526" s="20" t="s">
        <v>7</v>
      </c>
      <c r="D526" s="19" t="s">
        <v>118</v>
      </c>
      <c r="E526" s="19" t="s">
        <v>26</v>
      </c>
      <c r="F526" s="21">
        <v>10.0</v>
      </c>
      <c r="G526" s="22">
        <v>210018.0</v>
      </c>
      <c r="H526" s="15" t="str">
        <f t="shared" si="2"/>
        <v>Very High Range</v>
      </c>
      <c r="I526" s="22">
        <v>166157.0</v>
      </c>
      <c r="J526" s="23">
        <f t="shared" si="3"/>
        <v>1.26397323</v>
      </c>
      <c r="K526" s="24" t="str">
        <f t="shared" si="4"/>
        <v>Over Achived</v>
      </c>
    </row>
    <row r="527" ht="22.5" customHeight="1">
      <c r="A527" s="18">
        <v>45665.0</v>
      </c>
      <c r="B527" s="19" t="str">
        <f t="shared" si="1"/>
        <v>Jan</v>
      </c>
      <c r="C527" s="20" t="s">
        <v>7</v>
      </c>
      <c r="D527" s="19" t="s">
        <v>118</v>
      </c>
      <c r="E527" s="19" t="s">
        <v>34</v>
      </c>
      <c r="F527" s="21">
        <v>6.0</v>
      </c>
      <c r="G527" s="22">
        <v>144142.0</v>
      </c>
      <c r="H527" s="15" t="str">
        <f t="shared" si="2"/>
        <v>Very High Range</v>
      </c>
      <c r="I527" s="22">
        <v>110836.0</v>
      </c>
      <c r="J527" s="23">
        <f t="shared" si="3"/>
        <v>1.300498033</v>
      </c>
      <c r="K527" s="24" t="str">
        <f t="shared" si="4"/>
        <v>Over Achived</v>
      </c>
    </row>
    <row r="528" ht="22.5" customHeight="1">
      <c r="A528" s="18">
        <v>45665.0</v>
      </c>
      <c r="B528" s="19" t="str">
        <f t="shared" si="1"/>
        <v>Jan</v>
      </c>
      <c r="C528" s="20" t="s">
        <v>7</v>
      </c>
      <c r="D528" s="19" t="s">
        <v>118</v>
      </c>
      <c r="E528" s="19" t="s">
        <v>34</v>
      </c>
      <c r="F528" s="21">
        <v>5.0</v>
      </c>
      <c r="G528" s="22">
        <v>124164.0</v>
      </c>
      <c r="H528" s="15" t="str">
        <f t="shared" si="2"/>
        <v>Very High Range</v>
      </c>
      <c r="I528" s="22">
        <v>104689.0</v>
      </c>
      <c r="J528" s="23">
        <f t="shared" si="3"/>
        <v>1.186027185</v>
      </c>
      <c r="K528" s="24" t="str">
        <f t="shared" si="4"/>
        <v>Over Achived</v>
      </c>
    </row>
    <row r="529" ht="22.5" customHeight="1">
      <c r="A529" s="18">
        <v>45665.0</v>
      </c>
      <c r="B529" s="19" t="str">
        <f t="shared" si="1"/>
        <v>Jan</v>
      </c>
      <c r="C529" s="20" t="s">
        <v>7</v>
      </c>
      <c r="D529" s="19" t="s">
        <v>106</v>
      </c>
      <c r="E529" s="19" t="s">
        <v>68</v>
      </c>
      <c r="F529" s="21">
        <v>3.0</v>
      </c>
      <c r="G529" s="22">
        <v>65188.0</v>
      </c>
      <c r="H529" s="15" t="str">
        <f t="shared" si="2"/>
        <v>Medium Range</v>
      </c>
      <c r="I529" s="22">
        <v>49246.0</v>
      </c>
      <c r="J529" s="23">
        <f t="shared" si="3"/>
        <v>1.323721724</v>
      </c>
      <c r="K529" s="24" t="str">
        <f t="shared" si="4"/>
        <v>Over Achived</v>
      </c>
    </row>
    <row r="530" ht="22.5" customHeight="1">
      <c r="A530" s="18">
        <v>45665.0</v>
      </c>
      <c r="B530" s="19" t="str">
        <f t="shared" si="1"/>
        <v>Jan</v>
      </c>
      <c r="C530" s="20" t="s">
        <v>7</v>
      </c>
      <c r="D530" s="19" t="s">
        <v>126</v>
      </c>
      <c r="E530" s="19" t="s">
        <v>19</v>
      </c>
      <c r="F530" s="21">
        <v>3.0</v>
      </c>
      <c r="G530" s="22">
        <v>92204.0</v>
      </c>
      <c r="H530" s="15" t="str">
        <f t="shared" si="2"/>
        <v>Very High Range</v>
      </c>
      <c r="I530" s="22">
        <v>83372.0</v>
      </c>
      <c r="J530" s="23">
        <f t="shared" si="3"/>
        <v>1.105934846</v>
      </c>
      <c r="K530" s="24" t="str">
        <f t="shared" si="4"/>
        <v>Over Achived</v>
      </c>
    </row>
    <row r="531" ht="22.5" customHeight="1">
      <c r="A531" s="18">
        <v>45665.0</v>
      </c>
      <c r="B531" s="19" t="str">
        <f t="shared" si="1"/>
        <v>Jan</v>
      </c>
      <c r="C531" s="20" t="s">
        <v>7</v>
      </c>
      <c r="D531" s="19" t="s">
        <v>106</v>
      </c>
      <c r="E531" s="19" t="s">
        <v>19</v>
      </c>
      <c r="F531" s="21">
        <v>3.0</v>
      </c>
      <c r="G531" s="22">
        <v>71262.0</v>
      </c>
      <c r="H531" s="15" t="str">
        <f t="shared" si="2"/>
        <v>High Range</v>
      </c>
      <c r="I531" s="22">
        <v>53630.0</v>
      </c>
      <c r="J531" s="23">
        <f t="shared" si="3"/>
        <v>1.32877121</v>
      </c>
      <c r="K531" s="24" t="str">
        <f t="shared" si="4"/>
        <v>Over Achived</v>
      </c>
    </row>
    <row r="532" ht="22.5" customHeight="1">
      <c r="A532" s="18">
        <v>45665.0</v>
      </c>
      <c r="B532" s="19" t="str">
        <f t="shared" si="1"/>
        <v>Jan</v>
      </c>
      <c r="C532" s="20" t="s">
        <v>7</v>
      </c>
      <c r="D532" s="19" t="s">
        <v>106</v>
      </c>
      <c r="E532" s="19" t="s">
        <v>34</v>
      </c>
      <c r="F532" s="21">
        <v>7.0</v>
      </c>
      <c r="G532" s="22">
        <v>127793.0</v>
      </c>
      <c r="H532" s="15" t="str">
        <f t="shared" si="2"/>
        <v>Very High Range</v>
      </c>
      <c r="I532" s="22">
        <v>101600.0</v>
      </c>
      <c r="J532" s="23">
        <f t="shared" si="3"/>
        <v>1.257805118</v>
      </c>
      <c r="K532" s="24" t="str">
        <f t="shared" si="4"/>
        <v>Over Achived</v>
      </c>
    </row>
    <row r="533" ht="22.5" customHeight="1">
      <c r="A533" s="18">
        <v>45665.0</v>
      </c>
      <c r="B533" s="19" t="str">
        <f t="shared" si="1"/>
        <v>Jan</v>
      </c>
      <c r="C533" s="20" t="s">
        <v>7</v>
      </c>
      <c r="D533" s="19" t="s">
        <v>106</v>
      </c>
      <c r="E533" s="19" t="s">
        <v>34</v>
      </c>
      <c r="F533" s="21">
        <v>7.0</v>
      </c>
      <c r="G533" s="22">
        <v>121341.0</v>
      </c>
      <c r="H533" s="15" t="str">
        <f t="shared" si="2"/>
        <v>Very High Range</v>
      </c>
      <c r="I533" s="22">
        <v>111522.0</v>
      </c>
      <c r="J533" s="23">
        <f t="shared" si="3"/>
        <v>1.088045408</v>
      </c>
      <c r="K533" s="24" t="str">
        <f t="shared" si="4"/>
        <v>Over Achived</v>
      </c>
    </row>
    <row r="534" ht="22.5" customHeight="1">
      <c r="A534" s="18">
        <v>45665.0</v>
      </c>
      <c r="B534" s="19" t="str">
        <f t="shared" si="1"/>
        <v>Jan</v>
      </c>
      <c r="C534" s="20" t="s">
        <v>7</v>
      </c>
      <c r="D534" s="19" t="s">
        <v>8</v>
      </c>
      <c r="E534" s="19" t="s">
        <v>34</v>
      </c>
      <c r="F534" s="21">
        <v>6.0</v>
      </c>
      <c r="G534" s="22">
        <v>120659.0</v>
      </c>
      <c r="H534" s="15" t="str">
        <f t="shared" si="2"/>
        <v>Very High Range</v>
      </c>
      <c r="I534" s="22">
        <v>108887.0</v>
      </c>
      <c r="J534" s="23">
        <f t="shared" si="3"/>
        <v>1.108112079</v>
      </c>
      <c r="K534" s="24" t="str">
        <f t="shared" si="4"/>
        <v>Over Achived</v>
      </c>
    </row>
    <row r="535" ht="22.5" customHeight="1">
      <c r="A535" s="18">
        <v>45665.0</v>
      </c>
      <c r="B535" s="19" t="str">
        <f t="shared" si="1"/>
        <v>Jan</v>
      </c>
      <c r="C535" s="20" t="s">
        <v>7</v>
      </c>
      <c r="D535" s="19" t="s">
        <v>8</v>
      </c>
      <c r="E535" s="19" t="s">
        <v>19</v>
      </c>
      <c r="F535" s="21">
        <v>3.0</v>
      </c>
      <c r="G535" s="22">
        <v>73128.0</v>
      </c>
      <c r="H535" s="15" t="str">
        <f t="shared" si="2"/>
        <v>High Range</v>
      </c>
      <c r="I535" s="22">
        <v>61671.0</v>
      </c>
      <c r="J535" s="23">
        <f t="shared" si="3"/>
        <v>1.185776135</v>
      </c>
      <c r="K535" s="24" t="str">
        <f t="shared" si="4"/>
        <v>Over Achived</v>
      </c>
    </row>
    <row r="536" ht="22.5" customHeight="1">
      <c r="A536" s="18">
        <v>45665.0</v>
      </c>
      <c r="B536" s="19" t="str">
        <f t="shared" si="1"/>
        <v>Jan</v>
      </c>
      <c r="C536" s="20" t="s">
        <v>92</v>
      </c>
      <c r="D536" s="19" t="s">
        <v>98</v>
      </c>
      <c r="E536" s="19" t="s">
        <v>23</v>
      </c>
      <c r="F536" s="21">
        <v>3.0</v>
      </c>
      <c r="G536" s="22">
        <v>64117.0</v>
      </c>
      <c r="H536" s="15" t="str">
        <f t="shared" si="2"/>
        <v>Medium Range</v>
      </c>
      <c r="I536" s="22">
        <v>70501.0</v>
      </c>
      <c r="J536" s="23">
        <f t="shared" si="3"/>
        <v>0.9094480929</v>
      </c>
      <c r="K536" s="24" t="str">
        <f t="shared" si="4"/>
        <v>Target Not Meet</v>
      </c>
    </row>
    <row r="537" ht="22.5" customHeight="1">
      <c r="A537" s="18">
        <v>45665.0</v>
      </c>
      <c r="B537" s="19" t="str">
        <f t="shared" si="1"/>
        <v>Jan</v>
      </c>
      <c r="C537" s="20" t="s">
        <v>7</v>
      </c>
      <c r="D537" s="19" t="s">
        <v>8</v>
      </c>
      <c r="E537" s="19" t="s">
        <v>34</v>
      </c>
      <c r="F537" s="21">
        <v>6.0</v>
      </c>
      <c r="G537" s="22">
        <v>144036.0</v>
      </c>
      <c r="H537" s="15" t="str">
        <f t="shared" si="2"/>
        <v>Very High Range</v>
      </c>
      <c r="I537" s="22">
        <v>110146.0</v>
      </c>
      <c r="J537" s="23">
        <f t="shared" si="3"/>
        <v>1.30768253</v>
      </c>
      <c r="K537" s="24" t="str">
        <f t="shared" si="4"/>
        <v>Over Achived</v>
      </c>
    </row>
    <row r="538" ht="22.5" customHeight="1">
      <c r="A538" s="18">
        <v>45665.0</v>
      </c>
      <c r="B538" s="19" t="str">
        <f t="shared" si="1"/>
        <v>Jan</v>
      </c>
      <c r="C538" s="20" t="s">
        <v>7</v>
      </c>
      <c r="D538" s="19" t="s">
        <v>8</v>
      </c>
      <c r="E538" s="19" t="s">
        <v>34</v>
      </c>
      <c r="F538" s="21">
        <v>4.0</v>
      </c>
      <c r="G538" s="22">
        <v>127447.0</v>
      </c>
      <c r="H538" s="15" t="str">
        <f t="shared" si="2"/>
        <v>Very High Range</v>
      </c>
      <c r="I538" s="22">
        <v>94680.0</v>
      </c>
      <c r="J538" s="23">
        <f t="shared" si="3"/>
        <v>1.346081538</v>
      </c>
      <c r="K538" s="24" t="str">
        <f t="shared" si="4"/>
        <v>Over Achived</v>
      </c>
    </row>
    <row r="539" ht="22.5" customHeight="1">
      <c r="A539" s="18">
        <v>45665.0</v>
      </c>
      <c r="B539" s="19" t="str">
        <f t="shared" si="1"/>
        <v>Jan</v>
      </c>
      <c r="C539" s="20" t="s">
        <v>7</v>
      </c>
      <c r="D539" s="19" t="s">
        <v>106</v>
      </c>
      <c r="E539" s="19" t="s">
        <v>63</v>
      </c>
      <c r="F539" s="21">
        <v>3.0</v>
      </c>
      <c r="G539" s="22">
        <v>52368.0</v>
      </c>
      <c r="H539" s="15" t="str">
        <f t="shared" si="2"/>
        <v>Medium Range</v>
      </c>
      <c r="I539" s="22">
        <v>48103.0</v>
      </c>
      <c r="J539" s="23">
        <f t="shared" si="3"/>
        <v>1.088663909</v>
      </c>
      <c r="K539" s="24" t="str">
        <f t="shared" si="4"/>
        <v>Over Achived</v>
      </c>
    </row>
    <row r="540" ht="22.5" customHeight="1">
      <c r="A540" s="18">
        <v>45665.0</v>
      </c>
      <c r="B540" s="19" t="str">
        <f t="shared" si="1"/>
        <v>Jan</v>
      </c>
      <c r="C540" s="20" t="s">
        <v>7</v>
      </c>
      <c r="D540" s="19" t="s">
        <v>126</v>
      </c>
      <c r="E540" s="19" t="s">
        <v>9</v>
      </c>
      <c r="F540" s="21">
        <v>6.0</v>
      </c>
      <c r="G540" s="22">
        <v>127275.0</v>
      </c>
      <c r="H540" s="15" t="str">
        <f t="shared" si="2"/>
        <v>Very High Range</v>
      </c>
      <c r="I540" s="22">
        <v>95447.0</v>
      </c>
      <c r="J540" s="23">
        <f t="shared" si="3"/>
        <v>1.33346255</v>
      </c>
      <c r="K540" s="24" t="str">
        <f t="shared" si="4"/>
        <v>Over Achived</v>
      </c>
    </row>
    <row r="541" ht="22.5" customHeight="1">
      <c r="A541" s="18">
        <v>45665.0</v>
      </c>
      <c r="B541" s="19" t="str">
        <f t="shared" si="1"/>
        <v>Jan</v>
      </c>
      <c r="C541" s="20" t="s">
        <v>7</v>
      </c>
      <c r="D541" s="19" t="s">
        <v>8</v>
      </c>
      <c r="E541" s="19" t="s">
        <v>23</v>
      </c>
      <c r="F541" s="21">
        <v>3.0</v>
      </c>
      <c r="G541" s="22">
        <v>80200.0</v>
      </c>
      <c r="H541" s="15" t="str">
        <f t="shared" si="2"/>
        <v>High Range</v>
      </c>
      <c r="I541" s="22">
        <v>68012.0</v>
      </c>
      <c r="J541" s="23">
        <f t="shared" si="3"/>
        <v>1.17920367</v>
      </c>
      <c r="K541" s="24" t="str">
        <f t="shared" si="4"/>
        <v>Over Achived</v>
      </c>
    </row>
    <row r="542" ht="22.5" customHeight="1">
      <c r="A542" s="18">
        <v>45665.0</v>
      </c>
      <c r="B542" s="19" t="str">
        <f t="shared" si="1"/>
        <v>Jan</v>
      </c>
      <c r="C542" s="20" t="s">
        <v>7</v>
      </c>
      <c r="D542" s="19" t="s">
        <v>131</v>
      </c>
      <c r="E542" s="19" t="s">
        <v>19</v>
      </c>
      <c r="F542" s="21">
        <v>3.0</v>
      </c>
      <c r="G542" s="22">
        <v>75961.0</v>
      </c>
      <c r="H542" s="15" t="str">
        <f t="shared" si="2"/>
        <v>High Range</v>
      </c>
      <c r="I542" s="22">
        <v>60208.0</v>
      </c>
      <c r="J542" s="23">
        <f t="shared" si="3"/>
        <v>1.261642971</v>
      </c>
      <c r="K542" s="24" t="str">
        <f t="shared" si="4"/>
        <v>Over Achived</v>
      </c>
    </row>
    <row r="543" ht="22.5" customHeight="1">
      <c r="A543" s="18">
        <v>45665.0</v>
      </c>
      <c r="B543" s="19" t="str">
        <f t="shared" si="1"/>
        <v>Jan</v>
      </c>
      <c r="C543" s="20" t="s">
        <v>7</v>
      </c>
      <c r="D543" s="19" t="s">
        <v>126</v>
      </c>
      <c r="E543" s="19" t="s">
        <v>26</v>
      </c>
      <c r="F543" s="21">
        <v>8.0</v>
      </c>
      <c r="G543" s="22">
        <v>191452.0</v>
      </c>
      <c r="H543" s="15" t="str">
        <f t="shared" si="2"/>
        <v>Very High Range</v>
      </c>
      <c r="I543" s="22">
        <v>158750.0</v>
      </c>
      <c r="J543" s="23">
        <f t="shared" si="3"/>
        <v>1.20599685</v>
      </c>
      <c r="K543" s="24" t="str">
        <f t="shared" si="4"/>
        <v>Over Achived</v>
      </c>
    </row>
    <row r="544" ht="22.5" customHeight="1">
      <c r="A544" s="18">
        <v>45665.0</v>
      </c>
      <c r="B544" s="19" t="str">
        <f t="shared" si="1"/>
        <v>Jan</v>
      </c>
      <c r="C544" s="20" t="s">
        <v>92</v>
      </c>
      <c r="D544" s="19" t="s">
        <v>144</v>
      </c>
      <c r="E544" s="19" t="s">
        <v>23</v>
      </c>
      <c r="F544" s="21">
        <v>3.0</v>
      </c>
      <c r="G544" s="22">
        <v>50082.0</v>
      </c>
      <c r="H544" s="15" t="str">
        <f t="shared" si="2"/>
        <v>Medium Range</v>
      </c>
      <c r="I544" s="22">
        <v>43175.0</v>
      </c>
      <c r="J544" s="23">
        <f t="shared" si="3"/>
        <v>1.159976838</v>
      </c>
      <c r="K544" s="24" t="str">
        <f t="shared" si="4"/>
        <v>Over Achived</v>
      </c>
    </row>
    <row r="545" ht="22.5" customHeight="1">
      <c r="A545" s="18">
        <v>45665.0</v>
      </c>
      <c r="B545" s="19" t="str">
        <f t="shared" si="1"/>
        <v>Jan</v>
      </c>
      <c r="C545" s="20" t="s">
        <v>92</v>
      </c>
      <c r="D545" s="19" t="s">
        <v>144</v>
      </c>
      <c r="E545" s="19" t="s">
        <v>38</v>
      </c>
      <c r="F545" s="21">
        <v>3.0</v>
      </c>
      <c r="G545" s="22">
        <v>78457.0</v>
      </c>
      <c r="H545" s="15" t="str">
        <f t="shared" si="2"/>
        <v>High Range</v>
      </c>
      <c r="I545" s="22">
        <v>55579.0</v>
      </c>
      <c r="J545" s="23">
        <f t="shared" si="3"/>
        <v>1.411630292</v>
      </c>
      <c r="K545" s="24" t="str">
        <f t="shared" si="4"/>
        <v>Over Achived</v>
      </c>
    </row>
    <row r="546" ht="22.5" customHeight="1">
      <c r="A546" s="18">
        <v>45665.0</v>
      </c>
      <c r="B546" s="19" t="str">
        <f t="shared" si="1"/>
        <v>Jan</v>
      </c>
      <c r="C546" s="20" t="s">
        <v>92</v>
      </c>
      <c r="D546" s="19" t="s">
        <v>144</v>
      </c>
      <c r="E546" s="19" t="s">
        <v>26</v>
      </c>
      <c r="F546" s="21">
        <v>3.0</v>
      </c>
      <c r="G546" s="22">
        <v>92953.0</v>
      </c>
      <c r="H546" s="15" t="str">
        <f t="shared" si="2"/>
        <v>Very High Range</v>
      </c>
      <c r="I546" s="22">
        <v>78943.0</v>
      </c>
      <c r="J546" s="23">
        <f t="shared" si="3"/>
        <v>1.17746982</v>
      </c>
      <c r="K546" s="24" t="str">
        <f t="shared" si="4"/>
        <v>Over Achived</v>
      </c>
    </row>
    <row r="547" ht="22.5" customHeight="1">
      <c r="A547" s="18">
        <v>45665.0</v>
      </c>
      <c r="B547" s="19" t="str">
        <f t="shared" si="1"/>
        <v>Jan</v>
      </c>
      <c r="C547" s="20" t="s">
        <v>92</v>
      </c>
      <c r="D547" s="25" t="s">
        <v>149</v>
      </c>
      <c r="E547" s="19" t="s">
        <v>19</v>
      </c>
      <c r="F547" s="21">
        <v>3.0</v>
      </c>
      <c r="G547" s="22">
        <v>73414.0</v>
      </c>
      <c r="H547" s="15" t="str">
        <f t="shared" si="2"/>
        <v>High Range</v>
      </c>
      <c r="I547" s="22">
        <v>63406.0</v>
      </c>
      <c r="J547" s="23">
        <f t="shared" si="3"/>
        <v>1.157839952</v>
      </c>
      <c r="K547" s="24" t="str">
        <f t="shared" si="4"/>
        <v>Over Achived</v>
      </c>
    </row>
    <row r="548" ht="22.5" customHeight="1">
      <c r="A548" s="18">
        <v>45665.0</v>
      </c>
      <c r="B548" s="19" t="str">
        <f t="shared" si="1"/>
        <v>Jan</v>
      </c>
      <c r="C548" s="20" t="s">
        <v>92</v>
      </c>
      <c r="D548" s="25" t="s">
        <v>149</v>
      </c>
      <c r="E548" s="19" t="s">
        <v>9</v>
      </c>
      <c r="F548" s="21">
        <v>4.0</v>
      </c>
      <c r="G548" s="22">
        <v>122350.0</v>
      </c>
      <c r="H548" s="15" t="str">
        <f t="shared" si="2"/>
        <v>Very High Range</v>
      </c>
      <c r="I548" s="22">
        <v>87513.0</v>
      </c>
      <c r="J548" s="23">
        <f t="shared" si="3"/>
        <v>1.398078</v>
      </c>
      <c r="K548" s="24" t="str">
        <f t="shared" si="4"/>
        <v>Over Achived</v>
      </c>
    </row>
    <row r="549" ht="22.5" customHeight="1">
      <c r="A549" s="18">
        <v>45665.0</v>
      </c>
      <c r="B549" s="19" t="str">
        <f t="shared" si="1"/>
        <v>Jan</v>
      </c>
      <c r="C549" s="20" t="s">
        <v>92</v>
      </c>
      <c r="D549" s="25" t="s">
        <v>149</v>
      </c>
      <c r="E549" s="19" t="s">
        <v>19</v>
      </c>
      <c r="F549" s="21">
        <v>3.0</v>
      </c>
      <c r="G549" s="22">
        <v>62267.0</v>
      </c>
      <c r="H549" s="15" t="str">
        <f t="shared" si="2"/>
        <v>Medium Range</v>
      </c>
      <c r="I549" s="22">
        <v>49255.0</v>
      </c>
      <c r="J549" s="23">
        <f t="shared" si="3"/>
        <v>1.264176226</v>
      </c>
      <c r="K549" s="24" t="str">
        <f t="shared" si="4"/>
        <v>Over Achived</v>
      </c>
    </row>
    <row r="550" ht="22.5" customHeight="1">
      <c r="A550" s="18">
        <v>45665.0</v>
      </c>
      <c r="B550" s="19" t="str">
        <f t="shared" si="1"/>
        <v>Jan</v>
      </c>
      <c r="C550" s="20" t="s">
        <v>92</v>
      </c>
      <c r="D550" s="25" t="s">
        <v>149</v>
      </c>
      <c r="E550" s="19" t="s">
        <v>68</v>
      </c>
      <c r="F550" s="21">
        <v>2.0</v>
      </c>
      <c r="G550" s="22">
        <v>56827.0</v>
      </c>
      <c r="H550" s="15" t="str">
        <f t="shared" si="2"/>
        <v>Medium Range</v>
      </c>
      <c r="I550" s="22">
        <v>46650.0</v>
      </c>
      <c r="J550" s="23">
        <f t="shared" si="3"/>
        <v>1.218156484</v>
      </c>
      <c r="K550" s="24" t="str">
        <f t="shared" si="4"/>
        <v>Over Achived</v>
      </c>
    </row>
    <row r="551" ht="22.5" customHeight="1">
      <c r="A551" s="18">
        <v>45665.0</v>
      </c>
      <c r="B551" s="19" t="str">
        <f t="shared" si="1"/>
        <v>Jan</v>
      </c>
      <c r="C551" s="20" t="s">
        <v>92</v>
      </c>
      <c r="D551" s="19" t="s">
        <v>98</v>
      </c>
      <c r="E551" s="19" t="s">
        <v>19</v>
      </c>
      <c r="F551" s="21">
        <v>3.0</v>
      </c>
      <c r="G551" s="22">
        <v>61197.0</v>
      </c>
      <c r="H551" s="15" t="str">
        <f t="shared" si="2"/>
        <v>Medium Range</v>
      </c>
      <c r="I551" s="22">
        <v>65725.0</v>
      </c>
      <c r="J551" s="23">
        <f t="shared" si="3"/>
        <v>0.9311068847</v>
      </c>
      <c r="K551" s="24" t="str">
        <f t="shared" si="4"/>
        <v>Target Not Meet</v>
      </c>
    </row>
    <row r="552" ht="22.5" customHeight="1">
      <c r="A552" s="18">
        <v>45665.0</v>
      </c>
      <c r="B552" s="19" t="str">
        <f t="shared" si="1"/>
        <v>Jan</v>
      </c>
      <c r="C552" s="20" t="s">
        <v>92</v>
      </c>
      <c r="D552" s="19" t="s">
        <v>158</v>
      </c>
      <c r="E552" s="19" t="s">
        <v>34</v>
      </c>
      <c r="F552" s="21">
        <v>4.0</v>
      </c>
      <c r="G552" s="22">
        <v>124579.0</v>
      </c>
      <c r="H552" s="15" t="str">
        <f t="shared" si="2"/>
        <v>Very High Range</v>
      </c>
      <c r="I552" s="22">
        <v>90552.0</v>
      </c>
      <c r="J552" s="23">
        <f t="shared" si="3"/>
        <v>1.375773036</v>
      </c>
      <c r="K552" s="24" t="str">
        <f t="shared" si="4"/>
        <v>Over Achived</v>
      </c>
    </row>
    <row r="553" ht="22.5" customHeight="1">
      <c r="A553" s="18">
        <v>45665.0</v>
      </c>
      <c r="B553" s="19" t="str">
        <f t="shared" si="1"/>
        <v>Jan</v>
      </c>
      <c r="C553" s="20" t="s">
        <v>92</v>
      </c>
      <c r="D553" s="19" t="s">
        <v>158</v>
      </c>
      <c r="E553" s="19" t="s">
        <v>38</v>
      </c>
      <c r="F553" s="21">
        <v>3.0</v>
      </c>
      <c r="G553" s="22">
        <v>82228.0</v>
      </c>
      <c r="H553" s="15" t="str">
        <f t="shared" si="2"/>
        <v>High Range</v>
      </c>
      <c r="I553" s="22">
        <v>58487.0</v>
      </c>
      <c r="J553" s="23">
        <f t="shared" si="3"/>
        <v>1.405919264</v>
      </c>
      <c r="K553" s="24" t="str">
        <f t="shared" si="4"/>
        <v>Over Achived</v>
      </c>
    </row>
    <row r="554" ht="22.5" customHeight="1">
      <c r="A554" s="18">
        <v>45665.0</v>
      </c>
      <c r="B554" s="19" t="str">
        <f t="shared" si="1"/>
        <v>Jan</v>
      </c>
      <c r="C554" s="20" t="s">
        <v>92</v>
      </c>
      <c r="D554" s="19" t="s">
        <v>158</v>
      </c>
      <c r="E554" s="19" t="s">
        <v>38</v>
      </c>
      <c r="F554" s="21">
        <v>3.0</v>
      </c>
      <c r="G554" s="22">
        <v>80248.0</v>
      </c>
      <c r="H554" s="15" t="str">
        <f t="shared" si="2"/>
        <v>High Range</v>
      </c>
      <c r="I554" s="22">
        <v>63492.0</v>
      </c>
      <c r="J554" s="23">
        <f t="shared" si="3"/>
        <v>1.263907264</v>
      </c>
      <c r="K554" s="24" t="str">
        <f t="shared" si="4"/>
        <v>Over Achived</v>
      </c>
    </row>
    <row r="555" ht="22.5" customHeight="1">
      <c r="A555" s="18">
        <v>45665.0</v>
      </c>
      <c r="B555" s="19" t="str">
        <f t="shared" si="1"/>
        <v>Jan</v>
      </c>
      <c r="C555" s="20" t="s">
        <v>7</v>
      </c>
      <c r="D555" s="19" t="s">
        <v>131</v>
      </c>
      <c r="E555" s="19" t="s">
        <v>68</v>
      </c>
      <c r="F555" s="21">
        <v>2.0</v>
      </c>
      <c r="G555" s="22">
        <v>71126.0</v>
      </c>
      <c r="H555" s="15" t="str">
        <f t="shared" si="2"/>
        <v>High Range</v>
      </c>
      <c r="I555" s="22">
        <v>56755.0</v>
      </c>
      <c r="J555" s="23">
        <f t="shared" si="3"/>
        <v>1.253211171</v>
      </c>
      <c r="K555" s="24" t="str">
        <f t="shared" si="4"/>
        <v>Over Achived</v>
      </c>
    </row>
    <row r="556" ht="22.5" customHeight="1">
      <c r="A556" s="18">
        <v>45665.0</v>
      </c>
      <c r="B556" s="19" t="str">
        <f t="shared" si="1"/>
        <v>Jan</v>
      </c>
      <c r="C556" s="20" t="s">
        <v>7</v>
      </c>
      <c r="D556" s="19" t="s">
        <v>131</v>
      </c>
      <c r="E556" s="19" t="s">
        <v>63</v>
      </c>
      <c r="F556" s="21">
        <v>2.0</v>
      </c>
      <c r="G556" s="22">
        <v>49399.0</v>
      </c>
      <c r="H556" s="15" t="str">
        <f t="shared" si="2"/>
        <v>Base Range</v>
      </c>
      <c r="I556" s="22">
        <v>35005.0</v>
      </c>
      <c r="J556" s="23">
        <f t="shared" si="3"/>
        <v>1.4111984</v>
      </c>
      <c r="K556" s="24" t="str">
        <f t="shared" si="4"/>
        <v>Over Achived</v>
      </c>
    </row>
    <row r="557" ht="22.5" customHeight="1">
      <c r="A557" s="18">
        <v>45665.0</v>
      </c>
      <c r="B557" s="19" t="str">
        <f t="shared" si="1"/>
        <v>Jan</v>
      </c>
      <c r="C557" s="20" t="s">
        <v>7</v>
      </c>
      <c r="D557" s="19" t="s">
        <v>131</v>
      </c>
      <c r="E557" s="19" t="s">
        <v>26</v>
      </c>
      <c r="F557" s="21">
        <v>7.0</v>
      </c>
      <c r="G557" s="22">
        <v>199985.0</v>
      </c>
      <c r="H557" s="15" t="str">
        <f t="shared" si="2"/>
        <v>Very High Range</v>
      </c>
      <c r="I557" s="22">
        <v>163588.0</v>
      </c>
      <c r="J557" s="23">
        <f t="shared" si="3"/>
        <v>1.22249187</v>
      </c>
      <c r="K557" s="24" t="str">
        <f t="shared" si="4"/>
        <v>Over Achived</v>
      </c>
    </row>
    <row r="558" ht="22.5" customHeight="1">
      <c r="A558" s="18">
        <v>45665.0</v>
      </c>
      <c r="B558" s="19" t="str">
        <f t="shared" si="1"/>
        <v>Jan</v>
      </c>
      <c r="C558" s="20" t="s">
        <v>92</v>
      </c>
      <c r="D558" s="19" t="s">
        <v>158</v>
      </c>
      <c r="E558" s="19" t="s">
        <v>9</v>
      </c>
      <c r="F558" s="21">
        <v>5.0</v>
      </c>
      <c r="G558" s="22">
        <v>124242.0</v>
      </c>
      <c r="H558" s="15" t="str">
        <f t="shared" si="2"/>
        <v>Very High Range</v>
      </c>
      <c r="I558" s="22">
        <v>90006.0</v>
      </c>
      <c r="J558" s="23">
        <f t="shared" si="3"/>
        <v>1.380374642</v>
      </c>
      <c r="K558" s="24" t="str">
        <f t="shared" si="4"/>
        <v>Over Achived</v>
      </c>
    </row>
    <row r="559" ht="22.5" customHeight="1">
      <c r="A559" s="18">
        <v>45665.0</v>
      </c>
      <c r="B559" s="19" t="str">
        <f t="shared" si="1"/>
        <v>Jan</v>
      </c>
      <c r="C559" s="20" t="s">
        <v>7</v>
      </c>
      <c r="D559" s="19" t="s">
        <v>131</v>
      </c>
      <c r="E559" s="19" t="s">
        <v>38</v>
      </c>
      <c r="F559" s="21">
        <v>5.0</v>
      </c>
      <c r="G559" s="22">
        <v>101167.0</v>
      </c>
      <c r="H559" s="15" t="str">
        <f t="shared" si="2"/>
        <v>Very High Range</v>
      </c>
      <c r="I559" s="22">
        <v>70960.0</v>
      </c>
      <c r="J559" s="23">
        <f t="shared" si="3"/>
        <v>1.42569053</v>
      </c>
      <c r="K559" s="24" t="str">
        <f t="shared" si="4"/>
        <v>Over Achived</v>
      </c>
    </row>
    <row r="560" ht="22.5" customHeight="1">
      <c r="A560" s="18">
        <v>45666.0</v>
      </c>
      <c r="B560" s="19" t="str">
        <f t="shared" si="1"/>
        <v>Jan</v>
      </c>
      <c r="C560" s="20" t="s">
        <v>13</v>
      </c>
      <c r="D560" s="19" t="s">
        <v>169</v>
      </c>
      <c r="E560" s="19" t="s">
        <v>63</v>
      </c>
      <c r="F560" s="21">
        <v>3.0</v>
      </c>
      <c r="G560" s="22">
        <v>80481.0</v>
      </c>
      <c r="H560" s="15" t="str">
        <f t="shared" si="2"/>
        <v>High Range</v>
      </c>
      <c r="I560" s="22">
        <v>103469.0</v>
      </c>
      <c r="J560" s="23">
        <f t="shared" si="3"/>
        <v>0.7778271753</v>
      </c>
      <c r="K560" s="24" t="str">
        <f t="shared" si="4"/>
        <v>Target Not Meet</v>
      </c>
    </row>
    <row r="561" ht="22.5" customHeight="1">
      <c r="A561" s="18">
        <v>45666.0</v>
      </c>
      <c r="B561" s="19" t="str">
        <f t="shared" si="1"/>
        <v>Jan</v>
      </c>
      <c r="C561" s="20" t="s">
        <v>13</v>
      </c>
      <c r="D561" s="19" t="s">
        <v>169</v>
      </c>
      <c r="E561" s="19" t="s">
        <v>9</v>
      </c>
      <c r="F561" s="21">
        <v>3.0</v>
      </c>
      <c r="G561" s="22">
        <v>104477.0</v>
      </c>
      <c r="H561" s="15" t="str">
        <f t="shared" si="2"/>
        <v>Very High Range</v>
      </c>
      <c r="I561" s="22">
        <v>112912.0</v>
      </c>
      <c r="J561" s="23">
        <f t="shared" si="3"/>
        <v>0.9252958056</v>
      </c>
      <c r="K561" s="24" t="str">
        <f t="shared" si="4"/>
        <v>Target Not Meet</v>
      </c>
    </row>
    <row r="562" ht="22.5" customHeight="1">
      <c r="A562" s="18">
        <v>45666.0</v>
      </c>
      <c r="B562" s="19" t="str">
        <f t="shared" si="1"/>
        <v>Jan</v>
      </c>
      <c r="C562" s="20" t="s">
        <v>13</v>
      </c>
      <c r="D562" s="19" t="s">
        <v>37</v>
      </c>
      <c r="E562" s="19" t="s">
        <v>23</v>
      </c>
      <c r="F562" s="21">
        <v>2.0</v>
      </c>
      <c r="G562" s="22">
        <v>46984.0</v>
      </c>
      <c r="H562" s="15" t="str">
        <f t="shared" si="2"/>
        <v>Base Range</v>
      </c>
      <c r="I562" s="22">
        <v>53434.0</v>
      </c>
      <c r="J562" s="23">
        <f t="shared" si="3"/>
        <v>0.8792903395</v>
      </c>
      <c r="K562" s="24" t="str">
        <f t="shared" si="4"/>
        <v>Target Not Meet</v>
      </c>
    </row>
    <row r="563" ht="22.5" customHeight="1">
      <c r="A563" s="18">
        <v>45666.0</v>
      </c>
      <c r="B563" s="19" t="str">
        <f t="shared" si="1"/>
        <v>Jan</v>
      </c>
      <c r="C563" s="20" t="s">
        <v>13</v>
      </c>
      <c r="D563" s="19" t="s">
        <v>37</v>
      </c>
      <c r="E563" s="19" t="s">
        <v>63</v>
      </c>
      <c r="F563" s="21">
        <v>3.0</v>
      </c>
      <c r="G563" s="22">
        <v>85887.0</v>
      </c>
      <c r="H563" s="15" t="str">
        <f t="shared" si="2"/>
        <v>High Range</v>
      </c>
      <c r="I563" s="22">
        <v>104451.0</v>
      </c>
      <c r="J563" s="23">
        <f t="shared" si="3"/>
        <v>0.8222707298</v>
      </c>
      <c r="K563" s="24" t="str">
        <f t="shared" si="4"/>
        <v>Target Not Meet</v>
      </c>
    </row>
    <row r="564" ht="22.5" customHeight="1">
      <c r="A564" s="18">
        <v>45666.0</v>
      </c>
      <c r="B564" s="19" t="str">
        <f t="shared" si="1"/>
        <v>Jan</v>
      </c>
      <c r="C564" s="20" t="s">
        <v>13</v>
      </c>
      <c r="D564" s="19" t="s">
        <v>37</v>
      </c>
      <c r="E564" s="19" t="s">
        <v>38</v>
      </c>
      <c r="F564" s="21">
        <v>3.0</v>
      </c>
      <c r="G564" s="22">
        <v>62884.0</v>
      </c>
      <c r="H564" s="15" t="str">
        <f t="shared" si="2"/>
        <v>Medium Range</v>
      </c>
      <c r="I564" s="22">
        <v>78033.0</v>
      </c>
      <c r="J564" s="23">
        <f t="shared" si="3"/>
        <v>0.8058641857</v>
      </c>
      <c r="K564" s="24" t="str">
        <f t="shared" si="4"/>
        <v>Target Not Meet</v>
      </c>
    </row>
    <row r="565" ht="22.5" customHeight="1">
      <c r="A565" s="18">
        <v>45666.0</v>
      </c>
      <c r="B565" s="19" t="str">
        <f t="shared" si="1"/>
        <v>Jan</v>
      </c>
      <c r="C565" s="20" t="s">
        <v>57</v>
      </c>
      <c r="D565" s="19" t="s">
        <v>85</v>
      </c>
      <c r="E565" s="19" t="s">
        <v>9</v>
      </c>
      <c r="F565" s="21">
        <v>3.0</v>
      </c>
      <c r="G565" s="22">
        <v>77287.0</v>
      </c>
      <c r="H565" s="15" t="str">
        <f t="shared" si="2"/>
        <v>High Range</v>
      </c>
      <c r="I565" s="22">
        <v>88258.0</v>
      </c>
      <c r="J565" s="23">
        <f t="shared" si="3"/>
        <v>0.8756939881</v>
      </c>
      <c r="K565" s="24" t="str">
        <f t="shared" si="4"/>
        <v>Target Not Meet</v>
      </c>
    </row>
    <row r="566" ht="22.5" customHeight="1">
      <c r="A566" s="18">
        <v>45666.0</v>
      </c>
      <c r="B566" s="19" t="str">
        <f t="shared" si="1"/>
        <v>Jan</v>
      </c>
      <c r="C566" s="20" t="s">
        <v>13</v>
      </c>
      <c r="D566" s="19" t="s">
        <v>29</v>
      </c>
      <c r="E566" s="19" t="s">
        <v>63</v>
      </c>
      <c r="F566" s="21">
        <v>3.0</v>
      </c>
      <c r="G566" s="22">
        <v>95434.0</v>
      </c>
      <c r="H566" s="15" t="str">
        <f t="shared" si="2"/>
        <v>Very High Range</v>
      </c>
      <c r="I566" s="22">
        <v>123659.0</v>
      </c>
      <c r="J566" s="23">
        <f t="shared" si="3"/>
        <v>0.7717513485</v>
      </c>
      <c r="K566" s="24" t="str">
        <f t="shared" si="4"/>
        <v>Target Not Meet</v>
      </c>
    </row>
    <row r="567" ht="22.5" customHeight="1">
      <c r="A567" s="18">
        <v>45666.0</v>
      </c>
      <c r="B567" s="19" t="str">
        <f t="shared" si="1"/>
        <v>Jan</v>
      </c>
      <c r="C567" s="20" t="s">
        <v>13</v>
      </c>
      <c r="D567" s="19" t="s">
        <v>37</v>
      </c>
      <c r="E567" s="19" t="s">
        <v>23</v>
      </c>
      <c r="F567" s="21">
        <v>2.0</v>
      </c>
      <c r="G567" s="22">
        <v>53174.0</v>
      </c>
      <c r="H567" s="15" t="str">
        <f t="shared" si="2"/>
        <v>Medium Range</v>
      </c>
      <c r="I567" s="22">
        <v>58412.0</v>
      </c>
      <c r="J567" s="23">
        <f t="shared" si="3"/>
        <v>0.9103266452</v>
      </c>
      <c r="K567" s="24" t="str">
        <f t="shared" si="4"/>
        <v>Target Not Meet</v>
      </c>
    </row>
    <row r="568" ht="22.5" customHeight="1">
      <c r="A568" s="18">
        <v>45666.0</v>
      </c>
      <c r="B568" s="19" t="str">
        <f t="shared" si="1"/>
        <v>Jan</v>
      </c>
      <c r="C568" s="20" t="s">
        <v>13</v>
      </c>
      <c r="D568" s="19" t="s">
        <v>29</v>
      </c>
      <c r="E568" s="19" t="s">
        <v>23</v>
      </c>
      <c r="F568" s="21">
        <v>2.0</v>
      </c>
      <c r="G568" s="22">
        <v>39495.0</v>
      </c>
      <c r="H568" s="15" t="str">
        <f t="shared" si="2"/>
        <v>Base Range</v>
      </c>
      <c r="I568" s="22">
        <v>48579.0</v>
      </c>
      <c r="J568" s="23">
        <f t="shared" si="3"/>
        <v>0.8130056197</v>
      </c>
      <c r="K568" s="24" t="str">
        <f t="shared" si="4"/>
        <v>Target Not Meet</v>
      </c>
    </row>
    <row r="569" ht="22.5" customHeight="1">
      <c r="A569" s="18">
        <v>45666.0</v>
      </c>
      <c r="B569" s="19" t="str">
        <f t="shared" si="1"/>
        <v>Jan</v>
      </c>
      <c r="C569" s="20" t="s">
        <v>13</v>
      </c>
      <c r="D569" s="19" t="s">
        <v>18</v>
      </c>
      <c r="E569" s="19" t="s">
        <v>19</v>
      </c>
      <c r="F569" s="21">
        <v>2.0</v>
      </c>
      <c r="G569" s="22">
        <v>48599.0</v>
      </c>
      <c r="H569" s="15" t="str">
        <f t="shared" si="2"/>
        <v>Base Range</v>
      </c>
      <c r="I569" s="22">
        <v>39020.0</v>
      </c>
      <c r="J569" s="23">
        <f t="shared" si="3"/>
        <v>1.245489493</v>
      </c>
      <c r="K569" s="24" t="str">
        <f t="shared" si="4"/>
        <v>Over Achived</v>
      </c>
    </row>
    <row r="570" ht="22.5" customHeight="1">
      <c r="A570" s="18">
        <v>45666.0</v>
      </c>
      <c r="B570" s="19" t="str">
        <f t="shared" si="1"/>
        <v>Jan</v>
      </c>
      <c r="C570" s="20" t="s">
        <v>13</v>
      </c>
      <c r="D570" s="19" t="s">
        <v>18</v>
      </c>
      <c r="E570" s="19" t="s">
        <v>38</v>
      </c>
      <c r="F570" s="21">
        <v>3.0</v>
      </c>
      <c r="G570" s="22">
        <v>57206.0</v>
      </c>
      <c r="H570" s="15" t="str">
        <f t="shared" si="2"/>
        <v>Medium Range</v>
      </c>
      <c r="I570" s="22">
        <v>46132.0</v>
      </c>
      <c r="J570" s="23">
        <f t="shared" si="3"/>
        <v>1.24005029</v>
      </c>
      <c r="K570" s="24" t="str">
        <f t="shared" si="4"/>
        <v>Over Achived</v>
      </c>
    </row>
    <row r="571" ht="22.5" customHeight="1">
      <c r="A571" s="18">
        <v>45666.0</v>
      </c>
      <c r="B571" s="19" t="str">
        <f t="shared" si="1"/>
        <v>Jan</v>
      </c>
      <c r="C571" s="20" t="s">
        <v>13</v>
      </c>
      <c r="D571" s="19" t="s">
        <v>14</v>
      </c>
      <c r="E571" s="19" t="s">
        <v>34</v>
      </c>
      <c r="F571" s="21">
        <v>3.0</v>
      </c>
      <c r="G571" s="22">
        <v>84068.0</v>
      </c>
      <c r="H571" s="15" t="str">
        <f t="shared" si="2"/>
        <v>High Range</v>
      </c>
      <c r="I571" s="22">
        <v>60783.0</v>
      </c>
      <c r="J571" s="23">
        <f t="shared" si="3"/>
        <v>1.383084086</v>
      </c>
      <c r="K571" s="24" t="str">
        <f t="shared" si="4"/>
        <v>Over Achived</v>
      </c>
    </row>
    <row r="572" ht="22.5" customHeight="1">
      <c r="A572" s="18">
        <v>45666.0</v>
      </c>
      <c r="B572" s="19" t="str">
        <f t="shared" si="1"/>
        <v>Jan</v>
      </c>
      <c r="C572" s="20" t="s">
        <v>57</v>
      </c>
      <c r="D572" s="19" t="s">
        <v>58</v>
      </c>
      <c r="E572" s="19" t="s">
        <v>38</v>
      </c>
      <c r="F572" s="21">
        <v>2.0</v>
      </c>
      <c r="G572" s="22">
        <v>41664.0</v>
      </c>
      <c r="H572" s="15" t="str">
        <f t="shared" si="2"/>
        <v>Base Range</v>
      </c>
      <c r="I572" s="22">
        <v>39552.0</v>
      </c>
      <c r="J572" s="23">
        <f t="shared" si="3"/>
        <v>1.053398058</v>
      </c>
      <c r="K572" s="24" t="str">
        <f t="shared" si="4"/>
        <v>Over Achived</v>
      </c>
    </row>
    <row r="573" ht="22.5" customHeight="1">
      <c r="A573" s="18">
        <v>45666.0</v>
      </c>
      <c r="B573" s="19" t="str">
        <f t="shared" si="1"/>
        <v>Jan</v>
      </c>
      <c r="C573" s="20" t="s">
        <v>13</v>
      </c>
      <c r="D573" s="19" t="s">
        <v>37</v>
      </c>
      <c r="E573" s="19" t="s">
        <v>38</v>
      </c>
      <c r="F573" s="21">
        <v>2.0</v>
      </c>
      <c r="G573" s="22">
        <v>53396.0</v>
      </c>
      <c r="H573" s="15" t="str">
        <f t="shared" si="2"/>
        <v>Medium Range</v>
      </c>
      <c r="I573" s="22">
        <v>62325.0</v>
      </c>
      <c r="J573" s="23">
        <f t="shared" si="3"/>
        <v>0.8567348576</v>
      </c>
      <c r="K573" s="24" t="str">
        <f t="shared" si="4"/>
        <v>Target Not Meet</v>
      </c>
    </row>
    <row r="574" ht="22.5" customHeight="1">
      <c r="A574" s="18">
        <v>45666.0</v>
      </c>
      <c r="B574" s="19" t="str">
        <f t="shared" si="1"/>
        <v>Jan</v>
      </c>
      <c r="C574" s="20" t="s">
        <v>57</v>
      </c>
      <c r="D574" s="19" t="s">
        <v>58</v>
      </c>
      <c r="E574" s="19" t="s">
        <v>68</v>
      </c>
      <c r="F574" s="21">
        <v>1.0</v>
      </c>
      <c r="G574" s="22">
        <v>29403.0</v>
      </c>
      <c r="H574" s="15" t="str">
        <f t="shared" si="2"/>
        <v>Base Range</v>
      </c>
      <c r="I574" s="22">
        <v>21481.0</v>
      </c>
      <c r="J574" s="23">
        <f t="shared" si="3"/>
        <v>1.368791025</v>
      </c>
      <c r="K574" s="24" t="str">
        <f t="shared" si="4"/>
        <v>Over Achived</v>
      </c>
    </row>
    <row r="575" ht="22.5" customHeight="1">
      <c r="A575" s="18">
        <v>45666.0</v>
      </c>
      <c r="B575" s="19" t="str">
        <f t="shared" si="1"/>
        <v>Jan</v>
      </c>
      <c r="C575" s="20" t="s">
        <v>57</v>
      </c>
      <c r="D575" s="19" t="s">
        <v>71</v>
      </c>
      <c r="E575" s="19" t="s">
        <v>19</v>
      </c>
      <c r="F575" s="21">
        <v>1.0</v>
      </c>
      <c r="G575" s="22">
        <v>35098.0</v>
      </c>
      <c r="H575" s="15" t="str">
        <f t="shared" si="2"/>
        <v>Base Range</v>
      </c>
      <c r="I575" s="22">
        <v>38736.0</v>
      </c>
      <c r="J575" s="23">
        <f t="shared" si="3"/>
        <v>0.9060821974</v>
      </c>
      <c r="K575" s="24" t="str">
        <f t="shared" si="4"/>
        <v>Target Not Meet</v>
      </c>
    </row>
    <row r="576" ht="22.5" customHeight="1">
      <c r="A576" s="18">
        <v>45666.0</v>
      </c>
      <c r="B576" s="19" t="str">
        <f t="shared" si="1"/>
        <v>Jan</v>
      </c>
      <c r="C576" s="20" t="s">
        <v>57</v>
      </c>
      <c r="D576" s="19" t="s">
        <v>58</v>
      </c>
      <c r="E576" s="19" t="s">
        <v>26</v>
      </c>
      <c r="F576" s="21">
        <v>2.0</v>
      </c>
      <c r="G576" s="22">
        <v>50187.0</v>
      </c>
      <c r="H576" s="15" t="str">
        <f t="shared" si="2"/>
        <v>Medium Range</v>
      </c>
      <c r="I576" s="22">
        <v>43419.0</v>
      </c>
      <c r="J576" s="23">
        <f t="shared" si="3"/>
        <v>1.15587646</v>
      </c>
      <c r="K576" s="24" t="str">
        <f t="shared" si="4"/>
        <v>Over Achived</v>
      </c>
    </row>
    <row r="577" ht="22.5" customHeight="1">
      <c r="A577" s="18">
        <v>45666.0</v>
      </c>
      <c r="B577" s="19" t="str">
        <f t="shared" si="1"/>
        <v>Jan</v>
      </c>
      <c r="C577" s="20" t="s">
        <v>57</v>
      </c>
      <c r="D577" s="25" t="s">
        <v>62</v>
      </c>
      <c r="E577" s="19" t="s">
        <v>38</v>
      </c>
      <c r="F577" s="21">
        <v>1.0</v>
      </c>
      <c r="G577" s="22">
        <v>48782.0</v>
      </c>
      <c r="H577" s="15" t="str">
        <f t="shared" si="2"/>
        <v>Base Range</v>
      </c>
      <c r="I577" s="22">
        <v>38129.0</v>
      </c>
      <c r="J577" s="23">
        <f t="shared" si="3"/>
        <v>1.279393637</v>
      </c>
      <c r="K577" s="24" t="str">
        <f t="shared" si="4"/>
        <v>Over Achived</v>
      </c>
    </row>
    <row r="578" ht="22.5" customHeight="1">
      <c r="A578" s="18">
        <v>45666.0</v>
      </c>
      <c r="B578" s="19" t="str">
        <f t="shared" si="1"/>
        <v>Jan</v>
      </c>
      <c r="C578" s="20" t="s">
        <v>57</v>
      </c>
      <c r="D578" s="25" t="s">
        <v>62</v>
      </c>
      <c r="E578" s="19" t="s">
        <v>26</v>
      </c>
      <c r="F578" s="21">
        <v>2.0</v>
      </c>
      <c r="G578" s="22">
        <v>57464.0</v>
      </c>
      <c r="H578" s="15" t="str">
        <f t="shared" si="2"/>
        <v>Medium Range</v>
      </c>
      <c r="I578" s="22">
        <v>41002.0</v>
      </c>
      <c r="J578" s="23">
        <f t="shared" si="3"/>
        <v>1.40149261</v>
      </c>
      <c r="K578" s="24" t="str">
        <f t="shared" si="4"/>
        <v>Over Achived</v>
      </c>
    </row>
    <row r="579" ht="22.5" customHeight="1">
      <c r="A579" s="18">
        <v>45666.0</v>
      </c>
      <c r="B579" s="19" t="str">
        <f t="shared" si="1"/>
        <v>Jan</v>
      </c>
      <c r="C579" s="20" t="s">
        <v>57</v>
      </c>
      <c r="D579" s="25" t="s">
        <v>62</v>
      </c>
      <c r="E579" s="19" t="s">
        <v>38</v>
      </c>
      <c r="F579" s="21">
        <v>2.0</v>
      </c>
      <c r="G579" s="22">
        <v>47899.0</v>
      </c>
      <c r="H579" s="15" t="str">
        <f t="shared" si="2"/>
        <v>Base Range</v>
      </c>
      <c r="I579" s="22">
        <v>42512.0</v>
      </c>
      <c r="J579" s="23">
        <f t="shared" si="3"/>
        <v>1.126717162</v>
      </c>
      <c r="K579" s="24" t="str">
        <f t="shared" si="4"/>
        <v>Over Achived</v>
      </c>
    </row>
    <row r="580" ht="22.5" customHeight="1">
      <c r="A580" s="18">
        <v>45666.0</v>
      </c>
      <c r="B580" s="19" t="str">
        <f t="shared" si="1"/>
        <v>Jan</v>
      </c>
      <c r="C580" s="20" t="s">
        <v>57</v>
      </c>
      <c r="D580" s="25" t="s">
        <v>62</v>
      </c>
      <c r="E580" s="19" t="s">
        <v>19</v>
      </c>
      <c r="F580" s="21">
        <v>2.0</v>
      </c>
      <c r="G580" s="22">
        <v>33257.0</v>
      </c>
      <c r="H580" s="15" t="str">
        <f t="shared" si="2"/>
        <v>Base Range</v>
      </c>
      <c r="I580" s="22">
        <v>28683.0</v>
      </c>
      <c r="J580" s="23">
        <f t="shared" si="3"/>
        <v>1.15946728</v>
      </c>
      <c r="K580" s="24" t="str">
        <f t="shared" si="4"/>
        <v>Over Achived</v>
      </c>
    </row>
    <row r="581" ht="22.5" customHeight="1">
      <c r="A581" s="18">
        <v>45666.0</v>
      </c>
      <c r="B581" s="19" t="str">
        <f t="shared" si="1"/>
        <v>Jan</v>
      </c>
      <c r="C581" s="20" t="s">
        <v>57</v>
      </c>
      <c r="D581" s="19" t="s">
        <v>71</v>
      </c>
      <c r="E581" s="19" t="s">
        <v>34</v>
      </c>
      <c r="F581" s="21">
        <v>3.0</v>
      </c>
      <c r="G581" s="22">
        <v>70331.0</v>
      </c>
      <c r="H581" s="15" t="str">
        <f t="shared" si="2"/>
        <v>High Range</v>
      </c>
      <c r="I581" s="22">
        <v>76195.0</v>
      </c>
      <c r="J581" s="23">
        <f t="shared" si="3"/>
        <v>0.9230395695</v>
      </c>
      <c r="K581" s="24" t="str">
        <f t="shared" si="4"/>
        <v>Target Not Meet</v>
      </c>
    </row>
    <row r="582" ht="22.5" customHeight="1">
      <c r="A582" s="18">
        <v>45666.0</v>
      </c>
      <c r="B582" s="19" t="str">
        <f t="shared" si="1"/>
        <v>Jan</v>
      </c>
      <c r="C582" s="20" t="s">
        <v>57</v>
      </c>
      <c r="D582" s="19" t="s">
        <v>71</v>
      </c>
      <c r="E582" s="19" t="s">
        <v>19</v>
      </c>
      <c r="F582" s="21">
        <v>1.0</v>
      </c>
      <c r="G582" s="22">
        <v>33572.0</v>
      </c>
      <c r="H582" s="15" t="str">
        <f t="shared" si="2"/>
        <v>Base Range</v>
      </c>
      <c r="I582" s="22">
        <v>38178.0</v>
      </c>
      <c r="J582" s="23">
        <f t="shared" si="3"/>
        <v>0.8793546021</v>
      </c>
      <c r="K582" s="24" t="str">
        <f t="shared" si="4"/>
        <v>Target Not Meet</v>
      </c>
    </row>
    <row r="583" ht="22.5" customHeight="1">
      <c r="A583" s="18">
        <v>45666.0</v>
      </c>
      <c r="B583" s="19" t="str">
        <f t="shared" si="1"/>
        <v>Jan</v>
      </c>
      <c r="C583" s="20" t="s">
        <v>57</v>
      </c>
      <c r="D583" s="19" t="s">
        <v>71</v>
      </c>
      <c r="E583" s="19" t="s">
        <v>63</v>
      </c>
      <c r="F583" s="21">
        <v>1.0</v>
      </c>
      <c r="G583" s="22">
        <v>26552.0</v>
      </c>
      <c r="H583" s="15" t="str">
        <f t="shared" si="2"/>
        <v>Base Range</v>
      </c>
      <c r="I583" s="22">
        <v>33630.0</v>
      </c>
      <c r="J583" s="23">
        <f t="shared" si="3"/>
        <v>0.7895331549</v>
      </c>
      <c r="K583" s="24" t="str">
        <f t="shared" si="4"/>
        <v>Target Not Meet</v>
      </c>
    </row>
    <row r="584" ht="22.5" customHeight="1">
      <c r="A584" s="18">
        <v>45666.0</v>
      </c>
      <c r="B584" s="19" t="str">
        <f t="shared" si="1"/>
        <v>Jan</v>
      </c>
      <c r="C584" s="20" t="s">
        <v>57</v>
      </c>
      <c r="D584" s="19" t="s">
        <v>80</v>
      </c>
      <c r="E584" s="19" t="s">
        <v>34</v>
      </c>
      <c r="F584" s="21">
        <v>3.0</v>
      </c>
      <c r="G584" s="22">
        <v>60244.0</v>
      </c>
      <c r="H584" s="15" t="str">
        <f t="shared" si="2"/>
        <v>Medium Range</v>
      </c>
      <c r="I584" s="22">
        <v>74733.0</v>
      </c>
      <c r="J584" s="23">
        <f t="shared" si="3"/>
        <v>0.8061231317</v>
      </c>
      <c r="K584" s="24" t="str">
        <f t="shared" si="4"/>
        <v>Target Not Meet</v>
      </c>
    </row>
    <row r="585" ht="22.5" customHeight="1">
      <c r="A585" s="18">
        <v>45666.0</v>
      </c>
      <c r="B585" s="19" t="str">
        <f t="shared" si="1"/>
        <v>Jan</v>
      </c>
      <c r="C585" s="20" t="s">
        <v>57</v>
      </c>
      <c r="D585" s="19" t="s">
        <v>80</v>
      </c>
      <c r="E585" s="19" t="s">
        <v>19</v>
      </c>
      <c r="F585" s="21">
        <v>2.0</v>
      </c>
      <c r="G585" s="22">
        <v>41404.0</v>
      </c>
      <c r="H585" s="15" t="str">
        <f t="shared" si="2"/>
        <v>Base Range</v>
      </c>
      <c r="I585" s="22">
        <v>45208.0</v>
      </c>
      <c r="J585" s="23">
        <f t="shared" si="3"/>
        <v>0.9158556008</v>
      </c>
      <c r="K585" s="24" t="str">
        <f t="shared" si="4"/>
        <v>Target Not Meet</v>
      </c>
    </row>
    <row r="586" ht="22.5" customHeight="1">
      <c r="A586" s="18">
        <v>45666.0</v>
      </c>
      <c r="B586" s="19" t="str">
        <f t="shared" si="1"/>
        <v>Jan</v>
      </c>
      <c r="C586" s="20" t="s">
        <v>57</v>
      </c>
      <c r="D586" s="19" t="s">
        <v>85</v>
      </c>
      <c r="E586" s="19" t="s">
        <v>68</v>
      </c>
      <c r="F586" s="21">
        <v>1.0</v>
      </c>
      <c r="G586" s="22">
        <v>32984.0</v>
      </c>
      <c r="H586" s="15" t="str">
        <f t="shared" si="2"/>
        <v>Base Range</v>
      </c>
      <c r="I586" s="22">
        <v>35095.0</v>
      </c>
      <c r="J586" s="23">
        <f t="shared" si="3"/>
        <v>0.9398489813</v>
      </c>
      <c r="K586" s="24" t="str">
        <f t="shared" si="4"/>
        <v>Target Not Meet</v>
      </c>
    </row>
    <row r="587" ht="22.5" customHeight="1">
      <c r="A587" s="18">
        <v>45666.0</v>
      </c>
      <c r="B587" s="19" t="str">
        <f t="shared" si="1"/>
        <v>Jan</v>
      </c>
      <c r="C587" s="20" t="s">
        <v>57</v>
      </c>
      <c r="D587" s="19" t="s">
        <v>85</v>
      </c>
      <c r="E587" s="19" t="s">
        <v>34</v>
      </c>
      <c r="F587" s="21">
        <v>3.0</v>
      </c>
      <c r="G587" s="22">
        <v>65621.0</v>
      </c>
      <c r="H587" s="15" t="str">
        <f t="shared" si="2"/>
        <v>Medium Range</v>
      </c>
      <c r="I587" s="22">
        <v>78345.0</v>
      </c>
      <c r="J587" s="23">
        <f t="shared" si="3"/>
        <v>0.8375901461</v>
      </c>
      <c r="K587" s="24" t="str">
        <f t="shared" si="4"/>
        <v>Target Not Meet</v>
      </c>
    </row>
    <row r="588" ht="22.5" customHeight="1">
      <c r="A588" s="18">
        <v>45666.0</v>
      </c>
      <c r="B588" s="19" t="str">
        <f t="shared" si="1"/>
        <v>Jan</v>
      </c>
      <c r="C588" s="20" t="s">
        <v>57</v>
      </c>
      <c r="D588" s="19" t="s">
        <v>85</v>
      </c>
      <c r="E588" s="19" t="s">
        <v>23</v>
      </c>
      <c r="F588" s="21">
        <v>1.0</v>
      </c>
      <c r="G588" s="22">
        <v>31369.0</v>
      </c>
      <c r="H588" s="15" t="str">
        <f t="shared" si="2"/>
        <v>Base Range</v>
      </c>
      <c r="I588" s="22">
        <v>35553.0</v>
      </c>
      <c r="J588" s="23">
        <f t="shared" si="3"/>
        <v>0.8823165415</v>
      </c>
      <c r="K588" s="24" t="str">
        <f t="shared" si="4"/>
        <v>Target Not Meet</v>
      </c>
    </row>
    <row r="589" ht="22.5" customHeight="1">
      <c r="A589" s="18">
        <v>45666.0</v>
      </c>
      <c r="B589" s="19" t="str">
        <f t="shared" si="1"/>
        <v>Jan</v>
      </c>
      <c r="C589" s="20" t="s">
        <v>13</v>
      </c>
      <c r="D589" s="19" t="s">
        <v>14</v>
      </c>
      <c r="E589" s="19" t="s">
        <v>23</v>
      </c>
      <c r="F589" s="21">
        <v>2.0</v>
      </c>
      <c r="G589" s="22">
        <v>42169.0</v>
      </c>
      <c r="H589" s="15" t="str">
        <f t="shared" si="2"/>
        <v>Base Range</v>
      </c>
      <c r="I589" s="22">
        <v>34964.0</v>
      </c>
      <c r="J589" s="23">
        <f t="shared" si="3"/>
        <v>1.2060691</v>
      </c>
      <c r="K589" s="24" t="str">
        <f t="shared" si="4"/>
        <v>Over Achived</v>
      </c>
    </row>
    <row r="590" ht="22.5" customHeight="1">
      <c r="A590" s="18">
        <v>45666.0</v>
      </c>
      <c r="B590" s="19" t="str">
        <f t="shared" si="1"/>
        <v>Jan</v>
      </c>
      <c r="C590" s="20" t="s">
        <v>57</v>
      </c>
      <c r="D590" s="19" t="s">
        <v>58</v>
      </c>
      <c r="E590" s="19" t="s">
        <v>38</v>
      </c>
      <c r="F590" s="21">
        <v>2.0</v>
      </c>
      <c r="G590" s="22">
        <v>43161.0</v>
      </c>
      <c r="H590" s="15" t="str">
        <f t="shared" si="2"/>
        <v>Base Range</v>
      </c>
      <c r="I590" s="22">
        <v>31860.0</v>
      </c>
      <c r="J590" s="23">
        <f t="shared" si="3"/>
        <v>1.354708098</v>
      </c>
      <c r="K590" s="24" t="str">
        <f t="shared" si="4"/>
        <v>Over Achived</v>
      </c>
    </row>
    <row r="591" ht="22.5" customHeight="1">
      <c r="A591" s="18">
        <v>45666.0</v>
      </c>
      <c r="B591" s="19" t="str">
        <f t="shared" si="1"/>
        <v>Jan</v>
      </c>
      <c r="C591" s="20" t="s">
        <v>92</v>
      </c>
      <c r="D591" s="19" t="s">
        <v>93</v>
      </c>
      <c r="E591" s="19" t="s">
        <v>34</v>
      </c>
      <c r="F591" s="21">
        <v>5.0</v>
      </c>
      <c r="G591" s="22">
        <v>115813.0</v>
      </c>
      <c r="H591" s="15" t="str">
        <f t="shared" si="2"/>
        <v>Very High Range</v>
      </c>
      <c r="I591" s="22">
        <v>135581.0</v>
      </c>
      <c r="J591" s="23">
        <f t="shared" si="3"/>
        <v>0.8541978596</v>
      </c>
      <c r="K591" s="24" t="str">
        <f t="shared" si="4"/>
        <v>Target Not Meet</v>
      </c>
    </row>
    <row r="592" ht="22.5" customHeight="1">
      <c r="A592" s="18">
        <v>45666.0</v>
      </c>
      <c r="B592" s="19" t="str">
        <f t="shared" si="1"/>
        <v>Jan</v>
      </c>
      <c r="C592" s="20" t="s">
        <v>92</v>
      </c>
      <c r="D592" s="19" t="s">
        <v>144</v>
      </c>
      <c r="E592" s="19" t="s">
        <v>23</v>
      </c>
      <c r="F592" s="21">
        <v>2.0</v>
      </c>
      <c r="G592" s="22">
        <v>61978.0</v>
      </c>
      <c r="H592" s="15" t="str">
        <f t="shared" si="2"/>
        <v>Medium Range</v>
      </c>
      <c r="I592" s="22">
        <v>51938.0</v>
      </c>
      <c r="J592" s="23">
        <f t="shared" si="3"/>
        <v>1.193307405</v>
      </c>
      <c r="K592" s="24" t="str">
        <f t="shared" si="4"/>
        <v>Over Achived</v>
      </c>
    </row>
    <row r="593" ht="22.5" customHeight="1">
      <c r="A593" s="18">
        <v>45666.0</v>
      </c>
      <c r="B593" s="19" t="str">
        <f t="shared" si="1"/>
        <v>Jan</v>
      </c>
      <c r="C593" s="20" t="s">
        <v>92</v>
      </c>
      <c r="D593" s="19" t="s">
        <v>93</v>
      </c>
      <c r="E593" s="19" t="s">
        <v>9</v>
      </c>
      <c r="F593" s="21">
        <v>5.0</v>
      </c>
      <c r="G593" s="22">
        <v>113147.0</v>
      </c>
      <c r="H593" s="15" t="str">
        <f t="shared" si="2"/>
        <v>Very High Range</v>
      </c>
      <c r="I593" s="22">
        <v>130024.0</v>
      </c>
      <c r="J593" s="23">
        <f t="shared" si="3"/>
        <v>0.870200886</v>
      </c>
      <c r="K593" s="24" t="str">
        <f t="shared" si="4"/>
        <v>Target Not Meet</v>
      </c>
    </row>
    <row r="594" ht="22.5" customHeight="1">
      <c r="A594" s="18">
        <v>45666.0</v>
      </c>
      <c r="B594" s="19" t="str">
        <f t="shared" si="1"/>
        <v>Jan</v>
      </c>
      <c r="C594" s="20" t="s">
        <v>7</v>
      </c>
      <c r="D594" s="19" t="s">
        <v>8</v>
      </c>
      <c r="E594" s="19" t="s">
        <v>38</v>
      </c>
      <c r="F594" s="21">
        <v>4.0</v>
      </c>
      <c r="G594" s="22">
        <v>119031.0</v>
      </c>
      <c r="H594" s="15" t="str">
        <f t="shared" si="2"/>
        <v>Very High Range</v>
      </c>
      <c r="I594" s="22">
        <v>105513.0</v>
      </c>
      <c r="J594" s="23">
        <f t="shared" si="3"/>
        <v>1.128116915</v>
      </c>
      <c r="K594" s="24" t="str">
        <f t="shared" si="4"/>
        <v>Over Achived</v>
      </c>
    </row>
    <row r="595" ht="22.5" customHeight="1">
      <c r="A595" s="18">
        <v>45666.0</v>
      </c>
      <c r="B595" s="19" t="str">
        <f t="shared" si="1"/>
        <v>Jan</v>
      </c>
      <c r="C595" s="20" t="s">
        <v>7</v>
      </c>
      <c r="D595" s="19" t="s">
        <v>8</v>
      </c>
      <c r="E595" s="19" t="s">
        <v>26</v>
      </c>
      <c r="F595" s="21">
        <v>8.0</v>
      </c>
      <c r="G595" s="22">
        <v>260598.0</v>
      </c>
      <c r="H595" s="15" t="str">
        <f t="shared" si="2"/>
        <v>Very High Range</v>
      </c>
      <c r="I595" s="22">
        <v>238751.0</v>
      </c>
      <c r="J595" s="23">
        <f t="shared" si="3"/>
        <v>1.091505376</v>
      </c>
      <c r="K595" s="24" t="str">
        <f t="shared" si="4"/>
        <v>Over Achived</v>
      </c>
    </row>
    <row r="596" ht="22.5" customHeight="1">
      <c r="A596" s="18">
        <v>45666.0</v>
      </c>
      <c r="B596" s="19" t="str">
        <f t="shared" si="1"/>
        <v>Jan</v>
      </c>
      <c r="C596" s="20" t="s">
        <v>7</v>
      </c>
      <c r="D596" s="19" t="s">
        <v>8</v>
      </c>
      <c r="E596" s="19" t="s">
        <v>34</v>
      </c>
      <c r="F596" s="21">
        <v>7.0</v>
      </c>
      <c r="G596" s="22">
        <v>173211.0</v>
      </c>
      <c r="H596" s="15" t="str">
        <f t="shared" si="2"/>
        <v>Very High Range</v>
      </c>
      <c r="I596" s="22">
        <v>147146.0</v>
      </c>
      <c r="J596" s="23">
        <f t="shared" si="3"/>
        <v>1.177136993</v>
      </c>
      <c r="K596" s="24" t="str">
        <f t="shared" si="4"/>
        <v>Over Achived</v>
      </c>
    </row>
    <row r="597" ht="22.5" customHeight="1">
      <c r="A597" s="18">
        <v>45666.0</v>
      </c>
      <c r="B597" s="19" t="str">
        <f t="shared" si="1"/>
        <v>Jan</v>
      </c>
      <c r="C597" s="20" t="s">
        <v>7</v>
      </c>
      <c r="D597" s="19" t="s">
        <v>106</v>
      </c>
      <c r="E597" s="19" t="s">
        <v>9</v>
      </c>
      <c r="F597" s="21">
        <v>8.0</v>
      </c>
      <c r="G597" s="22">
        <v>177263.0</v>
      </c>
      <c r="H597" s="15" t="str">
        <f t="shared" si="2"/>
        <v>Very High Range</v>
      </c>
      <c r="I597" s="22">
        <v>127998.0</v>
      </c>
      <c r="J597" s="23">
        <f t="shared" si="3"/>
        <v>1.384888826</v>
      </c>
      <c r="K597" s="24" t="str">
        <f t="shared" si="4"/>
        <v>Over Achived</v>
      </c>
    </row>
    <row r="598" ht="22.5" customHeight="1">
      <c r="A598" s="18">
        <v>45666.0</v>
      </c>
      <c r="B598" s="19" t="str">
        <f t="shared" si="1"/>
        <v>Jan</v>
      </c>
      <c r="C598" s="20" t="s">
        <v>7</v>
      </c>
      <c r="D598" s="19" t="s">
        <v>106</v>
      </c>
      <c r="E598" s="19" t="s">
        <v>63</v>
      </c>
      <c r="F598" s="21">
        <v>3.0</v>
      </c>
      <c r="G598" s="22">
        <v>67859.0</v>
      </c>
      <c r="H598" s="15" t="str">
        <f t="shared" si="2"/>
        <v>Medium Range</v>
      </c>
      <c r="I598" s="22">
        <v>51631.0</v>
      </c>
      <c r="J598" s="23">
        <f t="shared" si="3"/>
        <v>1.314307296</v>
      </c>
      <c r="K598" s="24" t="str">
        <f t="shared" si="4"/>
        <v>Over Achived</v>
      </c>
    </row>
    <row r="599" ht="22.5" customHeight="1">
      <c r="A599" s="18">
        <v>45666.0</v>
      </c>
      <c r="B599" s="19" t="str">
        <f t="shared" si="1"/>
        <v>Jan</v>
      </c>
      <c r="C599" s="20" t="s">
        <v>7</v>
      </c>
      <c r="D599" s="19" t="s">
        <v>118</v>
      </c>
      <c r="E599" s="19" t="s">
        <v>19</v>
      </c>
      <c r="F599" s="21">
        <v>4.0</v>
      </c>
      <c r="G599" s="22">
        <v>91984.0</v>
      </c>
      <c r="H599" s="15" t="str">
        <f t="shared" si="2"/>
        <v>Very High Range</v>
      </c>
      <c r="I599" s="22">
        <v>73961.0</v>
      </c>
      <c r="J599" s="23">
        <f t="shared" si="3"/>
        <v>1.243682481</v>
      </c>
      <c r="K599" s="24" t="str">
        <f t="shared" si="4"/>
        <v>Over Achived</v>
      </c>
    </row>
    <row r="600" ht="22.5" customHeight="1">
      <c r="A600" s="18">
        <v>45666.0</v>
      </c>
      <c r="B600" s="19" t="str">
        <f t="shared" si="1"/>
        <v>Jan</v>
      </c>
      <c r="C600" s="20" t="s">
        <v>7</v>
      </c>
      <c r="D600" s="19" t="s">
        <v>118</v>
      </c>
      <c r="E600" s="19" t="s">
        <v>26</v>
      </c>
      <c r="F600" s="21">
        <v>9.0</v>
      </c>
      <c r="G600" s="22">
        <v>224392.0</v>
      </c>
      <c r="H600" s="15" t="str">
        <f t="shared" si="2"/>
        <v>Very High Range</v>
      </c>
      <c r="I600" s="22">
        <v>159609.0</v>
      </c>
      <c r="J600" s="23">
        <f t="shared" si="3"/>
        <v>1.405885633</v>
      </c>
      <c r="K600" s="24" t="str">
        <f t="shared" si="4"/>
        <v>Over Achived</v>
      </c>
    </row>
    <row r="601" ht="22.5" customHeight="1">
      <c r="A601" s="18">
        <v>45666.0</v>
      </c>
      <c r="B601" s="19" t="str">
        <f t="shared" si="1"/>
        <v>Jan</v>
      </c>
      <c r="C601" s="20" t="s">
        <v>7</v>
      </c>
      <c r="D601" s="19" t="s">
        <v>126</v>
      </c>
      <c r="E601" s="19" t="s">
        <v>26</v>
      </c>
      <c r="F601" s="21">
        <v>8.0</v>
      </c>
      <c r="G601" s="22">
        <v>254753.0</v>
      </c>
      <c r="H601" s="15" t="str">
        <f t="shared" si="2"/>
        <v>Very High Range</v>
      </c>
      <c r="I601" s="22">
        <v>236566.0</v>
      </c>
      <c r="J601" s="23">
        <f t="shared" si="3"/>
        <v>1.07687918</v>
      </c>
      <c r="K601" s="24" t="str">
        <f t="shared" si="4"/>
        <v>Over Achived</v>
      </c>
    </row>
    <row r="602" ht="22.5" customHeight="1">
      <c r="A602" s="18">
        <v>45666.0</v>
      </c>
      <c r="B602" s="19" t="str">
        <f t="shared" si="1"/>
        <v>Jan</v>
      </c>
      <c r="C602" s="20" t="s">
        <v>7</v>
      </c>
      <c r="D602" s="19" t="s">
        <v>126</v>
      </c>
      <c r="E602" s="19" t="s">
        <v>34</v>
      </c>
      <c r="F602" s="21">
        <v>5.0</v>
      </c>
      <c r="G602" s="22">
        <v>157006.0</v>
      </c>
      <c r="H602" s="15" t="str">
        <f t="shared" si="2"/>
        <v>Very High Range</v>
      </c>
      <c r="I602" s="22">
        <v>147182.0</v>
      </c>
      <c r="J602" s="23">
        <f t="shared" si="3"/>
        <v>1.066747292</v>
      </c>
      <c r="K602" s="24" t="str">
        <f t="shared" si="4"/>
        <v>Over Achived</v>
      </c>
    </row>
    <row r="603" ht="22.5" customHeight="1">
      <c r="A603" s="18">
        <v>45666.0</v>
      </c>
      <c r="B603" s="19" t="str">
        <f t="shared" si="1"/>
        <v>Jan</v>
      </c>
      <c r="C603" s="20" t="s">
        <v>7</v>
      </c>
      <c r="D603" s="19" t="s">
        <v>131</v>
      </c>
      <c r="E603" s="19" t="s">
        <v>9</v>
      </c>
      <c r="F603" s="21">
        <v>7.0</v>
      </c>
      <c r="G603" s="22">
        <v>144257.0</v>
      </c>
      <c r="H603" s="15" t="str">
        <f t="shared" si="2"/>
        <v>Very High Range</v>
      </c>
      <c r="I603" s="22">
        <v>108161.0</v>
      </c>
      <c r="J603" s="23">
        <f t="shared" si="3"/>
        <v>1.333724725</v>
      </c>
      <c r="K603" s="24" t="str">
        <f t="shared" si="4"/>
        <v>Over Achived</v>
      </c>
    </row>
    <row r="604" ht="22.5" customHeight="1">
      <c r="A604" s="18">
        <v>45666.0</v>
      </c>
      <c r="B604" s="19" t="str">
        <f t="shared" si="1"/>
        <v>Jan</v>
      </c>
      <c r="C604" s="20" t="s">
        <v>7</v>
      </c>
      <c r="D604" s="19" t="s">
        <v>131</v>
      </c>
      <c r="E604" s="19" t="s">
        <v>19</v>
      </c>
      <c r="F604" s="21">
        <v>3.0</v>
      </c>
      <c r="G604" s="22">
        <v>98335.0</v>
      </c>
      <c r="H604" s="15" t="str">
        <f t="shared" si="2"/>
        <v>Very High Range</v>
      </c>
      <c r="I604" s="22">
        <v>89891.0</v>
      </c>
      <c r="J604" s="23">
        <f t="shared" si="3"/>
        <v>1.093935989</v>
      </c>
      <c r="K604" s="24" t="str">
        <f t="shared" si="4"/>
        <v>Over Achived</v>
      </c>
    </row>
    <row r="605" ht="22.5" customHeight="1">
      <c r="A605" s="18">
        <v>45666.0</v>
      </c>
      <c r="B605" s="19" t="str">
        <f t="shared" si="1"/>
        <v>Jan</v>
      </c>
      <c r="C605" s="20" t="s">
        <v>7</v>
      </c>
      <c r="D605" s="19" t="s">
        <v>131</v>
      </c>
      <c r="E605" s="19" t="s">
        <v>9</v>
      </c>
      <c r="F605" s="21">
        <v>6.0</v>
      </c>
      <c r="G605" s="22">
        <v>161553.0</v>
      </c>
      <c r="H605" s="15" t="str">
        <f t="shared" si="2"/>
        <v>Very High Range</v>
      </c>
      <c r="I605" s="22">
        <v>113457.0</v>
      </c>
      <c r="J605" s="23">
        <f t="shared" si="3"/>
        <v>1.423913906</v>
      </c>
      <c r="K605" s="24" t="str">
        <f t="shared" si="4"/>
        <v>Over Achived</v>
      </c>
    </row>
    <row r="606" ht="22.5" customHeight="1">
      <c r="A606" s="18">
        <v>45666.0</v>
      </c>
      <c r="B606" s="19" t="str">
        <f t="shared" si="1"/>
        <v>Jan</v>
      </c>
      <c r="C606" s="20" t="s">
        <v>92</v>
      </c>
      <c r="D606" s="19" t="s">
        <v>158</v>
      </c>
      <c r="E606" s="19" t="s">
        <v>38</v>
      </c>
      <c r="F606" s="21">
        <v>3.0</v>
      </c>
      <c r="G606" s="22">
        <v>96325.0</v>
      </c>
      <c r="H606" s="15" t="str">
        <f t="shared" si="2"/>
        <v>Very High Range</v>
      </c>
      <c r="I606" s="22">
        <v>88628.0</v>
      </c>
      <c r="J606" s="23">
        <f t="shared" si="3"/>
        <v>1.086846143</v>
      </c>
      <c r="K606" s="24" t="str">
        <f t="shared" si="4"/>
        <v>Over Achived</v>
      </c>
    </row>
    <row r="607" ht="22.5" customHeight="1">
      <c r="A607" s="18">
        <v>45666.0</v>
      </c>
      <c r="B607" s="19" t="str">
        <f t="shared" si="1"/>
        <v>Jan</v>
      </c>
      <c r="C607" s="20" t="s">
        <v>92</v>
      </c>
      <c r="D607" s="19" t="s">
        <v>158</v>
      </c>
      <c r="E607" s="19" t="s">
        <v>19</v>
      </c>
      <c r="F607" s="21">
        <v>3.0</v>
      </c>
      <c r="G607" s="22">
        <v>63461.0</v>
      </c>
      <c r="H607" s="15" t="str">
        <f t="shared" si="2"/>
        <v>Medium Range</v>
      </c>
      <c r="I607" s="22">
        <v>46687.0</v>
      </c>
      <c r="J607" s="23">
        <f t="shared" si="3"/>
        <v>1.359286311</v>
      </c>
      <c r="K607" s="24" t="str">
        <f t="shared" si="4"/>
        <v>Over Achived</v>
      </c>
    </row>
    <row r="608" ht="22.5" customHeight="1">
      <c r="A608" s="18">
        <v>45666.0</v>
      </c>
      <c r="B608" s="19" t="str">
        <f t="shared" si="1"/>
        <v>Jan</v>
      </c>
      <c r="C608" s="20" t="s">
        <v>92</v>
      </c>
      <c r="D608" s="19" t="s">
        <v>158</v>
      </c>
      <c r="E608" s="19" t="s">
        <v>26</v>
      </c>
      <c r="F608" s="21">
        <v>4.0</v>
      </c>
      <c r="G608" s="22">
        <v>78567.0</v>
      </c>
      <c r="H608" s="15" t="str">
        <f t="shared" si="2"/>
        <v>High Range</v>
      </c>
      <c r="I608" s="22">
        <v>59734.0</v>
      </c>
      <c r="J608" s="23">
        <f t="shared" si="3"/>
        <v>1.315281079</v>
      </c>
      <c r="K608" s="24" t="str">
        <f t="shared" si="4"/>
        <v>Over Achived</v>
      </c>
    </row>
    <row r="609" ht="22.5" customHeight="1">
      <c r="A609" s="18">
        <v>45666.0</v>
      </c>
      <c r="B609" s="19" t="str">
        <f t="shared" si="1"/>
        <v>Jan</v>
      </c>
      <c r="C609" s="20" t="s">
        <v>92</v>
      </c>
      <c r="D609" s="19" t="s">
        <v>93</v>
      </c>
      <c r="E609" s="19" t="s">
        <v>26</v>
      </c>
      <c r="F609" s="21">
        <v>4.0</v>
      </c>
      <c r="G609" s="22">
        <v>83381.0</v>
      </c>
      <c r="H609" s="15" t="str">
        <f t="shared" si="2"/>
        <v>High Range</v>
      </c>
      <c r="I609" s="22">
        <v>89698.0</v>
      </c>
      <c r="J609" s="23">
        <f t="shared" si="3"/>
        <v>0.9295747954</v>
      </c>
      <c r="K609" s="24" t="str">
        <f t="shared" si="4"/>
        <v>Target Not Meet</v>
      </c>
    </row>
    <row r="610" ht="22.5" customHeight="1">
      <c r="A610" s="18">
        <v>45666.0</v>
      </c>
      <c r="B610" s="19" t="str">
        <f t="shared" si="1"/>
        <v>Jan</v>
      </c>
      <c r="C610" s="20" t="s">
        <v>92</v>
      </c>
      <c r="D610" s="19" t="s">
        <v>158</v>
      </c>
      <c r="E610" s="19" t="s">
        <v>19</v>
      </c>
      <c r="F610" s="21">
        <v>3.0</v>
      </c>
      <c r="G610" s="22">
        <v>77003.0</v>
      </c>
      <c r="H610" s="15" t="str">
        <f t="shared" si="2"/>
        <v>High Range</v>
      </c>
      <c r="I610" s="22">
        <v>55917.0</v>
      </c>
      <c r="J610" s="23">
        <f t="shared" si="3"/>
        <v>1.377094622</v>
      </c>
      <c r="K610" s="24" t="str">
        <f t="shared" si="4"/>
        <v>Over Achived</v>
      </c>
    </row>
    <row r="611" ht="22.5" customHeight="1">
      <c r="A611" s="18">
        <v>45666.0</v>
      </c>
      <c r="B611" s="19" t="str">
        <f t="shared" si="1"/>
        <v>Jan</v>
      </c>
      <c r="C611" s="20" t="s">
        <v>92</v>
      </c>
      <c r="D611" s="19" t="s">
        <v>158</v>
      </c>
      <c r="E611" s="19" t="s">
        <v>26</v>
      </c>
      <c r="F611" s="21">
        <v>4.0</v>
      </c>
      <c r="G611" s="22">
        <v>79118.0</v>
      </c>
      <c r="H611" s="15" t="str">
        <f t="shared" si="2"/>
        <v>High Range</v>
      </c>
      <c r="I611" s="22">
        <v>63685.0</v>
      </c>
      <c r="J611" s="23">
        <f t="shared" si="3"/>
        <v>1.24233336</v>
      </c>
      <c r="K611" s="24" t="str">
        <f t="shared" si="4"/>
        <v>Over Achived</v>
      </c>
    </row>
    <row r="612" ht="22.5" customHeight="1">
      <c r="A612" s="18">
        <v>45666.0</v>
      </c>
      <c r="B612" s="19" t="str">
        <f t="shared" si="1"/>
        <v>Jan</v>
      </c>
      <c r="C612" s="20" t="s">
        <v>92</v>
      </c>
      <c r="D612" s="19" t="s">
        <v>93</v>
      </c>
      <c r="E612" s="19" t="s">
        <v>19</v>
      </c>
      <c r="F612" s="21">
        <v>3.0</v>
      </c>
      <c r="G612" s="22">
        <v>70035.0</v>
      </c>
      <c r="H612" s="15" t="str">
        <f t="shared" si="2"/>
        <v>High Range</v>
      </c>
      <c r="I612" s="22">
        <v>86461.0</v>
      </c>
      <c r="J612" s="23">
        <f t="shared" si="3"/>
        <v>0.8100183898</v>
      </c>
      <c r="K612" s="24" t="str">
        <f t="shared" si="4"/>
        <v>Target Not Meet</v>
      </c>
    </row>
    <row r="613" ht="22.5" customHeight="1">
      <c r="A613" s="18">
        <v>45666.0</v>
      </c>
      <c r="B613" s="19" t="str">
        <f t="shared" si="1"/>
        <v>Jan</v>
      </c>
      <c r="C613" s="20" t="s">
        <v>92</v>
      </c>
      <c r="D613" s="19" t="s">
        <v>98</v>
      </c>
      <c r="E613" s="19" t="s">
        <v>68</v>
      </c>
      <c r="F613" s="21">
        <v>2.0</v>
      </c>
      <c r="G613" s="22">
        <v>64377.0</v>
      </c>
      <c r="H613" s="15" t="str">
        <f t="shared" si="2"/>
        <v>Medium Range</v>
      </c>
      <c r="I613" s="22">
        <v>70518.0</v>
      </c>
      <c r="J613" s="23">
        <f t="shared" si="3"/>
        <v>0.9129158513</v>
      </c>
      <c r="K613" s="24" t="str">
        <f t="shared" si="4"/>
        <v>Target Not Meet</v>
      </c>
    </row>
    <row r="614" ht="22.5" customHeight="1">
      <c r="A614" s="18">
        <v>45666.0</v>
      </c>
      <c r="B614" s="19" t="str">
        <f t="shared" si="1"/>
        <v>Jan</v>
      </c>
      <c r="C614" s="20" t="s">
        <v>92</v>
      </c>
      <c r="D614" s="19" t="s">
        <v>98</v>
      </c>
      <c r="E614" s="19" t="s">
        <v>26</v>
      </c>
      <c r="F614" s="21">
        <v>3.0</v>
      </c>
      <c r="G614" s="22">
        <v>101777.0</v>
      </c>
      <c r="H614" s="15" t="str">
        <f t="shared" si="2"/>
        <v>Very High Range</v>
      </c>
      <c r="I614" s="22">
        <v>130298.0</v>
      </c>
      <c r="J614" s="23">
        <f t="shared" si="3"/>
        <v>0.7811094568</v>
      </c>
      <c r="K614" s="24" t="str">
        <f t="shared" si="4"/>
        <v>Target Not Meet</v>
      </c>
    </row>
    <row r="615" ht="22.5" customHeight="1">
      <c r="A615" s="18">
        <v>45666.0</v>
      </c>
      <c r="B615" s="19" t="str">
        <f t="shared" si="1"/>
        <v>Jan</v>
      </c>
      <c r="C615" s="20" t="s">
        <v>92</v>
      </c>
      <c r="D615" s="19" t="s">
        <v>98</v>
      </c>
      <c r="E615" s="19" t="s">
        <v>38</v>
      </c>
      <c r="F615" s="21">
        <v>4.0</v>
      </c>
      <c r="G615" s="22">
        <v>88500.0</v>
      </c>
      <c r="H615" s="15" t="str">
        <f t="shared" si="2"/>
        <v>High Range</v>
      </c>
      <c r="I615" s="22">
        <v>103658.0</v>
      </c>
      <c r="J615" s="23">
        <f t="shared" si="3"/>
        <v>0.8537691254</v>
      </c>
      <c r="K615" s="24" t="str">
        <f t="shared" si="4"/>
        <v>Target Not Meet</v>
      </c>
    </row>
    <row r="616" ht="22.5" customHeight="1">
      <c r="A616" s="18">
        <v>45666.0</v>
      </c>
      <c r="B616" s="19" t="str">
        <f t="shared" si="1"/>
        <v>Jan</v>
      </c>
      <c r="C616" s="20" t="s">
        <v>92</v>
      </c>
      <c r="D616" s="19" t="s">
        <v>98</v>
      </c>
      <c r="E616" s="19" t="s">
        <v>68</v>
      </c>
      <c r="F616" s="21">
        <v>2.0</v>
      </c>
      <c r="G616" s="22">
        <v>58967.0</v>
      </c>
      <c r="H616" s="15" t="str">
        <f t="shared" si="2"/>
        <v>Medium Range</v>
      </c>
      <c r="I616" s="22">
        <v>72916.0</v>
      </c>
      <c r="J616" s="23">
        <f t="shared" si="3"/>
        <v>0.8086976795</v>
      </c>
      <c r="K616" s="24" t="str">
        <f t="shared" si="4"/>
        <v>Target Not Meet</v>
      </c>
    </row>
    <row r="617" ht="22.5" customHeight="1">
      <c r="A617" s="18">
        <v>45666.0</v>
      </c>
      <c r="B617" s="19" t="str">
        <f t="shared" si="1"/>
        <v>Jan</v>
      </c>
      <c r="C617" s="20" t="s">
        <v>92</v>
      </c>
      <c r="D617" s="19" t="s">
        <v>98</v>
      </c>
      <c r="E617" s="19" t="s">
        <v>9</v>
      </c>
      <c r="F617" s="21">
        <v>6.0</v>
      </c>
      <c r="G617" s="22">
        <v>127816.0</v>
      </c>
      <c r="H617" s="15" t="str">
        <f t="shared" si="2"/>
        <v>Very High Range</v>
      </c>
      <c r="I617" s="22">
        <v>154592.0</v>
      </c>
      <c r="J617" s="23">
        <f t="shared" si="3"/>
        <v>0.8267956945</v>
      </c>
      <c r="K617" s="24" t="str">
        <f t="shared" si="4"/>
        <v>Target Not Meet</v>
      </c>
    </row>
    <row r="618" ht="22.5" customHeight="1">
      <c r="A618" s="18">
        <v>45666.0</v>
      </c>
      <c r="B618" s="19" t="str">
        <f t="shared" si="1"/>
        <v>Jan</v>
      </c>
      <c r="C618" s="20" t="s">
        <v>92</v>
      </c>
      <c r="D618" s="19" t="s">
        <v>144</v>
      </c>
      <c r="E618" s="19" t="s">
        <v>34</v>
      </c>
      <c r="F618" s="21">
        <v>5.0</v>
      </c>
      <c r="G618" s="22">
        <v>114536.0</v>
      </c>
      <c r="H618" s="15" t="str">
        <f t="shared" si="2"/>
        <v>Very High Range</v>
      </c>
      <c r="I618" s="22">
        <v>97153.0</v>
      </c>
      <c r="J618" s="23">
        <f t="shared" si="3"/>
        <v>1.178923965</v>
      </c>
      <c r="K618" s="24" t="str">
        <f t="shared" si="4"/>
        <v>Over Achived</v>
      </c>
    </row>
    <row r="619" ht="22.5" customHeight="1">
      <c r="A619" s="18">
        <v>45666.0</v>
      </c>
      <c r="B619" s="19" t="str">
        <f t="shared" si="1"/>
        <v>Jan</v>
      </c>
      <c r="C619" s="20" t="s">
        <v>92</v>
      </c>
      <c r="D619" s="19" t="s">
        <v>144</v>
      </c>
      <c r="E619" s="19" t="s">
        <v>63</v>
      </c>
      <c r="F619" s="21">
        <v>6.0</v>
      </c>
      <c r="G619" s="22">
        <v>134451.0</v>
      </c>
      <c r="H619" s="15" t="str">
        <f t="shared" si="2"/>
        <v>Very High Range</v>
      </c>
      <c r="I619" s="22">
        <v>118849.0</v>
      </c>
      <c r="J619" s="23">
        <f t="shared" si="3"/>
        <v>1.131275821</v>
      </c>
      <c r="K619" s="24" t="str">
        <f t="shared" si="4"/>
        <v>Over Achived</v>
      </c>
    </row>
    <row r="620" ht="22.5" customHeight="1">
      <c r="A620" s="18">
        <v>45666.0</v>
      </c>
      <c r="B620" s="19" t="str">
        <f t="shared" si="1"/>
        <v>Jan</v>
      </c>
      <c r="C620" s="20" t="s">
        <v>92</v>
      </c>
      <c r="D620" s="25" t="s">
        <v>149</v>
      </c>
      <c r="E620" s="19" t="s">
        <v>9</v>
      </c>
      <c r="F620" s="21">
        <v>4.0</v>
      </c>
      <c r="G620" s="22">
        <v>128835.0</v>
      </c>
      <c r="H620" s="15" t="str">
        <f t="shared" si="2"/>
        <v>Very High Range</v>
      </c>
      <c r="I620" s="22">
        <v>111944.0</v>
      </c>
      <c r="J620" s="23">
        <f t="shared" si="3"/>
        <v>1.150887944</v>
      </c>
      <c r="K620" s="24" t="str">
        <f t="shared" si="4"/>
        <v>Over Achived</v>
      </c>
    </row>
    <row r="621" ht="22.5" customHeight="1">
      <c r="A621" s="18">
        <v>45666.0</v>
      </c>
      <c r="B621" s="19" t="str">
        <f t="shared" si="1"/>
        <v>Jan</v>
      </c>
      <c r="C621" s="20" t="s">
        <v>92</v>
      </c>
      <c r="D621" s="25" t="s">
        <v>149</v>
      </c>
      <c r="E621" s="19" t="s">
        <v>9</v>
      </c>
      <c r="F621" s="21">
        <v>5.0</v>
      </c>
      <c r="G621" s="22">
        <v>138945.0</v>
      </c>
      <c r="H621" s="15" t="str">
        <f t="shared" si="2"/>
        <v>Very High Range</v>
      </c>
      <c r="I621" s="22">
        <v>131860.0</v>
      </c>
      <c r="J621" s="23">
        <f t="shared" si="3"/>
        <v>1.05373123</v>
      </c>
      <c r="K621" s="24" t="str">
        <f t="shared" si="4"/>
        <v>Over Achived</v>
      </c>
    </row>
    <row r="622" ht="22.5" customHeight="1">
      <c r="A622" s="18">
        <v>45666.0</v>
      </c>
      <c r="B622" s="19" t="str">
        <f t="shared" si="1"/>
        <v>Jan</v>
      </c>
      <c r="C622" s="20" t="s">
        <v>92</v>
      </c>
      <c r="D622" s="25" t="s">
        <v>149</v>
      </c>
      <c r="E622" s="19" t="s">
        <v>19</v>
      </c>
      <c r="F622" s="21">
        <v>2.0</v>
      </c>
      <c r="G622" s="22">
        <v>72414.0</v>
      </c>
      <c r="H622" s="15" t="str">
        <f t="shared" si="2"/>
        <v>High Range</v>
      </c>
      <c r="I622" s="22">
        <v>55317.0</v>
      </c>
      <c r="J622" s="23">
        <f t="shared" si="3"/>
        <v>1.30907316</v>
      </c>
      <c r="K622" s="24" t="str">
        <f t="shared" si="4"/>
        <v>Over Achived</v>
      </c>
    </row>
    <row r="623" ht="22.5" customHeight="1">
      <c r="A623" s="18">
        <v>45666.0</v>
      </c>
      <c r="B623" s="19" t="str">
        <f t="shared" si="1"/>
        <v>Jan</v>
      </c>
      <c r="C623" s="20" t="s">
        <v>92</v>
      </c>
      <c r="D623" s="25" t="s">
        <v>149</v>
      </c>
      <c r="E623" s="19" t="s">
        <v>63</v>
      </c>
      <c r="F623" s="21">
        <v>1.0</v>
      </c>
      <c r="G623" s="22">
        <v>27229.0</v>
      </c>
      <c r="H623" s="15" t="str">
        <f t="shared" si="2"/>
        <v>Base Range</v>
      </c>
      <c r="I623" s="22">
        <v>19612.0</v>
      </c>
      <c r="J623" s="23">
        <f t="shared" si="3"/>
        <v>1.388384662</v>
      </c>
      <c r="K623" s="24" t="str">
        <f t="shared" si="4"/>
        <v>Over Achived</v>
      </c>
    </row>
    <row r="624" ht="22.5" customHeight="1">
      <c r="A624" s="18">
        <v>45666.0</v>
      </c>
      <c r="B624" s="19" t="str">
        <f t="shared" si="1"/>
        <v>Jan</v>
      </c>
      <c r="C624" s="20" t="s">
        <v>92</v>
      </c>
      <c r="D624" s="19" t="s">
        <v>144</v>
      </c>
      <c r="E624" s="19" t="s">
        <v>38</v>
      </c>
      <c r="F624" s="21">
        <v>3.0</v>
      </c>
      <c r="G624" s="22">
        <v>82908.0</v>
      </c>
      <c r="H624" s="15" t="str">
        <f t="shared" si="2"/>
        <v>High Range</v>
      </c>
      <c r="I624" s="22">
        <v>62971.0</v>
      </c>
      <c r="J624" s="23">
        <f t="shared" si="3"/>
        <v>1.316606057</v>
      </c>
      <c r="K624" s="24" t="str">
        <f t="shared" si="4"/>
        <v>Over Achived</v>
      </c>
    </row>
    <row r="625" ht="22.5" customHeight="1">
      <c r="A625" s="18">
        <v>45667.0</v>
      </c>
      <c r="B625" s="19" t="str">
        <f t="shared" si="1"/>
        <v>Jan</v>
      </c>
      <c r="C625" s="20" t="s">
        <v>13</v>
      </c>
      <c r="D625" s="19" t="s">
        <v>37</v>
      </c>
      <c r="E625" s="19" t="s">
        <v>63</v>
      </c>
      <c r="F625" s="21">
        <v>3.0</v>
      </c>
      <c r="G625" s="22">
        <v>72534.0</v>
      </c>
      <c r="H625" s="15" t="str">
        <f t="shared" si="2"/>
        <v>High Range</v>
      </c>
      <c r="I625" s="22">
        <v>91999.0</v>
      </c>
      <c r="J625" s="23">
        <f t="shared" si="3"/>
        <v>0.7884216133</v>
      </c>
      <c r="K625" s="24" t="str">
        <f t="shared" si="4"/>
        <v>Target Not Meet</v>
      </c>
    </row>
    <row r="626" ht="22.5" customHeight="1">
      <c r="A626" s="18">
        <v>45667.0</v>
      </c>
      <c r="B626" s="19" t="str">
        <f t="shared" si="1"/>
        <v>Jan</v>
      </c>
      <c r="C626" s="20" t="s">
        <v>13</v>
      </c>
      <c r="D626" s="19" t="s">
        <v>169</v>
      </c>
      <c r="E626" s="19" t="s">
        <v>23</v>
      </c>
      <c r="F626" s="21">
        <v>2.0</v>
      </c>
      <c r="G626" s="22">
        <v>36420.0</v>
      </c>
      <c r="H626" s="15" t="str">
        <f t="shared" si="2"/>
        <v>Base Range</v>
      </c>
      <c r="I626" s="22">
        <v>42434.0</v>
      </c>
      <c r="J626" s="23">
        <f t="shared" si="3"/>
        <v>0.8582740255</v>
      </c>
      <c r="K626" s="24" t="str">
        <f t="shared" si="4"/>
        <v>Target Not Meet</v>
      </c>
    </row>
    <row r="627" ht="22.5" customHeight="1">
      <c r="A627" s="18">
        <v>45667.0</v>
      </c>
      <c r="B627" s="19" t="str">
        <f t="shared" si="1"/>
        <v>Jan</v>
      </c>
      <c r="C627" s="20" t="s">
        <v>13</v>
      </c>
      <c r="D627" s="19" t="s">
        <v>169</v>
      </c>
      <c r="E627" s="19" t="s">
        <v>23</v>
      </c>
      <c r="F627" s="21">
        <v>1.0</v>
      </c>
      <c r="G627" s="22">
        <v>42660.0</v>
      </c>
      <c r="H627" s="15" t="str">
        <f t="shared" si="2"/>
        <v>Base Range</v>
      </c>
      <c r="I627" s="22">
        <v>45106.0</v>
      </c>
      <c r="J627" s="23">
        <f t="shared" si="3"/>
        <v>0.9457721811</v>
      </c>
      <c r="K627" s="24" t="str">
        <f t="shared" si="4"/>
        <v>Target Not Meet</v>
      </c>
    </row>
    <row r="628" ht="22.5" customHeight="1">
      <c r="A628" s="18">
        <v>45667.0</v>
      </c>
      <c r="B628" s="19" t="str">
        <f t="shared" si="1"/>
        <v>Jan</v>
      </c>
      <c r="C628" s="20" t="s">
        <v>13</v>
      </c>
      <c r="D628" s="19" t="s">
        <v>169</v>
      </c>
      <c r="E628" s="19" t="s">
        <v>23</v>
      </c>
      <c r="F628" s="21">
        <v>1.0</v>
      </c>
      <c r="G628" s="22">
        <v>38323.0</v>
      </c>
      <c r="H628" s="15" t="str">
        <f t="shared" si="2"/>
        <v>Base Range</v>
      </c>
      <c r="I628" s="22">
        <v>48290.0</v>
      </c>
      <c r="J628" s="23">
        <f t="shared" si="3"/>
        <v>0.7936011597</v>
      </c>
      <c r="K628" s="24" t="str">
        <f t="shared" si="4"/>
        <v>Target Not Meet</v>
      </c>
    </row>
    <row r="629" ht="22.5" customHeight="1">
      <c r="A629" s="18">
        <v>45667.0</v>
      </c>
      <c r="B629" s="19" t="str">
        <f t="shared" si="1"/>
        <v>Jan</v>
      </c>
      <c r="C629" s="20" t="s">
        <v>13</v>
      </c>
      <c r="D629" s="19" t="s">
        <v>169</v>
      </c>
      <c r="E629" s="19" t="s">
        <v>26</v>
      </c>
      <c r="F629" s="21">
        <v>3.0</v>
      </c>
      <c r="G629" s="22">
        <v>61549.0</v>
      </c>
      <c r="H629" s="15" t="str">
        <f t="shared" si="2"/>
        <v>Medium Range</v>
      </c>
      <c r="I629" s="22">
        <v>66051.0</v>
      </c>
      <c r="J629" s="23">
        <f t="shared" si="3"/>
        <v>0.9318405475</v>
      </c>
      <c r="K629" s="24" t="str">
        <f t="shared" si="4"/>
        <v>Target Not Meet</v>
      </c>
    </row>
    <row r="630" ht="22.5" customHeight="1">
      <c r="A630" s="18">
        <v>45667.0</v>
      </c>
      <c r="B630" s="19" t="str">
        <f t="shared" si="1"/>
        <v>Jan</v>
      </c>
      <c r="C630" s="20" t="s">
        <v>13</v>
      </c>
      <c r="D630" s="19" t="s">
        <v>37</v>
      </c>
      <c r="E630" s="19" t="s">
        <v>34</v>
      </c>
      <c r="F630" s="21">
        <v>4.0</v>
      </c>
      <c r="G630" s="22">
        <v>69127.0</v>
      </c>
      <c r="H630" s="15" t="str">
        <f t="shared" si="2"/>
        <v>Medium Range</v>
      </c>
      <c r="I630" s="22">
        <v>75918.0</v>
      </c>
      <c r="J630" s="23">
        <f t="shared" si="3"/>
        <v>0.9105482231</v>
      </c>
      <c r="K630" s="24" t="str">
        <f t="shared" si="4"/>
        <v>Target Not Meet</v>
      </c>
    </row>
    <row r="631" ht="22.5" customHeight="1">
      <c r="A631" s="18">
        <v>45667.0</v>
      </c>
      <c r="B631" s="19" t="str">
        <f t="shared" si="1"/>
        <v>Jan</v>
      </c>
      <c r="C631" s="20" t="s">
        <v>13</v>
      </c>
      <c r="D631" s="19" t="s">
        <v>18</v>
      </c>
      <c r="E631" s="19" t="s">
        <v>9</v>
      </c>
      <c r="F631" s="21">
        <v>4.0</v>
      </c>
      <c r="G631" s="22">
        <v>87830.0</v>
      </c>
      <c r="H631" s="15" t="str">
        <f t="shared" si="2"/>
        <v>High Range</v>
      </c>
      <c r="I631" s="22">
        <v>62042.0</v>
      </c>
      <c r="J631" s="23">
        <f t="shared" si="3"/>
        <v>1.415653912</v>
      </c>
      <c r="K631" s="24" t="str">
        <f t="shared" si="4"/>
        <v>Over Achived</v>
      </c>
    </row>
    <row r="632" ht="22.5" customHeight="1">
      <c r="A632" s="18">
        <v>45667.0</v>
      </c>
      <c r="B632" s="19" t="str">
        <f t="shared" si="1"/>
        <v>Jan</v>
      </c>
      <c r="C632" s="20" t="s">
        <v>13</v>
      </c>
      <c r="D632" s="19" t="s">
        <v>29</v>
      </c>
      <c r="E632" s="19" t="s">
        <v>26</v>
      </c>
      <c r="F632" s="21">
        <v>2.0</v>
      </c>
      <c r="G632" s="22">
        <v>59563.0</v>
      </c>
      <c r="H632" s="15" t="str">
        <f t="shared" si="2"/>
        <v>Medium Range</v>
      </c>
      <c r="I632" s="22">
        <v>64005.0</v>
      </c>
      <c r="J632" s="23">
        <f t="shared" si="3"/>
        <v>0.9305991719</v>
      </c>
      <c r="K632" s="24" t="str">
        <f t="shared" si="4"/>
        <v>Target Not Meet</v>
      </c>
    </row>
    <row r="633" ht="22.5" customHeight="1">
      <c r="A633" s="18">
        <v>45667.0</v>
      </c>
      <c r="B633" s="19" t="str">
        <f t="shared" si="1"/>
        <v>Jan</v>
      </c>
      <c r="C633" s="20" t="s">
        <v>13</v>
      </c>
      <c r="D633" s="19" t="s">
        <v>29</v>
      </c>
      <c r="E633" s="19" t="s">
        <v>68</v>
      </c>
      <c r="F633" s="21">
        <v>1.0</v>
      </c>
      <c r="G633" s="22">
        <v>35872.0</v>
      </c>
      <c r="H633" s="15" t="str">
        <f t="shared" si="2"/>
        <v>Base Range</v>
      </c>
      <c r="I633" s="22">
        <v>41422.0</v>
      </c>
      <c r="J633" s="23">
        <f t="shared" si="3"/>
        <v>0.8660132297</v>
      </c>
      <c r="K633" s="24" t="str">
        <f t="shared" si="4"/>
        <v>Target Not Meet</v>
      </c>
    </row>
    <row r="634" ht="22.5" customHeight="1">
      <c r="A634" s="18">
        <v>45667.0</v>
      </c>
      <c r="B634" s="19" t="str">
        <f t="shared" si="1"/>
        <v>Jan</v>
      </c>
      <c r="C634" s="20" t="s">
        <v>13</v>
      </c>
      <c r="D634" s="19" t="s">
        <v>29</v>
      </c>
      <c r="E634" s="19" t="s">
        <v>9</v>
      </c>
      <c r="F634" s="21">
        <v>3.0</v>
      </c>
      <c r="G634" s="22">
        <v>69068.0</v>
      </c>
      <c r="H634" s="15" t="str">
        <f t="shared" si="2"/>
        <v>Medium Range</v>
      </c>
      <c r="I634" s="22">
        <v>79820.0</v>
      </c>
      <c r="J634" s="23">
        <f t="shared" si="3"/>
        <v>0.8652969181</v>
      </c>
      <c r="K634" s="24" t="str">
        <f t="shared" si="4"/>
        <v>Target Not Meet</v>
      </c>
    </row>
    <row r="635" ht="22.5" customHeight="1">
      <c r="A635" s="18">
        <v>45667.0</v>
      </c>
      <c r="B635" s="19" t="str">
        <f t="shared" si="1"/>
        <v>Jan</v>
      </c>
      <c r="C635" s="20" t="s">
        <v>13</v>
      </c>
      <c r="D635" s="19" t="s">
        <v>18</v>
      </c>
      <c r="E635" s="19" t="s">
        <v>63</v>
      </c>
      <c r="F635" s="21">
        <v>3.0</v>
      </c>
      <c r="G635" s="22">
        <v>80946.0</v>
      </c>
      <c r="H635" s="15" t="str">
        <f t="shared" si="2"/>
        <v>High Range</v>
      </c>
      <c r="I635" s="22">
        <v>69837.0</v>
      </c>
      <c r="J635" s="23">
        <f t="shared" si="3"/>
        <v>1.159070407</v>
      </c>
      <c r="K635" s="24" t="str">
        <f t="shared" si="4"/>
        <v>Over Achived</v>
      </c>
    </row>
    <row r="636" ht="22.5" customHeight="1">
      <c r="A636" s="18">
        <v>45667.0</v>
      </c>
      <c r="B636" s="19" t="str">
        <f t="shared" si="1"/>
        <v>Jan</v>
      </c>
      <c r="C636" s="20" t="s">
        <v>13</v>
      </c>
      <c r="D636" s="19" t="s">
        <v>18</v>
      </c>
      <c r="E636" s="19" t="s">
        <v>23</v>
      </c>
      <c r="F636" s="21">
        <v>1.0</v>
      </c>
      <c r="G636" s="22">
        <v>40054.0</v>
      </c>
      <c r="H636" s="15" t="str">
        <f t="shared" si="2"/>
        <v>Base Range</v>
      </c>
      <c r="I636" s="22">
        <v>32350.0</v>
      </c>
      <c r="J636" s="23">
        <f t="shared" si="3"/>
        <v>1.238145286</v>
      </c>
      <c r="K636" s="24" t="str">
        <f t="shared" si="4"/>
        <v>Over Achived</v>
      </c>
    </row>
    <row r="637" ht="22.5" customHeight="1">
      <c r="A637" s="18">
        <v>45667.0</v>
      </c>
      <c r="B637" s="19" t="str">
        <f t="shared" si="1"/>
        <v>Jan</v>
      </c>
      <c r="C637" s="20" t="s">
        <v>13</v>
      </c>
      <c r="D637" s="19" t="s">
        <v>169</v>
      </c>
      <c r="E637" s="19" t="s">
        <v>9</v>
      </c>
      <c r="F637" s="21">
        <v>4.0</v>
      </c>
      <c r="G637" s="22">
        <v>84695.0</v>
      </c>
      <c r="H637" s="15" t="str">
        <f t="shared" si="2"/>
        <v>High Range</v>
      </c>
      <c r="I637" s="22">
        <v>94210.0</v>
      </c>
      <c r="J637" s="23">
        <f t="shared" si="3"/>
        <v>0.8990022291</v>
      </c>
      <c r="K637" s="24" t="str">
        <f t="shared" si="4"/>
        <v>Target Not Meet</v>
      </c>
    </row>
    <row r="638" ht="22.5" customHeight="1">
      <c r="A638" s="18">
        <v>45667.0</v>
      </c>
      <c r="B638" s="19" t="str">
        <f t="shared" si="1"/>
        <v>Jan</v>
      </c>
      <c r="C638" s="20" t="s">
        <v>13</v>
      </c>
      <c r="D638" s="19" t="s">
        <v>14</v>
      </c>
      <c r="E638" s="19" t="s">
        <v>38</v>
      </c>
      <c r="F638" s="21">
        <v>3.0</v>
      </c>
      <c r="G638" s="22">
        <v>51239.0</v>
      </c>
      <c r="H638" s="15" t="str">
        <f t="shared" si="2"/>
        <v>Medium Range</v>
      </c>
      <c r="I638" s="22">
        <v>47047.0</v>
      </c>
      <c r="J638" s="23">
        <f t="shared" si="3"/>
        <v>1.089102387</v>
      </c>
      <c r="K638" s="24" t="str">
        <f t="shared" si="4"/>
        <v>Over Achived</v>
      </c>
    </row>
    <row r="639" ht="22.5" customHeight="1">
      <c r="A639" s="18">
        <v>45667.0</v>
      </c>
      <c r="B639" s="19" t="str">
        <f t="shared" si="1"/>
        <v>Jan</v>
      </c>
      <c r="C639" s="20" t="s">
        <v>13</v>
      </c>
      <c r="D639" s="19" t="s">
        <v>37</v>
      </c>
      <c r="E639" s="19" t="s">
        <v>34</v>
      </c>
      <c r="F639" s="21">
        <v>3.0</v>
      </c>
      <c r="G639" s="22">
        <v>76733.0</v>
      </c>
      <c r="H639" s="15" t="str">
        <f t="shared" si="2"/>
        <v>High Range</v>
      </c>
      <c r="I639" s="22">
        <v>89531.0</v>
      </c>
      <c r="J639" s="23">
        <f t="shared" si="3"/>
        <v>0.8570550982</v>
      </c>
      <c r="K639" s="24" t="str">
        <f t="shared" si="4"/>
        <v>Target Not Meet</v>
      </c>
    </row>
    <row r="640" ht="22.5" customHeight="1">
      <c r="A640" s="18">
        <v>45667.0</v>
      </c>
      <c r="B640" s="19" t="str">
        <f t="shared" si="1"/>
        <v>Jan</v>
      </c>
      <c r="C640" s="20" t="s">
        <v>57</v>
      </c>
      <c r="D640" s="19" t="s">
        <v>58</v>
      </c>
      <c r="E640" s="19" t="s">
        <v>9</v>
      </c>
      <c r="F640" s="21">
        <v>3.0</v>
      </c>
      <c r="G640" s="22">
        <v>51776.0</v>
      </c>
      <c r="H640" s="15" t="str">
        <f t="shared" si="2"/>
        <v>Medium Range</v>
      </c>
      <c r="I640" s="22">
        <v>43895.0</v>
      </c>
      <c r="J640" s="23">
        <f t="shared" si="3"/>
        <v>1.179542089</v>
      </c>
      <c r="K640" s="24" t="str">
        <f t="shared" si="4"/>
        <v>Over Achived</v>
      </c>
    </row>
    <row r="641" ht="22.5" customHeight="1">
      <c r="A641" s="18">
        <v>45667.0</v>
      </c>
      <c r="B641" s="19" t="str">
        <f t="shared" si="1"/>
        <v>Jan</v>
      </c>
      <c r="C641" s="20" t="s">
        <v>57</v>
      </c>
      <c r="D641" s="19" t="s">
        <v>71</v>
      </c>
      <c r="E641" s="19" t="s">
        <v>9</v>
      </c>
      <c r="F641" s="21">
        <v>3.0</v>
      </c>
      <c r="G641" s="22">
        <v>69495.0</v>
      </c>
      <c r="H641" s="15" t="str">
        <f t="shared" si="2"/>
        <v>Medium Range</v>
      </c>
      <c r="I641" s="22">
        <v>89695.0</v>
      </c>
      <c r="J641" s="23">
        <f t="shared" si="3"/>
        <v>0.7747923519</v>
      </c>
      <c r="K641" s="24" t="str">
        <f t="shared" si="4"/>
        <v>Target Not Meet</v>
      </c>
    </row>
    <row r="642" ht="22.5" customHeight="1">
      <c r="A642" s="18">
        <v>45667.0</v>
      </c>
      <c r="B642" s="19" t="str">
        <f t="shared" si="1"/>
        <v>Jan</v>
      </c>
      <c r="C642" s="20" t="s">
        <v>57</v>
      </c>
      <c r="D642" s="19" t="s">
        <v>58</v>
      </c>
      <c r="E642" s="19" t="s">
        <v>63</v>
      </c>
      <c r="F642" s="21">
        <v>1.0</v>
      </c>
      <c r="G642" s="22">
        <v>25096.0</v>
      </c>
      <c r="H642" s="15" t="str">
        <f t="shared" si="2"/>
        <v>Base Range</v>
      </c>
      <c r="I642" s="22">
        <v>19485.0</v>
      </c>
      <c r="J642" s="23">
        <f t="shared" si="3"/>
        <v>1.287965101</v>
      </c>
      <c r="K642" s="24" t="str">
        <f t="shared" si="4"/>
        <v>Over Achived</v>
      </c>
    </row>
    <row r="643" ht="22.5" customHeight="1">
      <c r="A643" s="18">
        <v>45667.0</v>
      </c>
      <c r="B643" s="19" t="str">
        <f t="shared" si="1"/>
        <v>Jan</v>
      </c>
      <c r="C643" s="20" t="s">
        <v>57</v>
      </c>
      <c r="D643" s="19" t="s">
        <v>85</v>
      </c>
      <c r="E643" s="19" t="s">
        <v>19</v>
      </c>
      <c r="F643" s="21">
        <v>1.0</v>
      </c>
      <c r="G643" s="22">
        <v>36931.0</v>
      </c>
      <c r="H643" s="15" t="str">
        <f t="shared" si="2"/>
        <v>Base Range</v>
      </c>
      <c r="I643" s="22">
        <v>43349.0</v>
      </c>
      <c r="J643" s="23">
        <f t="shared" si="3"/>
        <v>0.851945835</v>
      </c>
      <c r="K643" s="24" t="str">
        <f t="shared" si="4"/>
        <v>Target Not Meet</v>
      </c>
    </row>
    <row r="644" ht="22.5" customHeight="1">
      <c r="A644" s="18">
        <v>45667.0</v>
      </c>
      <c r="B644" s="19" t="str">
        <f t="shared" si="1"/>
        <v>Jan</v>
      </c>
      <c r="C644" s="20" t="s">
        <v>57</v>
      </c>
      <c r="D644" s="19" t="s">
        <v>85</v>
      </c>
      <c r="E644" s="19" t="s">
        <v>9</v>
      </c>
      <c r="F644" s="21">
        <v>2.0</v>
      </c>
      <c r="G644" s="22">
        <v>65831.0</v>
      </c>
      <c r="H644" s="15" t="str">
        <f t="shared" si="2"/>
        <v>Medium Range</v>
      </c>
      <c r="I644" s="22">
        <v>79251.0</v>
      </c>
      <c r="J644" s="23">
        <f t="shared" si="3"/>
        <v>0.8306645973</v>
      </c>
      <c r="K644" s="24" t="str">
        <f t="shared" si="4"/>
        <v>Target Not Meet</v>
      </c>
    </row>
    <row r="645" ht="22.5" customHeight="1">
      <c r="A645" s="18">
        <v>45667.0</v>
      </c>
      <c r="B645" s="19" t="str">
        <f t="shared" si="1"/>
        <v>Jan</v>
      </c>
      <c r="C645" s="20" t="s">
        <v>13</v>
      </c>
      <c r="D645" s="19" t="s">
        <v>14</v>
      </c>
      <c r="E645" s="19" t="s">
        <v>38</v>
      </c>
      <c r="F645" s="21">
        <v>2.0</v>
      </c>
      <c r="G645" s="22">
        <v>61279.0</v>
      </c>
      <c r="H645" s="15" t="str">
        <f t="shared" si="2"/>
        <v>Medium Range</v>
      </c>
      <c r="I645" s="22">
        <v>45330.0</v>
      </c>
      <c r="J645" s="23">
        <f t="shared" si="3"/>
        <v>1.351842047</v>
      </c>
      <c r="K645" s="24" t="str">
        <f t="shared" si="4"/>
        <v>Over Achived</v>
      </c>
    </row>
    <row r="646" ht="22.5" customHeight="1">
      <c r="A646" s="18">
        <v>45667.0</v>
      </c>
      <c r="B646" s="19" t="str">
        <f t="shared" si="1"/>
        <v>Jan</v>
      </c>
      <c r="C646" s="20" t="s">
        <v>57</v>
      </c>
      <c r="D646" s="19" t="s">
        <v>85</v>
      </c>
      <c r="E646" s="19" t="s">
        <v>34</v>
      </c>
      <c r="F646" s="21">
        <v>3.0</v>
      </c>
      <c r="G646" s="22">
        <v>61531.0</v>
      </c>
      <c r="H646" s="15" t="str">
        <f t="shared" si="2"/>
        <v>Medium Range</v>
      </c>
      <c r="I646" s="22">
        <v>65908.0</v>
      </c>
      <c r="J646" s="23">
        <f t="shared" si="3"/>
        <v>0.9335892456</v>
      </c>
      <c r="K646" s="24" t="str">
        <f t="shared" si="4"/>
        <v>Target Not Meet</v>
      </c>
    </row>
    <row r="647" ht="22.5" customHeight="1">
      <c r="A647" s="18">
        <v>45667.0</v>
      </c>
      <c r="B647" s="19" t="str">
        <f t="shared" si="1"/>
        <v>Jan</v>
      </c>
      <c r="C647" s="20" t="s">
        <v>57</v>
      </c>
      <c r="D647" s="19" t="s">
        <v>85</v>
      </c>
      <c r="E647" s="19" t="s">
        <v>9</v>
      </c>
      <c r="F647" s="21">
        <v>3.0</v>
      </c>
      <c r="G647" s="22">
        <v>57056.0</v>
      </c>
      <c r="H647" s="15" t="str">
        <f t="shared" si="2"/>
        <v>Medium Range</v>
      </c>
      <c r="I647" s="22">
        <v>68634.0</v>
      </c>
      <c r="J647" s="23">
        <f t="shared" si="3"/>
        <v>0.831308098</v>
      </c>
      <c r="K647" s="24" t="str">
        <f t="shared" si="4"/>
        <v>Target Not Meet</v>
      </c>
    </row>
    <row r="648" ht="22.5" customHeight="1">
      <c r="A648" s="18">
        <v>45667.0</v>
      </c>
      <c r="B648" s="19" t="str">
        <f t="shared" si="1"/>
        <v>Jan</v>
      </c>
      <c r="C648" s="20" t="s">
        <v>57</v>
      </c>
      <c r="D648" s="19" t="s">
        <v>80</v>
      </c>
      <c r="E648" s="19" t="s">
        <v>38</v>
      </c>
      <c r="F648" s="21">
        <v>2.0</v>
      </c>
      <c r="G648" s="22">
        <v>43354.0</v>
      </c>
      <c r="H648" s="15" t="str">
        <f t="shared" si="2"/>
        <v>Base Range</v>
      </c>
      <c r="I648" s="22">
        <v>50089.0</v>
      </c>
      <c r="J648" s="23">
        <f t="shared" si="3"/>
        <v>0.86553934</v>
      </c>
      <c r="K648" s="24" t="str">
        <f t="shared" si="4"/>
        <v>Target Not Meet</v>
      </c>
    </row>
    <row r="649" ht="22.5" customHeight="1">
      <c r="A649" s="18">
        <v>45667.0</v>
      </c>
      <c r="B649" s="19" t="str">
        <f t="shared" si="1"/>
        <v>Jan</v>
      </c>
      <c r="C649" s="20" t="s">
        <v>57</v>
      </c>
      <c r="D649" s="19" t="s">
        <v>80</v>
      </c>
      <c r="E649" s="19" t="s">
        <v>23</v>
      </c>
      <c r="F649" s="21">
        <v>1.0</v>
      </c>
      <c r="G649" s="22">
        <v>30868.0</v>
      </c>
      <c r="H649" s="15" t="str">
        <f t="shared" si="2"/>
        <v>Base Range</v>
      </c>
      <c r="I649" s="22">
        <v>34748.0</v>
      </c>
      <c r="J649" s="23">
        <f t="shared" si="3"/>
        <v>0.8883388972</v>
      </c>
      <c r="K649" s="24" t="str">
        <f t="shared" si="4"/>
        <v>Target Not Meet</v>
      </c>
    </row>
    <row r="650" ht="22.5" customHeight="1">
      <c r="A650" s="18">
        <v>45667.0</v>
      </c>
      <c r="B650" s="19" t="str">
        <f t="shared" si="1"/>
        <v>Jan</v>
      </c>
      <c r="C650" s="20" t="s">
        <v>57</v>
      </c>
      <c r="D650" s="19" t="s">
        <v>80</v>
      </c>
      <c r="E650" s="19" t="s">
        <v>63</v>
      </c>
      <c r="F650" s="21">
        <v>1.0</v>
      </c>
      <c r="G650" s="22">
        <v>25921.0</v>
      </c>
      <c r="H650" s="15" t="str">
        <f t="shared" si="2"/>
        <v>Base Range</v>
      </c>
      <c r="I650" s="22">
        <v>29994.0</v>
      </c>
      <c r="J650" s="23">
        <f t="shared" si="3"/>
        <v>0.8642061746</v>
      </c>
      <c r="K650" s="24" t="str">
        <f t="shared" si="4"/>
        <v>Target Not Meet</v>
      </c>
    </row>
    <row r="651" ht="22.5" customHeight="1">
      <c r="A651" s="18">
        <v>45667.0</v>
      </c>
      <c r="B651" s="19" t="str">
        <f t="shared" si="1"/>
        <v>Jan</v>
      </c>
      <c r="C651" s="20" t="s">
        <v>57</v>
      </c>
      <c r="D651" s="19" t="s">
        <v>80</v>
      </c>
      <c r="E651" s="19" t="s">
        <v>34</v>
      </c>
      <c r="F651" s="21">
        <v>2.0</v>
      </c>
      <c r="G651" s="22">
        <v>62733.0</v>
      </c>
      <c r="H651" s="15" t="str">
        <f t="shared" si="2"/>
        <v>Medium Range</v>
      </c>
      <c r="I651" s="22">
        <v>78925.0</v>
      </c>
      <c r="J651" s="23">
        <f t="shared" si="3"/>
        <v>0.7948432056</v>
      </c>
      <c r="K651" s="24" t="str">
        <f t="shared" si="4"/>
        <v>Target Not Meet</v>
      </c>
    </row>
    <row r="652" ht="22.5" customHeight="1">
      <c r="A652" s="18">
        <v>45667.0</v>
      </c>
      <c r="B652" s="19" t="str">
        <f t="shared" si="1"/>
        <v>Jan</v>
      </c>
      <c r="C652" s="20" t="s">
        <v>57</v>
      </c>
      <c r="D652" s="19" t="s">
        <v>80</v>
      </c>
      <c r="E652" s="19" t="s">
        <v>68</v>
      </c>
      <c r="F652" s="21">
        <v>1.0</v>
      </c>
      <c r="G652" s="22">
        <v>23993.0</v>
      </c>
      <c r="H652" s="15" t="str">
        <f t="shared" si="2"/>
        <v>Base Range</v>
      </c>
      <c r="I652" s="22">
        <v>30827.0</v>
      </c>
      <c r="J652" s="23">
        <f t="shared" si="3"/>
        <v>0.7783112207</v>
      </c>
      <c r="K652" s="24" t="str">
        <f t="shared" si="4"/>
        <v>Target Not Meet</v>
      </c>
    </row>
    <row r="653" ht="22.5" customHeight="1">
      <c r="A653" s="18">
        <v>45667.0</v>
      </c>
      <c r="B653" s="19" t="str">
        <f t="shared" si="1"/>
        <v>Jan</v>
      </c>
      <c r="C653" s="20" t="s">
        <v>57</v>
      </c>
      <c r="D653" s="19" t="s">
        <v>71</v>
      </c>
      <c r="E653" s="19" t="s">
        <v>63</v>
      </c>
      <c r="F653" s="21">
        <v>1.0</v>
      </c>
      <c r="G653" s="22">
        <v>25201.0</v>
      </c>
      <c r="H653" s="15" t="str">
        <f t="shared" si="2"/>
        <v>Base Range</v>
      </c>
      <c r="I653" s="22">
        <v>27618.0</v>
      </c>
      <c r="J653" s="23">
        <f t="shared" si="3"/>
        <v>0.9124846115</v>
      </c>
      <c r="K653" s="24" t="str">
        <f t="shared" si="4"/>
        <v>Target Not Meet</v>
      </c>
    </row>
    <row r="654" ht="22.5" customHeight="1">
      <c r="A654" s="18">
        <v>45667.0</v>
      </c>
      <c r="B654" s="19" t="str">
        <f t="shared" si="1"/>
        <v>Jan</v>
      </c>
      <c r="C654" s="20" t="s">
        <v>57</v>
      </c>
      <c r="D654" s="19" t="s">
        <v>71</v>
      </c>
      <c r="E654" s="19" t="s">
        <v>68</v>
      </c>
      <c r="F654" s="21">
        <v>1.0</v>
      </c>
      <c r="G654" s="22">
        <v>25105.0</v>
      </c>
      <c r="H654" s="15" t="str">
        <f t="shared" si="2"/>
        <v>Base Range</v>
      </c>
      <c r="I654" s="22">
        <v>29874.0</v>
      </c>
      <c r="J654" s="23">
        <f t="shared" si="3"/>
        <v>0.8403628573</v>
      </c>
      <c r="K654" s="24" t="str">
        <f t="shared" si="4"/>
        <v>Target Not Meet</v>
      </c>
    </row>
    <row r="655" ht="22.5" customHeight="1">
      <c r="A655" s="18">
        <v>45667.0</v>
      </c>
      <c r="B655" s="19" t="str">
        <f t="shared" si="1"/>
        <v>Jan</v>
      </c>
      <c r="C655" s="20" t="s">
        <v>57</v>
      </c>
      <c r="D655" s="25" t="s">
        <v>62</v>
      </c>
      <c r="E655" s="19" t="s">
        <v>34</v>
      </c>
      <c r="F655" s="21">
        <v>2.0</v>
      </c>
      <c r="G655" s="22">
        <v>52938.0</v>
      </c>
      <c r="H655" s="15" t="str">
        <f t="shared" si="2"/>
        <v>Medium Range</v>
      </c>
      <c r="I655" s="22">
        <v>46631.0</v>
      </c>
      <c r="J655" s="23">
        <f t="shared" si="3"/>
        <v>1.135253372</v>
      </c>
      <c r="K655" s="24" t="str">
        <f t="shared" si="4"/>
        <v>Over Achived</v>
      </c>
    </row>
    <row r="656" ht="22.5" customHeight="1">
      <c r="A656" s="18">
        <v>45667.0</v>
      </c>
      <c r="B656" s="19" t="str">
        <f t="shared" si="1"/>
        <v>Jan</v>
      </c>
      <c r="C656" s="20" t="s">
        <v>57</v>
      </c>
      <c r="D656" s="25" t="s">
        <v>62</v>
      </c>
      <c r="E656" s="19" t="s">
        <v>38</v>
      </c>
      <c r="F656" s="21">
        <v>1.0</v>
      </c>
      <c r="G656" s="22">
        <v>43391.0</v>
      </c>
      <c r="H656" s="15" t="str">
        <f t="shared" si="2"/>
        <v>Base Range</v>
      </c>
      <c r="I656" s="22">
        <v>37639.0</v>
      </c>
      <c r="J656" s="23">
        <f t="shared" si="3"/>
        <v>1.152820213</v>
      </c>
      <c r="K656" s="24" t="str">
        <f t="shared" si="4"/>
        <v>Over Achived</v>
      </c>
    </row>
    <row r="657" ht="22.5" customHeight="1">
      <c r="A657" s="18">
        <v>45667.0</v>
      </c>
      <c r="B657" s="19" t="str">
        <f t="shared" si="1"/>
        <v>Jan</v>
      </c>
      <c r="C657" s="20" t="s">
        <v>57</v>
      </c>
      <c r="D657" s="19" t="s">
        <v>58</v>
      </c>
      <c r="E657" s="19" t="s">
        <v>38</v>
      </c>
      <c r="F657" s="21">
        <v>2.0</v>
      </c>
      <c r="G657" s="22">
        <v>44786.0</v>
      </c>
      <c r="H657" s="15" t="str">
        <f t="shared" si="2"/>
        <v>Base Range</v>
      </c>
      <c r="I657" s="22">
        <v>39598.0</v>
      </c>
      <c r="J657" s="23">
        <f t="shared" si="3"/>
        <v>1.131016718</v>
      </c>
      <c r="K657" s="24" t="str">
        <f t="shared" si="4"/>
        <v>Over Achived</v>
      </c>
    </row>
    <row r="658" ht="22.5" customHeight="1">
      <c r="A658" s="18">
        <v>45667.0</v>
      </c>
      <c r="B658" s="19" t="str">
        <f t="shared" si="1"/>
        <v>Jan</v>
      </c>
      <c r="C658" s="20" t="s">
        <v>57</v>
      </c>
      <c r="D658" s="19" t="s">
        <v>58</v>
      </c>
      <c r="E658" s="19" t="s">
        <v>38</v>
      </c>
      <c r="F658" s="21">
        <v>2.0</v>
      </c>
      <c r="G658" s="22">
        <v>35788.0</v>
      </c>
      <c r="H658" s="15" t="str">
        <f t="shared" si="2"/>
        <v>Base Range</v>
      </c>
      <c r="I658" s="22">
        <v>32684.0</v>
      </c>
      <c r="J658" s="23">
        <f t="shared" si="3"/>
        <v>1.094970016</v>
      </c>
      <c r="K658" s="24" t="str">
        <f t="shared" si="4"/>
        <v>Over Achived</v>
      </c>
    </row>
    <row r="659" ht="22.5" customHeight="1">
      <c r="A659" s="18">
        <v>45667.0</v>
      </c>
      <c r="B659" s="19" t="str">
        <f t="shared" si="1"/>
        <v>Jan</v>
      </c>
      <c r="C659" s="20" t="s">
        <v>92</v>
      </c>
      <c r="D659" s="19" t="s">
        <v>93</v>
      </c>
      <c r="E659" s="19" t="s">
        <v>38</v>
      </c>
      <c r="F659" s="21">
        <v>3.0</v>
      </c>
      <c r="G659" s="22">
        <v>71558.0</v>
      </c>
      <c r="H659" s="15" t="str">
        <f t="shared" si="2"/>
        <v>High Range</v>
      </c>
      <c r="I659" s="22">
        <v>76589.0</v>
      </c>
      <c r="J659" s="23">
        <f t="shared" si="3"/>
        <v>0.9343117158</v>
      </c>
      <c r="K659" s="24" t="str">
        <f t="shared" si="4"/>
        <v>Target Not Meet</v>
      </c>
    </row>
    <row r="660" ht="22.5" customHeight="1">
      <c r="A660" s="18">
        <v>45667.0</v>
      </c>
      <c r="B660" s="19" t="str">
        <f t="shared" si="1"/>
        <v>Jan</v>
      </c>
      <c r="C660" s="20" t="s">
        <v>57</v>
      </c>
      <c r="D660" s="19" t="s">
        <v>85</v>
      </c>
      <c r="E660" s="19" t="s">
        <v>38</v>
      </c>
      <c r="F660" s="21">
        <v>2.0</v>
      </c>
      <c r="G660" s="22">
        <v>44677.0</v>
      </c>
      <c r="H660" s="15" t="str">
        <f t="shared" si="2"/>
        <v>Base Range</v>
      </c>
      <c r="I660" s="22">
        <v>48256.0</v>
      </c>
      <c r="J660" s="23">
        <f t="shared" si="3"/>
        <v>0.925833057</v>
      </c>
      <c r="K660" s="24" t="str">
        <f t="shared" si="4"/>
        <v>Target Not Meet</v>
      </c>
    </row>
    <row r="661" ht="22.5" customHeight="1">
      <c r="A661" s="18">
        <v>45667.0</v>
      </c>
      <c r="B661" s="19" t="str">
        <f t="shared" si="1"/>
        <v>Jan</v>
      </c>
      <c r="C661" s="20" t="s">
        <v>92</v>
      </c>
      <c r="D661" s="19" t="s">
        <v>93</v>
      </c>
      <c r="E661" s="19" t="s">
        <v>26</v>
      </c>
      <c r="F661" s="21">
        <v>3.0</v>
      </c>
      <c r="G661" s="22">
        <v>69841.0</v>
      </c>
      <c r="H661" s="15" t="str">
        <f t="shared" si="2"/>
        <v>Medium Range</v>
      </c>
      <c r="I661" s="22">
        <v>82610.0</v>
      </c>
      <c r="J661" s="23">
        <f t="shared" si="3"/>
        <v>0.8454303353</v>
      </c>
      <c r="K661" s="24" t="str">
        <f t="shared" si="4"/>
        <v>Target Not Meet</v>
      </c>
    </row>
    <row r="662" ht="22.5" customHeight="1">
      <c r="A662" s="18">
        <v>45667.0</v>
      </c>
      <c r="B662" s="19" t="str">
        <f t="shared" si="1"/>
        <v>Jan</v>
      </c>
      <c r="C662" s="20" t="s">
        <v>7</v>
      </c>
      <c r="D662" s="19" t="s">
        <v>126</v>
      </c>
      <c r="E662" s="19" t="s">
        <v>68</v>
      </c>
      <c r="F662" s="21">
        <v>2.0</v>
      </c>
      <c r="G662" s="22">
        <v>59449.0</v>
      </c>
      <c r="H662" s="15" t="str">
        <f t="shared" si="2"/>
        <v>Medium Range</v>
      </c>
      <c r="I662" s="22">
        <v>49147.0</v>
      </c>
      <c r="J662" s="23">
        <f t="shared" si="3"/>
        <v>1.20961605</v>
      </c>
      <c r="K662" s="24" t="str">
        <f t="shared" si="4"/>
        <v>Over Achived</v>
      </c>
    </row>
    <row r="663" ht="22.5" customHeight="1">
      <c r="A663" s="18">
        <v>45667.0</v>
      </c>
      <c r="B663" s="19" t="str">
        <f t="shared" si="1"/>
        <v>Jan</v>
      </c>
      <c r="C663" s="20" t="s">
        <v>7</v>
      </c>
      <c r="D663" s="19" t="s">
        <v>126</v>
      </c>
      <c r="E663" s="19" t="s">
        <v>68</v>
      </c>
      <c r="F663" s="21">
        <v>3.0</v>
      </c>
      <c r="G663" s="22">
        <v>58212.0</v>
      </c>
      <c r="H663" s="15" t="str">
        <f t="shared" si="2"/>
        <v>Medium Range</v>
      </c>
      <c r="I663" s="22">
        <v>44762.0</v>
      </c>
      <c r="J663" s="23">
        <f t="shared" si="3"/>
        <v>1.300478084</v>
      </c>
      <c r="K663" s="24" t="str">
        <f t="shared" si="4"/>
        <v>Over Achived</v>
      </c>
    </row>
    <row r="664" ht="22.5" customHeight="1">
      <c r="A664" s="18">
        <v>45667.0</v>
      </c>
      <c r="B664" s="19" t="str">
        <f t="shared" si="1"/>
        <v>Jan</v>
      </c>
      <c r="C664" s="20" t="s">
        <v>7</v>
      </c>
      <c r="D664" s="19" t="s">
        <v>118</v>
      </c>
      <c r="E664" s="19" t="s">
        <v>23</v>
      </c>
      <c r="F664" s="21">
        <v>3.0</v>
      </c>
      <c r="G664" s="22">
        <v>73400.0</v>
      </c>
      <c r="H664" s="15" t="str">
        <f t="shared" si="2"/>
        <v>High Range</v>
      </c>
      <c r="I664" s="22">
        <v>51929.0</v>
      </c>
      <c r="J664" s="23">
        <f t="shared" si="3"/>
        <v>1.41346839</v>
      </c>
      <c r="K664" s="24" t="str">
        <f t="shared" si="4"/>
        <v>Over Achived</v>
      </c>
    </row>
    <row r="665" ht="22.5" customHeight="1">
      <c r="A665" s="18">
        <v>45667.0</v>
      </c>
      <c r="B665" s="19" t="str">
        <f t="shared" si="1"/>
        <v>Jan</v>
      </c>
      <c r="C665" s="20" t="s">
        <v>7</v>
      </c>
      <c r="D665" s="19" t="s">
        <v>118</v>
      </c>
      <c r="E665" s="19" t="s">
        <v>9</v>
      </c>
      <c r="F665" s="21">
        <v>5.0</v>
      </c>
      <c r="G665" s="22">
        <v>156227.0</v>
      </c>
      <c r="H665" s="15" t="str">
        <f t="shared" si="2"/>
        <v>Very High Range</v>
      </c>
      <c r="I665" s="22">
        <v>117583.0</v>
      </c>
      <c r="J665" s="23">
        <f t="shared" si="3"/>
        <v>1.328652952</v>
      </c>
      <c r="K665" s="24" t="str">
        <f t="shared" si="4"/>
        <v>Over Achived</v>
      </c>
    </row>
    <row r="666" ht="22.5" customHeight="1">
      <c r="A666" s="18">
        <v>45667.0</v>
      </c>
      <c r="B666" s="19" t="str">
        <f t="shared" si="1"/>
        <v>Jan</v>
      </c>
      <c r="C666" s="20" t="s">
        <v>7</v>
      </c>
      <c r="D666" s="19" t="s">
        <v>118</v>
      </c>
      <c r="E666" s="19" t="s">
        <v>63</v>
      </c>
      <c r="F666" s="21">
        <v>2.0</v>
      </c>
      <c r="G666" s="22">
        <v>50139.0</v>
      </c>
      <c r="H666" s="15" t="str">
        <f t="shared" si="2"/>
        <v>Medium Range</v>
      </c>
      <c r="I666" s="22">
        <v>39000.0</v>
      </c>
      <c r="J666" s="23">
        <f t="shared" si="3"/>
        <v>1.285615385</v>
      </c>
      <c r="K666" s="24" t="str">
        <f t="shared" si="4"/>
        <v>Over Achived</v>
      </c>
    </row>
    <row r="667" ht="22.5" customHeight="1">
      <c r="A667" s="18">
        <v>45667.0</v>
      </c>
      <c r="B667" s="19" t="str">
        <f t="shared" si="1"/>
        <v>Jan</v>
      </c>
      <c r="C667" s="20" t="s">
        <v>7</v>
      </c>
      <c r="D667" s="19" t="s">
        <v>106</v>
      </c>
      <c r="E667" s="19" t="s">
        <v>38</v>
      </c>
      <c r="F667" s="21">
        <v>4.0</v>
      </c>
      <c r="G667" s="22">
        <v>89616.0</v>
      </c>
      <c r="H667" s="15" t="str">
        <f t="shared" si="2"/>
        <v>High Range</v>
      </c>
      <c r="I667" s="22">
        <v>84006.0</v>
      </c>
      <c r="J667" s="23">
        <f t="shared" si="3"/>
        <v>1.066780944</v>
      </c>
      <c r="K667" s="24" t="str">
        <f t="shared" si="4"/>
        <v>Over Achived</v>
      </c>
    </row>
    <row r="668" ht="22.5" customHeight="1">
      <c r="A668" s="18">
        <v>45667.0</v>
      </c>
      <c r="B668" s="19" t="str">
        <f t="shared" si="1"/>
        <v>Jan</v>
      </c>
      <c r="C668" s="20" t="s">
        <v>7</v>
      </c>
      <c r="D668" s="19" t="s">
        <v>131</v>
      </c>
      <c r="E668" s="19" t="s">
        <v>38</v>
      </c>
      <c r="F668" s="21">
        <v>4.0</v>
      </c>
      <c r="G668" s="22">
        <v>96895.0</v>
      </c>
      <c r="H668" s="15" t="str">
        <f t="shared" si="2"/>
        <v>Very High Range</v>
      </c>
      <c r="I668" s="22">
        <v>79290.0</v>
      </c>
      <c r="J668" s="23">
        <f t="shared" si="3"/>
        <v>1.222033043</v>
      </c>
      <c r="K668" s="24" t="str">
        <f t="shared" si="4"/>
        <v>Over Achived</v>
      </c>
    </row>
    <row r="669" ht="22.5" customHeight="1">
      <c r="A669" s="18">
        <v>45667.0</v>
      </c>
      <c r="B669" s="19" t="str">
        <f t="shared" si="1"/>
        <v>Jan</v>
      </c>
      <c r="C669" s="20" t="s">
        <v>7</v>
      </c>
      <c r="D669" s="19" t="s">
        <v>106</v>
      </c>
      <c r="E669" s="19" t="s">
        <v>9</v>
      </c>
      <c r="F669" s="21">
        <v>6.0</v>
      </c>
      <c r="G669" s="22">
        <v>124860.0</v>
      </c>
      <c r="H669" s="15" t="str">
        <f t="shared" si="2"/>
        <v>Very High Range</v>
      </c>
      <c r="I669" s="22">
        <v>106831.0</v>
      </c>
      <c r="J669" s="23">
        <f t="shared" si="3"/>
        <v>1.168761876</v>
      </c>
      <c r="K669" s="24" t="str">
        <f t="shared" si="4"/>
        <v>Over Achived</v>
      </c>
    </row>
    <row r="670" ht="22.5" customHeight="1">
      <c r="A670" s="18">
        <v>45667.0</v>
      </c>
      <c r="B670" s="19" t="str">
        <f t="shared" si="1"/>
        <v>Jan</v>
      </c>
      <c r="C670" s="20" t="s">
        <v>7</v>
      </c>
      <c r="D670" s="19" t="s">
        <v>106</v>
      </c>
      <c r="E670" s="19" t="s">
        <v>19</v>
      </c>
      <c r="F670" s="21">
        <v>3.0</v>
      </c>
      <c r="G670" s="22">
        <v>89075.0</v>
      </c>
      <c r="H670" s="15" t="str">
        <f t="shared" si="2"/>
        <v>High Range</v>
      </c>
      <c r="I670" s="22">
        <v>68258.0</v>
      </c>
      <c r="J670" s="23">
        <f t="shared" si="3"/>
        <v>1.304975241</v>
      </c>
      <c r="K670" s="24" t="str">
        <f t="shared" si="4"/>
        <v>Over Achived</v>
      </c>
    </row>
    <row r="671" ht="22.5" customHeight="1">
      <c r="A671" s="18">
        <v>45667.0</v>
      </c>
      <c r="B671" s="19" t="str">
        <f t="shared" si="1"/>
        <v>Jan</v>
      </c>
      <c r="C671" s="20" t="s">
        <v>7</v>
      </c>
      <c r="D671" s="19" t="s">
        <v>106</v>
      </c>
      <c r="E671" s="19" t="s">
        <v>68</v>
      </c>
      <c r="F671" s="21">
        <v>3.0</v>
      </c>
      <c r="G671" s="22">
        <v>63108.0</v>
      </c>
      <c r="H671" s="15" t="str">
        <f t="shared" si="2"/>
        <v>Medium Range</v>
      </c>
      <c r="I671" s="22">
        <v>57070.0</v>
      </c>
      <c r="J671" s="23">
        <f t="shared" si="3"/>
        <v>1.105799895</v>
      </c>
      <c r="K671" s="24" t="str">
        <f t="shared" si="4"/>
        <v>Over Achived</v>
      </c>
    </row>
    <row r="672" ht="22.5" customHeight="1">
      <c r="A672" s="18">
        <v>45667.0</v>
      </c>
      <c r="B672" s="19" t="str">
        <f t="shared" si="1"/>
        <v>Jan</v>
      </c>
      <c r="C672" s="20" t="s">
        <v>7</v>
      </c>
      <c r="D672" s="19" t="s">
        <v>8</v>
      </c>
      <c r="E672" s="19" t="s">
        <v>9</v>
      </c>
      <c r="F672" s="21">
        <v>6.0</v>
      </c>
      <c r="G672" s="22">
        <v>162428.0</v>
      </c>
      <c r="H672" s="15" t="str">
        <f t="shared" si="2"/>
        <v>Very High Range</v>
      </c>
      <c r="I672" s="22">
        <v>114613.0</v>
      </c>
      <c r="J672" s="23">
        <f t="shared" si="3"/>
        <v>1.417186532</v>
      </c>
      <c r="K672" s="24" t="str">
        <f t="shared" si="4"/>
        <v>Over Achived</v>
      </c>
    </row>
    <row r="673" ht="22.5" customHeight="1">
      <c r="A673" s="18">
        <v>45667.0</v>
      </c>
      <c r="B673" s="19" t="str">
        <f t="shared" si="1"/>
        <v>Jan</v>
      </c>
      <c r="C673" s="20" t="s">
        <v>7</v>
      </c>
      <c r="D673" s="19" t="s">
        <v>8</v>
      </c>
      <c r="E673" s="19" t="s">
        <v>34</v>
      </c>
      <c r="F673" s="21">
        <v>5.0</v>
      </c>
      <c r="G673" s="22">
        <v>117811.0</v>
      </c>
      <c r="H673" s="15" t="str">
        <f t="shared" si="2"/>
        <v>Very High Range</v>
      </c>
      <c r="I673" s="22">
        <v>96407.0</v>
      </c>
      <c r="J673" s="23">
        <f t="shared" si="3"/>
        <v>1.222017073</v>
      </c>
      <c r="K673" s="24" t="str">
        <f t="shared" si="4"/>
        <v>Over Achived</v>
      </c>
    </row>
    <row r="674" ht="22.5" customHeight="1">
      <c r="A674" s="18">
        <v>45667.0</v>
      </c>
      <c r="B674" s="19" t="str">
        <f t="shared" si="1"/>
        <v>Jan</v>
      </c>
      <c r="C674" s="20" t="s">
        <v>7</v>
      </c>
      <c r="D674" s="19" t="s">
        <v>8</v>
      </c>
      <c r="E674" s="19" t="s">
        <v>68</v>
      </c>
      <c r="F674" s="21">
        <v>2.0</v>
      </c>
      <c r="G674" s="22">
        <v>68707.0</v>
      </c>
      <c r="H674" s="15" t="str">
        <f t="shared" si="2"/>
        <v>Medium Range</v>
      </c>
      <c r="I674" s="22">
        <v>51845.0</v>
      </c>
      <c r="J674" s="23">
        <f t="shared" si="3"/>
        <v>1.325238692</v>
      </c>
      <c r="K674" s="24" t="str">
        <f t="shared" si="4"/>
        <v>Over Achived</v>
      </c>
    </row>
    <row r="675" ht="22.5" customHeight="1">
      <c r="A675" s="18">
        <v>45667.0</v>
      </c>
      <c r="B675" s="19" t="str">
        <f t="shared" si="1"/>
        <v>Jan</v>
      </c>
      <c r="C675" s="20" t="s">
        <v>92</v>
      </c>
      <c r="D675" s="19" t="s">
        <v>93</v>
      </c>
      <c r="E675" s="19" t="s">
        <v>34</v>
      </c>
      <c r="F675" s="21">
        <v>5.0</v>
      </c>
      <c r="G675" s="22">
        <v>110612.0</v>
      </c>
      <c r="H675" s="15" t="str">
        <f t="shared" si="2"/>
        <v>Very High Range</v>
      </c>
      <c r="I675" s="22">
        <v>117976.0</v>
      </c>
      <c r="J675" s="23">
        <f t="shared" si="3"/>
        <v>0.9375805249</v>
      </c>
      <c r="K675" s="24" t="str">
        <f t="shared" si="4"/>
        <v>Target Not Meet</v>
      </c>
    </row>
    <row r="676" ht="22.5" customHeight="1">
      <c r="A676" s="18">
        <v>45667.0</v>
      </c>
      <c r="B676" s="19" t="str">
        <f t="shared" si="1"/>
        <v>Jan</v>
      </c>
      <c r="C676" s="20" t="s">
        <v>7</v>
      </c>
      <c r="D676" s="19" t="s">
        <v>106</v>
      </c>
      <c r="E676" s="19" t="s">
        <v>19</v>
      </c>
      <c r="F676" s="21">
        <v>3.0</v>
      </c>
      <c r="G676" s="22">
        <v>81506.0</v>
      </c>
      <c r="H676" s="15" t="str">
        <f t="shared" si="2"/>
        <v>High Range</v>
      </c>
      <c r="I676" s="22">
        <v>73523.0</v>
      </c>
      <c r="J676" s="23">
        <f t="shared" si="3"/>
        <v>1.108578268</v>
      </c>
      <c r="K676" s="24" t="str">
        <f t="shared" si="4"/>
        <v>Over Achived</v>
      </c>
    </row>
    <row r="677" ht="22.5" customHeight="1">
      <c r="A677" s="18">
        <v>45667.0</v>
      </c>
      <c r="B677" s="19" t="str">
        <f t="shared" si="1"/>
        <v>Jan</v>
      </c>
      <c r="C677" s="20" t="s">
        <v>7</v>
      </c>
      <c r="D677" s="19" t="s">
        <v>131</v>
      </c>
      <c r="E677" s="19" t="s">
        <v>68</v>
      </c>
      <c r="F677" s="21">
        <v>3.0</v>
      </c>
      <c r="G677" s="22">
        <v>68842.0</v>
      </c>
      <c r="H677" s="15" t="str">
        <f t="shared" si="2"/>
        <v>Medium Range</v>
      </c>
      <c r="I677" s="22">
        <v>62557.0</v>
      </c>
      <c r="J677" s="23">
        <f t="shared" si="3"/>
        <v>1.100468373</v>
      </c>
      <c r="K677" s="24" t="str">
        <f t="shared" si="4"/>
        <v>Over Achived</v>
      </c>
    </row>
    <row r="678" ht="22.5" customHeight="1">
      <c r="A678" s="18">
        <v>45667.0</v>
      </c>
      <c r="B678" s="19" t="str">
        <f t="shared" si="1"/>
        <v>Jan</v>
      </c>
      <c r="C678" s="20" t="s">
        <v>7</v>
      </c>
      <c r="D678" s="19" t="s">
        <v>8</v>
      </c>
      <c r="E678" s="19" t="s">
        <v>38</v>
      </c>
      <c r="F678" s="21">
        <v>4.0</v>
      </c>
      <c r="G678" s="22">
        <v>97044.0</v>
      </c>
      <c r="H678" s="15" t="str">
        <f t="shared" si="2"/>
        <v>Very High Range</v>
      </c>
      <c r="I678" s="22">
        <v>91870.0</v>
      </c>
      <c r="J678" s="23">
        <f t="shared" si="3"/>
        <v>1.056318711</v>
      </c>
      <c r="K678" s="24" t="str">
        <f t="shared" si="4"/>
        <v>Over Achived</v>
      </c>
    </row>
    <row r="679" ht="22.5" customHeight="1">
      <c r="A679" s="18">
        <v>45667.0</v>
      </c>
      <c r="B679" s="19" t="str">
        <f t="shared" si="1"/>
        <v>Jan</v>
      </c>
      <c r="C679" s="20" t="s">
        <v>92</v>
      </c>
      <c r="D679" s="19" t="s">
        <v>158</v>
      </c>
      <c r="E679" s="19" t="s">
        <v>23</v>
      </c>
      <c r="F679" s="21">
        <v>3.0</v>
      </c>
      <c r="G679" s="22">
        <v>61939.0</v>
      </c>
      <c r="H679" s="15" t="str">
        <f t="shared" si="2"/>
        <v>Medium Range</v>
      </c>
      <c r="I679" s="22">
        <v>43948.0</v>
      </c>
      <c r="J679" s="23">
        <f t="shared" si="3"/>
        <v>1.409370165</v>
      </c>
      <c r="K679" s="24" t="str">
        <f t="shared" si="4"/>
        <v>Over Achived</v>
      </c>
    </row>
    <row r="680" ht="22.5" customHeight="1">
      <c r="A680" s="18">
        <v>45667.0</v>
      </c>
      <c r="B680" s="19" t="str">
        <f t="shared" si="1"/>
        <v>Jan</v>
      </c>
      <c r="C680" s="20" t="s">
        <v>92</v>
      </c>
      <c r="D680" s="19" t="s">
        <v>158</v>
      </c>
      <c r="E680" s="19" t="s">
        <v>68</v>
      </c>
      <c r="F680" s="21">
        <v>2.0</v>
      </c>
      <c r="G680" s="22">
        <v>42867.0</v>
      </c>
      <c r="H680" s="15" t="str">
        <f t="shared" si="2"/>
        <v>Base Range</v>
      </c>
      <c r="I680" s="22">
        <v>39436.0</v>
      </c>
      <c r="J680" s="23">
        <f t="shared" si="3"/>
        <v>1.087001724</v>
      </c>
      <c r="K680" s="24" t="str">
        <f t="shared" si="4"/>
        <v>Over Achived</v>
      </c>
    </row>
    <row r="681" ht="22.5" customHeight="1">
      <c r="A681" s="18">
        <v>45667.0</v>
      </c>
      <c r="B681" s="19" t="str">
        <f t="shared" si="1"/>
        <v>Jan</v>
      </c>
      <c r="C681" s="20" t="s">
        <v>92</v>
      </c>
      <c r="D681" s="19" t="s">
        <v>98</v>
      </c>
      <c r="E681" s="19" t="s">
        <v>63</v>
      </c>
      <c r="F681" s="21">
        <v>1.0</v>
      </c>
      <c r="G681" s="22">
        <v>24033.0</v>
      </c>
      <c r="H681" s="15" t="str">
        <f t="shared" si="2"/>
        <v>Base Range</v>
      </c>
      <c r="I681" s="22">
        <v>28710.0</v>
      </c>
      <c r="J681" s="23">
        <f t="shared" si="3"/>
        <v>0.8370950888</v>
      </c>
      <c r="K681" s="24" t="str">
        <f t="shared" si="4"/>
        <v>Target Not Meet</v>
      </c>
    </row>
    <row r="682" ht="22.5" customHeight="1">
      <c r="A682" s="18">
        <v>45667.0</v>
      </c>
      <c r="B682" s="19" t="str">
        <f t="shared" si="1"/>
        <v>Jan</v>
      </c>
      <c r="C682" s="20" t="s">
        <v>92</v>
      </c>
      <c r="D682" s="19" t="s">
        <v>98</v>
      </c>
      <c r="E682" s="19" t="s">
        <v>9</v>
      </c>
      <c r="F682" s="21">
        <v>4.0</v>
      </c>
      <c r="G682" s="22">
        <v>119897.0</v>
      </c>
      <c r="H682" s="15" t="str">
        <f t="shared" si="2"/>
        <v>Very High Range</v>
      </c>
      <c r="I682" s="22">
        <v>151626.0</v>
      </c>
      <c r="J682" s="23">
        <f t="shared" si="3"/>
        <v>0.7907416934</v>
      </c>
      <c r="K682" s="24" t="str">
        <f t="shared" si="4"/>
        <v>Target Not Meet</v>
      </c>
    </row>
    <row r="683" ht="22.5" customHeight="1">
      <c r="A683" s="18">
        <v>45667.0</v>
      </c>
      <c r="B683" s="19" t="str">
        <f t="shared" si="1"/>
        <v>Jan</v>
      </c>
      <c r="C683" s="20" t="s">
        <v>92</v>
      </c>
      <c r="D683" s="19" t="s">
        <v>98</v>
      </c>
      <c r="E683" s="19" t="s">
        <v>23</v>
      </c>
      <c r="F683" s="21">
        <v>3.0</v>
      </c>
      <c r="G683" s="22">
        <v>54539.0</v>
      </c>
      <c r="H683" s="15" t="str">
        <f t="shared" si="2"/>
        <v>Medium Range</v>
      </c>
      <c r="I683" s="22">
        <v>70022.0</v>
      </c>
      <c r="J683" s="23">
        <f t="shared" si="3"/>
        <v>0.7788837794</v>
      </c>
      <c r="K683" s="24" t="str">
        <f t="shared" si="4"/>
        <v>Target Not Meet</v>
      </c>
    </row>
    <row r="684" ht="22.5" customHeight="1">
      <c r="A684" s="18">
        <v>45667.0</v>
      </c>
      <c r="B684" s="19" t="str">
        <f t="shared" si="1"/>
        <v>Jan</v>
      </c>
      <c r="C684" s="20" t="s">
        <v>92</v>
      </c>
      <c r="D684" s="19" t="s">
        <v>144</v>
      </c>
      <c r="E684" s="19" t="s">
        <v>19</v>
      </c>
      <c r="F684" s="21">
        <v>2.0</v>
      </c>
      <c r="G684" s="22">
        <v>67376.0</v>
      </c>
      <c r="H684" s="15" t="str">
        <f t="shared" si="2"/>
        <v>Medium Range</v>
      </c>
      <c r="I684" s="22">
        <v>52782.0</v>
      </c>
      <c r="J684" s="23">
        <f t="shared" si="3"/>
        <v>1.276495775</v>
      </c>
      <c r="K684" s="24" t="str">
        <f t="shared" si="4"/>
        <v>Over Achived</v>
      </c>
    </row>
    <row r="685" ht="22.5" customHeight="1">
      <c r="A685" s="18">
        <v>45667.0</v>
      </c>
      <c r="B685" s="19" t="str">
        <f t="shared" si="1"/>
        <v>Jan</v>
      </c>
      <c r="C685" s="20" t="s">
        <v>92</v>
      </c>
      <c r="D685" s="19" t="s">
        <v>144</v>
      </c>
      <c r="E685" s="19" t="s">
        <v>63</v>
      </c>
      <c r="F685" s="21">
        <v>1.0</v>
      </c>
      <c r="G685" s="22">
        <v>20406.0</v>
      </c>
      <c r="H685" s="15" t="str">
        <f t="shared" si="2"/>
        <v>Base Range</v>
      </c>
      <c r="I685" s="22">
        <v>18789.0</v>
      </c>
      <c r="J685" s="23">
        <f t="shared" si="3"/>
        <v>1.086060993</v>
      </c>
      <c r="K685" s="24" t="str">
        <f t="shared" si="4"/>
        <v>Over Achived</v>
      </c>
    </row>
    <row r="686" ht="22.5" customHeight="1">
      <c r="A686" s="18">
        <v>45667.0</v>
      </c>
      <c r="B686" s="19" t="str">
        <f t="shared" si="1"/>
        <v>Jan</v>
      </c>
      <c r="C686" s="20" t="s">
        <v>92</v>
      </c>
      <c r="D686" s="19" t="s">
        <v>144</v>
      </c>
      <c r="E686" s="19" t="s">
        <v>26</v>
      </c>
      <c r="F686" s="21">
        <v>3.0</v>
      </c>
      <c r="G686" s="22">
        <v>70984.0</v>
      </c>
      <c r="H686" s="15" t="str">
        <f t="shared" si="2"/>
        <v>High Range</v>
      </c>
      <c r="I686" s="22">
        <v>54902.0</v>
      </c>
      <c r="J686" s="23">
        <f t="shared" si="3"/>
        <v>1.292921934</v>
      </c>
      <c r="K686" s="24" t="str">
        <f t="shared" si="4"/>
        <v>Over Achived</v>
      </c>
    </row>
    <row r="687" ht="22.5" customHeight="1">
      <c r="A687" s="18">
        <v>45667.0</v>
      </c>
      <c r="B687" s="19" t="str">
        <f t="shared" si="1"/>
        <v>Jan</v>
      </c>
      <c r="C687" s="20" t="s">
        <v>92</v>
      </c>
      <c r="D687" s="19" t="s">
        <v>93</v>
      </c>
      <c r="E687" s="19" t="s">
        <v>23</v>
      </c>
      <c r="F687" s="21">
        <v>2.0</v>
      </c>
      <c r="G687" s="22">
        <v>62599.0</v>
      </c>
      <c r="H687" s="15" t="str">
        <f t="shared" si="2"/>
        <v>Medium Range</v>
      </c>
      <c r="I687" s="22">
        <v>71002.0</v>
      </c>
      <c r="J687" s="23">
        <f t="shared" si="3"/>
        <v>0.8816512211</v>
      </c>
      <c r="K687" s="24" t="str">
        <f t="shared" si="4"/>
        <v>Target Not Meet</v>
      </c>
    </row>
    <row r="688" ht="22.5" customHeight="1">
      <c r="A688" s="18">
        <v>45667.0</v>
      </c>
      <c r="B688" s="19" t="str">
        <f t="shared" si="1"/>
        <v>Jan</v>
      </c>
      <c r="C688" s="20" t="s">
        <v>92</v>
      </c>
      <c r="D688" s="19" t="s">
        <v>144</v>
      </c>
      <c r="E688" s="19" t="s">
        <v>68</v>
      </c>
      <c r="F688" s="21">
        <v>2.0</v>
      </c>
      <c r="G688" s="22">
        <v>48456.0</v>
      </c>
      <c r="H688" s="15" t="str">
        <f t="shared" si="2"/>
        <v>Base Range</v>
      </c>
      <c r="I688" s="22">
        <v>45799.0</v>
      </c>
      <c r="J688" s="23">
        <f t="shared" si="3"/>
        <v>1.058014367</v>
      </c>
      <c r="K688" s="24" t="str">
        <f t="shared" si="4"/>
        <v>Over Achived</v>
      </c>
    </row>
    <row r="689" ht="22.5" customHeight="1">
      <c r="A689" s="18">
        <v>45667.0</v>
      </c>
      <c r="B689" s="19" t="str">
        <f t="shared" si="1"/>
        <v>Jan</v>
      </c>
      <c r="C689" s="20" t="s">
        <v>92</v>
      </c>
      <c r="D689" s="25" t="s">
        <v>149</v>
      </c>
      <c r="E689" s="19" t="s">
        <v>38</v>
      </c>
      <c r="F689" s="21">
        <v>2.0</v>
      </c>
      <c r="G689" s="22">
        <v>69172.0</v>
      </c>
      <c r="H689" s="15" t="str">
        <f t="shared" si="2"/>
        <v>Medium Range</v>
      </c>
      <c r="I689" s="22">
        <v>57915.0</v>
      </c>
      <c r="J689" s="23">
        <f t="shared" si="3"/>
        <v>1.194371061</v>
      </c>
      <c r="K689" s="24" t="str">
        <f t="shared" si="4"/>
        <v>Over Achived</v>
      </c>
    </row>
    <row r="690" ht="22.5" customHeight="1">
      <c r="A690" s="18">
        <v>45667.0</v>
      </c>
      <c r="B690" s="19" t="str">
        <f t="shared" si="1"/>
        <v>Jan</v>
      </c>
      <c r="C690" s="20" t="s">
        <v>92</v>
      </c>
      <c r="D690" s="25" t="s">
        <v>149</v>
      </c>
      <c r="E690" s="19" t="s">
        <v>19</v>
      </c>
      <c r="F690" s="21">
        <v>2.0</v>
      </c>
      <c r="G690" s="22">
        <v>65694.0</v>
      </c>
      <c r="H690" s="15" t="str">
        <f t="shared" si="2"/>
        <v>Medium Range</v>
      </c>
      <c r="I690" s="22">
        <v>56265.0</v>
      </c>
      <c r="J690" s="23">
        <f t="shared" si="3"/>
        <v>1.167581978</v>
      </c>
      <c r="K690" s="24" t="str">
        <f t="shared" si="4"/>
        <v>Over Achived</v>
      </c>
    </row>
    <row r="691" ht="22.5" customHeight="1">
      <c r="A691" s="18">
        <v>45667.0</v>
      </c>
      <c r="B691" s="19" t="str">
        <f t="shared" si="1"/>
        <v>Jan</v>
      </c>
      <c r="C691" s="20" t="s">
        <v>92</v>
      </c>
      <c r="D691" s="25" t="s">
        <v>149</v>
      </c>
      <c r="E691" s="19" t="s">
        <v>9</v>
      </c>
      <c r="F691" s="21">
        <v>4.0</v>
      </c>
      <c r="G691" s="22">
        <v>104142.0</v>
      </c>
      <c r="H691" s="15" t="str">
        <f t="shared" si="2"/>
        <v>Very High Range</v>
      </c>
      <c r="I691" s="22">
        <v>97177.0</v>
      </c>
      <c r="J691" s="23">
        <f t="shared" si="3"/>
        <v>1.071673338</v>
      </c>
      <c r="K691" s="24" t="str">
        <f t="shared" si="4"/>
        <v>Over Achived</v>
      </c>
    </row>
    <row r="692" ht="22.5" customHeight="1">
      <c r="A692" s="18">
        <v>45667.0</v>
      </c>
      <c r="B692" s="19" t="str">
        <f t="shared" si="1"/>
        <v>Jan</v>
      </c>
      <c r="C692" s="20" t="s">
        <v>92</v>
      </c>
      <c r="D692" s="25" t="s">
        <v>149</v>
      </c>
      <c r="E692" s="19" t="s">
        <v>68</v>
      </c>
      <c r="F692" s="21">
        <v>2.0</v>
      </c>
      <c r="G692" s="22">
        <v>54440.0</v>
      </c>
      <c r="H692" s="15" t="str">
        <f t="shared" si="2"/>
        <v>Medium Range</v>
      </c>
      <c r="I692" s="22">
        <v>49179.0</v>
      </c>
      <c r="J692" s="23">
        <f t="shared" si="3"/>
        <v>1.106976555</v>
      </c>
      <c r="K692" s="24" t="str">
        <f t="shared" si="4"/>
        <v>Over Achived</v>
      </c>
    </row>
    <row r="693" ht="22.5" customHeight="1">
      <c r="A693" s="18">
        <v>45667.0</v>
      </c>
      <c r="B693" s="19" t="str">
        <f t="shared" si="1"/>
        <v>Jan</v>
      </c>
      <c r="C693" s="20" t="s">
        <v>92</v>
      </c>
      <c r="D693" s="25" t="s">
        <v>149</v>
      </c>
      <c r="E693" s="19" t="s">
        <v>26</v>
      </c>
      <c r="F693" s="21">
        <v>3.0</v>
      </c>
      <c r="G693" s="22">
        <v>83997.0</v>
      </c>
      <c r="H693" s="15" t="str">
        <f t="shared" si="2"/>
        <v>High Range</v>
      </c>
      <c r="I693" s="22">
        <v>65314.0</v>
      </c>
      <c r="J693" s="23">
        <f t="shared" si="3"/>
        <v>1.286048933</v>
      </c>
      <c r="K693" s="24" t="str">
        <f t="shared" si="4"/>
        <v>Over Achived</v>
      </c>
    </row>
    <row r="694" ht="22.5" customHeight="1">
      <c r="A694" s="18">
        <v>45667.0</v>
      </c>
      <c r="B694" s="19" t="str">
        <f t="shared" si="1"/>
        <v>Jan</v>
      </c>
      <c r="C694" s="20" t="s">
        <v>92</v>
      </c>
      <c r="D694" s="19" t="s">
        <v>144</v>
      </c>
      <c r="E694" s="19" t="s">
        <v>23</v>
      </c>
      <c r="F694" s="21">
        <v>3.0</v>
      </c>
      <c r="G694" s="22">
        <v>56440.0</v>
      </c>
      <c r="H694" s="15" t="str">
        <f t="shared" si="2"/>
        <v>Medium Range</v>
      </c>
      <c r="I694" s="22">
        <v>42065.0</v>
      </c>
      <c r="J694" s="23">
        <f t="shared" si="3"/>
        <v>1.341733032</v>
      </c>
      <c r="K694" s="24" t="str">
        <f t="shared" si="4"/>
        <v>Over Achived</v>
      </c>
    </row>
    <row r="695" ht="22.5" customHeight="1">
      <c r="A695" s="18">
        <v>45667.0</v>
      </c>
      <c r="B695" s="19" t="str">
        <f t="shared" si="1"/>
        <v>Jan</v>
      </c>
      <c r="C695" s="20" t="s">
        <v>92</v>
      </c>
      <c r="D695" s="19" t="s">
        <v>158</v>
      </c>
      <c r="E695" s="19" t="s">
        <v>63</v>
      </c>
      <c r="F695" s="21">
        <v>4.0</v>
      </c>
      <c r="G695" s="22">
        <v>110002.0</v>
      </c>
      <c r="H695" s="15" t="str">
        <f t="shared" si="2"/>
        <v>Very High Range</v>
      </c>
      <c r="I695" s="22">
        <v>82015.0</v>
      </c>
      <c r="J695" s="23">
        <f t="shared" si="3"/>
        <v>1.341242456</v>
      </c>
      <c r="K695" s="24" t="str">
        <f t="shared" si="4"/>
        <v>Over Achived</v>
      </c>
    </row>
    <row r="696" ht="22.5" customHeight="1">
      <c r="A696" s="18">
        <v>45668.0</v>
      </c>
      <c r="B696" s="19" t="str">
        <f t="shared" si="1"/>
        <v>Jan</v>
      </c>
      <c r="C696" s="20" t="s">
        <v>57</v>
      </c>
      <c r="D696" s="19" t="s">
        <v>58</v>
      </c>
      <c r="E696" s="19" t="s">
        <v>26</v>
      </c>
      <c r="F696" s="21">
        <v>2.0</v>
      </c>
      <c r="G696" s="22">
        <v>41721.0</v>
      </c>
      <c r="H696" s="15" t="str">
        <f t="shared" si="2"/>
        <v>Base Range</v>
      </c>
      <c r="I696" s="22">
        <v>29249.0</v>
      </c>
      <c r="J696" s="23">
        <f t="shared" si="3"/>
        <v>1.42640774</v>
      </c>
      <c r="K696" s="24" t="str">
        <f t="shared" si="4"/>
        <v>Over Achived</v>
      </c>
    </row>
    <row r="697" ht="22.5" customHeight="1">
      <c r="A697" s="18">
        <v>45668.0</v>
      </c>
      <c r="B697" s="19" t="str">
        <f t="shared" si="1"/>
        <v>Jan</v>
      </c>
      <c r="C697" s="20" t="s">
        <v>57</v>
      </c>
      <c r="D697" s="19" t="s">
        <v>58</v>
      </c>
      <c r="E697" s="19" t="s">
        <v>38</v>
      </c>
      <c r="F697" s="21">
        <v>2.0</v>
      </c>
      <c r="G697" s="22">
        <v>38971.0</v>
      </c>
      <c r="H697" s="15" t="str">
        <f t="shared" si="2"/>
        <v>Base Range</v>
      </c>
      <c r="I697" s="22">
        <v>30317.0</v>
      </c>
      <c r="J697" s="23">
        <f t="shared" si="3"/>
        <v>1.285450407</v>
      </c>
      <c r="K697" s="24" t="str">
        <f t="shared" si="4"/>
        <v>Over Achived</v>
      </c>
    </row>
    <row r="698" ht="22.5" customHeight="1">
      <c r="A698" s="18">
        <v>45668.0</v>
      </c>
      <c r="B698" s="19" t="str">
        <f t="shared" si="1"/>
        <v>Jan</v>
      </c>
      <c r="C698" s="20" t="s">
        <v>13</v>
      </c>
      <c r="D698" s="19" t="s">
        <v>169</v>
      </c>
      <c r="E698" s="19" t="s">
        <v>23</v>
      </c>
      <c r="F698" s="21">
        <v>2.0</v>
      </c>
      <c r="G698" s="22">
        <v>45397.0</v>
      </c>
      <c r="H698" s="15" t="str">
        <f t="shared" si="2"/>
        <v>Base Range</v>
      </c>
      <c r="I698" s="22">
        <v>51604.0</v>
      </c>
      <c r="J698" s="23">
        <f t="shared" si="3"/>
        <v>0.8797186265</v>
      </c>
      <c r="K698" s="24" t="str">
        <f t="shared" si="4"/>
        <v>Target Not Meet</v>
      </c>
    </row>
    <row r="699" ht="22.5" customHeight="1">
      <c r="A699" s="18">
        <v>45668.0</v>
      </c>
      <c r="B699" s="19" t="str">
        <f t="shared" si="1"/>
        <v>Jan</v>
      </c>
      <c r="C699" s="20" t="s">
        <v>13</v>
      </c>
      <c r="D699" s="19" t="s">
        <v>169</v>
      </c>
      <c r="E699" s="19" t="s">
        <v>68</v>
      </c>
      <c r="F699" s="21">
        <v>1.0</v>
      </c>
      <c r="G699" s="22">
        <v>34955.0</v>
      </c>
      <c r="H699" s="15" t="str">
        <f t="shared" si="2"/>
        <v>Base Range</v>
      </c>
      <c r="I699" s="22">
        <v>37697.0</v>
      </c>
      <c r="J699" s="23">
        <f t="shared" si="3"/>
        <v>0.9272621163</v>
      </c>
      <c r="K699" s="24" t="str">
        <f t="shared" si="4"/>
        <v>Target Not Meet</v>
      </c>
    </row>
    <row r="700" ht="22.5" customHeight="1">
      <c r="A700" s="18">
        <v>45668.0</v>
      </c>
      <c r="B700" s="19" t="str">
        <f t="shared" si="1"/>
        <v>Jan</v>
      </c>
      <c r="C700" s="20" t="s">
        <v>13</v>
      </c>
      <c r="D700" s="19" t="s">
        <v>37</v>
      </c>
      <c r="E700" s="19" t="s">
        <v>9</v>
      </c>
      <c r="F700" s="21">
        <v>4.0</v>
      </c>
      <c r="G700" s="22">
        <v>76375.0</v>
      </c>
      <c r="H700" s="15" t="str">
        <f t="shared" si="2"/>
        <v>High Range</v>
      </c>
      <c r="I700" s="22">
        <v>93372.0</v>
      </c>
      <c r="J700" s="23">
        <f t="shared" si="3"/>
        <v>0.8179647003</v>
      </c>
      <c r="K700" s="24" t="str">
        <f t="shared" si="4"/>
        <v>Target Not Meet</v>
      </c>
    </row>
    <row r="701" ht="22.5" customHeight="1">
      <c r="A701" s="18">
        <v>45668.0</v>
      </c>
      <c r="B701" s="19" t="str">
        <f t="shared" si="1"/>
        <v>Jan</v>
      </c>
      <c r="C701" s="20" t="s">
        <v>13</v>
      </c>
      <c r="D701" s="19" t="s">
        <v>37</v>
      </c>
      <c r="E701" s="19" t="s">
        <v>23</v>
      </c>
      <c r="F701" s="21">
        <v>2.0</v>
      </c>
      <c r="G701" s="22">
        <v>34471.0</v>
      </c>
      <c r="H701" s="15" t="str">
        <f t="shared" si="2"/>
        <v>Base Range</v>
      </c>
      <c r="I701" s="22">
        <v>40311.0</v>
      </c>
      <c r="J701" s="23">
        <f t="shared" si="3"/>
        <v>0.8551263923</v>
      </c>
      <c r="K701" s="24" t="str">
        <f t="shared" si="4"/>
        <v>Target Not Meet</v>
      </c>
    </row>
    <row r="702" ht="22.5" customHeight="1">
      <c r="A702" s="18">
        <v>45668.0</v>
      </c>
      <c r="B702" s="19" t="str">
        <f t="shared" si="1"/>
        <v>Jan</v>
      </c>
      <c r="C702" s="20" t="s">
        <v>13</v>
      </c>
      <c r="D702" s="19" t="s">
        <v>29</v>
      </c>
      <c r="E702" s="19" t="s">
        <v>23</v>
      </c>
      <c r="F702" s="21">
        <v>2.0</v>
      </c>
      <c r="G702" s="22">
        <v>38476.0</v>
      </c>
      <c r="H702" s="15" t="str">
        <f t="shared" si="2"/>
        <v>Base Range</v>
      </c>
      <c r="I702" s="22">
        <v>43921.0</v>
      </c>
      <c r="J702" s="23">
        <f t="shared" si="3"/>
        <v>0.8760274129</v>
      </c>
      <c r="K702" s="24" t="str">
        <f t="shared" si="4"/>
        <v>Target Not Meet</v>
      </c>
    </row>
    <row r="703" ht="22.5" customHeight="1">
      <c r="A703" s="18">
        <v>45668.0</v>
      </c>
      <c r="B703" s="19" t="str">
        <f t="shared" si="1"/>
        <v>Jan</v>
      </c>
      <c r="C703" s="20" t="s">
        <v>13</v>
      </c>
      <c r="D703" s="19" t="s">
        <v>29</v>
      </c>
      <c r="E703" s="19" t="s">
        <v>38</v>
      </c>
      <c r="F703" s="21">
        <v>2.0</v>
      </c>
      <c r="G703" s="22">
        <v>45443.0</v>
      </c>
      <c r="H703" s="15" t="str">
        <f t="shared" si="2"/>
        <v>Base Range</v>
      </c>
      <c r="I703" s="22">
        <v>59046.0</v>
      </c>
      <c r="J703" s="23">
        <f t="shared" si="3"/>
        <v>0.769620296</v>
      </c>
      <c r="K703" s="24" t="str">
        <f t="shared" si="4"/>
        <v>Target Not Meet</v>
      </c>
    </row>
    <row r="704" ht="22.5" customHeight="1">
      <c r="A704" s="18">
        <v>45668.0</v>
      </c>
      <c r="B704" s="19" t="str">
        <f t="shared" si="1"/>
        <v>Jan</v>
      </c>
      <c r="C704" s="20" t="s">
        <v>13</v>
      </c>
      <c r="D704" s="19" t="s">
        <v>29</v>
      </c>
      <c r="E704" s="19" t="s">
        <v>38</v>
      </c>
      <c r="F704" s="21">
        <v>2.0</v>
      </c>
      <c r="G704" s="22">
        <v>57573.0</v>
      </c>
      <c r="H704" s="15" t="str">
        <f t="shared" si="2"/>
        <v>Medium Range</v>
      </c>
      <c r="I704" s="22">
        <v>63491.0</v>
      </c>
      <c r="J704" s="23">
        <f t="shared" si="3"/>
        <v>0.9067899387</v>
      </c>
      <c r="K704" s="24" t="str">
        <f t="shared" si="4"/>
        <v>Target Not Meet</v>
      </c>
    </row>
    <row r="705" ht="22.5" customHeight="1">
      <c r="A705" s="18">
        <v>45668.0</v>
      </c>
      <c r="B705" s="19" t="str">
        <f t="shared" si="1"/>
        <v>Jan</v>
      </c>
      <c r="C705" s="20" t="s">
        <v>13</v>
      </c>
      <c r="D705" s="19" t="s">
        <v>29</v>
      </c>
      <c r="E705" s="19" t="s">
        <v>19</v>
      </c>
      <c r="F705" s="21">
        <v>2.0</v>
      </c>
      <c r="G705" s="22">
        <v>49498.0</v>
      </c>
      <c r="H705" s="15" t="str">
        <f t="shared" si="2"/>
        <v>Base Range</v>
      </c>
      <c r="I705" s="22">
        <v>57296.0</v>
      </c>
      <c r="J705" s="23">
        <f t="shared" si="3"/>
        <v>0.8638997487</v>
      </c>
      <c r="K705" s="24" t="str">
        <f t="shared" si="4"/>
        <v>Target Not Meet</v>
      </c>
    </row>
    <row r="706" ht="22.5" customHeight="1">
      <c r="A706" s="18">
        <v>45668.0</v>
      </c>
      <c r="B706" s="19" t="str">
        <f t="shared" si="1"/>
        <v>Jan</v>
      </c>
      <c r="C706" s="20" t="s">
        <v>13</v>
      </c>
      <c r="D706" s="19" t="s">
        <v>29</v>
      </c>
      <c r="E706" s="19" t="s">
        <v>34</v>
      </c>
      <c r="F706" s="21">
        <v>3.0</v>
      </c>
      <c r="G706" s="22">
        <v>77297.0</v>
      </c>
      <c r="H706" s="15" t="str">
        <f t="shared" si="2"/>
        <v>High Range</v>
      </c>
      <c r="I706" s="22">
        <v>89208.0</v>
      </c>
      <c r="J706" s="23">
        <f t="shared" si="3"/>
        <v>0.8664805847</v>
      </c>
      <c r="K706" s="24" t="str">
        <f t="shared" si="4"/>
        <v>Target Not Meet</v>
      </c>
    </row>
    <row r="707" ht="22.5" customHeight="1">
      <c r="A707" s="18">
        <v>45668.0</v>
      </c>
      <c r="B707" s="19" t="str">
        <f t="shared" si="1"/>
        <v>Jan</v>
      </c>
      <c r="C707" s="20" t="s">
        <v>13</v>
      </c>
      <c r="D707" s="19" t="s">
        <v>18</v>
      </c>
      <c r="E707" s="19" t="s">
        <v>9</v>
      </c>
      <c r="F707" s="21">
        <v>3.0</v>
      </c>
      <c r="G707" s="22">
        <v>78711.0</v>
      </c>
      <c r="H707" s="15" t="str">
        <f t="shared" si="2"/>
        <v>High Range</v>
      </c>
      <c r="I707" s="22">
        <v>59524.0</v>
      </c>
      <c r="J707" s="23">
        <f t="shared" si="3"/>
        <v>1.322340569</v>
      </c>
      <c r="K707" s="24" t="str">
        <f t="shared" si="4"/>
        <v>Over Achived</v>
      </c>
    </row>
    <row r="708" ht="22.5" customHeight="1">
      <c r="A708" s="18">
        <v>45668.0</v>
      </c>
      <c r="B708" s="19" t="str">
        <f t="shared" si="1"/>
        <v>Jan</v>
      </c>
      <c r="C708" s="20" t="s">
        <v>57</v>
      </c>
      <c r="D708" s="19" t="s">
        <v>58</v>
      </c>
      <c r="E708" s="19" t="s">
        <v>9</v>
      </c>
      <c r="F708" s="21">
        <v>2.0</v>
      </c>
      <c r="G708" s="22">
        <v>55173.0</v>
      </c>
      <c r="H708" s="15" t="str">
        <f t="shared" si="2"/>
        <v>Medium Range</v>
      </c>
      <c r="I708" s="22">
        <v>50079.0</v>
      </c>
      <c r="J708" s="23">
        <f t="shared" si="3"/>
        <v>1.101719284</v>
      </c>
      <c r="K708" s="24" t="str">
        <f t="shared" si="4"/>
        <v>Over Achived</v>
      </c>
    </row>
    <row r="709" ht="22.5" customHeight="1">
      <c r="A709" s="18">
        <v>45668.0</v>
      </c>
      <c r="B709" s="19" t="str">
        <f t="shared" si="1"/>
        <v>Jan</v>
      </c>
      <c r="C709" s="20" t="s">
        <v>13</v>
      </c>
      <c r="D709" s="19" t="s">
        <v>37</v>
      </c>
      <c r="E709" s="19" t="s">
        <v>19</v>
      </c>
      <c r="F709" s="21">
        <v>2.0</v>
      </c>
      <c r="G709" s="22">
        <v>48511.0</v>
      </c>
      <c r="H709" s="15" t="str">
        <f t="shared" si="2"/>
        <v>Base Range</v>
      </c>
      <c r="I709" s="22">
        <v>56671.0</v>
      </c>
      <c r="J709" s="23">
        <f t="shared" si="3"/>
        <v>0.8560110109</v>
      </c>
      <c r="K709" s="24" t="str">
        <f t="shared" si="4"/>
        <v>Target Not Meet</v>
      </c>
    </row>
    <row r="710" ht="22.5" customHeight="1">
      <c r="A710" s="18">
        <v>45668.0</v>
      </c>
      <c r="B710" s="19" t="str">
        <f t="shared" si="1"/>
        <v>Jan</v>
      </c>
      <c r="C710" s="20" t="s">
        <v>57</v>
      </c>
      <c r="D710" s="19" t="s">
        <v>58</v>
      </c>
      <c r="E710" s="19" t="s">
        <v>23</v>
      </c>
      <c r="F710" s="21">
        <v>1.0</v>
      </c>
      <c r="G710" s="22">
        <v>30386.0</v>
      </c>
      <c r="H710" s="15" t="str">
        <f t="shared" si="2"/>
        <v>Base Range</v>
      </c>
      <c r="I710" s="22">
        <v>23975.0</v>
      </c>
      <c r="J710" s="23">
        <f t="shared" si="3"/>
        <v>1.267403545</v>
      </c>
      <c r="K710" s="24" t="str">
        <f t="shared" si="4"/>
        <v>Over Achived</v>
      </c>
    </row>
    <row r="711" ht="22.5" customHeight="1">
      <c r="A711" s="18">
        <v>45668.0</v>
      </c>
      <c r="B711" s="19" t="str">
        <f t="shared" si="1"/>
        <v>Jan</v>
      </c>
      <c r="C711" s="20" t="s">
        <v>57</v>
      </c>
      <c r="D711" s="19" t="s">
        <v>71</v>
      </c>
      <c r="E711" s="19" t="s">
        <v>26</v>
      </c>
      <c r="F711" s="21">
        <v>2.0</v>
      </c>
      <c r="G711" s="22">
        <v>40059.0</v>
      </c>
      <c r="H711" s="15" t="str">
        <f t="shared" si="2"/>
        <v>Base Range</v>
      </c>
      <c r="I711" s="22">
        <v>45434.0</v>
      </c>
      <c r="J711" s="23">
        <f t="shared" si="3"/>
        <v>0.8816965268</v>
      </c>
      <c r="K711" s="24" t="str">
        <f t="shared" si="4"/>
        <v>Target Not Meet</v>
      </c>
    </row>
    <row r="712" ht="22.5" customHeight="1">
      <c r="A712" s="18">
        <v>45668.0</v>
      </c>
      <c r="B712" s="19" t="str">
        <f t="shared" si="1"/>
        <v>Jan</v>
      </c>
      <c r="C712" s="20" t="s">
        <v>57</v>
      </c>
      <c r="D712" s="25" t="s">
        <v>62</v>
      </c>
      <c r="E712" s="19" t="s">
        <v>38</v>
      </c>
      <c r="F712" s="21">
        <v>2.0</v>
      </c>
      <c r="G712" s="22">
        <v>44611.0</v>
      </c>
      <c r="H712" s="15" t="str">
        <f t="shared" si="2"/>
        <v>Base Range</v>
      </c>
      <c r="I712" s="22">
        <v>34898.0</v>
      </c>
      <c r="J712" s="23">
        <f t="shared" si="3"/>
        <v>1.278325405</v>
      </c>
      <c r="K712" s="24" t="str">
        <f t="shared" si="4"/>
        <v>Over Achived</v>
      </c>
    </row>
    <row r="713" ht="22.5" customHeight="1">
      <c r="A713" s="18">
        <v>45668.0</v>
      </c>
      <c r="B713" s="19" t="str">
        <f t="shared" si="1"/>
        <v>Jan</v>
      </c>
      <c r="C713" s="20" t="s">
        <v>57</v>
      </c>
      <c r="D713" s="19" t="s">
        <v>85</v>
      </c>
      <c r="E713" s="19" t="s">
        <v>19</v>
      </c>
      <c r="F713" s="21">
        <v>1.0</v>
      </c>
      <c r="G713" s="22">
        <v>31883.0</v>
      </c>
      <c r="H713" s="15" t="str">
        <f t="shared" si="2"/>
        <v>Base Range</v>
      </c>
      <c r="I713" s="22">
        <v>37316.0</v>
      </c>
      <c r="J713" s="23">
        <f t="shared" si="3"/>
        <v>0.8544056169</v>
      </c>
      <c r="K713" s="24" t="str">
        <f t="shared" si="4"/>
        <v>Target Not Meet</v>
      </c>
    </row>
    <row r="714" ht="22.5" customHeight="1">
      <c r="A714" s="18">
        <v>45668.0</v>
      </c>
      <c r="B714" s="19" t="str">
        <f t="shared" si="1"/>
        <v>Jan</v>
      </c>
      <c r="C714" s="20" t="s">
        <v>57</v>
      </c>
      <c r="D714" s="19" t="s">
        <v>85</v>
      </c>
      <c r="E714" s="19" t="s">
        <v>9</v>
      </c>
      <c r="F714" s="21">
        <v>2.0</v>
      </c>
      <c r="G714" s="22">
        <v>59239.0</v>
      </c>
      <c r="H714" s="15" t="str">
        <f t="shared" si="2"/>
        <v>Medium Range</v>
      </c>
      <c r="I714" s="22">
        <v>63756.0</v>
      </c>
      <c r="J714" s="23">
        <f t="shared" si="3"/>
        <v>0.9291517661</v>
      </c>
      <c r="K714" s="24" t="str">
        <f t="shared" si="4"/>
        <v>Target Not Meet</v>
      </c>
    </row>
    <row r="715" ht="22.5" customHeight="1">
      <c r="A715" s="18">
        <v>45668.0</v>
      </c>
      <c r="B715" s="19" t="str">
        <f t="shared" si="1"/>
        <v>Jan</v>
      </c>
      <c r="C715" s="20" t="s">
        <v>57</v>
      </c>
      <c r="D715" s="19" t="s">
        <v>85</v>
      </c>
      <c r="E715" s="19" t="s">
        <v>9</v>
      </c>
      <c r="F715" s="21">
        <v>2.0</v>
      </c>
      <c r="G715" s="22">
        <v>65935.0</v>
      </c>
      <c r="H715" s="15" t="str">
        <f t="shared" si="2"/>
        <v>Medium Range</v>
      </c>
      <c r="I715" s="22">
        <v>72427.0</v>
      </c>
      <c r="J715" s="23">
        <f t="shared" si="3"/>
        <v>0.9103649192</v>
      </c>
      <c r="K715" s="24" t="str">
        <f t="shared" si="4"/>
        <v>Target Not Meet</v>
      </c>
    </row>
    <row r="716" ht="22.5" customHeight="1">
      <c r="A716" s="18">
        <v>45668.0</v>
      </c>
      <c r="B716" s="19" t="str">
        <f t="shared" si="1"/>
        <v>Jan</v>
      </c>
      <c r="C716" s="20" t="s">
        <v>57</v>
      </c>
      <c r="D716" s="19" t="s">
        <v>85</v>
      </c>
      <c r="E716" s="19" t="s">
        <v>38</v>
      </c>
      <c r="F716" s="21">
        <v>2.0</v>
      </c>
      <c r="G716" s="22">
        <v>43028.0</v>
      </c>
      <c r="H716" s="15" t="str">
        <f t="shared" si="2"/>
        <v>Base Range</v>
      </c>
      <c r="I716" s="22">
        <v>53164.0</v>
      </c>
      <c r="J716" s="23">
        <f t="shared" si="3"/>
        <v>0.8093446693</v>
      </c>
      <c r="K716" s="24" t="str">
        <f t="shared" si="4"/>
        <v>Target Not Meet</v>
      </c>
    </row>
    <row r="717" ht="22.5" customHeight="1">
      <c r="A717" s="18">
        <v>45668.0</v>
      </c>
      <c r="B717" s="19" t="str">
        <f t="shared" si="1"/>
        <v>Jan</v>
      </c>
      <c r="C717" s="20" t="s">
        <v>57</v>
      </c>
      <c r="D717" s="19" t="s">
        <v>80</v>
      </c>
      <c r="E717" s="19" t="s">
        <v>63</v>
      </c>
      <c r="F717" s="21">
        <v>1.0</v>
      </c>
      <c r="G717" s="22">
        <v>20101.0</v>
      </c>
      <c r="H717" s="15" t="str">
        <f t="shared" si="2"/>
        <v>Base Range</v>
      </c>
      <c r="I717" s="22">
        <v>24844.0</v>
      </c>
      <c r="J717" s="23">
        <f t="shared" si="3"/>
        <v>0.8090887136</v>
      </c>
      <c r="K717" s="24" t="str">
        <f t="shared" si="4"/>
        <v>Target Not Meet</v>
      </c>
    </row>
    <row r="718" ht="22.5" customHeight="1">
      <c r="A718" s="18">
        <v>45668.0</v>
      </c>
      <c r="B718" s="19" t="str">
        <f t="shared" si="1"/>
        <v>Jan</v>
      </c>
      <c r="C718" s="20" t="s">
        <v>57</v>
      </c>
      <c r="D718" s="19" t="s">
        <v>80</v>
      </c>
      <c r="E718" s="19" t="s">
        <v>9</v>
      </c>
      <c r="F718" s="21">
        <v>2.0</v>
      </c>
      <c r="G718" s="22">
        <v>60843.0</v>
      </c>
      <c r="H718" s="15" t="str">
        <f t="shared" si="2"/>
        <v>Medium Range</v>
      </c>
      <c r="I718" s="22">
        <v>73709.0</v>
      </c>
      <c r="J718" s="23">
        <f t="shared" si="3"/>
        <v>0.825448724</v>
      </c>
      <c r="K718" s="24" t="str">
        <f t="shared" si="4"/>
        <v>Target Not Meet</v>
      </c>
    </row>
    <row r="719" ht="22.5" customHeight="1">
      <c r="A719" s="18">
        <v>45668.0</v>
      </c>
      <c r="B719" s="19" t="str">
        <f t="shared" si="1"/>
        <v>Jan</v>
      </c>
      <c r="C719" s="20" t="s">
        <v>57</v>
      </c>
      <c r="D719" s="19" t="s">
        <v>58</v>
      </c>
      <c r="E719" s="19" t="s">
        <v>38</v>
      </c>
      <c r="F719" s="21">
        <v>2.0</v>
      </c>
      <c r="G719" s="22">
        <v>37527.0</v>
      </c>
      <c r="H719" s="15" t="str">
        <f t="shared" si="2"/>
        <v>Base Range</v>
      </c>
      <c r="I719" s="22">
        <v>31080.0</v>
      </c>
      <c r="J719" s="23">
        <f t="shared" si="3"/>
        <v>1.207432432</v>
      </c>
      <c r="K719" s="24" t="str">
        <f t="shared" si="4"/>
        <v>Over Achived</v>
      </c>
    </row>
    <row r="720" ht="22.5" customHeight="1">
      <c r="A720" s="18">
        <v>45668.0</v>
      </c>
      <c r="B720" s="19" t="str">
        <f t="shared" si="1"/>
        <v>Jan</v>
      </c>
      <c r="C720" s="20" t="s">
        <v>57</v>
      </c>
      <c r="D720" s="19" t="s">
        <v>80</v>
      </c>
      <c r="E720" s="19" t="s">
        <v>23</v>
      </c>
      <c r="F720" s="21">
        <v>1.0</v>
      </c>
      <c r="G720" s="22">
        <v>28025.0</v>
      </c>
      <c r="H720" s="15" t="str">
        <f t="shared" si="2"/>
        <v>Base Range</v>
      </c>
      <c r="I720" s="22">
        <v>35855.0</v>
      </c>
      <c r="J720" s="23">
        <f t="shared" si="3"/>
        <v>0.7816204156</v>
      </c>
      <c r="K720" s="24" t="str">
        <f t="shared" si="4"/>
        <v>Target Not Meet</v>
      </c>
    </row>
    <row r="721" ht="22.5" customHeight="1">
      <c r="A721" s="18">
        <v>45668.0</v>
      </c>
      <c r="B721" s="19" t="str">
        <f t="shared" si="1"/>
        <v>Jan</v>
      </c>
      <c r="C721" s="20" t="s">
        <v>57</v>
      </c>
      <c r="D721" s="19" t="s">
        <v>71</v>
      </c>
      <c r="E721" s="19" t="s">
        <v>9</v>
      </c>
      <c r="F721" s="21">
        <v>3.0</v>
      </c>
      <c r="G721" s="22">
        <v>58812.0</v>
      </c>
      <c r="H721" s="15" t="str">
        <f t="shared" si="2"/>
        <v>Medium Range</v>
      </c>
      <c r="I721" s="22">
        <v>66938.0</v>
      </c>
      <c r="J721" s="23">
        <f t="shared" si="3"/>
        <v>0.8786040814</v>
      </c>
      <c r="K721" s="24" t="str">
        <f t="shared" si="4"/>
        <v>Target Not Meet</v>
      </c>
    </row>
    <row r="722" ht="22.5" customHeight="1">
      <c r="A722" s="18">
        <v>45668.0</v>
      </c>
      <c r="B722" s="19" t="str">
        <f t="shared" si="1"/>
        <v>Jan</v>
      </c>
      <c r="C722" s="20" t="s">
        <v>57</v>
      </c>
      <c r="D722" s="19" t="s">
        <v>71</v>
      </c>
      <c r="E722" s="19" t="s">
        <v>38</v>
      </c>
      <c r="F722" s="21">
        <v>2.0</v>
      </c>
      <c r="G722" s="22">
        <v>44575.0</v>
      </c>
      <c r="H722" s="15" t="str">
        <f t="shared" si="2"/>
        <v>Base Range</v>
      </c>
      <c r="I722" s="22">
        <v>50666.0</v>
      </c>
      <c r="J722" s="23">
        <f t="shared" si="3"/>
        <v>0.8797813129</v>
      </c>
      <c r="K722" s="24" t="str">
        <f t="shared" si="4"/>
        <v>Target Not Meet</v>
      </c>
    </row>
    <row r="723" ht="22.5" customHeight="1">
      <c r="A723" s="18">
        <v>45668.0</v>
      </c>
      <c r="B723" s="19" t="str">
        <f t="shared" si="1"/>
        <v>Jan</v>
      </c>
      <c r="C723" s="20" t="s">
        <v>57</v>
      </c>
      <c r="D723" s="19" t="s">
        <v>71</v>
      </c>
      <c r="E723" s="19" t="s">
        <v>26</v>
      </c>
      <c r="F723" s="21">
        <v>2.0</v>
      </c>
      <c r="G723" s="22">
        <v>36891.0</v>
      </c>
      <c r="H723" s="15" t="str">
        <f t="shared" si="2"/>
        <v>Base Range</v>
      </c>
      <c r="I723" s="22">
        <v>43535.0</v>
      </c>
      <c r="J723" s="23">
        <f t="shared" si="3"/>
        <v>0.8473871598</v>
      </c>
      <c r="K723" s="24" t="str">
        <f t="shared" si="4"/>
        <v>Target Not Meet</v>
      </c>
    </row>
    <row r="724" ht="22.5" customHeight="1">
      <c r="A724" s="18">
        <v>45668.0</v>
      </c>
      <c r="B724" s="19" t="str">
        <f t="shared" si="1"/>
        <v>Jan</v>
      </c>
      <c r="C724" s="20" t="s">
        <v>57</v>
      </c>
      <c r="D724" s="19" t="s">
        <v>71</v>
      </c>
      <c r="E724" s="19" t="s">
        <v>38</v>
      </c>
      <c r="F724" s="21">
        <v>2.0</v>
      </c>
      <c r="G724" s="22">
        <v>43143.0</v>
      </c>
      <c r="H724" s="15" t="str">
        <f t="shared" si="2"/>
        <v>Base Range</v>
      </c>
      <c r="I724" s="22">
        <v>49426.0</v>
      </c>
      <c r="J724" s="23">
        <f t="shared" si="3"/>
        <v>0.8728806701</v>
      </c>
      <c r="K724" s="24" t="str">
        <f t="shared" si="4"/>
        <v>Target Not Meet</v>
      </c>
    </row>
    <row r="725" ht="22.5" customHeight="1">
      <c r="A725" s="18">
        <v>45668.0</v>
      </c>
      <c r="B725" s="19" t="str">
        <f t="shared" si="1"/>
        <v>Jan</v>
      </c>
      <c r="C725" s="20" t="s">
        <v>57</v>
      </c>
      <c r="D725" s="25" t="s">
        <v>62</v>
      </c>
      <c r="E725" s="19" t="s">
        <v>38</v>
      </c>
      <c r="F725" s="21">
        <v>2.0</v>
      </c>
      <c r="G725" s="22">
        <v>40781.0</v>
      </c>
      <c r="H725" s="15" t="str">
        <f t="shared" si="2"/>
        <v>Base Range</v>
      </c>
      <c r="I725" s="22">
        <v>33319.0</v>
      </c>
      <c r="J725" s="23">
        <f t="shared" si="3"/>
        <v>1.223956301</v>
      </c>
      <c r="K725" s="24" t="str">
        <f t="shared" si="4"/>
        <v>Over Achived</v>
      </c>
    </row>
    <row r="726" ht="22.5" customHeight="1">
      <c r="A726" s="18">
        <v>45668.0</v>
      </c>
      <c r="B726" s="19" t="str">
        <f t="shared" si="1"/>
        <v>Jan</v>
      </c>
      <c r="C726" s="20" t="s">
        <v>57</v>
      </c>
      <c r="D726" s="25" t="s">
        <v>62</v>
      </c>
      <c r="E726" s="19" t="s">
        <v>63</v>
      </c>
      <c r="F726" s="21">
        <v>1.0</v>
      </c>
      <c r="G726" s="22">
        <v>22997.0</v>
      </c>
      <c r="H726" s="15" t="str">
        <f t="shared" si="2"/>
        <v>Base Range</v>
      </c>
      <c r="I726" s="22">
        <v>16696.0</v>
      </c>
      <c r="J726" s="23">
        <f t="shared" si="3"/>
        <v>1.377395783</v>
      </c>
      <c r="K726" s="24" t="str">
        <f t="shared" si="4"/>
        <v>Over Achived</v>
      </c>
    </row>
    <row r="727" ht="22.5" customHeight="1">
      <c r="A727" s="18">
        <v>45668.0</v>
      </c>
      <c r="B727" s="19" t="str">
        <f t="shared" si="1"/>
        <v>Jan</v>
      </c>
      <c r="C727" s="20" t="s">
        <v>57</v>
      </c>
      <c r="D727" s="19" t="s">
        <v>80</v>
      </c>
      <c r="E727" s="19" t="s">
        <v>34</v>
      </c>
      <c r="F727" s="21">
        <v>2.0</v>
      </c>
      <c r="G727" s="22">
        <v>50230.0</v>
      </c>
      <c r="H727" s="15" t="str">
        <f t="shared" si="2"/>
        <v>Medium Range</v>
      </c>
      <c r="I727" s="22">
        <v>62244.0</v>
      </c>
      <c r="J727" s="23">
        <f t="shared" si="3"/>
        <v>0.8069854122</v>
      </c>
      <c r="K727" s="24" t="str">
        <f t="shared" si="4"/>
        <v>Target Not Meet</v>
      </c>
    </row>
    <row r="728" ht="22.5" customHeight="1">
      <c r="A728" s="18">
        <v>45668.0</v>
      </c>
      <c r="B728" s="19" t="str">
        <f t="shared" si="1"/>
        <v>Jan</v>
      </c>
      <c r="C728" s="20" t="s">
        <v>13</v>
      </c>
      <c r="D728" s="19" t="s">
        <v>18</v>
      </c>
      <c r="E728" s="19" t="s">
        <v>63</v>
      </c>
      <c r="F728" s="21">
        <v>1.0</v>
      </c>
      <c r="G728" s="22">
        <v>17322.0</v>
      </c>
      <c r="H728" s="15" t="str">
        <f t="shared" si="2"/>
        <v>Base Range</v>
      </c>
      <c r="I728" s="22">
        <v>14459.0</v>
      </c>
      <c r="J728" s="23">
        <f t="shared" si="3"/>
        <v>1.198008161</v>
      </c>
      <c r="K728" s="24" t="str">
        <f t="shared" si="4"/>
        <v>Over Achived</v>
      </c>
    </row>
    <row r="729" ht="22.5" customHeight="1">
      <c r="A729" s="18">
        <v>45668.0</v>
      </c>
      <c r="B729" s="19" t="str">
        <f t="shared" si="1"/>
        <v>Jan</v>
      </c>
      <c r="C729" s="20" t="s">
        <v>13</v>
      </c>
      <c r="D729" s="19" t="s">
        <v>18</v>
      </c>
      <c r="E729" s="19" t="s">
        <v>34</v>
      </c>
      <c r="F729" s="21">
        <v>3.0</v>
      </c>
      <c r="G729" s="22">
        <v>70125.0</v>
      </c>
      <c r="H729" s="15" t="str">
        <f t="shared" si="2"/>
        <v>High Range</v>
      </c>
      <c r="I729" s="22">
        <v>61218.0</v>
      </c>
      <c r="J729" s="23">
        <f t="shared" si="3"/>
        <v>1.145496423</v>
      </c>
      <c r="K729" s="24" t="str">
        <f t="shared" si="4"/>
        <v>Over Achived</v>
      </c>
    </row>
    <row r="730" ht="22.5" customHeight="1">
      <c r="A730" s="18">
        <v>45668.0</v>
      </c>
      <c r="B730" s="19" t="str">
        <f t="shared" si="1"/>
        <v>Jan</v>
      </c>
      <c r="C730" s="20" t="s">
        <v>13</v>
      </c>
      <c r="D730" s="19" t="s">
        <v>18</v>
      </c>
      <c r="E730" s="19" t="s">
        <v>68</v>
      </c>
      <c r="F730" s="21">
        <v>1.0</v>
      </c>
      <c r="G730" s="22">
        <v>33524.0</v>
      </c>
      <c r="H730" s="15" t="str">
        <f t="shared" si="2"/>
        <v>Base Range</v>
      </c>
      <c r="I730" s="22">
        <v>31662.0</v>
      </c>
      <c r="J730" s="23">
        <f t="shared" si="3"/>
        <v>1.058808667</v>
      </c>
      <c r="K730" s="24" t="str">
        <f t="shared" si="4"/>
        <v>Over Achived</v>
      </c>
    </row>
    <row r="731" ht="22.5" customHeight="1">
      <c r="A731" s="18">
        <v>45668.0</v>
      </c>
      <c r="B731" s="19" t="str">
        <f t="shared" si="1"/>
        <v>Jan</v>
      </c>
      <c r="C731" s="20" t="s">
        <v>13</v>
      </c>
      <c r="D731" s="19" t="s">
        <v>18</v>
      </c>
      <c r="E731" s="19" t="s">
        <v>63</v>
      </c>
      <c r="F731" s="21">
        <v>1.0</v>
      </c>
      <c r="G731" s="22">
        <v>16286.0</v>
      </c>
      <c r="H731" s="15" t="str">
        <f t="shared" si="2"/>
        <v>Base Range</v>
      </c>
      <c r="I731" s="22">
        <v>13482.0</v>
      </c>
      <c r="J731" s="23">
        <f t="shared" si="3"/>
        <v>1.207981012</v>
      </c>
      <c r="K731" s="24" t="str">
        <f t="shared" si="4"/>
        <v>Over Achived</v>
      </c>
    </row>
    <row r="732" ht="22.5" customHeight="1">
      <c r="A732" s="18">
        <v>45668.0</v>
      </c>
      <c r="B732" s="19" t="str">
        <f t="shared" si="1"/>
        <v>Jan</v>
      </c>
      <c r="C732" s="20" t="s">
        <v>7</v>
      </c>
      <c r="D732" s="19" t="s">
        <v>8</v>
      </c>
      <c r="E732" s="19" t="s">
        <v>38</v>
      </c>
      <c r="F732" s="21">
        <v>3.0</v>
      </c>
      <c r="G732" s="22">
        <v>90545.0</v>
      </c>
      <c r="H732" s="15" t="str">
        <f t="shared" si="2"/>
        <v>Very High Range</v>
      </c>
      <c r="I732" s="22">
        <v>76848.0</v>
      </c>
      <c r="J732" s="23">
        <f t="shared" si="3"/>
        <v>1.178234957</v>
      </c>
      <c r="K732" s="24" t="str">
        <f t="shared" si="4"/>
        <v>Over Achived</v>
      </c>
    </row>
    <row r="733" ht="22.5" customHeight="1">
      <c r="A733" s="18">
        <v>45668.0</v>
      </c>
      <c r="B733" s="19" t="str">
        <f t="shared" si="1"/>
        <v>Jan</v>
      </c>
      <c r="C733" s="20" t="s">
        <v>7</v>
      </c>
      <c r="D733" s="19" t="s">
        <v>8</v>
      </c>
      <c r="E733" s="19" t="s">
        <v>63</v>
      </c>
      <c r="F733" s="21">
        <v>2.0</v>
      </c>
      <c r="G733" s="22">
        <v>51479.0</v>
      </c>
      <c r="H733" s="15" t="str">
        <f t="shared" si="2"/>
        <v>Medium Range</v>
      </c>
      <c r="I733" s="22">
        <v>43572.0</v>
      </c>
      <c r="J733" s="23">
        <f t="shared" si="3"/>
        <v>1.181469751</v>
      </c>
      <c r="K733" s="24" t="str">
        <f t="shared" si="4"/>
        <v>Over Achived</v>
      </c>
    </row>
    <row r="734" ht="22.5" customHeight="1">
      <c r="A734" s="18">
        <v>45668.0</v>
      </c>
      <c r="B734" s="19" t="str">
        <f t="shared" si="1"/>
        <v>Jan</v>
      </c>
      <c r="C734" s="20" t="s">
        <v>7</v>
      </c>
      <c r="D734" s="19" t="s">
        <v>106</v>
      </c>
      <c r="E734" s="19" t="s">
        <v>19</v>
      </c>
      <c r="F734" s="21">
        <v>3.0</v>
      </c>
      <c r="G734" s="22">
        <v>74041.0</v>
      </c>
      <c r="H734" s="15" t="str">
        <f t="shared" si="2"/>
        <v>High Range</v>
      </c>
      <c r="I734" s="22">
        <v>62119.0</v>
      </c>
      <c r="J734" s="23">
        <f t="shared" si="3"/>
        <v>1.191921956</v>
      </c>
      <c r="K734" s="24" t="str">
        <f t="shared" si="4"/>
        <v>Over Achived</v>
      </c>
    </row>
    <row r="735" ht="22.5" customHeight="1">
      <c r="A735" s="18">
        <v>45668.0</v>
      </c>
      <c r="B735" s="19" t="str">
        <f t="shared" si="1"/>
        <v>Jan</v>
      </c>
      <c r="C735" s="20" t="s">
        <v>7</v>
      </c>
      <c r="D735" s="19" t="s">
        <v>106</v>
      </c>
      <c r="E735" s="19" t="s">
        <v>23</v>
      </c>
      <c r="F735" s="21">
        <v>3.0</v>
      </c>
      <c r="G735" s="22">
        <v>63506.0</v>
      </c>
      <c r="H735" s="15" t="str">
        <f t="shared" si="2"/>
        <v>Medium Range</v>
      </c>
      <c r="I735" s="22">
        <v>57225.0</v>
      </c>
      <c r="J735" s="23">
        <f t="shared" si="3"/>
        <v>1.10975972</v>
      </c>
      <c r="K735" s="24" t="str">
        <f t="shared" si="4"/>
        <v>Over Achived</v>
      </c>
    </row>
    <row r="736" ht="22.5" customHeight="1">
      <c r="A736" s="18">
        <v>45668.0</v>
      </c>
      <c r="B736" s="19" t="str">
        <f t="shared" si="1"/>
        <v>Jan</v>
      </c>
      <c r="C736" s="20" t="s">
        <v>7</v>
      </c>
      <c r="D736" s="19" t="s">
        <v>106</v>
      </c>
      <c r="E736" s="19" t="s">
        <v>68</v>
      </c>
      <c r="F736" s="21">
        <v>2.0</v>
      </c>
      <c r="G736" s="22">
        <v>56912.0</v>
      </c>
      <c r="H736" s="15" t="str">
        <f t="shared" si="2"/>
        <v>Medium Range</v>
      </c>
      <c r="I736" s="22">
        <v>40980.0</v>
      </c>
      <c r="J736" s="23">
        <f t="shared" si="3"/>
        <v>1.388775012</v>
      </c>
      <c r="K736" s="24" t="str">
        <f t="shared" si="4"/>
        <v>Over Achived</v>
      </c>
    </row>
    <row r="737" ht="22.5" customHeight="1">
      <c r="A737" s="18">
        <v>45668.0</v>
      </c>
      <c r="B737" s="19" t="str">
        <f t="shared" si="1"/>
        <v>Jan</v>
      </c>
      <c r="C737" s="20" t="s">
        <v>7</v>
      </c>
      <c r="D737" s="19" t="s">
        <v>118</v>
      </c>
      <c r="E737" s="19" t="s">
        <v>63</v>
      </c>
      <c r="F737" s="21">
        <v>2.0</v>
      </c>
      <c r="G737" s="22">
        <v>47427.0</v>
      </c>
      <c r="H737" s="15" t="str">
        <f t="shared" si="2"/>
        <v>Base Range</v>
      </c>
      <c r="I737" s="22">
        <v>38045.0</v>
      </c>
      <c r="J737" s="23">
        <f t="shared" si="3"/>
        <v>1.246602707</v>
      </c>
      <c r="K737" s="24" t="str">
        <f t="shared" si="4"/>
        <v>Over Achived</v>
      </c>
    </row>
    <row r="738" ht="22.5" customHeight="1">
      <c r="A738" s="18">
        <v>45668.0</v>
      </c>
      <c r="B738" s="19" t="str">
        <f t="shared" si="1"/>
        <v>Jan</v>
      </c>
      <c r="C738" s="20" t="s">
        <v>7</v>
      </c>
      <c r="D738" s="19" t="s">
        <v>118</v>
      </c>
      <c r="E738" s="19" t="s">
        <v>26</v>
      </c>
      <c r="F738" s="21">
        <v>9.0</v>
      </c>
      <c r="G738" s="22">
        <v>200435.0</v>
      </c>
      <c r="H738" s="15" t="str">
        <f t="shared" si="2"/>
        <v>Very High Range</v>
      </c>
      <c r="I738" s="22">
        <v>169669.0</v>
      </c>
      <c r="J738" s="23">
        <f t="shared" si="3"/>
        <v>1.18132953</v>
      </c>
      <c r="K738" s="24" t="str">
        <f t="shared" si="4"/>
        <v>Over Achived</v>
      </c>
    </row>
    <row r="739" ht="22.5" customHeight="1">
      <c r="A739" s="18">
        <v>45668.0</v>
      </c>
      <c r="B739" s="19" t="str">
        <f t="shared" si="1"/>
        <v>Jan</v>
      </c>
      <c r="C739" s="20" t="s">
        <v>7</v>
      </c>
      <c r="D739" s="19" t="s">
        <v>126</v>
      </c>
      <c r="E739" s="19" t="s">
        <v>68</v>
      </c>
      <c r="F739" s="21">
        <v>3.0</v>
      </c>
      <c r="G739" s="22">
        <v>60005.0</v>
      </c>
      <c r="H739" s="15" t="str">
        <f t="shared" si="2"/>
        <v>Medium Range</v>
      </c>
      <c r="I739" s="22">
        <v>48715.0</v>
      </c>
      <c r="J739" s="23">
        <f t="shared" si="3"/>
        <v>1.231756133</v>
      </c>
      <c r="K739" s="24" t="str">
        <f t="shared" si="4"/>
        <v>Over Achived</v>
      </c>
    </row>
    <row r="740" ht="22.5" customHeight="1">
      <c r="A740" s="18">
        <v>45668.0</v>
      </c>
      <c r="B740" s="19" t="str">
        <f t="shared" si="1"/>
        <v>Jan</v>
      </c>
      <c r="C740" s="20" t="s">
        <v>7</v>
      </c>
      <c r="D740" s="19" t="s">
        <v>126</v>
      </c>
      <c r="E740" s="19" t="s">
        <v>9</v>
      </c>
      <c r="F740" s="21">
        <v>6.0</v>
      </c>
      <c r="G740" s="22">
        <v>149508.0</v>
      </c>
      <c r="H740" s="15" t="str">
        <f t="shared" si="2"/>
        <v>Very High Range</v>
      </c>
      <c r="I740" s="22">
        <v>108665.0</v>
      </c>
      <c r="J740" s="23">
        <f t="shared" si="3"/>
        <v>1.375861593</v>
      </c>
      <c r="K740" s="24" t="str">
        <f t="shared" si="4"/>
        <v>Over Achived</v>
      </c>
    </row>
    <row r="741" ht="22.5" customHeight="1">
      <c r="A741" s="18">
        <v>45668.0</v>
      </c>
      <c r="B741" s="19" t="str">
        <f t="shared" si="1"/>
        <v>Jan</v>
      </c>
      <c r="C741" s="20" t="s">
        <v>7</v>
      </c>
      <c r="D741" s="19" t="s">
        <v>131</v>
      </c>
      <c r="E741" s="19" t="s">
        <v>23</v>
      </c>
      <c r="F741" s="21">
        <v>3.0</v>
      </c>
      <c r="G741" s="22">
        <v>62582.0</v>
      </c>
      <c r="H741" s="15" t="str">
        <f t="shared" si="2"/>
        <v>Medium Range</v>
      </c>
      <c r="I741" s="22">
        <v>57888.0</v>
      </c>
      <c r="J741" s="23">
        <f t="shared" si="3"/>
        <v>1.081087617</v>
      </c>
      <c r="K741" s="24" t="str">
        <f t="shared" si="4"/>
        <v>Over Achived</v>
      </c>
    </row>
    <row r="742" ht="22.5" customHeight="1">
      <c r="A742" s="18">
        <v>45668.0</v>
      </c>
      <c r="B742" s="19" t="str">
        <f t="shared" si="1"/>
        <v>Jan</v>
      </c>
      <c r="C742" s="20" t="s">
        <v>7</v>
      </c>
      <c r="D742" s="19" t="s">
        <v>131</v>
      </c>
      <c r="E742" s="19" t="s">
        <v>26</v>
      </c>
      <c r="F742" s="21">
        <v>9.0</v>
      </c>
      <c r="G742" s="22">
        <v>180936.0</v>
      </c>
      <c r="H742" s="15" t="str">
        <f t="shared" si="2"/>
        <v>Very High Range</v>
      </c>
      <c r="I742" s="22">
        <v>143143.0</v>
      </c>
      <c r="J742" s="23">
        <f t="shared" si="3"/>
        <v>1.264022691</v>
      </c>
      <c r="K742" s="24" t="str">
        <f t="shared" si="4"/>
        <v>Over Achived</v>
      </c>
    </row>
    <row r="743" ht="22.5" customHeight="1">
      <c r="A743" s="18">
        <v>45668.0</v>
      </c>
      <c r="B743" s="19" t="str">
        <f t="shared" si="1"/>
        <v>Jan</v>
      </c>
      <c r="C743" s="20" t="s">
        <v>7</v>
      </c>
      <c r="D743" s="19" t="s">
        <v>131</v>
      </c>
      <c r="E743" s="19" t="s">
        <v>38</v>
      </c>
      <c r="F743" s="21">
        <v>4.0</v>
      </c>
      <c r="G743" s="22">
        <v>91130.0</v>
      </c>
      <c r="H743" s="15" t="str">
        <f t="shared" si="2"/>
        <v>Very High Range</v>
      </c>
      <c r="I743" s="22">
        <v>77855.0</v>
      </c>
      <c r="J743" s="23">
        <f t="shared" si="3"/>
        <v>1.17050928</v>
      </c>
      <c r="K743" s="24" t="str">
        <f t="shared" si="4"/>
        <v>Over Achived</v>
      </c>
    </row>
    <row r="744" ht="22.5" customHeight="1">
      <c r="A744" s="18">
        <v>45668.0</v>
      </c>
      <c r="B744" s="19" t="str">
        <f t="shared" si="1"/>
        <v>Jan</v>
      </c>
      <c r="C744" s="20" t="s">
        <v>7</v>
      </c>
      <c r="D744" s="19" t="s">
        <v>131</v>
      </c>
      <c r="E744" s="19" t="s">
        <v>23</v>
      </c>
      <c r="F744" s="21">
        <v>3.0</v>
      </c>
      <c r="G744" s="22">
        <v>61686.0</v>
      </c>
      <c r="H744" s="15" t="str">
        <f t="shared" si="2"/>
        <v>Medium Range</v>
      </c>
      <c r="I744" s="22">
        <v>44445.0</v>
      </c>
      <c r="J744" s="23">
        <f t="shared" si="3"/>
        <v>1.387917651</v>
      </c>
      <c r="K744" s="24" t="str">
        <f t="shared" si="4"/>
        <v>Over Achived</v>
      </c>
    </row>
    <row r="745" ht="22.5" customHeight="1">
      <c r="A745" s="18">
        <v>45668.0</v>
      </c>
      <c r="B745" s="19" t="str">
        <f t="shared" si="1"/>
        <v>Jan</v>
      </c>
      <c r="C745" s="20" t="s">
        <v>7</v>
      </c>
      <c r="D745" s="19" t="s">
        <v>131</v>
      </c>
      <c r="E745" s="19" t="s">
        <v>63</v>
      </c>
      <c r="F745" s="21">
        <v>2.0</v>
      </c>
      <c r="G745" s="22">
        <v>51475.0</v>
      </c>
      <c r="H745" s="15" t="str">
        <f t="shared" si="2"/>
        <v>Medium Range</v>
      </c>
      <c r="I745" s="22">
        <v>40702.0</v>
      </c>
      <c r="J745" s="23">
        <f t="shared" si="3"/>
        <v>1.264679868</v>
      </c>
      <c r="K745" s="24" t="str">
        <f t="shared" si="4"/>
        <v>Over Achived</v>
      </c>
    </row>
    <row r="746" ht="22.5" customHeight="1">
      <c r="A746" s="18">
        <v>45668.0</v>
      </c>
      <c r="B746" s="19" t="str">
        <f t="shared" si="1"/>
        <v>Jan</v>
      </c>
      <c r="C746" s="20" t="s">
        <v>7</v>
      </c>
      <c r="D746" s="19" t="s">
        <v>118</v>
      </c>
      <c r="E746" s="19" t="s">
        <v>9</v>
      </c>
      <c r="F746" s="21">
        <v>5.0</v>
      </c>
      <c r="G746" s="22">
        <v>150093.0</v>
      </c>
      <c r="H746" s="15" t="str">
        <f t="shared" si="2"/>
        <v>Very High Range</v>
      </c>
      <c r="I746" s="22">
        <v>132555.0</v>
      </c>
      <c r="J746" s="23">
        <f t="shared" si="3"/>
        <v>1.132307344</v>
      </c>
      <c r="K746" s="24" t="str">
        <f t="shared" si="4"/>
        <v>Over Achived</v>
      </c>
    </row>
    <row r="747" ht="22.5" customHeight="1">
      <c r="A747" s="18">
        <v>45668.0</v>
      </c>
      <c r="B747" s="19" t="str">
        <f t="shared" si="1"/>
        <v>Jan</v>
      </c>
      <c r="C747" s="20" t="s">
        <v>92</v>
      </c>
      <c r="D747" s="19" t="s">
        <v>158</v>
      </c>
      <c r="E747" s="19" t="s">
        <v>26</v>
      </c>
      <c r="F747" s="21">
        <v>3.0</v>
      </c>
      <c r="G747" s="22">
        <v>71221.0</v>
      </c>
      <c r="H747" s="15" t="str">
        <f t="shared" si="2"/>
        <v>High Range</v>
      </c>
      <c r="I747" s="22">
        <v>52917.0</v>
      </c>
      <c r="J747" s="23">
        <f t="shared" si="3"/>
        <v>1.345900183</v>
      </c>
      <c r="K747" s="24" t="str">
        <f t="shared" si="4"/>
        <v>Over Achived</v>
      </c>
    </row>
    <row r="748" ht="22.5" customHeight="1">
      <c r="A748" s="18">
        <v>45668.0</v>
      </c>
      <c r="B748" s="19" t="str">
        <f t="shared" si="1"/>
        <v>Jan</v>
      </c>
      <c r="C748" s="20" t="s">
        <v>92</v>
      </c>
      <c r="D748" s="19" t="s">
        <v>158</v>
      </c>
      <c r="E748" s="19" t="s">
        <v>68</v>
      </c>
      <c r="F748" s="21">
        <v>2.0</v>
      </c>
      <c r="G748" s="22">
        <v>55715.0</v>
      </c>
      <c r="H748" s="15" t="str">
        <f t="shared" si="2"/>
        <v>Medium Range</v>
      </c>
      <c r="I748" s="22">
        <v>47595.0</v>
      </c>
      <c r="J748" s="23">
        <f t="shared" si="3"/>
        <v>1.170606156</v>
      </c>
      <c r="K748" s="24" t="str">
        <f t="shared" si="4"/>
        <v>Over Achived</v>
      </c>
    </row>
    <row r="749" ht="22.5" customHeight="1">
      <c r="A749" s="18">
        <v>45668.0</v>
      </c>
      <c r="B749" s="19" t="str">
        <f t="shared" si="1"/>
        <v>Jan</v>
      </c>
      <c r="C749" s="20" t="s">
        <v>13</v>
      </c>
      <c r="D749" s="19" t="s">
        <v>14</v>
      </c>
      <c r="E749" s="19" t="s">
        <v>26</v>
      </c>
      <c r="F749" s="21">
        <v>2.0</v>
      </c>
      <c r="G749" s="22">
        <v>54548.0</v>
      </c>
      <c r="H749" s="15" t="str">
        <f t="shared" si="2"/>
        <v>Medium Range</v>
      </c>
      <c r="I749" s="22">
        <v>42184.0</v>
      </c>
      <c r="J749" s="23">
        <f t="shared" si="3"/>
        <v>1.293096909</v>
      </c>
      <c r="K749" s="24" t="str">
        <f t="shared" si="4"/>
        <v>Over Achived</v>
      </c>
    </row>
    <row r="750" ht="22.5" customHeight="1">
      <c r="A750" s="18">
        <v>45668.0</v>
      </c>
      <c r="B750" s="19" t="str">
        <f t="shared" si="1"/>
        <v>Jan</v>
      </c>
      <c r="C750" s="20" t="s">
        <v>13</v>
      </c>
      <c r="D750" s="19" t="s">
        <v>14</v>
      </c>
      <c r="E750" s="19" t="s">
        <v>23</v>
      </c>
      <c r="F750" s="21">
        <v>1.0</v>
      </c>
      <c r="G750" s="22">
        <v>39039.0</v>
      </c>
      <c r="H750" s="15" t="str">
        <f t="shared" si="2"/>
        <v>Base Range</v>
      </c>
      <c r="I750" s="22">
        <v>30585.0</v>
      </c>
      <c r="J750" s="23">
        <f t="shared" si="3"/>
        <v>1.276410005</v>
      </c>
      <c r="K750" s="24" t="str">
        <f t="shared" si="4"/>
        <v>Over Achived</v>
      </c>
    </row>
    <row r="751" ht="22.5" customHeight="1">
      <c r="A751" s="18">
        <v>45668.0</v>
      </c>
      <c r="B751" s="19" t="str">
        <f t="shared" si="1"/>
        <v>Jan</v>
      </c>
      <c r="C751" s="20" t="s">
        <v>92</v>
      </c>
      <c r="D751" s="19" t="s">
        <v>93</v>
      </c>
      <c r="E751" s="19" t="s">
        <v>68</v>
      </c>
      <c r="F751" s="21">
        <v>2.0</v>
      </c>
      <c r="G751" s="22">
        <v>48821.0</v>
      </c>
      <c r="H751" s="15" t="str">
        <f t="shared" si="2"/>
        <v>Base Range</v>
      </c>
      <c r="I751" s="22">
        <v>61745.0</v>
      </c>
      <c r="J751" s="23">
        <f t="shared" si="3"/>
        <v>0.7906875051</v>
      </c>
      <c r="K751" s="24" t="str">
        <f t="shared" si="4"/>
        <v>Target Not Meet</v>
      </c>
    </row>
    <row r="752" ht="22.5" customHeight="1">
      <c r="A752" s="18">
        <v>45668.0</v>
      </c>
      <c r="B752" s="19" t="str">
        <f t="shared" si="1"/>
        <v>Jan</v>
      </c>
      <c r="C752" s="20" t="s">
        <v>92</v>
      </c>
      <c r="D752" s="19" t="s">
        <v>93</v>
      </c>
      <c r="E752" s="19" t="s">
        <v>63</v>
      </c>
      <c r="F752" s="21">
        <v>4.0</v>
      </c>
      <c r="G752" s="22">
        <v>107389.0</v>
      </c>
      <c r="H752" s="15" t="str">
        <f t="shared" si="2"/>
        <v>Very High Range</v>
      </c>
      <c r="I752" s="22">
        <v>129677.0</v>
      </c>
      <c r="J752" s="23">
        <f t="shared" si="3"/>
        <v>0.8281268074</v>
      </c>
      <c r="K752" s="24" t="str">
        <f t="shared" si="4"/>
        <v>Target Not Meet</v>
      </c>
    </row>
    <row r="753" ht="22.5" customHeight="1">
      <c r="A753" s="18">
        <v>45668.0</v>
      </c>
      <c r="B753" s="19" t="str">
        <f t="shared" si="1"/>
        <v>Jan</v>
      </c>
      <c r="C753" s="20" t="s">
        <v>92</v>
      </c>
      <c r="D753" s="19" t="s">
        <v>98</v>
      </c>
      <c r="E753" s="19" t="s">
        <v>63</v>
      </c>
      <c r="F753" s="21">
        <v>1.0</v>
      </c>
      <c r="G753" s="22">
        <v>20604.0</v>
      </c>
      <c r="H753" s="15" t="str">
        <f t="shared" si="2"/>
        <v>Base Range</v>
      </c>
      <c r="I753" s="22">
        <v>26319.0</v>
      </c>
      <c r="J753" s="23">
        <f t="shared" si="3"/>
        <v>0.7828564915</v>
      </c>
      <c r="K753" s="24" t="str">
        <f t="shared" si="4"/>
        <v>Target Not Meet</v>
      </c>
    </row>
    <row r="754" ht="22.5" customHeight="1">
      <c r="A754" s="18">
        <v>45668.0</v>
      </c>
      <c r="B754" s="19" t="str">
        <f t="shared" si="1"/>
        <v>Jan</v>
      </c>
      <c r="C754" s="20" t="s">
        <v>92</v>
      </c>
      <c r="D754" s="19" t="s">
        <v>98</v>
      </c>
      <c r="E754" s="19" t="s">
        <v>9</v>
      </c>
      <c r="F754" s="21">
        <v>5.0</v>
      </c>
      <c r="G754" s="22">
        <v>110420.0</v>
      </c>
      <c r="H754" s="15" t="str">
        <f t="shared" si="2"/>
        <v>Very High Range</v>
      </c>
      <c r="I754" s="22">
        <v>132533.0</v>
      </c>
      <c r="J754" s="23">
        <f t="shared" si="3"/>
        <v>0.8331509888</v>
      </c>
      <c r="K754" s="24" t="str">
        <f t="shared" si="4"/>
        <v>Target Not Meet</v>
      </c>
    </row>
    <row r="755" ht="22.5" customHeight="1">
      <c r="A755" s="18">
        <v>45668.0</v>
      </c>
      <c r="B755" s="19" t="str">
        <f t="shared" si="1"/>
        <v>Jan</v>
      </c>
      <c r="C755" s="20" t="s">
        <v>13</v>
      </c>
      <c r="D755" s="19" t="s">
        <v>14</v>
      </c>
      <c r="E755" s="19" t="s">
        <v>68</v>
      </c>
      <c r="F755" s="21">
        <v>2.0</v>
      </c>
      <c r="G755" s="22">
        <v>35552.0</v>
      </c>
      <c r="H755" s="15" t="str">
        <f t="shared" si="2"/>
        <v>Base Range</v>
      </c>
      <c r="I755" s="22">
        <v>25040.0</v>
      </c>
      <c r="J755" s="23">
        <f t="shared" si="3"/>
        <v>1.419808307</v>
      </c>
      <c r="K755" s="24" t="str">
        <f t="shared" si="4"/>
        <v>Over Achived</v>
      </c>
    </row>
    <row r="756" ht="22.5" customHeight="1">
      <c r="A756" s="18">
        <v>45668.0</v>
      </c>
      <c r="B756" s="19" t="str">
        <f t="shared" si="1"/>
        <v>Jan</v>
      </c>
      <c r="C756" s="20" t="s">
        <v>92</v>
      </c>
      <c r="D756" s="19" t="s">
        <v>144</v>
      </c>
      <c r="E756" s="19" t="s">
        <v>9</v>
      </c>
      <c r="F756" s="21">
        <v>5.0</v>
      </c>
      <c r="G756" s="22">
        <v>99692.0</v>
      </c>
      <c r="H756" s="15" t="str">
        <f t="shared" si="2"/>
        <v>Very High Range</v>
      </c>
      <c r="I756" s="22">
        <v>74901.0</v>
      </c>
      <c r="J756" s="23">
        <f t="shared" si="3"/>
        <v>1.330983565</v>
      </c>
      <c r="K756" s="24" t="str">
        <f t="shared" si="4"/>
        <v>Over Achived</v>
      </c>
    </row>
    <row r="757" ht="22.5" customHeight="1">
      <c r="A757" s="18">
        <v>45668.0</v>
      </c>
      <c r="B757" s="19" t="str">
        <f t="shared" si="1"/>
        <v>Jan</v>
      </c>
      <c r="C757" s="20" t="s">
        <v>92</v>
      </c>
      <c r="D757" s="19" t="s">
        <v>144</v>
      </c>
      <c r="E757" s="19" t="s">
        <v>38</v>
      </c>
      <c r="F757" s="21">
        <v>3.0</v>
      </c>
      <c r="G757" s="22">
        <v>75365.0</v>
      </c>
      <c r="H757" s="15" t="str">
        <f t="shared" si="2"/>
        <v>High Range</v>
      </c>
      <c r="I757" s="22">
        <v>60092.0</v>
      </c>
      <c r="J757" s="23">
        <f t="shared" si="3"/>
        <v>1.254160288</v>
      </c>
      <c r="K757" s="24" t="str">
        <f t="shared" si="4"/>
        <v>Over Achived</v>
      </c>
    </row>
    <row r="758" ht="22.5" customHeight="1">
      <c r="A758" s="18">
        <v>45668.0</v>
      </c>
      <c r="B758" s="19" t="str">
        <f t="shared" si="1"/>
        <v>Jan</v>
      </c>
      <c r="C758" s="20" t="s">
        <v>92</v>
      </c>
      <c r="D758" s="19" t="s">
        <v>144</v>
      </c>
      <c r="E758" s="19" t="s">
        <v>23</v>
      </c>
      <c r="F758" s="21">
        <v>2.0</v>
      </c>
      <c r="G758" s="22">
        <v>62407.0</v>
      </c>
      <c r="H758" s="15" t="str">
        <f t="shared" si="2"/>
        <v>Medium Range</v>
      </c>
      <c r="I758" s="22">
        <v>56116.0</v>
      </c>
      <c r="J758" s="23">
        <f t="shared" si="3"/>
        <v>1.112107064</v>
      </c>
      <c r="K758" s="24" t="str">
        <f t="shared" si="4"/>
        <v>Over Achived</v>
      </c>
    </row>
    <row r="759" ht="22.5" customHeight="1">
      <c r="A759" s="18">
        <v>45668.0</v>
      </c>
      <c r="B759" s="19" t="str">
        <f t="shared" si="1"/>
        <v>Jan</v>
      </c>
      <c r="C759" s="20" t="s">
        <v>92</v>
      </c>
      <c r="D759" s="25" t="s">
        <v>149</v>
      </c>
      <c r="E759" s="19" t="s">
        <v>34</v>
      </c>
      <c r="F759" s="21">
        <v>4.0</v>
      </c>
      <c r="G759" s="22">
        <v>110541.0</v>
      </c>
      <c r="H759" s="15" t="str">
        <f t="shared" si="2"/>
        <v>Very High Range</v>
      </c>
      <c r="I759" s="22">
        <v>81409.0</v>
      </c>
      <c r="J759" s="23">
        <f t="shared" si="3"/>
        <v>1.357847412</v>
      </c>
      <c r="K759" s="24" t="str">
        <f t="shared" si="4"/>
        <v>Over Achived</v>
      </c>
    </row>
    <row r="760" ht="22.5" customHeight="1">
      <c r="A760" s="18">
        <v>45668.0</v>
      </c>
      <c r="B760" s="19" t="str">
        <f t="shared" si="1"/>
        <v>Jan</v>
      </c>
      <c r="C760" s="20" t="s">
        <v>92</v>
      </c>
      <c r="D760" s="25" t="s">
        <v>149</v>
      </c>
      <c r="E760" s="19" t="s">
        <v>26</v>
      </c>
      <c r="F760" s="21">
        <v>3.0</v>
      </c>
      <c r="G760" s="22">
        <v>80308.0</v>
      </c>
      <c r="H760" s="15" t="str">
        <f t="shared" si="2"/>
        <v>High Range</v>
      </c>
      <c r="I760" s="22">
        <v>60086.0</v>
      </c>
      <c r="J760" s="23">
        <f t="shared" si="3"/>
        <v>1.336550944</v>
      </c>
      <c r="K760" s="24" t="str">
        <f t="shared" si="4"/>
        <v>Over Achived</v>
      </c>
    </row>
    <row r="761" ht="22.5" customHeight="1">
      <c r="A761" s="18">
        <v>45668.0</v>
      </c>
      <c r="B761" s="19" t="str">
        <f t="shared" si="1"/>
        <v>Jan</v>
      </c>
      <c r="C761" s="20" t="s">
        <v>92</v>
      </c>
      <c r="D761" s="19" t="s">
        <v>144</v>
      </c>
      <c r="E761" s="19" t="s">
        <v>26</v>
      </c>
      <c r="F761" s="21">
        <v>3.0</v>
      </c>
      <c r="G761" s="22">
        <v>77127.0</v>
      </c>
      <c r="H761" s="15" t="str">
        <f t="shared" si="2"/>
        <v>High Range</v>
      </c>
      <c r="I761" s="22">
        <v>64201.0</v>
      </c>
      <c r="J761" s="23">
        <f t="shared" si="3"/>
        <v>1.201336428</v>
      </c>
      <c r="K761" s="24" t="str">
        <f t="shared" si="4"/>
        <v>Over Achived</v>
      </c>
    </row>
    <row r="762" ht="22.5" customHeight="1">
      <c r="A762" s="18">
        <v>45669.0</v>
      </c>
      <c r="B762" s="19" t="str">
        <f t="shared" si="1"/>
        <v>Jan</v>
      </c>
      <c r="C762" s="20" t="s">
        <v>13</v>
      </c>
      <c r="D762" s="19" t="s">
        <v>169</v>
      </c>
      <c r="E762" s="19" t="s">
        <v>38</v>
      </c>
      <c r="F762" s="21">
        <v>2.0</v>
      </c>
      <c r="G762" s="22">
        <v>64677.0</v>
      </c>
      <c r="H762" s="15" t="str">
        <f t="shared" si="2"/>
        <v>Medium Range</v>
      </c>
      <c r="I762" s="22">
        <v>82364.0</v>
      </c>
      <c r="J762" s="23">
        <f t="shared" si="3"/>
        <v>0.7852581225</v>
      </c>
      <c r="K762" s="24" t="str">
        <f t="shared" si="4"/>
        <v>Target Not Meet</v>
      </c>
    </row>
    <row r="763" ht="22.5" customHeight="1">
      <c r="A763" s="18">
        <v>45669.0</v>
      </c>
      <c r="B763" s="19" t="str">
        <f t="shared" si="1"/>
        <v>Jan</v>
      </c>
      <c r="C763" s="20" t="s">
        <v>13</v>
      </c>
      <c r="D763" s="19" t="s">
        <v>37</v>
      </c>
      <c r="E763" s="19" t="s">
        <v>26</v>
      </c>
      <c r="F763" s="21">
        <v>3.0</v>
      </c>
      <c r="G763" s="22">
        <v>63888.0</v>
      </c>
      <c r="H763" s="15" t="str">
        <f t="shared" si="2"/>
        <v>Medium Range</v>
      </c>
      <c r="I763" s="22">
        <v>80118.0</v>
      </c>
      <c r="J763" s="23">
        <f t="shared" si="3"/>
        <v>0.7974237999</v>
      </c>
      <c r="K763" s="24" t="str">
        <f t="shared" si="4"/>
        <v>Target Not Meet</v>
      </c>
    </row>
    <row r="764" ht="22.5" customHeight="1">
      <c r="A764" s="18">
        <v>45669.0</v>
      </c>
      <c r="B764" s="19" t="str">
        <f t="shared" si="1"/>
        <v>Jan</v>
      </c>
      <c r="C764" s="20" t="s">
        <v>13</v>
      </c>
      <c r="D764" s="19" t="s">
        <v>37</v>
      </c>
      <c r="E764" s="19" t="s">
        <v>34</v>
      </c>
      <c r="F764" s="21">
        <v>4.0</v>
      </c>
      <c r="G764" s="22">
        <v>90003.0</v>
      </c>
      <c r="H764" s="15" t="str">
        <f t="shared" si="2"/>
        <v>Very High Range</v>
      </c>
      <c r="I764" s="22">
        <v>113753.0</v>
      </c>
      <c r="J764" s="23">
        <f t="shared" si="3"/>
        <v>0.7912142976</v>
      </c>
      <c r="K764" s="24" t="str">
        <f t="shared" si="4"/>
        <v>Target Not Meet</v>
      </c>
    </row>
    <row r="765" ht="22.5" customHeight="1">
      <c r="A765" s="18">
        <v>45669.0</v>
      </c>
      <c r="B765" s="19" t="str">
        <f t="shared" si="1"/>
        <v>Jan</v>
      </c>
      <c r="C765" s="20" t="s">
        <v>13</v>
      </c>
      <c r="D765" s="19" t="s">
        <v>37</v>
      </c>
      <c r="E765" s="19" t="s">
        <v>34</v>
      </c>
      <c r="F765" s="21">
        <v>3.0</v>
      </c>
      <c r="G765" s="22">
        <v>100356.0</v>
      </c>
      <c r="H765" s="15" t="str">
        <f t="shared" si="2"/>
        <v>Very High Range</v>
      </c>
      <c r="I765" s="22">
        <v>107353.0</v>
      </c>
      <c r="J765" s="23">
        <f t="shared" si="3"/>
        <v>0.9348225015</v>
      </c>
      <c r="K765" s="24" t="str">
        <f t="shared" si="4"/>
        <v>Target Not Meet</v>
      </c>
    </row>
    <row r="766" ht="22.5" customHeight="1">
      <c r="A766" s="18">
        <v>45669.0</v>
      </c>
      <c r="B766" s="19" t="str">
        <f t="shared" si="1"/>
        <v>Jan</v>
      </c>
      <c r="C766" s="20" t="s">
        <v>13</v>
      </c>
      <c r="D766" s="19" t="s">
        <v>29</v>
      </c>
      <c r="E766" s="19" t="s">
        <v>38</v>
      </c>
      <c r="F766" s="21">
        <v>2.0</v>
      </c>
      <c r="G766" s="22">
        <v>61373.0</v>
      </c>
      <c r="H766" s="15" t="str">
        <f t="shared" si="2"/>
        <v>Medium Range</v>
      </c>
      <c r="I766" s="22">
        <v>71049.0</v>
      </c>
      <c r="J766" s="23">
        <f t="shared" si="3"/>
        <v>0.8638122986</v>
      </c>
      <c r="K766" s="24" t="str">
        <f t="shared" si="4"/>
        <v>Target Not Meet</v>
      </c>
    </row>
    <row r="767" ht="22.5" customHeight="1">
      <c r="A767" s="18">
        <v>45669.0</v>
      </c>
      <c r="B767" s="19" t="str">
        <f t="shared" si="1"/>
        <v>Jan</v>
      </c>
      <c r="C767" s="20" t="s">
        <v>13</v>
      </c>
      <c r="D767" s="19" t="s">
        <v>29</v>
      </c>
      <c r="E767" s="19" t="s">
        <v>9</v>
      </c>
      <c r="F767" s="21">
        <v>3.0</v>
      </c>
      <c r="G767" s="22">
        <v>81629.0</v>
      </c>
      <c r="H767" s="15" t="str">
        <f t="shared" si="2"/>
        <v>High Range</v>
      </c>
      <c r="I767" s="22">
        <v>101897.0</v>
      </c>
      <c r="J767" s="23">
        <f t="shared" si="3"/>
        <v>0.8010932608</v>
      </c>
      <c r="K767" s="24" t="str">
        <f t="shared" si="4"/>
        <v>Target Not Meet</v>
      </c>
    </row>
    <row r="768" ht="22.5" customHeight="1">
      <c r="A768" s="18">
        <v>45669.0</v>
      </c>
      <c r="B768" s="19" t="str">
        <f t="shared" si="1"/>
        <v>Jan</v>
      </c>
      <c r="C768" s="20" t="s">
        <v>13</v>
      </c>
      <c r="D768" s="19" t="s">
        <v>29</v>
      </c>
      <c r="E768" s="19" t="s">
        <v>9</v>
      </c>
      <c r="F768" s="21">
        <v>4.0</v>
      </c>
      <c r="G768" s="22">
        <v>79595.0</v>
      </c>
      <c r="H768" s="15" t="str">
        <f t="shared" si="2"/>
        <v>High Range</v>
      </c>
      <c r="I768" s="22">
        <v>92349.0</v>
      </c>
      <c r="J768" s="23">
        <f t="shared" si="3"/>
        <v>0.8618934693</v>
      </c>
      <c r="K768" s="24" t="str">
        <f t="shared" si="4"/>
        <v>Target Not Meet</v>
      </c>
    </row>
    <row r="769" ht="22.5" customHeight="1">
      <c r="A769" s="18">
        <v>45669.0</v>
      </c>
      <c r="B769" s="19" t="str">
        <f t="shared" si="1"/>
        <v>Jan</v>
      </c>
      <c r="C769" s="20" t="s">
        <v>13</v>
      </c>
      <c r="D769" s="19" t="s">
        <v>18</v>
      </c>
      <c r="E769" s="19" t="s">
        <v>19</v>
      </c>
      <c r="F769" s="21">
        <v>2.0</v>
      </c>
      <c r="G769" s="22">
        <v>55072.0</v>
      </c>
      <c r="H769" s="15" t="str">
        <f t="shared" si="2"/>
        <v>Medium Range</v>
      </c>
      <c r="I769" s="22">
        <v>50941.0</v>
      </c>
      <c r="J769" s="23">
        <f t="shared" si="3"/>
        <v>1.081093814</v>
      </c>
      <c r="K769" s="24" t="str">
        <f t="shared" si="4"/>
        <v>Over Achived</v>
      </c>
    </row>
    <row r="770" ht="22.5" customHeight="1">
      <c r="A770" s="18">
        <v>45669.0</v>
      </c>
      <c r="B770" s="19" t="str">
        <f t="shared" si="1"/>
        <v>Jan</v>
      </c>
      <c r="C770" s="20" t="s">
        <v>13</v>
      </c>
      <c r="D770" s="19" t="s">
        <v>18</v>
      </c>
      <c r="E770" s="19" t="s">
        <v>68</v>
      </c>
      <c r="F770" s="21">
        <v>2.0</v>
      </c>
      <c r="G770" s="22">
        <v>38894.0</v>
      </c>
      <c r="H770" s="15" t="str">
        <f t="shared" si="2"/>
        <v>Base Range</v>
      </c>
      <c r="I770" s="22">
        <v>33146.0</v>
      </c>
      <c r="J770" s="23">
        <f t="shared" si="3"/>
        <v>1.17341459</v>
      </c>
      <c r="K770" s="24" t="str">
        <f t="shared" si="4"/>
        <v>Over Achived</v>
      </c>
    </row>
    <row r="771" ht="22.5" customHeight="1">
      <c r="A771" s="18">
        <v>45669.0</v>
      </c>
      <c r="B771" s="19" t="str">
        <f t="shared" si="1"/>
        <v>Jan</v>
      </c>
      <c r="C771" s="20" t="s">
        <v>13</v>
      </c>
      <c r="D771" s="19" t="s">
        <v>18</v>
      </c>
      <c r="E771" s="19" t="s">
        <v>63</v>
      </c>
      <c r="F771" s="21">
        <v>4.0</v>
      </c>
      <c r="G771" s="22">
        <v>99322.0</v>
      </c>
      <c r="H771" s="15" t="str">
        <f t="shared" si="2"/>
        <v>Very High Range</v>
      </c>
      <c r="I771" s="22">
        <v>71303.0</v>
      </c>
      <c r="J771" s="23">
        <f t="shared" si="3"/>
        <v>1.392956818</v>
      </c>
      <c r="K771" s="24" t="str">
        <f t="shared" si="4"/>
        <v>Over Achived</v>
      </c>
    </row>
    <row r="772" ht="22.5" customHeight="1">
      <c r="A772" s="18">
        <v>45669.0</v>
      </c>
      <c r="B772" s="19" t="str">
        <f t="shared" si="1"/>
        <v>Jan</v>
      </c>
      <c r="C772" s="20" t="s">
        <v>13</v>
      </c>
      <c r="D772" s="19" t="s">
        <v>18</v>
      </c>
      <c r="E772" s="19" t="s">
        <v>9</v>
      </c>
      <c r="F772" s="21">
        <v>4.0</v>
      </c>
      <c r="G772" s="22">
        <v>79539.0</v>
      </c>
      <c r="H772" s="15" t="str">
        <f t="shared" si="2"/>
        <v>High Range</v>
      </c>
      <c r="I772" s="22">
        <v>65265.0</v>
      </c>
      <c r="J772" s="23">
        <f t="shared" si="3"/>
        <v>1.218708343</v>
      </c>
      <c r="K772" s="24" t="str">
        <f t="shared" si="4"/>
        <v>Over Achived</v>
      </c>
    </row>
    <row r="773" ht="22.5" customHeight="1">
      <c r="A773" s="18">
        <v>45669.0</v>
      </c>
      <c r="B773" s="19" t="str">
        <f t="shared" si="1"/>
        <v>Jan</v>
      </c>
      <c r="C773" s="20" t="s">
        <v>13</v>
      </c>
      <c r="D773" s="19" t="s">
        <v>14</v>
      </c>
      <c r="E773" s="19" t="s">
        <v>34</v>
      </c>
      <c r="F773" s="21">
        <v>4.0</v>
      </c>
      <c r="G773" s="22">
        <v>94476.0</v>
      </c>
      <c r="H773" s="15" t="str">
        <f t="shared" si="2"/>
        <v>Very High Range</v>
      </c>
      <c r="I773" s="22">
        <v>87690.0</v>
      </c>
      <c r="J773" s="23">
        <f t="shared" si="3"/>
        <v>1.077386247</v>
      </c>
      <c r="K773" s="24" t="str">
        <f t="shared" si="4"/>
        <v>Over Achived</v>
      </c>
    </row>
    <row r="774" ht="22.5" customHeight="1">
      <c r="A774" s="18">
        <v>45669.0</v>
      </c>
      <c r="B774" s="19" t="str">
        <f t="shared" si="1"/>
        <v>Jan</v>
      </c>
      <c r="C774" s="20" t="s">
        <v>13</v>
      </c>
      <c r="D774" s="19" t="s">
        <v>14</v>
      </c>
      <c r="E774" s="19" t="s">
        <v>23</v>
      </c>
      <c r="F774" s="21">
        <v>2.0</v>
      </c>
      <c r="G774" s="22">
        <v>43107.0</v>
      </c>
      <c r="H774" s="15" t="str">
        <f t="shared" si="2"/>
        <v>Base Range</v>
      </c>
      <c r="I774" s="22">
        <v>36893.0</v>
      </c>
      <c r="J774" s="23">
        <f t="shared" si="3"/>
        <v>1.168433036</v>
      </c>
      <c r="K774" s="24" t="str">
        <f t="shared" si="4"/>
        <v>Over Achived</v>
      </c>
    </row>
    <row r="775" ht="22.5" customHeight="1">
      <c r="A775" s="18">
        <v>45669.0</v>
      </c>
      <c r="B775" s="19" t="str">
        <f t="shared" si="1"/>
        <v>Jan</v>
      </c>
      <c r="C775" s="20" t="s">
        <v>13</v>
      </c>
      <c r="D775" s="19" t="s">
        <v>18</v>
      </c>
      <c r="E775" s="19" t="s">
        <v>68</v>
      </c>
      <c r="F775" s="21">
        <v>2.0</v>
      </c>
      <c r="G775" s="22">
        <v>36676.0</v>
      </c>
      <c r="H775" s="15" t="str">
        <f t="shared" si="2"/>
        <v>Base Range</v>
      </c>
      <c r="I775" s="22">
        <v>27178.0</v>
      </c>
      <c r="J775" s="23">
        <f t="shared" si="3"/>
        <v>1.349473839</v>
      </c>
      <c r="K775" s="24" t="str">
        <f t="shared" si="4"/>
        <v>Over Achived</v>
      </c>
    </row>
    <row r="776" ht="22.5" customHeight="1">
      <c r="A776" s="18">
        <v>45669.0</v>
      </c>
      <c r="B776" s="19" t="str">
        <f t="shared" si="1"/>
        <v>Jan</v>
      </c>
      <c r="C776" s="20" t="s">
        <v>13</v>
      </c>
      <c r="D776" s="19" t="s">
        <v>169</v>
      </c>
      <c r="E776" s="19" t="s">
        <v>38</v>
      </c>
      <c r="F776" s="21">
        <v>2.0</v>
      </c>
      <c r="G776" s="22">
        <v>65078.0</v>
      </c>
      <c r="H776" s="15" t="str">
        <f t="shared" si="2"/>
        <v>Medium Range</v>
      </c>
      <c r="I776" s="22">
        <v>71754.0</v>
      </c>
      <c r="J776" s="23">
        <f t="shared" si="3"/>
        <v>0.9069598907</v>
      </c>
      <c r="K776" s="24" t="str">
        <f t="shared" si="4"/>
        <v>Target Not Meet</v>
      </c>
    </row>
    <row r="777" ht="22.5" customHeight="1">
      <c r="A777" s="18">
        <v>45669.0</v>
      </c>
      <c r="B777" s="19" t="str">
        <f t="shared" si="1"/>
        <v>Jan</v>
      </c>
      <c r="C777" s="20" t="s">
        <v>13</v>
      </c>
      <c r="D777" s="19" t="s">
        <v>14</v>
      </c>
      <c r="E777" s="19" t="s">
        <v>68</v>
      </c>
      <c r="F777" s="21">
        <v>2.0</v>
      </c>
      <c r="G777" s="22">
        <v>41137.0</v>
      </c>
      <c r="H777" s="15" t="str">
        <f t="shared" si="2"/>
        <v>Base Range</v>
      </c>
      <c r="I777" s="22">
        <v>38245.0</v>
      </c>
      <c r="J777" s="23">
        <f t="shared" si="3"/>
        <v>1.075617728</v>
      </c>
      <c r="K777" s="24" t="str">
        <f t="shared" si="4"/>
        <v>Over Achived</v>
      </c>
    </row>
    <row r="778" ht="22.5" customHeight="1">
      <c r="A778" s="18">
        <v>45669.0</v>
      </c>
      <c r="B778" s="19" t="str">
        <f t="shared" si="1"/>
        <v>Jan</v>
      </c>
      <c r="C778" s="20" t="s">
        <v>57</v>
      </c>
      <c r="D778" s="19" t="s">
        <v>58</v>
      </c>
      <c r="E778" s="19" t="s">
        <v>63</v>
      </c>
      <c r="F778" s="21">
        <v>1.0</v>
      </c>
      <c r="G778" s="22">
        <v>28866.0</v>
      </c>
      <c r="H778" s="15" t="str">
        <f t="shared" si="2"/>
        <v>Base Range</v>
      </c>
      <c r="I778" s="22">
        <v>25812.0</v>
      </c>
      <c r="J778" s="23">
        <f t="shared" si="3"/>
        <v>1.118317062</v>
      </c>
      <c r="K778" s="24" t="str">
        <f t="shared" si="4"/>
        <v>Over Achived</v>
      </c>
    </row>
    <row r="779" ht="22.5" customHeight="1">
      <c r="A779" s="18">
        <v>45669.0</v>
      </c>
      <c r="B779" s="19" t="str">
        <f t="shared" si="1"/>
        <v>Jan</v>
      </c>
      <c r="C779" s="20" t="s">
        <v>57</v>
      </c>
      <c r="D779" s="19" t="s">
        <v>58</v>
      </c>
      <c r="E779" s="19" t="s">
        <v>34</v>
      </c>
      <c r="F779" s="21">
        <v>3.0</v>
      </c>
      <c r="G779" s="22">
        <v>58252.0</v>
      </c>
      <c r="H779" s="15" t="str">
        <f t="shared" si="2"/>
        <v>Medium Range</v>
      </c>
      <c r="I779" s="22">
        <v>54531.0</v>
      </c>
      <c r="J779" s="23">
        <f t="shared" si="3"/>
        <v>1.068236416</v>
      </c>
      <c r="K779" s="24" t="str">
        <f t="shared" si="4"/>
        <v>Over Achived</v>
      </c>
    </row>
    <row r="780" ht="22.5" customHeight="1">
      <c r="A780" s="18">
        <v>45669.0</v>
      </c>
      <c r="B780" s="19" t="str">
        <f t="shared" si="1"/>
        <v>Jan</v>
      </c>
      <c r="C780" s="20" t="s">
        <v>57</v>
      </c>
      <c r="D780" s="19" t="s">
        <v>58</v>
      </c>
      <c r="E780" s="19" t="s">
        <v>63</v>
      </c>
      <c r="F780" s="21">
        <v>1.0</v>
      </c>
      <c r="G780" s="22">
        <v>25382.0</v>
      </c>
      <c r="H780" s="15" t="str">
        <f t="shared" si="2"/>
        <v>Base Range</v>
      </c>
      <c r="I780" s="22">
        <v>22444.0</v>
      </c>
      <c r="J780" s="23">
        <f t="shared" si="3"/>
        <v>1.130903582</v>
      </c>
      <c r="K780" s="24" t="str">
        <f t="shared" si="4"/>
        <v>Over Achived</v>
      </c>
    </row>
    <row r="781" ht="22.5" customHeight="1">
      <c r="A781" s="18">
        <v>45669.0</v>
      </c>
      <c r="B781" s="19" t="str">
        <f t="shared" si="1"/>
        <v>Jan</v>
      </c>
      <c r="C781" s="20" t="s">
        <v>57</v>
      </c>
      <c r="D781" s="25" t="s">
        <v>62</v>
      </c>
      <c r="E781" s="19" t="s">
        <v>68</v>
      </c>
      <c r="F781" s="21">
        <v>1.0</v>
      </c>
      <c r="G781" s="22">
        <v>30166.0</v>
      </c>
      <c r="H781" s="15" t="str">
        <f t="shared" si="2"/>
        <v>Base Range</v>
      </c>
      <c r="I781" s="22">
        <v>28263.0</v>
      </c>
      <c r="J781" s="23">
        <f t="shared" si="3"/>
        <v>1.067331847</v>
      </c>
      <c r="K781" s="24" t="str">
        <f t="shared" si="4"/>
        <v>Over Achived</v>
      </c>
    </row>
    <row r="782" ht="22.5" customHeight="1">
      <c r="A782" s="18">
        <v>45669.0</v>
      </c>
      <c r="B782" s="19" t="str">
        <f t="shared" si="1"/>
        <v>Jan</v>
      </c>
      <c r="C782" s="20" t="s">
        <v>57</v>
      </c>
      <c r="D782" s="25" t="s">
        <v>62</v>
      </c>
      <c r="E782" s="19" t="s">
        <v>19</v>
      </c>
      <c r="F782" s="21">
        <v>2.0</v>
      </c>
      <c r="G782" s="22">
        <v>40447.0</v>
      </c>
      <c r="H782" s="15" t="str">
        <f t="shared" si="2"/>
        <v>Base Range</v>
      </c>
      <c r="I782" s="22">
        <v>28393.0</v>
      </c>
      <c r="J782" s="23">
        <f t="shared" si="3"/>
        <v>1.42454126</v>
      </c>
      <c r="K782" s="24" t="str">
        <f t="shared" si="4"/>
        <v>Over Achived</v>
      </c>
    </row>
    <row r="783" ht="22.5" customHeight="1">
      <c r="A783" s="18">
        <v>45669.0</v>
      </c>
      <c r="B783" s="19" t="str">
        <f t="shared" si="1"/>
        <v>Jan</v>
      </c>
      <c r="C783" s="20" t="s">
        <v>57</v>
      </c>
      <c r="D783" s="19" t="s">
        <v>71</v>
      </c>
      <c r="E783" s="19" t="s">
        <v>63</v>
      </c>
      <c r="F783" s="21">
        <v>1.0</v>
      </c>
      <c r="G783" s="22">
        <v>25038.0</v>
      </c>
      <c r="H783" s="15" t="str">
        <f t="shared" si="2"/>
        <v>Base Range</v>
      </c>
      <c r="I783" s="22">
        <v>26295.0</v>
      </c>
      <c r="J783" s="23">
        <f t="shared" si="3"/>
        <v>0.952196235</v>
      </c>
      <c r="K783" s="24" t="str">
        <f t="shared" si="4"/>
        <v>Target Not Meet</v>
      </c>
    </row>
    <row r="784" ht="22.5" customHeight="1">
      <c r="A784" s="18">
        <v>45669.0</v>
      </c>
      <c r="B784" s="19" t="str">
        <f t="shared" si="1"/>
        <v>Jan</v>
      </c>
      <c r="C784" s="20" t="s">
        <v>57</v>
      </c>
      <c r="D784" s="19" t="s">
        <v>71</v>
      </c>
      <c r="E784" s="19" t="s">
        <v>63</v>
      </c>
      <c r="F784" s="21">
        <v>1.0</v>
      </c>
      <c r="G784" s="22">
        <v>30334.0</v>
      </c>
      <c r="H784" s="15" t="str">
        <f t="shared" si="2"/>
        <v>Base Range</v>
      </c>
      <c r="I784" s="22">
        <v>37970.0</v>
      </c>
      <c r="J784" s="23">
        <f t="shared" si="3"/>
        <v>0.7988938636</v>
      </c>
      <c r="K784" s="24" t="str">
        <f t="shared" si="4"/>
        <v>Target Not Meet</v>
      </c>
    </row>
    <row r="785" ht="22.5" customHeight="1">
      <c r="A785" s="18">
        <v>45669.0</v>
      </c>
      <c r="B785" s="19" t="str">
        <f t="shared" si="1"/>
        <v>Jan</v>
      </c>
      <c r="C785" s="20" t="s">
        <v>57</v>
      </c>
      <c r="D785" s="19" t="s">
        <v>80</v>
      </c>
      <c r="E785" s="19" t="s">
        <v>34</v>
      </c>
      <c r="F785" s="21">
        <v>3.0</v>
      </c>
      <c r="G785" s="22">
        <v>69207.0</v>
      </c>
      <c r="H785" s="15" t="str">
        <f t="shared" si="2"/>
        <v>Medium Range</v>
      </c>
      <c r="I785" s="22">
        <v>84882.0</v>
      </c>
      <c r="J785" s="23">
        <f t="shared" si="3"/>
        <v>0.8153318725</v>
      </c>
      <c r="K785" s="24" t="str">
        <f t="shared" si="4"/>
        <v>Target Not Meet</v>
      </c>
    </row>
    <row r="786" ht="22.5" customHeight="1">
      <c r="A786" s="18">
        <v>45669.0</v>
      </c>
      <c r="B786" s="19" t="str">
        <f t="shared" si="1"/>
        <v>Jan</v>
      </c>
      <c r="C786" s="20" t="s">
        <v>57</v>
      </c>
      <c r="D786" s="19" t="s">
        <v>80</v>
      </c>
      <c r="E786" s="19" t="s">
        <v>26</v>
      </c>
      <c r="F786" s="21">
        <v>2.0</v>
      </c>
      <c r="G786" s="22">
        <v>46107.0</v>
      </c>
      <c r="H786" s="15" t="str">
        <f t="shared" si="2"/>
        <v>Base Range</v>
      </c>
      <c r="I786" s="22">
        <v>58587.0</v>
      </c>
      <c r="J786" s="23">
        <f t="shared" si="3"/>
        <v>0.7869834605</v>
      </c>
      <c r="K786" s="24" t="str">
        <f t="shared" si="4"/>
        <v>Target Not Meet</v>
      </c>
    </row>
    <row r="787" ht="22.5" customHeight="1">
      <c r="A787" s="18">
        <v>45669.0</v>
      </c>
      <c r="B787" s="19" t="str">
        <f t="shared" si="1"/>
        <v>Jan</v>
      </c>
      <c r="C787" s="20" t="s">
        <v>57</v>
      </c>
      <c r="D787" s="19" t="s">
        <v>85</v>
      </c>
      <c r="E787" s="19" t="s">
        <v>19</v>
      </c>
      <c r="F787" s="21">
        <v>2.0</v>
      </c>
      <c r="G787" s="22">
        <v>33849.0</v>
      </c>
      <c r="H787" s="15" t="str">
        <f t="shared" si="2"/>
        <v>Base Range</v>
      </c>
      <c r="I787" s="22">
        <v>42739.0</v>
      </c>
      <c r="J787" s="23">
        <f t="shared" si="3"/>
        <v>0.7919932614</v>
      </c>
      <c r="K787" s="24" t="str">
        <f t="shared" si="4"/>
        <v>Target Not Meet</v>
      </c>
    </row>
    <row r="788" ht="22.5" customHeight="1">
      <c r="A788" s="18">
        <v>45669.0</v>
      </c>
      <c r="B788" s="19" t="str">
        <f t="shared" si="1"/>
        <v>Jan</v>
      </c>
      <c r="C788" s="20" t="s">
        <v>57</v>
      </c>
      <c r="D788" s="19" t="s">
        <v>85</v>
      </c>
      <c r="E788" s="19" t="s">
        <v>68</v>
      </c>
      <c r="F788" s="21">
        <v>1.0</v>
      </c>
      <c r="G788" s="22">
        <v>35441.0</v>
      </c>
      <c r="H788" s="15" t="str">
        <f t="shared" si="2"/>
        <v>Base Range</v>
      </c>
      <c r="I788" s="22">
        <v>41730.0</v>
      </c>
      <c r="J788" s="23">
        <f t="shared" si="3"/>
        <v>0.8492930745</v>
      </c>
      <c r="K788" s="24" t="str">
        <f t="shared" si="4"/>
        <v>Target Not Meet</v>
      </c>
    </row>
    <row r="789" ht="22.5" customHeight="1">
      <c r="A789" s="18">
        <v>45669.0</v>
      </c>
      <c r="B789" s="19" t="str">
        <f t="shared" si="1"/>
        <v>Jan</v>
      </c>
      <c r="C789" s="20" t="s">
        <v>57</v>
      </c>
      <c r="D789" s="19" t="s">
        <v>85</v>
      </c>
      <c r="E789" s="19" t="s">
        <v>9</v>
      </c>
      <c r="F789" s="21">
        <v>2.0</v>
      </c>
      <c r="G789" s="22">
        <v>70750.0</v>
      </c>
      <c r="H789" s="15" t="str">
        <f t="shared" si="2"/>
        <v>High Range</v>
      </c>
      <c r="I789" s="22">
        <v>83126.0</v>
      </c>
      <c r="J789" s="23">
        <f t="shared" si="3"/>
        <v>0.8511175805</v>
      </c>
      <c r="K789" s="24" t="str">
        <f t="shared" si="4"/>
        <v>Target Not Meet</v>
      </c>
    </row>
    <row r="790" ht="22.5" customHeight="1">
      <c r="A790" s="18">
        <v>45669.0</v>
      </c>
      <c r="B790" s="19" t="str">
        <f t="shared" si="1"/>
        <v>Jan</v>
      </c>
      <c r="C790" s="20" t="s">
        <v>57</v>
      </c>
      <c r="D790" s="19" t="s">
        <v>85</v>
      </c>
      <c r="E790" s="19" t="s">
        <v>26</v>
      </c>
      <c r="F790" s="21">
        <v>2.0</v>
      </c>
      <c r="G790" s="22">
        <v>57129.0</v>
      </c>
      <c r="H790" s="15" t="str">
        <f t="shared" si="2"/>
        <v>Medium Range</v>
      </c>
      <c r="I790" s="22">
        <v>64248.0</v>
      </c>
      <c r="J790" s="23">
        <f t="shared" si="3"/>
        <v>0.8891949944</v>
      </c>
      <c r="K790" s="24" t="str">
        <f t="shared" si="4"/>
        <v>Target Not Meet</v>
      </c>
    </row>
    <row r="791" ht="22.5" customHeight="1">
      <c r="A791" s="18">
        <v>45669.0</v>
      </c>
      <c r="B791" s="19" t="str">
        <f t="shared" si="1"/>
        <v>Jan</v>
      </c>
      <c r="C791" s="20" t="s">
        <v>57</v>
      </c>
      <c r="D791" s="19" t="s">
        <v>85</v>
      </c>
      <c r="E791" s="19" t="s">
        <v>34</v>
      </c>
      <c r="F791" s="21">
        <v>3.0</v>
      </c>
      <c r="G791" s="22">
        <v>61739.0</v>
      </c>
      <c r="H791" s="15" t="str">
        <f t="shared" si="2"/>
        <v>Medium Range</v>
      </c>
      <c r="I791" s="22">
        <v>77198.0</v>
      </c>
      <c r="J791" s="23">
        <f t="shared" si="3"/>
        <v>0.7997486982</v>
      </c>
      <c r="K791" s="24" t="str">
        <f t="shared" si="4"/>
        <v>Target Not Meet</v>
      </c>
    </row>
    <row r="792" ht="22.5" customHeight="1">
      <c r="A792" s="18">
        <v>45669.0</v>
      </c>
      <c r="B792" s="19" t="str">
        <f t="shared" si="1"/>
        <v>Jan</v>
      </c>
      <c r="C792" s="20" t="s">
        <v>57</v>
      </c>
      <c r="D792" s="19" t="s">
        <v>58</v>
      </c>
      <c r="E792" s="19" t="s">
        <v>19</v>
      </c>
      <c r="F792" s="21">
        <v>1.0</v>
      </c>
      <c r="G792" s="22">
        <v>39304.0</v>
      </c>
      <c r="H792" s="15" t="str">
        <f t="shared" si="2"/>
        <v>Base Range</v>
      </c>
      <c r="I792" s="22">
        <v>36980.0</v>
      </c>
      <c r="J792" s="23">
        <f t="shared" si="3"/>
        <v>1.062844781</v>
      </c>
      <c r="K792" s="24" t="str">
        <f t="shared" si="4"/>
        <v>Over Achived</v>
      </c>
    </row>
    <row r="793" ht="22.5" customHeight="1">
      <c r="A793" s="18">
        <v>45669.0</v>
      </c>
      <c r="B793" s="19" t="str">
        <f t="shared" si="1"/>
        <v>Jan</v>
      </c>
      <c r="C793" s="20" t="s">
        <v>13</v>
      </c>
      <c r="D793" s="19" t="s">
        <v>14</v>
      </c>
      <c r="E793" s="19" t="s">
        <v>38</v>
      </c>
      <c r="F793" s="21">
        <v>2.0</v>
      </c>
      <c r="G793" s="22">
        <v>59527.0</v>
      </c>
      <c r="H793" s="15" t="str">
        <f t="shared" si="2"/>
        <v>Medium Range</v>
      </c>
      <c r="I793" s="22">
        <v>41917.0</v>
      </c>
      <c r="J793" s="23">
        <f t="shared" si="3"/>
        <v>1.420115943</v>
      </c>
      <c r="K793" s="24" t="str">
        <f t="shared" si="4"/>
        <v>Over Achived</v>
      </c>
    </row>
    <row r="794" ht="22.5" customHeight="1">
      <c r="A794" s="18">
        <v>45669.0</v>
      </c>
      <c r="B794" s="19" t="str">
        <f t="shared" si="1"/>
        <v>Jan</v>
      </c>
      <c r="C794" s="20" t="s">
        <v>92</v>
      </c>
      <c r="D794" s="19" t="s">
        <v>98</v>
      </c>
      <c r="E794" s="19" t="s">
        <v>19</v>
      </c>
      <c r="F794" s="21">
        <v>3.0</v>
      </c>
      <c r="G794" s="22">
        <v>61512.0</v>
      </c>
      <c r="H794" s="15" t="str">
        <f t="shared" si="2"/>
        <v>Medium Range</v>
      </c>
      <c r="I794" s="22">
        <v>72997.0</v>
      </c>
      <c r="J794" s="23">
        <f t="shared" si="3"/>
        <v>0.842664767</v>
      </c>
      <c r="K794" s="24" t="str">
        <f t="shared" si="4"/>
        <v>Target Not Meet</v>
      </c>
    </row>
    <row r="795" ht="22.5" customHeight="1">
      <c r="A795" s="18">
        <v>45669.0</v>
      </c>
      <c r="B795" s="19" t="str">
        <f t="shared" si="1"/>
        <v>Jan</v>
      </c>
      <c r="C795" s="20" t="s">
        <v>92</v>
      </c>
      <c r="D795" s="19" t="s">
        <v>93</v>
      </c>
      <c r="E795" s="19" t="s">
        <v>26</v>
      </c>
      <c r="F795" s="21">
        <v>4.0</v>
      </c>
      <c r="G795" s="22">
        <v>85470.0</v>
      </c>
      <c r="H795" s="15" t="str">
        <f t="shared" si="2"/>
        <v>High Range</v>
      </c>
      <c r="I795" s="22">
        <v>102474.0</v>
      </c>
      <c r="J795" s="23">
        <f t="shared" si="3"/>
        <v>0.8340652263</v>
      </c>
      <c r="K795" s="24" t="str">
        <f t="shared" si="4"/>
        <v>Target Not Meet</v>
      </c>
    </row>
    <row r="796" ht="22.5" customHeight="1">
      <c r="A796" s="18">
        <v>45669.0</v>
      </c>
      <c r="B796" s="19" t="str">
        <f t="shared" si="1"/>
        <v>Jan</v>
      </c>
      <c r="C796" s="20" t="s">
        <v>7</v>
      </c>
      <c r="D796" s="19" t="s">
        <v>8</v>
      </c>
      <c r="E796" s="19" t="s">
        <v>38</v>
      </c>
      <c r="F796" s="21">
        <v>4.0</v>
      </c>
      <c r="G796" s="22">
        <v>102016.0</v>
      </c>
      <c r="H796" s="15" t="str">
        <f t="shared" si="2"/>
        <v>Very High Range</v>
      </c>
      <c r="I796" s="22">
        <v>75783.0</v>
      </c>
      <c r="J796" s="23">
        <f t="shared" si="3"/>
        <v>1.346159429</v>
      </c>
      <c r="K796" s="24" t="str">
        <f t="shared" si="4"/>
        <v>Over Achived</v>
      </c>
    </row>
    <row r="797" ht="22.5" customHeight="1">
      <c r="A797" s="18">
        <v>45669.0</v>
      </c>
      <c r="B797" s="19" t="str">
        <f t="shared" si="1"/>
        <v>Jan</v>
      </c>
      <c r="C797" s="20" t="s">
        <v>7</v>
      </c>
      <c r="D797" s="19" t="s">
        <v>8</v>
      </c>
      <c r="E797" s="19" t="s">
        <v>34</v>
      </c>
      <c r="F797" s="21">
        <v>5.0</v>
      </c>
      <c r="G797" s="22">
        <v>152784.0</v>
      </c>
      <c r="H797" s="15" t="str">
        <f t="shared" si="2"/>
        <v>Very High Range</v>
      </c>
      <c r="I797" s="22">
        <v>125174.0</v>
      </c>
      <c r="J797" s="23">
        <f t="shared" si="3"/>
        <v>1.220572962</v>
      </c>
      <c r="K797" s="24" t="str">
        <f t="shared" si="4"/>
        <v>Over Achived</v>
      </c>
    </row>
    <row r="798" ht="22.5" customHeight="1">
      <c r="A798" s="18">
        <v>45669.0</v>
      </c>
      <c r="B798" s="19" t="str">
        <f t="shared" si="1"/>
        <v>Jan</v>
      </c>
      <c r="C798" s="20" t="s">
        <v>7</v>
      </c>
      <c r="D798" s="19" t="s">
        <v>8</v>
      </c>
      <c r="E798" s="19" t="s">
        <v>26</v>
      </c>
      <c r="F798" s="21">
        <v>10.0</v>
      </c>
      <c r="G798" s="22">
        <v>213308.0</v>
      </c>
      <c r="H798" s="15" t="str">
        <f t="shared" si="2"/>
        <v>Very High Range</v>
      </c>
      <c r="I798" s="22">
        <v>158962.0</v>
      </c>
      <c r="J798" s="23">
        <f t="shared" si="3"/>
        <v>1.341880449</v>
      </c>
      <c r="K798" s="24" t="str">
        <f t="shared" si="4"/>
        <v>Over Achived</v>
      </c>
    </row>
    <row r="799" ht="22.5" customHeight="1">
      <c r="A799" s="18">
        <v>45669.0</v>
      </c>
      <c r="B799" s="19" t="str">
        <f t="shared" si="1"/>
        <v>Jan</v>
      </c>
      <c r="C799" s="20" t="s">
        <v>7</v>
      </c>
      <c r="D799" s="19" t="s">
        <v>8</v>
      </c>
      <c r="E799" s="19" t="s">
        <v>63</v>
      </c>
      <c r="F799" s="21">
        <v>2.0</v>
      </c>
      <c r="G799" s="22">
        <v>65347.0</v>
      </c>
      <c r="H799" s="15" t="str">
        <f t="shared" si="2"/>
        <v>Medium Range</v>
      </c>
      <c r="I799" s="22">
        <v>54819.0</v>
      </c>
      <c r="J799" s="23">
        <f t="shared" si="3"/>
        <v>1.192050202</v>
      </c>
      <c r="K799" s="24" t="str">
        <f t="shared" si="4"/>
        <v>Over Achived</v>
      </c>
    </row>
    <row r="800" ht="22.5" customHeight="1">
      <c r="A800" s="18">
        <v>45669.0</v>
      </c>
      <c r="B800" s="19" t="str">
        <f t="shared" si="1"/>
        <v>Jan</v>
      </c>
      <c r="C800" s="20" t="s">
        <v>7</v>
      </c>
      <c r="D800" s="19" t="s">
        <v>106</v>
      </c>
      <c r="E800" s="19" t="s">
        <v>63</v>
      </c>
      <c r="F800" s="21">
        <v>3.0</v>
      </c>
      <c r="G800" s="22">
        <v>65637.0</v>
      </c>
      <c r="H800" s="15" t="str">
        <f t="shared" si="2"/>
        <v>Medium Range</v>
      </c>
      <c r="I800" s="22">
        <v>55485.0</v>
      </c>
      <c r="J800" s="23">
        <f t="shared" si="3"/>
        <v>1.18296837</v>
      </c>
      <c r="K800" s="24" t="str">
        <f t="shared" si="4"/>
        <v>Over Achived</v>
      </c>
    </row>
    <row r="801" ht="22.5" customHeight="1">
      <c r="A801" s="18">
        <v>45669.0</v>
      </c>
      <c r="B801" s="19" t="str">
        <f t="shared" si="1"/>
        <v>Jan</v>
      </c>
      <c r="C801" s="20" t="s">
        <v>7</v>
      </c>
      <c r="D801" s="19" t="s">
        <v>106</v>
      </c>
      <c r="E801" s="19" t="s">
        <v>34</v>
      </c>
      <c r="F801" s="21">
        <v>6.0</v>
      </c>
      <c r="G801" s="22">
        <v>150475.0</v>
      </c>
      <c r="H801" s="15" t="str">
        <f t="shared" si="2"/>
        <v>Very High Range</v>
      </c>
      <c r="I801" s="22">
        <v>127192.0</v>
      </c>
      <c r="J801" s="23">
        <f t="shared" si="3"/>
        <v>1.183053966</v>
      </c>
      <c r="K801" s="24" t="str">
        <f t="shared" si="4"/>
        <v>Over Achived</v>
      </c>
    </row>
    <row r="802" ht="22.5" customHeight="1">
      <c r="A802" s="18">
        <v>45669.0</v>
      </c>
      <c r="B802" s="19" t="str">
        <f t="shared" si="1"/>
        <v>Jan</v>
      </c>
      <c r="C802" s="20" t="s">
        <v>7</v>
      </c>
      <c r="D802" s="19" t="s">
        <v>118</v>
      </c>
      <c r="E802" s="19" t="s">
        <v>9</v>
      </c>
      <c r="F802" s="21">
        <v>7.0</v>
      </c>
      <c r="G802" s="22">
        <v>179201.0</v>
      </c>
      <c r="H802" s="15" t="str">
        <f t="shared" si="2"/>
        <v>Very High Range</v>
      </c>
      <c r="I802" s="22">
        <v>156589.0</v>
      </c>
      <c r="J802" s="23">
        <f t="shared" si="3"/>
        <v>1.144403502</v>
      </c>
      <c r="K802" s="24" t="str">
        <f t="shared" si="4"/>
        <v>Over Achived</v>
      </c>
    </row>
    <row r="803" ht="22.5" customHeight="1">
      <c r="A803" s="18">
        <v>45669.0</v>
      </c>
      <c r="B803" s="19" t="str">
        <f t="shared" si="1"/>
        <v>Jan</v>
      </c>
      <c r="C803" s="20" t="s">
        <v>7</v>
      </c>
      <c r="D803" s="19" t="s">
        <v>118</v>
      </c>
      <c r="E803" s="19" t="s">
        <v>63</v>
      </c>
      <c r="F803" s="21">
        <v>3.0</v>
      </c>
      <c r="G803" s="22">
        <v>64204.0</v>
      </c>
      <c r="H803" s="15" t="str">
        <f t="shared" si="2"/>
        <v>Medium Range</v>
      </c>
      <c r="I803" s="22">
        <v>45134.0</v>
      </c>
      <c r="J803" s="23">
        <f t="shared" si="3"/>
        <v>1.422519608</v>
      </c>
      <c r="K803" s="24" t="str">
        <f t="shared" si="4"/>
        <v>Over Achived</v>
      </c>
    </row>
    <row r="804" ht="22.5" customHeight="1">
      <c r="A804" s="18">
        <v>45669.0</v>
      </c>
      <c r="B804" s="19" t="str">
        <f t="shared" si="1"/>
        <v>Jan</v>
      </c>
      <c r="C804" s="20" t="s">
        <v>7</v>
      </c>
      <c r="D804" s="19" t="s">
        <v>118</v>
      </c>
      <c r="E804" s="19" t="s">
        <v>19</v>
      </c>
      <c r="F804" s="21">
        <v>4.0</v>
      </c>
      <c r="G804" s="22">
        <v>80470.0</v>
      </c>
      <c r="H804" s="15" t="str">
        <f t="shared" si="2"/>
        <v>High Range</v>
      </c>
      <c r="I804" s="22">
        <v>58936.0</v>
      </c>
      <c r="J804" s="23">
        <f t="shared" si="3"/>
        <v>1.365379395</v>
      </c>
      <c r="K804" s="24" t="str">
        <f t="shared" si="4"/>
        <v>Over Achived</v>
      </c>
    </row>
    <row r="805" ht="22.5" customHeight="1">
      <c r="A805" s="18">
        <v>45669.0</v>
      </c>
      <c r="B805" s="19" t="str">
        <f t="shared" si="1"/>
        <v>Jan</v>
      </c>
      <c r="C805" s="20" t="s">
        <v>7</v>
      </c>
      <c r="D805" s="19" t="s">
        <v>126</v>
      </c>
      <c r="E805" s="19" t="s">
        <v>63</v>
      </c>
      <c r="F805" s="21">
        <v>2.0</v>
      </c>
      <c r="G805" s="22">
        <v>57323.0</v>
      </c>
      <c r="H805" s="15" t="str">
        <f t="shared" si="2"/>
        <v>Medium Range</v>
      </c>
      <c r="I805" s="22">
        <v>43363.0</v>
      </c>
      <c r="J805" s="23">
        <f t="shared" si="3"/>
        <v>1.321933446</v>
      </c>
      <c r="K805" s="24" t="str">
        <f t="shared" si="4"/>
        <v>Over Achived</v>
      </c>
    </row>
    <row r="806" ht="22.5" customHeight="1">
      <c r="A806" s="18">
        <v>45669.0</v>
      </c>
      <c r="B806" s="19" t="str">
        <f t="shared" si="1"/>
        <v>Jan</v>
      </c>
      <c r="C806" s="20" t="s">
        <v>7</v>
      </c>
      <c r="D806" s="19" t="s">
        <v>126</v>
      </c>
      <c r="E806" s="19" t="s">
        <v>38</v>
      </c>
      <c r="F806" s="21">
        <v>4.0</v>
      </c>
      <c r="G806" s="22">
        <v>123860.0</v>
      </c>
      <c r="H806" s="15" t="str">
        <f t="shared" si="2"/>
        <v>Very High Range</v>
      </c>
      <c r="I806" s="22">
        <v>109075.0</v>
      </c>
      <c r="J806" s="23">
        <f t="shared" si="3"/>
        <v>1.135548934</v>
      </c>
      <c r="K806" s="24" t="str">
        <f t="shared" si="4"/>
        <v>Over Achived</v>
      </c>
    </row>
    <row r="807" ht="22.5" customHeight="1">
      <c r="A807" s="18">
        <v>45669.0</v>
      </c>
      <c r="B807" s="19" t="str">
        <f t="shared" si="1"/>
        <v>Jan</v>
      </c>
      <c r="C807" s="20" t="s">
        <v>7</v>
      </c>
      <c r="D807" s="19" t="s">
        <v>131</v>
      </c>
      <c r="E807" s="19" t="s">
        <v>34</v>
      </c>
      <c r="F807" s="21">
        <v>7.0</v>
      </c>
      <c r="G807" s="22">
        <v>140860.0</v>
      </c>
      <c r="H807" s="15" t="str">
        <f t="shared" si="2"/>
        <v>Very High Range</v>
      </c>
      <c r="I807" s="22">
        <v>124476.0</v>
      </c>
      <c r="J807" s="23">
        <f t="shared" si="3"/>
        <v>1.131623767</v>
      </c>
      <c r="K807" s="24" t="str">
        <f t="shared" si="4"/>
        <v>Over Achived</v>
      </c>
    </row>
    <row r="808" ht="22.5" customHeight="1">
      <c r="A808" s="18">
        <v>45669.0</v>
      </c>
      <c r="B808" s="19" t="str">
        <f t="shared" si="1"/>
        <v>Jan</v>
      </c>
      <c r="C808" s="20" t="s">
        <v>7</v>
      </c>
      <c r="D808" s="19" t="s">
        <v>131</v>
      </c>
      <c r="E808" s="19" t="s">
        <v>38</v>
      </c>
      <c r="F808" s="21">
        <v>4.0</v>
      </c>
      <c r="G808" s="22">
        <v>93170.0</v>
      </c>
      <c r="H808" s="15" t="str">
        <f t="shared" si="2"/>
        <v>Very High Range</v>
      </c>
      <c r="I808" s="22">
        <v>66197.0</v>
      </c>
      <c r="J808" s="23">
        <f t="shared" si="3"/>
        <v>1.407465595</v>
      </c>
      <c r="K808" s="24" t="str">
        <f t="shared" si="4"/>
        <v>Over Achived</v>
      </c>
    </row>
    <row r="809" ht="22.5" customHeight="1">
      <c r="A809" s="18">
        <v>45669.0</v>
      </c>
      <c r="B809" s="19" t="str">
        <f t="shared" si="1"/>
        <v>Jan</v>
      </c>
      <c r="C809" s="20" t="s">
        <v>7</v>
      </c>
      <c r="D809" s="19" t="s">
        <v>131</v>
      </c>
      <c r="E809" s="19" t="s">
        <v>23</v>
      </c>
      <c r="F809" s="21">
        <v>3.0</v>
      </c>
      <c r="G809" s="22">
        <v>77267.0</v>
      </c>
      <c r="H809" s="15" t="str">
        <f t="shared" si="2"/>
        <v>High Range</v>
      </c>
      <c r="I809" s="22">
        <v>71519.0</v>
      </c>
      <c r="J809" s="23">
        <f t="shared" si="3"/>
        <v>1.080370251</v>
      </c>
      <c r="K809" s="24" t="str">
        <f t="shared" si="4"/>
        <v>Over Achived</v>
      </c>
    </row>
    <row r="810" ht="22.5" customHeight="1">
      <c r="A810" s="18">
        <v>45669.0</v>
      </c>
      <c r="B810" s="19" t="str">
        <f t="shared" si="1"/>
        <v>Jan</v>
      </c>
      <c r="C810" s="20" t="s">
        <v>7</v>
      </c>
      <c r="D810" s="19" t="s">
        <v>118</v>
      </c>
      <c r="E810" s="19" t="s">
        <v>38</v>
      </c>
      <c r="F810" s="21">
        <v>4.0</v>
      </c>
      <c r="G810" s="22">
        <v>108700.0</v>
      </c>
      <c r="H810" s="15" t="str">
        <f t="shared" si="2"/>
        <v>Very High Range</v>
      </c>
      <c r="I810" s="22">
        <v>90842.0</v>
      </c>
      <c r="J810" s="23">
        <f t="shared" si="3"/>
        <v>1.196583078</v>
      </c>
      <c r="K810" s="24" t="str">
        <f t="shared" si="4"/>
        <v>Over Achived</v>
      </c>
    </row>
    <row r="811" ht="22.5" customHeight="1">
      <c r="A811" s="18">
        <v>45669.0</v>
      </c>
      <c r="B811" s="19" t="str">
        <f t="shared" si="1"/>
        <v>Jan</v>
      </c>
      <c r="C811" s="20" t="s">
        <v>92</v>
      </c>
      <c r="D811" s="19" t="s">
        <v>158</v>
      </c>
      <c r="E811" s="19" t="s">
        <v>26</v>
      </c>
      <c r="F811" s="21">
        <v>3.0</v>
      </c>
      <c r="G811" s="22">
        <v>105278.0</v>
      </c>
      <c r="H811" s="15" t="str">
        <f t="shared" si="2"/>
        <v>Very High Range</v>
      </c>
      <c r="I811" s="22">
        <v>81828.0</v>
      </c>
      <c r="J811" s="23">
        <f t="shared" si="3"/>
        <v>1.286576722</v>
      </c>
      <c r="K811" s="24" t="str">
        <f t="shared" si="4"/>
        <v>Over Achived</v>
      </c>
    </row>
    <row r="812" ht="22.5" customHeight="1">
      <c r="A812" s="18">
        <v>45669.0</v>
      </c>
      <c r="B812" s="19" t="str">
        <f t="shared" si="1"/>
        <v>Jan</v>
      </c>
      <c r="C812" s="20" t="s">
        <v>7</v>
      </c>
      <c r="D812" s="19" t="s">
        <v>131</v>
      </c>
      <c r="E812" s="19" t="s">
        <v>34</v>
      </c>
      <c r="F812" s="21">
        <v>7.0</v>
      </c>
      <c r="G812" s="22">
        <v>138104.0</v>
      </c>
      <c r="H812" s="15" t="str">
        <f t="shared" si="2"/>
        <v>Very High Range</v>
      </c>
      <c r="I812" s="22">
        <v>108862.0</v>
      </c>
      <c r="J812" s="23">
        <f t="shared" si="3"/>
        <v>1.268615311</v>
      </c>
      <c r="K812" s="24" t="str">
        <f t="shared" si="4"/>
        <v>Over Achived</v>
      </c>
    </row>
    <row r="813" ht="22.5" customHeight="1">
      <c r="A813" s="18">
        <v>45669.0</v>
      </c>
      <c r="B813" s="19" t="str">
        <f t="shared" si="1"/>
        <v>Jan</v>
      </c>
      <c r="C813" s="20" t="s">
        <v>13</v>
      </c>
      <c r="D813" s="19" t="s">
        <v>14</v>
      </c>
      <c r="E813" s="19" t="s">
        <v>34</v>
      </c>
      <c r="F813" s="21">
        <v>4.0</v>
      </c>
      <c r="G813" s="22">
        <v>80366.0</v>
      </c>
      <c r="H813" s="15" t="str">
        <f t="shared" si="2"/>
        <v>High Range</v>
      </c>
      <c r="I813" s="22">
        <v>65817.0</v>
      </c>
      <c r="J813" s="23">
        <f t="shared" si="3"/>
        <v>1.221052312</v>
      </c>
      <c r="K813" s="24" t="str">
        <f t="shared" si="4"/>
        <v>Over Achived</v>
      </c>
    </row>
    <row r="814" ht="22.5" customHeight="1">
      <c r="A814" s="18">
        <v>45669.0</v>
      </c>
      <c r="B814" s="19" t="str">
        <f t="shared" si="1"/>
        <v>Jan</v>
      </c>
      <c r="C814" s="20" t="s">
        <v>92</v>
      </c>
      <c r="D814" s="19" t="s">
        <v>98</v>
      </c>
      <c r="E814" s="19" t="s">
        <v>38</v>
      </c>
      <c r="F814" s="21">
        <v>3.0</v>
      </c>
      <c r="G814" s="22">
        <v>76465.0</v>
      </c>
      <c r="H814" s="15" t="str">
        <f t="shared" si="2"/>
        <v>High Range</v>
      </c>
      <c r="I814" s="22">
        <v>89120.0</v>
      </c>
      <c r="J814" s="23">
        <f t="shared" si="3"/>
        <v>0.8580004488</v>
      </c>
      <c r="K814" s="24" t="str">
        <f t="shared" si="4"/>
        <v>Target Not Meet</v>
      </c>
    </row>
    <row r="815" ht="22.5" customHeight="1">
      <c r="A815" s="18">
        <v>45669.0</v>
      </c>
      <c r="B815" s="19" t="str">
        <f t="shared" si="1"/>
        <v>Jan</v>
      </c>
      <c r="C815" s="20" t="s">
        <v>92</v>
      </c>
      <c r="D815" s="19" t="s">
        <v>98</v>
      </c>
      <c r="E815" s="19" t="s">
        <v>26</v>
      </c>
      <c r="F815" s="21">
        <v>4.0</v>
      </c>
      <c r="G815" s="22">
        <v>86279.0</v>
      </c>
      <c r="H815" s="15" t="str">
        <f t="shared" si="2"/>
        <v>High Range</v>
      </c>
      <c r="I815" s="22">
        <v>91129.0</v>
      </c>
      <c r="J815" s="23">
        <f t="shared" si="3"/>
        <v>0.9467787422</v>
      </c>
      <c r="K815" s="24" t="str">
        <f t="shared" si="4"/>
        <v>Target Not Meet</v>
      </c>
    </row>
    <row r="816" ht="22.5" customHeight="1">
      <c r="A816" s="18">
        <v>45669.0</v>
      </c>
      <c r="B816" s="19" t="str">
        <f t="shared" si="1"/>
        <v>Jan</v>
      </c>
      <c r="C816" s="20" t="s">
        <v>92</v>
      </c>
      <c r="D816" s="19" t="s">
        <v>98</v>
      </c>
      <c r="E816" s="19" t="s">
        <v>38</v>
      </c>
      <c r="F816" s="21">
        <v>4.0</v>
      </c>
      <c r="G816" s="22">
        <v>83126.0</v>
      </c>
      <c r="H816" s="15" t="str">
        <f t="shared" si="2"/>
        <v>High Range</v>
      </c>
      <c r="I816" s="22">
        <v>98357.0</v>
      </c>
      <c r="J816" s="23">
        <f t="shared" si="3"/>
        <v>0.8451457446</v>
      </c>
      <c r="K816" s="24" t="str">
        <f t="shared" si="4"/>
        <v>Target Not Meet</v>
      </c>
    </row>
    <row r="817" ht="22.5" customHeight="1">
      <c r="A817" s="18">
        <v>45669.0</v>
      </c>
      <c r="B817" s="19" t="str">
        <f t="shared" si="1"/>
        <v>Jan</v>
      </c>
      <c r="C817" s="20" t="s">
        <v>92</v>
      </c>
      <c r="D817" s="19" t="s">
        <v>98</v>
      </c>
      <c r="E817" s="19" t="s">
        <v>23</v>
      </c>
      <c r="F817" s="21">
        <v>2.0</v>
      </c>
      <c r="G817" s="22">
        <v>73153.0</v>
      </c>
      <c r="H817" s="15" t="str">
        <f t="shared" si="2"/>
        <v>High Range</v>
      </c>
      <c r="I817" s="22">
        <v>82306.0</v>
      </c>
      <c r="J817" s="23">
        <f t="shared" si="3"/>
        <v>0.8887930406</v>
      </c>
      <c r="K817" s="24" t="str">
        <f t="shared" si="4"/>
        <v>Target Not Meet</v>
      </c>
    </row>
    <row r="818" ht="22.5" customHeight="1">
      <c r="A818" s="18">
        <v>45669.0</v>
      </c>
      <c r="B818" s="19" t="str">
        <f t="shared" si="1"/>
        <v>Jan</v>
      </c>
      <c r="C818" s="20" t="s">
        <v>92</v>
      </c>
      <c r="D818" s="19" t="s">
        <v>144</v>
      </c>
      <c r="E818" s="19" t="s">
        <v>34</v>
      </c>
      <c r="F818" s="21">
        <v>5.0</v>
      </c>
      <c r="G818" s="22">
        <v>130848.0</v>
      </c>
      <c r="H818" s="15" t="str">
        <f t="shared" si="2"/>
        <v>Very High Range</v>
      </c>
      <c r="I818" s="22">
        <v>96637.0</v>
      </c>
      <c r="J818" s="23">
        <f t="shared" si="3"/>
        <v>1.354015543</v>
      </c>
      <c r="K818" s="24" t="str">
        <f t="shared" si="4"/>
        <v>Over Achived</v>
      </c>
    </row>
    <row r="819" ht="22.5" customHeight="1">
      <c r="A819" s="18">
        <v>45669.0</v>
      </c>
      <c r="B819" s="19" t="str">
        <f t="shared" si="1"/>
        <v>Jan</v>
      </c>
      <c r="C819" s="20" t="s">
        <v>92</v>
      </c>
      <c r="D819" s="19" t="s">
        <v>93</v>
      </c>
      <c r="E819" s="19" t="s">
        <v>19</v>
      </c>
      <c r="F819" s="21">
        <v>3.0</v>
      </c>
      <c r="G819" s="22">
        <v>61318.0</v>
      </c>
      <c r="H819" s="15" t="str">
        <f t="shared" si="2"/>
        <v>Medium Range</v>
      </c>
      <c r="I819" s="22">
        <v>65217.0</v>
      </c>
      <c r="J819" s="23">
        <f t="shared" si="3"/>
        <v>0.9402149746</v>
      </c>
      <c r="K819" s="24" t="str">
        <f t="shared" si="4"/>
        <v>Target Not Meet</v>
      </c>
    </row>
    <row r="820" ht="22.5" customHeight="1">
      <c r="A820" s="18">
        <v>45669.0</v>
      </c>
      <c r="B820" s="19" t="str">
        <f t="shared" si="1"/>
        <v>Jan</v>
      </c>
      <c r="C820" s="20" t="s">
        <v>92</v>
      </c>
      <c r="D820" s="25" t="s">
        <v>149</v>
      </c>
      <c r="E820" s="19" t="s">
        <v>23</v>
      </c>
      <c r="F820" s="21">
        <v>3.0</v>
      </c>
      <c r="G820" s="22">
        <v>64341.0</v>
      </c>
      <c r="H820" s="15" t="str">
        <f t="shared" si="2"/>
        <v>Medium Range</v>
      </c>
      <c r="I820" s="22">
        <v>52415.0</v>
      </c>
      <c r="J820" s="23">
        <f t="shared" si="3"/>
        <v>1.227530287</v>
      </c>
      <c r="K820" s="24" t="str">
        <f t="shared" si="4"/>
        <v>Over Achived</v>
      </c>
    </row>
    <row r="821" ht="22.5" customHeight="1">
      <c r="A821" s="18">
        <v>45669.0</v>
      </c>
      <c r="B821" s="19" t="str">
        <f t="shared" si="1"/>
        <v>Jan</v>
      </c>
      <c r="C821" s="20" t="s">
        <v>92</v>
      </c>
      <c r="D821" s="25" t="s">
        <v>149</v>
      </c>
      <c r="E821" s="19" t="s">
        <v>63</v>
      </c>
      <c r="F821" s="21">
        <v>5.0</v>
      </c>
      <c r="G821" s="22">
        <v>141026.0</v>
      </c>
      <c r="H821" s="15" t="str">
        <f t="shared" si="2"/>
        <v>Very High Range</v>
      </c>
      <c r="I821" s="22">
        <v>123749.0</v>
      </c>
      <c r="J821" s="23">
        <f t="shared" si="3"/>
        <v>1.139613249</v>
      </c>
      <c r="K821" s="24" t="str">
        <f t="shared" si="4"/>
        <v>Over Achived</v>
      </c>
    </row>
    <row r="822" ht="22.5" customHeight="1">
      <c r="A822" s="18">
        <v>45669.0</v>
      </c>
      <c r="B822" s="19" t="str">
        <f t="shared" si="1"/>
        <v>Jan</v>
      </c>
      <c r="C822" s="20" t="s">
        <v>92</v>
      </c>
      <c r="D822" s="25" t="s">
        <v>149</v>
      </c>
      <c r="E822" s="19" t="s">
        <v>38</v>
      </c>
      <c r="F822" s="21">
        <v>3.0</v>
      </c>
      <c r="G822" s="22">
        <v>84672.0</v>
      </c>
      <c r="H822" s="15" t="str">
        <f t="shared" si="2"/>
        <v>High Range</v>
      </c>
      <c r="I822" s="22">
        <v>77220.0</v>
      </c>
      <c r="J822" s="23">
        <f t="shared" si="3"/>
        <v>1.096503497</v>
      </c>
      <c r="K822" s="24" t="str">
        <f t="shared" si="4"/>
        <v>Over Achived</v>
      </c>
    </row>
    <row r="823" ht="22.5" customHeight="1">
      <c r="A823" s="18">
        <v>45669.0</v>
      </c>
      <c r="B823" s="19" t="str">
        <f t="shared" si="1"/>
        <v>Jan</v>
      </c>
      <c r="C823" s="20" t="s">
        <v>92</v>
      </c>
      <c r="D823" s="19" t="s">
        <v>158</v>
      </c>
      <c r="E823" s="19" t="s">
        <v>19</v>
      </c>
      <c r="F823" s="21">
        <v>2.0</v>
      </c>
      <c r="G823" s="22">
        <v>67288.0</v>
      </c>
      <c r="H823" s="15" t="str">
        <f t="shared" si="2"/>
        <v>Medium Range</v>
      </c>
      <c r="I823" s="22">
        <v>47884.0</v>
      </c>
      <c r="J823" s="23">
        <f t="shared" si="3"/>
        <v>1.405229304</v>
      </c>
      <c r="K823" s="24" t="str">
        <f t="shared" si="4"/>
        <v>Over Achived</v>
      </c>
    </row>
    <row r="824" ht="22.5" customHeight="1">
      <c r="A824" s="18">
        <v>45669.0</v>
      </c>
      <c r="B824" s="19" t="str">
        <f t="shared" si="1"/>
        <v>Jan</v>
      </c>
      <c r="C824" s="20" t="s">
        <v>92</v>
      </c>
      <c r="D824" s="19" t="s">
        <v>158</v>
      </c>
      <c r="E824" s="19" t="s">
        <v>23</v>
      </c>
      <c r="F824" s="21">
        <v>3.0</v>
      </c>
      <c r="G824" s="22">
        <v>63122.0</v>
      </c>
      <c r="H824" s="15" t="str">
        <f t="shared" si="2"/>
        <v>Medium Range</v>
      </c>
      <c r="I824" s="22">
        <v>46571.0</v>
      </c>
      <c r="J824" s="23">
        <f t="shared" si="3"/>
        <v>1.355392841</v>
      </c>
      <c r="K824" s="24" t="str">
        <f t="shared" si="4"/>
        <v>Over Achived</v>
      </c>
    </row>
    <row r="825" ht="22.5" customHeight="1">
      <c r="A825" s="18">
        <v>45669.0</v>
      </c>
      <c r="B825" s="19" t="str">
        <f t="shared" si="1"/>
        <v>Jan</v>
      </c>
      <c r="C825" s="20" t="s">
        <v>92</v>
      </c>
      <c r="D825" s="19" t="s">
        <v>144</v>
      </c>
      <c r="E825" s="19" t="s">
        <v>26</v>
      </c>
      <c r="F825" s="21">
        <v>3.0</v>
      </c>
      <c r="G825" s="22">
        <v>90076.0</v>
      </c>
      <c r="H825" s="15" t="str">
        <f t="shared" si="2"/>
        <v>Very High Range</v>
      </c>
      <c r="I825" s="22">
        <v>83633.0</v>
      </c>
      <c r="J825" s="23">
        <f t="shared" si="3"/>
        <v>1.077038968</v>
      </c>
      <c r="K825" s="24" t="str">
        <f t="shared" si="4"/>
        <v>Over Achived</v>
      </c>
    </row>
    <row r="826" ht="22.5" customHeight="1">
      <c r="A826" s="18">
        <v>45670.0</v>
      </c>
      <c r="B826" s="19" t="str">
        <f t="shared" si="1"/>
        <v>Jan</v>
      </c>
      <c r="C826" s="20" t="s">
        <v>13</v>
      </c>
      <c r="D826" s="19" t="s">
        <v>169</v>
      </c>
      <c r="E826" s="19" t="s">
        <v>63</v>
      </c>
      <c r="F826" s="21">
        <v>1.0</v>
      </c>
      <c r="G826" s="22">
        <v>17779.0</v>
      </c>
      <c r="H826" s="15" t="str">
        <f t="shared" si="2"/>
        <v>Base Range</v>
      </c>
      <c r="I826" s="22">
        <v>19741.0</v>
      </c>
      <c r="J826" s="23">
        <f t="shared" si="3"/>
        <v>0.9006129375</v>
      </c>
      <c r="K826" s="24" t="str">
        <f t="shared" si="4"/>
        <v>Target Not Meet</v>
      </c>
    </row>
    <row r="827" ht="22.5" customHeight="1">
      <c r="A827" s="18">
        <v>45670.0</v>
      </c>
      <c r="B827" s="19" t="str">
        <f t="shared" si="1"/>
        <v>Jan</v>
      </c>
      <c r="C827" s="20" t="s">
        <v>13</v>
      </c>
      <c r="D827" s="19" t="s">
        <v>37</v>
      </c>
      <c r="E827" s="19" t="s">
        <v>38</v>
      </c>
      <c r="F827" s="21">
        <v>3.0</v>
      </c>
      <c r="G827" s="22">
        <v>58367.0</v>
      </c>
      <c r="H827" s="15" t="str">
        <f t="shared" si="2"/>
        <v>Medium Range</v>
      </c>
      <c r="I827" s="22">
        <v>75653.0</v>
      </c>
      <c r="J827" s="23">
        <f t="shared" si="3"/>
        <v>0.7715093916</v>
      </c>
      <c r="K827" s="24" t="str">
        <f t="shared" si="4"/>
        <v>Target Not Meet</v>
      </c>
    </row>
    <row r="828" ht="22.5" customHeight="1">
      <c r="A828" s="18">
        <v>45670.0</v>
      </c>
      <c r="B828" s="19" t="str">
        <f t="shared" si="1"/>
        <v>Jan</v>
      </c>
      <c r="C828" s="20" t="s">
        <v>13</v>
      </c>
      <c r="D828" s="19" t="s">
        <v>37</v>
      </c>
      <c r="E828" s="19" t="s">
        <v>26</v>
      </c>
      <c r="F828" s="21">
        <v>3.0</v>
      </c>
      <c r="G828" s="22">
        <v>60350.0</v>
      </c>
      <c r="H828" s="15" t="str">
        <f t="shared" si="2"/>
        <v>Medium Range</v>
      </c>
      <c r="I828" s="22">
        <v>73326.0</v>
      </c>
      <c r="J828" s="23">
        <f t="shared" si="3"/>
        <v>0.8230368491</v>
      </c>
      <c r="K828" s="24" t="str">
        <f t="shared" si="4"/>
        <v>Target Not Meet</v>
      </c>
    </row>
    <row r="829" ht="22.5" customHeight="1">
      <c r="A829" s="18">
        <v>45670.0</v>
      </c>
      <c r="B829" s="19" t="str">
        <f t="shared" si="1"/>
        <v>Jan</v>
      </c>
      <c r="C829" s="20" t="s">
        <v>13</v>
      </c>
      <c r="D829" s="19" t="s">
        <v>29</v>
      </c>
      <c r="E829" s="19" t="s">
        <v>38</v>
      </c>
      <c r="F829" s="21">
        <v>3.0</v>
      </c>
      <c r="G829" s="22">
        <v>61604.0</v>
      </c>
      <c r="H829" s="15" t="str">
        <f t="shared" si="2"/>
        <v>Medium Range</v>
      </c>
      <c r="I829" s="22">
        <v>74738.0</v>
      </c>
      <c r="J829" s="23">
        <f t="shared" si="3"/>
        <v>0.8242661029</v>
      </c>
      <c r="K829" s="24" t="str">
        <f t="shared" si="4"/>
        <v>Target Not Meet</v>
      </c>
    </row>
    <row r="830" ht="22.5" customHeight="1">
      <c r="A830" s="18">
        <v>45670.0</v>
      </c>
      <c r="B830" s="19" t="str">
        <f t="shared" si="1"/>
        <v>Jan</v>
      </c>
      <c r="C830" s="20" t="s">
        <v>13</v>
      </c>
      <c r="D830" s="19" t="s">
        <v>29</v>
      </c>
      <c r="E830" s="19" t="s">
        <v>26</v>
      </c>
      <c r="F830" s="21">
        <v>3.0</v>
      </c>
      <c r="G830" s="22">
        <v>57898.0</v>
      </c>
      <c r="H830" s="15" t="str">
        <f t="shared" si="2"/>
        <v>Medium Range</v>
      </c>
      <c r="I830" s="22">
        <v>68219.0</v>
      </c>
      <c r="J830" s="23">
        <f t="shared" si="3"/>
        <v>0.848707838</v>
      </c>
      <c r="K830" s="24" t="str">
        <f t="shared" si="4"/>
        <v>Target Not Meet</v>
      </c>
    </row>
    <row r="831" ht="22.5" customHeight="1">
      <c r="A831" s="18">
        <v>45670.0</v>
      </c>
      <c r="B831" s="19" t="str">
        <f t="shared" si="1"/>
        <v>Jan</v>
      </c>
      <c r="C831" s="20" t="s">
        <v>13</v>
      </c>
      <c r="D831" s="19" t="s">
        <v>29</v>
      </c>
      <c r="E831" s="19" t="s">
        <v>23</v>
      </c>
      <c r="F831" s="21">
        <v>2.0</v>
      </c>
      <c r="G831" s="22">
        <v>47265.0</v>
      </c>
      <c r="H831" s="15" t="str">
        <f t="shared" si="2"/>
        <v>Base Range</v>
      </c>
      <c r="I831" s="22">
        <v>58567.0</v>
      </c>
      <c r="J831" s="23">
        <f t="shared" si="3"/>
        <v>0.8070244336</v>
      </c>
      <c r="K831" s="24" t="str">
        <f t="shared" si="4"/>
        <v>Target Not Meet</v>
      </c>
    </row>
    <row r="832" ht="22.5" customHeight="1">
      <c r="A832" s="18">
        <v>45670.0</v>
      </c>
      <c r="B832" s="19" t="str">
        <f t="shared" si="1"/>
        <v>Jan</v>
      </c>
      <c r="C832" s="20" t="s">
        <v>13</v>
      </c>
      <c r="D832" s="19" t="s">
        <v>29</v>
      </c>
      <c r="E832" s="19" t="s">
        <v>9</v>
      </c>
      <c r="F832" s="21">
        <v>3.0</v>
      </c>
      <c r="G832" s="22">
        <v>100308.0</v>
      </c>
      <c r="H832" s="15" t="str">
        <f t="shared" si="2"/>
        <v>Very High Range</v>
      </c>
      <c r="I832" s="22">
        <v>105586.0</v>
      </c>
      <c r="J832" s="23">
        <f t="shared" si="3"/>
        <v>0.9500123122</v>
      </c>
      <c r="K832" s="24" t="str">
        <f t="shared" si="4"/>
        <v>Target Not Meet</v>
      </c>
    </row>
    <row r="833" ht="22.5" customHeight="1">
      <c r="A833" s="18">
        <v>45670.0</v>
      </c>
      <c r="B833" s="19" t="str">
        <f t="shared" si="1"/>
        <v>Jan</v>
      </c>
      <c r="C833" s="20" t="s">
        <v>13</v>
      </c>
      <c r="D833" s="19" t="s">
        <v>18</v>
      </c>
      <c r="E833" s="19" t="s">
        <v>26</v>
      </c>
      <c r="F833" s="21">
        <v>2.0</v>
      </c>
      <c r="G833" s="22">
        <v>67920.0</v>
      </c>
      <c r="H833" s="15" t="str">
        <f t="shared" si="2"/>
        <v>Medium Range</v>
      </c>
      <c r="I833" s="22">
        <v>63595.0</v>
      </c>
      <c r="J833" s="23">
        <f t="shared" si="3"/>
        <v>1.068008491</v>
      </c>
      <c r="K833" s="24" t="str">
        <f t="shared" si="4"/>
        <v>Over Achived</v>
      </c>
    </row>
    <row r="834" ht="22.5" customHeight="1">
      <c r="A834" s="18">
        <v>45670.0</v>
      </c>
      <c r="B834" s="19" t="str">
        <f t="shared" si="1"/>
        <v>Jan</v>
      </c>
      <c r="C834" s="20" t="s">
        <v>13</v>
      </c>
      <c r="D834" s="19" t="s">
        <v>18</v>
      </c>
      <c r="E834" s="19" t="s">
        <v>23</v>
      </c>
      <c r="F834" s="21">
        <v>2.0</v>
      </c>
      <c r="G834" s="22">
        <v>39465.0</v>
      </c>
      <c r="H834" s="15" t="str">
        <f t="shared" si="2"/>
        <v>Base Range</v>
      </c>
      <c r="I834" s="22">
        <v>29949.0</v>
      </c>
      <c r="J834" s="23">
        <f t="shared" si="3"/>
        <v>1.317740158</v>
      </c>
      <c r="K834" s="24" t="str">
        <f t="shared" si="4"/>
        <v>Over Achived</v>
      </c>
    </row>
    <row r="835" ht="22.5" customHeight="1">
      <c r="A835" s="18">
        <v>45670.0</v>
      </c>
      <c r="B835" s="19" t="str">
        <f t="shared" si="1"/>
        <v>Jan</v>
      </c>
      <c r="C835" s="20" t="s">
        <v>13</v>
      </c>
      <c r="D835" s="19" t="s">
        <v>18</v>
      </c>
      <c r="E835" s="19" t="s">
        <v>23</v>
      </c>
      <c r="F835" s="21">
        <v>2.0</v>
      </c>
      <c r="G835" s="22">
        <v>47515.0</v>
      </c>
      <c r="H835" s="15" t="str">
        <f t="shared" si="2"/>
        <v>Base Range</v>
      </c>
      <c r="I835" s="22">
        <v>44013.0</v>
      </c>
      <c r="J835" s="23">
        <f t="shared" si="3"/>
        <v>1.079567401</v>
      </c>
      <c r="K835" s="24" t="str">
        <f t="shared" si="4"/>
        <v>Over Achived</v>
      </c>
    </row>
    <row r="836" ht="22.5" customHeight="1">
      <c r="A836" s="18">
        <v>45670.0</v>
      </c>
      <c r="B836" s="19" t="str">
        <f t="shared" si="1"/>
        <v>Jan</v>
      </c>
      <c r="C836" s="20" t="s">
        <v>13</v>
      </c>
      <c r="D836" s="19" t="s">
        <v>14</v>
      </c>
      <c r="E836" s="19" t="s">
        <v>9</v>
      </c>
      <c r="F836" s="21">
        <v>4.0</v>
      </c>
      <c r="G836" s="22">
        <v>100839.0</v>
      </c>
      <c r="H836" s="15" t="str">
        <f t="shared" si="2"/>
        <v>Very High Range</v>
      </c>
      <c r="I836" s="22">
        <v>80957.0</v>
      </c>
      <c r="J836" s="23">
        <f t="shared" si="3"/>
        <v>1.245587164</v>
      </c>
      <c r="K836" s="24" t="str">
        <f t="shared" si="4"/>
        <v>Over Achived</v>
      </c>
    </row>
    <row r="837" ht="22.5" customHeight="1">
      <c r="A837" s="18">
        <v>45670.0</v>
      </c>
      <c r="B837" s="19" t="str">
        <f t="shared" si="1"/>
        <v>Jan</v>
      </c>
      <c r="C837" s="20" t="s">
        <v>13</v>
      </c>
      <c r="D837" s="19" t="s">
        <v>14</v>
      </c>
      <c r="E837" s="19" t="s">
        <v>68</v>
      </c>
      <c r="F837" s="21">
        <v>2.0</v>
      </c>
      <c r="G837" s="22">
        <v>36830.0</v>
      </c>
      <c r="H837" s="15" t="str">
        <f t="shared" si="2"/>
        <v>Base Range</v>
      </c>
      <c r="I837" s="22">
        <v>27124.0</v>
      </c>
      <c r="J837" s="23">
        <f t="shared" si="3"/>
        <v>1.357838077</v>
      </c>
      <c r="K837" s="24" t="str">
        <f t="shared" si="4"/>
        <v>Over Achived</v>
      </c>
    </row>
    <row r="838" ht="22.5" customHeight="1">
      <c r="A838" s="18">
        <v>45670.0</v>
      </c>
      <c r="B838" s="19" t="str">
        <f t="shared" si="1"/>
        <v>Jan</v>
      </c>
      <c r="C838" s="20" t="s">
        <v>13</v>
      </c>
      <c r="D838" s="19" t="s">
        <v>14</v>
      </c>
      <c r="E838" s="19" t="s">
        <v>9</v>
      </c>
      <c r="F838" s="21">
        <v>4.0</v>
      </c>
      <c r="G838" s="22">
        <v>97378.0</v>
      </c>
      <c r="H838" s="15" t="str">
        <f t="shared" si="2"/>
        <v>Very High Range</v>
      </c>
      <c r="I838" s="22">
        <v>78375.0</v>
      </c>
      <c r="J838" s="23">
        <f t="shared" si="3"/>
        <v>1.24246252</v>
      </c>
      <c r="K838" s="24" t="str">
        <f t="shared" si="4"/>
        <v>Over Achived</v>
      </c>
    </row>
    <row r="839" ht="22.5" customHeight="1">
      <c r="A839" s="18">
        <v>45670.0</v>
      </c>
      <c r="B839" s="19" t="str">
        <f t="shared" si="1"/>
        <v>Jan</v>
      </c>
      <c r="C839" s="20" t="s">
        <v>13</v>
      </c>
      <c r="D839" s="19" t="s">
        <v>29</v>
      </c>
      <c r="E839" s="19" t="s">
        <v>63</v>
      </c>
      <c r="F839" s="21">
        <v>1.0</v>
      </c>
      <c r="G839" s="22">
        <v>17692.0</v>
      </c>
      <c r="H839" s="15" t="str">
        <f t="shared" si="2"/>
        <v>Base Range</v>
      </c>
      <c r="I839" s="22">
        <v>18751.0</v>
      </c>
      <c r="J839" s="23">
        <f t="shared" si="3"/>
        <v>0.9435230121</v>
      </c>
      <c r="K839" s="24" t="str">
        <f t="shared" si="4"/>
        <v>Target Not Meet</v>
      </c>
    </row>
    <row r="840" ht="22.5" customHeight="1">
      <c r="A840" s="18">
        <v>45670.0</v>
      </c>
      <c r="B840" s="19" t="str">
        <f t="shared" si="1"/>
        <v>Jan</v>
      </c>
      <c r="C840" s="20" t="s">
        <v>13</v>
      </c>
      <c r="D840" s="19" t="s">
        <v>169</v>
      </c>
      <c r="E840" s="19" t="s">
        <v>19</v>
      </c>
      <c r="F840" s="21">
        <v>2.0</v>
      </c>
      <c r="G840" s="22">
        <v>49658.0</v>
      </c>
      <c r="H840" s="15" t="str">
        <f t="shared" si="2"/>
        <v>Base Range</v>
      </c>
      <c r="I840" s="22">
        <v>60112.0</v>
      </c>
      <c r="J840" s="23">
        <f t="shared" si="3"/>
        <v>0.8260912962</v>
      </c>
      <c r="K840" s="24" t="str">
        <f t="shared" si="4"/>
        <v>Target Not Meet</v>
      </c>
    </row>
    <row r="841" ht="22.5" customHeight="1">
      <c r="A841" s="18">
        <v>45670.0</v>
      </c>
      <c r="B841" s="19" t="str">
        <f t="shared" si="1"/>
        <v>Jan</v>
      </c>
      <c r="C841" s="20" t="s">
        <v>57</v>
      </c>
      <c r="D841" s="19" t="s">
        <v>85</v>
      </c>
      <c r="E841" s="19" t="s">
        <v>63</v>
      </c>
      <c r="F841" s="21">
        <v>1.0</v>
      </c>
      <c r="G841" s="22">
        <v>25624.0</v>
      </c>
      <c r="H841" s="15" t="str">
        <f t="shared" si="2"/>
        <v>Base Range</v>
      </c>
      <c r="I841" s="22">
        <v>32320.0</v>
      </c>
      <c r="J841" s="23">
        <f t="shared" si="3"/>
        <v>0.7928217822</v>
      </c>
      <c r="K841" s="24" t="str">
        <f t="shared" si="4"/>
        <v>Target Not Meet</v>
      </c>
    </row>
    <row r="842" ht="22.5" customHeight="1">
      <c r="A842" s="18">
        <v>45670.0</v>
      </c>
      <c r="B842" s="19" t="str">
        <f t="shared" si="1"/>
        <v>Jan</v>
      </c>
      <c r="C842" s="20" t="s">
        <v>57</v>
      </c>
      <c r="D842" s="19" t="s">
        <v>58</v>
      </c>
      <c r="E842" s="19" t="s">
        <v>9</v>
      </c>
      <c r="F842" s="21">
        <v>2.0</v>
      </c>
      <c r="G842" s="22">
        <v>78458.0</v>
      </c>
      <c r="H842" s="15" t="str">
        <f t="shared" si="2"/>
        <v>High Range</v>
      </c>
      <c r="I842" s="22">
        <v>72512.0</v>
      </c>
      <c r="J842" s="23">
        <f t="shared" si="3"/>
        <v>1.082000221</v>
      </c>
      <c r="K842" s="24" t="str">
        <f t="shared" si="4"/>
        <v>Over Achived</v>
      </c>
    </row>
    <row r="843" ht="22.5" customHeight="1">
      <c r="A843" s="18">
        <v>45670.0</v>
      </c>
      <c r="B843" s="19" t="str">
        <f t="shared" si="1"/>
        <v>Jan</v>
      </c>
      <c r="C843" s="20" t="s">
        <v>92</v>
      </c>
      <c r="D843" s="19" t="s">
        <v>93</v>
      </c>
      <c r="E843" s="19" t="s">
        <v>63</v>
      </c>
      <c r="F843" s="21">
        <v>5.0</v>
      </c>
      <c r="G843" s="22">
        <v>114481.0</v>
      </c>
      <c r="H843" s="15" t="str">
        <f t="shared" si="2"/>
        <v>Very High Range</v>
      </c>
      <c r="I843" s="22">
        <v>128668.0</v>
      </c>
      <c r="J843" s="23">
        <f t="shared" si="3"/>
        <v>0.8897394846</v>
      </c>
      <c r="K843" s="24" t="str">
        <f t="shared" si="4"/>
        <v>Target Not Meet</v>
      </c>
    </row>
    <row r="844" ht="22.5" customHeight="1">
      <c r="A844" s="18">
        <v>45670.0</v>
      </c>
      <c r="B844" s="19" t="str">
        <f t="shared" si="1"/>
        <v>Jan</v>
      </c>
      <c r="C844" s="20" t="s">
        <v>57</v>
      </c>
      <c r="D844" s="19" t="s">
        <v>85</v>
      </c>
      <c r="E844" s="19" t="s">
        <v>68</v>
      </c>
      <c r="F844" s="21">
        <v>1.0</v>
      </c>
      <c r="G844" s="22">
        <v>29222.0</v>
      </c>
      <c r="H844" s="15" t="str">
        <f t="shared" si="2"/>
        <v>Base Range</v>
      </c>
      <c r="I844" s="22">
        <v>36624.0</v>
      </c>
      <c r="J844" s="23">
        <f t="shared" si="3"/>
        <v>0.7978920926</v>
      </c>
      <c r="K844" s="24" t="str">
        <f t="shared" si="4"/>
        <v>Target Not Meet</v>
      </c>
    </row>
    <row r="845" ht="22.5" customHeight="1">
      <c r="A845" s="18">
        <v>45670.0</v>
      </c>
      <c r="B845" s="19" t="str">
        <f t="shared" si="1"/>
        <v>Jan</v>
      </c>
      <c r="C845" s="20" t="s">
        <v>57</v>
      </c>
      <c r="D845" s="19" t="s">
        <v>85</v>
      </c>
      <c r="E845" s="19" t="s">
        <v>38</v>
      </c>
      <c r="F845" s="21">
        <v>2.0</v>
      </c>
      <c r="G845" s="22">
        <v>41748.0</v>
      </c>
      <c r="H845" s="15" t="str">
        <f t="shared" si="2"/>
        <v>Base Range</v>
      </c>
      <c r="I845" s="22">
        <v>48420.0</v>
      </c>
      <c r="J845" s="23">
        <f t="shared" si="3"/>
        <v>0.8622057001</v>
      </c>
      <c r="K845" s="24" t="str">
        <f t="shared" si="4"/>
        <v>Target Not Meet</v>
      </c>
    </row>
    <row r="846" ht="22.5" customHeight="1">
      <c r="A846" s="18">
        <v>45670.0</v>
      </c>
      <c r="B846" s="19" t="str">
        <f t="shared" si="1"/>
        <v>Jan</v>
      </c>
      <c r="C846" s="20" t="s">
        <v>57</v>
      </c>
      <c r="D846" s="19" t="s">
        <v>80</v>
      </c>
      <c r="E846" s="19" t="s">
        <v>63</v>
      </c>
      <c r="F846" s="21">
        <v>1.0</v>
      </c>
      <c r="G846" s="22">
        <v>30618.0</v>
      </c>
      <c r="H846" s="15" t="str">
        <f t="shared" si="2"/>
        <v>Base Range</v>
      </c>
      <c r="I846" s="22">
        <v>34060.0</v>
      </c>
      <c r="J846" s="23">
        <f t="shared" si="3"/>
        <v>0.8989430417</v>
      </c>
      <c r="K846" s="24" t="str">
        <f t="shared" si="4"/>
        <v>Target Not Meet</v>
      </c>
    </row>
    <row r="847" ht="22.5" customHeight="1">
      <c r="A847" s="18">
        <v>45670.0</v>
      </c>
      <c r="B847" s="19" t="str">
        <f t="shared" si="1"/>
        <v>Jan</v>
      </c>
      <c r="C847" s="20" t="s">
        <v>57</v>
      </c>
      <c r="D847" s="19" t="s">
        <v>80</v>
      </c>
      <c r="E847" s="19" t="s">
        <v>63</v>
      </c>
      <c r="F847" s="21">
        <v>1.0</v>
      </c>
      <c r="G847" s="22">
        <v>27949.0</v>
      </c>
      <c r="H847" s="15" t="str">
        <f t="shared" si="2"/>
        <v>Base Range</v>
      </c>
      <c r="I847" s="22">
        <v>32185.0</v>
      </c>
      <c r="J847" s="23">
        <f t="shared" si="3"/>
        <v>0.8683858941</v>
      </c>
      <c r="K847" s="24" t="str">
        <f t="shared" si="4"/>
        <v>Target Not Meet</v>
      </c>
    </row>
    <row r="848" ht="22.5" customHeight="1">
      <c r="A848" s="18">
        <v>45670.0</v>
      </c>
      <c r="B848" s="19" t="str">
        <f t="shared" si="1"/>
        <v>Jan</v>
      </c>
      <c r="C848" s="20" t="s">
        <v>57</v>
      </c>
      <c r="D848" s="19" t="s">
        <v>80</v>
      </c>
      <c r="E848" s="19" t="s">
        <v>38</v>
      </c>
      <c r="F848" s="21">
        <v>2.0</v>
      </c>
      <c r="G848" s="22">
        <v>42873.0</v>
      </c>
      <c r="H848" s="15" t="str">
        <f t="shared" si="2"/>
        <v>Base Range</v>
      </c>
      <c r="I848" s="22">
        <v>46519.0</v>
      </c>
      <c r="J848" s="23">
        <f t="shared" si="3"/>
        <v>0.9216234227</v>
      </c>
      <c r="K848" s="24" t="str">
        <f t="shared" si="4"/>
        <v>Target Not Meet</v>
      </c>
    </row>
    <row r="849" ht="22.5" customHeight="1">
      <c r="A849" s="18">
        <v>45670.0</v>
      </c>
      <c r="B849" s="19" t="str">
        <f t="shared" si="1"/>
        <v>Jan</v>
      </c>
      <c r="C849" s="20" t="s">
        <v>13</v>
      </c>
      <c r="D849" s="19" t="s">
        <v>169</v>
      </c>
      <c r="E849" s="19" t="s">
        <v>19</v>
      </c>
      <c r="F849" s="21">
        <v>2.0</v>
      </c>
      <c r="G849" s="22">
        <v>45392.0</v>
      </c>
      <c r="H849" s="15" t="str">
        <f t="shared" si="2"/>
        <v>Base Range</v>
      </c>
      <c r="I849" s="22">
        <v>55363.0</v>
      </c>
      <c r="J849" s="23">
        <f t="shared" si="3"/>
        <v>0.8198977657</v>
      </c>
      <c r="K849" s="24" t="str">
        <f t="shared" si="4"/>
        <v>Target Not Meet</v>
      </c>
    </row>
    <row r="850" ht="22.5" customHeight="1">
      <c r="A850" s="18">
        <v>45670.0</v>
      </c>
      <c r="B850" s="19" t="str">
        <f t="shared" si="1"/>
        <v>Jan</v>
      </c>
      <c r="C850" s="20" t="s">
        <v>57</v>
      </c>
      <c r="D850" s="19" t="s">
        <v>71</v>
      </c>
      <c r="E850" s="19" t="s">
        <v>19</v>
      </c>
      <c r="F850" s="21">
        <v>2.0</v>
      </c>
      <c r="G850" s="22">
        <v>33741.0</v>
      </c>
      <c r="H850" s="15" t="str">
        <f t="shared" si="2"/>
        <v>Base Range</v>
      </c>
      <c r="I850" s="22">
        <v>41428.0</v>
      </c>
      <c r="J850" s="23">
        <f t="shared" si="3"/>
        <v>0.8144491648</v>
      </c>
      <c r="K850" s="24" t="str">
        <f t="shared" si="4"/>
        <v>Target Not Meet</v>
      </c>
    </row>
    <row r="851" ht="22.5" customHeight="1">
      <c r="A851" s="18">
        <v>45670.0</v>
      </c>
      <c r="B851" s="19" t="str">
        <f t="shared" si="1"/>
        <v>Jan</v>
      </c>
      <c r="C851" s="20" t="s">
        <v>57</v>
      </c>
      <c r="D851" s="19" t="s">
        <v>71</v>
      </c>
      <c r="E851" s="19" t="s">
        <v>9</v>
      </c>
      <c r="F851" s="21">
        <v>3.0</v>
      </c>
      <c r="G851" s="22">
        <v>78153.0</v>
      </c>
      <c r="H851" s="15" t="str">
        <f t="shared" si="2"/>
        <v>High Range</v>
      </c>
      <c r="I851" s="22">
        <v>90367.0</v>
      </c>
      <c r="J851" s="23">
        <f t="shared" si="3"/>
        <v>0.8648400412</v>
      </c>
      <c r="K851" s="24" t="str">
        <f t="shared" si="4"/>
        <v>Target Not Meet</v>
      </c>
    </row>
    <row r="852" ht="22.5" customHeight="1">
      <c r="A852" s="18">
        <v>45670.0</v>
      </c>
      <c r="B852" s="19" t="str">
        <f t="shared" si="1"/>
        <v>Jan</v>
      </c>
      <c r="C852" s="20" t="s">
        <v>57</v>
      </c>
      <c r="D852" s="19" t="s">
        <v>71</v>
      </c>
      <c r="E852" s="19" t="s">
        <v>9</v>
      </c>
      <c r="F852" s="21">
        <v>2.0</v>
      </c>
      <c r="G852" s="22">
        <v>73157.0</v>
      </c>
      <c r="H852" s="15" t="str">
        <f t="shared" si="2"/>
        <v>High Range</v>
      </c>
      <c r="I852" s="22">
        <v>89017.0</v>
      </c>
      <c r="J852" s="23">
        <f t="shared" si="3"/>
        <v>0.8218317849</v>
      </c>
      <c r="K852" s="24" t="str">
        <f t="shared" si="4"/>
        <v>Target Not Meet</v>
      </c>
    </row>
    <row r="853" ht="22.5" customHeight="1">
      <c r="A853" s="18">
        <v>45670.0</v>
      </c>
      <c r="B853" s="19" t="str">
        <f t="shared" si="1"/>
        <v>Jan</v>
      </c>
      <c r="C853" s="20" t="s">
        <v>57</v>
      </c>
      <c r="D853" s="25" t="s">
        <v>62</v>
      </c>
      <c r="E853" s="19" t="s">
        <v>26</v>
      </c>
      <c r="F853" s="21">
        <v>2.0</v>
      </c>
      <c r="G853" s="22">
        <v>53669.0</v>
      </c>
      <c r="H853" s="15" t="str">
        <f t="shared" si="2"/>
        <v>Medium Range</v>
      </c>
      <c r="I853" s="22">
        <v>43626.0</v>
      </c>
      <c r="J853" s="23">
        <f t="shared" si="3"/>
        <v>1.230206757</v>
      </c>
      <c r="K853" s="24" t="str">
        <f t="shared" si="4"/>
        <v>Over Achived</v>
      </c>
    </row>
    <row r="854" ht="22.5" customHeight="1">
      <c r="A854" s="18">
        <v>45670.0</v>
      </c>
      <c r="B854" s="19" t="str">
        <f t="shared" si="1"/>
        <v>Jan</v>
      </c>
      <c r="C854" s="20" t="s">
        <v>57</v>
      </c>
      <c r="D854" s="25" t="s">
        <v>62</v>
      </c>
      <c r="E854" s="19" t="s">
        <v>19</v>
      </c>
      <c r="F854" s="21">
        <v>1.0</v>
      </c>
      <c r="G854" s="22">
        <v>38569.0</v>
      </c>
      <c r="H854" s="15" t="str">
        <f t="shared" si="2"/>
        <v>Base Range</v>
      </c>
      <c r="I854" s="22">
        <v>28692.0</v>
      </c>
      <c r="J854" s="23">
        <f t="shared" si="3"/>
        <v>1.344242298</v>
      </c>
      <c r="K854" s="24" t="str">
        <f t="shared" si="4"/>
        <v>Over Achived</v>
      </c>
    </row>
    <row r="855" ht="22.5" customHeight="1">
      <c r="A855" s="18">
        <v>45670.0</v>
      </c>
      <c r="B855" s="19" t="str">
        <f t="shared" si="1"/>
        <v>Jan</v>
      </c>
      <c r="C855" s="20" t="s">
        <v>57</v>
      </c>
      <c r="D855" s="25" t="s">
        <v>62</v>
      </c>
      <c r="E855" s="19" t="s">
        <v>38</v>
      </c>
      <c r="F855" s="21">
        <v>2.0</v>
      </c>
      <c r="G855" s="22">
        <v>46148.0</v>
      </c>
      <c r="H855" s="15" t="str">
        <f t="shared" si="2"/>
        <v>Base Range</v>
      </c>
      <c r="I855" s="22">
        <v>32588.0</v>
      </c>
      <c r="J855" s="23">
        <f t="shared" si="3"/>
        <v>1.416104087</v>
      </c>
      <c r="K855" s="24" t="str">
        <f t="shared" si="4"/>
        <v>Over Achived</v>
      </c>
    </row>
    <row r="856" ht="22.5" customHeight="1">
      <c r="A856" s="18">
        <v>45670.0</v>
      </c>
      <c r="B856" s="19" t="str">
        <f t="shared" si="1"/>
        <v>Jan</v>
      </c>
      <c r="C856" s="20" t="s">
        <v>57</v>
      </c>
      <c r="D856" s="19" t="s">
        <v>58</v>
      </c>
      <c r="E856" s="19" t="s">
        <v>63</v>
      </c>
      <c r="F856" s="21">
        <v>1.0</v>
      </c>
      <c r="G856" s="22">
        <v>27706.0</v>
      </c>
      <c r="H856" s="15" t="str">
        <f t="shared" si="2"/>
        <v>Base Range</v>
      </c>
      <c r="I856" s="22">
        <v>24001.0</v>
      </c>
      <c r="J856" s="23">
        <f t="shared" si="3"/>
        <v>1.154368568</v>
      </c>
      <c r="K856" s="24" t="str">
        <f t="shared" si="4"/>
        <v>Over Achived</v>
      </c>
    </row>
    <row r="857" ht="22.5" customHeight="1">
      <c r="A857" s="18">
        <v>45670.0</v>
      </c>
      <c r="B857" s="19" t="str">
        <f t="shared" si="1"/>
        <v>Jan</v>
      </c>
      <c r="C857" s="20" t="s">
        <v>57</v>
      </c>
      <c r="D857" s="19" t="s">
        <v>71</v>
      </c>
      <c r="E857" s="19" t="s">
        <v>34</v>
      </c>
      <c r="F857" s="21">
        <v>3.0</v>
      </c>
      <c r="G857" s="22">
        <v>59675.0</v>
      </c>
      <c r="H857" s="15" t="str">
        <f t="shared" si="2"/>
        <v>Medium Range</v>
      </c>
      <c r="I857" s="22">
        <v>73273.0</v>
      </c>
      <c r="J857" s="23">
        <f t="shared" si="3"/>
        <v>0.8144200456</v>
      </c>
      <c r="K857" s="24" t="str">
        <f t="shared" si="4"/>
        <v>Target Not Meet</v>
      </c>
    </row>
    <row r="858" ht="22.5" customHeight="1">
      <c r="A858" s="18">
        <v>45670.0</v>
      </c>
      <c r="B858" s="19" t="str">
        <f t="shared" si="1"/>
        <v>Jan</v>
      </c>
      <c r="C858" s="20" t="s">
        <v>92</v>
      </c>
      <c r="D858" s="19" t="s">
        <v>93</v>
      </c>
      <c r="E858" s="19" t="s">
        <v>9</v>
      </c>
      <c r="F858" s="21">
        <v>5.0</v>
      </c>
      <c r="G858" s="22">
        <v>112960.0</v>
      </c>
      <c r="H858" s="15" t="str">
        <f t="shared" si="2"/>
        <v>Very High Range</v>
      </c>
      <c r="I858" s="22">
        <v>131565.0</v>
      </c>
      <c r="J858" s="23">
        <f t="shared" si="3"/>
        <v>0.8585870102</v>
      </c>
      <c r="K858" s="24" t="str">
        <f t="shared" si="4"/>
        <v>Target Not Meet</v>
      </c>
    </row>
    <row r="859" ht="22.5" customHeight="1">
      <c r="A859" s="18">
        <v>45670.0</v>
      </c>
      <c r="B859" s="19" t="str">
        <f t="shared" si="1"/>
        <v>Jan</v>
      </c>
      <c r="C859" s="20" t="s">
        <v>13</v>
      </c>
      <c r="D859" s="19" t="s">
        <v>14</v>
      </c>
      <c r="E859" s="19" t="s">
        <v>68</v>
      </c>
      <c r="F859" s="21">
        <v>1.0</v>
      </c>
      <c r="G859" s="22">
        <v>44576.0</v>
      </c>
      <c r="H859" s="15" t="str">
        <f t="shared" si="2"/>
        <v>Base Range</v>
      </c>
      <c r="I859" s="22">
        <v>39363.0</v>
      </c>
      <c r="J859" s="23">
        <f t="shared" si="3"/>
        <v>1.132434012</v>
      </c>
      <c r="K859" s="24" t="str">
        <f t="shared" si="4"/>
        <v>Over Achived</v>
      </c>
    </row>
    <row r="860" ht="22.5" customHeight="1">
      <c r="A860" s="18">
        <v>45670.0</v>
      </c>
      <c r="B860" s="19" t="str">
        <f t="shared" si="1"/>
        <v>Jan</v>
      </c>
      <c r="C860" s="20" t="s">
        <v>92</v>
      </c>
      <c r="D860" s="19" t="s">
        <v>93</v>
      </c>
      <c r="E860" s="19" t="s">
        <v>23</v>
      </c>
      <c r="F860" s="21">
        <v>3.0</v>
      </c>
      <c r="G860" s="22">
        <v>56403.0</v>
      </c>
      <c r="H860" s="15" t="str">
        <f t="shared" si="2"/>
        <v>Medium Range</v>
      </c>
      <c r="I860" s="22">
        <v>70418.0</v>
      </c>
      <c r="J860" s="23">
        <f t="shared" si="3"/>
        <v>0.8009741827</v>
      </c>
      <c r="K860" s="24" t="str">
        <f t="shared" si="4"/>
        <v>Target Not Meet</v>
      </c>
    </row>
    <row r="861" ht="22.5" customHeight="1">
      <c r="A861" s="18">
        <v>45670.0</v>
      </c>
      <c r="B861" s="19" t="str">
        <f t="shared" si="1"/>
        <v>Jan</v>
      </c>
      <c r="C861" s="20" t="s">
        <v>7</v>
      </c>
      <c r="D861" s="19" t="s">
        <v>126</v>
      </c>
      <c r="E861" s="19" t="s">
        <v>38</v>
      </c>
      <c r="F861" s="21">
        <v>4.0</v>
      </c>
      <c r="G861" s="22">
        <v>120535.0</v>
      </c>
      <c r="H861" s="15" t="str">
        <f t="shared" si="2"/>
        <v>Very High Range</v>
      </c>
      <c r="I861" s="22">
        <v>84599.0</v>
      </c>
      <c r="J861" s="23">
        <f t="shared" si="3"/>
        <v>1.424780435</v>
      </c>
      <c r="K861" s="24" t="str">
        <f t="shared" si="4"/>
        <v>Over Achived</v>
      </c>
    </row>
    <row r="862" ht="22.5" customHeight="1">
      <c r="A862" s="18">
        <v>45670.0</v>
      </c>
      <c r="B862" s="19" t="str">
        <f t="shared" si="1"/>
        <v>Jan</v>
      </c>
      <c r="C862" s="20" t="s">
        <v>7</v>
      </c>
      <c r="D862" s="19" t="s">
        <v>118</v>
      </c>
      <c r="E862" s="19" t="s">
        <v>9</v>
      </c>
      <c r="F862" s="21">
        <v>7.0</v>
      </c>
      <c r="G862" s="22">
        <v>141218.0</v>
      </c>
      <c r="H862" s="15" t="str">
        <f t="shared" si="2"/>
        <v>Very High Range</v>
      </c>
      <c r="I862" s="22">
        <v>106262.0</v>
      </c>
      <c r="J862" s="23">
        <f t="shared" si="3"/>
        <v>1.328960494</v>
      </c>
      <c r="K862" s="24" t="str">
        <f t="shared" si="4"/>
        <v>Over Achived</v>
      </c>
    </row>
    <row r="863" ht="22.5" customHeight="1">
      <c r="A863" s="18">
        <v>45670.0</v>
      </c>
      <c r="B863" s="19" t="str">
        <f t="shared" si="1"/>
        <v>Jan</v>
      </c>
      <c r="C863" s="20" t="s">
        <v>7</v>
      </c>
      <c r="D863" s="19" t="s">
        <v>118</v>
      </c>
      <c r="E863" s="19" t="s">
        <v>34</v>
      </c>
      <c r="F863" s="21">
        <v>5.0</v>
      </c>
      <c r="G863" s="22">
        <v>160818.0</v>
      </c>
      <c r="H863" s="15" t="str">
        <f t="shared" si="2"/>
        <v>Very High Range</v>
      </c>
      <c r="I863" s="22">
        <v>142676.0</v>
      </c>
      <c r="J863" s="23">
        <f t="shared" si="3"/>
        <v>1.127155233</v>
      </c>
      <c r="K863" s="24" t="str">
        <f t="shared" si="4"/>
        <v>Over Achived</v>
      </c>
    </row>
    <row r="864" ht="22.5" customHeight="1">
      <c r="A864" s="18">
        <v>45670.0</v>
      </c>
      <c r="B864" s="19" t="str">
        <f t="shared" si="1"/>
        <v>Jan</v>
      </c>
      <c r="C864" s="20" t="s">
        <v>7</v>
      </c>
      <c r="D864" s="19" t="s">
        <v>118</v>
      </c>
      <c r="E864" s="19" t="s">
        <v>63</v>
      </c>
      <c r="F864" s="21">
        <v>2.0</v>
      </c>
      <c r="G864" s="22">
        <v>72260.0</v>
      </c>
      <c r="H864" s="15" t="str">
        <f t="shared" si="2"/>
        <v>High Range</v>
      </c>
      <c r="I864" s="22">
        <v>64468.0</v>
      </c>
      <c r="J864" s="23">
        <f t="shared" si="3"/>
        <v>1.120866166</v>
      </c>
      <c r="K864" s="24" t="str">
        <f t="shared" si="4"/>
        <v>Over Achived</v>
      </c>
    </row>
    <row r="865" ht="22.5" customHeight="1">
      <c r="A865" s="18">
        <v>45670.0</v>
      </c>
      <c r="B865" s="19" t="str">
        <f t="shared" si="1"/>
        <v>Jan</v>
      </c>
      <c r="C865" s="20" t="s">
        <v>7</v>
      </c>
      <c r="D865" s="19" t="s">
        <v>118</v>
      </c>
      <c r="E865" s="19" t="s">
        <v>38</v>
      </c>
      <c r="F865" s="21">
        <v>5.0</v>
      </c>
      <c r="G865" s="22">
        <v>102063.0</v>
      </c>
      <c r="H865" s="15" t="str">
        <f t="shared" si="2"/>
        <v>Very High Range</v>
      </c>
      <c r="I865" s="22">
        <v>80432.0</v>
      </c>
      <c r="J865" s="23">
        <f t="shared" si="3"/>
        <v>1.26893525</v>
      </c>
      <c r="K865" s="24" t="str">
        <f t="shared" si="4"/>
        <v>Over Achived</v>
      </c>
    </row>
    <row r="866" ht="22.5" customHeight="1">
      <c r="A866" s="18">
        <v>45670.0</v>
      </c>
      <c r="B866" s="19" t="str">
        <f t="shared" si="1"/>
        <v>Jan</v>
      </c>
      <c r="C866" s="20" t="s">
        <v>7</v>
      </c>
      <c r="D866" s="19" t="s">
        <v>106</v>
      </c>
      <c r="E866" s="19" t="s">
        <v>34</v>
      </c>
      <c r="F866" s="21">
        <v>7.0</v>
      </c>
      <c r="G866" s="22">
        <v>135120.0</v>
      </c>
      <c r="H866" s="15" t="str">
        <f t="shared" si="2"/>
        <v>Very High Range</v>
      </c>
      <c r="I866" s="22">
        <v>101695.0</v>
      </c>
      <c r="J866" s="23">
        <f t="shared" si="3"/>
        <v>1.328678893</v>
      </c>
      <c r="K866" s="24" t="str">
        <f t="shared" si="4"/>
        <v>Over Achived</v>
      </c>
    </row>
    <row r="867" ht="22.5" customHeight="1">
      <c r="A867" s="18">
        <v>45670.0</v>
      </c>
      <c r="B867" s="19" t="str">
        <f t="shared" si="1"/>
        <v>Jan</v>
      </c>
      <c r="C867" s="20" t="s">
        <v>7</v>
      </c>
      <c r="D867" s="19" t="s">
        <v>126</v>
      </c>
      <c r="E867" s="19" t="s">
        <v>19</v>
      </c>
      <c r="F867" s="21">
        <v>3.0</v>
      </c>
      <c r="G867" s="22">
        <v>80668.0</v>
      </c>
      <c r="H867" s="15" t="str">
        <f t="shared" si="2"/>
        <v>High Range</v>
      </c>
      <c r="I867" s="22">
        <v>57456.0</v>
      </c>
      <c r="J867" s="23">
        <f t="shared" si="3"/>
        <v>1.403996101</v>
      </c>
      <c r="K867" s="24" t="str">
        <f t="shared" si="4"/>
        <v>Over Achived</v>
      </c>
    </row>
    <row r="868" ht="22.5" customHeight="1">
      <c r="A868" s="18">
        <v>45670.0</v>
      </c>
      <c r="B868" s="19" t="str">
        <f t="shared" si="1"/>
        <v>Jan</v>
      </c>
      <c r="C868" s="20" t="s">
        <v>7</v>
      </c>
      <c r="D868" s="19" t="s">
        <v>106</v>
      </c>
      <c r="E868" s="19" t="s">
        <v>34</v>
      </c>
      <c r="F868" s="21">
        <v>7.0</v>
      </c>
      <c r="G868" s="22">
        <v>163242.0</v>
      </c>
      <c r="H868" s="15" t="str">
        <f t="shared" si="2"/>
        <v>Very High Range</v>
      </c>
      <c r="I868" s="22">
        <v>135334.0</v>
      </c>
      <c r="J868" s="23">
        <f t="shared" si="3"/>
        <v>1.206215733</v>
      </c>
      <c r="K868" s="24" t="str">
        <f t="shared" si="4"/>
        <v>Over Achived</v>
      </c>
    </row>
    <row r="869" ht="22.5" customHeight="1">
      <c r="A869" s="18">
        <v>45670.0</v>
      </c>
      <c r="B869" s="19" t="str">
        <f t="shared" si="1"/>
        <v>Jan</v>
      </c>
      <c r="C869" s="20" t="s">
        <v>7</v>
      </c>
      <c r="D869" s="19" t="s">
        <v>106</v>
      </c>
      <c r="E869" s="19" t="s">
        <v>9</v>
      </c>
      <c r="F869" s="21">
        <v>7.0</v>
      </c>
      <c r="G869" s="22">
        <v>140937.0</v>
      </c>
      <c r="H869" s="15" t="str">
        <f t="shared" si="2"/>
        <v>Very High Range</v>
      </c>
      <c r="I869" s="22">
        <v>116640.0</v>
      </c>
      <c r="J869" s="23">
        <f t="shared" si="3"/>
        <v>1.208307613</v>
      </c>
      <c r="K869" s="24" t="str">
        <f t="shared" si="4"/>
        <v>Over Achived</v>
      </c>
    </row>
    <row r="870" ht="22.5" customHeight="1">
      <c r="A870" s="18">
        <v>45670.0</v>
      </c>
      <c r="B870" s="19" t="str">
        <f t="shared" si="1"/>
        <v>Jan</v>
      </c>
      <c r="C870" s="20" t="s">
        <v>7</v>
      </c>
      <c r="D870" s="19" t="s">
        <v>106</v>
      </c>
      <c r="E870" s="19" t="s">
        <v>68</v>
      </c>
      <c r="F870" s="21">
        <v>3.0</v>
      </c>
      <c r="G870" s="22">
        <v>74529.0</v>
      </c>
      <c r="H870" s="15" t="str">
        <f t="shared" si="2"/>
        <v>High Range</v>
      </c>
      <c r="I870" s="22">
        <v>70051.0</v>
      </c>
      <c r="J870" s="23">
        <f t="shared" si="3"/>
        <v>1.063924855</v>
      </c>
      <c r="K870" s="24" t="str">
        <f t="shared" si="4"/>
        <v>Over Achived</v>
      </c>
    </row>
    <row r="871" ht="22.5" customHeight="1">
      <c r="A871" s="18">
        <v>45670.0</v>
      </c>
      <c r="B871" s="19" t="str">
        <f t="shared" si="1"/>
        <v>Jan</v>
      </c>
      <c r="C871" s="20" t="s">
        <v>7</v>
      </c>
      <c r="D871" s="19" t="s">
        <v>8</v>
      </c>
      <c r="E871" s="19" t="s">
        <v>23</v>
      </c>
      <c r="F871" s="21">
        <v>4.0</v>
      </c>
      <c r="G871" s="22">
        <v>91579.0</v>
      </c>
      <c r="H871" s="15" t="str">
        <f t="shared" si="2"/>
        <v>Very High Range</v>
      </c>
      <c r="I871" s="22">
        <v>77343.0</v>
      </c>
      <c r="J871" s="23">
        <f t="shared" si="3"/>
        <v>1.184063199</v>
      </c>
      <c r="K871" s="24" t="str">
        <f t="shared" si="4"/>
        <v>Over Achived</v>
      </c>
    </row>
    <row r="872" ht="22.5" customHeight="1">
      <c r="A872" s="18">
        <v>45670.0</v>
      </c>
      <c r="B872" s="19" t="str">
        <f t="shared" si="1"/>
        <v>Jan</v>
      </c>
      <c r="C872" s="20" t="s">
        <v>7</v>
      </c>
      <c r="D872" s="19" t="s">
        <v>8</v>
      </c>
      <c r="E872" s="19" t="s">
        <v>38</v>
      </c>
      <c r="F872" s="21">
        <v>5.0</v>
      </c>
      <c r="G872" s="22">
        <v>93472.0</v>
      </c>
      <c r="H872" s="15" t="str">
        <f t="shared" si="2"/>
        <v>Very High Range</v>
      </c>
      <c r="I872" s="22">
        <v>73089.0</v>
      </c>
      <c r="J872" s="23">
        <f t="shared" si="3"/>
        <v>1.278879175</v>
      </c>
      <c r="K872" s="24" t="str">
        <f t="shared" si="4"/>
        <v>Over Achived</v>
      </c>
    </row>
    <row r="873" ht="22.5" customHeight="1">
      <c r="A873" s="18">
        <v>45670.0</v>
      </c>
      <c r="B873" s="19" t="str">
        <f t="shared" si="1"/>
        <v>Jan</v>
      </c>
      <c r="C873" s="20" t="s">
        <v>7</v>
      </c>
      <c r="D873" s="19" t="s">
        <v>8</v>
      </c>
      <c r="E873" s="19" t="s">
        <v>34</v>
      </c>
      <c r="F873" s="21">
        <v>6.0</v>
      </c>
      <c r="G873" s="22">
        <v>144282.0</v>
      </c>
      <c r="H873" s="15" t="str">
        <f t="shared" si="2"/>
        <v>Very High Range</v>
      </c>
      <c r="I873" s="22">
        <v>103212.0</v>
      </c>
      <c r="J873" s="23">
        <f t="shared" si="3"/>
        <v>1.397918847</v>
      </c>
      <c r="K873" s="24" t="str">
        <f t="shared" si="4"/>
        <v>Over Achived</v>
      </c>
    </row>
    <row r="874" ht="22.5" customHeight="1">
      <c r="A874" s="18">
        <v>45670.0</v>
      </c>
      <c r="B874" s="19" t="str">
        <f t="shared" si="1"/>
        <v>Jan</v>
      </c>
      <c r="C874" s="20" t="s">
        <v>92</v>
      </c>
      <c r="D874" s="19" t="s">
        <v>93</v>
      </c>
      <c r="E874" s="19" t="s">
        <v>34</v>
      </c>
      <c r="F874" s="21">
        <v>5.0</v>
      </c>
      <c r="G874" s="22">
        <v>103312.0</v>
      </c>
      <c r="H874" s="15" t="str">
        <f t="shared" si="2"/>
        <v>Very High Range</v>
      </c>
      <c r="I874" s="22">
        <v>133512.0</v>
      </c>
      <c r="J874" s="23">
        <f t="shared" si="3"/>
        <v>0.7738031038</v>
      </c>
      <c r="K874" s="24" t="str">
        <f t="shared" si="4"/>
        <v>Target Not Meet</v>
      </c>
    </row>
    <row r="875" ht="22.5" customHeight="1">
      <c r="A875" s="18">
        <v>45670.0</v>
      </c>
      <c r="B875" s="19" t="str">
        <f t="shared" si="1"/>
        <v>Jan</v>
      </c>
      <c r="C875" s="20" t="s">
        <v>7</v>
      </c>
      <c r="D875" s="19" t="s">
        <v>106</v>
      </c>
      <c r="E875" s="19" t="s">
        <v>34</v>
      </c>
      <c r="F875" s="21">
        <v>5.0</v>
      </c>
      <c r="G875" s="22">
        <v>135221.0</v>
      </c>
      <c r="H875" s="15" t="str">
        <f t="shared" si="2"/>
        <v>Very High Range</v>
      </c>
      <c r="I875" s="22">
        <v>96192.0</v>
      </c>
      <c r="J875" s="23">
        <f t="shared" si="3"/>
        <v>1.405740602</v>
      </c>
      <c r="K875" s="24" t="str">
        <f t="shared" si="4"/>
        <v>Over Achived</v>
      </c>
    </row>
    <row r="876" ht="22.5" customHeight="1">
      <c r="A876" s="18">
        <v>45670.0</v>
      </c>
      <c r="B876" s="19" t="str">
        <f t="shared" si="1"/>
        <v>Jan</v>
      </c>
      <c r="C876" s="20" t="s">
        <v>7</v>
      </c>
      <c r="D876" s="19" t="s">
        <v>126</v>
      </c>
      <c r="E876" s="19" t="s">
        <v>34</v>
      </c>
      <c r="F876" s="21">
        <v>5.0</v>
      </c>
      <c r="G876" s="22">
        <v>142446.0</v>
      </c>
      <c r="H876" s="15" t="str">
        <f t="shared" si="2"/>
        <v>Very High Range</v>
      </c>
      <c r="I876" s="22">
        <v>120245.0</v>
      </c>
      <c r="J876" s="23">
        <f t="shared" si="3"/>
        <v>1.184631378</v>
      </c>
      <c r="K876" s="24" t="str">
        <f t="shared" si="4"/>
        <v>Over Achived</v>
      </c>
    </row>
    <row r="877" ht="22.5" customHeight="1">
      <c r="A877" s="18">
        <v>45670.0</v>
      </c>
      <c r="B877" s="19" t="str">
        <f t="shared" si="1"/>
        <v>Jan</v>
      </c>
      <c r="C877" s="20" t="s">
        <v>7</v>
      </c>
      <c r="D877" s="19" t="s">
        <v>118</v>
      </c>
      <c r="E877" s="19" t="s">
        <v>38</v>
      </c>
      <c r="F877" s="21">
        <v>5.0</v>
      </c>
      <c r="G877" s="22">
        <v>93092.0</v>
      </c>
      <c r="H877" s="15" t="str">
        <f t="shared" si="2"/>
        <v>Very High Range</v>
      </c>
      <c r="I877" s="22">
        <v>73315.0</v>
      </c>
      <c r="J877" s="23">
        <f t="shared" si="3"/>
        <v>1.269753802</v>
      </c>
      <c r="K877" s="24" t="str">
        <f t="shared" si="4"/>
        <v>Over Achived</v>
      </c>
    </row>
    <row r="878" ht="22.5" customHeight="1">
      <c r="A878" s="18">
        <v>45670.0</v>
      </c>
      <c r="B878" s="19" t="str">
        <f t="shared" si="1"/>
        <v>Jan</v>
      </c>
      <c r="C878" s="20" t="s">
        <v>7</v>
      </c>
      <c r="D878" s="19" t="s">
        <v>131</v>
      </c>
      <c r="E878" s="19" t="s">
        <v>38</v>
      </c>
      <c r="F878" s="21">
        <v>5.0</v>
      </c>
      <c r="G878" s="22">
        <v>121925.0</v>
      </c>
      <c r="H878" s="15" t="str">
        <f t="shared" si="2"/>
        <v>Very High Range</v>
      </c>
      <c r="I878" s="22">
        <v>109824.0</v>
      </c>
      <c r="J878" s="23">
        <f t="shared" si="3"/>
        <v>1.110185388</v>
      </c>
      <c r="K878" s="24" t="str">
        <f t="shared" si="4"/>
        <v>Over Achived</v>
      </c>
    </row>
    <row r="879" ht="22.5" customHeight="1">
      <c r="A879" s="18">
        <v>45670.0</v>
      </c>
      <c r="B879" s="19" t="str">
        <f t="shared" si="1"/>
        <v>Jan</v>
      </c>
      <c r="C879" s="20" t="s">
        <v>92</v>
      </c>
      <c r="D879" s="19" t="s">
        <v>93</v>
      </c>
      <c r="E879" s="19" t="s">
        <v>38</v>
      </c>
      <c r="F879" s="21">
        <v>3.0</v>
      </c>
      <c r="G879" s="22">
        <v>75225.0</v>
      </c>
      <c r="H879" s="15" t="str">
        <f t="shared" si="2"/>
        <v>High Range</v>
      </c>
      <c r="I879" s="22">
        <v>79992.0</v>
      </c>
      <c r="J879" s="23">
        <f t="shared" si="3"/>
        <v>0.9404065407</v>
      </c>
      <c r="K879" s="24" t="str">
        <f t="shared" si="4"/>
        <v>Target Not Meet</v>
      </c>
    </row>
    <row r="880" ht="22.5" customHeight="1">
      <c r="A880" s="18">
        <v>45670.0</v>
      </c>
      <c r="B880" s="19" t="str">
        <f t="shared" si="1"/>
        <v>Jan</v>
      </c>
      <c r="C880" s="20" t="s">
        <v>7</v>
      </c>
      <c r="D880" s="19" t="s">
        <v>126</v>
      </c>
      <c r="E880" s="19" t="s">
        <v>63</v>
      </c>
      <c r="F880" s="21">
        <v>2.0</v>
      </c>
      <c r="G880" s="22">
        <v>59577.0</v>
      </c>
      <c r="H880" s="15" t="str">
        <f t="shared" si="2"/>
        <v>Medium Range</v>
      </c>
      <c r="I880" s="22">
        <v>42806.0</v>
      </c>
      <c r="J880" s="23">
        <f t="shared" si="3"/>
        <v>1.39179087</v>
      </c>
      <c r="K880" s="24" t="str">
        <f t="shared" si="4"/>
        <v>Over Achived</v>
      </c>
    </row>
    <row r="881" ht="22.5" customHeight="1">
      <c r="A881" s="18">
        <v>45670.0</v>
      </c>
      <c r="B881" s="19" t="str">
        <f t="shared" si="1"/>
        <v>Jan</v>
      </c>
      <c r="C881" s="20" t="s">
        <v>92</v>
      </c>
      <c r="D881" s="19" t="s">
        <v>98</v>
      </c>
      <c r="E881" s="19" t="s">
        <v>38</v>
      </c>
      <c r="F881" s="21">
        <v>3.0</v>
      </c>
      <c r="G881" s="22">
        <v>73898.0</v>
      </c>
      <c r="H881" s="15" t="str">
        <f t="shared" si="2"/>
        <v>High Range</v>
      </c>
      <c r="I881" s="22">
        <v>92813.0</v>
      </c>
      <c r="J881" s="23">
        <f t="shared" si="3"/>
        <v>0.7962031181</v>
      </c>
      <c r="K881" s="24" t="str">
        <f t="shared" si="4"/>
        <v>Target Not Meet</v>
      </c>
    </row>
    <row r="882" ht="22.5" customHeight="1">
      <c r="A882" s="18">
        <v>45670.0</v>
      </c>
      <c r="B882" s="19" t="str">
        <f t="shared" si="1"/>
        <v>Jan</v>
      </c>
      <c r="C882" s="20" t="s">
        <v>92</v>
      </c>
      <c r="D882" s="19" t="s">
        <v>98</v>
      </c>
      <c r="E882" s="19" t="s">
        <v>63</v>
      </c>
      <c r="F882" s="21">
        <v>1.0</v>
      </c>
      <c r="G882" s="22">
        <v>26251.0</v>
      </c>
      <c r="H882" s="15" t="str">
        <f t="shared" si="2"/>
        <v>Base Range</v>
      </c>
      <c r="I882" s="22">
        <v>33164.0</v>
      </c>
      <c r="J882" s="23">
        <f t="shared" si="3"/>
        <v>0.7915510795</v>
      </c>
      <c r="K882" s="24" t="str">
        <f t="shared" si="4"/>
        <v>Target Not Meet</v>
      </c>
    </row>
    <row r="883" ht="22.5" customHeight="1">
      <c r="A883" s="18">
        <v>45670.0</v>
      </c>
      <c r="B883" s="19" t="str">
        <f t="shared" si="1"/>
        <v>Jan</v>
      </c>
      <c r="C883" s="20" t="s">
        <v>92</v>
      </c>
      <c r="D883" s="19" t="s">
        <v>144</v>
      </c>
      <c r="E883" s="19" t="s">
        <v>34</v>
      </c>
      <c r="F883" s="21">
        <v>4.0</v>
      </c>
      <c r="G883" s="22">
        <v>115109.0</v>
      </c>
      <c r="H883" s="15" t="str">
        <f t="shared" si="2"/>
        <v>Very High Range</v>
      </c>
      <c r="I883" s="22">
        <v>93700.0</v>
      </c>
      <c r="J883" s="23">
        <f t="shared" si="3"/>
        <v>1.228484525</v>
      </c>
      <c r="K883" s="24" t="str">
        <f t="shared" si="4"/>
        <v>Over Achived</v>
      </c>
    </row>
    <row r="884" ht="22.5" customHeight="1">
      <c r="A884" s="18">
        <v>45670.0</v>
      </c>
      <c r="B884" s="19" t="str">
        <f t="shared" si="1"/>
        <v>Jan</v>
      </c>
      <c r="C884" s="20" t="s">
        <v>92</v>
      </c>
      <c r="D884" s="25" t="s">
        <v>149</v>
      </c>
      <c r="E884" s="19" t="s">
        <v>34</v>
      </c>
      <c r="F884" s="21">
        <v>4.0</v>
      </c>
      <c r="G884" s="22">
        <v>103067.0</v>
      </c>
      <c r="H884" s="15" t="str">
        <f t="shared" si="2"/>
        <v>Very High Range</v>
      </c>
      <c r="I884" s="22">
        <v>73406.0</v>
      </c>
      <c r="J884" s="23">
        <f t="shared" si="3"/>
        <v>1.404067787</v>
      </c>
      <c r="K884" s="24" t="str">
        <f t="shared" si="4"/>
        <v>Over Achived</v>
      </c>
    </row>
    <row r="885" ht="22.5" customHeight="1">
      <c r="A885" s="18">
        <v>45670.0</v>
      </c>
      <c r="B885" s="19" t="str">
        <f t="shared" si="1"/>
        <v>Jan</v>
      </c>
      <c r="C885" s="20" t="s">
        <v>92</v>
      </c>
      <c r="D885" s="25" t="s">
        <v>149</v>
      </c>
      <c r="E885" s="19" t="s">
        <v>23</v>
      </c>
      <c r="F885" s="21">
        <v>2.0</v>
      </c>
      <c r="G885" s="22">
        <v>63399.0</v>
      </c>
      <c r="H885" s="15" t="str">
        <f t="shared" si="2"/>
        <v>Medium Range</v>
      </c>
      <c r="I885" s="22">
        <v>44682.0</v>
      </c>
      <c r="J885" s="23">
        <f t="shared" si="3"/>
        <v>1.418893514</v>
      </c>
      <c r="K885" s="24" t="str">
        <f t="shared" si="4"/>
        <v>Over Achived</v>
      </c>
    </row>
    <row r="886" ht="22.5" customHeight="1">
      <c r="A886" s="18">
        <v>45670.0</v>
      </c>
      <c r="B886" s="19" t="str">
        <f t="shared" si="1"/>
        <v>Jan</v>
      </c>
      <c r="C886" s="20" t="s">
        <v>92</v>
      </c>
      <c r="D886" s="19" t="s">
        <v>144</v>
      </c>
      <c r="E886" s="19" t="s">
        <v>38</v>
      </c>
      <c r="F886" s="21">
        <v>4.0</v>
      </c>
      <c r="G886" s="22">
        <v>75298.0</v>
      </c>
      <c r="H886" s="15" t="str">
        <f t="shared" si="2"/>
        <v>High Range</v>
      </c>
      <c r="I886" s="22">
        <v>67976.0</v>
      </c>
      <c r="J886" s="23">
        <f t="shared" si="3"/>
        <v>1.107714487</v>
      </c>
      <c r="K886" s="24" t="str">
        <f t="shared" si="4"/>
        <v>Over Achived</v>
      </c>
    </row>
    <row r="887" ht="22.5" customHeight="1">
      <c r="A887" s="18">
        <v>45670.0</v>
      </c>
      <c r="B887" s="19" t="str">
        <f t="shared" si="1"/>
        <v>Jan</v>
      </c>
      <c r="C887" s="20" t="s">
        <v>92</v>
      </c>
      <c r="D887" s="19" t="s">
        <v>158</v>
      </c>
      <c r="E887" s="19" t="s">
        <v>38</v>
      </c>
      <c r="F887" s="21">
        <v>3.0</v>
      </c>
      <c r="G887" s="22">
        <v>80925.0</v>
      </c>
      <c r="H887" s="15" t="str">
        <f t="shared" si="2"/>
        <v>High Range</v>
      </c>
      <c r="I887" s="22">
        <v>65954.0</v>
      </c>
      <c r="J887" s="23">
        <f t="shared" si="3"/>
        <v>1.22699154</v>
      </c>
      <c r="K887" s="24" t="str">
        <f t="shared" si="4"/>
        <v>Over Achived</v>
      </c>
    </row>
    <row r="888" ht="22.5" customHeight="1">
      <c r="A888" s="18">
        <v>45670.0</v>
      </c>
      <c r="B888" s="19" t="str">
        <f t="shared" si="1"/>
        <v>Jan</v>
      </c>
      <c r="C888" s="20" t="s">
        <v>92</v>
      </c>
      <c r="D888" s="19" t="s">
        <v>158</v>
      </c>
      <c r="E888" s="19" t="s">
        <v>9</v>
      </c>
      <c r="F888" s="21">
        <v>5.0</v>
      </c>
      <c r="G888" s="22">
        <v>110649.0</v>
      </c>
      <c r="H888" s="15" t="str">
        <f t="shared" si="2"/>
        <v>Very High Range</v>
      </c>
      <c r="I888" s="22">
        <v>98646.0</v>
      </c>
      <c r="J888" s="23">
        <f t="shared" si="3"/>
        <v>1.121677514</v>
      </c>
      <c r="K888" s="24" t="str">
        <f t="shared" si="4"/>
        <v>Over Achived</v>
      </c>
    </row>
    <row r="889" ht="22.5" customHeight="1">
      <c r="A889" s="18">
        <v>45670.0</v>
      </c>
      <c r="B889" s="19" t="str">
        <f t="shared" si="1"/>
        <v>Jan</v>
      </c>
      <c r="C889" s="20" t="s">
        <v>92</v>
      </c>
      <c r="D889" s="19" t="s">
        <v>158</v>
      </c>
      <c r="E889" s="19" t="s">
        <v>63</v>
      </c>
      <c r="F889" s="21">
        <v>1.0</v>
      </c>
      <c r="G889" s="22">
        <v>23011.0</v>
      </c>
      <c r="H889" s="15" t="str">
        <f t="shared" si="2"/>
        <v>Base Range</v>
      </c>
      <c r="I889" s="22">
        <v>20703.0</v>
      </c>
      <c r="J889" s="23">
        <f t="shared" si="3"/>
        <v>1.111481428</v>
      </c>
      <c r="K889" s="24" t="str">
        <f t="shared" si="4"/>
        <v>Over Achived</v>
      </c>
    </row>
    <row r="890" ht="22.5" customHeight="1">
      <c r="A890" s="18">
        <v>45670.0</v>
      </c>
      <c r="B890" s="19" t="str">
        <f t="shared" si="1"/>
        <v>Jan</v>
      </c>
      <c r="C890" s="20" t="s">
        <v>92</v>
      </c>
      <c r="D890" s="19" t="s">
        <v>158</v>
      </c>
      <c r="E890" s="19" t="s">
        <v>9</v>
      </c>
      <c r="F890" s="21">
        <v>4.0</v>
      </c>
      <c r="G890" s="22">
        <v>141005.0</v>
      </c>
      <c r="H890" s="15" t="str">
        <f t="shared" si="2"/>
        <v>Very High Range</v>
      </c>
      <c r="I890" s="22">
        <v>116087.0</v>
      </c>
      <c r="J890" s="23">
        <f t="shared" si="3"/>
        <v>1.214649358</v>
      </c>
      <c r="K890" s="24" t="str">
        <f t="shared" si="4"/>
        <v>Over Achived</v>
      </c>
    </row>
    <row r="891" ht="22.5" customHeight="1">
      <c r="A891" s="18">
        <v>45670.0</v>
      </c>
      <c r="B891" s="19" t="str">
        <f t="shared" si="1"/>
        <v>Jan</v>
      </c>
      <c r="C891" s="20" t="s">
        <v>7</v>
      </c>
      <c r="D891" s="19" t="s">
        <v>131</v>
      </c>
      <c r="E891" s="19" t="s">
        <v>34</v>
      </c>
      <c r="F891" s="21">
        <v>6.0</v>
      </c>
      <c r="G891" s="22">
        <v>167077.0</v>
      </c>
      <c r="H891" s="15" t="str">
        <f t="shared" si="2"/>
        <v>Very High Range</v>
      </c>
      <c r="I891" s="22">
        <v>157761.0</v>
      </c>
      <c r="J891" s="23">
        <f t="shared" si="3"/>
        <v>1.05905135</v>
      </c>
      <c r="K891" s="24" t="str">
        <f t="shared" si="4"/>
        <v>Over Achived</v>
      </c>
    </row>
    <row r="892" ht="22.5" customHeight="1">
      <c r="A892" s="18">
        <v>45670.0</v>
      </c>
      <c r="B892" s="19" t="str">
        <f t="shared" si="1"/>
        <v>Jan</v>
      </c>
      <c r="C892" s="20" t="s">
        <v>7</v>
      </c>
      <c r="D892" s="19" t="s">
        <v>131</v>
      </c>
      <c r="E892" s="19" t="s">
        <v>26</v>
      </c>
      <c r="F892" s="21">
        <v>11.0</v>
      </c>
      <c r="G892" s="22">
        <v>236443.0</v>
      </c>
      <c r="H892" s="15" t="str">
        <f t="shared" si="2"/>
        <v>Very High Range</v>
      </c>
      <c r="I892" s="22">
        <v>198686.0</v>
      </c>
      <c r="J892" s="23">
        <f t="shared" si="3"/>
        <v>1.19003352</v>
      </c>
      <c r="K892" s="24" t="str">
        <f t="shared" si="4"/>
        <v>Over Achived</v>
      </c>
    </row>
    <row r="893" ht="22.5" customHeight="1">
      <c r="A893" s="18">
        <v>45670.0</v>
      </c>
      <c r="B893" s="19" t="str">
        <f t="shared" si="1"/>
        <v>Jan</v>
      </c>
      <c r="C893" s="20" t="s">
        <v>92</v>
      </c>
      <c r="D893" s="25" t="s">
        <v>149</v>
      </c>
      <c r="E893" s="19" t="s">
        <v>23</v>
      </c>
      <c r="F893" s="21">
        <v>3.0</v>
      </c>
      <c r="G893" s="22">
        <v>60680.0</v>
      </c>
      <c r="H893" s="15" t="str">
        <f t="shared" si="2"/>
        <v>Medium Range</v>
      </c>
      <c r="I893" s="22">
        <v>45364.0</v>
      </c>
      <c r="J893" s="23">
        <f t="shared" si="3"/>
        <v>1.337624548</v>
      </c>
      <c r="K893" s="24" t="str">
        <f t="shared" si="4"/>
        <v>Over Achived</v>
      </c>
    </row>
    <row r="894" ht="22.5" customHeight="1">
      <c r="A894" s="18">
        <v>45671.0</v>
      </c>
      <c r="B894" s="19" t="str">
        <f t="shared" si="1"/>
        <v>Jan</v>
      </c>
      <c r="C894" s="20" t="s">
        <v>13</v>
      </c>
      <c r="D894" s="19" t="s">
        <v>169</v>
      </c>
      <c r="E894" s="19" t="s">
        <v>19</v>
      </c>
      <c r="F894" s="21">
        <v>2.0</v>
      </c>
      <c r="G894" s="22">
        <v>50701.0</v>
      </c>
      <c r="H894" s="15" t="str">
        <f t="shared" si="2"/>
        <v>Medium Range</v>
      </c>
      <c r="I894" s="22">
        <v>62428.0</v>
      </c>
      <c r="J894" s="23">
        <f t="shared" si="3"/>
        <v>0.8121515986</v>
      </c>
      <c r="K894" s="24" t="str">
        <f t="shared" si="4"/>
        <v>Target Not Meet</v>
      </c>
    </row>
    <row r="895" ht="22.5" customHeight="1">
      <c r="A895" s="18">
        <v>45671.0</v>
      </c>
      <c r="B895" s="19" t="str">
        <f t="shared" si="1"/>
        <v>Jan</v>
      </c>
      <c r="C895" s="20" t="s">
        <v>13</v>
      </c>
      <c r="D895" s="19" t="s">
        <v>29</v>
      </c>
      <c r="E895" s="19" t="s">
        <v>9</v>
      </c>
      <c r="F895" s="21">
        <v>3.0</v>
      </c>
      <c r="G895" s="22">
        <v>84550.0</v>
      </c>
      <c r="H895" s="15" t="str">
        <f t="shared" si="2"/>
        <v>High Range</v>
      </c>
      <c r="I895" s="22">
        <v>103371.0</v>
      </c>
      <c r="J895" s="23">
        <f t="shared" si="3"/>
        <v>0.8179276586</v>
      </c>
      <c r="K895" s="24" t="str">
        <f t="shared" si="4"/>
        <v>Target Not Meet</v>
      </c>
    </row>
    <row r="896" ht="22.5" customHeight="1">
      <c r="A896" s="18">
        <v>45671.0</v>
      </c>
      <c r="B896" s="19" t="str">
        <f t="shared" si="1"/>
        <v>Jan</v>
      </c>
      <c r="C896" s="20" t="s">
        <v>13</v>
      </c>
      <c r="D896" s="19" t="s">
        <v>37</v>
      </c>
      <c r="E896" s="19" t="s">
        <v>9</v>
      </c>
      <c r="F896" s="21">
        <v>4.0</v>
      </c>
      <c r="G896" s="22">
        <v>97953.0</v>
      </c>
      <c r="H896" s="15" t="str">
        <f t="shared" si="2"/>
        <v>Very High Range</v>
      </c>
      <c r="I896" s="22">
        <v>108043.0</v>
      </c>
      <c r="J896" s="23">
        <f t="shared" si="3"/>
        <v>0.9066112566</v>
      </c>
      <c r="K896" s="24" t="str">
        <f t="shared" si="4"/>
        <v>Target Not Meet</v>
      </c>
    </row>
    <row r="897" ht="22.5" customHeight="1">
      <c r="A897" s="18">
        <v>45671.0</v>
      </c>
      <c r="B897" s="19" t="str">
        <f t="shared" si="1"/>
        <v>Jan</v>
      </c>
      <c r="C897" s="20" t="s">
        <v>13</v>
      </c>
      <c r="D897" s="19" t="s">
        <v>37</v>
      </c>
      <c r="E897" s="19" t="s">
        <v>68</v>
      </c>
      <c r="F897" s="21">
        <v>2.0</v>
      </c>
      <c r="G897" s="22">
        <v>38336.0</v>
      </c>
      <c r="H897" s="15" t="str">
        <f t="shared" si="2"/>
        <v>Base Range</v>
      </c>
      <c r="I897" s="22">
        <v>42733.0</v>
      </c>
      <c r="J897" s="23">
        <f t="shared" si="3"/>
        <v>0.8971052816</v>
      </c>
      <c r="K897" s="24" t="str">
        <f t="shared" si="4"/>
        <v>Target Not Meet</v>
      </c>
    </row>
    <row r="898" ht="22.5" customHeight="1">
      <c r="A898" s="18">
        <v>45671.0</v>
      </c>
      <c r="B898" s="19" t="str">
        <f t="shared" si="1"/>
        <v>Jan</v>
      </c>
      <c r="C898" s="20" t="s">
        <v>13</v>
      </c>
      <c r="D898" s="19" t="s">
        <v>37</v>
      </c>
      <c r="E898" s="19" t="s">
        <v>34</v>
      </c>
      <c r="F898" s="21">
        <v>3.0</v>
      </c>
      <c r="G898" s="22">
        <v>79902.0</v>
      </c>
      <c r="H898" s="15" t="str">
        <f t="shared" si="2"/>
        <v>High Range</v>
      </c>
      <c r="I898" s="22">
        <v>102199.0</v>
      </c>
      <c r="J898" s="23">
        <f t="shared" si="3"/>
        <v>0.7818276108</v>
      </c>
      <c r="K898" s="24" t="str">
        <f t="shared" si="4"/>
        <v>Target Not Meet</v>
      </c>
    </row>
    <row r="899" ht="22.5" customHeight="1">
      <c r="A899" s="18">
        <v>45671.0</v>
      </c>
      <c r="B899" s="19" t="str">
        <f t="shared" si="1"/>
        <v>Jan</v>
      </c>
      <c r="C899" s="20" t="s">
        <v>13</v>
      </c>
      <c r="D899" s="19" t="s">
        <v>29</v>
      </c>
      <c r="E899" s="19" t="s">
        <v>38</v>
      </c>
      <c r="F899" s="21">
        <v>2.0</v>
      </c>
      <c r="G899" s="22">
        <v>62565.0</v>
      </c>
      <c r="H899" s="15" t="str">
        <f t="shared" si="2"/>
        <v>Medium Range</v>
      </c>
      <c r="I899" s="22">
        <v>77011.0</v>
      </c>
      <c r="J899" s="23">
        <f t="shared" si="3"/>
        <v>0.812416408</v>
      </c>
      <c r="K899" s="24" t="str">
        <f t="shared" si="4"/>
        <v>Target Not Meet</v>
      </c>
    </row>
    <row r="900" ht="22.5" customHeight="1">
      <c r="A900" s="18">
        <v>45671.0</v>
      </c>
      <c r="B900" s="19" t="str">
        <f t="shared" si="1"/>
        <v>Jan</v>
      </c>
      <c r="C900" s="20" t="s">
        <v>13</v>
      </c>
      <c r="D900" s="19" t="s">
        <v>29</v>
      </c>
      <c r="E900" s="19" t="s">
        <v>34</v>
      </c>
      <c r="F900" s="21">
        <v>4.0</v>
      </c>
      <c r="G900" s="22">
        <v>82883.0</v>
      </c>
      <c r="H900" s="15" t="str">
        <f t="shared" si="2"/>
        <v>High Range</v>
      </c>
      <c r="I900" s="22">
        <v>91394.0</v>
      </c>
      <c r="J900" s="23">
        <f t="shared" si="3"/>
        <v>0.9068757249</v>
      </c>
      <c r="K900" s="24" t="str">
        <f t="shared" si="4"/>
        <v>Target Not Meet</v>
      </c>
    </row>
    <row r="901" ht="22.5" customHeight="1">
      <c r="A901" s="18">
        <v>45671.0</v>
      </c>
      <c r="B901" s="19" t="str">
        <f t="shared" si="1"/>
        <v>Jan</v>
      </c>
      <c r="C901" s="20" t="s">
        <v>13</v>
      </c>
      <c r="D901" s="19" t="s">
        <v>29</v>
      </c>
      <c r="E901" s="19" t="s">
        <v>38</v>
      </c>
      <c r="F901" s="21">
        <v>3.0</v>
      </c>
      <c r="G901" s="22">
        <v>51852.0</v>
      </c>
      <c r="H901" s="15" t="str">
        <f t="shared" si="2"/>
        <v>Medium Range</v>
      </c>
      <c r="I901" s="22">
        <v>56719.0</v>
      </c>
      <c r="J901" s="23">
        <f t="shared" si="3"/>
        <v>0.9141910118</v>
      </c>
      <c r="K901" s="24" t="str">
        <f t="shared" si="4"/>
        <v>Target Not Meet</v>
      </c>
    </row>
    <row r="902" ht="22.5" customHeight="1">
      <c r="A902" s="18">
        <v>45671.0</v>
      </c>
      <c r="B902" s="19" t="str">
        <f t="shared" si="1"/>
        <v>Jan</v>
      </c>
      <c r="C902" s="20" t="s">
        <v>13</v>
      </c>
      <c r="D902" s="19" t="s">
        <v>14</v>
      </c>
      <c r="E902" s="19" t="s">
        <v>23</v>
      </c>
      <c r="F902" s="21">
        <v>2.0</v>
      </c>
      <c r="G902" s="22">
        <v>44229.0</v>
      </c>
      <c r="H902" s="15" t="str">
        <f t="shared" si="2"/>
        <v>Base Range</v>
      </c>
      <c r="I902" s="22">
        <v>35461.0</v>
      </c>
      <c r="J902" s="23">
        <f t="shared" si="3"/>
        <v>1.247257551</v>
      </c>
      <c r="K902" s="24" t="str">
        <f t="shared" si="4"/>
        <v>Over Achived</v>
      </c>
    </row>
    <row r="903" ht="22.5" customHeight="1">
      <c r="A903" s="18">
        <v>45671.0</v>
      </c>
      <c r="B903" s="19" t="str">
        <f t="shared" si="1"/>
        <v>Jan</v>
      </c>
      <c r="C903" s="20" t="s">
        <v>13</v>
      </c>
      <c r="D903" s="19" t="s">
        <v>18</v>
      </c>
      <c r="E903" s="19" t="s">
        <v>38</v>
      </c>
      <c r="F903" s="21">
        <v>3.0</v>
      </c>
      <c r="G903" s="22">
        <v>51476.0</v>
      </c>
      <c r="H903" s="15" t="str">
        <f t="shared" si="2"/>
        <v>Medium Range</v>
      </c>
      <c r="I903" s="22">
        <v>47263.0</v>
      </c>
      <c r="J903" s="23">
        <f t="shared" si="3"/>
        <v>1.089139496</v>
      </c>
      <c r="K903" s="24" t="str">
        <f t="shared" si="4"/>
        <v>Over Achived</v>
      </c>
    </row>
    <row r="904" ht="22.5" customHeight="1">
      <c r="A904" s="18">
        <v>45671.0</v>
      </c>
      <c r="B904" s="19" t="str">
        <f t="shared" si="1"/>
        <v>Jan</v>
      </c>
      <c r="C904" s="20" t="s">
        <v>13</v>
      </c>
      <c r="D904" s="19" t="s">
        <v>18</v>
      </c>
      <c r="E904" s="19" t="s">
        <v>38</v>
      </c>
      <c r="F904" s="21">
        <v>2.0</v>
      </c>
      <c r="G904" s="22">
        <v>51615.0</v>
      </c>
      <c r="H904" s="15" t="str">
        <f t="shared" si="2"/>
        <v>Medium Range</v>
      </c>
      <c r="I904" s="22">
        <v>48743.0</v>
      </c>
      <c r="J904" s="23">
        <f t="shared" si="3"/>
        <v>1.058921281</v>
      </c>
      <c r="K904" s="24" t="str">
        <f t="shared" si="4"/>
        <v>Over Achived</v>
      </c>
    </row>
    <row r="905" ht="22.5" customHeight="1">
      <c r="A905" s="18">
        <v>45671.0</v>
      </c>
      <c r="B905" s="19" t="str">
        <f t="shared" si="1"/>
        <v>Jan</v>
      </c>
      <c r="C905" s="20" t="s">
        <v>13</v>
      </c>
      <c r="D905" s="19" t="s">
        <v>18</v>
      </c>
      <c r="E905" s="19" t="s">
        <v>63</v>
      </c>
      <c r="F905" s="21">
        <v>4.0</v>
      </c>
      <c r="G905" s="22">
        <v>77338.0</v>
      </c>
      <c r="H905" s="15" t="str">
        <f t="shared" si="2"/>
        <v>High Range</v>
      </c>
      <c r="I905" s="22">
        <v>61555.0</v>
      </c>
      <c r="J905" s="23">
        <f t="shared" si="3"/>
        <v>1.256404841</v>
      </c>
      <c r="K905" s="24" t="str">
        <f t="shared" si="4"/>
        <v>Over Achived</v>
      </c>
    </row>
    <row r="906" ht="22.5" customHeight="1">
      <c r="A906" s="18">
        <v>45671.0</v>
      </c>
      <c r="B906" s="19" t="str">
        <f t="shared" si="1"/>
        <v>Jan</v>
      </c>
      <c r="C906" s="20" t="s">
        <v>13</v>
      </c>
      <c r="D906" s="19" t="s">
        <v>18</v>
      </c>
      <c r="E906" s="19" t="s">
        <v>23</v>
      </c>
      <c r="F906" s="21">
        <v>2.0</v>
      </c>
      <c r="G906" s="22">
        <v>39713.0</v>
      </c>
      <c r="H906" s="15" t="str">
        <f t="shared" si="2"/>
        <v>Base Range</v>
      </c>
      <c r="I906" s="22">
        <v>34693.0</v>
      </c>
      <c r="J906" s="23">
        <f t="shared" si="3"/>
        <v>1.144697778</v>
      </c>
      <c r="K906" s="24" t="str">
        <f t="shared" si="4"/>
        <v>Over Achived</v>
      </c>
    </row>
    <row r="907" ht="22.5" customHeight="1">
      <c r="A907" s="18">
        <v>45671.0</v>
      </c>
      <c r="B907" s="19" t="str">
        <f t="shared" si="1"/>
        <v>Jan</v>
      </c>
      <c r="C907" s="20" t="s">
        <v>13</v>
      </c>
      <c r="D907" s="19" t="s">
        <v>18</v>
      </c>
      <c r="E907" s="19" t="s">
        <v>63</v>
      </c>
      <c r="F907" s="21">
        <v>1.0</v>
      </c>
      <c r="G907" s="22">
        <v>18973.0</v>
      </c>
      <c r="H907" s="15" t="str">
        <f t="shared" si="2"/>
        <v>Base Range</v>
      </c>
      <c r="I907" s="22">
        <v>17278.0</v>
      </c>
      <c r="J907" s="23">
        <f t="shared" si="3"/>
        <v>1.098101632</v>
      </c>
      <c r="K907" s="24" t="str">
        <f t="shared" si="4"/>
        <v>Over Achived</v>
      </c>
    </row>
    <row r="908" ht="22.5" customHeight="1">
      <c r="A908" s="18">
        <v>45671.0</v>
      </c>
      <c r="B908" s="19" t="str">
        <f t="shared" si="1"/>
        <v>Jan</v>
      </c>
      <c r="C908" s="20" t="s">
        <v>13</v>
      </c>
      <c r="D908" s="19" t="s">
        <v>14</v>
      </c>
      <c r="E908" s="19" t="s">
        <v>38</v>
      </c>
      <c r="F908" s="21">
        <v>2.0</v>
      </c>
      <c r="G908" s="22">
        <v>58394.0</v>
      </c>
      <c r="H908" s="15" t="str">
        <f t="shared" si="2"/>
        <v>Medium Range</v>
      </c>
      <c r="I908" s="22">
        <v>45992.0</v>
      </c>
      <c r="J908" s="23">
        <f t="shared" si="3"/>
        <v>1.269655592</v>
      </c>
      <c r="K908" s="24" t="str">
        <f t="shared" si="4"/>
        <v>Over Achived</v>
      </c>
    </row>
    <row r="909" ht="22.5" customHeight="1">
      <c r="A909" s="18">
        <v>45671.0</v>
      </c>
      <c r="B909" s="19" t="str">
        <f t="shared" si="1"/>
        <v>Jan</v>
      </c>
      <c r="C909" s="20" t="s">
        <v>13</v>
      </c>
      <c r="D909" s="19" t="s">
        <v>169</v>
      </c>
      <c r="E909" s="19" t="s">
        <v>68</v>
      </c>
      <c r="F909" s="21">
        <v>2.0</v>
      </c>
      <c r="G909" s="22">
        <v>35041.0</v>
      </c>
      <c r="H909" s="15" t="str">
        <f t="shared" si="2"/>
        <v>Base Range</v>
      </c>
      <c r="I909" s="22">
        <v>41177.0</v>
      </c>
      <c r="J909" s="23">
        <f t="shared" si="3"/>
        <v>0.8509847731</v>
      </c>
      <c r="K909" s="24" t="str">
        <f t="shared" si="4"/>
        <v>Target Not Meet</v>
      </c>
    </row>
    <row r="910" ht="22.5" customHeight="1">
      <c r="A910" s="18">
        <v>45671.0</v>
      </c>
      <c r="B910" s="19" t="str">
        <f t="shared" si="1"/>
        <v>Jan</v>
      </c>
      <c r="C910" s="20" t="s">
        <v>13</v>
      </c>
      <c r="D910" s="19" t="s">
        <v>29</v>
      </c>
      <c r="E910" s="19" t="s">
        <v>68</v>
      </c>
      <c r="F910" s="21">
        <v>2.0</v>
      </c>
      <c r="G910" s="22">
        <v>34861.0</v>
      </c>
      <c r="H910" s="15" t="str">
        <f t="shared" si="2"/>
        <v>Base Range</v>
      </c>
      <c r="I910" s="22">
        <v>45009.0</v>
      </c>
      <c r="J910" s="23">
        <f t="shared" si="3"/>
        <v>0.7745339821</v>
      </c>
      <c r="K910" s="24" t="str">
        <f t="shared" si="4"/>
        <v>Target Not Meet</v>
      </c>
    </row>
    <row r="911" ht="22.5" customHeight="1">
      <c r="A911" s="18">
        <v>45671.0</v>
      </c>
      <c r="B911" s="19" t="str">
        <f t="shared" si="1"/>
        <v>Jan</v>
      </c>
      <c r="C911" s="20" t="s">
        <v>13</v>
      </c>
      <c r="D911" s="19" t="s">
        <v>169</v>
      </c>
      <c r="E911" s="19" t="s">
        <v>26</v>
      </c>
      <c r="F911" s="21">
        <v>2.0</v>
      </c>
      <c r="G911" s="22">
        <v>65316.0</v>
      </c>
      <c r="H911" s="15" t="str">
        <f t="shared" si="2"/>
        <v>Medium Range</v>
      </c>
      <c r="I911" s="22">
        <v>83601.0</v>
      </c>
      <c r="J911" s="23">
        <f t="shared" si="3"/>
        <v>0.7812825205</v>
      </c>
      <c r="K911" s="24" t="str">
        <f t="shared" si="4"/>
        <v>Target Not Meet</v>
      </c>
    </row>
    <row r="912" ht="22.5" customHeight="1">
      <c r="A912" s="18">
        <v>45671.0</v>
      </c>
      <c r="B912" s="19" t="str">
        <f t="shared" si="1"/>
        <v>Jan</v>
      </c>
      <c r="C912" s="20" t="s">
        <v>57</v>
      </c>
      <c r="D912" s="19" t="s">
        <v>85</v>
      </c>
      <c r="E912" s="19" t="s">
        <v>9</v>
      </c>
      <c r="F912" s="21">
        <v>2.0</v>
      </c>
      <c r="G912" s="22">
        <v>63444.0</v>
      </c>
      <c r="H912" s="15" t="str">
        <f t="shared" si="2"/>
        <v>Medium Range</v>
      </c>
      <c r="I912" s="22">
        <v>78591.0</v>
      </c>
      <c r="J912" s="23">
        <f t="shared" si="3"/>
        <v>0.8072680078</v>
      </c>
      <c r="K912" s="24" t="str">
        <f t="shared" si="4"/>
        <v>Target Not Meet</v>
      </c>
    </row>
    <row r="913" ht="22.5" customHeight="1">
      <c r="A913" s="18">
        <v>45671.0</v>
      </c>
      <c r="B913" s="19" t="str">
        <f t="shared" si="1"/>
        <v>Jan</v>
      </c>
      <c r="C913" s="20" t="s">
        <v>13</v>
      </c>
      <c r="D913" s="19" t="s">
        <v>169</v>
      </c>
      <c r="E913" s="19" t="s">
        <v>63</v>
      </c>
      <c r="F913" s="21">
        <v>1.0</v>
      </c>
      <c r="G913" s="22">
        <v>18784.0</v>
      </c>
      <c r="H913" s="15" t="str">
        <f t="shared" si="2"/>
        <v>Base Range</v>
      </c>
      <c r="I913" s="22">
        <v>20602.0</v>
      </c>
      <c r="J913" s="23">
        <f t="shared" si="3"/>
        <v>0.9117561402</v>
      </c>
      <c r="K913" s="24" t="str">
        <f t="shared" si="4"/>
        <v>Target Not Meet</v>
      </c>
    </row>
    <row r="914" ht="22.5" customHeight="1">
      <c r="A914" s="18">
        <v>45671.0</v>
      </c>
      <c r="B914" s="19" t="str">
        <f t="shared" si="1"/>
        <v>Jan</v>
      </c>
      <c r="C914" s="20" t="s">
        <v>92</v>
      </c>
      <c r="D914" s="19" t="s">
        <v>93</v>
      </c>
      <c r="E914" s="19" t="s">
        <v>23</v>
      </c>
      <c r="F914" s="21">
        <v>2.0</v>
      </c>
      <c r="G914" s="22">
        <v>53548.0</v>
      </c>
      <c r="H914" s="15" t="str">
        <f t="shared" si="2"/>
        <v>Medium Range</v>
      </c>
      <c r="I914" s="22">
        <v>56267.0</v>
      </c>
      <c r="J914" s="23">
        <f t="shared" si="3"/>
        <v>0.9516768266</v>
      </c>
      <c r="K914" s="24" t="str">
        <f t="shared" si="4"/>
        <v>Target Not Meet</v>
      </c>
    </row>
    <row r="915" ht="22.5" customHeight="1">
      <c r="A915" s="18">
        <v>45671.0</v>
      </c>
      <c r="B915" s="19" t="str">
        <f t="shared" si="1"/>
        <v>Jan</v>
      </c>
      <c r="C915" s="20" t="s">
        <v>57</v>
      </c>
      <c r="D915" s="19" t="s">
        <v>85</v>
      </c>
      <c r="E915" s="19" t="s">
        <v>63</v>
      </c>
      <c r="F915" s="21">
        <v>1.0</v>
      </c>
      <c r="G915" s="22">
        <v>29616.0</v>
      </c>
      <c r="H915" s="15" t="str">
        <f t="shared" si="2"/>
        <v>Base Range</v>
      </c>
      <c r="I915" s="22">
        <v>33004.0</v>
      </c>
      <c r="J915" s="23">
        <f t="shared" si="3"/>
        <v>0.8973457763</v>
      </c>
      <c r="K915" s="24" t="str">
        <f t="shared" si="4"/>
        <v>Target Not Meet</v>
      </c>
    </row>
    <row r="916" ht="22.5" customHeight="1">
      <c r="A916" s="18">
        <v>45671.0</v>
      </c>
      <c r="B916" s="19" t="str">
        <f t="shared" si="1"/>
        <v>Jan</v>
      </c>
      <c r="C916" s="20" t="s">
        <v>57</v>
      </c>
      <c r="D916" s="19" t="s">
        <v>80</v>
      </c>
      <c r="E916" s="19" t="s">
        <v>19</v>
      </c>
      <c r="F916" s="21">
        <v>1.0</v>
      </c>
      <c r="G916" s="22">
        <v>38647.0</v>
      </c>
      <c r="H916" s="15" t="str">
        <f t="shared" si="2"/>
        <v>Base Range</v>
      </c>
      <c r="I916" s="22">
        <v>46782.0</v>
      </c>
      <c r="J916" s="23">
        <f t="shared" si="3"/>
        <v>0.8261083323</v>
      </c>
      <c r="K916" s="24" t="str">
        <f t="shared" si="4"/>
        <v>Target Not Meet</v>
      </c>
    </row>
    <row r="917" ht="22.5" customHeight="1">
      <c r="A917" s="18">
        <v>45671.0</v>
      </c>
      <c r="B917" s="19" t="str">
        <f t="shared" si="1"/>
        <v>Jan</v>
      </c>
      <c r="C917" s="20" t="s">
        <v>57</v>
      </c>
      <c r="D917" s="19" t="s">
        <v>80</v>
      </c>
      <c r="E917" s="19" t="s">
        <v>19</v>
      </c>
      <c r="F917" s="21">
        <v>2.0</v>
      </c>
      <c r="G917" s="22">
        <v>32883.0</v>
      </c>
      <c r="H917" s="15" t="str">
        <f t="shared" si="2"/>
        <v>Base Range</v>
      </c>
      <c r="I917" s="22">
        <v>42673.0</v>
      </c>
      <c r="J917" s="23">
        <f t="shared" si="3"/>
        <v>0.7705809294</v>
      </c>
      <c r="K917" s="24" t="str">
        <f t="shared" si="4"/>
        <v>Target Not Meet</v>
      </c>
    </row>
    <row r="918" ht="22.5" customHeight="1">
      <c r="A918" s="18">
        <v>45671.0</v>
      </c>
      <c r="B918" s="19" t="str">
        <f t="shared" si="1"/>
        <v>Jan</v>
      </c>
      <c r="C918" s="20" t="s">
        <v>57</v>
      </c>
      <c r="D918" s="19" t="s">
        <v>80</v>
      </c>
      <c r="E918" s="19" t="s">
        <v>9</v>
      </c>
      <c r="F918" s="21">
        <v>3.0</v>
      </c>
      <c r="G918" s="22">
        <v>72344.0</v>
      </c>
      <c r="H918" s="15" t="str">
        <f t="shared" si="2"/>
        <v>High Range</v>
      </c>
      <c r="I918" s="22">
        <v>76603.0</v>
      </c>
      <c r="J918" s="23">
        <f t="shared" si="3"/>
        <v>0.9444016553</v>
      </c>
      <c r="K918" s="24" t="str">
        <f t="shared" si="4"/>
        <v>Target Not Meet</v>
      </c>
    </row>
    <row r="919" ht="22.5" customHeight="1">
      <c r="A919" s="18">
        <v>45671.0</v>
      </c>
      <c r="B919" s="19" t="str">
        <f t="shared" si="1"/>
        <v>Jan</v>
      </c>
      <c r="C919" s="20" t="s">
        <v>57</v>
      </c>
      <c r="D919" s="19" t="s">
        <v>71</v>
      </c>
      <c r="E919" s="19" t="s">
        <v>34</v>
      </c>
      <c r="F919" s="21">
        <v>2.0</v>
      </c>
      <c r="G919" s="22">
        <v>68642.0</v>
      </c>
      <c r="H919" s="15" t="str">
        <f t="shared" si="2"/>
        <v>Medium Range</v>
      </c>
      <c r="I919" s="22">
        <v>83885.0</v>
      </c>
      <c r="J919" s="23">
        <f t="shared" si="3"/>
        <v>0.8182869405</v>
      </c>
      <c r="K919" s="24" t="str">
        <f t="shared" si="4"/>
        <v>Target Not Meet</v>
      </c>
    </row>
    <row r="920" ht="22.5" customHeight="1">
      <c r="A920" s="18">
        <v>45671.0</v>
      </c>
      <c r="B920" s="19" t="str">
        <f t="shared" si="1"/>
        <v>Jan</v>
      </c>
      <c r="C920" s="20" t="s">
        <v>57</v>
      </c>
      <c r="D920" s="19" t="s">
        <v>71</v>
      </c>
      <c r="E920" s="19" t="s">
        <v>23</v>
      </c>
      <c r="F920" s="21">
        <v>2.0</v>
      </c>
      <c r="G920" s="22">
        <v>35984.0</v>
      </c>
      <c r="H920" s="15" t="str">
        <f t="shared" si="2"/>
        <v>Base Range</v>
      </c>
      <c r="I920" s="22">
        <v>38247.0</v>
      </c>
      <c r="J920" s="23">
        <f t="shared" si="3"/>
        <v>0.9408319607</v>
      </c>
      <c r="K920" s="24" t="str">
        <f t="shared" si="4"/>
        <v>Target Not Meet</v>
      </c>
    </row>
    <row r="921" ht="22.5" customHeight="1">
      <c r="A921" s="18">
        <v>45671.0</v>
      </c>
      <c r="B921" s="19" t="str">
        <f t="shared" si="1"/>
        <v>Jan</v>
      </c>
      <c r="C921" s="20" t="s">
        <v>13</v>
      </c>
      <c r="D921" s="19" t="s">
        <v>169</v>
      </c>
      <c r="E921" s="19" t="s">
        <v>23</v>
      </c>
      <c r="F921" s="21">
        <v>2.0</v>
      </c>
      <c r="G921" s="22">
        <v>48018.0</v>
      </c>
      <c r="H921" s="15" t="str">
        <f t="shared" si="2"/>
        <v>Base Range</v>
      </c>
      <c r="I921" s="22">
        <v>51412.0</v>
      </c>
      <c r="J921" s="23">
        <f t="shared" si="3"/>
        <v>0.9339842838</v>
      </c>
      <c r="K921" s="24" t="str">
        <f t="shared" si="4"/>
        <v>Target Not Meet</v>
      </c>
    </row>
    <row r="922" ht="22.5" customHeight="1">
      <c r="A922" s="18">
        <v>45671.0</v>
      </c>
      <c r="B922" s="19" t="str">
        <f t="shared" si="1"/>
        <v>Jan</v>
      </c>
      <c r="C922" s="20" t="s">
        <v>57</v>
      </c>
      <c r="D922" s="19" t="s">
        <v>71</v>
      </c>
      <c r="E922" s="19" t="s">
        <v>26</v>
      </c>
      <c r="F922" s="21">
        <v>2.0</v>
      </c>
      <c r="G922" s="22">
        <v>42478.0</v>
      </c>
      <c r="H922" s="15" t="str">
        <f t="shared" si="2"/>
        <v>Base Range</v>
      </c>
      <c r="I922" s="22">
        <v>47129.0</v>
      </c>
      <c r="J922" s="23">
        <f t="shared" si="3"/>
        <v>0.9013134164</v>
      </c>
      <c r="K922" s="24" t="str">
        <f t="shared" si="4"/>
        <v>Target Not Meet</v>
      </c>
    </row>
    <row r="923" ht="22.5" customHeight="1">
      <c r="A923" s="18">
        <v>45671.0</v>
      </c>
      <c r="B923" s="19" t="str">
        <f t="shared" si="1"/>
        <v>Jan</v>
      </c>
      <c r="C923" s="20" t="s">
        <v>57</v>
      </c>
      <c r="D923" s="25" t="s">
        <v>62</v>
      </c>
      <c r="E923" s="19" t="s">
        <v>9</v>
      </c>
      <c r="F923" s="21">
        <v>3.0</v>
      </c>
      <c r="G923" s="22">
        <v>59646.0</v>
      </c>
      <c r="H923" s="15" t="str">
        <f t="shared" si="2"/>
        <v>Medium Range</v>
      </c>
      <c r="I923" s="22">
        <v>46845.0</v>
      </c>
      <c r="J923" s="23">
        <f t="shared" si="3"/>
        <v>1.273262888</v>
      </c>
      <c r="K923" s="24" t="str">
        <f t="shared" si="4"/>
        <v>Over Achived</v>
      </c>
    </row>
    <row r="924" ht="22.5" customHeight="1">
      <c r="A924" s="18">
        <v>45671.0</v>
      </c>
      <c r="B924" s="19" t="str">
        <f t="shared" si="1"/>
        <v>Jan</v>
      </c>
      <c r="C924" s="20" t="s">
        <v>57</v>
      </c>
      <c r="D924" s="25" t="s">
        <v>62</v>
      </c>
      <c r="E924" s="19" t="s">
        <v>19</v>
      </c>
      <c r="F924" s="21">
        <v>2.0</v>
      </c>
      <c r="G924" s="22">
        <v>36254.0</v>
      </c>
      <c r="H924" s="15" t="str">
        <f t="shared" si="2"/>
        <v>Base Range</v>
      </c>
      <c r="I924" s="22">
        <v>29212.0</v>
      </c>
      <c r="J924" s="23">
        <f t="shared" si="3"/>
        <v>1.241065316</v>
      </c>
      <c r="K924" s="24" t="str">
        <f t="shared" si="4"/>
        <v>Over Achived</v>
      </c>
    </row>
    <row r="925" ht="22.5" customHeight="1">
      <c r="A925" s="18">
        <v>45671.0</v>
      </c>
      <c r="B925" s="19" t="str">
        <f t="shared" si="1"/>
        <v>Jan</v>
      </c>
      <c r="C925" s="20" t="s">
        <v>57</v>
      </c>
      <c r="D925" s="25" t="s">
        <v>62</v>
      </c>
      <c r="E925" s="19" t="s">
        <v>68</v>
      </c>
      <c r="F925" s="21">
        <v>1.0</v>
      </c>
      <c r="G925" s="22">
        <v>28808.0</v>
      </c>
      <c r="H925" s="15" t="str">
        <f t="shared" si="2"/>
        <v>Base Range</v>
      </c>
      <c r="I925" s="22">
        <v>22196.0</v>
      </c>
      <c r="J925" s="23">
        <f t="shared" si="3"/>
        <v>1.297891512</v>
      </c>
      <c r="K925" s="24" t="str">
        <f t="shared" si="4"/>
        <v>Over Achived</v>
      </c>
    </row>
    <row r="926" ht="22.5" customHeight="1">
      <c r="A926" s="18">
        <v>45671.0</v>
      </c>
      <c r="B926" s="19" t="str">
        <f t="shared" si="1"/>
        <v>Jan</v>
      </c>
      <c r="C926" s="20" t="s">
        <v>57</v>
      </c>
      <c r="D926" s="25" t="s">
        <v>62</v>
      </c>
      <c r="E926" s="19" t="s">
        <v>26</v>
      </c>
      <c r="F926" s="21">
        <v>2.0</v>
      </c>
      <c r="G926" s="22">
        <v>45671.0</v>
      </c>
      <c r="H926" s="15" t="str">
        <f t="shared" si="2"/>
        <v>Base Range</v>
      </c>
      <c r="I926" s="22">
        <v>33642.0</v>
      </c>
      <c r="J926" s="23">
        <f t="shared" si="3"/>
        <v>1.357559004</v>
      </c>
      <c r="K926" s="24" t="str">
        <f t="shared" si="4"/>
        <v>Over Achived</v>
      </c>
    </row>
    <row r="927" ht="22.5" customHeight="1">
      <c r="A927" s="18">
        <v>45671.0</v>
      </c>
      <c r="B927" s="19" t="str">
        <f t="shared" si="1"/>
        <v>Jan</v>
      </c>
      <c r="C927" s="20" t="s">
        <v>57</v>
      </c>
      <c r="D927" s="19" t="s">
        <v>58</v>
      </c>
      <c r="E927" s="19" t="s">
        <v>26</v>
      </c>
      <c r="F927" s="21">
        <v>2.0</v>
      </c>
      <c r="G927" s="22">
        <v>54130.0</v>
      </c>
      <c r="H927" s="15" t="str">
        <f t="shared" si="2"/>
        <v>Medium Range</v>
      </c>
      <c r="I927" s="22">
        <v>41343.0</v>
      </c>
      <c r="J927" s="23">
        <f t="shared" si="3"/>
        <v>1.309290569</v>
      </c>
      <c r="K927" s="24" t="str">
        <f t="shared" si="4"/>
        <v>Over Achived</v>
      </c>
    </row>
    <row r="928" ht="22.5" customHeight="1">
      <c r="A928" s="18">
        <v>45671.0</v>
      </c>
      <c r="B928" s="19" t="str">
        <f t="shared" si="1"/>
        <v>Jan</v>
      </c>
      <c r="C928" s="20" t="s">
        <v>57</v>
      </c>
      <c r="D928" s="19" t="s">
        <v>58</v>
      </c>
      <c r="E928" s="19" t="s">
        <v>34</v>
      </c>
      <c r="F928" s="21">
        <v>3.0</v>
      </c>
      <c r="G928" s="22">
        <v>71390.0</v>
      </c>
      <c r="H928" s="15" t="str">
        <f t="shared" si="2"/>
        <v>High Range</v>
      </c>
      <c r="I928" s="22">
        <v>60844.0</v>
      </c>
      <c r="J928" s="23">
        <f t="shared" si="3"/>
        <v>1.173328512</v>
      </c>
      <c r="K928" s="24" t="str">
        <f t="shared" si="4"/>
        <v>Over Achived</v>
      </c>
    </row>
    <row r="929" ht="22.5" customHeight="1">
      <c r="A929" s="18">
        <v>45671.0</v>
      </c>
      <c r="B929" s="19" t="str">
        <f t="shared" si="1"/>
        <v>Jan</v>
      </c>
      <c r="C929" s="20" t="s">
        <v>57</v>
      </c>
      <c r="D929" s="19" t="s">
        <v>58</v>
      </c>
      <c r="E929" s="19" t="s">
        <v>38</v>
      </c>
      <c r="F929" s="21">
        <v>2.0</v>
      </c>
      <c r="G929" s="22">
        <v>48180.0</v>
      </c>
      <c r="H929" s="15" t="str">
        <f t="shared" si="2"/>
        <v>Base Range</v>
      </c>
      <c r="I929" s="22">
        <v>44845.0</v>
      </c>
      <c r="J929" s="23">
        <f t="shared" si="3"/>
        <v>1.074367265</v>
      </c>
      <c r="K929" s="24" t="str">
        <f t="shared" si="4"/>
        <v>Over Achived</v>
      </c>
    </row>
    <row r="930" ht="22.5" customHeight="1">
      <c r="A930" s="18">
        <v>45671.0</v>
      </c>
      <c r="B930" s="19" t="str">
        <f t="shared" si="1"/>
        <v>Jan</v>
      </c>
      <c r="C930" s="20" t="s">
        <v>57</v>
      </c>
      <c r="D930" s="19" t="s">
        <v>71</v>
      </c>
      <c r="E930" s="19" t="s">
        <v>34</v>
      </c>
      <c r="F930" s="21">
        <v>2.0</v>
      </c>
      <c r="G930" s="22">
        <v>70111.0</v>
      </c>
      <c r="H930" s="15" t="str">
        <f t="shared" si="2"/>
        <v>High Range</v>
      </c>
      <c r="I930" s="22">
        <v>77224.0</v>
      </c>
      <c r="J930" s="23">
        <f t="shared" si="3"/>
        <v>0.9078913291</v>
      </c>
      <c r="K930" s="24" t="str">
        <f t="shared" si="4"/>
        <v>Target Not Meet</v>
      </c>
    </row>
    <row r="931" ht="22.5" customHeight="1">
      <c r="A931" s="18">
        <v>45671.0</v>
      </c>
      <c r="B931" s="19" t="str">
        <f t="shared" si="1"/>
        <v>Jan</v>
      </c>
      <c r="C931" s="20" t="s">
        <v>92</v>
      </c>
      <c r="D931" s="19" t="s">
        <v>93</v>
      </c>
      <c r="E931" s="19" t="s">
        <v>63</v>
      </c>
      <c r="F931" s="21">
        <v>1.0</v>
      </c>
      <c r="G931" s="22">
        <v>25339.0</v>
      </c>
      <c r="H931" s="15" t="str">
        <f t="shared" si="2"/>
        <v>Base Range</v>
      </c>
      <c r="I931" s="22">
        <v>26722.0</v>
      </c>
      <c r="J931" s="23">
        <f t="shared" si="3"/>
        <v>0.9482448918</v>
      </c>
      <c r="K931" s="24" t="str">
        <f t="shared" si="4"/>
        <v>Target Not Meet</v>
      </c>
    </row>
    <row r="932" ht="22.5" customHeight="1">
      <c r="A932" s="18">
        <v>45671.0</v>
      </c>
      <c r="B932" s="19" t="str">
        <f t="shared" si="1"/>
        <v>Jan</v>
      </c>
      <c r="C932" s="20" t="s">
        <v>7</v>
      </c>
      <c r="D932" s="19" t="s">
        <v>106</v>
      </c>
      <c r="E932" s="19" t="s">
        <v>63</v>
      </c>
      <c r="F932" s="21">
        <v>2.0</v>
      </c>
      <c r="G932" s="22">
        <v>55761.0</v>
      </c>
      <c r="H932" s="15" t="str">
        <f t="shared" si="2"/>
        <v>Medium Range</v>
      </c>
      <c r="I932" s="22">
        <v>51981.0</v>
      </c>
      <c r="J932" s="23">
        <f t="shared" si="3"/>
        <v>1.072718878</v>
      </c>
      <c r="K932" s="24" t="str">
        <f t="shared" si="4"/>
        <v>Over Achived</v>
      </c>
    </row>
    <row r="933" ht="22.5" customHeight="1">
      <c r="A933" s="18">
        <v>45671.0</v>
      </c>
      <c r="B933" s="19" t="str">
        <f t="shared" si="1"/>
        <v>Jan</v>
      </c>
      <c r="C933" s="20" t="s">
        <v>92</v>
      </c>
      <c r="D933" s="19" t="s">
        <v>98</v>
      </c>
      <c r="E933" s="19" t="s">
        <v>23</v>
      </c>
      <c r="F933" s="21">
        <v>3.0</v>
      </c>
      <c r="G933" s="22">
        <v>65057.0</v>
      </c>
      <c r="H933" s="15" t="str">
        <f t="shared" si="2"/>
        <v>Medium Range</v>
      </c>
      <c r="I933" s="22">
        <v>69300.0</v>
      </c>
      <c r="J933" s="23">
        <f t="shared" si="3"/>
        <v>0.9387734488</v>
      </c>
      <c r="K933" s="24" t="str">
        <f t="shared" si="4"/>
        <v>Target Not Meet</v>
      </c>
    </row>
    <row r="934" ht="22.5" customHeight="1">
      <c r="A934" s="18">
        <v>45671.0</v>
      </c>
      <c r="B934" s="19" t="str">
        <f t="shared" si="1"/>
        <v>Jan</v>
      </c>
      <c r="C934" s="20" t="s">
        <v>7</v>
      </c>
      <c r="D934" s="19" t="s">
        <v>126</v>
      </c>
      <c r="E934" s="19" t="s">
        <v>26</v>
      </c>
      <c r="F934" s="21">
        <v>10.0</v>
      </c>
      <c r="G934" s="22">
        <v>227099.0</v>
      </c>
      <c r="H934" s="15" t="str">
        <f t="shared" si="2"/>
        <v>Very High Range</v>
      </c>
      <c r="I934" s="22">
        <v>194327.0</v>
      </c>
      <c r="J934" s="23">
        <f t="shared" si="3"/>
        <v>1.168643575</v>
      </c>
      <c r="K934" s="24" t="str">
        <f t="shared" si="4"/>
        <v>Over Achived</v>
      </c>
    </row>
    <row r="935" ht="22.5" customHeight="1">
      <c r="A935" s="18">
        <v>45671.0</v>
      </c>
      <c r="B935" s="19" t="str">
        <f t="shared" si="1"/>
        <v>Jan</v>
      </c>
      <c r="C935" s="20" t="s">
        <v>7</v>
      </c>
      <c r="D935" s="19" t="s">
        <v>126</v>
      </c>
      <c r="E935" s="19" t="s">
        <v>26</v>
      </c>
      <c r="F935" s="21">
        <v>9.0</v>
      </c>
      <c r="G935" s="22">
        <v>247581.0</v>
      </c>
      <c r="H935" s="15" t="str">
        <f t="shared" si="2"/>
        <v>Very High Range</v>
      </c>
      <c r="I935" s="22">
        <v>229290.0</v>
      </c>
      <c r="J935" s="23">
        <f t="shared" si="3"/>
        <v>1.079772341</v>
      </c>
      <c r="K935" s="24" t="str">
        <f t="shared" si="4"/>
        <v>Over Achived</v>
      </c>
    </row>
    <row r="936" ht="22.5" customHeight="1">
      <c r="A936" s="18">
        <v>45671.0</v>
      </c>
      <c r="B936" s="19" t="str">
        <f t="shared" si="1"/>
        <v>Jan</v>
      </c>
      <c r="C936" s="20" t="s">
        <v>7</v>
      </c>
      <c r="D936" s="19" t="s">
        <v>126</v>
      </c>
      <c r="E936" s="19" t="s">
        <v>19</v>
      </c>
      <c r="F936" s="21">
        <v>3.0</v>
      </c>
      <c r="G936" s="22">
        <v>80500.0</v>
      </c>
      <c r="H936" s="15" t="str">
        <f t="shared" si="2"/>
        <v>High Range</v>
      </c>
      <c r="I936" s="22">
        <v>59071.0</v>
      </c>
      <c r="J936" s="23">
        <f t="shared" si="3"/>
        <v>1.36276684</v>
      </c>
      <c r="K936" s="24" t="str">
        <f t="shared" si="4"/>
        <v>Over Achived</v>
      </c>
    </row>
    <row r="937" ht="22.5" customHeight="1">
      <c r="A937" s="18">
        <v>45671.0</v>
      </c>
      <c r="B937" s="19" t="str">
        <f t="shared" si="1"/>
        <v>Jan</v>
      </c>
      <c r="C937" s="20" t="s">
        <v>7</v>
      </c>
      <c r="D937" s="19" t="s">
        <v>118</v>
      </c>
      <c r="E937" s="19" t="s">
        <v>9</v>
      </c>
      <c r="F937" s="21">
        <v>6.0</v>
      </c>
      <c r="G937" s="22">
        <v>144215.0</v>
      </c>
      <c r="H937" s="15" t="str">
        <f t="shared" si="2"/>
        <v>Very High Range</v>
      </c>
      <c r="I937" s="22">
        <v>103286.0</v>
      </c>
      <c r="J937" s="23">
        <f t="shared" si="3"/>
        <v>1.396268613</v>
      </c>
      <c r="K937" s="24" t="str">
        <f t="shared" si="4"/>
        <v>Over Achived</v>
      </c>
    </row>
    <row r="938" ht="22.5" customHeight="1">
      <c r="A938" s="18">
        <v>45671.0</v>
      </c>
      <c r="B938" s="19" t="str">
        <f t="shared" si="1"/>
        <v>Jan</v>
      </c>
      <c r="C938" s="20" t="s">
        <v>7</v>
      </c>
      <c r="D938" s="19" t="s">
        <v>118</v>
      </c>
      <c r="E938" s="19" t="s">
        <v>23</v>
      </c>
      <c r="F938" s="21">
        <v>3.0</v>
      </c>
      <c r="G938" s="22">
        <v>77155.0</v>
      </c>
      <c r="H938" s="15" t="str">
        <f t="shared" si="2"/>
        <v>High Range</v>
      </c>
      <c r="I938" s="22">
        <v>56030.0</v>
      </c>
      <c r="J938" s="23">
        <f t="shared" si="3"/>
        <v>1.377030162</v>
      </c>
      <c r="K938" s="24" t="str">
        <f t="shared" si="4"/>
        <v>Over Achived</v>
      </c>
    </row>
    <row r="939" ht="22.5" customHeight="1">
      <c r="A939" s="18">
        <v>45671.0</v>
      </c>
      <c r="B939" s="19" t="str">
        <f t="shared" si="1"/>
        <v>Jan</v>
      </c>
      <c r="C939" s="20" t="s">
        <v>7</v>
      </c>
      <c r="D939" s="19" t="s">
        <v>118</v>
      </c>
      <c r="E939" s="19" t="s">
        <v>23</v>
      </c>
      <c r="F939" s="21">
        <v>3.0</v>
      </c>
      <c r="G939" s="22">
        <v>66396.0</v>
      </c>
      <c r="H939" s="15" t="str">
        <f t="shared" si="2"/>
        <v>Medium Range</v>
      </c>
      <c r="I939" s="22">
        <v>52009.0</v>
      </c>
      <c r="J939" s="23">
        <f t="shared" si="3"/>
        <v>1.276625199</v>
      </c>
      <c r="K939" s="24" t="str">
        <f t="shared" si="4"/>
        <v>Over Achived</v>
      </c>
    </row>
    <row r="940" ht="22.5" customHeight="1">
      <c r="A940" s="18">
        <v>45671.0</v>
      </c>
      <c r="B940" s="19" t="str">
        <f t="shared" si="1"/>
        <v>Jan</v>
      </c>
      <c r="C940" s="20" t="s">
        <v>7</v>
      </c>
      <c r="D940" s="19" t="s">
        <v>118</v>
      </c>
      <c r="E940" s="19" t="s">
        <v>68</v>
      </c>
      <c r="F940" s="21">
        <v>3.0</v>
      </c>
      <c r="G940" s="22">
        <v>75258.0</v>
      </c>
      <c r="H940" s="15" t="str">
        <f t="shared" si="2"/>
        <v>High Range</v>
      </c>
      <c r="I940" s="22">
        <v>54113.0</v>
      </c>
      <c r="J940" s="23">
        <f t="shared" si="3"/>
        <v>1.39075638</v>
      </c>
      <c r="K940" s="24" t="str">
        <f t="shared" si="4"/>
        <v>Over Achived</v>
      </c>
    </row>
    <row r="941" ht="22.5" customHeight="1">
      <c r="A941" s="18">
        <v>45671.0</v>
      </c>
      <c r="B941" s="19" t="str">
        <f t="shared" si="1"/>
        <v>Jan</v>
      </c>
      <c r="C941" s="20" t="s">
        <v>7</v>
      </c>
      <c r="D941" s="19" t="s">
        <v>106</v>
      </c>
      <c r="E941" s="19" t="s">
        <v>34</v>
      </c>
      <c r="F941" s="21">
        <v>7.0</v>
      </c>
      <c r="G941" s="22">
        <v>166518.0</v>
      </c>
      <c r="H941" s="15" t="str">
        <f t="shared" si="2"/>
        <v>Very High Range</v>
      </c>
      <c r="I941" s="22">
        <v>154249.0</v>
      </c>
      <c r="J941" s="23">
        <f t="shared" si="3"/>
        <v>1.079540224</v>
      </c>
      <c r="K941" s="24" t="str">
        <f t="shared" si="4"/>
        <v>Over Achived</v>
      </c>
    </row>
    <row r="942" ht="22.5" customHeight="1">
      <c r="A942" s="18">
        <v>45671.0</v>
      </c>
      <c r="B942" s="19" t="str">
        <f t="shared" si="1"/>
        <v>Jan</v>
      </c>
      <c r="C942" s="20" t="s">
        <v>7</v>
      </c>
      <c r="D942" s="19" t="s">
        <v>106</v>
      </c>
      <c r="E942" s="19" t="s">
        <v>63</v>
      </c>
      <c r="F942" s="21">
        <v>3.0</v>
      </c>
      <c r="G942" s="22">
        <v>60033.0</v>
      </c>
      <c r="H942" s="15" t="str">
        <f t="shared" si="2"/>
        <v>Medium Range</v>
      </c>
      <c r="I942" s="22">
        <v>49135.0</v>
      </c>
      <c r="J942" s="23">
        <f t="shared" si="3"/>
        <v>1.22179709</v>
      </c>
      <c r="K942" s="24" t="str">
        <f t="shared" si="4"/>
        <v>Over Achived</v>
      </c>
    </row>
    <row r="943" ht="22.5" customHeight="1">
      <c r="A943" s="18">
        <v>45671.0</v>
      </c>
      <c r="B943" s="19" t="str">
        <f t="shared" si="1"/>
        <v>Jan</v>
      </c>
      <c r="C943" s="20" t="s">
        <v>7</v>
      </c>
      <c r="D943" s="19" t="s">
        <v>106</v>
      </c>
      <c r="E943" s="19" t="s">
        <v>34</v>
      </c>
      <c r="F943" s="21">
        <v>5.0</v>
      </c>
      <c r="G943" s="22">
        <v>146925.0</v>
      </c>
      <c r="H943" s="15" t="str">
        <f t="shared" si="2"/>
        <v>Very High Range</v>
      </c>
      <c r="I943" s="22">
        <v>121995.0</v>
      </c>
      <c r="J943" s="23">
        <f t="shared" si="3"/>
        <v>1.204352637</v>
      </c>
      <c r="K943" s="24" t="str">
        <f t="shared" si="4"/>
        <v>Over Achived</v>
      </c>
    </row>
    <row r="944" ht="22.5" customHeight="1">
      <c r="A944" s="18">
        <v>45671.0</v>
      </c>
      <c r="B944" s="19" t="str">
        <f t="shared" si="1"/>
        <v>Jan</v>
      </c>
      <c r="C944" s="20" t="s">
        <v>7</v>
      </c>
      <c r="D944" s="19" t="s">
        <v>106</v>
      </c>
      <c r="E944" s="19" t="s">
        <v>9</v>
      </c>
      <c r="F944" s="21">
        <v>6.0</v>
      </c>
      <c r="G944" s="22">
        <v>145474.0</v>
      </c>
      <c r="H944" s="15" t="str">
        <f t="shared" si="2"/>
        <v>Very High Range</v>
      </c>
      <c r="I944" s="22">
        <v>125934.0</v>
      </c>
      <c r="J944" s="23">
        <f t="shared" si="3"/>
        <v>1.15516064</v>
      </c>
      <c r="K944" s="24" t="str">
        <f t="shared" si="4"/>
        <v>Over Achived</v>
      </c>
    </row>
    <row r="945" ht="22.5" customHeight="1">
      <c r="A945" s="18">
        <v>45671.0</v>
      </c>
      <c r="B945" s="19" t="str">
        <f t="shared" si="1"/>
        <v>Jan</v>
      </c>
      <c r="C945" s="20" t="s">
        <v>7</v>
      </c>
      <c r="D945" s="19" t="s">
        <v>8</v>
      </c>
      <c r="E945" s="19" t="s">
        <v>34</v>
      </c>
      <c r="F945" s="21">
        <v>5.0</v>
      </c>
      <c r="G945" s="22">
        <v>151809.0</v>
      </c>
      <c r="H945" s="15" t="str">
        <f t="shared" si="2"/>
        <v>Very High Range</v>
      </c>
      <c r="I945" s="22">
        <v>115759.0</v>
      </c>
      <c r="J945" s="23">
        <f t="shared" si="3"/>
        <v>1.31142287</v>
      </c>
      <c r="K945" s="24" t="str">
        <f t="shared" si="4"/>
        <v>Over Achived</v>
      </c>
    </row>
    <row r="946" ht="22.5" customHeight="1">
      <c r="A946" s="18">
        <v>45671.0</v>
      </c>
      <c r="B946" s="19" t="str">
        <f t="shared" si="1"/>
        <v>Jan</v>
      </c>
      <c r="C946" s="20" t="s">
        <v>7</v>
      </c>
      <c r="D946" s="19" t="s">
        <v>8</v>
      </c>
      <c r="E946" s="19" t="s">
        <v>9</v>
      </c>
      <c r="F946" s="21">
        <v>7.0</v>
      </c>
      <c r="G946" s="22">
        <v>136991.0</v>
      </c>
      <c r="H946" s="15" t="str">
        <f t="shared" si="2"/>
        <v>Very High Range</v>
      </c>
      <c r="I946" s="22">
        <v>120240.0</v>
      </c>
      <c r="J946" s="23">
        <f t="shared" si="3"/>
        <v>1.139313041</v>
      </c>
      <c r="K946" s="24" t="str">
        <f t="shared" si="4"/>
        <v>Over Achived</v>
      </c>
    </row>
    <row r="947" ht="22.5" customHeight="1">
      <c r="A947" s="18">
        <v>45671.0</v>
      </c>
      <c r="B947" s="19" t="str">
        <f t="shared" si="1"/>
        <v>Jan</v>
      </c>
      <c r="C947" s="20" t="s">
        <v>7</v>
      </c>
      <c r="D947" s="19" t="s">
        <v>8</v>
      </c>
      <c r="E947" s="19" t="s">
        <v>63</v>
      </c>
      <c r="F947" s="21">
        <v>2.0</v>
      </c>
      <c r="G947" s="22">
        <v>53308.0</v>
      </c>
      <c r="H947" s="15" t="str">
        <f t="shared" si="2"/>
        <v>Medium Range</v>
      </c>
      <c r="I947" s="22">
        <v>46728.0</v>
      </c>
      <c r="J947" s="23">
        <f t="shared" si="3"/>
        <v>1.140814929</v>
      </c>
      <c r="K947" s="24" t="str">
        <f t="shared" si="4"/>
        <v>Over Achived</v>
      </c>
    </row>
    <row r="948" ht="22.5" customHeight="1">
      <c r="A948" s="18">
        <v>45671.0</v>
      </c>
      <c r="B948" s="19" t="str">
        <f t="shared" si="1"/>
        <v>Jan</v>
      </c>
      <c r="C948" s="20" t="s">
        <v>92</v>
      </c>
      <c r="D948" s="19" t="s">
        <v>93</v>
      </c>
      <c r="E948" s="19" t="s">
        <v>63</v>
      </c>
      <c r="F948" s="21">
        <v>5.0</v>
      </c>
      <c r="G948" s="22">
        <v>103699.0</v>
      </c>
      <c r="H948" s="15" t="str">
        <f t="shared" si="2"/>
        <v>Very High Range</v>
      </c>
      <c r="I948" s="22">
        <v>113637.0</v>
      </c>
      <c r="J948" s="23">
        <f t="shared" si="3"/>
        <v>0.9125460897</v>
      </c>
      <c r="K948" s="24" t="str">
        <f t="shared" si="4"/>
        <v>Target Not Meet</v>
      </c>
    </row>
    <row r="949" ht="22.5" customHeight="1">
      <c r="A949" s="18">
        <v>45671.0</v>
      </c>
      <c r="B949" s="19" t="str">
        <f t="shared" si="1"/>
        <v>Jan</v>
      </c>
      <c r="C949" s="20" t="s">
        <v>7</v>
      </c>
      <c r="D949" s="19" t="s">
        <v>131</v>
      </c>
      <c r="E949" s="19" t="s">
        <v>26</v>
      </c>
      <c r="F949" s="21">
        <v>8.0</v>
      </c>
      <c r="G949" s="22">
        <v>252639.0</v>
      </c>
      <c r="H949" s="15" t="str">
        <f t="shared" si="2"/>
        <v>Very High Range</v>
      </c>
      <c r="I949" s="22">
        <v>193468.0</v>
      </c>
      <c r="J949" s="23">
        <f t="shared" si="3"/>
        <v>1.30584386</v>
      </c>
      <c r="K949" s="24" t="str">
        <f t="shared" si="4"/>
        <v>Over Achived</v>
      </c>
    </row>
    <row r="950" ht="22.5" customHeight="1">
      <c r="A950" s="18">
        <v>45671.0</v>
      </c>
      <c r="B950" s="19" t="str">
        <f t="shared" si="1"/>
        <v>Jan</v>
      </c>
      <c r="C950" s="20" t="s">
        <v>7</v>
      </c>
      <c r="D950" s="19" t="s">
        <v>131</v>
      </c>
      <c r="E950" s="19" t="s">
        <v>23</v>
      </c>
      <c r="F950" s="21">
        <v>3.0</v>
      </c>
      <c r="G950" s="22">
        <v>80501.0</v>
      </c>
      <c r="H950" s="15" t="str">
        <f t="shared" si="2"/>
        <v>High Range</v>
      </c>
      <c r="I950" s="22">
        <v>73541.0</v>
      </c>
      <c r="J950" s="23">
        <f t="shared" si="3"/>
        <v>1.094641085</v>
      </c>
      <c r="K950" s="24" t="str">
        <f t="shared" si="4"/>
        <v>Over Achived</v>
      </c>
    </row>
    <row r="951" ht="22.5" customHeight="1">
      <c r="A951" s="18">
        <v>45671.0</v>
      </c>
      <c r="B951" s="19" t="str">
        <f t="shared" si="1"/>
        <v>Jan</v>
      </c>
      <c r="C951" s="20" t="s">
        <v>7</v>
      </c>
      <c r="D951" s="19" t="s">
        <v>118</v>
      </c>
      <c r="E951" s="19" t="s">
        <v>23</v>
      </c>
      <c r="F951" s="21">
        <v>3.0</v>
      </c>
      <c r="G951" s="22">
        <v>73136.0</v>
      </c>
      <c r="H951" s="15" t="str">
        <f t="shared" si="2"/>
        <v>High Range</v>
      </c>
      <c r="I951" s="22">
        <v>65405.0</v>
      </c>
      <c r="J951" s="23">
        <f t="shared" si="3"/>
        <v>1.118201972</v>
      </c>
      <c r="K951" s="24" t="str">
        <f t="shared" si="4"/>
        <v>Over Achived</v>
      </c>
    </row>
    <row r="952" ht="22.5" customHeight="1">
      <c r="A952" s="18">
        <v>45671.0</v>
      </c>
      <c r="B952" s="19" t="str">
        <f t="shared" si="1"/>
        <v>Jan</v>
      </c>
      <c r="C952" s="20" t="s">
        <v>7</v>
      </c>
      <c r="D952" s="19" t="s">
        <v>131</v>
      </c>
      <c r="E952" s="19" t="s">
        <v>26</v>
      </c>
      <c r="F952" s="21">
        <v>10.0</v>
      </c>
      <c r="G952" s="22">
        <v>229548.0</v>
      </c>
      <c r="H952" s="15" t="str">
        <f t="shared" si="2"/>
        <v>Very High Range</v>
      </c>
      <c r="I952" s="22">
        <v>171670.0</v>
      </c>
      <c r="J952" s="23">
        <f t="shared" si="3"/>
        <v>1.337146852</v>
      </c>
      <c r="K952" s="24" t="str">
        <f t="shared" si="4"/>
        <v>Over Achived</v>
      </c>
    </row>
    <row r="953" ht="22.5" customHeight="1">
      <c r="A953" s="18">
        <v>45671.0</v>
      </c>
      <c r="B953" s="19" t="str">
        <f t="shared" si="1"/>
        <v>Jan</v>
      </c>
      <c r="C953" s="20" t="s">
        <v>92</v>
      </c>
      <c r="D953" s="19" t="s">
        <v>98</v>
      </c>
      <c r="E953" s="19" t="s">
        <v>19</v>
      </c>
      <c r="F953" s="21">
        <v>2.0</v>
      </c>
      <c r="G953" s="22">
        <v>67126.0</v>
      </c>
      <c r="H953" s="15" t="str">
        <f t="shared" si="2"/>
        <v>Medium Range</v>
      </c>
      <c r="I953" s="22">
        <v>78594.0</v>
      </c>
      <c r="J953" s="23">
        <f t="shared" si="3"/>
        <v>0.8540855536</v>
      </c>
      <c r="K953" s="24" t="str">
        <f t="shared" si="4"/>
        <v>Target Not Meet</v>
      </c>
    </row>
    <row r="954" ht="22.5" customHeight="1">
      <c r="A954" s="18">
        <v>45671.0</v>
      </c>
      <c r="B954" s="19" t="str">
        <f t="shared" si="1"/>
        <v>Jan</v>
      </c>
      <c r="C954" s="20" t="s">
        <v>7</v>
      </c>
      <c r="D954" s="19" t="s">
        <v>131</v>
      </c>
      <c r="E954" s="19" t="s">
        <v>9</v>
      </c>
      <c r="F954" s="21">
        <v>7.0</v>
      </c>
      <c r="G954" s="22">
        <v>147150.0</v>
      </c>
      <c r="H954" s="15" t="str">
        <f t="shared" si="2"/>
        <v>Very High Range</v>
      </c>
      <c r="I954" s="22">
        <v>118489.0</v>
      </c>
      <c r="J954" s="23">
        <f t="shared" si="3"/>
        <v>1.241887433</v>
      </c>
      <c r="K954" s="24" t="str">
        <f t="shared" si="4"/>
        <v>Over Achived</v>
      </c>
    </row>
    <row r="955" ht="22.5" customHeight="1">
      <c r="A955" s="18">
        <v>45671.0</v>
      </c>
      <c r="B955" s="19" t="str">
        <f t="shared" si="1"/>
        <v>Jan</v>
      </c>
      <c r="C955" s="20" t="s">
        <v>92</v>
      </c>
      <c r="D955" s="19" t="s">
        <v>98</v>
      </c>
      <c r="E955" s="19" t="s">
        <v>34</v>
      </c>
      <c r="F955" s="21">
        <v>4.0</v>
      </c>
      <c r="G955" s="22">
        <v>116409.0</v>
      </c>
      <c r="H955" s="15" t="str">
        <f t="shared" si="2"/>
        <v>Very High Range</v>
      </c>
      <c r="I955" s="22">
        <v>145250.0</v>
      </c>
      <c r="J955" s="23">
        <f t="shared" si="3"/>
        <v>0.8014388985</v>
      </c>
      <c r="K955" s="24" t="str">
        <f t="shared" si="4"/>
        <v>Target Not Meet</v>
      </c>
    </row>
    <row r="956" ht="22.5" customHeight="1">
      <c r="A956" s="18">
        <v>45671.0</v>
      </c>
      <c r="B956" s="19" t="str">
        <f t="shared" si="1"/>
        <v>Jan</v>
      </c>
      <c r="C956" s="20" t="s">
        <v>92</v>
      </c>
      <c r="D956" s="19" t="s">
        <v>98</v>
      </c>
      <c r="E956" s="19" t="s">
        <v>63</v>
      </c>
      <c r="F956" s="21">
        <v>4.0</v>
      </c>
      <c r="G956" s="22">
        <v>117238.0</v>
      </c>
      <c r="H956" s="15" t="str">
        <f t="shared" si="2"/>
        <v>Very High Range</v>
      </c>
      <c r="I956" s="22">
        <v>132311.0</v>
      </c>
      <c r="J956" s="23">
        <f t="shared" si="3"/>
        <v>0.8860790108</v>
      </c>
      <c r="K956" s="24" t="str">
        <f t="shared" si="4"/>
        <v>Target Not Meet</v>
      </c>
    </row>
    <row r="957" ht="22.5" customHeight="1">
      <c r="A957" s="18">
        <v>45671.0</v>
      </c>
      <c r="B957" s="19" t="str">
        <f t="shared" si="1"/>
        <v>Jan</v>
      </c>
      <c r="C957" s="20" t="s">
        <v>92</v>
      </c>
      <c r="D957" s="19" t="s">
        <v>144</v>
      </c>
      <c r="E957" s="19" t="s">
        <v>26</v>
      </c>
      <c r="F957" s="21">
        <v>4.0</v>
      </c>
      <c r="G957" s="22">
        <v>100136.0</v>
      </c>
      <c r="H957" s="15" t="str">
        <f t="shared" si="2"/>
        <v>Very High Range</v>
      </c>
      <c r="I957" s="22">
        <v>89394.0</v>
      </c>
      <c r="J957" s="23">
        <f t="shared" si="3"/>
        <v>1.120164664</v>
      </c>
      <c r="K957" s="24" t="str">
        <f t="shared" si="4"/>
        <v>Over Achived</v>
      </c>
    </row>
    <row r="958" ht="22.5" customHeight="1">
      <c r="A958" s="18">
        <v>45671.0</v>
      </c>
      <c r="B958" s="19" t="str">
        <f t="shared" si="1"/>
        <v>Jan</v>
      </c>
      <c r="C958" s="20" t="s">
        <v>92</v>
      </c>
      <c r="D958" s="19" t="s">
        <v>144</v>
      </c>
      <c r="E958" s="19" t="s">
        <v>38</v>
      </c>
      <c r="F958" s="21">
        <v>3.0</v>
      </c>
      <c r="G958" s="22">
        <v>73050.0</v>
      </c>
      <c r="H958" s="15" t="str">
        <f t="shared" si="2"/>
        <v>High Range</v>
      </c>
      <c r="I958" s="22">
        <v>64614.0</v>
      </c>
      <c r="J958" s="23">
        <f t="shared" si="3"/>
        <v>1.130559941</v>
      </c>
      <c r="K958" s="24" t="str">
        <f t="shared" si="4"/>
        <v>Over Achived</v>
      </c>
    </row>
    <row r="959" ht="22.5" customHeight="1">
      <c r="A959" s="18">
        <v>45671.0</v>
      </c>
      <c r="B959" s="19" t="str">
        <f t="shared" si="1"/>
        <v>Jan</v>
      </c>
      <c r="C959" s="20" t="s">
        <v>92</v>
      </c>
      <c r="D959" s="19" t="s">
        <v>144</v>
      </c>
      <c r="E959" s="19" t="s">
        <v>19</v>
      </c>
      <c r="F959" s="21">
        <v>2.0</v>
      </c>
      <c r="G959" s="22">
        <v>71801.0</v>
      </c>
      <c r="H959" s="15" t="str">
        <f t="shared" si="2"/>
        <v>High Range</v>
      </c>
      <c r="I959" s="22">
        <v>64052.0</v>
      </c>
      <c r="J959" s="23">
        <f t="shared" si="3"/>
        <v>1.120979829</v>
      </c>
      <c r="K959" s="24" t="str">
        <f t="shared" si="4"/>
        <v>Over Achived</v>
      </c>
    </row>
    <row r="960" ht="22.5" customHeight="1">
      <c r="A960" s="18">
        <v>45671.0</v>
      </c>
      <c r="B960" s="19" t="str">
        <f t="shared" si="1"/>
        <v>Jan</v>
      </c>
      <c r="C960" s="20" t="s">
        <v>92</v>
      </c>
      <c r="D960" s="19" t="s">
        <v>144</v>
      </c>
      <c r="E960" s="19" t="s">
        <v>23</v>
      </c>
      <c r="F960" s="21">
        <v>3.0</v>
      </c>
      <c r="G960" s="22">
        <v>68762.0</v>
      </c>
      <c r="H960" s="15" t="str">
        <f t="shared" si="2"/>
        <v>Medium Range</v>
      </c>
      <c r="I960" s="22">
        <v>51477.0</v>
      </c>
      <c r="J960" s="23">
        <f t="shared" si="3"/>
        <v>1.335781028</v>
      </c>
      <c r="K960" s="24" t="str">
        <f t="shared" si="4"/>
        <v>Over Achived</v>
      </c>
    </row>
    <row r="961" ht="22.5" customHeight="1">
      <c r="A961" s="18">
        <v>45671.0</v>
      </c>
      <c r="B961" s="19" t="str">
        <f t="shared" si="1"/>
        <v>Jan</v>
      </c>
      <c r="C961" s="20" t="s">
        <v>92</v>
      </c>
      <c r="D961" s="19" t="s">
        <v>98</v>
      </c>
      <c r="E961" s="19" t="s">
        <v>26</v>
      </c>
      <c r="F961" s="21">
        <v>4.0</v>
      </c>
      <c r="G961" s="22">
        <v>93184.0</v>
      </c>
      <c r="H961" s="15" t="str">
        <f t="shared" si="2"/>
        <v>Very High Range</v>
      </c>
      <c r="I961" s="22">
        <v>109597.0</v>
      </c>
      <c r="J961" s="23">
        <f t="shared" si="3"/>
        <v>0.8502422512</v>
      </c>
      <c r="K961" s="24" t="str">
        <f t="shared" si="4"/>
        <v>Target Not Meet</v>
      </c>
    </row>
    <row r="962" ht="22.5" customHeight="1">
      <c r="A962" s="18">
        <v>45671.0</v>
      </c>
      <c r="B962" s="19" t="str">
        <f t="shared" si="1"/>
        <v>Jan</v>
      </c>
      <c r="C962" s="20" t="s">
        <v>92</v>
      </c>
      <c r="D962" s="25" t="s">
        <v>149</v>
      </c>
      <c r="E962" s="19" t="s">
        <v>26</v>
      </c>
      <c r="F962" s="21">
        <v>3.0</v>
      </c>
      <c r="G962" s="22">
        <v>86737.0</v>
      </c>
      <c r="H962" s="15" t="str">
        <f t="shared" si="2"/>
        <v>High Range</v>
      </c>
      <c r="I962" s="22">
        <v>67615.0</v>
      </c>
      <c r="J962" s="23">
        <f t="shared" si="3"/>
        <v>1.282807069</v>
      </c>
      <c r="K962" s="24" t="str">
        <f t="shared" si="4"/>
        <v>Over Achived</v>
      </c>
    </row>
    <row r="963" ht="22.5" customHeight="1">
      <c r="A963" s="18">
        <v>45671.0</v>
      </c>
      <c r="B963" s="19" t="str">
        <f t="shared" si="1"/>
        <v>Jan</v>
      </c>
      <c r="C963" s="20" t="s">
        <v>92</v>
      </c>
      <c r="D963" s="25" t="s">
        <v>149</v>
      </c>
      <c r="E963" s="19" t="s">
        <v>26</v>
      </c>
      <c r="F963" s="21">
        <v>4.0</v>
      </c>
      <c r="G963" s="22">
        <v>101230.0</v>
      </c>
      <c r="H963" s="15" t="str">
        <f t="shared" si="2"/>
        <v>Very High Range</v>
      </c>
      <c r="I963" s="22">
        <v>88284.0</v>
      </c>
      <c r="J963" s="23">
        <f t="shared" si="3"/>
        <v>1.146640388</v>
      </c>
      <c r="K963" s="24" t="str">
        <f t="shared" si="4"/>
        <v>Over Achived</v>
      </c>
    </row>
    <row r="964" ht="22.5" customHeight="1">
      <c r="A964" s="18">
        <v>45671.0</v>
      </c>
      <c r="B964" s="19" t="str">
        <f t="shared" si="1"/>
        <v>Jan</v>
      </c>
      <c r="C964" s="20" t="s">
        <v>92</v>
      </c>
      <c r="D964" s="19" t="s">
        <v>158</v>
      </c>
      <c r="E964" s="19" t="s">
        <v>34</v>
      </c>
      <c r="F964" s="21">
        <v>5.0</v>
      </c>
      <c r="G964" s="22">
        <v>101041.0</v>
      </c>
      <c r="H964" s="15" t="str">
        <f t="shared" si="2"/>
        <v>Very High Range</v>
      </c>
      <c r="I964" s="22">
        <v>70758.0</v>
      </c>
      <c r="J964" s="23">
        <f t="shared" si="3"/>
        <v>1.427979875</v>
      </c>
      <c r="K964" s="24" t="str">
        <f t="shared" si="4"/>
        <v>Over Achived</v>
      </c>
    </row>
    <row r="965" ht="22.5" customHeight="1">
      <c r="A965" s="18">
        <v>45671.0</v>
      </c>
      <c r="B965" s="19" t="str">
        <f t="shared" si="1"/>
        <v>Jan</v>
      </c>
      <c r="C965" s="20" t="s">
        <v>92</v>
      </c>
      <c r="D965" s="19" t="s">
        <v>158</v>
      </c>
      <c r="E965" s="19" t="s">
        <v>23</v>
      </c>
      <c r="F965" s="21">
        <v>3.0</v>
      </c>
      <c r="G965" s="22">
        <v>55621.0</v>
      </c>
      <c r="H965" s="15" t="str">
        <f t="shared" si="2"/>
        <v>Medium Range</v>
      </c>
      <c r="I965" s="22">
        <v>45569.0</v>
      </c>
      <c r="J965" s="23">
        <f t="shared" si="3"/>
        <v>1.220588558</v>
      </c>
      <c r="K965" s="24" t="str">
        <f t="shared" si="4"/>
        <v>Over Achived</v>
      </c>
    </row>
    <row r="966" ht="22.5" customHeight="1">
      <c r="A966" s="18">
        <v>45671.0</v>
      </c>
      <c r="B966" s="19" t="str">
        <f t="shared" si="1"/>
        <v>Jan</v>
      </c>
      <c r="C966" s="20" t="s">
        <v>92</v>
      </c>
      <c r="D966" s="19" t="s">
        <v>158</v>
      </c>
      <c r="E966" s="19" t="s">
        <v>38</v>
      </c>
      <c r="F966" s="21">
        <v>3.0</v>
      </c>
      <c r="G966" s="22">
        <v>85125.0</v>
      </c>
      <c r="H966" s="15" t="str">
        <f t="shared" si="2"/>
        <v>High Range</v>
      </c>
      <c r="I966" s="22">
        <v>70854.0</v>
      </c>
      <c r="J966" s="23">
        <f t="shared" si="3"/>
        <v>1.201414176</v>
      </c>
      <c r="K966" s="24" t="str">
        <f t="shared" si="4"/>
        <v>Over Achived</v>
      </c>
    </row>
    <row r="967" ht="22.5" customHeight="1">
      <c r="A967" s="18">
        <v>45671.0</v>
      </c>
      <c r="B967" s="19" t="str">
        <f t="shared" si="1"/>
        <v>Jan</v>
      </c>
      <c r="C967" s="20" t="s">
        <v>92</v>
      </c>
      <c r="D967" s="19" t="s">
        <v>158</v>
      </c>
      <c r="E967" s="19" t="s">
        <v>19</v>
      </c>
      <c r="F967" s="21">
        <v>3.0</v>
      </c>
      <c r="G967" s="22">
        <v>69871.0</v>
      </c>
      <c r="H967" s="15" t="str">
        <f t="shared" si="2"/>
        <v>Medium Range</v>
      </c>
      <c r="I967" s="22">
        <v>53268.0</v>
      </c>
      <c r="J967" s="23">
        <f t="shared" si="3"/>
        <v>1.311688068</v>
      </c>
      <c r="K967" s="24" t="str">
        <f t="shared" si="4"/>
        <v>Over Achived</v>
      </c>
    </row>
    <row r="968" ht="22.5" customHeight="1">
      <c r="A968" s="18">
        <v>45671.0</v>
      </c>
      <c r="B968" s="19" t="str">
        <f t="shared" si="1"/>
        <v>Jan</v>
      </c>
      <c r="C968" s="20" t="s">
        <v>92</v>
      </c>
      <c r="D968" s="19" t="s">
        <v>158</v>
      </c>
      <c r="E968" s="19" t="s">
        <v>63</v>
      </c>
      <c r="F968" s="21">
        <v>1.0</v>
      </c>
      <c r="G968" s="22">
        <v>24997.0</v>
      </c>
      <c r="H968" s="15" t="str">
        <f t="shared" si="2"/>
        <v>Base Range</v>
      </c>
      <c r="I968" s="22">
        <v>19350.0</v>
      </c>
      <c r="J968" s="23">
        <f t="shared" si="3"/>
        <v>1.291834625</v>
      </c>
      <c r="K968" s="24" t="str">
        <f t="shared" si="4"/>
        <v>Over Achived</v>
      </c>
    </row>
    <row r="969" ht="22.5" customHeight="1">
      <c r="A969" s="18">
        <v>45671.0</v>
      </c>
      <c r="B969" s="19" t="str">
        <f t="shared" si="1"/>
        <v>Jan</v>
      </c>
      <c r="C969" s="20" t="s">
        <v>92</v>
      </c>
      <c r="D969" s="19" t="s">
        <v>144</v>
      </c>
      <c r="E969" s="19" t="s">
        <v>38</v>
      </c>
      <c r="F969" s="21">
        <v>4.0</v>
      </c>
      <c r="G969" s="22">
        <v>91548.0</v>
      </c>
      <c r="H969" s="15" t="str">
        <f t="shared" si="2"/>
        <v>Very High Range</v>
      </c>
      <c r="I969" s="22">
        <v>69379.0</v>
      </c>
      <c r="J969" s="23">
        <f t="shared" si="3"/>
        <v>1.31953473</v>
      </c>
      <c r="K969" s="24" t="str">
        <f t="shared" si="4"/>
        <v>Over Achived</v>
      </c>
    </row>
    <row r="970" ht="22.5" customHeight="1">
      <c r="A970" s="18">
        <v>45672.0</v>
      </c>
      <c r="B970" s="19" t="str">
        <f t="shared" si="1"/>
        <v>Jan</v>
      </c>
      <c r="C970" s="20" t="s">
        <v>13</v>
      </c>
      <c r="D970" s="19" t="s">
        <v>14</v>
      </c>
      <c r="E970" s="19" t="s">
        <v>68</v>
      </c>
      <c r="F970" s="21">
        <v>2.0</v>
      </c>
      <c r="G970" s="22">
        <v>35342.0</v>
      </c>
      <c r="H970" s="15" t="str">
        <f t="shared" si="2"/>
        <v>Base Range</v>
      </c>
      <c r="I970" s="22">
        <v>27390.0</v>
      </c>
      <c r="J970" s="23">
        <f t="shared" si="3"/>
        <v>1.290324936</v>
      </c>
      <c r="K970" s="24" t="str">
        <f t="shared" si="4"/>
        <v>Over Achived</v>
      </c>
    </row>
    <row r="971" ht="22.5" customHeight="1">
      <c r="A971" s="18">
        <v>45672.0</v>
      </c>
      <c r="B971" s="19" t="str">
        <f t="shared" si="1"/>
        <v>Jan</v>
      </c>
      <c r="C971" s="20" t="s">
        <v>13</v>
      </c>
      <c r="D971" s="19" t="s">
        <v>169</v>
      </c>
      <c r="E971" s="19" t="s">
        <v>38</v>
      </c>
      <c r="F971" s="21">
        <v>3.0</v>
      </c>
      <c r="G971" s="22">
        <v>69157.0</v>
      </c>
      <c r="H971" s="15" t="str">
        <f t="shared" si="2"/>
        <v>Medium Range</v>
      </c>
      <c r="I971" s="22">
        <v>80433.0</v>
      </c>
      <c r="J971" s="23">
        <f t="shared" si="3"/>
        <v>0.859808785</v>
      </c>
      <c r="K971" s="24" t="str">
        <f t="shared" si="4"/>
        <v>Target Not Meet</v>
      </c>
    </row>
    <row r="972" ht="22.5" customHeight="1">
      <c r="A972" s="18">
        <v>45672.0</v>
      </c>
      <c r="B972" s="19" t="str">
        <f t="shared" si="1"/>
        <v>Jan</v>
      </c>
      <c r="C972" s="20" t="s">
        <v>13</v>
      </c>
      <c r="D972" s="19" t="s">
        <v>169</v>
      </c>
      <c r="E972" s="19" t="s">
        <v>9</v>
      </c>
      <c r="F972" s="21">
        <v>4.0</v>
      </c>
      <c r="G972" s="22">
        <v>85265.0</v>
      </c>
      <c r="H972" s="15" t="str">
        <f t="shared" si="2"/>
        <v>High Range</v>
      </c>
      <c r="I972" s="22">
        <v>105181.0</v>
      </c>
      <c r="J972" s="23">
        <f t="shared" si="3"/>
        <v>0.8106502125</v>
      </c>
      <c r="K972" s="24" t="str">
        <f t="shared" si="4"/>
        <v>Target Not Meet</v>
      </c>
    </row>
    <row r="973" ht="22.5" customHeight="1">
      <c r="A973" s="18">
        <v>45672.0</v>
      </c>
      <c r="B973" s="19" t="str">
        <f t="shared" si="1"/>
        <v>Jan</v>
      </c>
      <c r="C973" s="20" t="s">
        <v>13</v>
      </c>
      <c r="D973" s="19" t="s">
        <v>169</v>
      </c>
      <c r="E973" s="19" t="s">
        <v>9</v>
      </c>
      <c r="F973" s="21">
        <v>4.0</v>
      </c>
      <c r="G973" s="22">
        <v>88814.0</v>
      </c>
      <c r="H973" s="15" t="str">
        <f t="shared" si="2"/>
        <v>High Range</v>
      </c>
      <c r="I973" s="22">
        <v>96166.0</v>
      </c>
      <c r="J973" s="23">
        <f t="shared" si="3"/>
        <v>0.9235488634</v>
      </c>
      <c r="K973" s="24" t="str">
        <f t="shared" si="4"/>
        <v>Target Not Meet</v>
      </c>
    </row>
    <row r="974" ht="22.5" customHeight="1">
      <c r="A974" s="18">
        <v>45672.0</v>
      </c>
      <c r="B974" s="19" t="str">
        <f t="shared" si="1"/>
        <v>Jan</v>
      </c>
      <c r="C974" s="20" t="s">
        <v>13</v>
      </c>
      <c r="D974" s="19" t="s">
        <v>37</v>
      </c>
      <c r="E974" s="19" t="s">
        <v>19</v>
      </c>
      <c r="F974" s="21">
        <v>2.0</v>
      </c>
      <c r="G974" s="22">
        <v>42967.0</v>
      </c>
      <c r="H974" s="15" t="str">
        <f t="shared" si="2"/>
        <v>Base Range</v>
      </c>
      <c r="I974" s="22">
        <v>51404.0</v>
      </c>
      <c r="J974" s="23">
        <f t="shared" si="3"/>
        <v>0.835868804</v>
      </c>
      <c r="K974" s="24" t="str">
        <f t="shared" si="4"/>
        <v>Target Not Meet</v>
      </c>
    </row>
    <row r="975" ht="22.5" customHeight="1">
      <c r="A975" s="18">
        <v>45672.0</v>
      </c>
      <c r="B975" s="19" t="str">
        <f t="shared" si="1"/>
        <v>Jan</v>
      </c>
      <c r="C975" s="20" t="s">
        <v>13</v>
      </c>
      <c r="D975" s="19" t="s">
        <v>37</v>
      </c>
      <c r="E975" s="19" t="s">
        <v>19</v>
      </c>
      <c r="F975" s="21">
        <v>2.0</v>
      </c>
      <c r="G975" s="22">
        <v>52011.0</v>
      </c>
      <c r="H975" s="15" t="str">
        <f t="shared" si="2"/>
        <v>Medium Range</v>
      </c>
      <c r="I975" s="22">
        <v>58046.0</v>
      </c>
      <c r="J975" s="23">
        <f t="shared" si="3"/>
        <v>0.8960307342</v>
      </c>
      <c r="K975" s="24" t="str">
        <f t="shared" si="4"/>
        <v>Target Not Meet</v>
      </c>
    </row>
    <row r="976" ht="22.5" customHeight="1">
      <c r="A976" s="18">
        <v>45672.0</v>
      </c>
      <c r="B976" s="19" t="str">
        <f t="shared" si="1"/>
        <v>Jan</v>
      </c>
      <c r="C976" s="20" t="s">
        <v>13</v>
      </c>
      <c r="D976" s="19" t="s">
        <v>37</v>
      </c>
      <c r="E976" s="19" t="s">
        <v>19</v>
      </c>
      <c r="F976" s="21">
        <v>2.0</v>
      </c>
      <c r="G976" s="22">
        <v>51726.0</v>
      </c>
      <c r="H976" s="15" t="str">
        <f t="shared" si="2"/>
        <v>Medium Range</v>
      </c>
      <c r="I976" s="22">
        <v>65126.0</v>
      </c>
      <c r="J976" s="23">
        <f t="shared" si="3"/>
        <v>0.794245002</v>
      </c>
      <c r="K976" s="24" t="str">
        <f t="shared" si="4"/>
        <v>Target Not Meet</v>
      </c>
    </row>
    <row r="977" ht="22.5" customHeight="1">
      <c r="A977" s="18">
        <v>45672.0</v>
      </c>
      <c r="B977" s="19" t="str">
        <f t="shared" si="1"/>
        <v>Jan</v>
      </c>
      <c r="C977" s="20" t="s">
        <v>13</v>
      </c>
      <c r="D977" s="19" t="s">
        <v>29</v>
      </c>
      <c r="E977" s="19" t="s">
        <v>38</v>
      </c>
      <c r="F977" s="21">
        <v>2.0</v>
      </c>
      <c r="G977" s="22">
        <v>63642.0</v>
      </c>
      <c r="H977" s="15" t="str">
        <f t="shared" si="2"/>
        <v>Medium Range</v>
      </c>
      <c r="I977" s="22">
        <v>74158.0</v>
      </c>
      <c r="J977" s="23">
        <f t="shared" si="3"/>
        <v>0.8581946654</v>
      </c>
      <c r="K977" s="24" t="str">
        <f t="shared" si="4"/>
        <v>Target Not Meet</v>
      </c>
    </row>
    <row r="978" ht="22.5" customHeight="1">
      <c r="A978" s="18">
        <v>45672.0</v>
      </c>
      <c r="B978" s="19" t="str">
        <f t="shared" si="1"/>
        <v>Jan</v>
      </c>
      <c r="C978" s="20" t="s">
        <v>13</v>
      </c>
      <c r="D978" s="19" t="s">
        <v>18</v>
      </c>
      <c r="E978" s="19" t="s">
        <v>38</v>
      </c>
      <c r="F978" s="21">
        <v>2.0</v>
      </c>
      <c r="G978" s="22">
        <v>61567.0</v>
      </c>
      <c r="H978" s="15" t="str">
        <f t="shared" si="2"/>
        <v>Medium Range</v>
      </c>
      <c r="I978" s="22">
        <v>44226.0</v>
      </c>
      <c r="J978" s="23">
        <f t="shared" si="3"/>
        <v>1.39209967</v>
      </c>
      <c r="K978" s="24" t="str">
        <f t="shared" si="4"/>
        <v>Over Achived</v>
      </c>
    </row>
    <row r="979" ht="22.5" customHeight="1">
      <c r="A979" s="18">
        <v>45672.0</v>
      </c>
      <c r="B979" s="19" t="str">
        <f t="shared" si="1"/>
        <v>Jan</v>
      </c>
      <c r="C979" s="20" t="s">
        <v>13</v>
      </c>
      <c r="D979" s="19" t="s">
        <v>29</v>
      </c>
      <c r="E979" s="19" t="s">
        <v>38</v>
      </c>
      <c r="F979" s="21">
        <v>3.0</v>
      </c>
      <c r="G979" s="22">
        <v>62664.0</v>
      </c>
      <c r="H979" s="15" t="str">
        <f t="shared" si="2"/>
        <v>Medium Range</v>
      </c>
      <c r="I979" s="22">
        <v>72867.0</v>
      </c>
      <c r="J979" s="23">
        <f t="shared" si="3"/>
        <v>0.8599777677</v>
      </c>
      <c r="K979" s="24" t="str">
        <f t="shared" si="4"/>
        <v>Target Not Meet</v>
      </c>
    </row>
    <row r="980" ht="22.5" customHeight="1">
      <c r="A980" s="18">
        <v>45672.0</v>
      </c>
      <c r="B980" s="19" t="str">
        <f t="shared" si="1"/>
        <v>Jan</v>
      </c>
      <c r="C980" s="20" t="s">
        <v>13</v>
      </c>
      <c r="D980" s="19" t="s">
        <v>29</v>
      </c>
      <c r="E980" s="19" t="s">
        <v>19</v>
      </c>
      <c r="F980" s="21">
        <v>2.0</v>
      </c>
      <c r="G980" s="22">
        <v>50987.0</v>
      </c>
      <c r="H980" s="15" t="str">
        <f t="shared" si="2"/>
        <v>Medium Range</v>
      </c>
      <c r="I980" s="22">
        <v>60079.0</v>
      </c>
      <c r="J980" s="23">
        <f t="shared" si="3"/>
        <v>0.8486659232</v>
      </c>
      <c r="K980" s="24" t="str">
        <f t="shared" si="4"/>
        <v>Target Not Meet</v>
      </c>
    </row>
    <row r="981" ht="22.5" customHeight="1">
      <c r="A981" s="18">
        <v>45672.0</v>
      </c>
      <c r="B981" s="19" t="str">
        <f t="shared" si="1"/>
        <v>Jan</v>
      </c>
      <c r="C981" s="20" t="s">
        <v>13</v>
      </c>
      <c r="D981" s="19" t="s">
        <v>18</v>
      </c>
      <c r="E981" s="19" t="s">
        <v>9</v>
      </c>
      <c r="F981" s="21">
        <v>4.0</v>
      </c>
      <c r="G981" s="22">
        <v>77733.0</v>
      </c>
      <c r="H981" s="15" t="str">
        <f t="shared" si="2"/>
        <v>High Range</v>
      </c>
      <c r="I981" s="22">
        <v>55815.0</v>
      </c>
      <c r="J981" s="23">
        <f t="shared" si="3"/>
        <v>1.392690137</v>
      </c>
      <c r="K981" s="24" t="str">
        <f t="shared" si="4"/>
        <v>Over Achived</v>
      </c>
    </row>
    <row r="982" ht="22.5" customHeight="1">
      <c r="A982" s="18">
        <v>45672.0</v>
      </c>
      <c r="B982" s="19" t="str">
        <f t="shared" si="1"/>
        <v>Jan</v>
      </c>
      <c r="C982" s="20" t="s">
        <v>13</v>
      </c>
      <c r="D982" s="19" t="s">
        <v>18</v>
      </c>
      <c r="E982" s="19" t="s">
        <v>38</v>
      </c>
      <c r="F982" s="21">
        <v>2.0</v>
      </c>
      <c r="G982" s="22">
        <v>63508.0</v>
      </c>
      <c r="H982" s="15" t="str">
        <f t="shared" si="2"/>
        <v>Medium Range</v>
      </c>
      <c r="I982" s="22">
        <v>48350.0</v>
      </c>
      <c r="J982" s="23">
        <f t="shared" si="3"/>
        <v>1.313505688</v>
      </c>
      <c r="K982" s="24" t="str">
        <f t="shared" si="4"/>
        <v>Over Achived</v>
      </c>
    </row>
    <row r="983" ht="22.5" customHeight="1">
      <c r="A983" s="18">
        <v>45672.0</v>
      </c>
      <c r="B983" s="19" t="str">
        <f t="shared" si="1"/>
        <v>Jan</v>
      </c>
      <c r="C983" s="20" t="s">
        <v>13</v>
      </c>
      <c r="D983" s="19" t="s">
        <v>18</v>
      </c>
      <c r="E983" s="19" t="s">
        <v>38</v>
      </c>
      <c r="F983" s="21">
        <v>3.0</v>
      </c>
      <c r="G983" s="22">
        <v>53193.0</v>
      </c>
      <c r="H983" s="15" t="str">
        <f t="shared" si="2"/>
        <v>Medium Range</v>
      </c>
      <c r="I983" s="22">
        <v>46696.0</v>
      </c>
      <c r="J983" s="23">
        <f t="shared" si="3"/>
        <v>1.139133973</v>
      </c>
      <c r="K983" s="24" t="str">
        <f t="shared" si="4"/>
        <v>Over Achived</v>
      </c>
    </row>
    <row r="984" ht="22.5" customHeight="1">
      <c r="A984" s="18">
        <v>45672.0</v>
      </c>
      <c r="B984" s="19" t="str">
        <f t="shared" si="1"/>
        <v>Jan</v>
      </c>
      <c r="C984" s="20" t="s">
        <v>13</v>
      </c>
      <c r="D984" s="19" t="s">
        <v>14</v>
      </c>
      <c r="E984" s="19" t="s">
        <v>9</v>
      </c>
      <c r="F984" s="21">
        <v>4.0</v>
      </c>
      <c r="G984" s="22">
        <v>99351.0</v>
      </c>
      <c r="H984" s="15" t="str">
        <f t="shared" si="2"/>
        <v>Very High Range</v>
      </c>
      <c r="I984" s="22">
        <v>78348.0</v>
      </c>
      <c r="J984" s="23">
        <f t="shared" si="3"/>
        <v>1.268073212</v>
      </c>
      <c r="K984" s="24" t="str">
        <f t="shared" si="4"/>
        <v>Over Achived</v>
      </c>
    </row>
    <row r="985" ht="22.5" customHeight="1">
      <c r="A985" s="18">
        <v>45672.0</v>
      </c>
      <c r="B985" s="19" t="str">
        <f t="shared" si="1"/>
        <v>Jan</v>
      </c>
      <c r="C985" s="20" t="s">
        <v>13</v>
      </c>
      <c r="D985" s="19" t="s">
        <v>169</v>
      </c>
      <c r="E985" s="19" t="s">
        <v>38</v>
      </c>
      <c r="F985" s="21">
        <v>2.0</v>
      </c>
      <c r="G985" s="22">
        <v>51572.0</v>
      </c>
      <c r="H985" s="15" t="str">
        <f t="shared" si="2"/>
        <v>Medium Range</v>
      </c>
      <c r="I985" s="22">
        <v>56832.0</v>
      </c>
      <c r="J985" s="23">
        <f t="shared" si="3"/>
        <v>0.907446509</v>
      </c>
      <c r="K985" s="24" t="str">
        <f t="shared" si="4"/>
        <v>Target Not Meet</v>
      </c>
    </row>
    <row r="986" ht="22.5" customHeight="1">
      <c r="A986" s="18">
        <v>45672.0</v>
      </c>
      <c r="B986" s="19" t="str">
        <f t="shared" si="1"/>
        <v>Jan</v>
      </c>
      <c r="C986" s="20" t="s">
        <v>13</v>
      </c>
      <c r="D986" s="19" t="s">
        <v>29</v>
      </c>
      <c r="E986" s="19" t="s">
        <v>38</v>
      </c>
      <c r="F986" s="21">
        <v>2.0</v>
      </c>
      <c r="G986" s="22">
        <v>66759.0</v>
      </c>
      <c r="H986" s="15" t="str">
        <f t="shared" si="2"/>
        <v>Medium Range</v>
      </c>
      <c r="I986" s="22">
        <v>77006.0</v>
      </c>
      <c r="J986" s="23">
        <f t="shared" si="3"/>
        <v>0.8669324468</v>
      </c>
      <c r="K986" s="24" t="str">
        <f t="shared" si="4"/>
        <v>Target Not Meet</v>
      </c>
    </row>
    <row r="987" ht="22.5" customHeight="1">
      <c r="A987" s="18">
        <v>45672.0</v>
      </c>
      <c r="B987" s="19" t="str">
        <f t="shared" si="1"/>
        <v>Jan</v>
      </c>
      <c r="C987" s="20" t="s">
        <v>13</v>
      </c>
      <c r="D987" s="19" t="s">
        <v>169</v>
      </c>
      <c r="E987" s="19" t="s">
        <v>38</v>
      </c>
      <c r="F987" s="21">
        <v>2.0</v>
      </c>
      <c r="G987" s="22">
        <v>66288.0</v>
      </c>
      <c r="H987" s="15" t="str">
        <f t="shared" si="2"/>
        <v>Medium Range</v>
      </c>
      <c r="I987" s="22">
        <v>70895.0</v>
      </c>
      <c r="J987" s="23">
        <f t="shared" si="3"/>
        <v>0.9350165738</v>
      </c>
      <c r="K987" s="24" t="str">
        <f t="shared" si="4"/>
        <v>Target Not Meet</v>
      </c>
    </row>
    <row r="988" ht="22.5" customHeight="1">
      <c r="A988" s="18">
        <v>45672.0</v>
      </c>
      <c r="B988" s="19" t="str">
        <f t="shared" si="1"/>
        <v>Jan</v>
      </c>
      <c r="C988" s="20" t="s">
        <v>57</v>
      </c>
      <c r="D988" s="19" t="s">
        <v>85</v>
      </c>
      <c r="E988" s="19" t="s">
        <v>9</v>
      </c>
      <c r="F988" s="21">
        <v>3.0</v>
      </c>
      <c r="G988" s="22">
        <v>77628.0</v>
      </c>
      <c r="H988" s="15" t="str">
        <f t="shared" si="2"/>
        <v>High Range</v>
      </c>
      <c r="I988" s="22">
        <v>91177.0</v>
      </c>
      <c r="J988" s="23">
        <f t="shared" si="3"/>
        <v>0.8513989274</v>
      </c>
      <c r="K988" s="24" t="str">
        <f t="shared" si="4"/>
        <v>Target Not Meet</v>
      </c>
    </row>
    <row r="989" ht="22.5" customHeight="1">
      <c r="A989" s="18">
        <v>45672.0</v>
      </c>
      <c r="B989" s="19" t="str">
        <f t="shared" si="1"/>
        <v>Jan</v>
      </c>
      <c r="C989" s="20" t="s">
        <v>57</v>
      </c>
      <c r="D989" s="19" t="s">
        <v>58</v>
      </c>
      <c r="E989" s="19" t="s">
        <v>63</v>
      </c>
      <c r="F989" s="21">
        <v>1.0</v>
      </c>
      <c r="G989" s="22">
        <v>27187.0</v>
      </c>
      <c r="H989" s="15" t="str">
        <f t="shared" si="2"/>
        <v>Base Range</v>
      </c>
      <c r="I989" s="22">
        <v>19037.0</v>
      </c>
      <c r="J989" s="23">
        <f t="shared" si="3"/>
        <v>1.428113673</v>
      </c>
      <c r="K989" s="24" t="str">
        <f t="shared" si="4"/>
        <v>Over Achived</v>
      </c>
    </row>
    <row r="990" ht="22.5" customHeight="1">
      <c r="A990" s="18">
        <v>45672.0</v>
      </c>
      <c r="B990" s="19" t="str">
        <f t="shared" si="1"/>
        <v>Jan</v>
      </c>
      <c r="C990" s="20" t="s">
        <v>13</v>
      </c>
      <c r="D990" s="19" t="s">
        <v>14</v>
      </c>
      <c r="E990" s="19" t="s">
        <v>68</v>
      </c>
      <c r="F990" s="21">
        <v>2.0</v>
      </c>
      <c r="G990" s="22">
        <v>45713.0</v>
      </c>
      <c r="H990" s="15" t="str">
        <f t="shared" si="2"/>
        <v>Base Range</v>
      </c>
      <c r="I990" s="22">
        <v>34973.0</v>
      </c>
      <c r="J990" s="23">
        <f t="shared" si="3"/>
        <v>1.307094044</v>
      </c>
      <c r="K990" s="24" t="str">
        <f t="shared" si="4"/>
        <v>Over Achived</v>
      </c>
    </row>
    <row r="991" ht="22.5" customHeight="1">
      <c r="A991" s="18">
        <v>45672.0</v>
      </c>
      <c r="B991" s="19" t="str">
        <f t="shared" si="1"/>
        <v>Jan</v>
      </c>
      <c r="C991" s="20" t="s">
        <v>57</v>
      </c>
      <c r="D991" s="19" t="s">
        <v>85</v>
      </c>
      <c r="E991" s="19" t="s">
        <v>23</v>
      </c>
      <c r="F991" s="21">
        <v>1.0</v>
      </c>
      <c r="G991" s="22">
        <v>31715.0</v>
      </c>
      <c r="H991" s="15" t="str">
        <f t="shared" si="2"/>
        <v>Base Range</v>
      </c>
      <c r="I991" s="22">
        <v>40119.0</v>
      </c>
      <c r="J991" s="23">
        <f t="shared" si="3"/>
        <v>0.7905231935</v>
      </c>
      <c r="K991" s="24" t="str">
        <f t="shared" si="4"/>
        <v>Target Not Meet</v>
      </c>
    </row>
    <row r="992" ht="22.5" customHeight="1">
      <c r="A992" s="18">
        <v>45672.0</v>
      </c>
      <c r="B992" s="19" t="str">
        <f t="shared" si="1"/>
        <v>Jan</v>
      </c>
      <c r="C992" s="20" t="s">
        <v>57</v>
      </c>
      <c r="D992" s="19" t="s">
        <v>85</v>
      </c>
      <c r="E992" s="19" t="s">
        <v>9</v>
      </c>
      <c r="F992" s="21">
        <v>3.0</v>
      </c>
      <c r="G992" s="22">
        <v>72447.0</v>
      </c>
      <c r="H992" s="15" t="str">
        <f t="shared" si="2"/>
        <v>High Range</v>
      </c>
      <c r="I992" s="22">
        <v>83789.0</v>
      </c>
      <c r="J992" s="23">
        <f t="shared" si="3"/>
        <v>0.8646361694</v>
      </c>
      <c r="K992" s="24" t="str">
        <f t="shared" si="4"/>
        <v>Target Not Meet</v>
      </c>
    </row>
    <row r="993" ht="22.5" customHeight="1">
      <c r="A993" s="18">
        <v>45672.0</v>
      </c>
      <c r="B993" s="19" t="str">
        <f t="shared" si="1"/>
        <v>Jan</v>
      </c>
      <c r="C993" s="20" t="s">
        <v>57</v>
      </c>
      <c r="D993" s="19" t="s">
        <v>85</v>
      </c>
      <c r="E993" s="19" t="s">
        <v>63</v>
      </c>
      <c r="F993" s="21">
        <v>1.0</v>
      </c>
      <c r="G993" s="22">
        <v>23004.0</v>
      </c>
      <c r="H993" s="15" t="str">
        <f t="shared" si="2"/>
        <v>Base Range</v>
      </c>
      <c r="I993" s="22">
        <v>29750.0</v>
      </c>
      <c r="J993" s="23">
        <f t="shared" si="3"/>
        <v>0.7732436975</v>
      </c>
      <c r="K993" s="24" t="str">
        <f t="shared" si="4"/>
        <v>Target Not Meet</v>
      </c>
    </row>
    <row r="994" ht="22.5" customHeight="1">
      <c r="A994" s="18">
        <v>45672.0</v>
      </c>
      <c r="B994" s="19" t="str">
        <f t="shared" si="1"/>
        <v>Jan</v>
      </c>
      <c r="C994" s="20" t="s">
        <v>57</v>
      </c>
      <c r="D994" s="19" t="s">
        <v>80</v>
      </c>
      <c r="E994" s="19" t="s">
        <v>34</v>
      </c>
      <c r="F994" s="21">
        <v>2.0</v>
      </c>
      <c r="G994" s="22">
        <v>71755.0</v>
      </c>
      <c r="H994" s="15" t="str">
        <f t="shared" si="2"/>
        <v>High Range</v>
      </c>
      <c r="I994" s="22">
        <v>80403.0</v>
      </c>
      <c r="J994" s="23">
        <f t="shared" si="3"/>
        <v>0.8924418243</v>
      </c>
      <c r="K994" s="24" t="str">
        <f t="shared" si="4"/>
        <v>Target Not Meet</v>
      </c>
    </row>
    <row r="995" ht="22.5" customHeight="1">
      <c r="A995" s="18">
        <v>45672.0</v>
      </c>
      <c r="B995" s="19" t="str">
        <f t="shared" si="1"/>
        <v>Jan</v>
      </c>
      <c r="C995" s="20" t="s">
        <v>57</v>
      </c>
      <c r="D995" s="19" t="s">
        <v>80</v>
      </c>
      <c r="E995" s="19" t="s">
        <v>38</v>
      </c>
      <c r="F995" s="21">
        <v>2.0</v>
      </c>
      <c r="G995" s="22">
        <v>52155.0</v>
      </c>
      <c r="H995" s="15" t="str">
        <f t="shared" si="2"/>
        <v>Medium Range</v>
      </c>
      <c r="I995" s="22">
        <v>66385.0</v>
      </c>
      <c r="J995" s="23">
        <f t="shared" si="3"/>
        <v>0.7856443474</v>
      </c>
      <c r="K995" s="24" t="str">
        <f t="shared" si="4"/>
        <v>Target Not Meet</v>
      </c>
    </row>
    <row r="996" ht="22.5" customHeight="1">
      <c r="A996" s="18">
        <v>45672.0</v>
      </c>
      <c r="B996" s="19" t="str">
        <f t="shared" si="1"/>
        <v>Jan</v>
      </c>
      <c r="C996" s="20" t="s">
        <v>57</v>
      </c>
      <c r="D996" s="19" t="s">
        <v>80</v>
      </c>
      <c r="E996" s="19" t="s">
        <v>9</v>
      </c>
      <c r="F996" s="21">
        <v>3.0</v>
      </c>
      <c r="G996" s="22">
        <v>63177.0</v>
      </c>
      <c r="H996" s="15" t="str">
        <f t="shared" si="2"/>
        <v>Medium Range</v>
      </c>
      <c r="I996" s="22">
        <v>74622.0</v>
      </c>
      <c r="J996" s="23">
        <f t="shared" si="3"/>
        <v>0.8466270001</v>
      </c>
      <c r="K996" s="24" t="str">
        <f t="shared" si="4"/>
        <v>Target Not Meet</v>
      </c>
    </row>
    <row r="997" ht="22.5" customHeight="1">
      <c r="A997" s="18">
        <v>45672.0</v>
      </c>
      <c r="B997" s="19" t="str">
        <f t="shared" si="1"/>
        <v>Jan</v>
      </c>
      <c r="C997" s="20" t="s">
        <v>57</v>
      </c>
      <c r="D997" s="19" t="s">
        <v>58</v>
      </c>
      <c r="E997" s="19" t="s">
        <v>38</v>
      </c>
      <c r="F997" s="21">
        <v>2.0</v>
      </c>
      <c r="G997" s="22">
        <v>39939.0</v>
      </c>
      <c r="H997" s="15" t="str">
        <f t="shared" si="2"/>
        <v>Base Range</v>
      </c>
      <c r="I997" s="22">
        <v>35928.0</v>
      </c>
      <c r="J997" s="23">
        <f t="shared" si="3"/>
        <v>1.111639947</v>
      </c>
      <c r="K997" s="24" t="str">
        <f t="shared" si="4"/>
        <v>Over Achived</v>
      </c>
    </row>
    <row r="998" ht="22.5" customHeight="1">
      <c r="A998" s="18">
        <v>45672.0</v>
      </c>
      <c r="B998" s="19" t="str">
        <f t="shared" si="1"/>
        <v>Jan</v>
      </c>
      <c r="C998" s="20" t="s">
        <v>57</v>
      </c>
      <c r="D998" s="19" t="s">
        <v>71</v>
      </c>
      <c r="E998" s="19" t="s">
        <v>63</v>
      </c>
      <c r="F998" s="21">
        <v>1.0</v>
      </c>
      <c r="G998" s="22">
        <v>22877.0</v>
      </c>
      <c r="H998" s="15" t="str">
        <f t="shared" si="2"/>
        <v>Base Range</v>
      </c>
      <c r="I998" s="22">
        <v>27964.0</v>
      </c>
      <c r="J998" s="23">
        <f t="shared" si="3"/>
        <v>0.8180875411</v>
      </c>
      <c r="K998" s="24" t="str">
        <f t="shared" si="4"/>
        <v>Target Not Meet</v>
      </c>
    </row>
    <row r="999" ht="22.5" customHeight="1">
      <c r="A999" s="18">
        <v>45672.0</v>
      </c>
      <c r="B999" s="19" t="str">
        <f t="shared" si="1"/>
        <v>Jan</v>
      </c>
      <c r="C999" s="20" t="s">
        <v>57</v>
      </c>
      <c r="D999" s="25" t="s">
        <v>62</v>
      </c>
      <c r="E999" s="19" t="s">
        <v>34</v>
      </c>
      <c r="F999" s="21">
        <v>3.0</v>
      </c>
      <c r="G999" s="22">
        <v>68397.0</v>
      </c>
      <c r="H999" s="15" t="str">
        <f t="shared" si="2"/>
        <v>Medium Range</v>
      </c>
      <c r="I999" s="22">
        <v>50189.0</v>
      </c>
      <c r="J999" s="23">
        <f t="shared" si="3"/>
        <v>1.362788659</v>
      </c>
      <c r="K999" s="24" t="str">
        <f t="shared" si="4"/>
        <v>Over Achived</v>
      </c>
    </row>
    <row r="1000" ht="22.5" customHeight="1">
      <c r="A1000" s="18">
        <v>45672.0</v>
      </c>
      <c r="B1000" s="19" t="str">
        <f t="shared" si="1"/>
        <v>Jan</v>
      </c>
      <c r="C1000" s="20" t="s">
        <v>57</v>
      </c>
      <c r="D1000" s="25" t="s">
        <v>62</v>
      </c>
      <c r="E1000" s="19" t="s">
        <v>19</v>
      </c>
      <c r="F1000" s="21">
        <v>1.0</v>
      </c>
      <c r="G1000" s="22">
        <v>38983.0</v>
      </c>
      <c r="H1000" s="15" t="str">
        <f t="shared" si="2"/>
        <v>Base Range</v>
      </c>
      <c r="I1000" s="22">
        <v>30793.0</v>
      </c>
      <c r="J1000" s="23">
        <f t="shared" si="3"/>
        <v>1.265969539</v>
      </c>
      <c r="K1000" s="24" t="str">
        <f t="shared" si="4"/>
        <v>Over Achived</v>
      </c>
    </row>
    <row r="1001" ht="22.5" customHeight="1">
      <c r="A1001" s="18">
        <v>45672.0</v>
      </c>
      <c r="B1001" s="19" t="str">
        <f t="shared" si="1"/>
        <v>Jan</v>
      </c>
      <c r="C1001" s="20" t="s">
        <v>57</v>
      </c>
      <c r="D1001" s="25" t="s">
        <v>62</v>
      </c>
      <c r="E1001" s="19" t="s">
        <v>38</v>
      </c>
      <c r="F1001" s="21">
        <v>2.0</v>
      </c>
      <c r="G1001" s="22">
        <v>43676.0</v>
      </c>
      <c r="H1001" s="15" t="str">
        <f t="shared" si="2"/>
        <v>Base Range</v>
      </c>
      <c r="I1001" s="22">
        <v>31352.0</v>
      </c>
      <c r="J1001" s="23">
        <f t="shared" si="3"/>
        <v>1.393084971</v>
      </c>
      <c r="K1001" s="24" t="str">
        <f t="shared" si="4"/>
        <v>Over Achived</v>
      </c>
    </row>
    <row r="1002" ht="22.5" customHeight="1">
      <c r="A1002" s="18">
        <v>45672.0</v>
      </c>
      <c r="B1002" s="19" t="str">
        <f t="shared" si="1"/>
        <v>Jan</v>
      </c>
      <c r="C1002" s="20" t="s">
        <v>57</v>
      </c>
      <c r="D1002" s="25" t="s">
        <v>62</v>
      </c>
      <c r="E1002" s="19" t="s">
        <v>26</v>
      </c>
      <c r="F1002" s="21">
        <v>2.0</v>
      </c>
      <c r="G1002" s="22">
        <v>53194.0</v>
      </c>
      <c r="H1002" s="15" t="str">
        <f t="shared" si="2"/>
        <v>Medium Range</v>
      </c>
      <c r="I1002" s="22">
        <v>43628.0</v>
      </c>
      <c r="J1002" s="23">
        <f t="shared" si="3"/>
        <v>1.219262859</v>
      </c>
      <c r="K1002" s="24" t="str">
        <f t="shared" si="4"/>
        <v>Over Achived</v>
      </c>
    </row>
    <row r="1003" ht="22.5" customHeight="1">
      <c r="A1003" s="18">
        <v>45672.0</v>
      </c>
      <c r="B1003" s="19" t="str">
        <f t="shared" si="1"/>
        <v>Jan</v>
      </c>
      <c r="C1003" s="20" t="s">
        <v>57</v>
      </c>
      <c r="D1003" s="25" t="s">
        <v>62</v>
      </c>
      <c r="E1003" s="19" t="s">
        <v>34</v>
      </c>
      <c r="F1003" s="21">
        <v>2.0</v>
      </c>
      <c r="G1003" s="22">
        <v>64524.0</v>
      </c>
      <c r="H1003" s="15" t="str">
        <f t="shared" si="2"/>
        <v>Medium Range</v>
      </c>
      <c r="I1003" s="22">
        <v>54570.0</v>
      </c>
      <c r="J1003" s="23">
        <f t="shared" si="3"/>
        <v>1.182407916</v>
      </c>
      <c r="K1003" s="24" t="str">
        <f t="shared" si="4"/>
        <v>Over Achived</v>
      </c>
    </row>
    <row r="1004" ht="22.5" customHeight="1">
      <c r="A1004" s="18">
        <v>45672.0</v>
      </c>
      <c r="B1004" s="19" t="str">
        <f t="shared" si="1"/>
        <v>Jan</v>
      </c>
      <c r="C1004" s="20" t="s">
        <v>57</v>
      </c>
      <c r="D1004" s="19" t="s">
        <v>58</v>
      </c>
      <c r="E1004" s="19" t="s">
        <v>9</v>
      </c>
      <c r="F1004" s="21">
        <v>3.0</v>
      </c>
      <c r="G1004" s="22">
        <v>73679.0</v>
      </c>
      <c r="H1004" s="15" t="str">
        <f t="shared" si="2"/>
        <v>High Range</v>
      </c>
      <c r="I1004" s="22">
        <v>65212.0</v>
      </c>
      <c r="J1004" s="23">
        <f t="shared" si="3"/>
        <v>1.129838067</v>
      </c>
      <c r="K1004" s="24" t="str">
        <f t="shared" si="4"/>
        <v>Over Achived</v>
      </c>
    </row>
    <row r="1005" ht="22.5" customHeight="1">
      <c r="A1005" s="18">
        <v>45672.0</v>
      </c>
      <c r="B1005" s="19" t="str">
        <f t="shared" si="1"/>
        <v>Jan</v>
      </c>
      <c r="C1005" s="20" t="s">
        <v>57</v>
      </c>
      <c r="D1005" s="19" t="s">
        <v>58</v>
      </c>
      <c r="E1005" s="19" t="s">
        <v>38</v>
      </c>
      <c r="F1005" s="21">
        <v>1.0</v>
      </c>
      <c r="G1005" s="22">
        <v>42439.0</v>
      </c>
      <c r="H1005" s="15" t="str">
        <f t="shared" si="2"/>
        <v>Base Range</v>
      </c>
      <c r="I1005" s="22">
        <v>30800.0</v>
      </c>
      <c r="J1005" s="23">
        <f t="shared" si="3"/>
        <v>1.37788961</v>
      </c>
      <c r="K1005" s="24" t="str">
        <f t="shared" si="4"/>
        <v>Over Achived</v>
      </c>
    </row>
    <row r="1006" ht="22.5" customHeight="1">
      <c r="A1006" s="18">
        <v>45672.0</v>
      </c>
      <c r="B1006" s="19" t="str">
        <f t="shared" si="1"/>
        <v>Jan</v>
      </c>
      <c r="C1006" s="20" t="s">
        <v>57</v>
      </c>
      <c r="D1006" s="19" t="s">
        <v>71</v>
      </c>
      <c r="E1006" s="19" t="s">
        <v>9</v>
      </c>
      <c r="F1006" s="21">
        <v>3.0</v>
      </c>
      <c r="G1006" s="22">
        <v>58884.0</v>
      </c>
      <c r="H1006" s="15" t="str">
        <f t="shared" si="2"/>
        <v>Medium Range</v>
      </c>
      <c r="I1006" s="22">
        <v>73873.0</v>
      </c>
      <c r="J1006" s="23">
        <f t="shared" si="3"/>
        <v>0.7970977218</v>
      </c>
      <c r="K1006" s="24" t="str">
        <f t="shared" si="4"/>
        <v>Target Not Meet</v>
      </c>
    </row>
    <row r="1007" ht="22.5" customHeight="1">
      <c r="A1007" s="18">
        <v>45672.0</v>
      </c>
      <c r="B1007" s="19" t="str">
        <f t="shared" si="1"/>
        <v>Jan</v>
      </c>
      <c r="C1007" s="20" t="s">
        <v>92</v>
      </c>
      <c r="D1007" s="19" t="s">
        <v>93</v>
      </c>
      <c r="E1007" s="19" t="s">
        <v>34</v>
      </c>
      <c r="F1007" s="21">
        <v>6.0</v>
      </c>
      <c r="G1007" s="22">
        <v>128189.0</v>
      </c>
      <c r="H1007" s="15" t="str">
        <f t="shared" si="2"/>
        <v>Very High Range</v>
      </c>
      <c r="I1007" s="22">
        <v>141552.0</v>
      </c>
      <c r="J1007" s="23">
        <f t="shared" si="3"/>
        <v>0.9055965299</v>
      </c>
      <c r="K1007" s="24" t="str">
        <f t="shared" si="4"/>
        <v>Target Not Meet</v>
      </c>
    </row>
    <row r="1008" ht="22.5" customHeight="1">
      <c r="A1008" s="18">
        <v>45672.0</v>
      </c>
      <c r="B1008" s="19" t="str">
        <f t="shared" si="1"/>
        <v>Jan</v>
      </c>
      <c r="C1008" s="20" t="s">
        <v>7</v>
      </c>
      <c r="D1008" s="19" t="s">
        <v>106</v>
      </c>
      <c r="E1008" s="19" t="s">
        <v>68</v>
      </c>
      <c r="F1008" s="21">
        <v>3.0</v>
      </c>
      <c r="G1008" s="22">
        <v>74532.0</v>
      </c>
      <c r="H1008" s="15" t="str">
        <f t="shared" si="2"/>
        <v>High Range</v>
      </c>
      <c r="I1008" s="22">
        <v>69540.0</v>
      </c>
      <c r="J1008" s="23">
        <f t="shared" si="3"/>
        <v>1.071786022</v>
      </c>
      <c r="K1008" s="24" t="str">
        <f t="shared" si="4"/>
        <v>Over Achived</v>
      </c>
    </row>
    <row r="1009" ht="22.5" customHeight="1">
      <c r="A1009" s="18">
        <v>45672.0</v>
      </c>
      <c r="B1009" s="19" t="str">
        <f t="shared" si="1"/>
        <v>Jan</v>
      </c>
      <c r="C1009" s="20" t="s">
        <v>92</v>
      </c>
      <c r="D1009" s="19" t="s">
        <v>93</v>
      </c>
      <c r="E1009" s="19" t="s">
        <v>26</v>
      </c>
      <c r="F1009" s="21">
        <v>3.0</v>
      </c>
      <c r="G1009" s="22">
        <v>96232.0</v>
      </c>
      <c r="H1009" s="15" t="str">
        <f t="shared" si="2"/>
        <v>Very High Range</v>
      </c>
      <c r="I1009" s="22">
        <v>122593.0</v>
      </c>
      <c r="J1009" s="23">
        <f t="shared" si="3"/>
        <v>0.7849714095</v>
      </c>
      <c r="K1009" s="24" t="str">
        <f t="shared" si="4"/>
        <v>Target Not Meet</v>
      </c>
    </row>
    <row r="1010" ht="22.5" customHeight="1">
      <c r="A1010" s="18">
        <v>45672.0</v>
      </c>
      <c r="B1010" s="19" t="str">
        <f t="shared" si="1"/>
        <v>Jan</v>
      </c>
      <c r="C1010" s="20" t="s">
        <v>7</v>
      </c>
      <c r="D1010" s="19" t="s">
        <v>131</v>
      </c>
      <c r="E1010" s="19" t="s">
        <v>63</v>
      </c>
      <c r="F1010" s="21">
        <v>2.0</v>
      </c>
      <c r="G1010" s="22">
        <v>57775.0</v>
      </c>
      <c r="H1010" s="15" t="str">
        <f t="shared" si="2"/>
        <v>Medium Range</v>
      </c>
      <c r="I1010" s="22">
        <v>45976.0</v>
      </c>
      <c r="J1010" s="23">
        <f t="shared" si="3"/>
        <v>1.256633896</v>
      </c>
      <c r="K1010" s="24" t="str">
        <f t="shared" si="4"/>
        <v>Over Achived</v>
      </c>
    </row>
    <row r="1011" ht="22.5" customHeight="1">
      <c r="A1011" s="18">
        <v>45672.0</v>
      </c>
      <c r="B1011" s="19" t="str">
        <f t="shared" si="1"/>
        <v>Jan</v>
      </c>
      <c r="C1011" s="20" t="s">
        <v>7</v>
      </c>
      <c r="D1011" s="19" t="s">
        <v>131</v>
      </c>
      <c r="E1011" s="19" t="s">
        <v>23</v>
      </c>
      <c r="F1011" s="21">
        <v>3.0</v>
      </c>
      <c r="G1011" s="22">
        <v>85202.0</v>
      </c>
      <c r="H1011" s="15" t="str">
        <f t="shared" si="2"/>
        <v>High Range</v>
      </c>
      <c r="I1011" s="22">
        <v>66190.0</v>
      </c>
      <c r="J1011" s="23">
        <f t="shared" si="3"/>
        <v>1.287233721</v>
      </c>
      <c r="K1011" s="24" t="str">
        <f t="shared" si="4"/>
        <v>Over Achived</v>
      </c>
    </row>
    <row r="1012" ht="22.5" customHeight="1">
      <c r="A1012" s="18">
        <v>45672.0</v>
      </c>
      <c r="B1012" s="19" t="str">
        <f t="shared" si="1"/>
        <v>Jan</v>
      </c>
      <c r="C1012" s="20" t="s">
        <v>7</v>
      </c>
      <c r="D1012" s="19" t="s">
        <v>131</v>
      </c>
      <c r="E1012" s="19" t="s">
        <v>26</v>
      </c>
      <c r="F1012" s="21">
        <v>10.0</v>
      </c>
      <c r="G1012" s="22">
        <v>200537.0</v>
      </c>
      <c r="H1012" s="15" t="str">
        <f t="shared" si="2"/>
        <v>Very High Range</v>
      </c>
      <c r="I1012" s="22">
        <v>163987.0</v>
      </c>
      <c r="J1012" s="23">
        <f t="shared" si="3"/>
        <v>1.222883521</v>
      </c>
      <c r="K1012" s="24" t="str">
        <f t="shared" si="4"/>
        <v>Over Achived</v>
      </c>
    </row>
    <row r="1013" ht="22.5" customHeight="1">
      <c r="A1013" s="18">
        <v>45672.0</v>
      </c>
      <c r="B1013" s="19" t="str">
        <f t="shared" si="1"/>
        <v>Jan</v>
      </c>
      <c r="C1013" s="20" t="s">
        <v>7</v>
      </c>
      <c r="D1013" s="19" t="s">
        <v>131</v>
      </c>
      <c r="E1013" s="19" t="s">
        <v>23</v>
      </c>
      <c r="F1013" s="21">
        <v>3.0</v>
      </c>
      <c r="G1013" s="22">
        <v>72167.0</v>
      </c>
      <c r="H1013" s="15" t="str">
        <f t="shared" si="2"/>
        <v>High Range</v>
      </c>
      <c r="I1013" s="22">
        <v>61732.0</v>
      </c>
      <c r="J1013" s="23">
        <f t="shared" si="3"/>
        <v>1.169037128</v>
      </c>
      <c r="K1013" s="24" t="str">
        <f t="shared" si="4"/>
        <v>Over Achived</v>
      </c>
    </row>
    <row r="1014" ht="22.5" customHeight="1">
      <c r="A1014" s="18">
        <v>45672.0</v>
      </c>
      <c r="B1014" s="19" t="str">
        <f t="shared" si="1"/>
        <v>Jan</v>
      </c>
      <c r="C1014" s="20" t="s">
        <v>7</v>
      </c>
      <c r="D1014" s="19" t="s">
        <v>131</v>
      </c>
      <c r="E1014" s="19" t="s">
        <v>26</v>
      </c>
      <c r="F1014" s="21">
        <v>10.0</v>
      </c>
      <c r="G1014" s="22">
        <v>226280.0</v>
      </c>
      <c r="H1014" s="15" t="str">
        <f t="shared" si="2"/>
        <v>Very High Range</v>
      </c>
      <c r="I1014" s="22">
        <v>211578.0</v>
      </c>
      <c r="J1014" s="23">
        <f t="shared" si="3"/>
        <v>1.069487376</v>
      </c>
      <c r="K1014" s="24" t="str">
        <f t="shared" si="4"/>
        <v>Over Achived</v>
      </c>
    </row>
    <row r="1015" ht="22.5" customHeight="1">
      <c r="A1015" s="18">
        <v>45672.0</v>
      </c>
      <c r="B1015" s="19" t="str">
        <f t="shared" si="1"/>
        <v>Jan</v>
      </c>
      <c r="C1015" s="20" t="s">
        <v>7</v>
      </c>
      <c r="D1015" s="19" t="s">
        <v>126</v>
      </c>
      <c r="E1015" s="19" t="s">
        <v>68</v>
      </c>
      <c r="F1015" s="21">
        <v>3.0</v>
      </c>
      <c r="G1015" s="22">
        <v>73874.0</v>
      </c>
      <c r="H1015" s="15" t="str">
        <f t="shared" si="2"/>
        <v>High Range</v>
      </c>
      <c r="I1015" s="22">
        <v>60606.0</v>
      </c>
      <c r="J1015" s="23">
        <f t="shared" si="3"/>
        <v>1.218922219</v>
      </c>
      <c r="K1015" s="24" t="str">
        <f t="shared" si="4"/>
        <v>Over Achived</v>
      </c>
    </row>
    <row r="1016" ht="22.5" customHeight="1">
      <c r="A1016" s="18">
        <v>45672.0</v>
      </c>
      <c r="B1016" s="19" t="str">
        <f t="shared" si="1"/>
        <v>Jan</v>
      </c>
      <c r="C1016" s="20" t="s">
        <v>7</v>
      </c>
      <c r="D1016" s="19" t="s">
        <v>126</v>
      </c>
      <c r="E1016" s="19" t="s">
        <v>19</v>
      </c>
      <c r="F1016" s="21">
        <v>4.0</v>
      </c>
      <c r="G1016" s="22">
        <v>83797.0</v>
      </c>
      <c r="H1016" s="15" t="str">
        <f t="shared" si="2"/>
        <v>High Range</v>
      </c>
      <c r="I1016" s="22">
        <v>79599.0</v>
      </c>
      <c r="J1016" s="23">
        <f t="shared" si="3"/>
        <v>1.052739356</v>
      </c>
      <c r="K1016" s="24" t="str">
        <f t="shared" si="4"/>
        <v>Over Achived</v>
      </c>
    </row>
    <row r="1017" ht="22.5" customHeight="1">
      <c r="A1017" s="18">
        <v>45672.0</v>
      </c>
      <c r="B1017" s="19" t="str">
        <f t="shared" si="1"/>
        <v>Jan</v>
      </c>
      <c r="C1017" s="20" t="s">
        <v>7</v>
      </c>
      <c r="D1017" s="19" t="s">
        <v>126</v>
      </c>
      <c r="E1017" s="19" t="s">
        <v>9</v>
      </c>
      <c r="F1017" s="21">
        <v>7.0</v>
      </c>
      <c r="G1017" s="22">
        <v>180472.0</v>
      </c>
      <c r="H1017" s="15" t="str">
        <f t="shared" si="2"/>
        <v>Very High Range</v>
      </c>
      <c r="I1017" s="22">
        <v>160354.0</v>
      </c>
      <c r="J1017" s="23">
        <f t="shared" si="3"/>
        <v>1.12545992</v>
      </c>
      <c r="K1017" s="24" t="str">
        <f t="shared" si="4"/>
        <v>Over Achived</v>
      </c>
    </row>
    <row r="1018" ht="22.5" customHeight="1">
      <c r="A1018" s="18">
        <v>45672.0</v>
      </c>
      <c r="B1018" s="19" t="str">
        <f t="shared" si="1"/>
        <v>Jan</v>
      </c>
      <c r="C1018" s="20" t="s">
        <v>7</v>
      </c>
      <c r="D1018" s="19" t="s">
        <v>126</v>
      </c>
      <c r="E1018" s="19" t="s">
        <v>38</v>
      </c>
      <c r="F1018" s="21">
        <v>5.0</v>
      </c>
      <c r="G1018" s="22">
        <v>97767.0</v>
      </c>
      <c r="H1018" s="15" t="str">
        <f t="shared" si="2"/>
        <v>Very High Range</v>
      </c>
      <c r="I1018" s="22">
        <v>74586.0</v>
      </c>
      <c r="J1018" s="23">
        <f t="shared" si="3"/>
        <v>1.310795592</v>
      </c>
      <c r="K1018" s="24" t="str">
        <f t="shared" si="4"/>
        <v>Over Achived</v>
      </c>
    </row>
    <row r="1019" ht="22.5" customHeight="1">
      <c r="A1019" s="18">
        <v>45672.0</v>
      </c>
      <c r="B1019" s="19" t="str">
        <f t="shared" si="1"/>
        <v>Jan</v>
      </c>
      <c r="C1019" s="20" t="s">
        <v>7</v>
      </c>
      <c r="D1019" s="19" t="s">
        <v>126</v>
      </c>
      <c r="E1019" s="19" t="s">
        <v>34</v>
      </c>
      <c r="F1019" s="21">
        <v>6.0</v>
      </c>
      <c r="G1019" s="22">
        <v>128630.0</v>
      </c>
      <c r="H1019" s="15" t="str">
        <f t="shared" si="2"/>
        <v>Very High Range</v>
      </c>
      <c r="I1019" s="22">
        <v>90794.0</v>
      </c>
      <c r="J1019" s="23">
        <f t="shared" si="3"/>
        <v>1.416723572</v>
      </c>
      <c r="K1019" s="24" t="str">
        <f t="shared" si="4"/>
        <v>Over Achived</v>
      </c>
    </row>
    <row r="1020" ht="22.5" customHeight="1">
      <c r="A1020" s="18">
        <v>45672.0</v>
      </c>
      <c r="B1020" s="19" t="str">
        <f t="shared" si="1"/>
        <v>Jan</v>
      </c>
      <c r="C1020" s="20" t="s">
        <v>7</v>
      </c>
      <c r="D1020" s="19" t="s">
        <v>118</v>
      </c>
      <c r="E1020" s="19" t="s">
        <v>26</v>
      </c>
      <c r="F1020" s="21">
        <v>10.0</v>
      </c>
      <c r="G1020" s="22">
        <v>251010.0</v>
      </c>
      <c r="H1020" s="15" t="str">
        <f t="shared" si="2"/>
        <v>Very High Range</v>
      </c>
      <c r="I1020" s="22">
        <v>194853.0</v>
      </c>
      <c r="J1020" s="23">
        <f t="shared" si="3"/>
        <v>1.288201875</v>
      </c>
      <c r="K1020" s="24" t="str">
        <f t="shared" si="4"/>
        <v>Over Achived</v>
      </c>
    </row>
    <row r="1021" ht="22.5" customHeight="1">
      <c r="A1021" s="18">
        <v>45672.0</v>
      </c>
      <c r="B1021" s="19" t="str">
        <f t="shared" si="1"/>
        <v>Jan</v>
      </c>
      <c r="C1021" s="20" t="s">
        <v>7</v>
      </c>
      <c r="D1021" s="19" t="s">
        <v>118</v>
      </c>
      <c r="E1021" s="19" t="s">
        <v>63</v>
      </c>
      <c r="F1021" s="21">
        <v>3.0</v>
      </c>
      <c r="G1021" s="22">
        <v>64276.0</v>
      </c>
      <c r="H1021" s="15" t="str">
        <f t="shared" si="2"/>
        <v>Medium Range</v>
      </c>
      <c r="I1021" s="22">
        <v>52512.0</v>
      </c>
      <c r="J1021" s="23">
        <f t="shared" si="3"/>
        <v>1.224024985</v>
      </c>
      <c r="K1021" s="24" t="str">
        <f t="shared" si="4"/>
        <v>Over Achived</v>
      </c>
    </row>
    <row r="1022" ht="22.5" customHeight="1">
      <c r="A1022" s="18">
        <v>45672.0</v>
      </c>
      <c r="B1022" s="19" t="str">
        <f t="shared" si="1"/>
        <v>Jan</v>
      </c>
      <c r="C1022" s="20" t="s">
        <v>7</v>
      </c>
      <c r="D1022" s="19" t="s">
        <v>118</v>
      </c>
      <c r="E1022" s="19" t="s">
        <v>26</v>
      </c>
      <c r="F1022" s="21">
        <v>10.0</v>
      </c>
      <c r="G1022" s="22">
        <v>220658.0</v>
      </c>
      <c r="H1022" s="15" t="str">
        <f t="shared" si="2"/>
        <v>Very High Range</v>
      </c>
      <c r="I1022" s="22">
        <v>199812.0</v>
      </c>
      <c r="J1022" s="23">
        <f t="shared" si="3"/>
        <v>1.104328068</v>
      </c>
      <c r="K1022" s="24" t="str">
        <f t="shared" si="4"/>
        <v>Over Achived</v>
      </c>
    </row>
    <row r="1023" ht="22.5" customHeight="1">
      <c r="A1023" s="18">
        <v>45672.0</v>
      </c>
      <c r="B1023" s="19" t="str">
        <f t="shared" si="1"/>
        <v>Jan</v>
      </c>
      <c r="C1023" s="20" t="s">
        <v>7</v>
      </c>
      <c r="D1023" s="19" t="s">
        <v>8</v>
      </c>
      <c r="E1023" s="19" t="s">
        <v>38</v>
      </c>
      <c r="F1023" s="21">
        <v>5.0</v>
      </c>
      <c r="G1023" s="22">
        <v>117935.0</v>
      </c>
      <c r="H1023" s="15" t="str">
        <f t="shared" si="2"/>
        <v>Very High Range</v>
      </c>
      <c r="I1023" s="22">
        <v>97059.0</v>
      </c>
      <c r="J1023" s="23">
        <f t="shared" si="3"/>
        <v>1.21508567</v>
      </c>
      <c r="K1023" s="24" t="str">
        <f t="shared" si="4"/>
        <v>Over Achived</v>
      </c>
    </row>
    <row r="1024" ht="22.5" customHeight="1">
      <c r="A1024" s="18">
        <v>45672.0</v>
      </c>
      <c r="B1024" s="19" t="str">
        <f t="shared" si="1"/>
        <v>Jan</v>
      </c>
      <c r="C1024" s="20" t="s">
        <v>7</v>
      </c>
      <c r="D1024" s="19" t="s">
        <v>8</v>
      </c>
      <c r="E1024" s="19" t="s">
        <v>38</v>
      </c>
      <c r="F1024" s="21">
        <v>5.0</v>
      </c>
      <c r="G1024" s="22">
        <v>113473.0</v>
      </c>
      <c r="H1024" s="15" t="str">
        <f t="shared" si="2"/>
        <v>Very High Range</v>
      </c>
      <c r="I1024" s="22">
        <v>84374.0</v>
      </c>
      <c r="J1024" s="23">
        <f t="shared" si="3"/>
        <v>1.344881125</v>
      </c>
      <c r="K1024" s="24" t="str">
        <f t="shared" si="4"/>
        <v>Over Achived</v>
      </c>
    </row>
    <row r="1025" ht="22.5" customHeight="1">
      <c r="A1025" s="18">
        <v>45672.0</v>
      </c>
      <c r="B1025" s="19" t="str">
        <f t="shared" si="1"/>
        <v>Jan</v>
      </c>
      <c r="C1025" s="20" t="s">
        <v>92</v>
      </c>
      <c r="D1025" s="19" t="s">
        <v>158</v>
      </c>
      <c r="E1025" s="19" t="s">
        <v>68</v>
      </c>
      <c r="F1025" s="21">
        <v>2.0</v>
      </c>
      <c r="G1025" s="22">
        <v>52217.0</v>
      </c>
      <c r="H1025" s="15" t="str">
        <f t="shared" si="2"/>
        <v>Medium Range</v>
      </c>
      <c r="I1025" s="22">
        <v>49328.0</v>
      </c>
      <c r="J1025" s="23">
        <f t="shared" si="3"/>
        <v>1.058567142</v>
      </c>
      <c r="K1025" s="24" t="str">
        <f t="shared" si="4"/>
        <v>Over Achived</v>
      </c>
    </row>
    <row r="1026" ht="22.5" customHeight="1">
      <c r="A1026" s="18">
        <v>45672.0</v>
      </c>
      <c r="B1026" s="19" t="str">
        <f t="shared" si="1"/>
        <v>Jan</v>
      </c>
      <c r="C1026" s="20" t="s">
        <v>92</v>
      </c>
      <c r="D1026" s="19" t="s">
        <v>158</v>
      </c>
      <c r="E1026" s="19" t="s">
        <v>9</v>
      </c>
      <c r="F1026" s="21">
        <v>5.0</v>
      </c>
      <c r="G1026" s="22">
        <v>139172.0</v>
      </c>
      <c r="H1026" s="15" t="str">
        <f t="shared" si="2"/>
        <v>Very High Range</v>
      </c>
      <c r="I1026" s="22">
        <v>117896.0</v>
      </c>
      <c r="J1026" s="23">
        <f t="shared" si="3"/>
        <v>1.180464138</v>
      </c>
      <c r="K1026" s="24" t="str">
        <f t="shared" si="4"/>
        <v>Over Achived</v>
      </c>
    </row>
    <row r="1027" ht="22.5" customHeight="1">
      <c r="A1027" s="18">
        <v>45672.0</v>
      </c>
      <c r="B1027" s="19" t="str">
        <f t="shared" si="1"/>
        <v>Jan</v>
      </c>
      <c r="C1027" s="20" t="s">
        <v>7</v>
      </c>
      <c r="D1027" s="19" t="s">
        <v>106</v>
      </c>
      <c r="E1027" s="19" t="s">
        <v>23</v>
      </c>
      <c r="F1027" s="21">
        <v>3.0</v>
      </c>
      <c r="G1027" s="22">
        <v>79435.0</v>
      </c>
      <c r="H1027" s="15" t="str">
        <f t="shared" si="2"/>
        <v>High Range</v>
      </c>
      <c r="I1027" s="22">
        <v>60019.0</v>
      </c>
      <c r="J1027" s="23">
        <f t="shared" si="3"/>
        <v>1.323497559</v>
      </c>
      <c r="K1027" s="24" t="str">
        <f t="shared" si="4"/>
        <v>Over Achived</v>
      </c>
    </row>
    <row r="1028" ht="22.5" customHeight="1">
      <c r="A1028" s="18">
        <v>45672.0</v>
      </c>
      <c r="B1028" s="19" t="str">
        <f t="shared" si="1"/>
        <v>Jan</v>
      </c>
      <c r="C1028" s="20" t="s">
        <v>92</v>
      </c>
      <c r="D1028" s="25" t="s">
        <v>149</v>
      </c>
      <c r="E1028" s="19" t="s">
        <v>19</v>
      </c>
      <c r="F1028" s="21">
        <v>3.0</v>
      </c>
      <c r="G1028" s="22">
        <v>69782.0</v>
      </c>
      <c r="H1028" s="15" t="str">
        <f t="shared" si="2"/>
        <v>Medium Range</v>
      </c>
      <c r="I1028" s="22">
        <v>58949.0</v>
      </c>
      <c r="J1028" s="23">
        <f t="shared" si="3"/>
        <v>1.183769021</v>
      </c>
      <c r="K1028" s="24" t="str">
        <f t="shared" si="4"/>
        <v>Over Achived</v>
      </c>
    </row>
    <row r="1029" ht="22.5" customHeight="1">
      <c r="A1029" s="18">
        <v>45672.0</v>
      </c>
      <c r="B1029" s="19" t="str">
        <f t="shared" si="1"/>
        <v>Jan</v>
      </c>
      <c r="C1029" s="20" t="s">
        <v>92</v>
      </c>
      <c r="D1029" s="19" t="s">
        <v>158</v>
      </c>
      <c r="E1029" s="19" t="s">
        <v>34</v>
      </c>
      <c r="F1029" s="21">
        <v>6.0</v>
      </c>
      <c r="G1029" s="22">
        <v>107087.0</v>
      </c>
      <c r="H1029" s="15" t="str">
        <f t="shared" si="2"/>
        <v>Very High Range</v>
      </c>
      <c r="I1029" s="22">
        <v>96304.0</v>
      </c>
      <c r="J1029" s="23">
        <f t="shared" si="3"/>
        <v>1.11196835</v>
      </c>
      <c r="K1029" s="24" t="str">
        <f t="shared" si="4"/>
        <v>Over Achived</v>
      </c>
    </row>
    <row r="1030" ht="22.5" customHeight="1">
      <c r="A1030" s="18">
        <v>45672.0</v>
      </c>
      <c r="B1030" s="19" t="str">
        <f t="shared" si="1"/>
        <v>Jan</v>
      </c>
      <c r="C1030" s="20" t="s">
        <v>92</v>
      </c>
      <c r="D1030" s="19" t="s">
        <v>93</v>
      </c>
      <c r="E1030" s="19" t="s">
        <v>34</v>
      </c>
      <c r="F1030" s="21">
        <v>5.0</v>
      </c>
      <c r="G1030" s="22">
        <v>108210.0</v>
      </c>
      <c r="H1030" s="15" t="str">
        <f t="shared" si="2"/>
        <v>Very High Range</v>
      </c>
      <c r="I1030" s="22">
        <v>114571.0</v>
      </c>
      <c r="J1030" s="23">
        <f t="shared" si="3"/>
        <v>0.9444798422</v>
      </c>
      <c r="K1030" s="24" t="str">
        <f t="shared" si="4"/>
        <v>Target Not Meet</v>
      </c>
    </row>
    <row r="1031" ht="22.5" customHeight="1">
      <c r="A1031" s="18">
        <v>45672.0</v>
      </c>
      <c r="B1031" s="19" t="str">
        <f t="shared" si="1"/>
        <v>Jan</v>
      </c>
      <c r="C1031" s="20" t="s">
        <v>92</v>
      </c>
      <c r="D1031" s="19" t="s">
        <v>93</v>
      </c>
      <c r="E1031" s="19" t="s">
        <v>63</v>
      </c>
      <c r="F1031" s="21">
        <v>1.0</v>
      </c>
      <c r="G1031" s="22">
        <v>26361.0</v>
      </c>
      <c r="H1031" s="15" t="str">
        <f t="shared" si="2"/>
        <v>Base Range</v>
      </c>
      <c r="I1031" s="22">
        <v>32851.0</v>
      </c>
      <c r="J1031" s="23">
        <f t="shared" si="3"/>
        <v>0.802441326</v>
      </c>
      <c r="K1031" s="24" t="str">
        <f t="shared" si="4"/>
        <v>Target Not Meet</v>
      </c>
    </row>
    <row r="1032" ht="22.5" customHeight="1">
      <c r="A1032" s="18">
        <v>45672.0</v>
      </c>
      <c r="B1032" s="19" t="str">
        <f t="shared" si="1"/>
        <v>Jan</v>
      </c>
      <c r="C1032" s="20" t="s">
        <v>92</v>
      </c>
      <c r="D1032" s="19" t="s">
        <v>98</v>
      </c>
      <c r="E1032" s="19" t="s">
        <v>9</v>
      </c>
      <c r="F1032" s="21">
        <v>4.0</v>
      </c>
      <c r="G1032" s="22">
        <v>115938.0</v>
      </c>
      <c r="H1032" s="15" t="str">
        <f t="shared" si="2"/>
        <v>Very High Range</v>
      </c>
      <c r="I1032" s="22">
        <v>139547.0</v>
      </c>
      <c r="J1032" s="23">
        <f t="shared" si="3"/>
        <v>0.8308168574</v>
      </c>
      <c r="K1032" s="24" t="str">
        <f t="shared" si="4"/>
        <v>Target Not Meet</v>
      </c>
    </row>
    <row r="1033" ht="22.5" customHeight="1">
      <c r="A1033" s="18">
        <v>45672.0</v>
      </c>
      <c r="B1033" s="19" t="str">
        <f t="shared" si="1"/>
        <v>Jan</v>
      </c>
      <c r="C1033" s="20" t="s">
        <v>92</v>
      </c>
      <c r="D1033" s="19" t="s">
        <v>98</v>
      </c>
      <c r="E1033" s="19" t="s">
        <v>34</v>
      </c>
      <c r="F1033" s="21">
        <v>4.0</v>
      </c>
      <c r="G1033" s="22">
        <v>130442.0</v>
      </c>
      <c r="H1033" s="15" t="str">
        <f t="shared" si="2"/>
        <v>Very High Range</v>
      </c>
      <c r="I1033" s="22">
        <v>164014.0</v>
      </c>
      <c r="J1033" s="23">
        <f t="shared" si="3"/>
        <v>0.7953101565</v>
      </c>
      <c r="K1033" s="24" t="str">
        <f t="shared" si="4"/>
        <v>Target Not Meet</v>
      </c>
    </row>
    <row r="1034" ht="22.5" customHeight="1">
      <c r="A1034" s="18">
        <v>45672.0</v>
      </c>
      <c r="B1034" s="19" t="str">
        <f t="shared" si="1"/>
        <v>Jan</v>
      </c>
      <c r="C1034" s="20" t="s">
        <v>92</v>
      </c>
      <c r="D1034" s="19" t="s">
        <v>98</v>
      </c>
      <c r="E1034" s="19" t="s">
        <v>23</v>
      </c>
      <c r="F1034" s="21">
        <v>2.0</v>
      </c>
      <c r="G1034" s="22">
        <v>59793.0</v>
      </c>
      <c r="H1034" s="15" t="str">
        <f t="shared" si="2"/>
        <v>Medium Range</v>
      </c>
      <c r="I1034" s="22">
        <v>75013.0</v>
      </c>
      <c r="J1034" s="23">
        <f t="shared" si="3"/>
        <v>0.7971018357</v>
      </c>
      <c r="K1034" s="24" t="str">
        <f t="shared" si="4"/>
        <v>Target Not Meet</v>
      </c>
    </row>
    <row r="1035" ht="22.5" customHeight="1">
      <c r="A1035" s="18">
        <v>45672.0</v>
      </c>
      <c r="B1035" s="19" t="str">
        <f t="shared" si="1"/>
        <v>Jan</v>
      </c>
      <c r="C1035" s="20" t="s">
        <v>92</v>
      </c>
      <c r="D1035" s="19" t="s">
        <v>98</v>
      </c>
      <c r="E1035" s="19" t="s">
        <v>26</v>
      </c>
      <c r="F1035" s="21">
        <v>4.0</v>
      </c>
      <c r="G1035" s="22">
        <v>87162.0</v>
      </c>
      <c r="H1035" s="15" t="str">
        <f t="shared" si="2"/>
        <v>High Range</v>
      </c>
      <c r="I1035" s="22">
        <v>102816.0</v>
      </c>
      <c r="J1035" s="23">
        <f t="shared" si="3"/>
        <v>0.8477474323</v>
      </c>
      <c r="K1035" s="24" t="str">
        <f t="shared" si="4"/>
        <v>Target Not Meet</v>
      </c>
    </row>
    <row r="1036" ht="22.5" customHeight="1">
      <c r="A1036" s="18">
        <v>45672.0</v>
      </c>
      <c r="B1036" s="19" t="str">
        <f t="shared" si="1"/>
        <v>Jan</v>
      </c>
      <c r="C1036" s="20" t="s">
        <v>92</v>
      </c>
      <c r="D1036" s="19" t="s">
        <v>98</v>
      </c>
      <c r="E1036" s="19" t="s">
        <v>68</v>
      </c>
      <c r="F1036" s="21">
        <v>2.0</v>
      </c>
      <c r="G1036" s="22">
        <v>54064.0</v>
      </c>
      <c r="H1036" s="15" t="str">
        <f t="shared" si="2"/>
        <v>Medium Range</v>
      </c>
      <c r="I1036" s="22">
        <v>69390.0</v>
      </c>
      <c r="J1036" s="23">
        <f t="shared" si="3"/>
        <v>0.7791324398</v>
      </c>
      <c r="K1036" s="24" t="str">
        <f t="shared" si="4"/>
        <v>Target Not Meet</v>
      </c>
    </row>
    <row r="1037" ht="22.5" customHeight="1">
      <c r="A1037" s="18">
        <v>45672.0</v>
      </c>
      <c r="B1037" s="19" t="str">
        <f t="shared" si="1"/>
        <v>Jan</v>
      </c>
      <c r="C1037" s="20" t="s">
        <v>92</v>
      </c>
      <c r="D1037" s="19" t="s">
        <v>93</v>
      </c>
      <c r="E1037" s="19" t="s">
        <v>34</v>
      </c>
      <c r="F1037" s="21">
        <v>5.0</v>
      </c>
      <c r="G1037" s="22">
        <v>102724.0</v>
      </c>
      <c r="H1037" s="15" t="str">
        <f t="shared" si="2"/>
        <v>Very High Range</v>
      </c>
      <c r="I1037" s="22">
        <v>118685.0</v>
      </c>
      <c r="J1037" s="23">
        <f t="shared" si="3"/>
        <v>0.8655179677</v>
      </c>
      <c r="K1037" s="24" t="str">
        <f t="shared" si="4"/>
        <v>Target Not Meet</v>
      </c>
    </row>
    <row r="1038" ht="22.5" customHeight="1">
      <c r="A1038" s="18">
        <v>45672.0</v>
      </c>
      <c r="B1038" s="19" t="str">
        <f t="shared" si="1"/>
        <v>Jan</v>
      </c>
      <c r="C1038" s="20" t="s">
        <v>92</v>
      </c>
      <c r="D1038" s="19" t="s">
        <v>144</v>
      </c>
      <c r="E1038" s="19" t="s">
        <v>26</v>
      </c>
      <c r="F1038" s="21">
        <v>3.0</v>
      </c>
      <c r="G1038" s="22">
        <v>79621.0</v>
      </c>
      <c r="H1038" s="15" t="str">
        <f t="shared" si="2"/>
        <v>High Range</v>
      </c>
      <c r="I1038" s="22">
        <v>68155.0</v>
      </c>
      <c r="J1038" s="23">
        <f t="shared" si="3"/>
        <v>1.168234172</v>
      </c>
      <c r="K1038" s="24" t="str">
        <f t="shared" si="4"/>
        <v>Over Achived</v>
      </c>
    </row>
    <row r="1039" ht="22.5" customHeight="1">
      <c r="A1039" s="18">
        <v>45672.0</v>
      </c>
      <c r="B1039" s="19" t="str">
        <f t="shared" si="1"/>
        <v>Jan</v>
      </c>
      <c r="C1039" s="20" t="s">
        <v>92</v>
      </c>
      <c r="D1039" s="19" t="s">
        <v>144</v>
      </c>
      <c r="E1039" s="19" t="s">
        <v>68</v>
      </c>
      <c r="F1039" s="21">
        <v>2.0</v>
      </c>
      <c r="G1039" s="22">
        <v>56598.0</v>
      </c>
      <c r="H1039" s="15" t="str">
        <f t="shared" si="2"/>
        <v>Medium Range</v>
      </c>
      <c r="I1039" s="22">
        <v>48770.0</v>
      </c>
      <c r="J1039" s="23">
        <f t="shared" si="3"/>
        <v>1.160508509</v>
      </c>
      <c r="K1039" s="24" t="str">
        <f t="shared" si="4"/>
        <v>Over Achived</v>
      </c>
    </row>
    <row r="1040" ht="22.5" customHeight="1">
      <c r="A1040" s="18">
        <v>45672.0</v>
      </c>
      <c r="B1040" s="19" t="str">
        <f t="shared" si="1"/>
        <v>Jan</v>
      </c>
      <c r="C1040" s="20" t="s">
        <v>92</v>
      </c>
      <c r="D1040" s="19" t="s">
        <v>144</v>
      </c>
      <c r="E1040" s="19" t="s">
        <v>26</v>
      </c>
      <c r="F1040" s="21">
        <v>3.0</v>
      </c>
      <c r="G1040" s="22">
        <v>86023.0</v>
      </c>
      <c r="H1040" s="15" t="str">
        <f t="shared" si="2"/>
        <v>High Range</v>
      </c>
      <c r="I1040" s="22">
        <v>71388.0</v>
      </c>
      <c r="J1040" s="23">
        <f t="shared" si="3"/>
        <v>1.205006444</v>
      </c>
      <c r="K1040" s="24" t="str">
        <f t="shared" si="4"/>
        <v>Over Achived</v>
      </c>
    </row>
    <row r="1041" ht="22.5" customHeight="1">
      <c r="A1041" s="18">
        <v>45672.0</v>
      </c>
      <c r="B1041" s="19" t="str">
        <f t="shared" si="1"/>
        <v>Jan</v>
      </c>
      <c r="C1041" s="20" t="s">
        <v>92</v>
      </c>
      <c r="D1041" s="19" t="s">
        <v>144</v>
      </c>
      <c r="E1041" s="19" t="s">
        <v>38</v>
      </c>
      <c r="F1041" s="21">
        <v>3.0</v>
      </c>
      <c r="G1041" s="22">
        <v>89044.0</v>
      </c>
      <c r="H1041" s="15" t="str">
        <f t="shared" si="2"/>
        <v>High Range</v>
      </c>
      <c r="I1041" s="22">
        <v>70827.0</v>
      </c>
      <c r="J1041" s="23">
        <f t="shared" si="3"/>
        <v>1.257204174</v>
      </c>
      <c r="K1041" s="24" t="str">
        <f t="shared" si="4"/>
        <v>Over Achived</v>
      </c>
    </row>
    <row r="1042" ht="22.5" customHeight="1">
      <c r="A1042" s="18">
        <v>45672.0</v>
      </c>
      <c r="B1042" s="19" t="str">
        <f t="shared" si="1"/>
        <v>Jan</v>
      </c>
      <c r="C1042" s="20" t="s">
        <v>92</v>
      </c>
      <c r="D1042" s="25" t="s">
        <v>149</v>
      </c>
      <c r="E1042" s="19" t="s">
        <v>19</v>
      </c>
      <c r="F1042" s="21">
        <v>3.0</v>
      </c>
      <c r="G1042" s="22">
        <v>62864.0</v>
      </c>
      <c r="H1042" s="15" t="str">
        <f t="shared" si="2"/>
        <v>Medium Range</v>
      </c>
      <c r="I1042" s="22">
        <v>47731.0</v>
      </c>
      <c r="J1042" s="23">
        <f t="shared" si="3"/>
        <v>1.317047621</v>
      </c>
      <c r="K1042" s="24" t="str">
        <f t="shared" si="4"/>
        <v>Over Achived</v>
      </c>
    </row>
    <row r="1043" ht="22.5" customHeight="1">
      <c r="A1043" s="18">
        <v>45672.0</v>
      </c>
      <c r="B1043" s="19" t="str">
        <f t="shared" si="1"/>
        <v>Jan</v>
      </c>
      <c r="C1043" s="20" t="s">
        <v>92</v>
      </c>
      <c r="D1043" s="19" t="s">
        <v>144</v>
      </c>
      <c r="E1043" s="19" t="s">
        <v>63</v>
      </c>
      <c r="F1043" s="21">
        <v>5.0</v>
      </c>
      <c r="G1043" s="22">
        <v>117770.0</v>
      </c>
      <c r="H1043" s="15" t="str">
        <f t="shared" si="2"/>
        <v>Very High Range</v>
      </c>
      <c r="I1043" s="22">
        <v>102992.0</v>
      </c>
      <c r="J1043" s="23">
        <f t="shared" si="3"/>
        <v>1.143486873</v>
      </c>
      <c r="K1043" s="24" t="str">
        <f t="shared" si="4"/>
        <v>Over Achived</v>
      </c>
    </row>
    <row r="1044" ht="22.5" customHeight="1">
      <c r="A1044" s="18">
        <v>45672.0</v>
      </c>
      <c r="B1044" s="19" t="str">
        <f t="shared" si="1"/>
        <v>Jan</v>
      </c>
      <c r="C1044" s="20" t="s">
        <v>92</v>
      </c>
      <c r="D1044" s="25" t="s">
        <v>149</v>
      </c>
      <c r="E1044" s="19" t="s">
        <v>23</v>
      </c>
      <c r="F1044" s="21">
        <v>3.0</v>
      </c>
      <c r="G1044" s="22">
        <v>71753.0</v>
      </c>
      <c r="H1044" s="15" t="str">
        <f t="shared" si="2"/>
        <v>High Range</v>
      </c>
      <c r="I1044" s="22">
        <v>63484.0</v>
      </c>
      <c r="J1044" s="23">
        <f t="shared" si="3"/>
        <v>1.130253292</v>
      </c>
      <c r="K1044" s="24" t="str">
        <f t="shared" si="4"/>
        <v>Over Achived</v>
      </c>
    </row>
    <row r="1045" ht="22.5" customHeight="1">
      <c r="A1045" s="18">
        <v>45672.0</v>
      </c>
      <c r="B1045" s="19" t="str">
        <f t="shared" si="1"/>
        <v>Jan</v>
      </c>
      <c r="C1045" s="20" t="s">
        <v>92</v>
      </c>
      <c r="D1045" s="25" t="s">
        <v>149</v>
      </c>
      <c r="E1045" s="19" t="s">
        <v>68</v>
      </c>
      <c r="F1045" s="21">
        <v>3.0</v>
      </c>
      <c r="G1045" s="22">
        <v>54198.0</v>
      </c>
      <c r="H1045" s="15" t="str">
        <f t="shared" si="2"/>
        <v>Medium Range</v>
      </c>
      <c r="I1045" s="22">
        <v>42004.0</v>
      </c>
      <c r="J1045" s="23">
        <f t="shared" si="3"/>
        <v>1.290305685</v>
      </c>
      <c r="K1045" s="24" t="str">
        <f t="shared" si="4"/>
        <v>Over Achived</v>
      </c>
    </row>
    <row r="1046" ht="22.5" customHeight="1">
      <c r="A1046" s="18">
        <v>45672.0</v>
      </c>
      <c r="B1046" s="19" t="str">
        <f t="shared" si="1"/>
        <v>Jan</v>
      </c>
      <c r="C1046" s="20" t="s">
        <v>92</v>
      </c>
      <c r="D1046" s="25" t="s">
        <v>149</v>
      </c>
      <c r="E1046" s="19" t="s">
        <v>23</v>
      </c>
      <c r="F1046" s="21">
        <v>3.0</v>
      </c>
      <c r="G1046" s="22">
        <v>60070.0</v>
      </c>
      <c r="H1046" s="15" t="str">
        <f t="shared" si="2"/>
        <v>Medium Range</v>
      </c>
      <c r="I1046" s="22">
        <v>45129.0</v>
      </c>
      <c r="J1046" s="23">
        <f t="shared" si="3"/>
        <v>1.331073146</v>
      </c>
      <c r="K1046" s="24" t="str">
        <f t="shared" si="4"/>
        <v>Over Achived</v>
      </c>
    </row>
    <row r="1047" ht="22.5" customHeight="1">
      <c r="A1047" s="18">
        <v>45673.0</v>
      </c>
      <c r="B1047" s="19" t="str">
        <f t="shared" si="1"/>
        <v>Jan</v>
      </c>
      <c r="C1047" s="20" t="s">
        <v>13</v>
      </c>
      <c r="D1047" s="19" t="s">
        <v>37</v>
      </c>
      <c r="E1047" s="19" t="s">
        <v>23</v>
      </c>
      <c r="F1047" s="21">
        <v>1.0</v>
      </c>
      <c r="G1047" s="22">
        <v>48483.0</v>
      </c>
      <c r="H1047" s="15" t="str">
        <f t="shared" si="2"/>
        <v>Base Range</v>
      </c>
      <c r="I1047" s="22">
        <v>62717.0</v>
      </c>
      <c r="J1047" s="23">
        <f t="shared" si="3"/>
        <v>0.7730439913</v>
      </c>
      <c r="K1047" s="24" t="str">
        <f t="shared" si="4"/>
        <v>Target Not Meet</v>
      </c>
    </row>
    <row r="1048" ht="22.5" customHeight="1">
      <c r="A1048" s="18">
        <v>45673.0</v>
      </c>
      <c r="B1048" s="19" t="str">
        <f t="shared" si="1"/>
        <v>Jan</v>
      </c>
      <c r="C1048" s="20" t="s">
        <v>13</v>
      </c>
      <c r="D1048" s="19" t="s">
        <v>37</v>
      </c>
      <c r="E1048" s="19" t="s">
        <v>23</v>
      </c>
      <c r="F1048" s="21">
        <v>2.0</v>
      </c>
      <c r="G1048" s="22">
        <v>41906.0</v>
      </c>
      <c r="H1048" s="15" t="str">
        <f t="shared" si="2"/>
        <v>Base Range</v>
      </c>
      <c r="I1048" s="22">
        <v>45729.0</v>
      </c>
      <c r="J1048" s="23">
        <f t="shared" si="3"/>
        <v>0.9163987841</v>
      </c>
      <c r="K1048" s="24" t="str">
        <f t="shared" si="4"/>
        <v>Target Not Meet</v>
      </c>
    </row>
    <row r="1049" ht="22.5" customHeight="1">
      <c r="A1049" s="18">
        <v>45673.0</v>
      </c>
      <c r="B1049" s="19" t="str">
        <f t="shared" si="1"/>
        <v>Jan</v>
      </c>
      <c r="C1049" s="20" t="s">
        <v>13</v>
      </c>
      <c r="D1049" s="19" t="s">
        <v>37</v>
      </c>
      <c r="E1049" s="19" t="s">
        <v>63</v>
      </c>
      <c r="F1049" s="21">
        <v>1.0</v>
      </c>
      <c r="G1049" s="22">
        <v>15964.0</v>
      </c>
      <c r="H1049" s="15" t="str">
        <f t="shared" si="2"/>
        <v>Base Range</v>
      </c>
      <c r="I1049" s="22">
        <v>19054.0</v>
      </c>
      <c r="J1049" s="23">
        <f t="shared" si="3"/>
        <v>0.8378293272</v>
      </c>
      <c r="K1049" s="24" t="str">
        <f t="shared" si="4"/>
        <v>Target Not Meet</v>
      </c>
    </row>
    <row r="1050" ht="22.5" customHeight="1">
      <c r="A1050" s="18">
        <v>45673.0</v>
      </c>
      <c r="B1050" s="19" t="str">
        <f t="shared" si="1"/>
        <v>Jan</v>
      </c>
      <c r="C1050" s="20" t="s">
        <v>13</v>
      </c>
      <c r="D1050" s="19" t="s">
        <v>29</v>
      </c>
      <c r="E1050" s="19" t="s">
        <v>19</v>
      </c>
      <c r="F1050" s="21">
        <v>2.0</v>
      </c>
      <c r="G1050" s="22">
        <v>49099.0</v>
      </c>
      <c r="H1050" s="15" t="str">
        <f t="shared" si="2"/>
        <v>Base Range</v>
      </c>
      <c r="I1050" s="22">
        <v>60536.0</v>
      </c>
      <c r="J1050" s="23">
        <f t="shared" si="3"/>
        <v>0.8110710982</v>
      </c>
      <c r="K1050" s="24" t="str">
        <f t="shared" si="4"/>
        <v>Target Not Meet</v>
      </c>
    </row>
    <row r="1051" ht="22.5" customHeight="1">
      <c r="A1051" s="18">
        <v>45673.0</v>
      </c>
      <c r="B1051" s="19" t="str">
        <f t="shared" si="1"/>
        <v>Jan</v>
      </c>
      <c r="C1051" s="20" t="s">
        <v>13</v>
      </c>
      <c r="D1051" s="19" t="s">
        <v>29</v>
      </c>
      <c r="E1051" s="19" t="s">
        <v>63</v>
      </c>
      <c r="F1051" s="21">
        <v>4.0</v>
      </c>
      <c r="G1051" s="22">
        <v>90028.0</v>
      </c>
      <c r="H1051" s="15" t="str">
        <f t="shared" si="2"/>
        <v>Very High Range</v>
      </c>
      <c r="I1051" s="22">
        <v>116607.0</v>
      </c>
      <c r="J1051" s="23">
        <f t="shared" si="3"/>
        <v>0.7720634267</v>
      </c>
      <c r="K1051" s="24" t="str">
        <f t="shared" si="4"/>
        <v>Target Not Meet</v>
      </c>
    </row>
    <row r="1052" ht="22.5" customHeight="1">
      <c r="A1052" s="18">
        <v>45673.0</v>
      </c>
      <c r="B1052" s="19" t="str">
        <f t="shared" si="1"/>
        <v>Jan</v>
      </c>
      <c r="C1052" s="20" t="s">
        <v>13</v>
      </c>
      <c r="D1052" s="19" t="s">
        <v>18</v>
      </c>
      <c r="E1052" s="19" t="s">
        <v>19</v>
      </c>
      <c r="F1052" s="21">
        <v>2.0</v>
      </c>
      <c r="G1052" s="22">
        <v>56067.0</v>
      </c>
      <c r="H1052" s="15" t="str">
        <f t="shared" si="2"/>
        <v>Medium Range</v>
      </c>
      <c r="I1052" s="22">
        <v>42113.0</v>
      </c>
      <c r="J1052" s="23">
        <f t="shared" si="3"/>
        <v>1.331346615</v>
      </c>
      <c r="K1052" s="24" t="str">
        <f t="shared" si="4"/>
        <v>Over Achived</v>
      </c>
    </row>
    <row r="1053" ht="22.5" customHeight="1">
      <c r="A1053" s="18">
        <v>45673.0</v>
      </c>
      <c r="B1053" s="19" t="str">
        <f t="shared" si="1"/>
        <v>Jan</v>
      </c>
      <c r="C1053" s="20" t="s">
        <v>13</v>
      </c>
      <c r="D1053" s="19" t="s">
        <v>18</v>
      </c>
      <c r="E1053" s="19" t="s">
        <v>34</v>
      </c>
      <c r="F1053" s="21">
        <v>4.0</v>
      </c>
      <c r="G1053" s="22">
        <v>92301.0</v>
      </c>
      <c r="H1053" s="15" t="str">
        <f t="shared" si="2"/>
        <v>Very High Range</v>
      </c>
      <c r="I1053" s="22">
        <v>73319.0</v>
      </c>
      <c r="J1053" s="23">
        <f t="shared" si="3"/>
        <v>1.258896057</v>
      </c>
      <c r="K1053" s="24" t="str">
        <f t="shared" si="4"/>
        <v>Over Achived</v>
      </c>
    </row>
    <row r="1054" ht="22.5" customHeight="1">
      <c r="A1054" s="18">
        <v>45673.0</v>
      </c>
      <c r="B1054" s="19" t="str">
        <f t="shared" si="1"/>
        <v>Jan</v>
      </c>
      <c r="C1054" s="20" t="s">
        <v>13</v>
      </c>
      <c r="D1054" s="19" t="s">
        <v>169</v>
      </c>
      <c r="E1054" s="19" t="s">
        <v>34</v>
      </c>
      <c r="F1054" s="21">
        <v>4.0</v>
      </c>
      <c r="G1054" s="22">
        <v>72193.0</v>
      </c>
      <c r="H1054" s="15" t="str">
        <f t="shared" si="2"/>
        <v>High Range</v>
      </c>
      <c r="I1054" s="22">
        <v>79910.0</v>
      </c>
      <c r="J1054" s="23">
        <f t="shared" si="3"/>
        <v>0.9034288575</v>
      </c>
      <c r="K1054" s="24" t="str">
        <f t="shared" si="4"/>
        <v>Target Not Meet</v>
      </c>
    </row>
    <row r="1055" ht="22.5" customHeight="1">
      <c r="A1055" s="18">
        <v>45673.0</v>
      </c>
      <c r="B1055" s="19" t="str">
        <f t="shared" si="1"/>
        <v>Jan</v>
      </c>
      <c r="C1055" s="20" t="s">
        <v>13</v>
      </c>
      <c r="D1055" s="19" t="s">
        <v>18</v>
      </c>
      <c r="E1055" s="19" t="s">
        <v>26</v>
      </c>
      <c r="F1055" s="21">
        <v>3.0</v>
      </c>
      <c r="G1055" s="22">
        <v>68664.0</v>
      </c>
      <c r="H1055" s="15" t="str">
        <f t="shared" si="2"/>
        <v>Medium Range</v>
      </c>
      <c r="I1055" s="22">
        <v>53276.0</v>
      </c>
      <c r="J1055" s="23">
        <f t="shared" si="3"/>
        <v>1.288835498</v>
      </c>
      <c r="K1055" s="24" t="str">
        <f t="shared" si="4"/>
        <v>Over Achived</v>
      </c>
    </row>
    <row r="1056" ht="22.5" customHeight="1">
      <c r="A1056" s="18">
        <v>45673.0</v>
      </c>
      <c r="B1056" s="19" t="str">
        <f t="shared" si="1"/>
        <v>Jan</v>
      </c>
      <c r="C1056" s="20" t="s">
        <v>13</v>
      </c>
      <c r="D1056" s="19" t="s">
        <v>18</v>
      </c>
      <c r="E1056" s="19" t="s">
        <v>34</v>
      </c>
      <c r="F1056" s="21">
        <v>4.0</v>
      </c>
      <c r="G1056" s="22">
        <v>91246.0</v>
      </c>
      <c r="H1056" s="15" t="str">
        <f t="shared" si="2"/>
        <v>Very High Range</v>
      </c>
      <c r="I1056" s="22">
        <v>77110.0</v>
      </c>
      <c r="J1056" s="23">
        <f t="shared" si="3"/>
        <v>1.183322526</v>
      </c>
      <c r="K1056" s="24" t="str">
        <f t="shared" si="4"/>
        <v>Over Achived</v>
      </c>
    </row>
    <row r="1057" ht="22.5" customHeight="1">
      <c r="A1057" s="18">
        <v>45673.0</v>
      </c>
      <c r="B1057" s="19" t="str">
        <f t="shared" si="1"/>
        <v>Jan</v>
      </c>
      <c r="C1057" s="20" t="s">
        <v>13</v>
      </c>
      <c r="D1057" s="19" t="s">
        <v>14</v>
      </c>
      <c r="E1057" s="19" t="s">
        <v>63</v>
      </c>
      <c r="F1057" s="21">
        <v>1.0</v>
      </c>
      <c r="G1057" s="22">
        <v>15917.0</v>
      </c>
      <c r="H1057" s="15" t="str">
        <f t="shared" si="2"/>
        <v>Base Range</v>
      </c>
      <c r="I1057" s="22">
        <v>13173.0</v>
      </c>
      <c r="J1057" s="23">
        <f t="shared" si="3"/>
        <v>1.208304866</v>
      </c>
      <c r="K1057" s="24" t="str">
        <f t="shared" si="4"/>
        <v>Over Achived</v>
      </c>
    </row>
    <row r="1058" ht="22.5" customHeight="1">
      <c r="A1058" s="18">
        <v>45673.0</v>
      </c>
      <c r="B1058" s="19" t="str">
        <f t="shared" si="1"/>
        <v>Jan</v>
      </c>
      <c r="C1058" s="20" t="s">
        <v>13</v>
      </c>
      <c r="D1058" s="19" t="s">
        <v>14</v>
      </c>
      <c r="E1058" s="19" t="s">
        <v>34</v>
      </c>
      <c r="F1058" s="21">
        <v>4.0</v>
      </c>
      <c r="G1058" s="22">
        <v>77629.0</v>
      </c>
      <c r="H1058" s="15" t="str">
        <f t="shared" si="2"/>
        <v>High Range</v>
      </c>
      <c r="I1058" s="22">
        <v>56771.0</v>
      </c>
      <c r="J1058" s="23">
        <f t="shared" si="3"/>
        <v>1.367405894</v>
      </c>
      <c r="K1058" s="24" t="str">
        <f t="shared" si="4"/>
        <v>Over Achived</v>
      </c>
    </row>
    <row r="1059" ht="22.5" customHeight="1">
      <c r="A1059" s="18">
        <v>45673.0</v>
      </c>
      <c r="B1059" s="19" t="str">
        <f t="shared" si="1"/>
        <v>Jan</v>
      </c>
      <c r="C1059" s="20" t="s">
        <v>13</v>
      </c>
      <c r="D1059" s="19" t="s">
        <v>29</v>
      </c>
      <c r="E1059" s="19" t="s">
        <v>63</v>
      </c>
      <c r="F1059" s="21">
        <v>1.0</v>
      </c>
      <c r="G1059" s="22">
        <v>18731.0</v>
      </c>
      <c r="H1059" s="15" t="str">
        <f t="shared" si="2"/>
        <v>Base Range</v>
      </c>
      <c r="I1059" s="22">
        <v>21561.0</v>
      </c>
      <c r="J1059" s="23">
        <f t="shared" si="3"/>
        <v>0.8687444924</v>
      </c>
      <c r="K1059" s="24" t="str">
        <f t="shared" si="4"/>
        <v>Target Not Meet</v>
      </c>
    </row>
    <row r="1060" ht="22.5" customHeight="1">
      <c r="A1060" s="18">
        <v>45673.0</v>
      </c>
      <c r="B1060" s="19" t="str">
        <f t="shared" si="1"/>
        <v>Jan</v>
      </c>
      <c r="C1060" s="20" t="s">
        <v>13</v>
      </c>
      <c r="D1060" s="19" t="s">
        <v>169</v>
      </c>
      <c r="E1060" s="19" t="s">
        <v>23</v>
      </c>
      <c r="F1060" s="21">
        <v>2.0</v>
      </c>
      <c r="G1060" s="22">
        <v>49596.0</v>
      </c>
      <c r="H1060" s="15" t="str">
        <f t="shared" si="2"/>
        <v>Base Range</v>
      </c>
      <c r="I1060" s="22">
        <v>57957.0</v>
      </c>
      <c r="J1060" s="23">
        <f t="shared" si="3"/>
        <v>0.8557378746</v>
      </c>
      <c r="K1060" s="24" t="str">
        <f t="shared" si="4"/>
        <v>Target Not Meet</v>
      </c>
    </row>
    <row r="1061" ht="22.5" customHeight="1">
      <c r="A1061" s="18">
        <v>45673.0</v>
      </c>
      <c r="B1061" s="19" t="str">
        <f t="shared" si="1"/>
        <v>Jan</v>
      </c>
      <c r="C1061" s="20" t="s">
        <v>57</v>
      </c>
      <c r="D1061" s="25" t="s">
        <v>62</v>
      </c>
      <c r="E1061" s="19" t="s">
        <v>26</v>
      </c>
      <c r="F1061" s="21">
        <v>2.0</v>
      </c>
      <c r="G1061" s="22">
        <v>44370.0</v>
      </c>
      <c r="H1061" s="15" t="str">
        <f t="shared" si="2"/>
        <v>Base Range</v>
      </c>
      <c r="I1061" s="22">
        <v>41155.0</v>
      </c>
      <c r="J1061" s="23">
        <f t="shared" si="3"/>
        <v>1.078119305</v>
      </c>
      <c r="K1061" s="24" t="str">
        <f t="shared" si="4"/>
        <v>Over Achived</v>
      </c>
    </row>
    <row r="1062" ht="22.5" customHeight="1">
      <c r="A1062" s="18">
        <v>45673.0</v>
      </c>
      <c r="B1062" s="19" t="str">
        <f t="shared" si="1"/>
        <v>Jan</v>
      </c>
      <c r="C1062" s="20" t="s">
        <v>57</v>
      </c>
      <c r="D1062" s="19" t="s">
        <v>58</v>
      </c>
      <c r="E1062" s="19" t="s">
        <v>19</v>
      </c>
      <c r="F1062" s="21">
        <v>1.0</v>
      </c>
      <c r="G1062" s="22">
        <v>42428.0</v>
      </c>
      <c r="H1062" s="15" t="str">
        <f t="shared" si="2"/>
        <v>Base Range</v>
      </c>
      <c r="I1062" s="22">
        <v>37795.0</v>
      </c>
      <c r="J1062" s="23">
        <f t="shared" si="3"/>
        <v>1.122582352</v>
      </c>
      <c r="K1062" s="24" t="str">
        <f t="shared" si="4"/>
        <v>Over Achived</v>
      </c>
    </row>
    <row r="1063" ht="22.5" customHeight="1">
      <c r="A1063" s="18">
        <v>45673.0</v>
      </c>
      <c r="B1063" s="19" t="str">
        <f t="shared" si="1"/>
        <v>Jan</v>
      </c>
      <c r="C1063" s="20" t="s">
        <v>57</v>
      </c>
      <c r="D1063" s="19" t="s">
        <v>58</v>
      </c>
      <c r="E1063" s="19" t="s">
        <v>34</v>
      </c>
      <c r="F1063" s="21">
        <v>2.0</v>
      </c>
      <c r="G1063" s="22">
        <v>61374.0</v>
      </c>
      <c r="H1063" s="15" t="str">
        <f t="shared" si="2"/>
        <v>Medium Range</v>
      </c>
      <c r="I1063" s="22">
        <v>52559.0</v>
      </c>
      <c r="J1063" s="23">
        <f t="shared" si="3"/>
        <v>1.167716281</v>
      </c>
      <c r="K1063" s="24" t="str">
        <f t="shared" si="4"/>
        <v>Over Achived</v>
      </c>
    </row>
    <row r="1064" ht="22.5" customHeight="1">
      <c r="A1064" s="18">
        <v>45673.0</v>
      </c>
      <c r="B1064" s="19" t="str">
        <f t="shared" si="1"/>
        <v>Jan</v>
      </c>
      <c r="C1064" s="20" t="s">
        <v>57</v>
      </c>
      <c r="D1064" s="19" t="s">
        <v>58</v>
      </c>
      <c r="E1064" s="19" t="s">
        <v>34</v>
      </c>
      <c r="F1064" s="21">
        <v>2.0</v>
      </c>
      <c r="G1064" s="22">
        <v>71647.0</v>
      </c>
      <c r="H1064" s="15" t="str">
        <f t="shared" si="2"/>
        <v>High Range</v>
      </c>
      <c r="I1064" s="22">
        <v>61866.0</v>
      </c>
      <c r="J1064" s="23">
        <f t="shared" si="3"/>
        <v>1.158099764</v>
      </c>
      <c r="K1064" s="24" t="str">
        <f t="shared" si="4"/>
        <v>Over Achived</v>
      </c>
    </row>
    <row r="1065" ht="22.5" customHeight="1">
      <c r="A1065" s="18">
        <v>45673.0</v>
      </c>
      <c r="B1065" s="19" t="str">
        <f t="shared" si="1"/>
        <v>Jan</v>
      </c>
      <c r="C1065" s="20" t="s">
        <v>57</v>
      </c>
      <c r="D1065" s="25" t="s">
        <v>62</v>
      </c>
      <c r="E1065" s="19" t="s">
        <v>23</v>
      </c>
      <c r="F1065" s="21">
        <v>1.0</v>
      </c>
      <c r="G1065" s="22">
        <v>32138.0</v>
      </c>
      <c r="H1065" s="15" t="str">
        <f t="shared" si="2"/>
        <v>Base Range</v>
      </c>
      <c r="I1065" s="22">
        <v>28848.0</v>
      </c>
      <c r="J1065" s="23">
        <f t="shared" si="3"/>
        <v>1.114046034</v>
      </c>
      <c r="K1065" s="24" t="str">
        <f t="shared" si="4"/>
        <v>Over Achived</v>
      </c>
    </row>
    <row r="1066" ht="22.5" customHeight="1">
      <c r="A1066" s="18">
        <v>45673.0</v>
      </c>
      <c r="B1066" s="19" t="str">
        <f t="shared" si="1"/>
        <v>Jan</v>
      </c>
      <c r="C1066" s="20" t="s">
        <v>57</v>
      </c>
      <c r="D1066" s="25" t="s">
        <v>62</v>
      </c>
      <c r="E1066" s="19" t="s">
        <v>68</v>
      </c>
      <c r="F1066" s="21">
        <v>1.0</v>
      </c>
      <c r="G1066" s="22">
        <v>25758.0</v>
      </c>
      <c r="H1066" s="15" t="str">
        <f t="shared" si="2"/>
        <v>Base Range</v>
      </c>
      <c r="I1066" s="22">
        <v>23815.0</v>
      </c>
      <c r="J1066" s="23">
        <f t="shared" si="3"/>
        <v>1.081587235</v>
      </c>
      <c r="K1066" s="24" t="str">
        <f t="shared" si="4"/>
        <v>Over Achived</v>
      </c>
    </row>
    <row r="1067" ht="22.5" customHeight="1">
      <c r="A1067" s="18">
        <v>45673.0</v>
      </c>
      <c r="B1067" s="19" t="str">
        <f t="shared" si="1"/>
        <v>Jan</v>
      </c>
      <c r="C1067" s="20" t="s">
        <v>57</v>
      </c>
      <c r="D1067" s="25" t="s">
        <v>62</v>
      </c>
      <c r="E1067" s="19" t="s">
        <v>26</v>
      </c>
      <c r="F1067" s="21">
        <v>2.0</v>
      </c>
      <c r="G1067" s="22">
        <v>45539.0</v>
      </c>
      <c r="H1067" s="15" t="str">
        <f t="shared" si="2"/>
        <v>Base Range</v>
      </c>
      <c r="I1067" s="22">
        <v>32156.0</v>
      </c>
      <c r="J1067" s="23">
        <f t="shared" si="3"/>
        <v>1.416189825</v>
      </c>
      <c r="K1067" s="24" t="str">
        <f t="shared" si="4"/>
        <v>Over Achived</v>
      </c>
    </row>
    <row r="1068" ht="22.5" customHeight="1">
      <c r="A1068" s="18">
        <v>45673.0</v>
      </c>
      <c r="B1068" s="19" t="str">
        <f t="shared" si="1"/>
        <v>Jan</v>
      </c>
      <c r="C1068" s="20" t="s">
        <v>57</v>
      </c>
      <c r="D1068" s="19" t="s">
        <v>71</v>
      </c>
      <c r="E1068" s="19" t="s">
        <v>34</v>
      </c>
      <c r="F1068" s="21">
        <v>3.0</v>
      </c>
      <c r="G1068" s="22">
        <v>56426.0</v>
      </c>
      <c r="H1068" s="15" t="str">
        <f t="shared" si="2"/>
        <v>Medium Range</v>
      </c>
      <c r="I1068" s="22">
        <v>61972.0</v>
      </c>
      <c r="J1068" s="23">
        <f t="shared" si="3"/>
        <v>0.9105079713</v>
      </c>
      <c r="K1068" s="24" t="str">
        <f t="shared" si="4"/>
        <v>Target Not Meet</v>
      </c>
    </row>
    <row r="1069" ht="22.5" customHeight="1">
      <c r="A1069" s="18">
        <v>45673.0</v>
      </c>
      <c r="B1069" s="19" t="str">
        <f t="shared" si="1"/>
        <v>Jan</v>
      </c>
      <c r="C1069" s="20" t="s">
        <v>57</v>
      </c>
      <c r="D1069" s="19" t="s">
        <v>71</v>
      </c>
      <c r="E1069" s="19" t="s">
        <v>63</v>
      </c>
      <c r="F1069" s="21">
        <v>1.0</v>
      </c>
      <c r="G1069" s="22">
        <v>22444.0</v>
      </c>
      <c r="H1069" s="15" t="str">
        <f t="shared" si="2"/>
        <v>Base Range</v>
      </c>
      <c r="I1069" s="22">
        <v>24316.0</v>
      </c>
      <c r="J1069" s="23">
        <f t="shared" si="3"/>
        <v>0.9230136536</v>
      </c>
      <c r="K1069" s="24" t="str">
        <f t="shared" si="4"/>
        <v>Target Not Meet</v>
      </c>
    </row>
    <row r="1070" ht="22.5" customHeight="1">
      <c r="A1070" s="18">
        <v>45673.0</v>
      </c>
      <c r="B1070" s="19" t="str">
        <f t="shared" si="1"/>
        <v>Jan</v>
      </c>
      <c r="C1070" s="20" t="s">
        <v>57</v>
      </c>
      <c r="D1070" s="19" t="s">
        <v>71</v>
      </c>
      <c r="E1070" s="19" t="s">
        <v>26</v>
      </c>
      <c r="F1070" s="21">
        <v>2.0</v>
      </c>
      <c r="G1070" s="22">
        <v>46998.0</v>
      </c>
      <c r="H1070" s="15" t="str">
        <f t="shared" si="2"/>
        <v>Base Range</v>
      </c>
      <c r="I1070" s="22">
        <v>53966.0</v>
      </c>
      <c r="J1070" s="23">
        <f t="shared" si="3"/>
        <v>0.8708816662</v>
      </c>
      <c r="K1070" s="24" t="str">
        <f t="shared" si="4"/>
        <v>Target Not Meet</v>
      </c>
    </row>
    <row r="1071" ht="22.5" customHeight="1">
      <c r="A1071" s="18">
        <v>45673.0</v>
      </c>
      <c r="B1071" s="19" t="str">
        <f t="shared" si="1"/>
        <v>Jan</v>
      </c>
      <c r="C1071" s="20" t="s">
        <v>57</v>
      </c>
      <c r="D1071" s="19" t="s">
        <v>80</v>
      </c>
      <c r="E1071" s="19" t="s">
        <v>19</v>
      </c>
      <c r="F1071" s="21">
        <v>1.0</v>
      </c>
      <c r="G1071" s="22">
        <v>41692.0</v>
      </c>
      <c r="H1071" s="15" t="str">
        <f t="shared" si="2"/>
        <v>Base Range</v>
      </c>
      <c r="I1071" s="22">
        <v>47300.0</v>
      </c>
      <c r="J1071" s="23">
        <f t="shared" si="3"/>
        <v>0.8814376321</v>
      </c>
      <c r="K1071" s="24" t="str">
        <f t="shared" si="4"/>
        <v>Target Not Meet</v>
      </c>
    </row>
    <row r="1072" ht="22.5" customHeight="1">
      <c r="A1072" s="18">
        <v>45673.0</v>
      </c>
      <c r="B1072" s="19" t="str">
        <f t="shared" si="1"/>
        <v>Jan</v>
      </c>
      <c r="C1072" s="20" t="s">
        <v>57</v>
      </c>
      <c r="D1072" s="19" t="s">
        <v>80</v>
      </c>
      <c r="E1072" s="19" t="s">
        <v>34</v>
      </c>
      <c r="F1072" s="21">
        <v>3.0</v>
      </c>
      <c r="G1072" s="22">
        <v>54744.0</v>
      </c>
      <c r="H1072" s="15" t="str">
        <f t="shared" si="2"/>
        <v>Medium Range</v>
      </c>
      <c r="I1072" s="22">
        <v>68116.0</v>
      </c>
      <c r="J1072" s="23">
        <f t="shared" si="3"/>
        <v>0.8036878266</v>
      </c>
      <c r="K1072" s="24" t="str">
        <f t="shared" si="4"/>
        <v>Target Not Meet</v>
      </c>
    </row>
    <row r="1073" ht="22.5" customHeight="1">
      <c r="A1073" s="18">
        <v>45673.0</v>
      </c>
      <c r="B1073" s="19" t="str">
        <f t="shared" si="1"/>
        <v>Jan</v>
      </c>
      <c r="C1073" s="20" t="s">
        <v>57</v>
      </c>
      <c r="D1073" s="19" t="s">
        <v>85</v>
      </c>
      <c r="E1073" s="19" t="s">
        <v>19</v>
      </c>
      <c r="F1073" s="21">
        <v>2.0</v>
      </c>
      <c r="G1073" s="22">
        <v>38963.0</v>
      </c>
      <c r="H1073" s="15" t="str">
        <f t="shared" si="2"/>
        <v>Base Range</v>
      </c>
      <c r="I1073" s="22">
        <v>43886.0</v>
      </c>
      <c r="J1073" s="23">
        <f t="shared" si="3"/>
        <v>0.8878229959</v>
      </c>
      <c r="K1073" s="24" t="str">
        <f t="shared" si="4"/>
        <v>Target Not Meet</v>
      </c>
    </row>
    <row r="1074" ht="22.5" customHeight="1">
      <c r="A1074" s="18">
        <v>45673.0</v>
      </c>
      <c r="B1074" s="19" t="str">
        <f t="shared" si="1"/>
        <v>Jan</v>
      </c>
      <c r="C1074" s="20" t="s">
        <v>57</v>
      </c>
      <c r="D1074" s="19" t="s">
        <v>85</v>
      </c>
      <c r="E1074" s="19" t="s">
        <v>26</v>
      </c>
      <c r="F1074" s="21">
        <v>2.0</v>
      </c>
      <c r="G1074" s="22">
        <v>49477.0</v>
      </c>
      <c r="H1074" s="15" t="str">
        <f t="shared" si="2"/>
        <v>Base Range</v>
      </c>
      <c r="I1074" s="22">
        <v>62215.0</v>
      </c>
      <c r="J1074" s="23">
        <f t="shared" si="3"/>
        <v>0.7952583782</v>
      </c>
      <c r="K1074" s="24" t="str">
        <f t="shared" si="4"/>
        <v>Target Not Meet</v>
      </c>
    </row>
    <row r="1075" ht="22.5" customHeight="1">
      <c r="A1075" s="18">
        <v>45673.0</v>
      </c>
      <c r="B1075" s="19" t="str">
        <f t="shared" si="1"/>
        <v>Jan</v>
      </c>
      <c r="C1075" s="20" t="s">
        <v>92</v>
      </c>
      <c r="D1075" s="19" t="s">
        <v>93</v>
      </c>
      <c r="E1075" s="19" t="s">
        <v>38</v>
      </c>
      <c r="F1075" s="21">
        <v>4.0</v>
      </c>
      <c r="G1075" s="22">
        <v>80096.0</v>
      </c>
      <c r="H1075" s="15" t="str">
        <f t="shared" si="2"/>
        <v>High Range</v>
      </c>
      <c r="I1075" s="22">
        <v>98374.0</v>
      </c>
      <c r="J1075" s="23">
        <f t="shared" si="3"/>
        <v>0.8141988737</v>
      </c>
      <c r="K1075" s="24" t="str">
        <f t="shared" si="4"/>
        <v>Target Not Meet</v>
      </c>
    </row>
    <row r="1076" ht="22.5" customHeight="1">
      <c r="A1076" s="18">
        <v>45673.0</v>
      </c>
      <c r="B1076" s="19" t="str">
        <f t="shared" si="1"/>
        <v>Jan</v>
      </c>
      <c r="C1076" s="20" t="s">
        <v>13</v>
      </c>
      <c r="D1076" s="19" t="s">
        <v>169</v>
      </c>
      <c r="E1076" s="19" t="s">
        <v>19</v>
      </c>
      <c r="F1076" s="21">
        <v>2.0</v>
      </c>
      <c r="G1076" s="22">
        <v>49820.0</v>
      </c>
      <c r="H1076" s="15" t="str">
        <f t="shared" si="2"/>
        <v>Base Range</v>
      </c>
      <c r="I1076" s="22">
        <v>64569.0</v>
      </c>
      <c r="J1076" s="23">
        <f t="shared" si="3"/>
        <v>0.7715776921</v>
      </c>
      <c r="K1076" s="24" t="str">
        <f t="shared" si="4"/>
        <v>Target Not Meet</v>
      </c>
    </row>
    <row r="1077" ht="22.5" customHeight="1">
      <c r="A1077" s="18">
        <v>45673.0</v>
      </c>
      <c r="B1077" s="19" t="str">
        <f t="shared" si="1"/>
        <v>Jan</v>
      </c>
      <c r="C1077" s="20" t="s">
        <v>57</v>
      </c>
      <c r="D1077" s="19" t="s">
        <v>71</v>
      </c>
      <c r="E1077" s="19" t="s">
        <v>63</v>
      </c>
      <c r="F1077" s="21">
        <v>1.0</v>
      </c>
      <c r="G1077" s="22">
        <v>25579.0</v>
      </c>
      <c r="H1077" s="15" t="str">
        <f t="shared" si="2"/>
        <v>Base Range</v>
      </c>
      <c r="I1077" s="22">
        <v>28307.0</v>
      </c>
      <c r="J1077" s="23">
        <f t="shared" si="3"/>
        <v>0.9036280779</v>
      </c>
      <c r="K1077" s="24" t="str">
        <f t="shared" si="4"/>
        <v>Target Not Meet</v>
      </c>
    </row>
    <row r="1078" ht="22.5" customHeight="1">
      <c r="A1078" s="18">
        <v>45673.0</v>
      </c>
      <c r="B1078" s="19" t="str">
        <f t="shared" si="1"/>
        <v>Jan</v>
      </c>
      <c r="C1078" s="20" t="s">
        <v>92</v>
      </c>
      <c r="D1078" s="19" t="s">
        <v>93</v>
      </c>
      <c r="E1078" s="19" t="s">
        <v>38</v>
      </c>
      <c r="F1078" s="21">
        <v>3.0</v>
      </c>
      <c r="G1078" s="22">
        <v>89504.0</v>
      </c>
      <c r="H1078" s="15" t="str">
        <f t="shared" si="2"/>
        <v>High Range</v>
      </c>
      <c r="I1078" s="22">
        <v>100389.0</v>
      </c>
      <c r="J1078" s="23">
        <f t="shared" si="3"/>
        <v>0.8915717858</v>
      </c>
      <c r="K1078" s="24" t="str">
        <f t="shared" si="4"/>
        <v>Target Not Meet</v>
      </c>
    </row>
    <row r="1079" ht="22.5" customHeight="1">
      <c r="A1079" s="18">
        <v>45673.0</v>
      </c>
      <c r="B1079" s="19" t="str">
        <f t="shared" si="1"/>
        <v>Jan</v>
      </c>
      <c r="C1079" s="20" t="s">
        <v>92</v>
      </c>
      <c r="D1079" s="19" t="s">
        <v>93</v>
      </c>
      <c r="E1079" s="19" t="s">
        <v>9</v>
      </c>
      <c r="F1079" s="21">
        <v>5.0</v>
      </c>
      <c r="G1079" s="22">
        <v>123886.0</v>
      </c>
      <c r="H1079" s="15" t="str">
        <f t="shared" si="2"/>
        <v>Very High Range</v>
      </c>
      <c r="I1079" s="22">
        <v>147966.0</v>
      </c>
      <c r="J1079" s="23">
        <f t="shared" si="3"/>
        <v>0.8372599111</v>
      </c>
      <c r="K1079" s="24" t="str">
        <f t="shared" si="4"/>
        <v>Target Not Meet</v>
      </c>
    </row>
    <row r="1080" ht="22.5" customHeight="1">
      <c r="A1080" s="18">
        <v>45673.0</v>
      </c>
      <c r="B1080" s="19" t="str">
        <f t="shared" si="1"/>
        <v>Jan</v>
      </c>
      <c r="C1080" s="20" t="s">
        <v>92</v>
      </c>
      <c r="D1080" s="19" t="s">
        <v>93</v>
      </c>
      <c r="E1080" s="19" t="s">
        <v>19</v>
      </c>
      <c r="F1080" s="21">
        <v>2.0</v>
      </c>
      <c r="G1080" s="22">
        <v>60258.0</v>
      </c>
      <c r="H1080" s="15" t="str">
        <f t="shared" si="2"/>
        <v>Medium Range</v>
      </c>
      <c r="I1080" s="22">
        <v>66571.0</v>
      </c>
      <c r="J1080" s="23">
        <f t="shared" si="3"/>
        <v>0.9051689174</v>
      </c>
      <c r="K1080" s="24" t="str">
        <f t="shared" si="4"/>
        <v>Target Not Meet</v>
      </c>
    </row>
    <row r="1081" ht="22.5" customHeight="1">
      <c r="A1081" s="18">
        <v>45673.0</v>
      </c>
      <c r="B1081" s="19" t="str">
        <f t="shared" si="1"/>
        <v>Jan</v>
      </c>
      <c r="C1081" s="20" t="s">
        <v>7</v>
      </c>
      <c r="D1081" s="19" t="s">
        <v>8</v>
      </c>
      <c r="E1081" s="19" t="s">
        <v>63</v>
      </c>
      <c r="F1081" s="21">
        <v>3.0</v>
      </c>
      <c r="G1081" s="22">
        <v>53957.0</v>
      </c>
      <c r="H1081" s="15" t="str">
        <f t="shared" si="2"/>
        <v>Medium Range</v>
      </c>
      <c r="I1081" s="22">
        <v>44817.0</v>
      </c>
      <c r="J1081" s="23">
        <f t="shared" si="3"/>
        <v>1.203940469</v>
      </c>
      <c r="K1081" s="24" t="str">
        <f t="shared" si="4"/>
        <v>Over Achived</v>
      </c>
    </row>
    <row r="1082" ht="22.5" customHeight="1">
      <c r="A1082" s="18">
        <v>45673.0</v>
      </c>
      <c r="B1082" s="19" t="str">
        <f t="shared" si="1"/>
        <v>Jan</v>
      </c>
      <c r="C1082" s="20" t="s">
        <v>7</v>
      </c>
      <c r="D1082" s="19" t="s">
        <v>8</v>
      </c>
      <c r="E1082" s="19" t="s">
        <v>9</v>
      </c>
      <c r="F1082" s="21">
        <v>6.0</v>
      </c>
      <c r="G1082" s="22">
        <v>161333.0</v>
      </c>
      <c r="H1082" s="15" t="str">
        <f t="shared" si="2"/>
        <v>Very High Range</v>
      </c>
      <c r="I1082" s="22">
        <v>151843.0</v>
      </c>
      <c r="J1082" s="23">
        <f t="shared" si="3"/>
        <v>1.062498765</v>
      </c>
      <c r="K1082" s="24" t="str">
        <f t="shared" si="4"/>
        <v>Over Achived</v>
      </c>
    </row>
    <row r="1083" ht="22.5" customHeight="1">
      <c r="A1083" s="18">
        <v>45673.0</v>
      </c>
      <c r="B1083" s="19" t="str">
        <f t="shared" si="1"/>
        <v>Jan</v>
      </c>
      <c r="C1083" s="20" t="s">
        <v>7</v>
      </c>
      <c r="D1083" s="19" t="s">
        <v>8</v>
      </c>
      <c r="E1083" s="19" t="s">
        <v>68</v>
      </c>
      <c r="F1083" s="21">
        <v>3.0</v>
      </c>
      <c r="G1083" s="22">
        <v>67793.0</v>
      </c>
      <c r="H1083" s="15" t="str">
        <f t="shared" si="2"/>
        <v>Medium Range</v>
      </c>
      <c r="I1083" s="22">
        <v>58715.0</v>
      </c>
      <c r="J1083" s="23">
        <f t="shared" si="3"/>
        <v>1.154611258</v>
      </c>
      <c r="K1083" s="24" t="str">
        <f t="shared" si="4"/>
        <v>Over Achived</v>
      </c>
    </row>
    <row r="1084" ht="22.5" customHeight="1">
      <c r="A1084" s="18">
        <v>45673.0</v>
      </c>
      <c r="B1084" s="19" t="str">
        <f t="shared" si="1"/>
        <v>Jan</v>
      </c>
      <c r="C1084" s="20" t="s">
        <v>7</v>
      </c>
      <c r="D1084" s="19" t="s">
        <v>8</v>
      </c>
      <c r="E1084" s="19" t="s">
        <v>26</v>
      </c>
      <c r="F1084" s="21">
        <v>10.0</v>
      </c>
      <c r="G1084" s="22">
        <v>257589.0</v>
      </c>
      <c r="H1084" s="15" t="str">
        <f t="shared" si="2"/>
        <v>Very High Range</v>
      </c>
      <c r="I1084" s="22">
        <v>235710.0</v>
      </c>
      <c r="J1084" s="23">
        <f t="shared" si="3"/>
        <v>1.092821688</v>
      </c>
      <c r="K1084" s="24" t="str">
        <f t="shared" si="4"/>
        <v>Over Achived</v>
      </c>
    </row>
    <row r="1085" ht="22.5" customHeight="1">
      <c r="A1085" s="18">
        <v>45673.0</v>
      </c>
      <c r="B1085" s="19" t="str">
        <f t="shared" si="1"/>
        <v>Jan</v>
      </c>
      <c r="C1085" s="20" t="s">
        <v>7</v>
      </c>
      <c r="D1085" s="19" t="s">
        <v>106</v>
      </c>
      <c r="E1085" s="19" t="s">
        <v>9</v>
      </c>
      <c r="F1085" s="21">
        <v>7.0</v>
      </c>
      <c r="G1085" s="22">
        <v>134383.0</v>
      </c>
      <c r="H1085" s="15" t="str">
        <f t="shared" si="2"/>
        <v>Very High Range</v>
      </c>
      <c r="I1085" s="22">
        <v>96162.0</v>
      </c>
      <c r="J1085" s="23">
        <f t="shared" si="3"/>
        <v>1.397464695</v>
      </c>
      <c r="K1085" s="24" t="str">
        <f t="shared" si="4"/>
        <v>Over Achived</v>
      </c>
    </row>
    <row r="1086" ht="22.5" customHeight="1">
      <c r="A1086" s="18">
        <v>45673.0</v>
      </c>
      <c r="B1086" s="19" t="str">
        <f t="shared" si="1"/>
        <v>Jan</v>
      </c>
      <c r="C1086" s="20" t="s">
        <v>7</v>
      </c>
      <c r="D1086" s="19" t="s">
        <v>106</v>
      </c>
      <c r="E1086" s="19" t="s">
        <v>38</v>
      </c>
      <c r="F1086" s="21">
        <v>5.0</v>
      </c>
      <c r="G1086" s="22">
        <v>95176.0</v>
      </c>
      <c r="H1086" s="15" t="str">
        <f t="shared" si="2"/>
        <v>Very High Range</v>
      </c>
      <c r="I1086" s="22">
        <v>80483.0</v>
      </c>
      <c r="J1086" s="23">
        <f t="shared" si="3"/>
        <v>1.182560292</v>
      </c>
      <c r="K1086" s="24" t="str">
        <f t="shared" si="4"/>
        <v>Over Achived</v>
      </c>
    </row>
    <row r="1087" ht="22.5" customHeight="1">
      <c r="A1087" s="18">
        <v>45673.0</v>
      </c>
      <c r="B1087" s="19" t="str">
        <f t="shared" si="1"/>
        <v>Jan</v>
      </c>
      <c r="C1087" s="20" t="s">
        <v>7</v>
      </c>
      <c r="D1087" s="19" t="s">
        <v>118</v>
      </c>
      <c r="E1087" s="19" t="s">
        <v>38</v>
      </c>
      <c r="F1087" s="21">
        <v>4.0</v>
      </c>
      <c r="G1087" s="22">
        <v>110459.0</v>
      </c>
      <c r="H1087" s="15" t="str">
        <f t="shared" si="2"/>
        <v>Very High Range</v>
      </c>
      <c r="I1087" s="22">
        <v>83169.0</v>
      </c>
      <c r="J1087" s="23">
        <f t="shared" si="3"/>
        <v>1.328127067</v>
      </c>
      <c r="K1087" s="24" t="str">
        <f t="shared" si="4"/>
        <v>Over Achived</v>
      </c>
    </row>
    <row r="1088" ht="22.5" customHeight="1">
      <c r="A1088" s="18">
        <v>45673.0</v>
      </c>
      <c r="B1088" s="19" t="str">
        <f t="shared" si="1"/>
        <v>Jan</v>
      </c>
      <c r="C1088" s="20" t="s">
        <v>7</v>
      </c>
      <c r="D1088" s="19" t="s">
        <v>118</v>
      </c>
      <c r="E1088" s="19" t="s">
        <v>34</v>
      </c>
      <c r="F1088" s="21">
        <v>6.0</v>
      </c>
      <c r="G1088" s="22">
        <v>155185.0</v>
      </c>
      <c r="H1088" s="15" t="str">
        <f t="shared" si="2"/>
        <v>Very High Range</v>
      </c>
      <c r="I1088" s="22">
        <v>144666.0</v>
      </c>
      <c r="J1088" s="23">
        <f t="shared" si="3"/>
        <v>1.072712317</v>
      </c>
      <c r="K1088" s="24" t="str">
        <f t="shared" si="4"/>
        <v>Over Achived</v>
      </c>
    </row>
    <row r="1089" ht="22.5" customHeight="1">
      <c r="A1089" s="18">
        <v>45673.0</v>
      </c>
      <c r="B1089" s="19" t="str">
        <f t="shared" si="1"/>
        <v>Jan</v>
      </c>
      <c r="C1089" s="20" t="s">
        <v>7</v>
      </c>
      <c r="D1089" s="19" t="s">
        <v>126</v>
      </c>
      <c r="E1089" s="19" t="s">
        <v>26</v>
      </c>
      <c r="F1089" s="21">
        <v>11.0</v>
      </c>
      <c r="G1089" s="22">
        <v>237077.0</v>
      </c>
      <c r="H1089" s="15" t="str">
        <f t="shared" si="2"/>
        <v>Very High Range</v>
      </c>
      <c r="I1089" s="22">
        <v>196762.0</v>
      </c>
      <c r="J1089" s="23">
        <f t="shared" si="3"/>
        <v>1.204892205</v>
      </c>
      <c r="K1089" s="24" t="str">
        <f t="shared" si="4"/>
        <v>Over Achived</v>
      </c>
    </row>
    <row r="1090" ht="22.5" customHeight="1">
      <c r="A1090" s="18">
        <v>45673.0</v>
      </c>
      <c r="B1090" s="19" t="str">
        <f t="shared" si="1"/>
        <v>Jan</v>
      </c>
      <c r="C1090" s="20" t="s">
        <v>7</v>
      </c>
      <c r="D1090" s="19" t="s">
        <v>126</v>
      </c>
      <c r="E1090" s="19" t="s">
        <v>23</v>
      </c>
      <c r="F1090" s="21">
        <v>3.0</v>
      </c>
      <c r="G1090" s="22">
        <v>88159.0</v>
      </c>
      <c r="H1090" s="15" t="str">
        <f t="shared" si="2"/>
        <v>High Range</v>
      </c>
      <c r="I1090" s="22">
        <v>67689.0</v>
      </c>
      <c r="J1090" s="23">
        <f t="shared" si="3"/>
        <v>1.302412504</v>
      </c>
      <c r="K1090" s="24" t="str">
        <f t="shared" si="4"/>
        <v>Over Achived</v>
      </c>
    </row>
    <row r="1091" ht="22.5" customHeight="1">
      <c r="A1091" s="18">
        <v>45673.0</v>
      </c>
      <c r="B1091" s="19" t="str">
        <f t="shared" si="1"/>
        <v>Jan</v>
      </c>
      <c r="C1091" s="20" t="s">
        <v>7</v>
      </c>
      <c r="D1091" s="19" t="s">
        <v>126</v>
      </c>
      <c r="E1091" s="19" t="s">
        <v>63</v>
      </c>
      <c r="F1091" s="21">
        <v>2.0</v>
      </c>
      <c r="G1091" s="22">
        <v>69328.0</v>
      </c>
      <c r="H1091" s="15" t="str">
        <f t="shared" si="2"/>
        <v>Medium Range</v>
      </c>
      <c r="I1091" s="22">
        <v>51943.0</v>
      </c>
      <c r="J1091" s="23">
        <f t="shared" si="3"/>
        <v>1.334693799</v>
      </c>
      <c r="K1091" s="24" t="str">
        <f t="shared" si="4"/>
        <v>Over Achived</v>
      </c>
    </row>
    <row r="1092" ht="22.5" customHeight="1">
      <c r="A1092" s="18">
        <v>45673.0</v>
      </c>
      <c r="B1092" s="19" t="str">
        <f t="shared" si="1"/>
        <v>Jan</v>
      </c>
      <c r="C1092" s="20" t="s">
        <v>7</v>
      </c>
      <c r="D1092" s="19" t="s">
        <v>126</v>
      </c>
      <c r="E1092" s="19" t="s">
        <v>34</v>
      </c>
      <c r="F1092" s="21">
        <v>7.0</v>
      </c>
      <c r="G1092" s="22">
        <v>144006.0</v>
      </c>
      <c r="H1092" s="15" t="str">
        <f t="shared" si="2"/>
        <v>Very High Range</v>
      </c>
      <c r="I1092" s="22">
        <v>109046.0</v>
      </c>
      <c r="J1092" s="23">
        <f t="shared" si="3"/>
        <v>1.320598646</v>
      </c>
      <c r="K1092" s="24" t="str">
        <f t="shared" si="4"/>
        <v>Over Achived</v>
      </c>
    </row>
    <row r="1093" ht="22.5" customHeight="1">
      <c r="A1093" s="18">
        <v>45673.0</v>
      </c>
      <c r="B1093" s="19" t="str">
        <f t="shared" si="1"/>
        <v>Jan</v>
      </c>
      <c r="C1093" s="20" t="s">
        <v>7</v>
      </c>
      <c r="D1093" s="19" t="s">
        <v>126</v>
      </c>
      <c r="E1093" s="19" t="s">
        <v>19</v>
      </c>
      <c r="F1093" s="21">
        <v>3.0</v>
      </c>
      <c r="G1093" s="22">
        <v>74485.0</v>
      </c>
      <c r="H1093" s="15" t="str">
        <f t="shared" si="2"/>
        <v>High Range</v>
      </c>
      <c r="I1093" s="22">
        <v>64853.0</v>
      </c>
      <c r="J1093" s="23">
        <f t="shared" si="3"/>
        <v>1.1485205</v>
      </c>
      <c r="K1093" s="24" t="str">
        <f t="shared" si="4"/>
        <v>Over Achived</v>
      </c>
    </row>
    <row r="1094" ht="22.5" customHeight="1">
      <c r="A1094" s="18">
        <v>45673.0</v>
      </c>
      <c r="B1094" s="19" t="str">
        <f t="shared" si="1"/>
        <v>Jan</v>
      </c>
      <c r="C1094" s="20" t="s">
        <v>7</v>
      </c>
      <c r="D1094" s="19" t="s">
        <v>131</v>
      </c>
      <c r="E1094" s="19" t="s">
        <v>68</v>
      </c>
      <c r="F1094" s="21">
        <v>3.0</v>
      </c>
      <c r="G1094" s="22">
        <v>60078.0</v>
      </c>
      <c r="H1094" s="15" t="str">
        <f t="shared" si="2"/>
        <v>Medium Range</v>
      </c>
      <c r="I1094" s="22">
        <v>47484.0</v>
      </c>
      <c r="J1094" s="23">
        <f t="shared" si="3"/>
        <v>1.265226181</v>
      </c>
      <c r="K1094" s="24" t="str">
        <f t="shared" si="4"/>
        <v>Over Achived</v>
      </c>
    </row>
    <row r="1095" ht="22.5" customHeight="1">
      <c r="A1095" s="18">
        <v>45673.0</v>
      </c>
      <c r="B1095" s="19" t="str">
        <f t="shared" si="1"/>
        <v>Jan</v>
      </c>
      <c r="C1095" s="20" t="s">
        <v>7</v>
      </c>
      <c r="D1095" s="19" t="s">
        <v>118</v>
      </c>
      <c r="E1095" s="19" t="s">
        <v>9</v>
      </c>
      <c r="F1095" s="21">
        <v>5.0</v>
      </c>
      <c r="G1095" s="22">
        <v>170074.0</v>
      </c>
      <c r="H1095" s="15" t="str">
        <f t="shared" si="2"/>
        <v>Very High Range</v>
      </c>
      <c r="I1095" s="22">
        <v>120073.0</v>
      </c>
      <c r="J1095" s="23">
        <f t="shared" si="3"/>
        <v>1.416421677</v>
      </c>
      <c r="K1095" s="24" t="str">
        <f t="shared" si="4"/>
        <v>Over Achived</v>
      </c>
    </row>
    <row r="1096" ht="22.5" customHeight="1">
      <c r="A1096" s="18">
        <v>45673.0</v>
      </c>
      <c r="B1096" s="19" t="str">
        <f t="shared" si="1"/>
        <v>Jan</v>
      </c>
      <c r="C1096" s="20" t="s">
        <v>7</v>
      </c>
      <c r="D1096" s="19" t="s">
        <v>131</v>
      </c>
      <c r="E1096" s="19" t="s">
        <v>9</v>
      </c>
      <c r="F1096" s="21">
        <v>6.0</v>
      </c>
      <c r="G1096" s="22">
        <v>178332.0</v>
      </c>
      <c r="H1096" s="15" t="str">
        <f t="shared" si="2"/>
        <v>Very High Range</v>
      </c>
      <c r="I1096" s="22">
        <v>132802.0</v>
      </c>
      <c r="J1096" s="23">
        <f t="shared" si="3"/>
        <v>1.342841222</v>
      </c>
      <c r="K1096" s="24" t="str">
        <f t="shared" si="4"/>
        <v>Over Achived</v>
      </c>
    </row>
    <row r="1097" ht="22.5" customHeight="1">
      <c r="A1097" s="18">
        <v>45673.0</v>
      </c>
      <c r="B1097" s="19" t="str">
        <f t="shared" si="1"/>
        <v>Jan</v>
      </c>
      <c r="C1097" s="20" t="s">
        <v>92</v>
      </c>
      <c r="D1097" s="19" t="s">
        <v>98</v>
      </c>
      <c r="E1097" s="19" t="s">
        <v>68</v>
      </c>
      <c r="F1097" s="21">
        <v>2.0</v>
      </c>
      <c r="G1097" s="22">
        <v>47567.0</v>
      </c>
      <c r="H1097" s="15" t="str">
        <f t="shared" si="2"/>
        <v>Base Range</v>
      </c>
      <c r="I1097" s="22">
        <v>57122.0</v>
      </c>
      <c r="J1097" s="23">
        <f t="shared" si="3"/>
        <v>0.8327264452</v>
      </c>
      <c r="K1097" s="24" t="str">
        <f t="shared" si="4"/>
        <v>Target Not Meet</v>
      </c>
    </row>
    <row r="1098" ht="22.5" customHeight="1">
      <c r="A1098" s="18">
        <v>45673.0</v>
      </c>
      <c r="B1098" s="19" t="str">
        <f t="shared" si="1"/>
        <v>Jan</v>
      </c>
      <c r="C1098" s="20" t="s">
        <v>7</v>
      </c>
      <c r="D1098" s="19" t="s">
        <v>131</v>
      </c>
      <c r="E1098" s="19" t="s">
        <v>26</v>
      </c>
      <c r="F1098" s="21">
        <v>11.0</v>
      </c>
      <c r="G1098" s="22">
        <v>205603.0</v>
      </c>
      <c r="H1098" s="15" t="str">
        <f t="shared" si="2"/>
        <v>Very High Range</v>
      </c>
      <c r="I1098" s="22">
        <v>154944.0</v>
      </c>
      <c r="J1098" s="23">
        <f t="shared" si="3"/>
        <v>1.326950382</v>
      </c>
      <c r="K1098" s="24" t="str">
        <f t="shared" si="4"/>
        <v>Over Achived</v>
      </c>
    </row>
    <row r="1099" ht="22.5" customHeight="1">
      <c r="A1099" s="18">
        <v>45673.0</v>
      </c>
      <c r="B1099" s="19" t="str">
        <f t="shared" si="1"/>
        <v>Jan</v>
      </c>
      <c r="C1099" s="20" t="s">
        <v>92</v>
      </c>
      <c r="D1099" s="19" t="s">
        <v>98</v>
      </c>
      <c r="E1099" s="19" t="s">
        <v>38</v>
      </c>
      <c r="F1099" s="21">
        <v>3.0</v>
      </c>
      <c r="G1099" s="22">
        <v>70311.0</v>
      </c>
      <c r="H1099" s="15" t="str">
        <f t="shared" si="2"/>
        <v>High Range</v>
      </c>
      <c r="I1099" s="22">
        <v>88885.0</v>
      </c>
      <c r="J1099" s="23">
        <f t="shared" si="3"/>
        <v>0.7910333577</v>
      </c>
      <c r="K1099" s="24" t="str">
        <f t="shared" si="4"/>
        <v>Target Not Meet</v>
      </c>
    </row>
    <row r="1100" ht="22.5" customHeight="1">
      <c r="A1100" s="18">
        <v>45673.0</v>
      </c>
      <c r="B1100" s="19" t="str">
        <f t="shared" si="1"/>
        <v>Jan</v>
      </c>
      <c r="C1100" s="20" t="s">
        <v>92</v>
      </c>
      <c r="D1100" s="19" t="s">
        <v>98</v>
      </c>
      <c r="E1100" s="19" t="s">
        <v>19</v>
      </c>
      <c r="F1100" s="21">
        <v>3.0</v>
      </c>
      <c r="G1100" s="22">
        <v>62334.0</v>
      </c>
      <c r="H1100" s="15" t="str">
        <f t="shared" si="2"/>
        <v>Medium Range</v>
      </c>
      <c r="I1100" s="22">
        <v>76848.0</v>
      </c>
      <c r="J1100" s="23">
        <f t="shared" si="3"/>
        <v>0.8111336665</v>
      </c>
      <c r="K1100" s="24" t="str">
        <f t="shared" si="4"/>
        <v>Target Not Meet</v>
      </c>
    </row>
    <row r="1101" ht="22.5" customHeight="1">
      <c r="A1101" s="18">
        <v>45673.0</v>
      </c>
      <c r="B1101" s="19" t="str">
        <f t="shared" si="1"/>
        <v>Jan</v>
      </c>
      <c r="C1101" s="20" t="s">
        <v>92</v>
      </c>
      <c r="D1101" s="19" t="s">
        <v>144</v>
      </c>
      <c r="E1101" s="19" t="s">
        <v>26</v>
      </c>
      <c r="F1101" s="21">
        <v>4.0</v>
      </c>
      <c r="G1101" s="22">
        <v>78848.0</v>
      </c>
      <c r="H1101" s="15" t="str">
        <f t="shared" si="2"/>
        <v>High Range</v>
      </c>
      <c r="I1101" s="22">
        <v>68994.0</v>
      </c>
      <c r="J1101" s="23">
        <f t="shared" si="3"/>
        <v>1.142824014</v>
      </c>
      <c r="K1101" s="24" t="str">
        <f t="shared" si="4"/>
        <v>Over Achived</v>
      </c>
    </row>
    <row r="1102" ht="22.5" customHeight="1">
      <c r="A1102" s="18">
        <v>45673.0</v>
      </c>
      <c r="B1102" s="19" t="str">
        <f t="shared" si="1"/>
        <v>Jan</v>
      </c>
      <c r="C1102" s="20" t="s">
        <v>92</v>
      </c>
      <c r="D1102" s="19" t="s">
        <v>144</v>
      </c>
      <c r="E1102" s="19" t="s">
        <v>26</v>
      </c>
      <c r="F1102" s="21">
        <v>4.0</v>
      </c>
      <c r="G1102" s="22">
        <v>86687.0</v>
      </c>
      <c r="H1102" s="15" t="str">
        <f t="shared" si="2"/>
        <v>High Range</v>
      </c>
      <c r="I1102" s="22">
        <v>81564.0</v>
      </c>
      <c r="J1102" s="23">
        <f t="shared" si="3"/>
        <v>1.062809573</v>
      </c>
      <c r="K1102" s="24" t="str">
        <f t="shared" si="4"/>
        <v>Over Achived</v>
      </c>
    </row>
    <row r="1103" ht="22.5" customHeight="1">
      <c r="A1103" s="18">
        <v>45673.0</v>
      </c>
      <c r="B1103" s="19" t="str">
        <f t="shared" si="1"/>
        <v>Jan</v>
      </c>
      <c r="C1103" s="20" t="s">
        <v>92</v>
      </c>
      <c r="D1103" s="25" t="s">
        <v>149</v>
      </c>
      <c r="E1103" s="19" t="s">
        <v>23</v>
      </c>
      <c r="F1103" s="21">
        <v>2.0</v>
      </c>
      <c r="G1103" s="22">
        <v>54372.0</v>
      </c>
      <c r="H1103" s="15" t="str">
        <f t="shared" si="2"/>
        <v>Medium Range</v>
      </c>
      <c r="I1103" s="22">
        <v>41292.0</v>
      </c>
      <c r="J1103" s="23">
        <f t="shared" si="3"/>
        <v>1.316768381</v>
      </c>
      <c r="K1103" s="24" t="str">
        <f t="shared" si="4"/>
        <v>Over Achived</v>
      </c>
    </row>
    <row r="1104" ht="22.5" customHeight="1">
      <c r="A1104" s="18">
        <v>45673.0</v>
      </c>
      <c r="B1104" s="19" t="str">
        <f t="shared" si="1"/>
        <v>Jan</v>
      </c>
      <c r="C1104" s="20" t="s">
        <v>92</v>
      </c>
      <c r="D1104" s="19" t="s">
        <v>98</v>
      </c>
      <c r="E1104" s="19" t="s">
        <v>9</v>
      </c>
      <c r="F1104" s="21">
        <v>5.0</v>
      </c>
      <c r="G1104" s="22">
        <v>136455.0</v>
      </c>
      <c r="H1104" s="15" t="str">
        <f t="shared" si="2"/>
        <v>Very High Range</v>
      </c>
      <c r="I1104" s="22">
        <v>155083.0</v>
      </c>
      <c r="J1104" s="23">
        <f t="shared" si="3"/>
        <v>0.8798836752</v>
      </c>
      <c r="K1104" s="24" t="str">
        <f t="shared" si="4"/>
        <v>Target Not Meet</v>
      </c>
    </row>
    <row r="1105" ht="22.5" customHeight="1">
      <c r="A1105" s="18">
        <v>45673.0</v>
      </c>
      <c r="B1105" s="19" t="str">
        <f t="shared" si="1"/>
        <v>Jan</v>
      </c>
      <c r="C1105" s="20" t="s">
        <v>92</v>
      </c>
      <c r="D1105" s="25" t="s">
        <v>149</v>
      </c>
      <c r="E1105" s="19" t="s">
        <v>38</v>
      </c>
      <c r="F1105" s="21">
        <v>3.0</v>
      </c>
      <c r="G1105" s="22">
        <v>73846.0</v>
      </c>
      <c r="H1105" s="15" t="str">
        <f t="shared" si="2"/>
        <v>High Range</v>
      </c>
      <c r="I1105" s="22">
        <v>63689.0</v>
      </c>
      <c r="J1105" s="23">
        <f t="shared" si="3"/>
        <v>1.159478089</v>
      </c>
      <c r="K1105" s="24" t="str">
        <f t="shared" si="4"/>
        <v>Over Achived</v>
      </c>
    </row>
    <row r="1106" ht="22.5" customHeight="1">
      <c r="A1106" s="18">
        <v>45673.0</v>
      </c>
      <c r="B1106" s="19" t="str">
        <f t="shared" si="1"/>
        <v>Jan</v>
      </c>
      <c r="C1106" s="20" t="s">
        <v>92</v>
      </c>
      <c r="D1106" s="25" t="s">
        <v>149</v>
      </c>
      <c r="E1106" s="19" t="s">
        <v>23</v>
      </c>
      <c r="F1106" s="21">
        <v>2.0</v>
      </c>
      <c r="G1106" s="22">
        <v>56268.0</v>
      </c>
      <c r="H1106" s="15" t="str">
        <f t="shared" si="2"/>
        <v>Medium Range</v>
      </c>
      <c r="I1106" s="22">
        <v>44549.0</v>
      </c>
      <c r="J1106" s="23">
        <f t="shared" si="3"/>
        <v>1.263058655</v>
      </c>
      <c r="K1106" s="24" t="str">
        <f t="shared" si="4"/>
        <v>Over Achived</v>
      </c>
    </row>
    <row r="1107" ht="22.5" customHeight="1">
      <c r="A1107" s="18">
        <v>45673.0</v>
      </c>
      <c r="B1107" s="19" t="str">
        <f t="shared" si="1"/>
        <v>Jan</v>
      </c>
      <c r="C1107" s="20" t="s">
        <v>92</v>
      </c>
      <c r="D1107" s="19" t="s">
        <v>158</v>
      </c>
      <c r="E1107" s="19" t="s">
        <v>26</v>
      </c>
      <c r="F1107" s="21">
        <v>4.0</v>
      </c>
      <c r="G1107" s="22">
        <v>90862.0</v>
      </c>
      <c r="H1107" s="15" t="str">
        <f t="shared" si="2"/>
        <v>Very High Range</v>
      </c>
      <c r="I1107" s="22">
        <v>79008.0</v>
      </c>
      <c r="J1107" s="23">
        <f t="shared" si="3"/>
        <v>1.150035439</v>
      </c>
      <c r="K1107" s="24" t="str">
        <f t="shared" si="4"/>
        <v>Over Achived</v>
      </c>
    </row>
    <row r="1108" ht="22.5" customHeight="1">
      <c r="A1108" s="18">
        <v>45673.0</v>
      </c>
      <c r="B1108" s="19" t="str">
        <f t="shared" si="1"/>
        <v>Jan</v>
      </c>
      <c r="C1108" s="20" t="s">
        <v>92</v>
      </c>
      <c r="D1108" s="19" t="s">
        <v>158</v>
      </c>
      <c r="E1108" s="19" t="s">
        <v>63</v>
      </c>
      <c r="F1108" s="21">
        <v>1.0</v>
      </c>
      <c r="G1108" s="22">
        <v>23565.0</v>
      </c>
      <c r="H1108" s="15" t="str">
        <f t="shared" si="2"/>
        <v>Base Range</v>
      </c>
      <c r="I1108" s="22">
        <v>21272.0</v>
      </c>
      <c r="J1108" s="23">
        <f t="shared" si="3"/>
        <v>1.107794284</v>
      </c>
      <c r="K1108" s="24" t="str">
        <f t="shared" si="4"/>
        <v>Over Achived</v>
      </c>
    </row>
    <row r="1109" ht="22.5" customHeight="1">
      <c r="A1109" s="18">
        <v>45673.0</v>
      </c>
      <c r="B1109" s="19" t="str">
        <f t="shared" si="1"/>
        <v>Jan</v>
      </c>
      <c r="C1109" s="20" t="s">
        <v>92</v>
      </c>
      <c r="D1109" s="19" t="s">
        <v>158</v>
      </c>
      <c r="E1109" s="19" t="s">
        <v>19</v>
      </c>
      <c r="F1109" s="21">
        <v>3.0</v>
      </c>
      <c r="G1109" s="22">
        <v>64152.0</v>
      </c>
      <c r="H1109" s="15" t="str">
        <f t="shared" si="2"/>
        <v>Medium Range</v>
      </c>
      <c r="I1109" s="22">
        <v>54946.0</v>
      </c>
      <c r="J1109" s="23">
        <f t="shared" si="3"/>
        <v>1.167546318</v>
      </c>
      <c r="K1109" s="24" t="str">
        <f t="shared" si="4"/>
        <v>Over Achived</v>
      </c>
    </row>
    <row r="1110" ht="22.5" customHeight="1">
      <c r="A1110" s="18">
        <v>45673.0</v>
      </c>
      <c r="B1110" s="19" t="str">
        <f t="shared" si="1"/>
        <v>Jan</v>
      </c>
      <c r="C1110" s="20" t="s">
        <v>92</v>
      </c>
      <c r="D1110" s="19" t="s">
        <v>158</v>
      </c>
      <c r="E1110" s="19" t="s">
        <v>68</v>
      </c>
      <c r="F1110" s="21">
        <v>2.0</v>
      </c>
      <c r="G1110" s="22">
        <v>58520.0</v>
      </c>
      <c r="H1110" s="15" t="str">
        <f t="shared" si="2"/>
        <v>Medium Range</v>
      </c>
      <c r="I1110" s="22">
        <v>44464.0</v>
      </c>
      <c r="J1110" s="23">
        <f t="shared" si="3"/>
        <v>1.316120907</v>
      </c>
      <c r="K1110" s="24" t="str">
        <f t="shared" si="4"/>
        <v>Over Achived</v>
      </c>
    </row>
    <row r="1111" ht="22.5" customHeight="1">
      <c r="A1111" s="18">
        <v>45674.0</v>
      </c>
      <c r="B1111" s="19" t="str">
        <f t="shared" si="1"/>
        <v>Jan</v>
      </c>
      <c r="C1111" s="20" t="s">
        <v>13</v>
      </c>
      <c r="D1111" s="19" t="s">
        <v>37</v>
      </c>
      <c r="E1111" s="19" t="s">
        <v>26</v>
      </c>
      <c r="F1111" s="21">
        <v>2.0</v>
      </c>
      <c r="G1111" s="22">
        <v>64876.0</v>
      </c>
      <c r="H1111" s="15" t="str">
        <f t="shared" si="2"/>
        <v>Medium Range</v>
      </c>
      <c r="I1111" s="22">
        <v>75406.0</v>
      </c>
      <c r="J1111" s="23">
        <f t="shared" si="3"/>
        <v>0.8603559398</v>
      </c>
      <c r="K1111" s="24" t="str">
        <f t="shared" si="4"/>
        <v>Target Not Meet</v>
      </c>
    </row>
    <row r="1112" ht="22.5" customHeight="1">
      <c r="A1112" s="18">
        <v>45674.0</v>
      </c>
      <c r="B1112" s="19" t="str">
        <f t="shared" si="1"/>
        <v>Jan</v>
      </c>
      <c r="C1112" s="20" t="s">
        <v>13</v>
      </c>
      <c r="D1112" s="19" t="s">
        <v>169</v>
      </c>
      <c r="E1112" s="19" t="s">
        <v>63</v>
      </c>
      <c r="F1112" s="21">
        <v>1.0</v>
      </c>
      <c r="G1112" s="22">
        <v>17122.0</v>
      </c>
      <c r="H1112" s="15" t="str">
        <f t="shared" si="2"/>
        <v>Base Range</v>
      </c>
      <c r="I1112" s="22">
        <v>20217.0</v>
      </c>
      <c r="J1112" s="23">
        <f t="shared" si="3"/>
        <v>0.8469110155</v>
      </c>
      <c r="K1112" s="24" t="str">
        <f t="shared" si="4"/>
        <v>Target Not Meet</v>
      </c>
    </row>
    <row r="1113" ht="22.5" customHeight="1">
      <c r="A1113" s="18">
        <v>45674.0</v>
      </c>
      <c r="B1113" s="19" t="str">
        <f t="shared" si="1"/>
        <v>Jan</v>
      </c>
      <c r="C1113" s="20" t="s">
        <v>13</v>
      </c>
      <c r="D1113" s="19" t="s">
        <v>37</v>
      </c>
      <c r="E1113" s="19" t="s">
        <v>34</v>
      </c>
      <c r="F1113" s="21">
        <v>4.0</v>
      </c>
      <c r="G1113" s="22">
        <v>71479.0</v>
      </c>
      <c r="H1113" s="15" t="str">
        <f t="shared" si="2"/>
        <v>High Range</v>
      </c>
      <c r="I1113" s="22">
        <v>89490.0</v>
      </c>
      <c r="J1113" s="23">
        <f t="shared" si="3"/>
        <v>0.7987372891</v>
      </c>
      <c r="K1113" s="24" t="str">
        <f t="shared" si="4"/>
        <v>Target Not Meet</v>
      </c>
    </row>
    <row r="1114" ht="22.5" customHeight="1">
      <c r="A1114" s="18">
        <v>45674.0</v>
      </c>
      <c r="B1114" s="19" t="str">
        <f t="shared" si="1"/>
        <v>Jan</v>
      </c>
      <c r="C1114" s="20" t="s">
        <v>13</v>
      </c>
      <c r="D1114" s="19" t="s">
        <v>37</v>
      </c>
      <c r="E1114" s="19" t="s">
        <v>68</v>
      </c>
      <c r="F1114" s="21">
        <v>2.0</v>
      </c>
      <c r="G1114" s="22">
        <v>41660.0</v>
      </c>
      <c r="H1114" s="15" t="str">
        <f t="shared" si="2"/>
        <v>Base Range</v>
      </c>
      <c r="I1114" s="22">
        <v>46189.0</v>
      </c>
      <c r="J1114" s="23">
        <f t="shared" si="3"/>
        <v>0.9019463509</v>
      </c>
      <c r="K1114" s="24" t="str">
        <f t="shared" si="4"/>
        <v>Target Not Meet</v>
      </c>
    </row>
    <row r="1115" ht="22.5" customHeight="1">
      <c r="A1115" s="18">
        <v>45674.0</v>
      </c>
      <c r="B1115" s="19" t="str">
        <f t="shared" si="1"/>
        <v>Jan</v>
      </c>
      <c r="C1115" s="20" t="s">
        <v>13</v>
      </c>
      <c r="D1115" s="19" t="s">
        <v>37</v>
      </c>
      <c r="E1115" s="19" t="s">
        <v>19</v>
      </c>
      <c r="F1115" s="21">
        <v>2.0</v>
      </c>
      <c r="G1115" s="22">
        <v>52049.0</v>
      </c>
      <c r="H1115" s="15" t="str">
        <f t="shared" si="2"/>
        <v>Medium Range</v>
      </c>
      <c r="I1115" s="22">
        <v>56665.0</v>
      </c>
      <c r="J1115" s="23">
        <f t="shared" si="3"/>
        <v>0.9185387806</v>
      </c>
      <c r="K1115" s="24" t="str">
        <f t="shared" si="4"/>
        <v>Target Not Meet</v>
      </c>
    </row>
    <row r="1116" ht="22.5" customHeight="1">
      <c r="A1116" s="18">
        <v>45674.0</v>
      </c>
      <c r="B1116" s="19" t="str">
        <f t="shared" si="1"/>
        <v>Jan</v>
      </c>
      <c r="C1116" s="20" t="s">
        <v>13</v>
      </c>
      <c r="D1116" s="19" t="s">
        <v>37</v>
      </c>
      <c r="E1116" s="19" t="s">
        <v>23</v>
      </c>
      <c r="F1116" s="21">
        <v>2.0</v>
      </c>
      <c r="G1116" s="22">
        <v>43449.0</v>
      </c>
      <c r="H1116" s="15" t="str">
        <f t="shared" si="2"/>
        <v>Base Range</v>
      </c>
      <c r="I1116" s="22">
        <v>51001.0</v>
      </c>
      <c r="J1116" s="23">
        <f t="shared" si="3"/>
        <v>0.8519244721</v>
      </c>
      <c r="K1116" s="24" t="str">
        <f t="shared" si="4"/>
        <v>Target Not Meet</v>
      </c>
    </row>
    <row r="1117" ht="22.5" customHeight="1">
      <c r="A1117" s="18">
        <v>45674.0</v>
      </c>
      <c r="B1117" s="19" t="str">
        <f t="shared" si="1"/>
        <v>Jan</v>
      </c>
      <c r="C1117" s="20" t="s">
        <v>13</v>
      </c>
      <c r="D1117" s="19" t="s">
        <v>169</v>
      </c>
      <c r="E1117" s="19" t="s">
        <v>63</v>
      </c>
      <c r="F1117" s="21">
        <v>4.0</v>
      </c>
      <c r="G1117" s="22">
        <v>80622.0</v>
      </c>
      <c r="H1117" s="15" t="str">
        <f t="shared" si="2"/>
        <v>High Range</v>
      </c>
      <c r="I1117" s="22">
        <v>98832.0</v>
      </c>
      <c r="J1117" s="23">
        <f t="shared" si="3"/>
        <v>0.8157479359</v>
      </c>
      <c r="K1117" s="24" t="str">
        <f t="shared" si="4"/>
        <v>Target Not Meet</v>
      </c>
    </row>
    <row r="1118" ht="22.5" customHeight="1">
      <c r="A1118" s="18">
        <v>45674.0</v>
      </c>
      <c r="B1118" s="19" t="str">
        <f t="shared" si="1"/>
        <v>Jan</v>
      </c>
      <c r="C1118" s="20" t="s">
        <v>13</v>
      </c>
      <c r="D1118" s="19" t="s">
        <v>29</v>
      </c>
      <c r="E1118" s="19" t="s">
        <v>26</v>
      </c>
      <c r="F1118" s="21">
        <v>3.0</v>
      </c>
      <c r="G1118" s="22">
        <v>52769.0</v>
      </c>
      <c r="H1118" s="15" t="str">
        <f t="shared" si="2"/>
        <v>Medium Range</v>
      </c>
      <c r="I1118" s="22">
        <v>59704.0</v>
      </c>
      <c r="J1118" s="23">
        <f t="shared" si="3"/>
        <v>0.8838436286</v>
      </c>
      <c r="K1118" s="24" t="str">
        <f t="shared" si="4"/>
        <v>Target Not Meet</v>
      </c>
    </row>
    <row r="1119" ht="22.5" customHeight="1">
      <c r="A1119" s="18">
        <v>45674.0</v>
      </c>
      <c r="B1119" s="19" t="str">
        <f t="shared" si="1"/>
        <v>Jan</v>
      </c>
      <c r="C1119" s="20" t="s">
        <v>13</v>
      </c>
      <c r="D1119" s="19" t="s">
        <v>18</v>
      </c>
      <c r="E1119" s="19" t="s">
        <v>26</v>
      </c>
      <c r="F1119" s="21">
        <v>3.0</v>
      </c>
      <c r="G1119" s="22">
        <v>54154.0</v>
      </c>
      <c r="H1119" s="15" t="str">
        <f t="shared" si="2"/>
        <v>Medium Range</v>
      </c>
      <c r="I1119" s="22">
        <v>39201.0</v>
      </c>
      <c r="J1119" s="23">
        <f t="shared" si="3"/>
        <v>1.381444351</v>
      </c>
      <c r="K1119" s="24" t="str">
        <f t="shared" si="4"/>
        <v>Over Achived</v>
      </c>
    </row>
    <row r="1120" ht="22.5" customHeight="1">
      <c r="A1120" s="18">
        <v>45674.0</v>
      </c>
      <c r="B1120" s="19" t="str">
        <f t="shared" si="1"/>
        <v>Jan</v>
      </c>
      <c r="C1120" s="20" t="s">
        <v>13</v>
      </c>
      <c r="D1120" s="19" t="s">
        <v>29</v>
      </c>
      <c r="E1120" s="19" t="s">
        <v>26</v>
      </c>
      <c r="F1120" s="21">
        <v>2.0</v>
      </c>
      <c r="G1120" s="22">
        <v>59212.0</v>
      </c>
      <c r="H1120" s="15" t="str">
        <f t="shared" si="2"/>
        <v>Medium Range</v>
      </c>
      <c r="I1120" s="22">
        <v>69515.0</v>
      </c>
      <c r="J1120" s="23">
        <f t="shared" si="3"/>
        <v>0.851787384</v>
      </c>
      <c r="K1120" s="24" t="str">
        <f t="shared" si="4"/>
        <v>Target Not Meet</v>
      </c>
    </row>
    <row r="1121" ht="22.5" customHeight="1">
      <c r="A1121" s="18">
        <v>45674.0</v>
      </c>
      <c r="B1121" s="19" t="str">
        <f t="shared" si="1"/>
        <v>Jan</v>
      </c>
      <c r="C1121" s="20" t="s">
        <v>13</v>
      </c>
      <c r="D1121" s="19" t="s">
        <v>29</v>
      </c>
      <c r="E1121" s="19" t="s">
        <v>68</v>
      </c>
      <c r="F1121" s="21">
        <v>2.0</v>
      </c>
      <c r="G1121" s="22">
        <v>36400.0</v>
      </c>
      <c r="H1121" s="15" t="str">
        <f t="shared" si="2"/>
        <v>Base Range</v>
      </c>
      <c r="I1121" s="22">
        <v>45115.0</v>
      </c>
      <c r="J1121" s="23">
        <f t="shared" si="3"/>
        <v>0.8068269977</v>
      </c>
      <c r="K1121" s="24" t="str">
        <f t="shared" si="4"/>
        <v>Target Not Meet</v>
      </c>
    </row>
    <row r="1122" ht="22.5" customHeight="1">
      <c r="A1122" s="18">
        <v>45674.0</v>
      </c>
      <c r="B1122" s="19" t="str">
        <f t="shared" si="1"/>
        <v>Jan</v>
      </c>
      <c r="C1122" s="20" t="s">
        <v>13</v>
      </c>
      <c r="D1122" s="19" t="s">
        <v>29</v>
      </c>
      <c r="E1122" s="19" t="s">
        <v>23</v>
      </c>
      <c r="F1122" s="21">
        <v>1.0</v>
      </c>
      <c r="G1122" s="22">
        <v>36863.0</v>
      </c>
      <c r="H1122" s="15" t="str">
        <f t="shared" si="2"/>
        <v>Base Range</v>
      </c>
      <c r="I1122" s="22">
        <v>47766.0</v>
      </c>
      <c r="J1122" s="23">
        <f t="shared" si="3"/>
        <v>0.771741406</v>
      </c>
      <c r="K1122" s="24" t="str">
        <f t="shared" si="4"/>
        <v>Target Not Meet</v>
      </c>
    </row>
    <row r="1123" ht="22.5" customHeight="1">
      <c r="A1123" s="18">
        <v>45674.0</v>
      </c>
      <c r="B1123" s="19" t="str">
        <f t="shared" si="1"/>
        <v>Jan</v>
      </c>
      <c r="C1123" s="20" t="s">
        <v>13</v>
      </c>
      <c r="D1123" s="19" t="s">
        <v>18</v>
      </c>
      <c r="E1123" s="19" t="s">
        <v>23</v>
      </c>
      <c r="F1123" s="21">
        <v>1.0</v>
      </c>
      <c r="G1123" s="22">
        <v>41946.0</v>
      </c>
      <c r="H1123" s="15" t="str">
        <f t="shared" si="2"/>
        <v>Base Range</v>
      </c>
      <c r="I1123" s="22">
        <v>31025.0</v>
      </c>
      <c r="J1123" s="23">
        <f t="shared" si="3"/>
        <v>1.352006446</v>
      </c>
      <c r="K1123" s="24" t="str">
        <f t="shared" si="4"/>
        <v>Over Achived</v>
      </c>
    </row>
    <row r="1124" ht="22.5" customHeight="1">
      <c r="A1124" s="18">
        <v>45674.0</v>
      </c>
      <c r="B1124" s="19" t="str">
        <f t="shared" si="1"/>
        <v>Jan</v>
      </c>
      <c r="C1124" s="20" t="s">
        <v>13</v>
      </c>
      <c r="D1124" s="19" t="s">
        <v>18</v>
      </c>
      <c r="E1124" s="19" t="s">
        <v>23</v>
      </c>
      <c r="F1124" s="21">
        <v>2.0</v>
      </c>
      <c r="G1124" s="22">
        <v>43802.0</v>
      </c>
      <c r="H1124" s="15" t="str">
        <f t="shared" si="2"/>
        <v>Base Range</v>
      </c>
      <c r="I1124" s="22">
        <v>33506.0</v>
      </c>
      <c r="J1124" s="23">
        <f t="shared" si="3"/>
        <v>1.307288247</v>
      </c>
      <c r="K1124" s="24" t="str">
        <f t="shared" si="4"/>
        <v>Over Achived</v>
      </c>
    </row>
    <row r="1125" ht="22.5" customHeight="1">
      <c r="A1125" s="18">
        <v>45674.0</v>
      </c>
      <c r="B1125" s="19" t="str">
        <f t="shared" si="1"/>
        <v>Jan</v>
      </c>
      <c r="C1125" s="20" t="s">
        <v>13</v>
      </c>
      <c r="D1125" s="19" t="s">
        <v>14</v>
      </c>
      <c r="E1125" s="19" t="s">
        <v>63</v>
      </c>
      <c r="F1125" s="21">
        <v>1.0</v>
      </c>
      <c r="G1125" s="22">
        <v>13896.0</v>
      </c>
      <c r="H1125" s="15" t="str">
        <f t="shared" si="2"/>
        <v>Base Range</v>
      </c>
      <c r="I1125" s="22">
        <v>12874.0</v>
      </c>
      <c r="J1125" s="23">
        <f t="shared" si="3"/>
        <v>1.079384807</v>
      </c>
      <c r="K1125" s="24" t="str">
        <f t="shared" si="4"/>
        <v>Over Achived</v>
      </c>
    </row>
    <row r="1126" ht="22.5" customHeight="1">
      <c r="A1126" s="18">
        <v>45674.0</v>
      </c>
      <c r="B1126" s="19" t="str">
        <f t="shared" si="1"/>
        <v>Jan</v>
      </c>
      <c r="C1126" s="20" t="s">
        <v>13</v>
      </c>
      <c r="D1126" s="19" t="s">
        <v>169</v>
      </c>
      <c r="E1126" s="19" t="s">
        <v>34</v>
      </c>
      <c r="F1126" s="21">
        <v>3.0</v>
      </c>
      <c r="G1126" s="22">
        <v>86712.0</v>
      </c>
      <c r="H1126" s="15" t="str">
        <f t="shared" si="2"/>
        <v>High Range</v>
      </c>
      <c r="I1126" s="22">
        <v>100699.0</v>
      </c>
      <c r="J1126" s="23">
        <f t="shared" si="3"/>
        <v>0.8611009047</v>
      </c>
      <c r="K1126" s="24" t="str">
        <f t="shared" si="4"/>
        <v>Target Not Meet</v>
      </c>
    </row>
    <row r="1127" ht="22.5" customHeight="1">
      <c r="A1127" s="18">
        <v>45674.0</v>
      </c>
      <c r="B1127" s="19" t="str">
        <f t="shared" si="1"/>
        <v>Jan</v>
      </c>
      <c r="C1127" s="20" t="s">
        <v>13</v>
      </c>
      <c r="D1127" s="19" t="s">
        <v>29</v>
      </c>
      <c r="E1127" s="19" t="s">
        <v>26</v>
      </c>
      <c r="F1127" s="21">
        <v>2.0</v>
      </c>
      <c r="G1127" s="22">
        <v>53599.0</v>
      </c>
      <c r="H1127" s="15" t="str">
        <f t="shared" si="2"/>
        <v>Medium Range</v>
      </c>
      <c r="I1127" s="22">
        <v>58485.0</v>
      </c>
      <c r="J1127" s="23">
        <f t="shared" si="3"/>
        <v>0.9164572113</v>
      </c>
      <c r="K1127" s="24" t="str">
        <f t="shared" si="4"/>
        <v>Target Not Meet</v>
      </c>
    </row>
    <row r="1128" ht="22.5" customHeight="1">
      <c r="A1128" s="18">
        <v>45674.0</v>
      </c>
      <c r="B1128" s="19" t="str">
        <f t="shared" si="1"/>
        <v>Jan</v>
      </c>
      <c r="C1128" s="20" t="s">
        <v>13</v>
      </c>
      <c r="D1128" s="19" t="s">
        <v>169</v>
      </c>
      <c r="E1128" s="19" t="s">
        <v>9</v>
      </c>
      <c r="F1128" s="21">
        <v>4.0</v>
      </c>
      <c r="G1128" s="22">
        <v>82826.0</v>
      </c>
      <c r="H1128" s="15" t="str">
        <f t="shared" si="2"/>
        <v>High Range</v>
      </c>
      <c r="I1128" s="22">
        <v>100322.0</v>
      </c>
      <c r="J1128" s="23">
        <f t="shared" si="3"/>
        <v>0.825601563</v>
      </c>
      <c r="K1128" s="24" t="str">
        <f t="shared" si="4"/>
        <v>Target Not Meet</v>
      </c>
    </row>
    <row r="1129" ht="22.5" customHeight="1">
      <c r="A1129" s="18">
        <v>45674.0</v>
      </c>
      <c r="B1129" s="19" t="str">
        <f t="shared" si="1"/>
        <v>Jan</v>
      </c>
      <c r="C1129" s="20" t="s">
        <v>57</v>
      </c>
      <c r="D1129" s="19" t="s">
        <v>85</v>
      </c>
      <c r="E1129" s="19" t="s">
        <v>68</v>
      </c>
      <c r="F1129" s="21">
        <v>1.0</v>
      </c>
      <c r="G1129" s="22">
        <v>31730.0</v>
      </c>
      <c r="H1129" s="15" t="str">
        <f t="shared" si="2"/>
        <v>Base Range</v>
      </c>
      <c r="I1129" s="22">
        <v>40900.0</v>
      </c>
      <c r="J1129" s="23">
        <f t="shared" si="3"/>
        <v>0.775794621</v>
      </c>
      <c r="K1129" s="24" t="str">
        <f t="shared" si="4"/>
        <v>Target Not Meet</v>
      </c>
    </row>
    <row r="1130" ht="22.5" customHeight="1">
      <c r="A1130" s="18">
        <v>45674.0</v>
      </c>
      <c r="B1130" s="19" t="str">
        <f t="shared" si="1"/>
        <v>Jan</v>
      </c>
      <c r="C1130" s="20" t="s">
        <v>57</v>
      </c>
      <c r="D1130" s="19" t="s">
        <v>58</v>
      </c>
      <c r="E1130" s="19" t="s">
        <v>34</v>
      </c>
      <c r="F1130" s="21">
        <v>3.0</v>
      </c>
      <c r="G1130" s="22">
        <v>61532.0</v>
      </c>
      <c r="H1130" s="15" t="str">
        <f t="shared" si="2"/>
        <v>Medium Range</v>
      </c>
      <c r="I1130" s="22">
        <v>57544.0</v>
      </c>
      <c r="J1130" s="23">
        <f t="shared" si="3"/>
        <v>1.06930349</v>
      </c>
      <c r="K1130" s="24" t="str">
        <f t="shared" si="4"/>
        <v>Over Achived</v>
      </c>
    </row>
    <row r="1131" ht="22.5" customHeight="1">
      <c r="A1131" s="18">
        <v>45674.0</v>
      </c>
      <c r="B1131" s="19" t="str">
        <f t="shared" si="1"/>
        <v>Jan</v>
      </c>
      <c r="C1131" s="20" t="s">
        <v>13</v>
      </c>
      <c r="D1131" s="19" t="s">
        <v>14</v>
      </c>
      <c r="E1131" s="19" t="s">
        <v>38</v>
      </c>
      <c r="F1131" s="21">
        <v>2.0</v>
      </c>
      <c r="G1131" s="22">
        <v>61144.0</v>
      </c>
      <c r="H1131" s="15" t="str">
        <f t="shared" si="2"/>
        <v>Medium Range</v>
      </c>
      <c r="I1131" s="22">
        <v>50304.0</v>
      </c>
      <c r="J1131" s="23">
        <f t="shared" si="3"/>
        <v>1.215489822</v>
      </c>
      <c r="K1131" s="24" t="str">
        <f t="shared" si="4"/>
        <v>Over Achived</v>
      </c>
    </row>
    <row r="1132" ht="22.5" customHeight="1">
      <c r="A1132" s="18">
        <v>45674.0</v>
      </c>
      <c r="B1132" s="19" t="str">
        <f t="shared" si="1"/>
        <v>Jan</v>
      </c>
      <c r="C1132" s="20" t="s">
        <v>57</v>
      </c>
      <c r="D1132" s="19" t="s">
        <v>85</v>
      </c>
      <c r="E1132" s="19" t="s">
        <v>23</v>
      </c>
      <c r="F1132" s="21">
        <v>1.0</v>
      </c>
      <c r="G1132" s="22">
        <v>31652.0</v>
      </c>
      <c r="H1132" s="15" t="str">
        <f t="shared" si="2"/>
        <v>Base Range</v>
      </c>
      <c r="I1132" s="22">
        <v>35683.0</v>
      </c>
      <c r="J1132" s="23">
        <f t="shared" si="3"/>
        <v>0.8870330409</v>
      </c>
      <c r="K1132" s="24" t="str">
        <f t="shared" si="4"/>
        <v>Target Not Meet</v>
      </c>
    </row>
    <row r="1133" ht="22.5" customHeight="1">
      <c r="A1133" s="18">
        <v>45674.0</v>
      </c>
      <c r="B1133" s="19" t="str">
        <f t="shared" si="1"/>
        <v>Jan</v>
      </c>
      <c r="C1133" s="20" t="s">
        <v>57</v>
      </c>
      <c r="D1133" s="19" t="s">
        <v>85</v>
      </c>
      <c r="E1133" s="19" t="s">
        <v>23</v>
      </c>
      <c r="F1133" s="21">
        <v>1.0</v>
      </c>
      <c r="G1133" s="22">
        <v>29850.0</v>
      </c>
      <c r="H1133" s="15" t="str">
        <f t="shared" si="2"/>
        <v>Base Range</v>
      </c>
      <c r="I1133" s="22">
        <v>38417.0</v>
      </c>
      <c r="J1133" s="23">
        <f t="shared" si="3"/>
        <v>0.7769997657</v>
      </c>
      <c r="K1133" s="24" t="str">
        <f t="shared" si="4"/>
        <v>Target Not Meet</v>
      </c>
    </row>
    <row r="1134" ht="22.5" customHeight="1">
      <c r="A1134" s="18">
        <v>45674.0</v>
      </c>
      <c r="B1134" s="19" t="str">
        <f t="shared" si="1"/>
        <v>Jan</v>
      </c>
      <c r="C1134" s="20" t="s">
        <v>57</v>
      </c>
      <c r="D1134" s="19" t="s">
        <v>85</v>
      </c>
      <c r="E1134" s="19" t="s">
        <v>63</v>
      </c>
      <c r="F1134" s="21">
        <v>1.0</v>
      </c>
      <c r="G1134" s="22">
        <v>23807.0</v>
      </c>
      <c r="H1134" s="15" t="str">
        <f t="shared" si="2"/>
        <v>Base Range</v>
      </c>
      <c r="I1134" s="22">
        <v>29228.0</v>
      </c>
      <c r="J1134" s="23">
        <f t="shared" si="3"/>
        <v>0.8145271657</v>
      </c>
      <c r="K1134" s="24" t="str">
        <f t="shared" si="4"/>
        <v>Target Not Meet</v>
      </c>
    </row>
    <row r="1135" ht="22.5" customHeight="1">
      <c r="A1135" s="18">
        <v>45674.0</v>
      </c>
      <c r="B1135" s="19" t="str">
        <f t="shared" si="1"/>
        <v>Jan</v>
      </c>
      <c r="C1135" s="20" t="s">
        <v>57</v>
      </c>
      <c r="D1135" s="19" t="s">
        <v>80</v>
      </c>
      <c r="E1135" s="19" t="s">
        <v>26</v>
      </c>
      <c r="F1135" s="21">
        <v>2.0</v>
      </c>
      <c r="G1135" s="22">
        <v>42588.0</v>
      </c>
      <c r="H1135" s="15" t="str">
        <f t="shared" si="2"/>
        <v>Base Range</v>
      </c>
      <c r="I1135" s="22">
        <v>44851.0</v>
      </c>
      <c r="J1135" s="23">
        <f t="shared" si="3"/>
        <v>0.9495440458</v>
      </c>
      <c r="K1135" s="24" t="str">
        <f t="shared" si="4"/>
        <v>Target Not Meet</v>
      </c>
    </row>
    <row r="1136" ht="22.5" customHeight="1">
      <c r="A1136" s="18">
        <v>45674.0</v>
      </c>
      <c r="B1136" s="19" t="str">
        <f t="shared" si="1"/>
        <v>Jan</v>
      </c>
      <c r="C1136" s="20" t="s">
        <v>57</v>
      </c>
      <c r="D1136" s="19" t="s">
        <v>80</v>
      </c>
      <c r="E1136" s="19" t="s">
        <v>19</v>
      </c>
      <c r="F1136" s="21">
        <v>1.0</v>
      </c>
      <c r="G1136" s="22">
        <v>40177.0</v>
      </c>
      <c r="H1136" s="15" t="str">
        <f t="shared" si="2"/>
        <v>Base Range</v>
      </c>
      <c r="I1136" s="22">
        <v>48420.0</v>
      </c>
      <c r="J1136" s="23">
        <f t="shared" si="3"/>
        <v>0.8297604296</v>
      </c>
      <c r="K1136" s="24" t="str">
        <f t="shared" si="4"/>
        <v>Target Not Meet</v>
      </c>
    </row>
    <row r="1137" ht="22.5" customHeight="1">
      <c r="A1137" s="18">
        <v>45674.0</v>
      </c>
      <c r="B1137" s="19" t="str">
        <f t="shared" si="1"/>
        <v>Jan</v>
      </c>
      <c r="C1137" s="20" t="s">
        <v>57</v>
      </c>
      <c r="D1137" s="19" t="s">
        <v>80</v>
      </c>
      <c r="E1137" s="19" t="s">
        <v>38</v>
      </c>
      <c r="F1137" s="21">
        <v>2.0</v>
      </c>
      <c r="G1137" s="22">
        <v>42957.0</v>
      </c>
      <c r="H1137" s="15" t="str">
        <f t="shared" si="2"/>
        <v>Base Range</v>
      </c>
      <c r="I1137" s="22">
        <v>54683.0</v>
      </c>
      <c r="J1137" s="23">
        <f t="shared" si="3"/>
        <v>0.7855640693</v>
      </c>
      <c r="K1137" s="24" t="str">
        <f t="shared" si="4"/>
        <v>Target Not Meet</v>
      </c>
    </row>
    <row r="1138" ht="22.5" customHeight="1">
      <c r="A1138" s="18">
        <v>45674.0</v>
      </c>
      <c r="B1138" s="19" t="str">
        <f t="shared" si="1"/>
        <v>Jan</v>
      </c>
      <c r="C1138" s="20" t="s">
        <v>57</v>
      </c>
      <c r="D1138" s="19" t="s">
        <v>80</v>
      </c>
      <c r="E1138" s="19" t="s">
        <v>19</v>
      </c>
      <c r="F1138" s="21">
        <v>1.0</v>
      </c>
      <c r="G1138" s="22">
        <v>32521.0</v>
      </c>
      <c r="H1138" s="15" t="str">
        <f t="shared" si="2"/>
        <v>Base Range</v>
      </c>
      <c r="I1138" s="22">
        <v>37146.0</v>
      </c>
      <c r="J1138" s="23">
        <f t="shared" si="3"/>
        <v>0.8754913046</v>
      </c>
      <c r="K1138" s="24" t="str">
        <f t="shared" si="4"/>
        <v>Target Not Meet</v>
      </c>
    </row>
    <row r="1139" ht="22.5" customHeight="1">
      <c r="A1139" s="18">
        <v>45674.0</v>
      </c>
      <c r="B1139" s="19" t="str">
        <f t="shared" si="1"/>
        <v>Jan</v>
      </c>
      <c r="C1139" s="20" t="s">
        <v>57</v>
      </c>
      <c r="D1139" s="19" t="s">
        <v>71</v>
      </c>
      <c r="E1139" s="19" t="s">
        <v>23</v>
      </c>
      <c r="F1139" s="21">
        <v>1.0</v>
      </c>
      <c r="G1139" s="22">
        <v>34266.0</v>
      </c>
      <c r="H1139" s="15" t="str">
        <f t="shared" si="2"/>
        <v>Base Range</v>
      </c>
      <c r="I1139" s="22">
        <v>38599.0</v>
      </c>
      <c r="J1139" s="23">
        <f t="shared" si="3"/>
        <v>0.8877432058</v>
      </c>
      <c r="K1139" s="24" t="str">
        <f t="shared" si="4"/>
        <v>Target Not Meet</v>
      </c>
    </row>
    <row r="1140" ht="22.5" customHeight="1">
      <c r="A1140" s="18">
        <v>45674.0</v>
      </c>
      <c r="B1140" s="19" t="str">
        <f t="shared" si="1"/>
        <v>Jan</v>
      </c>
      <c r="C1140" s="20" t="s">
        <v>57</v>
      </c>
      <c r="D1140" s="19" t="s">
        <v>71</v>
      </c>
      <c r="E1140" s="19" t="s">
        <v>34</v>
      </c>
      <c r="F1140" s="21">
        <v>2.0</v>
      </c>
      <c r="G1140" s="22">
        <v>58306.0</v>
      </c>
      <c r="H1140" s="15" t="str">
        <f t="shared" si="2"/>
        <v>Medium Range</v>
      </c>
      <c r="I1140" s="22">
        <v>67548.0</v>
      </c>
      <c r="J1140" s="23">
        <f t="shared" si="3"/>
        <v>0.8631787766</v>
      </c>
      <c r="K1140" s="24" t="str">
        <f t="shared" si="4"/>
        <v>Target Not Meet</v>
      </c>
    </row>
    <row r="1141" ht="22.5" customHeight="1">
      <c r="A1141" s="18">
        <v>45674.0</v>
      </c>
      <c r="B1141" s="19" t="str">
        <f t="shared" si="1"/>
        <v>Jan</v>
      </c>
      <c r="C1141" s="20" t="s">
        <v>57</v>
      </c>
      <c r="D1141" s="19" t="s">
        <v>71</v>
      </c>
      <c r="E1141" s="19" t="s">
        <v>38</v>
      </c>
      <c r="F1141" s="21">
        <v>2.0</v>
      </c>
      <c r="G1141" s="22">
        <v>42127.0</v>
      </c>
      <c r="H1141" s="15" t="str">
        <f t="shared" si="2"/>
        <v>Base Range</v>
      </c>
      <c r="I1141" s="22">
        <v>47747.0</v>
      </c>
      <c r="J1141" s="23">
        <f t="shared" si="3"/>
        <v>0.8822962699</v>
      </c>
      <c r="K1141" s="24" t="str">
        <f t="shared" si="4"/>
        <v>Target Not Meet</v>
      </c>
    </row>
    <row r="1142" ht="22.5" customHeight="1">
      <c r="A1142" s="18">
        <v>45674.0</v>
      </c>
      <c r="B1142" s="19" t="str">
        <f t="shared" si="1"/>
        <v>Jan</v>
      </c>
      <c r="C1142" s="20" t="s">
        <v>57</v>
      </c>
      <c r="D1142" s="25" t="s">
        <v>62</v>
      </c>
      <c r="E1142" s="19" t="s">
        <v>34</v>
      </c>
      <c r="F1142" s="21">
        <v>3.0</v>
      </c>
      <c r="G1142" s="22">
        <v>56173.0</v>
      </c>
      <c r="H1142" s="15" t="str">
        <f t="shared" si="2"/>
        <v>Medium Range</v>
      </c>
      <c r="I1142" s="22">
        <v>40345.0</v>
      </c>
      <c r="J1142" s="23">
        <f t="shared" si="3"/>
        <v>1.392316272</v>
      </c>
      <c r="K1142" s="24" t="str">
        <f t="shared" si="4"/>
        <v>Over Achived</v>
      </c>
    </row>
    <row r="1143" ht="22.5" customHeight="1">
      <c r="A1143" s="18">
        <v>45674.0</v>
      </c>
      <c r="B1143" s="19" t="str">
        <f t="shared" si="1"/>
        <v>Jan</v>
      </c>
      <c r="C1143" s="20" t="s">
        <v>57</v>
      </c>
      <c r="D1143" s="25" t="s">
        <v>62</v>
      </c>
      <c r="E1143" s="19" t="s">
        <v>9</v>
      </c>
      <c r="F1143" s="21">
        <v>3.0</v>
      </c>
      <c r="G1143" s="22">
        <v>63861.0</v>
      </c>
      <c r="H1143" s="15" t="str">
        <f t="shared" si="2"/>
        <v>Medium Range</v>
      </c>
      <c r="I1143" s="22">
        <v>58921.0</v>
      </c>
      <c r="J1143" s="23">
        <f t="shared" si="3"/>
        <v>1.083841075</v>
      </c>
      <c r="K1143" s="24" t="str">
        <f t="shared" si="4"/>
        <v>Over Achived</v>
      </c>
    </row>
    <row r="1144" ht="22.5" customHeight="1">
      <c r="A1144" s="18">
        <v>45674.0</v>
      </c>
      <c r="B1144" s="19" t="str">
        <f t="shared" si="1"/>
        <v>Jan</v>
      </c>
      <c r="C1144" s="20" t="s">
        <v>57</v>
      </c>
      <c r="D1144" s="25" t="s">
        <v>62</v>
      </c>
      <c r="E1144" s="19" t="s">
        <v>19</v>
      </c>
      <c r="F1144" s="21">
        <v>1.0</v>
      </c>
      <c r="G1144" s="22">
        <v>33809.0</v>
      </c>
      <c r="H1144" s="15" t="str">
        <f t="shared" si="2"/>
        <v>Base Range</v>
      </c>
      <c r="I1144" s="22">
        <v>29366.0</v>
      </c>
      <c r="J1144" s="23">
        <f t="shared" si="3"/>
        <v>1.151297419</v>
      </c>
      <c r="K1144" s="24" t="str">
        <f t="shared" si="4"/>
        <v>Over Achived</v>
      </c>
    </row>
    <row r="1145" ht="22.5" customHeight="1">
      <c r="A1145" s="18">
        <v>45674.0</v>
      </c>
      <c r="B1145" s="19" t="str">
        <f t="shared" si="1"/>
        <v>Jan</v>
      </c>
      <c r="C1145" s="20" t="s">
        <v>57</v>
      </c>
      <c r="D1145" s="25" t="s">
        <v>62</v>
      </c>
      <c r="E1145" s="19" t="s">
        <v>9</v>
      </c>
      <c r="F1145" s="21">
        <v>2.0</v>
      </c>
      <c r="G1145" s="22">
        <v>54399.0</v>
      </c>
      <c r="H1145" s="15" t="str">
        <f t="shared" si="2"/>
        <v>Medium Range</v>
      </c>
      <c r="I1145" s="22">
        <v>42580.0</v>
      </c>
      <c r="J1145" s="23">
        <f t="shared" si="3"/>
        <v>1.27757163</v>
      </c>
      <c r="K1145" s="24" t="str">
        <f t="shared" si="4"/>
        <v>Over Achived</v>
      </c>
    </row>
    <row r="1146" ht="22.5" customHeight="1">
      <c r="A1146" s="18">
        <v>45674.0</v>
      </c>
      <c r="B1146" s="19" t="str">
        <f t="shared" si="1"/>
        <v>Jan</v>
      </c>
      <c r="C1146" s="20" t="s">
        <v>57</v>
      </c>
      <c r="D1146" s="19" t="s">
        <v>58</v>
      </c>
      <c r="E1146" s="19" t="s">
        <v>26</v>
      </c>
      <c r="F1146" s="21">
        <v>2.0</v>
      </c>
      <c r="G1146" s="22">
        <v>46702.0</v>
      </c>
      <c r="H1146" s="15" t="str">
        <f t="shared" si="2"/>
        <v>Base Range</v>
      </c>
      <c r="I1146" s="22">
        <v>42901.0</v>
      </c>
      <c r="J1146" s="23">
        <f t="shared" si="3"/>
        <v>1.088599333</v>
      </c>
      <c r="K1146" s="24" t="str">
        <f t="shared" si="4"/>
        <v>Over Achived</v>
      </c>
    </row>
    <row r="1147" ht="22.5" customHeight="1">
      <c r="A1147" s="18">
        <v>45674.0</v>
      </c>
      <c r="B1147" s="19" t="str">
        <f t="shared" si="1"/>
        <v>Jan</v>
      </c>
      <c r="C1147" s="20" t="s">
        <v>57</v>
      </c>
      <c r="D1147" s="19" t="s">
        <v>58</v>
      </c>
      <c r="E1147" s="19" t="s">
        <v>63</v>
      </c>
      <c r="F1147" s="21">
        <v>1.0</v>
      </c>
      <c r="G1147" s="22">
        <v>27376.0</v>
      </c>
      <c r="H1147" s="15" t="str">
        <f t="shared" si="2"/>
        <v>Base Range</v>
      </c>
      <c r="I1147" s="22">
        <v>24839.0</v>
      </c>
      <c r="J1147" s="23">
        <f t="shared" si="3"/>
        <v>1.102137767</v>
      </c>
      <c r="K1147" s="24" t="str">
        <f t="shared" si="4"/>
        <v>Over Achived</v>
      </c>
    </row>
    <row r="1148" ht="22.5" customHeight="1">
      <c r="A1148" s="18">
        <v>45674.0</v>
      </c>
      <c r="B1148" s="19" t="str">
        <f t="shared" si="1"/>
        <v>Jan</v>
      </c>
      <c r="C1148" s="20" t="s">
        <v>57</v>
      </c>
      <c r="D1148" s="19" t="s">
        <v>58</v>
      </c>
      <c r="E1148" s="19" t="s">
        <v>34</v>
      </c>
      <c r="F1148" s="21">
        <v>3.0</v>
      </c>
      <c r="G1148" s="22">
        <v>66558.0</v>
      </c>
      <c r="H1148" s="15" t="str">
        <f t="shared" si="2"/>
        <v>Medium Range</v>
      </c>
      <c r="I1148" s="22">
        <v>58660.0</v>
      </c>
      <c r="J1148" s="23">
        <f t="shared" si="3"/>
        <v>1.1346403</v>
      </c>
      <c r="K1148" s="24" t="str">
        <f t="shared" si="4"/>
        <v>Over Achived</v>
      </c>
    </row>
    <row r="1149" ht="22.5" customHeight="1">
      <c r="A1149" s="18">
        <v>45674.0</v>
      </c>
      <c r="B1149" s="19" t="str">
        <f t="shared" si="1"/>
        <v>Jan</v>
      </c>
      <c r="C1149" s="20" t="s">
        <v>13</v>
      </c>
      <c r="D1149" s="19" t="s">
        <v>14</v>
      </c>
      <c r="E1149" s="19" t="s">
        <v>63</v>
      </c>
      <c r="F1149" s="21">
        <v>3.0</v>
      </c>
      <c r="G1149" s="22">
        <v>77803.0</v>
      </c>
      <c r="H1149" s="15" t="str">
        <f t="shared" si="2"/>
        <v>High Range</v>
      </c>
      <c r="I1149" s="22">
        <v>70089.0</v>
      </c>
      <c r="J1149" s="23">
        <f t="shared" si="3"/>
        <v>1.110060066</v>
      </c>
      <c r="K1149" s="24" t="str">
        <f t="shared" si="4"/>
        <v>Over Achived</v>
      </c>
    </row>
    <row r="1150" ht="22.5" customHeight="1">
      <c r="A1150" s="18">
        <v>45674.0</v>
      </c>
      <c r="B1150" s="19" t="str">
        <f t="shared" si="1"/>
        <v>Jan</v>
      </c>
      <c r="C1150" s="20" t="s">
        <v>57</v>
      </c>
      <c r="D1150" s="19" t="s">
        <v>85</v>
      </c>
      <c r="E1150" s="19" t="s">
        <v>68</v>
      </c>
      <c r="F1150" s="21">
        <v>1.0</v>
      </c>
      <c r="G1150" s="22">
        <v>26687.0</v>
      </c>
      <c r="H1150" s="15" t="str">
        <f t="shared" si="2"/>
        <v>Base Range</v>
      </c>
      <c r="I1150" s="22">
        <v>29368.0</v>
      </c>
      <c r="J1150" s="23">
        <f t="shared" si="3"/>
        <v>0.9087101607</v>
      </c>
      <c r="K1150" s="24" t="str">
        <f t="shared" si="4"/>
        <v>Target Not Meet</v>
      </c>
    </row>
    <row r="1151" ht="22.5" customHeight="1">
      <c r="A1151" s="18">
        <v>45674.0</v>
      </c>
      <c r="B1151" s="19" t="str">
        <f t="shared" si="1"/>
        <v>Jan</v>
      </c>
      <c r="C1151" s="20" t="s">
        <v>92</v>
      </c>
      <c r="D1151" s="19" t="s">
        <v>93</v>
      </c>
      <c r="E1151" s="19" t="s">
        <v>26</v>
      </c>
      <c r="F1151" s="21">
        <v>3.0</v>
      </c>
      <c r="G1151" s="22">
        <v>91948.0</v>
      </c>
      <c r="H1151" s="15" t="str">
        <f t="shared" si="2"/>
        <v>Very High Range</v>
      </c>
      <c r="I1151" s="22">
        <v>109462.0</v>
      </c>
      <c r="J1151" s="23">
        <f t="shared" si="3"/>
        <v>0.8399992692</v>
      </c>
      <c r="K1151" s="24" t="str">
        <f t="shared" si="4"/>
        <v>Target Not Meet</v>
      </c>
    </row>
    <row r="1152" ht="22.5" customHeight="1">
      <c r="A1152" s="18">
        <v>45674.0</v>
      </c>
      <c r="B1152" s="19" t="str">
        <f t="shared" si="1"/>
        <v>Jan</v>
      </c>
      <c r="C1152" s="20" t="s">
        <v>7</v>
      </c>
      <c r="D1152" s="19" t="s">
        <v>126</v>
      </c>
      <c r="E1152" s="19" t="s">
        <v>63</v>
      </c>
      <c r="F1152" s="21">
        <v>2.0</v>
      </c>
      <c r="G1152" s="22">
        <v>59358.0</v>
      </c>
      <c r="H1152" s="15" t="str">
        <f t="shared" si="2"/>
        <v>Medium Range</v>
      </c>
      <c r="I1152" s="22">
        <v>49292.0</v>
      </c>
      <c r="J1152" s="23">
        <f t="shared" si="3"/>
        <v>1.204211637</v>
      </c>
      <c r="K1152" s="24" t="str">
        <f t="shared" si="4"/>
        <v>Over Achived</v>
      </c>
    </row>
    <row r="1153" ht="22.5" customHeight="1">
      <c r="A1153" s="18">
        <v>45674.0</v>
      </c>
      <c r="B1153" s="19" t="str">
        <f t="shared" si="1"/>
        <v>Jan</v>
      </c>
      <c r="C1153" s="20" t="s">
        <v>7</v>
      </c>
      <c r="D1153" s="19" t="s">
        <v>126</v>
      </c>
      <c r="E1153" s="19" t="s">
        <v>34</v>
      </c>
      <c r="F1153" s="21">
        <v>6.0</v>
      </c>
      <c r="G1153" s="22">
        <v>151012.0</v>
      </c>
      <c r="H1153" s="15" t="str">
        <f t="shared" si="2"/>
        <v>Very High Range</v>
      </c>
      <c r="I1153" s="22">
        <v>106497.0</v>
      </c>
      <c r="J1153" s="23">
        <f t="shared" si="3"/>
        <v>1.417992995</v>
      </c>
      <c r="K1153" s="24" t="str">
        <f t="shared" si="4"/>
        <v>Over Achived</v>
      </c>
    </row>
    <row r="1154" ht="22.5" customHeight="1">
      <c r="A1154" s="18">
        <v>45674.0</v>
      </c>
      <c r="B1154" s="19" t="str">
        <f t="shared" si="1"/>
        <v>Jan</v>
      </c>
      <c r="C1154" s="20" t="s">
        <v>7</v>
      </c>
      <c r="D1154" s="19" t="s">
        <v>118</v>
      </c>
      <c r="E1154" s="19" t="s">
        <v>9</v>
      </c>
      <c r="F1154" s="21">
        <v>5.0</v>
      </c>
      <c r="G1154" s="22">
        <v>146430.0</v>
      </c>
      <c r="H1154" s="15" t="str">
        <f t="shared" si="2"/>
        <v>Very High Range</v>
      </c>
      <c r="I1154" s="22">
        <v>115207.0</v>
      </c>
      <c r="J1154" s="23">
        <f t="shared" si="3"/>
        <v>1.271016518</v>
      </c>
      <c r="K1154" s="24" t="str">
        <f t="shared" si="4"/>
        <v>Over Achived</v>
      </c>
    </row>
    <row r="1155" ht="22.5" customHeight="1">
      <c r="A1155" s="18">
        <v>45674.0</v>
      </c>
      <c r="B1155" s="19" t="str">
        <f t="shared" si="1"/>
        <v>Jan</v>
      </c>
      <c r="C1155" s="20" t="s">
        <v>7</v>
      </c>
      <c r="D1155" s="19" t="s">
        <v>118</v>
      </c>
      <c r="E1155" s="19" t="s">
        <v>63</v>
      </c>
      <c r="F1155" s="21">
        <v>2.0</v>
      </c>
      <c r="G1155" s="22">
        <v>54081.0</v>
      </c>
      <c r="H1155" s="15" t="str">
        <f t="shared" si="2"/>
        <v>Medium Range</v>
      </c>
      <c r="I1155" s="22">
        <v>42677.0</v>
      </c>
      <c r="J1155" s="23">
        <f t="shared" si="3"/>
        <v>1.267216533</v>
      </c>
      <c r="K1155" s="24" t="str">
        <f t="shared" si="4"/>
        <v>Over Achived</v>
      </c>
    </row>
    <row r="1156" ht="22.5" customHeight="1">
      <c r="A1156" s="18">
        <v>45674.0</v>
      </c>
      <c r="B1156" s="19" t="str">
        <f t="shared" si="1"/>
        <v>Jan</v>
      </c>
      <c r="C1156" s="20" t="s">
        <v>7</v>
      </c>
      <c r="D1156" s="19" t="s">
        <v>118</v>
      </c>
      <c r="E1156" s="19" t="s">
        <v>63</v>
      </c>
      <c r="F1156" s="21">
        <v>2.0</v>
      </c>
      <c r="G1156" s="22">
        <v>53609.0</v>
      </c>
      <c r="H1156" s="15" t="str">
        <f t="shared" si="2"/>
        <v>Medium Range</v>
      </c>
      <c r="I1156" s="22">
        <v>44482.0</v>
      </c>
      <c r="J1156" s="23">
        <f t="shared" si="3"/>
        <v>1.205184119</v>
      </c>
      <c r="K1156" s="24" t="str">
        <f t="shared" si="4"/>
        <v>Over Achived</v>
      </c>
    </row>
    <row r="1157" ht="22.5" customHeight="1">
      <c r="A1157" s="18">
        <v>45674.0</v>
      </c>
      <c r="B1157" s="19" t="str">
        <f t="shared" si="1"/>
        <v>Jan</v>
      </c>
      <c r="C1157" s="20" t="s">
        <v>7</v>
      </c>
      <c r="D1157" s="19" t="s">
        <v>118</v>
      </c>
      <c r="E1157" s="19" t="s">
        <v>26</v>
      </c>
      <c r="F1157" s="21">
        <v>9.0</v>
      </c>
      <c r="G1157" s="22">
        <v>204023.0</v>
      </c>
      <c r="H1157" s="15" t="str">
        <f t="shared" si="2"/>
        <v>Very High Range</v>
      </c>
      <c r="I1157" s="22">
        <v>169086.0</v>
      </c>
      <c r="J1157" s="23">
        <f t="shared" si="3"/>
        <v>1.206622665</v>
      </c>
      <c r="K1157" s="24" t="str">
        <f t="shared" si="4"/>
        <v>Over Achived</v>
      </c>
    </row>
    <row r="1158" ht="22.5" customHeight="1">
      <c r="A1158" s="18">
        <v>45674.0</v>
      </c>
      <c r="B1158" s="19" t="str">
        <f t="shared" si="1"/>
        <v>Jan</v>
      </c>
      <c r="C1158" s="20" t="s">
        <v>7</v>
      </c>
      <c r="D1158" s="19" t="s">
        <v>118</v>
      </c>
      <c r="E1158" s="19" t="s">
        <v>23</v>
      </c>
      <c r="F1158" s="21">
        <v>3.0</v>
      </c>
      <c r="G1158" s="22">
        <v>64464.0</v>
      </c>
      <c r="H1158" s="15" t="str">
        <f t="shared" si="2"/>
        <v>Medium Range</v>
      </c>
      <c r="I1158" s="22">
        <v>52784.0</v>
      </c>
      <c r="J1158" s="23">
        <f t="shared" si="3"/>
        <v>1.221279176</v>
      </c>
      <c r="K1158" s="24" t="str">
        <f t="shared" si="4"/>
        <v>Over Achived</v>
      </c>
    </row>
    <row r="1159" ht="22.5" customHeight="1">
      <c r="A1159" s="18">
        <v>45674.0</v>
      </c>
      <c r="B1159" s="19" t="str">
        <f t="shared" si="1"/>
        <v>Jan</v>
      </c>
      <c r="C1159" s="20" t="s">
        <v>7</v>
      </c>
      <c r="D1159" s="19" t="s">
        <v>126</v>
      </c>
      <c r="E1159" s="19" t="s">
        <v>23</v>
      </c>
      <c r="F1159" s="21">
        <v>3.0</v>
      </c>
      <c r="G1159" s="22">
        <v>69342.0</v>
      </c>
      <c r="H1159" s="15" t="str">
        <f t="shared" si="2"/>
        <v>Medium Range</v>
      </c>
      <c r="I1159" s="22">
        <v>63927.0</v>
      </c>
      <c r="J1159" s="23">
        <f t="shared" si="3"/>
        <v>1.084705993</v>
      </c>
      <c r="K1159" s="24" t="str">
        <f t="shared" si="4"/>
        <v>Over Achived</v>
      </c>
    </row>
    <row r="1160" ht="22.5" customHeight="1">
      <c r="A1160" s="18">
        <v>45674.0</v>
      </c>
      <c r="B1160" s="19" t="str">
        <f t="shared" si="1"/>
        <v>Jan</v>
      </c>
      <c r="C1160" s="20" t="s">
        <v>7</v>
      </c>
      <c r="D1160" s="19" t="s">
        <v>106</v>
      </c>
      <c r="E1160" s="19" t="s">
        <v>68</v>
      </c>
      <c r="F1160" s="21">
        <v>3.0</v>
      </c>
      <c r="G1160" s="22">
        <v>73318.0</v>
      </c>
      <c r="H1160" s="15" t="str">
        <f t="shared" si="2"/>
        <v>High Range</v>
      </c>
      <c r="I1160" s="22">
        <v>53624.0</v>
      </c>
      <c r="J1160" s="23">
        <f t="shared" si="3"/>
        <v>1.367260928</v>
      </c>
      <c r="K1160" s="24" t="str">
        <f t="shared" si="4"/>
        <v>Over Achived</v>
      </c>
    </row>
    <row r="1161" ht="22.5" customHeight="1">
      <c r="A1161" s="18">
        <v>45674.0</v>
      </c>
      <c r="B1161" s="19" t="str">
        <f t="shared" si="1"/>
        <v>Jan</v>
      </c>
      <c r="C1161" s="20" t="s">
        <v>7</v>
      </c>
      <c r="D1161" s="19" t="s">
        <v>106</v>
      </c>
      <c r="E1161" s="19" t="s">
        <v>63</v>
      </c>
      <c r="F1161" s="21">
        <v>3.0</v>
      </c>
      <c r="G1161" s="22">
        <v>52425.0</v>
      </c>
      <c r="H1161" s="15" t="str">
        <f t="shared" si="2"/>
        <v>Medium Range</v>
      </c>
      <c r="I1161" s="22">
        <v>46176.0</v>
      </c>
      <c r="J1161" s="23">
        <f t="shared" si="3"/>
        <v>1.135330042</v>
      </c>
      <c r="K1161" s="24" t="str">
        <f t="shared" si="4"/>
        <v>Over Achived</v>
      </c>
    </row>
    <row r="1162" ht="22.5" customHeight="1">
      <c r="A1162" s="18">
        <v>45674.0</v>
      </c>
      <c r="B1162" s="19" t="str">
        <f t="shared" si="1"/>
        <v>Jan</v>
      </c>
      <c r="C1162" s="20" t="s">
        <v>7</v>
      </c>
      <c r="D1162" s="19" t="s">
        <v>106</v>
      </c>
      <c r="E1162" s="19" t="s">
        <v>9</v>
      </c>
      <c r="F1162" s="21">
        <v>5.0</v>
      </c>
      <c r="G1162" s="22">
        <v>129462.0</v>
      </c>
      <c r="H1162" s="15" t="str">
        <f t="shared" si="2"/>
        <v>Very High Range</v>
      </c>
      <c r="I1162" s="22">
        <v>104558.0</v>
      </c>
      <c r="J1162" s="23">
        <f t="shared" si="3"/>
        <v>1.238183592</v>
      </c>
      <c r="K1162" s="24" t="str">
        <f t="shared" si="4"/>
        <v>Over Achived</v>
      </c>
    </row>
    <row r="1163" ht="22.5" customHeight="1">
      <c r="A1163" s="18">
        <v>45674.0</v>
      </c>
      <c r="B1163" s="19" t="str">
        <f t="shared" si="1"/>
        <v>Jan</v>
      </c>
      <c r="C1163" s="20" t="s">
        <v>7</v>
      </c>
      <c r="D1163" s="19" t="s">
        <v>106</v>
      </c>
      <c r="E1163" s="19" t="s">
        <v>63</v>
      </c>
      <c r="F1163" s="21">
        <v>2.0</v>
      </c>
      <c r="G1163" s="22">
        <v>56122.0</v>
      </c>
      <c r="H1163" s="15" t="str">
        <f t="shared" si="2"/>
        <v>Medium Range</v>
      </c>
      <c r="I1163" s="22">
        <v>50437.0</v>
      </c>
      <c r="J1163" s="23">
        <f t="shared" si="3"/>
        <v>1.112714872</v>
      </c>
      <c r="K1163" s="24" t="str">
        <f t="shared" si="4"/>
        <v>Over Achived</v>
      </c>
    </row>
    <row r="1164" ht="22.5" customHeight="1">
      <c r="A1164" s="18">
        <v>45674.0</v>
      </c>
      <c r="B1164" s="19" t="str">
        <f t="shared" si="1"/>
        <v>Jan</v>
      </c>
      <c r="C1164" s="20" t="s">
        <v>7</v>
      </c>
      <c r="D1164" s="19" t="s">
        <v>8</v>
      </c>
      <c r="E1164" s="19" t="s">
        <v>63</v>
      </c>
      <c r="F1164" s="21">
        <v>2.0</v>
      </c>
      <c r="G1164" s="22">
        <v>57919.0</v>
      </c>
      <c r="H1164" s="15" t="str">
        <f t="shared" si="2"/>
        <v>Medium Range</v>
      </c>
      <c r="I1164" s="22">
        <v>53967.0</v>
      </c>
      <c r="J1164" s="23">
        <f t="shared" si="3"/>
        <v>1.073229937</v>
      </c>
      <c r="K1164" s="24" t="str">
        <f t="shared" si="4"/>
        <v>Over Achived</v>
      </c>
    </row>
    <row r="1165" ht="22.5" customHeight="1">
      <c r="A1165" s="18">
        <v>45674.0</v>
      </c>
      <c r="B1165" s="19" t="str">
        <f t="shared" si="1"/>
        <v>Jan</v>
      </c>
      <c r="C1165" s="20" t="s">
        <v>7</v>
      </c>
      <c r="D1165" s="19" t="s">
        <v>8</v>
      </c>
      <c r="E1165" s="19" t="s">
        <v>68</v>
      </c>
      <c r="F1165" s="21">
        <v>3.0</v>
      </c>
      <c r="G1165" s="22">
        <v>57622.0</v>
      </c>
      <c r="H1165" s="15" t="str">
        <f t="shared" si="2"/>
        <v>Medium Range</v>
      </c>
      <c r="I1165" s="22">
        <v>51118.0</v>
      </c>
      <c r="J1165" s="23">
        <f t="shared" si="3"/>
        <v>1.127235025</v>
      </c>
      <c r="K1165" s="24" t="str">
        <f t="shared" si="4"/>
        <v>Over Achived</v>
      </c>
    </row>
    <row r="1166" ht="22.5" customHeight="1">
      <c r="A1166" s="18">
        <v>45674.0</v>
      </c>
      <c r="B1166" s="19" t="str">
        <f t="shared" si="1"/>
        <v>Jan</v>
      </c>
      <c r="C1166" s="20" t="s">
        <v>7</v>
      </c>
      <c r="D1166" s="19" t="s">
        <v>8</v>
      </c>
      <c r="E1166" s="19" t="s">
        <v>26</v>
      </c>
      <c r="F1166" s="21">
        <v>8.0</v>
      </c>
      <c r="G1166" s="22">
        <v>181221.0</v>
      </c>
      <c r="H1166" s="15" t="str">
        <f t="shared" si="2"/>
        <v>Very High Range</v>
      </c>
      <c r="I1166" s="22">
        <v>138640.0</v>
      </c>
      <c r="J1166" s="23">
        <f t="shared" si="3"/>
        <v>1.307133583</v>
      </c>
      <c r="K1166" s="24" t="str">
        <f t="shared" si="4"/>
        <v>Over Achived</v>
      </c>
    </row>
    <row r="1167" ht="22.5" customHeight="1">
      <c r="A1167" s="18">
        <v>45674.0</v>
      </c>
      <c r="B1167" s="19" t="str">
        <f t="shared" si="1"/>
        <v>Jan</v>
      </c>
      <c r="C1167" s="20" t="s">
        <v>13</v>
      </c>
      <c r="D1167" s="19" t="s">
        <v>14</v>
      </c>
      <c r="E1167" s="19" t="s">
        <v>68</v>
      </c>
      <c r="F1167" s="21">
        <v>1.0</v>
      </c>
      <c r="G1167" s="22">
        <v>37850.0</v>
      </c>
      <c r="H1167" s="15" t="str">
        <f t="shared" si="2"/>
        <v>Base Range</v>
      </c>
      <c r="I1167" s="22">
        <v>33535.0</v>
      </c>
      <c r="J1167" s="23">
        <f t="shared" si="3"/>
        <v>1.128671537</v>
      </c>
      <c r="K1167" s="24" t="str">
        <f t="shared" si="4"/>
        <v>Over Achived</v>
      </c>
    </row>
    <row r="1168" ht="22.5" customHeight="1">
      <c r="A1168" s="18">
        <v>45674.0</v>
      </c>
      <c r="B1168" s="19" t="str">
        <f t="shared" si="1"/>
        <v>Jan</v>
      </c>
      <c r="C1168" s="20" t="s">
        <v>7</v>
      </c>
      <c r="D1168" s="19" t="s">
        <v>106</v>
      </c>
      <c r="E1168" s="19" t="s">
        <v>38</v>
      </c>
      <c r="F1168" s="21">
        <v>3.0</v>
      </c>
      <c r="G1168" s="22">
        <v>86994.0</v>
      </c>
      <c r="H1168" s="15" t="str">
        <f t="shared" si="2"/>
        <v>High Range</v>
      </c>
      <c r="I1168" s="22">
        <v>70408.0</v>
      </c>
      <c r="J1168" s="23">
        <f t="shared" si="3"/>
        <v>1.235569822</v>
      </c>
      <c r="K1168" s="24" t="str">
        <f t="shared" si="4"/>
        <v>Over Achived</v>
      </c>
    </row>
    <row r="1169" ht="22.5" customHeight="1">
      <c r="A1169" s="18">
        <v>45674.0</v>
      </c>
      <c r="B1169" s="19" t="str">
        <f t="shared" si="1"/>
        <v>Jan</v>
      </c>
      <c r="C1169" s="20" t="s">
        <v>7</v>
      </c>
      <c r="D1169" s="19" t="s">
        <v>126</v>
      </c>
      <c r="E1169" s="19" t="s">
        <v>19</v>
      </c>
      <c r="F1169" s="21">
        <v>4.0</v>
      </c>
      <c r="G1169" s="22">
        <v>87817.0</v>
      </c>
      <c r="H1169" s="15" t="str">
        <f t="shared" si="2"/>
        <v>High Range</v>
      </c>
      <c r="I1169" s="22">
        <v>67524.0</v>
      </c>
      <c r="J1169" s="23">
        <f t="shared" si="3"/>
        <v>1.300530182</v>
      </c>
      <c r="K1169" s="24" t="str">
        <f t="shared" si="4"/>
        <v>Over Achived</v>
      </c>
    </row>
    <row r="1170" ht="22.5" customHeight="1">
      <c r="A1170" s="18">
        <v>45674.0</v>
      </c>
      <c r="B1170" s="19" t="str">
        <f t="shared" si="1"/>
        <v>Jan</v>
      </c>
      <c r="C1170" s="20" t="s">
        <v>7</v>
      </c>
      <c r="D1170" s="19" t="s">
        <v>8</v>
      </c>
      <c r="E1170" s="19" t="s">
        <v>34</v>
      </c>
      <c r="F1170" s="21">
        <v>5.0</v>
      </c>
      <c r="G1170" s="22">
        <v>155032.0</v>
      </c>
      <c r="H1170" s="15" t="str">
        <f t="shared" si="2"/>
        <v>Very High Range</v>
      </c>
      <c r="I1170" s="22">
        <v>138015.0</v>
      </c>
      <c r="J1170" s="23">
        <f t="shared" si="3"/>
        <v>1.123298192</v>
      </c>
      <c r="K1170" s="24" t="str">
        <f t="shared" si="4"/>
        <v>Over Achived</v>
      </c>
    </row>
    <row r="1171" ht="22.5" customHeight="1">
      <c r="A1171" s="18">
        <v>45674.0</v>
      </c>
      <c r="B1171" s="19" t="str">
        <f t="shared" si="1"/>
        <v>Jan</v>
      </c>
      <c r="C1171" s="20" t="s">
        <v>7</v>
      </c>
      <c r="D1171" s="19" t="s">
        <v>131</v>
      </c>
      <c r="E1171" s="19" t="s">
        <v>63</v>
      </c>
      <c r="F1171" s="21">
        <v>3.0</v>
      </c>
      <c r="G1171" s="22">
        <v>50075.0</v>
      </c>
      <c r="H1171" s="15" t="str">
        <f t="shared" si="2"/>
        <v>Medium Range</v>
      </c>
      <c r="I1171" s="22">
        <v>44141.0</v>
      </c>
      <c r="J1171" s="23">
        <f t="shared" si="3"/>
        <v>1.13443284</v>
      </c>
      <c r="K1171" s="24" t="str">
        <f t="shared" si="4"/>
        <v>Over Achived</v>
      </c>
    </row>
    <row r="1172" ht="22.5" customHeight="1">
      <c r="A1172" s="18">
        <v>45674.0</v>
      </c>
      <c r="B1172" s="19" t="str">
        <f t="shared" si="1"/>
        <v>Jan</v>
      </c>
      <c r="C1172" s="20" t="s">
        <v>92</v>
      </c>
      <c r="D1172" s="19" t="s">
        <v>93</v>
      </c>
      <c r="E1172" s="19" t="s">
        <v>26</v>
      </c>
      <c r="F1172" s="21">
        <v>3.0</v>
      </c>
      <c r="G1172" s="22">
        <v>73919.0</v>
      </c>
      <c r="H1172" s="15" t="str">
        <f t="shared" si="2"/>
        <v>High Range</v>
      </c>
      <c r="I1172" s="22">
        <v>79834.0</v>
      </c>
      <c r="J1172" s="23">
        <f t="shared" si="3"/>
        <v>0.9259087607</v>
      </c>
      <c r="K1172" s="24" t="str">
        <f t="shared" si="4"/>
        <v>Target Not Meet</v>
      </c>
    </row>
    <row r="1173" ht="22.5" customHeight="1">
      <c r="A1173" s="18">
        <v>45674.0</v>
      </c>
      <c r="B1173" s="19" t="str">
        <f t="shared" si="1"/>
        <v>Jan</v>
      </c>
      <c r="C1173" s="20" t="s">
        <v>92</v>
      </c>
      <c r="D1173" s="19" t="s">
        <v>98</v>
      </c>
      <c r="E1173" s="19" t="s">
        <v>19</v>
      </c>
      <c r="F1173" s="21">
        <v>2.0</v>
      </c>
      <c r="G1173" s="22">
        <v>70646.0</v>
      </c>
      <c r="H1173" s="15" t="str">
        <f t="shared" si="2"/>
        <v>High Range</v>
      </c>
      <c r="I1173" s="22">
        <v>90236.0</v>
      </c>
      <c r="J1173" s="23">
        <f t="shared" si="3"/>
        <v>0.7829026109</v>
      </c>
      <c r="K1173" s="24" t="str">
        <f t="shared" si="4"/>
        <v>Target Not Meet</v>
      </c>
    </row>
    <row r="1174" ht="22.5" customHeight="1">
      <c r="A1174" s="18">
        <v>45674.0</v>
      </c>
      <c r="B1174" s="19" t="str">
        <f t="shared" si="1"/>
        <v>Jan</v>
      </c>
      <c r="C1174" s="20" t="s">
        <v>92</v>
      </c>
      <c r="D1174" s="19" t="s">
        <v>98</v>
      </c>
      <c r="E1174" s="19" t="s">
        <v>68</v>
      </c>
      <c r="F1174" s="21">
        <v>2.0</v>
      </c>
      <c r="G1174" s="22">
        <v>44888.0</v>
      </c>
      <c r="H1174" s="15" t="str">
        <f t="shared" si="2"/>
        <v>Base Range</v>
      </c>
      <c r="I1174" s="22">
        <v>57050.0</v>
      </c>
      <c r="J1174" s="23">
        <f t="shared" si="3"/>
        <v>0.7868185802</v>
      </c>
      <c r="K1174" s="24" t="str">
        <f t="shared" si="4"/>
        <v>Target Not Meet</v>
      </c>
    </row>
    <row r="1175" ht="22.5" customHeight="1">
      <c r="A1175" s="18">
        <v>45674.0</v>
      </c>
      <c r="B1175" s="19" t="str">
        <f t="shared" si="1"/>
        <v>Jan</v>
      </c>
      <c r="C1175" s="20" t="s">
        <v>92</v>
      </c>
      <c r="D1175" s="19" t="s">
        <v>98</v>
      </c>
      <c r="E1175" s="19" t="s">
        <v>68</v>
      </c>
      <c r="F1175" s="21">
        <v>2.0</v>
      </c>
      <c r="G1175" s="22">
        <v>55045.0</v>
      </c>
      <c r="H1175" s="15" t="str">
        <f t="shared" si="2"/>
        <v>Medium Range</v>
      </c>
      <c r="I1175" s="22">
        <v>63410.0</v>
      </c>
      <c r="J1175" s="23">
        <f t="shared" si="3"/>
        <v>0.8680807444</v>
      </c>
      <c r="K1175" s="24" t="str">
        <f t="shared" si="4"/>
        <v>Target Not Meet</v>
      </c>
    </row>
    <row r="1176" ht="22.5" customHeight="1">
      <c r="A1176" s="18">
        <v>45674.0</v>
      </c>
      <c r="B1176" s="19" t="str">
        <f t="shared" si="1"/>
        <v>Jan</v>
      </c>
      <c r="C1176" s="20" t="s">
        <v>92</v>
      </c>
      <c r="D1176" s="19" t="s">
        <v>98</v>
      </c>
      <c r="E1176" s="19" t="s">
        <v>34</v>
      </c>
      <c r="F1176" s="21">
        <v>4.0</v>
      </c>
      <c r="G1176" s="22">
        <v>110255.0</v>
      </c>
      <c r="H1176" s="15" t="str">
        <f t="shared" si="2"/>
        <v>Very High Range</v>
      </c>
      <c r="I1176" s="22">
        <v>135603.0</v>
      </c>
      <c r="J1176" s="23">
        <f t="shared" si="3"/>
        <v>0.8130719822</v>
      </c>
      <c r="K1176" s="24" t="str">
        <f t="shared" si="4"/>
        <v>Target Not Meet</v>
      </c>
    </row>
    <row r="1177" ht="22.5" customHeight="1">
      <c r="A1177" s="18">
        <v>45674.0</v>
      </c>
      <c r="B1177" s="19" t="str">
        <f t="shared" si="1"/>
        <v>Jan</v>
      </c>
      <c r="C1177" s="20" t="s">
        <v>7</v>
      </c>
      <c r="D1177" s="19" t="s">
        <v>131</v>
      </c>
      <c r="E1177" s="19" t="s">
        <v>9</v>
      </c>
      <c r="F1177" s="21">
        <v>5.0</v>
      </c>
      <c r="G1177" s="22">
        <v>132108.0</v>
      </c>
      <c r="H1177" s="15" t="str">
        <f t="shared" si="2"/>
        <v>Very High Range</v>
      </c>
      <c r="I1177" s="22">
        <v>96255.0</v>
      </c>
      <c r="J1177" s="23">
        <f t="shared" si="3"/>
        <v>1.372479352</v>
      </c>
      <c r="K1177" s="24" t="str">
        <f t="shared" si="4"/>
        <v>Over Achived</v>
      </c>
    </row>
    <row r="1178" ht="22.5" customHeight="1">
      <c r="A1178" s="18">
        <v>45674.0</v>
      </c>
      <c r="B1178" s="19" t="str">
        <f t="shared" si="1"/>
        <v>Jan</v>
      </c>
      <c r="C1178" s="20" t="s">
        <v>92</v>
      </c>
      <c r="D1178" s="19" t="s">
        <v>144</v>
      </c>
      <c r="E1178" s="19" t="s">
        <v>23</v>
      </c>
      <c r="F1178" s="21">
        <v>2.0</v>
      </c>
      <c r="G1178" s="22">
        <v>66100.0</v>
      </c>
      <c r="H1178" s="15" t="str">
        <f t="shared" si="2"/>
        <v>Medium Range</v>
      </c>
      <c r="I1178" s="22">
        <v>52235.0</v>
      </c>
      <c r="J1178" s="23">
        <f t="shared" si="3"/>
        <v>1.265435053</v>
      </c>
      <c r="K1178" s="24" t="str">
        <f t="shared" si="4"/>
        <v>Over Achived</v>
      </c>
    </row>
    <row r="1179" ht="22.5" customHeight="1">
      <c r="A1179" s="18">
        <v>45674.0</v>
      </c>
      <c r="B1179" s="19" t="str">
        <f t="shared" si="1"/>
        <v>Jan</v>
      </c>
      <c r="C1179" s="20" t="s">
        <v>92</v>
      </c>
      <c r="D1179" s="25" t="s">
        <v>149</v>
      </c>
      <c r="E1179" s="19" t="s">
        <v>63</v>
      </c>
      <c r="F1179" s="21">
        <v>4.0</v>
      </c>
      <c r="G1179" s="22">
        <v>112947.0</v>
      </c>
      <c r="H1179" s="15" t="str">
        <f t="shared" si="2"/>
        <v>Very High Range</v>
      </c>
      <c r="I1179" s="22">
        <v>81155.0</v>
      </c>
      <c r="J1179" s="23">
        <f t="shared" si="3"/>
        <v>1.391744193</v>
      </c>
      <c r="K1179" s="24" t="str">
        <f t="shared" si="4"/>
        <v>Over Achived</v>
      </c>
    </row>
    <row r="1180" ht="22.5" customHeight="1">
      <c r="A1180" s="18">
        <v>45674.0</v>
      </c>
      <c r="B1180" s="19" t="str">
        <f t="shared" si="1"/>
        <v>Jan</v>
      </c>
      <c r="C1180" s="20" t="s">
        <v>92</v>
      </c>
      <c r="D1180" s="19" t="s">
        <v>144</v>
      </c>
      <c r="E1180" s="19" t="s">
        <v>63</v>
      </c>
      <c r="F1180" s="21">
        <v>5.0</v>
      </c>
      <c r="G1180" s="22">
        <v>120354.0</v>
      </c>
      <c r="H1180" s="15" t="str">
        <f t="shared" si="2"/>
        <v>Very High Range</v>
      </c>
      <c r="I1180" s="22">
        <v>108476.0</v>
      </c>
      <c r="J1180" s="23">
        <f t="shared" si="3"/>
        <v>1.109498875</v>
      </c>
      <c r="K1180" s="24" t="str">
        <f t="shared" si="4"/>
        <v>Over Achived</v>
      </c>
    </row>
    <row r="1181" ht="22.5" customHeight="1">
      <c r="A1181" s="18">
        <v>45674.0</v>
      </c>
      <c r="B1181" s="19" t="str">
        <f t="shared" si="1"/>
        <v>Jan</v>
      </c>
      <c r="C1181" s="20" t="s">
        <v>92</v>
      </c>
      <c r="D1181" s="25" t="s">
        <v>149</v>
      </c>
      <c r="E1181" s="19" t="s">
        <v>34</v>
      </c>
      <c r="F1181" s="21">
        <v>5.0</v>
      </c>
      <c r="G1181" s="22">
        <v>119404.0</v>
      </c>
      <c r="H1181" s="15" t="str">
        <f t="shared" si="2"/>
        <v>Very High Range</v>
      </c>
      <c r="I1181" s="22">
        <v>85504.0</v>
      </c>
      <c r="J1181" s="23">
        <f t="shared" si="3"/>
        <v>1.39647268</v>
      </c>
      <c r="K1181" s="24" t="str">
        <f t="shared" si="4"/>
        <v>Over Achived</v>
      </c>
    </row>
    <row r="1182" ht="22.5" customHeight="1">
      <c r="A1182" s="18">
        <v>45674.0</v>
      </c>
      <c r="B1182" s="19" t="str">
        <f t="shared" si="1"/>
        <v>Jan</v>
      </c>
      <c r="C1182" s="20" t="s">
        <v>92</v>
      </c>
      <c r="D1182" s="25" t="s">
        <v>149</v>
      </c>
      <c r="E1182" s="19" t="s">
        <v>38</v>
      </c>
      <c r="F1182" s="21">
        <v>3.0</v>
      </c>
      <c r="G1182" s="22">
        <v>85079.0</v>
      </c>
      <c r="H1182" s="15" t="str">
        <f t="shared" si="2"/>
        <v>High Range</v>
      </c>
      <c r="I1182" s="22">
        <v>73181.0</v>
      </c>
      <c r="J1182" s="23">
        <f t="shared" si="3"/>
        <v>1.162583184</v>
      </c>
      <c r="K1182" s="24" t="str">
        <f t="shared" si="4"/>
        <v>Over Achived</v>
      </c>
    </row>
    <row r="1183" ht="22.5" customHeight="1">
      <c r="A1183" s="18">
        <v>45674.0</v>
      </c>
      <c r="B1183" s="19" t="str">
        <f t="shared" si="1"/>
        <v>Jan</v>
      </c>
      <c r="C1183" s="20" t="s">
        <v>92</v>
      </c>
      <c r="D1183" s="19" t="s">
        <v>158</v>
      </c>
      <c r="E1183" s="19" t="s">
        <v>38</v>
      </c>
      <c r="F1183" s="21">
        <v>3.0</v>
      </c>
      <c r="G1183" s="22">
        <v>79092.0</v>
      </c>
      <c r="H1183" s="15" t="str">
        <f t="shared" si="2"/>
        <v>High Range</v>
      </c>
      <c r="I1183" s="22">
        <v>57169.0</v>
      </c>
      <c r="J1183" s="23">
        <f t="shared" si="3"/>
        <v>1.383477059</v>
      </c>
      <c r="K1183" s="24" t="str">
        <f t="shared" si="4"/>
        <v>Over Achived</v>
      </c>
    </row>
    <row r="1184" ht="22.5" customHeight="1">
      <c r="A1184" s="18">
        <v>45674.0</v>
      </c>
      <c r="B1184" s="19" t="str">
        <f t="shared" si="1"/>
        <v>Jan</v>
      </c>
      <c r="C1184" s="20" t="s">
        <v>92</v>
      </c>
      <c r="D1184" s="19" t="s">
        <v>158</v>
      </c>
      <c r="E1184" s="19" t="s">
        <v>26</v>
      </c>
      <c r="F1184" s="21">
        <v>3.0</v>
      </c>
      <c r="G1184" s="22">
        <v>95195.0</v>
      </c>
      <c r="H1184" s="15" t="str">
        <f t="shared" si="2"/>
        <v>Very High Range</v>
      </c>
      <c r="I1184" s="22">
        <v>78389.0</v>
      </c>
      <c r="J1184" s="23">
        <f t="shared" si="3"/>
        <v>1.214392325</v>
      </c>
      <c r="K1184" s="24" t="str">
        <f t="shared" si="4"/>
        <v>Over Achived</v>
      </c>
    </row>
    <row r="1185" ht="22.5" customHeight="1">
      <c r="A1185" s="18">
        <v>45674.0</v>
      </c>
      <c r="B1185" s="19" t="str">
        <f t="shared" si="1"/>
        <v>Jan</v>
      </c>
      <c r="C1185" s="20" t="s">
        <v>92</v>
      </c>
      <c r="D1185" s="19" t="s">
        <v>158</v>
      </c>
      <c r="E1185" s="19" t="s">
        <v>23</v>
      </c>
      <c r="F1185" s="21">
        <v>2.0</v>
      </c>
      <c r="G1185" s="22">
        <v>60621.0</v>
      </c>
      <c r="H1185" s="15" t="str">
        <f t="shared" si="2"/>
        <v>Medium Range</v>
      </c>
      <c r="I1185" s="22">
        <v>43801.0</v>
      </c>
      <c r="J1185" s="23">
        <f t="shared" si="3"/>
        <v>1.384009498</v>
      </c>
      <c r="K1185" s="24" t="str">
        <f t="shared" si="4"/>
        <v>Over Achived</v>
      </c>
    </row>
    <row r="1186" ht="22.5" customHeight="1">
      <c r="A1186" s="18">
        <v>45674.0</v>
      </c>
      <c r="B1186" s="19" t="str">
        <f t="shared" si="1"/>
        <v>Jan</v>
      </c>
      <c r="C1186" s="20" t="s">
        <v>92</v>
      </c>
      <c r="D1186" s="19" t="s">
        <v>158</v>
      </c>
      <c r="E1186" s="19" t="s">
        <v>26</v>
      </c>
      <c r="F1186" s="21">
        <v>4.0</v>
      </c>
      <c r="G1186" s="22">
        <v>81850.0</v>
      </c>
      <c r="H1186" s="15" t="str">
        <f t="shared" si="2"/>
        <v>High Range</v>
      </c>
      <c r="I1186" s="22">
        <v>64145.0</v>
      </c>
      <c r="J1186" s="23">
        <f t="shared" si="3"/>
        <v>1.276015278</v>
      </c>
      <c r="K1186" s="24" t="str">
        <f t="shared" si="4"/>
        <v>Over Achived</v>
      </c>
    </row>
    <row r="1187" ht="22.5" customHeight="1">
      <c r="A1187" s="18">
        <v>45674.0</v>
      </c>
      <c r="B1187" s="19" t="str">
        <f t="shared" si="1"/>
        <v>Jan</v>
      </c>
      <c r="C1187" s="20" t="s">
        <v>92</v>
      </c>
      <c r="D1187" s="19" t="s">
        <v>158</v>
      </c>
      <c r="E1187" s="19" t="s">
        <v>9</v>
      </c>
      <c r="F1187" s="21">
        <v>5.0</v>
      </c>
      <c r="G1187" s="22">
        <v>98741.0</v>
      </c>
      <c r="H1187" s="15" t="str">
        <f t="shared" si="2"/>
        <v>Very High Range</v>
      </c>
      <c r="I1187" s="22">
        <v>81415.0</v>
      </c>
      <c r="J1187" s="23">
        <f t="shared" si="3"/>
        <v>1.212810907</v>
      </c>
      <c r="K1187" s="24" t="str">
        <f t="shared" si="4"/>
        <v>Over Achived</v>
      </c>
    </row>
    <row r="1188" ht="22.5" customHeight="1">
      <c r="A1188" s="18">
        <v>45674.0</v>
      </c>
      <c r="B1188" s="19" t="str">
        <f t="shared" si="1"/>
        <v>Jan</v>
      </c>
      <c r="C1188" s="20" t="s">
        <v>7</v>
      </c>
      <c r="D1188" s="19" t="s">
        <v>131</v>
      </c>
      <c r="E1188" s="19" t="s">
        <v>34</v>
      </c>
      <c r="F1188" s="21">
        <v>6.0</v>
      </c>
      <c r="G1188" s="22">
        <v>124420.0</v>
      </c>
      <c r="H1188" s="15" t="str">
        <f t="shared" si="2"/>
        <v>Very High Range</v>
      </c>
      <c r="I1188" s="22">
        <v>94912.0</v>
      </c>
      <c r="J1188" s="23">
        <f t="shared" si="3"/>
        <v>1.310898517</v>
      </c>
      <c r="K1188" s="24" t="str">
        <f t="shared" si="4"/>
        <v>Over Achived</v>
      </c>
    </row>
    <row r="1189" ht="22.5" customHeight="1">
      <c r="A1189" s="18">
        <v>45674.0</v>
      </c>
      <c r="B1189" s="19" t="str">
        <f t="shared" si="1"/>
        <v>Jan</v>
      </c>
      <c r="C1189" s="20" t="s">
        <v>92</v>
      </c>
      <c r="D1189" s="25" t="s">
        <v>149</v>
      </c>
      <c r="E1189" s="19" t="s">
        <v>9</v>
      </c>
      <c r="F1189" s="21">
        <v>5.0</v>
      </c>
      <c r="G1189" s="22">
        <v>98824.0</v>
      </c>
      <c r="H1189" s="15" t="str">
        <f t="shared" si="2"/>
        <v>Very High Range</v>
      </c>
      <c r="I1189" s="22">
        <v>87231.0</v>
      </c>
      <c r="J1189" s="23">
        <f t="shared" si="3"/>
        <v>1.132900001</v>
      </c>
      <c r="K1189" s="24" t="str">
        <f t="shared" si="4"/>
        <v>Over Achived</v>
      </c>
    </row>
    <row r="1190" ht="22.5" customHeight="1">
      <c r="A1190" s="18">
        <v>45675.0</v>
      </c>
      <c r="B1190" s="19" t="str">
        <f t="shared" si="1"/>
        <v>Jan</v>
      </c>
      <c r="C1190" s="20" t="s">
        <v>13</v>
      </c>
      <c r="D1190" s="19" t="s">
        <v>169</v>
      </c>
      <c r="E1190" s="19" t="s">
        <v>26</v>
      </c>
      <c r="F1190" s="21">
        <v>3.0</v>
      </c>
      <c r="G1190" s="22">
        <v>69527.0</v>
      </c>
      <c r="H1190" s="15" t="str">
        <f t="shared" si="2"/>
        <v>Medium Range</v>
      </c>
      <c r="I1190" s="22">
        <v>77452.0</v>
      </c>
      <c r="J1190" s="23">
        <f t="shared" si="3"/>
        <v>0.8976785622</v>
      </c>
      <c r="K1190" s="24" t="str">
        <f t="shared" si="4"/>
        <v>Target Not Meet</v>
      </c>
    </row>
    <row r="1191" ht="22.5" customHeight="1">
      <c r="A1191" s="18">
        <v>45675.0</v>
      </c>
      <c r="B1191" s="19" t="str">
        <f t="shared" si="1"/>
        <v>Jan</v>
      </c>
      <c r="C1191" s="20" t="s">
        <v>13</v>
      </c>
      <c r="D1191" s="19" t="s">
        <v>37</v>
      </c>
      <c r="E1191" s="19" t="s">
        <v>19</v>
      </c>
      <c r="F1191" s="21">
        <v>2.0</v>
      </c>
      <c r="G1191" s="22">
        <v>49624.0</v>
      </c>
      <c r="H1191" s="15" t="str">
        <f t="shared" si="2"/>
        <v>Base Range</v>
      </c>
      <c r="I1191" s="22">
        <v>58087.0</v>
      </c>
      <c r="J1191" s="23">
        <f t="shared" si="3"/>
        <v>0.8543047498</v>
      </c>
      <c r="K1191" s="24" t="str">
        <f t="shared" si="4"/>
        <v>Target Not Meet</v>
      </c>
    </row>
    <row r="1192" ht="22.5" customHeight="1">
      <c r="A1192" s="18">
        <v>45675.0</v>
      </c>
      <c r="B1192" s="19" t="str">
        <f t="shared" si="1"/>
        <v>Jan</v>
      </c>
      <c r="C1192" s="20" t="s">
        <v>13</v>
      </c>
      <c r="D1192" s="19" t="s">
        <v>37</v>
      </c>
      <c r="E1192" s="19" t="s">
        <v>34</v>
      </c>
      <c r="F1192" s="21">
        <v>3.0</v>
      </c>
      <c r="G1192" s="22">
        <v>91907.0</v>
      </c>
      <c r="H1192" s="15" t="str">
        <f t="shared" si="2"/>
        <v>Very High Range</v>
      </c>
      <c r="I1192" s="22">
        <v>114486.0</v>
      </c>
      <c r="J1192" s="23">
        <f t="shared" si="3"/>
        <v>0.8027793791</v>
      </c>
      <c r="K1192" s="24" t="str">
        <f t="shared" si="4"/>
        <v>Target Not Meet</v>
      </c>
    </row>
    <row r="1193" ht="22.5" customHeight="1">
      <c r="A1193" s="18">
        <v>45675.0</v>
      </c>
      <c r="B1193" s="19" t="str">
        <f t="shared" si="1"/>
        <v>Jan</v>
      </c>
      <c r="C1193" s="20" t="s">
        <v>13</v>
      </c>
      <c r="D1193" s="19" t="s">
        <v>37</v>
      </c>
      <c r="E1193" s="19" t="s">
        <v>63</v>
      </c>
      <c r="F1193" s="21">
        <v>4.0</v>
      </c>
      <c r="G1193" s="22">
        <v>91427.0</v>
      </c>
      <c r="H1193" s="15" t="str">
        <f t="shared" si="2"/>
        <v>Very High Range</v>
      </c>
      <c r="I1193" s="22">
        <v>115948.0</v>
      </c>
      <c r="J1193" s="23">
        <f t="shared" si="3"/>
        <v>0.7885172664</v>
      </c>
      <c r="K1193" s="24" t="str">
        <f t="shared" si="4"/>
        <v>Target Not Meet</v>
      </c>
    </row>
    <row r="1194" ht="22.5" customHeight="1">
      <c r="A1194" s="18">
        <v>45675.0</v>
      </c>
      <c r="B1194" s="19" t="str">
        <f t="shared" si="1"/>
        <v>Jan</v>
      </c>
      <c r="C1194" s="20" t="s">
        <v>13</v>
      </c>
      <c r="D1194" s="19" t="s">
        <v>37</v>
      </c>
      <c r="E1194" s="19" t="s">
        <v>68</v>
      </c>
      <c r="F1194" s="21">
        <v>2.0</v>
      </c>
      <c r="G1194" s="22">
        <v>35537.0</v>
      </c>
      <c r="H1194" s="15" t="str">
        <f t="shared" si="2"/>
        <v>Base Range</v>
      </c>
      <c r="I1194" s="22">
        <v>44653.0</v>
      </c>
      <c r="J1194" s="23">
        <f t="shared" si="3"/>
        <v>0.7958479833</v>
      </c>
      <c r="K1194" s="24" t="str">
        <f t="shared" si="4"/>
        <v>Target Not Meet</v>
      </c>
    </row>
    <row r="1195" ht="22.5" customHeight="1">
      <c r="A1195" s="18">
        <v>45675.0</v>
      </c>
      <c r="B1195" s="19" t="str">
        <f t="shared" si="1"/>
        <v>Jan</v>
      </c>
      <c r="C1195" s="20" t="s">
        <v>13</v>
      </c>
      <c r="D1195" s="19" t="s">
        <v>29</v>
      </c>
      <c r="E1195" s="19" t="s">
        <v>19</v>
      </c>
      <c r="F1195" s="21">
        <v>2.0</v>
      </c>
      <c r="G1195" s="22">
        <v>41303.0</v>
      </c>
      <c r="H1195" s="15" t="str">
        <f t="shared" si="2"/>
        <v>Base Range</v>
      </c>
      <c r="I1195" s="22">
        <v>51090.0</v>
      </c>
      <c r="J1195" s="23">
        <f t="shared" si="3"/>
        <v>0.8084360932</v>
      </c>
      <c r="K1195" s="24" t="str">
        <f t="shared" si="4"/>
        <v>Target Not Meet</v>
      </c>
    </row>
    <row r="1196" ht="22.5" customHeight="1">
      <c r="A1196" s="18">
        <v>45675.0</v>
      </c>
      <c r="B1196" s="19" t="str">
        <f t="shared" si="1"/>
        <v>Jan</v>
      </c>
      <c r="C1196" s="20" t="s">
        <v>13</v>
      </c>
      <c r="D1196" s="19" t="s">
        <v>29</v>
      </c>
      <c r="E1196" s="19" t="s">
        <v>34</v>
      </c>
      <c r="F1196" s="21">
        <v>4.0</v>
      </c>
      <c r="G1196" s="22">
        <v>82654.0</v>
      </c>
      <c r="H1196" s="15" t="str">
        <f t="shared" si="2"/>
        <v>High Range</v>
      </c>
      <c r="I1196" s="22">
        <v>102787.0</v>
      </c>
      <c r="J1196" s="23">
        <f t="shared" si="3"/>
        <v>0.8041289268</v>
      </c>
      <c r="K1196" s="24" t="str">
        <f t="shared" si="4"/>
        <v>Target Not Meet</v>
      </c>
    </row>
    <row r="1197" ht="22.5" customHeight="1">
      <c r="A1197" s="18">
        <v>45675.0</v>
      </c>
      <c r="B1197" s="19" t="str">
        <f t="shared" si="1"/>
        <v>Jan</v>
      </c>
      <c r="C1197" s="20" t="s">
        <v>13</v>
      </c>
      <c r="D1197" s="19" t="s">
        <v>14</v>
      </c>
      <c r="E1197" s="19" t="s">
        <v>26</v>
      </c>
      <c r="F1197" s="21">
        <v>3.0</v>
      </c>
      <c r="G1197" s="22">
        <v>55702.0</v>
      </c>
      <c r="H1197" s="15" t="str">
        <f t="shared" si="2"/>
        <v>Medium Range</v>
      </c>
      <c r="I1197" s="22">
        <v>41283.0</v>
      </c>
      <c r="J1197" s="23">
        <f t="shared" si="3"/>
        <v>1.349272097</v>
      </c>
      <c r="K1197" s="24" t="str">
        <f t="shared" si="4"/>
        <v>Over Achived</v>
      </c>
    </row>
    <row r="1198" ht="22.5" customHeight="1">
      <c r="A1198" s="18">
        <v>45675.0</v>
      </c>
      <c r="B1198" s="19" t="str">
        <f t="shared" si="1"/>
        <v>Jan</v>
      </c>
      <c r="C1198" s="20" t="s">
        <v>13</v>
      </c>
      <c r="D1198" s="19" t="s">
        <v>18</v>
      </c>
      <c r="E1198" s="19" t="s">
        <v>38</v>
      </c>
      <c r="F1198" s="21">
        <v>2.0</v>
      </c>
      <c r="G1198" s="22">
        <v>53163.0</v>
      </c>
      <c r="H1198" s="15" t="str">
        <f t="shared" si="2"/>
        <v>Medium Range</v>
      </c>
      <c r="I1198" s="22">
        <v>38679.0</v>
      </c>
      <c r="J1198" s="23">
        <f t="shared" si="3"/>
        <v>1.374466765</v>
      </c>
      <c r="K1198" s="24" t="str">
        <f t="shared" si="4"/>
        <v>Over Achived</v>
      </c>
    </row>
    <row r="1199" ht="22.5" customHeight="1">
      <c r="A1199" s="18">
        <v>45675.0</v>
      </c>
      <c r="B1199" s="19" t="str">
        <f t="shared" si="1"/>
        <v>Jan</v>
      </c>
      <c r="C1199" s="20" t="s">
        <v>13</v>
      </c>
      <c r="D1199" s="19" t="s">
        <v>18</v>
      </c>
      <c r="E1199" s="19" t="s">
        <v>26</v>
      </c>
      <c r="F1199" s="21">
        <v>3.0</v>
      </c>
      <c r="G1199" s="22">
        <v>65186.0</v>
      </c>
      <c r="H1199" s="15" t="str">
        <f t="shared" si="2"/>
        <v>Medium Range</v>
      </c>
      <c r="I1199" s="22">
        <v>54738.0</v>
      </c>
      <c r="J1199" s="23">
        <f t="shared" si="3"/>
        <v>1.190872885</v>
      </c>
      <c r="K1199" s="24" t="str">
        <f t="shared" si="4"/>
        <v>Over Achived</v>
      </c>
    </row>
    <row r="1200" ht="22.5" customHeight="1">
      <c r="A1200" s="18">
        <v>45675.0</v>
      </c>
      <c r="B1200" s="19" t="str">
        <f t="shared" si="1"/>
        <v>Jan</v>
      </c>
      <c r="C1200" s="20" t="s">
        <v>13</v>
      </c>
      <c r="D1200" s="19" t="s">
        <v>14</v>
      </c>
      <c r="E1200" s="19" t="s">
        <v>34</v>
      </c>
      <c r="F1200" s="21">
        <v>3.0</v>
      </c>
      <c r="G1200" s="22">
        <v>82530.0</v>
      </c>
      <c r="H1200" s="15" t="str">
        <f t="shared" si="2"/>
        <v>High Range</v>
      </c>
      <c r="I1200" s="22">
        <v>72674.0</v>
      </c>
      <c r="J1200" s="23">
        <f t="shared" si="3"/>
        <v>1.135619341</v>
      </c>
      <c r="K1200" s="24" t="str">
        <f t="shared" si="4"/>
        <v>Over Achived</v>
      </c>
    </row>
    <row r="1201" ht="22.5" customHeight="1">
      <c r="A1201" s="18">
        <v>45675.0</v>
      </c>
      <c r="B1201" s="19" t="str">
        <f t="shared" si="1"/>
        <v>Jan</v>
      </c>
      <c r="C1201" s="20" t="s">
        <v>13</v>
      </c>
      <c r="D1201" s="19" t="s">
        <v>14</v>
      </c>
      <c r="E1201" s="19" t="s">
        <v>34</v>
      </c>
      <c r="F1201" s="21">
        <v>3.0</v>
      </c>
      <c r="G1201" s="22">
        <v>93248.0</v>
      </c>
      <c r="H1201" s="15" t="str">
        <f t="shared" si="2"/>
        <v>Very High Range</v>
      </c>
      <c r="I1201" s="22">
        <v>87541.0</v>
      </c>
      <c r="J1201" s="23">
        <f t="shared" si="3"/>
        <v>1.06519231</v>
      </c>
      <c r="K1201" s="24" t="str">
        <f t="shared" si="4"/>
        <v>Over Achived</v>
      </c>
    </row>
    <row r="1202" ht="22.5" customHeight="1">
      <c r="A1202" s="18">
        <v>45675.0</v>
      </c>
      <c r="B1202" s="19" t="str">
        <f t="shared" si="1"/>
        <v>Jan</v>
      </c>
      <c r="C1202" s="20" t="s">
        <v>13</v>
      </c>
      <c r="D1202" s="19" t="s">
        <v>14</v>
      </c>
      <c r="E1202" s="19" t="s">
        <v>9</v>
      </c>
      <c r="F1202" s="21">
        <v>3.0</v>
      </c>
      <c r="G1202" s="22">
        <v>88610.0</v>
      </c>
      <c r="H1202" s="15" t="str">
        <f t="shared" si="2"/>
        <v>High Range</v>
      </c>
      <c r="I1202" s="22">
        <v>63101.0</v>
      </c>
      <c r="J1202" s="23">
        <f t="shared" si="3"/>
        <v>1.404256668</v>
      </c>
      <c r="K1202" s="24" t="str">
        <f t="shared" si="4"/>
        <v>Over Achived</v>
      </c>
    </row>
    <row r="1203" ht="22.5" customHeight="1">
      <c r="A1203" s="18">
        <v>45675.0</v>
      </c>
      <c r="B1203" s="19" t="str">
        <f t="shared" si="1"/>
        <v>Jan</v>
      </c>
      <c r="C1203" s="20" t="s">
        <v>13</v>
      </c>
      <c r="D1203" s="19" t="s">
        <v>14</v>
      </c>
      <c r="E1203" s="19" t="s">
        <v>19</v>
      </c>
      <c r="F1203" s="21">
        <v>2.0</v>
      </c>
      <c r="G1203" s="22">
        <v>47353.0</v>
      </c>
      <c r="H1203" s="15" t="str">
        <f t="shared" si="2"/>
        <v>Base Range</v>
      </c>
      <c r="I1203" s="22">
        <v>44903.0</v>
      </c>
      <c r="J1203" s="23">
        <f t="shared" si="3"/>
        <v>1.054562056</v>
      </c>
      <c r="K1203" s="24" t="str">
        <f t="shared" si="4"/>
        <v>Over Achived</v>
      </c>
    </row>
    <row r="1204" ht="22.5" customHeight="1">
      <c r="A1204" s="18">
        <v>45675.0</v>
      </c>
      <c r="B1204" s="19" t="str">
        <f t="shared" si="1"/>
        <v>Jan</v>
      </c>
      <c r="C1204" s="20" t="s">
        <v>13</v>
      </c>
      <c r="D1204" s="19" t="s">
        <v>169</v>
      </c>
      <c r="E1204" s="19" t="s">
        <v>68</v>
      </c>
      <c r="F1204" s="21">
        <v>1.0</v>
      </c>
      <c r="G1204" s="22">
        <v>39286.0</v>
      </c>
      <c r="H1204" s="15" t="str">
        <f t="shared" si="2"/>
        <v>Base Range</v>
      </c>
      <c r="I1204" s="22">
        <v>45189.0</v>
      </c>
      <c r="J1204" s="23">
        <f t="shared" si="3"/>
        <v>0.8693708646</v>
      </c>
      <c r="K1204" s="24" t="str">
        <f t="shared" si="4"/>
        <v>Target Not Meet</v>
      </c>
    </row>
    <row r="1205" ht="22.5" customHeight="1">
      <c r="A1205" s="18">
        <v>45675.0</v>
      </c>
      <c r="B1205" s="19" t="str">
        <f t="shared" si="1"/>
        <v>Jan</v>
      </c>
      <c r="C1205" s="20" t="s">
        <v>13</v>
      </c>
      <c r="D1205" s="19" t="s">
        <v>18</v>
      </c>
      <c r="E1205" s="19" t="s">
        <v>68</v>
      </c>
      <c r="F1205" s="21">
        <v>2.0</v>
      </c>
      <c r="G1205" s="22">
        <v>34115.0</v>
      </c>
      <c r="H1205" s="15" t="str">
        <f t="shared" si="2"/>
        <v>Base Range</v>
      </c>
      <c r="I1205" s="22">
        <v>29785.0</v>
      </c>
      <c r="J1205" s="23">
        <f t="shared" si="3"/>
        <v>1.145375189</v>
      </c>
      <c r="K1205" s="24" t="str">
        <f t="shared" si="4"/>
        <v>Over Achived</v>
      </c>
    </row>
    <row r="1206" ht="22.5" customHeight="1">
      <c r="A1206" s="18">
        <v>45675.0</v>
      </c>
      <c r="B1206" s="19" t="str">
        <f t="shared" si="1"/>
        <v>Jan</v>
      </c>
      <c r="C1206" s="20" t="s">
        <v>57</v>
      </c>
      <c r="D1206" s="19" t="s">
        <v>58</v>
      </c>
      <c r="E1206" s="19" t="s">
        <v>63</v>
      </c>
      <c r="F1206" s="21">
        <v>1.0</v>
      </c>
      <c r="G1206" s="22">
        <v>21791.0</v>
      </c>
      <c r="H1206" s="15" t="str">
        <f t="shared" si="2"/>
        <v>Base Range</v>
      </c>
      <c r="I1206" s="22">
        <v>15829.0</v>
      </c>
      <c r="J1206" s="23">
        <f t="shared" si="3"/>
        <v>1.376650452</v>
      </c>
      <c r="K1206" s="24" t="str">
        <f t="shared" si="4"/>
        <v>Over Achived</v>
      </c>
    </row>
    <row r="1207" ht="22.5" customHeight="1">
      <c r="A1207" s="18">
        <v>45675.0</v>
      </c>
      <c r="B1207" s="19" t="str">
        <f t="shared" si="1"/>
        <v>Jan</v>
      </c>
      <c r="C1207" s="20" t="s">
        <v>57</v>
      </c>
      <c r="D1207" s="19" t="s">
        <v>71</v>
      </c>
      <c r="E1207" s="19" t="s">
        <v>63</v>
      </c>
      <c r="F1207" s="21">
        <v>1.0</v>
      </c>
      <c r="G1207" s="22">
        <v>27814.0</v>
      </c>
      <c r="H1207" s="15" t="str">
        <f t="shared" si="2"/>
        <v>Base Range</v>
      </c>
      <c r="I1207" s="22">
        <v>33317.0</v>
      </c>
      <c r="J1207" s="23">
        <f t="shared" si="3"/>
        <v>0.8348290662</v>
      </c>
      <c r="K1207" s="24" t="str">
        <f t="shared" si="4"/>
        <v>Target Not Meet</v>
      </c>
    </row>
    <row r="1208" ht="22.5" customHeight="1">
      <c r="A1208" s="18">
        <v>45675.0</v>
      </c>
      <c r="B1208" s="19" t="str">
        <f t="shared" si="1"/>
        <v>Jan</v>
      </c>
      <c r="C1208" s="20" t="s">
        <v>57</v>
      </c>
      <c r="D1208" s="19" t="s">
        <v>58</v>
      </c>
      <c r="E1208" s="19" t="s">
        <v>68</v>
      </c>
      <c r="F1208" s="21">
        <v>1.0</v>
      </c>
      <c r="G1208" s="22">
        <v>27155.0</v>
      </c>
      <c r="H1208" s="15" t="str">
        <f t="shared" si="2"/>
        <v>Base Range</v>
      </c>
      <c r="I1208" s="22">
        <v>25612.0</v>
      </c>
      <c r="J1208" s="23">
        <f t="shared" si="3"/>
        <v>1.060245198</v>
      </c>
      <c r="K1208" s="24" t="str">
        <f t="shared" si="4"/>
        <v>Over Achived</v>
      </c>
    </row>
    <row r="1209" ht="22.5" customHeight="1">
      <c r="A1209" s="18">
        <v>45675.0</v>
      </c>
      <c r="B1209" s="19" t="str">
        <f t="shared" si="1"/>
        <v>Jan</v>
      </c>
      <c r="C1209" s="20" t="s">
        <v>92</v>
      </c>
      <c r="D1209" s="19" t="s">
        <v>93</v>
      </c>
      <c r="E1209" s="19" t="s">
        <v>68</v>
      </c>
      <c r="F1209" s="21">
        <v>2.0</v>
      </c>
      <c r="G1209" s="22">
        <v>54886.0</v>
      </c>
      <c r="H1209" s="15" t="str">
        <f t="shared" si="2"/>
        <v>Medium Range</v>
      </c>
      <c r="I1209" s="22">
        <v>71157.0</v>
      </c>
      <c r="J1209" s="23">
        <f t="shared" si="3"/>
        <v>0.7713366218</v>
      </c>
      <c r="K1209" s="24" t="str">
        <f t="shared" si="4"/>
        <v>Target Not Meet</v>
      </c>
    </row>
    <row r="1210" ht="22.5" customHeight="1">
      <c r="A1210" s="18">
        <v>45675.0</v>
      </c>
      <c r="B1210" s="19" t="str">
        <f t="shared" si="1"/>
        <v>Jan</v>
      </c>
      <c r="C1210" s="20" t="s">
        <v>57</v>
      </c>
      <c r="D1210" s="19" t="s">
        <v>85</v>
      </c>
      <c r="E1210" s="19" t="s">
        <v>9</v>
      </c>
      <c r="F1210" s="21">
        <v>2.0</v>
      </c>
      <c r="G1210" s="22">
        <v>61717.0</v>
      </c>
      <c r="H1210" s="15" t="str">
        <f t="shared" si="2"/>
        <v>Medium Range</v>
      </c>
      <c r="I1210" s="22">
        <v>67087.0</v>
      </c>
      <c r="J1210" s="23">
        <f t="shared" si="3"/>
        <v>0.9199546857</v>
      </c>
      <c r="K1210" s="24" t="str">
        <f t="shared" si="4"/>
        <v>Target Not Meet</v>
      </c>
    </row>
    <row r="1211" ht="22.5" customHeight="1">
      <c r="A1211" s="18">
        <v>45675.0</v>
      </c>
      <c r="B1211" s="19" t="str">
        <f t="shared" si="1"/>
        <v>Jan</v>
      </c>
      <c r="C1211" s="20" t="s">
        <v>57</v>
      </c>
      <c r="D1211" s="19" t="s">
        <v>85</v>
      </c>
      <c r="E1211" s="19" t="s">
        <v>63</v>
      </c>
      <c r="F1211" s="21">
        <v>1.0</v>
      </c>
      <c r="G1211" s="22">
        <v>24290.0</v>
      </c>
      <c r="H1211" s="15" t="str">
        <f t="shared" si="2"/>
        <v>Base Range</v>
      </c>
      <c r="I1211" s="22">
        <v>30721.0</v>
      </c>
      <c r="J1211" s="23">
        <f t="shared" si="3"/>
        <v>0.7906643664</v>
      </c>
      <c r="K1211" s="24" t="str">
        <f t="shared" si="4"/>
        <v>Target Not Meet</v>
      </c>
    </row>
    <row r="1212" ht="22.5" customHeight="1">
      <c r="A1212" s="18">
        <v>45675.0</v>
      </c>
      <c r="B1212" s="19" t="str">
        <f t="shared" si="1"/>
        <v>Jan</v>
      </c>
      <c r="C1212" s="20" t="s">
        <v>57</v>
      </c>
      <c r="D1212" s="19" t="s">
        <v>85</v>
      </c>
      <c r="E1212" s="19" t="s">
        <v>63</v>
      </c>
      <c r="F1212" s="21">
        <v>1.0</v>
      </c>
      <c r="G1212" s="22">
        <v>21492.0</v>
      </c>
      <c r="H1212" s="15" t="str">
        <f t="shared" si="2"/>
        <v>Base Range</v>
      </c>
      <c r="I1212" s="22">
        <v>27354.0</v>
      </c>
      <c r="J1212" s="23">
        <f t="shared" si="3"/>
        <v>0.7856986181</v>
      </c>
      <c r="K1212" s="24" t="str">
        <f t="shared" si="4"/>
        <v>Target Not Meet</v>
      </c>
    </row>
    <row r="1213" ht="22.5" customHeight="1">
      <c r="A1213" s="18">
        <v>45675.0</v>
      </c>
      <c r="B1213" s="19" t="str">
        <f t="shared" si="1"/>
        <v>Jan</v>
      </c>
      <c r="C1213" s="20" t="s">
        <v>57</v>
      </c>
      <c r="D1213" s="19" t="s">
        <v>85</v>
      </c>
      <c r="E1213" s="19" t="s">
        <v>63</v>
      </c>
      <c r="F1213" s="21">
        <v>1.0</v>
      </c>
      <c r="G1213" s="22">
        <v>27810.0</v>
      </c>
      <c r="H1213" s="15" t="str">
        <f t="shared" si="2"/>
        <v>Base Range</v>
      </c>
      <c r="I1213" s="22">
        <v>33422.0</v>
      </c>
      <c r="J1213" s="23">
        <f t="shared" si="3"/>
        <v>0.8320866495</v>
      </c>
      <c r="K1213" s="24" t="str">
        <f t="shared" si="4"/>
        <v>Target Not Meet</v>
      </c>
    </row>
    <row r="1214" ht="22.5" customHeight="1">
      <c r="A1214" s="18">
        <v>45675.0</v>
      </c>
      <c r="B1214" s="19" t="str">
        <f t="shared" si="1"/>
        <v>Jan</v>
      </c>
      <c r="C1214" s="20" t="s">
        <v>57</v>
      </c>
      <c r="D1214" s="19" t="s">
        <v>80</v>
      </c>
      <c r="E1214" s="19" t="s">
        <v>23</v>
      </c>
      <c r="F1214" s="21">
        <v>1.0</v>
      </c>
      <c r="G1214" s="22">
        <v>29882.0</v>
      </c>
      <c r="H1214" s="15" t="str">
        <f t="shared" si="2"/>
        <v>Base Range</v>
      </c>
      <c r="I1214" s="22">
        <v>34449.0</v>
      </c>
      <c r="J1214" s="23">
        <f t="shared" si="3"/>
        <v>0.8674272112</v>
      </c>
      <c r="K1214" s="24" t="str">
        <f t="shared" si="4"/>
        <v>Target Not Meet</v>
      </c>
    </row>
    <row r="1215" ht="22.5" customHeight="1">
      <c r="A1215" s="18">
        <v>45675.0</v>
      </c>
      <c r="B1215" s="19" t="str">
        <f t="shared" si="1"/>
        <v>Jan</v>
      </c>
      <c r="C1215" s="20" t="s">
        <v>57</v>
      </c>
      <c r="D1215" s="19" t="s">
        <v>80</v>
      </c>
      <c r="E1215" s="19" t="s">
        <v>9</v>
      </c>
      <c r="F1215" s="21">
        <v>3.0</v>
      </c>
      <c r="G1215" s="22">
        <v>72571.0</v>
      </c>
      <c r="H1215" s="15" t="str">
        <f t="shared" si="2"/>
        <v>High Range</v>
      </c>
      <c r="I1215" s="22">
        <v>79096.0</v>
      </c>
      <c r="J1215" s="23">
        <f t="shared" si="3"/>
        <v>0.91750531</v>
      </c>
      <c r="K1215" s="24" t="str">
        <f t="shared" si="4"/>
        <v>Target Not Meet</v>
      </c>
    </row>
    <row r="1216" ht="22.5" customHeight="1">
      <c r="A1216" s="18">
        <v>45675.0</v>
      </c>
      <c r="B1216" s="19" t="str">
        <f t="shared" si="1"/>
        <v>Jan</v>
      </c>
      <c r="C1216" s="20" t="s">
        <v>57</v>
      </c>
      <c r="D1216" s="19" t="s">
        <v>58</v>
      </c>
      <c r="E1216" s="19" t="s">
        <v>23</v>
      </c>
      <c r="F1216" s="21">
        <v>1.0</v>
      </c>
      <c r="G1216" s="22">
        <v>29441.0</v>
      </c>
      <c r="H1216" s="15" t="str">
        <f t="shared" si="2"/>
        <v>Base Range</v>
      </c>
      <c r="I1216" s="22">
        <v>24788.0</v>
      </c>
      <c r="J1216" s="23">
        <f t="shared" si="3"/>
        <v>1.187711796</v>
      </c>
      <c r="K1216" s="24" t="str">
        <f t="shared" si="4"/>
        <v>Over Achived</v>
      </c>
    </row>
    <row r="1217" ht="22.5" customHeight="1">
      <c r="A1217" s="18">
        <v>45675.0</v>
      </c>
      <c r="B1217" s="19" t="str">
        <f t="shared" si="1"/>
        <v>Jan</v>
      </c>
      <c r="C1217" s="20" t="s">
        <v>57</v>
      </c>
      <c r="D1217" s="19" t="s">
        <v>80</v>
      </c>
      <c r="E1217" s="19" t="s">
        <v>63</v>
      </c>
      <c r="F1217" s="21">
        <v>1.0</v>
      </c>
      <c r="G1217" s="22">
        <v>28934.0</v>
      </c>
      <c r="H1217" s="15" t="str">
        <f t="shared" si="2"/>
        <v>Base Range</v>
      </c>
      <c r="I1217" s="22">
        <v>30598.0</v>
      </c>
      <c r="J1217" s="23">
        <f t="shared" si="3"/>
        <v>0.9456173606</v>
      </c>
      <c r="K1217" s="24" t="str">
        <f t="shared" si="4"/>
        <v>Target Not Meet</v>
      </c>
    </row>
    <row r="1218" ht="22.5" customHeight="1">
      <c r="A1218" s="18">
        <v>45675.0</v>
      </c>
      <c r="B1218" s="19" t="str">
        <f t="shared" si="1"/>
        <v>Jan</v>
      </c>
      <c r="C1218" s="20" t="s">
        <v>57</v>
      </c>
      <c r="D1218" s="19" t="s">
        <v>71</v>
      </c>
      <c r="E1218" s="19" t="s">
        <v>63</v>
      </c>
      <c r="F1218" s="21">
        <v>1.0</v>
      </c>
      <c r="G1218" s="22">
        <v>23087.0</v>
      </c>
      <c r="H1218" s="15" t="str">
        <f t="shared" si="2"/>
        <v>Base Range</v>
      </c>
      <c r="I1218" s="22">
        <v>29142.0</v>
      </c>
      <c r="J1218" s="23">
        <f t="shared" si="3"/>
        <v>0.7922242811</v>
      </c>
      <c r="K1218" s="24" t="str">
        <f t="shared" si="4"/>
        <v>Target Not Meet</v>
      </c>
    </row>
    <row r="1219" ht="22.5" customHeight="1">
      <c r="A1219" s="18">
        <v>45675.0</v>
      </c>
      <c r="B1219" s="19" t="str">
        <f t="shared" si="1"/>
        <v>Jan</v>
      </c>
      <c r="C1219" s="20" t="s">
        <v>57</v>
      </c>
      <c r="D1219" s="19" t="s">
        <v>71</v>
      </c>
      <c r="E1219" s="19" t="s">
        <v>23</v>
      </c>
      <c r="F1219" s="21">
        <v>1.0</v>
      </c>
      <c r="G1219" s="22">
        <v>27850.0</v>
      </c>
      <c r="H1219" s="15" t="str">
        <f t="shared" si="2"/>
        <v>Base Range</v>
      </c>
      <c r="I1219" s="22">
        <v>33998.0</v>
      </c>
      <c r="J1219" s="23">
        <f t="shared" si="3"/>
        <v>0.8191658333</v>
      </c>
      <c r="K1219" s="24" t="str">
        <f t="shared" si="4"/>
        <v>Target Not Meet</v>
      </c>
    </row>
    <row r="1220" ht="22.5" customHeight="1">
      <c r="A1220" s="18">
        <v>45675.0</v>
      </c>
      <c r="B1220" s="19" t="str">
        <f t="shared" si="1"/>
        <v>Jan</v>
      </c>
      <c r="C1220" s="20" t="s">
        <v>57</v>
      </c>
      <c r="D1220" s="25" t="s">
        <v>62</v>
      </c>
      <c r="E1220" s="19" t="s">
        <v>63</v>
      </c>
      <c r="F1220" s="21">
        <v>1.0</v>
      </c>
      <c r="G1220" s="22">
        <v>21998.0</v>
      </c>
      <c r="H1220" s="15" t="str">
        <f t="shared" si="2"/>
        <v>Base Range</v>
      </c>
      <c r="I1220" s="22">
        <v>19305.0</v>
      </c>
      <c r="J1220" s="23">
        <f t="shared" si="3"/>
        <v>1.139497539</v>
      </c>
      <c r="K1220" s="24" t="str">
        <f t="shared" si="4"/>
        <v>Over Achived</v>
      </c>
    </row>
    <row r="1221" ht="22.5" customHeight="1">
      <c r="A1221" s="18">
        <v>45675.0</v>
      </c>
      <c r="B1221" s="19" t="str">
        <f t="shared" si="1"/>
        <v>Jan</v>
      </c>
      <c r="C1221" s="20" t="s">
        <v>57</v>
      </c>
      <c r="D1221" s="25" t="s">
        <v>62</v>
      </c>
      <c r="E1221" s="19" t="s">
        <v>34</v>
      </c>
      <c r="F1221" s="21">
        <v>2.0</v>
      </c>
      <c r="G1221" s="22">
        <v>70455.0</v>
      </c>
      <c r="H1221" s="15" t="str">
        <f t="shared" si="2"/>
        <v>High Range</v>
      </c>
      <c r="I1221" s="22">
        <v>52589.0</v>
      </c>
      <c r="J1221" s="23">
        <f t="shared" si="3"/>
        <v>1.339728841</v>
      </c>
      <c r="K1221" s="24" t="str">
        <f t="shared" si="4"/>
        <v>Over Achived</v>
      </c>
    </row>
    <row r="1222" ht="22.5" customHeight="1">
      <c r="A1222" s="18">
        <v>45675.0</v>
      </c>
      <c r="B1222" s="19" t="str">
        <f t="shared" si="1"/>
        <v>Jan</v>
      </c>
      <c r="C1222" s="20" t="s">
        <v>57</v>
      </c>
      <c r="D1222" s="25" t="s">
        <v>62</v>
      </c>
      <c r="E1222" s="19" t="s">
        <v>34</v>
      </c>
      <c r="F1222" s="21">
        <v>2.0</v>
      </c>
      <c r="G1222" s="22">
        <v>69279.0</v>
      </c>
      <c r="H1222" s="15" t="str">
        <f t="shared" si="2"/>
        <v>Medium Range</v>
      </c>
      <c r="I1222" s="22">
        <v>54656.0</v>
      </c>
      <c r="J1222" s="23">
        <f t="shared" si="3"/>
        <v>1.267546107</v>
      </c>
      <c r="K1222" s="24" t="str">
        <f t="shared" si="4"/>
        <v>Over Achived</v>
      </c>
    </row>
    <row r="1223" ht="22.5" customHeight="1">
      <c r="A1223" s="18">
        <v>45675.0</v>
      </c>
      <c r="B1223" s="19" t="str">
        <f t="shared" si="1"/>
        <v>Jan</v>
      </c>
      <c r="C1223" s="20" t="s">
        <v>57</v>
      </c>
      <c r="D1223" s="25" t="s">
        <v>62</v>
      </c>
      <c r="E1223" s="19" t="s">
        <v>23</v>
      </c>
      <c r="F1223" s="21">
        <v>2.0</v>
      </c>
      <c r="G1223" s="22">
        <v>29025.0</v>
      </c>
      <c r="H1223" s="15" t="str">
        <f t="shared" si="2"/>
        <v>Base Range</v>
      </c>
      <c r="I1223" s="22">
        <v>26671.0</v>
      </c>
      <c r="J1223" s="23">
        <f t="shared" si="3"/>
        <v>1.088260658</v>
      </c>
      <c r="K1223" s="24" t="str">
        <f t="shared" si="4"/>
        <v>Over Achived</v>
      </c>
    </row>
    <row r="1224" ht="22.5" customHeight="1">
      <c r="A1224" s="18">
        <v>45675.0</v>
      </c>
      <c r="B1224" s="19" t="str">
        <f t="shared" si="1"/>
        <v>Jan</v>
      </c>
      <c r="C1224" s="20" t="s">
        <v>57</v>
      </c>
      <c r="D1224" s="25" t="s">
        <v>62</v>
      </c>
      <c r="E1224" s="19" t="s">
        <v>68</v>
      </c>
      <c r="F1224" s="21">
        <v>1.0</v>
      </c>
      <c r="G1224" s="22">
        <v>30945.0</v>
      </c>
      <c r="H1224" s="15" t="str">
        <f t="shared" si="2"/>
        <v>Base Range</v>
      </c>
      <c r="I1224" s="22">
        <v>24436.0</v>
      </c>
      <c r="J1224" s="23">
        <f t="shared" si="3"/>
        <v>1.266369291</v>
      </c>
      <c r="K1224" s="24" t="str">
        <f t="shared" si="4"/>
        <v>Over Achived</v>
      </c>
    </row>
    <row r="1225" ht="22.5" customHeight="1">
      <c r="A1225" s="18">
        <v>45675.0</v>
      </c>
      <c r="B1225" s="19" t="str">
        <f t="shared" si="1"/>
        <v>Jan</v>
      </c>
      <c r="C1225" s="20" t="s">
        <v>57</v>
      </c>
      <c r="D1225" s="19" t="s">
        <v>80</v>
      </c>
      <c r="E1225" s="19" t="s">
        <v>26</v>
      </c>
      <c r="F1225" s="21">
        <v>2.0</v>
      </c>
      <c r="G1225" s="22">
        <v>44411.0</v>
      </c>
      <c r="H1225" s="15" t="str">
        <f t="shared" si="2"/>
        <v>Base Range</v>
      </c>
      <c r="I1225" s="22">
        <v>49002.0</v>
      </c>
      <c r="J1225" s="23">
        <f t="shared" si="3"/>
        <v>0.9063099465</v>
      </c>
      <c r="K1225" s="24" t="str">
        <f t="shared" si="4"/>
        <v>Target Not Meet</v>
      </c>
    </row>
    <row r="1226" ht="22.5" customHeight="1">
      <c r="A1226" s="18">
        <v>45675.0</v>
      </c>
      <c r="B1226" s="19" t="str">
        <f t="shared" si="1"/>
        <v>Jan</v>
      </c>
      <c r="C1226" s="20" t="s">
        <v>92</v>
      </c>
      <c r="D1226" s="19" t="s">
        <v>93</v>
      </c>
      <c r="E1226" s="19" t="s">
        <v>9</v>
      </c>
      <c r="F1226" s="21">
        <v>4.0</v>
      </c>
      <c r="G1226" s="22">
        <v>115203.0</v>
      </c>
      <c r="H1226" s="15" t="str">
        <f t="shared" si="2"/>
        <v>Very High Range</v>
      </c>
      <c r="I1226" s="22">
        <v>140406.0</v>
      </c>
      <c r="J1226" s="23">
        <f t="shared" si="3"/>
        <v>0.820499124</v>
      </c>
      <c r="K1226" s="24" t="str">
        <f t="shared" si="4"/>
        <v>Target Not Meet</v>
      </c>
    </row>
    <row r="1227" ht="22.5" customHeight="1">
      <c r="A1227" s="18">
        <v>45675.0</v>
      </c>
      <c r="B1227" s="19" t="str">
        <f t="shared" si="1"/>
        <v>Jan</v>
      </c>
      <c r="C1227" s="20" t="s">
        <v>57</v>
      </c>
      <c r="D1227" s="19" t="s">
        <v>80</v>
      </c>
      <c r="E1227" s="19" t="s">
        <v>34</v>
      </c>
      <c r="F1227" s="21">
        <v>3.0</v>
      </c>
      <c r="G1227" s="22">
        <v>64779.0</v>
      </c>
      <c r="H1227" s="15" t="str">
        <f t="shared" si="2"/>
        <v>Medium Range</v>
      </c>
      <c r="I1227" s="22">
        <v>75830.0</v>
      </c>
      <c r="J1227" s="23">
        <f t="shared" si="3"/>
        <v>0.8542661216</v>
      </c>
      <c r="K1227" s="24" t="str">
        <f t="shared" si="4"/>
        <v>Target Not Meet</v>
      </c>
    </row>
    <row r="1228" ht="22.5" customHeight="1">
      <c r="A1228" s="18">
        <v>45675.0</v>
      </c>
      <c r="B1228" s="19" t="str">
        <f t="shared" si="1"/>
        <v>Jan</v>
      </c>
      <c r="C1228" s="20" t="s">
        <v>92</v>
      </c>
      <c r="D1228" s="19" t="s">
        <v>93</v>
      </c>
      <c r="E1228" s="19" t="s">
        <v>63</v>
      </c>
      <c r="F1228" s="21">
        <v>1.0</v>
      </c>
      <c r="G1228" s="22">
        <v>24741.0</v>
      </c>
      <c r="H1228" s="15" t="str">
        <f t="shared" si="2"/>
        <v>Base Range</v>
      </c>
      <c r="I1228" s="22">
        <v>28965.0</v>
      </c>
      <c r="J1228" s="23">
        <f t="shared" si="3"/>
        <v>0.8541688244</v>
      </c>
      <c r="K1228" s="24" t="str">
        <f t="shared" si="4"/>
        <v>Target Not Meet</v>
      </c>
    </row>
    <row r="1229" ht="22.5" customHeight="1">
      <c r="A1229" s="18">
        <v>45675.0</v>
      </c>
      <c r="B1229" s="19" t="str">
        <f t="shared" si="1"/>
        <v>Jan</v>
      </c>
      <c r="C1229" s="20" t="s">
        <v>7</v>
      </c>
      <c r="D1229" s="19" t="s">
        <v>126</v>
      </c>
      <c r="E1229" s="19" t="s">
        <v>38</v>
      </c>
      <c r="F1229" s="21">
        <v>5.0</v>
      </c>
      <c r="G1229" s="22">
        <v>100383.0</v>
      </c>
      <c r="H1229" s="15" t="str">
        <f t="shared" si="2"/>
        <v>Very High Range</v>
      </c>
      <c r="I1229" s="22">
        <v>95153.0</v>
      </c>
      <c r="J1229" s="23">
        <f t="shared" si="3"/>
        <v>1.05496411</v>
      </c>
      <c r="K1229" s="24" t="str">
        <f t="shared" si="4"/>
        <v>Over Achived</v>
      </c>
    </row>
    <row r="1230" ht="22.5" customHeight="1">
      <c r="A1230" s="18">
        <v>45675.0</v>
      </c>
      <c r="B1230" s="19" t="str">
        <f t="shared" si="1"/>
        <v>Jan</v>
      </c>
      <c r="C1230" s="20" t="s">
        <v>7</v>
      </c>
      <c r="D1230" s="19" t="s">
        <v>126</v>
      </c>
      <c r="E1230" s="19" t="s">
        <v>9</v>
      </c>
      <c r="F1230" s="21">
        <v>7.0</v>
      </c>
      <c r="G1230" s="22">
        <v>160178.0</v>
      </c>
      <c r="H1230" s="15" t="str">
        <f t="shared" si="2"/>
        <v>Very High Range</v>
      </c>
      <c r="I1230" s="22">
        <v>122832.0</v>
      </c>
      <c r="J1230" s="23">
        <f t="shared" si="3"/>
        <v>1.304041292</v>
      </c>
      <c r="K1230" s="24" t="str">
        <f t="shared" si="4"/>
        <v>Over Achived</v>
      </c>
    </row>
    <row r="1231" ht="22.5" customHeight="1">
      <c r="A1231" s="18">
        <v>45675.0</v>
      </c>
      <c r="B1231" s="19" t="str">
        <f t="shared" si="1"/>
        <v>Jan</v>
      </c>
      <c r="C1231" s="20" t="s">
        <v>7</v>
      </c>
      <c r="D1231" s="19" t="s">
        <v>126</v>
      </c>
      <c r="E1231" s="19" t="s">
        <v>26</v>
      </c>
      <c r="F1231" s="21">
        <v>10.0</v>
      </c>
      <c r="G1231" s="22">
        <v>223823.0</v>
      </c>
      <c r="H1231" s="15" t="str">
        <f t="shared" si="2"/>
        <v>Very High Range</v>
      </c>
      <c r="I1231" s="22">
        <v>194878.0</v>
      </c>
      <c r="J1231" s="23">
        <f t="shared" si="3"/>
        <v>1.148528823</v>
      </c>
      <c r="K1231" s="24" t="str">
        <f t="shared" si="4"/>
        <v>Over Achived</v>
      </c>
    </row>
    <row r="1232" ht="22.5" customHeight="1">
      <c r="A1232" s="18">
        <v>45675.0</v>
      </c>
      <c r="B1232" s="19" t="str">
        <f t="shared" si="1"/>
        <v>Jan</v>
      </c>
      <c r="C1232" s="20" t="s">
        <v>7</v>
      </c>
      <c r="D1232" s="19" t="s">
        <v>118</v>
      </c>
      <c r="E1232" s="19" t="s">
        <v>34</v>
      </c>
      <c r="F1232" s="21">
        <v>6.0</v>
      </c>
      <c r="G1232" s="22">
        <v>140117.0</v>
      </c>
      <c r="H1232" s="15" t="str">
        <f t="shared" si="2"/>
        <v>Very High Range</v>
      </c>
      <c r="I1232" s="22">
        <v>130460.0</v>
      </c>
      <c r="J1232" s="23">
        <f t="shared" si="3"/>
        <v>1.074022689</v>
      </c>
      <c r="K1232" s="24" t="str">
        <f t="shared" si="4"/>
        <v>Over Achived</v>
      </c>
    </row>
    <row r="1233" ht="22.5" customHeight="1">
      <c r="A1233" s="18">
        <v>45675.0</v>
      </c>
      <c r="B1233" s="19" t="str">
        <f t="shared" si="1"/>
        <v>Jan</v>
      </c>
      <c r="C1233" s="20" t="s">
        <v>7</v>
      </c>
      <c r="D1233" s="19" t="s">
        <v>118</v>
      </c>
      <c r="E1233" s="19" t="s">
        <v>38</v>
      </c>
      <c r="F1233" s="21">
        <v>3.0</v>
      </c>
      <c r="G1233" s="22">
        <v>90872.0</v>
      </c>
      <c r="H1233" s="15" t="str">
        <f t="shared" si="2"/>
        <v>Very High Range</v>
      </c>
      <c r="I1233" s="22">
        <v>67751.0</v>
      </c>
      <c r="J1233" s="23">
        <f t="shared" si="3"/>
        <v>1.341264336</v>
      </c>
      <c r="K1233" s="24" t="str">
        <f t="shared" si="4"/>
        <v>Over Achived</v>
      </c>
    </row>
    <row r="1234" ht="22.5" customHeight="1">
      <c r="A1234" s="18">
        <v>45675.0</v>
      </c>
      <c r="B1234" s="19" t="str">
        <f t="shared" si="1"/>
        <v>Jan</v>
      </c>
      <c r="C1234" s="20" t="s">
        <v>7</v>
      </c>
      <c r="D1234" s="19" t="s">
        <v>118</v>
      </c>
      <c r="E1234" s="19" t="s">
        <v>19</v>
      </c>
      <c r="F1234" s="21">
        <v>3.0</v>
      </c>
      <c r="G1234" s="22">
        <v>91204.0</v>
      </c>
      <c r="H1234" s="15" t="str">
        <f t="shared" si="2"/>
        <v>Very High Range</v>
      </c>
      <c r="I1234" s="22">
        <v>68056.0</v>
      </c>
      <c r="J1234" s="23">
        <f t="shared" si="3"/>
        <v>1.340131656</v>
      </c>
      <c r="K1234" s="24" t="str">
        <f t="shared" si="4"/>
        <v>Over Achived</v>
      </c>
    </row>
    <row r="1235" ht="22.5" customHeight="1">
      <c r="A1235" s="18">
        <v>45675.0</v>
      </c>
      <c r="B1235" s="19" t="str">
        <f t="shared" si="1"/>
        <v>Jan</v>
      </c>
      <c r="C1235" s="20" t="s">
        <v>7</v>
      </c>
      <c r="D1235" s="19" t="s">
        <v>118</v>
      </c>
      <c r="E1235" s="19" t="s">
        <v>63</v>
      </c>
      <c r="F1235" s="21">
        <v>2.0</v>
      </c>
      <c r="G1235" s="22">
        <v>61044.0</v>
      </c>
      <c r="H1235" s="15" t="str">
        <f t="shared" si="2"/>
        <v>Medium Range</v>
      </c>
      <c r="I1235" s="22">
        <v>47343.0</v>
      </c>
      <c r="J1235" s="23">
        <f t="shared" si="3"/>
        <v>1.289398644</v>
      </c>
      <c r="K1235" s="24" t="str">
        <f t="shared" si="4"/>
        <v>Over Achived</v>
      </c>
    </row>
    <row r="1236" ht="22.5" customHeight="1">
      <c r="A1236" s="18">
        <v>45675.0</v>
      </c>
      <c r="B1236" s="19" t="str">
        <f t="shared" si="1"/>
        <v>Jan</v>
      </c>
      <c r="C1236" s="20" t="s">
        <v>7</v>
      </c>
      <c r="D1236" s="19" t="s">
        <v>126</v>
      </c>
      <c r="E1236" s="19" t="s">
        <v>38</v>
      </c>
      <c r="F1236" s="21">
        <v>4.0</v>
      </c>
      <c r="G1236" s="22">
        <v>96270.0</v>
      </c>
      <c r="H1236" s="15" t="str">
        <f t="shared" si="2"/>
        <v>Very High Range</v>
      </c>
      <c r="I1236" s="22">
        <v>84851.0</v>
      </c>
      <c r="J1236" s="23">
        <f t="shared" si="3"/>
        <v>1.134577082</v>
      </c>
      <c r="K1236" s="24" t="str">
        <f t="shared" si="4"/>
        <v>Over Achived</v>
      </c>
    </row>
    <row r="1237" ht="22.5" customHeight="1">
      <c r="A1237" s="18">
        <v>45675.0</v>
      </c>
      <c r="B1237" s="19" t="str">
        <f t="shared" si="1"/>
        <v>Jan</v>
      </c>
      <c r="C1237" s="20" t="s">
        <v>7</v>
      </c>
      <c r="D1237" s="19" t="s">
        <v>118</v>
      </c>
      <c r="E1237" s="19" t="s">
        <v>9</v>
      </c>
      <c r="F1237" s="21">
        <v>6.0</v>
      </c>
      <c r="G1237" s="22">
        <v>166161.0</v>
      </c>
      <c r="H1237" s="15" t="str">
        <f t="shared" si="2"/>
        <v>Very High Range</v>
      </c>
      <c r="I1237" s="22">
        <v>157194.0</v>
      </c>
      <c r="J1237" s="23">
        <f t="shared" si="3"/>
        <v>1.057044162</v>
      </c>
      <c r="K1237" s="24" t="str">
        <f t="shared" si="4"/>
        <v>Over Achived</v>
      </c>
    </row>
    <row r="1238" ht="22.5" customHeight="1">
      <c r="A1238" s="18">
        <v>45675.0</v>
      </c>
      <c r="B1238" s="19" t="str">
        <f t="shared" si="1"/>
        <v>Jan</v>
      </c>
      <c r="C1238" s="20" t="s">
        <v>7</v>
      </c>
      <c r="D1238" s="19" t="s">
        <v>106</v>
      </c>
      <c r="E1238" s="19" t="s">
        <v>23</v>
      </c>
      <c r="F1238" s="21">
        <v>3.0</v>
      </c>
      <c r="G1238" s="22">
        <v>76088.0</v>
      </c>
      <c r="H1238" s="15" t="str">
        <f t="shared" si="2"/>
        <v>High Range</v>
      </c>
      <c r="I1238" s="22">
        <v>65797.0</v>
      </c>
      <c r="J1238" s="23">
        <f t="shared" si="3"/>
        <v>1.156405307</v>
      </c>
      <c r="K1238" s="24" t="str">
        <f t="shared" si="4"/>
        <v>Over Achived</v>
      </c>
    </row>
    <row r="1239" ht="22.5" customHeight="1">
      <c r="A1239" s="18">
        <v>45675.0</v>
      </c>
      <c r="B1239" s="19" t="str">
        <f t="shared" si="1"/>
        <v>Jan</v>
      </c>
      <c r="C1239" s="20" t="s">
        <v>7</v>
      </c>
      <c r="D1239" s="19" t="s">
        <v>106</v>
      </c>
      <c r="E1239" s="19" t="s">
        <v>63</v>
      </c>
      <c r="F1239" s="21">
        <v>2.0</v>
      </c>
      <c r="G1239" s="22">
        <v>58976.0</v>
      </c>
      <c r="H1239" s="15" t="str">
        <f t="shared" si="2"/>
        <v>Medium Range</v>
      </c>
      <c r="I1239" s="22">
        <v>52713.0</v>
      </c>
      <c r="J1239" s="23">
        <f t="shared" si="3"/>
        <v>1.118813196</v>
      </c>
      <c r="K1239" s="24" t="str">
        <f t="shared" si="4"/>
        <v>Over Achived</v>
      </c>
    </row>
    <row r="1240" ht="22.5" customHeight="1">
      <c r="A1240" s="18">
        <v>45675.0</v>
      </c>
      <c r="B1240" s="19" t="str">
        <f t="shared" si="1"/>
        <v>Jan</v>
      </c>
      <c r="C1240" s="20" t="s">
        <v>7</v>
      </c>
      <c r="D1240" s="19" t="s">
        <v>106</v>
      </c>
      <c r="E1240" s="19" t="s">
        <v>9</v>
      </c>
      <c r="F1240" s="21">
        <v>5.0</v>
      </c>
      <c r="G1240" s="22">
        <v>157646.0</v>
      </c>
      <c r="H1240" s="15" t="str">
        <f t="shared" si="2"/>
        <v>Very High Range</v>
      </c>
      <c r="I1240" s="22">
        <v>127117.0</v>
      </c>
      <c r="J1240" s="23">
        <f t="shared" si="3"/>
        <v>1.240164573</v>
      </c>
      <c r="K1240" s="24" t="str">
        <f t="shared" si="4"/>
        <v>Over Achived</v>
      </c>
    </row>
    <row r="1241" ht="22.5" customHeight="1">
      <c r="A1241" s="18">
        <v>45675.0</v>
      </c>
      <c r="B1241" s="19" t="str">
        <f t="shared" si="1"/>
        <v>Jan</v>
      </c>
      <c r="C1241" s="20" t="s">
        <v>7</v>
      </c>
      <c r="D1241" s="19" t="s">
        <v>8</v>
      </c>
      <c r="E1241" s="19" t="s">
        <v>19</v>
      </c>
      <c r="F1241" s="21">
        <v>3.0</v>
      </c>
      <c r="G1241" s="22">
        <v>74035.0</v>
      </c>
      <c r="H1241" s="15" t="str">
        <f t="shared" si="2"/>
        <v>High Range</v>
      </c>
      <c r="I1241" s="22">
        <v>56255.0</v>
      </c>
      <c r="J1241" s="23">
        <f t="shared" si="3"/>
        <v>1.316060795</v>
      </c>
      <c r="K1241" s="24" t="str">
        <f t="shared" si="4"/>
        <v>Over Achived</v>
      </c>
    </row>
    <row r="1242" ht="22.5" customHeight="1">
      <c r="A1242" s="18">
        <v>45675.0</v>
      </c>
      <c r="B1242" s="19" t="str">
        <f t="shared" si="1"/>
        <v>Jan</v>
      </c>
      <c r="C1242" s="20" t="s">
        <v>7</v>
      </c>
      <c r="D1242" s="19" t="s">
        <v>8</v>
      </c>
      <c r="E1242" s="19" t="s">
        <v>38</v>
      </c>
      <c r="F1242" s="21">
        <v>5.0</v>
      </c>
      <c r="G1242" s="22">
        <v>104871.0</v>
      </c>
      <c r="H1242" s="15" t="str">
        <f t="shared" si="2"/>
        <v>Very High Range</v>
      </c>
      <c r="I1242" s="22">
        <v>99273.0</v>
      </c>
      <c r="J1242" s="23">
        <f t="shared" si="3"/>
        <v>1.056389955</v>
      </c>
      <c r="K1242" s="24" t="str">
        <f t="shared" si="4"/>
        <v>Over Achived</v>
      </c>
    </row>
    <row r="1243" ht="22.5" customHeight="1">
      <c r="A1243" s="18">
        <v>45675.0</v>
      </c>
      <c r="B1243" s="19" t="str">
        <f t="shared" si="1"/>
        <v>Jan</v>
      </c>
      <c r="C1243" s="20" t="s">
        <v>7</v>
      </c>
      <c r="D1243" s="19" t="s">
        <v>8</v>
      </c>
      <c r="E1243" s="19" t="s">
        <v>63</v>
      </c>
      <c r="F1243" s="21">
        <v>3.0</v>
      </c>
      <c r="G1243" s="22">
        <v>57921.0</v>
      </c>
      <c r="H1243" s="15" t="str">
        <f t="shared" si="2"/>
        <v>Medium Range</v>
      </c>
      <c r="I1243" s="22">
        <v>48489.0</v>
      </c>
      <c r="J1243" s="23">
        <f t="shared" si="3"/>
        <v>1.194518344</v>
      </c>
      <c r="K1243" s="24" t="str">
        <f t="shared" si="4"/>
        <v>Over Achived</v>
      </c>
    </row>
    <row r="1244" ht="22.5" customHeight="1">
      <c r="A1244" s="18">
        <v>45675.0</v>
      </c>
      <c r="B1244" s="19" t="str">
        <f t="shared" si="1"/>
        <v>Jan</v>
      </c>
      <c r="C1244" s="20" t="s">
        <v>92</v>
      </c>
      <c r="D1244" s="19" t="s">
        <v>93</v>
      </c>
      <c r="E1244" s="19" t="s">
        <v>38</v>
      </c>
      <c r="F1244" s="21">
        <v>3.0</v>
      </c>
      <c r="G1244" s="22">
        <v>85776.0</v>
      </c>
      <c r="H1244" s="15" t="str">
        <f t="shared" si="2"/>
        <v>High Range</v>
      </c>
      <c r="I1244" s="22">
        <v>108041.0</v>
      </c>
      <c r="J1244" s="23">
        <f t="shared" si="3"/>
        <v>0.7939208264</v>
      </c>
      <c r="K1244" s="24" t="str">
        <f t="shared" si="4"/>
        <v>Target Not Meet</v>
      </c>
    </row>
    <row r="1245" ht="22.5" customHeight="1">
      <c r="A1245" s="18">
        <v>45675.0</v>
      </c>
      <c r="B1245" s="19" t="str">
        <f t="shared" si="1"/>
        <v>Jan</v>
      </c>
      <c r="C1245" s="20" t="s">
        <v>7</v>
      </c>
      <c r="D1245" s="19" t="s">
        <v>106</v>
      </c>
      <c r="E1245" s="19" t="s">
        <v>9</v>
      </c>
      <c r="F1245" s="21">
        <v>6.0</v>
      </c>
      <c r="G1245" s="22">
        <v>148089.0</v>
      </c>
      <c r="H1245" s="15" t="str">
        <f t="shared" si="2"/>
        <v>Very High Range</v>
      </c>
      <c r="I1245" s="22">
        <v>125747.0</v>
      </c>
      <c r="J1245" s="23">
        <f t="shared" si="3"/>
        <v>1.177674219</v>
      </c>
      <c r="K1245" s="24" t="str">
        <f t="shared" si="4"/>
        <v>Over Achived</v>
      </c>
    </row>
    <row r="1246" ht="22.5" customHeight="1">
      <c r="A1246" s="18">
        <v>45675.0</v>
      </c>
      <c r="B1246" s="19" t="str">
        <f t="shared" si="1"/>
        <v>Jan</v>
      </c>
      <c r="C1246" s="20" t="s">
        <v>7</v>
      </c>
      <c r="D1246" s="19" t="s">
        <v>126</v>
      </c>
      <c r="E1246" s="19" t="s">
        <v>26</v>
      </c>
      <c r="F1246" s="21">
        <v>7.0</v>
      </c>
      <c r="G1246" s="22">
        <v>197046.0</v>
      </c>
      <c r="H1246" s="15" t="str">
        <f t="shared" si="2"/>
        <v>Very High Range</v>
      </c>
      <c r="I1246" s="22">
        <v>177142.0</v>
      </c>
      <c r="J1246" s="23">
        <f t="shared" si="3"/>
        <v>1.112361834</v>
      </c>
      <c r="K1246" s="24" t="str">
        <f t="shared" si="4"/>
        <v>Over Achived</v>
      </c>
    </row>
    <row r="1247" ht="22.5" customHeight="1">
      <c r="A1247" s="18">
        <v>45675.0</v>
      </c>
      <c r="B1247" s="19" t="str">
        <f t="shared" si="1"/>
        <v>Jan</v>
      </c>
      <c r="C1247" s="20" t="s">
        <v>7</v>
      </c>
      <c r="D1247" s="19" t="s">
        <v>8</v>
      </c>
      <c r="E1247" s="19" t="s">
        <v>9</v>
      </c>
      <c r="F1247" s="21">
        <v>6.0</v>
      </c>
      <c r="G1247" s="22">
        <v>145452.0</v>
      </c>
      <c r="H1247" s="15" t="str">
        <f t="shared" si="2"/>
        <v>Very High Range</v>
      </c>
      <c r="I1247" s="22">
        <v>122124.0</v>
      </c>
      <c r="J1247" s="23">
        <f t="shared" si="3"/>
        <v>1.191018964</v>
      </c>
      <c r="K1247" s="24" t="str">
        <f t="shared" si="4"/>
        <v>Over Achived</v>
      </c>
    </row>
    <row r="1248" ht="22.5" customHeight="1">
      <c r="A1248" s="18">
        <v>45675.0</v>
      </c>
      <c r="B1248" s="19" t="str">
        <f t="shared" si="1"/>
        <v>Jan</v>
      </c>
      <c r="C1248" s="20" t="s">
        <v>7</v>
      </c>
      <c r="D1248" s="19" t="s">
        <v>131</v>
      </c>
      <c r="E1248" s="19" t="s">
        <v>63</v>
      </c>
      <c r="F1248" s="21">
        <v>3.0</v>
      </c>
      <c r="G1248" s="22">
        <v>53493.0</v>
      </c>
      <c r="H1248" s="15" t="str">
        <f t="shared" si="2"/>
        <v>Medium Range</v>
      </c>
      <c r="I1248" s="22">
        <v>47392.0</v>
      </c>
      <c r="J1248" s="23">
        <f t="shared" si="3"/>
        <v>1.128734808</v>
      </c>
      <c r="K1248" s="24" t="str">
        <f t="shared" si="4"/>
        <v>Over Achived</v>
      </c>
    </row>
    <row r="1249" ht="22.5" customHeight="1">
      <c r="A1249" s="18">
        <v>45675.0</v>
      </c>
      <c r="B1249" s="19" t="str">
        <f t="shared" si="1"/>
        <v>Jan</v>
      </c>
      <c r="C1249" s="20" t="s">
        <v>92</v>
      </c>
      <c r="D1249" s="19" t="s">
        <v>98</v>
      </c>
      <c r="E1249" s="19" t="s">
        <v>19</v>
      </c>
      <c r="F1249" s="21">
        <v>2.0</v>
      </c>
      <c r="G1249" s="22">
        <v>74267.0</v>
      </c>
      <c r="H1249" s="15" t="str">
        <f t="shared" si="2"/>
        <v>High Range</v>
      </c>
      <c r="I1249" s="22">
        <v>93290.0</v>
      </c>
      <c r="J1249" s="23">
        <f t="shared" si="3"/>
        <v>0.7960874692</v>
      </c>
      <c r="K1249" s="24" t="str">
        <f t="shared" si="4"/>
        <v>Target Not Meet</v>
      </c>
    </row>
    <row r="1250" ht="22.5" customHeight="1">
      <c r="A1250" s="18">
        <v>45675.0</v>
      </c>
      <c r="B1250" s="19" t="str">
        <f t="shared" si="1"/>
        <v>Jan</v>
      </c>
      <c r="C1250" s="20" t="s">
        <v>92</v>
      </c>
      <c r="D1250" s="19" t="s">
        <v>98</v>
      </c>
      <c r="E1250" s="19" t="s">
        <v>63</v>
      </c>
      <c r="F1250" s="21">
        <v>1.0</v>
      </c>
      <c r="G1250" s="22">
        <v>21733.0</v>
      </c>
      <c r="H1250" s="15" t="str">
        <f t="shared" si="2"/>
        <v>Base Range</v>
      </c>
      <c r="I1250" s="22">
        <v>26106.0</v>
      </c>
      <c r="J1250" s="23">
        <f t="shared" si="3"/>
        <v>0.8324906152</v>
      </c>
      <c r="K1250" s="24" t="str">
        <f t="shared" si="4"/>
        <v>Target Not Meet</v>
      </c>
    </row>
    <row r="1251" ht="22.5" customHeight="1">
      <c r="A1251" s="18">
        <v>45675.0</v>
      </c>
      <c r="B1251" s="19" t="str">
        <f t="shared" si="1"/>
        <v>Jan</v>
      </c>
      <c r="C1251" s="20" t="s">
        <v>92</v>
      </c>
      <c r="D1251" s="19" t="s">
        <v>98</v>
      </c>
      <c r="E1251" s="19" t="s">
        <v>63</v>
      </c>
      <c r="F1251" s="21">
        <v>5.0</v>
      </c>
      <c r="G1251" s="22">
        <v>115488.0</v>
      </c>
      <c r="H1251" s="15" t="str">
        <f t="shared" si="2"/>
        <v>Very High Range</v>
      </c>
      <c r="I1251" s="22">
        <v>135499.0</v>
      </c>
      <c r="J1251" s="23">
        <f t="shared" si="3"/>
        <v>0.8523162533</v>
      </c>
      <c r="K1251" s="24" t="str">
        <f t="shared" si="4"/>
        <v>Target Not Meet</v>
      </c>
    </row>
    <row r="1252" ht="22.5" customHeight="1">
      <c r="A1252" s="18">
        <v>45675.0</v>
      </c>
      <c r="B1252" s="19" t="str">
        <f t="shared" si="1"/>
        <v>Jan</v>
      </c>
      <c r="C1252" s="20" t="s">
        <v>92</v>
      </c>
      <c r="D1252" s="19" t="s">
        <v>98</v>
      </c>
      <c r="E1252" s="19" t="s">
        <v>63</v>
      </c>
      <c r="F1252" s="21">
        <v>5.0</v>
      </c>
      <c r="G1252" s="22">
        <v>105856.0</v>
      </c>
      <c r="H1252" s="15" t="str">
        <f t="shared" si="2"/>
        <v>Very High Range</v>
      </c>
      <c r="I1252" s="22">
        <v>121722.0</v>
      </c>
      <c r="J1252" s="23">
        <f t="shared" si="3"/>
        <v>0.8696538013</v>
      </c>
      <c r="K1252" s="24" t="str">
        <f t="shared" si="4"/>
        <v>Target Not Meet</v>
      </c>
    </row>
    <row r="1253" ht="22.5" customHeight="1">
      <c r="A1253" s="18">
        <v>45675.0</v>
      </c>
      <c r="B1253" s="19" t="str">
        <f t="shared" si="1"/>
        <v>Jan</v>
      </c>
      <c r="C1253" s="20" t="s">
        <v>92</v>
      </c>
      <c r="D1253" s="19" t="s">
        <v>93</v>
      </c>
      <c r="E1253" s="19" t="s">
        <v>34</v>
      </c>
      <c r="F1253" s="21">
        <v>4.0</v>
      </c>
      <c r="G1253" s="22">
        <v>110009.0</v>
      </c>
      <c r="H1253" s="15" t="str">
        <f t="shared" si="2"/>
        <v>Very High Range</v>
      </c>
      <c r="I1253" s="22">
        <v>130391.0</v>
      </c>
      <c r="J1253" s="23">
        <f t="shared" si="3"/>
        <v>0.8436855304</v>
      </c>
      <c r="K1253" s="24" t="str">
        <f t="shared" si="4"/>
        <v>Target Not Meet</v>
      </c>
    </row>
    <row r="1254" ht="22.5" customHeight="1">
      <c r="A1254" s="18">
        <v>45675.0</v>
      </c>
      <c r="B1254" s="19" t="str">
        <f t="shared" si="1"/>
        <v>Jan</v>
      </c>
      <c r="C1254" s="20" t="s">
        <v>7</v>
      </c>
      <c r="D1254" s="19" t="s">
        <v>131</v>
      </c>
      <c r="E1254" s="19" t="s">
        <v>38</v>
      </c>
      <c r="F1254" s="21">
        <v>4.0</v>
      </c>
      <c r="G1254" s="22">
        <v>88705.0</v>
      </c>
      <c r="H1254" s="15" t="str">
        <f t="shared" si="2"/>
        <v>High Range</v>
      </c>
      <c r="I1254" s="22">
        <v>67951.0</v>
      </c>
      <c r="J1254" s="23">
        <f t="shared" si="3"/>
        <v>1.305425969</v>
      </c>
      <c r="K1254" s="24" t="str">
        <f t="shared" si="4"/>
        <v>Over Achived</v>
      </c>
    </row>
    <row r="1255" ht="22.5" customHeight="1">
      <c r="A1255" s="18">
        <v>45675.0</v>
      </c>
      <c r="B1255" s="19" t="str">
        <f t="shared" si="1"/>
        <v>Jan</v>
      </c>
      <c r="C1255" s="20" t="s">
        <v>92</v>
      </c>
      <c r="D1255" s="19" t="s">
        <v>144</v>
      </c>
      <c r="E1255" s="19" t="s">
        <v>34</v>
      </c>
      <c r="F1255" s="21">
        <v>4.0</v>
      </c>
      <c r="G1255" s="22">
        <v>117843.0</v>
      </c>
      <c r="H1255" s="15" t="str">
        <f t="shared" si="2"/>
        <v>Very High Range</v>
      </c>
      <c r="I1255" s="22">
        <v>111262.0</v>
      </c>
      <c r="J1255" s="23">
        <f t="shared" si="3"/>
        <v>1.059148676</v>
      </c>
      <c r="K1255" s="24" t="str">
        <f t="shared" si="4"/>
        <v>Over Achived</v>
      </c>
    </row>
    <row r="1256" ht="22.5" customHeight="1">
      <c r="A1256" s="18">
        <v>45675.0</v>
      </c>
      <c r="B1256" s="19" t="str">
        <f t="shared" si="1"/>
        <v>Jan</v>
      </c>
      <c r="C1256" s="20" t="s">
        <v>92</v>
      </c>
      <c r="D1256" s="19" t="s">
        <v>144</v>
      </c>
      <c r="E1256" s="19" t="s">
        <v>9</v>
      </c>
      <c r="F1256" s="21">
        <v>4.0</v>
      </c>
      <c r="G1256" s="22">
        <v>118326.0</v>
      </c>
      <c r="H1256" s="15" t="str">
        <f t="shared" si="2"/>
        <v>Very High Range</v>
      </c>
      <c r="I1256" s="22">
        <v>98664.0</v>
      </c>
      <c r="J1256" s="23">
        <f t="shared" si="3"/>
        <v>1.199282413</v>
      </c>
      <c r="K1256" s="24" t="str">
        <f t="shared" si="4"/>
        <v>Over Achived</v>
      </c>
    </row>
    <row r="1257" ht="22.5" customHeight="1">
      <c r="A1257" s="18">
        <v>45675.0</v>
      </c>
      <c r="B1257" s="19" t="str">
        <f t="shared" si="1"/>
        <v>Jan</v>
      </c>
      <c r="C1257" s="20" t="s">
        <v>92</v>
      </c>
      <c r="D1257" s="19" t="s">
        <v>144</v>
      </c>
      <c r="E1257" s="19" t="s">
        <v>34</v>
      </c>
      <c r="F1257" s="21">
        <v>5.0</v>
      </c>
      <c r="G1257" s="22">
        <v>128866.0</v>
      </c>
      <c r="H1257" s="15" t="str">
        <f t="shared" si="2"/>
        <v>Very High Range</v>
      </c>
      <c r="I1257" s="22">
        <v>109212.0</v>
      </c>
      <c r="J1257" s="23">
        <f t="shared" si="3"/>
        <v>1.179961909</v>
      </c>
      <c r="K1257" s="24" t="str">
        <f t="shared" si="4"/>
        <v>Over Achived</v>
      </c>
    </row>
    <row r="1258" ht="22.5" customHeight="1">
      <c r="A1258" s="18">
        <v>45675.0</v>
      </c>
      <c r="B1258" s="19" t="str">
        <f t="shared" si="1"/>
        <v>Jan</v>
      </c>
      <c r="C1258" s="20" t="s">
        <v>92</v>
      </c>
      <c r="D1258" s="25" t="s">
        <v>149</v>
      </c>
      <c r="E1258" s="19" t="s">
        <v>9</v>
      </c>
      <c r="F1258" s="21">
        <v>4.0</v>
      </c>
      <c r="G1258" s="22">
        <v>104086.0</v>
      </c>
      <c r="H1258" s="15" t="str">
        <f t="shared" si="2"/>
        <v>Very High Range</v>
      </c>
      <c r="I1258" s="22">
        <v>95775.0</v>
      </c>
      <c r="J1258" s="23">
        <f t="shared" si="3"/>
        <v>1.086776299</v>
      </c>
      <c r="K1258" s="24" t="str">
        <f t="shared" si="4"/>
        <v>Over Achived</v>
      </c>
    </row>
    <row r="1259" ht="22.5" customHeight="1">
      <c r="A1259" s="18">
        <v>45675.0</v>
      </c>
      <c r="B1259" s="19" t="str">
        <f t="shared" si="1"/>
        <v>Jan</v>
      </c>
      <c r="C1259" s="20" t="s">
        <v>92</v>
      </c>
      <c r="D1259" s="25" t="s">
        <v>149</v>
      </c>
      <c r="E1259" s="19" t="s">
        <v>26</v>
      </c>
      <c r="F1259" s="21">
        <v>4.0</v>
      </c>
      <c r="G1259" s="22">
        <v>96187.0</v>
      </c>
      <c r="H1259" s="15" t="str">
        <f t="shared" si="2"/>
        <v>Very High Range</v>
      </c>
      <c r="I1259" s="22">
        <v>88232.0</v>
      </c>
      <c r="J1259" s="23">
        <f t="shared" si="3"/>
        <v>1.090160033</v>
      </c>
      <c r="K1259" s="24" t="str">
        <f t="shared" si="4"/>
        <v>Over Achived</v>
      </c>
    </row>
    <row r="1260" ht="22.5" customHeight="1">
      <c r="A1260" s="18">
        <v>45675.0</v>
      </c>
      <c r="B1260" s="19" t="str">
        <f t="shared" si="1"/>
        <v>Jan</v>
      </c>
      <c r="C1260" s="20" t="s">
        <v>92</v>
      </c>
      <c r="D1260" s="25" t="s">
        <v>149</v>
      </c>
      <c r="E1260" s="19" t="s">
        <v>38</v>
      </c>
      <c r="F1260" s="21">
        <v>3.0</v>
      </c>
      <c r="G1260" s="22">
        <v>75219.0</v>
      </c>
      <c r="H1260" s="15" t="str">
        <f t="shared" si="2"/>
        <v>High Range</v>
      </c>
      <c r="I1260" s="22">
        <v>59448.0</v>
      </c>
      <c r="J1260" s="23">
        <f t="shared" si="3"/>
        <v>1.265290674</v>
      </c>
      <c r="K1260" s="24" t="str">
        <f t="shared" si="4"/>
        <v>Over Achived</v>
      </c>
    </row>
    <row r="1261" ht="22.5" customHeight="1">
      <c r="A1261" s="18">
        <v>45675.0</v>
      </c>
      <c r="B1261" s="19" t="str">
        <f t="shared" si="1"/>
        <v>Jan</v>
      </c>
      <c r="C1261" s="20" t="s">
        <v>92</v>
      </c>
      <c r="D1261" s="19" t="s">
        <v>158</v>
      </c>
      <c r="E1261" s="19" t="s">
        <v>26</v>
      </c>
      <c r="F1261" s="21">
        <v>3.0</v>
      </c>
      <c r="G1261" s="22">
        <v>93115.0</v>
      </c>
      <c r="H1261" s="15" t="str">
        <f t="shared" si="2"/>
        <v>Very High Range</v>
      </c>
      <c r="I1261" s="22">
        <v>81282.0</v>
      </c>
      <c r="J1261" s="23">
        <f t="shared" si="3"/>
        <v>1.145579587</v>
      </c>
      <c r="K1261" s="24" t="str">
        <f t="shared" si="4"/>
        <v>Over Achived</v>
      </c>
    </row>
    <row r="1262" ht="22.5" customHeight="1">
      <c r="A1262" s="18">
        <v>45675.0</v>
      </c>
      <c r="B1262" s="19" t="str">
        <f t="shared" si="1"/>
        <v>Jan</v>
      </c>
      <c r="C1262" s="20" t="s">
        <v>92</v>
      </c>
      <c r="D1262" s="19" t="s">
        <v>158</v>
      </c>
      <c r="E1262" s="19" t="s">
        <v>9</v>
      </c>
      <c r="F1262" s="21">
        <v>5.0</v>
      </c>
      <c r="G1262" s="22">
        <v>114092.0</v>
      </c>
      <c r="H1262" s="15" t="str">
        <f t="shared" si="2"/>
        <v>Very High Range</v>
      </c>
      <c r="I1262" s="22">
        <v>94447.0</v>
      </c>
      <c r="J1262" s="23">
        <f t="shared" si="3"/>
        <v>1.208000254</v>
      </c>
      <c r="K1262" s="24" t="str">
        <f t="shared" si="4"/>
        <v>Over Achived</v>
      </c>
    </row>
    <row r="1263" ht="22.5" customHeight="1">
      <c r="A1263" s="18">
        <v>45675.0</v>
      </c>
      <c r="B1263" s="19" t="str">
        <f t="shared" si="1"/>
        <v>Jan</v>
      </c>
      <c r="C1263" s="20" t="s">
        <v>7</v>
      </c>
      <c r="D1263" s="19" t="s">
        <v>131</v>
      </c>
      <c r="E1263" s="19" t="s">
        <v>9</v>
      </c>
      <c r="F1263" s="21">
        <v>6.0</v>
      </c>
      <c r="G1263" s="22">
        <v>144954.0</v>
      </c>
      <c r="H1263" s="15" t="str">
        <f t="shared" si="2"/>
        <v>Very High Range</v>
      </c>
      <c r="I1263" s="22">
        <v>111728.0</v>
      </c>
      <c r="J1263" s="23">
        <f t="shared" si="3"/>
        <v>1.29738293</v>
      </c>
      <c r="K1263" s="24" t="str">
        <f t="shared" si="4"/>
        <v>Over Achived</v>
      </c>
    </row>
    <row r="1264" ht="22.5" customHeight="1">
      <c r="A1264" s="18">
        <v>45675.0</v>
      </c>
      <c r="B1264" s="19" t="str">
        <f t="shared" si="1"/>
        <v>Jan</v>
      </c>
      <c r="C1264" s="20" t="s">
        <v>7</v>
      </c>
      <c r="D1264" s="19" t="s">
        <v>131</v>
      </c>
      <c r="E1264" s="19" t="s">
        <v>68</v>
      </c>
      <c r="F1264" s="21">
        <v>3.0</v>
      </c>
      <c r="G1264" s="22">
        <v>75706.0</v>
      </c>
      <c r="H1264" s="15" t="str">
        <f t="shared" si="2"/>
        <v>High Range</v>
      </c>
      <c r="I1264" s="22">
        <v>60936.0</v>
      </c>
      <c r="J1264" s="23">
        <f t="shared" si="3"/>
        <v>1.242385454</v>
      </c>
      <c r="K1264" s="24" t="str">
        <f t="shared" si="4"/>
        <v>Over Achived</v>
      </c>
    </row>
    <row r="1265" ht="22.5" customHeight="1">
      <c r="A1265" s="18">
        <v>45675.0</v>
      </c>
      <c r="B1265" s="19" t="str">
        <f t="shared" si="1"/>
        <v>Jan</v>
      </c>
      <c r="C1265" s="20" t="s">
        <v>92</v>
      </c>
      <c r="D1265" s="19" t="s">
        <v>144</v>
      </c>
      <c r="E1265" s="19" t="s">
        <v>19</v>
      </c>
      <c r="F1265" s="21">
        <v>2.0</v>
      </c>
      <c r="G1265" s="22">
        <v>63292.0</v>
      </c>
      <c r="H1265" s="15" t="str">
        <f t="shared" si="2"/>
        <v>Medium Range</v>
      </c>
      <c r="I1265" s="22">
        <v>58771.0</v>
      </c>
      <c r="J1265" s="23">
        <f t="shared" si="3"/>
        <v>1.076925695</v>
      </c>
      <c r="K1265" s="24" t="str">
        <f t="shared" si="4"/>
        <v>Over Achived</v>
      </c>
    </row>
    <row r="1266" ht="22.5" customHeight="1">
      <c r="A1266" s="18">
        <v>45676.0</v>
      </c>
      <c r="B1266" s="19" t="str">
        <f t="shared" si="1"/>
        <v>Jan</v>
      </c>
      <c r="C1266" s="20" t="s">
        <v>13</v>
      </c>
      <c r="D1266" s="19" t="s">
        <v>169</v>
      </c>
      <c r="E1266" s="19" t="s">
        <v>38</v>
      </c>
      <c r="F1266" s="21">
        <v>2.0</v>
      </c>
      <c r="G1266" s="22">
        <v>51535.0</v>
      </c>
      <c r="H1266" s="15" t="str">
        <f t="shared" si="2"/>
        <v>Medium Range</v>
      </c>
      <c r="I1266" s="22">
        <v>61506.0</v>
      </c>
      <c r="J1266" s="23">
        <f t="shared" si="3"/>
        <v>0.8378857347</v>
      </c>
      <c r="K1266" s="24" t="str">
        <f t="shared" si="4"/>
        <v>Target Not Meet</v>
      </c>
    </row>
    <row r="1267" ht="22.5" customHeight="1">
      <c r="A1267" s="18">
        <v>45676.0</v>
      </c>
      <c r="B1267" s="19" t="str">
        <f t="shared" si="1"/>
        <v>Jan</v>
      </c>
      <c r="C1267" s="20" t="s">
        <v>13</v>
      </c>
      <c r="D1267" s="19" t="s">
        <v>169</v>
      </c>
      <c r="E1267" s="19" t="s">
        <v>9</v>
      </c>
      <c r="F1267" s="21">
        <v>3.0</v>
      </c>
      <c r="G1267" s="22">
        <v>97816.0</v>
      </c>
      <c r="H1267" s="15" t="str">
        <f t="shared" si="2"/>
        <v>Very High Range</v>
      </c>
      <c r="I1267" s="22">
        <v>121137.0</v>
      </c>
      <c r="J1267" s="23">
        <f t="shared" si="3"/>
        <v>0.8074824372</v>
      </c>
      <c r="K1267" s="24" t="str">
        <f t="shared" si="4"/>
        <v>Target Not Meet</v>
      </c>
    </row>
    <row r="1268" ht="22.5" customHeight="1">
      <c r="A1268" s="18">
        <v>45676.0</v>
      </c>
      <c r="B1268" s="19" t="str">
        <f t="shared" si="1"/>
        <v>Jan</v>
      </c>
      <c r="C1268" s="20" t="s">
        <v>13</v>
      </c>
      <c r="D1268" s="19" t="s">
        <v>37</v>
      </c>
      <c r="E1268" s="19" t="s">
        <v>63</v>
      </c>
      <c r="F1268" s="21">
        <v>1.0</v>
      </c>
      <c r="G1268" s="22">
        <v>16271.0</v>
      </c>
      <c r="H1268" s="15" t="str">
        <f t="shared" si="2"/>
        <v>Base Range</v>
      </c>
      <c r="I1268" s="22">
        <v>17417.0</v>
      </c>
      <c r="J1268" s="23">
        <f t="shared" si="3"/>
        <v>0.9342022162</v>
      </c>
      <c r="K1268" s="24" t="str">
        <f t="shared" si="4"/>
        <v>Target Not Meet</v>
      </c>
    </row>
    <row r="1269" ht="22.5" customHeight="1">
      <c r="A1269" s="18">
        <v>45676.0</v>
      </c>
      <c r="B1269" s="19" t="str">
        <f t="shared" si="1"/>
        <v>Jan</v>
      </c>
      <c r="C1269" s="20" t="s">
        <v>13</v>
      </c>
      <c r="D1269" s="19" t="s">
        <v>37</v>
      </c>
      <c r="E1269" s="19" t="s">
        <v>26</v>
      </c>
      <c r="F1269" s="21">
        <v>2.0</v>
      </c>
      <c r="G1269" s="22">
        <v>56674.0</v>
      </c>
      <c r="H1269" s="15" t="str">
        <f t="shared" si="2"/>
        <v>Medium Range</v>
      </c>
      <c r="I1269" s="22">
        <v>61321.0</v>
      </c>
      <c r="J1269" s="23">
        <f t="shared" si="3"/>
        <v>0.924218457</v>
      </c>
      <c r="K1269" s="24" t="str">
        <f t="shared" si="4"/>
        <v>Target Not Meet</v>
      </c>
    </row>
    <row r="1270" ht="22.5" customHeight="1">
      <c r="A1270" s="18">
        <v>45676.0</v>
      </c>
      <c r="B1270" s="19" t="str">
        <f t="shared" si="1"/>
        <v>Jan</v>
      </c>
      <c r="C1270" s="20" t="s">
        <v>13</v>
      </c>
      <c r="D1270" s="19" t="s">
        <v>29</v>
      </c>
      <c r="E1270" s="19" t="s">
        <v>38</v>
      </c>
      <c r="F1270" s="21">
        <v>3.0</v>
      </c>
      <c r="G1270" s="22">
        <v>49928.0</v>
      </c>
      <c r="H1270" s="15" t="str">
        <f t="shared" si="2"/>
        <v>Base Range</v>
      </c>
      <c r="I1270" s="22">
        <v>63636.0</v>
      </c>
      <c r="J1270" s="23">
        <f t="shared" si="3"/>
        <v>0.7845873405</v>
      </c>
      <c r="K1270" s="24" t="str">
        <f t="shared" si="4"/>
        <v>Target Not Meet</v>
      </c>
    </row>
    <row r="1271" ht="22.5" customHeight="1">
      <c r="A1271" s="18">
        <v>45676.0</v>
      </c>
      <c r="B1271" s="19" t="str">
        <f t="shared" si="1"/>
        <v>Jan</v>
      </c>
      <c r="C1271" s="20" t="s">
        <v>13</v>
      </c>
      <c r="D1271" s="19" t="s">
        <v>29</v>
      </c>
      <c r="E1271" s="19" t="s">
        <v>26</v>
      </c>
      <c r="F1271" s="21">
        <v>2.0</v>
      </c>
      <c r="G1271" s="22">
        <v>68649.0</v>
      </c>
      <c r="H1271" s="15" t="str">
        <f t="shared" si="2"/>
        <v>Medium Range</v>
      </c>
      <c r="I1271" s="22">
        <v>85242.0</v>
      </c>
      <c r="J1271" s="23">
        <f t="shared" si="3"/>
        <v>0.8053424368</v>
      </c>
      <c r="K1271" s="24" t="str">
        <f t="shared" si="4"/>
        <v>Target Not Meet</v>
      </c>
    </row>
    <row r="1272" ht="22.5" customHeight="1">
      <c r="A1272" s="18">
        <v>45676.0</v>
      </c>
      <c r="B1272" s="19" t="str">
        <f t="shared" si="1"/>
        <v>Jan</v>
      </c>
      <c r="C1272" s="20" t="s">
        <v>13</v>
      </c>
      <c r="D1272" s="19" t="s">
        <v>14</v>
      </c>
      <c r="E1272" s="19" t="s">
        <v>34</v>
      </c>
      <c r="F1272" s="21">
        <v>3.0</v>
      </c>
      <c r="G1272" s="22">
        <v>74999.0</v>
      </c>
      <c r="H1272" s="15" t="str">
        <f t="shared" si="2"/>
        <v>High Range</v>
      </c>
      <c r="I1272" s="22">
        <v>69553.0</v>
      </c>
      <c r="J1272" s="23">
        <f t="shared" si="3"/>
        <v>1.078300001</v>
      </c>
      <c r="K1272" s="24" t="str">
        <f t="shared" si="4"/>
        <v>Over Achived</v>
      </c>
    </row>
    <row r="1273" ht="22.5" customHeight="1">
      <c r="A1273" s="18">
        <v>45676.0</v>
      </c>
      <c r="B1273" s="19" t="str">
        <f t="shared" si="1"/>
        <v>Jan</v>
      </c>
      <c r="C1273" s="20" t="s">
        <v>13</v>
      </c>
      <c r="D1273" s="19" t="s">
        <v>29</v>
      </c>
      <c r="E1273" s="19" t="s">
        <v>63</v>
      </c>
      <c r="F1273" s="21">
        <v>4.0</v>
      </c>
      <c r="G1273" s="22">
        <v>71944.0</v>
      </c>
      <c r="H1273" s="15" t="str">
        <f t="shared" si="2"/>
        <v>High Range</v>
      </c>
      <c r="I1273" s="22">
        <v>76271.0</v>
      </c>
      <c r="J1273" s="23">
        <f t="shared" si="3"/>
        <v>0.9432680835</v>
      </c>
      <c r="K1273" s="24" t="str">
        <f t="shared" si="4"/>
        <v>Target Not Meet</v>
      </c>
    </row>
    <row r="1274" ht="22.5" customHeight="1">
      <c r="A1274" s="18">
        <v>45676.0</v>
      </c>
      <c r="B1274" s="19" t="str">
        <f t="shared" si="1"/>
        <v>Jan</v>
      </c>
      <c r="C1274" s="20" t="s">
        <v>13</v>
      </c>
      <c r="D1274" s="19" t="s">
        <v>18</v>
      </c>
      <c r="E1274" s="19" t="s">
        <v>68</v>
      </c>
      <c r="F1274" s="21">
        <v>1.0</v>
      </c>
      <c r="G1274" s="22">
        <v>43332.0</v>
      </c>
      <c r="H1274" s="15" t="str">
        <f t="shared" si="2"/>
        <v>Base Range</v>
      </c>
      <c r="I1274" s="22">
        <v>36035.0</v>
      </c>
      <c r="J1274" s="23">
        <f t="shared" si="3"/>
        <v>1.202497572</v>
      </c>
      <c r="K1274" s="24" t="str">
        <f t="shared" si="4"/>
        <v>Over Achived</v>
      </c>
    </row>
    <row r="1275" ht="22.5" customHeight="1">
      <c r="A1275" s="18">
        <v>45676.0</v>
      </c>
      <c r="B1275" s="19" t="str">
        <f t="shared" si="1"/>
        <v>Jan</v>
      </c>
      <c r="C1275" s="20" t="s">
        <v>13</v>
      </c>
      <c r="D1275" s="19" t="s">
        <v>18</v>
      </c>
      <c r="E1275" s="19" t="s">
        <v>38</v>
      </c>
      <c r="F1275" s="21">
        <v>2.0</v>
      </c>
      <c r="G1275" s="22">
        <v>57582.0</v>
      </c>
      <c r="H1275" s="15" t="str">
        <f t="shared" si="2"/>
        <v>Medium Range</v>
      </c>
      <c r="I1275" s="22">
        <v>49746.0</v>
      </c>
      <c r="J1275" s="23">
        <f t="shared" si="3"/>
        <v>1.157520203</v>
      </c>
      <c r="K1275" s="24" t="str">
        <f t="shared" si="4"/>
        <v>Over Achived</v>
      </c>
    </row>
    <row r="1276" ht="22.5" customHeight="1">
      <c r="A1276" s="18">
        <v>45676.0</v>
      </c>
      <c r="B1276" s="19" t="str">
        <f t="shared" si="1"/>
        <v>Jan</v>
      </c>
      <c r="C1276" s="20" t="s">
        <v>13</v>
      </c>
      <c r="D1276" s="19" t="s">
        <v>18</v>
      </c>
      <c r="E1276" s="19" t="s">
        <v>26</v>
      </c>
      <c r="F1276" s="21">
        <v>2.0</v>
      </c>
      <c r="G1276" s="22">
        <v>61895.0</v>
      </c>
      <c r="H1276" s="15" t="str">
        <f t="shared" si="2"/>
        <v>Medium Range</v>
      </c>
      <c r="I1276" s="22">
        <v>54987.0</v>
      </c>
      <c r="J1276" s="23">
        <f t="shared" si="3"/>
        <v>1.125629694</v>
      </c>
      <c r="K1276" s="24" t="str">
        <f t="shared" si="4"/>
        <v>Over Achived</v>
      </c>
    </row>
    <row r="1277" ht="22.5" customHeight="1">
      <c r="A1277" s="18">
        <v>45676.0</v>
      </c>
      <c r="B1277" s="19" t="str">
        <f t="shared" si="1"/>
        <v>Jan</v>
      </c>
      <c r="C1277" s="20" t="s">
        <v>13</v>
      </c>
      <c r="D1277" s="19" t="s">
        <v>18</v>
      </c>
      <c r="E1277" s="19" t="s">
        <v>68</v>
      </c>
      <c r="F1277" s="21">
        <v>2.0</v>
      </c>
      <c r="G1277" s="22">
        <v>36339.0</v>
      </c>
      <c r="H1277" s="15" t="str">
        <f t="shared" si="2"/>
        <v>Base Range</v>
      </c>
      <c r="I1277" s="22">
        <v>26870.0</v>
      </c>
      <c r="J1277" s="23">
        <f t="shared" si="3"/>
        <v>1.352400447</v>
      </c>
      <c r="K1277" s="24" t="str">
        <f t="shared" si="4"/>
        <v>Over Achived</v>
      </c>
    </row>
    <row r="1278" ht="22.5" customHeight="1">
      <c r="A1278" s="18">
        <v>45676.0</v>
      </c>
      <c r="B1278" s="19" t="str">
        <f t="shared" si="1"/>
        <v>Jan</v>
      </c>
      <c r="C1278" s="20" t="s">
        <v>13</v>
      </c>
      <c r="D1278" s="19" t="s">
        <v>18</v>
      </c>
      <c r="E1278" s="19" t="s">
        <v>26</v>
      </c>
      <c r="F1278" s="21">
        <v>2.0</v>
      </c>
      <c r="G1278" s="22">
        <v>70543.0</v>
      </c>
      <c r="H1278" s="15" t="str">
        <f t="shared" si="2"/>
        <v>High Range</v>
      </c>
      <c r="I1278" s="22">
        <v>65829.0</v>
      </c>
      <c r="J1278" s="23">
        <f t="shared" si="3"/>
        <v>1.071609777</v>
      </c>
      <c r="K1278" s="24" t="str">
        <f t="shared" si="4"/>
        <v>Over Achived</v>
      </c>
    </row>
    <row r="1279" ht="22.5" customHeight="1">
      <c r="A1279" s="18">
        <v>45676.0</v>
      </c>
      <c r="B1279" s="19" t="str">
        <f t="shared" si="1"/>
        <v>Jan</v>
      </c>
      <c r="C1279" s="20" t="s">
        <v>13</v>
      </c>
      <c r="D1279" s="19" t="s">
        <v>169</v>
      </c>
      <c r="E1279" s="19" t="s">
        <v>23</v>
      </c>
      <c r="F1279" s="21">
        <v>2.0</v>
      </c>
      <c r="G1279" s="22">
        <v>48955.0</v>
      </c>
      <c r="H1279" s="15" t="str">
        <f t="shared" si="2"/>
        <v>Base Range</v>
      </c>
      <c r="I1279" s="22">
        <v>56444.0</v>
      </c>
      <c r="J1279" s="23">
        <f t="shared" si="3"/>
        <v>0.8673198214</v>
      </c>
      <c r="K1279" s="24" t="str">
        <f t="shared" si="4"/>
        <v>Target Not Meet</v>
      </c>
    </row>
    <row r="1280" ht="22.5" customHeight="1">
      <c r="A1280" s="18">
        <v>45676.0</v>
      </c>
      <c r="B1280" s="19" t="str">
        <f t="shared" si="1"/>
        <v>Jan</v>
      </c>
      <c r="C1280" s="20" t="s">
        <v>13</v>
      </c>
      <c r="D1280" s="19" t="s">
        <v>29</v>
      </c>
      <c r="E1280" s="19" t="s">
        <v>34</v>
      </c>
      <c r="F1280" s="21">
        <v>4.0</v>
      </c>
      <c r="G1280" s="22">
        <v>75193.0</v>
      </c>
      <c r="H1280" s="15" t="str">
        <f t="shared" si="2"/>
        <v>High Range</v>
      </c>
      <c r="I1280" s="22">
        <v>79223.0</v>
      </c>
      <c r="J1280" s="23">
        <f t="shared" si="3"/>
        <v>0.9491309342</v>
      </c>
      <c r="K1280" s="24" t="str">
        <f t="shared" si="4"/>
        <v>Target Not Meet</v>
      </c>
    </row>
    <row r="1281" ht="22.5" customHeight="1">
      <c r="A1281" s="18">
        <v>45676.0</v>
      </c>
      <c r="B1281" s="19" t="str">
        <f t="shared" si="1"/>
        <v>Jan</v>
      </c>
      <c r="C1281" s="20" t="s">
        <v>13</v>
      </c>
      <c r="D1281" s="19" t="s">
        <v>169</v>
      </c>
      <c r="E1281" s="19" t="s">
        <v>38</v>
      </c>
      <c r="F1281" s="21">
        <v>2.0</v>
      </c>
      <c r="G1281" s="22">
        <v>53353.0</v>
      </c>
      <c r="H1281" s="15" t="str">
        <f t="shared" si="2"/>
        <v>Medium Range</v>
      </c>
      <c r="I1281" s="22">
        <v>60894.0</v>
      </c>
      <c r="J1281" s="23">
        <f t="shared" si="3"/>
        <v>0.876161855</v>
      </c>
      <c r="K1281" s="24" t="str">
        <f t="shared" si="4"/>
        <v>Target Not Meet</v>
      </c>
    </row>
    <row r="1282" ht="22.5" customHeight="1">
      <c r="A1282" s="18">
        <v>45676.0</v>
      </c>
      <c r="B1282" s="19" t="str">
        <f t="shared" si="1"/>
        <v>Jan</v>
      </c>
      <c r="C1282" s="20" t="s">
        <v>57</v>
      </c>
      <c r="D1282" s="19" t="s">
        <v>71</v>
      </c>
      <c r="E1282" s="19" t="s">
        <v>34</v>
      </c>
      <c r="F1282" s="21">
        <v>3.0</v>
      </c>
      <c r="G1282" s="22">
        <v>66489.0</v>
      </c>
      <c r="H1282" s="15" t="str">
        <f t="shared" si="2"/>
        <v>Medium Range</v>
      </c>
      <c r="I1282" s="22">
        <v>81301.0</v>
      </c>
      <c r="J1282" s="23">
        <f t="shared" si="3"/>
        <v>0.817812819</v>
      </c>
      <c r="K1282" s="24" t="str">
        <f t="shared" si="4"/>
        <v>Target Not Meet</v>
      </c>
    </row>
    <row r="1283" ht="22.5" customHeight="1">
      <c r="A1283" s="18">
        <v>45676.0</v>
      </c>
      <c r="B1283" s="19" t="str">
        <f t="shared" si="1"/>
        <v>Jan</v>
      </c>
      <c r="C1283" s="20" t="s">
        <v>57</v>
      </c>
      <c r="D1283" s="19" t="s">
        <v>58</v>
      </c>
      <c r="E1283" s="19" t="s">
        <v>23</v>
      </c>
      <c r="F1283" s="21">
        <v>1.0</v>
      </c>
      <c r="G1283" s="22">
        <v>36910.0</v>
      </c>
      <c r="H1283" s="15" t="str">
        <f t="shared" si="2"/>
        <v>Base Range</v>
      </c>
      <c r="I1283" s="22">
        <v>32023.0</v>
      </c>
      <c r="J1283" s="23">
        <f t="shared" si="3"/>
        <v>1.152609062</v>
      </c>
      <c r="K1283" s="24" t="str">
        <f t="shared" si="4"/>
        <v>Over Achived</v>
      </c>
    </row>
    <row r="1284" ht="22.5" customHeight="1">
      <c r="A1284" s="18">
        <v>45676.0</v>
      </c>
      <c r="B1284" s="19" t="str">
        <f t="shared" si="1"/>
        <v>Jan</v>
      </c>
      <c r="C1284" s="20" t="s">
        <v>57</v>
      </c>
      <c r="D1284" s="19" t="s">
        <v>85</v>
      </c>
      <c r="E1284" s="19" t="s">
        <v>23</v>
      </c>
      <c r="F1284" s="21">
        <v>1.0</v>
      </c>
      <c r="G1284" s="22">
        <v>34739.0</v>
      </c>
      <c r="H1284" s="15" t="str">
        <f t="shared" si="2"/>
        <v>Base Range</v>
      </c>
      <c r="I1284" s="22">
        <v>38318.0</v>
      </c>
      <c r="J1284" s="23">
        <f t="shared" si="3"/>
        <v>0.9065974216</v>
      </c>
      <c r="K1284" s="24" t="str">
        <f t="shared" si="4"/>
        <v>Target Not Meet</v>
      </c>
    </row>
    <row r="1285" ht="22.5" customHeight="1">
      <c r="A1285" s="18">
        <v>45676.0</v>
      </c>
      <c r="B1285" s="19" t="str">
        <f t="shared" si="1"/>
        <v>Jan</v>
      </c>
      <c r="C1285" s="20" t="s">
        <v>13</v>
      </c>
      <c r="D1285" s="19" t="s">
        <v>14</v>
      </c>
      <c r="E1285" s="19" t="s">
        <v>34</v>
      </c>
      <c r="F1285" s="21">
        <v>4.0</v>
      </c>
      <c r="G1285" s="22">
        <v>86945.0</v>
      </c>
      <c r="H1285" s="15" t="str">
        <f t="shared" si="2"/>
        <v>High Range</v>
      </c>
      <c r="I1285" s="22">
        <v>80476.0</v>
      </c>
      <c r="J1285" s="23">
        <f t="shared" si="3"/>
        <v>1.080384214</v>
      </c>
      <c r="K1285" s="24" t="str">
        <f t="shared" si="4"/>
        <v>Over Achived</v>
      </c>
    </row>
    <row r="1286" ht="22.5" customHeight="1">
      <c r="A1286" s="18">
        <v>45676.0</v>
      </c>
      <c r="B1286" s="19" t="str">
        <f t="shared" si="1"/>
        <v>Jan</v>
      </c>
      <c r="C1286" s="20" t="s">
        <v>57</v>
      </c>
      <c r="D1286" s="19" t="s">
        <v>85</v>
      </c>
      <c r="E1286" s="19" t="s">
        <v>63</v>
      </c>
      <c r="F1286" s="21">
        <v>1.0</v>
      </c>
      <c r="G1286" s="22">
        <v>24106.0</v>
      </c>
      <c r="H1286" s="15" t="str">
        <f t="shared" si="2"/>
        <v>Base Range</v>
      </c>
      <c r="I1286" s="22">
        <v>25874.0</v>
      </c>
      <c r="J1286" s="23">
        <f t="shared" si="3"/>
        <v>0.9316688568</v>
      </c>
      <c r="K1286" s="24" t="str">
        <f t="shared" si="4"/>
        <v>Target Not Meet</v>
      </c>
    </row>
    <row r="1287" ht="22.5" customHeight="1">
      <c r="A1287" s="18">
        <v>45676.0</v>
      </c>
      <c r="B1287" s="19" t="str">
        <f t="shared" si="1"/>
        <v>Jan</v>
      </c>
      <c r="C1287" s="20" t="s">
        <v>57</v>
      </c>
      <c r="D1287" s="19" t="s">
        <v>80</v>
      </c>
      <c r="E1287" s="19" t="s">
        <v>68</v>
      </c>
      <c r="F1287" s="21">
        <v>1.0</v>
      </c>
      <c r="G1287" s="22">
        <v>25912.0</v>
      </c>
      <c r="H1287" s="15" t="str">
        <f t="shared" si="2"/>
        <v>Base Range</v>
      </c>
      <c r="I1287" s="22">
        <v>28749.0</v>
      </c>
      <c r="J1287" s="23">
        <f t="shared" si="3"/>
        <v>0.9013183067</v>
      </c>
      <c r="K1287" s="24" t="str">
        <f t="shared" si="4"/>
        <v>Target Not Meet</v>
      </c>
    </row>
    <row r="1288" ht="22.5" customHeight="1">
      <c r="A1288" s="18">
        <v>45676.0</v>
      </c>
      <c r="B1288" s="19" t="str">
        <f t="shared" si="1"/>
        <v>Jan</v>
      </c>
      <c r="C1288" s="20" t="s">
        <v>57</v>
      </c>
      <c r="D1288" s="19" t="s">
        <v>80</v>
      </c>
      <c r="E1288" s="19" t="s">
        <v>34</v>
      </c>
      <c r="F1288" s="21">
        <v>3.0</v>
      </c>
      <c r="G1288" s="22">
        <v>52315.0</v>
      </c>
      <c r="H1288" s="15" t="str">
        <f t="shared" si="2"/>
        <v>Medium Range</v>
      </c>
      <c r="I1288" s="22">
        <v>55049.0</v>
      </c>
      <c r="J1288" s="23">
        <f t="shared" si="3"/>
        <v>0.950335156</v>
      </c>
      <c r="K1288" s="24" t="str">
        <f t="shared" si="4"/>
        <v>Target Not Meet</v>
      </c>
    </row>
    <row r="1289" ht="22.5" customHeight="1">
      <c r="A1289" s="18">
        <v>45676.0</v>
      </c>
      <c r="B1289" s="19" t="str">
        <f t="shared" si="1"/>
        <v>Jan</v>
      </c>
      <c r="C1289" s="20" t="s">
        <v>57</v>
      </c>
      <c r="D1289" s="19" t="s">
        <v>80</v>
      </c>
      <c r="E1289" s="19" t="s">
        <v>68</v>
      </c>
      <c r="F1289" s="21">
        <v>1.0</v>
      </c>
      <c r="G1289" s="22">
        <v>25511.0</v>
      </c>
      <c r="H1289" s="15" t="str">
        <f t="shared" si="2"/>
        <v>Base Range</v>
      </c>
      <c r="I1289" s="22">
        <v>30367.0</v>
      </c>
      <c r="J1289" s="23">
        <f t="shared" si="3"/>
        <v>0.8400895709</v>
      </c>
      <c r="K1289" s="24" t="str">
        <f t="shared" si="4"/>
        <v>Target Not Meet</v>
      </c>
    </row>
    <row r="1290" ht="22.5" customHeight="1">
      <c r="A1290" s="18">
        <v>45676.0</v>
      </c>
      <c r="B1290" s="19" t="str">
        <f t="shared" si="1"/>
        <v>Jan</v>
      </c>
      <c r="C1290" s="20" t="s">
        <v>57</v>
      </c>
      <c r="D1290" s="19" t="s">
        <v>80</v>
      </c>
      <c r="E1290" s="19" t="s">
        <v>26</v>
      </c>
      <c r="F1290" s="21">
        <v>2.0</v>
      </c>
      <c r="G1290" s="22">
        <v>43969.0</v>
      </c>
      <c r="H1290" s="15" t="str">
        <f t="shared" si="2"/>
        <v>Base Range</v>
      </c>
      <c r="I1290" s="22">
        <v>48166.0</v>
      </c>
      <c r="J1290" s="23">
        <f t="shared" si="3"/>
        <v>0.9128638459</v>
      </c>
      <c r="K1290" s="24" t="str">
        <f t="shared" si="4"/>
        <v>Target Not Meet</v>
      </c>
    </row>
    <row r="1291" ht="22.5" customHeight="1">
      <c r="A1291" s="18">
        <v>45676.0</v>
      </c>
      <c r="B1291" s="19" t="str">
        <f t="shared" si="1"/>
        <v>Jan</v>
      </c>
      <c r="C1291" s="20" t="s">
        <v>57</v>
      </c>
      <c r="D1291" s="19" t="s">
        <v>71</v>
      </c>
      <c r="E1291" s="19" t="s">
        <v>68</v>
      </c>
      <c r="F1291" s="21">
        <v>1.0</v>
      </c>
      <c r="G1291" s="22">
        <v>25437.0</v>
      </c>
      <c r="H1291" s="15" t="str">
        <f t="shared" si="2"/>
        <v>Base Range</v>
      </c>
      <c r="I1291" s="22">
        <v>32630.0</v>
      </c>
      <c r="J1291" s="23">
        <f t="shared" si="3"/>
        <v>0.7795586883</v>
      </c>
      <c r="K1291" s="24" t="str">
        <f t="shared" si="4"/>
        <v>Target Not Meet</v>
      </c>
    </row>
    <row r="1292" ht="22.5" customHeight="1">
      <c r="A1292" s="18">
        <v>45676.0</v>
      </c>
      <c r="B1292" s="19" t="str">
        <f t="shared" si="1"/>
        <v>Jan</v>
      </c>
      <c r="C1292" s="20" t="s">
        <v>57</v>
      </c>
      <c r="D1292" s="19" t="s">
        <v>71</v>
      </c>
      <c r="E1292" s="19" t="s">
        <v>63</v>
      </c>
      <c r="F1292" s="21">
        <v>1.0</v>
      </c>
      <c r="G1292" s="22">
        <v>22609.0</v>
      </c>
      <c r="H1292" s="15" t="str">
        <f t="shared" si="2"/>
        <v>Base Range</v>
      </c>
      <c r="I1292" s="22">
        <v>27396.0</v>
      </c>
      <c r="J1292" s="23">
        <f t="shared" si="3"/>
        <v>0.8252664623</v>
      </c>
      <c r="K1292" s="24" t="str">
        <f t="shared" si="4"/>
        <v>Target Not Meet</v>
      </c>
    </row>
    <row r="1293" ht="22.5" customHeight="1">
      <c r="A1293" s="18">
        <v>45676.0</v>
      </c>
      <c r="B1293" s="19" t="str">
        <f t="shared" si="1"/>
        <v>Jan</v>
      </c>
      <c r="C1293" s="20" t="s">
        <v>57</v>
      </c>
      <c r="D1293" s="19" t="s">
        <v>71</v>
      </c>
      <c r="E1293" s="19" t="s">
        <v>26</v>
      </c>
      <c r="F1293" s="21">
        <v>2.0</v>
      </c>
      <c r="G1293" s="22">
        <v>43861.0</v>
      </c>
      <c r="H1293" s="15" t="str">
        <f t="shared" si="2"/>
        <v>Base Range</v>
      </c>
      <c r="I1293" s="22">
        <v>46358.0</v>
      </c>
      <c r="J1293" s="23">
        <f t="shared" si="3"/>
        <v>0.9461365892</v>
      </c>
      <c r="K1293" s="24" t="str">
        <f t="shared" si="4"/>
        <v>Target Not Meet</v>
      </c>
    </row>
    <row r="1294" ht="22.5" customHeight="1">
      <c r="A1294" s="18">
        <v>45676.0</v>
      </c>
      <c r="B1294" s="19" t="str">
        <f t="shared" si="1"/>
        <v>Jan</v>
      </c>
      <c r="C1294" s="20" t="s">
        <v>57</v>
      </c>
      <c r="D1294" s="19" t="s">
        <v>71</v>
      </c>
      <c r="E1294" s="19" t="s">
        <v>19</v>
      </c>
      <c r="F1294" s="21">
        <v>2.0</v>
      </c>
      <c r="G1294" s="22">
        <v>31545.0</v>
      </c>
      <c r="H1294" s="15" t="str">
        <f t="shared" si="2"/>
        <v>Base Range</v>
      </c>
      <c r="I1294" s="22">
        <v>36175.0</v>
      </c>
      <c r="J1294" s="23">
        <f t="shared" si="3"/>
        <v>0.8720110574</v>
      </c>
      <c r="K1294" s="24" t="str">
        <f t="shared" si="4"/>
        <v>Target Not Meet</v>
      </c>
    </row>
    <row r="1295" ht="22.5" customHeight="1">
      <c r="A1295" s="18">
        <v>45676.0</v>
      </c>
      <c r="B1295" s="19" t="str">
        <f t="shared" si="1"/>
        <v>Jan</v>
      </c>
      <c r="C1295" s="20" t="s">
        <v>57</v>
      </c>
      <c r="D1295" s="25" t="s">
        <v>62</v>
      </c>
      <c r="E1295" s="19" t="s">
        <v>38</v>
      </c>
      <c r="F1295" s="21">
        <v>1.0</v>
      </c>
      <c r="G1295" s="22">
        <v>42864.0</v>
      </c>
      <c r="H1295" s="15" t="str">
        <f t="shared" si="2"/>
        <v>Base Range</v>
      </c>
      <c r="I1295" s="22">
        <v>40077.0</v>
      </c>
      <c r="J1295" s="23">
        <f t="shared" si="3"/>
        <v>1.069541133</v>
      </c>
      <c r="K1295" s="24" t="str">
        <f t="shared" si="4"/>
        <v>Over Achived</v>
      </c>
    </row>
    <row r="1296" ht="22.5" customHeight="1">
      <c r="A1296" s="18">
        <v>45676.0</v>
      </c>
      <c r="B1296" s="19" t="str">
        <f t="shared" si="1"/>
        <v>Jan</v>
      </c>
      <c r="C1296" s="20" t="s">
        <v>57</v>
      </c>
      <c r="D1296" s="25" t="s">
        <v>62</v>
      </c>
      <c r="E1296" s="19" t="s">
        <v>19</v>
      </c>
      <c r="F1296" s="21">
        <v>1.0</v>
      </c>
      <c r="G1296" s="22">
        <v>40447.0</v>
      </c>
      <c r="H1296" s="15" t="str">
        <f t="shared" si="2"/>
        <v>Base Range</v>
      </c>
      <c r="I1296" s="22">
        <v>28560.0</v>
      </c>
      <c r="J1296" s="23">
        <f t="shared" si="3"/>
        <v>1.416211485</v>
      </c>
      <c r="K1296" s="24" t="str">
        <f t="shared" si="4"/>
        <v>Over Achived</v>
      </c>
    </row>
    <row r="1297" ht="22.5" customHeight="1">
      <c r="A1297" s="18">
        <v>45676.0</v>
      </c>
      <c r="B1297" s="19" t="str">
        <f t="shared" si="1"/>
        <v>Jan</v>
      </c>
      <c r="C1297" s="20" t="s">
        <v>57</v>
      </c>
      <c r="D1297" s="25" t="s">
        <v>62</v>
      </c>
      <c r="E1297" s="19" t="s">
        <v>19</v>
      </c>
      <c r="F1297" s="21">
        <v>1.0</v>
      </c>
      <c r="G1297" s="22">
        <v>34073.0</v>
      </c>
      <c r="H1297" s="15" t="str">
        <f t="shared" si="2"/>
        <v>Base Range</v>
      </c>
      <c r="I1297" s="22">
        <v>24745.0</v>
      </c>
      <c r="J1297" s="23">
        <f t="shared" si="3"/>
        <v>1.376965043</v>
      </c>
      <c r="K1297" s="24" t="str">
        <f t="shared" si="4"/>
        <v>Over Achived</v>
      </c>
    </row>
    <row r="1298" ht="22.5" customHeight="1">
      <c r="A1298" s="18">
        <v>45676.0</v>
      </c>
      <c r="B1298" s="19" t="str">
        <f t="shared" si="1"/>
        <v>Jan</v>
      </c>
      <c r="C1298" s="20" t="s">
        <v>57</v>
      </c>
      <c r="D1298" s="25" t="s">
        <v>62</v>
      </c>
      <c r="E1298" s="19" t="s">
        <v>34</v>
      </c>
      <c r="F1298" s="21">
        <v>2.0</v>
      </c>
      <c r="G1298" s="22">
        <v>63219.0</v>
      </c>
      <c r="H1298" s="15" t="str">
        <f t="shared" si="2"/>
        <v>Medium Range</v>
      </c>
      <c r="I1298" s="22">
        <v>59903.0</v>
      </c>
      <c r="J1298" s="23">
        <f t="shared" si="3"/>
        <v>1.055356159</v>
      </c>
      <c r="K1298" s="24" t="str">
        <f t="shared" si="4"/>
        <v>Over Achived</v>
      </c>
    </row>
    <row r="1299" ht="22.5" customHeight="1">
      <c r="A1299" s="18">
        <v>45676.0</v>
      </c>
      <c r="B1299" s="19" t="str">
        <f t="shared" si="1"/>
        <v>Jan</v>
      </c>
      <c r="C1299" s="20" t="s">
        <v>57</v>
      </c>
      <c r="D1299" s="19" t="s">
        <v>58</v>
      </c>
      <c r="E1299" s="19" t="s">
        <v>23</v>
      </c>
      <c r="F1299" s="21">
        <v>1.0</v>
      </c>
      <c r="G1299" s="22">
        <v>36427.0</v>
      </c>
      <c r="H1299" s="15" t="str">
        <f t="shared" si="2"/>
        <v>Base Range</v>
      </c>
      <c r="I1299" s="22">
        <v>32672.0</v>
      </c>
      <c r="J1299" s="23">
        <f t="shared" si="3"/>
        <v>1.114930215</v>
      </c>
      <c r="K1299" s="24" t="str">
        <f t="shared" si="4"/>
        <v>Over Achived</v>
      </c>
    </row>
    <row r="1300" ht="22.5" customHeight="1">
      <c r="A1300" s="18">
        <v>45676.0</v>
      </c>
      <c r="B1300" s="19" t="str">
        <f t="shared" si="1"/>
        <v>Jan</v>
      </c>
      <c r="C1300" s="20" t="s">
        <v>13</v>
      </c>
      <c r="D1300" s="19" t="s">
        <v>14</v>
      </c>
      <c r="E1300" s="19" t="s">
        <v>26</v>
      </c>
      <c r="F1300" s="21">
        <v>2.0</v>
      </c>
      <c r="G1300" s="22">
        <v>57373.0</v>
      </c>
      <c r="H1300" s="15" t="str">
        <f t="shared" si="2"/>
        <v>Medium Range</v>
      </c>
      <c r="I1300" s="22">
        <v>52298.0</v>
      </c>
      <c r="J1300" s="23">
        <f t="shared" si="3"/>
        <v>1.09704004</v>
      </c>
      <c r="K1300" s="24" t="str">
        <f t="shared" si="4"/>
        <v>Over Achived</v>
      </c>
    </row>
    <row r="1301" ht="22.5" customHeight="1">
      <c r="A1301" s="18">
        <v>45676.0</v>
      </c>
      <c r="B1301" s="19" t="str">
        <f t="shared" si="1"/>
        <v>Jan</v>
      </c>
      <c r="C1301" s="20" t="s">
        <v>92</v>
      </c>
      <c r="D1301" s="19" t="s">
        <v>93</v>
      </c>
      <c r="E1301" s="19" t="s">
        <v>9</v>
      </c>
      <c r="F1301" s="21">
        <v>4.0</v>
      </c>
      <c r="G1301" s="22">
        <v>107580.0</v>
      </c>
      <c r="H1301" s="15" t="str">
        <f t="shared" si="2"/>
        <v>Very High Range</v>
      </c>
      <c r="I1301" s="22">
        <v>127532.0</v>
      </c>
      <c r="J1301" s="23">
        <f t="shared" si="3"/>
        <v>0.8435529906</v>
      </c>
      <c r="K1301" s="24" t="str">
        <f t="shared" si="4"/>
        <v>Target Not Meet</v>
      </c>
    </row>
    <row r="1302" ht="22.5" customHeight="1">
      <c r="A1302" s="18">
        <v>45676.0</v>
      </c>
      <c r="B1302" s="19" t="str">
        <f t="shared" si="1"/>
        <v>Jan</v>
      </c>
      <c r="C1302" s="20" t="s">
        <v>13</v>
      </c>
      <c r="D1302" s="19" t="s">
        <v>14</v>
      </c>
      <c r="E1302" s="19" t="s">
        <v>9</v>
      </c>
      <c r="F1302" s="21">
        <v>3.0</v>
      </c>
      <c r="G1302" s="22">
        <v>81671.0</v>
      </c>
      <c r="H1302" s="15" t="str">
        <f t="shared" si="2"/>
        <v>High Range</v>
      </c>
      <c r="I1302" s="22">
        <v>67081.0</v>
      </c>
      <c r="J1302" s="23">
        <f t="shared" si="3"/>
        <v>1.217498248</v>
      </c>
      <c r="K1302" s="24" t="str">
        <f t="shared" si="4"/>
        <v>Over Achived</v>
      </c>
    </row>
    <row r="1303" ht="22.5" customHeight="1">
      <c r="A1303" s="18">
        <v>45676.0</v>
      </c>
      <c r="B1303" s="19" t="str">
        <f t="shared" si="1"/>
        <v>Jan</v>
      </c>
      <c r="C1303" s="20" t="s">
        <v>7</v>
      </c>
      <c r="D1303" s="19" t="s">
        <v>131</v>
      </c>
      <c r="E1303" s="19" t="s">
        <v>23</v>
      </c>
      <c r="F1303" s="21">
        <v>3.0</v>
      </c>
      <c r="G1303" s="22">
        <v>70264.0</v>
      </c>
      <c r="H1303" s="15" t="str">
        <f t="shared" si="2"/>
        <v>High Range</v>
      </c>
      <c r="I1303" s="22">
        <v>66294.0</v>
      </c>
      <c r="J1303" s="23">
        <f t="shared" si="3"/>
        <v>1.059884756</v>
      </c>
      <c r="K1303" s="24" t="str">
        <f t="shared" si="4"/>
        <v>Over Achived</v>
      </c>
    </row>
    <row r="1304" ht="22.5" customHeight="1">
      <c r="A1304" s="18">
        <v>45676.0</v>
      </c>
      <c r="B1304" s="19" t="str">
        <f t="shared" si="1"/>
        <v>Jan</v>
      </c>
      <c r="C1304" s="20" t="s">
        <v>7</v>
      </c>
      <c r="D1304" s="19" t="s">
        <v>131</v>
      </c>
      <c r="E1304" s="19" t="s">
        <v>38</v>
      </c>
      <c r="F1304" s="21">
        <v>3.0</v>
      </c>
      <c r="G1304" s="22">
        <v>99380.0</v>
      </c>
      <c r="H1304" s="15" t="str">
        <f t="shared" si="2"/>
        <v>Very High Range</v>
      </c>
      <c r="I1304" s="22">
        <v>82708.0</v>
      </c>
      <c r="J1304" s="23">
        <f t="shared" si="3"/>
        <v>1.201576631</v>
      </c>
      <c r="K1304" s="24" t="str">
        <f t="shared" si="4"/>
        <v>Over Achived</v>
      </c>
    </row>
    <row r="1305" ht="22.5" customHeight="1">
      <c r="A1305" s="18">
        <v>45676.0</v>
      </c>
      <c r="B1305" s="19" t="str">
        <f t="shared" si="1"/>
        <v>Jan</v>
      </c>
      <c r="C1305" s="20" t="s">
        <v>7</v>
      </c>
      <c r="D1305" s="19" t="s">
        <v>131</v>
      </c>
      <c r="E1305" s="19" t="s">
        <v>34</v>
      </c>
      <c r="F1305" s="21">
        <v>5.0</v>
      </c>
      <c r="G1305" s="22">
        <v>156528.0</v>
      </c>
      <c r="H1305" s="15" t="str">
        <f t="shared" si="2"/>
        <v>Very High Range</v>
      </c>
      <c r="I1305" s="22">
        <v>131323.0</v>
      </c>
      <c r="J1305" s="23">
        <f t="shared" si="3"/>
        <v>1.191931345</v>
      </c>
      <c r="K1305" s="24" t="str">
        <f t="shared" si="4"/>
        <v>Over Achived</v>
      </c>
    </row>
    <row r="1306" ht="22.5" customHeight="1">
      <c r="A1306" s="18">
        <v>45676.0</v>
      </c>
      <c r="B1306" s="19" t="str">
        <f t="shared" si="1"/>
        <v>Jan</v>
      </c>
      <c r="C1306" s="20" t="s">
        <v>7</v>
      </c>
      <c r="D1306" s="19" t="s">
        <v>131</v>
      </c>
      <c r="E1306" s="19" t="s">
        <v>26</v>
      </c>
      <c r="F1306" s="21">
        <v>7.0</v>
      </c>
      <c r="G1306" s="22">
        <v>190687.0</v>
      </c>
      <c r="H1306" s="15" t="str">
        <f t="shared" si="2"/>
        <v>Very High Range</v>
      </c>
      <c r="I1306" s="22">
        <v>140668.0</v>
      </c>
      <c r="J1306" s="23">
        <f t="shared" si="3"/>
        <v>1.355581938</v>
      </c>
      <c r="K1306" s="24" t="str">
        <f t="shared" si="4"/>
        <v>Over Achived</v>
      </c>
    </row>
    <row r="1307" ht="22.5" customHeight="1">
      <c r="A1307" s="18">
        <v>45676.0</v>
      </c>
      <c r="B1307" s="19" t="str">
        <f t="shared" si="1"/>
        <v>Jan</v>
      </c>
      <c r="C1307" s="20" t="s">
        <v>7</v>
      </c>
      <c r="D1307" s="19" t="s">
        <v>126</v>
      </c>
      <c r="E1307" s="19" t="s">
        <v>19</v>
      </c>
      <c r="F1307" s="21">
        <v>4.0</v>
      </c>
      <c r="G1307" s="22">
        <v>89548.0</v>
      </c>
      <c r="H1307" s="15" t="str">
        <f t="shared" si="2"/>
        <v>High Range</v>
      </c>
      <c r="I1307" s="22">
        <v>75637.0</v>
      </c>
      <c r="J1307" s="23">
        <f t="shared" si="3"/>
        <v>1.183917924</v>
      </c>
      <c r="K1307" s="24" t="str">
        <f t="shared" si="4"/>
        <v>Over Achived</v>
      </c>
    </row>
    <row r="1308" ht="22.5" customHeight="1">
      <c r="A1308" s="18">
        <v>45676.0</v>
      </c>
      <c r="B1308" s="19" t="str">
        <f t="shared" si="1"/>
        <v>Jan</v>
      </c>
      <c r="C1308" s="20" t="s">
        <v>7</v>
      </c>
      <c r="D1308" s="19" t="s">
        <v>126</v>
      </c>
      <c r="E1308" s="19" t="s">
        <v>23</v>
      </c>
      <c r="F1308" s="21">
        <v>3.0</v>
      </c>
      <c r="G1308" s="22">
        <v>84635.0</v>
      </c>
      <c r="H1308" s="15" t="str">
        <f t="shared" si="2"/>
        <v>High Range</v>
      </c>
      <c r="I1308" s="22">
        <v>60030.0</v>
      </c>
      <c r="J1308" s="23">
        <f t="shared" si="3"/>
        <v>1.409878394</v>
      </c>
      <c r="K1308" s="24" t="str">
        <f t="shared" si="4"/>
        <v>Over Achived</v>
      </c>
    </row>
    <row r="1309" ht="22.5" customHeight="1">
      <c r="A1309" s="18">
        <v>45676.0</v>
      </c>
      <c r="B1309" s="19" t="str">
        <f t="shared" si="1"/>
        <v>Jan</v>
      </c>
      <c r="C1309" s="20" t="s">
        <v>92</v>
      </c>
      <c r="D1309" s="19" t="s">
        <v>158</v>
      </c>
      <c r="E1309" s="19" t="s">
        <v>23</v>
      </c>
      <c r="F1309" s="21">
        <v>3.0</v>
      </c>
      <c r="G1309" s="22">
        <v>68127.0</v>
      </c>
      <c r="H1309" s="15" t="str">
        <f t="shared" si="2"/>
        <v>Medium Range</v>
      </c>
      <c r="I1309" s="22">
        <v>55189.0</v>
      </c>
      <c r="J1309" s="23">
        <f t="shared" si="3"/>
        <v>1.234430774</v>
      </c>
      <c r="K1309" s="24" t="str">
        <f t="shared" si="4"/>
        <v>Over Achived</v>
      </c>
    </row>
    <row r="1310" ht="22.5" customHeight="1">
      <c r="A1310" s="18">
        <v>45676.0</v>
      </c>
      <c r="B1310" s="19" t="str">
        <f t="shared" si="1"/>
        <v>Jan</v>
      </c>
      <c r="C1310" s="20" t="s">
        <v>7</v>
      </c>
      <c r="D1310" s="19" t="s">
        <v>126</v>
      </c>
      <c r="E1310" s="19" t="s">
        <v>23</v>
      </c>
      <c r="F1310" s="21">
        <v>3.0</v>
      </c>
      <c r="G1310" s="22">
        <v>64682.0</v>
      </c>
      <c r="H1310" s="15" t="str">
        <f t="shared" si="2"/>
        <v>Medium Range</v>
      </c>
      <c r="I1310" s="22">
        <v>55835.0</v>
      </c>
      <c r="J1310" s="23">
        <f t="shared" si="3"/>
        <v>1.158449002</v>
      </c>
      <c r="K1310" s="24" t="str">
        <f t="shared" si="4"/>
        <v>Over Achived</v>
      </c>
    </row>
    <row r="1311" ht="22.5" customHeight="1">
      <c r="A1311" s="18">
        <v>45676.0</v>
      </c>
      <c r="B1311" s="19" t="str">
        <f t="shared" si="1"/>
        <v>Jan</v>
      </c>
      <c r="C1311" s="20" t="s">
        <v>7</v>
      </c>
      <c r="D1311" s="19" t="s">
        <v>118</v>
      </c>
      <c r="E1311" s="19" t="s">
        <v>38</v>
      </c>
      <c r="F1311" s="21">
        <v>3.0</v>
      </c>
      <c r="G1311" s="22">
        <v>98164.0</v>
      </c>
      <c r="H1311" s="15" t="str">
        <f t="shared" si="2"/>
        <v>Very High Range</v>
      </c>
      <c r="I1311" s="22">
        <v>87314.0</v>
      </c>
      <c r="J1311" s="23">
        <f t="shared" si="3"/>
        <v>1.12426415</v>
      </c>
      <c r="K1311" s="24" t="str">
        <f t="shared" si="4"/>
        <v>Over Achived</v>
      </c>
    </row>
    <row r="1312" ht="22.5" customHeight="1">
      <c r="A1312" s="18">
        <v>45676.0</v>
      </c>
      <c r="B1312" s="19" t="str">
        <f t="shared" si="1"/>
        <v>Jan</v>
      </c>
      <c r="C1312" s="20" t="s">
        <v>7</v>
      </c>
      <c r="D1312" s="19" t="s">
        <v>106</v>
      </c>
      <c r="E1312" s="19" t="s">
        <v>23</v>
      </c>
      <c r="F1312" s="21">
        <v>3.0</v>
      </c>
      <c r="G1312" s="22">
        <v>79601.0</v>
      </c>
      <c r="H1312" s="15" t="str">
        <f t="shared" si="2"/>
        <v>High Range</v>
      </c>
      <c r="I1312" s="22">
        <v>69900.0</v>
      </c>
      <c r="J1312" s="23">
        <f t="shared" si="3"/>
        <v>1.138783977</v>
      </c>
      <c r="K1312" s="24" t="str">
        <f t="shared" si="4"/>
        <v>Over Achived</v>
      </c>
    </row>
    <row r="1313" ht="22.5" customHeight="1">
      <c r="A1313" s="18">
        <v>45676.0</v>
      </c>
      <c r="B1313" s="19" t="str">
        <f t="shared" si="1"/>
        <v>Jan</v>
      </c>
      <c r="C1313" s="20" t="s">
        <v>7</v>
      </c>
      <c r="D1313" s="19" t="s">
        <v>106</v>
      </c>
      <c r="E1313" s="19" t="s">
        <v>26</v>
      </c>
      <c r="F1313" s="21">
        <v>8.0</v>
      </c>
      <c r="G1313" s="22">
        <v>215740.0</v>
      </c>
      <c r="H1313" s="15" t="str">
        <f t="shared" si="2"/>
        <v>Very High Range</v>
      </c>
      <c r="I1313" s="22">
        <v>197590.0</v>
      </c>
      <c r="J1313" s="23">
        <f t="shared" si="3"/>
        <v>1.091856875</v>
      </c>
      <c r="K1313" s="24" t="str">
        <f t="shared" si="4"/>
        <v>Over Achived</v>
      </c>
    </row>
    <row r="1314" ht="22.5" customHeight="1">
      <c r="A1314" s="18">
        <v>45676.0</v>
      </c>
      <c r="B1314" s="19" t="str">
        <f t="shared" si="1"/>
        <v>Jan</v>
      </c>
      <c r="C1314" s="20" t="s">
        <v>7</v>
      </c>
      <c r="D1314" s="19" t="s">
        <v>8</v>
      </c>
      <c r="E1314" s="19" t="s">
        <v>26</v>
      </c>
      <c r="F1314" s="21">
        <v>9.0</v>
      </c>
      <c r="G1314" s="22">
        <v>205615.0</v>
      </c>
      <c r="H1314" s="15" t="str">
        <f t="shared" si="2"/>
        <v>Very High Range</v>
      </c>
      <c r="I1314" s="22">
        <v>144439.0</v>
      </c>
      <c r="J1314" s="23">
        <f t="shared" si="3"/>
        <v>1.423542118</v>
      </c>
      <c r="K1314" s="24" t="str">
        <f t="shared" si="4"/>
        <v>Over Achived</v>
      </c>
    </row>
    <row r="1315" ht="22.5" customHeight="1">
      <c r="A1315" s="18">
        <v>45676.0</v>
      </c>
      <c r="B1315" s="19" t="str">
        <f t="shared" si="1"/>
        <v>Jan</v>
      </c>
      <c r="C1315" s="20" t="s">
        <v>7</v>
      </c>
      <c r="D1315" s="19" t="s">
        <v>8</v>
      </c>
      <c r="E1315" s="19" t="s">
        <v>34</v>
      </c>
      <c r="F1315" s="21">
        <v>6.0</v>
      </c>
      <c r="G1315" s="22">
        <v>128543.0</v>
      </c>
      <c r="H1315" s="15" t="str">
        <f t="shared" si="2"/>
        <v>Very High Range</v>
      </c>
      <c r="I1315" s="22">
        <v>101425.0</v>
      </c>
      <c r="J1315" s="23">
        <f t="shared" si="3"/>
        <v>1.267369978</v>
      </c>
      <c r="K1315" s="24" t="str">
        <f t="shared" si="4"/>
        <v>Over Achived</v>
      </c>
    </row>
    <row r="1316" ht="22.5" customHeight="1">
      <c r="A1316" s="18">
        <v>45676.0</v>
      </c>
      <c r="B1316" s="19" t="str">
        <f t="shared" si="1"/>
        <v>Jan</v>
      </c>
      <c r="C1316" s="20" t="s">
        <v>13</v>
      </c>
      <c r="D1316" s="19" t="s">
        <v>14</v>
      </c>
      <c r="E1316" s="19" t="s">
        <v>68</v>
      </c>
      <c r="F1316" s="21">
        <v>2.0</v>
      </c>
      <c r="G1316" s="22">
        <v>43245.0</v>
      </c>
      <c r="H1316" s="15" t="str">
        <f t="shared" si="2"/>
        <v>Base Range</v>
      </c>
      <c r="I1316" s="22">
        <v>40684.0</v>
      </c>
      <c r="J1316" s="23">
        <f t="shared" si="3"/>
        <v>1.062948579</v>
      </c>
      <c r="K1316" s="24" t="str">
        <f t="shared" si="4"/>
        <v>Over Achived</v>
      </c>
    </row>
    <row r="1317" ht="22.5" customHeight="1">
      <c r="A1317" s="18">
        <v>45676.0</v>
      </c>
      <c r="B1317" s="19" t="str">
        <f t="shared" si="1"/>
        <v>Jan</v>
      </c>
      <c r="C1317" s="20" t="s">
        <v>7</v>
      </c>
      <c r="D1317" s="19" t="s">
        <v>118</v>
      </c>
      <c r="E1317" s="19" t="s">
        <v>63</v>
      </c>
      <c r="F1317" s="21">
        <v>3.0</v>
      </c>
      <c r="G1317" s="22">
        <v>67201.0</v>
      </c>
      <c r="H1317" s="15" t="str">
        <f t="shared" si="2"/>
        <v>Medium Range</v>
      </c>
      <c r="I1317" s="22">
        <v>58466.0</v>
      </c>
      <c r="J1317" s="23">
        <f t="shared" si="3"/>
        <v>1.149403072</v>
      </c>
      <c r="K1317" s="24" t="str">
        <f t="shared" si="4"/>
        <v>Over Achived</v>
      </c>
    </row>
    <row r="1318" ht="22.5" customHeight="1">
      <c r="A1318" s="18">
        <v>45676.0</v>
      </c>
      <c r="B1318" s="19" t="str">
        <f t="shared" si="1"/>
        <v>Jan</v>
      </c>
      <c r="C1318" s="20" t="s">
        <v>92</v>
      </c>
      <c r="D1318" s="19" t="s">
        <v>158</v>
      </c>
      <c r="E1318" s="19" t="s">
        <v>34</v>
      </c>
      <c r="F1318" s="21">
        <v>5.0</v>
      </c>
      <c r="G1318" s="22">
        <v>115469.0</v>
      </c>
      <c r="H1318" s="15" t="str">
        <f t="shared" si="2"/>
        <v>Very High Range</v>
      </c>
      <c r="I1318" s="22">
        <v>106947.0</v>
      </c>
      <c r="J1318" s="23">
        <f t="shared" si="3"/>
        <v>1.07968433</v>
      </c>
      <c r="K1318" s="24" t="str">
        <f t="shared" si="4"/>
        <v>Over Achived</v>
      </c>
    </row>
    <row r="1319" ht="22.5" customHeight="1">
      <c r="A1319" s="18">
        <v>45676.0</v>
      </c>
      <c r="B1319" s="19" t="str">
        <f t="shared" si="1"/>
        <v>Jan</v>
      </c>
      <c r="C1319" s="20" t="s">
        <v>7</v>
      </c>
      <c r="D1319" s="19" t="s">
        <v>8</v>
      </c>
      <c r="E1319" s="19" t="s">
        <v>38</v>
      </c>
      <c r="F1319" s="21">
        <v>4.0</v>
      </c>
      <c r="G1319" s="22">
        <v>115898.0</v>
      </c>
      <c r="H1319" s="15" t="str">
        <f t="shared" si="2"/>
        <v>Very High Range</v>
      </c>
      <c r="I1319" s="22">
        <v>106100.0</v>
      </c>
      <c r="J1319" s="23">
        <f t="shared" si="3"/>
        <v>1.092346843</v>
      </c>
      <c r="K1319" s="24" t="str">
        <f t="shared" si="4"/>
        <v>Over Achived</v>
      </c>
    </row>
    <row r="1320" ht="22.5" customHeight="1">
      <c r="A1320" s="18">
        <v>45676.0</v>
      </c>
      <c r="B1320" s="19" t="str">
        <f t="shared" si="1"/>
        <v>Jan</v>
      </c>
      <c r="C1320" s="20" t="s">
        <v>92</v>
      </c>
      <c r="D1320" s="25" t="s">
        <v>149</v>
      </c>
      <c r="E1320" s="19" t="s">
        <v>19</v>
      </c>
      <c r="F1320" s="21">
        <v>3.0</v>
      </c>
      <c r="G1320" s="22">
        <v>59766.0</v>
      </c>
      <c r="H1320" s="15" t="str">
        <f t="shared" si="2"/>
        <v>Medium Range</v>
      </c>
      <c r="I1320" s="22">
        <v>44520.0</v>
      </c>
      <c r="J1320" s="23">
        <f t="shared" si="3"/>
        <v>1.34245283</v>
      </c>
      <c r="K1320" s="24" t="str">
        <f t="shared" si="4"/>
        <v>Over Achived</v>
      </c>
    </row>
    <row r="1321" ht="22.5" customHeight="1">
      <c r="A1321" s="18">
        <v>45676.0</v>
      </c>
      <c r="B1321" s="19" t="str">
        <f t="shared" si="1"/>
        <v>Jan</v>
      </c>
      <c r="C1321" s="20" t="s">
        <v>92</v>
      </c>
      <c r="D1321" s="19" t="s">
        <v>158</v>
      </c>
      <c r="E1321" s="19" t="s">
        <v>23</v>
      </c>
      <c r="F1321" s="21">
        <v>3.0</v>
      </c>
      <c r="G1321" s="22">
        <v>61044.0</v>
      </c>
      <c r="H1321" s="15" t="str">
        <f t="shared" si="2"/>
        <v>Medium Range</v>
      </c>
      <c r="I1321" s="22">
        <v>47177.0</v>
      </c>
      <c r="J1321" s="23">
        <f t="shared" si="3"/>
        <v>1.293935604</v>
      </c>
      <c r="K1321" s="24" t="str">
        <f t="shared" si="4"/>
        <v>Over Achived</v>
      </c>
    </row>
    <row r="1322" ht="22.5" customHeight="1">
      <c r="A1322" s="18">
        <v>45676.0</v>
      </c>
      <c r="B1322" s="19" t="str">
        <f t="shared" si="1"/>
        <v>Jan</v>
      </c>
      <c r="C1322" s="20" t="s">
        <v>92</v>
      </c>
      <c r="D1322" s="19" t="s">
        <v>93</v>
      </c>
      <c r="E1322" s="19" t="s">
        <v>23</v>
      </c>
      <c r="F1322" s="21">
        <v>2.0</v>
      </c>
      <c r="G1322" s="22">
        <v>57410.0</v>
      </c>
      <c r="H1322" s="15" t="str">
        <f t="shared" si="2"/>
        <v>Medium Range</v>
      </c>
      <c r="I1322" s="22">
        <v>69213.0</v>
      </c>
      <c r="J1322" s="23">
        <f t="shared" si="3"/>
        <v>0.8294684525</v>
      </c>
      <c r="K1322" s="24" t="str">
        <f t="shared" si="4"/>
        <v>Target Not Meet</v>
      </c>
    </row>
    <row r="1323" ht="22.5" customHeight="1">
      <c r="A1323" s="18">
        <v>45676.0</v>
      </c>
      <c r="B1323" s="19" t="str">
        <f t="shared" si="1"/>
        <v>Jan</v>
      </c>
      <c r="C1323" s="20" t="s">
        <v>92</v>
      </c>
      <c r="D1323" s="19" t="s">
        <v>98</v>
      </c>
      <c r="E1323" s="19" t="s">
        <v>23</v>
      </c>
      <c r="F1323" s="21">
        <v>2.0</v>
      </c>
      <c r="G1323" s="22">
        <v>57805.0</v>
      </c>
      <c r="H1323" s="15" t="str">
        <f t="shared" si="2"/>
        <v>Medium Range</v>
      </c>
      <c r="I1323" s="22">
        <v>65344.0</v>
      </c>
      <c r="J1323" s="23">
        <f t="shared" si="3"/>
        <v>0.8846259794</v>
      </c>
      <c r="K1323" s="24" t="str">
        <f t="shared" si="4"/>
        <v>Target Not Meet</v>
      </c>
    </row>
    <row r="1324" ht="22.5" customHeight="1">
      <c r="A1324" s="18">
        <v>45676.0</v>
      </c>
      <c r="B1324" s="19" t="str">
        <f t="shared" si="1"/>
        <v>Jan</v>
      </c>
      <c r="C1324" s="20" t="s">
        <v>92</v>
      </c>
      <c r="D1324" s="19" t="s">
        <v>98</v>
      </c>
      <c r="E1324" s="19" t="s">
        <v>34</v>
      </c>
      <c r="F1324" s="21">
        <v>4.0</v>
      </c>
      <c r="G1324" s="22">
        <v>96746.0</v>
      </c>
      <c r="H1324" s="15" t="str">
        <f t="shared" si="2"/>
        <v>Very High Range</v>
      </c>
      <c r="I1324" s="22">
        <v>124806.0</v>
      </c>
      <c r="J1324" s="23">
        <f t="shared" si="3"/>
        <v>0.7751710655</v>
      </c>
      <c r="K1324" s="24" t="str">
        <f t="shared" si="4"/>
        <v>Target Not Meet</v>
      </c>
    </row>
    <row r="1325" ht="22.5" customHeight="1">
      <c r="A1325" s="18">
        <v>45676.0</v>
      </c>
      <c r="B1325" s="19" t="str">
        <f t="shared" si="1"/>
        <v>Jan</v>
      </c>
      <c r="C1325" s="20" t="s">
        <v>92</v>
      </c>
      <c r="D1325" s="19" t="s">
        <v>98</v>
      </c>
      <c r="E1325" s="19" t="s">
        <v>63</v>
      </c>
      <c r="F1325" s="21">
        <v>1.0</v>
      </c>
      <c r="G1325" s="22">
        <v>21274.0</v>
      </c>
      <c r="H1325" s="15" t="str">
        <f t="shared" si="2"/>
        <v>Base Range</v>
      </c>
      <c r="I1325" s="22">
        <v>26365.0</v>
      </c>
      <c r="J1325" s="23">
        <f t="shared" si="3"/>
        <v>0.8069030912</v>
      </c>
      <c r="K1325" s="24" t="str">
        <f t="shared" si="4"/>
        <v>Target Not Meet</v>
      </c>
    </row>
    <row r="1326" ht="22.5" customHeight="1">
      <c r="A1326" s="18">
        <v>45676.0</v>
      </c>
      <c r="B1326" s="19" t="str">
        <f t="shared" si="1"/>
        <v>Jan</v>
      </c>
      <c r="C1326" s="20" t="s">
        <v>92</v>
      </c>
      <c r="D1326" s="19" t="s">
        <v>98</v>
      </c>
      <c r="E1326" s="19" t="s">
        <v>38</v>
      </c>
      <c r="F1326" s="21">
        <v>4.0</v>
      </c>
      <c r="G1326" s="22">
        <v>80226.0</v>
      </c>
      <c r="H1326" s="15" t="str">
        <f t="shared" si="2"/>
        <v>High Range</v>
      </c>
      <c r="I1326" s="22">
        <v>98874.0</v>
      </c>
      <c r="J1326" s="23">
        <f t="shared" si="3"/>
        <v>0.8113963226</v>
      </c>
      <c r="K1326" s="24" t="str">
        <f t="shared" si="4"/>
        <v>Target Not Meet</v>
      </c>
    </row>
    <row r="1327" ht="22.5" customHeight="1">
      <c r="A1327" s="18">
        <v>45676.0</v>
      </c>
      <c r="B1327" s="19" t="str">
        <f t="shared" si="1"/>
        <v>Jan</v>
      </c>
      <c r="C1327" s="20" t="s">
        <v>92</v>
      </c>
      <c r="D1327" s="19" t="s">
        <v>98</v>
      </c>
      <c r="E1327" s="19" t="s">
        <v>63</v>
      </c>
      <c r="F1327" s="21">
        <v>1.0</v>
      </c>
      <c r="G1327" s="22">
        <v>25322.0</v>
      </c>
      <c r="H1327" s="15" t="str">
        <f t="shared" si="2"/>
        <v>Base Range</v>
      </c>
      <c r="I1327" s="22">
        <v>30641.0</v>
      </c>
      <c r="J1327" s="23">
        <f t="shared" si="3"/>
        <v>0.8264090598</v>
      </c>
      <c r="K1327" s="24" t="str">
        <f t="shared" si="4"/>
        <v>Target Not Meet</v>
      </c>
    </row>
    <row r="1328" ht="22.5" customHeight="1">
      <c r="A1328" s="18">
        <v>45676.0</v>
      </c>
      <c r="B1328" s="19" t="str">
        <f t="shared" si="1"/>
        <v>Jan</v>
      </c>
      <c r="C1328" s="20" t="s">
        <v>92</v>
      </c>
      <c r="D1328" s="19" t="s">
        <v>93</v>
      </c>
      <c r="E1328" s="19" t="s">
        <v>23</v>
      </c>
      <c r="F1328" s="21">
        <v>2.0</v>
      </c>
      <c r="G1328" s="22">
        <v>59501.0</v>
      </c>
      <c r="H1328" s="15" t="str">
        <f t="shared" si="2"/>
        <v>Medium Range</v>
      </c>
      <c r="I1328" s="22">
        <v>70159.0</v>
      </c>
      <c r="J1328" s="23">
        <f t="shared" si="3"/>
        <v>0.8480879146</v>
      </c>
      <c r="K1328" s="24" t="str">
        <f t="shared" si="4"/>
        <v>Target Not Meet</v>
      </c>
    </row>
    <row r="1329" ht="22.5" customHeight="1">
      <c r="A1329" s="18">
        <v>45676.0</v>
      </c>
      <c r="B1329" s="19" t="str">
        <f t="shared" si="1"/>
        <v>Jan</v>
      </c>
      <c r="C1329" s="20" t="s">
        <v>92</v>
      </c>
      <c r="D1329" s="19" t="s">
        <v>144</v>
      </c>
      <c r="E1329" s="19" t="s">
        <v>68</v>
      </c>
      <c r="F1329" s="21">
        <v>2.0</v>
      </c>
      <c r="G1329" s="22">
        <v>57734.0</v>
      </c>
      <c r="H1329" s="15" t="str">
        <f t="shared" si="2"/>
        <v>Medium Range</v>
      </c>
      <c r="I1329" s="22">
        <v>41094.0</v>
      </c>
      <c r="J1329" s="23">
        <f t="shared" si="3"/>
        <v>1.404925293</v>
      </c>
      <c r="K1329" s="24" t="str">
        <f t="shared" si="4"/>
        <v>Over Achived</v>
      </c>
    </row>
    <row r="1330" ht="22.5" customHeight="1">
      <c r="A1330" s="18">
        <v>45676.0</v>
      </c>
      <c r="B1330" s="19" t="str">
        <f t="shared" si="1"/>
        <v>Jan</v>
      </c>
      <c r="C1330" s="20" t="s">
        <v>92</v>
      </c>
      <c r="D1330" s="19" t="s">
        <v>144</v>
      </c>
      <c r="E1330" s="19" t="s">
        <v>38</v>
      </c>
      <c r="F1330" s="21">
        <v>3.0</v>
      </c>
      <c r="G1330" s="22">
        <v>73798.0</v>
      </c>
      <c r="H1330" s="15" t="str">
        <f t="shared" si="2"/>
        <v>High Range</v>
      </c>
      <c r="I1330" s="22">
        <v>64361.0</v>
      </c>
      <c r="J1330" s="23">
        <f t="shared" si="3"/>
        <v>1.146626062</v>
      </c>
      <c r="K1330" s="24" t="str">
        <f t="shared" si="4"/>
        <v>Over Achived</v>
      </c>
    </row>
    <row r="1331" ht="22.5" customHeight="1">
      <c r="A1331" s="18">
        <v>45676.0</v>
      </c>
      <c r="B1331" s="19" t="str">
        <f t="shared" si="1"/>
        <v>Jan</v>
      </c>
      <c r="C1331" s="20" t="s">
        <v>92</v>
      </c>
      <c r="D1331" s="19" t="s">
        <v>144</v>
      </c>
      <c r="E1331" s="19" t="s">
        <v>63</v>
      </c>
      <c r="F1331" s="21">
        <v>5.0</v>
      </c>
      <c r="G1331" s="22">
        <v>116816.0</v>
      </c>
      <c r="H1331" s="15" t="str">
        <f t="shared" si="2"/>
        <v>Very High Range</v>
      </c>
      <c r="I1331" s="22">
        <v>110540.0</v>
      </c>
      <c r="J1331" s="23">
        <f t="shared" si="3"/>
        <v>1.056775828</v>
      </c>
      <c r="K1331" s="24" t="str">
        <f t="shared" si="4"/>
        <v>Over Achived</v>
      </c>
    </row>
    <row r="1332" ht="22.5" customHeight="1">
      <c r="A1332" s="18">
        <v>45676.0</v>
      </c>
      <c r="B1332" s="19" t="str">
        <f t="shared" si="1"/>
        <v>Jan</v>
      </c>
      <c r="C1332" s="20" t="s">
        <v>92</v>
      </c>
      <c r="D1332" s="19" t="s">
        <v>144</v>
      </c>
      <c r="E1332" s="19" t="s">
        <v>26</v>
      </c>
      <c r="F1332" s="21">
        <v>4.0</v>
      </c>
      <c r="G1332" s="22">
        <v>80621.0</v>
      </c>
      <c r="H1332" s="15" t="str">
        <f t="shared" si="2"/>
        <v>High Range</v>
      </c>
      <c r="I1332" s="22">
        <v>70808.0</v>
      </c>
      <c r="J1332" s="23">
        <f t="shared" si="3"/>
        <v>1.138586035</v>
      </c>
      <c r="K1332" s="24" t="str">
        <f t="shared" si="4"/>
        <v>Over Achived</v>
      </c>
    </row>
    <row r="1333" ht="22.5" customHeight="1">
      <c r="A1333" s="18">
        <v>45676.0</v>
      </c>
      <c r="B1333" s="19" t="str">
        <f t="shared" si="1"/>
        <v>Jan</v>
      </c>
      <c r="C1333" s="20" t="s">
        <v>92</v>
      </c>
      <c r="D1333" s="25" t="s">
        <v>149</v>
      </c>
      <c r="E1333" s="19" t="s">
        <v>9</v>
      </c>
      <c r="F1333" s="21">
        <v>5.0</v>
      </c>
      <c r="G1333" s="22">
        <v>120631.0</v>
      </c>
      <c r="H1333" s="15" t="str">
        <f t="shared" si="2"/>
        <v>Very High Range</v>
      </c>
      <c r="I1333" s="22">
        <v>100954.0</v>
      </c>
      <c r="J1333" s="23">
        <f t="shared" si="3"/>
        <v>1.194910553</v>
      </c>
      <c r="K1333" s="24" t="str">
        <f t="shared" si="4"/>
        <v>Over Achived</v>
      </c>
    </row>
    <row r="1334" ht="22.5" customHeight="1">
      <c r="A1334" s="18">
        <v>45676.0</v>
      </c>
      <c r="B1334" s="19" t="str">
        <f t="shared" si="1"/>
        <v>Jan</v>
      </c>
      <c r="C1334" s="20" t="s">
        <v>92</v>
      </c>
      <c r="D1334" s="25" t="s">
        <v>149</v>
      </c>
      <c r="E1334" s="19" t="s">
        <v>34</v>
      </c>
      <c r="F1334" s="21">
        <v>5.0</v>
      </c>
      <c r="G1334" s="22">
        <v>122617.0</v>
      </c>
      <c r="H1334" s="15" t="str">
        <f t="shared" si="2"/>
        <v>Very High Range</v>
      </c>
      <c r="I1334" s="22">
        <v>110343.0</v>
      </c>
      <c r="J1334" s="23">
        <f t="shared" si="3"/>
        <v>1.111234967</v>
      </c>
      <c r="K1334" s="24" t="str">
        <f t="shared" si="4"/>
        <v>Over Achived</v>
      </c>
    </row>
    <row r="1335" ht="22.5" customHeight="1">
      <c r="A1335" s="18">
        <v>45676.0</v>
      </c>
      <c r="B1335" s="19" t="str">
        <f t="shared" si="1"/>
        <v>Jan</v>
      </c>
      <c r="C1335" s="20" t="s">
        <v>92</v>
      </c>
      <c r="D1335" s="19" t="s">
        <v>144</v>
      </c>
      <c r="E1335" s="19" t="s">
        <v>23</v>
      </c>
      <c r="F1335" s="21">
        <v>2.0</v>
      </c>
      <c r="G1335" s="22">
        <v>67529.0</v>
      </c>
      <c r="H1335" s="15" t="str">
        <f t="shared" si="2"/>
        <v>Medium Range</v>
      </c>
      <c r="I1335" s="22">
        <v>63465.0</v>
      </c>
      <c r="J1335" s="23">
        <f t="shared" si="3"/>
        <v>1.064035295</v>
      </c>
      <c r="K1335" s="24" t="str">
        <f t="shared" si="4"/>
        <v>Over Achived</v>
      </c>
    </row>
    <row r="1336" ht="22.5" customHeight="1">
      <c r="A1336" s="18">
        <v>45676.0</v>
      </c>
      <c r="B1336" s="19" t="str">
        <f t="shared" si="1"/>
        <v>Jan</v>
      </c>
      <c r="C1336" s="20" t="s">
        <v>92</v>
      </c>
      <c r="D1336" s="25" t="s">
        <v>149</v>
      </c>
      <c r="E1336" s="19" t="s">
        <v>34</v>
      </c>
      <c r="F1336" s="21">
        <v>5.0</v>
      </c>
      <c r="G1336" s="22">
        <v>129135.0</v>
      </c>
      <c r="H1336" s="15" t="str">
        <f t="shared" si="2"/>
        <v>Very High Range</v>
      </c>
      <c r="I1336" s="22">
        <v>108779.0</v>
      </c>
      <c r="J1336" s="23">
        <f t="shared" si="3"/>
        <v>1.187131707</v>
      </c>
      <c r="K1336" s="24" t="str">
        <f t="shared" si="4"/>
        <v>Over Achived</v>
      </c>
    </row>
    <row r="1337" ht="22.5" customHeight="1">
      <c r="A1337" s="18">
        <v>45677.0</v>
      </c>
      <c r="B1337" s="19" t="str">
        <f t="shared" si="1"/>
        <v>Jan</v>
      </c>
      <c r="C1337" s="20" t="s">
        <v>13</v>
      </c>
      <c r="D1337" s="19" t="s">
        <v>169</v>
      </c>
      <c r="E1337" s="19" t="s">
        <v>26</v>
      </c>
      <c r="F1337" s="21">
        <v>2.0</v>
      </c>
      <c r="G1337" s="22">
        <v>53726.0</v>
      </c>
      <c r="H1337" s="15" t="str">
        <f t="shared" si="2"/>
        <v>Medium Range</v>
      </c>
      <c r="I1337" s="22">
        <v>69298.0</v>
      </c>
      <c r="J1337" s="23">
        <f t="shared" si="3"/>
        <v>0.7752893301</v>
      </c>
      <c r="K1337" s="24" t="str">
        <f t="shared" si="4"/>
        <v>Target Not Meet</v>
      </c>
    </row>
    <row r="1338" ht="22.5" customHeight="1">
      <c r="A1338" s="18">
        <v>45677.0</v>
      </c>
      <c r="B1338" s="19" t="str">
        <f t="shared" si="1"/>
        <v>Jan</v>
      </c>
      <c r="C1338" s="20" t="s">
        <v>13</v>
      </c>
      <c r="D1338" s="19" t="s">
        <v>169</v>
      </c>
      <c r="E1338" s="19" t="s">
        <v>34</v>
      </c>
      <c r="F1338" s="21">
        <v>3.0</v>
      </c>
      <c r="G1338" s="22">
        <v>72918.0</v>
      </c>
      <c r="H1338" s="15" t="str">
        <f t="shared" si="2"/>
        <v>High Range</v>
      </c>
      <c r="I1338" s="22">
        <v>76957.0</v>
      </c>
      <c r="J1338" s="23">
        <f t="shared" si="3"/>
        <v>0.9475161454</v>
      </c>
      <c r="K1338" s="24" t="str">
        <f t="shared" si="4"/>
        <v>Target Not Meet</v>
      </c>
    </row>
    <row r="1339" ht="22.5" customHeight="1">
      <c r="A1339" s="18">
        <v>45677.0</v>
      </c>
      <c r="B1339" s="19" t="str">
        <f t="shared" si="1"/>
        <v>Jan</v>
      </c>
      <c r="C1339" s="20" t="s">
        <v>13</v>
      </c>
      <c r="D1339" s="19" t="s">
        <v>37</v>
      </c>
      <c r="E1339" s="19" t="s">
        <v>19</v>
      </c>
      <c r="F1339" s="21">
        <v>2.0</v>
      </c>
      <c r="G1339" s="22">
        <v>50386.0</v>
      </c>
      <c r="H1339" s="15" t="str">
        <f t="shared" si="2"/>
        <v>Medium Range</v>
      </c>
      <c r="I1339" s="22">
        <v>63002.0</v>
      </c>
      <c r="J1339" s="23">
        <f t="shared" si="3"/>
        <v>0.7997523888</v>
      </c>
      <c r="K1339" s="24" t="str">
        <f t="shared" si="4"/>
        <v>Target Not Meet</v>
      </c>
    </row>
    <row r="1340" ht="22.5" customHeight="1">
      <c r="A1340" s="18">
        <v>45677.0</v>
      </c>
      <c r="B1340" s="19" t="str">
        <f t="shared" si="1"/>
        <v>Jan</v>
      </c>
      <c r="C1340" s="20" t="s">
        <v>13</v>
      </c>
      <c r="D1340" s="19" t="s">
        <v>37</v>
      </c>
      <c r="E1340" s="19" t="s">
        <v>63</v>
      </c>
      <c r="F1340" s="21">
        <v>1.0</v>
      </c>
      <c r="G1340" s="22">
        <v>17324.0</v>
      </c>
      <c r="H1340" s="15" t="str">
        <f t="shared" si="2"/>
        <v>Base Range</v>
      </c>
      <c r="I1340" s="22">
        <v>19267.0</v>
      </c>
      <c r="J1340" s="23">
        <f t="shared" si="3"/>
        <v>0.8991539939</v>
      </c>
      <c r="K1340" s="24" t="str">
        <f t="shared" si="4"/>
        <v>Target Not Meet</v>
      </c>
    </row>
    <row r="1341" ht="22.5" customHeight="1">
      <c r="A1341" s="18">
        <v>45677.0</v>
      </c>
      <c r="B1341" s="19" t="str">
        <f t="shared" si="1"/>
        <v>Jan</v>
      </c>
      <c r="C1341" s="20" t="s">
        <v>13</v>
      </c>
      <c r="D1341" s="19" t="s">
        <v>29</v>
      </c>
      <c r="E1341" s="19" t="s">
        <v>19</v>
      </c>
      <c r="F1341" s="21">
        <v>2.0</v>
      </c>
      <c r="G1341" s="22">
        <v>46602.0</v>
      </c>
      <c r="H1341" s="15" t="str">
        <f t="shared" si="2"/>
        <v>Base Range</v>
      </c>
      <c r="I1341" s="22">
        <v>49623.0</v>
      </c>
      <c r="J1341" s="23">
        <f t="shared" si="3"/>
        <v>0.9391209721</v>
      </c>
      <c r="K1341" s="24" t="str">
        <f t="shared" si="4"/>
        <v>Target Not Meet</v>
      </c>
    </row>
    <row r="1342" ht="22.5" customHeight="1">
      <c r="A1342" s="18">
        <v>45677.0</v>
      </c>
      <c r="B1342" s="19" t="str">
        <f t="shared" si="1"/>
        <v>Jan</v>
      </c>
      <c r="C1342" s="20" t="s">
        <v>13</v>
      </c>
      <c r="D1342" s="19" t="s">
        <v>29</v>
      </c>
      <c r="E1342" s="19" t="s">
        <v>26</v>
      </c>
      <c r="F1342" s="21">
        <v>2.0</v>
      </c>
      <c r="G1342" s="22">
        <v>63314.0</v>
      </c>
      <c r="H1342" s="15" t="str">
        <f t="shared" si="2"/>
        <v>Medium Range</v>
      </c>
      <c r="I1342" s="22">
        <v>70715.0</v>
      </c>
      <c r="J1342" s="23">
        <f t="shared" si="3"/>
        <v>0.8953404511</v>
      </c>
      <c r="K1342" s="24" t="str">
        <f t="shared" si="4"/>
        <v>Target Not Meet</v>
      </c>
    </row>
    <row r="1343" ht="22.5" customHeight="1">
      <c r="A1343" s="18">
        <v>45677.0</v>
      </c>
      <c r="B1343" s="19" t="str">
        <f t="shared" si="1"/>
        <v>Jan</v>
      </c>
      <c r="C1343" s="20" t="s">
        <v>13</v>
      </c>
      <c r="D1343" s="19" t="s">
        <v>18</v>
      </c>
      <c r="E1343" s="19" t="s">
        <v>23</v>
      </c>
      <c r="F1343" s="21">
        <v>1.0</v>
      </c>
      <c r="G1343" s="22">
        <v>37952.0</v>
      </c>
      <c r="H1343" s="15" t="str">
        <f t="shared" si="2"/>
        <v>Base Range</v>
      </c>
      <c r="I1343" s="22">
        <v>30480.0</v>
      </c>
      <c r="J1343" s="23">
        <f t="shared" si="3"/>
        <v>1.245144357</v>
      </c>
      <c r="K1343" s="24" t="str">
        <f t="shared" si="4"/>
        <v>Over Achived</v>
      </c>
    </row>
    <row r="1344" ht="22.5" customHeight="1">
      <c r="A1344" s="18">
        <v>45677.0</v>
      </c>
      <c r="B1344" s="19" t="str">
        <f t="shared" si="1"/>
        <v>Jan</v>
      </c>
      <c r="C1344" s="20" t="s">
        <v>13</v>
      </c>
      <c r="D1344" s="19" t="s">
        <v>18</v>
      </c>
      <c r="E1344" s="19" t="s">
        <v>26</v>
      </c>
      <c r="F1344" s="21">
        <v>3.0</v>
      </c>
      <c r="G1344" s="22">
        <v>67733.0</v>
      </c>
      <c r="H1344" s="15" t="str">
        <f t="shared" si="2"/>
        <v>Medium Range</v>
      </c>
      <c r="I1344" s="22">
        <v>54462.0</v>
      </c>
      <c r="J1344" s="23">
        <f t="shared" si="3"/>
        <v>1.243674489</v>
      </c>
      <c r="K1344" s="24" t="str">
        <f t="shared" si="4"/>
        <v>Over Achived</v>
      </c>
    </row>
    <row r="1345" ht="22.5" customHeight="1">
      <c r="A1345" s="18">
        <v>45677.0</v>
      </c>
      <c r="B1345" s="19" t="str">
        <f t="shared" si="1"/>
        <v>Jan</v>
      </c>
      <c r="C1345" s="20" t="s">
        <v>13</v>
      </c>
      <c r="D1345" s="19" t="s">
        <v>14</v>
      </c>
      <c r="E1345" s="19" t="s">
        <v>9</v>
      </c>
      <c r="F1345" s="21">
        <v>4.0</v>
      </c>
      <c r="G1345" s="22">
        <v>96225.0</v>
      </c>
      <c r="H1345" s="15" t="str">
        <f t="shared" si="2"/>
        <v>Very High Range</v>
      </c>
      <c r="I1345" s="22">
        <v>87794.0</v>
      </c>
      <c r="J1345" s="23">
        <f t="shared" si="3"/>
        <v>1.096031619</v>
      </c>
      <c r="K1345" s="24" t="str">
        <f t="shared" si="4"/>
        <v>Over Achived</v>
      </c>
    </row>
    <row r="1346" ht="22.5" customHeight="1">
      <c r="A1346" s="18">
        <v>45677.0</v>
      </c>
      <c r="B1346" s="19" t="str">
        <f t="shared" si="1"/>
        <v>Jan</v>
      </c>
      <c r="C1346" s="20" t="s">
        <v>57</v>
      </c>
      <c r="D1346" s="19" t="s">
        <v>85</v>
      </c>
      <c r="E1346" s="19" t="s">
        <v>68</v>
      </c>
      <c r="F1346" s="21">
        <v>1.0</v>
      </c>
      <c r="G1346" s="22">
        <v>32436.0</v>
      </c>
      <c r="H1346" s="15" t="str">
        <f t="shared" si="2"/>
        <v>Base Range</v>
      </c>
      <c r="I1346" s="22">
        <v>39929.0</v>
      </c>
      <c r="J1346" s="23">
        <f t="shared" si="3"/>
        <v>0.8123419069</v>
      </c>
      <c r="K1346" s="24" t="str">
        <f t="shared" si="4"/>
        <v>Target Not Meet</v>
      </c>
    </row>
    <row r="1347" ht="22.5" customHeight="1">
      <c r="A1347" s="18">
        <v>45677.0</v>
      </c>
      <c r="B1347" s="19" t="str">
        <f t="shared" si="1"/>
        <v>Jan</v>
      </c>
      <c r="C1347" s="20" t="s">
        <v>13</v>
      </c>
      <c r="D1347" s="19" t="s">
        <v>14</v>
      </c>
      <c r="E1347" s="19" t="s">
        <v>63</v>
      </c>
      <c r="F1347" s="21">
        <v>1.0</v>
      </c>
      <c r="G1347" s="22">
        <v>16688.0</v>
      </c>
      <c r="H1347" s="15" t="str">
        <f t="shared" si="2"/>
        <v>Base Range</v>
      </c>
      <c r="I1347" s="22">
        <v>13995.0</v>
      </c>
      <c r="J1347" s="23">
        <f t="shared" si="3"/>
        <v>1.192425866</v>
      </c>
      <c r="K1347" s="24" t="str">
        <f t="shared" si="4"/>
        <v>Over Achived</v>
      </c>
    </row>
    <row r="1348" ht="22.5" customHeight="1">
      <c r="A1348" s="18">
        <v>45677.0</v>
      </c>
      <c r="B1348" s="19" t="str">
        <f t="shared" si="1"/>
        <v>Jan</v>
      </c>
      <c r="C1348" s="20" t="s">
        <v>13</v>
      </c>
      <c r="D1348" s="19" t="s">
        <v>14</v>
      </c>
      <c r="E1348" s="19" t="s">
        <v>34</v>
      </c>
      <c r="F1348" s="21">
        <v>3.0</v>
      </c>
      <c r="G1348" s="22">
        <v>76805.0</v>
      </c>
      <c r="H1348" s="15" t="str">
        <f t="shared" si="2"/>
        <v>High Range</v>
      </c>
      <c r="I1348" s="22">
        <v>55395.0</v>
      </c>
      <c r="J1348" s="23">
        <f t="shared" si="3"/>
        <v>1.386496976</v>
      </c>
      <c r="K1348" s="24" t="str">
        <f t="shared" si="4"/>
        <v>Over Achived</v>
      </c>
    </row>
    <row r="1349" ht="22.5" customHeight="1">
      <c r="A1349" s="18">
        <v>45677.0</v>
      </c>
      <c r="B1349" s="19" t="str">
        <f t="shared" si="1"/>
        <v>Jan</v>
      </c>
      <c r="C1349" s="20" t="s">
        <v>13</v>
      </c>
      <c r="D1349" s="19" t="s">
        <v>169</v>
      </c>
      <c r="E1349" s="19" t="s">
        <v>63</v>
      </c>
      <c r="F1349" s="21">
        <v>4.0</v>
      </c>
      <c r="G1349" s="22">
        <v>72603.0</v>
      </c>
      <c r="H1349" s="15" t="str">
        <f t="shared" si="2"/>
        <v>High Range</v>
      </c>
      <c r="I1349" s="22">
        <v>88331.0</v>
      </c>
      <c r="J1349" s="23">
        <f t="shared" si="3"/>
        <v>0.8219424664</v>
      </c>
      <c r="K1349" s="24" t="str">
        <f t="shared" si="4"/>
        <v>Target Not Meet</v>
      </c>
    </row>
    <row r="1350" ht="22.5" customHeight="1">
      <c r="A1350" s="18">
        <v>45677.0</v>
      </c>
      <c r="B1350" s="19" t="str">
        <f t="shared" si="1"/>
        <v>Jan</v>
      </c>
      <c r="C1350" s="20" t="s">
        <v>13</v>
      </c>
      <c r="D1350" s="19" t="s">
        <v>18</v>
      </c>
      <c r="E1350" s="19" t="s">
        <v>23</v>
      </c>
      <c r="F1350" s="21">
        <v>2.0</v>
      </c>
      <c r="G1350" s="22">
        <v>45637.0</v>
      </c>
      <c r="H1350" s="15" t="str">
        <f t="shared" si="2"/>
        <v>Base Range</v>
      </c>
      <c r="I1350" s="22">
        <v>34357.0</v>
      </c>
      <c r="J1350" s="23">
        <f t="shared" si="3"/>
        <v>1.328317373</v>
      </c>
      <c r="K1350" s="24" t="str">
        <f t="shared" si="4"/>
        <v>Over Achived</v>
      </c>
    </row>
    <row r="1351" ht="22.5" customHeight="1">
      <c r="A1351" s="18">
        <v>45677.0</v>
      </c>
      <c r="B1351" s="19" t="str">
        <f t="shared" si="1"/>
        <v>Jan</v>
      </c>
      <c r="C1351" s="20" t="s">
        <v>13</v>
      </c>
      <c r="D1351" s="19" t="s">
        <v>169</v>
      </c>
      <c r="E1351" s="19" t="s">
        <v>38</v>
      </c>
      <c r="F1351" s="21">
        <v>3.0</v>
      </c>
      <c r="G1351" s="22">
        <v>66528.0</v>
      </c>
      <c r="H1351" s="15" t="str">
        <f t="shared" si="2"/>
        <v>Medium Range</v>
      </c>
      <c r="I1351" s="22">
        <v>86197.0</v>
      </c>
      <c r="J1351" s="23">
        <f t="shared" si="3"/>
        <v>0.7718134042</v>
      </c>
      <c r="K1351" s="24" t="str">
        <f t="shared" si="4"/>
        <v>Target Not Meet</v>
      </c>
    </row>
    <row r="1352" ht="22.5" customHeight="1">
      <c r="A1352" s="18">
        <v>45677.0</v>
      </c>
      <c r="B1352" s="19" t="str">
        <f t="shared" si="1"/>
        <v>Jan</v>
      </c>
      <c r="C1352" s="20" t="s">
        <v>57</v>
      </c>
      <c r="D1352" s="25" t="s">
        <v>62</v>
      </c>
      <c r="E1352" s="19" t="s">
        <v>68</v>
      </c>
      <c r="F1352" s="21">
        <v>1.0</v>
      </c>
      <c r="G1352" s="22">
        <v>27836.0</v>
      </c>
      <c r="H1352" s="15" t="str">
        <f t="shared" si="2"/>
        <v>Base Range</v>
      </c>
      <c r="I1352" s="22">
        <v>21738.0</v>
      </c>
      <c r="J1352" s="23">
        <f t="shared" si="3"/>
        <v>1.280522587</v>
      </c>
      <c r="K1352" s="24" t="str">
        <f t="shared" si="4"/>
        <v>Over Achived</v>
      </c>
    </row>
    <row r="1353" ht="22.5" customHeight="1">
      <c r="A1353" s="18">
        <v>45677.0</v>
      </c>
      <c r="B1353" s="19" t="str">
        <f t="shared" si="1"/>
        <v>Jan</v>
      </c>
      <c r="C1353" s="20" t="s">
        <v>57</v>
      </c>
      <c r="D1353" s="19" t="s">
        <v>58</v>
      </c>
      <c r="E1353" s="19" t="s">
        <v>23</v>
      </c>
      <c r="F1353" s="21">
        <v>1.0</v>
      </c>
      <c r="G1353" s="22">
        <v>35429.0</v>
      </c>
      <c r="H1353" s="15" t="str">
        <f t="shared" si="2"/>
        <v>Base Range</v>
      </c>
      <c r="I1353" s="22">
        <v>27717.0</v>
      </c>
      <c r="J1353" s="23">
        <f t="shared" si="3"/>
        <v>1.278240791</v>
      </c>
      <c r="K1353" s="24" t="str">
        <f t="shared" si="4"/>
        <v>Over Achived</v>
      </c>
    </row>
    <row r="1354" ht="22.5" customHeight="1">
      <c r="A1354" s="18">
        <v>45677.0</v>
      </c>
      <c r="B1354" s="19" t="str">
        <f t="shared" si="1"/>
        <v>Jan</v>
      </c>
      <c r="C1354" s="20" t="s">
        <v>92</v>
      </c>
      <c r="D1354" s="19" t="s">
        <v>93</v>
      </c>
      <c r="E1354" s="19" t="s">
        <v>38</v>
      </c>
      <c r="F1354" s="21">
        <v>3.0</v>
      </c>
      <c r="G1354" s="22">
        <v>68597.0</v>
      </c>
      <c r="H1354" s="15" t="str">
        <f t="shared" si="2"/>
        <v>Medium Range</v>
      </c>
      <c r="I1354" s="22">
        <v>81934.0</v>
      </c>
      <c r="J1354" s="23">
        <f t="shared" si="3"/>
        <v>0.8372226426</v>
      </c>
      <c r="K1354" s="24" t="str">
        <f t="shared" si="4"/>
        <v>Target Not Meet</v>
      </c>
    </row>
    <row r="1355" ht="22.5" customHeight="1">
      <c r="A1355" s="18">
        <v>45677.0</v>
      </c>
      <c r="B1355" s="19" t="str">
        <f t="shared" si="1"/>
        <v>Jan</v>
      </c>
      <c r="C1355" s="20" t="s">
        <v>57</v>
      </c>
      <c r="D1355" s="19" t="s">
        <v>85</v>
      </c>
      <c r="E1355" s="19" t="s">
        <v>9</v>
      </c>
      <c r="F1355" s="21">
        <v>3.0</v>
      </c>
      <c r="G1355" s="22">
        <v>57948.0</v>
      </c>
      <c r="H1355" s="15" t="str">
        <f t="shared" si="2"/>
        <v>Medium Range</v>
      </c>
      <c r="I1355" s="22">
        <v>65528.0</v>
      </c>
      <c r="J1355" s="23">
        <f t="shared" si="3"/>
        <v>0.8843242583</v>
      </c>
      <c r="K1355" s="24" t="str">
        <f t="shared" si="4"/>
        <v>Target Not Meet</v>
      </c>
    </row>
    <row r="1356" ht="22.5" customHeight="1">
      <c r="A1356" s="18">
        <v>45677.0</v>
      </c>
      <c r="B1356" s="19" t="str">
        <f t="shared" si="1"/>
        <v>Jan</v>
      </c>
      <c r="C1356" s="20" t="s">
        <v>57</v>
      </c>
      <c r="D1356" s="19" t="s">
        <v>80</v>
      </c>
      <c r="E1356" s="19" t="s">
        <v>19</v>
      </c>
      <c r="F1356" s="21">
        <v>1.0</v>
      </c>
      <c r="G1356" s="22">
        <v>34298.0</v>
      </c>
      <c r="H1356" s="15" t="str">
        <f t="shared" si="2"/>
        <v>Base Range</v>
      </c>
      <c r="I1356" s="22">
        <v>42767.0</v>
      </c>
      <c r="J1356" s="23">
        <f t="shared" si="3"/>
        <v>0.8019734842</v>
      </c>
      <c r="K1356" s="24" t="str">
        <f t="shared" si="4"/>
        <v>Target Not Meet</v>
      </c>
    </row>
    <row r="1357" ht="22.5" customHeight="1">
      <c r="A1357" s="18">
        <v>45677.0</v>
      </c>
      <c r="B1357" s="19" t="str">
        <f t="shared" si="1"/>
        <v>Jan</v>
      </c>
      <c r="C1357" s="20" t="s">
        <v>57</v>
      </c>
      <c r="D1357" s="19" t="s">
        <v>80</v>
      </c>
      <c r="E1357" s="19" t="s">
        <v>68</v>
      </c>
      <c r="F1357" s="21">
        <v>1.0</v>
      </c>
      <c r="G1357" s="22">
        <v>27523.0</v>
      </c>
      <c r="H1357" s="15" t="str">
        <f t="shared" si="2"/>
        <v>Base Range</v>
      </c>
      <c r="I1357" s="22">
        <v>33705.0</v>
      </c>
      <c r="J1357" s="23">
        <f t="shared" si="3"/>
        <v>0.8165850764</v>
      </c>
      <c r="K1357" s="24" t="str">
        <f t="shared" si="4"/>
        <v>Target Not Meet</v>
      </c>
    </row>
    <row r="1358" ht="22.5" customHeight="1">
      <c r="A1358" s="18">
        <v>45677.0</v>
      </c>
      <c r="B1358" s="19" t="str">
        <f t="shared" si="1"/>
        <v>Jan</v>
      </c>
      <c r="C1358" s="20" t="s">
        <v>57</v>
      </c>
      <c r="D1358" s="19" t="s">
        <v>71</v>
      </c>
      <c r="E1358" s="19" t="s">
        <v>68</v>
      </c>
      <c r="F1358" s="21">
        <v>1.0</v>
      </c>
      <c r="G1358" s="22">
        <v>31095.0</v>
      </c>
      <c r="H1358" s="15" t="str">
        <f t="shared" si="2"/>
        <v>Base Range</v>
      </c>
      <c r="I1358" s="22">
        <v>39698.0</v>
      </c>
      <c r="J1358" s="23">
        <f t="shared" si="3"/>
        <v>0.7832888307</v>
      </c>
      <c r="K1358" s="24" t="str">
        <f t="shared" si="4"/>
        <v>Target Not Meet</v>
      </c>
    </row>
    <row r="1359" ht="22.5" customHeight="1">
      <c r="A1359" s="18">
        <v>45677.0</v>
      </c>
      <c r="B1359" s="19" t="str">
        <f t="shared" si="1"/>
        <v>Jan</v>
      </c>
      <c r="C1359" s="20" t="s">
        <v>57</v>
      </c>
      <c r="D1359" s="19" t="s">
        <v>71</v>
      </c>
      <c r="E1359" s="19" t="s">
        <v>34</v>
      </c>
      <c r="F1359" s="21">
        <v>2.0</v>
      </c>
      <c r="G1359" s="22">
        <v>57947.0</v>
      </c>
      <c r="H1359" s="15" t="str">
        <f t="shared" si="2"/>
        <v>Medium Range</v>
      </c>
      <c r="I1359" s="22">
        <v>70842.0</v>
      </c>
      <c r="J1359" s="23">
        <f t="shared" si="3"/>
        <v>0.8179752124</v>
      </c>
      <c r="K1359" s="24" t="str">
        <f t="shared" si="4"/>
        <v>Target Not Meet</v>
      </c>
    </row>
    <row r="1360" ht="22.5" customHeight="1">
      <c r="A1360" s="18">
        <v>45677.0</v>
      </c>
      <c r="B1360" s="19" t="str">
        <f t="shared" si="1"/>
        <v>Jan</v>
      </c>
      <c r="C1360" s="20" t="s">
        <v>13</v>
      </c>
      <c r="D1360" s="19" t="s">
        <v>169</v>
      </c>
      <c r="E1360" s="19" t="s">
        <v>63</v>
      </c>
      <c r="F1360" s="21">
        <v>4.0</v>
      </c>
      <c r="G1360" s="22">
        <v>79349.0</v>
      </c>
      <c r="H1360" s="15" t="str">
        <f t="shared" si="2"/>
        <v>High Range</v>
      </c>
      <c r="I1360" s="22">
        <v>97277.0</v>
      </c>
      <c r="J1360" s="23">
        <f t="shared" si="3"/>
        <v>0.8157015533</v>
      </c>
      <c r="K1360" s="24" t="str">
        <f t="shared" si="4"/>
        <v>Target Not Meet</v>
      </c>
    </row>
    <row r="1361" ht="22.5" customHeight="1">
      <c r="A1361" s="18">
        <v>45677.0</v>
      </c>
      <c r="B1361" s="19" t="str">
        <f t="shared" si="1"/>
        <v>Jan</v>
      </c>
      <c r="C1361" s="20" t="s">
        <v>57</v>
      </c>
      <c r="D1361" s="19" t="s">
        <v>71</v>
      </c>
      <c r="E1361" s="19" t="s">
        <v>38</v>
      </c>
      <c r="F1361" s="21">
        <v>2.0</v>
      </c>
      <c r="G1361" s="22">
        <v>41109.0</v>
      </c>
      <c r="H1361" s="15" t="str">
        <f t="shared" si="2"/>
        <v>Base Range</v>
      </c>
      <c r="I1361" s="22">
        <v>45632.0</v>
      </c>
      <c r="J1361" s="23">
        <f t="shared" si="3"/>
        <v>0.9008809607</v>
      </c>
      <c r="K1361" s="24" t="str">
        <f t="shared" si="4"/>
        <v>Target Not Meet</v>
      </c>
    </row>
    <row r="1362" ht="22.5" customHeight="1">
      <c r="A1362" s="18">
        <v>45677.0</v>
      </c>
      <c r="B1362" s="19" t="str">
        <f t="shared" si="1"/>
        <v>Jan</v>
      </c>
      <c r="C1362" s="20" t="s">
        <v>57</v>
      </c>
      <c r="D1362" s="25" t="s">
        <v>62</v>
      </c>
      <c r="E1362" s="19" t="s">
        <v>63</v>
      </c>
      <c r="F1362" s="21">
        <v>1.0</v>
      </c>
      <c r="G1362" s="22">
        <v>22126.0</v>
      </c>
      <c r="H1362" s="15" t="str">
        <f t="shared" si="2"/>
        <v>Base Range</v>
      </c>
      <c r="I1362" s="22">
        <v>17395.0</v>
      </c>
      <c r="J1362" s="23">
        <f t="shared" si="3"/>
        <v>1.271974705</v>
      </c>
      <c r="K1362" s="24" t="str">
        <f t="shared" si="4"/>
        <v>Over Achived</v>
      </c>
    </row>
    <row r="1363" ht="22.5" customHeight="1">
      <c r="A1363" s="18">
        <v>45677.0</v>
      </c>
      <c r="B1363" s="19" t="str">
        <f t="shared" si="1"/>
        <v>Jan</v>
      </c>
      <c r="C1363" s="20" t="s">
        <v>57</v>
      </c>
      <c r="D1363" s="25" t="s">
        <v>62</v>
      </c>
      <c r="E1363" s="19" t="s">
        <v>68</v>
      </c>
      <c r="F1363" s="21">
        <v>1.0</v>
      </c>
      <c r="G1363" s="22">
        <v>26973.0</v>
      </c>
      <c r="H1363" s="15" t="str">
        <f t="shared" si="2"/>
        <v>Base Range</v>
      </c>
      <c r="I1363" s="22">
        <v>19372.0</v>
      </c>
      <c r="J1363" s="23">
        <f t="shared" si="3"/>
        <v>1.392370432</v>
      </c>
      <c r="K1363" s="24" t="str">
        <f t="shared" si="4"/>
        <v>Over Achived</v>
      </c>
    </row>
    <row r="1364" ht="22.5" customHeight="1">
      <c r="A1364" s="18">
        <v>45677.0</v>
      </c>
      <c r="B1364" s="19" t="str">
        <f t="shared" si="1"/>
        <v>Jan</v>
      </c>
      <c r="C1364" s="20" t="s">
        <v>57</v>
      </c>
      <c r="D1364" s="25" t="s">
        <v>62</v>
      </c>
      <c r="E1364" s="19" t="s">
        <v>68</v>
      </c>
      <c r="F1364" s="21">
        <v>1.0</v>
      </c>
      <c r="G1364" s="22">
        <v>27175.0</v>
      </c>
      <c r="H1364" s="15" t="str">
        <f t="shared" si="2"/>
        <v>Base Range</v>
      </c>
      <c r="I1364" s="22">
        <v>23007.0</v>
      </c>
      <c r="J1364" s="23">
        <f t="shared" si="3"/>
        <v>1.181162255</v>
      </c>
      <c r="K1364" s="24" t="str">
        <f t="shared" si="4"/>
        <v>Over Achived</v>
      </c>
    </row>
    <row r="1365" ht="22.5" customHeight="1">
      <c r="A1365" s="18">
        <v>45677.0</v>
      </c>
      <c r="B1365" s="19" t="str">
        <f t="shared" si="1"/>
        <v>Jan</v>
      </c>
      <c r="C1365" s="20" t="s">
        <v>57</v>
      </c>
      <c r="D1365" s="25" t="s">
        <v>62</v>
      </c>
      <c r="E1365" s="19" t="s">
        <v>9</v>
      </c>
      <c r="F1365" s="21">
        <v>2.0</v>
      </c>
      <c r="G1365" s="22">
        <v>70101.0</v>
      </c>
      <c r="H1365" s="15" t="str">
        <f t="shared" si="2"/>
        <v>High Range</v>
      </c>
      <c r="I1365" s="22">
        <v>51992.0</v>
      </c>
      <c r="J1365" s="23">
        <f t="shared" si="3"/>
        <v>1.348303585</v>
      </c>
      <c r="K1365" s="24" t="str">
        <f t="shared" si="4"/>
        <v>Over Achived</v>
      </c>
    </row>
    <row r="1366" ht="22.5" customHeight="1">
      <c r="A1366" s="18">
        <v>45677.0</v>
      </c>
      <c r="B1366" s="19" t="str">
        <f t="shared" si="1"/>
        <v>Jan</v>
      </c>
      <c r="C1366" s="20" t="s">
        <v>57</v>
      </c>
      <c r="D1366" s="19" t="s">
        <v>58</v>
      </c>
      <c r="E1366" s="19" t="s">
        <v>68</v>
      </c>
      <c r="F1366" s="21">
        <v>1.0</v>
      </c>
      <c r="G1366" s="22">
        <v>31031.0</v>
      </c>
      <c r="H1366" s="15" t="str">
        <f t="shared" si="2"/>
        <v>Base Range</v>
      </c>
      <c r="I1366" s="22">
        <v>29034.0</v>
      </c>
      <c r="J1366" s="23">
        <f t="shared" si="3"/>
        <v>1.068781429</v>
      </c>
      <c r="K1366" s="24" t="str">
        <f t="shared" si="4"/>
        <v>Over Achived</v>
      </c>
    </row>
    <row r="1367" ht="22.5" customHeight="1">
      <c r="A1367" s="18">
        <v>45677.0</v>
      </c>
      <c r="B1367" s="19" t="str">
        <f t="shared" si="1"/>
        <v>Jan</v>
      </c>
      <c r="C1367" s="20" t="s">
        <v>57</v>
      </c>
      <c r="D1367" s="19" t="s">
        <v>58</v>
      </c>
      <c r="E1367" s="19" t="s">
        <v>9</v>
      </c>
      <c r="F1367" s="21">
        <v>2.0</v>
      </c>
      <c r="G1367" s="22">
        <v>57741.0</v>
      </c>
      <c r="H1367" s="15" t="str">
        <f t="shared" si="2"/>
        <v>Medium Range</v>
      </c>
      <c r="I1367" s="22">
        <v>43499.0</v>
      </c>
      <c r="J1367" s="23">
        <f t="shared" si="3"/>
        <v>1.327409826</v>
      </c>
      <c r="K1367" s="24" t="str">
        <f t="shared" si="4"/>
        <v>Over Achived</v>
      </c>
    </row>
    <row r="1368" ht="22.5" customHeight="1">
      <c r="A1368" s="18">
        <v>45677.0</v>
      </c>
      <c r="B1368" s="19" t="str">
        <f t="shared" si="1"/>
        <v>Jan</v>
      </c>
      <c r="C1368" s="20" t="s">
        <v>57</v>
      </c>
      <c r="D1368" s="19" t="s">
        <v>71</v>
      </c>
      <c r="E1368" s="19" t="s">
        <v>68</v>
      </c>
      <c r="F1368" s="21">
        <v>1.0</v>
      </c>
      <c r="G1368" s="22">
        <v>29746.0</v>
      </c>
      <c r="H1368" s="15" t="str">
        <f t="shared" si="2"/>
        <v>Base Range</v>
      </c>
      <c r="I1368" s="22">
        <v>32627.0</v>
      </c>
      <c r="J1368" s="23">
        <f t="shared" si="3"/>
        <v>0.9116988997</v>
      </c>
      <c r="K1368" s="24" t="str">
        <f t="shared" si="4"/>
        <v>Target Not Meet</v>
      </c>
    </row>
    <row r="1369" ht="22.5" customHeight="1">
      <c r="A1369" s="18">
        <v>45677.0</v>
      </c>
      <c r="B1369" s="19" t="str">
        <f t="shared" si="1"/>
        <v>Jan</v>
      </c>
      <c r="C1369" s="20" t="s">
        <v>92</v>
      </c>
      <c r="D1369" s="19" t="s">
        <v>93</v>
      </c>
      <c r="E1369" s="19" t="s">
        <v>68</v>
      </c>
      <c r="F1369" s="21">
        <v>3.0</v>
      </c>
      <c r="G1369" s="22">
        <v>50248.0</v>
      </c>
      <c r="H1369" s="15" t="str">
        <f t="shared" si="2"/>
        <v>Medium Range</v>
      </c>
      <c r="I1369" s="22">
        <v>61266.0</v>
      </c>
      <c r="J1369" s="23">
        <f t="shared" si="3"/>
        <v>0.820161264</v>
      </c>
      <c r="K1369" s="24" t="str">
        <f t="shared" si="4"/>
        <v>Target Not Meet</v>
      </c>
    </row>
    <row r="1370" ht="22.5" customHeight="1">
      <c r="A1370" s="18">
        <v>45677.0</v>
      </c>
      <c r="B1370" s="19" t="str">
        <f t="shared" si="1"/>
        <v>Jan</v>
      </c>
      <c r="C1370" s="20" t="s">
        <v>92</v>
      </c>
      <c r="D1370" s="19" t="s">
        <v>98</v>
      </c>
      <c r="E1370" s="19" t="s">
        <v>23</v>
      </c>
      <c r="F1370" s="21">
        <v>3.0</v>
      </c>
      <c r="G1370" s="22">
        <v>68704.0</v>
      </c>
      <c r="H1370" s="15" t="str">
        <f t="shared" si="2"/>
        <v>Medium Range</v>
      </c>
      <c r="I1370" s="22">
        <v>75580.0</v>
      </c>
      <c r="J1370" s="23">
        <f t="shared" si="3"/>
        <v>0.9090235512</v>
      </c>
      <c r="K1370" s="24" t="str">
        <f t="shared" si="4"/>
        <v>Target Not Meet</v>
      </c>
    </row>
    <row r="1371" ht="22.5" customHeight="1">
      <c r="A1371" s="18">
        <v>45677.0</v>
      </c>
      <c r="B1371" s="19" t="str">
        <f t="shared" si="1"/>
        <v>Jan</v>
      </c>
      <c r="C1371" s="20" t="s">
        <v>92</v>
      </c>
      <c r="D1371" s="19" t="s">
        <v>98</v>
      </c>
      <c r="E1371" s="19" t="s">
        <v>19</v>
      </c>
      <c r="F1371" s="21">
        <v>3.0</v>
      </c>
      <c r="G1371" s="22">
        <v>75717.0</v>
      </c>
      <c r="H1371" s="15" t="str">
        <f t="shared" si="2"/>
        <v>High Range</v>
      </c>
      <c r="I1371" s="22">
        <v>94012.0</v>
      </c>
      <c r="J1371" s="23">
        <f t="shared" si="3"/>
        <v>0.8053971833</v>
      </c>
      <c r="K1371" s="24" t="str">
        <f t="shared" si="4"/>
        <v>Target Not Meet</v>
      </c>
    </row>
    <row r="1372" ht="22.5" customHeight="1">
      <c r="A1372" s="18">
        <v>45677.0</v>
      </c>
      <c r="B1372" s="19" t="str">
        <f t="shared" si="1"/>
        <v>Jan</v>
      </c>
      <c r="C1372" s="20" t="s">
        <v>92</v>
      </c>
      <c r="D1372" s="19" t="s">
        <v>93</v>
      </c>
      <c r="E1372" s="19" t="s">
        <v>38</v>
      </c>
      <c r="F1372" s="21">
        <v>4.0</v>
      </c>
      <c r="G1372" s="22">
        <v>72559.0</v>
      </c>
      <c r="H1372" s="15" t="str">
        <f t="shared" si="2"/>
        <v>High Range</v>
      </c>
      <c r="I1372" s="22">
        <v>89792.0</v>
      </c>
      <c r="J1372" s="23">
        <f t="shared" si="3"/>
        <v>0.8080786707</v>
      </c>
      <c r="K1372" s="24" t="str">
        <f t="shared" si="4"/>
        <v>Target Not Meet</v>
      </c>
    </row>
    <row r="1373" ht="22.5" customHeight="1">
      <c r="A1373" s="18">
        <v>45677.0</v>
      </c>
      <c r="B1373" s="19" t="str">
        <f t="shared" si="1"/>
        <v>Jan</v>
      </c>
      <c r="C1373" s="20" t="s">
        <v>7</v>
      </c>
      <c r="D1373" s="19" t="s">
        <v>8</v>
      </c>
      <c r="E1373" s="19" t="s">
        <v>19</v>
      </c>
      <c r="F1373" s="21">
        <v>3.0</v>
      </c>
      <c r="G1373" s="22">
        <v>80431.0</v>
      </c>
      <c r="H1373" s="15" t="str">
        <f t="shared" si="2"/>
        <v>High Range</v>
      </c>
      <c r="I1373" s="22">
        <v>72868.0</v>
      </c>
      <c r="J1373" s="23">
        <f t="shared" si="3"/>
        <v>1.103790416</v>
      </c>
      <c r="K1373" s="24" t="str">
        <f t="shared" si="4"/>
        <v>Over Achived</v>
      </c>
    </row>
    <row r="1374" ht="22.5" customHeight="1">
      <c r="A1374" s="18">
        <v>45677.0</v>
      </c>
      <c r="B1374" s="19" t="str">
        <f t="shared" si="1"/>
        <v>Jan</v>
      </c>
      <c r="C1374" s="20" t="s">
        <v>7</v>
      </c>
      <c r="D1374" s="19" t="s">
        <v>8</v>
      </c>
      <c r="E1374" s="19" t="s">
        <v>34</v>
      </c>
      <c r="F1374" s="21">
        <v>6.0</v>
      </c>
      <c r="G1374" s="22">
        <v>124365.0</v>
      </c>
      <c r="H1374" s="15" t="str">
        <f t="shared" si="2"/>
        <v>Very High Range</v>
      </c>
      <c r="I1374" s="22">
        <v>104104.0</v>
      </c>
      <c r="J1374" s="23">
        <f t="shared" si="3"/>
        <v>1.194622685</v>
      </c>
      <c r="K1374" s="24" t="str">
        <f t="shared" si="4"/>
        <v>Over Achived</v>
      </c>
    </row>
    <row r="1375" ht="22.5" customHeight="1">
      <c r="A1375" s="18">
        <v>45677.0</v>
      </c>
      <c r="B1375" s="19" t="str">
        <f t="shared" si="1"/>
        <v>Jan</v>
      </c>
      <c r="C1375" s="20" t="s">
        <v>7</v>
      </c>
      <c r="D1375" s="19" t="s">
        <v>8</v>
      </c>
      <c r="E1375" s="19" t="s">
        <v>26</v>
      </c>
      <c r="F1375" s="21">
        <v>8.0</v>
      </c>
      <c r="G1375" s="22">
        <v>191987.0</v>
      </c>
      <c r="H1375" s="15" t="str">
        <f t="shared" si="2"/>
        <v>Very High Range</v>
      </c>
      <c r="I1375" s="22">
        <v>144053.0</v>
      </c>
      <c r="J1375" s="23">
        <f t="shared" si="3"/>
        <v>1.332752529</v>
      </c>
      <c r="K1375" s="24" t="str">
        <f t="shared" si="4"/>
        <v>Over Achived</v>
      </c>
    </row>
    <row r="1376" ht="22.5" customHeight="1">
      <c r="A1376" s="18">
        <v>45677.0</v>
      </c>
      <c r="B1376" s="19" t="str">
        <f t="shared" si="1"/>
        <v>Jan</v>
      </c>
      <c r="C1376" s="20" t="s">
        <v>7</v>
      </c>
      <c r="D1376" s="19" t="s">
        <v>106</v>
      </c>
      <c r="E1376" s="19" t="s">
        <v>23</v>
      </c>
      <c r="F1376" s="21">
        <v>3.0</v>
      </c>
      <c r="G1376" s="22">
        <v>74813.0</v>
      </c>
      <c r="H1376" s="15" t="str">
        <f t="shared" si="2"/>
        <v>High Range</v>
      </c>
      <c r="I1376" s="22">
        <v>58814.0</v>
      </c>
      <c r="J1376" s="23">
        <f t="shared" si="3"/>
        <v>1.272027068</v>
      </c>
      <c r="K1376" s="24" t="str">
        <f t="shared" si="4"/>
        <v>Over Achived</v>
      </c>
    </row>
    <row r="1377" ht="22.5" customHeight="1">
      <c r="A1377" s="18">
        <v>45677.0</v>
      </c>
      <c r="B1377" s="19" t="str">
        <f t="shared" si="1"/>
        <v>Jan</v>
      </c>
      <c r="C1377" s="20" t="s">
        <v>7</v>
      </c>
      <c r="D1377" s="19" t="s">
        <v>106</v>
      </c>
      <c r="E1377" s="19" t="s">
        <v>34</v>
      </c>
      <c r="F1377" s="21">
        <v>5.0</v>
      </c>
      <c r="G1377" s="22">
        <v>132856.0</v>
      </c>
      <c r="H1377" s="15" t="str">
        <f t="shared" si="2"/>
        <v>Very High Range</v>
      </c>
      <c r="I1377" s="22">
        <v>121502.0</v>
      </c>
      <c r="J1377" s="23">
        <f t="shared" si="3"/>
        <v>1.093447021</v>
      </c>
      <c r="K1377" s="24" t="str">
        <f t="shared" si="4"/>
        <v>Over Achived</v>
      </c>
    </row>
    <row r="1378" ht="22.5" customHeight="1">
      <c r="A1378" s="18">
        <v>45677.0</v>
      </c>
      <c r="B1378" s="19" t="str">
        <f t="shared" si="1"/>
        <v>Jan</v>
      </c>
      <c r="C1378" s="20" t="s">
        <v>7</v>
      </c>
      <c r="D1378" s="19" t="s">
        <v>118</v>
      </c>
      <c r="E1378" s="19" t="s">
        <v>23</v>
      </c>
      <c r="F1378" s="21">
        <v>3.0</v>
      </c>
      <c r="G1378" s="22">
        <v>73587.0</v>
      </c>
      <c r="H1378" s="15" t="str">
        <f t="shared" si="2"/>
        <v>High Range</v>
      </c>
      <c r="I1378" s="22">
        <v>68871.0</v>
      </c>
      <c r="J1378" s="23">
        <f t="shared" si="3"/>
        <v>1.068475846</v>
      </c>
      <c r="K1378" s="24" t="str">
        <f t="shared" si="4"/>
        <v>Over Achived</v>
      </c>
    </row>
    <row r="1379" ht="22.5" customHeight="1">
      <c r="A1379" s="18">
        <v>45677.0</v>
      </c>
      <c r="B1379" s="19" t="str">
        <f t="shared" si="1"/>
        <v>Jan</v>
      </c>
      <c r="C1379" s="20" t="s">
        <v>7</v>
      </c>
      <c r="D1379" s="19" t="s">
        <v>118</v>
      </c>
      <c r="E1379" s="19" t="s">
        <v>23</v>
      </c>
      <c r="F1379" s="21">
        <v>3.0</v>
      </c>
      <c r="G1379" s="22">
        <v>64926.0</v>
      </c>
      <c r="H1379" s="15" t="str">
        <f t="shared" si="2"/>
        <v>Medium Range</v>
      </c>
      <c r="I1379" s="22">
        <v>61046.0</v>
      </c>
      <c r="J1379" s="23">
        <f t="shared" si="3"/>
        <v>1.063558628</v>
      </c>
      <c r="K1379" s="24" t="str">
        <f t="shared" si="4"/>
        <v>Over Achived</v>
      </c>
    </row>
    <row r="1380" ht="22.5" customHeight="1">
      <c r="A1380" s="18">
        <v>45677.0</v>
      </c>
      <c r="B1380" s="19" t="str">
        <f t="shared" si="1"/>
        <v>Jan</v>
      </c>
      <c r="C1380" s="20" t="s">
        <v>7</v>
      </c>
      <c r="D1380" s="19" t="s">
        <v>126</v>
      </c>
      <c r="E1380" s="19" t="s">
        <v>34</v>
      </c>
      <c r="F1380" s="21">
        <v>6.0</v>
      </c>
      <c r="G1380" s="22">
        <v>137422.0</v>
      </c>
      <c r="H1380" s="15" t="str">
        <f t="shared" si="2"/>
        <v>Very High Range</v>
      </c>
      <c r="I1380" s="22">
        <v>124503.0</v>
      </c>
      <c r="J1380" s="23">
        <f t="shared" si="3"/>
        <v>1.103764568</v>
      </c>
      <c r="K1380" s="24" t="str">
        <f t="shared" si="4"/>
        <v>Over Achived</v>
      </c>
    </row>
    <row r="1381" ht="22.5" customHeight="1">
      <c r="A1381" s="18">
        <v>45677.0</v>
      </c>
      <c r="B1381" s="19" t="str">
        <f t="shared" si="1"/>
        <v>Jan</v>
      </c>
      <c r="C1381" s="20" t="s">
        <v>7</v>
      </c>
      <c r="D1381" s="19" t="s">
        <v>126</v>
      </c>
      <c r="E1381" s="19" t="s">
        <v>34</v>
      </c>
      <c r="F1381" s="21">
        <v>6.0</v>
      </c>
      <c r="G1381" s="22">
        <v>159083.0</v>
      </c>
      <c r="H1381" s="15" t="str">
        <f t="shared" si="2"/>
        <v>Very High Range</v>
      </c>
      <c r="I1381" s="22">
        <v>130692.0</v>
      </c>
      <c r="J1381" s="23">
        <f t="shared" si="3"/>
        <v>1.217235944</v>
      </c>
      <c r="K1381" s="24" t="str">
        <f t="shared" si="4"/>
        <v>Over Achived</v>
      </c>
    </row>
    <row r="1382" ht="22.5" customHeight="1">
      <c r="A1382" s="18">
        <v>45677.0</v>
      </c>
      <c r="B1382" s="19" t="str">
        <f t="shared" si="1"/>
        <v>Jan</v>
      </c>
      <c r="C1382" s="20" t="s">
        <v>7</v>
      </c>
      <c r="D1382" s="19" t="s">
        <v>126</v>
      </c>
      <c r="E1382" s="19" t="s">
        <v>26</v>
      </c>
      <c r="F1382" s="21">
        <v>9.0</v>
      </c>
      <c r="G1382" s="22">
        <v>208582.0</v>
      </c>
      <c r="H1382" s="15" t="str">
        <f t="shared" si="2"/>
        <v>Very High Range</v>
      </c>
      <c r="I1382" s="22">
        <v>172340.0</v>
      </c>
      <c r="J1382" s="23">
        <f t="shared" si="3"/>
        <v>1.210293606</v>
      </c>
      <c r="K1382" s="24" t="str">
        <f t="shared" si="4"/>
        <v>Over Achived</v>
      </c>
    </row>
    <row r="1383" ht="22.5" customHeight="1">
      <c r="A1383" s="18">
        <v>45677.0</v>
      </c>
      <c r="B1383" s="19" t="str">
        <f t="shared" si="1"/>
        <v>Jan</v>
      </c>
      <c r="C1383" s="20" t="s">
        <v>7</v>
      </c>
      <c r="D1383" s="19" t="s">
        <v>126</v>
      </c>
      <c r="E1383" s="19" t="s">
        <v>9</v>
      </c>
      <c r="F1383" s="21">
        <v>6.0</v>
      </c>
      <c r="G1383" s="22">
        <v>134066.0</v>
      </c>
      <c r="H1383" s="15" t="str">
        <f t="shared" si="2"/>
        <v>Very High Range</v>
      </c>
      <c r="I1383" s="22">
        <v>100191.0</v>
      </c>
      <c r="J1383" s="23">
        <f t="shared" si="3"/>
        <v>1.338104221</v>
      </c>
      <c r="K1383" s="24" t="str">
        <f t="shared" si="4"/>
        <v>Over Achived</v>
      </c>
    </row>
    <row r="1384" ht="22.5" customHeight="1">
      <c r="A1384" s="18">
        <v>45677.0</v>
      </c>
      <c r="B1384" s="19" t="str">
        <f t="shared" si="1"/>
        <v>Jan</v>
      </c>
      <c r="C1384" s="20" t="s">
        <v>7</v>
      </c>
      <c r="D1384" s="19" t="s">
        <v>131</v>
      </c>
      <c r="E1384" s="19" t="s">
        <v>19</v>
      </c>
      <c r="F1384" s="21">
        <v>3.0</v>
      </c>
      <c r="G1384" s="22">
        <v>73481.0</v>
      </c>
      <c r="H1384" s="15" t="str">
        <f t="shared" si="2"/>
        <v>High Range</v>
      </c>
      <c r="I1384" s="22">
        <v>61290.0</v>
      </c>
      <c r="J1384" s="23">
        <f t="shared" si="3"/>
        <v>1.198906836</v>
      </c>
      <c r="K1384" s="24" t="str">
        <f t="shared" si="4"/>
        <v>Over Achived</v>
      </c>
    </row>
    <row r="1385" ht="22.5" customHeight="1">
      <c r="A1385" s="18">
        <v>45677.0</v>
      </c>
      <c r="B1385" s="19" t="str">
        <f t="shared" si="1"/>
        <v>Jan</v>
      </c>
      <c r="C1385" s="20" t="s">
        <v>7</v>
      </c>
      <c r="D1385" s="19" t="s">
        <v>131</v>
      </c>
      <c r="E1385" s="19" t="s">
        <v>19</v>
      </c>
      <c r="F1385" s="21">
        <v>4.0</v>
      </c>
      <c r="G1385" s="22">
        <v>80304.0</v>
      </c>
      <c r="H1385" s="15" t="str">
        <f t="shared" si="2"/>
        <v>High Range</v>
      </c>
      <c r="I1385" s="22">
        <v>72972.0</v>
      </c>
      <c r="J1385" s="23">
        <f t="shared" si="3"/>
        <v>1.100476895</v>
      </c>
      <c r="K1385" s="24" t="str">
        <f t="shared" si="4"/>
        <v>Over Achived</v>
      </c>
    </row>
    <row r="1386" ht="22.5" customHeight="1">
      <c r="A1386" s="18">
        <v>45677.0</v>
      </c>
      <c r="B1386" s="19" t="str">
        <f t="shared" si="1"/>
        <v>Jan</v>
      </c>
      <c r="C1386" s="20" t="s">
        <v>7</v>
      </c>
      <c r="D1386" s="19" t="s">
        <v>131</v>
      </c>
      <c r="E1386" s="19" t="s">
        <v>63</v>
      </c>
      <c r="F1386" s="21">
        <v>2.0</v>
      </c>
      <c r="G1386" s="22">
        <v>53290.0</v>
      </c>
      <c r="H1386" s="15" t="str">
        <f t="shared" si="2"/>
        <v>Medium Range</v>
      </c>
      <c r="I1386" s="22">
        <v>48512.0</v>
      </c>
      <c r="J1386" s="23">
        <f t="shared" si="3"/>
        <v>1.098491095</v>
      </c>
      <c r="K1386" s="24" t="str">
        <f t="shared" si="4"/>
        <v>Over Achived</v>
      </c>
    </row>
    <row r="1387" ht="22.5" customHeight="1">
      <c r="A1387" s="18">
        <v>45677.0</v>
      </c>
      <c r="B1387" s="19" t="str">
        <f t="shared" si="1"/>
        <v>Jan</v>
      </c>
      <c r="C1387" s="20" t="s">
        <v>7</v>
      </c>
      <c r="D1387" s="19" t="s">
        <v>126</v>
      </c>
      <c r="E1387" s="19" t="s">
        <v>23</v>
      </c>
      <c r="F1387" s="21">
        <v>2.0</v>
      </c>
      <c r="G1387" s="22">
        <v>81349.0</v>
      </c>
      <c r="H1387" s="15" t="str">
        <f t="shared" si="2"/>
        <v>High Range</v>
      </c>
      <c r="I1387" s="22">
        <v>75090.0</v>
      </c>
      <c r="J1387" s="23">
        <f t="shared" si="3"/>
        <v>1.083353309</v>
      </c>
      <c r="K1387" s="24" t="str">
        <f t="shared" si="4"/>
        <v>Over Achived</v>
      </c>
    </row>
    <row r="1388" ht="22.5" customHeight="1">
      <c r="A1388" s="18">
        <v>45677.0</v>
      </c>
      <c r="B1388" s="19" t="str">
        <f t="shared" si="1"/>
        <v>Jan</v>
      </c>
      <c r="C1388" s="20" t="s">
        <v>92</v>
      </c>
      <c r="D1388" s="19" t="s">
        <v>158</v>
      </c>
      <c r="E1388" s="19" t="s">
        <v>68</v>
      </c>
      <c r="F1388" s="21">
        <v>2.0</v>
      </c>
      <c r="G1388" s="22">
        <v>48109.0</v>
      </c>
      <c r="H1388" s="15" t="str">
        <f t="shared" si="2"/>
        <v>Base Range</v>
      </c>
      <c r="I1388" s="22">
        <v>42180.0</v>
      </c>
      <c r="J1388" s="23">
        <f t="shared" si="3"/>
        <v>1.140564248</v>
      </c>
      <c r="K1388" s="24" t="str">
        <f t="shared" si="4"/>
        <v>Over Achived</v>
      </c>
    </row>
    <row r="1389" ht="22.5" customHeight="1">
      <c r="A1389" s="18">
        <v>45677.0</v>
      </c>
      <c r="B1389" s="19" t="str">
        <f t="shared" si="1"/>
        <v>Jan</v>
      </c>
      <c r="C1389" s="20" t="s">
        <v>92</v>
      </c>
      <c r="D1389" s="19" t="s">
        <v>98</v>
      </c>
      <c r="E1389" s="19" t="s">
        <v>63</v>
      </c>
      <c r="F1389" s="21">
        <v>5.0</v>
      </c>
      <c r="G1389" s="22">
        <v>108113.0</v>
      </c>
      <c r="H1389" s="15" t="str">
        <f t="shared" si="2"/>
        <v>Very High Range</v>
      </c>
      <c r="I1389" s="22">
        <v>120589.0</v>
      </c>
      <c r="J1389" s="23">
        <f t="shared" si="3"/>
        <v>0.8965411439</v>
      </c>
      <c r="K1389" s="24" t="str">
        <f t="shared" si="4"/>
        <v>Target Not Meet</v>
      </c>
    </row>
    <row r="1390" ht="22.5" customHeight="1">
      <c r="A1390" s="18">
        <v>45677.0</v>
      </c>
      <c r="B1390" s="19" t="str">
        <f t="shared" si="1"/>
        <v>Jan</v>
      </c>
      <c r="C1390" s="20" t="s">
        <v>7</v>
      </c>
      <c r="D1390" s="19" t="s">
        <v>131</v>
      </c>
      <c r="E1390" s="19" t="s">
        <v>68</v>
      </c>
      <c r="F1390" s="21">
        <v>3.0</v>
      </c>
      <c r="G1390" s="22">
        <v>64604.0</v>
      </c>
      <c r="H1390" s="15" t="str">
        <f t="shared" si="2"/>
        <v>Medium Range</v>
      </c>
      <c r="I1390" s="22">
        <v>58277.0</v>
      </c>
      <c r="J1390" s="23">
        <f t="shared" si="3"/>
        <v>1.108567703</v>
      </c>
      <c r="K1390" s="24" t="str">
        <f t="shared" si="4"/>
        <v>Over Achived</v>
      </c>
    </row>
    <row r="1391" ht="22.5" customHeight="1">
      <c r="A1391" s="18">
        <v>45677.0</v>
      </c>
      <c r="B1391" s="19" t="str">
        <f t="shared" si="1"/>
        <v>Jan</v>
      </c>
      <c r="C1391" s="20" t="s">
        <v>92</v>
      </c>
      <c r="D1391" s="19" t="s">
        <v>98</v>
      </c>
      <c r="E1391" s="19" t="s">
        <v>23</v>
      </c>
      <c r="F1391" s="21">
        <v>3.0</v>
      </c>
      <c r="G1391" s="22">
        <v>68449.0</v>
      </c>
      <c r="H1391" s="15" t="str">
        <f t="shared" si="2"/>
        <v>Medium Range</v>
      </c>
      <c r="I1391" s="22">
        <v>79613.0</v>
      </c>
      <c r="J1391" s="23">
        <f t="shared" si="3"/>
        <v>0.8597716453</v>
      </c>
      <c r="K1391" s="24" t="str">
        <f t="shared" si="4"/>
        <v>Target Not Meet</v>
      </c>
    </row>
    <row r="1392" ht="22.5" customHeight="1">
      <c r="A1392" s="18">
        <v>45677.0</v>
      </c>
      <c r="B1392" s="19" t="str">
        <f t="shared" si="1"/>
        <v>Jan</v>
      </c>
      <c r="C1392" s="20" t="s">
        <v>92</v>
      </c>
      <c r="D1392" s="19" t="s">
        <v>98</v>
      </c>
      <c r="E1392" s="19" t="s">
        <v>38</v>
      </c>
      <c r="F1392" s="21">
        <v>4.0</v>
      </c>
      <c r="G1392" s="22">
        <v>68646.0</v>
      </c>
      <c r="H1392" s="15" t="str">
        <f t="shared" si="2"/>
        <v>Medium Range</v>
      </c>
      <c r="I1392" s="22">
        <v>74252.0</v>
      </c>
      <c r="J1392" s="23">
        <f t="shared" si="3"/>
        <v>0.9245003502</v>
      </c>
      <c r="K1392" s="24" t="str">
        <f t="shared" si="4"/>
        <v>Target Not Meet</v>
      </c>
    </row>
    <row r="1393" ht="22.5" customHeight="1">
      <c r="A1393" s="18">
        <v>45677.0</v>
      </c>
      <c r="B1393" s="19" t="str">
        <f t="shared" si="1"/>
        <v>Jan</v>
      </c>
      <c r="C1393" s="20" t="s">
        <v>92</v>
      </c>
      <c r="D1393" s="19" t="s">
        <v>144</v>
      </c>
      <c r="E1393" s="19" t="s">
        <v>38</v>
      </c>
      <c r="F1393" s="21">
        <v>4.0</v>
      </c>
      <c r="G1393" s="22">
        <v>87738.0</v>
      </c>
      <c r="H1393" s="15" t="str">
        <f t="shared" si="2"/>
        <v>High Range</v>
      </c>
      <c r="I1393" s="22">
        <v>75039.0</v>
      </c>
      <c r="J1393" s="23">
        <f t="shared" si="3"/>
        <v>1.169231999</v>
      </c>
      <c r="K1393" s="24" t="str">
        <f t="shared" si="4"/>
        <v>Over Achived</v>
      </c>
    </row>
    <row r="1394" ht="22.5" customHeight="1">
      <c r="A1394" s="18">
        <v>45677.0</v>
      </c>
      <c r="B1394" s="19" t="str">
        <f t="shared" si="1"/>
        <v>Jan</v>
      </c>
      <c r="C1394" s="20" t="s">
        <v>92</v>
      </c>
      <c r="D1394" s="19" t="s">
        <v>144</v>
      </c>
      <c r="E1394" s="19" t="s">
        <v>26</v>
      </c>
      <c r="F1394" s="21">
        <v>4.0</v>
      </c>
      <c r="G1394" s="22">
        <v>90171.0</v>
      </c>
      <c r="H1394" s="15" t="str">
        <f t="shared" si="2"/>
        <v>Very High Range</v>
      </c>
      <c r="I1394" s="22">
        <v>63585.0</v>
      </c>
      <c r="J1394" s="23">
        <f t="shared" si="3"/>
        <v>1.418117481</v>
      </c>
      <c r="K1394" s="24" t="str">
        <f t="shared" si="4"/>
        <v>Over Achived</v>
      </c>
    </row>
    <row r="1395" ht="22.5" customHeight="1">
      <c r="A1395" s="18">
        <v>45677.0</v>
      </c>
      <c r="B1395" s="19" t="str">
        <f t="shared" si="1"/>
        <v>Jan</v>
      </c>
      <c r="C1395" s="20" t="s">
        <v>92</v>
      </c>
      <c r="D1395" s="19" t="s">
        <v>144</v>
      </c>
      <c r="E1395" s="19" t="s">
        <v>63</v>
      </c>
      <c r="F1395" s="21">
        <v>1.0</v>
      </c>
      <c r="G1395" s="22">
        <v>20884.0</v>
      </c>
      <c r="H1395" s="15" t="str">
        <f t="shared" si="2"/>
        <v>Base Range</v>
      </c>
      <c r="I1395" s="22">
        <v>17266.0</v>
      </c>
      <c r="J1395" s="23">
        <f t="shared" si="3"/>
        <v>1.20954477</v>
      </c>
      <c r="K1395" s="24" t="str">
        <f t="shared" si="4"/>
        <v>Over Achived</v>
      </c>
    </row>
    <row r="1396" ht="22.5" customHeight="1">
      <c r="A1396" s="18">
        <v>45677.0</v>
      </c>
      <c r="B1396" s="19" t="str">
        <f t="shared" si="1"/>
        <v>Jan</v>
      </c>
      <c r="C1396" s="20" t="s">
        <v>92</v>
      </c>
      <c r="D1396" s="19" t="s">
        <v>144</v>
      </c>
      <c r="E1396" s="19" t="s">
        <v>9</v>
      </c>
      <c r="F1396" s="21">
        <v>4.0</v>
      </c>
      <c r="G1396" s="22">
        <v>119298.0</v>
      </c>
      <c r="H1396" s="15" t="str">
        <f t="shared" si="2"/>
        <v>Very High Range</v>
      </c>
      <c r="I1396" s="22">
        <v>101009.0</v>
      </c>
      <c r="J1396" s="23">
        <f t="shared" si="3"/>
        <v>1.181063074</v>
      </c>
      <c r="K1396" s="24" t="str">
        <f t="shared" si="4"/>
        <v>Over Achived</v>
      </c>
    </row>
    <row r="1397" ht="22.5" customHeight="1">
      <c r="A1397" s="18">
        <v>45677.0</v>
      </c>
      <c r="B1397" s="19" t="str">
        <f t="shared" si="1"/>
        <v>Jan</v>
      </c>
      <c r="C1397" s="20" t="s">
        <v>92</v>
      </c>
      <c r="D1397" s="25" t="s">
        <v>149</v>
      </c>
      <c r="E1397" s="19" t="s">
        <v>23</v>
      </c>
      <c r="F1397" s="21">
        <v>2.0</v>
      </c>
      <c r="G1397" s="22">
        <v>54477.0</v>
      </c>
      <c r="H1397" s="15" t="str">
        <f t="shared" si="2"/>
        <v>Medium Range</v>
      </c>
      <c r="I1397" s="22">
        <v>48555.0</v>
      </c>
      <c r="J1397" s="23">
        <f t="shared" si="3"/>
        <v>1.121964782</v>
      </c>
      <c r="K1397" s="24" t="str">
        <f t="shared" si="4"/>
        <v>Over Achived</v>
      </c>
    </row>
    <row r="1398" ht="22.5" customHeight="1">
      <c r="A1398" s="18">
        <v>45677.0</v>
      </c>
      <c r="B1398" s="19" t="str">
        <f t="shared" si="1"/>
        <v>Jan</v>
      </c>
      <c r="C1398" s="20" t="s">
        <v>92</v>
      </c>
      <c r="D1398" s="25" t="s">
        <v>149</v>
      </c>
      <c r="E1398" s="19" t="s">
        <v>26</v>
      </c>
      <c r="F1398" s="21">
        <v>4.0</v>
      </c>
      <c r="G1398" s="22">
        <v>93112.0</v>
      </c>
      <c r="H1398" s="15" t="str">
        <f t="shared" si="2"/>
        <v>Very High Range</v>
      </c>
      <c r="I1398" s="22">
        <v>65548.0</v>
      </c>
      <c r="J1398" s="23">
        <f t="shared" si="3"/>
        <v>1.420516263</v>
      </c>
      <c r="K1398" s="24" t="str">
        <f t="shared" si="4"/>
        <v>Over Achived</v>
      </c>
    </row>
    <row r="1399" ht="22.5" customHeight="1">
      <c r="A1399" s="18">
        <v>45677.0</v>
      </c>
      <c r="B1399" s="19" t="str">
        <f t="shared" si="1"/>
        <v>Jan</v>
      </c>
      <c r="C1399" s="20" t="s">
        <v>92</v>
      </c>
      <c r="D1399" s="19" t="s">
        <v>158</v>
      </c>
      <c r="E1399" s="19" t="s">
        <v>19</v>
      </c>
      <c r="F1399" s="21">
        <v>2.0</v>
      </c>
      <c r="G1399" s="22">
        <v>66852.0</v>
      </c>
      <c r="H1399" s="15" t="str">
        <f t="shared" si="2"/>
        <v>Medium Range</v>
      </c>
      <c r="I1399" s="22">
        <v>60796.0</v>
      </c>
      <c r="J1399" s="23">
        <f t="shared" si="3"/>
        <v>1.099611817</v>
      </c>
      <c r="K1399" s="24" t="str">
        <f t="shared" si="4"/>
        <v>Over Achived</v>
      </c>
    </row>
    <row r="1400" ht="22.5" customHeight="1">
      <c r="A1400" s="18">
        <v>45677.0</v>
      </c>
      <c r="B1400" s="19" t="str">
        <f t="shared" si="1"/>
        <v>Jan</v>
      </c>
      <c r="C1400" s="20" t="s">
        <v>92</v>
      </c>
      <c r="D1400" s="19" t="s">
        <v>158</v>
      </c>
      <c r="E1400" s="19" t="s">
        <v>19</v>
      </c>
      <c r="F1400" s="21">
        <v>2.0</v>
      </c>
      <c r="G1400" s="22">
        <v>63871.0</v>
      </c>
      <c r="H1400" s="15" t="str">
        <f t="shared" si="2"/>
        <v>Medium Range</v>
      </c>
      <c r="I1400" s="22">
        <v>53480.0</v>
      </c>
      <c r="J1400" s="23">
        <f t="shared" si="3"/>
        <v>1.194296933</v>
      </c>
      <c r="K1400" s="24" t="str">
        <f t="shared" si="4"/>
        <v>Over Achived</v>
      </c>
    </row>
    <row r="1401" ht="22.5" customHeight="1">
      <c r="A1401" s="18">
        <v>45677.0</v>
      </c>
      <c r="B1401" s="19" t="str">
        <f t="shared" si="1"/>
        <v>Jan</v>
      </c>
      <c r="C1401" s="20" t="s">
        <v>92</v>
      </c>
      <c r="D1401" s="19" t="s">
        <v>158</v>
      </c>
      <c r="E1401" s="19" t="s">
        <v>63</v>
      </c>
      <c r="F1401" s="21">
        <v>4.0</v>
      </c>
      <c r="G1401" s="22">
        <v>116468.0</v>
      </c>
      <c r="H1401" s="15" t="str">
        <f t="shared" si="2"/>
        <v>Very High Range</v>
      </c>
      <c r="I1401" s="22">
        <v>106058.0</v>
      </c>
      <c r="J1401" s="23">
        <f t="shared" si="3"/>
        <v>1.09815384</v>
      </c>
      <c r="K1401" s="24" t="str">
        <f t="shared" si="4"/>
        <v>Over Achived</v>
      </c>
    </row>
    <row r="1402" ht="22.5" customHeight="1">
      <c r="A1402" s="18">
        <v>45677.0</v>
      </c>
      <c r="B1402" s="19" t="str">
        <f t="shared" si="1"/>
        <v>Jan</v>
      </c>
      <c r="C1402" s="20" t="s">
        <v>92</v>
      </c>
      <c r="D1402" s="19" t="s">
        <v>158</v>
      </c>
      <c r="E1402" s="19" t="s">
        <v>68</v>
      </c>
      <c r="F1402" s="21">
        <v>2.0</v>
      </c>
      <c r="G1402" s="22">
        <v>51088.0</v>
      </c>
      <c r="H1402" s="15" t="str">
        <f t="shared" si="2"/>
        <v>Medium Range</v>
      </c>
      <c r="I1402" s="22">
        <v>37551.0</v>
      </c>
      <c r="J1402" s="23">
        <f t="shared" si="3"/>
        <v>1.360496392</v>
      </c>
      <c r="K1402" s="24" t="str">
        <f t="shared" si="4"/>
        <v>Over Achived</v>
      </c>
    </row>
    <row r="1403" ht="22.5" customHeight="1">
      <c r="A1403" s="18">
        <v>45677.0</v>
      </c>
      <c r="B1403" s="19" t="str">
        <f t="shared" si="1"/>
        <v>Jan</v>
      </c>
      <c r="C1403" s="20" t="s">
        <v>92</v>
      </c>
      <c r="D1403" s="25" t="s">
        <v>149</v>
      </c>
      <c r="E1403" s="19" t="s">
        <v>9</v>
      </c>
      <c r="F1403" s="21">
        <v>5.0</v>
      </c>
      <c r="G1403" s="22">
        <v>124494.0</v>
      </c>
      <c r="H1403" s="15" t="str">
        <f t="shared" si="2"/>
        <v>Very High Range</v>
      </c>
      <c r="I1403" s="22">
        <v>99822.0</v>
      </c>
      <c r="J1403" s="23">
        <f t="shared" si="3"/>
        <v>1.247159945</v>
      </c>
      <c r="K1403" s="24" t="str">
        <f t="shared" si="4"/>
        <v>Over Achived</v>
      </c>
    </row>
    <row r="1404" ht="22.5" customHeight="1">
      <c r="A1404" s="18">
        <v>45678.0</v>
      </c>
      <c r="B1404" s="19" t="str">
        <f t="shared" si="1"/>
        <v>Jan</v>
      </c>
      <c r="C1404" s="20" t="s">
        <v>13</v>
      </c>
      <c r="D1404" s="19" t="s">
        <v>29</v>
      </c>
      <c r="E1404" s="19" t="s">
        <v>26</v>
      </c>
      <c r="F1404" s="21">
        <v>3.0</v>
      </c>
      <c r="G1404" s="22">
        <v>59245.0</v>
      </c>
      <c r="H1404" s="15" t="str">
        <f t="shared" si="2"/>
        <v>Medium Range</v>
      </c>
      <c r="I1404" s="22">
        <v>65712.0</v>
      </c>
      <c r="J1404" s="23">
        <f t="shared" si="3"/>
        <v>0.9015857073</v>
      </c>
      <c r="K1404" s="24" t="str">
        <f t="shared" si="4"/>
        <v>Target Not Meet</v>
      </c>
    </row>
    <row r="1405" ht="22.5" customHeight="1">
      <c r="A1405" s="18">
        <v>45678.0</v>
      </c>
      <c r="B1405" s="19" t="str">
        <f t="shared" si="1"/>
        <v>Jan</v>
      </c>
      <c r="C1405" s="20" t="s">
        <v>13</v>
      </c>
      <c r="D1405" s="19" t="s">
        <v>18</v>
      </c>
      <c r="E1405" s="19" t="s">
        <v>23</v>
      </c>
      <c r="F1405" s="21">
        <v>1.0</v>
      </c>
      <c r="G1405" s="22">
        <v>46488.0</v>
      </c>
      <c r="H1405" s="15" t="str">
        <f t="shared" si="2"/>
        <v>Base Range</v>
      </c>
      <c r="I1405" s="22">
        <v>41162.0</v>
      </c>
      <c r="J1405" s="23">
        <f t="shared" si="3"/>
        <v>1.129391186</v>
      </c>
      <c r="K1405" s="24" t="str">
        <f t="shared" si="4"/>
        <v>Over Achived</v>
      </c>
    </row>
    <row r="1406" ht="22.5" customHeight="1">
      <c r="A1406" s="18">
        <v>45678.0</v>
      </c>
      <c r="B1406" s="19" t="str">
        <f t="shared" si="1"/>
        <v>Jan</v>
      </c>
      <c r="C1406" s="20" t="s">
        <v>13</v>
      </c>
      <c r="D1406" s="19" t="s">
        <v>29</v>
      </c>
      <c r="E1406" s="19" t="s">
        <v>19</v>
      </c>
      <c r="F1406" s="21">
        <v>2.0</v>
      </c>
      <c r="G1406" s="22">
        <v>51785.0</v>
      </c>
      <c r="H1406" s="15" t="str">
        <f t="shared" si="2"/>
        <v>Medium Range</v>
      </c>
      <c r="I1406" s="22">
        <v>59280.0</v>
      </c>
      <c r="J1406" s="23">
        <f t="shared" si="3"/>
        <v>0.8735661269</v>
      </c>
      <c r="K1406" s="24" t="str">
        <f t="shared" si="4"/>
        <v>Target Not Meet</v>
      </c>
    </row>
    <row r="1407" ht="22.5" customHeight="1">
      <c r="A1407" s="18">
        <v>45678.0</v>
      </c>
      <c r="B1407" s="19" t="str">
        <f t="shared" si="1"/>
        <v>Jan</v>
      </c>
      <c r="C1407" s="20" t="s">
        <v>13</v>
      </c>
      <c r="D1407" s="19" t="s">
        <v>29</v>
      </c>
      <c r="E1407" s="19" t="s">
        <v>34</v>
      </c>
      <c r="F1407" s="21">
        <v>3.0</v>
      </c>
      <c r="G1407" s="22">
        <v>82767.0</v>
      </c>
      <c r="H1407" s="15" t="str">
        <f t="shared" si="2"/>
        <v>High Range</v>
      </c>
      <c r="I1407" s="22">
        <v>104798.0</v>
      </c>
      <c r="J1407" s="23">
        <f t="shared" si="3"/>
        <v>0.7897765225</v>
      </c>
      <c r="K1407" s="24" t="str">
        <f t="shared" si="4"/>
        <v>Target Not Meet</v>
      </c>
    </row>
    <row r="1408" ht="22.5" customHeight="1">
      <c r="A1408" s="18">
        <v>45678.0</v>
      </c>
      <c r="B1408" s="19" t="str">
        <f t="shared" si="1"/>
        <v>Jan</v>
      </c>
      <c r="C1408" s="20" t="s">
        <v>13</v>
      </c>
      <c r="D1408" s="19" t="s">
        <v>18</v>
      </c>
      <c r="E1408" s="19" t="s">
        <v>38</v>
      </c>
      <c r="F1408" s="21">
        <v>2.0</v>
      </c>
      <c r="G1408" s="22">
        <v>57119.0</v>
      </c>
      <c r="H1408" s="15" t="str">
        <f t="shared" si="2"/>
        <v>Medium Range</v>
      </c>
      <c r="I1408" s="22">
        <v>50171.0</v>
      </c>
      <c r="J1408" s="23">
        <f t="shared" si="3"/>
        <v>1.138486377</v>
      </c>
      <c r="K1408" s="24" t="str">
        <f t="shared" si="4"/>
        <v>Over Achived</v>
      </c>
    </row>
    <row r="1409" ht="22.5" customHeight="1">
      <c r="A1409" s="18">
        <v>45678.0</v>
      </c>
      <c r="B1409" s="19" t="str">
        <f t="shared" si="1"/>
        <v>Jan</v>
      </c>
      <c r="C1409" s="20" t="s">
        <v>13</v>
      </c>
      <c r="D1409" s="19" t="s">
        <v>18</v>
      </c>
      <c r="E1409" s="19" t="s">
        <v>26</v>
      </c>
      <c r="F1409" s="21">
        <v>2.0</v>
      </c>
      <c r="G1409" s="22">
        <v>52360.0</v>
      </c>
      <c r="H1409" s="15" t="str">
        <f t="shared" si="2"/>
        <v>Medium Range</v>
      </c>
      <c r="I1409" s="22">
        <v>45203.0</v>
      </c>
      <c r="J1409" s="23">
        <f t="shared" si="3"/>
        <v>1.158330199</v>
      </c>
      <c r="K1409" s="24" t="str">
        <f t="shared" si="4"/>
        <v>Over Achived</v>
      </c>
    </row>
    <row r="1410" ht="22.5" customHeight="1">
      <c r="A1410" s="18">
        <v>45678.0</v>
      </c>
      <c r="B1410" s="19" t="str">
        <f t="shared" si="1"/>
        <v>Jan</v>
      </c>
      <c r="C1410" s="20" t="s">
        <v>13</v>
      </c>
      <c r="D1410" s="19" t="s">
        <v>18</v>
      </c>
      <c r="E1410" s="19" t="s">
        <v>68</v>
      </c>
      <c r="F1410" s="21">
        <v>1.0</v>
      </c>
      <c r="G1410" s="22">
        <v>34312.0</v>
      </c>
      <c r="H1410" s="15" t="str">
        <f t="shared" si="2"/>
        <v>Base Range</v>
      </c>
      <c r="I1410" s="22">
        <v>31141.0</v>
      </c>
      <c r="J1410" s="23">
        <f t="shared" si="3"/>
        <v>1.101827173</v>
      </c>
      <c r="K1410" s="24" t="str">
        <f t="shared" si="4"/>
        <v>Over Achived</v>
      </c>
    </row>
    <row r="1411" ht="22.5" customHeight="1">
      <c r="A1411" s="18">
        <v>45678.0</v>
      </c>
      <c r="B1411" s="19" t="str">
        <f t="shared" si="1"/>
        <v>Jan</v>
      </c>
      <c r="C1411" s="20" t="s">
        <v>92</v>
      </c>
      <c r="D1411" s="19" t="s">
        <v>93</v>
      </c>
      <c r="E1411" s="19" t="s">
        <v>63</v>
      </c>
      <c r="F1411" s="21">
        <v>1.0</v>
      </c>
      <c r="G1411" s="22">
        <v>19627.0</v>
      </c>
      <c r="H1411" s="15" t="str">
        <f t="shared" si="2"/>
        <v>Base Range</v>
      </c>
      <c r="I1411" s="22">
        <v>25331.0</v>
      </c>
      <c r="J1411" s="23">
        <f t="shared" si="3"/>
        <v>0.7748213651</v>
      </c>
      <c r="K1411" s="24" t="str">
        <f t="shared" si="4"/>
        <v>Target Not Meet</v>
      </c>
    </row>
    <row r="1412" ht="22.5" customHeight="1">
      <c r="A1412" s="18">
        <v>45678.0</v>
      </c>
      <c r="B1412" s="19" t="str">
        <f t="shared" si="1"/>
        <v>Jan</v>
      </c>
      <c r="C1412" s="20" t="s">
        <v>13</v>
      </c>
      <c r="D1412" s="19" t="s">
        <v>14</v>
      </c>
      <c r="E1412" s="19" t="s">
        <v>63</v>
      </c>
      <c r="F1412" s="21">
        <v>3.0</v>
      </c>
      <c r="G1412" s="22">
        <v>83500.0</v>
      </c>
      <c r="H1412" s="15" t="str">
        <f t="shared" si="2"/>
        <v>High Range</v>
      </c>
      <c r="I1412" s="22">
        <v>71354.0</v>
      </c>
      <c r="J1412" s="23">
        <f t="shared" si="3"/>
        <v>1.170221711</v>
      </c>
      <c r="K1412" s="24" t="str">
        <f t="shared" si="4"/>
        <v>Over Achived</v>
      </c>
    </row>
    <row r="1413" ht="22.5" customHeight="1">
      <c r="A1413" s="18">
        <v>45678.0</v>
      </c>
      <c r="B1413" s="19" t="str">
        <f t="shared" si="1"/>
        <v>Jan</v>
      </c>
      <c r="C1413" s="20" t="s">
        <v>13</v>
      </c>
      <c r="D1413" s="19" t="s">
        <v>14</v>
      </c>
      <c r="E1413" s="19" t="s">
        <v>26</v>
      </c>
      <c r="F1413" s="21">
        <v>2.0</v>
      </c>
      <c r="G1413" s="22">
        <v>51935.0</v>
      </c>
      <c r="H1413" s="15" t="str">
        <f t="shared" si="2"/>
        <v>Medium Range</v>
      </c>
      <c r="I1413" s="22">
        <v>41827.0</v>
      </c>
      <c r="J1413" s="23">
        <f t="shared" si="3"/>
        <v>1.241662084</v>
      </c>
      <c r="K1413" s="24" t="str">
        <f t="shared" si="4"/>
        <v>Over Achived</v>
      </c>
    </row>
    <row r="1414" ht="22.5" customHeight="1">
      <c r="A1414" s="18">
        <v>45678.0</v>
      </c>
      <c r="B1414" s="19" t="str">
        <f t="shared" si="1"/>
        <v>Jan</v>
      </c>
      <c r="C1414" s="20" t="s">
        <v>13</v>
      </c>
      <c r="D1414" s="19" t="s">
        <v>14</v>
      </c>
      <c r="E1414" s="19" t="s">
        <v>63</v>
      </c>
      <c r="F1414" s="21">
        <v>1.0</v>
      </c>
      <c r="G1414" s="22">
        <v>13753.0</v>
      </c>
      <c r="H1414" s="15" t="str">
        <f t="shared" si="2"/>
        <v>Base Range</v>
      </c>
      <c r="I1414" s="22">
        <v>9764.0</v>
      </c>
      <c r="J1414" s="23">
        <f t="shared" si="3"/>
        <v>1.408541581</v>
      </c>
      <c r="K1414" s="24" t="str">
        <f t="shared" si="4"/>
        <v>Over Achived</v>
      </c>
    </row>
    <row r="1415" ht="22.5" customHeight="1">
      <c r="A1415" s="18">
        <v>45678.0</v>
      </c>
      <c r="B1415" s="19" t="str">
        <f t="shared" si="1"/>
        <v>Jan</v>
      </c>
      <c r="C1415" s="20" t="s">
        <v>13</v>
      </c>
      <c r="D1415" s="19" t="s">
        <v>14</v>
      </c>
      <c r="E1415" s="19" t="s">
        <v>34</v>
      </c>
      <c r="F1415" s="21">
        <v>3.0</v>
      </c>
      <c r="G1415" s="22">
        <v>85866.0</v>
      </c>
      <c r="H1415" s="15" t="str">
        <f t="shared" si="2"/>
        <v>High Range</v>
      </c>
      <c r="I1415" s="22">
        <v>62823.0</v>
      </c>
      <c r="J1415" s="23">
        <f t="shared" si="3"/>
        <v>1.366792417</v>
      </c>
      <c r="K1415" s="24" t="str">
        <f t="shared" si="4"/>
        <v>Over Achived</v>
      </c>
    </row>
    <row r="1416" ht="22.5" customHeight="1">
      <c r="A1416" s="18">
        <v>45678.0</v>
      </c>
      <c r="B1416" s="19" t="str">
        <f t="shared" si="1"/>
        <v>Jan</v>
      </c>
      <c r="C1416" s="20" t="s">
        <v>92</v>
      </c>
      <c r="D1416" s="19" t="s">
        <v>93</v>
      </c>
      <c r="E1416" s="19" t="s">
        <v>34</v>
      </c>
      <c r="F1416" s="21">
        <v>5.0</v>
      </c>
      <c r="G1416" s="22">
        <v>114510.0</v>
      </c>
      <c r="H1416" s="15" t="str">
        <f t="shared" si="2"/>
        <v>Very High Range</v>
      </c>
      <c r="I1416" s="22">
        <v>129919.0</v>
      </c>
      <c r="J1416" s="23">
        <f t="shared" si="3"/>
        <v>0.8813953309</v>
      </c>
      <c r="K1416" s="24" t="str">
        <f t="shared" si="4"/>
        <v>Target Not Meet</v>
      </c>
    </row>
    <row r="1417" ht="22.5" customHeight="1">
      <c r="A1417" s="18">
        <v>45678.0</v>
      </c>
      <c r="B1417" s="19" t="str">
        <f t="shared" si="1"/>
        <v>Jan</v>
      </c>
      <c r="C1417" s="20" t="s">
        <v>92</v>
      </c>
      <c r="D1417" s="19" t="s">
        <v>93</v>
      </c>
      <c r="E1417" s="19" t="s">
        <v>34</v>
      </c>
      <c r="F1417" s="21">
        <v>5.0</v>
      </c>
      <c r="G1417" s="22">
        <v>107363.0</v>
      </c>
      <c r="H1417" s="15" t="str">
        <f t="shared" si="2"/>
        <v>Very High Range</v>
      </c>
      <c r="I1417" s="22">
        <v>120578.0</v>
      </c>
      <c r="J1417" s="23">
        <f t="shared" si="3"/>
        <v>0.8904028927</v>
      </c>
      <c r="K1417" s="24" t="str">
        <f t="shared" si="4"/>
        <v>Target Not Meet</v>
      </c>
    </row>
    <row r="1418" ht="22.5" customHeight="1">
      <c r="A1418" s="18">
        <v>45678.0</v>
      </c>
      <c r="B1418" s="19" t="str">
        <f t="shared" si="1"/>
        <v>Jan</v>
      </c>
      <c r="C1418" s="20" t="s">
        <v>13</v>
      </c>
      <c r="D1418" s="19" t="s">
        <v>37</v>
      </c>
      <c r="E1418" s="19" t="s">
        <v>38</v>
      </c>
      <c r="F1418" s="21">
        <v>2.0</v>
      </c>
      <c r="G1418" s="22">
        <v>53651.0</v>
      </c>
      <c r="H1418" s="15" t="str">
        <f t="shared" si="2"/>
        <v>Medium Range</v>
      </c>
      <c r="I1418" s="22">
        <v>61272.0</v>
      </c>
      <c r="J1418" s="23">
        <f t="shared" si="3"/>
        <v>0.8756201854</v>
      </c>
      <c r="K1418" s="24" t="str">
        <f t="shared" si="4"/>
        <v>Target Not Meet</v>
      </c>
    </row>
    <row r="1419" ht="22.5" customHeight="1">
      <c r="A1419" s="18">
        <v>45678.0</v>
      </c>
      <c r="B1419" s="19" t="str">
        <f t="shared" si="1"/>
        <v>Jan</v>
      </c>
      <c r="C1419" s="20" t="s">
        <v>13</v>
      </c>
      <c r="D1419" s="19" t="s">
        <v>18</v>
      </c>
      <c r="E1419" s="19" t="s">
        <v>38</v>
      </c>
      <c r="F1419" s="21">
        <v>3.0</v>
      </c>
      <c r="G1419" s="22">
        <v>61055.0</v>
      </c>
      <c r="H1419" s="15" t="str">
        <f t="shared" si="2"/>
        <v>Medium Range</v>
      </c>
      <c r="I1419" s="22">
        <v>43672.0</v>
      </c>
      <c r="J1419" s="23">
        <f t="shared" si="3"/>
        <v>1.398035354</v>
      </c>
      <c r="K1419" s="24" t="str">
        <f t="shared" si="4"/>
        <v>Over Achived</v>
      </c>
    </row>
    <row r="1420" ht="22.5" customHeight="1">
      <c r="A1420" s="18">
        <v>45678.0</v>
      </c>
      <c r="B1420" s="19" t="str">
        <f t="shared" si="1"/>
        <v>Jan</v>
      </c>
      <c r="C1420" s="20" t="s">
        <v>13</v>
      </c>
      <c r="D1420" s="19" t="s">
        <v>37</v>
      </c>
      <c r="E1420" s="19" t="s">
        <v>68</v>
      </c>
      <c r="F1420" s="21">
        <v>1.0</v>
      </c>
      <c r="G1420" s="22">
        <v>36970.0</v>
      </c>
      <c r="H1420" s="15" t="str">
        <f t="shared" si="2"/>
        <v>Base Range</v>
      </c>
      <c r="I1420" s="22">
        <v>43227.0</v>
      </c>
      <c r="J1420" s="23">
        <f t="shared" si="3"/>
        <v>0.8552525042</v>
      </c>
      <c r="K1420" s="24" t="str">
        <f t="shared" si="4"/>
        <v>Target Not Meet</v>
      </c>
    </row>
    <row r="1421" ht="22.5" customHeight="1">
      <c r="A1421" s="18">
        <v>45678.0</v>
      </c>
      <c r="B1421" s="19" t="str">
        <f t="shared" si="1"/>
        <v>Jan</v>
      </c>
      <c r="C1421" s="20" t="s">
        <v>57</v>
      </c>
      <c r="D1421" s="19" t="s">
        <v>85</v>
      </c>
      <c r="E1421" s="19" t="s">
        <v>19</v>
      </c>
      <c r="F1421" s="21">
        <v>1.0</v>
      </c>
      <c r="G1421" s="22">
        <v>37859.0</v>
      </c>
      <c r="H1421" s="15" t="str">
        <f t="shared" si="2"/>
        <v>Base Range</v>
      </c>
      <c r="I1421" s="22">
        <v>46462.0</v>
      </c>
      <c r="J1421" s="23">
        <f t="shared" si="3"/>
        <v>0.8148379321</v>
      </c>
      <c r="K1421" s="24" t="str">
        <f t="shared" si="4"/>
        <v>Target Not Meet</v>
      </c>
    </row>
    <row r="1422" ht="22.5" customHeight="1">
      <c r="A1422" s="18">
        <v>45678.0</v>
      </c>
      <c r="B1422" s="19" t="str">
        <f t="shared" si="1"/>
        <v>Jan</v>
      </c>
      <c r="C1422" s="20" t="s">
        <v>13</v>
      </c>
      <c r="D1422" s="19" t="s">
        <v>37</v>
      </c>
      <c r="E1422" s="19" t="s">
        <v>23</v>
      </c>
      <c r="F1422" s="21">
        <v>2.0</v>
      </c>
      <c r="G1422" s="22">
        <v>46466.0</v>
      </c>
      <c r="H1422" s="15" t="str">
        <f t="shared" si="2"/>
        <v>Base Range</v>
      </c>
      <c r="I1422" s="22">
        <v>57230.0</v>
      </c>
      <c r="J1422" s="23">
        <f t="shared" si="3"/>
        <v>0.8119168268</v>
      </c>
      <c r="K1422" s="24" t="str">
        <f t="shared" si="4"/>
        <v>Target Not Meet</v>
      </c>
    </row>
    <row r="1423" ht="22.5" customHeight="1">
      <c r="A1423" s="18">
        <v>45678.0</v>
      </c>
      <c r="B1423" s="19" t="str">
        <f t="shared" si="1"/>
        <v>Jan</v>
      </c>
      <c r="C1423" s="20" t="s">
        <v>57</v>
      </c>
      <c r="D1423" s="19" t="s">
        <v>85</v>
      </c>
      <c r="E1423" s="19" t="s">
        <v>26</v>
      </c>
      <c r="F1423" s="21">
        <v>1.0</v>
      </c>
      <c r="G1423" s="22">
        <v>45005.0</v>
      </c>
      <c r="H1423" s="15" t="str">
        <f t="shared" si="2"/>
        <v>Base Range</v>
      </c>
      <c r="I1423" s="22">
        <v>52504.0</v>
      </c>
      <c r="J1423" s="23">
        <f t="shared" si="3"/>
        <v>0.8571727868</v>
      </c>
      <c r="K1423" s="24" t="str">
        <f t="shared" si="4"/>
        <v>Target Not Meet</v>
      </c>
    </row>
    <row r="1424" ht="22.5" customHeight="1">
      <c r="A1424" s="18">
        <v>45678.0</v>
      </c>
      <c r="B1424" s="19" t="str">
        <f t="shared" si="1"/>
        <v>Jan</v>
      </c>
      <c r="C1424" s="20" t="s">
        <v>57</v>
      </c>
      <c r="D1424" s="19" t="s">
        <v>85</v>
      </c>
      <c r="E1424" s="19" t="s">
        <v>23</v>
      </c>
      <c r="F1424" s="21">
        <v>1.0</v>
      </c>
      <c r="G1424" s="22">
        <v>28856.0</v>
      </c>
      <c r="H1424" s="15" t="str">
        <f t="shared" si="2"/>
        <v>Base Range</v>
      </c>
      <c r="I1424" s="22">
        <v>34611.0</v>
      </c>
      <c r="J1424" s="23">
        <f t="shared" si="3"/>
        <v>0.8337233827</v>
      </c>
      <c r="K1424" s="24" t="str">
        <f t="shared" si="4"/>
        <v>Target Not Meet</v>
      </c>
    </row>
    <row r="1425" ht="22.5" customHeight="1">
      <c r="A1425" s="18">
        <v>45678.0</v>
      </c>
      <c r="B1425" s="19" t="str">
        <f t="shared" si="1"/>
        <v>Jan</v>
      </c>
      <c r="C1425" s="20" t="s">
        <v>92</v>
      </c>
      <c r="D1425" s="19" t="s">
        <v>93</v>
      </c>
      <c r="E1425" s="19" t="s">
        <v>26</v>
      </c>
      <c r="F1425" s="21">
        <v>4.0</v>
      </c>
      <c r="G1425" s="22">
        <v>88919.0</v>
      </c>
      <c r="H1425" s="15" t="str">
        <f t="shared" si="2"/>
        <v>High Range</v>
      </c>
      <c r="I1425" s="22">
        <v>108585.0</v>
      </c>
      <c r="J1425" s="23">
        <f t="shared" si="3"/>
        <v>0.8188884284</v>
      </c>
      <c r="K1425" s="24" t="str">
        <f t="shared" si="4"/>
        <v>Target Not Meet</v>
      </c>
    </row>
    <row r="1426" ht="22.5" customHeight="1">
      <c r="A1426" s="18">
        <v>45678.0</v>
      </c>
      <c r="B1426" s="19" t="str">
        <f t="shared" si="1"/>
        <v>Jan</v>
      </c>
      <c r="C1426" s="20" t="s">
        <v>57</v>
      </c>
      <c r="D1426" s="19" t="s">
        <v>80</v>
      </c>
      <c r="E1426" s="19" t="s">
        <v>34</v>
      </c>
      <c r="F1426" s="21">
        <v>2.0</v>
      </c>
      <c r="G1426" s="22">
        <v>54547.0</v>
      </c>
      <c r="H1426" s="15" t="str">
        <f t="shared" si="2"/>
        <v>Medium Range</v>
      </c>
      <c r="I1426" s="22">
        <v>63310.0</v>
      </c>
      <c r="J1426" s="23">
        <f t="shared" si="3"/>
        <v>0.8615858474</v>
      </c>
      <c r="K1426" s="24" t="str">
        <f t="shared" si="4"/>
        <v>Target Not Meet</v>
      </c>
    </row>
    <row r="1427" ht="22.5" customHeight="1">
      <c r="A1427" s="18">
        <v>45678.0</v>
      </c>
      <c r="B1427" s="19" t="str">
        <f t="shared" si="1"/>
        <v>Jan</v>
      </c>
      <c r="C1427" s="20" t="s">
        <v>57</v>
      </c>
      <c r="D1427" s="19" t="s">
        <v>80</v>
      </c>
      <c r="E1427" s="19" t="s">
        <v>63</v>
      </c>
      <c r="F1427" s="21">
        <v>1.0</v>
      </c>
      <c r="G1427" s="22">
        <v>25396.0</v>
      </c>
      <c r="H1427" s="15" t="str">
        <f t="shared" si="2"/>
        <v>Base Range</v>
      </c>
      <c r="I1427" s="22">
        <v>27351.0</v>
      </c>
      <c r="J1427" s="23">
        <f t="shared" si="3"/>
        <v>0.9285218091</v>
      </c>
      <c r="K1427" s="24" t="str">
        <f t="shared" si="4"/>
        <v>Target Not Meet</v>
      </c>
    </row>
    <row r="1428" ht="22.5" customHeight="1">
      <c r="A1428" s="18">
        <v>45678.0</v>
      </c>
      <c r="B1428" s="19" t="str">
        <f t="shared" si="1"/>
        <v>Jan</v>
      </c>
      <c r="C1428" s="20" t="s">
        <v>57</v>
      </c>
      <c r="D1428" s="19" t="s">
        <v>80</v>
      </c>
      <c r="E1428" s="19" t="s">
        <v>26</v>
      </c>
      <c r="F1428" s="21">
        <v>2.0</v>
      </c>
      <c r="G1428" s="22">
        <v>46493.0</v>
      </c>
      <c r="H1428" s="15" t="str">
        <f t="shared" si="2"/>
        <v>Base Range</v>
      </c>
      <c r="I1428" s="22">
        <v>51389.0</v>
      </c>
      <c r="J1428" s="23">
        <f t="shared" si="3"/>
        <v>0.9047266925</v>
      </c>
      <c r="K1428" s="24" t="str">
        <f t="shared" si="4"/>
        <v>Target Not Meet</v>
      </c>
    </row>
    <row r="1429" ht="22.5" customHeight="1">
      <c r="A1429" s="18">
        <v>45678.0</v>
      </c>
      <c r="B1429" s="19" t="str">
        <f t="shared" si="1"/>
        <v>Jan</v>
      </c>
      <c r="C1429" s="20" t="s">
        <v>57</v>
      </c>
      <c r="D1429" s="19" t="s">
        <v>80</v>
      </c>
      <c r="E1429" s="19" t="s">
        <v>38</v>
      </c>
      <c r="F1429" s="21">
        <v>2.0</v>
      </c>
      <c r="G1429" s="22">
        <v>42255.0</v>
      </c>
      <c r="H1429" s="15" t="str">
        <f t="shared" si="2"/>
        <v>Base Range</v>
      </c>
      <c r="I1429" s="22">
        <v>50309.0</v>
      </c>
      <c r="J1429" s="23">
        <f t="shared" si="3"/>
        <v>0.8399093602</v>
      </c>
      <c r="K1429" s="24" t="str">
        <f t="shared" si="4"/>
        <v>Target Not Meet</v>
      </c>
    </row>
    <row r="1430" ht="22.5" customHeight="1">
      <c r="A1430" s="18">
        <v>45678.0</v>
      </c>
      <c r="B1430" s="19" t="str">
        <f t="shared" si="1"/>
        <v>Jan</v>
      </c>
      <c r="C1430" s="20" t="s">
        <v>13</v>
      </c>
      <c r="D1430" s="19" t="s">
        <v>37</v>
      </c>
      <c r="E1430" s="19" t="s">
        <v>34</v>
      </c>
      <c r="F1430" s="21">
        <v>3.0</v>
      </c>
      <c r="G1430" s="22">
        <v>85860.0</v>
      </c>
      <c r="H1430" s="15" t="str">
        <f t="shared" si="2"/>
        <v>High Range</v>
      </c>
      <c r="I1430" s="22">
        <v>107626.0</v>
      </c>
      <c r="J1430" s="23">
        <f t="shared" si="3"/>
        <v>0.7977626224</v>
      </c>
      <c r="K1430" s="24" t="str">
        <f t="shared" si="4"/>
        <v>Target Not Meet</v>
      </c>
    </row>
    <row r="1431" ht="22.5" customHeight="1">
      <c r="A1431" s="18">
        <v>45678.0</v>
      </c>
      <c r="B1431" s="19" t="str">
        <f t="shared" si="1"/>
        <v>Jan</v>
      </c>
      <c r="C1431" s="20" t="s">
        <v>57</v>
      </c>
      <c r="D1431" s="19" t="s">
        <v>71</v>
      </c>
      <c r="E1431" s="19" t="s">
        <v>19</v>
      </c>
      <c r="F1431" s="21">
        <v>1.0</v>
      </c>
      <c r="G1431" s="22">
        <v>36680.0</v>
      </c>
      <c r="H1431" s="15" t="str">
        <f t="shared" si="2"/>
        <v>Base Range</v>
      </c>
      <c r="I1431" s="22">
        <v>47094.0</v>
      </c>
      <c r="J1431" s="23">
        <f t="shared" si="3"/>
        <v>0.7788677963</v>
      </c>
      <c r="K1431" s="24" t="str">
        <f t="shared" si="4"/>
        <v>Target Not Meet</v>
      </c>
    </row>
    <row r="1432" ht="22.5" customHeight="1">
      <c r="A1432" s="18">
        <v>45678.0</v>
      </c>
      <c r="B1432" s="19" t="str">
        <f t="shared" si="1"/>
        <v>Jan</v>
      </c>
      <c r="C1432" s="20" t="s">
        <v>57</v>
      </c>
      <c r="D1432" s="25" t="s">
        <v>62</v>
      </c>
      <c r="E1432" s="19" t="s">
        <v>23</v>
      </c>
      <c r="F1432" s="21">
        <v>1.0</v>
      </c>
      <c r="G1432" s="22">
        <v>34295.0</v>
      </c>
      <c r="H1432" s="15" t="str">
        <f t="shared" si="2"/>
        <v>Base Range</v>
      </c>
      <c r="I1432" s="22">
        <v>25834.0</v>
      </c>
      <c r="J1432" s="23">
        <f t="shared" si="3"/>
        <v>1.327514129</v>
      </c>
      <c r="K1432" s="24" t="str">
        <f t="shared" si="4"/>
        <v>Over Achived</v>
      </c>
    </row>
    <row r="1433" ht="22.5" customHeight="1">
      <c r="A1433" s="18">
        <v>45678.0</v>
      </c>
      <c r="B1433" s="19" t="str">
        <f t="shared" si="1"/>
        <v>Jan</v>
      </c>
      <c r="C1433" s="20" t="s">
        <v>57</v>
      </c>
      <c r="D1433" s="25" t="s">
        <v>62</v>
      </c>
      <c r="E1433" s="19" t="s">
        <v>38</v>
      </c>
      <c r="F1433" s="21">
        <v>1.0</v>
      </c>
      <c r="G1433" s="22">
        <v>41112.0</v>
      </c>
      <c r="H1433" s="15" t="str">
        <f t="shared" si="2"/>
        <v>Base Range</v>
      </c>
      <c r="I1433" s="22">
        <v>32332.0</v>
      </c>
      <c r="J1433" s="23">
        <f t="shared" si="3"/>
        <v>1.27155759</v>
      </c>
      <c r="K1433" s="24" t="str">
        <f t="shared" si="4"/>
        <v>Over Achived</v>
      </c>
    </row>
    <row r="1434" ht="22.5" customHeight="1">
      <c r="A1434" s="18">
        <v>45678.0</v>
      </c>
      <c r="B1434" s="19" t="str">
        <f t="shared" si="1"/>
        <v>Jan</v>
      </c>
      <c r="C1434" s="20" t="s">
        <v>57</v>
      </c>
      <c r="D1434" s="19" t="s">
        <v>58</v>
      </c>
      <c r="E1434" s="19" t="s">
        <v>19</v>
      </c>
      <c r="F1434" s="21">
        <v>1.0</v>
      </c>
      <c r="G1434" s="22">
        <v>29231.0</v>
      </c>
      <c r="H1434" s="15" t="str">
        <f t="shared" si="2"/>
        <v>Base Range</v>
      </c>
      <c r="I1434" s="22">
        <v>21878.0</v>
      </c>
      <c r="J1434" s="23">
        <f t="shared" si="3"/>
        <v>1.33609105</v>
      </c>
      <c r="K1434" s="24" t="str">
        <f t="shared" si="4"/>
        <v>Over Achived</v>
      </c>
    </row>
    <row r="1435" ht="22.5" customHeight="1">
      <c r="A1435" s="18">
        <v>45678.0</v>
      </c>
      <c r="B1435" s="19" t="str">
        <f t="shared" si="1"/>
        <v>Jan</v>
      </c>
      <c r="C1435" s="20" t="s">
        <v>57</v>
      </c>
      <c r="D1435" s="19" t="s">
        <v>58</v>
      </c>
      <c r="E1435" s="19" t="s">
        <v>19</v>
      </c>
      <c r="F1435" s="21">
        <v>1.0</v>
      </c>
      <c r="G1435" s="22">
        <v>30435.0</v>
      </c>
      <c r="H1435" s="15" t="str">
        <f t="shared" si="2"/>
        <v>Base Range</v>
      </c>
      <c r="I1435" s="22">
        <v>27742.0</v>
      </c>
      <c r="J1435" s="23">
        <f t="shared" si="3"/>
        <v>1.09707303</v>
      </c>
      <c r="K1435" s="24" t="str">
        <f t="shared" si="4"/>
        <v>Over Achived</v>
      </c>
    </row>
    <row r="1436" ht="22.5" customHeight="1">
      <c r="A1436" s="18">
        <v>45678.0</v>
      </c>
      <c r="B1436" s="19" t="str">
        <f t="shared" si="1"/>
        <v>Jan</v>
      </c>
      <c r="C1436" s="20" t="s">
        <v>13</v>
      </c>
      <c r="D1436" s="19" t="s">
        <v>169</v>
      </c>
      <c r="E1436" s="19" t="s">
        <v>34</v>
      </c>
      <c r="F1436" s="21">
        <v>3.0</v>
      </c>
      <c r="G1436" s="22">
        <v>68954.0</v>
      </c>
      <c r="H1436" s="15" t="str">
        <f t="shared" si="2"/>
        <v>Medium Range</v>
      </c>
      <c r="I1436" s="22">
        <v>88728.0</v>
      </c>
      <c r="J1436" s="23">
        <f t="shared" si="3"/>
        <v>0.7771391218</v>
      </c>
      <c r="K1436" s="24" t="str">
        <f t="shared" si="4"/>
        <v>Target Not Meet</v>
      </c>
    </row>
    <row r="1437" ht="22.5" customHeight="1">
      <c r="A1437" s="18">
        <v>45678.0</v>
      </c>
      <c r="B1437" s="19" t="str">
        <f t="shared" si="1"/>
        <v>Jan</v>
      </c>
      <c r="C1437" s="20" t="s">
        <v>13</v>
      </c>
      <c r="D1437" s="19" t="s">
        <v>169</v>
      </c>
      <c r="E1437" s="19" t="s">
        <v>68</v>
      </c>
      <c r="F1437" s="21">
        <v>1.0</v>
      </c>
      <c r="G1437" s="22">
        <v>37746.0</v>
      </c>
      <c r="H1437" s="15" t="str">
        <f t="shared" si="2"/>
        <v>Base Range</v>
      </c>
      <c r="I1437" s="22">
        <v>47065.0</v>
      </c>
      <c r="J1437" s="23">
        <f t="shared" si="3"/>
        <v>0.8019972379</v>
      </c>
      <c r="K1437" s="24" t="str">
        <f t="shared" si="4"/>
        <v>Target Not Meet</v>
      </c>
    </row>
    <row r="1438" ht="22.5" customHeight="1">
      <c r="A1438" s="18">
        <v>45678.0</v>
      </c>
      <c r="B1438" s="19" t="str">
        <f t="shared" si="1"/>
        <v>Jan</v>
      </c>
      <c r="C1438" s="20" t="s">
        <v>13</v>
      </c>
      <c r="D1438" s="19" t="s">
        <v>37</v>
      </c>
      <c r="E1438" s="19" t="s">
        <v>63</v>
      </c>
      <c r="F1438" s="21">
        <v>3.0</v>
      </c>
      <c r="G1438" s="22">
        <v>78954.0</v>
      </c>
      <c r="H1438" s="15" t="str">
        <f t="shared" si="2"/>
        <v>High Range</v>
      </c>
      <c r="I1438" s="22">
        <v>96282.0</v>
      </c>
      <c r="J1438" s="23">
        <f t="shared" si="3"/>
        <v>0.8200286658</v>
      </c>
      <c r="K1438" s="24" t="str">
        <f t="shared" si="4"/>
        <v>Target Not Meet</v>
      </c>
    </row>
    <row r="1439" ht="22.5" customHeight="1">
      <c r="A1439" s="18">
        <v>45678.0</v>
      </c>
      <c r="B1439" s="19" t="str">
        <f t="shared" si="1"/>
        <v>Jan</v>
      </c>
      <c r="C1439" s="20" t="s">
        <v>57</v>
      </c>
      <c r="D1439" s="19" t="s">
        <v>71</v>
      </c>
      <c r="E1439" s="19" t="s">
        <v>38</v>
      </c>
      <c r="F1439" s="21">
        <v>2.0</v>
      </c>
      <c r="G1439" s="22">
        <v>44374.0</v>
      </c>
      <c r="H1439" s="15" t="str">
        <f t="shared" si="2"/>
        <v>Base Range</v>
      </c>
      <c r="I1439" s="22">
        <v>47355.0</v>
      </c>
      <c r="J1439" s="23">
        <f t="shared" si="3"/>
        <v>0.9370499419</v>
      </c>
      <c r="K1439" s="24" t="str">
        <f t="shared" si="4"/>
        <v>Target Not Meet</v>
      </c>
    </row>
    <row r="1440" ht="22.5" customHeight="1">
      <c r="A1440" s="18">
        <v>45678.0</v>
      </c>
      <c r="B1440" s="19" t="str">
        <f t="shared" si="1"/>
        <v>Jan</v>
      </c>
      <c r="C1440" s="20" t="s">
        <v>92</v>
      </c>
      <c r="D1440" s="19" t="s">
        <v>98</v>
      </c>
      <c r="E1440" s="19" t="s">
        <v>26</v>
      </c>
      <c r="F1440" s="21">
        <v>3.0</v>
      </c>
      <c r="G1440" s="22">
        <v>83269.0</v>
      </c>
      <c r="H1440" s="15" t="str">
        <f t="shared" si="2"/>
        <v>High Range</v>
      </c>
      <c r="I1440" s="22">
        <v>89414.0</v>
      </c>
      <c r="J1440" s="23">
        <f t="shared" si="3"/>
        <v>0.9312747444</v>
      </c>
      <c r="K1440" s="24" t="str">
        <f t="shared" si="4"/>
        <v>Target Not Meet</v>
      </c>
    </row>
    <row r="1441" ht="22.5" customHeight="1">
      <c r="A1441" s="18">
        <v>45678.0</v>
      </c>
      <c r="B1441" s="19" t="str">
        <f t="shared" si="1"/>
        <v>Jan</v>
      </c>
      <c r="C1441" s="20" t="s">
        <v>57</v>
      </c>
      <c r="D1441" s="19" t="s">
        <v>80</v>
      </c>
      <c r="E1441" s="19" t="s">
        <v>63</v>
      </c>
      <c r="F1441" s="21">
        <v>1.0</v>
      </c>
      <c r="G1441" s="22">
        <v>26876.0</v>
      </c>
      <c r="H1441" s="15" t="str">
        <f t="shared" si="2"/>
        <v>Base Range</v>
      </c>
      <c r="I1441" s="22">
        <v>32254.0</v>
      </c>
      <c r="J1441" s="23">
        <f t="shared" si="3"/>
        <v>0.8332609909</v>
      </c>
      <c r="K1441" s="24" t="str">
        <f t="shared" si="4"/>
        <v>Target Not Meet</v>
      </c>
    </row>
    <row r="1442" ht="22.5" customHeight="1">
      <c r="A1442" s="18">
        <v>45678.0</v>
      </c>
      <c r="B1442" s="19" t="str">
        <f t="shared" si="1"/>
        <v>Jan</v>
      </c>
      <c r="C1442" s="20" t="s">
        <v>92</v>
      </c>
      <c r="D1442" s="19" t="s">
        <v>98</v>
      </c>
      <c r="E1442" s="19" t="s">
        <v>26</v>
      </c>
      <c r="F1442" s="21">
        <v>3.0</v>
      </c>
      <c r="G1442" s="22">
        <v>74604.0</v>
      </c>
      <c r="H1442" s="15" t="str">
        <f t="shared" si="2"/>
        <v>High Range</v>
      </c>
      <c r="I1442" s="22">
        <v>92020.0</v>
      </c>
      <c r="J1442" s="23">
        <f t="shared" si="3"/>
        <v>0.8107367963</v>
      </c>
      <c r="K1442" s="24" t="str">
        <f t="shared" si="4"/>
        <v>Target Not Meet</v>
      </c>
    </row>
    <row r="1443" ht="22.5" customHeight="1">
      <c r="A1443" s="18">
        <v>45678.0</v>
      </c>
      <c r="B1443" s="19" t="str">
        <f t="shared" si="1"/>
        <v>Jan</v>
      </c>
      <c r="C1443" s="20" t="s">
        <v>7</v>
      </c>
      <c r="D1443" s="19" t="s">
        <v>126</v>
      </c>
      <c r="E1443" s="19" t="s">
        <v>38</v>
      </c>
      <c r="F1443" s="21">
        <v>3.0</v>
      </c>
      <c r="G1443" s="22">
        <v>89325.0</v>
      </c>
      <c r="H1443" s="15" t="str">
        <f t="shared" si="2"/>
        <v>High Range</v>
      </c>
      <c r="I1443" s="22">
        <v>64049.0</v>
      </c>
      <c r="J1443" s="23">
        <f t="shared" si="3"/>
        <v>1.394635357</v>
      </c>
      <c r="K1443" s="24" t="str">
        <f t="shared" si="4"/>
        <v>Over Achived</v>
      </c>
    </row>
    <row r="1444" ht="22.5" customHeight="1">
      <c r="A1444" s="18">
        <v>45678.0</v>
      </c>
      <c r="B1444" s="19" t="str">
        <f t="shared" si="1"/>
        <v>Jan</v>
      </c>
      <c r="C1444" s="20" t="s">
        <v>7</v>
      </c>
      <c r="D1444" s="19" t="s">
        <v>126</v>
      </c>
      <c r="E1444" s="19" t="s">
        <v>34</v>
      </c>
      <c r="F1444" s="21">
        <v>4.0</v>
      </c>
      <c r="G1444" s="22">
        <v>146204.0</v>
      </c>
      <c r="H1444" s="15" t="str">
        <f t="shared" si="2"/>
        <v>Very High Range</v>
      </c>
      <c r="I1444" s="22">
        <v>111767.0</v>
      </c>
      <c r="J1444" s="23">
        <f t="shared" si="3"/>
        <v>1.308114202</v>
      </c>
      <c r="K1444" s="24" t="str">
        <f t="shared" si="4"/>
        <v>Over Achived</v>
      </c>
    </row>
    <row r="1445" ht="22.5" customHeight="1">
      <c r="A1445" s="18">
        <v>45678.0</v>
      </c>
      <c r="B1445" s="19" t="str">
        <f t="shared" si="1"/>
        <v>Jan</v>
      </c>
      <c r="C1445" s="20" t="s">
        <v>7</v>
      </c>
      <c r="D1445" s="19" t="s">
        <v>118</v>
      </c>
      <c r="E1445" s="19" t="s">
        <v>68</v>
      </c>
      <c r="F1445" s="21">
        <v>2.0</v>
      </c>
      <c r="G1445" s="22">
        <v>57670.0</v>
      </c>
      <c r="H1445" s="15" t="str">
        <f t="shared" si="2"/>
        <v>Medium Range</v>
      </c>
      <c r="I1445" s="22">
        <v>50519.0</v>
      </c>
      <c r="J1445" s="23">
        <f t="shared" si="3"/>
        <v>1.141550704</v>
      </c>
      <c r="K1445" s="24" t="str">
        <f t="shared" si="4"/>
        <v>Over Achived</v>
      </c>
    </row>
    <row r="1446" ht="22.5" customHeight="1">
      <c r="A1446" s="18">
        <v>45678.0</v>
      </c>
      <c r="B1446" s="19" t="str">
        <f t="shared" si="1"/>
        <v>Jan</v>
      </c>
      <c r="C1446" s="20" t="s">
        <v>7</v>
      </c>
      <c r="D1446" s="19" t="s">
        <v>118</v>
      </c>
      <c r="E1446" s="19" t="s">
        <v>63</v>
      </c>
      <c r="F1446" s="21">
        <v>2.0</v>
      </c>
      <c r="G1446" s="22">
        <v>61823.0</v>
      </c>
      <c r="H1446" s="15" t="str">
        <f t="shared" si="2"/>
        <v>Medium Range</v>
      </c>
      <c r="I1446" s="22">
        <v>54355.0</v>
      </c>
      <c r="J1446" s="23">
        <f t="shared" si="3"/>
        <v>1.137393064</v>
      </c>
      <c r="K1446" s="24" t="str">
        <f t="shared" si="4"/>
        <v>Over Achived</v>
      </c>
    </row>
    <row r="1447" ht="22.5" customHeight="1">
      <c r="A1447" s="18">
        <v>45678.0</v>
      </c>
      <c r="B1447" s="19" t="str">
        <f t="shared" si="1"/>
        <v>Jan</v>
      </c>
      <c r="C1447" s="20" t="s">
        <v>7</v>
      </c>
      <c r="D1447" s="19" t="s">
        <v>118</v>
      </c>
      <c r="E1447" s="19" t="s">
        <v>34</v>
      </c>
      <c r="F1447" s="21">
        <v>4.0</v>
      </c>
      <c r="G1447" s="22">
        <v>140455.0</v>
      </c>
      <c r="H1447" s="15" t="str">
        <f t="shared" si="2"/>
        <v>Very High Range</v>
      </c>
      <c r="I1447" s="22">
        <v>125317.0</v>
      </c>
      <c r="J1447" s="23">
        <f t="shared" si="3"/>
        <v>1.120797657</v>
      </c>
      <c r="K1447" s="24" t="str">
        <f t="shared" si="4"/>
        <v>Over Achived</v>
      </c>
    </row>
    <row r="1448" ht="22.5" customHeight="1">
      <c r="A1448" s="18">
        <v>45678.0</v>
      </c>
      <c r="B1448" s="19" t="str">
        <f t="shared" si="1"/>
        <v>Jan</v>
      </c>
      <c r="C1448" s="20" t="s">
        <v>7</v>
      </c>
      <c r="D1448" s="19" t="s">
        <v>118</v>
      </c>
      <c r="E1448" s="19" t="s">
        <v>19</v>
      </c>
      <c r="F1448" s="21">
        <v>3.0</v>
      </c>
      <c r="G1448" s="22">
        <v>74951.0</v>
      </c>
      <c r="H1448" s="15" t="str">
        <f t="shared" si="2"/>
        <v>High Range</v>
      </c>
      <c r="I1448" s="22">
        <v>56703.0</v>
      </c>
      <c r="J1448" s="23">
        <f t="shared" si="3"/>
        <v>1.321817188</v>
      </c>
      <c r="K1448" s="24" t="str">
        <f t="shared" si="4"/>
        <v>Over Achived</v>
      </c>
    </row>
    <row r="1449" ht="22.5" customHeight="1">
      <c r="A1449" s="18">
        <v>45678.0</v>
      </c>
      <c r="B1449" s="19" t="str">
        <f t="shared" si="1"/>
        <v>Jan</v>
      </c>
      <c r="C1449" s="20" t="s">
        <v>7</v>
      </c>
      <c r="D1449" s="19" t="s">
        <v>118</v>
      </c>
      <c r="E1449" s="19" t="s">
        <v>34</v>
      </c>
      <c r="F1449" s="21">
        <v>4.0</v>
      </c>
      <c r="G1449" s="22">
        <v>136264.0</v>
      </c>
      <c r="H1449" s="15" t="str">
        <f t="shared" si="2"/>
        <v>Very High Range</v>
      </c>
      <c r="I1449" s="22">
        <v>124449.0</v>
      </c>
      <c r="J1449" s="23">
        <f t="shared" si="3"/>
        <v>1.094938489</v>
      </c>
      <c r="K1449" s="24" t="str">
        <f t="shared" si="4"/>
        <v>Over Achived</v>
      </c>
    </row>
    <row r="1450" ht="22.5" customHeight="1">
      <c r="A1450" s="18">
        <v>45678.0</v>
      </c>
      <c r="B1450" s="19" t="str">
        <f t="shared" si="1"/>
        <v>Jan</v>
      </c>
      <c r="C1450" s="20" t="s">
        <v>7</v>
      </c>
      <c r="D1450" s="19" t="s">
        <v>106</v>
      </c>
      <c r="E1450" s="19" t="s">
        <v>23</v>
      </c>
      <c r="F1450" s="21">
        <v>3.0</v>
      </c>
      <c r="G1450" s="22">
        <v>64761.0</v>
      </c>
      <c r="H1450" s="15" t="str">
        <f t="shared" si="2"/>
        <v>Medium Range</v>
      </c>
      <c r="I1450" s="22">
        <v>52122.0</v>
      </c>
      <c r="J1450" s="23">
        <f t="shared" si="3"/>
        <v>1.242488776</v>
      </c>
      <c r="K1450" s="24" t="str">
        <f t="shared" si="4"/>
        <v>Over Achived</v>
      </c>
    </row>
    <row r="1451" ht="22.5" customHeight="1">
      <c r="A1451" s="18">
        <v>45678.0</v>
      </c>
      <c r="B1451" s="19" t="str">
        <f t="shared" si="1"/>
        <v>Jan</v>
      </c>
      <c r="C1451" s="20" t="s">
        <v>7</v>
      </c>
      <c r="D1451" s="19" t="s">
        <v>106</v>
      </c>
      <c r="E1451" s="19" t="s">
        <v>23</v>
      </c>
      <c r="F1451" s="21">
        <v>2.0</v>
      </c>
      <c r="G1451" s="22">
        <v>76712.0</v>
      </c>
      <c r="H1451" s="15" t="str">
        <f t="shared" si="2"/>
        <v>High Range</v>
      </c>
      <c r="I1451" s="22">
        <v>70501.0</v>
      </c>
      <c r="J1451" s="23">
        <f t="shared" si="3"/>
        <v>1.088098041</v>
      </c>
      <c r="K1451" s="24" t="str">
        <f t="shared" si="4"/>
        <v>Over Achived</v>
      </c>
    </row>
    <row r="1452" ht="22.5" customHeight="1">
      <c r="A1452" s="18">
        <v>45678.0</v>
      </c>
      <c r="B1452" s="19" t="str">
        <f t="shared" si="1"/>
        <v>Jan</v>
      </c>
      <c r="C1452" s="20" t="s">
        <v>7</v>
      </c>
      <c r="D1452" s="19" t="s">
        <v>106</v>
      </c>
      <c r="E1452" s="19" t="s">
        <v>19</v>
      </c>
      <c r="F1452" s="21">
        <v>3.0</v>
      </c>
      <c r="G1452" s="22">
        <v>88864.0</v>
      </c>
      <c r="H1452" s="15" t="str">
        <f t="shared" si="2"/>
        <v>High Range</v>
      </c>
      <c r="I1452" s="22">
        <v>66052.0</v>
      </c>
      <c r="J1452" s="23">
        <f t="shared" si="3"/>
        <v>1.345364258</v>
      </c>
      <c r="K1452" s="24" t="str">
        <f t="shared" si="4"/>
        <v>Over Achived</v>
      </c>
    </row>
    <row r="1453" ht="22.5" customHeight="1">
      <c r="A1453" s="18">
        <v>45678.0</v>
      </c>
      <c r="B1453" s="19" t="str">
        <f t="shared" si="1"/>
        <v>Jan</v>
      </c>
      <c r="C1453" s="20" t="s">
        <v>7</v>
      </c>
      <c r="D1453" s="19" t="s">
        <v>106</v>
      </c>
      <c r="E1453" s="19" t="s">
        <v>38</v>
      </c>
      <c r="F1453" s="21">
        <v>4.0</v>
      </c>
      <c r="G1453" s="22">
        <v>87554.0</v>
      </c>
      <c r="H1453" s="15" t="str">
        <f t="shared" si="2"/>
        <v>High Range</v>
      </c>
      <c r="I1453" s="22">
        <v>73129.0</v>
      </c>
      <c r="J1453" s="23">
        <f t="shared" si="3"/>
        <v>1.197254167</v>
      </c>
      <c r="K1453" s="24" t="str">
        <f t="shared" si="4"/>
        <v>Over Achived</v>
      </c>
    </row>
    <row r="1454" ht="22.5" customHeight="1">
      <c r="A1454" s="18">
        <v>45678.0</v>
      </c>
      <c r="B1454" s="19" t="str">
        <f t="shared" si="1"/>
        <v>Jan</v>
      </c>
      <c r="C1454" s="20" t="s">
        <v>7</v>
      </c>
      <c r="D1454" s="19" t="s">
        <v>8</v>
      </c>
      <c r="E1454" s="19" t="s">
        <v>19</v>
      </c>
      <c r="F1454" s="21">
        <v>3.0</v>
      </c>
      <c r="G1454" s="22">
        <v>73963.0</v>
      </c>
      <c r="H1454" s="15" t="str">
        <f t="shared" si="2"/>
        <v>High Range</v>
      </c>
      <c r="I1454" s="22">
        <v>61158.0</v>
      </c>
      <c r="J1454" s="23">
        <f t="shared" si="3"/>
        <v>1.209375715</v>
      </c>
      <c r="K1454" s="24" t="str">
        <f t="shared" si="4"/>
        <v>Over Achived</v>
      </c>
    </row>
    <row r="1455" ht="22.5" customHeight="1">
      <c r="A1455" s="18">
        <v>45678.0</v>
      </c>
      <c r="B1455" s="19" t="str">
        <f t="shared" si="1"/>
        <v>Jan</v>
      </c>
      <c r="C1455" s="20" t="s">
        <v>7</v>
      </c>
      <c r="D1455" s="19" t="s">
        <v>8</v>
      </c>
      <c r="E1455" s="19" t="s">
        <v>23</v>
      </c>
      <c r="F1455" s="21">
        <v>3.0</v>
      </c>
      <c r="G1455" s="22">
        <v>62883.0</v>
      </c>
      <c r="H1455" s="15" t="str">
        <f t="shared" si="2"/>
        <v>Medium Range</v>
      </c>
      <c r="I1455" s="22">
        <v>57276.0</v>
      </c>
      <c r="J1455" s="23">
        <f t="shared" si="3"/>
        <v>1.097894406</v>
      </c>
      <c r="K1455" s="24" t="str">
        <f t="shared" si="4"/>
        <v>Over Achived</v>
      </c>
    </row>
    <row r="1456" ht="22.5" customHeight="1">
      <c r="A1456" s="18">
        <v>45678.0</v>
      </c>
      <c r="B1456" s="19" t="str">
        <f t="shared" si="1"/>
        <v>Jan</v>
      </c>
      <c r="C1456" s="20" t="s">
        <v>7</v>
      </c>
      <c r="D1456" s="19" t="s">
        <v>8</v>
      </c>
      <c r="E1456" s="19" t="s">
        <v>38</v>
      </c>
      <c r="F1456" s="21">
        <v>4.0</v>
      </c>
      <c r="G1456" s="22">
        <v>107051.0</v>
      </c>
      <c r="H1456" s="15" t="str">
        <f t="shared" si="2"/>
        <v>Very High Range</v>
      </c>
      <c r="I1456" s="22">
        <v>77988.0</v>
      </c>
      <c r="J1456" s="23">
        <f t="shared" si="3"/>
        <v>1.372659896</v>
      </c>
      <c r="K1456" s="24" t="str">
        <f t="shared" si="4"/>
        <v>Over Achived</v>
      </c>
    </row>
    <row r="1457" ht="22.5" customHeight="1">
      <c r="A1457" s="18">
        <v>45678.0</v>
      </c>
      <c r="B1457" s="19" t="str">
        <f t="shared" si="1"/>
        <v>Jan</v>
      </c>
      <c r="C1457" s="20" t="s">
        <v>7</v>
      </c>
      <c r="D1457" s="19" t="s">
        <v>8</v>
      </c>
      <c r="E1457" s="19" t="s">
        <v>23</v>
      </c>
      <c r="F1457" s="21">
        <v>3.0</v>
      </c>
      <c r="G1457" s="22">
        <v>73308.0</v>
      </c>
      <c r="H1457" s="15" t="str">
        <f t="shared" si="2"/>
        <v>High Range</v>
      </c>
      <c r="I1457" s="22">
        <v>64115.0</v>
      </c>
      <c r="J1457" s="23">
        <f t="shared" si="3"/>
        <v>1.143382984</v>
      </c>
      <c r="K1457" s="24" t="str">
        <f t="shared" si="4"/>
        <v>Over Achived</v>
      </c>
    </row>
    <row r="1458" ht="22.5" customHeight="1">
      <c r="A1458" s="18">
        <v>45678.0</v>
      </c>
      <c r="B1458" s="19" t="str">
        <f t="shared" si="1"/>
        <v>Jan</v>
      </c>
      <c r="C1458" s="20" t="s">
        <v>7</v>
      </c>
      <c r="D1458" s="19" t="s">
        <v>126</v>
      </c>
      <c r="E1458" s="19" t="s">
        <v>68</v>
      </c>
      <c r="F1458" s="21">
        <v>3.0</v>
      </c>
      <c r="G1458" s="22">
        <v>61956.0</v>
      </c>
      <c r="H1458" s="15" t="str">
        <f t="shared" si="2"/>
        <v>Medium Range</v>
      </c>
      <c r="I1458" s="22">
        <v>55208.0</v>
      </c>
      <c r="J1458" s="23">
        <f t="shared" si="3"/>
        <v>1.122228663</v>
      </c>
      <c r="K1458" s="24" t="str">
        <f t="shared" si="4"/>
        <v>Over Achived</v>
      </c>
    </row>
    <row r="1459" ht="22.5" customHeight="1">
      <c r="A1459" s="18">
        <v>45678.0</v>
      </c>
      <c r="B1459" s="19" t="str">
        <f t="shared" si="1"/>
        <v>Jan</v>
      </c>
      <c r="C1459" s="20" t="s">
        <v>7</v>
      </c>
      <c r="D1459" s="19" t="s">
        <v>126</v>
      </c>
      <c r="E1459" s="19" t="s">
        <v>38</v>
      </c>
      <c r="F1459" s="21">
        <v>3.0</v>
      </c>
      <c r="G1459" s="22">
        <v>98141.0</v>
      </c>
      <c r="H1459" s="15" t="str">
        <f t="shared" si="2"/>
        <v>Very High Range</v>
      </c>
      <c r="I1459" s="22">
        <v>92527.0</v>
      </c>
      <c r="J1459" s="23">
        <f t="shared" si="3"/>
        <v>1.060674182</v>
      </c>
      <c r="K1459" s="24" t="str">
        <f t="shared" si="4"/>
        <v>Over Achived</v>
      </c>
    </row>
    <row r="1460" ht="22.5" customHeight="1">
      <c r="A1460" s="18">
        <v>45678.0</v>
      </c>
      <c r="B1460" s="19" t="str">
        <f t="shared" si="1"/>
        <v>Jan</v>
      </c>
      <c r="C1460" s="20" t="s">
        <v>7</v>
      </c>
      <c r="D1460" s="19" t="s">
        <v>8</v>
      </c>
      <c r="E1460" s="19" t="s">
        <v>26</v>
      </c>
      <c r="F1460" s="21">
        <v>9.0</v>
      </c>
      <c r="G1460" s="22">
        <v>214924.0</v>
      </c>
      <c r="H1460" s="15" t="str">
        <f t="shared" si="2"/>
        <v>Very High Range</v>
      </c>
      <c r="I1460" s="22">
        <v>159060.0</v>
      </c>
      <c r="J1460" s="23">
        <f t="shared" si="3"/>
        <v>1.351213379</v>
      </c>
      <c r="K1460" s="24" t="str">
        <f t="shared" si="4"/>
        <v>Over Achived</v>
      </c>
    </row>
    <row r="1461" ht="22.5" customHeight="1">
      <c r="A1461" s="18">
        <v>45678.0</v>
      </c>
      <c r="B1461" s="19" t="str">
        <f t="shared" si="1"/>
        <v>Jan</v>
      </c>
      <c r="C1461" s="20" t="s">
        <v>7</v>
      </c>
      <c r="D1461" s="19" t="s">
        <v>131</v>
      </c>
      <c r="E1461" s="19" t="s">
        <v>68</v>
      </c>
      <c r="F1461" s="21">
        <v>2.0</v>
      </c>
      <c r="G1461" s="22">
        <v>58382.0</v>
      </c>
      <c r="H1461" s="15" t="str">
        <f t="shared" si="2"/>
        <v>Medium Range</v>
      </c>
      <c r="I1461" s="22">
        <v>52675.0</v>
      </c>
      <c r="J1461" s="23">
        <f t="shared" si="3"/>
        <v>1.108343617</v>
      </c>
      <c r="K1461" s="24" t="str">
        <f t="shared" si="4"/>
        <v>Over Achived</v>
      </c>
    </row>
    <row r="1462" ht="22.5" customHeight="1">
      <c r="A1462" s="18">
        <v>45678.0</v>
      </c>
      <c r="B1462" s="19" t="str">
        <f t="shared" si="1"/>
        <v>Jan</v>
      </c>
      <c r="C1462" s="20" t="s">
        <v>7</v>
      </c>
      <c r="D1462" s="19" t="s">
        <v>126</v>
      </c>
      <c r="E1462" s="19" t="s">
        <v>68</v>
      </c>
      <c r="F1462" s="21">
        <v>3.0</v>
      </c>
      <c r="G1462" s="22">
        <v>70787.0</v>
      </c>
      <c r="H1462" s="15" t="str">
        <f t="shared" si="2"/>
        <v>High Range</v>
      </c>
      <c r="I1462" s="22">
        <v>50417.0</v>
      </c>
      <c r="J1462" s="23">
        <f t="shared" si="3"/>
        <v>1.404030387</v>
      </c>
      <c r="K1462" s="24" t="str">
        <f t="shared" si="4"/>
        <v>Over Achived</v>
      </c>
    </row>
    <row r="1463" ht="22.5" customHeight="1">
      <c r="A1463" s="18">
        <v>45678.0</v>
      </c>
      <c r="B1463" s="19" t="str">
        <f t="shared" si="1"/>
        <v>Jan</v>
      </c>
      <c r="C1463" s="20" t="s">
        <v>92</v>
      </c>
      <c r="D1463" s="19" t="s">
        <v>98</v>
      </c>
      <c r="E1463" s="19" t="s">
        <v>34</v>
      </c>
      <c r="F1463" s="21">
        <v>5.0</v>
      </c>
      <c r="G1463" s="22">
        <v>111161.0</v>
      </c>
      <c r="H1463" s="15" t="str">
        <f t="shared" si="2"/>
        <v>Very High Range</v>
      </c>
      <c r="I1463" s="22">
        <v>117852.0</v>
      </c>
      <c r="J1463" s="23">
        <f t="shared" si="3"/>
        <v>0.9432254014</v>
      </c>
      <c r="K1463" s="24" t="str">
        <f t="shared" si="4"/>
        <v>Target Not Meet</v>
      </c>
    </row>
    <row r="1464" ht="22.5" customHeight="1">
      <c r="A1464" s="18">
        <v>45678.0</v>
      </c>
      <c r="B1464" s="19" t="str">
        <f t="shared" si="1"/>
        <v>Jan</v>
      </c>
      <c r="C1464" s="20" t="s">
        <v>92</v>
      </c>
      <c r="D1464" s="19" t="s">
        <v>98</v>
      </c>
      <c r="E1464" s="19" t="s">
        <v>38</v>
      </c>
      <c r="F1464" s="21">
        <v>3.0</v>
      </c>
      <c r="G1464" s="22">
        <v>65772.0</v>
      </c>
      <c r="H1464" s="15" t="str">
        <f t="shared" si="2"/>
        <v>Medium Range</v>
      </c>
      <c r="I1464" s="22">
        <v>76557.0</v>
      </c>
      <c r="J1464" s="23">
        <f t="shared" si="3"/>
        <v>0.8591245738</v>
      </c>
      <c r="K1464" s="24" t="str">
        <f t="shared" si="4"/>
        <v>Target Not Meet</v>
      </c>
    </row>
    <row r="1465" ht="22.5" customHeight="1">
      <c r="A1465" s="18">
        <v>45678.0</v>
      </c>
      <c r="B1465" s="19" t="str">
        <f t="shared" si="1"/>
        <v>Jan</v>
      </c>
      <c r="C1465" s="20" t="s">
        <v>92</v>
      </c>
      <c r="D1465" s="19" t="s">
        <v>144</v>
      </c>
      <c r="E1465" s="19" t="s">
        <v>23</v>
      </c>
      <c r="F1465" s="21">
        <v>2.0</v>
      </c>
      <c r="G1465" s="22">
        <v>49983.0</v>
      </c>
      <c r="H1465" s="15" t="str">
        <f t="shared" si="2"/>
        <v>Base Range</v>
      </c>
      <c r="I1465" s="22">
        <v>37377.0</v>
      </c>
      <c r="J1465" s="23">
        <f t="shared" si="3"/>
        <v>1.337266233</v>
      </c>
      <c r="K1465" s="24" t="str">
        <f t="shared" si="4"/>
        <v>Over Achived</v>
      </c>
    </row>
    <row r="1466" ht="22.5" customHeight="1">
      <c r="A1466" s="18">
        <v>45678.0</v>
      </c>
      <c r="B1466" s="19" t="str">
        <f t="shared" si="1"/>
        <v>Jan</v>
      </c>
      <c r="C1466" s="20" t="s">
        <v>92</v>
      </c>
      <c r="D1466" s="19" t="s">
        <v>144</v>
      </c>
      <c r="E1466" s="19" t="s">
        <v>34</v>
      </c>
      <c r="F1466" s="21">
        <v>5.0</v>
      </c>
      <c r="G1466" s="22">
        <v>109179.0</v>
      </c>
      <c r="H1466" s="15" t="str">
        <f t="shared" si="2"/>
        <v>Very High Range</v>
      </c>
      <c r="I1466" s="22">
        <v>81449.0</v>
      </c>
      <c r="J1466" s="23">
        <f t="shared" si="3"/>
        <v>1.340458446</v>
      </c>
      <c r="K1466" s="24" t="str">
        <f t="shared" si="4"/>
        <v>Over Achived</v>
      </c>
    </row>
    <row r="1467" ht="22.5" customHeight="1">
      <c r="A1467" s="18">
        <v>45678.0</v>
      </c>
      <c r="B1467" s="19" t="str">
        <f t="shared" si="1"/>
        <v>Jan</v>
      </c>
      <c r="C1467" s="20" t="s">
        <v>92</v>
      </c>
      <c r="D1467" s="19" t="s">
        <v>144</v>
      </c>
      <c r="E1467" s="19" t="s">
        <v>63</v>
      </c>
      <c r="F1467" s="21">
        <v>4.0</v>
      </c>
      <c r="G1467" s="22">
        <v>117361.0</v>
      </c>
      <c r="H1467" s="15" t="str">
        <f t="shared" si="2"/>
        <v>Very High Range</v>
      </c>
      <c r="I1467" s="22">
        <v>98928.0</v>
      </c>
      <c r="J1467" s="23">
        <f t="shared" si="3"/>
        <v>1.18632743</v>
      </c>
      <c r="K1467" s="24" t="str">
        <f t="shared" si="4"/>
        <v>Over Achived</v>
      </c>
    </row>
    <row r="1468" ht="22.5" customHeight="1">
      <c r="A1468" s="18">
        <v>45678.0</v>
      </c>
      <c r="B1468" s="19" t="str">
        <f t="shared" si="1"/>
        <v>Jan</v>
      </c>
      <c r="C1468" s="20" t="s">
        <v>92</v>
      </c>
      <c r="D1468" s="25" t="s">
        <v>149</v>
      </c>
      <c r="E1468" s="19" t="s">
        <v>63</v>
      </c>
      <c r="F1468" s="21">
        <v>1.0</v>
      </c>
      <c r="G1468" s="22">
        <v>21345.0</v>
      </c>
      <c r="H1468" s="15" t="str">
        <f t="shared" si="2"/>
        <v>Base Range</v>
      </c>
      <c r="I1468" s="22">
        <v>15817.0</v>
      </c>
      <c r="J1468" s="23">
        <f t="shared" si="3"/>
        <v>1.349497376</v>
      </c>
      <c r="K1468" s="24" t="str">
        <f t="shared" si="4"/>
        <v>Over Achived</v>
      </c>
    </row>
    <row r="1469" ht="22.5" customHeight="1">
      <c r="A1469" s="18">
        <v>45678.0</v>
      </c>
      <c r="B1469" s="19" t="str">
        <f t="shared" si="1"/>
        <v>Jan</v>
      </c>
      <c r="C1469" s="20" t="s">
        <v>92</v>
      </c>
      <c r="D1469" s="25" t="s">
        <v>149</v>
      </c>
      <c r="E1469" s="19" t="s">
        <v>19</v>
      </c>
      <c r="F1469" s="21">
        <v>2.0</v>
      </c>
      <c r="G1469" s="22">
        <v>54057.0</v>
      </c>
      <c r="H1469" s="15" t="str">
        <f t="shared" si="2"/>
        <v>Medium Range</v>
      </c>
      <c r="I1469" s="22">
        <v>40371.0</v>
      </c>
      <c r="J1469" s="23">
        <f t="shared" si="3"/>
        <v>1.339005722</v>
      </c>
      <c r="K1469" s="24" t="str">
        <f t="shared" si="4"/>
        <v>Over Achived</v>
      </c>
    </row>
    <row r="1470" ht="22.5" customHeight="1">
      <c r="A1470" s="18">
        <v>45678.0</v>
      </c>
      <c r="B1470" s="19" t="str">
        <f t="shared" si="1"/>
        <v>Jan</v>
      </c>
      <c r="C1470" s="20" t="s">
        <v>92</v>
      </c>
      <c r="D1470" s="19" t="s">
        <v>98</v>
      </c>
      <c r="E1470" s="19" t="s">
        <v>63</v>
      </c>
      <c r="F1470" s="21">
        <v>4.0</v>
      </c>
      <c r="G1470" s="22">
        <v>103491.0</v>
      </c>
      <c r="H1470" s="15" t="str">
        <f t="shared" si="2"/>
        <v>Very High Range</v>
      </c>
      <c r="I1470" s="22">
        <v>114008.0</v>
      </c>
      <c r="J1470" s="23">
        <f t="shared" si="3"/>
        <v>0.9077520876</v>
      </c>
      <c r="K1470" s="24" t="str">
        <f t="shared" si="4"/>
        <v>Target Not Meet</v>
      </c>
    </row>
    <row r="1471" ht="22.5" customHeight="1">
      <c r="A1471" s="18">
        <v>45678.0</v>
      </c>
      <c r="B1471" s="19" t="str">
        <f t="shared" si="1"/>
        <v>Jan</v>
      </c>
      <c r="C1471" s="20" t="s">
        <v>92</v>
      </c>
      <c r="D1471" s="25" t="s">
        <v>149</v>
      </c>
      <c r="E1471" s="19" t="s">
        <v>63</v>
      </c>
      <c r="F1471" s="21">
        <v>4.0</v>
      </c>
      <c r="G1471" s="22">
        <v>108007.0</v>
      </c>
      <c r="H1471" s="15" t="str">
        <f t="shared" si="2"/>
        <v>Very High Range</v>
      </c>
      <c r="I1471" s="22">
        <v>76674.0</v>
      </c>
      <c r="J1471" s="23">
        <f t="shared" si="3"/>
        <v>1.408652216</v>
      </c>
      <c r="K1471" s="24" t="str">
        <f t="shared" si="4"/>
        <v>Over Achived</v>
      </c>
    </row>
    <row r="1472" ht="22.5" customHeight="1">
      <c r="A1472" s="18">
        <v>45678.0</v>
      </c>
      <c r="B1472" s="19" t="str">
        <f t="shared" si="1"/>
        <v>Jan</v>
      </c>
      <c r="C1472" s="20" t="s">
        <v>92</v>
      </c>
      <c r="D1472" s="25" t="s">
        <v>149</v>
      </c>
      <c r="E1472" s="19" t="s">
        <v>19</v>
      </c>
      <c r="F1472" s="21">
        <v>3.0</v>
      </c>
      <c r="G1472" s="22">
        <v>71286.0</v>
      </c>
      <c r="H1472" s="15" t="str">
        <f t="shared" si="2"/>
        <v>High Range</v>
      </c>
      <c r="I1472" s="22">
        <v>63517.0</v>
      </c>
      <c r="J1472" s="23">
        <f t="shared" si="3"/>
        <v>1.122313711</v>
      </c>
      <c r="K1472" s="24" t="str">
        <f t="shared" si="4"/>
        <v>Over Achived</v>
      </c>
    </row>
    <row r="1473" ht="22.5" customHeight="1">
      <c r="A1473" s="18">
        <v>45678.0</v>
      </c>
      <c r="B1473" s="19" t="str">
        <f t="shared" si="1"/>
        <v>Jan</v>
      </c>
      <c r="C1473" s="20" t="s">
        <v>92</v>
      </c>
      <c r="D1473" s="19" t="s">
        <v>158</v>
      </c>
      <c r="E1473" s="19" t="s">
        <v>63</v>
      </c>
      <c r="F1473" s="21">
        <v>1.0</v>
      </c>
      <c r="G1473" s="22">
        <v>22205.0</v>
      </c>
      <c r="H1473" s="15" t="str">
        <f t="shared" si="2"/>
        <v>Base Range</v>
      </c>
      <c r="I1473" s="22">
        <v>20754.0</v>
      </c>
      <c r="J1473" s="23">
        <f t="shared" si="3"/>
        <v>1.069914233</v>
      </c>
      <c r="K1473" s="24" t="str">
        <f t="shared" si="4"/>
        <v>Over Achived</v>
      </c>
    </row>
    <row r="1474" ht="22.5" customHeight="1">
      <c r="A1474" s="18">
        <v>45678.0</v>
      </c>
      <c r="B1474" s="19" t="str">
        <f t="shared" si="1"/>
        <v>Jan</v>
      </c>
      <c r="C1474" s="20" t="s">
        <v>92</v>
      </c>
      <c r="D1474" s="19" t="s">
        <v>158</v>
      </c>
      <c r="E1474" s="19" t="s">
        <v>23</v>
      </c>
      <c r="F1474" s="21">
        <v>2.0</v>
      </c>
      <c r="G1474" s="22">
        <v>64207.0</v>
      </c>
      <c r="H1474" s="15" t="str">
        <f t="shared" si="2"/>
        <v>Medium Range</v>
      </c>
      <c r="I1474" s="22">
        <v>45736.0</v>
      </c>
      <c r="J1474" s="23">
        <f t="shared" si="3"/>
        <v>1.403861291</v>
      </c>
      <c r="K1474" s="24" t="str">
        <f t="shared" si="4"/>
        <v>Over Achived</v>
      </c>
    </row>
    <row r="1475" ht="22.5" customHeight="1">
      <c r="A1475" s="18">
        <v>45678.0</v>
      </c>
      <c r="B1475" s="19" t="str">
        <f t="shared" si="1"/>
        <v>Jan</v>
      </c>
      <c r="C1475" s="20" t="s">
        <v>92</v>
      </c>
      <c r="D1475" s="19" t="s">
        <v>158</v>
      </c>
      <c r="E1475" s="19" t="s">
        <v>23</v>
      </c>
      <c r="F1475" s="21">
        <v>2.0</v>
      </c>
      <c r="G1475" s="22">
        <v>51209.0</v>
      </c>
      <c r="H1475" s="15" t="str">
        <f t="shared" si="2"/>
        <v>Medium Range</v>
      </c>
      <c r="I1475" s="22">
        <v>37940.0</v>
      </c>
      <c r="J1475" s="23">
        <f t="shared" si="3"/>
        <v>1.349736426</v>
      </c>
      <c r="K1475" s="24" t="str">
        <f t="shared" si="4"/>
        <v>Over Achived</v>
      </c>
    </row>
    <row r="1476" ht="22.5" customHeight="1">
      <c r="A1476" s="18">
        <v>45678.0</v>
      </c>
      <c r="B1476" s="19" t="str">
        <f t="shared" si="1"/>
        <v>Jan</v>
      </c>
      <c r="C1476" s="20" t="s">
        <v>7</v>
      </c>
      <c r="D1476" s="19" t="s">
        <v>131</v>
      </c>
      <c r="E1476" s="19" t="s">
        <v>23</v>
      </c>
      <c r="F1476" s="21">
        <v>2.0</v>
      </c>
      <c r="G1476" s="22">
        <v>65981.0</v>
      </c>
      <c r="H1476" s="15" t="str">
        <f t="shared" si="2"/>
        <v>Medium Range</v>
      </c>
      <c r="I1476" s="22">
        <v>53775.0</v>
      </c>
      <c r="J1476" s="23">
        <f t="shared" si="3"/>
        <v>1.226982799</v>
      </c>
      <c r="K1476" s="24" t="str">
        <f t="shared" si="4"/>
        <v>Over Achived</v>
      </c>
    </row>
    <row r="1477" ht="22.5" customHeight="1">
      <c r="A1477" s="18">
        <v>45678.0</v>
      </c>
      <c r="B1477" s="19" t="str">
        <f t="shared" si="1"/>
        <v>Jan</v>
      </c>
      <c r="C1477" s="20" t="s">
        <v>92</v>
      </c>
      <c r="D1477" s="25" t="s">
        <v>149</v>
      </c>
      <c r="E1477" s="19" t="s">
        <v>38</v>
      </c>
      <c r="F1477" s="21">
        <v>3.0</v>
      </c>
      <c r="G1477" s="22">
        <v>81210.0</v>
      </c>
      <c r="H1477" s="15" t="str">
        <f t="shared" si="2"/>
        <v>High Range</v>
      </c>
      <c r="I1477" s="22">
        <v>72905.0</v>
      </c>
      <c r="J1477" s="23">
        <f t="shared" si="3"/>
        <v>1.113915369</v>
      </c>
      <c r="K1477" s="24" t="str">
        <f t="shared" si="4"/>
        <v>Over Achived</v>
      </c>
    </row>
    <row r="1478" ht="22.5" customHeight="1">
      <c r="A1478" s="18">
        <v>45678.0</v>
      </c>
      <c r="B1478" s="19" t="str">
        <f t="shared" si="1"/>
        <v>Jan</v>
      </c>
      <c r="C1478" s="20" t="s">
        <v>7</v>
      </c>
      <c r="D1478" s="19" t="s">
        <v>131</v>
      </c>
      <c r="E1478" s="19" t="s">
        <v>68</v>
      </c>
      <c r="F1478" s="21">
        <v>3.0</v>
      </c>
      <c r="G1478" s="22">
        <v>62284.0</v>
      </c>
      <c r="H1478" s="15" t="str">
        <f t="shared" si="2"/>
        <v>Medium Range</v>
      </c>
      <c r="I1478" s="22">
        <v>59115.0</v>
      </c>
      <c r="J1478" s="23">
        <f t="shared" si="3"/>
        <v>1.053607375</v>
      </c>
      <c r="K1478" s="24" t="str">
        <f t="shared" si="4"/>
        <v>Over Achived</v>
      </c>
    </row>
    <row r="1479" ht="22.5" customHeight="1">
      <c r="A1479" s="18">
        <v>45679.0</v>
      </c>
      <c r="B1479" s="19" t="str">
        <f t="shared" si="1"/>
        <v>Jan</v>
      </c>
      <c r="C1479" s="20" t="s">
        <v>13</v>
      </c>
      <c r="D1479" s="19" t="s">
        <v>37</v>
      </c>
      <c r="E1479" s="19" t="s">
        <v>38</v>
      </c>
      <c r="F1479" s="21">
        <v>2.0</v>
      </c>
      <c r="G1479" s="22">
        <v>66540.0</v>
      </c>
      <c r="H1479" s="15" t="str">
        <f t="shared" si="2"/>
        <v>Medium Range</v>
      </c>
      <c r="I1479" s="22">
        <v>71225.0</v>
      </c>
      <c r="J1479" s="23">
        <f t="shared" si="3"/>
        <v>0.9342225342</v>
      </c>
      <c r="K1479" s="24" t="str">
        <f t="shared" si="4"/>
        <v>Target Not Meet</v>
      </c>
    </row>
    <row r="1480" ht="22.5" customHeight="1">
      <c r="A1480" s="18">
        <v>45679.0</v>
      </c>
      <c r="B1480" s="19" t="str">
        <f t="shared" si="1"/>
        <v>Jan</v>
      </c>
      <c r="C1480" s="20" t="s">
        <v>13</v>
      </c>
      <c r="D1480" s="19" t="s">
        <v>37</v>
      </c>
      <c r="E1480" s="19" t="s">
        <v>26</v>
      </c>
      <c r="F1480" s="21">
        <v>3.0</v>
      </c>
      <c r="G1480" s="22">
        <v>62428.0</v>
      </c>
      <c r="H1480" s="15" t="str">
        <f t="shared" si="2"/>
        <v>Medium Range</v>
      </c>
      <c r="I1480" s="22">
        <v>70796.0</v>
      </c>
      <c r="J1480" s="23">
        <f t="shared" si="3"/>
        <v>0.8818012317</v>
      </c>
      <c r="K1480" s="24" t="str">
        <f t="shared" si="4"/>
        <v>Target Not Meet</v>
      </c>
    </row>
    <row r="1481" ht="22.5" customHeight="1">
      <c r="A1481" s="18">
        <v>45679.0</v>
      </c>
      <c r="B1481" s="19" t="str">
        <f t="shared" si="1"/>
        <v>Jan</v>
      </c>
      <c r="C1481" s="20" t="s">
        <v>13</v>
      </c>
      <c r="D1481" s="19" t="s">
        <v>37</v>
      </c>
      <c r="E1481" s="19" t="s">
        <v>9</v>
      </c>
      <c r="F1481" s="21">
        <v>3.0</v>
      </c>
      <c r="G1481" s="22">
        <v>101648.0</v>
      </c>
      <c r="H1481" s="15" t="str">
        <f t="shared" si="2"/>
        <v>Very High Range</v>
      </c>
      <c r="I1481" s="22">
        <v>110318.0</v>
      </c>
      <c r="J1481" s="23">
        <f t="shared" si="3"/>
        <v>0.9214090176</v>
      </c>
      <c r="K1481" s="24" t="str">
        <f t="shared" si="4"/>
        <v>Target Not Meet</v>
      </c>
    </row>
    <row r="1482" ht="22.5" customHeight="1">
      <c r="A1482" s="18">
        <v>45679.0</v>
      </c>
      <c r="B1482" s="19" t="str">
        <f t="shared" si="1"/>
        <v>Jan</v>
      </c>
      <c r="C1482" s="20" t="s">
        <v>13</v>
      </c>
      <c r="D1482" s="19" t="s">
        <v>29</v>
      </c>
      <c r="E1482" s="19" t="s">
        <v>38</v>
      </c>
      <c r="F1482" s="21">
        <v>2.0</v>
      </c>
      <c r="G1482" s="22">
        <v>64739.0</v>
      </c>
      <c r="H1482" s="15" t="str">
        <f t="shared" si="2"/>
        <v>Medium Range</v>
      </c>
      <c r="I1482" s="22">
        <v>73944.0</v>
      </c>
      <c r="J1482" s="23">
        <f t="shared" si="3"/>
        <v>0.8755139024</v>
      </c>
      <c r="K1482" s="24" t="str">
        <f t="shared" si="4"/>
        <v>Target Not Meet</v>
      </c>
    </row>
    <row r="1483" ht="22.5" customHeight="1">
      <c r="A1483" s="18">
        <v>45679.0</v>
      </c>
      <c r="B1483" s="19" t="str">
        <f t="shared" si="1"/>
        <v>Jan</v>
      </c>
      <c r="C1483" s="20" t="s">
        <v>13</v>
      </c>
      <c r="D1483" s="19" t="s">
        <v>29</v>
      </c>
      <c r="E1483" s="19" t="s">
        <v>9</v>
      </c>
      <c r="F1483" s="21">
        <v>3.0</v>
      </c>
      <c r="G1483" s="22">
        <v>104832.0</v>
      </c>
      <c r="H1483" s="15" t="str">
        <f t="shared" si="2"/>
        <v>Very High Range</v>
      </c>
      <c r="I1483" s="22">
        <v>132121.0</v>
      </c>
      <c r="J1483" s="23">
        <f t="shared" si="3"/>
        <v>0.7934544849</v>
      </c>
      <c r="K1483" s="24" t="str">
        <f t="shared" si="4"/>
        <v>Target Not Meet</v>
      </c>
    </row>
    <row r="1484" ht="22.5" customHeight="1">
      <c r="A1484" s="18">
        <v>45679.0</v>
      </c>
      <c r="B1484" s="19" t="str">
        <f t="shared" si="1"/>
        <v>Jan</v>
      </c>
      <c r="C1484" s="20" t="s">
        <v>13</v>
      </c>
      <c r="D1484" s="19" t="s">
        <v>29</v>
      </c>
      <c r="E1484" s="19" t="s">
        <v>38</v>
      </c>
      <c r="F1484" s="21">
        <v>3.0</v>
      </c>
      <c r="G1484" s="22">
        <v>58895.0</v>
      </c>
      <c r="H1484" s="15" t="str">
        <f t="shared" si="2"/>
        <v>Medium Range</v>
      </c>
      <c r="I1484" s="22">
        <v>71157.0</v>
      </c>
      <c r="J1484" s="23">
        <f t="shared" si="3"/>
        <v>0.8276768273</v>
      </c>
      <c r="K1484" s="24" t="str">
        <f t="shared" si="4"/>
        <v>Target Not Meet</v>
      </c>
    </row>
    <row r="1485" ht="22.5" customHeight="1">
      <c r="A1485" s="18">
        <v>45679.0</v>
      </c>
      <c r="B1485" s="19" t="str">
        <f t="shared" si="1"/>
        <v>Jan</v>
      </c>
      <c r="C1485" s="20" t="s">
        <v>13</v>
      </c>
      <c r="D1485" s="19" t="s">
        <v>29</v>
      </c>
      <c r="E1485" s="19" t="s">
        <v>26</v>
      </c>
      <c r="F1485" s="21">
        <v>3.0</v>
      </c>
      <c r="G1485" s="22">
        <v>70380.0</v>
      </c>
      <c r="H1485" s="15" t="str">
        <f t="shared" si="2"/>
        <v>High Range</v>
      </c>
      <c r="I1485" s="22">
        <v>81115.0</v>
      </c>
      <c r="J1485" s="23">
        <f t="shared" si="3"/>
        <v>0.8676570301</v>
      </c>
      <c r="K1485" s="24" t="str">
        <f t="shared" si="4"/>
        <v>Target Not Meet</v>
      </c>
    </row>
    <row r="1486" ht="22.5" customHeight="1">
      <c r="A1486" s="18">
        <v>45679.0</v>
      </c>
      <c r="B1486" s="19" t="str">
        <f t="shared" si="1"/>
        <v>Jan</v>
      </c>
      <c r="C1486" s="20" t="s">
        <v>13</v>
      </c>
      <c r="D1486" s="19" t="s">
        <v>37</v>
      </c>
      <c r="E1486" s="19" t="s">
        <v>38</v>
      </c>
      <c r="F1486" s="21">
        <v>3.0</v>
      </c>
      <c r="G1486" s="22">
        <v>66649.0</v>
      </c>
      <c r="H1486" s="15" t="str">
        <f t="shared" si="2"/>
        <v>Medium Range</v>
      </c>
      <c r="I1486" s="22">
        <v>83984.0</v>
      </c>
      <c r="J1486" s="23">
        <f t="shared" si="3"/>
        <v>0.7935916365</v>
      </c>
      <c r="K1486" s="24" t="str">
        <f t="shared" si="4"/>
        <v>Target Not Meet</v>
      </c>
    </row>
    <row r="1487" ht="22.5" customHeight="1">
      <c r="A1487" s="18">
        <v>45679.0</v>
      </c>
      <c r="B1487" s="19" t="str">
        <f t="shared" si="1"/>
        <v>Jan</v>
      </c>
      <c r="C1487" s="20" t="s">
        <v>13</v>
      </c>
      <c r="D1487" s="19" t="s">
        <v>18</v>
      </c>
      <c r="E1487" s="19" t="s">
        <v>68</v>
      </c>
      <c r="F1487" s="21">
        <v>2.0</v>
      </c>
      <c r="G1487" s="22">
        <v>40922.0</v>
      </c>
      <c r="H1487" s="15" t="str">
        <f t="shared" si="2"/>
        <v>Base Range</v>
      </c>
      <c r="I1487" s="22">
        <v>35075.0</v>
      </c>
      <c r="J1487" s="23">
        <f t="shared" si="3"/>
        <v>1.166699929</v>
      </c>
      <c r="K1487" s="24" t="str">
        <f t="shared" si="4"/>
        <v>Over Achived</v>
      </c>
    </row>
    <row r="1488" ht="22.5" customHeight="1">
      <c r="A1488" s="18">
        <v>45679.0</v>
      </c>
      <c r="B1488" s="19" t="str">
        <f t="shared" si="1"/>
        <v>Jan</v>
      </c>
      <c r="C1488" s="20" t="s">
        <v>13</v>
      </c>
      <c r="D1488" s="19" t="s">
        <v>18</v>
      </c>
      <c r="E1488" s="19" t="s">
        <v>23</v>
      </c>
      <c r="F1488" s="21">
        <v>2.0</v>
      </c>
      <c r="G1488" s="22">
        <v>39550.0</v>
      </c>
      <c r="H1488" s="15" t="str">
        <f t="shared" si="2"/>
        <v>Base Range</v>
      </c>
      <c r="I1488" s="22">
        <v>29843.0</v>
      </c>
      <c r="J1488" s="23">
        <f t="shared" si="3"/>
        <v>1.325268907</v>
      </c>
      <c r="K1488" s="24" t="str">
        <f t="shared" si="4"/>
        <v>Over Achived</v>
      </c>
    </row>
    <row r="1489" ht="22.5" customHeight="1">
      <c r="A1489" s="18">
        <v>45679.0</v>
      </c>
      <c r="B1489" s="19" t="str">
        <f t="shared" si="1"/>
        <v>Jan</v>
      </c>
      <c r="C1489" s="20" t="s">
        <v>13</v>
      </c>
      <c r="D1489" s="19" t="s">
        <v>18</v>
      </c>
      <c r="E1489" s="19" t="s">
        <v>9</v>
      </c>
      <c r="F1489" s="21">
        <v>3.0</v>
      </c>
      <c r="G1489" s="22">
        <v>90402.0</v>
      </c>
      <c r="H1489" s="15" t="str">
        <f t="shared" si="2"/>
        <v>Very High Range</v>
      </c>
      <c r="I1489" s="22">
        <v>64885.0</v>
      </c>
      <c r="J1489" s="23">
        <f t="shared" si="3"/>
        <v>1.393265007</v>
      </c>
      <c r="K1489" s="24" t="str">
        <f t="shared" si="4"/>
        <v>Over Achived</v>
      </c>
    </row>
    <row r="1490" ht="22.5" customHeight="1">
      <c r="A1490" s="18">
        <v>45679.0</v>
      </c>
      <c r="B1490" s="19" t="str">
        <f t="shared" si="1"/>
        <v>Jan</v>
      </c>
      <c r="C1490" s="20" t="s">
        <v>13</v>
      </c>
      <c r="D1490" s="19" t="s">
        <v>18</v>
      </c>
      <c r="E1490" s="19" t="s">
        <v>68</v>
      </c>
      <c r="F1490" s="21">
        <v>1.0</v>
      </c>
      <c r="G1490" s="22">
        <v>46229.0</v>
      </c>
      <c r="H1490" s="15" t="str">
        <f t="shared" si="2"/>
        <v>Base Range</v>
      </c>
      <c r="I1490" s="22">
        <v>41424.0</v>
      </c>
      <c r="J1490" s="23">
        <f t="shared" si="3"/>
        <v>1.115995558</v>
      </c>
      <c r="K1490" s="24" t="str">
        <f t="shared" si="4"/>
        <v>Over Achived</v>
      </c>
    </row>
    <row r="1491" ht="22.5" customHeight="1">
      <c r="A1491" s="18">
        <v>45679.0</v>
      </c>
      <c r="B1491" s="19" t="str">
        <f t="shared" si="1"/>
        <v>Jan</v>
      </c>
      <c r="C1491" s="20" t="s">
        <v>13</v>
      </c>
      <c r="D1491" s="19" t="s">
        <v>14</v>
      </c>
      <c r="E1491" s="19" t="s">
        <v>26</v>
      </c>
      <c r="F1491" s="21">
        <v>2.0</v>
      </c>
      <c r="G1491" s="22">
        <v>68910.0</v>
      </c>
      <c r="H1491" s="15" t="str">
        <f t="shared" si="2"/>
        <v>Medium Range</v>
      </c>
      <c r="I1491" s="22">
        <v>65033.0</v>
      </c>
      <c r="J1491" s="23">
        <f t="shared" si="3"/>
        <v>1.059615887</v>
      </c>
      <c r="K1491" s="24" t="str">
        <f t="shared" si="4"/>
        <v>Over Achived</v>
      </c>
    </row>
    <row r="1492" ht="22.5" customHeight="1">
      <c r="A1492" s="18">
        <v>45679.0</v>
      </c>
      <c r="B1492" s="19" t="str">
        <f t="shared" si="1"/>
        <v>Jan</v>
      </c>
      <c r="C1492" s="20" t="s">
        <v>13</v>
      </c>
      <c r="D1492" s="19" t="s">
        <v>29</v>
      </c>
      <c r="E1492" s="19" t="s">
        <v>19</v>
      </c>
      <c r="F1492" s="21">
        <v>2.0</v>
      </c>
      <c r="G1492" s="22">
        <v>50338.0</v>
      </c>
      <c r="H1492" s="15" t="str">
        <f t="shared" si="2"/>
        <v>Medium Range</v>
      </c>
      <c r="I1492" s="22">
        <v>53080.0</v>
      </c>
      <c r="J1492" s="23">
        <f t="shared" si="3"/>
        <v>0.9483421251</v>
      </c>
      <c r="K1492" s="24" t="str">
        <f t="shared" si="4"/>
        <v>Target Not Meet</v>
      </c>
    </row>
    <row r="1493" ht="22.5" customHeight="1">
      <c r="A1493" s="18">
        <v>45679.0</v>
      </c>
      <c r="B1493" s="19" t="str">
        <f t="shared" si="1"/>
        <v>Jan</v>
      </c>
      <c r="C1493" s="20" t="s">
        <v>13</v>
      </c>
      <c r="D1493" s="19" t="s">
        <v>169</v>
      </c>
      <c r="E1493" s="19" t="s">
        <v>68</v>
      </c>
      <c r="F1493" s="21">
        <v>2.0</v>
      </c>
      <c r="G1493" s="22">
        <v>38585.0</v>
      </c>
      <c r="H1493" s="15" t="str">
        <f t="shared" si="2"/>
        <v>Base Range</v>
      </c>
      <c r="I1493" s="22">
        <v>47282.0</v>
      </c>
      <c r="J1493" s="23">
        <f t="shared" si="3"/>
        <v>0.8160610803</v>
      </c>
      <c r="K1493" s="24" t="str">
        <f t="shared" si="4"/>
        <v>Target Not Meet</v>
      </c>
    </row>
    <row r="1494" ht="22.5" customHeight="1">
      <c r="A1494" s="18">
        <v>45679.0</v>
      </c>
      <c r="B1494" s="19" t="str">
        <f t="shared" si="1"/>
        <v>Jan</v>
      </c>
      <c r="C1494" s="20" t="s">
        <v>57</v>
      </c>
      <c r="D1494" s="19" t="s">
        <v>58</v>
      </c>
      <c r="E1494" s="19" t="s">
        <v>63</v>
      </c>
      <c r="F1494" s="21">
        <v>1.0</v>
      </c>
      <c r="G1494" s="22">
        <v>26348.0</v>
      </c>
      <c r="H1494" s="15" t="str">
        <f t="shared" si="2"/>
        <v>Base Range</v>
      </c>
      <c r="I1494" s="22">
        <v>19820.0</v>
      </c>
      <c r="J1494" s="23">
        <f t="shared" si="3"/>
        <v>1.329364279</v>
      </c>
      <c r="K1494" s="24" t="str">
        <f t="shared" si="4"/>
        <v>Over Achived</v>
      </c>
    </row>
    <row r="1495" ht="22.5" customHeight="1">
      <c r="A1495" s="18">
        <v>45679.0</v>
      </c>
      <c r="B1495" s="19" t="str">
        <f t="shared" si="1"/>
        <v>Jan</v>
      </c>
      <c r="C1495" s="20" t="s">
        <v>57</v>
      </c>
      <c r="D1495" s="19" t="s">
        <v>58</v>
      </c>
      <c r="E1495" s="19" t="s">
        <v>23</v>
      </c>
      <c r="F1495" s="21">
        <v>1.0</v>
      </c>
      <c r="G1495" s="22">
        <v>34289.0</v>
      </c>
      <c r="H1495" s="15" t="str">
        <f t="shared" si="2"/>
        <v>Base Range</v>
      </c>
      <c r="I1495" s="22">
        <v>25128.0</v>
      </c>
      <c r="J1495" s="23">
        <f t="shared" si="3"/>
        <v>1.364573384</v>
      </c>
      <c r="K1495" s="24" t="str">
        <f t="shared" si="4"/>
        <v>Over Achived</v>
      </c>
    </row>
    <row r="1496" ht="22.5" customHeight="1">
      <c r="A1496" s="18">
        <v>45679.0</v>
      </c>
      <c r="B1496" s="19" t="str">
        <f t="shared" si="1"/>
        <v>Jan</v>
      </c>
      <c r="C1496" s="20" t="s">
        <v>57</v>
      </c>
      <c r="D1496" s="19" t="s">
        <v>58</v>
      </c>
      <c r="E1496" s="19" t="s">
        <v>34</v>
      </c>
      <c r="F1496" s="21">
        <v>3.0</v>
      </c>
      <c r="G1496" s="22">
        <v>59177.0</v>
      </c>
      <c r="H1496" s="15" t="str">
        <f t="shared" si="2"/>
        <v>Medium Range</v>
      </c>
      <c r="I1496" s="22">
        <v>55620.0</v>
      </c>
      <c r="J1496" s="23">
        <f t="shared" si="3"/>
        <v>1.063951816</v>
      </c>
      <c r="K1496" s="24" t="str">
        <f t="shared" si="4"/>
        <v>Over Achived</v>
      </c>
    </row>
    <row r="1497" ht="22.5" customHeight="1">
      <c r="A1497" s="18">
        <v>45679.0</v>
      </c>
      <c r="B1497" s="19" t="str">
        <f t="shared" si="1"/>
        <v>Jan</v>
      </c>
      <c r="C1497" s="20" t="s">
        <v>57</v>
      </c>
      <c r="D1497" s="19" t="s">
        <v>58</v>
      </c>
      <c r="E1497" s="19" t="s">
        <v>26</v>
      </c>
      <c r="F1497" s="21">
        <v>2.0</v>
      </c>
      <c r="G1497" s="22">
        <v>51516.0</v>
      </c>
      <c r="H1497" s="15" t="str">
        <f t="shared" si="2"/>
        <v>Medium Range</v>
      </c>
      <c r="I1497" s="22">
        <v>37707.0</v>
      </c>
      <c r="J1497" s="23">
        <f t="shared" si="3"/>
        <v>1.366218474</v>
      </c>
      <c r="K1497" s="24" t="str">
        <f t="shared" si="4"/>
        <v>Over Achived</v>
      </c>
    </row>
    <row r="1498" ht="22.5" customHeight="1">
      <c r="A1498" s="18">
        <v>45679.0</v>
      </c>
      <c r="B1498" s="19" t="str">
        <f t="shared" si="1"/>
        <v>Jan</v>
      </c>
      <c r="C1498" s="20" t="s">
        <v>57</v>
      </c>
      <c r="D1498" s="19" t="s">
        <v>58</v>
      </c>
      <c r="E1498" s="19" t="s">
        <v>26</v>
      </c>
      <c r="F1498" s="21">
        <v>2.0</v>
      </c>
      <c r="G1498" s="22">
        <v>56152.0</v>
      </c>
      <c r="H1498" s="15" t="str">
        <f t="shared" si="2"/>
        <v>Medium Range</v>
      </c>
      <c r="I1498" s="22">
        <v>51416.0</v>
      </c>
      <c r="J1498" s="23">
        <f t="shared" si="3"/>
        <v>1.092111405</v>
      </c>
      <c r="K1498" s="24" t="str">
        <f t="shared" si="4"/>
        <v>Over Achived</v>
      </c>
    </row>
    <row r="1499" ht="22.5" customHeight="1">
      <c r="A1499" s="18">
        <v>45679.0</v>
      </c>
      <c r="B1499" s="19" t="str">
        <f t="shared" si="1"/>
        <v>Jan</v>
      </c>
      <c r="C1499" s="20" t="s">
        <v>57</v>
      </c>
      <c r="D1499" s="25" t="s">
        <v>62</v>
      </c>
      <c r="E1499" s="19" t="s">
        <v>19</v>
      </c>
      <c r="F1499" s="21">
        <v>2.0</v>
      </c>
      <c r="G1499" s="22">
        <v>40999.0</v>
      </c>
      <c r="H1499" s="15" t="str">
        <f t="shared" si="2"/>
        <v>Base Range</v>
      </c>
      <c r="I1499" s="22">
        <v>34257.0</v>
      </c>
      <c r="J1499" s="23">
        <f t="shared" si="3"/>
        <v>1.196806492</v>
      </c>
      <c r="K1499" s="24" t="str">
        <f t="shared" si="4"/>
        <v>Over Achived</v>
      </c>
    </row>
    <row r="1500" ht="22.5" customHeight="1">
      <c r="A1500" s="18">
        <v>45679.0</v>
      </c>
      <c r="B1500" s="19" t="str">
        <f t="shared" si="1"/>
        <v>Jan</v>
      </c>
      <c r="C1500" s="20" t="s">
        <v>57</v>
      </c>
      <c r="D1500" s="25" t="s">
        <v>62</v>
      </c>
      <c r="E1500" s="19" t="s">
        <v>19</v>
      </c>
      <c r="F1500" s="21">
        <v>2.0</v>
      </c>
      <c r="G1500" s="22">
        <v>42422.0</v>
      </c>
      <c r="H1500" s="15" t="str">
        <f t="shared" si="2"/>
        <v>Base Range</v>
      </c>
      <c r="I1500" s="22">
        <v>30561.0</v>
      </c>
      <c r="J1500" s="23">
        <f t="shared" si="3"/>
        <v>1.388109028</v>
      </c>
      <c r="K1500" s="24" t="str">
        <f t="shared" si="4"/>
        <v>Over Achived</v>
      </c>
    </row>
    <row r="1501" ht="22.5" customHeight="1">
      <c r="A1501" s="18">
        <v>45679.0</v>
      </c>
      <c r="B1501" s="19" t="str">
        <f t="shared" si="1"/>
        <v>Jan</v>
      </c>
      <c r="C1501" s="20" t="s">
        <v>57</v>
      </c>
      <c r="D1501" s="19" t="s">
        <v>71</v>
      </c>
      <c r="E1501" s="19" t="s">
        <v>9</v>
      </c>
      <c r="F1501" s="21">
        <v>3.0</v>
      </c>
      <c r="G1501" s="22">
        <v>68248.0</v>
      </c>
      <c r="H1501" s="15" t="str">
        <f t="shared" si="2"/>
        <v>Medium Range</v>
      </c>
      <c r="I1501" s="22">
        <v>85029.0</v>
      </c>
      <c r="J1501" s="23">
        <f t="shared" si="3"/>
        <v>0.8026438039</v>
      </c>
      <c r="K1501" s="24" t="str">
        <f t="shared" si="4"/>
        <v>Target Not Meet</v>
      </c>
    </row>
    <row r="1502" ht="22.5" customHeight="1">
      <c r="A1502" s="18">
        <v>45679.0</v>
      </c>
      <c r="B1502" s="19" t="str">
        <f t="shared" si="1"/>
        <v>Jan</v>
      </c>
      <c r="C1502" s="20" t="s">
        <v>57</v>
      </c>
      <c r="D1502" s="19" t="s">
        <v>71</v>
      </c>
      <c r="E1502" s="19" t="s">
        <v>26</v>
      </c>
      <c r="F1502" s="21">
        <v>2.0</v>
      </c>
      <c r="G1502" s="22">
        <v>50968.0</v>
      </c>
      <c r="H1502" s="15" t="str">
        <f t="shared" si="2"/>
        <v>Medium Range</v>
      </c>
      <c r="I1502" s="22">
        <v>60924.0</v>
      </c>
      <c r="J1502" s="23">
        <f t="shared" si="3"/>
        <v>0.8365832841</v>
      </c>
      <c r="K1502" s="24" t="str">
        <f t="shared" si="4"/>
        <v>Target Not Meet</v>
      </c>
    </row>
    <row r="1503" ht="22.5" customHeight="1">
      <c r="A1503" s="18">
        <v>45679.0</v>
      </c>
      <c r="B1503" s="19" t="str">
        <f t="shared" si="1"/>
        <v>Jan</v>
      </c>
      <c r="C1503" s="20" t="s">
        <v>57</v>
      </c>
      <c r="D1503" s="19" t="s">
        <v>80</v>
      </c>
      <c r="E1503" s="19" t="s">
        <v>68</v>
      </c>
      <c r="F1503" s="21">
        <v>1.0</v>
      </c>
      <c r="G1503" s="22">
        <v>27042.0</v>
      </c>
      <c r="H1503" s="15" t="str">
        <f t="shared" si="2"/>
        <v>Base Range</v>
      </c>
      <c r="I1503" s="22">
        <v>34453.0</v>
      </c>
      <c r="J1503" s="23">
        <f t="shared" si="3"/>
        <v>0.7848953647</v>
      </c>
      <c r="K1503" s="24" t="str">
        <f t="shared" si="4"/>
        <v>Target Not Meet</v>
      </c>
    </row>
    <row r="1504" ht="22.5" customHeight="1">
      <c r="A1504" s="18">
        <v>45679.0</v>
      </c>
      <c r="B1504" s="19" t="str">
        <f t="shared" si="1"/>
        <v>Jan</v>
      </c>
      <c r="C1504" s="20" t="s">
        <v>57</v>
      </c>
      <c r="D1504" s="19" t="s">
        <v>80</v>
      </c>
      <c r="E1504" s="19" t="s">
        <v>26</v>
      </c>
      <c r="F1504" s="21">
        <v>2.0</v>
      </c>
      <c r="G1504" s="22">
        <v>45527.0</v>
      </c>
      <c r="H1504" s="15" t="str">
        <f t="shared" si="2"/>
        <v>Base Range</v>
      </c>
      <c r="I1504" s="22">
        <v>54717.0</v>
      </c>
      <c r="J1504" s="23">
        <f t="shared" si="3"/>
        <v>0.8320448855</v>
      </c>
      <c r="K1504" s="24" t="str">
        <f t="shared" si="4"/>
        <v>Target Not Meet</v>
      </c>
    </row>
    <row r="1505" ht="22.5" customHeight="1">
      <c r="A1505" s="18">
        <v>45679.0</v>
      </c>
      <c r="B1505" s="19" t="str">
        <f t="shared" si="1"/>
        <v>Jan</v>
      </c>
      <c r="C1505" s="20" t="s">
        <v>57</v>
      </c>
      <c r="D1505" s="19" t="s">
        <v>85</v>
      </c>
      <c r="E1505" s="19" t="s">
        <v>19</v>
      </c>
      <c r="F1505" s="21">
        <v>2.0</v>
      </c>
      <c r="G1505" s="22">
        <v>37002.0</v>
      </c>
      <c r="H1505" s="15" t="str">
        <f t="shared" si="2"/>
        <v>Base Range</v>
      </c>
      <c r="I1505" s="22">
        <v>44347.0</v>
      </c>
      <c r="J1505" s="23">
        <f t="shared" si="3"/>
        <v>0.8343743658</v>
      </c>
      <c r="K1505" s="24" t="str">
        <f t="shared" si="4"/>
        <v>Target Not Meet</v>
      </c>
    </row>
    <row r="1506" ht="22.5" customHeight="1">
      <c r="A1506" s="18">
        <v>45679.0</v>
      </c>
      <c r="B1506" s="19" t="str">
        <f t="shared" si="1"/>
        <v>Jan</v>
      </c>
      <c r="C1506" s="20" t="s">
        <v>57</v>
      </c>
      <c r="D1506" s="19" t="s">
        <v>85</v>
      </c>
      <c r="E1506" s="19" t="s">
        <v>26</v>
      </c>
      <c r="F1506" s="21">
        <v>2.0</v>
      </c>
      <c r="G1506" s="22">
        <v>52751.0</v>
      </c>
      <c r="H1506" s="15" t="str">
        <f t="shared" si="2"/>
        <v>Medium Range</v>
      </c>
      <c r="I1506" s="22">
        <v>63591.0</v>
      </c>
      <c r="J1506" s="23">
        <f t="shared" si="3"/>
        <v>0.8295356261</v>
      </c>
      <c r="K1506" s="24" t="str">
        <f t="shared" si="4"/>
        <v>Target Not Meet</v>
      </c>
    </row>
    <row r="1507" ht="22.5" customHeight="1">
      <c r="A1507" s="18">
        <v>45679.0</v>
      </c>
      <c r="B1507" s="19" t="str">
        <f t="shared" si="1"/>
        <v>Jan</v>
      </c>
      <c r="C1507" s="20" t="s">
        <v>57</v>
      </c>
      <c r="D1507" s="19" t="s">
        <v>85</v>
      </c>
      <c r="E1507" s="19" t="s">
        <v>9</v>
      </c>
      <c r="F1507" s="21">
        <v>3.0</v>
      </c>
      <c r="G1507" s="22">
        <v>76373.0</v>
      </c>
      <c r="H1507" s="15" t="str">
        <f t="shared" si="2"/>
        <v>High Range</v>
      </c>
      <c r="I1507" s="22">
        <v>97619.0</v>
      </c>
      <c r="J1507" s="23">
        <f t="shared" si="3"/>
        <v>0.7823579426</v>
      </c>
      <c r="K1507" s="24" t="str">
        <f t="shared" si="4"/>
        <v>Target Not Meet</v>
      </c>
    </row>
    <row r="1508" ht="22.5" customHeight="1">
      <c r="A1508" s="18">
        <v>45679.0</v>
      </c>
      <c r="B1508" s="19" t="str">
        <f t="shared" si="1"/>
        <v>Jan</v>
      </c>
      <c r="C1508" s="20" t="s">
        <v>13</v>
      </c>
      <c r="D1508" s="19" t="s">
        <v>14</v>
      </c>
      <c r="E1508" s="19" t="s">
        <v>26</v>
      </c>
      <c r="F1508" s="21">
        <v>2.0</v>
      </c>
      <c r="G1508" s="22">
        <v>67067.0</v>
      </c>
      <c r="H1508" s="15" t="str">
        <f t="shared" si="2"/>
        <v>Medium Range</v>
      </c>
      <c r="I1508" s="22">
        <v>50960.0</v>
      </c>
      <c r="J1508" s="23">
        <f t="shared" si="3"/>
        <v>1.316071429</v>
      </c>
      <c r="K1508" s="24" t="str">
        <f t="shared" si="4"/>
        <v>Over Achived</v>
      </c>
    </row>
    <row r="1509" ht="22.5" customHeight="1">
      <c r="A1509" s="18">
        <v>45679.0</v>
      </c>
      <c r="B1509" s="19" t="str">
        <f t="shared" si="1"/>
        <v>Jan</v>
      </c>
      <c r="C1509" s="20" t="s">
        <v>13</v>
      </c>
      <c r="D1509" s="19" t="s">
        <v>169</v>
      </c>
      <c r="E1509" s="19" t="s">
        <v>23</v>
      </c>
      <c r="F1509" s="21">
        <v>2.0</v>
      </c>
      <c r="G1509" s="22">
        <v>52468.0</v>
      </c>
      <c r="H1509" s="15" t="str">
        <f t="shared" si="2"/>
        <v>Medium Range</v>
      </c>
      <c r="I1509" s="22">
        <v>58063.0</v>
      </c>
      <c r="J1509" s="23">
        <f t="shared" si="3"/>
        <v>0.9036391506</v>
      </c>
      <c r="K1509" s="24" t="str">
        <f t="shared" si="4"/>
        <v>Target Not Meet</v>
      </c>
    </row>
    <row r="1510" ht="22.5" customHeight="1">
      <c r="A1510" s="18">
        <v>45679.0</v>
      </c>
      <c r="B1510" s="19" t="str">
        <f t="shared" si="1"/>
        <v>Jan</v>
      </c>
      <c r="C1510" s="20" t="s">
        <v>57</v>
      </c>
      <c r="D1510" s="19" t="s">
        <v>71</v>
      </c>
      <c r="E1510" s="19" t="s">
        <v>23</v>
      </c>
      <c r="F1510" s="21">
        <v>1.0</v>
      </c>
      <c r="G1510" s="22">
        <v>29874.0</v>
      </c>
      <c r="H1510" s="15" t="str">
        <f t="shared" si="2"/>
        <v>Base Range</v>
      </c>
      <c r="I1510" s="22">
        <v>32549.0</v>
      </c>
      <c r="J1510" s="23">
        <f t="shared" si="3"/>
        <v>0.9178162156</v>
      </c>
      <c r="K1510" s="24" t="str">
        <f t="shared" si="4"/>
        <v>Target Not Meet</v>
      </c>
    </row>
    <row r="1511" ht="22.5" customHeight="1">
      <c r="A1511" s="18">
        <v>45679.0</v>
      </c>
      <c r="B1511" s="19" t="str">
        <f t="shared" si="1"/>
        <v>Jan</v>
      </c>
      <c r="C1511" s="20" t="s">
        <v>92</v>
      </c>
      <c r="D1511" s="19" t="s">
        <v>93</v>
      </c>
      <c r="E1511" s="19" t="s">
        <v>34</v>
      </c>
      <c r="F1511" s="21">
        <v>4.0</v>
      </c>
      <c r="G1511" s="22">
        <v>113693.0</v>
      </c>
      <c r="H1511" s="15" t="str">
        <f t="shared" si="2"/>
        <v>Very High Range</v>
      </c>
      <c r="I1511" s="22">
        <v>145789.0</v>
      </c>
      <c r="J1511" s="23">
        <f t="shared" si="3"/>
        <v>0.7798462161</v>
      </c>
      <c r="K1511" s="24" t="str">
        <f t="shared" si="4"/>
        <v>Target Not Meet</v>
      </c>
    </row>
    <row r="1512" ht="22.5" customHeight="1">
      <c r="A1512" s="18">
        <v>45679.0</v>
      </c>
      <c r="B1512" s="19" t="str">
        <f t="shared" si="1"/>
        <v>Jan</v>
      </c>
      <c r="C1512" s="20" t="s">
        <v>92</v>
      </c>
      <c r="D1512" s="19" t="s">
        <v>93</v>
      </c>
      <c r="E1512" s="19" t="s">
        <v>9</v>
      </c>
      <c r="F1512" s="21">
        <v>6.0</v>
      </c>
      <c r="G1512" s="22">
        <v>109044.0</v>
      </c>
      <c r="H1512" s="15" t="str">
        <f t="shared" si="2"/>
        <v>Very High Range</v>
      </c>
      <c r="I1512" s="22">
        <v>123172.0</v>
      </c>
      <c r="J1512" s="23">
        <f t="shared" si="3"/>
        <v>0.8852986068</v>
      </c>
      <c r="K1512" s="24" t="str">
        <f t="shared" si="4"/>
        <v>Target Not Meet</v>
      </c>
    </row>
    <row r="1513" ht="22.5" customHeight="1">
      <c r="A1513" s="18">
        <v>45679.0</v>
      </c>
      <c r="B1513" s="19" t="str">
        <f t="shared" si="1"/>
        <v>Jan</v>
      </c>
      <c r="C1513" s="20" t="s">
        <v>92</v>
      </c>
      <c r="D1513" s="19" t="s">
        <v>93</v>
      </c>
      <c r="E1513" s="19" t="s">
        <v>9</v>
      </c>
      <c r="F1513" s="21">
        <v>6.0</v>
      </c>
      <c r="G1513" s="22">
        <v>135253.0</v>
      </c>
      <c r="H1513" s="15" t="str">
        <f t="shared" si="2"/>
        <v>Very High Range</v>
      </c>
      <c r="I1513" s="22">
        <v>174903.0</v>
      </c>
      <c r="J1513" s="23">
        <f t="shared" si="3"/>
        <v>0.7733029165</v>
      </c>
      <c r="K1513" s="24" t="str">
        <f t="shared" si="4"/>
        <v>Target Not Meet</v>
      </c>
    </row>
    <row r="1514" ht="22.5" customHeight="1">
      <c r="A1514" s="18">
        <v>45679.0</v>
      </c>
      <c r="B1514" s="19" t="str">
        <f t="shared" si="1"/>
        <v>Jan</v>
      </c>
      <c r="C1514" s="20" t="s">
        <v>7</v>
      </c>
      <c r="D1514" s="19" t="s">
        <v>8</v>
      </c>
      <c r="E1514" s="19" t="s">
        <v>19</v>
      </c>
      <c r="F1514" s="21">
        <v>4.0</v>
      </c>
      <c r="G1514" s="22">
        <v>91431.0</v>
      </c>
      <c r="H1514" s="15" t="str">
        <f t="shared" si="2"/>
        <v>Very High Range</v>
      </c>
      <c r="I1514" s="22">
        <v>76804.0</v>
      </c>
      <c r="J1514" s="23">
        <f t="shared" si="3"/>
        <v>1.19044581</v>
      </c>
      <c r="K1514" s="24" t="str">
        <f t="shared" si="4"/>
        <v>Over Achived</v>
      </c>
    </row>
    <row r="1515" ht="22.5" customHeight="1">
      <c r="A1515" s="18">
        <v>45679.0</v>
      </c>
      <c r="B1515" s="19" t="str">
        <f t="shared" si="1"/>
        <v>Jan</v>
      </c>
      <c r="C1515" s="20" t="s">
        <v>7</v>
      </c>
      <c r="D1515" s="19" t="s">
        <v>8</v>
      </c>
      <c r="E1515" s="19" t="s">
        <v>68</v>
      </c>
      <c r="F1515" s="21">
        <v>3.0</v>
      </c>
      <c r="G1515" s="22">
        <v>63676.0</v>
      </c>
      <c r="H1515" s="15" t="str">
        <f t="shared" si="2"/>
        <v>Medium Range</v>
      </c>
      <c r="I1515" s="22">
        <v>46756.0</v>
      </c>
      <c r="J1515" s="23">
        <f t="shared" si="3"/>
        <v>1.361878689</v>
      </c>
      <c r="K1515" s="24" t="str">
        <f t="shared" si="4"/>
        <v>Over Achived</v>
      </c>
    </row>
    <row r="1516" ht="22.5" customHeight="1">
      <c r="A1516" s="18">
        <v>45679.0</v>
      </c>
      <c r="B1516" s="19" t="str">
        <f t="shared" si="1"/>
        <v>Jan</v>
      </c>
      <c r="C1516" s="20" t="s">
        <v>7</v>
      </c>
      <c r="D1516" s="19" t="s">
        <v>8</v>
      </c>
      <c r="E1516" s="19" t="s">
        <v>26</v>
      </c>
      <c r="F1516" s="21">
        <v>9.0</v>
      </c>
      <c r="G1516" s="22">
        <v>197911.0</v>
      </c>
      <c r="H1516" s="15" t="str">
        <f t="shared" si="2"/>
        <v>Very High Range</v>
      </c>
      <c r="I1516" s="22">
        <v>159570.0</v>
      </c>
      <c r="J1516" s="23">
        <f t="shared" si="3"/>
        <v>1.240276994</v>
      </c>
      <c r="K1516" s="24" t="str">
        <f t="shared" si="4"/>
        <v>Over Achived</v>
      </c>
    </row>
    <row r="1517" ht="22.5" customHeight="1">
      <c r="A1517" s="18">
        <v>45679.0</v>
      </c>
      <c r="B1517" s="19" t="str">
        <f t="shared" si="1"/>
        <v>Jan</v>
      </c>
      <c r="C1517" s="20" t="s">
        <v>7</v>
      </c>
      <c r="D1517" s="19" t="s">
        <v>8</v>
      </c>
      <c r="E1517" s="19" t="s">
        <v>26</v>
      </c>
      <c r="F1517" s="21">
        <v>8.0</v>
      </c>
      <c r="G1517" s="22">
        <v>244737.0</v>
      </c>
      <c r="H1517" s="15" t="str">
        <f t="shared" si="2"/>
        <v>Very High Range</v>
      </c>
      <c r="I1517" s="22">
        <v>209573.0</v>
      </c>
      <c r="J1517" s="23">
        <f t="shared" si="3"/>
        <v>1.16778879</v>
      </c>
      <c r="K1517" s="24" t="str">
        <f t="shared" si="4"/>
        <v>Over Achived</v>
      </c>
    </row>
    <row r="1518" ht="22.5" customHeight="1">
      <c r="A1518" s="18">
        <v>45679.0</v>
      </c>
      <c r="B1518" s="19" t="str">
        <f t="shared" si="1"/>
        <v>Jan</v>
      </c>
      <c r="C1518" s="20" t="s">
        <v>7</v>
      </c>
      <c r="D1518" s="19" t="s">
        <v>8</v>
      </c>
      <c r="E1518" s="19" t="s">
        <v>19</v>
      </c>
      <c r="F1518" s="21">
        <v>3.0</v>
      </c>
      <c r="G1518" s="22">
        <v>79263.0</v>
      </c>
      <c r="H1518" s="15" t="str">
        <f t="shared" si="2"/>
        <v>High Range</v>
      </c>
      <c r="I1518" s="22">
        <v>73839.0</v>
      </c>
      <c r="J1518" s="23">
        <f t="shared" si="3"/>
        <v>1.073457116</v>
      </c>
      <c r="K1518" s="24" t="str">
        <f t="shared" si="4"/>
        <v>Over Achived</v>
      </c>
    </row>
    <row r="1519" ht="22.5" customHeight="1">
      <c r="A1519" s="18">
        <v>45679.0</v>
      </c>
      <c r="B1519" s="19" t="str">
        <f t="shared" si="1"/>
        <v>Jan</v>
      </c>
      <c r="C1519" s="20" t="s">
        <v>7</v>
      </c>
      <c r="D1519" s="19" t="s">
        <v>106</v>
      </c>
      <c r="E1519" s="19" t="s">
        <v>23</v>
      </c>
      <c r="F1519" s="21">
        <v>3.0</v>
      </c>
      <c r="G1519" s="22">
        <v>68555.0</v>
      </c>
      <c r="H1519" s="15" t="str">
        <f t="shared" si="2"/>
        <v>Medium Range</v>
      </c>
      <c r="I1519" s="22">
        <v>50065.0</v>
      </c>
      <c r="J1519" s="23">
        <f t="shared" si="3"/>
        <v>1.369319884</v>
      </c>
      <c r="K1519" s="24" t="str">
        <f t="shared" si="4"/>
        <v>Over Achived</v>
      </c>
    </row>
    <row r="1520" ht="22.5" customHeight="1">
      <c r="A1520" s="18">
        <v>45679.0</v>
      </c>
      <c r="B1520" s="19" t="str">
        <f t="shared" si="1"/>
        <v>Jan</v>
      </c>
      <c r="C1520" s="20" t="s">
        <v>7</v>
      </c>
      <c r="D1520" s="19" t="s">
        <v>106</v>
      </c>
      <c r="E1520" s="19" t="s">
        <v>63</v>
      </c>
      <c r="F1520" s="21">
        <v>2.0</v>
      </c>
      <c r="G1520" s="22">
        <v>55887.0</v>
      </c>
      <c r="H1520" s="15" t="str">
        <f t="shared" si="2"/>
        <v>Medium Range</v>
      </c>
      <c r="I1520" s="22">
        <v>44506.0</v>
      </c>
      <c r="J1520" s="23">
        <f t="shared" si="3"/>
        <v>1.25571833</v>
      </c>
      <c r="K1520" s="24" t="str">
        <f t="shared" si="4"/>
        <v>Over Achived</v>
      </c>
    </row>
    <row r="1521" ht="22.5" customHeight="1">
      <c r="A1521" s="18">
        <v>45679.0</v>
      </c>
      <c r="B1521" s="19" t="str">
        <f t="shared" si="1"/>
        <v>Jan</v>
      </c>
      <c r="C1521" s="20" t="s">
        <v>7</v>
      </c>
      <c r="D1521" s="19" t="s">
        <v>106</v>
      </c>
      <c r="E1521" s="19" t="s">
        <v>26</v>
      </c>
      <c r="F1521" s="21">
        <v>11.0</v>
      </c>
      <c r="G1521" s="22">
        <v>229563.0</v>
      </c>
      <c r="H1521" s="15" t="str">
        <f t="shared" si="2"/>
        <v>Very High Range</v>
      </c>
      <c r="I1521" s="22">
        <v>198435.0</v>
      </c>
      <c r="J1521" s="23">
        <f t="shared" si="3"/>
        <v>1.156867488</v>
      </c>
      <c r="K1521" s="24" t="str">
        <f t="shared" si="4"/>
        <v>Over Achived</v>
      </c>
    </row>
    <row r="1522" ht="22.5" customHeight="1">
      <c r="A1522" s="18">
        <v>45679.0</v>
      </c>
      <c r="B1522" s="19" t="str">
        <f t="shared" si="1"/>
        <v>Jan</v>
      </c>
      <c r="C1522" s="20" t="s">
        <v>7</v>
      </c>
      <c r="D1522" s="19" t="s">
        <v>118</v>
      </c>
      <c r="E1522" s="19" t="s">
        <v>34</v>
      </c>
      <c r="F1522" s="21">
        <v>7.0</v>
      </c>
      <c r="G1522" s="22">
        <v>153751.0</v>
      </c>
      <c r="H1522" s="15" t="str">
        <f t="shared" si="2"/>
        <v>Very High Range</v>
      </c>
      <c r="I1522" s="22">
        <v>119581.0</v>
      </c>
      <c r="J1522" s="23">
        <f t="shared" si="3"/>
        <v>1.285747736</v>
      </c>
      <c r="K1522" s="24" t="str">
        <f t="shared" si="4"/>
        <v>Over Achived</v>
      </c>
    </row>
    <row r="1523" ht="22.5" customHeight="1">
      <c r="A1523" s="18">
        <v>45679.0</v>
      </c>
      <c r="B1523" s="19" t="str">
        <f t="shared" si="1"/>
        <v>Jan</v>
      </c>
      <c r="C1523" s="20" t="s">
        <v>7</v>
      </c>
      <c r="D1523" s="19" t="s">
        <v>118</v>
      </c>
      <c r="E1523" s="19" t="s">
        <v>19</v>
      </c>
      <c r="F1523" s="21">
        <v>3.0</v>
      </c>
      <c r="G1523" s="22">
        <v>88452.0</v>
      </c>
      <c r="H1523" s="15" t="str">
        <f t="shared" si="2"/>
        <v>High Range</v>
      </c>
      <c r="I1523" s="22">
        <v>62192.0</v>
      </c>
      <c r="J1523" s="23">
        <f t="shared" si="3"/>
        <v>1.422240803</v>
      </c>
      <c r="K1523" s="24" t="str">
        <f t="shared" si="4"/>
        <v>Over Achived</v>
      </c>
    </row>
    <row r="1524" ht="22.5" customHeight="1">
      <c r="A1524" s="18">
        <v>45679.0</v>
      </c>
      <c r="B1524" s="19" t="str">
        <f t="shared" si="1"/>
        <v>Jan</v>
      </c>
      <c r="C1524" s="20" t="s">
        <v>7</v>
      </c>
      <c r="D1524" s="19" t="s">
        <v>118</v>
      </c>
      <c r="E1524" s="19" t="s">
        <v>34</v>
      </c>
      <c r="F1524" s="21">
        <v>5.0</v>
      </c>
      <c r="G1524" s="22">
        <v>151829.0</v>
      </c>
      <c r="H1524" s="15" t="str">
        <f t="shared" si="2"/>
        <v>Very High Range</v>
      </c>
      <c r="I1524" s="22">
        <v>131374.0</v>
      </c>
      <c r="J1524" s="23">
        <f t="shared" si="3"/>
        <v>1.155700519</v>
      </c>
      <c r="K1524" s="24" t="str">
        <f t="shared" si="4"/>
        <v>Over Achived</v>
      </c>
    </row>
    <row r="1525" ht="22.5" customHeight="1">
      <c r="A1525" s="18">
        <v>45679.0</v>
      </c>
      <c r="B1525" s="19" t="str">
        <f t="shared" si="1"/>
        <v>Jan</v>
      </c>
      <c r="C1525" s="20" t="s">
        <v>7</v>
      </c>
      <c r="D1525" s="19" t="s">
        <v>118</v>
      </c>
      <c r="E1525" s="19" t="s">
        <v>9</v>
      </c>
      <c r="F1525" s="21">
        <v>7.0</v>
      </c>
      <c r="G1525" s="22">
        <v>177003.0</v>
      </c>
      <c r="H1525" s="15" t="str">
        <f t="shared" si="2"/>
        <v>Very High Range</v>
      </c>
      <c r="I1525" s="22">
        <v>165488.0</v>
      </c>
      <c r="J1525" s="23">
        <f t="shared" si="3"/>
        <v>1.069582085</v>
      </c>
      <c r="K1525" s="24" t="str">
        <f t="shared" si="4"/>
        <v>Over Achived</v>
      </c>
    </row>
    <row r="1526" ht="22.5" customHeight="1">
      <c r="A1526" s="18">
        <v>45679.0</v>
      </c>
      <c r="B1526" s="19" t="str">
        <f t="shared" si="1"/>
        <v>Jan</v>
      </c>
      <c r="C1526" s="20" t="s">
        <v>7</v>
      </c>
      <c r="D1526" s="19" t="s">
        <v>126</v>
      </c>
      <c r="E1526" s="19" t="s">
        <v>9</v>
      </c>
      <c r="F1526" s="21">
        <v>5.0</v>
      </c>
      <c r="G1526" s="22">
        <v>180395.0</v>
      </c>
      <c r="H1526" s="15" t="str">
        <f t="shared" si="2"/>
        <v>Very High Range</v>
      </c>
      <c r="I1526" s="22">
        <v>142989.0</v>
      </c>
      <c r="J1526" s="23">
        <f t="shared" si="3"/>
        <v>1.261600543</v>
      </c>
      <c r="K1526" s="24" t="str">
        <f t="shared" si="4"/>
        <v>Over Achived</v>
      </c>
    </row>
    <row r="1527" ht="22.5" customHeight="1">
      <c r="A1527" s="18">
        <v>45679.0</v>
      </c>
      <c r="B1527" s="19" t="str">
        <f t="shared" si="1"/>
        <v>Jan</v>
      </c>
      <c r="C1527" s="20" t="s">
        <v>7</v>
      </c>
      <c r="D1527" s="19" t="s">
        <v>126</v>
      </c>
      <c r="E1527" s="19" t="s">
        <v>19</v>
      </c>
      <c r="F1527" s="21">
        <v>3.0</v>
      </c>
      <c r="G1527" s="22">
        <v>96385.0</v>
      </c>
      <c r="H1527" s="15" t="str">
        <f t="shared" si="2"/>
        <v>Very High Range</v>
      </c>
      <c r="I1527" s="22">
        <v>76778.0</v>
      </c>
      <c r="J1527" s="23">
        <f t="shared" si="3"/>
        <v>1.255372633</v>
      </c>
      <c r="K1527" s="24" t="str">
        <f t="shared" si="4"/>
        <v>Over Achived</v>
      </c>
    </row>
    <row r="1528" ht="22.5" customHeight="1">
      <c r="A1528" s="18">
        <v>45679.0</v>
      </c>
      <c r="B1528" s="19" t="str">
        <f t="shared" si="1"/>
        <v>Jan</v>
      </c>
      <c r="C1528" s="20" t="s">
        <v>7</v>
      </c>
      <c r="D1528" s="19" t="s">
        <v>106</v>
      </c>
      <c r="E1528" s="19" t="s">
        <v>23</v>
      </c>
      <c r="F1528" s="21">
        <v>4.0</v>
      </c>
      <c r="G1528" s="22">
        <v>83534.0</v>
      </c>
      <c r="H1528" s="15" t="str">
        <f t="shared" si="2"/>
        <v>High Range</v>
      </c>
      <c r="I1528" s="22">
        <v>77478.0</v>
      </c>
      <c r="J1528" s="23">
        <f t="shared" si="3"/>
        <v>1.078164124</v>
      </c>
      <c r="K1528" s="24" t="str">
        <f t="shared" si="4"/>
        <v>Over Achived</v>
      </c>
    </row>
    <row r="1529" ht="22.5" customHeight="1">
      <c r="A1529" s="18">
        <v>45679.0</v>
      </c>
      <c r="B1529" s="19" t="str">
        <f t="shared" si="1"/>
        <v>Jan</v>
      </c>
      <c r="C1529" s="20" t="s">
        <v>7</v>
      </c>
      <c r="D1529" s="19" t="s">
        <v>131</v>
      </c>
      <c r="E1529" s="19" t="s">
        <v>38</v>
      </c>
      <c r="F1529" s="21">
        <v>4.0</v>
      </c>
      <c r="G1529" s="22">
        <v>122289.0</v>
      </c>
      <c r="H1529" s="15" t="str">
        <f t="shared" si="2"/>
        <v>Very High Range</v>
      </c>
      <c r="I1529" s="22">
        <v>88148.0</v>
      </c>
      <c r="J1529" s="23">
        <f t="shared" si="3"/>
        <v>1.387314516</v>
      </c>
      <c r="K1529" s="24" t="str">
        <f t="shared" si="4"/>
        <v>Over Achived</v>
      </c>
    </row>
    <row r="1530" ht="22.5" customHeight="1">
      <c r="A1530" s="18">
        <v>45679.0</v>
      </c>
      <c r="B1530" s="19" t="str">
        <f t="shared" si="1"/>
        <v>Jan</v>
      </c>
      <c r="C1530" s="20" t="s">
        <v>92</v>
      </c>
      <c r="D1530" s="19" t="s">
        <v>93</v>
      </c>
      <c r="E1530" s="19" t="s">
        <v>68</v>
      </c>
      <c r="F1530" s="21">
        <v>2.0</v>
      </c>
      <c r="G1530" s="22">
        <v>51625.0</v>
      </c>
      <c r="H1530" s="15" t="str">
        <f t="shared" si="2"/>
        <v>Medium Range</v>
      </c>
      <c r="I1530" s="22">
        <v>65190.0</v>
      </c>
      <c r="J1530" s="23">
        <f t="shared" si="3"/>
        <v>0.791915938</v>
      </c>
      <c r="K1530" s="24" t="str">
        <f t="shared" si="4"/>
        <v>Target Not Meet</v>
      </c>
    </row>
    <row r="1531" ht="22.5" customHeight="1">
      <c r="A1531" s="18">
        <v>45679.0</v>
      </c>
      <c r="B1531" s="19" t="str">
        <f t="shared" si="1"/>
        <v>Jan</v>
      </c>
      <c r="C1531" s="20" t="s">
        <v>7</v>
      </c>
      <c r="D1531" s="19" t="s">
        <v>131</v>
      </c>
      <c r="E1531" s="19" t="s">
        <v>68</v>
      </c>
      <c r="F1531" s="21">
        <v>3.0</v>
      </c>
      <c r="G1531" s="22">
        <v>67338.0</v>
      </c>
      <c r="H1531" s="15" t="str">
        <f t="shared" si="2"/>
        <v>Medium Range</v>
      </c>
      <c r="I1531" s="22">
        <v>51238.0</v>
      </c>
      <c r="J1531" s="23">
        <f t="shared" si="3"/>
        <v>1.314219915</v>
      </c>
      <c r="K1531" s="24" t="str">
        <f t="shared" si="4"/>
        <v>Over Achived</v>
      </c>
    </row>
    <row r="1532" ht="22.5" customHeight="1">
      <c r="A1532" s="18">
        <v>45679.0</v>
      </c>
      <c r="B1532" s="19" t="str">
        <f t="shared" si="1"/>
        <v>Jan</v>
      </c>
      <c r="C1532" s="20" t="s">
        <v>92</v>
      </c>
      <c r="D1532" s="19" t="s">
        <v>93</v>
      </c>
      <c r="E1532" s="19" t="s">
        <v>26</v>
      </c>
      <c r="F1532" s="21">
        <v>3.0</v>
      </c>
      <c r="G1532" s="22">
        <v>87416.0</v>
      </c>
      <c r="H1532" s="15" t="str">
        <f t="shared" si="2"/>
        <v>High Range</v>
      </c>
      <c r="I1532" s="22">
        <v>113595.0</v>
      </c>
      <c r="J1532" s="23">
        <f t="shared" si="3"/>
        <v>0.7695409129</v>
      </c>
      <c r="K1532" s="24" t="str">
        <f t="shared" si="4"/>
        <v>Target Not Meet</v>
      </c>
    </row>
    <row r="1533" ht="22.5" customHeight="1">
      <c r="A1533" s="18">
        <v>45679.0</v>
      </c>
      <c r="B1533" s="19" t="str">
        <f t="shared" si="1"/>
        <v>Jan</v>
      </c>
      <c r="C1533" s="20" t="s">
        <v>92</v>
      </c>
      <c r="D1533" s="19" t="s">
        <v>98</v>
      </c>
      <c r="E1533" s="19" t="s">
        <v>38</v>
      </c>
      <c r="F1533" s="21">
        <v>4.0</v>
      </c>
      <c r="G1533" s="22">
        <v>75879.0</v>
      </c>
      <c r="H1533" s="15" t="str">
        <f t="shared" si="2"/>
        <v>High Range</v>
      </c>
      <c r="I1533" s="22">
        <v>95065.0</v>
      </c>
      <c r="J1533" s="23">
        <f t="shared" si="3"/>
        <v>0.7981801925</v>
      </c>
      <c r="K1533" s="24" t="str">
        <f t="shared" si="4"/>
        <v>Target Not Meet</v>
      </c>
    </row>
    <row r="1534" ht="22.5" customHeight="1">
      <c r="A1534" s="18">
        <v>45679.0</v>
      </c>
      <c r="B1534" s="19" t="str">
        <f t="shared" si="1"/>
        <v>Jan</v>
      </c>
      <c r="C1534" s="20" t="s">
        <v>92</v>
      </c>
      <c r="D1534" s="19" t="s">
        <v>98</v>
      </c>
      <c r="E1534" s="19" t="s">
        <v>19</v>
      </c>
      <c r="F1534" s="21">
        <v>2.0</v>
      </c>
      <c r="G1534" s="22">
        <v>78074.0</v>
      </c>
      <c r="H1534" s="15" t="str">
        <f t="shared" si="2"/>
        <v>High Range</v>
      </c>
      <c r="I1534" s="22">
        <v>98275.0</v>
      </c>
      <c r="J1534" s="23">
        <f t="shared" si="3"/>
        <v>0.7944441618</v>
      </c>
      <c r="K1534" s="24" t="str">
        <f t="shared" si="4"/>
        <v>Target Not Meet</v>
      </c>
    </row>
    <row r="1535" ht="22.5" customHeight="1">
      <c r="A1535" s="18">
        <v>45679.0</v>
      </c>
      <c r="B1535" s="19" t="str">
        <f t="shared" si="1"/>
        <v>Jan</v>
      </c>
      <c r="C1535" s="20" t="s">
        <v>92</v>
      </c>
      <c r="D1535" s="19" t="s">
        <v>144</v>
      </c>
      <c r="E1535" s="19" t="s">
        <v>26</v>
      </c>
      <c r="F1535" s="21">
        <v>4.0</v>
      </c>
      <c r="G1535" s="22">
        <v>80310.0</v>
      </c>
      <c r="H1535" s="15" t="str">
        <f t="shared" si="2"/>
        <v>High Range</v>
      </c>
      <c r="I1535" s="22">
        <v>74301.0</v>
      </c>
      <c r="J1535" s="23">
        <f t="shared" si="3"/>
        <v>1.080873743</v>
      </c>
      <c r="K1535" s="24" t="str">
        <f t="shared" si="4"/>
        <v>Over Achived</v>
      </c>
    </row>
    <row r="1536" ht="22.5" customHeight="1">
      <c r="A1536" s="18">
        <v>45679.0</v>
      </c>
      <c r="B1536" s="19" t="str">
        <f t="shared" si="1"/>
        <v>Jan</v>
      </c>
      <c r="C1536" s="20" t="s">
        <v>92</v>
      </c>
      <c r="D1536" s="19" t="s">
        <v>144</v>
      </c>
      <c r="E1536" s="19" t="s">
        <v>26</v>
      </c>
      <c r="F1536" s="21">
        <v>3.0</v>
      </c>
      <c r="G1536" s="22">
        <v>84565.0</v>
      </c>
      <c r="H1536" s="15" t="str">
        <f t="shared" si="2"/>
        <v>High Range</v>
      </c>
      <c r="I1536" s="22">
        <v>66487.0</v>
      </c>
      <c r="J1536" s="23">
        <f t="shared" si="3"/>
        <v>1.271902778</v>
      </c>
      <c r="K1536" s="24" t="str">
        <f t="shared" si="4"/>
        <v>Over Achived</v>
      </c>
    </row>
    <row r="1537" ht="22.5" customHeight="1">
      <c r="A1537" s="18">
        <v>45679.0</v>
      </c>
      <c r="B1537" s="19" t="str">
        <f t="shared" si="1"/>
        <v>Jan</v>
      </c>
      <c r="C1537" s="20" t="s">
        <v>92</v>
      </c>
      <c r="D1537" s="19" t="s">
        <v>98</v>
      </c>
      <c r="E1537" s="19" t="s">
        <v>68</v>
      </c>
      <c r="F1537" s="21">
        <v>2.0</v>
      </c>
      <c r="G1537" s="22">
        <v>56120.0</v>
      </c>
      <c r="H1537" s="15" t="str">
        <f t="shared" si="2"/>
        <v>Medium Range</v>
      </c>
      <c r="I1537" s="22">
        <v>69746.0</v>
      </c>
      <c r="J1537" s="23">
        <f t="shared" si="3"/>
        <v>0.8046339575</v>
      </c>
      <c r="K1537" s="24" t="str">
        <f t="shared" si="4"/>
        <v>Target Not Meet</v>
      </c>
    </row>
    <row r="1538" ht="22.5" customHeight="1">
      <c r="A1538" s="18">
        <v>45679.0</v>
      </c>
      <c r="B1538" s="19" t="str">
        <f t="shared" si="1"/>
        <v>Jan</v>
      </c>
      <c r="C1538" s="20" t="s">
        <v>92</v>
      </c>
      <c r="D1538" s="19" t="s">
        <v>144</v>
      </c>
      <c r="E1538" s="19" t="s">
        <v>68</v>
      </c>
      <c r="F1538" s="21">
        <v>3.0</v>
      </c>
      <c r="G1538" s="22">
        <v>48537.0</v>
      </c>
      <c r="H1538" s="15" t="str">
        <f t="shared" si="2"/>
        <v>Base Range</v>
      </c>
      <c r="I1538" s="22">
        <v>41698.0</v>
      </c>
      <c r="J1538" s="23">
        <f t="shared" si="3"/>
        <v>1.164012662</v>
      </c>
      <c r="K1538" s="24" t="str">
        <f t="shared" si="4"/>
        <v>Over Achived</v>
      </c>
    </row>
    <row r="1539" ht="22.5" customHeight="1">
      <c r="A1539" s="18">
        <v>45679.0</v>
      </c>
      <c r="B1539" s="19" t="str">
        <f t="shared" si="1"/>
        <v>Jan</v>
      </c>
      <c r="C1539" s="20" t="s">
        <v>92</v>
      </c>
      <c r="D1539" s="19" t="s">
        <v>144</v>
      </c>
      <c r="E1539" s="19" t="s">
        <v>26</v>
      </c>
      <c r="F1539" s="21">
        <v>3.0</v>
      </c>
      <c r="G1539" s="22">
        <v>98348.0</v>
      </c>
      <c r="H1539" s="15" t="str">
        <f t="shared" si="2"/>
        <v>Very High Range</v>
      </c>
      <c r="I1539" s="22">
        <v>90449.0</v>
      </c>
      <c r="J1539" s="23">
        <f t="shared" si="3"/>
        <v>1.087330982</v>
      </c>
      <c r="K1539" s="24" t="str">
        <f t="shared" si="4"/>
        <v>Over Achived</v>
      </c>
    </row>
    <row r="1540" ht="22.5" customHeight="1">
      <c r="A1540" s="18">
        <v>45679.0</v>
      </c>
      <c r="B1540" s="19" t="str">
        <f t="shared" si="1"/>
        <v>Jan</v>
      </c>
      <c r="C1540" s="20" t="s">
        <v>92</v>
      </c>
      <c r="D1540" s="25" t="s">
        <v>149</v>
      </c>
      <c r="E1540" s="19" t="s">
        <v>63</v>
      </c>
      <c r="F1540" s="21">
        <v>5.0</v>
      </c>
      <c r="G1540" s="22">
        <v>131630.0</v>
      </c>
      <c r="H1540" s="15" t="str">
        <f t="shared" si="2"/>
        <v>Very High Range</v>
      </c>
      <c r="I1540" s="22">
        <v>112031.0</v>
      </c>
      <c r="J1540" s="23">
        <f t="shared" si="3"/>
        <v>1.17494265</v>
      </c>
      <c r="K1540" s="24" t="str">
        <f t="shared" si="4"/>
        <v>Over Achived</v>
      </c>
    </row>
    <row r="1541" ht="22.5" customHeight="1">
      <c r="A1541" s="18">
        <v>45679.0</v>
      </c>
      <c r="B1541" s="19" t="str">
        <f t="shared" si="1"/>
        <v>Jan</v>
      </c>
      <c r="C1541" s="20" t="s">
        <v>92</v>
      </c>
      <c r="D1541" s="25" t="s">
        <v>149</v>
      </c>
      <c r="E1541" s="19" t="s">
        <v>38</v>
      </c>
      <c r="F1541" s="21">
        <v>3.0</v>
      </c>
      <c r="G1541" s="22">
        <v>71404.0</v>
      </c>
      <c r="H1541" s="15" t="str">
        <f t="shared" si="2"/>
        <v>High Range</v>
      </c>
      <c r="I1541" s="22">
        <v>59851.0</v>
      </c>
      <c r="J1541" s="23">
        <f t="shared" si="3"/>
        <v>1.193029356</v>
      </c>
      <c r="K1541" s="24" t="str">
        <f t="shared" si="4"/>
        <v>Over Achived</v>
      </c>
    </row>
    <row r="1542" ht="22.5" customHeight="1">
      <c r="A1542" s="18">
        <v>45679.0</v>
      </c>
      <c r="B1542" s="19" t="str">
        <f t="shared" si="1"/>
        <v>Jan</v>
      </c>
      <c r="C1542" s="20" t="s">
        <v>92</v>
      </c>
      <c r="D1542" s="19" t="s">
        <v>158</v>
      </c>
      <c r="E1542" s="19" t="s">
        <v>26</v>
      </c>
      <c r="F1542" s="21">
        <v>4.0</v>
      </c>
      <c r="G1542" s="22">
        <v>102509.0</v>
      </c>
      <c r="H1542" s="15" t="str">
        <f t="shared" si="2"/>
        <v>Very High Range</v>
      </c>
      <c r="I1542" s="22">
        <v>73809.0</v>
      </c>
      <c r="J1542" s="23">
        <f t="shared" si="3"/>
        <v>1.388841469</v>
      </c>
      <c r="K1542" s="24" t="str">
        <f t="shared" si="4"/>
        <v>Over Achived</v>
      </c>
    </row>
    <row r="1543" ht="22.5" customHeight="1">
      <c r="A1543" s="18">
        <v>45679.0</v>
      </c>
      <c r="B1543" s="19" t="str">
        <f t="shared" si="1"/>
        <v>Jan</v>
      </c>
      <c r="C1543" s="20" t="s">
        <v>92</v>
      </c>
      <c r="D1543" s="19" t="s">
        <v>158</v>
      </c>
      <c r="E1543" s="19" t="s">
        <v>19</v>
      </c>
      <c r="F1543" s="21">
        <v>2.0</v>
      </c>
      <c r="G1543" s="22">
        <v>72410.0</v>
      </c>
      <c r="H1543" s="15" t="str">
        <f t="shared" si="2"/>
        <v>High Range</v>
      </c>
      <c r="I1543" s="22">
        <v>58785.0</v>
      </c>
      <c r="J1543" s="23">
        <f t="shared" si="3"/>
        <v>1.231776814</v>
      </c>
      <c r="K1543" s="24" t="str">
        <f t="shared" si="4"/>
        <v>Over Achived</v>
      </c>
    </row>
    <row r="1544" ht="22.5" customHeight="1">
      <c r="A1544" s="18">
        <v>45680.0</v>
      </c>
      <c r="B1544" s="19" t="str">
        <f t="shared" si="1"/>
        <v>Jan</v>
      </c>
      <c r="C1544" s="20" t="s">
        <v>13</v>
      </c>
      <c r="D1544" s="19" t="s">
        <v>37</v>
      </c>
      <c r="E1544" s="19" t="s">
        <v>19</v>
      </c>
      <c r="F1544" s="21">
        <v>2.0</v>
      </c>
      <c r="G1544" s="22">
        <v>49311.0</v>
      </c>
      <c r="H1544" s="15" t="str">
        <f t="shared" si="2"/>
        <v>Base Range</v>
      </c>
      <c r="I1544" s="22">
        <v>52463.0</v>
      </c>
      <c r="J1544" s="23">
        <f t="shared" si="3"/>
        <v>0.9399195624</v>
      </c>
      <c r="K1544" s="24" t="str">
        <f t="shared" si="4"/>
        <v>Target Not Meet</v>
      </c>
    </row>
    <row r="1545" ht="22.5" customHeight="1">
      <c r="A1545" s="18">
        <v>45680.0</v>
      </c>
      <c r="B1545" s="19" t="str">
        <f t="shared" si="1"/>
        <v>Jan</v>
      </c>
      <c r="C1545" s="20" t="s">
        <v>13</v>
      </c>
      <c r="D1545" s="19" t="s">
        <v>169</v>
      </c>
      <c r="E1545" s="19" t="s">
        <v>23</v>
      </c>
      <c r="F1545" s="21">
        <v>2.0</v>
      </c>
      <c r="G1545" s="22">
        <v>38498.0</v>
      </c>
      <c r="H1545" s="15" t="str">
        <f t="shared" si="2"/>
        <v>Base Range</v>
      </c>
      <c r="I1545" s="22">
        <v>49846.0</v>
      </c>
      <c r="J1545" s="23">
        <f t="shared" si="3"/>
        <v>0.7723388035</v>
      </c>
      <c r="K1545" s="24" t="str">
        <f t="shared" si="4"/>
        <v>Target Not Meet</v>
      </c>
    </row>
    <row r="1546" ht="22.5" customHeight="1">
      <c r="A1546" s="18">
        <v>45680.0</v>
      </c>
      <c r="B1546" s="19" t="str">
        <f t="shared" si="1"/>
        <v>Jan</v>
      </c>
      <c r="C1546" s="20" t="s">
        <v>13</v>
      </c>
      <c r="D1546" s="19" t="s">
        <v>37</v>
      </c>
      <c r="E1546" s="19" t="s">
        <v>38</v>
      </c>
      <c r="F1546" s="21">
        <v>2.0</v>
      </c>
      <c r="G1546" s="22">
        <v>65123.0</v>
      </c>
      <c r="H1546" s="15" t="str">
        <f t="shared" si="2"/>
        <v>Medium Range</v>
      </c>
      <c r="I1546" s="22">
        <v>69964.0</v>
      </c>
      <c r="J1546" s="23">
        <f t="shared" si="3"/>
        <v>0.9308072723</v>
      </c>
      <c r="K1546" s="24" t="str">
        <f t="shared" si="4"/>
        <v>Target Not Meet</v>
      </c>
    </row>
    <row r="1547" ht="22.5" customHeight="1">
      <c r="A1547" s="18">
        <v>45680.0</v>
      </c>
      <c r="B1547" s="19" t="str">
        <f t="shared" si="1"/>
        <v>Jan</v>
      </c>
      <c r="C1547" s="20" t="s">
        <v>13</v>
      </c>
      <c r="D1547" s="19" t="s">
        <v>37</v>
      </c>
      <c r="E1547" s="19" t="s">
        <v>34</v>
      </c>
      <c r="F1547" s="21">
        <v>4.0</v>
      </c>
      <c r="G1547" s="22">
        <v>94414.0</v>
      </c>
      <c r="H1547" s="15" t="str">
        <f t="shared" si="2"/>
        <v>Very High Range</v>
      </c>
      <c r="I1547" s="22">
        <v>105494.0</v>
      </c>
      <c r="J1547" s="23">
        <f t="shared" si="3"/>
        <v>0.8949703301</v>
      </c>
      <c r="K1547" s="24" t="str">
        <f t="shared" si="4"/>
        <v>Target Not Meet</v>
      </c>
    </row>
    <row r="1548" ht="22.5" customHeight="1">
      <c r="A1548" s="18">
        <v>45680.0</v>
      </c>
      <c r="B1548" s="19" t="str">
        <f t="shared" si="1"/>
        <v>Jan</v>
      </c>
      <c r="C1548" s="20" t="s">
        <v>13</v>
      </c>
      <c r="D1548" s="19" t="s">
        <v>37</v>
      </c>
      <c r="E1548" s="19" t="s">
        <v>19</v>
      </c>
      <c r="F1548" s="21">
        <v>2.0</v>
      </c>
      <c r="G1548" s="22">
        <v>44241.0</v>
      </c>
      <c r="H1548" s="15" t="str">
        <f t="shared" si="2"/>
        <v>Base Range</v>
      </c>
      <c r="I1548" s="22">
        <v>47416.0</v>
      </c>
      <c r="J1548" s="23">
        <f t="shared" si="3"/>
        <v>0.9330394803</v>
      </c>
      <c r="K1548" s="24" t="str">
        <f t="shared" si="4"/>
        <v>Target Not Meet</v>
      </c>
    </row>
    <row r="1549" ht="22.5" customHeight="1">
      <c r="A1549" s="18">
        <v>45680.0</v>
      </c>
      <c r="B1549" s="19" t="str">
        <f t="shared" si="1"/>
        <v>Jan</v>
      </c>
      <c r="C1549" s="20" t="s">
        <v>13</v>
      </c>
      <c r="D1549" s="19" t="s">
        <v>169</v>
      </c>
      <c r="E1549" s="19" t="s">
        <v>26</v>
      </c>
      <c r="F1549" s="21">
        <v>2.0</v>
      </c>
      <c r="G1549" s="22">
        <v>68779.0</v>
      </c>
      <c r="H1549" s="15" t="str">
        <f t="shared" si="2"/>
        <v>Medium Range</v>
      </c>
      <c r="I1549" s="22">
        <v>74801.0</v>
      </c>
      <c r="J1549" s="23">
        <f t="shared" si="3"/>
        <v>0.9194930549</v>
      </c>
      <c r="K1549" s="24" t="str">
        <f t="shared" si="4"/>
        <v>Target Not Meet</v>
      </c>
    </row>
    <row r="1550" ht="22.5" customHeight="1">
      <c r="A1550" s="18">
        <v>45680.0</v>
      </c>
      <c r="B1550" s="19" t="str">
        <f t="shared" si="1"/>
        <v>Jan</v>
      </c>
      <c r="C1550" s="20" t="s">
        <v>13</v>
      </c>
      <c r="D1550" s="19" t="s">
        <v>29</v>
      </c>
      <c r="E1550" s="19" t="s">
        <v>38</v>
      </c>
      <c r="F1550" s="21">
        <v>3.0</v>
      </c>
      <c r="G1550" s="22">
        <v>63216.0</v>
      </c>
      <c r="H1550" s="15" t="str">
        <f t="shared" si="2"/>
        <v>Medium Range</v>
      </c>
      <c r="I1550" s="22">
        <v>75221.0</v>
      </c>
      <c r="J1550" s="23">
        <f t="shared" si="3"/>
        <v>0.8404036107</v>
      </c>
      <c r="K1550" s="24" t="str">
        <f t="shared" si="4"/>
        <v>Target Not Meet</v>
      </c>
    </row>
    <row r="1551" ht="22.5" customHeight="1">
      <c r="A1551" s="18">
        <v>45680.0</v>
      </c>
      <c r="B1551" s="19" t="str">
        <f t="shared" si="1"/>
        <v>Jan</v>
      </c>
      <c r="C1551" s="20" t="s">
        <v>13</v>
      </c>
      <c r="D1551" s="19" t="s">
        <v>14</v>
      </c>
      <c r="E1551" s="19" t="s">
        <v>68</v>
      </c>
      <c r="F1551" s="21">
        <v>1.0</v>
      </c>
      <c r="G1551" s="22">
        <v>44024.0</v>
      </c>
      <c r="H1551" s="15" t="str">
        <f t="shared" si="2"/>
        <v>Base Range</v>
      </c>
      <c r="I1551" s="22">
        <v>32246.0</v>
      </c>
      <c r="J1551" s="23">
        <f t="shared" si="3"/>
        <v>1.365254605</v>
      </c>
      <c r="K1551" s="24" t="str">
        <f t="shared" si="4"/>
        <v>Over Achived</v>
      </c>
    </row>
    <row r="1552" ht="22.5" customHeight="1">
      <c r="A1552" s="18">
        <v>45680.0</v>
      </c>
      <c r="B1552" s="19" t="str">
        <f t="shared" si="1"/>
        <v>Jan</v>
      </c>
      <c r="C1552" s="20" t="s">
        <v>13</v>
      </c>
      <c r="D1552" s="19" t="s">
        <v>29</v>
      </c>
      <c r="E1552" s="19" t="s">
        <v>38</v>
      </c>
      <c r="F1552" s="21">
        <v>3.0</v>
      </c>
      <c r="G1552" s="22">
        <v>68418.0</v>
      </c>
      <c r="H1552" s="15" t="str">
        <f t="shared" si="2"/>
        <v>Medium Range</v>
      </c>
      <c r="I1552" s="22">
        <v>79549.0</v>
      </c>
      <c r="J1552" s="23">
        <f t="shared" si="3"/>
        <v>0.8600736653</v>
      </c>
      <c r="K1552" s="24" t="str">
        <f t="shared" si="4"/>
        <v>Target Not Meet</v>
      </c>
    </row>
    <row r="1553" ht="22.5" customHeight="1">
      <c r="A1553" s="18">
        <v>45680.0</v>
      </c>
      <c r="B1553" s="19" t="str">
        <f t="shared" si="1"/>
        <v>Jan</v>
      </c>
      <c r="C1553" s="20" t="s">
        <v>13</v>
      </c>
      <c r="D1553" s="19" t="s">
        <v>29</v>
      </c>
      <c r="E1553" s="19" t="s">
        <v>19</v>
      </c>
      <c r="F1553" s="21">
        <v>2.0</v>
      </c>
      <c r="G1553" s="22">
        <v>43312.0</v>
      </c>
      <c r="H1553" s="15" t="str">
        <f t="shared" si="2"/>
        <v>Base Range</v>
      </c>
      <c r="I1553" s="22">
        <v>53409.0</v>
      </c>
      <c r="J1553" s="23">
        <f t="shared" si="3"/>
        <v>0.8109494654</v>
      </c>
      <c r="K1553" s="24" t="str">
        <f t="shared" si="4"/>
        <v>Target Not Meet</v>
      </c>
    </row>
    <row r="1554" ht="22.5" customHeight="1">
      <c r="A1554" s="18">
        <v>45680.0</v>
      </c>
      <c r="B1554" s="19" t="str">
        <f t="shared" si="1"/>
        <v>Jan</v>
      </c>
      <c r="C1554" s="20" t="s">
        <v>13</v>
      </c>
      <c r="D1554" s="19" t="s">
        <v>18</v>
      </c>
      <c r="E1554" s="19" t="s">
        <v>9</v>
      </c>
      <c r="F1554" s="21">
        <v>3.0</v>
      </c>
      <c r="G1554" s="22">
        <v>84221.0</v>
      </c>
      <c r="H1554" s="15" t="str">
        <f t="shared" si="2"/>
        <v>High Range</v>
      </c>
      <c r="I1554" s="22">
        <v>74322.0</v>
      </c>
      <c r="J1554" s="23">
        <f t="shared" si="3"/>
        <v>1.133190711</v>
      </c>
      <c r="K1554" s="24" t="str">
        <f t="shared" si="4"/>
        <v>Over Achived</v>
      </c>
    </row>
    <row r="1555" ht="22.5" customHeight="1">
      <c r="A1555" s="18">
        <v>45680.0</v>
      </c>
      <c r="B1555" s="19" t="str">
        <f t="shared" si="1"/>
        <v>Jan</v>
      </c>
      <c r="C1555" s="20" t="s">
        <v>13</v>
      </c>
      <c r="D1555" s="19" t="s">
        <v>18</v>
      </c>
      <c r="E1555" s="19" t="s">
        <v>19</v>
      </c>
      <c r="F1555" s="21">
        <v>2.0</v>
      </c>
      <c r="G1555" s="22">
        <v>49649.0</v>
      </c>
      <c r="H1555" s="15" t="str">
        <f t="shared" si="2"/>
        <v>Base Range</v>
      </c>
      <c r="I1555" s="22">
        <v>40615.0</v>
      </c>
      <c r="J1555" s="23">
        <f t="shared" si="3"/>
        <v>1.222430137</v>
      </c>
      <c r="K1555" s="24" t="str">
        <f t="shared" si="4"/>
        <v>Over Achived</v>
      </c>
    </row>
    <row r="1556" ht="22.5" customHeight="1">
      <c r="A1556" s="18">
        <v>45680.0</v>
      </c>
      <c r="B1556" s="19" t="str">
        <f t="shared" si="1"/>
        <v>Jan</v>
      </c>
      <c r="C1556" s="20" t="s">
        <v>13</v>
      </c>
      <c r="D1556" s="19" t="s">
        <v>14</v>
      </c>
      <c r="E1556" s="19" t="s">
        <v>26</v>
      </c>
      <c r="F1556" s="21">
        <v>3.0</v>
      </c>
      <c r="G1556" s="22">
        <v>58315.0</v>
      </c>
      <c r="H1556" s="15" t="str">
        <f t="shared" si="2"/>
        <v>Medium Range</v>
      </c>
      <c r="I1556" s="22">
        <v>41486.0</v>
      </c>
      <c r="J1556" s="23">
        <f t="shared" si="3"/>
        <v>1.40565492</v>
      </c>
      <c r="K1556" s="24" t="str">
        <f t="shared" si="4"/>
        <v>Over Achived</v>
      </c>
    </row>
    <row r="1557" ht="22.5" customHeight="1">
      <c r="A1557" s="18">
        <v>45680.0</v>
      </c>
      <c r="B1557" s="19" t="str">
        <f t="shared" si="1"/>
        <v>Jan</v>
      </c>
      <c r="C1557" s="20" t="s">
        <v>13</v>
      </c>
      <c r="D1557" s="19" t="s">
        <v>14</v>
      </c>
      <c r="E1557" s="19" t="s">
        <v>38</v>
      </c>
      <c r="F1557" s="21">
        <v>3.0</v>
      </c>
      <c r="G1557" s="22">
        <v>67703.0</v>
      </c>
      <c r="H1557" s="15" t="str">
        <f t="shared" si="2"/>
        <v>Medium Range</v>
      </c>
      <c r="I1557" s="22">
        <v>59079.0</v>
      </c>
      <c r="J1557" s="23">
        <f t="shared" si="3"/>
        <v>1.145974035</v>
      </c>
      <c r="K1557" s="24" t="str">
        <f t="shared" si="4"/>
        <v>Over Achived</v>
      </c>
    </row>
    <row r="1558" ht="22.5" customHeight="1">
      <c r="A1558" s="18">
        <v>45680.0</v>
      </c>
      <c r="B1558" s="19" t="str">
        <f t="shared" si="1"/>
        <v>Jan</v>
      </c>
      <c r="C1558" s="20" t="s">
        <v>13</v>
      </c>
      <c r="D1558" s="19" t="s">
        <v>169</v>
      </c>
      <c r="E1558" s="19" t="s">
        <v>34</v>
      </c>
      <c r="F1558" s="21">
        <v>4.0</v>
      </c>
      <c r="G1558" s="22">
        <v>90180.0</v>
      </c>
      <c r="H1558" s="15" t="str">
        <f t="shared" si="2"/>
        <v>Very High Range</v>
      </c>
      <c r="I1558" s="22">
        <v>104790.0</v>
      </c>
      <c r="J1558" s="23">
        <f t="shared" si="3"/>
        <v>0.8605782995</v>
      </c>
      <c r="K1558" s="24" t="str">
        <f t="shared" si="4"/>
        <v>Target Not Meet</v>
      </c>
    </row>
    <row r="1559" ht="22.5" customHeight="1">
      <c r="A1559" s="18">
        <v>45680.0</v>
      </c>
      <c r="B1559" s="19" t="str">
        <f t="shared" si="1"/>
        <v>Jan</v>
      </c>
      <c r="C1559" s="20" t="s">
        <v>13</v>
      </c>
      <c r="D1559" s="19" t="s">
        <v>29</v>
      </c>
      <c r="E1559" s="19" t="s">
        <v>23</v>
      </c>
      <c r="F1559" s="21">
        <v>2.0</v>
      </c>
      <c r="G1559" s="22">
        <v>42741.0</v>
      </c>
      <c r="H1559" s="15" t="str">
        <f t="shared" si="2"/>
        <v>Base Range</v>
      </c>
      <c r="I1559" s="22">
        <v>49986.0</v>
      </c>
      <c r="J1559" s="23">
        <f t="shared" si="3"/>
        <v>0.8550594166</v>
      </c>
      <c r="K1559" s="24" t="str">
        <f t="shared" si="4"/>
        <v>Target Not Meet</v>
      </c>
    </row>
    <row r="1560" ht="22.5" customHeight="1">
      <c r="A1560" s="18">
        <v>45680.0</v>
      </c>
      <c r="B1560" s="19" t="str">
        <f t="shared" si="1"/>
        <v>Jan</v>
      </c>
      <c r="C1560" s="20" t="s">
        <v>13</v>
      </c>
      <c r="D1560" s="19" t="s">
        <v>169</v>
      </c>
      <c r="E1560" s="19" t="s">
        <v>68</v>
      </c>
      <c r="F1560" s="21">
        <v>1.0</v>
      </c>
      <c r="G1560" s="22">
        <v>35426.0</v>
      </c>
      <c r="H1560" s="15" t="str">
        <f t="shared" si="2"/>
        <v>Base Range</v>
      </c>
      <c r="I1560" s="22">
        <v>42280.0</v>
      </c>
      <c r="J1560" s="23">
        <f t="shared" si="3"/>
        <v>0.8378902554</v>
      </c>
      <c r="K1560" s="24" t="str">
        <f t="shared" si="4"/>
        <v>Target Not Meet</v>
      </c>
    </row>
    <row r="1561" ht="22.5" customHeight="1">
      <c r="A1561" s="18">
        <v>45680.0</v>
      </c>
      <c r="B1561" s="19" t="str">
        <f t="shared" si="1"/>
        <v>Jan</v>
      </c>
      <c r="C1561" s="20" t="s">
        <v>57</v>
      </c>
      <c r="D1561" s="19" t="s">
        <v>85</v>
      </c>
      <c r="E1561" s="19" t="s">
        <v>23</v>
      </c>
      <c r="F1561" s="21">
        <v>2.0</v>
      </c>
      <c r="G1561" s="22">
        <v>31372.0</v>
      </c>
      <c r="H1561" s="15" t="str">
        <f t="shared" si="2"/>
        <v>Base Range</v>
      </c>
      <c r="I1561" s="22">
        <v>35190.0</v>
      </c>
      <c r="J1561" s="23">
        <f t="shared" si="3"/>
        <v>0.891503268</v>
      </c>
      <c r="K1561" s="24" t="str">
        <f t="shared" si="4"/>
        <v>Target Not Meet</v>
      </c>
    </row>
    <row r="1562" ht="22.5" customHeight="1">
      <c r="A1562" s="18">
        <v>45680.0</v>
      </c>
      <c r="B1562" s="19" t="str">
        <f t="shared" si="1"/>
        <v>Jan</v>
      </c>
      <c r="C1562" s="20" t="s">
        <v>57</v>
      </c>
      <c r="D1562" s="19" t="s">
        <v>58</v>
      </c>
      <c r="E1562" s="19" t="s">
        <v>19</v>
      </c>
      <c r="F1562" s="21">
        <v>2.0</v>
      </c>
      <c r="G1562" s="22">
        <v>33659.0</v>
      </c>
      <c r="H1562" s="15" t="str">
        <f t="shared" si="2"/>
        <v>Base Range</v>
      </c>
      <c r="I1562" s="22">
        <v>26413.0</v>
      </c>
      <c r="J1562" s="23">
        <f t="shared" si="3"/>
        <v>1.274334608</v>
      </c>
      <c r="K1562" s="24" t="str">
        <f t="shared" si="4"/>
        <v>Over Achived</v>
      </c>
    </row>
    <row r="1563" ht="22.5" customHeight="1">
      <c r="A1563" s="18">
        <v>45680.0</v>
      </c>
      <c r="B1563" s="19" t="str">
        <f t="shared" si="1"/>
        <v>Jan</v>
      </c>
      <c r="C1563" s="20" t="s">
        <v>92</v>
      </c>
      <c r="D1563" s="19" t="s">
        <v>93</v>
      </c>
      <c r="E1563" s="19" t="s">
        <v>68</v>
      </c>
      <c r="F1563" s="21">
        <v>2.0</v>
      </c>
      <c r="G1563" s="22">
        <v>49019.0</v>
      </c>
      <c r="H1563" s="15" t="str">
        <f t="shared" si="2"/>
        <v>Base Range</v>
      </c>
      <c r="I1563" s="22">
        <v>62325.0</v>
      </c>
      <c r="J1563" s="23">
        <f t="shared" si="3"/>
        <v>0.7865062174</v>
      </c>
      <c r="K1563" s="24" t="str">
        <f t="shared" si="4"/>
        <v>Target Not Meet</v>
      </c>
    </row>
    <row r="1564" ht="22.5" customHeight="1">
      <c r="A1564" s="18">
        <v>45680.0</v>
      </c>
      <c r="B1564" s="19" t="str">
        <f t="shared" si="1"/>
        <v>Jan</v>
      </c>
      <c r="C1564" s="20" t="s">
        <v>57</v>
      </c>
      <c r="D1564" s="19" t="s">
        <v>85</v>
      </c>
      <c r="E1564" s="19" t="s">
        <v>68</v>
      </c>
      <c r="F1564" s="21">
        <v>1.0</v>
      </c>
      <c r="G1564" s="22">
        <v>33816.0</v>
      </c>
      <c r="H1564" s="15" t="str">
        <f t="shared" si="2"/>
        <v>Base Range</v>
      </c>
      <c r="I1564" s="22">
        <v>43427.0</v>
      </c>
      <c r="J1564" s="23">
        <f t="shared" si="3"/>
        <v>0.7786860709</v>
      </c>
      <c r="K1564" s="24" t="str">
        <f t="shared" si="4"/>
        <v>Target Not Meet</v>
      </c>
    </row>
    <row r="1565" ht="22.5" customHeight="1">
      <c r="A1565" s="18">
        <v>45680.0</v>
      </c>
      <c r="B1565" s="19" t="str">
        <f t="shared" si="1"/>
        <v>Jan</v>
      </c>
      <c r="C1565" s="20" t="s">
        <v>57</v>
      </c>
      <c r="D1565" s="19" t="s">
        <v>85</v>
      </c>
      <c r="E1565" s="19" t="s">
        <v>63</v>
      </c>
      <c r="F1565" s="21">
        <v>1.0</v>
      </c>
      <c r="G1565" s="22">
        <v>30165.0</v>
      </c>
      <c r="H1565" s="15" t="str">
        <f t="shared" si="2"/>
        <v>Base Range</v>
      </c>
      <c r="I1565" s="22">
        <v>36922.0</v>
      </c>
      <c r="J1565" s="23">
        <f t="shared" si="3"/>
        <v>0.816992579</v>
      </c>
      <c r="K1565" s="24" t="str">
        <f t="shared" si="4"/>
        <v>Target Not Meet</v>
      </c>
    </row>
    <row r="1566" ht="22.5" customHeight="1">
      <c r="A1566" s="18">
        <v>45680.0</v>
      </c>
      <c r="B1566" s="19" t="str">
        <f t="shared" si="1"/>
        <v>Jan</v>
      </c>
      <c r="C1566" s="20" t="s">
        <v>57</v>
      </c>
      <c r="D1566" s="19" t="s">
        <v>85</v>
      </c>
      <c r="E1566" s="19" t="s">
        <v>68</v>
      </c>
      <c r="F1566" s="21">
        <v>1.0</v>
      </c>
      <c r="G1566" s="22">
        <v>30502.0</v>
      </c>
      <c r="H1566" s="15" t="str">
        <f t="shared" si="2"/>
        <v>Base Range</v>
      </c>
      <c r="I1566" s="22">
        <v>33132.0</v>
      </c>
      <c r="J1566" s="23">
        <f t="shared" si="3"/>
        <v>0.9206205481</v>
      </c>
      <c r="K1566" s="24" t="str">
        <f t="shared" si="4"/>
        <v>Target Not Meet</v>
      </c>
    </row>
    <row r="1567" ht="22.5" customHeight="1">
      <c r="A1567" s="18">
        <v>45680.0</v>
      </c>
      <c r="B1567" s="19" t="str">
        <f t="shared" si="1"/>
        <v>Jan</v>
      </c>
      <c r="C1567" s="20" t="s">
        <v>57</v>
      </c>
      <c r="D1567" s="19" t="s">
        <v>85</v>
      </c>
      <c r="E1567" s="19" t="s">
        <v>9</v>
      </c>
      <c r="F1567" s="21">
        <v>3.0</v>
      </c>
      <c r="G1567" s="22">
        <v>61821.0</v>
      </c>
      <c r="H1567" s="15" t="str">
        <f t="shared" si="2"/>
        <v>Medium Range</v>
      </c>
      <c r="I1567" s="22">
        <v>74114.0</v>
      </c>
      <c r="J1567" s="23">
        <f t="shared" si="3"/>
        <v>0.8341339018</v>
      </c>
      <c r="K1567" s="24" t="str">
        <f t="shared" si="4"/>
        <v>Target Not Meet</v>
      </c>
    </row>
    <row r="1568" ht="22.5" customHeight="1">
      <c r="A1568" s="18">
        <v>45680.0</v>
      </c>
      <c r="B1568" s="19" t="str">
        <f t="shared" si="1"/>
        <v>Jan</v>
      </c>
      <c r="C1568" s="20" t="s">
        <v>57</v>
      </c>
      <c r="D1568" s="19" t="s">
        <v>80</v>
      </c>
      <c r="E1568" s="19" t="s">
        <v>63</v>
      </c>
      <c r="F1568" s="21">
        <v>1.0</v>
      </c>
      <c r="G1568" s="22">
        <v>26496.0</v>
      </c>
      <c r="H1568" s="15" t="str">
        <f t="shared" si="2"/>
        <v>Base Range</v>
      </c>
      <c r="I1568" s="22">
        <v>31738.0</v>
      </c>
      <c r="J1568" s="23">
        <f t="shared" si="3"/>
        <v>0.8348352133</v>
      </c>
      <c r="K1568" s="24" t="str">
        <f t="shared" si="4"/>
        <v>Target Not Meet</v>
      </c>
    </row>
    <row r="1569" ht="22.5" customHeight="1">
      <c r="A1569" s="18">
        <v>45680.0</v>
      </c>
      <c r="B1569" s="19" t="str">
        <f t="shared" si="1"/>
        <v>Jan</v>
      </c>
      <c r="C1569" s="20" t="s">
        <v>57</v>
      </c>
      <c r="D1569" s="19" t="s">
        <v>80</v>
      </c>
      <c r="E1569" s="19" t="s">
        <v>38</v>
      </c>
      <c r="F1569" s="21">
        <v>2.0</v>
      </c>
      <c r="G1569" s="22">
        <v>44793.0</v>
      </c>
      <c r="H1569" s="15" t="str">
        <f t="shared" si="2"/>
        <v>Base Range</v>
      </c>
      <c r="I1569" s="22">
        <v>50763.0</v>
      </c>
      <c r="J1569" s="23">
        <f t="shared" si="3"/>
        <v>0.8823946575</v>
      </c>
      <c r="K1569" s="24" t="str">
        <f t="shared" si="4"/>
        <v>Target Not Meet</v>
      </c>
    </row>
    <row r="1570" ht="22.5" customHeight="1">
      <c r="A1570" s="18">
        <v>45680.0</v>
      </c>
      <c r="B1570" s="19" t="str">
        <f t="shared" si="1"/>
        <v>Jan</v>
      </c>
      <c r="C1570" s="20" t="s">
        <v>57</v>
      </c>
      <c r="D1570" s="19" t="s">
        <v>71</v>
      </c>
      <c r="E1570" s="19" t="s">
        <v>19</v>
      </c>
      <c r="F1570" s="21">
        <v>1.0</v>
      </c>
      <c r="G1570" s="22">
        <v>38783.0</v>
      </c>
      <c r="H1570" s="15" t="str">
        <f t="shared" si="2"/>
        <v>Base Range</v>
      </c>
      <c r="I1570" s="22">
        <v>42349.0</v>
      </c>
      <c r="J1570" s="23">
        <f t="shared" si="3"/>
        <v>0.915794942</v>
      </c>
      <c r="K1570" s="24" t="str">
        <f t="shared" si="4"/>
        <v>Target Not Meet</v>
      </c>
    </row>
    <row r="1571" ht="22.5" customHeight="1">
      <c r="A1571" s="18">
        <v>45680.0</v>
      </c>
      <c r="B1571" s="19" t="str">
        <f t="shared" si="1"/>
        <v>Jan</v>
      </c>
      <c r="C1571" s="20" t="s">
        <v>57</v>
      </c>
      <c r="D1571" s="19" t="s">
        <v>71</v>
      </c>
      <c r="E1571" s="19" t="s">
        <v>63</v>
      </c>
      <c r="F1571" s="21">
        <v>1.0</v>
      </c>
      <c r="G1571" s="22">
        <v>30261.0</v>
      </c>
      <c r="H1571" s="15" t="str">
        <f t="shared" si="2"/>
        <v>Base Range</v>
      </c>
      <c r="I1571" s="22">
        <v>34920.0</v>
      </c>
      <c r="J1571" s="23">
        <f t="shared" si="3"/>
        <v>0.866580756</v>
      </c>
      <c r="K1571" s="24" t="str">
        <f t="shared" si="4"/>
        <v>Target Not Meet</v>
      </c>
    </row>
    <row r="1572" ht="22.5" customHeight="1">
      <c r="A1572" s="18">
        <v>45680.0</v>
      </c>
      <c r="B1572" s="19" t="str">
        <f t="shared" si="1"/>
        <v>Jan</v>
      </c>
      <c r="C1572" s="20" t="s">
        <v>57</v>
      </c>
      <c r="D1572" s="19" t="s">
        <v>71</v>
      </c>
      <c r="E1572" s="19" t="s">
        <v>23</v>
      </c>
      <c r="F1572" s="21">
        <v>1.0</v>
      </c>
      <c r="G1572" s="22">
        <v>29471.0</v>
      </c>
      <c r="H1572" s="15" t="str">
        <f t="shared" si="2"/>
        <v>Base Range</v>
      </c>
      <c r="I1572" s="22">
        <v>34480.0</v>
      </c>
      <c r="J1572" s="23">
        <f t="shared" si="3"/>
        <v>0.8547273782</v>
      </c>
      <c r="K1572" s="24" t="str">
        <f t="shared" si="4"/>
        <v>Target Not Meet</v>
      </c>
    </row>
    <row r="1573" ht="22.5" customHeight="1">
      <c r="A1573" s="18">
        <v>45680.0</v>
      </c>
      <c r="B1573" s="19" t="str">
        <f t="shared" si="1"/>
        <v>Jan</v>
      </c>
      <c r="C1573" s="20" t="s">
        <v>57</v>
      </c>
      <c r="D1573" s="19" t="s">
        <v>71</v>
      </c>
      <c r="E1573" s="19" t="s">
        <v>19</v>
      </c>
      <c r="F1573" s="21">
        <v>1.0</v>
      </c>
      <c r="G1573" s="22">
        <v>36765.0</v>
      </c>
      <c r="H1573" s="15" t="str">
        <f t="shared" si="2"/>
        <v>Base Range</v>
      </c>
      <c r="I1573" s="22">
        <v>44342.0</v>
      </c>
      <c r="J1573" s="23">
        <f t="shared" si="3"/>
        <v>0.82912363</v>
      </c>
      <c r="K1573" s="24" t="str">
        <f t="shared" si="4"/>
        <v>Target Not Meet</v>
      </c>
    </row>
    <row r="1574" ht="22.5" customHeight="1">
      <c r="A1574" s="18">
        <v>45680.0</v>
      </c>
      <c r="B1574" s="19" t="str">
        <f t="shared" si="1"/>
        <v>Jan</v>
      </c>
      <c r="C1574" s="20" t="s">
        <v>57</v>
      </c>
      <c r="D1574" s="25" t="s">
        <v>62</v>
      </c>
      <c r="E1574" s="19" t="s">
        <v>9</v>
      </c>
      <c r="F1574" s="21">
        <v>3.0</v>
      </c>
      <c r="G1574" s="22">
        <v>60884.0</v>
      </c>
      <c r="H1574" s="15" t="str">
        <f t="shared" si="2"/>
        <v>Medium Range</v>
      </c>
      <c r="I1574" s="22">
        <v>50376.0</v>
      </c>
      <c r="J1574" s="23">
        <f t="shared" si="3"/>
        <v>1.208591393</v>
      </c>
      <c r="K1574" s="24" t="str">
        <f t="shared" si="4"/>
        <v>Over Achived</v>
      </c>
    </row>
    <row r="1575" ht="22.5" customHeight="1">
      <c r="A1575" s="18">
        <v>45680.0</v>
      </c>
      <c r="B1575" s="19" t="str">
        <f t="shared" si="1"/>
        <v>Jan</v>
      </c>
      <c r="C1575" s="20" t="s">
        <v>57</v>
      </c>
      <c r="D1575" s="25" t="s">
        <v>62</v>
      </c>
      <c r="E1575" s="19" t="s">
        <v>34</v>
      </c>
      <c r="F1575" s="21">
        <v>2.0</v>
      </c>
      <c r="G1575" s="22">
        <v>59306.0</v>
      </c>
      <c r="H1575" s="15" t="str">
        <f t="shared" si="2"/>
        <v>Medium Range</v>
      </c>
      <c r="I1575" s="22">
        <v>45058.0</v>
      </c>
      <c r="J1575" s="23">
        <f t="shared" si="3"/>
        <v>1.316214657</v>
      </c>
      <c r="K1575" s="24" t="str">
        <f t="shared" si="4"/>
        <v>Over Achived</v>
      </c>
    </row>
    <row r="1576" ht="22.5" customHeight="1">
      <c r="A1576" s="18">
        <v>45680.0</v>
      </c>
      <c r="B1576" s="19" t="str">
        <f t="shared" si="1"/>
        <v>Jan</v>
      </c>
      <c r="C1576" s="20" t="s">
        <v>57</v>
      </c>
      <c r="D1576" s="25" t="s">
        <v>62</v>
      </c>
      <c r="E1576" s="19" t="s">
        <v>68</v>
      </c>
      <c r="F1576" s="21">
        <v>1.0</v>
      </c>
      <c r="G1576" s="22">
        <v>30140.0</v>
      </c>
      <c r="H1576" s="15" t="str">
        <f t="shared" si="2"/>
        <v>Base Range</v>
      </c>
      <c r="I1576" s="22">
        <v>24084.0</v>
      </c>
      <c r="J1576" s="23">
        <f t="shared" si="3"/>
        <v>1.251453247</v>
      </c>
      <c r="K1576" s="24" t="str">
        <f t="shared" si="4"/>
        <v>Over Achived</v>
      </c>
    </row>
    <row r="1577" ht="22.5" customHeight="1">
      <c r="A1577" s="18">
        <v>45680.0</v>
      </c>
      <c r="B1577" s="19" t="str">
        <f t="shared" si="1"/>
        <v>Jan</v>
      </c>
      <c r="C1577" s="20" t="s">
        <v>57</v>
      </c>
      <c r="D1577" s="25" t="s">
        <v>62</v>
      </c>
      <c r="E1577" s="19" t="s">
        <v>19</v>
      </c>
      <c r="F1577" s="21">
        <v>2.0</v>
      </c>
      <c r="G1577" s="22">
        <v>32079.0</v>
      </c>
      <c r="H1577" s="15" t="str">
        <f t="shared" si="2"/>
        <v>Base Range</v>
      </c>
      <c r="I1577" s="22">
        <v>24194.0</v>
      </c>
      <c r="J1577" s="23">
        <f t="shared" si="3"/>
        <v>1.32590725</v>
      </c>
      <c r="K1577" s="24" t="str">
        <f t="shared" si="4"/>
        <v>Over Achived</v>
      </c>
    </row>
    <row r="1578" ht="22.5" customHeight="1">
      <c r="A1578" s="18">
        <v>45680.0</v>
      </c>
      <c r="B1578" s="19" t="str">
        <f t="shared" si="1"/>
        <v>Jan</v>
      </c>
      <c r="C1578" s="20" t="s">
        <v>57</v>
      </c>
      <c r="D1578" s="19" t="s">
        <v>58</v>
      </c>
      <c r="E1578" s="19" t="s">
        <v>68</v>
      </c>
      <c r="F1578" s="21">
        <v>1.0</v>
      </c>
      <c r="G1578" s="22">
        <v>32882.0</v>
      </c>
      <c r="H1578" s="15" t="str">
        <f t="shared" si="2"/>
        <v>Base Range</v>
      </c>
      <c r="I1578" s="22">
        <v>24589.0</v>
      </c>
      <c r="J1578" s="23">
        <f t="shared" si="3"/>
        <v>1.337264631</v>
      </c>
      <c r="K1578" s="24" t="str">
        <f t="shared" si="4"/>
        <v>Over Achived</v>
      </c>
    </row>
    <row r="1579" ht="22.5" customHeight="1">
      <c r="A1579" s="18">
        <v>45680.0</v>
      </c>
      <c r="B1579" s="19" t="str">
        <f t="shared" si="1"/>
        <v>Jan</v>
      </c>
      <c r="C1579" s="20" t="s">
        <v>92</v>
      </c>
      <c r="D1579" s="19" t="s">
        <v>93</v>
      </c>
      <c r="E1579" s="19" t="s">
        <v>63</v>
      </c>
      <c r="F1579" s="21">
        <v>5.0</v>
      </c>
      <c r="G1579" s="22">
        <v>133679.0</v>
      </c>
      <c r="H1579" s="15" t="str">
        <f t="shared" si="2"/>
        <v>Very High Range</v>
      </c>
      <c r="I1579" s="22">
        <v>154625.0</v>
      </c>
      <c r="J1579" s="23">
        <f t="shared" si="3"/>
        <v>0.8645367825</v>
      </c>
      <c r="K1579" s="24" t="str">
        <f t="shared" si="4"/>
        <v>Target Not Meet</v>
      </c>
    </row>
    <row r="1580" ht="22.5" customHeight="1">
      <c r="A1580" s="18">
        <v>45680.0</v>
      </c>
      <c r="B1580" s="19" t="str">
        <f t="shared" si="1"/>
        <v>Jan</v>
      </c>
      <c r="C1580" s="20" t="s">
        <v>92</v>
      </c>
      <c r="D1580" s="19" t="s">
        <v>98</v>
      </c>
      <c r="E1580" s="19" t="s">
        <v>26</v>
      </c>
      <c r="F1580" s="21">
        <v>4.0</v>
      </c>
      <c r="G1580" s="22">
        <v>79243.0</v>
      </c>
      <c r="H1580" s="15" t="str">
        <f t="shared" si="2"/>
        <v>High Range</v>
      </c>
      <c r="I1580" s="22">
        <v>97963.0</v>
      </c>
      <c r="J1580" s="23">
        <f t="shared" si="3"/>
        <v>0.8089074446</v>
      </c>
      <c r="K1580" s="24" t="str">
        <f t="shared" si="4"/>
        <v>Target Not Meet</v>
      </c>
    </row>
    <row r="1581" ht="22.5" customHeight="1">
      <c r="A1581" s="18">
        <v>45680.0</v>
      </c>
      <c r="B1581" s="19" t="str">
        <f t="shared" si="1"/>
        <v>Jan</v>
      </c>
      <c r="C1581" s="20" t="s">
        <v>92</v>
      </c>
      <c r="D1581" s="19" t="s">
        <v>93</v>
      </c>
      <c r="E1581" s="19" t="s">
        <v>68</v>
      </c>
      <c r="F1581" s="21">
        <v>2.0</v>
      </c>
      <c r="G1581" s="22">
        <v>55241.0</v>
      </c>
      <c r="H1581" s="15" t="str">
        <f t="shared" si="2"/>
        <v>Medium Range</v>
      </c>
      <c r="I1581" s="22">
        <v>69213.0</v>
      </c>
      <c r="J1581" s="23">
        <f t="shared" si="3"/>
        <v>0.798130409</v>
      </c>
      <c r="K1581" s="24" t="str">
        <f t="shared" si="4"/>
        <v>Target Not Meet</v>
      </c>
    </row>
    <row r="1582" ht="22.5" customHeight="1">
      <c r="A1582" s="18">
        <v>45680.0</v>
      </c>
      <c r="B1582" s="19" t="str">
        <f t="shared" si="1"/>
        <v>Jan</v>
      </c>
      <c r="C1582" s="20" t="s">
        <v>7</v>
      </c>
      <c r="D1582" s="19" t="s">
        <v>126</v>
      </c>
      <c r="E1582" s="19" t="s">
        <v>9</v>
      </c>
      <c r="F1582" s="21">
        <v>5.0</v>
      </c>
      <c r="G1582" s="22">
        <v>168691.0</v>
      </c>
      <c r="H1582" s="15" t="str">
        <f t="shared" si="2"/>
        <v>Very High Range</v>
      </c>
      <c r="I1582" s="22">
        <v>140219.0</v>
      </c>
      <c r="J1582" s="23">
        <f t="shared" si="3"/>
        <v>1.203053794</v>
      </c>
      <c r="K1582" s="24" t="str">
        <f t="shared" si="4"/>
        <v>Over Achived</v>
      </c>
    </row>
    <row r="1583" ht="22.5" customHeight="1">
      <c r="A1583" s="18">
        <v>45680.0</v>
      </c>
      <c r="B1583" s="19" t="str">
        <f t="shared" si="1"/>
        <v>Jan</v>
      </c>
      <c r="C1583" s="20" t="s">
        <v>7</v>
      </c>
      <c r="D1583" s="19" t="s">
        <v>126</v>
      </c>
      <c r="E1583" s="19" t="s">
        <v>68</v>
      </c>
      <c r="F1583" s="21">
        <v>2.0</v>
      </c>
      <c r="G1583" s="22">
        <v>73629.0</v>
      </c>
      <c r="H1583" s="15" t="str">
        <f t="shared" si="2"/>
        <v>High Range</v>
      </c>
      <c r="I1583" s="22">
        <v>68758.0</v>
      </c>
      <c r="J1583" s="23">
        <f t="shared" si="3"/>
        <v>1.070842666</v>
      </c>
      <c r="K1583" s="24" t="str">
        <f t="shared" si="4"/>
        <v>Over Achived</v>
      </c>
    </row>
    <row r="1584" ht="22.5" customHeight="1">
      <c r="A1584" s="18">
        <v>45680.0</v>
      </c>
      <c r="B1584" s="19" t="str">
        <f t="shared" si="1"/>
        <v>Jan</v>
      </c>
      <c r="C1584" s="20" t="s">
        <v>7</v>
      </c>
      <c r="D1584" s="19" t="s">
        <v>126</v>
      </c>
      <c r="E1584" s="19" t="s">
        <v>34</v>
      </c>
      <c r="F1584" s="21">
        <v>7.0</v>
      </c>
      <c r="G1584" s="22">
        <v>148052.0</v>
      </c>
      <c r="H1584" s="15" t="str">
        <f t="shared" si="2"/>
        <v>Very High Range</v>
      </c>
      <c r="I1584" s="22">
        <v>117246.0</v>
      </c>
      <c r="J1584" s="23">
        <f t="shared" si="3"/>
        <v>1.262746704</v>
      </c>
      <c r="K1584" s="24" t="str">
        <f t="shared" si="4"/>
        <v>Over Achived</v>
      </c>
    </row>
    <row r="1585" ht="22.5" customHeight="1">
      <c r="A1585" s="18">
        <v>45680.0</v>
      </c>
      <c r="B1585" s="19" t="str">
        <f t="shared" si="1"/>
        <v>Jan</v>
      </c>
      <c r="C1585" s="20" t="s">
        <v>7</v>
      </c>
      <c r="D1585" s="19" t="s">
        <v>126</v>
      </c>
      <c r="E1585" s="19" t="s">
        <v>9</v>
      </c>
      <c r="F1585" s="21">
        <v>7.0</v>
      </c>
      <c r="G1585" s="22">
        <v>171472.0</v>
      </c>
      <c r="H1585" s="15" t="str">
        <f t="shared" si="2"/>
        <v>Very High Range</v>
      </c>
      <c r="I1585" s="22">
        <v>152050.0</v>
      </c>
      <c r="J1585" s="23">
        <f t="shared" si="3"/>
        <v>1.127734298</v>
      </c>
      <c r="K1585" s="24" t="str">
        <f t="shared" si="4"/>
        <v>Over Achived</v>
      </c>
    </row>
    <row r="1586" ht="22.5" customHeight="1">
      <c r="A1586" s="18">
        <v>45680.0</v>
      </c>
      <c r="B1586" s="19" t="str">
        <f t="shared" si="1"/>
        <v>Jan</v>
      </c>
      <c r="C1586" s="20" t="s">
        <v>7</v>
      </c>
      <c r="D1586" s="19" t="s">
        <v>118</v>
      </c>
      <c r="E1586" s="19" t="s">
        <v>68</v>
      </c>
      <c r="F1586" s="21">
        <v>3.0</v>
      </c>
      <c r="G1586" s="22">
        <v>76483.0</v>
      </c>
      <c r="H1586" s="15" t="str">
        <f t="shared" si="2"/>
        <v>High Range</v>
      </c>
      <c r="I1586" s="22">
        <v>62885.0</v>
      </c>
      <c r="J1586" s="23">
        <f t="shared" si="3"/>
        <v>1.216235986</v>
      </c>
      <c r="K1586" s="24" t="str">
        <f t="shared" si="4"/>
        <v>Over Achived</v>
      </c>
    </row>
    <row r="1587" ht="22.5" customHeight="1">
      <c r="A1587" s="18">
        <v>45680.0</v>
      </c>
      <c r="B1587" s="19" t="str">
        <f t="shared" si="1"/>
        <v>Jan</v>
      </c>
      <c r="C1587" s="20" t="s">
        <v>7</v>
      </c>
      <c r="D1587" s="19" t="s">
        <v>118</v>
      </c>
      <c r="E1587" s="19" t="s">
        <v>68</v>
      </c>
      <c r="F1587" s="21">
        <v>3.0</v>
      </c>
      <c r="G1587" s="22">
        <v>61647.0</v>
      </c>
      <c r="H1587" s="15" t="str">
        <f t="shared" si="2"/>
        <v>Medium Range</v>
      </c>
      <c r="I1587" s="22">
        <v>44062.0</v>
      </c>
      <c r="J1587" s="23">
        <f t="shared" si="3"/>
        <v>1.399096727</v>
      </c>
      <c r="K1587" s="24" t="str">
        <f t="shared" si="4"/>
        <v>Over Achived</v>
      </c>
    </row>
    <row r="1588" ht="22.5" customHeight="1">
      <c r="A1588" s="18">
        <v>45680.0</v>
      </c>
      <c r="B1588" s="19" t="str">
        <f t="shared" si="1"/>
        <v>Jan</v>
      </c>
      <c r="C1588" s="20" t="s">
        <v>7</v>
      </c>
      <c r="D1588" s="19" t="s">
        <v>126</v>
      </c>
      <c r="E1588" s="19" t="s">
        <v>26</v>
      </c>
      <c r="F1588" s="21">
        <v>9.0</v>
      </c>
      <c r="G1588" s="22">
        <v>213985.0</v>
      </c>
      <c r="H1588" s="15" t="str">
        <f t="shared" si="2"/>
        <v>Very High Range</v>
      </c>
      <c r="I1588" s="22">
        <v>196401.0</v>
      </c>
      <c r="J1588" s="23">
        <f t="shared" si="3"/>
        <v>1.089531112</v>
      </c>
      <c r="K1588" s="24" t="str">
        <f t="shared" si="4"/>
        <v>Over Achived</v>
      </c>
    </row>
    <row r="1589" ht="22.5" customHeight="1">
      <c r="A1589" s="18">
        <v>45680.0</v>
      </c>
      <c r="B1589" s="19" t="str">
        <f t="shared" si="1"/>
        <v>Jan</v>
      </c>
      <c r="C1589" s="20" t="s">
        <v>7</v>
      </c>
      <c r="D1589" s="19" t="s">
        <v>118</v>
      </c>
      <c r="E1589" s="19" t="s">
        <v>63</v>
      </c>
      <c r="F1589" s="21">
        <v>2.0</v>
      </c>
      <c r="G1589" s="22">
        <v>61731.0</v>
      </c>
      <c r="H1589" s="15" t="str">
        <f t="shared" si="2"/>
        <v>Medium Range</v>
      </c>
      <c r="I1589" s="22">
        <v>58438.0</v>
      </c>
      <c r="J1589" s="23">
        <f t="shared" si="3"/>
        <v>1.05635032</v>
      </c>
      <c r="K1589" s="24" t="str">
        <f t="shared" si="4"/>
        <v>Over Achived</v>
      </c>
    </row>
    <row r="1590" ht="22.5" customHeight="1">
      <c r="A1590" s="18">
        <v>45680.0</v>
      </c>
      <c r="B1590" s="19" t="str">
        <f t="shared" si="1"/>
        <v>Jan</v>
      </c>
      <c r="C1590" s="20" t="s">
        <v>7</v>
      </c>
      <c r="D1590" s="19" t="s">
        <v>118</v>
      </c>
      <c r="E1590" s="19" t="s">
        <v>63</v>
      </c>
      <c r="F1590" s="21">
        <v>2.0</v>
      </c>
      <c r="G1590" s="22">
        <v>66387.0</v>
      </c>
      <c r="H1590" s="15" t="str">
        <f t="shared" si="2"/>
        <v>Medium Range</v>
      </c>
      <c r="I1590" s="22">
        <v>61052.0</v>
      </c>
      <c r="J1590" s="23">
        <f t="shared" si="3"/>
        <v>1.087384525</v>
      </c>
      <c r="K1590" s="24" t="str">
        <f t="shared" si="4"/>
        <v>Over Achived</v>
      </c>
    </row>
    <row r="1591" ht="22.5" customHeight="1">
      <c r="A1591" s="18">
        <v>45680.0</v>
      </c>
      <c r="B1591" s="19" t="str">
        <f t="shared" si="1"/>
        <v>Jan</v>
      </c>
      <c r="C1591" s="20" t="s">
        <v>7</v>
      </c>
      <c r="D1591" s="19" t="s">
        <v>106</v>
      </c>
      <c r="E1591" s="19" t="s">
        <v>26</v>
      </c>
      <c r="F1591" s="21">
        <v>9.0</v>
      </c>
      <c r="G1591" s="22">
        <v>242942.0</v>
      </c>
      <c r="H1591" s="15" t="str">
        <f t="shared" si="2"/>
        <v>Very High Range</v>
      </c>
      <c r="I1591" s="22">
        <v>193731.0</v>
      </c>
      <c r="J1591" s="23">
        <f t="shared" si="3"/>
        <v>1.254017168</v>
      </c>
      <c r="K1591" s="24" t="str">
        <f t="shared" si="4"/>
        <v>Over Achived</v>
      </c>
    </row>
    <row r="1592" ht="22.5" customHeight="1">
      <c r="A1592" s="18">
        <v>45680.0</v>
      </c>
      <c r="B1592" s="19" t="str">
        <f t="shared" si="1"/>
        <v>Jan</v>
      </c>
      <c r="C1592" s="20" t="s">
        <v>7</v>
      </c>
      <c r="D1592" s="19" t="s">
        <v>106</v>
      </c>
      <c r="E1592" s="19" t="s">
        <v>9</v>
      </c>
      <c r="F1592" s="21">
        <v>6.0</v>
      </c>
      <c r="G1592" s="22">
        <v>181461.0</v>
      </c>
      <c r="H1592" s="15" t="str">
        <f t="shared" si="2"/>
        <v>Very High Range</v>
      </c>
      <c r="I1592" s="22">
        <v>128287.0</v>
      </c>
      <c r="J1592" s="23">
        <f t="shared" si="3"/>
        <v>1.414492505</v>
      </c>
      <c r="K1592" s="24" t="str">
        <f t="shared" si="4"/>
        <v>Over Achived</v>
      </c>
    </row>
    <row r="1593" ht="22.5" customHeight="1">
      <c r="A1593" s="18">
        <v>45680.0</v>
      </c>
      <c r="B1593" s="19" t="str">
        <f t="shared" si="1"/>
        <v>Jan</v>
      </c>
      <c r="C1593" s="20" t="s">
        <v>7</v>
      </c>
      <c r="D1593" s="19" t="s">
        <v>106</v>
      </c>
      <c r="E1593" s="19" t="s">
        <v>9</v>
      </c>
      <c r="F1593" s="21">
        <v>7.0</v>
      </c>
      <c r="G1593" s="22">
        <v>139310.0</v>
      </c>
      <c r="H1593" s="15" t="str">
        <f t="shared" si="2"/>
        <v>Very High Range</v>
      </c>
      <c r="I1593" s="22">
        <v>105623.0</v>
      </c>
      <c r="J1593" s="23">
        <f t="shared" si="3"/>
        <v>1.318936217</v>
      </c>
      <c r="K1593" s="24" t="str">
        <f t="shared" si="4"/>
        <v>Over Achived</v>
      </c>
    </row>
    <row r="1594" ht="22.5" customHeight="1">
      <c r="A1594" s="18">
        <v>45680.0</v>
      </c>
      <c r="B1594" s="19" t="str">
        <f t="shared" si="1"/>
        <v>Jan</v>
      </c>
      <c r="C1594" s="20" t="s">
        <v>7</v>
      </c>
      <c r="D1594" s="19" t="s">
        <v>106</v>
      </c>
      <c r="E1594" s="19" t="s">
        <v>38</v>
      </c>
      <c r="F1594" s="21">
        <v>4.0</v>
      </c>
      <c r="G1594" s="22">
        <v>104603.0</v>
      </c>
      <c r="H1594" s="15" t="str">
        <f t="shared" si="2"/>
        <v>Very High Range</v>
      </c>
      <c r="I1594" s="22">
        <v>95204.0</v>
      </c>
      <c r="J1594" s="23">
        <f t="shared" si="3"/>
        <v>1.098724843</v>
      </c>
      <c r="K1594" s="24" t="str">
        <f t="shared" si="4"/>
        <v>Over Achived</v>
      </c>
    </row>
    <row r="1595" ht="22.5" customHeight="1">
      <c r="A1595" s="18">
        <v>45680.0</v>
      </c>
      <c r="B1595" s="19" t="str">
        <f t="shared" si="1"/>
        <v>Jan</v>
      </c>
      <c r="C1595" s="20" t="s">
        <v>7</v>
      </c>
      <c r="D1595" s="19" t="s">
        <v>8</v>
      </c>
      <c r="E1595" s="19" t="s">
        <v>63</v>
      </c>
      <c r="F1595" s="21">
        <v>3.0</v>
      </c>
      <c r="G1595" s="22">
        <v>70557.0</v>
      </c>
      <c r="H1595" s="15" t="str">
        <f t="shared" si="2"/>
        <v>High Range</v>
      </c>
      <c r="I1595" s="22">
        <v>64670.0</v>
      </c>
      <c r="J1595" s="23">
        <f t="shared" si="3"/>
        <v>1.09103139</v>
      </c>
      <c r="K1595" s="24" t="str">
        <f t="shared" si="4"/>
        <v>Over Achived</v>
      </c>
    </row>
    <row r="1596" ht="22.5" customHeight="1">
      <c r="A1596" s="18">
        <v>45680.0</v>
      </c>
      <c r="B1596" s="19" t="str">
        <f t="shared" si="1"/>
        <v>Jan</v>
      </c>
      <c r="C1596" s="20" t="s">
        <v>7</v>
      </c>
      <c r="D1596" s="19" t="s">
        <v>118</v>
      </c>
      <c r="E1596" s="19" t="s">
        <v>34</v>
      </c>
      <c r="F1596" s="21">
        <v>6.0</v>
      </c>
      <c r="G1596" s="22">
        <v>168624.0</v>
      </c>
      <c r="H1596" s="15" t="str">
        <f t="shared" si="2"/>
        <v>Very High Range</v>
      </c>
      <c r="I1596" s="22">
        <v>130861.0</v>
      </c>
      <c r="J1596" s="23">
        <f t="shared" si="3"/>
        <v>1.288573372</v>
      </c>
      <c r="K1596" s="24" t="str">
        <f t="shared" si="4"/>
        <v>Over Achived</v>
      </c>
    </row>
    <row r="1597" ht="22.5" customHeight="1">
      <c r="A1597" s="18">
        <v>45680.0</v>
      </c>
      <c r="B1597" s="19" t="str">
        <f t="shared" si="1"/>
        <v>Jan</v>
      </c>
      <c r="C1597" s="20" t="s">
        <v>7</v>
      </c>
      <c r="D1597" s="19" t="s">
        <v>131</v>
      </c>
      <c r="E1597" s="19" t="s">
        <v>26</v>
      </c>
      <c r="F1597" s="21">
        <v>11.0</v>
      </c>
      <c r="G1597" s="22">
        <v>228333.0</v>
      </c>
      <c r="H1597" s="15" t="str">
        <f t="shared" si="2"/>
        <v>Very High Range</v>
      </c>
      <c r="I1597" s="22">
        <v>197451.0</v>
      </c>
      <c r="J1597" s="23">
        <f t="shared" si="3"/>
        <v>1.156403361</v>
      </c>
      <c r="K1597" s="24" t="str">
        <f t="shared" si="4"/>
        <v>Over Achived</v>
      </c>
    </row>
    <row r="1598" ht="22.5" customHeight="1">
      <c r="A1598" s="18">
        <v>45680.0</v>
      </c>
      <c r="B1598" s="19" t="str">
        <f t="shared" si="1"/>
        <v>Jan</v>
      </c>
      <c r="C1598" s="20" t="s">
        <v>7</v>
      </c>
      <c r="D1598" s="19" t="s">
        <v>8</v>
      </c>
      <c r="E1598" s="19" t="s">
        <v>9</v>
      </c>
      <c r="F1598" s="21">
        <v>5.0</v>
      </c>
      <c r="G1598" s="22">
        <v>147322.0</v>
      </c>
      <c r="H1598" s="15" t="str">
        <f t="shared" si="2"/>
        <v>Very High Range</v>
      </c>
      <c r="I1598" s="22">
        <v>123599.0</v>
      </c>
      <c r="J1598" s="23">
        <f t="shared" si="3"/>
        <v>1.19193521</v>
      </c>
      <c r="K1598" s="24" t="str">
        <f t="shared" si="4"/>
        <v>Over Achived</v>
      </c>
    </row>
    <row r="1599" ht="22.5" customHeight="1">
      <c r="A1599" s="18">
        <v>45680.0</v>
      </c>
      <c r="B1599" s="19" t="str">
        <f t="shared" si="1"/>
        <v>Jan</v>
      </c>
      <c r="C1599" s="20" t="s">
        <v>92</v>
      </c>
      <c r="D1599" s="19" t="s">
        <v>158</v>
      </c>
      <c r="E1599" s="19" t="s">
        <v>19</v>
      </c>
      <c r="F1599" s="21">
        <v>3.0</v>
      </c>
      <c r="G1599" s="22">
        <v>76621.0</v>
      </c>
      <c r="H1599" s="15" t="str">
        <f t="shared" si="2"/>
        <v>High Range</v>
      </c>
      <c r="I1599" s="22">
        <v>56046.0</v>
      </c>
      <c r="J1599" s="23">
        <f t="shared" si="3"/>
        <v>1.36710916</v>
      </c>
      <c r="K1599" s="24" t="str">
        <f t="shared" si="4"/>
        <v>Over Achived</v>
      </c>
    </row>
    <row r="1600" ht="22.5" customHeight="1">
      <c r="A1600" s="18">
        <v>45680.0</v>
      </c>
      <c r="B1600" s="19" t="str">
        <f t="shared" si="1"/>
        <v>Jan</v>
      </c>
      <c r="C1600" s="20" t="s">
        <v>92</v>
      </c>
      <c r="D1600" s="19" t="s">
        <v>98</v>
      </c>
      <c r="E1600" s="19" t="s">
        <v>38</v>
      </c>
      <c r="F1600" s="21">
        <v>3.0</v>
      </c>
      <c r="G1600" s="22">
        <v>84533.0</v>
      </c>
      <c r="H1600" s="15" t="str">
        <f t="shared" si="2"/>
        <v>High Range</v>
      </c>
      <c r="I1600" s="22">
        <v>92407.0</v>
      </c>
      <c r="J1600" s="23">
        <f t="shared" si="3"/>
        <v>0.9147900051</v>
      </c>
      <c r="K1600" s="24" t="str">
        <f t="shared" si="4"/>
        <v>Target Not Meet</v>
      </c>
    </row>
    <row r="1601" ht="22.5" customHeight="1">
      <c r="A1601" s="18">
        <v>45680.0</v>
      </c>
      <c r="B1601" s="19" t="str">
        <f t="shared" si="1"/>
        <v>Jan</v>
      </c>
      <c r="C1601" s="20" t="s">
        <v>92</v>
      </c>
      <c r="D1601" s="19" t="s">
        <v>98</v>
      </c>
      <c r="E1601" s="19" t="s">
        <v>26</v>
      </c>
      <c r="F1601" s="21">
        <v>4.0</v>
      </c>
      <c r="G1601" s="22">
        <v>77993.0</v>
      </c>
      <c r="H1601" s="15" t="str">
        <f t="shared" si="2"/>
        <v>High Range</v>
      </c>
      <c r="I1601" s="22">
        <v>95428.0</v>
      </c>
      <c r="J1601" s="23">
        <f t="shared" si="3"/>
        <v>0.8172968102</v>
      </c>
      <c r="K1601" s="24" t="str">
        <f t="shared" si="4"/>
        <v>Target Not Meet</v>
      </c>
    </row>
    <row r="1602" ht="22.5" customHeight="1">
      <c r="A1602" s="18">
        <v>45680.0</v>
      </c>
      <c r="B1602" s="19" t="str">
        <f t="shared" si="1"/>
        <v>Jan</v>
      </c>
      <c r="C1602" s="20" t="s">
        <v>92</v>
      </c>
      <c r="D1602" s="19" t="s">
        <v>98</v>
      </c>
      <c r="E1602" s="19" t="s">
        <v>34</v>
      </c>
      <c r="F1602" s="21">
        <v>5.0</v>
      </c>
      <c r="G1602" s="22">
        <v>113715.0</v>
      </c>
      <c r="H1602" s="15" t="str">
        <f t="shared" si="2"/>
        <v>Very High Range</v>
      </c>
      <c r="I1602" s="22">
        <v>147590.0</v>
      </c>
      <c r="J1602" s="23">
        <f t="shared" si="3"/>
        <v>0.7704790297</v>
      </c>
      <c r="K1602" s="24" t="str">
        <f t="shared" si="4"/>
        <v>Target Not Meet</v>
      </c>
    </row>
    <row r="1603" ht="22.5" customHeight="1">
      <c r="A1603" s="18">
        <v>45680.0</v>
      </c>
      <c r="B1603" s="19" t="str">
        <f t="shared" si="1"/>
        <v>Jan</v>
      </c>
      <c r="C1603" s="20" t="s">
        <v>92</v>
      </c>
      <c r="D1603" s="19" t="s">
        <v>93</v>
      </c>
      <c r="E1603" s="19" t="s">
        <v>38</v>
      </c>
      <c r="F1603" s="21">
        <v>4.0</v>
      </c>
      <c r="G1603" s="22">
        <v>95000.0</v>
      </c>
      <c r="H1603" s="15" t="str">
        <f t="shared" si="2"/>
        <v>Very High Range</v>
      </c>
      <c r="I1603" s="22">
        <v>100177.0</v>
      </c>
      <c r="J1603" s="23">
        <f t="shared" si="3"/>
        <v>0.948321471</v>
      </c>
      <c r="K1603" s="24" t="str">
        <f t="shared" si="4"/>
        <v>Target Not Meet</v>
      </c>
    </row>
    <row r="1604" ht="22.5" customHeight="1">
      <c r="A1604" s="18">
        <v>45680.0</v>
      </c>
      <c r="B1604" s="19" t="str">
        <f t="shared" si="1"/>
        <v>Jan</v>
      </c>
      <c r="C1604" s="20" t="s">
        <v>7</v>
      </c>
      <c r="D1604" s="19" t="s">
        <v>131</v>
      </c>
      <c r="E1604" s="19" t="s">
        <v>26</v>
      </c>
      <c r="F1604" s="21">
        <v>9.0</v>
      </c>
      <c r="G1604" s="22">
        <v>222509.0</v>
      </c>
      <c r="H1604" s="15" t="str">
        <f t="shared" si="2"/>
        <v>Very High Range</v>
      </c>
      <c r="I1604" s="22">
        <v>197212.0</v>
      </c>
      <c r="J1604" s="23">
        <f t="shared" si="3"/>
        <v>1.128273127</v>
      </c>
      <c r="K1604" s="24" t="str">
        <f t="shared" si="4"/>
        <v>Over Achived</v>
      </c>
    </row>
    <row r="1605" ht="22.5" customHeight="1">
      <c r="A1605" s="18">
        <v>45680.0</v>
      </c>
      <c r="B1605" s="19" t="str">
        <f t="shared" si="1"/>
        <v>Jan</v>
      </c>
      <c r="C1605" s="20" t="s">
        <v>92</v>
      </c>
      <c r="D1605" s="19" t="s">
        <v>144</v>
      </c>
      <c r="E1605" s="19" t="s">
        <v>68</v>
      </c>
      <c r="F1605" s="21">
        <v>2.0</v>
      </c>
      <c r="G1605" s="22">
        <v>54298.0</v>
      </c>
      <c r="H1605" s="15" t="str">
        <f t="shared" si="2"/>
        <v>Medium Range</v>
      </c>
      <c r="I1605" s="22">
        <v>48428.0</v>
      </c>
      <c r="J1605" s="23">
        <f t="shared" si="3"/>
        <v>1.12121087</v>
      </c>
      <c r="K1605" s="24" t="str">
        <f t="shared" si="4"/>
        <v>Over Achived</v>
      </c>
    </row>
    <row r="1606" ht="22.5" customHeight="1">
      <c r="A1606" s="18">
        <v>45680.0</v>
      </c>
      <c r="B1606" s="19" t="str">
        <f t="shared" si="1"/>
        <v>Jan</v>
      </c>
      <c r="C1606" s="20" t="s">
        <v>92</v>
      </c>
      <c r="D1606" s="19" t="s">
        <v>144</v>
      </c>
      <c r="E1606" s="19" t="s">
        <v>26</v>
      </c>
      <c r="F1606" s="21">
        <v>3.0</v>
      </c>
      <c r="G1606" s="22">
        <v>90864.0</v>
      </c>
      <c r="H1606" s="15" t="str">
        <f t="shared" si="2"/>
        <v>Very High Range</v>
      </c>
      <c r="I1606" s="22">
        <v>83498.0</v>
      </c>
      <c r="J1606" s="23">
        <f t="shared" si="3"/>
        <v>1.088217682</v>
      </c>
      <c r="K1606" s="24" t="str">
        <f t="shared" si="4"/>
        <v>Over Achived</v>
      </c>
    </row>
    <row r="1607" ht="22.5" customHeight="1">
      <c r="A1607" s="18">
        <v>45680.0</v>
      </c>
      <c r="B1607" s="19" t="str">
        <f t="shared" si="1"/>
        <v>Jan</v>
      </c>
      <c r="C1607" s="20" t="s">
        <v>92</v>
      </c>
      <c r="D1607" s="19" t="s">
        <v>98</v>
      </c>
      <c r="E1607" s="19" t="s">
        <v>9</v>
      </c>
      <c r="F1607" s="21">
        <v>6.0</v>
      </c>
      <c r="G1607" s="22">
        <v>111911.0</v>
      </c>
      <c r="H1607" s="15" t="str">
        <f t="shared" si="2"/>
        <v>Very High Range</v>
      </c>
      <c r="I1607" s="22">
        <v>140216.0</v>
      </c>
      <c r="J1607" s="23">
        <f t="shared" si="3"/>
        <v>0.7981328807</v>
      </c>
      <c r="K1607" s="24" t="str">
        <f t="shared" si="4"/>
        <v>Target Not Meet</v>
      </c>
    </row>
    <row r="1608" ht="22.5" customHeight="1">
      <c r="A1608" s="18">
        <v>45680.0</v>
      </c>
      <c r="B1608" s="19" t="str">
        <f t="shared" si="1"/>
        <v>Jan</v>
      </c>
      <c r="C1608" s="20" t="s">
        <v>92</v>
      </c>
      <c r="D1608" s="25" t="s">
        <v>149</v>
      </c>
      <c r="E1608" s="19" t="s">
        <v>68</v>
      </c>
      <c r="F1608" s="21">
        <v>2.0</v>
      </c>
      <c r="G1608" s="22">
        <v>53002.0</v>
      </c>
      <c r="H1608" s="15" t="str">
        <f t="shared" si="2"/>
        <v>Medium Range</v>
      </c>
      <c r="I1608" s="22">
        <v>43298.0</v>
      </c>
      <c r="J1608" s="23">
        <f t="shared" si="3"/>
        <v>1.224121207</v>
      </c>
      <c r="K1608" s="24" t="str">
        <f t="shared" si="4"/>
        <v>Over Achived</v>
      </c>
    </row>
    <row r="1609" ht="22.5" customHeight="1">
      <c r="A1609" s="18">
        <v>45680.0</v>
      </c>
      <c r="B1609" s="19" t="str">
        <f t="shared" si="1"/>
        <v>Jan</v>
      </c>
      <c r="C1609" s="20" t="s">
        <v>92</v>
      </c>
      <c r="D1609" s="25" t="s">
        <v>149</v>
      </c>
      <c r="E1609" s="19" t="s">
        <v>34</v>
      </c>
      <c r="F1609" s="21">
        <v>4.0</v>
      </c>
      <c r="G1609" s="22">
        <v>112463.0</v>
      </c>
      <c r="H1609" s="15" t="str">
        <f t="shared" si="2"/>
        <v>Very High Range</v>
      </c>
      <c r="I1609" s="22">
        <v>83482.0</v>
      </c>
      <c r="J1609" s="23">
        <f t="shared" si="3"/>
        <v>1.34715268</v>
      </c>
      <c r="K1609" s="24" t="str">
        <f t="shared" si="4"/>
        <v>Over Achived</v>
      </c>
    </row>
    <row r="1610" ht="22.5" customHeight="1">
      <c r="A1610" s="18">
        <v>45680.0</v>
      </c>
      <c r="B1610" s="19" t="str">
        <f t="shared" si="1"/>
        <v>Jan</v>
      </c>
      <c r="C1610" s="20" t="s">
        <v>92</v>
      </c>
      <c r="D1610" s="25" t="s">
        <v>149</v>
      </c>
      <c r="E1610" s="19" t="s">
        <v>9</v>
      </c>
      <c r="F1610" s="21">
        <v>5.0</v>
      </c>
      <c r="G1610" s="22">
        <v>120890.0</v>
      </c>
      <c r="H1610" s="15" t="str">
        <f t="shared" si="2"/>
        <v>Very High Range</v>
      </c>
      <c r="I1610" s="22">
        <v>102853.0</v>
      </c>
      <c r="J1610" s="23">
        <f t="shared" si="3"/>
        <v>1.175366786</v>
      </c>
      <c r="K1610" s="24" t="str">
        <f t="shared" si="4"/>
        <v>Over Achived</v>
      </c>
    </row>
    <row r="1611" ht="22.5" customHeight="1">
      <c r="A1611" s="18">
        <v>45680.0</v>
      </c>
      <c r="B1611" s="19" t="str">
        <f t="shared" si="1"/>
        <v>Jan</v>
      </c>
      <c r="C1611" s="20" t="s">
        <v>92</v>
      </c>
      <c r="D1611" s="19" t="s">
        <v>158</v>
      </c>
      <c r="E1611" s="19" t="s">
        <v>9</v>
      </c>
      <c r="F1611" s="21">
        <v>4.0</v>
      </c>
      <c r="G1611" s="22">
        <v>107739.0</v>
      </c>
      <c r="H1611" s="15" t="str">
        <f t="shared" si="2"/>
        <v>Very High Range</v>
      </c>
      <c r="I1611" s="22">
        <v>80778.0</v>
      </c>
      <c r="J1611" s="23">
        <f t="shared" si="3"/>
        <v>1.33376662</v>
      </c>
      <c r="K1611" s="24" t="str">
        <f t="shared" si="4"/>
        <v>Over Achived</v>
      </c>
    </row>
    <row r="1612" ht="22.5" customHeight="1">
      <c r="A1612" s="18">
        <v>45680.0</v>
      </c>
      <c r="B1612" s="19" t="str">
        <f t="shared" si="1"/>
        <v>Jan</v>
      </c>
      <c r="C1612" s="20" t="s">
        <v>92</v>
      </c>
      <c r="D1612" s="19" t="s">
        <v>158</v>
      </c>
      <c r="E1612" s="19" t="s">
        <v>9</v>
      </c>
      <c r="F1612" s="21">
        <v>6.0</v>
      </c>
      <c r="G1612" s="22">
        <v>142777.0</v>
      </c>
      <c r="H1612" s="15" t="str">
        <f t="shared" si="2"/>
        <v>Very High Range</v>
      </c>
      <c r="I1612" s="22">
        <v>132278.0</v>
      </c>
      <c r="J1612" s="23">
        <f t="shared" si="3"/>
        <v>1.079370719</v>
      </c>
      <c r="K1612" s="24" t="str">
        <f t="shared" si="4"/>
        <v>Over Achived</v>
      </c>
    </row>
    <row r="1613" ht="22.5" customHeight="1">
      <c r="A1613" s="18">
        <v>45680.0</v>
      </c>
      <c r="B1613" s="19" t="str">
        <f t="shared" si="1"/>
        <v>Jan</v>
      </c>
      <c r="C1613" s="20" t="s">
        <v>92</v>
      </c>
      <c r="D1613" s="19" t="s">
        <v>158</v>
      </c>
      <c r="E1613" s="19" t="s">
        <v>63</v>
      </c>
      <c r="F1613" s="21">
        <v>1.0</v>
      </c>
      <c r="G1613" s="22">
        <v>22912.0</v>
      </c>
      <c r="H1613" s="15" t="str">
        <f t="shared" si="2"/>
        <v>Base Range</v>
      </c>
      <c r="I1613" s="22">
        <v>19902.0</v>
      </c>
      <c r="J1613" s="23">
        <f t="shared" si="3"/>
        <v>1.151241081</v>
      </c>
      <c r="K1613" s="24" t="str">
        <f t="shared" si="4"/>
        <v>Over Achived</v>
      </c>
    </row>
    <row r="1614" ht="22.5" customHeight="1">
      <c r="A1614" s="18">
        <v>45680.0</v>
      </c>
      <c r="B1614" s="19" t="str">
        <f t="shared" si="1"/>
        <v>Jan</v>
      </c>
      <c r="C1614" s="20" t="s">
        <v>92</v>
      </c>
      <c r="D1614" s="19" t="s">
        <v>158</v>
      </c>
      <c r="E1614" s="19" t="s">
        <v>26</v>
      </c>
      <c r="F1614" s="21">
        <v>3.0</v>
      </c>
      <c r="G1614" s="22">
        <v>89191.0</v>
      </c>
      <c r="H1614" s="15" t="str">
        <f t="shared" si="2"/>
        <v>High Range</v>
      </c>
      <c r="I1614" s="22">
        <v>64044.0</v>
      </c>
      <c r="J1614" s="23">
        <f t="shared" si="3"/>
        <v>1.392651927</v>
      </c>
      <c r="K1614" s="24" t="str">
        <f t="shared" si="4"/>
        <v>Over Achived</v>
      </c>
    </row>
    <row r="1615" ht="22.5" customHeight="1">
      <c r="A1615" s="18">
        <v>45680.0</v>
      </c>
      <c r="B1615" s="19" t="str">
        <f t="shared" si="1"/>
        <v>Jan</v>
      </c>
      <c r="C1615" s="20" t="s">
        <v>92</v>
      </c>
      <c r="D1615" s="19" t="s">
        <v>144</v>
      </c>
      <c r="E1615" s="19" t="s">
        <v>9</v>
      </c>
      <c r="F1615" s="21">
        <v>6.0</v>
      </c>
      <c r="G1615" s="22">
        <v>111589.0</v>
      </c>
      <c r="H1615" s="15" t="str">
        <f t="shared" si="2"/>
        <v>Very High Range</v>
      </c>
      <c r="I1615" s="22">
        <v>102344.0</v>
      </c>
      <c r="J1615" s="23">
        <f t="shared" si="3"/>
        <v>1.090332604</v>
      </c>
      <c r="K1615" s="24" t="str">
        <f t="shared" si="4"/>
        <v>Over Achived</v>
      </c>
    </row>
    <row r="1616" ht="22.5" customHeight="1">
      <c r="A1616" s="18">
        <v>45681.0</v>
      </c>
      <c r="B1616" s="19" t="str">
        <f t="shared" si="1"/>
        <v>Jan</v>
      </c>
      <c r="C1616" s="20" t="s">
        <v>57</v>
      </c>
      <c r="D1616" s="19" t="s">
        <v>58</v>
      </c>
      <c r="E1616" s="19" t="s">
        <v>63</v>
      </c>
      <c r="F1616" s="21">
        <v>1.0</v>
      </c>
      <c r="G1616" s="22">
        <v>29398.0</v>
      </c>
      <c r="H1616" s="15" t="str">
        <f t="shared" si="2"/>
        <v>Base Range</v>
      </c>
      <c r="I1616" s="22">
        <v>26344.0</v>
      </c>
      <c r="J1616" s="23">
        <f t="shared" si="3"/>
        <v>1.115927725</v>
      </c>
      <c r="K1616" s="24" t="str">
        <f t="shared" si="4"/>
        <v>Over Achived</v>
      </c>
    </row>
    <row r="1617" ht="22.5" customHeight="1">
      <c r="A1617" s="18">
        <v>45681.0</v>
      </c>
      <c r="B1617" s="19" t="str">
        <f t="shared" si="1"/>
        <v>Jan</v>
      </c>
      <c r="C1617" s="20" t="s">
        <v>13</v>
      </c>
      <c r="D1617" s="19" t="s">
        <v>169</v>
      </c>
      <c r="E1617" s="19" t="s">
        <v>34</v>
      </c>
      <c r="F1617" s="21">
        <v>3.0</v>
      </c>
      <c r="G1617" s="22">
        <v>79873.0</v>
      </c>
      <c r="H1617" s="15" t="str">
        <f t="shared" si="2"/>
        <v>High Range</v>
      </c>
      <c r="I1617" s="22">
        <v>89542.0</v>
      </c>
      <c r="J1617" s="23">
        <f t="shared" si="3"/>
        <v>0.892017154</v>
      </c>
      <c r="K1617" s="24" t="str">
        <f t="shared" si="4"/>
        <v>Target Not Meet</v>
      </c>
    </row>
    <row r="1618" ht="22.5" customHeight="1">
      <c r="A1618" s="18">
        <v>45681.0</v>
      </c>
      <c r="B1618" s="19" t="str">
        <f t="shared" si="1"/>
        <v>Jan</v>
      </c>
      <c r="C1618" s="20" t="s">
        <v>13</v>
      </c>
      <c r="D1618" s="19" t="s">
        <v>169</v>
      </c>
      <c r="E1618" s="19" t="s">
        <v>9</v>
      </c>
      <c r="F1618" s="21">
        <v>3.0</v>
      </c>
      <c r="G1618" s="22">
        <v>103811.0</v>
      </c>
      <c r="H1618" s="15" t="str">
        <f t="shared" si="2"/>
        <v>Very High Range</v>
      </c>
      <c r="I1618" s="22">
        <v>113363.0</v>
      </c>
      <c r="J1618" s="23">
        <f t="shared" si="3"/>
        <v>0.9157397034</v>
      </c>
      <c r="K1618" s="24" t="str">
        <f t="shared" si="4"/>
        <v>Target Not Meet</v>
      </c>
    </row>
    <row r="1619" ht="22.5" customHeight="1">
      <c r="A1619" s="18">
        <v>45681.0</v>
      </c>
      <c r="B1619" s="19" t="str">
        <f t="shared" si="1"/>
        <v>Jan</v>
      </c>
      <c r="C1619" s="20" t="s">
        <v>13</v>
      </c>
      <c r="D1619" s="19" t="s">
        <v>169</v>
      </c>
      <c r="E1619" s="19" t="s">
        <v>68</v>
      </c>
      <c r="F1619" s="21">
        <v>1.0</v>
      </c>
      <c r="G1619" s="22">
        <v>41864.0</v>
      </c>
      <c r="H1619" s="15" t="str">
        <f t="shared" si="2"/>
        <v>Base Range</v>
      </c>
      <c r="I1619" s="22">
        <v>47657.0</v>
      </c>
      <c r="J1619" s="23">
        <f t="shared" si="3"/>
        <v>0.8784438802</v>
      </c>
      <c r="K1619" s="24" t="str">
        <f t="shared" si="4"/>
        <v>Target Not Meet</v>
      </c>
    </row>
    <row r="1620" ht="22.5" customHeight="1">
      <c r="A1620" s="18">
        <v>45681.0</v>
      </c>
      <c r="B1620" s="19" t="str">
        <f t="shared" si="1"/>
        <v>Jan</v>
      </c>
      <c r="C1620" s="20" t="s">
        <v>13</v>
      </c>
      <c r="D1620" s="19" t="s">
        <v>169</v>
      </c>
      <c r="E1620" s="19" t="s">
        <v>26</v>
      </c>
      <c r="F1620" s="21">
        <v>2.0</v>
      </c>
      <c r="G1620" s="22">
        <v>70246.0</v>
      </c>
      <c r="H1620" s="15" t="str">
        <f t="shared" si="2"/>
        <v>High Range</v>
      </c>
      <c r="I1620" s="22">
        <v>88380.0</v>
      </c>
      <c r="J1620" s="23">
        <f t="shared" si="3"/>
        <v>0.7948178321</v>
      </c>
      <c r="K1620" s="24" t="str">
        <f t="shared" si="4"/>
        <v>Target Not Meet</v>
      </c>
    </row>
    <row r="1621" ht="22.5" customHeight="1">
      <c r="A1621" s="18">
        <v>45681.0</v>
      </c>
      <c r="B1621" s="19" t="str">
        <f t="shared" si="1"/>
        <v>Jan</v>
      </c>
      <c r="C1621" s="20" t="s">
        <v>13</v>
      </c>
      <c r="D1621" s="19" t="s">
        <v>169</v>
      </c>
      <c r="E1621" s="19" t="s">
        <v>34</v>
      </c>
      <c r="F1621" s="21">
        <v>4.0</v>
      </c>
      <c r="G1621" s="22">
        <v>76681.0</v>
      </c>
      <c r="H1621" s="15" t="str">
        <f t="shared" si="2"/>
        <v>High Range</v>
      </c>
      <c r="I1621" s="22">
        <v>81431.0</v>
      </c>
      <c r="J1621" s="23">
        <f t="shared" si="3"/>
        <v>0.9416684064</v>
      </c>
      <c r="K1621" s="24" t="str">
        <f t="shared" si="4"/>
        <v>Target Not Meet</v>
      </c>
    </row>
    <row r="1622" ht="22.5" customHeight="1">
      <c r="A1622" s="18">
        <v>45681.0</v>
      </c>
      <c r="B1622" s="19" t="str">
        <f t="shared" si="1"/>
        <v>Jan</v>
      </c>
      <c r="C1622" s="20" t="s">
        <v>13</v>
      </c>
      <c r="D1622" s="19" t="s">
        <v>18</v>
      </c>
      <c r="E1622" s="19" t="s">
        <v>68</v>
      </c>
      <c r="F1622" s="21">
        <v>1.0</v>
      </c>
      <c r="G1622" s="22">
        <v>44674.0</v>
      </c>
      <c r="H1622" s="15" t="str">
        <f t="shared" si="2"/>
        <v>Base Range</v>
      </c>
      <c r="I1622" s="22">
        <v>33537.0</v>
      </c>
      <c r="J1622" s="23">
        <f t="shared" si="3"/>
        <v>1.332080985</v>
      </c>
      <c r="K1622" s="24" t="str">
        <f t="shared" si="4"/>
        <v>Over Achived</v>
      </c>
    </row>
    <row r="1623" ht="22.5" customHeight="1">
      <c r="A1623" s="18">
        <v>45681.0</v>
      </c>
      <c r="B1623" s="19" t="str">
        <f t="shared" si="1"/>
        <v>Jan</v>
      </c>
      <c r="C1623" s="20" t="s">
        <v>13</v>
      </c>
      <c r="D1623" s="19" t="s">
        <v>37</v>
      </c>
      <c r="E1623" s="19" t="s">
        <v>23</v>
      </c>
      <c r="F1623" s="21">
        <v>2.0</v>
      </c>
      <c r="G1623" s="22">
        <v>41133.0</v>
      </c>
      <c r="H1623" s="15" t="str">
        <f t="shared" si="2"/>
        <v>Base Range</v>
      </c>
      <c r="I1623" s="22">
        <v>45412.0</v>
      </c>
      <c r="J1623" s="23">
        <f t="shared" si="3"/>
        <v>0.9057738043</v>
      </c>
      <c r="K1623" s="24" t="str">
        <f t="shared" si="4"/>
        <v>Target Not Meet</v>
      </c>
    </row>
    <row r="1624" ht="22.5" customHeight="1">
      <c r="A1624" s="18">
        <v>45681.0</v>
      </c>
      <c r="B1624" s="19" t="str">
        <f t="shared" si="1"/>
        <v>Jan</v>
      </c>
      <c r="C1624" s="20" t="s">
        <v>13</v>
      </c>
      <c r="D1624" s="19" t="s">
        <v>29</v>
      </c>
      <c r="E1624" s="19" t="s">
        <v>9</v>
      </c>
      <c r="F1624" s="21">
        <v>4.0</v>
      </c>
      <c r="G1624" s="22">
        <v>94079.0</v>
      </c>
      <c r="H1624" s="15" t="str">
        <f t="shared" si="2"/>
        <v>Very High Range</v>
      </c>
      <c r="I1624" s="22">
        <v>104574.0</v>
      </c>
      <c r="J1624" s="23">
        <f t="shared" si="3"/>
        <v>0.899640446</v>
      </c>
      <c r="K1624" s="24" t="str">
        <f t="shared" si="4"/>
        <v>Target Not Meet</v>
      </c>
    </row>
    <row r="1625" ht="22.5" customHeight="1">
      <c r="A1625" s="18">
        <v>45681.0</v>
      </c>
      <c r="B1625" s="19" t="str">
        <f t="shared" si="1"/>
        <v>Jan</v>
      </c>
      <c r="C1625" s="20" t="s">
        <v>13</v>
      </c>
      <c r="D1625" s="19" t="s">
        <v>29</v>
      </c>
      <c r="E1625" s="19" t="s">
        <v>26</v>
      </c>
      <c r="F1625" s="21">
        <v>3.0</v>
      </c>
      <c r="G1625" s="22">
        <v>62473.0</v>
      </c>
      <c r="H1625" s="15" t="str">
        <f t="shared" si="2"/>
        <v>Medium Range</v>
      </c>
      <c r="I1625" s="22">
        <v>75106.0</v>
      </c>
      <c r="J1625" s="23">
        <f t="shared" si="3"/>
        <v>0.8317977259</v>
      </c>
      <c r="K1625" s="24" t="str">
        <f t="shared" si="4"/>
        <v>Target Not Meet</v>
      </c>
    </row>
    <row r="1626" ht="22.5" customHeight="1">
      <c r="A1626" s="18">
        <v>45681.0</v>
      </c>
      <c r="B1626" s="19" t="str">
        <f t="shared" si="1"/>
        <v>Jan</v>
      </c>
      <c r="C1626" s="20" t="s">
        <v>13</v>
      </c>
      <c r="D1626" s="19" t="s">
        <v>18</v>
      </c>
      <c r="E1626" s="19" t="s">
        <v>9</v>
      </c>
      <c r="F1626" s="21">
        <v>4.0</v>
      </c>
      <c r="G1626" s="22">
        <v>97270.0</v>
      </c>
      <c r="H1626" s="15" t="str">
        <f t="shared" si="2"/>
        <v>Very High Range</v>
      </c>
      <c r="I1626" s="22">
        <v>87396.0</v>
      </c>
      <c r="J1626" s="23">
        <f t="shared" si="3"/>
        <v>1.112979999</v>
      </c>
      <c r="K1626" s="24" t="str">
        <f t="shared" si="4"/>
        <v>Over Achived</v>
      </c>
    </row>
    <row r="1627" ht="22.5" customHeight="1">
      <c r="A1627" s="18">
        <v>45681.0</v>
      </c>
      <c r="B1627" s="19" t="str">
        <f t="shared" si="1"/>
        <v>Jan</v>
      </c>
      <c r="C1627" s="20" t="s">
        <v>13</v>
      </c>
      <c r="D1627" s="19" t="s">
        <v>18</v>
      </c>
      <c r="E1627" s="19" t="s">
        <v>19</v>
      </c>
      <c r="F1627" s="21">
        <v>2.0</v>
      </c>
      <c r="G1627" s="22">
        <v>51480.0</v>
      </c>
      <c r="H1627" s="15" t="str">
        <f t="shared" si="2"/>
        <v>Medium Range</v>
      </c>
      <c r="I1627" s="22">
        <v>47826.0</v>
      </c>
      <c r="J1627" s="23">
        <f t="shared" si="3"/>
        <v>1.076401957</v>
      </c>
      <c r="K1627" s="24" t="str">
        <f t="shared" si="4"/>
        <v>Over Achived</v>
      </c>
    </row>
    <row r="1628" ht="22.5" customHeight="1">
      <c r="A1628" s="18">
        <v>45681.0</v>
      </c>
      <c r="B1628" s="19" t="str">
        <f t="shared" si="1"/>
        <v>Jan</v>
      </c>
      <c r="C1628" s="20" t="s">
        <v>57</v>
      </c>
      <c r="D1628" s="19" t="s">
        <v>58</v>
      </c>
      <c r="E1628" s="19" t="s">
        <v>26</v>
      </c>
      <c r="F1628" s="21">
        <v>2.0</v>
      </c>
      <c r="G1628" s="22">
        <v>45487.0</v>
      </c>
      <c r="H1628" s="15" t="str">
        <f t="shared" si="2"/>
        <v>Base Range</v>
      </c>
      <c r="I1628" s="22">
        <v>34527.0</v>
      </c>
      <c r="J1628" s="23">
        <f t="shared" si="3"/>
        <v>1.317432734</v>
      </c>
      <c r="K1628" s="24" t="str">
        <f t="shared" si="4"/>
        <v>Over Achived</v>
      </c>
    </row>
    <row r="1629" ht="22.5" customHeight="1">
      <c r="A1629" s="18">
        <v>45681.0</v>
      </c>
      <c r="B1629" s="19" t="str">
        <f t="shared" si="1"/>
        <v>Jan</v>
      </c>
      <c r="C1629" s="20" t="s">
        <v>13</v>
      </c>
      <c r="D1629" s="19" t="s">
        <v>37</v>
      </c>
      <c r="E1629" s="19" t="s">
        <v>63</v>
      </c>
      <c r="F1629" s="21">
        <v>4.0</v>
      </c>
      <c r="G1629" s="22">
        <v>85221.0</v>
      </c>
      <c r="H1629" s="15" t="str">
        <f t="shared" si="2"/>
        <v>High Range</v>
      </c>
      <c r="I1629" s="22">
        <v>99637.0</v>
      </c>
      <c r="J1629" s="23">
        <f t="shared" si="3"/>
        <v>0.8553147927</v>
      </c>
      <c r="K1629" s="24" t="str">
        <f t="shared" si="4"/>
        <v>Target Not Meet</v>
      </c>
    </row>
    <row r="1630" ht="22.5" customHeight="1">
      <c r="A1630" s="18">
        <v>45681.0</v>
      </c>
      <c r="B1630" s="19" t="str">
        <f t="shared" si="1"/>
        <v>Jan</v>
      </c>
      <c r="C1630" s="20" t="s">
        <v>57</v>
      </c>
      <c r="D1630" s="19" t="s">
        <v>58</v>
      </c>
      <c r="E1630" s="19" t="s">
        <v>19</v>
      </c>
      <c r="F1630" s="21">
        <v>1.0</v>
      </c>
      <c r="G1630" s="22">
        <v>33769.0</v>
      </c>
      <c r="H1630" s="15" t="str">
        <f t="shared" si="2"/>
        <v>Base Range</v>
      </c>
      <c r="I1630" s="22">
        <v>27963.0</v>
      </c>
      <c r="J1630" s="23">
        <f t="shared" si="3"/>
        <v>1.207631513</v>
      </c>
      <c r="K1630" s="24" t="str">
        <f t="shared" si="4"/>
        <v>Over Achived</v>
      </c>
    </row>
    <row r="1631" ht="22.5" customHeight="1">
      <c r="A1631" s="18">
        <v>45681.0</v>
      </c>
      <c r="B1631" s="19" t="str">
        <f t="shared" si="1"/>
        <v>Jan</v>
      </c>
      <c r="C1631" s="20" t="s">
        <v>57</v>
      </c>
      <c r="D1631" s="19" t="s">
        <v>80</v>
      </c>
      <c r="E1631" s="19" t="s">
        <v>34</v>
      </c>
      <c r="F1631" s="21">
        <v>3.0</v>
      </c>
      <c r="G1631" s="22">
        <v>73993.0</v>
      </c>
      <c r="H1631" s="15" t="str">
        <f t="shared" si="2"/>
        <v>High Range</v>
      </c>
      <c r="I1631" s="22">
        <v>79260.0</v>
      </c>
      <c r="J1631" s="23">
        <f t="shared" si="3"/>
        <v>0.9335478173</v>
      </c>
      <c r="K1631" s="24" t="str">
        <f t="shared" si="4"/>
        <v>Target Not Meet</v>
      </c>
    </row>
    <row r="1632" ht="22.5" customHeight="1">
      <c r="A1632" s="18">
        <v>45681.0</v>
      </c>
      <c r="B1632" s="19" t="str">
        <f t="shared" si="1"/>
        <v>Jan</v>
      </c>
      <c r="C1632" s="20" t="s">
        <v>57</v>
      </c>
      <c r="D1632" s="25" t="s">
        <v>62</v>
      </c>
      <c r="E1632" s="19" t="s">
        <v>19</v>
      </c>
      <c r="F1632" s="21">
        <v>2.0</v>
      </c>
      <c r="G1632" s="22">
        <v>41228.0</v>
      </c>
      <c r="H1632" s="15" t="str">
        <f t="shared" si="2"/>
        <v>Base Range</v>
      </c>
      <c r="I1632" s="22">
        <v>32201.0</v>
      </c>
      <c r="J1632" s="23">
        <f t="shared" si="3"/>
        <v>1.280332909</v>
      </c>
      <c r="K1632" s="24" t="str">
        <f t="shared" si="4"/>
        <v>Over Achived</v>
      </c>
    </row>
    <row r="1633" ht="22.5" customHeight="1">
      <c r="A1633" s="18">
        <v>45681.0</v>
      </c>
      <c r="B1633" s="19" t="str">
        <f t="shared" si="1"/>
        <v>Jan</v>
      </c>
      <c r="C1633" s="20" t="s">
        <v>13</v>
      </c>
      <c r="D1633" s="19" t="s">
        <v>18</v>
      </c>
      <c r="E1633" s="19" t="s">
        <v>63</v>
      </c>
      <c r="F1633" s="21">
        <v>1.0</v>
      </c>
      <c r="G1633" s="22">
        <v>18974.0</v>
      </c>
      <c r="H1633" s="15" t="str">
        <f t="shared" si="2"/>
        <v>Base Range</v>
      </c>
      <c r="I1633" s="22">
        <v>16770.0</v>
      </c>
      <c r="J1633" s="23">
        <f t="shared" si="3"/>
        <v>1.131425164</v>
      </c>
      <c r="K1633" s="24" t="str">
        <f t="shared" si="4"/>
        <v>Over Achived</v>
      </c>
    </row>
    <row r="1634" ht="22.5" customHeight="1">
      <c r="A1634" s="18">
        <v>45681.0</v>
      </c>
      <c r="B1634" s="19" t="str">
        <f t="shared" si="1"/>
        <v>Jan</v>
      </c>
      <c r="C1634" s="20" t="s">
        <v>57</v>
      </c>
      <c r="D1634" s="19" t="s">
        <v>85</v>
      </c>
      <c r="E1634" s="19" t="s">
        <v>34</v>
      </c>
      <c r="F1634" s="21">
        <v>3.0</v>
      </c>
      <c r="G1634" s="22">
        <v>72643.0</v>
      </c>
      <c r="H1634" s="15" t="str">
        <f t="shared" si="2"/>
        <v>High Range</v>
      </c>
      <c r="I1634" s="22">
        <v>85972.0</v>
      </c>
      <c r="J1634" s="23">
        <f t="shared" si="3"/>
        <v>0.8449611501</v>
      </c>
      <c r="K1634" s="24" t="str">
        <f t="shared" si="4"/>
        <v>Target Not Meet</v>
      </c>
    </row>
    <row r="1635" ht="22.5" customHeight="1">
      <c r="A1635" s="18">
        <v>45681.0</v>
      </c>
      <c r="B1635" s="19" t="str">
        <f t="shared" si="1"/>
        <v>Jan</v>
      </c>
      <c r="C1635" s="20" t="s">
        <v>57</v>
      </c>
      <c r="D1635" s="19" t="s">
        <v>85</v>
      </c>
      <c r="E1635" s="19" t="s">
        <v>26</v>
      </c>
      <c r="F1635" s="21">
        <v>2.0</v>
      </c>
      <c r="G1635" s="22">
        <v>42150.0</v>
      </c>
      <c r="H1635" s="15" t="str">
        <f t="shared" si="2"/>
        <v>Base Range</v>
      </c>
      <c r="I1635" s="22">
        <v>49526.0</v>
      </c>
      <c r="J1635" s="23">
        <f t="shared" si="3"/>
        <v>0.8510681258</v>
      </c>
      <c r="K1635" s="24" t="str">
        <f t="shared" si="4"/>
        <v>Target Not Meet</v>
      </c>
    </row>
    <row r="1636" ht="22.5" customHeight="1">
      <c r="A1636" s="18">
        <v>45681.0</v>
      </c>
      <c r="B1636" s="19" t="str">
        <f t="shared" si="1"/>
        <v>Jan</v>
      </c>
      <c r="C1636" s="20" t="s">
        <v>57</v>
      </c>
      <c r="D1636" s="19" t="s">
        <v>85</v>
      </c>
      <c r="E1636" s="19" t="s">
        <v>68</v>
      </c>
      <c r="F1636" s="21">
        <v>1.0</v>
      </c>
      <c r="G1636" s="22">
        <v>30744.0</v>
      </c>
      <c r="H1636" s="15" t="str">
        <f t="shared" si="2"/>
        <v>Base Range</v>
      </c>
      <c r="I1636" s="22">
        <v>34821.0</v>
      </c>
      <c r="J1636" s="23">
        <f t="shared" si="3"/>
        <v>0.882915482</v>
      </c>
      <c r="K1636" s="24" t="str">
        <f t="shared" si="4"/>
        <v>Target Not Meet</v>
      </c>
    </row>
    <row r="1637" ht="22.5" customHeight="1">
      <c r="A1637" s="18">
        <v>45681.0</v>
      </c>
      <c r="B1637" s="19" t="str">
        <f t="shared" si="1"/>
        <v>Jan</v>
      </c>
      <c r="C1637" s="20" t="s">
        <v>57</v>
      </c>
      <c r="D1637" s="19" t="s">
        <v>85</v>
      </c>
      <c r="E1637" s="19" t="s">
        <v>23</v>
      </c>
      <c r="F1637" s="21">
        <v>1.0</v>
      </c>
      <c r="G1637" s="22">
        <v>30106.0</v>
      </c>
      <c r="H1637" s="15" t="str">
        <f t="shared" si="2"/>
        <v>Base Range</v>
      </c>
      <c r="I1637" s="22">
        <v>32547.0</v>
      </c>
      <c r="J1637" s="23">
        <f t="shared" si="3"/>
        <v>0.9250007681</v>
      </c>
      <c r="K1637" s="24" t="str">
        <f t="shared" si="4"/>
        <v>Target Not Meet</v>
      </c>
    </row>
    <row r="1638" ht="22.5" customHeight="1">
      <c r="A1638" s="18">
        <v>45681.0</v>
      </c>
      <c r="B1638" s="19" t="str">
        <f t="shared" si="1"/>
        <v>Jan</v>
      </c>
      <c r="C1638" s="20" t="s">
        <v>57</v>
      </c>
      <c r="D1638" s="19" t="s">
        <v>80</v>
      </c>
      <c r="E1638" s="19" t="s">
        <v>68</v>
      </c>
      <c r="F1638" s="21">
        <v>1.0</v>
      </c>
      <c r="G1638" s="22">
        <v>34577.0</v>
      </c>
      <c r="H1638" s="15" t="str">
        <f t="shared" si="2"/>
        <v>Base Range</v>
      </c>
      <c r="I1638" s="22">
        <v>42280.0</v>
      </c>
      <c r="J1638" s="23">
        <f t="shared" si="3"/>
        <v>0.8178098392</v>
      </c>
      <c r="K1638" s="24" t="str">
        <f t="shared" si="4"/>
        <v>Target Not Meet</v>
      </c>
    </row>
    <row r="1639" ht="22.5" customHeight="1">
      <c r="A1639" s="18">
        <v>45681.0</v>
      </c>
      <c r="B1639" s="19" t="str">
        <f t="shared" si="1"/>
        <v>Jan</v>
      </c>
      <c r="C1639" s="20" t="s">
        <v>57</v>
      </c>
      <c r="D1639" s="19" t="s">
        <v>58</v>
      </c>
      <c r="E1639" s="19" t="s">
        <v>23</v>
      </c>
      <c r="F1639" s="21">
        <v>1.0</v>
      </c>
      <c r="G1639" s="22">
        <v>38264.0</v>
      </c>
      <c r="H1639" s="15" t="str">
        <f t="shared" si="2"/>
        <v>Base Range</v>
      </c>
      <c r="I1639" s="22">
        <v>33507.0</v>
      </c>
      <c r="J1639" s="23">
        <f t="shared" si="3"/>
        <v>1.141970335</v>
      </c>
      <c r="K1639" s="24" t="str">
        <f t="shared" si="4"/>
        <v>Over Achived</v>
      </c>
    </row>
    <row r="1640" ht="22.5" customHeight="1">
      <c r="A1640" s="18">
        <v>45681.0</v>
      </c>
      <c r="B1640" s="19" t="str">
        <f t="shared" si="1"/>
        <v>Jan</v>
      </c>
      <c r="C1640" s="20" t="s">
        <v>57</v>
      </c>
      <c r="D1640" s="19" t="s">
        <v>80</v>
      </c>
      <c r="E1640" s="19" t="s">
        <v>9</v>
      </c>
      <c r="F1640" s="21">
        <v>2.0</v>
      </c>
      <c r="G1640" s="22">
        <v>63242.0</v>
      </c>
      <c r="H1640" s="15" t="str">
        <f t="shared" si="2"/>
        <v>Medium Range</v>
      </c>
      <c r="I1640" s="22">
        <v>79495.0</v>
      </c>
      <c r="J1640" s="23">
        <f t="shared" si="3"/>
        <v>0.7955468897</v>
      </c>
      <c r="K1640" s="24" t="str">
        <f t="shared" si="4"/>
        <v>Target Not Meet</v>
      </c>
    </row>
    <row r="1641" ht="22.5" customHeight="1">
      <c r="A1641" s="18">
        <v>45681.0</v>
      </c>
      <c r="B1641" s="19" t="str">
        <f t="shared" si="1"/>
        <v>Jan</v>
      </c>
      <c r="C1641" s="20" t="s">
        <v>57</v>
      </c>
      <c r="D1641" s="19" t="s">
        <v>71</v>
      </c>
      <c r="E1641" s="19" t="s">
        <v>63</v>
      </c>
      <c r="F1641" s="21">
        <v>1.0</v>
      </c>
      <c r="G1641" s="22">
        <v>27416.0</v>
      </c>
      <c r="H1641" s="15" t="str">
        <f t="shared" si="2"/>
        <v>Base Range</v>
      </c>
      <c r="I1641" s="22">
        <v>32078.0</v>
      </c>
      <c r="J1641" s="23">
        <f t="shared" si="3"/>
        <v>0.8546667498</v>
      </c>
      <c r="K1641" s="24" t="str">
        <f t="shared" si="4"/>
        <v>Target Not Meet</v>
      </c>
    </row>
    <row r="1642" ht="22.5" customHeight="1">
      <c r="A1642" s="18">
        <v>45681.0</v>
      </c>
      <c r="B1642" s="19" t="str">
        <f t="shared" si="1"/>
        <v>Jan</v>
      </c>
      <c r="C1642" s="20" t="s">
        <v>57</v>
      </c>
      <c r="D1642" s="19" t="s">
        <v>71</v>
      </c>
      <c r="E1642" s="19" t="s">
        <v>19</v>
      </c>
      <c r="F1642" s="21">
        <v>2.0</v>
      </c>
      <c r="G1642" s="22">
        <v>37603.0</v>
      </c>
      <c r="H1642" s="15" t="str">
        <f t="shared" si="2"/>
        <v>Base Range</v>
      </c>
      <c r="I1642" s="22">
        <v>48369.0</v>
      </c>
      <c r="J1642" s="23">
        <f t="shared" si="3"/>
        <v>0.7774194215</v>
      </c>
      <c r="K1642" s="24" t="str">
        <f t="shared" si="4"/>
        <v>Target Not Meet</v>
      </c>
    </row>
    <row r="1643" ht="22.5" customHeight="1">
      <c r="A1643" s="18">
        <v>45681.0</v>
      </c>
      <c r="B1643" s="19" t="str">
        <f t="shared" si="1"/>
        <v>Jan</v>
      </c>
      <c r="C1643" s="20" t="s">
        <v>57</v>
      </c>
      <c r="D1643" s="25" t="s">
        <v>62</v>
      </c>
      <c r="E1643" s="19" t="s">
        <v>9</v>
      </c>
      <c r="F1643" s="21">
        <v>3.0</v>
      </c>
      <c r="G1643" s="22">
        <v>65861.0</v>
      </c>
      <c r="H1643" s="15" t="str">
        <f t="shared" si="2"/>
        <v>Medium Range</v>
      </c>
      <c r="I1643" s="22">
        <v>52820.0</v>
      </c>
      <c r="J1643" s="23">
        <f t="shared" si="3"/>
        <v>1.246895115</v>
      </c>
      <c r="K1643" s="24" t="str">
        <f t="shared" si="4"/>
        <v>Over Achived</v>
      </c>
    </row>
    <row r="1644" ht="22.5" customHeight="1">
      <c r="A1644" s="18">
        <v>45681.0</v>
      </c>
      <c r="B1644" s="19" t="str">
        <f t="shared" si="1"/>
        <v>Jan</v>
      </c>
      <c r="C1644" s="20" t="s">
        <v>57</v>
      </c>
      <c r="D1644" s="25" t="s">
        <v>62</v>
      </c>
      <c r="E1644" s="19" t="s">
        <v>23</v>
      </c>
      <c r="F1644" s="21">
        <v>1.0</v>
      </c>
      <c r="G1644" s="22">
        <v>31581.0</v>
      </c>
      <c r="H1644" s="15" t="str">
        <f t="shared" si="2"/>
        <v>Base Range</v>
      </c>
      <c r="I1644" s="22">
        <v>25291.0</v>
      </c>
      <c r="J1644" s="23">
        <f t="shared" si="3"/>
        <v>1.248705073</v>
      </c>
      <c r="K1644" s="24" t="str">
        <f t="shared" si="4"/>
        <v>Over Achived</v>
      </c>
    </row>
    <row r="1645" ht="22.5" customHeight="1">
      <c r="A1645" s="18">
        <v>45681.0</v>
      </c>
      <c r="B1645" s="19" t="str">
        <f t="shared" si="1"/>
        <v>Jan</v>
      </c>
      <c r="C1645" s="20" t="s">
        <v>57</v>
      </c>
      <c r="D1645" s="25" t="s">
        <v>62</v>
      </c>
      <c r="E1645" s="19" t="s">
        <v>68</v>
      </c>
      <c r="F1645" s="21">
        <v>1.0</v>
      </c>
      <c r="G1645" s="22">
        <v>30968.0</v>
      </c>
      <c r="H1645" s="15" t="str">
        <f t="shared" si="2"/>
        <v>Base Range</v>
      </c>
      <c r="I1645" s="22">
        <v>22621.0</v>
      </c>
      <c r="J1645" s="23">
        <f t="shared" si="3"/>
        <v>1.368993413</v>
      </c>
      <c r="K1645" s="24" t="str">
        <f t="shared" si="4"/>
        <v>Over Achived</v>
      </c>
    </row>
    <row r="1646" ht="22.5" customHeight="1">
      <c r="A1646" s="18">
        <v>45681.0</v>
      </c>
      <c r="B1646" s="19" t="str">
        <f t="shared" si="1"/>
        <v>Jan</v>
      </c>
      <c r="C1646" s="20" t="s">
        <v>57</v>
      </c>
      <c r="D1646" s="25" t="s">
        <v>62</v>
      </c>
      <c r="E1646" s="19" t="s">
        <v>34</v>
      </c>
      <c r="F1646" s="21">
        <v>3.0</v>
      </c>
      <c r="G1646" s="22">
        <v>71807.0</v>
      </c>
      <c r="H1646" s="15" t="str">
        <f t="shared" si="2"/>
        <v>High Range</v>
      </c>
      <c r="I1646" s="22">
        <v>54290.0</v>
      </c>
      <c r="J1646" s="23">
        <f t="shared" si="3"/>
        <v>1.322656106</v>
      </c>
      <c r="K1646" s="24" t="str">
        <f t="shared" si="4"/>
        <v>Over Achived</v>
      </c>
    </row>
    <row r="1647" ht="22.5" customHeight="1">
      <c r="A1647" s="18">
        <v>45681.0</v>
      </c>
      <c r="B1647" s="19" t="str">
        <f t="shared" si="1"/>
        <v>Jan</v>
      </c>
      <c r="C1647" s="20" t="s">
        <v>57</v>
      </c>
      <c r="D1647" s="19" t="s">
        <v>80</v>
      </c>
      <c r="E1647" s="19" t="s">
        <v>63</v>
      </c>
      <c r="F1647" s="21">
        <v>1.0</v>
      </c>
      <c r="G1647" s="22">
        <v>29144.0</v>
      </c>
      <c r="H1647" s="15" t="str">
        <f t="shared" si="2"/>
        <v>Base Range</v>
      </c>
      <c r="I1647" s="22">
        <v>35628.0</v>
      </c>
      <c r="J1647" s="23">
        <f t="shared" si="3"/>
        <v>0.8180083081</v>
      </c>
      <c r="K1647" s="24" t="str">
        <f t="shared" si="4"/>
        <v>Target Not Meet</v>
      </c>
    </row>
    <row r="1648" ht="22.5" customHeight="1">
      <c r="A1648" s="18">
        <v>45681.0</v>
      </c>
      <c r="B1648" s="19" t="str">
        <f t="shared" si="1"/>
        <v>Jan</v>
      </c>
      <c r="C1648" s="20" t="s">
        <v>13</v>
      </c>
      <c r="D1648" s="19" t="s">
        <v>14</v>
      </c>
      <c r="E1648" s="19" t="s">
        <v>34</v>
      </c>
      <c r="F1648" s="21">
        <v>4.0</v>
      </c>
      <c r="G1648" s="22">
        <v>81360.0</v>
      </c>
      <c r="H1648" s="15" t="str">
        <f t="shared" si="2"/>
        <v>High Range</v>
      </c>
      <c r="I1648" s="22">
        <v>72832.0</v>
      </c>
      <c r="J1648" s="23">
        <f t="shared" si="3"/>
        <v>1.117091388</v>
      </c>
      <c r="K1648" s="24" t="str">
        <f t="shared" si="4"/>
        <v>Over Achived</v>
      </c>
    </row>
    <row r="1649" ht="22.5" customHeight="1">
      <c r="A1649" s="18">
        <v>45681.0</v>
      </c>
      <c r="B1649" s="19" t="str">
        <f t="shared" si="1"/>
        <v>Jan</v>
      </c>
      <c r="C1649" s="20" t="s">
        <v>13</v>
      </c>
      <c r="D1649" s="19" t="s">
        <v>14</v>
      </c>
      <c r="E1649" s="19" t="s">
        <v>26</v>
      </c>
      <c r="F1649" s="21">
        <v>3.0</v>
      </c>
      <c r="G1649" s="22">
        <v>71132.0</v>
      </c>
      <c r="H1649" s="15" t="str">
        <f t="shared" si="2"/>
        <v>High Range</v>
      </c>
      <c r="I1649" s="22">
        <v>52167.0</v>
      </c>
      <c r="J1649" s="23">
        <f t="shared" si="3"/>
        <v>1.363544003</v>
      </c>
      <c r="K1649" s="24" t="str">
        <f t="shared" si="4"/>
        <v>Over Achived</v>
      </c>
    </row>
    <row r="1650" ht="22.5" customHeight="1">
      <c r="A1650" s="18">
        <v>45681.0</v>
      </c>
      <c r="B1650" s="19" t="str">
        <f t="shared" si="1"/>
        <v>Jan</v>
      </c>
      <c r="C1650" s="20" t="s">
        <v>7</v>
      </c>
      <c r="D1650" s="19" t="s">
        <v>126</v>
      </c>
      <c r="E1650" s="19" t="s">
        <v>68</v>
      </c>
      <c r="F1650" s="21">
        <v>3.0</v>
      </c>
      <c r="G1650" s="22">
        <v>78362.0</v>
      </c>
      <c r="H1650" s="15" t="str">
        <f t="shared" si="2"/>
        <v>High Range</v>
      </c>
      <c r="I1650" s="22">
        <v>55996.0</v>
      </c>
      <c r="J1650" s="23">
        <f t="shared" si="3"/>
        <v>1.399421387</v>
      </c>
      <c r="K1650" s="24" t="str">
        <f t="shared" si="4"/>
        <v>Over Achived</v>
      </c>
    </row>
    <row r="1651" ht="22.5" customHeight="1">
      <c r="A1651" s="18">
        <v>45681.0</v>
      </c>
      <c r="B1651" s="19" t="str">
        <f t="shared" si="1"/>
        <v>Jan</v>
      </c>
      <c r="C1651" s="20" t="s">
        <v>7</v>
      </c>
      <c r="D1651" s="19" t="s">
        <v>131</v>
      </c>
      <c r="E1651" s="19" t="s">
        <v>63</v>
      </c>
      <c r="F1651" s="21">
        <v>3.0</v>
      </c>
      <c r="G1651" s="22">
        <v>56760.0</v>
      </c>
      <c r="H1651" s="15" t="str">
        <f t="shared" si="2"/>
        <v>Medium Range</v>
      </c>
      <c r="I1651" s="22">
        <v>45044.0</v>
      </c>
      <c r="J1651" s="23">
        <f t="shared" si="3"/>
        <v>1.260101234</v>
      </c>
      <c r="K1651" s="24" t="str">
        <f t="shared" si="4"/>
        <v>Over Achived</v>
      </c>
    </row>
    <row r="1652" ht="22.5" customHeight="1">
      <c r="A1652" s="18">
        <v>45681.0</v>
      </c>
      <c r="B1652" s="19" t="str">
        <f t="shared" si="1"/>
        <v>Jan</v>
      </c>
      <c r="C1652" s="20" t="s">
        <v>7</v>
      </c>
      <c r="D1652" s="19" t="s">
        <v>131</v>
      </c>
      <c r="E1652" s="19" t="s">
        <v>63</v>
      </c>
      <c r="F1652" s="21">
        <v>2.0</v>
      </c>
      <c r="G1652" s="22">
        <v>57636.0</v>
      </c>
      <c r="H1652" s="15" t="str">
        <f t="shared" si="2"/>
        <v>Medium Range</v>
      </c>
      <c r="I1652" s="22">
        <v>45926.0</v>
      </c>
      <c r="J1652" s="23">
        <f t="shared" si="3"/>
        <v>1.254975395</v>
      </c>
      <c r="K1652" s="24" t="str">
        <f t="shared" si="4"/>
        <v>Over Achived</v>
      </c>
    </row>
    <row r="1653" ht="22.5" customHeight="1">
      <c r="A1653" s="18">
        <v>45681.0</v>
      </c>
      <c r="B1653" s="19" t="str">
        <f t="shared" si="1"/>
        <v>Jan</v>
      </c>
      <c r="C1653" s="20" t="s">
        <v>7</v>
      </c>
      <c r="D1653" s="19" t="s">
        <v>126</v>
      </c>
      <c r="E1653" s="19" t="s">
        <v>23</v>
      </c>
      <c r="F1653" s="21">
        <v>4.0</v>
      </c>
      <c r="G1653" s="22">
        <v>69291.0</v>
      </c>
      <c r="H1653" s="15" t="str">
        <f t="shared" si="2"/>
        <v>Medium Range</v>
      </c>
      <c r="I1653" s="22">
        <v>54587.0</v>
      </c>
      <c r="J1653" s="23">
        <f t="shared" si="3"/>
        <v>1.269368165</v>
      </c>
      <c r="K1653" s="24" t="str">
        <f t="shared" si="4"/>
        <v>Over Achived</v>
      </c>
    </row>
    <row r="1654" ht="22.5" customHeight="1">
      <c r="A1654" s="18">
        <v>45681.0</v>
      </c>
      <c r="B1654" s="19" t="str">
        <f t="shared" si="1"/>
        <v>Jan</v>
      </c>
      <c r="C1654" s="20" t="s">
        <v>7</v>
      </c>
      <c r="D1654" s="19" t="s">
        <v>126</v>
      </c>
      <c r="E1654" s="19" t="s">
        <v>34</v>
      </c>
      <c r="F1654" s="21">
        <v>5.0</v>
      </c>
      <c r="G1654" s="22">
        <v>165039.0</v>
      </c>
      <c r="H1654" s="15" t="str">
        <f t="shared" si="2"/>
        <v>Very High Range</v>
      </c>
      <c r="I1654" s="22">
        <v>141265.0</v>
      </c>
      <c r="J1654" s="23">
        <f t="shared" si="3"/>
        <v>1.168293633</v>
      </c>
      <c r="K1654" s="24" t="str">
        <f t="shared" si="4"/>
        <v>Over Achived</v>
      </c>
    </row>
    <row r="1655" ht="22.5" customHeight="1">
      <c r="A1655" s="18">
        <v>45681.0</v>
      </c>
      <c r="B1655" s="19" t="str">
        <f t="shared" si="1"/>
        <v>Jan</v>
      </c>
      <c r="C1655" s="20" t="s">
        <v>7</v>
      </c>
      <c r="D1655" s="19" t="s">
        <v>126</v>
      </c>
      <c r="E1655" s="19" t="s">
        <v>23</v>
      </c>
      <c r="F1655" s="21">
        <v>4.0</v>
      </c>
      <c r="G1655" s="22">
        <v>86949.0</v>
      </c>
      <c r="H1655" s="15" t="str">
        <f t="shared" si="2"/>
        <v>High Range</v>
      </c>
      <c r="I1655" s="22">
        <v>80837.0</v>
      </c>
      <c r="J1655" s="23">
        <f t="shared" si="3"/>
        <v>1.075608941</v>
      </c>
      <c r="K1655" s="24" t="str">
        <f t="shared" si="4"/>
        <v>Over Achived</v>
      </c>
    </row>
    <row r="1656" ht="22.5" customHeight="1">
      <c r="A1656" s="18">
        <v>45681.0</v>
      </c>
      <c r="B1656" s="19" t="str">
        <f t="shared" si="1"/>
        <v>Jan</v>
      </c>
      <c r="C1656" s="20" t="s">
        <v>7</v>
      </c>
      <c r="D1656" s="19" t="s">
        <v>118</v>
      </c>
      <c r="E1656" s="19" t="s">
        <v>9</v>
      </c>
      <c r="F1656" s="21">
        <v>7.0</v>
      </c>
      <c r="G1656" s="22">
        <v>166037.0</v>
      </c>
      <c r="H1656" s="15" t="str">
        <f t="shared" si="2"/>
        <v>Very High Range</v>
      </c>
      <c r="I1656" s="22">
        <v>133050.0</v>
      </c>
      <c r="J1656" s="23">
        <f t="shared" si="3"/>
        <v>1.24792935</v>
      </c>
      <c r="K1656" s="24" t="str">
        <f t="shared" si="4"/>
        <v>Over Achived</v>
      </c>
    </row>
    <row r="1657" ht="22.5" customHeight="1">
      <c r="A1657" s="18">
        <v>45681.0</v>
      </c>
      <c r="B1657" s="19" t="str">
        <f t="shared" si="1"/>
        <v>Jan</v>
      </c>
      <c r="C1657" s="20" t="s">
        <v>7</v>
      </c>
      <c r="D1657" s="19" t="s">
        <v>131</v>
      </c>
      <c r="E1657" s="19" t="s">
        <v>63</v>
      </c>
      <c r="F1657" s="21">
        <v>2.0</v>
      </c>
      <c r="G1657" s="22">
        <v>54205.0</v>
      </c>
      <c r="H1657" s="15" t="str">
        <f t="shared" si="2"/>
        <v>Medium Range</v>
      </c>
      <c r="I1657" s="22">
        <v>48849.0</v>
      </c>
      <c r="J1657" s="23">
        <f t="shared" si="3"/>
        <v>1.109644005</v>
      </c>
      <c r="K1657" s="24" t="str">
        <f t="shared" si="4"/>
        <v>Over Achived</v>
      </c>
    </row>
    <row r="1658" ht="22.5" customHeight="1">
      <c r="A1658" s="18">
        <v>45681.0</v>
      </c>
      <c r="B1658" s="19" t="str">
        <f t="shared" si="1"/>
        <v>Jan</v>
      </c>
      <c r="C1658" s="20" t="s">
        <v>7</v>
      </c>
      <c r="D1658" s="19" t="s">
        <v>118</v>
      </c>
      <c r="E1658" s="19" t="s">
        <v>23</v>
      </c>
      <c r="F1658" s="21">
        <v>3.0</v>
      </c>
      <c r="G1658" s="22">
        <v>69628.0</v>
      </c>
      <c r="H1658" s="15" t="str">
        <f t="shared" si="2"/>
        <v>Medium Range</v>
      </c>
      <c r="I1658" s="22">
        <v>59898.0</v>
      </c>
      <c r="J1658" s="23">
        <f t="shared" si="3"/>
        <v>1.162442819</v>
      </c>
      <c r="K1658" s="24" t="str">
        <f t="shared" si="4"/>
        <v>Over Achived</v>
      </c>
    </row>
    <row r="1659" ht="22.5" customHeight="1">
      <c r="A1659" s="18">
        <v>45681.0</v>
      </c>
      <c r="B1659" s="19" t="str">
        <f t="shared" si="1"/>
        <v>Jan</v>
      </c>
      <c r="C1659" s="20" t="s">
        <v>7</v>
      </c>
      <c r="D1659" s="19" t="s">
        <v>106</v>
      </c>
      <c r="E1659" s="19" t="s">
        <v>68</v>
      </c>
      <c r="F1659" s="21">
        <v>3.0</v>
      </c>
      <c r="G1659" s="22">
        <v>73263.0</v>
      </c>
      <c r="H1659" s="15" t="str">
        <f t="shared" si="2"/>
        <v>High Range</v>
      </c>
      <c r="I1659" s="22">
        <v>61115.0</v>
      </c>
      <c r="J1659" s="23">
        <f t="shared" si="3"/>
        <v>1.198772805</v>
      </c>
      <c r="K1659" s="24" t="str">
        <f t="shared" si="4"/>
        <v>Over Achived</v>
      </c>
    </row>
    <row r="1660" ht="22.5" customHeight="1">
      <c r="A1660" s="18">
        <v>45681.0</v>
      </c>
      <c r="B1660" s="19" t="str">
        <f t="shared" si="1"/>
        <v>Jan</v>
      </c>
      <c r="C1660" s="20" t="s">
        <v>7</v>
      </c>
      <c r="D1660" s="19" t="s">
        <v>106</v>
      </c>
      <c r="E1660" s="19" t="s">
        <v>26</v>
      </c>
      <c r="F1660" s="21">
        <v>11.0</v>
      </c>
      <c r="G1660" s="22">
        <v>199333.0</v>
      </c>
      <c r="H1660" s="15" t="str">
        <f t="shared" si="2"/>
        <v>Very High Range</v>
      </c>
      <c r="I1660" s="22">
        <v>149196.0</v>
      </c>
      <c r="J1660" s="23">
        <f t="shared" si="3"/>
        <v>1.336047883</v>
      </c>
      <c r="K1660" s="24" t="str">
        <f t="shared" si="4"/>
        <v>Over Achived</v>
      </c>
    </row>
    <row r="1661" ht="22.5" customHeight="1">
      <c r="A1661" s="18">
        <v>45681.0</v>
      </c>
      <c r="B1661" s="19" t="str">
        <f t="shared" si="1"/>
        <v>Jan</v>
      </c>
      <c r="C1661" s="20" t="s">
        <v>7</v>
      </c>
      <c r="D1661" s="19" t="s">
        <v>8</v>
      </c>
      <c r="E1661" s="19" t="s">
        <v>9</v>
      </c>
      <c r="F1661" s="21">
        <v>6.0</v>
      </c>
      <c r="G1661" s="22">
        <v>161693.0</v>
      </c>
      <c r="H1661" s="15" t="str">
        <f t="shared" si="2"/>
        <v>Very High Range</v>
      </c>
      <c r="I1661" s="22">
        <v>130075.0</v>
      </c>
      <c r="J1661" s="23">
        <f t="shared" si="3"/>
        <v>1.243075149</v>
      </c>
      <c r="K1661" s="24" t="str">
        <f t="shared" si="4"/>
        <v>Over Achived</v>
      </c>
    </row>
    <row r="1662" ht="22.5" customHeight="1">
      <c r="A1662" s="18">
        <v>45681.0</v>
      </c>
      <c r="B1662" s="19" t="str">
        <f t="shared" si="1"/>
        <v>Jan</v>
      </c>
      <c r="C1662" s="20" t="s">
        <v>7</v>
      </c>
      <c r="D1662" s="19" t="s">
        <v>8</v>
      </c>
      <c r="E1662" s="19" t="s">
        <v>63</v>
      </c>
      <c r="F1662" s="21">
        <v>3.0</v>
      </c>
      <c r="G1662" s="22">
        <v>65497.0</v>
      </c>
      <c r="H1662" s="15" t="str">
        <f t="shared" si="2"/>
        <v>Medium Range</v>
      </c>
      <c r="I1662" s="22">
        <v>54857.0</v>
      </c>
      <c r="J1662" s="23">
        <f t="shared" si="3"/>
        <v>1.193958838</v>
      </c>
      <c r="K1662" s="24" t="str">
        <f t="shared" si="4"/>
        <v>Over Achived</v>
      </c>
    </row>
    <row r="1663" ht="22.5" customHeight="1">
      <c r="A1663" s="18">
        <v>45681.0</v>
      </c>
      <c r="B1663" s="19" t="str">
        <f t="shared" si="1"/>
        <v>Jan</v>
      </c>
      <c r="C1663" s="20" t="s">
        <v>7</v>
      </c>
      <c r="D1663" s="19" t="s">
        <v>8</v>
      </c>
      <c r="E1663" s="19" t="s">
        <v>19</v>
      </c>
      <c r="F1663" s="21">
        <v>3.0</v>
      </c>
      <c r="G1663" s="22">
        <v>79312.0</v>
      </c>
      <c r="H1663" s="15" t="str">
        <f t="shared" si="2"/>
        <v>High Range</v>
      </c>
      <c r="I1663" s="22">
        <v>67969.0</v>
      </c>
      <c r="J1663" s="23">
        <f t="shared" si="3"/>
        <v>1.166884903</v>
      </c>
      <c r="K1663" s="24" t="str">
        <f t="shared" si="4"/>
        <v>Over Achived</v>
      </c>
    </row>
    <row r="1664" ht="22.5" customHeight="1">
      <c r="A1664" s="18">
        <v>45681.0</v>
      </c>
      <c r="B1664" s="19" t="str">
        <f t="shared" si="1"/>
        <v>Jan</v>
      </c>
      <c r="C1664" s="20" t="s">
        <v>13</v>
      </c>
      <c r="D1664" s="19" t="s">
        <v>14</v>
      </c>
      <c r="E1664" s="19" t="s">
        <v>34</v>
      </c>
      <c r="F1664" s="21">
        <v>4.0</v>
      </c>
      <c r="G1664" s="22">
        <v>88567.0</v>
      </c>
      <c r="H1664" s="15" t="str">
        <f t="shared" si="2"/>
        <v>High Range</v>
      </c>
      <c r="I1664" s="22">
        <v>76630.0</v>
      </c>
      <c r="J1664" s="23">
        <f t="shared" si="3"/>
        <v>1.155774501</v>
      </c>
      <c r="K1664" s="24" t="str">
        <f t="shared" si="4"/>
        <v>Over Achived</v>
      </c>
    </row>
    <row r="1665" ht="22.5" customHeight="1">
      <c r="A1665" s="18">
        <v>45681.0</v>
      </c>
      <c r="B1665" s="19" t="str">
        <f t="shared" si="1"/>
        <v>Jan</v>
      </c>
      <c r="C1665" s="20" t="s">
        <v>7</v>
      </c>
      <c r="D1665" s="19" t="s">
        <v>118</v>
      </c>
      <c r="E1665" s="19" t="s">
        <v>19</v>
      </c>
      <c r="F1665" s="21">
        <v>4.0</v>
      </c>
      <c r="G1665" s="22">
        <v>90411.0</v>
      </c>
      <c r="H1665" s="15" t="str">
        <f t="shared" si="2"/>
        <v>Very High Range</v>
      </c>
      <c r="I1665" s="22">
        <v>66425.0</v>
      </c>
      <c r="J1665" s="23">
        <f t="shared" si="3"/>
        <v>1.361098984</v>
      </c>
      <c r="K1665" s="24" t="str">
        <f t="shared" si="4"/>
        <v>Over Achived</v>
      </c>
    </row>
    <row r="1666" ht="22.5" customHeight="1">
      <c r="A1666" s="18">
        <v>45681.0</v>
      </c>
      <c r="B1666" s="19" t="str">
        <f t="shared" si="1"/>
        <v>Jan</v>
      </c>
      <c r="C1666" s="20" t="s">
        <v>92</v>
      </c>
      <c r="D1666" s="19" t="s">
        <v>158</v>
      </c>
      <c r="E1666" s="19" t="s">
        <v>23</v>
      </c>
      <c r="F1666" s="21">
        <v>3.0</v>
      </c>
      <c r="G1666" s="22">
        <v>56404.0</v>
      </c>
      <c r="H1666" s="15" t="str">
        <f t="shared" si="2"/>
        <v>Medium Range</v>
      </c>
      <c r="I1666" s="22">
        <v>48042.0</v>
      </c>
      <c r="J1666" s="23">
        <f t="shared" si="3"/>
        <v>1.174056034</v>
      </c>
      <c r="K1666" s="24" t="str">
        <f t="shared" si="4"/>
        <v>Over Achived</v>
      </c>
    </row>
    <row r="1667" ht="22.5" customHeight="1">
      <c r="A1667" s="18">
        <v>45681.0</v>
      </c>
      <c r="B1667" s="19" t="str">
        <f t="shared" si="1"/>
        <v>Jan</v>
      </c>
      <c r="C1667" s="20" t="s">
        <v>7</v>
      </c>
      <c r="D1667" s="19" t="s">
        <v>131</v>
      </c>
      <c r="E1667" s="19" t="s">
        <v>26</v>
      </c>
      <c r="F1667" s="21">
        <v>9.0</v>
      </c>
      <c r="G1667" s="22">
        <v>243024.0</v>
      </c>
      <c r="H1667" s="15" t="str">
        <f t="shared" si="2"/>
        <v>Very High Range</v>
      </c>
      <c r="I1667" s="22">
        <v>212383.0</v>
      </c>
      <c r="J1667" s="23">
        <f t="shared" si="3"/>
        <v>1.144272376</v>
      </c>
      <c r="K1667" s="24" t="str">
        <f t="shared" si="4"/>
        <v>Over Achived</v>
      </c>
    </row>
    <row r="1668" ht="22.5" customHeight="1">
      <c r="A1668" s="18">
        <v>45681.0</v>
      </c>
      <c r="B1668" s="19" t="str">
        <f t="shared" si="1"/>
        <v>Jan</v>
      </c>
      <c r="C1668" s="20" t="s">
        <v>92</v>
      </c>
      <c r="D1668" s="25" t="s">
        <v>149</v>
      </c>
      <c r="E1668" s="19" t="s">
        <v>19</v>
      </c>
      <c r="F1668" s="21">
        <v>3.0</v>
      </c>
      <c r="G1668" s="22">
        <v>79539.0</v>
      </c>
      <c r="H1668" s="15" t="str">
        <f t="shared" si="2"/>
        <v>High Range</v>
      </c>
      <c r="I1668" s="22">
        <v>61012.0</v>
      </c>
      <c r="J1668" s="23">
        <f t="shared" si="3"/>
        <v>1.303661575</v>
      </c>
      <c r="K1668" s="24" t="str">
        <f t="shared" si="4"/>
        <v>Over Achived</v>
      </c>
    </row>
    <row r="1669" ht="22.5" customHeight="1">
      <c r="A1669" s="18">
        <v>45681.0</v>
      </c>
      <c r="B1669" s="19" t="str">
        <f t="shared" si="1"/>
        <v>Jan</v>
      </c>
      <c r="C1669" s="20" t="s">
        <v>13</v>
      </c>
      <c r="D1669" s="19" t="s">
        <v>14</v>
      </c>
      <c r="E1669" s="19" t="s">
        <v>38</v>
      </c>
      <c r="F1669" s="21">
        <v>2.0</v>
      </c>
      <c r="G1669" s="22">
        <v>69168.0</v>
      </c>
      <c r="H1669" s="15" t="str">
        <f t="shared" si="2"/>
        <v>Medium Range</v>
      </c>
      <c r="I1669" s="22">
        <v>56081.0</v>
      </c>
      <c r="J1669" s="23">
        <f t="shared" si="3"/>
        <v>1.233358892</v>
      </c>
      <c r="K1669" s="24" t="str">
        <f t="shared" si="4"/>
        <v>Over Achived</v>
      </c>
    </row>
    <row r="1670" ht="22.5" customHeight="1">
      <c r="A1670" s="18">
        <v>45681.0</v>
      </c>
      <c r="B1670" s="19" t="str">
        <f t="shared" si="1"/>
        <v>Jan</v>
      </c>
      <c r="C1670" s="20" t="s">
        <v>13</v>
      </c>
      <c r="D1670" s="19" t="s">
        <v>14</v>
      </c>
      <c r="E1670" s="19" t="s">
        <v>26</v>
      </c>
      <c r="F1670" s="21">
        <v>3.0</v>
      </c>
      <c r="G1670" s="22">
        <v>70059.0</v>
      </c>
      <c r="H1670" s="15" t="str">
        <f t="shared" si="2"/>
        <v>High Range</v>
      </c>
      <c r="I1670" s="22">
        <v>60477.0</v>
      </c>
      <c r="J1670" s="23">
        <f t="shared" si="3"/>
        <v>1.158440399</v>
      </c>
      <c r="K1670" s="24" t="str">
        <f t="shared" si="4"/>
        <v>Over Achived</v>
      </c>
    </row>
    <row r="1671" ht="22.5" customHeight="1">
      <c r="A1671" s="18">
        <v>45681.0</v>
      </c>
      <c r="B1671" s="19" t="str">
        <f t="shared" si="1"/>
        <v>Jan</v>
      </c>
      <c r="C1671" s="20" t="s">
        <v>92</v>
      </c>
      <c r="D1671" s="19" t="s">
        <v>93</v>
      </c>
      <c r="E1671" s="19" t="s">
        <v>26</v>
      </c>
      <c r="F1671" s="21">
        <v>4.0</v>
      </c>
      <c r="G1671" s="22">
        <v>97742.0</v>
      </c>
      <c r="H1671" s="15" t="str">
        <f t="shared" si="2"/>
        <v>Very High Range</v>
      </c>
      <c r="I1671" s="22">
        <v>108237.0</v>
      </c>
      <c r="J1671" s="23">
        <f t="shared" si="3"/>
        <v>0.9030368543</v>
      </c>
      <c r="K1671" s="24" t="str">
        <f t="shared" si="4"/>
        <v>Target Not Meet</v>
      </c>
    </row>
    <row r="1672" ht="22.5" customHeight="1">
      <c r="A1672" s="18">
        <v>45681.0</v>
      </c>
      <c r="B1672" s="19" t="str">
        <f t="shared" si="1"/>
        <v>Jan</v>
      </c>
      <c r="C1672" s="20" t="s">
        <v>92</v>
      </c>
      <c r="D1672" s="19" t="s">
        <v>93</v>
      </c>
      <c r="E1672" s="19" t="s">
        <v>63</v>
      </c>
      <c r="F1672" s="21">
        <v>5.0</v>
      </c>
      <c r="G1672" s="22">
        <v>112564.0</v>
      </c>
      <c r="H1672" s="15" t="str">
        <f t="shared" si="2"/>
        <v>Very High Range</v>
      </c>
      <c r="I1672" s="22">
        <v>146001.0</v>
      </c>
      <c r="J1672" s="23">
        <f t="shared" si="3"/>
        <v>0.7709810207</v>
      </c>
      <c r="K1672" s="24" t="str">
        <f t="shared" si="4"/>
        <v>Target Not Meet</v>
      </c>
    </row>
    <row r="1673" ht="22.5" customHeight="1">
      <c r="A1673" s="18">
        <v>45681.0</v>
      </c>
      <c r="B1673" s="19" t="str">
        <f t="shared" si="1"/>
        <v>Jan</v>
      </c>
      <c r="C1673" s="20" t="s">
        <v>92</v>
      </c>
      <c r="D1673" s="19" t="s">
        <v>93</v>
      </c>
      <c r="E1673" s="19" t="s">
        <v>34</v>
      </c>
      <c r="F1673" s="21">
        <v>4.0</v>
      </c>
      <c r="G1673" s="22">
        <v>128122.0</v>
      </c>
      <c r="H1673" s="15" t="str">
        <f t="shared" si="2"/>
        <v>Very High Range</v>
      </c>
      <c r="I1673" s="22">
        <v>155872.0</v>
      </c>
      <c r="J1673" s="23">
        <f t="shared" si="3"/>
        <v>0.8219693082</v>
      </c>
      <c r="K1673" s="24" t="str">
        <f t="shared" si="4"/>
        <v>Target Not Meet</v>
      </c>
    </row>
    <row r="1674" ht="22.5" customHeight="1">
      <c r="A1674" s="18">
        <v>45681.0</v>
      </c>
      <c r="B1674" s="19" t="str">
        <f t="shared" si="1"/>
        <v>Jan</v>
      </c>
      <c r="C1674" s="20" t="s">
        <v>92</v>
      </c>
      <c r="D1674" s="19" t="s">
        <v>158</v>
      </c>
      <c r="E1674" s="19" t="s">
        <v>23</v>
      </c>
      <c r="F1674" s="21">
        <v>2.0</v>
      </c>
      <c r="G1674" s="22">
        <v>69245.0</v>
      </c>
      <c r="H1674" s="15" t="str">
        <f t="shared" si="2"/>
        <v>Medium Range</v>
      </c>
      <c r="I1674" s="22">
        <v>53955.0</v>
      </c>
      <c r="J1674" s="23">
        <f t="shared" si="3"/>
        <v>1.283384302</v>
      </c>
      <c r="K1674" s="24" t="str">
        <f t="shared" si="4"/>
        <v>Over Achived</v>
      </c>
    </row>
    <row r="1675" ht="22.5" customHeight="1">
      <c r="A1675" s="18">
        <v>45681.0</v>
      </c>
      <c r="B1675" s="19" t="str">
        <f t="shared" si="1"/>
        <v>Jan</v>
      </c>
      <c r="C1675" s="20" t="s">
        <v>92</v>
      </c>
      <c r="D1675" s="19" t="s">
        <v>98</v>
      </c>
      <c r="E1675" s="19" t="s">
        <v>23</v>
      </c>
      <c r="F1675" s="21">
        <v>3.0</v>
      </c>
      <c r="G1675" s="22">
        <v>67506.0</v>
      </c>
      <c r="H1675" s="15" t="str">
        <f t="shared" si="2"/>
        <v>Medium Range</v>
      </c>
      <c r="I1675" s="22">
        <v>86847.0</v>
      </c>
      <c r="J1675" s="23">
        <f t="shared" si="3"/>
        <v>0.7772980068</v>
      </c>
      <c r="K1675" s="24" t="str">
        <f t="shared" si="4"/>
        <v>Target Not Meet</v>
      </c>
    </row>
    <row r="1676" ht="22.5" customHeight="1">
      <c r="A1676" s="18">
        <v>45681.0</v>
      </c>
      <c r="B1676" s="19" t="str">
        <f t="shared" si="1"/>
        <v>Jan</v>
      </c>
      <c r="C1676" s="20" t="s">
        <v>92</v>
      </c>
      <c r="D1676" s="19" t="s">
        <v>98</v>
      </c>
      <c r="E1676" s="19" t="s">
        <v>26</v>
      </c>
      <c r="F1676" s="21">
        <v>4.0</v>
      </c>
      <c r="G1676" s="22">
        <v>88529.0</v>
      </c>
      <c r="H1676" s="15" t="str">
        <f t="shared" si="2"/>
        <v>High Range</v>
      </c>
      <c r="I1676" s="22">
        <v>107717.0</v>
      </c>
      <c r="J1676" s="23">
        <f t="shared" si="3"/>
        <v>0.8218665577</v>
      </c>
      <c r="K1676" s="24" t="str">
        <f t="shared" si="4"/>
        <v>Target Not Meet</v>
      </c>
    </row>
    <row r="1677" ht="22.5" customHeight="1">
      <c r="A1677" s="18">
        <v>45681.0</v>
      </c>
      <c r="B1677" s="19" t="str">
        <f t="shared" si="1"/>
        <v>Jan</v>
      </c>
      <c r="C1677" s="20" t="s">
        <v>92</v>
      </c>
      <c r="D1677" s="19" t="s">
        <v>93</v>
      </c>
      <c r="E1677" s="19" t="s">
        <v>38</v>
      </c>
      <c r="F1677" s="21">
        <v>3.0</v>
      </c>
      <c r="G1677" s="22">
        <v>74533.0</v>
      </c>
      <c r="H1677" s="15" t="str">
        <f t="shared" si="2"/>
        <v>High Range</v>
      </c>
      <c r="I1677" s="22">
        <v>80403.0</v>
      </c>
      <c r="J1677" s="23">
        <f t="shared" si="3"/>
        <v>0.9269927739</v>
      </c>
      <c r="K1677" s="24" t="str">
        <f t="shared" si="4"/>
        <v>Target Not Meet</v>
      </c>
    </row>
    <row r="1678" ht="22.5" customHeight="1">
      <c r="A1678" s="18">
        <v>45681.0</v>
      </c>
      <c r="B1678" s="19" t="str">
        <f t="shared" si="1"/>
        <v>Jan</v>
      </c>
      <c r="C1678" s="20" t="s">
        <v>92</v>
      </c>
      <c r="D1678" s="19" t="s">
        <v>144</v>
      </c>
      <c r="E1678" s="19" t="s">
        <v>19</v>
      </c>
      <c r="F1678" s="21">
        <v>3.0</v>
      </c>
      <c r="G1678" s="22">
        <v>76583.0</v>
      </c>
      <c r="H1678" s="15" t="str">
        <f t="shared" si="2"/>
        <v>High Range</v>
      </c>
      <c r="I1678" s="22">
        <v>67928.0</v>
      </c>
      <c r="J1678" s="23">
        <f t="shared" si="3"/>
        <v>1.127414321</v>
      </c>
      <c r="K1678" s="24" t="str">
        <f t="shared" si="4"/>
        <v>Over Achived</v>
      </c>
    </row>
    <row r="1679" ht="22.5" customHeight="1">
      <c r="A1679" s="18">
        <v>45681.0</v>
      </c>
      <c r="B1679" s="19" t="str">
        <f t="shared" si="1"/>
        <v>Jan</v>
      </c>
      <c r="C1679" s="20" t="s">
        <v>92</v>
      </c>
      <c r="D1679" s="19" t="s">
        <v>144</v>
      </c>
      <c r="E1679" s="19" t="s">
        <v>34</v>
      </c>
      <c r="F1679" s="21">
        <v>4.0</v>
      </c>
      <c r="G1679" s="22">
        <v>126509.0</v>
      </c>
      <c r="H1679" s="15" t="str">
        <f t="shared" si="2"/>
        <v>Very High Range</v>
      </c>
      <c r="I1679" s="22">
        <v>89477.0</v>
      </c>
      <c r="J1679" s="23">
        <f t="shared" si="3"/>
        <v>1.413871721</v>
      </c>
      <c r="K1679" s="24" t="str">
        <f t="shared" si="4"/>
        <v>Over Achived</v>
      </c>
    </row>
    <row r="1680" ht="22.5" customHeight="1">
      <c r="A1680" s="18">
        <v>45681.0</v>
      </c>
      <c r="B1680" s="19" t="str">
        <f t="shared" si="1"/>
        <v>Jan</v>
      </c>
      <c r="C1680" s="20" t="s">
        <v>92</v>
      </c>
      <c r="D1680" s="19" t="s">
        <v>144</v>
      </c>
      <c r="E1680" s="19" t="s">
        <v>38</v>
      </c>
      <c r="F1680" s="21">
        <v>3.0</v>
      </c>
      <c r="G1680" s="22">
        <v>80945.0</v>
      </c>
      <c r="H1680" s="15" t="str">
        <f t="shared" si="2"/>
        <v>High Range</v>
      </c>
      <c r="I1680" s="22">
        <v>68676.0</v>
      </c>
      <c r="J1680" s="23">
        <f t="shared" si="3"/>
        <v>1.178650475</v>
      </c>
      <c r="K1680" s="24" t="str">
        <f t="shared" si="4"/>
        <v>Over Achived</v>
      </c>
    </row>
    <row r="1681" ht="22.5" customHeight="1">
      <c r="A1681" s="18">
        <v>45681.0</v>
      </c>
      <c r="B1681" s="19" t="str">
        <f t="shared" si="1"/>
        <v>Jan</v>
      </c>
      <c r="C1681" s="20" t="s">
        <v>92</v>
      </c>
      <c r="D1681" s="19" t="s">
        <v>144</v>
      </c>
      <c r="E1681" s="19" t="s">
        <v>38</v>
      </c>
      <c r="F1681" s="21">
        <v>3.0</v>
      </c>
      <c r="G1681" s="22">
        <v>88364.0</v>
      </c>
      <c r="H1681" s="15" t="str">
        <f t="shared" si="2"/>
        <v>High Range</v>
      </c>
      <c r="I1681" s="22">
        <v>73381.0</v>
      </c>
      <c r="J1681" s="23">
        <f t="shared" si="3"/>
        <v>1.204180919</v>
      </c>
      <c r="K1681" s="24" t="str">
        <f t="shared" si="4"/>
        <v>Over Achived</v>
      </c>
    </row>
    <row r="1682" ht="22.5" customHeight="1">
      <c r="A1682" s="18">
        <v>45681.0</v>
      </c>
      <c r="B1682" s="19" t="str">
        <f t="shared" si="1"/>
        <v>Jan</v>
      </c>
      <c r="C1682" s="20" t="s">
        <v>92</v>
      </c>
      <c r="D1682" s="25" t="s">
        <v>149</v>
      </c>
      <c r="E1682" s="19" t="s">
        <v>19</v>
      </c>
      <c r="F1682" s="21">
        <v>3.0</v>
      </c>
      <c r="G1682" s="22">
        <v>63202.0</v>
      </c>
      <c r="H1682" s="15" t="str">
        <f t="shared" si="2"/>
        <v>Medium Range</v>
      </c>
      <c r="I1682" s="22">
        <v>50333.0</v>
      </c>
      <c r="J1682" s="23">
        <f t="shared" si="3"/>
        <v>1.25567719</v>
      </c>
      <c r="K1682" s="24" t="str">
        <f t="shared" si="4"/>
        <v>Over Achived</v>
      </c>
    </row>
    <row r="1683" ht="22.5" customHeight="1">
      <c r="A1683" s="18">
        <v>45681.0</v>
      </c>
      <c r="B1683" s="19" t="str">
        <f t="shared" si="1"/>
        <v>Jan</v>
      </c>
      <c r="C1683" s="20" t="s">
        <v>92</v>
      </c>
      <c r="D1683" s="19" t="s">
        <v>98</v>
      </c>
      <c r="E1683" s="19" t="s">
        <v>9</v>
      </c>
      <c r="F1683" s="21">
        <v>4.0</v>
      </c>
      <c r="G1683" s="22">
        <v>110771.0</v>
      </c>
      <c r="H1683" s="15" t="str">
        <f t="shared" si="2"/>
        <v>Very High Range</v>
      </c>
      <c r="I1683" s="22">
        <v>142792.0</v>
      </c>
      <c r="J1683" s="23">
        <f t="shared" si="3"/>
        <v>0.7757507423</v>
      </c>
      <c r="K1683" s="24" t="str">
        <f t="shared" si="4"/>
        <v>Target Not Meet</v>
      </c>
    </row>
    <row r="1684" ht="22.5" customHeight="1">
      <c r="A1684" s="18">
        <v>45682.0</v>
      </c>
      <c r="B1684" s="19" t="str">
        <f t="shared" si="1"/>
        <v>Jan</v>
      </c>
      <c r="C1684" s="20" t="s">
        <v>13</v>
      </c>
      <c r="D1684" s="19" t="s">
        <v>169</v>
      </c>
      <c r="E1684" s="19" t="s">
        <v>26</v>
      </c>
      <c r="F1684" s="21">
        <v>3.0</v>
      </c>
      <c r="G1684" s="22">
        <v>73239.0</v>
      </c>
      <c r="H1684" s="15" t="str">
        <f t="shared" si="2"/>
        <v>High Range</v>
      </c>
      <c r="I1684" s="22">
        <v>83054.0</v>
      </c>
      <c r="J1684" s="23">
        <f t="shared" si="3"/>
        <v>0.8818238736</v>
      </c>
      <c r="K1684" s="24" t="str">
        <f t="shared" si="4"/>
        <v>Target Not Meet</v>
      </c>
    </row>
    <row r="1685" ht="22.5" customHeight="1">
      <c r="A1685" s="18">
        <v>45682.0</v>
      </c>
      <c r="B1685" s="19" t="str">
        <f t="shared" si="1"/>
        <v>Jan</v>
      </c>
      <c r="C1685" s="20" t="s">
        <v>13</v>
      </c>
      <c r="D1685" s="19" t="s">
        <v>37</v>
      </c>
      <c r="E1685" s="19" t="s">
        <v>26</v>
      </c>
      <c r="F1685" s="21">
        <v>3.0</v>
      </c>
      <c r="G1685" s="22">
        <v>61812.0</v>
      </c>
      <c r="H1685" s="15" t="str">
        <f t="shared" si="2"/>
        <v>Medium Range</v>
      </c>
      <c r="I1685" s="22">
        <v>76116.0</v>
      </c>
      <c r="J1685" s="23">
        <f t="shared" si="3"/>
        <v>0.8120763046</v>
      </c>
      <c r="K1685" s="24" t="str">
        <f t="shared" si="4"/>
        <v>Target Not Meet</v>
      </c>
    </row>
    <row r="1686" ht="22.5" customHeight="1">
      <c r="A1686" s="18">
        <v>45682.0</v>
      </c>
      <c r="B1686" s="19" t="str">
        <f t="shared" si="1"/>
        <v>Jan</v>
      </c>
      <c r="C1686" s="20" t="s">
        <v>13</v>
      </c>
      <c r="D1686" s="19" t="s">
        <v>169</v>
      </c>
      <c r="E1686" s="19" t="s">
        <v>34</v>
      </c>
      <c r="F1686" s="21">
        <v>4.0</v>
      </c>
      <c r="G1686" s="22">
        <v>87540.0</v>
      </c>
      <c r="H1686" s="15" t="str">
        <f t="shared" si="2"/>
        <v>High Range</v>
      </c>
      <c r="I1686" s="22">
        <v>111380.0</v>
      </c>
      <c r="J1686" s="23">
        <f t="shared" si="3"/>
        <v>0.7859579817</v>
      </c>
      <c r="K1686" s="24" t="str">
        <f t="shared" si="4"/>
        <v>Target Not Meet</v>
      </c>
    </row>
    <row r="1687" ht="22.5" customHeight="1">
      <c r="A1687" s="18">
        <v>45682.0</v>
      </c>
      <c r="B1687" s="19" t="str">
        <f t="shared" si="1"/>
        <v>Jan</v>
      </c>
      <c r="C1687" s="20" t="s">
        <v>13</v>
      </c>
      <c r="D1687" s="19" t="s">
        <v>37</v>
      </c>
      <c r="E1687" s="19" t="s">
        <v>19</v>
      </c>
      <c r="F1687" s="21">
        <v>2.0</v>
      </c>
      <c r="G1687" s="22">
        <v>46352.0</v>
      </c>
      <c r="H1687" s="15" t="str">
        <f t="shared" si="2"/>
        <v>Base Range</v>
      </c>
      <c r="I1687" s="22">
        <v>50256.0</v>
      </c>
      <c r="J1687" s="23">
        <f t="shared" si="3"/>
        <v>0.9223177332</v>
      </c>
      <c r="K1687" s="24" t="str">
        <f t="shared" si="4"/>
        <v>Target Not Meet</v>
      </c>
    </row>
    <row r="1688" ht="22.5" customHeight="1">
      <c r="A1688" s="18">
        <v>45682.0</v>
      </c>
      <c r="B1688" s="19" t="str">
        <f t="shared" si="1"/>
        <v>Jan</v>
      </c>
      <c r="C1688" s="20" t="s">
        <v>13</v>
      </c>
      <c r="D1688" s="19" t="s">
        <v>37</v>
      </c>
      <c r="E1688" s="19" t="s">
        <v>38</v>
      </c>
      <c r="F1688" s="21">
        <v>3.0</v>
      </c>
      <c r="G1688" s="22">
        <v>53889.0</v>
      </c>
      <c r="H1688" s="15" t="str">
        <f t="shared" si="2"/>
        <v>Medium Range</v>
      </c>
      <c r="I1688" s="22">
        <v>63890.0</v>
      </c>
      <c r="J1688" s="23">
        <f t="shared" si="3"/>
        <v>0.843465331</v>
      </c>
      <c r="K1688" s="24" t="str">
        <f t="shared" si="4"/>
        <v>Target Not Meet</v>
      </c>
    </row>
    <row r="1689" ht="22.5" customHeight="1">
      <c r="A1689" s="18">
        <v>45682.0</v>
      </c>
      <c r="B1689" s="19" t="str">
        <f t="shared" si="1"/>
        <v>Jan</v>
      </c>
      <c r="C1689" s="20" t="s">
        <v>13</v>
      </c>
      <c r="D1689" s="19" t="s">
        <v>37</v>
      </c>
      <c r="E1689" s="19" t="s">
        <v>68</v>
      </c>
      <c r="F1689" s="21">
        <v>2.0</v>
      </c>
      <c r="G1689" s="22">
        <v>41528.0</v>
      </c>
      <c r="H1689" s="15" t="str">
        <f t="shared" si="2"/>
        <v>Base Range</v>
      </c>
      <c r="I1689" s="22">
        <v>48534.0</v>
      </c>
      <c r="J1689" s="23">
        <f t="shared" si="3"/>
        <v>0.8556475873</v>
      </c>
      <c r="K1689" s="24" t="str">
        <f t="shared" si="4"/>
        <v>Target Not Meet</v>
      </c>
    </row>
    <row r="1690" ht="22.5" customHeight="1">
      <c r="A1690" s="18">
        <v>45682.0</v>
      </c>
      <c r="B1690" s="19" t="str">
        <f t="shared" si="1"/>
        <v>Jan</v>
      </c>
      <c r="C1690" s="20" t="s">
        <v>13</v>
      </c>
      <c r="D1690" s="19" t="s">
        <v>37</v>
      </c>
      <c r="E1690" s="19" t="s">
        <v>19</v>
      </c>
      <c r="F1690" s="21">
        <v>2.0</v>
      </c>
      <c r="G1690" s="22">
        <v>47453.0</v>
      </c>
      <c r="H1690" s="15" t="str">
        <f t="shared" si="2"/>
        <v>Base Range</v>
      </c>
      <c r="I1690" s="22">
        <v>59462.0</v>
      </c>
      <c r="J1690" s="23">
        <f t="shared" si="3"/>
        <v>0.7980390838</v>
      </c>
      <c r="K1690" s="24" t="str">
        <f t="shared" si="4"/>
        <v>Target Not Meet</v>
      </c>
    </row>
    <row r="1691" ht="22.5" customHeight="1">
      <c r="A1691" s="18">
        <v>45682.0</v>
      </c>
      <c r="B1691" s="19" t="str">
        <f t="shared" si="1"/>
        <v>Jan</v>
      </c>
      <c r="C1691" s="20" t="s">
        <v>13</v>
      </c>
      <c r="D1691" s="19" t="s">
        <v>18</v>
      </c>
      <c r="E1691" s="19" t="s">
        <v>26</v>
      </c>
      <c r="F1691" s="21">
        <v>2.0</v>
      </c>
      <c r="G1691" s="22">
        <v>63320.0</v>
      </c>
      <c r="H1691" s="15" t="str">
        <f t="shared" si="2"/>
        <v>Medium Range</v>
      </c>
      <c r="I1691" s="22">
        <v>48415.0</v>
      </c>
      <c r="J1691" s="23">
        <f t="shared" si="3"/>
        <v>1.307859135</v>
      </c>
      <c r="K1691" s="24" t="str">
        <f t="shared" si="4"/>
        <v>Over Achived</v>
      </c>
    </row>
    <row r="1692" ht="22.5" customHeight="1">
      <c r="A1692" s="18">
        <v>45682.0</v>
      </c>
      <c r="B1692" s="19" t="str">
        <f t="shared" si="1"/>
        <v>Jan</v>
      </c>
      <c r="C1692" s="20" t="s">
        <v>13</v>
      </c>
      <c r="D1692" s="19" t="s">
        <v>29</v>
      </c>
      <c r="E1692" s="19" t="s">
        <v>34</v>
      </c>
      <c r="F1692" s="21">
        <v>3.0</v>
      </c>
      <c r="G1692" s="22">
        <v>92725.0</v>
      </c>
      <c r="H1692" s="15" t="str">
        <f t="shared" si="2"/>
        <v>Very High Range</v>
      </c>
      <c r="I1692" s="22">
        <v>110060.0</v>
      </c>
      <c r="J1692" s="23">
        <f t="shared" si="3"/>
        <v>0.8424950027</v>
      </c>
      <c r="K1692" s="24" t="str">
        <f t="shared" si="4"/>
        <v>Target Not Meet</v>
      </c>
    </row>
    <row r="1693" ht="22.5" customHeight="1">
      <c r="A1693" s="18">
        <v>45682.0</v>
      </c>
      <c r="B1693" s="19" t="str">
        <f t="shared" si="1"/>
        <v>Jan</v>
      </c>
      <c r="C1693" s="20" t="s">
        <v>13</v>
      </c>
      <c r="D1693" s="19" t="s">
        <v>29</v>
      </c>
      <c r="E1693" s="19" t="s">
        <v>38</v>
      </c>
      <c r="F1693" s="21">
        <v>2.0</v>
      </c>
      <c r="G1693" s="22">
        <v>68047.0</v>
      </c>
      <c r="H1693" s="15" t="str">
        <f t="shared" si="2"/>
        <v>Medium Range</v>
      </c>
      <c r="I1693" s="22">
        <v>86805.0</v>
      </c>
      <c r="J1693" s="23">
        <f t="shared" si="3"/>
        <v>0.783906457</v>
      </c>
      <c r="K1693" s="24" t="str">
        <f t="shared" si="4"/>
        <v>Target Not Meet</v>
      </c>
    </row>
    <row r="1694" ht="22.5" customHeight="1">
      <c r="A1694" s="18">
        <v>45682.0</v>
      </c>
      <c r="B1694" s="19" t="str">
        <f t="shared" si="1"/>
        <v>Jan</v>
      </c>
      <c r="C1694" s="20" t="s">
        <v>13</v>
      </c>
      <c r="D1694" s="19" t="s">
        <v>29</v>
      </c>
      <c r="E1694" s="19" t="s">
        <v>26</v>
      </c>
      <c r="F1694" s="21">
        <v>3.0</v>
      </c>
      <c r="G1694" s="22">
        <v>63441.0</v>
      </c>
      <c r="H1694" s="15" t="str">
        <f t="shared" si="2"/>
        <v>Medium Range</v>
      </c>
      <c r="I1694" s="22">
        <v>68107.0</v>
      </c>
      <c r="J1694" s="23">
        <f t="shared" si="3"/>
        <v>0.9314901552</v>
      </c>
      <c r="K1694" s="24" t="str">
        <f t="shared" si="4"/>
        <v>Target Not Meet</v>
      </c>
    </row>
    <row r="1695" ht="22.5" customHeight="1">
      <c r="A1695" s="18">
        <v>45682.0</v>
      </c>
      <c r="B1695" s="19" t="str">
        <f t="shared" si="1"/>
        <v>Jan</v>
      </c>
      <c r="C1695" s="20" t="s">
        <v>13</v>
      </c>
      <c r="D1695" s="19" t="s">
        <v>18</v>
      </c>
      <c r="E1695" s="19" t="s">
        <v>34</v>
      </c>
      <c r="F1695" s="21">
        <v>3.0</v>
      </c>
      <c r="G1695" s="22">
        <v>95957.0</v>
      </c>
      <c r="H1695" s="15" t="str">
        <f t="shared" si="2"/>
        <v>Very High Range</v>
      </c>
      <c r="I1695" s="22">
        <v>68495.0</v>
      </c>
      <c r="J1695" s="23">
        <f t="shared" si="3"/>
        <v>1.400934375</v>
      </c>
      <c r="K1695" s="24" t="str">
        <f t="shared" si="4"/>
        <v>Over Achived</v>
      </c>
    </row>
    <row r="1696" ht="22.5" customHeight="1">
      <c r="A1696" s="18">
        <v>45682.0</v>
      </c>
      <c r="B1696" s="19" t="str">
        <f t="shared" si="1"/>
        <v>Jan</v>
      </c>
      <c r="C1696" s="20" t="s">
        <v>13</v>
      </c>
      <c r="D1696" s="19" t="s">
        <v>18</v>
      </c>
      <c r="E1696" s="19" t="s">
        <v>38</v>
      </c>
      <c r="F1696" s="21">
        <v>2.0</v>
      </c>
      <c r="G1696" s="22">
        <v>65725.0</v>
      </c>
      <c r="H1696" s="15" t="str">
        <f t="shared" si="2"/>
        <v>Medium Range</v>
      </c>
      <c r="I1696" s="22">
        <v>62018.0</v>
      </c>
      <c r="J1696" s="23">
        <f t="shared" si="3"/>
        <v>1.059772969</v>
      </c>
      <c r="K1696" s="24" t="str">
        <f t="shared" si="4"/>
        <v>Over Achived</v>
      </c>
    </row>
    <row r="1697" ht="22.5" customHeight="1">
      <c r="A1697" s="18">
        <v>45682.0</v>
      </c>
      <c r="B1697" s="19" t="str">
        <f t="shared" si="1"/>
        <v>Jan</v>
      </c>
      <c r="C1697" s="20" t="s">
        <v>13</v>
      </c>
      <c r="D1697" s="19" t="s">
        <v>18</v>
      </c>
      <c r="E1697" s="19" t="s">
        <v>23</v>
      </c>
      <c r="F1697" s="21">
        <v>2.0</v>
      </c>
      <c r="G1697" s="22">
        <v>45448.0</v>
      </c>
      <c r="H1697" s="15" t="str">
        <f t="shared" si="2"/>
        <v>Base Range</v>
      </c>
      <c r="I1697" s="22">
        <v>42765.0</v>
      </c>
      <c r="J1697" s="23">
        <f t="shared" si="3"/>
        <v>1.062738221</v>
      </c>
      <c r="K1697" s="24" t="str">
        <f t="shared" si="4"/>
        <v>Over Achived</v>
      </c>
    </row>
    <row r="1698" ht="22.5" customHeight="1">
      <c r="A1698" s="18">
        <v>45682.0</v>
      </c>
      <c r="B1698" s="19" t="str">
        <f t="shared" si="1"/>
        <v>Jan</v>
      </c>
      <c r="C1698" s="20" t="s">
        <v>13</v>
      </c>
      <c r="D1698" s="19" t="s">
        <v>169</v>
      </c>
      <c r="E1698" s="19" t="s">
        <v>34</v>
      </c>
      <c r="F1698" s="21">
        <v>3.0</v>
      </c>
      <c r="G1698" s="22">
        <v>84441.0</v>
      </c>
      <c r="H1698" s="15" t="str">
        <f t="shared" si="2"/>
        <v>High Range</v>
      </c>
      <c r="I1698" s="22">
        <v>88702.0</v>
      </c>
      <c r="J1698" s="23">
        <f t="shared" si="3"/>
        <v>0.9519627517</v>
      </c>
      <c r="K1698" s="24" t="str">
        <f t="shared" si="4"/>
        <v>Target Not Meet</v>
      </c>
    </row>
    <row r="1699" ht="22.5" customHeight="1">
      <c r="A1699" s="18">
        <v>45682.0</v>
      </c>
      <c r="B1699" s="19" t="str">
        <f t="shared" si="1"/>
        <v>Jan</v>
      </c>
      <c r="C1699" s="20" t="s">
        <v>13</v>
      </c>
      <c r="D1699" s="19" t="s">
        <v>29</v>
      </c>
      <c r="E1699" s="19" t="s">
        <v>23</v>
      </c>
      <c r="F1699" s="21">
        <v>2.0</v>
      </c>
      <c r="G1699" s="22">
        <v>47801.0</v>
      </c>
      <c r="H1699" s="15" t="str">
        <f t="shared" si="2"/>
        <v>Base Range</v>
      </c>
      <c r="I1699" s="22">
        <v>58933.0</v>
      </c>
      <c r="J1699" s="23">
        <f t="shared" si="3"/>
        <v>0.8111075289</v>
      </c>
      <c r="K1699" s="24" t="str">
        <f t="shared" si="4"/>
        <v>Target Not Meet</v>
      </c>
    </row>
    <row r="1700" ht="22.5" customHeight="1">
      <c r="A1700" s="18">
        <v>45682.0</v>
      </c>
      <c r="B1700" s="19" t="str">
        <f t="shared" si="1"/>
        <v>Jan</v>
      </c>
      <c r="C1700" s="20" t="s">
        <v>13</v>
      </c>
      <c r="D1700" s="19" t="s">
        <v>169</v>
      </c>
      <c r="E1700" s="19" t="s">
        <v>38</v>
      </c>
      <c r="F1700" s="21">
        <v>3.0</v>
      </c>
      <c r="G1700" s="22">
        <v>57942.0</v>
      </c>
      <c r="H1700" s="15" t="str">
        <f t="shared" si="2"/>
        <v>Medium Range</v>
      </c>
      <c r="I1700" s="22">
        <v>70010.0</v>
      </c>
      <c r="J1700" s="23">
        <f t="shared" si="3"/>
        <v>0.8276246251</v>
      </c>
      <c r="K1700" s="24" t="str">
        <f t="shared" si="4"/>
        <v>Target Not Meet</v>
      </c>
    </row>
    <row r="1701" ht="22.5" customHeight="1">
      <c r="A1701" s="18">
        <v>45682.0</v>
      </c>
      <c r="B1701" s="19" t="str">
        <f t="shared" si="1"/>
        <v>Jan</v>
      </c>
      <c r="C1701" s="20" t="s">
        <v>57</v>
      </c>
      <c r="D1701" s="19" t="s">
        <v>85</v>
      </c>
      <c r="E1701" s="19" t="s">
        <v>19</v>
      </c>
      <c r="F1701" s="21">
        <v>2.0</v>
      </c>
      <c r="G1701" s="22">
        <v>40110.0</v>
      </c>
      <c r="H1701" s="15" t="str">
        <f t="shared" si="2"/>
        <v>Base Range</v>
      </c>
      <c r="I1701" s="22">
        <v>42378.0</v>
      </c>
      <c r="J1701" s="23">
        <f t="shared" si="3"/>
        <v>0.946481665</v>
      </c>
      <c r="K1701" s="24" t="str">
        <f t="shared" si="4"/>
        <v>Target Not Meet</v>
      </c>
    </row>
    <row r="1702" ht="22.5" customHeight="1">
      <c r="A1702" s="18">
        <v>45682.0</v>
      </c>
      <c r="B1702" s="19" t="str">
        <f t="shared" si="1"/>
        <v>Jan</v>
      </c>
      <c r="C1702" s="20" t="s">
        <v>57</v>
      </c>
      <c r="D1702" s="19" t="s">
        <v>58</v>
      </c>
      <c r="E1702" s="19" t="s">
        <v>26</v>
      </c>
      <c r="F1702" s="21">
        <v>2.0</v>
      </c>
      <c r="G1702" s="22">
        <v>50990.0</v>
      </c>
      <c r="H1702" s="15" t="str">
        <f t="shared" si="2"/>
        <v>Medium Range</v>
      </c>
      <c r="I1702" s="22">
        <v>47289.0</v>
      </c>
      <c r="J1702" s="23">
        <f t="shared" si="3"/>
        <v>1.078263444</v>
      </c>
      <c r="K1702" s="24" t="str">
        <f t="shared" si="4"/>
        <v>Over Achived</v>
      </c>
    </row>
    <row r="1703" ht="22.5" customHeight="1">
      <c r="A1703" s="18">
        <v>45682.0</v>
      </c>
      <c r="B1703" s="19" t="str">
        <f t="shared" si="1"/>
        <v>Jan</v>
      </c>
      <c r="C1703" s="20" t="s">
        <v>57</v>
      </c>
      <c r="D1703" s="19" t="s">
        <v>85</v>
      </c>
      <c r="E1703" s="19" t="s">
        <v>9</v>
      </c>
      <c r="F1703" s="21">
        <v>3.0</v>
      </c>
      <c r="G1703" s="22">
        <v>65989.0</v>
      </c>
      <c r="H1703" s="15" t="str">
        <f t="shared" si="2"/>
        <v>Medium Range</v>
      </c>
      <c r="I1703" s="22">
        <v>80653.0</v>
      </c>
      <c r="J1703" s="23">
        <f t="shared" si="3"/>
        <v>0.8181840725</v>
      </c>
      <c r="K1703" s="24" t="str">
        <f t="shared" si="4"/>
        <v>Target Not Meet</v>
      </c>
    </row>
    <row r="1704" ht="22.5" customHeight="1">
      <c r="A1704" s="18">
        <v>45682.0</v>
      </c>
      <c r="B1704" s="19" t="str">
        <f t="shared" si="1"/>
        <v>Jan</v>
      </c>
      <c r="C1704" s="20" t="s">
        <v>57</v>
      </c>
      <c r="D1704" s="19" t="s">
        <v>85</v>
      </c>
      <c r="E1704" s="19" t="s">
        <v>68</v>
      </c>
      <c r="F1704" s="21">
        <v>1.0</v>
      </c>
      <c r="G1704" s="22">
        <v>34461.0</v>
      </c>
      <c r="H1704" s="15" t="str">
        <f t="shared" si="2"/>
        <v>Base Range</v>
      </c>
      <c r="I1704" s="22">
        <v>36311.0</v>
      </c>
      <c r="J1704" s="23">
        <f t="shared" si="3"/>
        <v>0.9490512517</v>
      </c>
      <c r="K1704" s="24" t="str">
        <f t="shared" si="4"/>
        <v>Target Not Meet</v>
      </c>
    </row>
    <row r="1705" ht="22.5" customHeight="1">
      <c r="A1705" s="18">
        <v>45682.0</v>
      </c>
      <c r="B1705" s="19" t="str">
        <f t="shared" si="1"/>
        <v>Jan</v>
      </c>
      <c r="C1705" s="20" t="s">
        <v>57</v>
      </c>
      <c r="D1705" s="19" t="s">
        <v>85</v>
      </c>
      <c r="E1705" s="19" t="s">
        <v>19</v>
      </c>
      <c r="F1705" s="21">
        <v>2.0</v>
      </c>
      <c r="G1705" s="22">
        <v>45219.0</v>
      </c>
      <c r="H1705" s="15" t="str">
        <f t="shared" si="2"/>
        <v>Base Range</v>
      </c>
      <c r="I1705" s="22">
        <v>50053.0</v>
      </c>
      <c r="J1705" s="23">
        <f t="shared" si="3"/>
        <v>0.9034223723</v>
      </c>
      <c r="K1705" s="24" t="str">
        <f t="shared" si="4"/>
        <v>Target Not Meet</v>
      </c>
    </row>
    <row r="1706" ht="22.5" customHeight="1">
      <c r="A1706" s="18">
        <v>45682.0</v>
      </c>
      <c r="B1706" s="19" t="str">
        <f t="shared" si="1"/>
        <v>Jan</v>
      </c>
      <c r="C1706" s="20" t="s">
        <v>57</v>
      </c>
      <c r="D1706" s="19" t="s">
        <v>80</v>
      </c>
      <c r="E1706" s="19" t="s">
        <v>26</v>
      </c>
      <c r="F1706" s="21">
        <v>2.0</v>
      </c>
      <c r="G1706" s="22">
        <v>58639.0</v>
      </c>
      <c r="H1706" s="15" t="str">
        <f t="shared" si="2"/>
        <v>Medium Range</v>
      </c>
      <c r="I1706" s="22">
        <v>62285.0</v>
      </c>
      <c r="J1706" s="23">
        <f t="shared" si="3"/>
        <v>0.9414626315</v>
      </c>
      <c r="K1706" s="24" t="str">
        <f t="shared" si="4"/>
        <v>Target Not Meet</v>
      </c>
    </row>
    <row r="1707" ht="22.5" customHeight="1">
      <c r="A1707" s="18">
        <v>45682.0</v>
      </c>
      <c r="B1707" s="19" t="str">
        <f t="shared" si="1"/>
        <v>Jan</v>
      </c>
      <c r="C1707" s="20" t="s">
        <v>57</v>
      </c>
      <c r="D1707" s="19" t="s">
        <v>80</v>
      </c>
      <c r="E1707" s="19" t="s">
        <v>26</v>
      </c>
      <c r="F1707" s="21">
        <v>2.0</v>
      </c>
      <c r="G1707" s="22">
        <v>57637.0</v>
      </c>
      <c r="H1707" s="15" t="str">
        <f t="shared" si="2"/>
        <v>Medium Range</v>
      </c>
      <c r="I1707" s="22">
        <v>64675.0</v>
      </c>
      <c r="J1707" s="23">
        <f t="shared" si="3"/>
        <v>0.8911789718</v>
      </c>
      <c r="K1707" s="24" t="str">
        <f t="shared" si="4"/>
        <v>Target Not Meet</v>
      </c>
    </row>
    <row r="1708" ht="22.5" customHeight="1">
      <c r="A1708" s="18">
        <v>45682.0</v>
      </c>
      <c r="B1708" s="19" t="str">
        <f t="shared" si="1"/>
        <v>Jan</v>
      </c>
      <c r="C1708" s="20" t="s">
        <v>57</v>
      </c>
      <c r="D1708" s="19" t="s">
        <v>80</v>
      </c>
      <c r="E1708" s="19" t="s">
        <v>63</v>
      </c>
      <c r="F1708" s="21">
        <v>1.0</v>
      </c>
      <c r="G1708" s="22">
        <v>27730.0</v>
      </c>
      <c r="H1708" s="15" t="str">
        <f t="shared" si="2"/>
        <v>Base Range</v>
      </c>
      <c r="I1708" s="22">
        <v>31838.0</v>
      </c>
      <c r="J1708" s="23">
        <f t="shared" si="3"/>
        <v>0.8709717947</v>
      </c>
      <c r="K1708" s="24" t="str">
        <f t="shared" si="4"/>
        <v>Target Not Meet</v>
      </c>
    </row>
    <row r="1709" ht="22.5" customHeight="1">
      <c r="A1709" s="18">
        <v>45682.0</v>
      </c>
      <c r="B1709" s="19" t="str">
        <f t="shared" si="1"/>
        <v>Jan</v>
      </c>
      <c r="C1709" s="20" t="s">
        <v>57</v>
      </c>
      <c r="D1709" s="19" t="s">
        <v>80</v>
      </c>
      <c r="E1709" s="19" t="s">
        <v>19</v>
      </c>
      <c r="F1709" s="21">
        <v>2.0</v>
      </c>
      <c r="G1709" s="22">
        <v>34736.0</v>
      </c>
      <c r="H1709" s="15" t="str">
        <f t="shared" si="2"/>
        <v>Base Range</v>
      </c>
      <c r="I1709" s="22">
        <v>37597.0</v>
      </c>
      <c r="J1709" s="23">
        <f t="shared" si="3"/>
        <v>0.9239035029</v>
      </c>
      <c r="K1709" s="24" t="str">
        <f t="shared" si="4"/>
        <v>Target Not Meet</v>
      </c>
    </row>
    <row r="1710" ht="22.5" customHeight="1">
      <c r="A1710" s="18">
        <v>45682.0</v>
      </c>
      <c r="B1710" s="19" t="str">
        <f t="shared" si="1"/>
        <v>Jan</v>
      </c>
      <c r="C1710" s="20" t="s">
        <v>57</v>
      </c>
      <c r="D1710" s="19" t="s">
        <v>80</v>
      </c>
      <c r="E1710" s="19" t="s">
        <v>63</v>
      </c>
      <c r="F1710" s="21">
        <v>1.0</v>
      </c>
      <c r="G1710" s="22">
        <v>30882.0</v>
      </c>
      <c r="H1710" s="15" t="str">
        <f t="shared" si="2"/>
        <v>Base Range</v>
      </c>
      <c r="I1710" s="22">
        <v>37894.0</v>
      </c>
      <c r="J1710" s="23">
        <f t="shared" si="3"/>
        <v>0.8149575131</v>
      </c>
      <c r="K1710" s="24" t="str">
        <f t="shared" si="4"/>
        <v>Target Not Meet</v>
      </c>
    </row>
    <row r="1711" ht="22.5" customHeight="1">
      <c r="A1711" s="18">
        <v>45682.0</v>
      </c>
      <c r="B1711" s="19" t="str">
        <f t="shared" si="1"/>
        <v>Jan</v>
      </c>
      <c r="C1711" s="20" t="s">
        <v>57</v>
      </c>
      <c r="D1711" s="19" t="s">
        <v>71</v>
      </c>
      <c r="E1711" s="19" t="s">
        <v>9</v>
      </c>
      <c r="F1711" s="21">
        <v>3.0</v>
      </c>
      <c r="G1711" s="22">
        <v>61907.0</v>
      </c>
      <c r="H1711" s="15" t="str">
        <f t="shared" si="2"/>
        <v>Medium Range</v>
      </c>
      <c r="I1711" s="22">
        <v>73502.0</v>
      </c>
      <c r="J1711" s="23">
        <f t="shared" si="3"/>
        <v>0.8422491905</v>
      </c>
      <c r="K1711" s="24" t="str">
        <f t="shared" si="4"/>
        <v>Target Not Meet</v>
      </c>
    </row>
    <row r="1712" ht="22.5" customHeight="1">
      <c r="A1712" s="18">
        <v>45682.0</v>
      </c>
      <c r="B1712" s="19" t="str">
        <f t="shared" si="1"/>
        <v>Jan</v>
      </c>
      <c r="C1712" s="20" t="s">
        <v>57</v>
      </c>
      <c r="D1712" s="19" t="s">
        <v>71</v>
      </c>
      <c r="E1712" s="19" t="s">
        <v>23</v>
      </c>
      <c r="F1712" s="21">
        <v>1.0</v>
      </c>
      <c r="G1712" s="22">
        <v>36888.0</v>
      </c>
      <c r="H1712" s="15" t="str">
        <f t="shared" si="2"/>
        <v>Base Range</v>
      </c>
      <c r="I1712" s="22">
        <v>38866.0</v>
      </c>
      <c r="J1712" s="23">
        <f t="shared" si="3"/>
        <v>0.9491071888</v>
      </c>
      <c r="K1712" s="24" t="str">
        <f t="shared" si="4"/>
        <v>Target Not Meet</v>
      </c>
    </row>
    <row r="1713" ht="22.5" customHeight="1">
      <c r="A1713" s="18">
        <v>45682.0</v>
      </c>
      <c r="B1713" s="19" t="str">
        <f t="shared" si="1"/>
        <v>Jan</v>
      </c>
      <c r="C1713" s="20" t="s">
        <v>57</v>
      </c>
      <c r="D1713" s="19" t="s">
        <v>71</v>
      </c>
      <c r="E1713" s="19" t="s">
        <v>63</v>
      </c>
      <c r="F1713" s="21">
        <v>1.0</v>
      </c>
      <c r="G1713" s="22">
        <v>30390.0</v>
      </c>
      <c r="H1713" s="15" t="str">
        <f t="shared" si="2"/>
        <v>Base Range</v>
      </c>
      <c r="I1713" s="22">
        <v>33540.0</v>
      </c>
      <c r="J1713" s="23">
        <f t="shared" si="3"/>
        <v>0.9060822898</v>
      </c>
      <c r="K1713" s="24" t="str">
        <f t="shared" si="4"/>
        <v>Target Not Meet</v>
      </c>
    </row>
    <row r="1714" ht="22.5" customHeight="1">
      <c r="A1714" s="18">
        <v>45682.0</v>
      </c>
      <c r="B1714" s="19" t="str">
        <f t="shared" si="1"/>
        <v>Jan</v>
      </c>
      <c r="C1714" s="20" t="s">
        <v>57</v>
      </c>
      <c r="D1714" s="25" t="s">
        <v>62</v>
      </c>
      <c r="E1714" s="19" t="s">
        <v>9</v>
      </c>
      <c r="F1714" s="21">
        <v>3.0</v>
      </c>
      <c r="G1714" s="22">
        <v>78090.0</v>
      </c>
      <c r="H1714" s="15" t="str">
        <f t="shared" si="2"/>
        <v>High Range</v>
      </c>
      <c r="I1714" s="22">
        <v>68445.0</v>
      </c>
      <c r="J1714" s="23">
        <f t="shared" si="3"/>
        <v>1.140916064</v>
      </c>
      <c r="K1714" s="24" t="str">
        <f t="shared" si="4"/>
        <v>Over Achived</v>
      </c>
    </row>
    <row r="1715" ht="22.5" customHeight="1">
      <c r="A1715" s="18">
        <v>45682.0</v>
      </c>
      <c r="B1715" s="19" t="str">
        <f t="shared" si="1"/>
        <v>Jan</v>
      </c>
      <c r="C1715" s="20" t="s">
        <v>57</v>
      </c>
      <c r="D1715" s="25" t="s">
        <v>62</v>
      </c>
      <c r="E1715" s="19" t="s">
        <v>23</v>
      </c>
      <c r="F1715" s="21">
        <v>2.0</v>
      </c>
      <c r="G1715" s="22">
        <v>38399.0</v>
      </c>
      <c r="H1715" s="15" t="str">
        <f t="shared" si="2"/>
        <v>Base Range</v>
      </c>
      <c r="I1715" s="22">
        <v>32185.0</v>
      </c>
      <c r="J1715" s="23">
        <f t="shared" si="3"/>
        <v>1.193071307</v>
      </c>
      <c r="K1715" s="24" t="str">
        <f t="shared" si="4"/>
        <v>Over Achived</v>
      </c>
    </row>
    <row r="1716" ht="22.5" customHeight="1">
      <c r="A1716" s="18">
        <v>45682.0</v>
      </c>
      <c r="B1716" s="19" t="str">
        <f t="shared" si="1"/>
        <v>Jan</v>
      </c>
      <c r="C1716" s="20" t="s">
        <v>57</v>
      </c>
      <c r="D1716" s="19" t="s">
        <v>58</v>
      </c>
      <c r="E1716" s="19" t="s">
        <v>63</v>
      </c>
      <c r="F1716" s="21">
        <v>1.0</v>
      </c>
      <c r="G1716" s="22">
        <v>24423.0</v>
      </c>
      <c r="H1716" s="15" t="str">
        <f t="shared" si="2"/>
        <v>Base Range</v>
      </c>
      <c r="I1716" s="22">
        <v>21903.0</v>
      </c>
      <c r="J1716" s="23">
        <f t="shared" si="3"/>
        <v>1.115052733</v>
      </c>
      <c r="K1716" s="24" t="str">
        <f t="shared" si="4"/>
        <v>Over Achived</v>
      </c>
    </row>
    <row r="1717" ht="22.5" customHeight="1">
      <c r="A1717" s="18">
        <v>45682.0</v>
      </c>
      <c r="B1717" s="19" t="str">
        <f t="shared" si="1"/>
        <v>Jan</v>
      </c>
      <c r="C1717" s="20" t="s">
        <v>57</v>
      </c>
      <c r="D1717" s="19" t="s">
        <v>58</v>
      </c>
      <c r="E1717" s="19" t="s">
        <v>68</v>
      </c>
      <c r="F1717" s="21">
        <v>1.0</v>
      </c>
      <c r="G1717" s="22">
        <v>35222.0</v>
      </c>
      <c r="H1717" s="15" t="str">
        <f t="shared" si="2"/>
        <v>Base Range</v>
      </c>
      <c r="I1717" s="22">
        <v>29032.0</v>
      </c>
      <c r="J1717" s="23">
        <f t="shared" si="3"/>
        <v>1.213213006</v>
      </c>
      <c r="K1717" s="24" t="str">
        <f t="shared" si="4"/>
        <v>Over Achived</v>
      </c>
    </row>
    <row r="1718" ht="22.5" customHeight="1">
      <c r="A1718" s="18">
        <v>45682.0</v>
      </c>
      <c r="B1718" s="19" t="str">
        <f t="shared" si="1"/>
        <v>Jan</v>
      </c>
      <c r="C1718" s="20" t="s">
        <v>13</v>
      </c>
      <c r="D1718" s="19" t="s">
        <v>169</v>
      </c>
      <c r="E1718" s="19" t="s">
        <v>23</v>
      </c>
      <c r="F1718" s="21">
        <v>2.0</v>
      </c>
      <c r="G1718" s="22">
        <v>41006.0</v>
      </c>
      <c r="H1718" s="15" t="str">
        <f t="shared" si="2"/>
        <v>Base Range</v>
      </c>
      <c r="I1718" s="22">
        <v>46841.0</v>
      </c>
      <c r="J1718" s="23">
        <f t="shared" si="3"/>
        <v>0.875429645</v>
      </c>
      <c r="K1718" s="24" t="str">
        <f t="shared" si="4"/>
        <v>Target Not Meet</v>
      </c>
    </row>
    <row r="1719" ht="22.5" customHeight="1">
      <c r="A1719" s="18">
        <v>45682.0</v>
      </c>
      <c r="B1719" s="19" t="str">
        <f t="shared" si="1"/>
        <v>Jan</v>
      </c>
      <c r="C1719" s="20" t="s">
        <v>13</v>
      </c>
      <c r="D1719" s="19" t="s">
        <v>14</v>
      </c>
      <c r="E1719" s="19" t="s">
        <v>38</v>
      </c>
      <c r="F1719" s="21">
        <v>2.0</v>
      </c>
      <c r="G1719" s="22">
        <v>58241.0</v>
      </c>
      <c r="H1719" s="15" t="str">
        <f t="shared" si="2"/>
        <v>Medium Range</v>
      </c>
      <c r="I1719" s="22">
        <v>45969.0</v>
      </c>
      <c r="J1719" s="23">
        <f t="shared" si="3"/>
        <v>1.266962518</v>
      </c>
      <c r="K1719" s="24" t="str">
        <f t="shared" si="4"/>
        <v>Over Achived</v>
      </c>
    </row>
    <row r="1720" ht="22.5" customHeight="1">
      <c r="A1720" s="18">
        <v>45682.0</v>
      </c>
      <c r="B1720" s="19" t="str">
        <f t="shared" si="1"/>
        <v>Jan</v>
      </c>
      <c r="C1720" s="20" t="s">
        <v>7</v>
      </c>
      <c r="D1720" s="19" t="s">
        <v>8</v>
      </c>
      <c r="E1720" s="19" t="s">
        <v>38</v>
      </c>
      <c r="F1720" s="21">
        <v>5.0</v>
      </c>
      <c r="G1720" s="22">
        <v>98903.0</v>
      </c>
      <c r="H1720" s="15" t="str">
        <f t="shared" si="2"/>
        <v>Very High Range</v>
      </c>
      <c r="I1720" s="22">
        <v>74664.0</v>
      </c>
      <c r="J1720" s="23">
        <f t="shared" si="3"/>
        <v>1.324641059</v>
      </c>
      <c r="K1720" s="24" t="str">
        <f t="shared" si="4"/>
        <v>Over Achived</v>
      </c>
    </row>
    <row r="1721" ht="22.5" customHeight="1">
      <c r="A1721" s="18">
        <v>45682.0</v>
      </c>
      <c r="B1721" s="19" t="str">
        <f t="shared" si="1"/>
        <v>Jan</v>
      </c>
      <c r="C1721" s="20" t="s">
        <v>13</v>
      </c>
      <c r="D1721" s="19" t="s">
        <v>14</v>
      </c>
      <c r="E1721" s="19" t="s">
        <v>63</v>
      </c>
      <c r="F1721" s="21">
        <v>1.0</v>
      </c>
      <c r="G1721" s="22">
        <v>20492.0</v>
      </c>
      <c r="H1721" s="15" t="str">
        <f t="shared" si="2"/>
        <v>Base Range</v>
      </c>
      <c r="I1721" s="22">
        <v>19413.0</v>
      </c>
      <c r="J1721" s="23">
        <f t="shared" si="3"/>
        <v>1.055581311</v>
      </c>
      <c r="K1721" s="24" t="str">
        <f t="shared" si="4"/>
        <v>Over Achived</v>
      </c>
    </row>
    <row r="1722" ht="22.5" customHeight="1">
      <c r="A1722" s="18">
        <v>45682.0</v>
      </c>
      <c r="B1722" s="19" t="str">
        <f t="shared" si="1"/>
        <v>Jan</v>
      </c>
      <c r="C1722" s="20" t="s">
        <v>7</v>
      </c>
      <c r="D1722" s="19" t="s">
        <v>131</v>
      </c>
      <c r="E1722" s="19" t="s">
        <v>9</v>
      </c>
      <c r="F1722" s="21">
        <v>7.0</v>
      </c>
      <c r="G1722" s="22">
        <v>190051.0</v>
      </c>
      <c r="H1722" s="15" t="str">
        <f t="shared" si="2"/>
        <v>Very High Range</v>
      </c>
      <c r="I1722" s="22">
        <v>153681.0</v>
      </c>
      <c r="J1722" s="23">
        <f t="shared" si="3"/>
        <v>1.236659053</v>
      </c>
      <c r="K1722" s="24" t="str">
        <f t="shared" si="4"/>
        <v>Over Achived</v>
      </c>
    </row>
    <row r="1723" ht="22.5" customHeight="1">
      <c r="A1723" s="18">
        <v>45682.0</v>
      </c>
      <c r="B1723" s="19" t="str">
        <f t="shared" si="1"/>
        <v>Jan</v>
      </c>
      <c r="C1723" s="20" t="s">
        <v>7</v>
      </c>
      <c r="D1723" s="19" t="s">
        <v>131</v>
      </c>
      <c r="E1723" s="19" t="s">
        <v>26</v>
      </c>
      <c r="F1723" s="21">
        <v>8.0</v>
      </c>
      <c r="G1723" s="22">
        <v>252787.0</v>
      </c>
      <c r="H1723" s="15" t="str">
        <f t="shared" si="2"/>
        <v>Very High Range</v>
      </c>
      <c r="I1723" s="22">
        <v>223150.0</v>
      </c>
      <c r="J1723" s="23">
        <f t="shared" si="3"/>
        <v>1.13281201</v>
      </c>
      <c r="K1723" s="24" t="str">
        <f t="shared" si="4"/>
        <v>Over Achived</v>
      </c>
    </row>
    <row r="1724" ht="22.5" customHeight="1">
      <c r="A1724" s="18">
        <v>45682.0</v>
      </c>
      <c r="B1724" s="19" t="str">
        <f t="shared" si="1"/>
        <v>Jan</v>
      </c>
      <c r="C1724" s="20" t="s">
        <v>7</v>
      </c>
      <c r="D1724" s="19" t="s">
        <v>131</v>
      </c>
      <c r="E1724" s="19" t="s">
        <v>63</v>
      </c>
      <c r="F1724" s="21">
        <v>3.0</v>
      </c>
      <c r="G1724" s="22">
        <v>72806.0</v>
      </c>
      <c r="H1724" s="15" t="str">
        <f t="shared" si="2"/>
        <v>High Range</v>
      </c>
      <c r="I1724" s="22">
        <v>67234.0</v>
      </c>
      <c r="J1724" s="23">
        <f t="shared" si="3"/>
        <v>1.082874736</v>
      </c>
      <c r="K1724" s="24" t="str">
        <f t="shared" si="4"/>
        <v>Over Achived</v>
      </c>
    </row>
    <row r="1725" ht="22.5" customHeight="1">
      <c r="A1725" s="18">
        <v>45682.0</v>
      </c>
      <c r="B1725" s="19" t="str">
        <f t="shared" si="1"/>
        <v>Jan</v>
      </c>
      <c r="C1725" s="20" t="s">
        <v>7</v>
      </c>
      <c r="D1725" s="19" t="s">
        <v>126</v>
      </c>
      <c r="E1725" s="19" t="s">
        <v>38</v>
      </c>
      <c r="F1725" s="21">
        <v>5.0</v>
      </c>
      <c r="G1725" s="22">
        <v>101860.0</v>
      </c>
      <c r="H1725" s="15" t="str">
        <f t="shared" si="2"/>
        <v>Very High Range</v>
      </c>
      <c r="I1725" s="22">
        <v>71329.0</v>
      </c>
      <c r="J1725" s="23">
        <f t="shared" si="3"/>
        <v>1.428030675</v>
      </c>
      <c r="K1725" s="24" t="str">
        <f t="shared" si="4"/>
        <v>Over Achived</v>
      </c>
    </row>
    <row r="1726" ht="22.5" customHeight="1">
      <c r="A1726" s="18">
        <v>45682.0</v>
      </c>
      <c r="B1726" s="19" t="str">
        <f t="shared" si="1"/>
        <v>Jan</v>
      </c>
      <c r="C1726" s="20" t="s">
        <v>7</v>
      </c>
      <c r="D1726" s="19" t="s">
        <v>126</v>
      </c>
      <c r="E1726" s="19" t="s">
        <v>68</v>
      </c>
      <c r="F1726" s="21">
        <v>3.0</v>
      </c>
      <c r="G1726" s="22">
        <v>71008.0</v>
      </c>
      <c r="H1726" s="15" t="str">
        <f t="shared" si="2"/>
        <v>High Range</v>
      </c>
      <c r="I1726" s="22">
        <v>54354.0</v>
      </c>
      <c r="J1726" s="23">
        <f t="shared" si="3"/>
        <v>1.306398793</v>
      </c>
      <c r="K1726" s="24" t="str">
        <f t="shared" si="4"/>
        <v>Over Achived</v>
      </c>
    </row>
    <row r="1727" ht="22.5" customHeight="1">
      <c r="A1727" s="18">
        <v>45682.0</v>
      </c>
      <c r="B1727" s="19" t="str">
        <f t="shared" si="1"/>
        <v>Jan</v>
      </c>
      <c r="C1727" s="20" t="s">
        <v>7</v>
      </c>
      <c r="D1727" s="19" t="s">
        <v>118</v>
      </c>
      <c r="E1727" s="19" t="s">
        <v>23</v>
      </c>
      <c r="F1727" s="21">
        <v>3.0</v>
      </c>
      <c r="G1727" s="22">
        <v>86560.0</v>
      </c>
      <c r="H1727" s="15" t="str">
        <f t="shared" si="2"/>
        <v>High Range</v>
      </c>
      <c r="I1727" s="22">
        <v>76144.0</v>
      </c>
      <c r="J1727" s="23">
        <f t="shared" si="3"/>
        <v>1.136793444</v>
      </c>
      <c r="K1727" s="24" t="str">
        <f t="shared" si="4"/>
        <v>Over Achived</v>
      </c>
    </row>
    <row r="1728" ht="22.5" customHeight="1">
      <c r="A1728" s="18">
        <v>45682.0</v>
      </c>
      <c r="B1728" s="19" t="str">
        <f t="shared" si="1"/>
        <v>Jan</v>
      </c>
      <c r="C1728" s="20" t="s">
        <v>7</v>
      </c>
      <c r="D1728" s="19" t="s">
        <v>131</v>
      </c>
      <c r="E1728" s="19" t="s">
        <v>38</v>
      </c>
      <c r="F1728" s="21">
        <v>5.0</v>
      </c>
      <c r="G1728" s="22">
        <v>116401.0</v>
      </c>
      <c r="H1728" s="15" t="str">
        <f t="shared" si="2"/>
        <v>Very High Range</v>
      </c>
      <c r="I1728" s="22">
        <v>93724.0</v>
      </c>
      <c r="J1728" s="23">
        <f t="shared" si="3"/>
        <v>1.241955102</v>
      </c>
      <c r="K1728" s="24" t="str">
        <f t="shared" si="4"/>
        <v>Over Achived</v>
      </c>
    </row>
    <row r="1729" ht="22.5" customHeight="1">
      <c r="A1729" s="18">
        <v>45682.0</v>
      </c>
      <c r="B1729" s="19" t="str">
        <f t="shared" si="1"/>
        <v>Jan</v>
      </c>
      <c r="C1729" s="20" t="s">
        <v>7</v>
      </c>
      <c r="D1729" s="19" t="s">
        <v>118</v>
      </c>
      <c r="E1729" s="19" t="s">
        <v>68</v>
      </c>
      <c r="F1729" s="21">
        <v>3.0</v>
      </c>
      <c r="G1729" s="22">
        <v>78760.0</v>
      </c>
      <c r="H1729" s="15" t="str">
        <f t="shared" si="2"/>
        <v>High Range</v>
      </c>
      <c r="I1729" s="22">
        <v>60818.0</v>
      </c>
      <c r="J1729" s="23">
        <f t="shared" si="3"/>
        <v>1.295011345</v>
      </c>
      <c r="K1729" s="24" t="str">
        <f t="shared" si="4"/>
        <v>Over Achived</v>
      </c>
    </row>
    <row r="1730" ht="22.5" customHeight="1">
      <c r="A1730" s="18">
        <v>45682.0</v>
      </c>
      <c r="B1730" s="19" t="str">
        <f t="shared" si="1"/>
        <v>Jan</v>
      </c>
      <c r="C1730" s="20" t="s">
        <v>7</v>
      </c>
      <c r="D1730" s="19" t="s">
        <v>106</v>
      </c>
      <c r="E1730" s="19" t="s">
        <v>23</v>
      </c>
      <c r="F1730" s="21">
        <v>3.0</v>
      </c>
      <c r="G1730" s="22">
        <v>74622.0</v>
      </c>
      <c r="H1730" s="15" t="str">
        <f t="shared" si="2"/>
        <v>High Range</v>
      </c>
      <c r="I1730" s="22">
        <v>70519.0</v>
      </c>
      <c r="J1730" s="23">
        <f t="shared" si="3"/>
        <v>1.058182901</v>
      </c>
      <c r="K1730" s="24" t="str">
        <f t="shared" si="4"/>
        <v>Over Achived</v>
      </c>
    </row>
    <row r="1731" ht="22.5" customHeight="1">
      <c r="A1731" s="18">
        <v>45682.0</v>
      </c>
      <c r="B1731" s="19" t="str">
        <f t="shared" si="1"/>
        <v>Jan</v>
      </c>
      <c r="C1731" s="20" t="s">
        <v>7</v>
      </c>
      <c r="D1731" s="19" t="s">
        <v>106</v>
      </c>
      <c r="E1731" s="19" t="s">
        <v>9</v>
      </c>
      <c r="F1731" s="21">
        <v>7.0</v>
      </c>
      <c r="G1731" s="22">
        <v>169400.0</v>
      </c>
      <c r="H1731" s="15" t="str">
        <f t="shared" si="2"/>
        <v>Very High Range</v>
      </c>
      <c r="I1731" s="22">
        <v>142065.0</v>
      </c>
      <c r="J1731" s="23">
        <f t="shared" si="3"/>
        <v>1.192411924</v>
      </c>
      <c r="K1731" s="24" t="str">
        <f t="shared" si="4"/>
        <v>Over Achived</v>
      </c>
    </row>
    <row r="1732" ht="22.5" customHeight="1">
      <c r="A1732" s="18">
        <v>45682.0</v>
      </c>
      <c r="B1732" s="19" t="str">
        <f t="shared" si="1"/>
        <v>Jan</v>
      </c>
      <c r="C1732" s="20" t="s">
        <v>7</v>
      </c>
      <c r="D1732" s="19" t="s">
        <v>8</v>
      </c>
      <c r="E1732" s="19" t="s">
        <v>19</v>
      </c>
      <c r="F1732" s="21">
        <v>4.0</v>
      </c>
      <c r="G1732" s="22">
        <v>89653.0</v>
      </c>
      <c r="H1732" s="15" t="str">
        <f t="shared" si="2"/>
        <v>High Range</v>
      </c>
      <c r="I1732" s="22">
        <v>67841.0</v>
      </c>
      <c r="J1732" s="23">
        <f t="shared" si="3"/>
        <v>1.321516487</v>
      </c>
      <c r="K1732" s="24" t="str">
        <f t="shared" si="4"/>
        <v>Over Achived</v>
      </c>
    </row>
    <row r="1733" ht="22.5" customHeight="1">
      <c r="A1733" s="18">
        <v>45682.0</v>
      </c>
      <c r="B1733" s="19" t="str">
        <f t="shared" si="1"/>
        <v>Jan</v>
      </c>
      <c r="C1733" s="20" t="s">
        <v>7</v>
      </c>
      <c r="D1733" s="19" t="s">
        <v>8</v>
      </c>
      <c r="E1733" s="19" t="s">
        <v>9</v>
      </c>
      <c r="F1733" s="21">
        <v>6.0</v>
      </c>
      <c r="G1733" s="22">
        <v>178427.0</v>
      </c>
      <c r="H1733" s="15" t="str">
        <f t="shared" si="2"/>
        <v>Very High Range</v>
      </c>
      <c r="I1733" s="22">
        <v>129748.0</v>
      </c>
      <c r="J1733" s="23">
        <f t="shared" si="3"/>
        <v>1.37518112</v>
      </c>
      <c r="K1733" s="24" t="str">
        <f t="shared" si="4"/>
        <v>Over Achived</v>
      </c>
    </row>
    <row r="1734" ht="22.5" customHeight="1">
      <c r="A1734" s="18">
        <v>45682.0</v>
      </c>
      <c r="B1734" s="19" t="str">
        <f t="shared" si="1"/>
        <v>Jan</v>
      </c>
      <c r="C1734" s="20" t="s">
        <v>7</v>
      </c>
      <c r="D1734" s="19" t="s">
        <v>8</v>
      </c>
      <c r="E1734" s="19" t="s">
        <v>68</v>
      </c>
      <c r="F1734" s="21">
        <v>3.0</v>
      </c>
      <c r="G1734" s="22">
        <v>65846.0</v>
      </c>
      <c r="H1734" s="15" t="str">
        <f t="shared" si="2"/>
        <v>Medium Range</v>
      </c>
      <c r="I1734" s="22">
        <v>57304.0</v>
      </c>
      <c r="J1734" s="23">
        <f t="shared" si="3"/>
        <v>1.149064638</v>
      </c>
      <c r="K1734" s="24" t="str">
        <f t="shared" si="4"/>
        <v>Over Achived</v>
      </c>
    </row>
    <row r="1735" ht="22.5" customHeight="1">
      <c r="A1735" s="18">
        <v>45682.0</v>
      </c>
      <c r="B1735" s="19" t="str">
        <f t="shared" si="1"/>
        <v>Jan</v>
      </c>
      <c r="C1735" s="20" t="s">
        <v>13</v>
      </c>
      <c r="D1735" s="19" t="s">
        <v>14</v>
      </c>
      <c r="E1735" s="19" t="s">
        <v>23</v>
      </c>
      <c r="F1735" s="21">
        <v>2.0</v>
      </c>
      <c r="G1735" s="22">
        <v>46503.0</v>
      </c>
      <c r="H1735" s="15" t="str">
        <f t="shared" si="2"/>
        <v>Base Range</v>
      </c>
      <c r="I1735" s="22">
        <v>42519.0</v>
      </c>
      <c r="J1735" s="23">
        <f t="shared" si="3"/>
        <v>1.093699287</v>
      </c>
      <c r="K1735" s="24" t="str">
        <f t="shared" si="4"/>
        <v>Over Achived</v>
      </c>
    </row>
    <row r="1736" ht="22.5" customHeight="1">
      <c r="A1736" s="18">
        <v>45682.0</v>
      </c>
      <c r="B1736" s="19" t="str">
        <f t="shared" si="1"/>
        <v>Jan</v>
      </c>
      <c r="C1736" s="20" t="s">
        <v>7</v>
      </c>
      <c r="D1736" s="19" t="s">
        <v>118</v>
      </c>
      <c r="E1736" s="19" t="s">
        <v>38</v>
      </c>
      <c r="F1736" s="21">
        <v>4.0</v>
      </c>
      <c r="G1736" s="22">
        <v>122187.0</v>
      </c>
      <c r="H1736" s="15" t="str">
        <f t="shared" si="2"/>
        <v>Very High Range</v>
      </c>
      <c r="I1736" s="22">
        <v>87076.0</v>
      </c>
      <c r="J1736" s="23">
        <f t="shared" si="3"/>
        <v>1.403222472</v>
      </c>
      <c r="K1736" s="24" t="str">
        <f t="shared" si="4"/>
        <v>Over Achived</v>
      </c>
    </row>
    <row r="1737" ht="22.5" customHeight="1">
      <c r="A1737" s="18">
        <v>45682.0</v>
      </c>
      <c r="B1737" s="19" t="str">
        <f t="shared" si="1"/>
        <v>Jan</v>
      </c>
      <c r="C1737" s="20" t="s">
        <v>7</v>
      </c>
      <c r="D1737" s="19" t="s">
        <v>131</v>
      </c>
      <c r="E1737" s="19" t="s">
        <v>34</v>
      </c>
      <c r="F1737" s="21">
        <v>7.0</v>
      </c>
      <c r="G1737" s="22">
        <v>174524.0</v>
      </c>
      <c r="H1737" s="15" t="str">
        <f t="shared" si="2"/>
        <v>Very High Range</v>
      </c>
      <c r="I1737" s="22">
        <v>129955.0</v>
      </c>
      <c r="J1737" s="23">
        <f t="shared" si="3"/>
        <v>1.342957177</v>
      </c>
      <c r="K1737" s="24" t="str">
        <f t="shared" si="4"/>
        <v>Over Achived</v>
      </c>
    </row>
    <row r="1738" ht="22.5" customHeight="1">
      <c r="A1738" s="18">
        <v>45682.0</v>
      </c>
      <c r="B1738" s="19" t="str">
        <f t="shared" si="1"/>
        <v>Jan</v>
      </c>
      <c r="C1738" s="20" t="s">
        <v>7</v>
      </c>
      <c r="D1738" s="19" t="s">
        <v>118</v>
      </c>
      <c r="E1738" s="19" t="s">
        <v>23</v>
      </c>
      <c r="F1738" s="21">
        <v>3.0</v>
      </c>
      <c r="G1738" s="22">
        <v>77600.0</v>
      </c>
      <c r="H1738" s="15" t="str">
        <f t="shared" si="2"/>
        <v>High Range</v>
      </c>
      <c r="I1738" s="22">
        <v>61906.0</v>
      </c>
      <c r="J1738" s="23">
        <f t="shared" si="3"/>
        <v>1.253513391</v>
      </c>
      <c r="K1738" s="24" t="str">
        <f t="shared" si="4"/>
        <v>Over Achived</v>
      </c>
    </row>
    <row r="1739" ht="22.5" customHeight="1">
      <c r="A1739" s="18">
        <v>45682.0</v>
      </c>
      <c r="B1739" s="19" t="str">
        <f t="shared" si="1"/>
        <v>Jan</v>
      </c>
      <c r="C1739" s="20" t="s">
        <v>92</v>
      </c>
      <c r="D1739" s="19" t="s">
        <v>158</v>
      </c>
      <c r="E1739" s="19" t="s">
        <v>9</v>
      </c>
      <c r="F1739" s="21">
        <v>6.0</v>
      </c>
      <c r="G1739" s="22">
        <v>132096.0</v>
      </c>
      <c r="H1739" s="15" t="str">
        <f t="shared" si="2"/>
        <v>Very High Range</v>
      </c>
      <c r="I1739" s="22">
        <v>114683.0</v>
      </c>
      <c r="J1739" s="23">
        <f t="shared" si="3"/>
        <v>1.15183593</v>
      </c>
      <c r="K1739" s="24" t="str">
        <f t="shared" si="4"/>
        <v>Over Achived</v>
      </c>
    </row>
    <row r="1740" ht="22.5" customHeight="1">
      <c r="A1740" s="18">
        <v>45682.0</v>
      </c>
      <c r="B1740" s="19" t="str">
        <f t="shared" si="1"/>
        <v>Jan</v>
      </c>
      <c r="C1740" s="20" t="s">
        <v>13</v>
      </c>
      <c r="D1740" s="19" t="s">
        <v>14</v>
      </c>
      <c r="E1740" s="19" t="s">
        <v>38</v>
      </c>
      <c r="F1740" s="21">
        <v>3.0</v>
      </c>
      <c r="G1740" s="22">
        <v>61044.0</v>
      </c>
      <c r="H1740" s="15" t="str">
        <f t="shared" si="2"/>
        <v>Medium Range</v>
      </c>
      <c r="I1740" s="22">
        <v>56282.0</v>
      </c>
      <c r="J1740" s="23">
        <f t="shared" si="3"/>
        <v>1.084609644</v>
      </c>
      <c r="K1740" s="24" t="str">
        <f t="shared" si="4"/>
        <v>Over Achived</v>
      </c>
    </row>
    <row r="1741" ht="22.5" customHeight="1">
      <c r="A1741" s="18">
        <v>45682.0</v>
      </c>
      <c r="B1741" s="19" t="str">
        <f t="shared" si="1"/>
        <v>Jan</v>
      </c>
      <c r="C1741" s="20" t="s">
        <v>92</v>
      </c>
      <c r="D1741" s="19" t="s">
        <v>158</v>
      </c>
      <c r="E1741" s="19" t="s">
        <v>23</v>
      </c>
      <c r="F1741" s="21">
        <v>2.0</v>
      </c>
      <c r="G1741" s="22">
        <v>71108.0</v>
      </c>
      <c r="H1741" s="15" t="str">
        <f t="shared" si="2"/>
        <v>High Range</v>
      </c>
      <c r="I1741" s="22">
        <v>55369.0</v>
      </c>
      <c r="J1741" s="23">
        <f t="shared" si="3"/>
        <v>1.284256533</v>
      </c>
      <c r="K1741" s="24" t="str">
        <f t="shared" si="4"/>
        <v>Over Achived</v>
      </c>
    </row>
    <row r="1742" ht="22.5" customHeight="1">
      <c r="A1742" s="18">
        <v>45682.0</v>
      </c>
      <c r="B1742" s="19" t="str">
        <f t="shared" si="1"/>
        <v>Jan</v>
      </c>
      <c r="C1742" s="20" t="s">
        <v>13</v>
      </c>
      <c r="D1742" s="19" t="s">
        <v>14</v>
      </c>
      <c r="E1742" s="19" t="s">
        <v>68</v>
      </c>
      <c r="F1742" s="21">
        <v>1.0</v>
      </c>
      <c r="G1742" s="22">
        <v>40254.0</v>
      </c>
      <c r="H1742" s="15" t="str">
        <f t="shared" si="2"/>
        <v>Base Range</v>
      </c>
      <c r="I1742" s="22">
        <v>35684.0</v>
      </c>
      <c r="J1742" s="23">
        <f t="shared" si="3"/>
        <v>1.128068602</v>
      </c>
      <c r="K1742" s="24" t="str">
        <f t="shared" si="4"/>
        <v>Over Achived</v>
      </c>
    </row>
    <row r="1743" ht="22.5" customHeight="1">
      <c r="A1743" s="18">
        <v>45682.0</v>
      </c>
      <c r="B1743" s="19" t="str">
        <f t="shared" si="1"/>
        <v>Jan</v>
      </c>
      <c r="C1743" s="20" t="s">
        <v>92</v>
      </c>
      <c r="D1743" s="19" t="s">
        <v>93</v>
      </c>
      <c r="E1743" s="19" t="s">
        <v>68</v>
      </c>
      <c r="F1743" s="21">
        <v>2.0</v>
      </c>
      <c r="G1743" s="22">
        <v>54089.0</v>
      </c>
      <c r="H1743" s="15" t="str">
        <f t="shared" si="2"/>
        <v>Medium Range</v>
      </c>
      <c r="I1743" s="22">
        <v>62978.0</v>
      </c>
      <c r="J1743" s="23">
        <f t="shared" si="3"/>
        <v>0.8588554733</v>
      </c>
      <c r="K1743" s="24" t="str">
        <f t="shared" si="4"/>
        <v>Target Not Meet</v>
      </c>
    </row>
    <row r="1744" ht="22.5" customHeight="1">
      <c r="A1744" s="18">
        <v>45682.0</v>
      </c>
      <c r="B1744" s="19" t="str">
        <f t="shared" si="1"/>
        <v>Jan</v>
      </c>
      <c r="C1744" s="20" t="s">
        <v>92</v>
      </c>
      <c r="D1744" s="19" t="s">
        <v>93</v>
      </c>
      <c r="E1744" s="19" t="s">
        <v>68</v>
      </c>
      <c r="F1744" s="21">
        <v>3.0</v>
      </c>
      <c r="G1744" s="22">
        <v>51485.0</v>
      </c>
      <c r="H1744" s="15" t="str">
        <f t="shared" si="2"/>
        <v>Medium Range</v>
      </c>
      <c r="I1744" s="22">
        <v>57649.0</v>
      </c>
      <c r="J1744" s="23">
        <f t="shared" si="3"/>
        <v>0.8930770699</v>
      </c>
      <c r="K1744" s="24" t="str">
        <f t="shared" si="4"/>
        <v>Target Not Meet</v>
      </c>
    </row>
    <row r="1745" ht="22.5" customHeight="1">
      <c r="A1745" s="18">
        <v>45682.0</v>
      </c>
      <c r="B1745" s="19" t="str">
        <f t="shared" si="1"/>
        <v>Jan</v>
      </c>
      <c r="C1745" s="20" t="s">
        <v>92</v>
      </c>
      <c r="D1745" s="19" t="s">
        <v>93</v>
      </c>
      <c r="E1745" s="19" t="s">
        <v>19</v>
      </c>
      <c r="F1745" s="21">
        <v>3.0</v>
      </c>
      <c r="G1745" s="22">
        <v>64932.0</v>
      </c>
      <c r="H1745" s="15" t="str">
        <f t="shared" si="2"/>
        <v>Medium Range</v>
      </c>
      <c r="I1745" s="22">
        <v>74313.0</v>
      </c>
      <c r="J1745" s="23">
        <f t="shared" si="3"/>
        <v>0.8737636753</v>
      </c>
      <c r="K1745" s="24" t="str">
        <f t="shared" si="4"/>
        <v>Target Not Meet</v>
      </c>
    </row>
    <row r="1746" ht="22.5" customHeight="1">
      <c r="A1746" s="18">
        <v>45682.0</v>
      </c>
      <c r="B1746" s="19" t="str">
        <f t="shared" si="1"/>
        <v>Jan</v>
      </c>
      <c r="C1746" s="20" t="s">
        <v>92</v>
      </c>
      <c r="D1746" s="19" t="s">
        <v>98</v>
      </c>
      <c r="E1746" s="19" t="s">
        <v>38</v>
      </c>
      <c r="F1746" s="21">
        <v>4.0</v>
      </c>
      <c r="G1746" s="22">
        <v>95254.0</v>
      </c>
      <c r="H1746" s="15" t="str">
        <f t="shared" si="2"/>
        <v>Very High Range</v>
      </c>
      <c r="I1746" s="22">
        <v>108113.0</v>
      </c>
      <c r="J1746" s="23">
        <f t="shared" si="3"/>
        <v>0.8810596321</v>
      </c>
      <c r="K1746" s="24" t="str">
        <f t="shared" si="4"/>
        <v>Target Not Meet</v>
      </c>
    </row>
    <row r="1747" ht="22.5" customHeight="1">
      <c r="A1747" s="18">
        <v>45682.0</v>
      </c>
      <c r="B1747" s="19" t="str">
        <f t="shared" si="1"/>
        <v>Jan</v>
      </c>
      <c r="C1747" s="20" t="s">
        <v>92</v>
      </c>
      <c r="D1747" s="19" t="s">
        <v>98</v>
      </c>
      <c r="E1747" s="19" t="s">
        <v>23</v>
      </c>
      <c r="F1747" s="21">
        <v>2.0</v>
      </c>
      <c r="G1747" s="22">
        <v>70749.0</v>
      </c>
      <c r="H1747" s="15" t="str">
        <f t="shared" si="2"/>
        <v>High Range</v>
      </c>
      <c r="I1747" s="22">
        <v>79745.0</v>
      </c>
      <c r="J1747" s="23">
        <f t="shared" si="3"/>
        <v>0.8871904195</v>
      </c>
      <c r="K1747" s="24" t="str">
        <f t="shared" si="4"/>
        <v>Target Not Meet</v>
      </c>
    </row>
    <row r="1748" ht="22.5" customHeight="1">
      <c r="A1748" s="18">
        <v>45682.0</v>
      </c>
      <c r="B1748" s="19" t="str">
        <f t="shared" si="1"/>
        <v>Jan</v>
      </c>
      <c r="C1748" s="20" t="s">
        <v>92</v>
      </c>
      <c r="D1748" s="19" t="s">
        <v>93</v>
      </c>
      <c r="E1748" s="19" t="s">
        <v>68</v>
      </c>
      <c r="F1748" s="21">
        <v>3.0</v>
      </c>
      <c r="G1748" s="22">
        <v>52546.0</v>
      </c>
      <c r="H1748" s="15" t="str">
        <f t="shared" si="2"/>
        <v>Medium Range</v>
      </c>
      <c r="I1748" s="22">
        <v>57805.0</v>
      </c>
      <c r="J1748" s="23">
        <f t="shared" si="3"/>
        <v>0.9090217109</v>
      </c>
      <c r="K1748" s="24" t="str">
        <f t="shared" si="4"/>
        <v>Target Not Meet</v>
      </c>
    </row>
    <row r="1749" ht="22.5" customHeight="1">
      <c r="A1749" s="18">
        <v>45682.0</v>
      </c>
      <c r="B1749" s="19" t="str">
        <f t="shared" si="1"/>
        <v>Jan</v>
      </c>
      <c r="C1749" s="20" t="s">
        <v>92</v>
      </c>
      <c r="D1749" s="19" t="s">
        <v>98</v>
      </c>
      <c r="E1749" s="19" t="s">
        <v>19</v>
      </c>
      <c r="F1749" s="21">
        <v>3.0</v>
      </c>
      <c r="G1749" s="22">
        <v>67618.0</v>
      </c>
      <c r="H1749" s="15" t="str">
        <f t="shared" si="2"/>
        <v>Medium Range</v>
      </c>
      <c r="I1749" s="22">
        <v>78236.0</v>
      </c>
      <c r="J1749" s="23">
        <f t="shared" si="3"/>
        <v>0.8642824275</v>
      </c>
      <c r="K1749" s="24" t="str">
        <f t="shared" si="4"/>
        <v>Target Not Meet</v>
      </c>
    </row>
    <row r="1750" ht="22.5" customHeight="1">
      <c r="A1750" s="18">
        <v>45682.0</v>
      </c>
      <c r="B1750" s="19" t="str">
        <f t="shared" si="1"/>
        <v>Jan</v>
      </c>
      <c r="C1750" s="20" t="s">
        <v>92</v>
      </c>
      <c r="D1750" s="19" t="s">
        <v>144</v>
      </c>
      <c r="E1750" s="19" t="s">
        <v>23</v>
      </c>
      <c r="F1750" s="21">
        <v>2.0</v>
      </c>
      <c r="G1750" s="22">
        <v>67756.0</v>
      </c>
      <c r="H1750" s="15" t="str">
        <f t="shared" si="2"/>
        <v>Medium Range</v>
      </c>
      <c r="I1750" s="22">
        <v>49817.0</v>
      </c>
      <c r="J1750" s="23">
        <f t="shared" si="3"/>
        <v>1.360097959</v>
      </c>
      <c r="K1750" s="24" t="str">
        <f t="shared" si="4"/>
        <v>Over Achived</v>
      </c>
    </row>
    <row r="1751" ht="22.5" customHeight="1">
      <c r="A1751" s="18">
        <v>45682.0</v>
      </c>
      <c r="B1751" s="19" t="str">
        <f t="shared" si="1"/>
        <v>Jan</v>
      </c>
      <c r="C1751" s="20" t="s">
        <v>92</v>
      </c>
      <c r="D1751" s="19" t="s">
        <v>144</v>
      </c>
      <c r="E1751" s="19" t="s">
        <v>9</v>
      </c>
      <c r="F1751" s="21">
        <v>6.0</v>
      </c>
      <c r="G1751" s="22">
        <v>130110.0</v>
      </c>
      <c r="H1751" s="15" t="str">
        <f t="shared" si="2"/>
        <v>Very High Range</v>
      </c>
      <c r="I1751" s="22">
        <v>95317.0</v>
      </c>
      <c r="J1751" s="23">
        <f t="shared" si="3"/>
        <v>1.365024078</v>
      </c>
      <c r="K1751" s="24" t="str">
        <f t="shared" si="4"/>
        <v>Over Achived</v>
      </c>
    </row>
    <row r="1752" ht="22.5" customHeight="1">
      <c r="A1752" s="18">
        <v>45682.0</v>
      </c>
      <c r="B1752" s="19" t="str">
        <f t="shared" si="1"/>
        <v>Jan</v>
      </c>
      <c r="C1752" s="20" t="s">
        <v>92</v>
      </c>
      <c r="D1752" s="19" t="s">
        <v>144</v>
      </c>
      <c r="E1752" s="19" t="s">
        <v>34</v>
      </c>
      <c r="F1752" s="21">
        <v>4.0</v>
      </c>
      <c r="G1752" s="22">
        <v>124348.0</v>
      </c>
      <c r="H1752" s="15" t="str">
        <f t="shared" si="2"/>
        <v>Very High Range</v>
      </c>
      <c r="I1752" s="22">
        <v>97253.0</v>
      </c>
      <c r="J1752" s="23">
        <f t="shared" si="3"/>
        <v>1.278603231</v>
      </c>
      <c r="K1752" s="24" t="str">
        <f t="shared" si="4"/>
        <v>Over Achived</v>
      </c>
    </row>
    <row r="1753" ht="22.5" customHeight="1">
      <c r="A1753" s="18">
        <v>45682.0</v>
      </c>
      <c r="B1753" s="19" t="str">
        <f t="shared" si="1"/>
        <v>Jan</v>
      </c>
      <c r="C1753" s="20" t="s">
        <v>92</v>
      </c>
      <c r="D1753" s="25" t="s">
        <v>149</v>
      </c>
      <c r="E1753" s="19" t="s">
        <v>26</v>
      </c>
      <c r="F1753" s="21">
        <v>3.0</v>
      </c>
      <c r="G1753" s="22">
        <v>86401.0</v>
      </c>
      <c r="H1753" s="15" t="str">
        <f t="shared" si="2"/>
        <v>High Range</v>
      </c>
      <c r="I1753" s="22">
        <v>64290.0</v>
      </c>
      <c r="J1753" s="23">
        <f t="shared" si="3"/>
        <v>1.34392596</v>
      </c>
      <c r="K1753" s="24" t="str">
        <f t="shared" si="4"/>
        <v>Over Achived</v>
      </c>
    </row>
    <row r="1754" ht="22.5" customHeight="1">
      <c r="A1754" s="18">
        <v>45682.0</v>
      </c>
      <c r="B1754" s="19" t="str">
        <f t="shared" si="1"/>
        <v>Jan</v>
      </c>
      <c r="C1754" s="20" t="s">
        <v>92</v>
      </c>
      <c r="D1754" s="25" t="s">
        <v>149</v>
      </c>
      <c r="E1754" s="19" t="s">
        <v>63</v>
      </c>
      <c r="F1754" s="21">
        <v>1.0</v>
      </c>
      <c r="G1754" s="22">
        <v>23350.0</v>
      </c>
      <c r="H1754" s="15" t="str">
        <f t="shared" si="2"/>
        <v>Base Range</v>
      </c>
      <c r="I1754" s="22">
        <v>18289.0</v>
      </c>
      <c r="J1754" s="23">
        <f t="shared" si="3"/>
        <v>1.276723714</v>
      </c>
      <c r="K1754" s="24" t="str">
        <f t="shared" si="4"/>
        <v>Over Achived</v>
      </c>
    </row>
    <row r="1755" ht="22.5" customHeight="1">
      <c r="A1755" s="18">
        <v>45682.0</v>
      </c>
      <c r="B1755" s="19" t="str">
        <f t="shared" si="1"/>
        <v>Jan</v>
      </c>
      <c r="C1755" s="20" t="s">
        <v>92</v>
      </c>
      <c r="D1755" s="19" t="s">
        <v>158</v>
      </c>
      <c r="E1755" s="19" t="s">
        <v>63</v>
      </c>
      <c r="F1755" s="21">
        <v>1.0</v>
      </c>
      <c r="G1755" s="22">
        <v>26801.0</v>
      </c>
      <c r="H1755" s="15" t="str">
        <f t="shared" si="2"/>
        <v>Base Range</v>
      </c>
      <c r="I1755" s="22">
        <v>22742.0</v>
      </c>
      <c r="J1755" s="23">
        <f t="shared" si="3"/>
        <v>1.178480345</v>
      </c>
      <c r="K1755" s="24" t="str">
        <f t="shared" si="4"/>
        <v>Over Achived</v>
      </c>
    </row>
    <row r="1756" ht="22.5" customHeight="1">
      <c r="A1756" s="18">
        <v>45683.0</v>
      </c>
      <c r="B1756" s="19" t="str">
        <f t="shared" si="1"/>
        <v>Jan</v>
      </c>
      <c r="C1756" s="20" t="s">
        <v>13</v>
      </c>
      <c r="D1756" s="19" t="s">
        <v>29</v>
      </c>
      <c r="E1756" s="19" t="s">
        <v>63</v>
      </c>
      <c r="F1756" s="21">
        <v>4.0</v>
      </c>
      <c r="G1756" s="22">
        <v>78880.0</v>
      </c>
      <c r="H1756" s="15" t="str">
        <f t="shared" si="2"/>
        <v>High Range</v>
      </c>
      <c r="I1756" s="22">
        <v>99645.0</v>
      </c>
      <c r="J1756" s="23">
        <f t="shared" si="3"/>
        <v>0.7916102163</v>
      </c>
      <c r="K1756" s="24" t="str">
        <f t="shared" si="4"/>
        <v>Target Not Meet</v>
      </c>
    </row>
    <row r="1757" ht="22.5" customHeight="1">
      <c r="A1757" s="18">
        <v>45683.0</v>
      </c>
      <c r="B1757" s="19" t="str">
        <f t="shared" si="1"/>
        <v>Jan</v>
      </c>
      <c r="C1757" s="20" t="s">
        <v>13</v>
      </c>
      <c r="D1757" s="19" t="s">
        <v>37</v>
      </c>
      <c r="E1757" s="19" t="s">
        <v>26</v>
      </c>
      <c r="F1757" s="21">
        <v>2.0</v>
      </c>
      <c r="G1757" s="22">
        <v>55313.0</v>
      </c>
      <c r="H1757" s="15" t="str">
        <f t="shared" si="2"/>
        <v>Medium Range</v>
      </c>
      <c r="I1757" s="22">
        <v>63311.0</v>
      </c>
      <c r="J1757" s="23">
        <f t="shared" si="3"/>
        <v>0.873671242</v>
      </c>
      <c r="K1757" s="24" t="str">
        <f t="shared" si="4"/>
        <v>Target Not Meet</v>
      </c>
    </row>
    <row r="1758" ht="22.5" customHeight="1">
      <c r="A1758" s="18">
        <v>45683.0</v>
      </c>
      <c r="B1758" s="19" t="str">
        <f t="shared" si="1"/>
        <v>Jan</v>
      </c>
      <c r="C1758" s="20" t="s">
        <v>13</v>
      </c>
      <c r="D1758" s="19" t="s">
        <v>37</v>
      </c>
      <c r="E1758" s="19" t="s">
        <v>23</v>
      </c>
      <c r="F1758" s="21">
        <v>2.0</v>
      </c>
      <c r="G1758" s="22">
        <v>48713.0</v>
      </c>
      <c r="H1758" s="15" t="str">
        <f t="shared" si="2"/>
        <v>Base Range</v>
      </c>
      <c r="I1758" s="22">
        <v>59694.0</v>
      </c>
      <c r="J1758" s="23">
        <f t="shared" si="3"/>
        <v>0.8160451637</v>
      </c>
      <c r="K1758" s="24" t="str">
        <f t="shared" si="4"/>
        <v>Target Not Meet</v>
      </c>
    </row>
    <row r="1759" ht="22.5" customHeight="1">
      <c r="A1759" s="18">
        <v>45683.0</v>
      </c>
      <c r="B1759" s="19" t="str">
        <f t="shared" si="1"/>
        <v>Jan</v>
      </c>
      <c r="C1759" s="20" t="s">
        <v>13</v>
      </c>
      <c r="D1759" s="19" t="s">
        <v>37</v>
      </c>
      <c r="E1759" s="19" t="s">
        <v>34</v>
      </c>
      <c r="F1759" s="21">
        <v>4.0</v>
      </c>
      <c r="G1759" s="22">
        <v>80133.0</v>
      </c>
      <c r="H1759" s="15" t="str">
        <f t="shared" si="2"/>
        <v>High Range</v>
      </c>
      <c r="I1759" s="22">
        <v>96499.0</v>
      </c>
      <c r="J1759" s="23">
        <f t="shared" si="3"/>
        <v>0.8304023876</v>
      </c>
      <c r="K1759" s="24" t="str">
        <f t="shared" si="4"/>
        <v>Target Not Meet</v>
      </c>
    </row>
    <row r="1760" ht="22.5" customHeight="1">
      <c r="A1760" s="18">
        <v>45683.0</v>
      </c>
      <c r="B1760" s="19" t="str">
        <f t="shared" si="1"/>
        <v>Jan</v>
      </c>
      <c r="C1760" s="20" t="s">
        <v>13</v>
      </c>
      <c r="D1760" s="19" t="s">
        <v>37</v>
      </c>
      <c r="E1760" s="19" t="s">
        <v>38</v>
      </c>
      <c r="F1760" s="21">
        <v>2.0</v>
      </c>
      <c r="G1760" s="22">
        <v>64113.0</v>
      </c>
      <c r="H1760" s="15" t="str">
        <f t="shared" si="2"/>
        <v>Medium Range</v>
      </c>
      <c r="I1760" s="22">
        <v>77650.0</v>
      </c>
      <c r="J1760" s="23">
        <f t="shared" si="3"/>
        <v>0.825666452</v>
      </c>
      <c r="K1760" s="24" t="str">
        <f t="shared" si="4"/>
        <v>Target Not Meet</v>
      </c>
    </row>
    <row r="1761" ht="22.5" customHeight="1">
      <c r="A1761" s="18">
        <v>45683.0</v>
      </c>
      <c r="B1761" s="19" t="str">
        <f t="shared" si="1"/>
        <v>Jan</v>
      </c>
      <c r="C1761" s="20" t="s">
        <v>13</v>
      </c>
      <c r="D1761" s="19" t="s">
        <v>29</v>
      </c>
      <c r="E1761" s="19" t="s">
        <v>63</v>
      </c>
      <c r="F1761" s="21">
        <v>1.0</v>
      </c>
      <c r="G1761" s="22">
        <v>17151.0</v>
      </c>
      <c r="H1761" s="15" t="str">
        <f t="shared" si="2"/>
        <v>Base Range</v>
      </c>
      <c r="I1761" s="22">
        <v>20097.0</v>
      </c>
      <c r="J1761" s="23">
        <f t="shared" si="3"/>
        <v>0.8534109569</v>
      </c>
      <c r="K1761" s="24" t="str">
        <f t="shared" si="4"/>
        <v>Target Not Meet</v>
      </c>
    </row>
    <row r="1762" ht="22.5" customHeight="1">
      <c r="A1762" s="18">
        <v>45683.0</v>
      </c>
      <c r="B1762" s="19" t="str">
        <f t="shared" si="1"/>
        <v>Jan</v>
      </c>
      <c r="C1762" s="20" t="s">
        <v>13</v>
      </c>
      <c r="D1762" s="19" t="s">
        <v>169</v>
      </c>
      <c r="E1762" s="19" t="s">
        <v>68</v>
      </c>
      <c r="F1762" s="21">
        <v>2.0</v>
      </c>
      <c r="G1762" s="22">
        <v>44011.0</v>
      </c>
      <c r="H1762" s="15" t="str">
        <f t="shared" si="2"/>
        <v>Base Range</v>
      </c>
      <c r="I1762" s="22">
        <v>46534.0</v>
      </c>
      <c r="J1762" s="23">
        <f t="shared" si="3"/>
        <v>0.9457815791</v>
      </c>
      <c r="K1762" s="24" t="str">
        <f t="shared" si="4"/>
        <v>Target Not Meet</v>
      </c>
    </row>
    <row r="1763" ht="22.5" customHeight="1">
      <c r="A1763" s="18">
        <v>45683.0</v>
      </c>
      <c r="B1763" s="19" t="str">
        <f t="shared" si="1"/>
        <v>Jan</v>
      </c>
      <c r="C1763" s="20" t="s">
        <v>13</v>
      </c>
      <c r="D1763" s="19" t="s">
        <v>29</v>
      </c>
      <c r="E1763" s="19" t="s">
        <v>38</v>
      </c>
      <c r="F1763" s="21">
        <v>2.0</v>
      </c>
      <c r="G1763" s="22">
        <v>57923.0</v>
      </c>
      <c r="H1763" s="15" t="str">
        <f t="shared" si="2"/>
        <v>Medium Range</v>
      </c>
      <c r="I1763" s="22">
        <v>61923.0</v>
      </c>
      <c r="J1763" s="23">
        <f t="shared" si="3"/>
        <v>0.9354036465</v>
      </c>
      <c r="K1763" s="24" t="str">
        <f t="shared" si="4"/>
        <v>Target Not Meet</v>
      </c>
    </row>
    <row r="1764" ht="22.5" customHeight="1">
      <c r="A1764" s="18">
        <v>45683.0</v>
      </c>
      <c r="B1764" s="19" t="str">
        <f t="shared" si="1"/>
        <v>Jan</v>
      </c>
      <c r="C1764" s="20" t="s">
        <v>13</v>
      </c>
      <c r="D1764" s="19" t="s">
        <v>14</v>
      </c>
      <c r="E1764" s="19" t="s">
        <v>9</v>
      </c>
      <c r="F1764" s="21">
        <v>4.0</v>
      </c>
      <c r="G1764" s="22">
        <v>76540.0</v>
      </c>
      <c r="H1764" s="15" t="str">
        <f t="shared" si="2"/>
        <v>High Range</v>
      </c>
      <c r="I1764" s="22">
        <v>66881.0</v>
      </c>
      <c r="J1764" s="23">
        <f t="shared" si="3"/>
        <v>1.144420687</v>
      </c>
      <c r="K1764" s="24" t="str">
        <f t="shared" si="4"/>
        <v>Over Achived</v>
      </c>
    </row>
    <row r="1765" ht="22.5" customHeight="1">
      <c r="A1765" s="18">
        <v>45683.0</v>
      </c>
      <c r="B1765" s="19" t="str">
        <f t="shared" si="1"/>
        <v>Jan</v>
      </c>
      <c r="C1765" s="20" t="s">
        <v>13</v>
      </c>
      <c r="D1765" s="19" t="s">
        <v>18</v>
      </c>
      <c r="E1765" s="19" t="s">
        <v>23</v>
      </c>
      <c r="F1765" s="21">
        <v>2.0</v>
      </c>
      <c r="G1765" s="22">
        <v>41893.0</v>
      </c>
      <c r="H1765" s="15" t="str">
        <f t="shared" si="2"/>
        <v>Base Range</v>
      </c>
      <c r="I1765" s="22">
        <v>31230.0</v>
      </c>
      <c r="J1765" s="23">
        <f t="shared" si="3"/>
        <v>1.341434518</v>
      </c>
      <c r="K1765" s="24" t="str">
        <f t="shared" si="4"/>
        <v>Over Achived</v>
      </c>
    </row>
    <row r="1766" ht="22.5" customHeight="1">
      <c r="A1766" s="18">
        <v>45683.0</v>
      </c>
      <c r="B1766" s="19" t="str">
        <f t="shared" si="1"/>
        <v>Jan</v>
      </c>
      <c r="C1766" s="20" t="s">
        <v>13</v>
      </c>
      <c r="D1766" s="19" t="s">
        <v>18</v>
      </c>
      <c r="E1766" s="19" t="s">
        <v>34</v>
      </c>
      <c r="F1766" s="21">
        <v>3.0</v>
      </c>
      <c r="G1766" s="22">
        <v>96432.0</v>
      </c>
      <c r="H1766" s="15" t="str">
        <f t="shared" si="2"/>
        <v>Very High Range</v>
      </c>
      <c r="I1766" s="22">
        <v>77577.0</v>
      </c>
      <c r="J1766" s="23">
        <f t="shared" si="3"/>
        <v>1.243048842</v>
      </c>
      <c r="K1766" s="24" t="str">
        <f t="shared" si="4"/>
        <v>Over Achived</v>
      </c>
    </row>
    <row r="1767" ht="22.5" customHeight="1">
      <c r="A1767" s="18">
        <v>45683.0</v>
      </c>
      <c r="B1767" s="19" t="str">
        <f t="shared" si="1"/>
        <v>Jan</v>
      </c>
      <c r="C1767" s="20" t="s">
        <v>13</v>
      </c>
      <c r="D1767" s="19" t="s">
        <v>18</v>
      </c>
      <c r="E1767" s="19" t="s">
        <v>26</v>
      </c>
      <c r="F1767" s="21">
        <v>3.0</v>
      </c>
      <c r="G1767" s="22">
        <v>72875.0</v>
      </c>
      <c r="H1767" s="15" t="str">
        <f t="shared" si="2"/>
        <v>High Range</v>
      </c>
      <c r="I1767" s="22">
        <v>54334.0</v>
      </c>
      <c r="J1767" s="23">
        <f t="shared" si="3"/>
        <v>1.341241212</v>
      </c>
      <c r="K1767" s="24" t="str">
        <f t="shared" si="4"/>
        <v>Over Achived</v>
      </c>
    </row>
    <row r="1768" ht="22.5" customHeight="1">
      <c r="A1768" s="18">
        <v>45683.0</v>
      </c>
      <c r="B1768" s="19" t="str">
        <f t="shared" si="1"/>
        <v>Jan</v>
      </c>
      <c r="C1768" s="20" t="s">
        <v>13</v>
      </c>
      <c r="D1768" s="19" t="s">
        <v>18</v>
      </c>
      <c r="E1768" s="19" t="s">
        <v>9</v>
      </c>
      <c r="F1768" s="21">
        <v>4.0</v>
      </c>
      <c r="G1768" s="22">
        <v>85578.0</v>
      </c>
      <c r="H1768" s="15" t="str">
        <f t="shared" si="2"/>
        <v>High Range</v>
      </c>
      <c r="I1768" s="22">
        <v>79643.0</v>
      </c>
      <c r="J1768" s="23">
        <f t="shared" si="3"/>
        <v>1.074520046</v>
      </c>
      <c r="K1768" s="24" t="str">
        <f t="shared" si="4"/>
        <v>Over Achived</v>
      </c>
    </row>
    <row r="1769" ht="22.5" customHeight="1">
      <c r="A1769" s="18">
        <v>45683.0</v>
      </c>
      <c r="B1769" s="19" t="str">
        <f t="shared" si="1"/>
        <v>Jan</v>
      </c>
      <c r="C1769" s="20" t="s">
        <v>13</v>
      </c>
      <c r="D1769" s="19" t="s">
        <v>18</v>
      </c>
      <c r="E1769" s="19" t="s">
        <v>68</v>
      </c>
      <c r="F1769" s="21">
        <v>2.0</v>
      </c>
      <c r="G1769" s="22">
        <v>36881.0</v>
      </c>
      <c r="H1769" s="15" t="str">
        <f t="shared" si="2"/>
        <v>Base Range</v>
      </c>
      <c r="I1769" s="22">
        <v>33859.0</v>
      </c>
      <c r="J1769" s="23">
        <f t="shared" si="3"/>
        <v>1.089252488</v>
      </c>
      <c r="K1769" s="24" t="str">
        <f t="shared" si="4"/>
        <v>Over Achived</v>
      </c>
    </row>
    <row r="1770" ht="22.5" customHeight="1">
      <c r="A1770" s="18">
        <v>45683.0</v>
      </c>
      <c r="B1770" s="19" t="str">
        <f t="shared" si="1"/>
        <v>Jan</v>
      </c>
      <c r="C1770" s="20" t="s">
        <v>13</v>
      </c>
      <c r="D1770" s="19" t="s">
        <v>14</v>
      </c>
      <c r="E1770" s="19" t="s">
        <v>63</v>
      </c>
      <c r="F1770" s="21">
        <v>4.0</v>
      </c>
      <c r="G1770" s="22">
        <v>81093.0</v>
      </c>
      <c r="H1770" s="15" t="str">
        <f t="shared" si="2"/>
        <v>High Range</v>
      </c>
      <c r="I1770" s="22">
        <v>74286.0</v>
      </c>
      <c r="J1770" s="23">
        <f t="shared" si="3"/>
        <v>1.09163234</v>
      </c>
      <c r="K1770" s="24" t="str">
        <f t="shared" si="4"/>
        <v>Over Achived</v>
      </c>
    </row>
    <row r="1771" ht="22.5" customHeight="1">
      <c r="A1771" s="18">
        <v>45683.0</v>
      </c>
      <c r="B1771" s="19" t="str">
        <f t="shared" si="1"/>
        <v>Jan</v>
      </c>
      <c r="C1771" s="20" t="s">
        <v>13</v>
      </c>
      <c r="D1771" s="19" t="s">
        <v>169</v>
      </c>
      <c r="E1771" s="19" t="s">
        <v>38</v>
      </c>
      <c r="F1771" s="21">
        <v>2.0</v>
      </c>
      <c r="G1771" s="22">
        <v>54631.0</v>
      </c>
      <c r="H1771" s="15" t="str">
        <f t="shared" si="2"/>
        <v>Medium Range</v>
      </c>
      <c r="I1771" s="22">
        <v>60572.0</v>
      </c>
      <c r="J1771" s="23">
        <f t="shared" si="3"/>
        <v>0.9019183781</v>
      </c>
      <c r="K1771" s="24" t="str">
        <f t="shared" si="4"/>
        <v>Target Not Meet</v>
      </c>
    </row>
    <row r="1772" ht="22.5" customHeight="1">
      <c r="A1772" s="18">
        <v>45683.0</v>
      </c>
      <c r="B1772" s="19" t="str">
        <f t="shared" si="1"/>
        <v>Jan</v>
      </c>
      <c r="C1772" s="20" t="s">
        <v>13</v>
      </c>
      <c r="D1772" s="19" t="s">
        <v>29</v>
      </c>
      <c r="E1772" s="19" t="s">
        <v>26</v>
      </c>
      <c r="F1772" s="21">
        <v>3.0</v>
      </c>
      <c r="G1772" s="22">
        <v>56196.0</v>
      </c>
      <c r="H1772" s="15" t="str">
        <f t="shared" si="2"/>
        <v>Medium Range</v>
      </c>
      <c r="I1772" s="22">
        <v>65122.0</v>
      </c>
      <c r="J1772" s="23">
        <f t="shared" si="3"/>
        <v>0.8629341851</v>
      </c>
      <c r="K1772" s="24" t="str">
        <f t="shared" si="4"/>
        <v>Target Not Meet</v>
      </c>
    </row>
    <row r="1773" ht="22.5" customHeight="1">
      <c r="A1773" s="18">
        <v>45683.0</v>
      </c>
      <c r="B1773" s="19" t="str">
        <f t="shared" si="1"/>
        <v>Jan</v>
      </c>
      <c r="C1773" s="20" t="s">
        <v>57</v>
      </c>
      <c r="D1773" s="19" t="s">
        <v>58</v>
      </c>
      <c r="E1773" s="19" t="s">
        <v>68</v>
      </c>
      <c r="F1773" s="21">
        <v>1.0</v>
      </c>
      <c r="G1773" s="22">
        <v>26238.0</v>
      </c>
      <c r="H1773" s="15" t="str">
        <f t="shared" si="2"/>
        <v>Base Range</v>
      </c>
      <c r="I1773" s="22">
        <v>24287.0</v>
      </c>
      <c r="J1773" s="23">
        <f t="shared" si="3"/>
        <v>1.080331041</v>
      </c>
      <c r="K1773" s="24" t="str">
        <f t="shared" si="4"/>
        <v>Over Achived</v>
      </c>
    </row>
    <row r="1774" ht="22.5" customHeight="1">
      <c r="A1774" s="18">
        <v>45683.0</v>
      </c>
      <c r="B1774" s="19" t="str">
        <f t="shared" si="1"/>
        <v>Jan</v>
      </c>
      <c r="C1774" s="20" t="s">
        <v>57</v>
      </c>
      <c r="D1774" s="19" t="s">
        <v>85</v>
      </c>
      <c r="E1774" s="19" t="s">
        <v>9</v>
      </c>
      <c r="F1774" s="21">
        <v>3.0</v>
      </c>
      <c r="G1774" s="22">
        <v>72484.0</v>
      </c>
      <c r="H1774" s="15" t="str">
        <f t="shared" si="2"/>
        <v>High Range</v>
      </c>
      <c r="I1774" s="22">
        <v>88663.0</v>
      </c>
      <c r="J1774" s="23">
        <f t="shared" si="3"/>
        <v>0.8175225291</v>
      </c>
      <c r="K1774" s="24" t="str">
        <f t="shared" si="4"/>
        <v>Target Not Meet</v>
      </c>
    </row>
    <row r="1775" ht="22.5" customHeight="1">
      <c r="A1775" s="18">
        <v>45683.0</v>
      </c>
      <c r="B1775" s="19" t="str">
        <f t="shared" si="1"/>
        <v>Jan</v>
      </c>
      <c r="C1775" s="20" t="s">
        <v>57</v>
      </c>
      <c r="D1775" s="19" t="s">
        <v>58</v>
      </c>
      <c r="E1775" s="19" t="s">
        <v>38</v>
      </c>
      <c r="F1775" s="21">
        <v>2.0</v>
      </c>
      <c r="G1775" s="22">
        <v>49693.0</v>
      </c>
      <c r="H1775" s="15" t="str">
        <f t="shared" si="2"/>
        <v>Base Range</v>
      </c>
      <c r="I1775" s="22">
        <v>42050.0</v>
      </c>
      <c r="J1775" s="23">
        <f t="shared" si="3"/>
        <v>1.18175981</v>
      </c>
      <c r="K1775" s="24" t="str">
        <f t="shared" si="4"/>
        <v>Over Achived</v>
      </c>
    </row>
    <row r="1776" ht="22.5" customHeight="1">
      <c r="A1776" s="18">
        <v>45683.0</v>
      </c>
      <c r="B1776" s="19" t="str">
        <f t="shared" si="1"/>
        <v>Jan</v>
      </c>
      <c r="C1776" s="20" t="s">
        <v>13</v>
      </c>
      <c r="D1776" s="19" t="s">
        <v>14</v>
      </c>
      <c r="E1776" s="19" t="s">
        <v>38</v>
      </c>
      <c r="F1776" s="21">
        <v>2.0</v>
      </c>
      <c r="G1776" s="22">
        <v>64344.0</v>
      </c>
      <c r="H1776" s="15" t="str">
        <f t="shared" si="2"/>
        <v>Medium Range</v>
      </c>
      <c r="I1776" s="22">
        <v>52530.0</v>
      </c>
      <c r="J1776" s="23">
        <f t="shared" si="3"/>
        <v>1.224900057</v>
      </c>
      <c r="K1776" s="24" t="str">
        <f t="shared" si="4"/>
        <v>Over Achived</v>
      </c>
    </row>
    <row r="1777" ht="22.5" customHeight="1">
      <c r="A1777" s="18">
        <v>45683.0</v>
      </c>
      <c r="B1777" s="19" t="str">
        <f t="shared" si="1"/>
        <v>Jan</v>
      </c>
      <c r="C1777" s="20" t="s">
        <v>57</v>
      </c>
      <c r="D1777" s="19" t="s">
        <v>85</v>
      </c>
      <c r="E1777" s="19" t="s">
        <v>9</v>
      </c>
      <c r="F1777" s="21">
        <v>3.0</v>
      </c>
      <c r="G1777" s="22">
        <v>75957.0</v>
      </c>
      <c r="H1777" s="15" t="str">
        <f t="shared" si="2"/>
        <v>High Range</v>
      </c>
      <c r="I1777" s="22">
        <v>97781.0</v>
      </c>
      <c r="J1777" s="23">
        <f t="shared" si="3"/>
        <v>0.7768073552</v>
      </c>
      <c r="K1777" s="24" t="str">
        <f t="shared" si="4"/>
        <v>Target Not Meet</v>
      </c>
    </row>
    <row r="1778" ht="22.5" customHeight="1">
      <c r="A1778" s="18">
        <v>45683.0</v>
      </c>
      <c r="B1778" s="19" t="str">
        <f t="shared" si="1"/>
        <v>Jan</v>
      </c>
      <c r="C1778" s="20" t="s">
        <v>57</v>
      </c>
      <c r="D1778" s="19" t="s">
        <v>85</v>
      </c>
      <c r="E1778" s="19" t="s">
        <v>9</v>
      </c>
      <c r="F1778" s="21">
        <v>2.0</v>
      </c>
      <c r="G1778" s="22">
        <v>75829.0</v>
      </c>
      <c r="H1778" s="15" t="str">
        <f t="shared" si="2"/>
        <v>High Range</v>
      </c>
      <c r="I1778" s="22">
        <v>96088.0</v>
      </c>
      <c r="J1778" s="23">
        <f t="shared" si="3"/>
        <v>0.7891620182</v>
      </c>
      <c r="K1778" s="24" t="str">
        <f t="shared" si="4"/>
        <v>Target Not Meet</v>
      </c>
    </row>
    <row r="1779" ht="22.5" customHeight="1">
      <c r="A1779" s="18">
        <v>45683.0</v>
      </c>
      <c r="B1779" s="19" t="str">
        <f t="shared" si="1"/>
        <v>Jan</v>
      </c>
      <c r="C1779" s="20" t="s">
        <v>57</v>
      </c>
      <c r="D1779" s="19" t="s">
        <v>80</v>
      </c>
      <c r="E1779" s="19" t="s">
        <v>63</v>
      </c>
      <c r="F1779" s="21">
        <v>1.0</v>
      </c>
      <c r="G1779" s="22">
        <v>29692.0</v>
      </c>
      <c r="H1779" s="15" t="str">
        <f t="shared" si="2"/>
        <v>Base Range</v>
      </c>
      <c r="I1779" s="22">
        <v>31764.0</v>
      </c>
      <c r="J1779" s="23">
        <f t="shared" si="3"/>
        <v>0.9347689208</v>
      </c>
      <c r="K1779" s="24" t="str">
        <f t="shared" si="4"/>
        <v>Target Not Meet</v>
      </c>
    </row>
    <row r="1780" ht="22.5" customHeight="1">
      <c r="A1780" s="18">
        <v>45683.0</v>
      </c>
      <c r="B1780" s="19" t="str">
        <f t="shared" si="1"/>
        <v>Jan</v>
      </c>
      <c r="C1780" s="20" t="s">
        <v>57</v>
      </c>
      <c r="D1780" s="19" t="s">
        <v>80</v>
      </c>
      <c r="E1780" s="19" t="s">
        <v>23</v>
      </c>
      <c r="F1780" s="21">
        <v>1.0</v>
      </c>
      <c r="G1780" s="22">
        <v>30332.0</v>
      </c>
      <c r="H1780" s="15" t="str">
        <f t="shared" si="2"/>
        <v>Base Range</v>
      </c>
      <c r="I1780" s="22">
        <v>36941.0</v>
      </c>
      <c r="J1780" s="23">
        <f t="shared" si="3"/>
        <v>0.8210930944</v>
      </c>
      <c r="K1780" s="24" t="str">
        <f t="shared" si="4"/>
        <v>Target Not Meet</v>
      </c>
    </row>
    <row r="1781" ht="22.5" customHeight="1">
      <c r="A1781" s="18">
        <v>45683.0</v>
      </c>
      <c r="B1781" s="19" t="str">
        <f t="shared" si="1"/>
        <v>Jan</v>
      </c>
      <c r="C1781" s="20" t="s">
        <v>57</v>
      </c>
      <c r="D1781" s="19" t="s">
        <v>80</v>
      </c>
      <c r="E1781" s="19" t="s">
        <v>34</v>
      </c>
      <c r="F1781" s="21">
        <v>3.0</v>
      </c>
      <c r="G1781" s="22">
        <v>65681.0</v>
      </c>
      <c r="H1781" s="15" t="str">
        <f t="shared" si="2"/>
        <v>Medium Range</v>
      </c>
      <c r="I1781" s="22">
        <v>72901.0</v>
      </c>
      <c r="J1781" s="23">
        <f t="shared" si="3"/>
        <v>0.900961578</v>
      </c>
      <c r="K1781" s="24" t="str">
        <f t="shared" si="4"/>
        <v>Target Not Meet</v>
      </c>
    </row>
    <row r="1782" ht="22.5" customHeight="1">
      <c r="A1782" s="18">
        <v>45683.0</v>
      </c>
      <c r="B1782" s="19" t="str">
        <f t="shared" si="1"/>
        <v>Jan</v>
      </c>
      <c r="C1782" s="20" t="s">
        <v>57</v>
      </c>
      <c r="D1782" s="19" t="s">
        <v>80</v>
      </c>
      <c r="E1782" s="19" t="s">
        <v>68</v>
      </c>
      <c r="F1782" s="21">
        <v>1.0</v>
      </c>
      <c r="G1782" s="22">
        <v>33929.0</v>
      </c>
      <c r="H1782" s="15" t="str">
        <f t="shared" si="2"/>
        <v>Base Range</v>
      </c>
      <c r="I1782" s="22">
        <v>43212.0</v>
      </c>
      <c r="J1782" s="23">
        <f t="shared" si="3"/>
        <v>0.7851754142</v>
      </c>
      <c r="K1782" s="24" t="str">
        <f t="shared" si="4"/>
        <v>Target Not Meet</v>
      </c>
    </row>
    <row r="1783" ht="22.5" customHeight="1">
      <c r="A1783" s="18">
        <v>45683.0</v>
      </c>
      <c r="B1783" s="19" t="str">
        <f t="shared" si="1"/>
        <v>Jan</v>
      </c>
      <c r="C1783" s="20" t="s">
        <v>57</v>
      </c>
      <c r="D1783" s="19" t="s">
        <v>58</v>
      </c>
      <c r="E1783" s="19" t="s">
        <v>38</v>
      </c>
      <c r="F1783" s="21">
        <v>2.0</v>
      </c>
      <c r="G1783" s="22">
        <v>50346.0</v>
      </c>
      <c r="H1783" s="15" t="str">
        <f t="shared" si="2"/>
        <v>Medium Range</v>
      </c>
      <c r="I1783" s="22">
        <v>36547.0</v>
      </c>
      <c r="J1783" s="23">
        <f t="shared" si="3"/>
        <v>1.37756861</v>
      </c>
      <c r="K1783" s="24" t="str">
        <f t="shared" si="4"/>
        <v>Over Achived</v>
      </c>
    </row>
    <row r="1784" ht="22.5" customHeight="1">
      <c r="A1784" s="18">
        <v>45683.0</v>
      </c>
      <c r="B1784" s="19" t="str">
        <f t="shared" si="1"/>
        <v>Jan</v>
      </c>
      <c r="C1784" s="20" t="s">
        <v>57</v>
      </c>
      <c r="D1784" s="19" t="s">
        <v>71</v>
      </c>
      <c r="E1784" s="19" t="s">
        <v>9</v>
      </c>
      <c r="F1784" s="21">
        <v>3.0</v>
      </c>
      <c r="G1784" s="22">
        <v>74120.0</v>
      </c>
      <c r="H1784" s="15" t="str">
        <f t="shared" si="2"/>
        <v>High Range</v>
      </c>
      <c r="I1784" s="22">
        <v>92731.0</v>
      </c>
      <c r="J1784" s="23">
        <f t="shared" si="3"/>
        <v>0.7993012046</v>
      </c>
      <c r="K1784" s="24" t="str">
        <f t="shared" si="4"/>
        <v>Target Not Meet</v>
      </c>
    </row>
    <row r="1785" ht="22.5" customHeight="1">
      <c r="A1785" s="18">
        <v>45683.0</v>
      </c>
      <c r="B1785" s="19" t="str">
        <f t="shared" si="1"/>
        <v>Jan</v>
      </c>
      <c r="C1785" s="20" t="s">
        <v>57</v>
      </c>
      <c r="D1785" s="19" t="s">
        <v>71</v>
      </c>
      <c r="E1785" s="19" t="s">
        <v>68</v>
      </c>
      <c r="F1785" s="21">
        <v>1.0</v>
      </c>
      <c r="G1785" s="22">
        <v>28182.0</v>
      </c>
      <c r="H1785" s="15" t="str">
        <f t="shared" si="2"/>
        <v>Base Range</v>
      </c>
      <c r="I1785" s="22">
        <v>33128.0</v>
      </c>
      <c r="J1785" s="23">
        <f t="shared" si="3"/>
        <v>0.8507003139</v>
      </c>
      <c r="K1785" s="24" t="str">
        <f t="shared" si="4"/>
        <v>Target Not Meet</v>
      </c>
    </row>
    <row r="1786" ht="22.5" customHeight="1">
      <c r="A1786" s="18">
        <v>45683.0</v>
      </c>
      <c r="B1786" s="19" t="str">
        <f t="shared" si="1"/>
        <v>Jan</v>
      </c>
      <c r="C1786" s="20" t="s">
        <v>57</v>
      </c>
      <c r="D1786" s="19" t="s">
        <v>71</v>
      </c>
      <c r="E1786" s="19" t="s">
        <v>68</v>
      </c>
      <c r="F1786" s="21">
        <v>1.0</v>
      </c>
      <c r="G1786" s="22">
        <v>31040.0</v>
      </c>
      <c r="H1786" s="15" t="str">
        <f t="shared" si="2"/>
        <v>Base Range</v>
      </c>
      <c r="I1786" s="22">
        <v>38047.0</v>
      </c>
      <c r="J1786" s="23">
        <f t="shared" si="3"/>
        <v>0.8158330486</v>
      </c>
      <c r="K1786" s="24" t="str">
        <f t="shared" si="4"/>
        <v>Target Not Meet</v>
      </c>
    </row>
    <row r="1787" ht="22.5" customHeight="1">
      <c r="A1787" s="18">
        <v>45683.0</v>
      </c>
      <c r="B1787" s="19" t="str">
        <f t="shared" si="1"/>
        <v>Jan</v>
      </c>
      <c r="C1787" s="20" t="s">
        <v>57</v>
      </c>
      <c r="D1787" s="25" t="s">
        <v>62</v>
      </c>
      <c r="E1787" s="19" t="s">
        <v>19</v>
      </c>
      <c r="F1787" s="21">
        <v>1.0</v>
      </c>
      <c r="G1787" s="22">
        <v>36147.0</v>
      </c>
      <c r="H1787" s="15" t="str">
        <f t="shared" si="2"/>
        <v>Base Range</v>
      </c>
      <c r="I1787" s="22">
        <v>33026.0</v>
      </c>
      <c r="J1787" s="23">
        <f t="shared" si="3"/>
        <v>1.094501302</v>
      </c>
      <c r="K1787" s="24" t="str">
        <f t="shared" si="4"/>
        <v>Over Achived</v>
      </c>
    </row>
    <row r="1788" ht="22.5" customHeight="1">
      <c r="A1788" s="18">
        <v>45683.0</v>
      </c>
      <c r="B1788" s="19" t="str">
        <f t="shared" si="1"/>
        <v>Jan</v>
      </c>
      <c r="C1788" s="20" t="s">
        <v>57</v>
      </c>
      <c r="D1788" s="25" t="s">
        <v>62</v>
      </c>
      <c r="E1788" s="19" t="s">
        <v>23</v>
      </c>
      <c r="F1788" s="21">
        <v>2.0</v>
      </c>
      <c r="G1788" s="22">
        <v>36172.0</v>
      </c>
      <c r="H1788" s="15" t="str">
        <f t="shared" si="2"/>
        <v>Base Range</v>
      </c>
      <c r="I1788" s="22">
        <v>27905.0</v>
      </c>
      <c r="J1788" s="23">
        <f t="shared" si="3"/>
        <v>1.296255151</v>
      </c>
      <c r="K1788" s="24" t="str">
        <f t="shared" si="4"/>
        <v>Over Achived</v>
      </c>
    </row>
    <row r="1789" ht="22.5" customHeight="1">
      <c r="A1789" s="18">
        <v>45683.0</v>
      </c>
      <c r="B1789" s="19" t="str">
        <f t="shared" si="1"/>
        <v>Jan</v>
      </c>
      <c r="C1789" s="20" t="s">
        <v>57</v>
      </c>
      <c r="D1789" s="25" t="s">
        <v>62</v>
      </c>
      <c r="E1789" s="19" t="s">
        <v>68</v>
      </c>
      <c r="F1789" s="21">
        <v>1.0</v>
      </c>
      <c r="G1789" s="22">
        <v>31423.0</v>
      </c>
      <c r="H1789" s="15" t="str">
        <f t="shared" si="2"/>
        <v>Base Range</v>
      </c>
      <c r="I1789" s="22">
        <v>28099.0</v>
      </c>
      <c r="J1789" s="23">
        <f t="shared" si="3"/>
        <v>1.118296025</v>
      </c>
      <c r="K1789" s="24" t="str">
        <f t="shared" si="4"/>
        <v>Over Achived</v>
      </c>
    </row>
    <row r="1790" ht="22.5" customHeight="1">
      <c r="A1790" s="18">
        <v>45683.0</v>
      </c>
      <c r="B1790" s="19" t="str">
        <f t="shared" si="1"/>
        <v>Jan</v>
      </c>
      <c r="C1790" s="20" t="s">
        <v>57</v>
      </c>
      <c r="D1790" s="25" t="s">
        <v>62</v>
      </c>
      <c r="E1790" s="19" t="s">
        <v>34</v>
      </c>
      <c r="F1790" s="21">
        <v>3.0</v>
      </c>
      <c r="G1790" s="22">
        <v>60612.0</v>
      </c>
      <c r="H1790" s="15" t="str">
        <f t="shared" si="2"/>
        <v>Medium Range</v>
      </c>
      <c r="I1790" s="22">
        <v>46523.0</v>
      </c>
      <c r="J1790" s="23">
        <f t="shared" si="3"/>
        <v>1.302839456</v>
      </c>
      <c r="K1790" s="24" t="str">
        <f t="shared" si="4"/>
        <v>Over Achived</v>
      </c>
    </row>
    <row r="1791" ht="22.5" customHeight="1">
      <c r="A1791" s="18">
        <v>45683.0</v>
      </c>
      <c r="B1791" s="19" t="str">
        <f t="shared" si="1"/>
        <v>Jan</v>
      </c>
      <c r="C1791" s="20" t="s">
        <v>57</v>
      </c>
      <c r="D1791" s="19" t="s">
        <v>58</v>
      </c>
      <c r="E1791" s="19" t="s">
        <v>34</v>
      </c>
      <c r="F1791" s="21">
        <v>3.0</v>
      </c>
      <c r="G1791" s="22">
        <v>60429.0</v>
      </c>
      <c r="H1791" s="15" t="str">
        <f t="shared" si="2"/>
        <v>Medium Range</v>
      </c>
      <c r="I1791" s="22">
        <v>46596.0</v>
      </c>
      <c r="J1791" s="23">
        <f t="shared" si="3"/>
        <v>1.296870976</v>
      </c>
      <c r="K1791" s="24" t="str">
        <f t="shared" si="4"/>
        <v>Over Achived</v>
      </c>
    </row>
    <row r="1792" ht="22.5" customHeight="1">
      <c r="A1792" s="18">
        <v>45683.0</v>
      </c>
      <c r="B1792" s="19" t="str">
        <f t="shared" si="1"/>
        <v>Jan</v>
      </c>
      <c r="C1792" s="20" t="s">
        <v>57</v>
      </c>
      <c r="D1792" s="19" t="s">
        <v>71</v>
      </c>
      <c r="E1792" s="19" t="s">
        <v>63</v>
      </c>
      <c r="F1792" s="21">
        <v>1.0</v>
      </c>
      <c r="G1792" s="22">
        <v>30117.0</v>
      </c>
      <c r="H1792" s="15" t="str">
        <f t="shared" si="2"/>
        <v>Base Range</v>
      </c>
      <c r="I1792" s="22">
        <v>33344.0</v>
      </c>
      <c r="J1792" s="23">
        <f t="shared" si="3"/>
        <v>0.9032209693</v>
      </c>
      <c r="K1792" s="24" t="str">
        <f t="shared" si="4"/>
        <v>Target Not Meet</v>
      </c>
    </row>
    <row r="1793" ht="22.5" customHeight="1">
      <c r="A1793" s="18">
        <v>45683.0</v>
      </c>
      <c r="B1793" s="19" t="str">
        <f t="shared" si="1"/>
        <v>Jan</v>
      </c>
      <c r="C1793" s="20" t="s">
        <v>13</v>
      </c>
      <c r="D1793" s="19" t="s">
        <v>14</v>
      </c>
      <c r="E1793" s="19" t="s">
        <v>63</v>
      </c>
      <c r="F1793" s="21">
        <v>1.0</v>
      </c>
      <c r="G1793" s="22">
        <v>18810.0</v>
      </c>
      <c r="H1793" s="15" t="str">
        <f t="shared" si="2"/>
        <v>Base Range</v>
      </c>
      <c r="I1793" s="22">
        <v>14563.0</v>
      </c>
      <c r="J1793" s="23">
        <f t="shared" si="3"/>
        <v>1.291629472</v>
      </c>
      <c r="K1793" s="24" t="str">
        <f t="shared" si="4"/>
        <v>Over Achived</v>
      </c>
    </row>
    <row r="1794" ht="22.5" customHeight="1">
      <c r="A1794" s="18">
        <v>45683.0</v>
      </c>
      <c r="B1794" s="19" t="str">
        <f t="shared" si="1"/>
        <v>Jan</v>
      </c>
      <c r="C1794" s="20" t="s">
        <v>7</v>
      </c>
      <c r="D1794" s="19" t="s">
        <v>106</v>
      </c>
      <c r="E1794" s="19" t="s">
        <v>26</v>
      </c>
      <c r="F1794" s="21">
        <v>10.0</v>
      </c>
      <c r="G1794" s="22">
        <v>209833.0</v>
      </c>
      <c r="H1794" s="15" t="str">
        <f t="shared" si="2"/>
        <v>Very High Range</v>
      </c>
      <c r="I1794" s="22">
        <v>153824.0</v>
      </c>
      <c r="J1794" s="23">
        <f t="shared" si="3"/>
        <v>1.364110932</v>
      </c>
      <c r="K1794" s="24" t="str">
        <f t="shared" si="4"/>
        <v>Over Achived</v>
      </c>
    </row>
    <row r="1795" ht="22.5" customHeight="1">
      <c r="A1795" s="18">
        <v>45683.0</v>
      </c>
      <c r="B1795" s="19" t="str">
        <f t="shared" si="1"/>
        <v>Jan</v>
      </c>
      <c r="C1795" s="20" t="s">
        <v>92</v>
      </c>
      <c r="D1795" s="19" t="s">
        <v>93</v>
      </c>
      <c r="E1795" s="19" t="s">
        <v>26</v>
      </c>
      <c r="F1795" s="21">
        <v>3.0</v>
      </c>
      <c r="G1795" s="22">
        <v>90354.0</v>
      </c>
      <c r="H1795" s="15" t="str">
        <f t="shared" si="2"/>
        <v>Very High Range</v>
      </c>
      <c r="I1795" s="22">
        <v>95984.0</v>
      </c>
      <c r="J1795" s="23">
        <f t="shared" si="3"/>
        <v>0.9413443907</v>
      </c>
      <c r="K1795" s="24" t="str">
        <f t="shared" si="4"/>
        <v>Target Not Meet</v>
      </c>
    </row>
    <row r="1796" ht="22.5" customHeight="1">
      <c r="A1796" s="18">
        <v>45683.0</v>
      </c>
      <c r="B1796" s="19" t="str">
        <f t="shared" si="1"/>
        <v>Jan</v>
      </c>
      <c r="C1796" s="20" t="s">
        <v>7</v>
      </c>
      <c r="D1796" s="19" t="s">
        <v>131</v>
      </c>
      <c r="E1796" s="19" t="s">
        <v>38</v>
      </c>
      <c r="F1796" s="21">
        <v>5.0</v>
      </c>
      <c r="G1796" s="22">
        <v>104655.0</v>
      </c>
      <c r="H1796" s="15" t="str">
        <f t="shared" si="2"/>
        <v>Very High Range</v>
      </c>
      <c r="I1796" s="22">
        <v>92578.0</v>
      </c>
      <c r="J1796" s="23">
        <f t="shared" si="3"/>
        <v>1.130452159</v>
      </c>
      <c r="K1796" s="24" t="str">
        <f t="shared" si="4"/>
        <v>Over Achived</v>
      </c>
    </row>
    <row r="1797" ht="22.5" customHeight="1">
      <c r="A1797" s="18">
        <v>45683.0</v>
      </c>
      <c r="B1797" s="19" t="str">
        <f t="shared" si="1"/>
        <v>Jan</v>
      </c>
      <c r="C1797" s="20" t="s">
        <v>7</v>
      </c>
      <c r="D1797" s="19" t="s">
        <v>131</v>
      </c>
      <c r="E1797" s="19" t="s">
        <v>26</v>
      </c>
      <c r="F1797" s="21">
        <v>9.0</v>
      </c>
      <c r="G1797" s="22">
        <v>256292.0</v>
      </c>
      <c r="H1797" s="15" t="str">
        <f t="shared" si="2"/>
        <v>Very High Range</v>
      </c>
      <c r="I1797" s="22">
        <v>204059.0</v>
      </c>
      <c r="J1797" s="23">
        <f t="shared" si="3"/>
        <v>1.255970087</v>
      </c>
      <c r="K1797" s="24" t="str">
        <f t="shared" si="4"/>
        <v>Over Achived</v>
      </c>
    </row>
    <row r="1798" ht="22.5" customHeight="1">
      <c r="A1798" s="18">
        <v>45683.0</v>
      </c>
      <c r="B1798" s="19" t="str">
        <f t="shared" si="1"/>
        <v>Jan</v>
      </c>
      <c r="C1798" s="20" t="s">
        <v>7</v>
      </c>
      <c r="D1798" s="19" t="s">
        <v>131</v>
      </c>
      <c r="E1798" s="19" t="s">
        <v>68</v>
      </c>
      <c r="F1798" s="21">
        <v>2.0</v>
      </c>
      <c r="G1798" s="22">
        <v>65854.0</v>
      </c>
      <c r="H1798" s="15" t="str">
        <f t="shared" si="2"/>
        <v>Medium Range</v>
      </c>
      <c r="I1798" s="22">
        <v>55157.0</v>
      </c>
      <c r="J1798" s="23">
        <f t="shared" si="3"/>
        <v>1.193937306</v>
      </c>
      <c r="K1798" s="24" t="str">
        <f t="shared" si="4"/>
        <v>Over Achived</v>
      </c>
    </row>
    <row r="1799" ht="22.5" customHeight="1">
      <c r="A1799" s="18">
        <v>45683.0</v>
      </c>
      <c r="B1799" s="19" t="str">
        <f t="shared" si="1"/>
        <v>Jan</v>
      </c>
      <c r="C1799" s="20" t="s">
        <v>7</v>
      </c>
      <c r="D1799" s="19" t="s">
        <v>126</v>
      </c>
      <c r="E1799" s="19" t="s">
        <v>23</v>
      </c>
      <c r="F1799" s="21">
        <v>3.0</v>
      </c>
      <c r="G1799" s="22">
        <v>70134.0</v>
      </c>
      <c r="H1799" s="15" t="str">
        <f t="shared" si="2"/>
        <v>High Range</v>
      </c>
      <c r="I1799" s="22">
        <v>65048.0</v>
      </c>
      <c r="J1799" s="23">
        <f t="shared" si="3"/>
        <v>1.078188415</v>
      </c>
      <c r="K1799" s="24" t="str">
        <f t="shared" si="4"/>
        <v>Over Achived</v>
      </c>
    </row>
    <row r="1800" ht="22.5" customHeight="1">
      <c r="A1800" s="18">
        <v>45683.0</v>
      </c>
      <c r="B1800" s="19" t="str">
        <f t="shared" si="1"/>
        <v>Jan</v>
      </c>
      <c r="C1800" s="20" t="s">
        <v>7</v>
      </c>
      <c r="D1800" s="19" t="s">
        <v>126</v>
      </c>
      <c r="E1800" s="19" t="s">
        <v>38</v>
      </c>
      <c r="F1800" s="21">
        <v>4.0</v>
      </c>
      <c r="G1800" s="22">
        <v>114706.0</v>
      </c>
      <c r="H1800" s="15" t="str">
        <f t="shared" si="2"/>
        <v>Very High Range</v>
      </c>
      <c r="I1800" s="22">
        <v>90158.0</v>
      </c>
      <c r="J1800" s="23">
        <f t="shared" si="3"/>
        <v>1.272277557</v>
      </c>
      <c r="K1800" s="24" t="str">
        <f t="shared" si="4"/>
        <v>Over Achived</v>
      </c>
    </row>
    <row r="1801" ht="22.5" customHeight="1">
      <c r="A1801" s="18">
        <v>45683.0</v>
      </c>
      <c r="B1801" s="19" t="str">
        <f t="shared" si="1"/>
        <v>Jan</v>
      </c>
      <c r="C1801" s="20" t="s">
        <v>7</v>
      </c>
      <c r="D1801" s="19" t="s">
        <v>126</v>
      </c>
      <c r="E1801" s="19" t="s">
        <v>19</v>
      </c>
      <c r="F1801" s="21">
        <v>4.0</v>
      </c>
      <c r="G1801" s="22">
        <v>99027.0</v>
      </c>
      <c r="H1801" s="15" t="str">
        <f t="shared" si="2"/>
        <v>Very High Range</v>
      </c>
      <c r="I1801" s="22">
        <v>82738.0</v>
      </c>
      <c r="J1801" s="23">
        <f t="shared" si="3"/>
        <v>1.196874471</v>
      </c>
      <c r="K1801" s="24" t="str">
        <f t="shared" si="4"/>
        <v>Over Achived</v>
      </c>
    </row>
    <row r="1802" ht="22.5" customHeight="1">
      <c r="A1802" s="18">
        <v>45683.0</v>
      </c>
      <c r="B1802" s="19" t="str">
        <f t="shared" si="1"/>
        <v>Jan</v>
      </c>
      <c r="C1802" s="20" t="s">
        <v>7</v>
      </c>
      <c r="D1802" s="19" t="s">
        <v>126</v>
      </c>
      <c r="E1802" s="19" t="s">
        <v>23</v>
      </c>
      <c r="F1802" s="21">
        <v>3.0</v>
      </c>
      <c r="G1802" s="22">
        <v>89759.0</v>
      </c>
      <c r="H1802" s="15" t="str">
        <f t="shared" si="2"/>
        <v>High Range</v>
      </c>
      <c r="I1802" s="22">
        <v>74354.0</v>
      </c>
      <c r="J1802" s="23">
        <f t="shared" si="3"/>
        <v>1.20718455</v>
      </c>
      <c r="K1802" s="24" t="str">
        <f t="shared" si="4"/>
        <v>Over Achived</v>
      </c>
    </row>
    <row r="1803" ht="22.5" customHeight="1">
      <c r="A1803" s="18">
        <v>45683.0</v>
      </c>
      <c r="B1803" s="19" t="str">
        <f t="shared" si="1"/>
        <v>Jan</v>
      </c>
      <c r="C1803" s="20" t="s">
        <v>7</v>
      </c>
      <c r="D1803" s="19" t="s">
        <v>118</v>
      </c>
      <c r="E1803" s="19" t="s">
        <v>38</v>
      </c>
      <c r="F1803" s="21">
        <v>3.0</v>
      </c>
      <c r="G1803" s="22">
        <v>93793.0</v>
      </c>
      <c r="H1803" s="15" t="str">
        <f t="shared" si="2"/>
        <v>Very High Range</v>
      </c>
      <c r="I1803" s="22">
        <v>81901.0</v>
      </c>
      <c r="J1803" s="23">
        <f t="shared" si="3"/>
        <v>1.145199692</v>
      </c>
      <c r="K1803" s="24" t="str">
        <f t="shared" si="4"/>
        <v>Over Achived</v>
      </c>
    </row>
    <row r="1804" ht="22.5" customHeight="1">
      <c r="A1804" s="18">
        <v>45683.0</v>
      </c>
      <c r="B1804" s="19" t="str">
        <f t="shared" si="1"/>
        <v>Jan</v>
      </c>
      <c r="C1804" s="20" t="s">
        <v>7</v>
      </c>
      <c r="D1804" s="19" t="s">
        <v>118</v>
      </c>
      <c r="E1804" s="19" t="s">
        <v>68</v>
      </c>
      <c r="F1804" s="21">
        <v>3.0</v>
      </c>
      <c r="G1804" s="22">
        <v>60685.0</v>
      </c>
      <c r="H1804" s="15" t="str">
        <f t="shared" si="2"/>
        <v>Medium Range</v>
      </c>
      <c r="I1804" s="22">
        <v>54006.0</v>
      </c>
      <c r="J1804" s="23">
        <f t="shared" si="3"/>
        <v>1.123671444</v>
      </c>
      <c r="K1804" s="24" t="str">
        <f t="shared" si="4"/>
        <v>Over Achived</v>
      </c>
    </row>
    <row r="1805" ht="22.5" customHeight="1">
      <c r="A1805" s="18">
        <v>45683.0</v>
      </c>
      <c r="B1805" s="19" t="str">
        <f t="shared" si="1"/>
        <v>Jan</v>
      </c>
      <c r="C1805" s="20" t="s">
        <v>7</v>
      </c>
      <c r="D1805" s="19" t="s">
        <v>118</v>
      </c>
      <c r="E1805" s="19" t="s">
        <v>38</v>
      </c>
      <c r="F1805" s="21">
        <v>4.0</v>
      </c>
      <c r="G1805" s="22">
        <v>101456.0</v>
      </c>
      <c r="H1805" s="15" t="str">
        <f t="shared" si="2"/>
        <v>Very High Range</v>
      </c>
      <c r="I1805" s="22">
        <v>86239.0</v>
      </c>
      <c r="J1805" s="23">
        <f t="shared" si="3"/>
        <v>1.176451489</v>
      </c>
      <c r="K1805" s="24" t="str">
        <f t="shared" si="4"/>
        <v>Over Achived</v>
      </c>
    </row>
    <row r="1806" ht="22.5" customHeight="1">
      <c r="A1806" s="18">
        <v>45683.0</v>
      </c>
      <c r="B1806" s="19" t="str">
        <f t="shared" si="1"/>
        <v>Jan</v>
      </c>
      <c r="C1806" s="20" t="s">
        <v>7</v>
      </c>
      <c r="D1806" s="19" t="s">
        <v>106</v>
      </c>
      <c r="E1806" s="19" t="s">
        <v>23</v>
      </c>
      <c r="F1806" s="21">
        <v>3.0</v>
      </c>
      <c r="G1806" s="22">
        <v>87743.0</v>
      </c>
      <c r="H1806" s="15" t="str">
        <f t="shared" si="2"/>
        <v>High Range</v>
      </c>
      <c r="I1806" s="22">
        <v>78465.0</v>
      </c>
      <c r="J1806" s="23">
        <f t="shared" si="3"/>
        <v>1.118243803</v>
      </c>
      <c r="K1806" s="24" t="str">
        <f t="shared" si="4"/>
        <v>Over Achived</v>
      </c>
    </row>
    <row r="1807" ht="22.5" customHeight="1">
      <c r="A1807" s="18">
        <v>45683.0</v>
      </c>
      <c r="B1807" s="19" t="str">
        <f t="shared" si="1"/>
        <v>Jan</v>
      </c>
      <c r="C1807" s="20" t="s">
        <v>7</v>
      </c>
      <c r="D1807" s="19" t="s">
        <v>106</v>
      </c>
      <c r="E1807" s="19" t="s">
        <v>68</v>
      </c>
      <c r="F1807" s="21">
        <v>3.0</v>
      </c>
      <c r="G1807" s="22">
        <v>66435.0</v>
      </c>
      <c r="H1807" s="15" t="str">
        <f t="shared" si="2"/>
        <v>Medium Range</v>
      </c>
      <c r="I1807" s="22">
        <v>47881.0</v>
      </c>
      <c r="J1807" s="23">
        <f t="shared" si="3"/>
        <v>1.38750235</v>
      </c>
      <c r="K1807" s="24" t="str">
        <f t="shared" si="4"/>
        <v>Over Achived</v>
      </c>
    </row>
    <row r="1808" ht="22.5" customHeight="1">
      <c r="A1808" s="18">
        <v>45683.0</v>
      </c>
      <c r="B1808" s="19" t="str">
        <f t="shared" si="1"/>
        <v>Jan</v>
      </c>
      <c r="C1808" s="20" t="s">
        <v>7</v>
      </c>
      <c r="D1808" s="19" t="s">
        <v>106</v>
      </c>
      <c r="E1808" s="19" t="s">
        <v>23</v>
      </c>
      <c r="F1808" s="21">
        <v>4.0</v>
      </c>
      <c r="G1808" s="22">
        <v>85012.0</v>
      </c>
      <c r="H1808" s="15" t="str">
        <f t="shared" si="2"/>
        <v>High Range</v>
      </c>
      <c r="I1808" s="22">
        <v>71148.0</v>
      </c>
      <c r="J1808" s="23">
        <f t="shared" si="3"/>
        <v>1.194861416</v>
      </c>
      <c r="K1808" s="24" t="str">
        <f t="shared" si="4"/>
        <v>Over Achived</v>
      </c>
    </row>
    <row r="1809" ht="22.5" customHeight="1">
      <c r="A1809" s="18">
        <v>45683.0</v>
      </c>
      <c r="B1809" s="19" t="str">
        <f t="shared" si="1"/>
        <v>Jan</v>
      </c>
      <c r="C1809" s="20" t="s">
        <v>7</v>
      </c>
      <c r="D1809" s="19" t="s">
        <v>8</v>
      </c>
      <c r="E1809" s="19" t="s">
        <v>19</v>
      </c>
      <c r="F1809" s="21">
        <v>3.0</v>
      </c>
      <c r="G1809" s="22">
        <v>91088.0</v>
      </c>
      <c r="H1809" s="15" t="str">
        <f t="shared" si="2"/>
        <v>Very High Range</v>
      </c>
      <c r="I1809" s="22">
        <v>85337.0</v>
      </c>
      <c r="J1809" s="23">
        <f t="shared" si="3"/>
        <v>1.067391636</v>
      </c>
      <c r="K1809" s="24" t="str">
        <f t="shared" si="4"/>
        <v>Over Achived</v>
      </c>
    </row>
    <row r="1810" ht="22.5" customHeight="1">
      <c r="A1810" s="18">
        <v>45683.0</v>
      </c>
      <c r="B1810" s="19" t="str">
        <f t="shared" si="1"/>
        <v>Jan</v>
      </c>
      <c r="C1810" s="20" t="s">
        <v>7</v>
      </c>
      <c r="D1810" s="19" t="s">
        <v>8</v>
      </c>
      <c r="E1810" s="19" t="s">
        <v>68</v>
      </c>
      <c r="F1810" s="21">
        <v>2.0</v>
      </c>
      <c r="G1810" s="22">
        <v>80173.0</v>
      </c>
      <c r="H1810" s="15" t="str">
        <f t="shared" si="2"/>
        <v>High Range</v>
      </c>
      <c r="I1810" s="22">
        <v>63286.0</v>
      </c>
      <c r="J1810" s="23">
        <f t="shared" si="3"/>
        <v>1.266836267</v>
      </c>
      <c r="K1810" s="24" t="str">
        <f t="shared" si="4"/>
        <v>Over Achived</v>
      </c>
    </row>
    <row r="1811" ht="22.5" customHeight="1">
      <c r="A1811" s="18">
        <v>45683.0</v>
      </c>
      <c r="B1811" s="19" t="str">
        <f t="shared" si="1"/>
        <v>Jan</v>
      </c>
      <c r="C1811" s="20" t="s">
        <v>7</v>
      </c>
      <c r="D1811" s="19" t="s">
        <v>131</v>
      </c>
      <c r="E1811" s="19" t="s">
        <v>23</v>
      </c>
      <c r="F1811" s="21">
        <v>3.0</v>
      </c>
      <c r="G1811" s="22">
        <v>76919.0</v>
      </c>
      <c r="H1811" s="15" t="str">
        <f t="shared" si="2"/>
        <v>High Range</v>
      </c>
      <c r="I1811" s="22">
        <v>61639.0</v>
      </c>
      <c r="J1811" s="23">
        <f t="shared" si="3"/>
        <v>1.247895002</v>
      </c>
      <c r="K1811" s="24" t="str">
        <f t="shared" si="4"/>
        <v>Over Achived</v>
      </c>
    </row>
    <row r="1812" ht="22.5" customHeight="1">
      <c r="A1812" s="18">
        <v>45683.0</v>
      </c>
      <c r="B1812" s="19" t="str">
        <f t="shared" si="1"/>
        <v>Jan</v>
      </c>
      <c r="C1812" s="20" t="s">
        <v>7</v>
      </c>
      <c r="D1812" s="19" t="s">
        <v>131</v>
      </c>
      <c r="E1812" s="19" t="s">
        <v>38</v>
      </c>
      <c r="F1812" s="21">
        <v>4.0</v>
      </c>
      <c r="G1812" s="22">
        <v>90156.0</v>
      </c>
      <c r="H1812" s="15" t="str">
        <f t="shared" si="2"/>
        <v>Very High Range</v>
      </c>
      <c r="I1812" s="22">
        <v>78691.0</v>
      </c>
      <c r="J1812" s="23">
        <f t="shared" si="3"/>
        <v>1.145696458</v>
      </c>
      <c r="K1812" s="24" t="str">
        <f t="shared" si="4"/>
        <v>Over Achived</v>
      </c>
    </row>
    <row r="1813" ht="22.5" customHeight="1">
      <c r="A1813" s="18">
        <v>45683.0</v>
      </c>
      <c r="B1813" s="19" t="str">
        <f t="shared" si="1"/>
        <v>Jan</v>
      </c>
      <c r="C1813" s="20" t="s">
        <v>7</v>
      </c>
      <c r="D1813" s="19" t="s">
        <v>8</v>
      </c>
      <c r="E1813" s="19" t="s">
        <v>26</v>
      </c>
      <c r="F1813" s="21">
        <v>10.0</v>
      </c>
      <c r="G1813" s="22">
        <v>212791.0</v>
      </c>
      <c r="H1813" s="15" t="str">
        <f t="shared" si="2"/>
        <v>Very High Range</v>
      </c>
      <c r="I1813" s="22">
        <v>193825.0</v>
      </c>
      <c r="J1813" s="23">
        <f t="shared" si="3"/>
        <v>1.097851154</v>
      </c>
      <c r="K1813" s="24" t="str">
        <f t="shared" si="4"/>
        <v>Over Achived</v>
      </c>
    </row>
    <row r="1814" ht="22.5" customHeight="1">
      <c r="A1814" s="18">
        <v>45683.0</v>
      </c>
      <c r="B1814" s="19" t="str">
        <f t="shared" si="1"/>
        <v>Jan</v>
      </c>
      <c r="C1814" s="20" t="s">
        <v>92</v>
      </c>
      <c r="D1814" s="19" t="s">
        <v>158</v>
      </c>
      <c r="E1814" s="19" t="s">
        <v>23</v>
      </c>
      <c r="F1814" s="21">
        <v>3.0</v>
      </c>
      <c r="G1814" s="22">
        <v>67096.0</v>
      </c>
      <c r="H1814" s="15" t="str">
        <f t="shared" si="2"/>
        <v>Medium Range</v>
      </c>
      <c r="I1814" s="22">
        <v>61262.0</v>
      </c>
      <c r="J1814" s="23">
        <f t="shared" si="3"/>
        <v>1.095230322</v>
      </c>
      <c r="K1814" s="24" t="str">
        <f t="shared" si="4"/>
        <v>Over Achived</v>
      </c>
    </row>
    <row r="1815" ht="22.5" customHeight="1">
      <c r="A1815" s="18">
        <v>45683.0</v>
      </c>
      <c r="B1815" s="19" t="str">
        <f t="shared" si="1"/>
        <v>Jan</v>
      </c>
      <c r="C1815" s="20" t="s">
        <v>92</v>
      </c>
      <c r="D1815" s="19" t="s">
        <v>158</v>
      </c>
      <c r="E1815" s="19" t="s">
        <v>23</v>
      </c>
      <c r="F1815" s="21">
        <v>2.0</v>
      </c>
      <c r="G1815" s="22">
        <v>56591.0</v>
      </c>
      <c r="H1815" s="15" t="str">
        <f t="shared" si="2"/>
        <v>Medium Range</v>
      </c>
      <c r="I1815" s="22">
        <v>43815.0</v>
      </c>
      <c r="J1815" s="23">
        <f t="shared" si="3"/>
        <v>1.291589638</v>
      </c>
      <c r="K1815" s="24" t="str">
        <f t="shared" si="4"/>
        <v>Over Achived</v>
      </c>
    </row>
    <row r="1816" ht="22.5" customHeight="1">
      <c r="A1816" s="18">
        <v>45683.0</v>
      </c>
      <c r="B1816" s="19" t="str">
        <f t="shared" si="1"/>
        <v>Jan</v>
      </c>
      <c r="C1816" s="20" t="s">
        <v>92</v>
      </c>
      <c r="D1816" s="19" t="s">
        <v>93</v>
      </c>
      <c r="E1816" s="19" t="s">
        <v>63</v>
      </c>
      <c r="F1816" s="21">
        <v>1.0</v>
      </c>
      <c r="G1816" s="22">
        <v>21787.0</v>
      </c>
      <c r="H1816" s="15" t="str">
        <f t="shared" si="2"/>
        <v>Base Range</v>
      </c>
      <c r="I1816" s="22">
        <v>25069.0</v>
      </c>
      <c r="J1816" s="23">
        <f t="shared" si="3"/>
        <v>0.8690813355</v>
      </c>
      <c r="K1816" s="24" t="str">
        <f t="shared" si="4"/>
        <v>Target Not Meet</v>
      </c>
    </row>
    <row r="1817" ht="22.5" customHeight="1">
      <c r="A1817" s="18">
        <v>45683.0</v>
      </c>
      <c r="B1817" s="19" t="str">
        <f t="shared" si="1"/>
        <v>Jan</v>
      </c>
      <c r="C1817" s="20" t="s">
        <v>92</v>
      </c>
      <c r="D1817" s="19" t="s">
        <v>93</v>
      </c>
      <c r="E1817" s="19" t="s">
        <v>9</v>
      </c>
      <c r="F1817" s="21">
        <v>6.0</v>
      </c>
      <c r="G1817" s="22">
        <v>139424.0</v>
      </c>
      <c r="H1817" s="15" t="str">
        <f t="shared" si="2"/>
        <v>Very High Range</v>
      </c>
      <c r="I1817" s="22">
        <v>149823.0</v>
      </c>
      <c r="J1817" s="23">
        <f t="shared" si="3"/>
        <v>0.9305914312</v>
      </c>
      <c r="K1817" s="24" t="str">
        <f t="shared" si="4"/>
        <v>Target Not Meet</v>
      </c>
    </row>
    <row r="1818" ht="22.5" customHeight="1">
      <c r="A1818" s="18">
        <v>45683.0</v>
      </c>
      <c r="B1818" s="19" t="str">
        <f t="shared" si="1"/>
        <v>Jan</v>
      </c>
      <c r="C1818" s="20" t="s">
        <v>92</v>
      </c>
      <c r="D1818" s="19" t="s">
        <v>98</v>
      </c>
      <c r="E1818" s="19" t="s">
        <v>26</v>
      </c>
      <c r="F1818" s="21">
        <v>3.0</v>
      </c>
      <c r="G1818" s="22">
        <v>86797.0</v>
      </c>
      <c r="H1818" s="15" t="str">
        <f t="shared" si="2"/>
        <v>High Range</v>
      </c>
      <c r="I1818" s="22">
        <v>111445.0</v>
      </c>
      <c r="J1818" s="23">
        <f t="shared" si="3"/>
        <v>0.778832608</v>
      </c>
      <c r="K1818" s="24" t="str">
        <f t="shared" si="4"/>
        <v>Target Not Meet</v>
      </c>
    </row>
    <row r="1819" ht="22.5" customHeight="1">
      <c r="A1819" s="18">
        <v>45683.0</v>
      </c>
      <c r="B1819" s="19" t="str">
        <f t="shared" si="1"/>
        <v>Jan</v>
      </c>
      <c r="C1819" s="20" t="s">
        <v>92</v>
      </c>
      <c r="D1819" s="19" t="s">
        <v>98</v>
      </c>
      <c r="E1819" s="19" t="s">
        <v>34</v>
      </c>
      <c r="F1819" s="21">
        <v>6.0</v>
      </c>
      <c r="G1819" s="22">
        <v>123274.0</v>
      </c>
      <c r="H1819" s="15" t="str">
        <f t="shared" si="2"/>
        <v>Very High Range</v>
      </c>
      <c r="I1819" s="22">
        <v>135255.0</v>
      </c>
      <c r="J1819" s="23">
        <f t="shared" si="3"/>
        <v>0.9114191712</v>
      </c>
      <c r="K1819" s="24" t="str">
        <f t="shared" si="4"/>
        <v>Target Not Meet</v>
      </c>
    </row>
    <row r="1820" ht="22.5" customHeight="1">
      <c r="A1820" s="18">
        <v>45683.0</v>
      </c>
      <c r="B1820" s="19" t="str">
        <f t="shared" si="1"/>
        <v>Jan</v>
      </c>
      <c r="C1820" s="20" t="s">
        <v>92</v>
      </c>
      <c r="D1820" s="19" t="s">
        <v>144</v>
      </c>
      <c r="E1820" s="19" t="s">
        <v>68</v>
      </c>
      <c r="F1820" s="21">
        <v>2.0</v>
      </c>
      <c r="G1820" s="22">
        <v>60862.0</v>
      </c>
      <c r="H1820" s="15" t="str">
        <f t="shared" si="2"/>
        <v>Medium Range</v>
      </c>
      <c r="I1820" s="22">
        <v>56424.0</v>
      </c>
      <c r="J1820" s="23">
        <f t="shared" si="3"/>
        <v>1.078654473</v>
      </c>
      <c r="K1820" s="24" t="str">
        <f t="shared" si="4"/>
        <v>Over Achived</v>
      </c>
    </row>
    <row r="1821" ht="22.5" customHeight="1">
      <c r="A1821" s="18">
        <v>45683.0</v>
      </c>
      <c r="B1821" s="19" t="str">
        <f t="shared" si="1"/>
        <v>Jan</v>
      </c>
      <c r="C1821" s="20" t="s">
        <v>92</v>
      </c>
      <c r="D1821" s="19" t="s">
        <v>144</v>
      </c>
      <c r="E1821" s="19" t="s">
        <v>68</v>
      </c>
      <c r="F1821" s="21">
        <v>2.0</v>
      </c>
      <c r="G1821" s="22">
        <v>53306.0</v>
      </c>
      <c r="H1821" s="15" t="str">
        <f t="shared" si="2"/>
        <v>Medium Range</v>
      </c>
      <c r="I1821" s="22">
        <v>47446.0</v>
      </c>
      <c r="J1821" s="23">
        <f t="shared" si="3"/>
        <v>1.123508831</v>
      </c>
      <c r="K1821" s="24" t="str">
        <f t="shared" si="4"/>
        <v>Over Achived</v>
      </c>
    </row>
    <row r="1822" ht="22.5" customHeight="1">
      <c r="A1822" s="18">
        <v>45683.0</v>
      </c>
      <c r="B1822" s="19" t="str">
        <f t="shared" si="1"/>
        <v>Jan</v>
      </c>
      <c r="C1822" s="20" t="s">
        <v>92</v>
      </c>
      <c r="D1822" s="19" t="s">
        <v>144</v>
      </c>
      <c r="E1822" s="19" t="s">
        <v>63</v>
      </c>
      <c r="F1822" s="21">
        <v>5.0</v>
      </c>
      <c r="G1822" s="22">
        <v>102450.0</v>
      </c>
      <c r="H1822" s="15" t="str">
        <f t="shared" si="2"/>
        <v>Very High Range</v>
      </c>
      <c r="I1822" s="22">
        <v>87157.0</v>
      </c>
      <c r="J1822" s="23">
        <f t="shared" si="3"/>
        <v>1.175464966</v>
      </c>
      <c r="K1822" s="24" t="str">
        <f t="shared" si="4"/>
        <v>Over Achived</v>
      </c>
    </row>
    <row r="1823" ht="22.5" customHeight="1">
      <c r="A1823" s="18">
        <v>45683.0</v>
      </c>
      <c r="B1823" s="19" t="str">
        <f t="shared" si="1"/>
        <v>Jan</v>
      </c>
      <c r="C1823" s="20" t="s">
        <v>13</v>
      </c>
      <c r="D1823" s="19" t="s">
        <v>14</v>
      </c>
      <c r="E1823" s="19" t="s">
        <v>26</v>
      </c>
      <c r="F1823" s="21">
        <v>3.0</v>
      </c>
      <c r="G1823" s="22">
        <v>60838.0</v>
      </c>
      <c r="H1823" s="15" t="str">
        <f t="shared" si="2"/>
        <v>Medium Range</v>
      </c>
      <c r="I1823" s="22">
        <v>46087.0</v>
      </c>
      <c r="J1823" s="23">
        <f t="shared" si="3"/>
        <v>1.320068566</v>
      </c>
      <c r="K1823" s="24" t="str">
        <f t="shared" si="4"/>
        <v>Over Achived</v>
      </c>
    </row>
    <row r="1824" ht="22.5" customHeight="1">
      <c r="A1824" s="18">
        <v>45683.0</v>
      </c>
      <c r="B1824" s="19" t="str">
        <f t="shared" si="1"/>
        <v>Jan</v>
      </c>
      <c r="C1824" s="20" t="s">
        <v>92</v>
      </c>
      <c r="D1824" s="19" t="s">
        <v>144</v>
      </c>
      <c r="E1824" s="19" t="s">
        <v>26</v>
      </c>
      <c r="F1824" s="21">
        <v>4.0</v>
      </c>
      <c r="G1824" s="22">
        <v>86251.0</v>
      </c>
      <c r="H1824" s="15" t="str">
        <f t="shared" si="2"/>
        <v>High Range</v>
      </c>
      <c r="I1824" s="22">
        <v>60541.0</v>
      </c>
      <c r="J1824" s="23">
        <f t="shared" si="3"/>
        <v>1.424670884</v>
      </c>
      <c r="K1824" s="24" t="str">
        <f t="shared" si="4"/>
        <v>Over Achived</v>
      </c>
    </row>
    <row r="1825" ht="22.5" customHeight="1">
      <c r="A1825" s="18">
        <v>45683.0</v>
      </c>
      <c r="B1825" s="19" t="str">
        <f t="shared" si="1"/>
        <v>Jan</v>
      </c>
      <c r="C1825" s="20" t="s">
        <v>92</v>
      </c>
      <c r="D1825" s="25" t="s">
        <v>149</v>
      </c>
      <c r="E1825" s="19" t="s">
        <v>26</v>
      </c>
      <c r="F1825" s="21">
        <v>4.0</v>
      </c>
      <c r="G1825" s="22">
        <v>100292.0</v>
      </c>
      <c r="H1825" s="15" t="str">
        <f t="shared" si="2"/>
        <v>Very High Range</v>
      </c>
      <c r="I1825" s="22">
        <v>80024.0</v>
      </c>
      <c r="J1825" s="23">
        <f t="shared" si="3"/>
        <v>1.253274018</v>
      </c>
      <c r="K1825" s="24" t="str">
        <f t="shared" si="4"/>
        <v>Over Achived</v>
      </c>
    </row>
    <row r="1826" ht="22.5" customHeight="1">
      <c r="A1826" s="18">
        <v>45683.0</v>
      </c>
      <c r="B1826" s="19" t="str">
        <f t="shared" si="1"/>
        <v>Jan</v>
      </c>
      <c r="C1826" s="20" t="s">
        <v>92</v>
      </c>
      <c r="D1826" s="25" t="s">
        <v>149</v>
      </c>
      <c r="E1826" s="19" t="s">
        <v>34</v>
      </c>
      <c r="F1826" s="21">
        <v>4.0</v>
      </c>
      <c r="G1826" s="22">
        <v>131345.0</v>
      </c>
      <c r="H1826" s="15" t="str">
        <f t="shared" si="2"/>
        <v>Very High Range</v>
      </c>
      <c r="I1826" s="22">
        <v>92162.0</v>
      </c>
      <c r="J1826" s="23">
        <f t="shared" si="3"/>
        <v>1.425153534</v>
      </c>
      <c r="K1826" s="24" t="str">
        <f t="shared" si="4"/>
        <v>Over Achived</v>
      </c>
    </row>
    <row r="1827" ht="22.5" customHeight="1">
      <c r="A1827" s="18">
        <v>45683.0</v>
      </c>
      <c r="B1827" s="19" t="str">
        <f t="shared" si="1"/>
        <v>Jan</v>
      </c>
      <c r="C1827" s="20" t="s">
        <v>92</v>
      </c>
      <c r="D1827" s="25" t="s">
        <v>149</v>
      </c>
      <c r="E1827" s="19" t="s">
        <v>9</v>
      </c>
      <c r="F1827" s="21">
        <v>4.0</v>
      </c>
      <c r="G1827" s="22">
        <v>118949.0</v>
      </c>
      <c r="H1827" s="15" t="str">
        <f t="shared" si="2"/>
        <v>Very High Range</v>
      </c>
      <c r="I1827" s="22">
        <v>111682.0</v>
      </c>
      <c r="J1827" s="23">
        <f t="shared" si="3"/>
        <v>1.065068677</v>
      </c>
      <c r="K1827" s="24" t="str">
        <f t="shared" si="4"/>
        <v>Over Achived</v>
      </c>
    </row>
    <row r="1828" ht="22.5" customHeight="1">
      <c r="A1828" s="18">
        <v>45683.0</v>
      </c>
      <c r="B1828" s="19" t="str">
        <f t="shared" si="1"/>
        <v>Jan</v>
      </c>
      <c r="C1828" s="20" t="s">
        <v>92</v>
      </c>
      <c r="D1828" s="19" t="s">
        <v>144</v>
      </c>
      <c r="E1828" s="19" t="s">
        <v>23</v>
      </c>
      <c r="F1828" s="21">
        <v>2.0</v>
      </c>
      <c r="G1828" s="22">
        <v>55752.0</v>
      </c>
      <c r="H1828" s="15" t="str">
        <f t="shared" si="2"/>
        <v>Medium Range</v>
      </c>
      <c r="I1828" s="22">
        <v>51664.0</v>
      </c>
      <c r="J1828" s="23">
        <f t="shared" si="3"/>
        <v>1.079126665</v>
      </c>
      <c r="K1828" s="24" t="str">
        <f t="shared" si="4"/>
        <v>Over Achived</v>
      </c>
    </row>
    <row r="1829" ht="22.5" customHeight="1">
      <c r="A1829" s="18">
        <v>45683.0</v>
      </c>
      <c r="B1829" s="19" t="str">
        <f t="shared" si="1"/>
        <v>Jan</v>
      </c>
      <c r="C1829" s="20" t="s">
        <v>92</v>
      </c>
      <c r="D1829" s="25" t="s">
        <v>149</v>
      </c>
      <c r="E1829" s="19" t="s">
        <v>63</v>
      </c>
      <c r="F1829" s="21">
        <v>1.0</v>
      </c>
      <c r="G1829" s="22">
        <v>22097.0</v>
      </c>
      <c r="H1829" s="15" t="str">
        <f t="shared" si="2"/>
        <v>Base Range</v>
      </c>
      <c r="I1829" s="22">
        <v>18906.0</v>
      </c>
      <c r="J1829" s="23">
        <f t="shared" si="3"/>
        <v>1.168782397</v>
      </c>
      <c r="K1829" s="24" t="str">
        <f t="shared" si="4"/>
        <v>Over Achived</v>
      </c>
    </row>
    <row r="1830" ht="22.5" customHeight="1">
      <c r="A1830" s="18">
        <v>45683.0</v>
      </c>
      <c r="B1830" s="19" t="str">
        <f t="shared" si="1"/>
        <v>Jan</v>
      </c>
      <c r="C1830" s="20" t="s">
        <v>92</v>
      </c>
      <c r="D1830" s="19" t="s">
        <v>158</v>
      </c>
      <c r="E1830" s="19" t="s">
        <v>23</v>
      </c>
      <c r="F1830" s="21">
        <v>3.0</v>
      </c>
      <c r="G1830" s="22">
        <v>64688.0</v>
      </c>
      <c r="H1830" s="15" t="str">
        <f t="shared" si="2"/>
        <v>Medium Range</v>
      </c>
      <c r="I1830" s="22">
        <v>58856.0</v>
      </c>
      <c r="J1830" s="23">
        <f t="shared" si="3"/>
        <v>1.099089303</v>
      </c>
      <c r="K1830" s="24" t="str">
        <f t="shared" si="4"/>
        <v>Over Achived</v>
      </c>
    </row>
    <row r="1831" ht="22.5" customHeight="1">
      <c r="A1831" s="18">
        <v>45683.0</v>
      </c>
      <c r="B1831" s="19" t="str">
        <f t="shared" si="1"/>
        <v>Jan</v>
      </c>
      <c r="C1831" s="20" t="s">
        <v>92</v>
      </c>
      <c r="D1831" s="19" t="s">
        <v>158</v>
      </c>
      <c r="E1831" s="19" t="s">
        <v>19</v>
      </c>
      <c r="F1831" s="21">
        <v>3.0</v>
      </c>
      <c r="G1831" s="22">
        <v>60587.0</v>
      </c>
      <c r="H1831" s="15" t="str">
        <f t="shared" si="2"/>
        <v>Medium Range</v>
      </c>
      <c r="I1831" s="22">
        <v>56555.0</v>
      </c>
      <c r="J1831" s="23">
        <f t="shared" si="3"/>
        <v>1.071293431</v>
      </c>
      <c r="K1831" s="24" t="str">
        <f t="shared" si="4"/>
        <v>Over Achived</v>
      </c>
    </row>
    <row r="1832" ht="22.5" customHeight="1">
      <c r="A1832" s="18">
        <v>45684.0</v>
      </c>
      <c r="B1832" s="19" t="str">
        <f t="shared" si="1"/>
        <v>Jan</v>
      </c>
      <c r="C1832" s="20" t="s">
        <v>13</v>
      </c>
      <c r="D1832" s="19" t="s">
        <v>169</v>
      </c>
      <c r="E1832" s="19" t="s">
        <v>38</v>
      </c>
      <c r="F1832" s="21">
        <v>3.0</v>
      </c>
      <c r="G1832" s="22">
        <v>68201.0</v>
      </c>
      <c r="H1832" s="15" t="str">
        <f t="shared" si="2"/>
        <v>Medium Range</v>
      </c>
      <c r="I1832" s="22">
        <v>81435.0</v>
      </c>
      <c r="J1832" s="23">
        <f t="shared" si="3"/>
        <v>0.8374900227</v>
      </c>
      <c r="K1832" s="24" t="str">
        <f t="shared" si="4"/>
        <v>Target Not Meet</v>
      </c>
    </row>
    <row r="1833" ht="22.5" customHeight="1">
      <c r="A1833" s="18">
        <v>45684.0</v>
      </c>
      <c r="B1833" s="19" t="str">
        <f t="shared" si="1"/>
        <v>Jan</v>
      </c>
      <c r="C1833" s="20" t="s">
        <v>13</v>
      </c>
      <c r="D1833" s="19" t="s">
        <v>169</v>
      </c>
      <c r="E1833" s="19" t="s">
        <v>38</v>
      </c>
      <c r="F1833" s="21">
        <v>2.0</v>
      </c>
      <c r="G1833" s="22">
        <v>59862.0</v>
      </c>
      <c r="H1833" s="15" t="str">
        <f t="shared" si="2"/>
        <v>Medium Range</v>
      </c>
      <c r="I1833" s="22">
        <v>76209.0</v>
      </c>
      <c r="J1833" s="23">
        <f t="shared" si="3"/>
        <v>0.7854977759</v>
      </c>
      <c r="K1833" s="24" t="str">
        <f t="shared" si="4"/>
        <v>Target Not Meet</v>
      </c>
    </row>
    <row r="1834" ht="22.5" customHeight="1">
      <c r="A1834" s="18">
        <v>45684.0</v>
      </c>
      <c r="B1834" s="19" t="str">
        <f t="shared" si="1"/>
        <v>Jan</v>
      </c>
      <c r="C1834" s="20" t="s">
        <v>13</v>
      </c>
      <c r="D1834" s="19" t="s">
        <v>37</v>
      </c>
      <c r="E1834" s="19" t="s">
        <v>19</v>
      </c>
      <c r="F1834" s="21">
        <v>2.0</v>
      </c>
      <c r="G1834" s="22">
        <v>43672.0</v>
      </c>
      <c r="H1834" s="15" t="str">
        <f t="shared" si="2"/>
        <v>Base Range</v>
      </c>
      <c r="I1834" s="22">
        <v>55101.0</v>
      </c>
      <c r="J1834" s="23">
        <f t="shared" si="3"/>
        <v>0.7925808969</v>
      </c>
      <c r="K1834" s="24" t="str">
        <f t="shared" si="4"/>
        <v>Target Not Meet</v>
      </c>
    </row>
    <row r="1835" ht="22.5" customHeight="1">
      <c r="A1835" s="18">
        <v>45684.0</v>
      </c>
      <c r="B1835" s="19" t="str">
        <f t="shared" si="1"/>
        <v>Jan</v>
      </c>
      <c r="C1835" s="20" t="s">
        <v>13</v>
      </c>
      <c r="D1835" s="19" t="s">
        <v>37</v>
      </c>
      <c r="E1835" s="19" t="s">
        <v>38</v>
      </c>
      <c r="F1835" s="21">
        <v>2.0</v>
      </c>
      <c r="G1835" s="22">
        <v>59816.0</v>
      </c>
      <c r="H1835" s="15" t="str">
        <f t="shared" si="2"/>
        <v>Medium Range</v>
      </c>
      <c r="I1835" s="22">
        <v>64870.0</v>
      </c>
      <c r="J1835" s="23">
        <f t="shared" si="3"/>
        <v>0.9220903345</v>
      </c>
      <c r="K1835" s="24" t="str">
        <f t="shared" si="4"/>
        <v>Target Not Meet</v>
      </c>
    </row>
    <row r="1836" ht="22.5" customHeight="1">
      <c r="A1836" s="18">
        <v>45684.0</v>
      </c>
      <c r="B1836" s="19" t="str">
        <f t="shared" si="1"/>
        <v>Jan</v>
      </c>
      <c r="C1836" s="20" t="s">
        <v>13</v>
      </c>
      <c r="D1836" s="19" t="s">
        <v>29</v>
      </c>
      <c r="E1836" s="19" t="s">
        <v>26</v>
      </c>
      <c r="F1836" s="21">
        <v>3.0</v>
      </c>
      <c r="G1836" s="22">
        <v>64673.0</v>
      </c>
      <c r="H1836" s="15" t="str">
        <f t="shared" si="2"/>
        <v>Medium Range</v>
      </c>
      <c r="I1836" s="22">
        <v>82882.0</v>
      </c>
      <c r="J1836" s="23">
        <f t="shared" si="3"/>
        <v>0.7803021163</v>
      </c>
      <c r="K1836" s="24" t="str">
        <f t="shared" si="4"/>
        <v>Target Not Meet</v>
      </c>
    </row>
    <row r="1837" ht="22.5" customHeight="1">
      <c r="A1837" s="18">
        <v>45684.0</v>
      </c>
      <c r="B1837" s="19" t="str">
        <f t="shared" si="1"/>
        <v>Jan</v>
      </c>
      <c r="C1837" s="20" t="s">
        <v>13</v>
      </c>
      <c r="D1837" s="19" t="s">
        <v>29</v>
      </c>
      <c r="E1837" s="19" t="s">
        <v>34</v>
      </c>
      <c r="F1837" s="21">
        <v>3.0</v>
      </c>
      <c r="G1837" s="22">
        <v>88980.0</v>
      </c>
      <c r="H1837" s="15" t="str">
        <f t="shared" si="2"/>
        <v>High Range</v>
      </c>
      <c r="I1837" s="22">
        <v>106386.0</v>
      </c>
      <c r="J1837" s="23">
        <f t="shared" si="3"/>
        <v>0.8363882466</v>
      </c>
      <c r="K1837" s="24" t="str">
        <f t="shared" si="4"/>
        <v>Target Not Meet</v>
      </c>
    </row>
    <row r="1838" ht="22.5" customHeight="1">
      <c r="A1838" s="18">
        <v>45684.0</v>
      </c>
      <c r="B1838" s="19" t="str">
        <f t="shared" si="1"/>
        <v>Jan</v>
      </c>
      <c r="C1838" s="20" t="s">
        <v>13</v>
      </c>
      <c r="D1838" s="19" t="s">
        <v>18</v>
      </c>
      <c r="E1838" s="19" t="s">
        <v>34</v>
      </c>
      <c r="F1838" s="21">
        <v>3.0</v>
      </c>
      <c r="G1838" s="22">
        <v>87784.0</v>
      </c>
      <c r="H1838" s="15" t="str">
        <f t="shared" si="2"/>
        <v>High Range</v>
      </c>
      <c r="I1838" s="22">
        <v>79497.0</v>
      </c>
      <c r="J1838" s="23">
        <f t="shared" si="3"/>
        <v>1.104242927</v>
      </c>
      <c r="K1838" s="24" t="str">
        <f t="shared" si="4"/>
        <v>Over Achived</v>
      </c>
    </row>
    <row r="1839" ht="22.5" customHeight="1">
      <c r="A1839" s="18">
        <v>45684.0</v>
      </c>
      <c r="B1839" s="19" t="str">
        <f t="shared" si="1"/>
        <v>Jan</v>
      </c>
      <c r="C1839" s="20" t="s">
        <v>13</v>
      </c>
      <c r="D1839" s="19" t="s">
        <v>18</v>
      </c>
      <c r="E1839" s="19" t="s">
        <v>9</v>
      </c>
      <c r="F1839" s="21">
        <v>4.0</v>
      </c>
      <c r="G1839" s="22">
        <v>105512.0</v>
      </c>
      <c r="H1839" s="15" t="str">
        <f t="shared" si="2"/>
        <v>Very High Range</v>
      </c>
      <c r="I1839" s="22">
        <v>81052.0</v>
      </c>
      <c r="J1839" s="23">
        <f t="shared" si="3"/>
        <v>1.301781572</v>
      </c>
      <c r="K1839" s="24" t="str">
        <f t="shared" si="4"/>
        <v>Over Achived</v>
      </c>
    </row>
    <row r="1840" ht="22.5" customHeight="1">
      <c r="A1840" s="18">
        <v>45684.0</v>
      </c>
      <c r="B1840" s="19" t="str">
        <f t="shared" si="1"/>
        <v>Jan</v>
      </c>
      <c r="C1840" s="20" t="s">
        <v>57</v>
      </c>
      <c r="D1840" s="19" t="s">
        <v>58</v>
      </c>
      <c r="E1840" s="19" t="s">
        <v>26</v>
      </c>
      <c r="F1840" s="21">
        <v>2.0</v>
      </c>
      <c r="G1840" s="22">
        <v>43476.0</v>
      </c>
      <c r="H1840" s="15" t="str">
        <f t="shared" si="2"/>
        <v>Base Range</v>
      </c>
      <c r="I1840" s="22">
        <v>33695.0</v>
      </c>
      <c r="J1840" s="23">
        <f t="shared" si="3"/>
        <v>1.290280457</v>
      </c>
      <c r="K1840" s="24" t="str">
        <f t="shared" si="4"/>
        <v>Over Achived</v>
      </c>
    </row>
    <row r="1841" ht="22.5" customHeight="1">
      <c r="A1841" s="18">
        <v>45684.0</v>
      </c>
      <c r="B1841" s="19" t="str">
        <f t="shared" si="1"/>
        <v>Jan</v>
      </c>
      <c r="C1841" s="20" t="s">
        <v>13</v>
      </c>
      <c r="D1841" s="19" t="s">
        <v>18</v>
      </c>
      <c r="E1841" s="19" t="s">
        <v>68</v>
      </c>
      <c r="F1841" s="21">
        <v>1.0</v>
      </c>
      <c r="G1841" s="22">
        <v>34952.0</v>
      </c>
      <c r="H1841" s="15" t="str">
        <f t="shared" si="2"/>
        <v>Base Range</v>
      </c>
      <c r="I1841" s="22">
        <v>28424.0</v>
      </c>
      <c r="J1841" s="23">
        <f t="shared" si="3"/>
        <v>1.229665072</v>
      </c>
      <c r="K1841" s="24" t="str">
        <f t="shared" si="4"/>
        <v>Over Achived</v>
      </c>
    </row>
    <row r="1842" ht="22.5" customHeight="1">
      <c r="A1842" s="18">
        <v>45684.0</v>
      </c>
      <c r="B1842" s="19" t="str">
        <f t="shared" si="1"/>
        <v>Jan</v>
      </c>
      <c r="C1842" s="20" t="s">
        <v>13</v>
      </c>
      <c r="D1842" s="19" t="s">
        <v>14</v>
      </c>
      <c r="E1842" s="19" t="s">
        <v>19</v>
      </c>
      <c r="F1842" s="21">
        <v>2.0</v>
      </c>
      <c r="G1842" s="22">
        <v>46145.0</v>
      </c>
      <c r="H1842" s="15" t="str">
        <f t="shared" si="2"/>
        <v>Base Range</v>
      </c>
      <c r="I1842" s="22">
        <v>39933.0</v>
      </c>
      <c r="J1842" s="23">
        <f t="shared" si="3"/>
        <v>1.155560564</v>
      </c>
      <c r="K1842" s="24" t="str">
        <f t="shared" si="4"/>
        <v>Over Achived</v>
      </c>
    </row>
    <row r="1843" ht="22.5" customHeight="1">
      <c r="A1843" s="18">
        <v>45684.0</v>
      </c>
      <c r="B1843" s="19" t="str">
        <f t="shared" si="1"/>
        <v>Jan</v>
      </c>
      <c r="C1843" s="20" t="s">
        <v>13</v>
      </c>
      <c r="D1843" s="19" t="s">
        <v>14</v>
      </c>
      <c r="E1843" s="19" t="s">
        <v>38</v>
      </c>
      <c r="F1843" s="21">
        <v>3.0</v>
      </c>
      <c r="G1843" s="22">
        <v>59124.0</v>
      </c>
      <c r="H1843" s="15" t="str">
        <f t="shared" si="2"/>
        <v>Medium Range</v>
      </c>
      <c r="I1843" s="22">
        <v>53972.0</v>
      </c>
      <c r="J1843" s="23">
        <f t="shared" si="3"/>
        <v>1.095456904</v>
      </c>
      <c r="K1843" s="24" t="str">
        <f t="shared" si="4"/>
        <v>Over Achived</v>
      </c>
    </row>
    <row r="1844" ht="22.5" customHeight="1">
      <c r="A1844" s="18">
        <v>45684.0</v>
      </c>
      <c r="B1844" s="19" t="str">
        <f t="shared" si="1"/>
        <v>Jan</v>
      </c>
      <c r="C1844" s="20" t="s">
        <v>13</v>
      </c>
      <c r="D1844" s="19" t="s">
        <v>14</v>
      </c>
      <c r="E1844" s="19" t="s">
        <v>63</v>
      </c>
      <c r="F1844" s="21">
        <v>3.0</v>
      </c>
      <c r="G1844" s="22">
        <v>101388.0</v>
      </c>
      <c r="H1844" s="15" t="str">
        <f t="shared" si="2"/>
        <v>Very High Range</v>
      </c>
      <c r="I1844" s="22">
        <v>82287.0</v>
      </c>
      <c r="J1844" s="23">
        <f t="shared" si="3"/>
        <v>1.232126581</v>
      </c>
      <c r="K1844" s="24" t="str">
        <f t="shared" si="4"/>
        <v>Over Achived</v>
      </c>
    </row>
    <row r="1845" ht="22.5" customHeight="1">
      <c r="A1845" s="18">
        <v>45684.0</v>
      </c>
      <c r="B1845" s="19" t="str">
        <f t="shared" si="1"/>
        <v>Jan</v>
      </c>
      <c r="C1845" s="20" t="s">
        <v>92</v>
      </c>
      <c r="D1845" s="19" t="s">
        <v>93</v>
      </c>
      <c r="E1845" s="19" t="s">
        <v>68</v>
      </c>
      <c r="F1845" s="21">
        <v>2.0</v>
      </c>
      <c r="G1845" s="22">
        <v>63568.0</v>
      </c>
      <c r="H1845" s="15" t="str">
        <f t="shared" si="2"/>
        <v>Medium Range</v>
      </c>
      <c r="I1845" s="22">
        <v>82162.0</v>
      </c>
      <c r="J1845" s="23">
        <f t="shared" si="3"/>
        <v>0.7736910007</v>
      </c>
      <c r="K1845" s="24" t="str">
        <f t="shared" si="4"/>
        <v>Target Not Meet</v>
      </c>
    </row>
    <row r="1846" ht="22.5" customHeight="1">
      <c r="A1846" s="18">
        <v>45684.0</v>
      </c>
      <c r="B1846" s="19" t="str">
        <f t="shared" si="1"/>
        <v>Jan</v>
      </c>
      <c r="C1846" s="20" t="s">
        <v>13</v>
      </c>
      <c r="D1846" s="19" t="s">
        <v>29</v>
      </c>
      <c r="E1846" s="19" t="s">
        <v>63</v>
      </c>
      <c r="F1846" s="21">
        <v>4.0</v>
      </c>
      <c r="G1846" s="22">
        <v>90216.0</v>
      </c>
      <c r="H1846" s="15" t="str">
        <f t="shared" si="2"/>
        <v>Very High Range</v>
      </c>
      <c r="I1846" s="22">
        <v>108665.0</v>
      </c>
      <c r="J1846" s="23">
        <f t="shared" si="3"/>
        <v>0.8302213224</v>
      </c>
      <c r="K1846" s="24" t="str">
        <f t="shared" si="4"/>
        <v>Target Not Meet</v>
      </c>
    </row>
    <row r="1847" ht="22.5" customHeight="1">
      <c r="A1847" s="18">
        <v>45684.0</v>
      </c>
      <c r="B1847" s="19" t="str">
        <f t="shared" si="1"/>
        <v>Jan</v>
      </c>
      <c r="C1847" s="20" t="s">
        <v>57</v>
      </c>
      <c r="D1847" s="19" t="s">
        <v>58</v>
      </c>
      <c r="E1847" s="19" t="s">
        <v>19</v>
      </c>
      <c r="F1847" s="21">
        <v>2.0</v>
      </c>
      <c r="G1847" s="22">
        <v>38015.0</v>
      </c>
      <c r="H1847" s="15" t="str">
        <f t="shared" si="2"/>
        <v>Base Range</v>
      </c>
      <c r="I1847" s="22">
        <v>33226.0</v>
      </c>
      <c r="J1847" s="23">
        <f t="shared" si="3"/>
        <v>1.144134112</v>
      </c>
      <c r="K1847" s="24" t="str">
        <f t="shared" si="4"/>
        <v>Over Achived</v>
      </c>
    </row>
    <row r="1848" ht="22.5" customHeight="1">
      <c r="A1848" s="18">
        <v>45684.0</v>
      </c>
      <c r="B1848" s="19" t="str">
        <f t="shared" si="1"/>
        <v>Jan</v>
      </c>
      <c r="C1848" s="20" t="s">
        <v>57</v>
      </c>
      <c r="D1848" s="25" t="s">
        <v>62</v>
      </c>
      <c r="E1848" s="19" t="s">
        <v>19</v>
      </c>
      <c r="F1848" s="21">
        <v>1.0</v>
      </c>
      <c r="G1848" s="22">
        <v>40793.0</v>
      </c>
      <c r="H1848" s="15" t="str">
        <f t="shared" si="2"/>
        <v>Base Range</v>
      </c>
      <c r="I1848" s="22">
        <v>38549.0</v>
      </c>
      <c r="J1848" s="23">
        <f t="shared" si="3"/>
        <v>1.058211627</v>
      </c>
      <c r="K1848" s="24" t="str">
        <f t="shared" si="4"/>
        <v>Over Achived</v>
      </c>
    </row>
    <row r="1849" ht="22.5" customHeight="1">
      <c r="A1849" s="18">
        <v>45684.0</v>
      </c>
      <c r="B1849" s="19" t="str">
        <f t="shared" si="1"/>
        <v>Jan</v>
      </c>
      <c r="C1849" s="20" t="s">
        <v>57</v>
      </c>
      <c r="D1849" s="25" t="s">
        <v>62</v>
      </c>
      <c r="E1849" s="19" t="s">
        <v>26</v>
      </c>
      <c r="F1849" s="21">
        <v>2.0</v>
      </c>
      <c r="G1849" s="22">
        <v>53583.0</v>
      </c>
      <c r="H1849" s="15" t="str">
        <f t="shared" si="2"/>
        <v>Medium Range</v>
      </c>
      <c r="I1849" s="22">
        <v>47183.0</v>
      </c>
      <c r="J1849" s="23">
        <f t="shared" si="3"/>
        <v>1.135642074</v>
      </c>
      <c r="K1849" s="24" t="str">
        <f t="shared" si="4"/>
        <v>Over Achived</v>
      </c>
    </row>
    <row r="1850" ht="22.5" customHeight="1">
      <c r="A1850" s="18">
        <v>45684.0</v>
      </c>
      <c r="B1850" s="19" t="str">
        <f t="shared" si="1"/>
        <v>Jan</v>
      </c>
      <c r="C1850" s="20" t="s">
        <v>57</v>
      </c>
      <c r="D1850" s="19" t="s">
        <v>85</v>
      </c>
      <c r="E1850" s="19" t="s">
        <v>23</v>
      </c>
      <c r="F1850" s="21">
        <v>1.0</v>
      </c>
      <c r="G1850" s="22">
        <v>32841.0</v>
      </c>
      <c r="H1850" s="15" t="str">
        <f t="shared" si="2"/>
        <v>Base Range</v>
      </c>
      <c r="I1850" s="22">
        <v>39430.0</v>
      </c>
      <c r="J1850" s="23">
        <f t="shared" si="3"/>
        <v>0.8328937357</v>
      </c>
      <c r="K1850" s="24" t="str">
        <f t="shared" si="4"/>
        <v>Target Not Meet</v>
      </c>
    </row>
    <row r="1851" ht="22.5" customHeight="1">
      <c r="A1851" s="18">
        <v>45684.0</v>
      </c>
      <c r="B1851" s="19" t="str">
        <f t="shared" si="1"/>
        <v>Jan</v>
      </c>
      <c r="C1851" s="20" t="s">
        <v>92</v>
      </c>
      <c r="D1851" s="19" t="s">
        <v>93</v>
      </c>
      <c r="E1851" s="19" t="s">
        <v>38</v>
      </c>
      <c r="F1851" s="21">
        <v>4.0</v>
      </c>
      <c r="G1851" s="22">
        <v>92167.0</v>
      </c>
      <c r="H1851" s="15" t="str">
        <f t="shared" si="2"/>
        <v>Very High Range</v>
      </c>
      <c r="I1851" s="22">
        <v>109485.0</v>
      </c>
      <c r="J1851" s="23">
        <f t="shared" si="3"/>
        <v>0.8418230808</v>
      </c>
      <c r="K1851" s="24" t="str">
        <f t="shared" si="4"/>
        <v>Target Not Meet</v>
      </c>
    </row>
    <row r="1852" ht="22.5" customHeight="1">
      <c r="A1852" s="18">
        <v>45684.0</v>
      </c>
      <c r="B1852" s="19" t="str">
        <f t="shared" si="1"/>
        <v>Jan</v>
      </c>
      <c r="C1852" s="20" t="s">
        <v>57</v>
      </c>
      <c r="D1852" s="19" t="s">
        <v>85</v>
      </c>
      <c r="E1852" s="19" t="s">
        <v>23</v>
      </c>
      <c r="F1852" s="21">
        <v>1.0</v>
      </c>
      <c r="G1852" s="22">
        <v>35524.0</v>
      </c>
      <c r="H1852" s="15" t="str">
        <f t="shared" si="2"/>
        <v>Base Range</v>
      </c>
      <c r="I1852" s="22">
        <v>38179.0</v>
      </c>
      <c r="J1852" s="23">
        <f t="shared" si="3"/>
        <v>0.9304591529</v>
      </c>
      <c r="K1852" s="24" t="str">
        <f t="shared" si="4"/>
        <v>Target Not Meet</v>
      </c>
    </row>
    <row r="1853" ht="22.5" customHeight="1">
      <c r="A1853" s="18">
        <v>45684.0</v>
      </c>
      <c r="B1853" s="19" t="str">
        <f t="shared" si="1"/>
        <v>Jan</v>
      </c>
      <c r="C1853" s="20" t="s">
        <v>57</v>
      </c>
      <c r="D1853" s="19" t="s">
        <v>85</v>
      </c>
      <c r="E1853" s="19" t="s">
        <v>9</v>
      </c>
      <c r="F1853" s="21">
        <v>3.0</v>
      </c>
      <c r="G1853" s="22">
        <v>73675.0</v>
      </c>
      <c r="H1853" s="15" t="str">
        <f t="shared" si="2"/>
        <v>High Range</v>
      </c>
      <c r="I1853" s="22">
        <v>82655.0</v>
      </c>
      <c r="J1853" s="23">
        <f t="shared" si="3"/>
        <v>0.8913556349</v>
      </c>
      <c r="K1853" s="24" t="str">
        <f t="shared" si="4"/>
        <v>Target Not Meet</v>
      </c>
    </row>
    <row r="1854" ht="22.5" customHeight="1">
      <c r="A1854" s="18">
        <v>45684.0</v>
      </c>
      <c r="B1854" s="19" t="str">
        <f t="shared" si="1"/>
        <v>Jan</v>
      </c>
      <c r="C1854" s="20" t="s">
        <v>57</v>
      </c>
      <c r="D1854" s="19" t="s">
        <v>85</v>
      </c>
      <c r="E1854" s="19" t="s">
        <v>38</v>
      </c>
      <c r="F1854" s="21">
        <v>2.0</v>
      </c>
      <c r="G1854" s="22">
        <v>41925.0</v>
      </c>
      <c r="H1854" s="15" t="str">
        <f t="shared" si="2"/>
        <v>Base Range</v>
      </c>
      <c r="I1854" s="22">
        <v>50166.0</v>
      </c>
      <c r="J1854" s="23">
        <f t="shared" si="3"/>
        <v>0.8357253917</v>
      </c>
      <c r="K1854" s="24" t="str">
        <f t="shared" si="4"/>
        <v>Target Not Meet</v>
      </c>
    </row>
    <row r="1855" ht="22.5" customHeight="1">
      <c r="A1855" s="18">
        <v>45684.0</v>
      </c>
      <c r="B1855" s="19" t="str">
        <f t="shared" si="1"/>
        <v>Jan</v>
      </c>
      <c r="C1855" s="20" t="s">
        <v>57</v>
      </c>
      <c r="D1855" s="19" t="s">
        <v>80</v>
      </c>
      <c r="E1855" s="19" t="s">
        <v>34</v>
      </c>
      <c r="F1855" s="21">
        <v>3.0</v>
      </c>
      <c r="G1855" s="22">
        <v>62348.0</v>
      </c>
      <c r="H1855" s="15" t="str">
        <f t="shared" si="2"/>
        <v>Medium Range</v>
      </c>
      <c r="I1855" s="22">
        <v>77697.0</v>
      </c>
      <c r="J1855" s="23">
        <f t="shared" si="3"/>
        <v>0.8024505451</v>
      </c>
      <c r="K1855" s="24" t="str">
        <f t="shared" si="4"/>
        <v>Target Not Meet</v>
      </c>
    </row>
    <row r="1856" ht="22.5" customHeight="1">
      <c r="A1856" s="18">
        <v>45684.0</v>
      </c>
      <c r="B1856" s="19" t="str">
        <f t="shared" si="1"/>
        <v>Jan</v>
      </c>
      <c r="C1856" s="20" t="s">
        <v>57</v>
      </c>
      <c r="D1856" s="19" t="s">
        <v>80</v>
      </c>
      <c r="E1856" s="19" t="s">
        <v>68</v>
      </c>
      <c r="F1856" s="21">
        <v>1.0</v>
      </c>
      <c r="G1856" s="22">
        <v>32225.0</v>
      </c>
      <c r="H1856" s="15" t="str">
        <f t="shared" si="2"/>
        <v>Base Range</v>
      </c>
      <c r="I1856" s="22">
        <v>38605.0</v>
      </c>
      <c r="J1856" s="23">
        <f t="shared" si="3"/>
        <v>0.8347364331</v>
      </c>
      <c r="K1856" s="24" t="str">
        <f t="shared" si="4"/>
        <v>Target Not Meet</v>
      </c>
    </row>
    <row r="1857" ht="22.5" customHeight="1">
      <c r="A1857" s="18">
        <v>45684.0</v>
      </c>
      <c r="B1857" s="19" t="str">
        <f t="shared" si="1"/>
        <v>Jan</v>
      </c>
      <c r="C1857" s="20" t="s">
        <v>57</v>
      </c>
      <c r="D1857" s="19" t="s">
        <v>80</v>
      </c>
      <c r="E1857" s="19" t="s">
        <v>9</v>
      </c>
      <c r="F1857" s="21">
        <v>3.0</v>
      </c>
      <c r="G1857" s="22">
        <v>66543.0</v>
      </c>
      <c r="H1857" s="15" t="str">
        <f t="shared" si="2"/>
        <v>Medium Range</v>
      </c>
      <c r="I1857" s="22">
        <v>83724.0</v>
      </c>
      <c r="J1857" s="23">
        <f t="shared" si="3"/>
        <v>0.7947900244</v>
      </c>
      <c r="K1857" s="24" t="str">
        <f t="shared" si="4"/>
        <v>Target Not Meet</v>
      </c>
    </row>
    <row r="1858" ht="22.5" customHeight="1">
      <c r="A1858" s="18">
        <v>45684.0</v>
      </c>
      <c r="B1858" s="19" t="str">
        <f t="shared" si="1"/>
        <v>Jan</v>
      </c>
      <c r="C1858" s="20" t="s">
        <v>57</v>
      </c>
      <c r="D1858" s="19" t="s">
        <v>80</v>
      </c>
      <c r="E1858" s="19" t="s">
        <v>38</v>
      </c>
      <c r="F1858" s="21">
        <v>2.0</v>
      </c>
      <c r="G1858" s="22">
        <v>48843.0</v>
      </c>
      <c r="H1858" s="15" t="str">
        <f t="shared" si="2"/>
        <v>Base Range</v>
      </c>
      <c r="I1858" s="22">
        <v>57095.0</v>
      </c>
      <c r="J1858" s="23">
        <f t="shared" si="3"/>
        <v>0.8554689553</v>
      </c>
      <c r="K1858" s="24" t="str">
        <f t="shared" si="4"/>
        <v>Target Not Meet</v>
      </c>
    </row>
    <row r="1859" ht="22.5" customHeight="1">
      <c r="A1859" s="18">
        <v>45684.0</v>
      </c>
      <c r="B1859" s="19" t="str">
        <f t="shared" si="1"/>
        <v>Jan</v>
      </c>
      <c r="C1859" s="20" t="s">
        <v>57</v>
      </c>
      <c r="D1859" s="19" t="s">
        <v>71</v>
      </c>
      <c r="E1859" s="19" t="s">
        <v>38</v>
      </c>
      <c r="F1859" s="21">
        <v>2.0</v>
      </c>
      <c r="G1859" s="22">
        <v>49258.0</v>
      </c>
      <c r="H1859" s="15" t="str">
        <f t="shared" si="2"/>
        <v>Base Range</v>
      </c>
      <c r="I1859" s="22">
        <v>55497.0</v>
      </c>
      <c r="J1859" s="23">
        <f t="shared" si="3"/>
        <v>0.8875795088</v>
      </c>
      <c r="K1859" s="24" t="str">
        <f t="shared" si="4"/>
        <v>Target Not Meet</v>
      </c>
    </row>
    <row r="1860" ht="22.5" customHeight="1">
      <c r="A1860" s="18">
        <v>45684.0</v>
      </c>
      <c r="B1860" s="19" t="str">
        <f t="shared" si="1"/>
        <v>Jan</v>
      </c>
      <c r="C1860" s="20" t="s">
        <v>57</v>
      </c>
      <c r="D1860" s="19" t="s">
        <v>71</v>
      </c>
      <c r="E1860" s="19" t="s">
        <v>9</v>
      </c>
      <c r="F1860" s="21">
        <v>3.0</v>
      </c>
      <c r="G1860" s="22">
        <v>70442.0</v>
      </c>
      <c r="H1860" s="15" t="str">
        <f t="shared" si="2"/>
        <v>High Range</v>
      </c>
      <c r="I1860" s="22">
        <v>83409.0</v>
      </c>
      <c r="J1860" s="23">
        <f t="shared" si="3"/>
        <v>0.8445371603</v>
      </c>
      <c r="K1860" s="24" t="str">
        <f t="shared" si="4"/>
        <v>Target Not Meet</v>
      </c>
    </row>
    <row r="1861" ht="22.5" customHeight="1">
      <c r="A1861" s="18">
        <v>45684.0</v>
      </c>
      <c r="B1861" s="19" t="str">
        <f t="shared" si="1"/>
        <v>Jan</v>
      </c>
      <c r="C1861" s="20" t="s">
        <v>57</v>
      </c>
      <c r="D1861" s="19" t="s">
        <v>71</v>
      </c>
      <c r="E1861" s="19" t="s">
        <v>19</v>
      </c>
      <c r="F1861" s="21">
        <v>1.0</v>
      </c>
      <c r="G1861" s="22">
        <v>39305.0</v>
      </c>
      <c r="H1861" s="15" t="str">
        <f t="shared" si="2"/>
        <v>Base Range</v>
      </c>
      <c r="I1861" s="22">
        <v>42306.0</v>
      </c>
      <c r="J1861" s="23">
        <f t="shared" si="3"/>
        <v>0.9290644353</v>
      </c>
      <c r="K1861" s="24" t="str">
        <f t="shared" si="4"/>
        <v>Target Not Meet</v>
      </c>
    </row>
    <row r="1862" ht="22.5" customHeight="1">
      <c r="A1862" s="18">
        <v>45684.0</v>
      </c>
      <c r="B1862" s="19" t="str">
        <f t="shared" si="1"/>
        <v>Jan</v>
      </c>
      <c r="C1862" s="20" t="s">
        <v>57</v>
      </c>
      <c r="D1862" s="19" t="s">
        <v>71</v>
      </c>
      <c r="E1862" s="19" t="s">
        <v>34</v>
      </c>
      <c r="F1862" s="21">
        <v>2.0</v>
      </c>
      <c r="G1862" s="22">
        <v>62236.0</v>
      </c>
      <c r="H1862" s="15" t="str">
        <f t="shared" si="2"/>
        <v>Medium Range</v>
      </c>
      <c r="I1862" s="22">
        <v>76710.0</v>
      </c>
      <c r="J1862" s="23">
        <f t="shared" si="3"/>
        <v>0.8113153435</v>
      </c>
      <c r="K1862" s="24" t="str">
        <f t="shared" si="4"/>
        <v>Target Not Meet</v>
      </c>
    </row>
    <row r="1863" ht="22.5" customHeight="1">
      <c r="A1863" s="18">
        <v>45684.0</v>
      </c>
      <c r="B1863" s="19" t="str">
        <f t="shared" si="1"/>
        <v>Jan</v>
      </c>
      <c r="C1863" s="20" t="s">
        <v>57</v>
      </c>
      <c r="D1863" s="25" t="s">
        <v>62</v>
      </c>
      <c r="E1863" s="19" t="s">
        <v>23</v>
      </c>
      <c r="F1863" s="21">
        <v>1.0</v>
      </c>
      <c r="G1863" s="22">
        <v>35855.0</v>
      </c>
      <c r="H1863" s="15" t="str">
        <f t="shared" si="2"/>
        <v>Base Range</v>
      </c>
      <c r="I1863" s="22">
        <v>31423.0</v>
      </c>
      <c r="J1863" s="23">
        <f t="shared" si="3"/>
        <v>1.141043185</v>
      </c>
      <c r="K1863" s="24" t="str">
        <f t="shared" si="4"/>
        <v>Over Achived</v>
      </c>
    </row>
    <row r="1864" ht="22.5" customHeight="1">
      <c r="A1864" s="18">
        <v>45684.0</v>
      </c>
      <c r="B1864" s="19" t="str">
        <f t="shared" si="1"/>
        <v>Jan</v>
      </c>
      <c r="C1864" s="20" t="s">
        <v>57</v>
      </c>
      <c r="D1864" s="25" t="s">
        <v>62</v>
      </c>
      <c r="E1864" s="19" t="s">
        <v>38</v>
      </c>
      <c r="F1864" s="21">
        <v>2.0</v>
      </c>
      <c r="G1864" s="22">
        <v>43724.0</v>
      </c>
      <c r="H1864" s="15" t="str">
        <f t="shared" si="2"/>
        <v>Base Range</v>
      </c>
      <c r="I1864" s="22">
        <v>34584.0</v>
      </c>
      <c r="J1864" s="23">
        <f t="shared" si="3"/>
        <v>1.264284062</v>
      </c>
      <c r="K1864" s="24" t="str">
        <f t="shared" si="4"/>
        <v>Over Achived</v>
      </c>
    </row>
    <row r="1865" ht="22.5" customHeight="1">
      <c r="A1865" s="18">
        <v>45684.0</v>
      </c>
      <c r="B1865" s="19" t="str">
        <f t="shared" si="1"/>
        <v>Jan</v>
      </c>
      <c r="C1865" s="20" t="s">
        <v>57</v>
      </c>
      <c r="D1865" s="19" t="s">
        <v>58</v>
      </c>
      <c r="E1865" s="19" t="s">
        <v>34</v>
      </c>
      <c r="F1865" s="21">
        <v>3.0</v>
      </c>
      <c r="G1865" s="22">
        <v>67539.0</v>
      </c>
      <c r="H1865" s="15" t="str">
        <f t="shared" si="2"/>
        <v>Medium Range</v>
      </c>
      <c r="I1865" s="22">
        <v>52388.0</v>
      </c>
      <c r="J1865" s="23">
        <f t="shared" si="3"/>
        <v>1.289207452</v>
      </c>
      <c r="K1865" s="24" t="str">
        <f t="shared" si="4"/>
        <v>Over Achived</v>
      </c>
    </row>
    <row r="1866" ht="22.5" customHeight="1">
      <c r="A1866" s="18">
        <v>45684.0</v>
      </c>
      <c r="B1866" s="19" t="str">
        <f t="shared" si="1"/>
        <v>Jan</v>
      </c>
      <c r="C1866" s="20" t="s">
        <v>57</v>
      </c>
      <c r="D1866" s="19" t="s">
        <v>71</v>
      </c>
      <c r="E1866" s="19" t="s">
        <v>19</v>
      </c>
      <c r="F1866" s="21">
        <v>2.0</v>
      </c>
      <c r="G1866" s="22">
        <v>43246.0</v>
      </c>
      <c r="H1866" s="15" t="str">
        <f t="shared" si="2"/>
        <v>Base Range</v>
      </c>
      <c r="I1866" s="22">
        <v>54528.0</v>
      </c>
      <c r="J1866" s="23">
        <f t="shared" si="3"/>
        <v>0.7930971244</v>
      </c>
      <c r="K1866" s="24" t="str">
        <f t="shared" si="4"/>
        <v>Target Not Meet</v>
      </c>
    </row>
    <row r="1867" ht="22.5" customHeight="1">
      <c r="A1867" s="18">
        <v>45684.0</v>
      </c>
      <c r="B1867" s="19" t="str">
        <f t="shared" si="1"/>
        <v>Jan</v>
      </c>
      <c r="C1867" s="20" t="s">
        <v>92</v>
      </c>
      <c r="D1867" s="19" t="s">
        <v>93</v>
      </c>
      <c r="E1867" s="19" t="s">
        <v>63</v>
      </c>
      <c r="F1867" s="21">
        <v>5.0</v>
      </c>
      <c r="G1867" s="22">
        <v>108105.0</v>
      </c>
      <c r="H1867" s="15" t="str">
        <f t="shared" si="2"/>
        <v>Very High Range</v>
      </c>
      <c r="I1867" s="22">
        <v>126957.0</v>
      </c>
      <c r="J1867" s="23">
        <f t="shared" si="3"/>
        <v>0.8515087786</v>
      </c>
      <c r="K1867" s="24" t="str">
        <f t="shared" si="4"/>
        <v>Target Not Meet</v>
      </c>
    </row>
    <row r="1868" ht="22.5" customHeight="1">
      <c r="A1868" s="18">
        <v>45684.0</v>
      </c>
      <c r="B1868" s="19" t="str">
        <f t="shared" si="1"/>
        <v>Jan</v>
      </c>
      <c r="C1868" s="20" t="s">
        <v>92</v>
      </c>
      <c r="D1868" s="19" t="s">
        <v>98</v>
      </c>
      <c r="E1868" s="19" t="s">
        <v>34</v>
      </c>
      <c r="F1868" s="21">
        <v>5.0</v>
      </c>
      <c r="G1868" s="22">
        <v>121067.0</v>
      </c>
      <c r="H1868" s="15" t="str">
        <f t="shared" si="2"/>
        <v>Very High Range</v>
      </c>
      <c r="I1868" s="22">
        <v>146163.0</v>
      </c>
      <c r="J1868" s="23">
        <f t="shared" si="3"/>
        <v>0.8283012801</v>
      </c>
      <c r="K1868" s="24" t="str">
        <f t="shared" si="4"/>
        <v>Target Not Meet</v>
      </c>
    </row>
    <row r="1869" ht="22.5" customHeight="1">
      <c r="A1869" s="18">
        <v>45684.0</v>
      </c>
      <c r="B1869" s="19" t="str">
        <f t="shared" si="1"/>
        <v>Jan</v>
      </c>
      <c r="C1869" s="20" t="s">
        <v>7</v>
      </c>
      <c r="D1869" s="19" t="s">
        <v>126</v>
      </c>
      <c r="E1869" s="19" t="s">
        <v>34</v>
      </c>
      <c r="F1869" s="21">
        <v>7.0</v>
      </c>
      <c r="G1869" s="22">
        <v>162007.0</v>
      </c>
      <c r="H1869" s="15" t="str">
        <f t="shared" si="2"/>
        <v>Very High Range</v>
      </c>
      <c r="I1869" s="22">
        <v>128815.0</v>
      </c>
      <c r="J1869" s="23">
        <f t="shared" si="3"/>
        <v>1.257671855</v>
      </c>
      <c r="K1869" s="24" t="str">
        <f t="shared" si="4"/>
        <v>Over Achived</v>
      </c>
    </row>
    <row r="1870" ht="22.5" customHeight="1">
      <c r="A1870" s="18">
        <v>45684.0</v>
      </c>
      <c r="B1870" s="19" t="str">
        <f t="shared" si="1"/>
        <v>Jan</v>
      </c>
      <c r="C1870" s="20" t="s">
        <v>7</v>
      </c>
      <c r="D1870" s="19" t="s">
        <v>126</v>
      </c>
      <c r="E1870" s="19" t="s">
        <v>26</v>
      </c>
      <c r="F1870" s="21">
        <v>9.0</v>
      </c>
      <c r="G1870" s="22">
        <v>251245.0</v>
      </c>
      <c r="H1870" s="15" t="str">
        <f t="shared" si="2"/>
        <v>Very High Range</v>
      </c>
      <c r="I1870" s="22">
        <v>235804.0</v>
      </c>
      <c r="J1870" s="23">
        <f t="shared" si="3"/>
        <v>1.06548235</v>
      </c>
      <c r="K1870" s="24" t="str">
        <f t="shared" si="4"/>
        <v>Over Achived</v>
      </c>
    </row>
    <row r="1871" ht="22.5" customHeight="1">
      <c r="A1871" s="18">
        <v>45684.0</v>
      </c>
      <c r="B1871" s="19" t="str">
        <f t="shared" si="1"/>
        <v>Jan</v>
      </c>
      <c r="C1871" s="20" t="s">
        <v>7</v>
      </c>
      <c r="D1871" s="19" t="s">
        <v>118</v>
      </c>
      <c r="E1871" s="19" t="s">
        <v>26</v>
      </c>
      <c r="F1871" s="21">
        <v>11.0</v>
      </c>
      <c r="G1871" s="22">
        <v>268459.0</v>
      </c>
      <c r="H1871" s="15" t="str">
        <f t="shared" si="2"/>
        <v>Very High Range</v>
      </c>
      <c r="I1871" s="22">
        <v>217203.0</v>
      </c>
      <c r="J1871" s="23">
        <f t="shared" si="3"/>
        <v>1.235982008</v>
      </c>
      <c r="K1871" s="24" t="str">
        <f t="shared" si="4"/>
        <v>Over Achived</v>
      </c>
    </row>
    <row r="1872" ht="22.5" customHeight="1">
      <c r="A1872" s="18">
        <v>45684.0</v>
      </c>
      <c r="B1872" s="19" t="str">
        <f t="shared" si="1"/>
        <v>Jan</v>
      </c>
      <c r="C1872" s="20" t="s">
        <v>7</v>
      </c>
      <c r="D1872" s="19" t="s">
        <v>118</v>
      </c>
      <c r="E1872" s="19" t="s">
        <v>23</v>
      </c>
      <c r="F1872" s="21">
        <v>3.0</v>
      </c>
      <c r="G1872" s="22">
        <v>81590.0</v>
      </c>
      <c r="H1872" s="15" t="str">
        <f t="shared" si="2"/>
        <v>High Range</v>
      </c>
      <c r="I1872" s="22">
        <v>60290.0</v>
      </c>
      <c r="J1872" s="23">
        <f t="shared" si="3"/>
        <v>1.35329242</v>
      </c>
      <c r="K1872" s="24" t="str">
        <f t="shared" si="4"/>
        <v>Over Achived</v>
      </c>
    </row>
    <row r="1873" ht="22.5" customHeight="1">
      <c r="A1873" s="18">
        <v>45684.0</v>
      </c>
      <c r="B1873" s="19" t="str">
        <f t="shared" si="1"/>
        <v>Jan</v>
      </c>
      <c r="C1873" s="20" t="s">
        <v>7</v>
      </c>
      <c r="D1873" s="19" t="s">
        <v>118</v>
      </c>
      <c r="E1873" s="19" t="s">
        <v>23</v>
      </c>
      <c r="F1873" s="21">
        <v>3.0</v>
      </c>
      <c r="G1873" s="22">
        <v>72660.0</v>
      </c>
      <c r="H1873" s="15" t="str">
        <f t="shared" si="2"/>
        <v>High Range</v>
      </c>
      <c r="I1873" s="22">
        <v>51209.0</v>
      </c>
      <c r="J1873" s="23">
        <f t="shared" si="3"/>
        <v>1.418891211</v>
      </c>
      <c r="K1873" s="24" t="str">
        <f t="shared" si="4"/>
        <v>Over Achived</v>
      </c>
    </row>
    <row r="1874" ht="22.5" customHeight="1">
      <c r="A1874" s="18">
        <v>45684.0</v>
      </c>
      <c r="B1874" s="19" t="str">
        <f t="shared" si="1"/>
        <v>Jan</v>
      </c>
      <c r="C1874" s="20" t="s">
        <v>7</v>
      </c>
      <c r="D1874" s="19" t="s">
        <v>118</v>
      </c>
      <c r="E1874" s="19" t="s">
        <v>19</v>
      </c>
      <c r="F1874" s="21">
        <v>4.0</v>
      </c>
      <c r="G1874" s="22">
        <v>81705.0</v>
      </c>
      <c r="H1874" s="15" t="str">
        <f t="shared" si="2"/>
        <v>High Range</v>
      </c>
      <c r="I1874" s="22">
        <v>74151.0</v>
      </c>
      <c r="J1874" s="23">
        <f t="shared" si="3"/>
        <v>1.101873205</v>
      </c>
      <c r="K1874" s="24" t="str">
        <f t="shared" si="4"/>
        <v>Over Achived</v>
      </c>
    </row>
    <row r="1875" ht="22.5" customHeight="1">
      <c r="A1875" s="18">
        <v>45684.0</v>
      </c>
      <c r="B1875" s="19" t="str">
        <f t="shared" si="1"/>
        <v>Jan</v>
      </c>
      <c r="C1875" s="20" t="s">
        <v>7</v>
      </c>
      <c r="D1875" s="19" t="s">
        <v>126</v>
      </c>
      <c r="E1875" s="19" t="s">
        <v>26</v>
      </c>
      <c r="F1875" s="21">
        <v>10.0</v>
      </c>
      <c r="G1875" s="22">
        <v>208209.0</v>
      </c>
      <c r="H1875" s="15" t="str">
        <f t="shared" si="2"/>
        <v>Very High Range</v>
      </c>
      <c r="I1875" s="22">
        <v>154369.0</v>
      </c>
      <c r="J1875" s="23">
        <f t="shared" si="3"/>
        <v>1.348774689</v>
      </c>
      <c r="K1875" s="24" t="str">
        <f t="shared" si="4"/>
        <v>Over Achived</v>
      </c>
    </row>
    <row r="1876" ht="22.5" customHeight="1">
      <c r="A1876" s="18">
        <v>45684.0</v>
      </c>
      <c r="B1876" s="19" t="str">
        <f t="shared" si="1"/>
        <v>Jan</v>
      </c>
      <c r="C1876" s="20" t="s">
        <v>7</v>
      </c>
      <c r="D1876" s="19" t="s">
        <v>106</v>
      </c>
      <c r="E1876" s="19" t="s">
        <v>23</v>
      </c>
      <c r="F1876" s="21">
        <v>3.0</v>
      </c>
      <c r="G1876" s="22">
        <v>74291.0</v>
      </c>
      <c r="H1876" s="15" t="str">
        <f t="shared" si="2"/>
        <v>High Range</v>
      </c>
      <c r="I1876" s="22">
        <v>54871.0</v>
      </c>
      <c r="J1876" s="23">
        <f t="shared" si="3"/>
        <v>1.353921015</v>
      </c>
      <c r="K1876" s="24" t="str">
        <f t="shared" si="4"/>
        <v>Over Achived</v>
      </c>
    </row>
    <row r="1877" ht="22.5" customHeight="1">
      <c r="A1877" s="18">
        <v>45684.0</v>
      </c>
      <c r="B1877" s="19" t="str">
        <f t="shared" si="1"/>
        <v>Jan</v>
      </c>
      <c r="C1877" s="20" t="s">
        <v>7</v>
      </c>
      <c r="D1877" s="19" t="s">
        <v>8</v>
      </c>
      <c r="E1877" s="19" t="s">
        <v>26</v>
      </c>
      <c r="F1877" s="21">
        <v>10.0</v>
      </c>
      <c r="G1877" s="22">
        <v>235144.0</v>
      </c>
      <c r="H1877" s="15" t="str">
        <f t="shared" si="2"/>
        <v>Very High Range</v>
      </c>
      <c r="I1877" s="22">
        <v>167354.0</v>
      </c>
      <c r="J1877" s="23">
        <f t="shared" si="3"/>
        <v>1.405069493</v>
      </c>
      <c r="K1877" s="24" t="str">
        <f t="shared" si="4"/>
        <v>Over Achived</v>
      </c>
    </row>
    <row r="1878" ht="22.5" customHeight="1">
      <c r="A1878" s="18">
        <v>45684.0</v>
      </c>
      <c r="B1878" s="19" t="str">
        <f t="shared" si="1"/>
        <v>Jan</v>
      </c>
      <c r="C1878" s="20" t="s">
        <v>7</v>
      </c>
      <c r="D1878" s="19" t="s">
        <v>8</v>
      </c>
      <c r="E1878" s="19" t="s">
        <v>26</v>
      </c>
      <c r="F1878" s="21">
        <v>9.0</v>
      </c>
      <c r="G1878" s="22">
        <v>267867.0</v>
      </c>
      <c r="H1878" s="15" t="str">
        <f t="shared" si="2"/>
        <v>Very High Range</v>
      </c>
      <c r="I1878" s="22">
        <v>191820.0</v>
      </c>
      <c r="J1878" s="23">
        <f t="shared" si="3"/>
        <v>1.396449797</v>
      </c>
      <c r="K1878" s="24" t="str">
        <f t="shared" si="4"/>
        <v>Over Achived</v>
      </c>
    </row>
    <row r="1879" ht="22.5" customHeight="1">
      <c r="A1879" s="18">
        <v>45684.0</v>
      </c>
      <c r="B1879" s="19" t="str">
        <f t="shared" si="1"/>
        <v>Jan</v>
      </c>
      <c r="C1879" s="20" t="s">
        <v>7</v>
      </c>
      <c r="D1879" s="19" t="s">
        <v>8</v>
      </c>
      <c r="E1879" s="19" t="s">
        <v>68</v>
      </c>
      <c r="F1879" s="21">
        <v>3.0</v>
      </c>
      <c r="G1879" s="22">
        <v>65090.0</v>
      </c>
      <c r="H1879" s="15" t="str">
        <f t="shared" si="2"/>
        <v>Medium Range</v>
      </c>
      <c r="I1879" s="22">
        <v>54004.0</v>
      </c>
      <c r="J1879" s="23">
        <f t="shared" si="3"/>
        <v>1.20528109</v>
      </c>
      <c r="K1879" s="24" t="str">
        <f t="shared" si="4"/>
        <v>Over Achived</v>
      </c>
    </row>
    <row r="1880" ht="22.5" customHeight="1">
      <c r="A1880" s="18">
        <v>45684.0</v>
      </c>
      <c r="B1880" s="19" t="str">
        <f t="shared" si="1"/>
        <v>Jan</v>
      </c>
      <c r="C1880" s="20" t="s">
        <v>7</v>
      </c>
      <c r="D1880" s="19" t="s">
        <v>8</v>
      </c>
      <c r="E1880" s="19" t="s">
        <v>26</v>
      </c>
      <c r="F1880" s="21">
        <v>10.0</v>
      </c>
      <c r="G1880" s="22">
        <v>239616.0</v>
      </c>
      <c r="H1880" s="15" t="str">
        <f t="shared" si="2"/>
        <v>Very High Range</v>
      </c>
      <c r="I1880" s="22">
        <v>181277.0</v>
      </c>
      <c r="J1880" s="23">
        <f t="shared" si="3"/>
        <v>1.321822404</v>
      </c>
      <c r="K1880" s="24" t="str">
        <f t="shared" si="4"/>
        <v>Over Achived</v>
      </c>
    </row>
    <row r="1881" ht="22.5" customHeight="1">
      <c r="A1881" s="18">
        <v>45684.0</v>
      </c>
      <c r="B1881" s="19" t="str">
        <f t="shared" si="1"/>
        <v>Jan</v>
      </c>
      <c r="C1881" s="20" t="s">
        <v>7</v>
      </c>
      <c r="D1881" s="19" t="s">
        <v>8</v>
      </c>
      <c r="E1881" s="19" t="s">
        <v>9</v>
      </c>
      <c r="F1881" s="21">
        <v>7.0</v>
      </c>
      <c r="G1881" s="22">
        <v>181314.0</v>
      </c>
      <c r="H1881" s="15" t="str">
        <f t="shared" si="2"/>
        <v>Very High Range</v>
      </c>
      <c r="I1881" s="22">
        <v>155418.0</v>
      </c>
      <c r="J1881" s="23">
        <f t="shared" si="3"/>
        <v>1.166621627</v>
      </c>
      <c r="K1881" s="24" t="str">
        <f t="shared" si="4"/>
        <v>Over Achived</v>
      </c>
    </row>
    <row r="1882" ht="22.5" customHeight="1">
      <c r="A1882" s="18">
        <v>45684.0</v>
      </c>
      <c r="B1882" s="19" t="str">
        <f t="shared" si="1"/>
        <v>Jan</v>
      </c>
      <c r="C1882" s="20" t="s">
        <v>92</v>
      </c>
      <c r="D1882" s="19" t="s">
        <v>93</v>
      </c>
      <c r="E1882" s="19" t="s">
        <v>38</v>
      </c>
      <c r="F1882" s="21">
        <v>4.0</v>
      </c>
      <c r="G1882" s="22">
        <v>94448.0</v>
      </c>
      <c r="H1882" s="15" t="str">
        <f t="shared" si="2"/>
        <v>Very High Range</v>
      </c>
      <c r="I1882" s="22">
        <v>101067.0</v>
      </c>
      <c r="J1882" s="23">
        <f t="shared" si="3"/>
        <v>0.9345087912</v>
      </c>
      <c r="K1882" s="24" t="str">
        <f t="shared" si="4"/>
        <v>Target Not Meet</v>
      </c>
    </row>
    <row r="1883" ht="22.5" customHeight="1">
      <c r="A1883" s="18">
        <v>45684.0</v>
      </c>
      <c r="B1883" s="19" t="str">
        <f t="shared" si="1"/>
        <v>Jan</v>
      </c>
      <c r="C1883" s="20" t="s">
        <v>7</v>
      </c>
      <c r="D1883" s="19" t="s">
        <v>106</v>
      </c>
      <c r="E1883" s="19" t="s">
        <v>38</v>
      </c>
      <c r="F1883" s="21">
        <v>4.0</v>
      </c>
      <c r="G1883" s="22">
        <v>95342.0</v>
      </c>
      <c r="H1883" s="15" t="str">
        <f t="shared" si="2"/>
        <v>Very High Range</v>
      </c>
      <c r="I1883" s="22">
        <v>67822.0</v>
      </c>
      <c r="J1883" s="23">
        <f t="shared" si="3"/>
        <v>1.40576804</v>
      </c>
      <c r="K1883" s="24" t="str">
        <f t="shared" si="4"/>
        <v>Over Achived</v>
      </c>
    </row>
    <row r="1884" ht="22.5" customHeight="1">
      <c r="A1884" s="18">
        <v>45684.0</v>
      </c>
      <c r="B1884" s="19" t="str">
        <f t="shared" si="1"/>
        <v>Jan</v>
      </c>
      <c r="C1884" s="20" t="s">
        <v>7</v>
      </c>
      <c r="D1884" s="19" t="s">
        <v>126</v>
      </c>
      <c r="E1884" s="19" t="s">
        <v>63</v>
      </c>
      <c r="F1884" s="21">
        <v>3.0</v>
      </c>
      <c r="G1884" s="22">
        <v>71743.0</v>
      </c>
      <c r="H1884" s="15" t="str">
        <f t="shared" si="2"/>
        <v>High Range</v>
      </c>
      <c r="I1884" s="22">
        <v>53528.0</v>
      </c>
      <c r="J1884" s="23">
        <f t="shared" si="3"/>
        <v>1.340289194</v>
      </c>
      <c r="K1884" s="24" t="str">
        <f t="shared" si="4"/>
        <v>Over Achived</v>
      </c>
    </row>
    <row r="1885" ht="22.5" customHeight="1">
      <c r="A1885" s="18">
        <v>45684.0</v>
      </c>
      <c r="B1885" s="19" t="str">
        <f t="shared" si="1"/>
        <v>Jan</v>
      </c>
      <c r="C1885" s="20" t="s">
        <v>7</v>
      </c>
      <c r="D1885" s="19" t="s">
        <v>118</v>
      </c>
      <c r="E1885" s="19" t="s">
        <v>9</v>
      </c>
      <c r="F1885" s="21">
        <v>5.0</v>
      </c>
      <c r="G1885" s="22">
        <v>176620.0</v>
      </c>
      <c r="H1885" s="15" t="str">
        <f t="shared" si="2"/>
        <v>Very High Range</v>
      </c>
      <c r="I1885" s="22">
        <v>153949.0</v>
      </c>
      <c r="J1885" s="23">
        <f t="shared" si="3"/>
        <v>1.147263055</v>
      </c>
      <c r="K1885" s="24" t="str">
        <f t="shared" si="4"/>
        <v>Over Achived</v>
      </c>
    </row>
    <row r="1886" ht="22.5" customHeight="1">
      <c r="A1886" s="18">
        <v>45684.0</v>
      </c>
      <c r="B1886" s="19" t="str">
        <f t="shared" si="1"/>
        <v>Jan</v>
      </c>
      <c r="C1886" s="20" t="s">
        <v>7</v>
      </c>
      <c r="D1886" s="19" t="s">
        <v>131</v>
      </c>
      <c r="E1886" s="19" t="s">
        <v>38</v>
      </c>
      <c r="F1886" s="21">
        <v>4.0</v>
      </c>
      <c r="G1886" s="22">
        <v>117796.0</v>
      </c>
      <c r="H1886" s="15" t="str">
        <f t="shared" si="2"/>
        <v>Very High Range</v>
      </c>
      <c r="I1886" s="22">
        <v>106639.0</v>
      </c>
      <c r="J1886" s="23">
        <f t="shared" si="3"/>
        <v>1.104624012</v>
      </c>
      <c r="K1886" s="24" t="str">
        <f t="shared" si="4"/>
        <v>Over Achived</v>
      </c>
    </row>
    <row r="1887" ht="22.5" customHeight="1">
      <c r="A1887" s="18">
        <v>45684.0</v>
      </c>
      <c r="B1887" s="19" t="str">
        <f t="shared" si="1"/>
        <v>Jan</v>
      </c>
      <c r="C1887" s="20" t="s">
        <v>92</v>
      </c>
      <c r="D1887" s="19" t="s">
        <v>98</v>
      </c>
      <c r="E1887" s="19" t="s">
        <v>19</v>
      </c>
      <c r="F1887" s="21">
        <v>2.0</v>
      </c>
      <c r="G1887" s="22">
        <v>73138.0</v>
      </c>
      <c r="H1887" s="15" t="str">
        <f t="shared" si="2"/>
        <v>High Range</v>
      </c>
      <c r="I1887" s="22">
        <v>90124.0</v>
      </c>
      <c r="J1887" s="23">
        <f t="shared" si="3"/>
        <v>0.8115263415</v>
      </c>
      <c r="K1887" s="24" t="str">
        <f t="shared" si="4"/>
        <v>Target Not Meet</v>
      </c>
    </row>
    <row r="1888" ht="22.5" customHeight="1">
      <c r="A1888" s="18">
        <v>45684.0</v>
      </c>
      <c r="B1888" s="19" t="str">
        <f t="shared" si="1"/>
        <v>Jan</v>
      </c>
      <c r="C1888" s="20" t="s">
        <v>7</v>
      </c>
      <c r="D1888" s="19" t="s">
        <v>131</v>
      </c>
      <c r="E1888" s="19" t="s">
        <v>23</v>
      </c>
      <c r="F1888" s="21">
        <v>3.0</v>
      </c>
      <c r="G1888" s="22">
        <v>86698.0</v>
      </c>
      <c r="H1888" s="15" t="str">
        <f t="shared" si="2"/>
        <v>High Range</v>
      </c>
      <c r="I1888" s="22">
        <v>80344.0</v>
      </c>
      <c r="J1888" s="23">
        <f t="shared" si="3"/>
        <v>1.079084935</v>
      </c>
      <c r="K1888" s="24" t="str">
        <f t="shared" si="4"/>
        <v>Over Achived</v>
      </c>
    </row>
    <row r="1889" ht="22.5" customHeight="1">
      <c r="A1889" s="18">
        <v>45684.0</v>
      </c>
      <c r="B1889" s="19" t="str">
        <f t="shared" si="1"/>
        <v>Jan</v>
      </c>
      <c r="C1889" s="20" t="s">
        <v>92</v>
      </c>
      <c r="D1889" s="19" t="s">
        <v>98</v>
      </c>
      <c r="E1889" s="19" t="s">
        <v>26</v>
      </c>
      <c r="F1889" s="21">
        <v>3.0</v>
      </c>
      <c r="G1889" s="22">
        <v>87209.0</v>
      </c>
      <c r="H1889" s="15" t="str">
        <f t="shared" si="2"/>
        <v>High Range</v>
      </c>
      <c r="I1889" s="22">
        <v>108775.0</v>
      </c>
      <c r="J1889" s="23">
        <f t="shared" si="3"/>
        <v>0.8017375316</v>
      </c>
      <c r="K1889" s="24" t="str">
        <f t="shared" si="4"/>
        <v>Target Not Meet</v>
      </c>
    </row>
    <row r="1890" ht="22.5" customHeight="1">
      <c r="A1890" s="18">
        <v>45684.0</v>
      </c>
      <c r="B1890" s="19" t="str">
        <f t="shared" si="1"/>
        <v>Jan</v>
      </c>
      <c r="C1890" s="20" t="s">
        <v>92</v>
      </c>
      <c r="D1890" s="19" t="s">
        <v>98</v>
      </c>
      <c r="E1890" s="19" t="s">
        <v>23</v>
      </c>
      <c r="F1890" s="21">
        <v>2.0</v>
      </c>
      <c r="G1890" s="22">
        <v>64128.0</v>
      </c>
      <c r="H1890" s="15" t="str">
        <f t="shared" si="2"/>
        <v>Medium Range</v>
      </c>
      <c r="I1890" s="22">
        <v>80832.0</v>
      </c>
      <c r="J1890" s="23">
        <f t="shared" si="3"/>
        <v>0.7933491686</v>
      </c>
      <c r="K1890" s="24" t="str">
        <f t="shared" si="4"/>
        <v>Target Not Meet</v>
      </c>
    </row>
    <row r="1891" ht="22.5" customHeight="1">
      <c r="A1891" s="18">
        <v>45684.0</v>
      </c>
      <c r="B1891" s="19" t="str">
        <f t="shared" si="1"/>
        <v>Jan</v>
      </c>
      <c r="C1891" s="20" t="s">
        <v>92</v>
      </c>
      <c r="D1891" s="19" t="s">
        <v>144</v>
      </c>
      <c r="E1891" s="19" t="s">
        <v>68</v>
      </c>
      <c r="F1891" s="21">
        <v>2.0</v>
      </c>
      <c r="G1891" s="22">
        <v>51721.0</v>
      </c>
      <c r="H1891" s="15" t="str">
        <f t="shared" si="2"/>
        <v>Medium Range</v>
      </c>
      <c r="I1891" s="22">
        <v>36874.0</v>
      </c>
      <c r="J1891" s="23">
        <f t="shared" si="3"/>
        <v>1.402641428</v>
      </c>
      <c r="K1891" s="24" t="str">
        <f t="shared" si="4"/>
        <v>Over Achived</v>
      </c>
    </row>
    <row r="1892" ht="22.5" customHeight="1">
      <c r="A1892" s="18">
        <v>45684.0</v>
      </c>
      <c r="B1892" s="19" t="str">
        <f t="shared" si="1"/>
        <v>Jan</v>
      </c>
      <c r="C1892" s="20" t="s">
        <v>92</v>
      </c>
      <c r="D1892" s="19" t="s">
        <v>144</v>
      </c>
      <c r="E1892" s="19" t="s">
        <v>68</v>
      </c>
      <c r="F1892" s="21">
        <v>3.0</v>
      </c>
      <c r="G1892" s="22">
        <v>58053.0</v>
      </c>
      <c r="H1892" s="15" t="str">
        <f t="shared" si="2"/>
        <v>Medium Range</v>
      </c>
      <c r="I1892" s="22">
        <v>49561.0</v>
      </c>
      <c r="J1892" s="23">
        <f t="shared" si="3"/>
        <v>1.171344404</v>
      </c>
      <c r="K1892" s="24" t="str">
        <f t="shared" si="4"/>
        <v>Over Achived</v>
      </c>
    </row>
    <row r="1893" ht="22.5" customHeight="1">
      <c r="A1893" s="18">
        <v>45684.0</v>
      </c>
      <c r="B1893" s="19" t="str">
        <f t="shared" si="1"/>
        <v>Jan</v>
      </c>
      <c r="C1893" s="20" t="s">
        <v>92</v>
      </c>
      <c r="D1893" s="25" t="s">
        <v>149</v>
      </c>
      <c r="E1893" s="19" t="s">
        <v>38</v>
      </c>
      <c r="F1893" s="21">
        <v>4.0</v>
      </c>
      <c r="G1893" s="22">
        <v>76401.0</v>
      </c>
      <c r="H1893" s="15" t="str">
        <f t="shared" si="2"/>
        <v>High Range</v>
      </c>
      <c r="I1893" s="22">
        <v>57179.0</v>
      </c>
      <c r="J1893" s="23">
        <f t="shared" si="3"/>
        <v>1.336172371</v>
      </c>
      <c r="K1893" s="24" t="str">
        <f t="shared" si="4"/>
        <v>Over Achived</v>
      </c>
    </row>
    <row r="1894" ht="22.5" customHeight="1">
      <c r="A1894" s="18">
        <v>45684.0</v>
      </c>
      <c r="B1894" s="19" t="str">
        <f t="shared" si="1"/>
        <v>Jan</v>
      </c>
      <c r="C1894" s="20" t="s">
        <v>92</v>
      </c>
      <c r="D1894" s="25" t="s">
        <v>149</v>
      </c>
      <c r="E1894" s="19" t="s">
        <v>38</v>
      </c>
      <c r="F1894" s="21">
        <v>4.0</v>
      </c>
      <c r="G1894" s="22">
        <v>74370.0</v>
      </c>
      <c r="H1894" s="15" t="str">
        <f t="shared" si="2"/>
        <v>High Range</v>
      </c>
      <c r="I1894" s="22">
        <v>68786.0</v>
      </c>
      <c r="J1894" s="23">
        <f t="shared" si="3"/>
        <v>1.08117931</v>
      </c>
      <c r="K1894" s="24" t="str">
        <f t="shared" si="4"/>
        <v>Over Achived</v>
      </c>
    </row>
    <row r="1895" ht="22.5" customHeight="1">
      <c r="A1895" s="18">
        <v>45684.0</v>
      </c>
      <c r="B1895" s="19" t="str">
        <f t="shared" si="1"/>
        <v>Jan</v>
      </c>
      <c r="C1895" s="20" t="s">
        <v>92</v>
      </c>
      <c r="D1895" s="19" t="s">
        <v>144</v>
      </c>
      <c r="E1895" s="19" t="s">
        <v>23</v>
      </c>
      <c r="F1895" s="21">
        <v>2.0</v>
      </c>
      <c r="G1895" s="22">
        <v>54487.0</v>
      </c>
      <c r="H1895" s="15" t="str">
        <f t="shared" si="2"/>
        <v>Medium Range</v>
      </c>
      <c r="I1895" s="22">
        <v>39600.0</v>
      </c>
      <c r="J1895" s="23">
        <f t="shared" si="3"/>
        <v>1.375934343</v>
      </c>
      <c r="K1895" s="24" t="str">
        <f t="shared" si="4"/>
        <v>Over Achived</v>
      </c>
    </row>
    <row r="1896" ht="22.5" customHeight="1">
      <c r="A1896" s="18">
        <v>45684.0</v>
      </c>
      <c r="B1896" s="19" t="str">
        <f t="shared" si="1"/>
        <v>Jan</v>
      </c>
      <c r="C1896" s="20" t="s">
        <v>92</v>
      </c>
      <c r="D1896" s="25" t="s">
        <v>149</v>
      </c>
      <c r="E1896" s="19" t="s">
        <v>38</v>
      </c>
      <c r="F1896" s="21">
        <v>3.0</v>
      </c>
      <c r="G1896" s="22">
        <v>83773.0</v>
      </c>
      <c r="H1896" s="15" t="str">
        <f t="shared" si="2"/>
        <v>High Range</v>
      </c>
      <c r="I1896" s="22">
        <v>65802.0</v>
      </c>
      <c r="J1896" s="23">
        <f t="shared" si="3"/>
        <v>1.2731072</v>
      </c>
      <c r="K1896" s="24" t="str">
        <f t="shared" si="4"/>
        <v>Over Achived</v>
      </c>
    </row>
    <row r="1897" ht="22.5" customHeight="1">
      <c r="A1897" s="18">
        <v>45684.0</v>
      </c>
      <c r="B1897" s="19" t="str">
        <f t="shared" si="1"/>
        <v>Jan</v>
      </c>
      <c r="C1897" s="20" t="s">
        <v>92</v>
      </c>
      <c r="D1897" s="25" t="s">
        <v>149</v>
      </c>
      <c r="E1897" s="19" t="s">
        <v>19</v>
      </c>
      <c r="F1897" s="21">
        <v>3.0</v>
      </c>
      <c r="G1897" s="22">
        <v>64152.0</v>
      </c>
      <c r="H1897" s="15" t="str">
        <f t="shared" si="2"/>
        <v>Medium Range</v>
      </c>
      <c r="I1897" s="22">
        <v>49965.0</v>
      </c>
      <c r="J1897" s="23">
        <f t="shared" si="3"/>
        <v>1.283938757</v>
      </c>
      <c r="K1897" s="24" t="str">
        <f t="shared" si="4"/>
        <v>Over Achived</v>
      </c>
    </row>
    <row r="1898" ht="22.5" customHeight="1">
      <c r="A1898" s="18">
        <v>45684.0</v>
      </c>
      <c r="B1898" s="19" t="str">
        <f t="shared" si="1"/>
        <v>Jan</v>
      </c>
      <c r="C1898" s="20" t="s">
        <v>92</v>
      </c>
      <c r="D1898" s="19" t="s">
        <v>158</v>
      </c>
      <c r="E1898" s="19" t="s">
        <v>26</v>
      </c>
      <c r="F1898" s="21">
        <v>3.0</v>
      </c>
      <c r="G1898" s="22">
        <v>105242.0</v>
      </c>
      <c r="H1898" s="15" t="str">
        <f t="shared" si="2"/>
        <v>Very High Range</v>
      </c>
      <c r="I1898" s="22">
        <v>78774.0</v>
      </c>
      <c r="J1898" s="23">
        <f t="shared" si="3"/>
        <v>1.335999188</v>
      </c>
      <c r="K1898" s="24" t="str">
        <f t="shared" si="4"/>
        <v>Over Achived</v>
      </c>
    </row>
    <row r="1899" ht="22.5" customHeight="1">
      <c r="A1899" s="18">
        <v>45684.0</v>
      </c>
      <c r="B1899" s="19" t="str">
        <f t="shared" si="1"/>
        <v>Jan</v>
      </c>
      <c r="C1899" s="20" t="s">
        <v>92</v>
      </c>
      <c r="D1899" s="19" t="s">
        <v>158</v>
      </c>
      <c r="E1899" s="19" t="s">
        <v>38</v>
      </c>
      <c r="F1899" s="21">
        <v>4.0</v>
      </c>
      <c r="G1899" s="22">
        <v>88426.0</v>
      </c>
      <c r="H1899" s="15" t="str">
        <f t="shared" si="2"/>
        <v>High Range</v>
      </c>
      <c r="I1899" s="22">
        <v>72315.0</v>
      </c>
      <c r="J1899" s="23">
        <f t="shared" si="3"/>
        <v>1.222789186</v>
      </c>
      <c r="K1899" s="24" t="str">
        <f t="shared" si="4"/>
        <v>Over Achived</v>
      </c>
    </row>
    <row r="1900" ht="22.5" customHeight="1">
      <c r="A1900" s="18">
        <v>45684.0</v>
      </c>
      <c r="B1900" s="19" t="str">
        <f t="shared" si="1"/>
        <v>Jan</v>
      </c>
      <c r="C1900" s="20" t="s">
        <v>92</v>
      </c>
      <c r="D1900" s="19" t="s">
        <v>158</v>
      </c>
      <c r="E1900" s="19" t="s">
        <v>26</v>
      </c>
      <c r="F1900" s="21">
        <v>4.0</v>
      </c>
      <c r="G1900" s="22">
        <v>87458.0</v>
      </c>
      <c r="H1900" s="15" t="str">
        <f t="shared" si="2"/>
        <v>High Range</v>
      </c>
      <c r="I1900" s="22">
        <v>72018.0</v>
      </c>
      <c r="J1900" s="23">
        <f t="shared" si="3"/>
        <v>1.214390847</v>
      </c>
      <c r="K1900" s="24" t="str">
        <f t="shared" si="4"/>
        <v>Over Achived</v>
      </c>
    </row>
    <row r="1901" ht="22.5" customHeight="1">
      <c r="A1901" s="18">
        <v>45684.0</v>
      </c>
      <c r="B1901" s="19" t="str">
        <f t="shared" si="1"/>
        <v>Jan</v>
      </c>
      <c r="C1901" s="20" t="s">
        <v>92</v>
      </c>
      <c r="D1901" s="19" t="s">
        <v>158</v>
      </c>
      <c r="E1901" s="19" t="s">
        <v>63</v>
      </c>
      <c r="F1901" s="21">
        <v>1.0</v>
      </c>
      <c r="G1901" s="22">
        <v>27089.0</v>
      </c>
      <c r="H1901" s="15" t="str">
        <f t="shared" si="2"/>
        <v>Base Range</v>
      </c>
      <c r="I1901" s="22">
        <v>25490.0</v>
      </c>
      <c r="J1901" s="23">
        <f t="shared" si="3"/>
        <v>1.062730483</v>
      </c>
      <c r="K1901" s="24" t="str">
        <f t="shared" si="4"/>
        <v>Over Achived</v>
      </c>
    </row>
    <row r="1902" ht="22.5" customHeight="1">
      <c r="A1902" s="18">
        <v>45684.0</v>
      </c>
      <c r="B1902" s="19" t="str">
        <f t="shared" si="1"/>
        <v>Jan</v>
      </c>
      <c r="C1902" s="20" t="s">
        <v>92</v>
      </c>
      <c r="D1902" s="25" t="s">
        <v>149</v>
      </c>
      <c r="E1902" s="19" t="s">
        <v>34</v>
      </c>
      <c r="F1902" s="21">
        <v>4.0</v>
      </c>
      <c r="G1902" s="22">
        <v>120318.0</v>
      </c>
      <c r="H1902" s="15" t="str">
        <f t="shared" si="2"/>
        <v>Very High Range</v>
      </c>
      <c r="I1902" s="22">
        <v>98172.0</v>
      </c>
      <c r="J1902" s="23">
        <f t="shared" si="3"/>
        <v>1.225583669</v>
      </c>
      <c r="K1902" s="24" t="str">
        <f t="shared" si="4"/>
        <v>Over Achived</v>
      </c>
    </row>
    <row r="1903" ht="22.5" customHeight="1">
      <c r="A1903" s="18">
        <v>45685.0</v>
      </c>
      <c r="B1903" s="19" t="str">
        <f t="shared" si="1"/>
        <v>Jan</v>
      </c>
      <c r="C1903" s="20" t="s">
        <v>13</v>
      </c>
      <c r="D1903" s="19" t="s">
        <v>169</v>
      </c>
      <c r="E1903" s="19" t="s">
        <v>23</v>
      </c>
      <c r="F1903" s="21">
        <v>2.0</v>
      </c>
      <c r="G1903" s="22">
        <v>44363.0</v>
      </c>
      <c r="H1903" s="15" t="str">
        <f t="shared" si="2"/>
        <v>Base Range</v>
      </c>
      <c r="I1903" s="22">
        <v>49065.0</v>
      </c>
      <c r="J1903" s="23">
        <f t="shared" si="3"/>
        <v>0.9041679405</v>
      </c>
      <c r="K1903" s="24" t="str">
        <f t="shared" si="4"/>
        <v>Target Not Meet</v>
      </c>
    </row>
    <row r="1904" ht="22.5" customHeight="1">
      <c r="A1904" s="18">
        <v>45685.0</v>
      </c>
      <c r="B1904" s="19" t="str">
        <f t="shared" si="1"/>
        <v>Jan</v>
      </c>
      <c r="C1904" s="20" t="s">
        <v>13</v>
      </c>
      <c r="D1904" s="19" t="s">
        <v>37</v>
      </c>
      <c r="E1904" s="19" t="s">
        <v>9</v>
      </c>
      <c r="F1904" s="21">
        <v>3.0</v>
      </c>
      <c r="G1904" s="22">
        <v>72647.0</v>
      </c>
      <c r="H1904" s="15" t="str">
        <f t="shared" si="2"/>
        <v>High Range</v>
      </c>
      <c r="I1904" s="22">
        <v>82180.0</v>
      </c>
      <c r="J1904" s="23">
        <f t="shared" si="3"/>
        <v>0.8839985398</v>
      </c>
      <c r="K1904" s="24" t="str">
        <f t="shared" si="4"/>
        <v>Target Not Meet</v>
      </c>
    </row>
    <row r="1905" ht="22.5" customHeight="1">
      <c r="A1905" s="18">
        <v>45685.0</v>
      </c>
      <c r="B1905" s="19" t="str">
        <f t="shared" si="1"/>
        <v>Jan</v>
      </c>
      <c r="C1905" s="20" t="s">
        <v>13</v>
      </c>
      <c r="D1905" s="19" t="s">
        <v>37</v>
      </c>
      <c r="E1905" s="19" t="s">
        <v>19</v>
      </c>
      <c r="F1905" s="21">
        <v>2.0</v>
      </c>
      <c r="G1905" s="22">
        <v>39023.0</v>
      </c>
      <c r="H1905" s="15" t="str">
        <f t="shared" si="2"/>
        <v>Base Range</v>
      </c>
      <c r="I1905" s="22">
        <v>46107.0</v>
      </c>
      <c r="J1905" s="23">
        <f t="shared" si="3"/>
        <v>0.8463573861</v>
      </c>
      <c r="K1905" s="24" t="str">
        <f t="shared" si="4"/>
        <v>Target Not Meet</v>
      </c>
    </row>
    <row r="1906" ht="22.5" customHeight="1">
      <c r="A1906" s="18">
        <v>45685.0</v>
      </c>
      <c r="B1906" s="19" t="str">
        <f t="shared" si="1"/>
        <v>Jan</v>
      </c>
      <c r="C1906" s="20" t="s">
        <v>13</v>
      </c>
      <c r="D1906" s="19" t="s">
        <v>37</v>
      </c>
      <c r="E1906" s="19" t="s">
        <v>68</v>
      </c>
      <c r="F1906" s="21">
        <v>2.0</v>
      </c>
      <c r="G1906" s="22">
        <v>35943.0</v>
      </c>
      <c r="H1906" s="15" t="str">
        <f t="shared" si="2"/>
        <v>Base Range</v>
      </c>
      <c r="I1906" s="22">
        <v>42554.0</v>
      </c>
      <c r="J1906" s="23">
        <f t="shared" si="3"/>
        <v>0.8446444518</v>
      </c>
      <c r="K1906" s="24" t="str">
        <f t="shared" si="4"/>
        <v>Target Not Meet</v>
      </c>
    </row>
    <row r="1907" ht="22.5" customHeight="1">
      <c r="A1907" s="18">
        <v>45685.0</v>
      </c>
      <c r="B1907" s="19" t="str">
        <f t="shared" si="1"/>
        <v>Jan</v>
      </c>
      <c r="C1907" s="20" t="s">
        <v>13</v>
      </c>
      <c r="D1907" s="19" t="s">
        <v>37</v>
      </c>
      <c r="E1907" s="19" t="s">
        <v>38</v>
      </c>
      <c r="F1907" s="21">
        <v>2.0</v>
      </c>
      <c r="G1907" s="22">
        <v>57677.0</v>
      </c>
      <c r="H1907" s="15" t="str">
        <f t="shared" si="2"/>
        <v>Medium Range</v>
      </c>
      <c r="I1907" s="22">
        <v>64521.0</v>
      </c>
      <c r="J1907" s="23">
        <f t="shared" si="3"/>
        <v>0.8939260086</v>
      </c>
      <c r="K1907" s="24" t="str">
        <f t="shared" si="4"/>
        <v>Target Not Meet</v>
      </c>
    </row>
    <row r="1908" ht="22.5" customHeight="1">
      <c r="A1908" s="18">
        <v>45685.0</v>
      </c>
      <c r="B1908" s="19" t="str">
        <f t="shared" si="1"/>
        <v>Jan</v>
      </c>
      <c r="C1908" s="20" t="s">
        <v>13</v>
      </c>
      <c r="D1908" s="19" t="s">
        <v>37</v>
      </c>
      <c r="E1908" s="19" t="s">
        <v>26</v>
      </c>
      <c r="F1908" s="21">
        <v>2.0</v>
      </c>
      <c r="G1908" s="22">
        <v>60200.0</v>
      </c>
      <c r="H1908" s="15" t="str">
        <f t="shared" si="2"/>
        <v>Medium Range</v>
      </c>
      <c r="I1908" s="22">
        <v>63312.0</v>
      </c>
      <c r="J1908" s="23">
        <f t="shared" si="3"/>
        <v>0.950846601</v>
      </c>
      <c r="K1908" s="24" t="str">
        <f t="shared" si="4"/>
        <v>Target Not Meet</v>
      </c>
    </row>
    <row r="1909" ht="22.5" customHeight="1">
      <c r="A1909" s="18">
        <v>45685.0</v>
      </c>
      <c r="B1909" s="19" t="str">
        <f t="shared" si="1"/>
        <v>Jan</v>
      </c>
      <c r="C1909" s="20" t="s">
        <v>13</v>
      </c>
      <c r="D1909" s="19" t="s">
        <v>29</v>
      </c>
      <c r="E1909" s="19" t="s">
        <v>9</v>
      </c>
      <c r="F1909" s="21">
        <v>3.0</v>
      </c>
      <c r="G1909" s="22">
        <v>75693.0</v>
      </c>
      <c r="H1909" s="15" t="str">
        <f t="shared" si="2"/>
        <v>High Range</v>
      </c>
      <c r="I1909" s="22">
        <v>87594.0</v>
      </c>
      <c r="J1909" s="23">
        <f t="shared" si="3"/>
        <v>0.8641345298</v>
      </c>
      <c r="K1909" s="24" t="str">
        <f t="shared" si="4"/>
        <v>Target Not Meet</v>
      </c>
    </row>
    <row r="1910" ht="22.5" customHeight="1">
      <c r="A1910" s="18">
        <v>45685.0</v>
      </c>
      <c r="B1910" s="19" t="str">
        <f t="shared" si="1"/>
        <v>Jan</v>
      </c>
      <c r="C1910" s="20" t="s">
        <v>13</v>
      </c>
      <c r="D1910" s="19" t="s">
        <v>14</v>
      </c>
      <c r="E1910" s="19" t="s">
        <v>9</v>
      </c>
      <c r="F1910" s="21">
        <v>4.0</v>
      </c>
      <c r="G1910" s="22">
        <v>74751.0</v>
      </c>
      <c r="H1910" s="15" t="str">
        <f t="shared" si="2"/>
        <v>High Range</v>
      </c>
      <c r="I1910" s="22">
        <v>60850.0</v>
      </c>
      <c r="J1910" s="23">
        <f t="shared" si="3"/>
        <v>1.228447001</v>
      </c>
      <c r="K1910" s="24" t="str">
        <f t="shared" si="4"/>
        <v>Over Achived</v>
      </c>
    </row>
    <row r="1911" ht="22.5" customHeight="1">
      <c r="A1911" s="18">
        <v>45685.0</v>
      </c>
      <c r="B1911" s="19" t="str">
        <f t="shared" si="1"/>
        <v>Jan</v>
      </c>
      <c r="C1911" s="20" t="s">
        <v>13</v>
      </c>
      <c r="D1911" s="19" t="s">
        <v>29</v>
      </c>
      <c r="E1911" s="19" t="s">
        <v>9</v>
      </c>
      <c r="F1911" s="21">
        <v>3.0</v>
      </c>
      <c r="G1911" s="22">
        <v>83121.0</v>
      </c>
      <c r="H1911" s="15" t="str">
        <f t="shared" si="2"/>
        <v>High Range</v>
      </c>
      <c r="I1911" s="22">
        <v>98188.0</v>
      </c>
      <c r="J1911" s="23">
        <f t="shared" si="3"/>
        <v>0.8465494765</v>
      </c>
      <c r="K1911" s="24" t="str">
        <f t="shared" si="4"/>
        <v>Target Not Meet</v>
      </c>
    </row>
    <row r="1912" ht="22.5" customHeight="1">
      <c r="A1912" s="18">
        <v>45685.0</v>
      </c>
      <c r="B1912" s="19" t="str">
        <f t="shared" si="1"/>
        <v>Jan</v>
      </c>
      <c r="C1912" s="20" t="s">
        <v>13</v>
      </c>
      <c r="D1912" s="19" t="s">
        <v>18</v>
      </c>
      <c r="E1912" s="19" t="s">
        <v>68</v>
      </c>
      <c r="F1912" s="21">
        <v>2.0</v>
      </c>
      <c r="G1912" s="22">
        <v>37452.0</v>
      </c>
      <c r="H1912" s="15" t="str">
        <f t="shared" si="2"/>
        <v>Base Range</v>
      </c>
      <c r="I1912" s="22">
        <v>28556.0</v>
      </c>
      <c r="J1912" s="23">
        <f t="shared" si="3"/>
        <v>1.311528225</v>
      </c>
      <c r="K1912" s="24" t="str">
        <f t="shared" si="4"/>
        <v>Over Achived</v>
      </c>
    </row>
    <row r="1913" ht="22.5" customHeight="1">
      <c r="A1913" s="18">
        <v>45685.0</v>
      </c>
      <c r="B1913" s="19" t="str">
        <f t="shared" si="1"/>
        <v>Jan</v>
      </c>
      <c r="C1913" s="20" t="s">
        <v>13</v>
      </c>
      <c r="D1913" s="19" t="s">
        <v>18</v>
      </c>
      <c r="E1913" s="19" t="s">
        <v>38</v>
      </c>
      <c r="F1913" s="21">
        <v>2.0</v>
      </c>
      <c r="G1913" s="22">
        <v>51982.0</v>
      </c>
      <c r="H1913" s="15" t="str">
        <f t="shared" si="2"/>
        <v>Medium Range</v>
      </c>
      <c r="I1913" s="22">
        <v>48996.0</v>
      </c>
      <c r="J1913" s="23">
        <f t="shared" si="3"/>
        <v>1.060943751</v>
      </c>
      <c r="K1913" s="24" t="str">
        <f t="shared" si="4"/>
        <v>Over Achived</v>
      </c>
    </row>
    <row r="1914" ht="22.5" customHeight="1">
      <c r="A1914" s="18">
        <v>45685.0</v>
      </c>
      <c r="B1914" s="19" t="str">
        <f t="shared" si="1"/>
        <v>Jan</v>
      </c>
      <c r="C1914" s="20" t="s">
        <v>13</v>
      </c>
      <c r="D1914" s="19" t="s">
        <v>18</v>
      </c>
      <c r="E1914" s="19" t="s">
        <v>63</v>
      </c>
      <c r="F1914" s="21">
        <v>1.0</v>
      </c>
      <c r="G1914" s="22">
        <v>14226.0</v>
      </c>
      <c r="H1914" s="15" t="str">
        <f t="shared" si="2"/>
        <v>Base Range</v>
      </c>
      <c r="I1914" s="22">
        <v>12014.0</v>
      </c>
      <c r="J1914" s="23">
        <f t="shared" si="3"/>
        <v>1.184118528</v>
      </c>
      <c r="K1914" s="24" t="str">
        <f t="shared" si="4"/>
        <v>Over Achived</v>
      </c>
    </row>
    <row r="1915" ht="22.5" customHeight="1">
      <c r="A1915" s="18">
        <v>45685.0</v>
      </c>
      <c r="B1915" s="19" t="str">
        <f t="shared" si="1"/>
        <v>Jan</v>
      </c>
      <c r="C1915" s="20" t="s">
        <v>13</v>
      </c>
      <c r="D1915" s="19" t="s">
        <v>14</v>
      </c>
      <c r="E1915" s="19" t="s">
        <v>34</v>
      </c>
      <c r="F1915" s="21">
        <v>2.0</v>
      </c>
      <c r="G1915" s="22">
        <v>82737.0</v>
      </c>
      <c r="H1915" s="15" t="str">
        <f t="shared" si="2"/>
        <v>High Range</v>
      </c>
      <c r="I1915" s="22">
        <v>66502.0</v>
      </c>
      <c r="J1915" s="23">
        <f t="shared" si="3"/>
        <v>1.244127996</v>
      </c>
      <c r="K1915" s="24" t="str">
        <f t="shared" si="4"/>
        <v>Over Achived</v>
      </c>
    </row>
    <row r="1916" ht="22.5" customHeight="1">
      <c r="A1916" s="18">
        <v>45685.0</v>
      </c>
      <c r="B1916" s="19" t="str">
        <f t="shared" si="1"/>
        <v>Jan</v>
      </c>
      <c r="C1916" s="20" t="s">
        <v>13</v>
      </c>
      <c r="D1916" s="19" t="s">
        <v>14</v>
      </c>
      <c r="E1916" s="19" t="s">
        <v>9</v>
      </c>
      <c r="F1916" s="21">
        <v>3.0</v>
      </c>
      <c r="G1916" s="22">
        <v>89290.0</v>
      </c>
      <c r="H1916" s="15" t="str">
        <f t="shared" si="2"/>
        <v>High Range</v>
      </c>
      <c r="I1916" s="22">
        <v>80244.0</v>
      </c>
      <c r="J1916" s="23">
        <f t="shared" si="3"/>
        <v>1.11273117</v>
      </c>
      <c r="K1916" s="24" t="str">
        <f t="shared" si="4"/>
        <v>Over Achived</v>
      </c>
    </row>
    <row r="1917" ht="22.5" customHeight="1">
      <c r="A1917" s="18">
        <v>45685.0</v>
      </c>
      <c r="B1917" s="19" t="str">
        <f t="shared" si="1"/>
        <v>Jan</v>
      </c>
      <c r="C1917" s="20" t="s">
        <v>13</v>
      </c>
      <c r="D1917" s="19" t="s">
        <v>169</v>
      </c>
      <c r="E1917" s="19" t="s">
        <v>26</v>
      </c>
      <c r="F1917" s="21">
        <v>3.0</v>
      </c>
      <c r="G1917" s="22">
        <v>58140.0</v>
      </c>
      <c r="H1917" s="15" t="str">
        <f t="shared" si="2"/>
        <v>Medium Range</v>
      </c>
      <c r="I1917" s="22">
        <v>73766.0</v>
      </c>
      <c r="J1917" s="23">
        <f t="shared" si="3"/>
        <v>0.7881679907</v>
      </c>
      <c r="K1917" s="24" t="str">
        <f t="shared" si="4"/>
        <v>Target Not Meet</v>
      </c>
    </row>
    <row r="1918" ht="22.5" customHeight="1">
      <c r="A1918" s="18">
        <v>45685.0</v>
      </c>
      <c r="B1918" s="19" t="str">
        <f t="shared" si="1"/>
        <v>Jan</v>
      </c>
      <c r="C1918" s="20" t="s">
        <v>13</v>
      </c>
      <c r="D1918" s="19" t="s">
        <v>29</v>
      </c>
      <c r="E1918" s="19" t="s">
        <v>34</v>
      </c>
      <c r="F1918" s="21">
        <v>3.0</v>
      </c>
      <c r="G1918" s="22">
        <v>71929.0</v>
      </c>
      <c r="H1918" s="15" t="str">
        <f t="shared" si="2"/>
        <v>High Range</v>
      </c>
      <c r="I1918" s="22">
        <v>78810.0</v>
      </c>
      <c r="J1918" s="23">
        <f t="shared" si="3"/>
        <v>0.9126887451</v>
      </c>
      <c r="K1918" s="24" t="str">
        <f t="shared" si="4"/>
        <v>Target Not Meet</v>
      </c>
    </row>
    <row r="1919" ht="22.5" customHeight="1">
      <c r="A1919" s="18">
        <v>45685.0</v>
      </c>
      <c r="B1919" s="19" t="str">
        <f t="shared" si="1"/>
        <v>Jan</v>
      </c>
      <c r="C1919" s="20" t="s">
        <v>13</v>
      </c>
      <c r="D1919" s="19" t="s">
        <v>169</v>
      </c>
      <c r="E1919" s="19" t="s">
        <v>9</v>
      </c>
      <c r="F1919" s="21">
        <v>3.0</v>
      </c>
      <c r="G1919" s="22">
        <v>87540.0</v>
      </c>
      <c r="H1919" s="15" t="str">
        <f t="shared" si="2"/>
        <v>High Range</v>
      </c>
      <c r="I1919" s="22">
        <v>107358.0</v>
      </c>
      <c r="J1919" s="23">
        <f t="shared" si="3"/>
        <v>0.8154026714</v>
      </c>
      <c r="K1919" s="24" t="str">
        <f t="shared" si="4"/>
        <v>Target Not Meet</v>
      </c>
    </row>
    <row r="1920" ht="22.5" customHeight="1">
      <c r="A1920" s="18">
        <v>45685.0</v>
      </c>
      <c r="B1920" s="19" t="str">
        <f t="shared" si="1"/>
        <v>Jan</v>
      </c>
      <c r="C1920" s="20" t="s">
        <v>57</v>
      </c>
      <c r="D1920" s="19" t="s">
        <v>85</v>
      </c>
      <c r="E1920" s="19" t="s">
        <v>9</v>
      </c>
      <c r="F1920" s="21">
        <v>3.0</v>
      </c>
      <c r="G1920" s="22">
        <v>56567.0</v>
      </c>
      <c r="H1920" s="15" t="str">
        <f t="shared" si="2"/>
        <v>Medium Range</v>
      </c>
      <c r="I1920" s="22">
        <v>60320.0</v>
      </c>
      <c r="J1920" s="23">
        <f t="shared" si="3"/>
        <v>0.9377818302</v>
      </c>
      <c r="K1920" s="24" t="str">
        <f t="shared" si="4"/>
        <v>Target Not Meet</v>
      </c>
    </row>
    <row r="1921" ht="22.5" customHeight="1">
      <c r="A1921" s="18">
        <v>45685.0</v>
      </c>
      <c r="B1921" s="19" t="str">
        <f t="shared" si="1"/>
        <v>Jan</v>
      </c>
      <c r="C1921" s="20" t="s">
        <v>57</v>
      </c>
      <c r="D1921" s="19" t="s">
        <v>58</v>
      </c>
      <c r="E1921" s="19" t="s">
        <v>34</v>
      </c>
      <c r="F1921" s="21">
        <v>2.0</v>
      </c>
      <c r="G1921" s="22">
        <v>48964.0</v>
      </c>
      <c r="H1921" s="15" t="str">
        <f t="shared" si="2"/>
        <v>Base Range</v>
      </c>
      <c r="I1921" s="22">
        <v>37688.0</v>
      </c>
      <c r="J1921" s="23">
        <f t="shared" si="3"/>
        <v>1.299193377</v>
      </c>
      <c r="K1921" s="24" t="str">
        <f t="shared" si="4"/>
        <v>Over Achived</v>
      </c>
    </row>
    <row r="1922" ht="22.5" customHeight="1">
      <c r="A1922" s="18">
        <v>45685.0</v>
      </c>
      <c r="B1922" s="19" t="str">
        <f t="shared" si="1"/>
        <v>Jan</v>
      </c>
      <c r="C1922" s="20" t="s">
        <v>13</v>
      </c>
      <c r="D1922" s="19" t="s">
        <v>14</v>
      </c>
      <c r="E1922" s="19" t="s">
        <v>23</v>
      </c>
      <c r="F1922" s="21">
        <v>1.0</v>
      </c>
      <c r="G1922" s="22">
        <v>34719.0</v>
      </c>
      <c r="H1922" s="15" t="str">
        <f t="shared" si="2"/>
        <v>Base Range</v>
      </c>
      <c r="I1922" s="22">
        <v>28702.0</v>
      </c>
      <c r="J1922" s="23">
        <f t="shared" si="3"/>
        <v>1.209636959</v>
      </c>
      <c r="K1922" s="24" t="str">
        <f t="shared" si="4"/>
        <v>Over Achived</v>
      </c>
    </row>
    <row r="1923" ht="22.5" customHeight="1">
      <c r="A1923" s="18">
        <v>45685.0</v>
      </c>
      <c r="B1923" s="19" t="str">
        <f t="shared" si="1"/>
        <v>Jan</v>
      </c>
      <c r="C1923" s="20" t="s">
        <v>57</v>
      </c>
      <c r="D1923" s="19" t="s">
        <v>85</v>
      </c>
      <c r="E1923" s="19" t="s">
        <v>38</v>
      </c>
      <c r="F1923" s="21">
        <v>2.0</v>
      </c>
      <c r="G1923" s="22">
        <v>40036.0</v>
      </c>
      <c r="H1923" s="15" t="str">
        <f t="shared" si="2"/>
        <v>Base Range</v>
      </c>
      <c r="I1923" s="22">
        <v>48018.0</v>
      </c>
      <c r="J1923" s="23">
        <f t="shared" si="3"/>
        <v>0.8337706693</v>
      </c>
      <c r="K1923" s="24" t="str">
        <f t="shared" si="4"/>
        <v>Target Not Meet</v>
      </c>
    </row>
    <row r="1924" ht="22.5" customHeight="1">
      <c r="A1924" s="18">
        <v>45685.0</v>
      </c>
      <c r="B1924" s="19" t="str">
        <f t="shared" si="1"/>
        <v>Jan</v>
      </c>
      <c r="C1924" s="20" t="s">
        <v>57</v>
      </c>
      <c r="D1924" s="19" t="s">
        <v>85</v>
      </c>
      <c r="E1924" s="19" t="s">
        <v>26</v>
      </c>
      <c r="F1924" s="21">
        <v>2.0</v>
      </c>
      <c r="G1924" s="22">
        <v>48604.0</v>
      </c>
      <c r="H1924" s="15" t="str">
        <f t="shared" si="2"/>
        <v>Base Range</v>
      </c>
      <c r="I1924" s="22">
        <v>61747.0</v>
      </c>
      <c r="J1924" s="23">
        <f t="shared" si="3"/>
        <v>0.7871475537</v>
      </c>
      <c r="K1924" s="24" t="str">
        <f t="shared" si="4"/>
        <v>Target Not Meet</v>
      </c>
    </row>
    <row r="1925" ht="22.5" customHeight="1">
      <c r="A1925" s="18">
        <v>45685.0</v>
      </c>
      <c r="B1925" s="19" t="str">
        <f t="shared" si="1"/>
        <v>Jan</v>
      </c>
      <c r="C1925" s="20" t="s">
        <v>57</v>
      </c>
      <c r="D1925" s="19" t="s">
        <v>85</v>
      </c>
      <c r="E1925" s="19" t="s">
        <v>34</v>
      </c>
      <c r="F1925" s="21">
        <v>2.0</v>
      </c>
      <c r="G1925" s="22">
        <v>59808.0</v>
      </c>
      <c r="H1925" s="15" t="str">
        <f t="shared" si="2"/>
        <v>Medium Range</v>
      </c>
      <c r="I1925" s="22">
        <v>74532.0</v>
      </c>
      <c r="J1925" s="23">
        <f t="shared" si="3"/>
        <v>0.802447271</v>
      </c>
      <c r="K1925" s="24" t="str">
        <f t="shared" si="4"/>
        <v>Target Not Meet</v>
      </c>
    </row>
    <row r="1926" ht="22.5" customHeight="1">
      <c r="A1926" s="18">
        <v>45685.0</v>
      </c>
      <c r="B1926" s="19" t="str">
        <f t="shared" si="1"/>
        <v>Jan</v>
      </c>
      <c r="C1926" s="20" t="s">
        <v>57</v>
      </c>
      <c r="D1926" s="19" t="s">
        <v>85</v>
      </c>
      <c r="E1926" s="19" t="s">
        <v>38</v>
      </c>
      <c r="F1926" s="21">
        <v>1.0</v>
      </c>
      <c r="G1926" s="22">
        <v>37132.0</v>
      </c>
      <c r="H1926" s="15" t="str">
        <f t="shared" si="2"/>
        <v>Base Range</v>
      </c>
      <c r="I1926" s="22">
        <v>42806.0</v>
      </c>
      <c r="J1926" s="23">
        <f t="shared" si="3"/>
        <v>0.8674484885</v>
      </c>
      <c r="K1926" s="24" t="str">
        <f t="shared" si="4"/>
        <v>Target Not Meet</v>
      </c>
    </row>
    <row r="1927" ht="22.5" customHeight="1">
      <c r="A1927" s="18">
        <v>45685.0</v>
      </c>
      <c r="B1927" s="19" t="str">
        <f t="shared" si="1"/>
        <v>Jan</v>
      </c>
      <c r="C1927" s="20" t="s">
        <v>57</v>
      </c>
      <c r="D1927" s="19" t="s">
        <v>80</v>
      </c>
      <c r="E1927" s="19" t="s">
        <v>23</v>
      </c>
      <c r="F1927" s="21">
        <v>1.0</v>
      </c>
      <c r="G1927" s="22">
        <v>27533.0</v>
      </c>
      <c r="H1927" s="15" t="str">
        <f t="shared" si="2"/>
        <v>Base Range</v>
      </c>
      <c r="I1927" s="22">
        <v>30439.0</v>
      </c>
      <c r="J1927" s="23">
        <f t="shared" si="3"/>
        <v>0.9045303722</v>
      </c>
      <c r="K1927" s="24" t="str">
        <f t="shared" si="4"/>
        <v>Target Not Meet</v>
      </c>
    </row>
    <row r="1928" ht="22.5" customHeight="1">
      <c r="A1928" s="18">
        <v>45685.0</v>
      </c>
      <c r="B1928" s="19" t="str">
        <f t="shared" si="1"/>
        <v>Jan</v>
      </c>
      <c r="C1928" s="20" t="s">
        <v>57</v>
      </c>
      <c r="D1928" s="19" t="s">
        <v>80</v>
      </c>
      <c r="E1928" s="19" t="s">
        <v>19</v>
      </c>
      <c r="F1928" s="21">
        <v>2.0</v>
      </c>
      <c r="G1928" s="22">
        <v>37086.0</v>
      </c>
      <c r="H1928" s="15" t="str">
        <f t="shared" si="2"/>
        <v>Base Range</v>
      </c>
      <c r="I1928" s="22">
        <v>41150.0</v>
      </c>
      <c r="J1928" s="23">
        <f t="shared" si="3"/>
        <v>0.9012393682</v>
      </c>
      <c r="K1928" s="24" t="str">
        <f t="shared" si="4"/>
        <v>Target Not Meet</v>
      </c>
    </row>
    <row r="1929" ht="22.5" customHeight="1">
      <c r="A1929" s="18">
        <v>45685.0</v>
      </c>
      <c r="B1929" s="19" t="str">
        <f t="shared" si="1"/>
        <v>Jan</v>
      </c>
      <c r="C1929" s="20" t="s">
        <v>57</v>
      </c>
      <c r="D1929" s="19" t="s">
        <v>80</v>
      </c>
      <c r="E1929" s="19" t="s">
        <v>38</v>
      </c>
      <c r="F1929" s="21">
        <v>1.0</v>
      </c>
      <c r="G1929" s="22">
        <v>36480.0</v>
      </c>
      <c r="H1929" s="15" t="str">
        <f t="shared" si="2"/>
        <v>Base Range</v>
      </c>
      <c r="I1929" s="22">
        <v>39274.0</v>
      </c>
      <c r="J1929" s="23">
        <f t="shared" si="3"/>
        <v>0.928858787</v>
      </c>
      <c r="K1929" s="24" t="str">
        <f t="shared" si="4"/>
        <v>Target Not Meet</v>
      </c>
    </row>
    <row r="1930" ht="22.5" customHeight="1">
      <c r="A1930" s="18">
        <v>45685.0</v>
      </c>
      <c r="B1930" s="19" t="str">
        <f t="shared" si="1"/>
        <v>Jan</v>
      </c>
      <c r="C1930" s="20" t="s">
        <v>57</v>
      </c>
      <c r="D1930" s="19" t="s">
        <v>71</v>
      </c>
      <c r="E1930" s="19" t="s">
        <v>34</v>
      </c>
      <c r="F1930" s="21">
        <v>2.0</v>
      </c>
      <c r="G1930" s="22">
        <v>61562.0</v>
      </c>
      <c r="H1930" s="15" t="str">
        <f t="shared" si="2"/>
        <v>Medium Range</v>
      </c>
      <c r="I1930" s="22">
        <v>77590.0</v>
      </c>
      <c r="J1930" s="23">
        <f t="shared" si="3"/>
        <v>0.793426988</v>
      </c>
      <c r="K1930" s="24" t="str">
        <f t="shared" si="4"/>
        <v>Target Not Meet</v>
      </c>
    </row>
    <row r="1931" ht="22.5" customHeight="1">
      <c r="A1931" s="18">
        <v>45685.0</v>
      </c>
      <c r="B1931" s="19" t="str">
        <f t="shared" si="1"/>
        <v>Jan</v>
      </c>
      <c r="C1931" s="20" t="s">
        <v>57</v>
      </c>
      <c r="D1931" s="19" t="s">
        <v>71</v>
      </c>
      <c r="E1931" s="19" t="s">
        <v>63</v>
      </c>
      <c r="F1931" s="21">
        <v>1.0</v>
      </c>
      <c r="G1931" s="22">
        <v>26135.0</v>
      </c>
      <c r="H1931" s="15" t="str">
        <f t="shared" si="2"/>
        <v>Base Range</v>
      </c>
      <c r="I1931" s="22">
        <v>32359.0</v>
      </c>
      <c r="J1931" s="23">
        <f t="shared" si="3"/>
        <v>0.8076578386</v>
      </c>
      <c r="K1931" s="24" t="str">
        <f t="shared" si="4"/>
        <v>Target Not Meet</v>
      </c>
    </row>
    <row r="1932" ht="22.5" customHeight="1">
      <c r="A1932" s="18">
        <v>45685.0</v>
      </c>
      <c r="B1932" s="19" t="str">
        <f t="shared" si="1"/>
        <v>Jan</v>
      </c>
      <c r="C1932" s="20" t="s">
        <v>57</v>
      </c>
      <c r="D1932" s="25" t="s">
        <v>62</v>
      </c>
      <c r="E1932" s="19" t="s">
        <v>9</v>
      </c>
      <c r="F1932" s="21">
        <v>2.0</v>
      </c>
      <c r="G1932" s="22">
        <v>57310.0</v>
      </c>
      <c r="H1932" s="15" t="str">
        <f t="shared" si="2"/>
        <v>Medium Range</v>
      </c>
      <c r="I1932" s="22">
        <v>43280.0</v>
      </c>
      <c r="J1932" s="23">
        <f t="shared" si="3"/>
        <v>1.324168207</v>
      </c>
      <c r="K1932" s="24" t="str">
        <f t="shared" si="4"/>
        <v>Over Achived</v>
      </c>
    </row>
    <row r="1933" ht="22.5" customHeight="1">
      <c r="A1933" s="18">
        <v>45685.0</v>
      </c>
      <c r="B1933" s="19" t="str">
        <f t="shared" si="1"/>
        <v>Jan</v>
      </c>
      <c r="C1933" s="20" t="s">
        <v>57</v>
      </c>
      <c r="D1933" s="25" t="s">
        <v>62</v>
      </c>
      <c r="E1933" s="19" t="s">
        <v>68</v>
      </c>
      <c r="F1933" s="21">
        <v>1.0</v>
      </c>
      <c r="G1933" s="22">
        <v>28263.0</v>
      </c>
      <c r="H1933" s="15" t="str">
        <f t="shared" si="2"/>
        <v>Base Range</v>
      </c>
      <c r="I1933" s="22">
        <v>21166.0</v>
      </c>
      <c r="J1933" s="23">
        <f t="shared" si="3"/>
        <v>1.335301899</v>
      </c>
      <c r="K1933" s="24" t="str">
        <f t="shared" si="4"/>
        <v>Over Achived</v>
      </c>
    </row>
    <row r="1934" ht="22.5" customHeight="1">
      <c r="A1934" s="18">
        <v>45685.0</v>
      </c>
      <c r="B1934" s="19" t="str">
        <f t="shared" si="1"/>
        <v>Jan</v>
      </c>
      <c r="C1934" s="20" t="s">
        <v>57</v>
      </c>
      <c r="D1934" s="19" t="s">
        <v>58</v>
      </c>
      <c r="E1934" s="19" t="s">
        <v>23</v>
      </c>
      <c r="F1934" s="21">
        <v>1.0</v>
      </c>
      <c r="G1934" s="22">
        <v>27474.0</v>
      </c>
      <c r="H1934" s="15" t="str">
        <f t="shared" si="2"/>
        <v>Base Range</v>
      </c>
      <c r="I1934" s="22">
        <v>25627.0</v>
      </c>
      <c r="J1934" s="23">
        <f t="shared" si="3"/>
        <v>1.072072424</v>
      </c>
      <c r="K1934" s="24" t="str">
        <f t="shared" si="4"/>
        <v>Over Achived</v>
      </c>
    </row>
    <row r="1935" ht="22.5" customHeight="1">
      <c r="A1935" s="18">
        <v>45685.0</v>
      </c>
      <c r="B1935" s="19" t="str">
        <f t="shared" si="1"/>
        <v>Jan</v>
      </c>
      <c r="C1935" s="20" t="s">
        <v>57</v>
      </c>
      <c r="D1935" s="19" t="s">
        <v>58</v>
      </c>
      <c r="E1935" s="19" t="s">
        <v>9</v>
      </c>
      <c r="F1935" s="21">
        <v>2.0</v>
      </c>
      <c r="G1935" s="22">
        <v>62128.0</v>
      </c>
      <c r="H1935" s="15" t="str">
        <f t="shared" si="2"/>
        <v>Medium Range</v>
      </c>
      <c r="I1935" s="22">
        <v>46969.0</v>
      </c>
      <c r="J1935" s="23">
        <f t="shared" si="3"/>
        <v>1.322744789</v>
      </c>
      <c r="K1935" s="24" t="str">
        <f t="shared" si="4"/>
        <v>Over Achived</v>
      </c>
    </row>
    <row r="1936" ht="22.5" customHeight="1">
      <c r="A1936" s="18">
        <v>45685.0</v>
      </c>
      <c r="B1936" s="19" t="str">
        <f t="shared" si="1"/>
        <v>Jan</v>
      </c>
      <c r="C1936" s="20" t="s">
        <v>57</v>
      </c>
      <c r="D1936" s="19" t="s">
        <v>58</v>
      </c>
      <c r="E1936" s="19" t="s">
        <v>63</v>
      </c>
      <c r="F1936" s="21">
        <v>1.0</v>
      </c>
      <c r="G1936" s="22">
        <v>24624.0</v>
      </c>
      <c r="H1936" s="15" t="str">
        <f t="shared" si="2"/>
        <v>Base Range</v>
      </c>
      <c r="I1936" s="22">
        <v>21344.0</v>
      </c>
      <c r="J1936" s="23">
        <f t="shared" si="3"/>
        <v>1.153673163</v>
      </c>
      <c r="K1936" s="24" t="str">
        <f t="shared" si="4"/>
        <v>Over Achived</v>
      </c>
    </row>
    <row r="1937" ht="22.5" customHeight="1">
      <c r="A1937" s="18">
        <v>45685.0</v>
      </c>
      <c r="B1937" s="19" t="str">
        <f t="shared" si="1"/>
        <v>Jan</v>
      </c>
      <c r="C1937" s="20" t="s">
        <v>57</v>
      </c>
      <c r="D1937" s="19" t="s">
        <v>58</v>
      </c>
      <c r="E1937" s="19" t="s">
        <v>68</v>
      </c>
      <c r="F1937" s="21">
        <v>1.0</v>
      </c>
      <c r="G1937" s="22">
        <v>29666.0</v>
      </c>
      <c r="H1937" s="15" t="str">
        <f t="shared" si="2"/>
        <v>Base Range</v>
      </c>
      <c r="I1937" s="22">
        <v>27401.0</v>
      </c>
      <c r="J1937" s="23">
        <f t="shared" si="3"/>
        <v>1.082661217</v>
      </c>
      <c r="K1937" s="24" t="str">
        <f t="shared" si="4"/>
        <v>Over Achived</v>
      </c>
    </row>
    <row r="1938" ht="22.5" customHeight="1">
      <c r="A1938" s="18">
        <v>45685.0</v>
      </c>
      <c r="B1938" s="19" t="str">
        <f t="shared" si="1"/>
        <v>Jan</v>
      </c>
      <c r="C1938" s="20" t="s">
        <v>13</v>
      </c>
      <c r="D1938" s="19" t="s">
        <v>14</v>
      </c>
      <c r="E1938" s="19" t="s">
        <v>26</v>
      </c>
      <c r="F1938" s="21">
        <v>2.0</v>
      </c>
      <c r="G1938" s="22">
        <v>57918.0</v>
      </c>
      <c r="H1938" s="15" t="str">
        <f t="shared" si="2"/>
        <v>Medium Range</v>
      </c>
      <c r="I1938" s="22">
        <v>44791.0</v>
      </c>
      <c r="J1938" s="23">
        <f t="shared" si="3"/>
        <v>1.293072269</v>
      </c>
      <c r="K1938" s="24" t="str">
        <f t="shared" si="4"/>
        <v>Over Achived</v>
      </c>
    </row>
    <row r="1939" ht="22.5" customHeight="1">
      <c r="A1939" s="18">
        <v>45685.0</v>
      </c>
      <c r="B1939" s="19" t="str">
        <f t="shared" si="1"/>
        <v>Jan</v>
      </c>
      <c r="C1939" s="20" t="s">
        <v>57</v>
      </c>
      <c r="D1939" s="25" t="s">
        <v>62</v>
      </c>
      <c r="E1939" s="19" t="s">
        <v>38</v>
      </c>
      <c r="F1939" s="21">
        <v>1.0</v>
      </c>
      <c r="G1939" s="22">
        <v>35343.0</v>
      </c>
      <c r="H1939" s="15" t="str">
        <f t="shared" si="2"/>
        <v>Base Range</v>
      </c>
      <c r="I1939" s="22">
        <v>25040.0</v>
      </c>
      <c r="J1939" s="23">
        <f t="shared" si="3"/>
        <v>1.411461661</v>
      </c>
      <c r="K1939" s="24" t="str">
        <f t="shared" si="4"/>
        <v>Over Achived</v>
      </c>
    </row>
    <row r="1940" ht="22.5" customHeight="1">
      <c r="A1940" s="18">
        <v>45685.0</v>
      </c>
      <c r="B1940" s="19" t="str">
        <f t="shared" si="1"/>
        <v>Jan</v>
      </c>
      <c r="C1940" s="20" t="s">
        <v>92</v>
      </c>
      <c r="D1940" s="19" t="s">
        <v>93</v>
      </c>
      <c r="E1940" s="19" t="s">
        <v>68</v>
      </c>
      <c r="F1940" s="21">
        <v>2.0</v>
      </c>
      <c r="G1940" s="22">
        <v>46374.0</v>
      </c>
      <c r="H1940" s="15" t="str">
        <f t="shared" si="2"/>
        <v>Base Range</v>
      </c>
      <c r="I1940" s="22">
        <v>56057.0</v>
      </c>
      <c r="J1940" s="23">
        <f t="shared" si="3"/>
        <v>0.8272651052</v>
      </c>
      <c r="K1940" s="24" t="str">
        <f t="shared" si="4"/>
        <v>Target Not Meet</v>
      </c>
    </row>
    <row r="1941" ht="22.5" customHeight="1">
      <c r="A1941" s="18">
        <v>45685.0</v>
      </c>
      <c r="B1941" s="19" t="str">
        <f t="shared" si="1"/>
        <v>Jan</v>
      </c>
      <c r="C1941" s="20" t="s">
        <v>7</v>
      </c>
      <c r="D1941" s="19" t="s">
        <v>126</v>
      </c>
      <c r="E1941" s="19" t="s">
        <v>38</v>
      </c>
      <c r="F1941" s="21">
        <v>4.0</v>
      </c>
      <c r="G1941" s="22">
        <v>85720.0</v>
      </c>
      <c r="H1941" s="15" t="str">
        <f t="shared" si="2"/>
        <v>High Range</v>
      </c>
      <c r="I1941" s="22">
        <v>61663.0</v>
      </c>
      <c r="J1941" s="23">
        <f t="shared" si="3"/>
        <v>1.390136711</v>
      </c>
      <c r="K1941" s="24" t="str">
        <f t="shared" si="4"/>
        <v>Over Achived</v>
      </c>
    </row>
    <row r="1942" ht="22.5" customHeight="1">
      <c r="A1942" s="18">
        <v>45685.0</v>
      </c>
      <c r="B1942" s="19" t="str">
        <f t="shared" si="1"/>
        <v>Jan</v>
      </c>
      <c r="C1942" s="20" t="s">
        <v>7</v>
      </c>
      <c r="D1942" s="19" t="s">
        <v>126</v>
      </c>
      <c r="E1942" s="19" t="s">
        <v>9</v>
      </c>
      <c r="F1942" s="21">
        <v>5.0</v>
      </c>
      <c r="G1942" s="22">
        <v>141368.0</v>
      </c>
      <c r="H1942" s="15" t="str">
        <f t="shared" si="2"/>
        <v>Very High Range</v>
      </c>
      <c r="I1942" s="22">
        <v>127908.0</v>
      </c>
      <c r="J1942" s="23">
        <f t="shared" si="3"/>
        <v>1.105231885</v>
      </c>
      <c r="K1942" s="24" t="str">
        <f t="shared" si="4"/>
        <v>Over Achived</v>
      </c>
    </row>
    <row r="1943" ht="22.5" customHeight="1">
      <c r="A1943" s="18">
        <v>45685.0</v>
      </c>
      <c r="B1943" s="19" t="str">
        <f t="shared" si="1"/>
        <v>Jan</v>
      </c>
      <c r="C1943" s="20" t="s">
        <v>7</v>
      </c>
      <c r="D1943" s="19" t="s">
        <v>126</v>
      </c>
      <c r="E1943" s="19" t="s">
        <v>23</v>
      </c>
      <c r="F1943" s="21">
        <v>3.0</v>
      </c>
      <c r="G1943" s="22">
        <v>66842.0</v>
      </c>
      <c r="H1943" s="15" t="str">
        <f t="shared" si="2"/>
        <v>Medium Range</v>
      </c>
      <c r="I1943" s="22">
        <v>60926.0</v>
      </c>
      <c r="J1943" s="23">
        <f t="shared" si="3"/>
        <v>1.097101402</v>
      </c>
      <c r="K1943" s="24" t="str">
        <f t="shared" si="4"/>
        <v>Over Achived</v>
      </c>
    </row>
    <row r="1944" ht="22.5" customHeight="1">
      <c r="A1944" s="18">
        <v>45685.0</v>
      </c>
      <c r="B1944" s="19" t="str">
        <f t="shared" si="1"/>
        <v>Jan</v>
      </c>
      <c r="C1944" s="20" t="s">
        <v>7</v>
      </c>
      <c r="D1944" s="19" t="s">
        <v>126</v>
      </c>
      <c r="E1944" s="19" t="s">
        <v>23</v>
      </c>
      <c r="F1944" s="21">
        <v>3.0</v>
      </c>
      <c r="G1944" s="22">
        <v>78238.0</v>
      </c>
      <c r="H1944" s="15" t="str">
        <f t="shared" si="2"/>
        <v>High Range</v>
      </c>
      <c r="I1944" s="22">
        <v>72268.0</v>
      </c>
      <c r="J1944" s="23">
        <f t="shared" si="3"/>
        <v>1.082609177</v>
      </c>
      <c r="K1944" s="24" t="str">
        <f t="shared" si="4"/>
        <v>Over Achived</v>
      </c>
    </row>
    <row r="1945" ht="22.5" customHeight="1">
      <c r="A1945" s="18">
        <v>45685.0</v>
      </c>
      <c r="B1945" s="19" t="str">
        <f t="shared" si="1"/>
        <v>Jan</v>
      </c>
      <c r="C1945" s="20" t="s">
        <v>7</v>
      </c>
      <c r="D1945" s="19" t="s">
        <v>118</v>
      </c>
      <c r="E1945" s="19" t="s">
        <v>26</v>
      </c>
      <c r="F1945" s="21">
        <v>9.0</v>
      </c>
      <c r="G1945" s="22">
        <v>217521.0</v>
      </c>
      <c r="H1945" s="15" t="str">
        <f t="shared" si="2"/>
        <v>Very High Range</v>
      </c>
      <c r="I1945" s="22">
        <v>175562.0</v>
      </c>
      <c r="J1945" s="23">
        <f t="shared" si="3"/>
        <v>1.238998189</v>
      </c>
      <c r="K1945" s="24" t="str">
        <f t="shared" si="4"/>
        <v>Over Achived</v>
      </c>
    </row>
    <row r="1946" ht="22.5" customHeight="1">
      <c r="A1946" s="18">
        <v>45685.0</v>
      </c>
      <c r="B1946" s="19" t="str">
        <f t="shared" si="1"/>
        <v>Jan</v>
      </c>
      <c r="C1946" s="20" t="s">
        <v>92</v>
      </c>
      <c r="D1946" s="19" t="s">
        <v>93</v>
      </c>
      <c r="E1946" s="19" t="s">
        <v>23</v>
      </c>
      <c r="F1946" s="21">
        <v>2.0</v>
      </c>
      <c r="G1946" s="22">
        <v>62238.0</v>
      </c>
      <c r="H1946" s="15" t="str">
        <f t="shared" si="2"/>
        <v>Medium Range</v>
      </c>
      <c r="I1946" s="22">
        <v>68466.0</v>
      </c>
      <c r="J1946" s="23">
        <f t="shared" si="3"/>
        <v>0.9090351415</v>
      </c>
      <c r="K1946" s="24" t="str">
        <f t="shared" si="4"/>
        <v>Target Not Meet</v>
      </c>
    </row>
    <row r="1947" ht="22.5" customHeight="1">
      <c r="A1947" s="18">
        <v>45685.0</v>
      </c>
      <c r="B1947" s="19" t="str">
        <f t="shared" si="1"/>
        <v>Jan</v>
      </c>
      <c r="C1947" s="20" t="s">
        <v>7</v>
      </c>
      <c r="D1947" s="19" t="s">
        <v>118</v>
      </c>
      <c r="E1947" s="19" t="s">
        <v>68</v>
      </c>
      <c r="F1947" s="21">
        <v>2.0</v>
      </c>
      <c r="G1947" s="22">
        <v>66025.0</v>
      </c>
      <c r="H1947" s="15" t="str">
        <f t="shared" si="2"/>
        <v>Medium Range</v>
      </c>
      <c r="I1947" s="22">
        <v>57291.0</v>
      </c>
      <c r="J1947" s="23">
        <f t="shared" si="3"/>
        <v>1.152449774</v>
      </c>
      <c r="K1947" s="24" t="str">
        <f t="shared" si="4"/>
        <v>Over Achived</v>
      </c>
    </row>
    <row r="1948" ht="22.5" customHeight="1">
      <c r="A1948" s="18">
        <v>45685.0</v>
      </c>
      <c r="B1948" s="19" t="str">
        <f t="shared" si="1"/>
        <v>Jan</v>
      </c>
      <c r="C1948" s="20" t="s">
        <v>7</v>
      </c>
      <c r="D1948" s="19" t="s">
        <v>118</v>
      </c>
      <c r="E1948" s="19" t="s">
        <v>38</v>
      </c>
      <c r="F1948" s="21">
        <v>4.0</v>
      </c>
      <c r="G1948" s="22">
        <v>88591.0</v>
      </c>
      <c r="H1948" s="15" t="str">
        <f t="shared" si="2"/>
        <v>High Range</v>
      </c>
      <c r="I1948" s="22">
        <v>78014.0</v>
      </c>
      <c r="J1948" s="23">
        <f t="shared" si="3"/>
        <v>1.13557823</v>
      </c>
      <c r="K1948" s="24" t="str">
        <f t="shared" si="4"/>
        <v>Over Achived</v>
      </c>
    </row>
    <row r="1949" ht="22.5" customHeight="1">
      <c r="A1949" s="18">
        <v>45685.0</v>
      </c>
      <c r="B1949" s="19" t="str">
        <f t="shared" si="1"/>
        <v>Jan</v>
      </c>
      <c r="C1949" s="20" t="s">
        <v>7</v>
      </c>
      <c r="D1949" s="19" t="s">
        <v>106</v>
      </c>
      <c r="E1949" s="19" t="s">
        <v>19</v>
      </c>
      <c r="F1949" s="21">
        <v>3.0</v>
      </c>
      <c r="G1949" s="22">
        <v>72935.0</v>
      </c>
      <c r="H1949" s="15" t="str">
        <f t="shared" si="2"/>
        <v>High Range</v>
      </c>
      <c r="I1949" s="22">
        <v>52527.0</v>
      </c>
      <c r="J1949" s="23">
        <f t="shared" si="3"/>
        <v>1.388523997</v>
      </c>
      <c r="K1949" s="24" t="str">
        <f t="shared" si="4"/>
        <v>Over Achived</v>
      </c>
    </row>
    <row r="1950" ht="22.5" customHeight="1">
      <c r="A1950" s="18">
        <v>45685.0</v>
      </c>
      <c r="B1950" s="19" t="str">
        <f t="shared" si="1"/>
        <v>Jan</v>
      </c>
      <c r="C1950" s="20" t="s">
        <v>7</v>
      </c>
      <c r="D1950" s="19" t="s">
        <v>106</v>
      </c>
      <c r="E1950" s="19" t="s">
        <v>34</v>
      </c>
      <c r="F1950" s="21">
        <v>4.0</v>
      </c>
      <c r="G1950" s="22">
        <v>134632.0</v>
      </c>
      <c r="H1950" s="15" t="str">
        <f t="shared" si="2"/>
        <v>Very High Range</v>
      </c>
      <c r="I1950" s="22">
        <v>126796.0</v>
      </c>
      <c r="J1950" s="23">
        <f t="shared" si="3"/>
        <v>1.061800057</v>
      </c>
      <c r="K1950" s="24" t="str">
        <f t="shared" si="4"/>
        <v>Over Achived</v>
      </c>
    </row>
    <row r="1951" ht="22.5" customHeight="1">
      <c r="A1951" s="18">
        <v>45685.0</v>
      </c>
      <c r="B1951" s="19" t="str">
        <f t="shared" si="1"/>
        <v>Jan</v>
      </c>
      <c r="C1951" s="20" t="s">
        <v>7</v>
      </c>
      <c r="D1951" s="19" t="s">
        <v>106</v>
      </c>
      <c r="E1951" s="19" t="s">
        <v>63</v>
      </c>
      <c r="F1951" s="21">
        <v>2.0</v>
      </c>
      <c r="G1951" s="22">
        <v>55169.0</v>
      </c>
      <c r="H1951" s="15" t="str">
        <f t="shared" si="2"/>
        <v>Medium Range</v>
      </c>
      <c r="I1951" s="22">
        <v>49160.0</v>
      </c>
      <c r="J1951" s="23">
        <f t="shared" si="3"/>
        <v>1.122233523</v>
      </c>
      <c r="K1951" s="24" t="str">
        <f t="shared" si="4"/>
        <v>Over Achived</v>
      </c>
    </row>
    <row r="1952" ht="22.5" customHeight="1">
      <c r="A1952" s="18">
        <v>45685.0</v>
      </c>
      <c r="B1952" s="19" t="str">
        <f t="shared" si="1"/>
        <v>Jan</v>
      </c>
      <c r="C1952" s="20" t="s">
        <v>7</v>
      </c>
      <c r="D1952" s="19" t="s">
        <v>106</v>
      </c>
      <c r="E1952" s="19" t="s">
        <v>38</v>
      </c>
      <c r="F1952" s="21">
        <v>3.0</v>
      </c>
      <c r="G1952" s="22">
        <v>95132.0</v>
      </c>
      <c r="H1952" s="15" t="str">
        <f t="shared" si="2"/>
        <v>Very High Range</v>
      </c>
      <c r="I1952" s="22">
        <v>84256.0</v>
      </c>
      <c r="J1952" s="23">
        <f t="shared" si="3"/>
        <v>1.129082795</v>
      </c>
      <c r="K1952" s="24" t="str">
        <f t="shared" si="4"/>
        <v>Over Achived</v>
      </c>
    </row>
    <row r="1953" ht="22.5" customHeight="1">
      <c r="A1953" s="18">
        <v>45685.0</v>
      </c>
      <c r="B1953" s="19" t="str">
        <f t="shared" si="1"/>
        <v>Jan</v>
      </c>
      <c r="C1953" s="20" t="s">
        <v>7</v>
      </c>
      <c r="D1953" s="19" t="s">
        <v>8</v>
      </c>
      <c r="E1953" s="19" t="s">
        <v>38</v>
      </c>
      <c r="F1953" s="21">
        <v>4.0</v>
      </c>
      <c r="G1953" s="22">
        <v>103301.0</v>
      </c>
      <c r="H1953" s="15" t="str">
        <f t="shared" si="2"/>
        <v>Very High Range</v>
      </c>
      <c r="I1953" s="22">
        <v>93601.0</v>
      </c>
      <c r="J1953" s="23">
        <f t="shared" si="3"/>
        <v>1.103631371</v>
      </c>
      <c r="K1953" s="24" t="str">
        <f t="shared" si="4"/>
        <v>Over Achived</v>
      </c>
    </row>
    <row r="1954" ht="22.5" customHeight="1">
      <c r="A1954" s="18">
        <v>45685.0</v>
      </c>
      <c r="B1954" s="19" t="str">
        <f t="shared" si="1"/>
        <v>Jan</v>
      </c>
      <c r="C1954" s="20" t="s">
        <v>7</v>
      </c>
      <c r="D1954" s="19" t="s">
        <v>8</v>
      </c>
      <c r="E1954" s="19" t="s">
        <v>38</v>
      </c>
      <c r="F1954" s="21">
        <v>4.0</v>
      </c>
      <c r="G1954" s="22">
        <v>98876.0</v>
      </c>
      <c r="H1954" s="15" t="str">
        <f t="shared" si="2"/>
        <v>Very High Range</v>
      </c>
      <c r="I1954" s="22">
        <v>87109.0</v>
      </c>
      <c r="J1954" s="23">
        <f t="shared" si="3"/>
        <v>1.135083631</v>
      </c>
      <c r="K1954" s="24" t="str">
        <f t="shared" si="4"/>
        <v>Over Achived</v>
      </c>
    </row>
    <row r="1955" ht="22.5" customHeight="1">
      <c r="A1955" s="18">
        <v>45685.0</v>
      </c>
      <c r="B1955" s="19" t="str">
        <f t="shared" si="1"/>
        <v>Jan</v>
      </c>
      <c r="C1955" s="20" t="s">
        <v>7</v>
      </c>
      <c r="D1955" s="19" t="s">
        <v>8</v>
      </c>
      <c r="E1955" s="19" t="s">
        <v>19</v>
      </c>
      <c r="F1955" s="21">
        <v>3.0</v>
      </c>
      <c r="G1955" s="22">
        <v>86897.0</v>
      </c>
      <c r="H1955" s="15" t="str">
        <f t="shared" si="2"/>
        <v>High Range</v>
      </c>
      <c r="I1955" s="22">
        <v>60953.0</v>
      </c>
      <c r="J1955" s="23">
        <f t="shared" si="3"/>
        <v>1.425639427</v>
      </c>
      <c r="K1955" s="24" t="str">
        <f t="shared" si="4"/>
        <v>Over Achived</v>
      </c>
    </row>
    <row r="1956" ht="22.5" customHeight="1">
      <c r="A1956" s="18">
        <v>45685.0</v>
      </c>
      <c r="B1956" s="19" t="str">
        <f t="shared" si="1"/>
        <v>Jan</v>
      </c>
      <c r="C1956" s="20" t="s">
        <v>7</v>
      </c>
      <c r="D1956" s="19" t="s">
        <v>131</v>
      </c>
      <c r="E1956" s="19" t="s">
        <v>26</v>
      </c>
      <c r="F1956" s="21">
        <v>7.0</v>
      </c>
      <c r="G1956" s="22">
        <v>218325.0</v>
      </c>
      <c r="H1956" s="15" t="str">
        <f t="shared" si="2"/>
        <v>Very High Range</v>
      </c>
      <c r="I1956" s="22">
        <v>174922.0</v>
      </c>
      <c r="J1956" s="23">
        <f t="shared" si="3"/>
        <v>1.248127737</v>
      </c>
      <c r="K1956" s="24" t="str">
        <f t="shared" si="4"/>
        <v>Over Achived</v>
      </c>
    </row>
    <row r="1957" ht="22.5" customHeight="1">
      <c r="A1957" s="18">
        <v>45685.0</v>
      </c>
      <c r="B1957" s="19" t="str">
        <f t="shared" si="1"/>
        <v>Jan</v>
      </c>
      <c r="C1957" s="20" t="s">
        <v>7</v>
      </c>
      <c r="D1957" s="19" t="s">
        <v>131</v>
      </c>
      <c r="E1957" s="19" t="s">
        <v>68</v>
      </c>
      <c r="F1957" s="21">
        <v>3.0</v>
      </c>
      <c r="G1957" s="22">
        <v>53856.0</v>
      </c>
      <c r="H1957" s="15" t="str">
        <f t="shared" si="2"/>
        <v>Medium Range</v>
      </c>
      <c r="I1957" s="22">
        <v>38056.0</v>
      </c>
      <c r="J1957" s="23">
        <f t="shared" si="3"/>
        <v>1.415177633</v>
      </c>
      <c r="K1957" s="24" t="str">
        <f t="shared" si="4"/>
        <v>Over Achived</v>
      </c>
    </row>
    <row r="1958" ht="22.5" customHeight="1">
      <c r="A1958" s="18">
        <v>45685.0</v>
      </c>
      <c r="B1958" s="19" t="str">
        <f t="shared" si="1"/>
        <v>Jan</v>
      </c>
      <c r="C1958" s="20" t="s">
        <v>7</v>
      </c>
      <c r="D1958" s="19" t="s">
        <v>106</v>
      </c>
      <c r="E1958" s="19" t="s">
        <v>19</v>
      </c>
      <c r="F1958" s="21">
        <v>3.0</v>
      </c>
      <c r="G1958" s="22">
        <v>75437.0</v>
      </c>
      <c r="H1958" s="15" t="str">
        <f t="shared" si="2"/>
        <v>High Range</v>
      </c>
      <c r="I1958" s="22">
        <v>61434.0</v>
      </c>
      <c r="J1958" s="23">
        <f t="shared" si="3"/>
        <v>1.227935671</v>
      </c>
      <c r="K1958" s="24" t="str">
        <f t="shared" si="4"/>
        <v>Over Achived</v>
      </c>
    </row>
    <row r="1959" ht="22.5" customHeight="1">
      <c r="A1959" s="18">
        <v>45685.0</v>
      </c>
      <c r="B1959" s="19" t="str">
        <f t="shared" si="1"/>
        <v>Jan</v>
      </c>
      <c r="C1959" s="20" t="s">
        <v>7</v>
      </c>
      <c r="D1959" s="19" t="s">
        <v>131</v>
      </c>
      <c r="E1959" s="19" t="s">
        <v>34</v>
      </c>
      <c r="F1959" s="21">
        <v>5.0</v>
      </c>
      <c r="G1959" s="22">
        <v>128031.0</v>
      </c>
      <c r="H1959" s="15" t="str">
        <f t="shared" si="2"/>
        <v>Very High Range</v>
      </c>
      <c r="I1959" s="22">
        <v>106177.0</v>
      </c>
      <c r="J1959" s="23">
        <f t="shared" si="3"/>
        <v>1.205826121</v>
      </c>
      <c r="K1959" s="24" t="str">
        <f t="shared" si="4"/>
        <v>Over Achived</v>
      </c>
    </row>
    <row r="1960" ht="22.5" customHeight="1">
      <c r="A1960" s="18">
        <v>45685.0</v>
      </c>
      <c r="B1960" s="19" t="str">
        <f t="shared" si="1"/>
        <v>Jan</v>
      </c>
      <c r="C1960" s="20" t="s">
        <v>7</v>
      </c>
      <c r="D1960" s="19" t="s">
        <v>131</v>
      </c>
      <c r="E1960" s="19" t="s">
        <v>68</v>
      </c>
      <c r="F1960" s="21">
        <v>2.0</v>
      </c>
      <c r="G1960" s="22">
        <v>52640.0</v>
      </c>
      <c r="H1960" s="15" t="str">
        <f t="shared" si="2"/>
        <v>Medium Range</v>
      </c>
      <c r="I1960" s="22">
        <v>48360.0</v>
      </c>
      <c r="J1960" s="23">
        <f t="shared" si="3"/>
        <v>1.088502895</v>
      </c>
      <c r="K1960" s="24" t="str">
        <f t="shared" si="4"/>
        <v>Over Achived</v>
      </c>
    </row>
    <row r="1961" ht="22.5" customHeight="1">
      <c r="A1961" s="18">
        <v>45685.0</v>
      </c>
      <c r="B1961" s="19" t="str">
        <f t="shared" si="1"/>
        <v>Jan</v>
      </c>
      <c r="C1961" s="20" t="s">
        <v>92</v>
      </c>
      <c r="D1961" s="19" t="s">
        <v>98</v>
      </c>
      <c r="E1961" s="19" t="s">
        <v>68</v>
      </c>
      <c r="F1961" s="21">
        <v>2.0</v>
      </c>
      <c r="G1961" s="22">
        <v>54332.0</v>
      </c>
      <c r="H1961" s="15" t="str">
        <f t="shared" si="2"/>
        <v>Medium Range</v>
      </c>
      <c r="I1961" s="22">
        <v>63374.0</v>
      </c>
      <c r="J1961" s="23">
        <f t="shared" si="3"/>
        <v>0.8573231925</v>
      </c>
      <c r="K1961" s="24" t="str">
        <f t="shared" si="4"/>
        <v>Target Not Meet</v>
      </c>
    </row>
    <row r="1962" ht="22.5" customHeight="1">
      <c r="A1962" s="18">
        <v>45685.0</v>
      </c>
      <c r="B1962" s="19" t="str">
        <f t="shared" si="1"/>
        <v>Jan</v>
      </c>
      <c r="C1962" s="20" t="s">
        <v>92</v>
      </c>
      <c r="D1962" s="19" t="s">
        <v>98</v>
      </c>
      <c r="E1962" s="19" t="s">
        <v>34</v>
      </c>
      <c r="F1962" s="21">
        <v>4.0</v>
      </c>
      <c r="G1962" s="22">
        <v>87313.0</v>
      </c>
      <c r="H1962" s="15" t="str">
        <f t="shared" si="2"/>
        <v>High Range</v>
      </c>
      <c r="I1962" s="22">
        <v>107352.0</v>
      </c>
      <c r="J1962" s="23">
        <f t="shared" si="3"/>
        <v>0.8133337059</v>
      </c>
      <c r="K1962" s="24" t="str">
        <f t="shared" si="4"/>
        <v>Target Not Meet</v>
      </c>
    </row>
    <row r="1963" ht="22.5" customHeight="1">
      <c r="A1963" s="18">
        <v>45685.0</v>
      </c>
      <c r="B1963" s="19" t="str">
        <f t="shared" si="1"/>
        <v>Jan</v>
      </c>
      <c r="C1963" s="20" t="s">
        <v>92</v>
      </c>
      <c r="D1963" s="19" t="s">
        <v>98</v>
      </c>
      <c r="E1963" s="19" t="s">
        <v>34</v>
      </c>
      <c r="F1963" s="21">
        <v>4.0</v>
      </c>
      <c r="G1963" s="22">
        <v>109598.0</v>
      </c>
      <c r="H1963" s="15" t="str">
        <f t="shared" si="2"/>
        <v>Very High Range</v>
      </c>
      <c r="I1963" s="22">
        <v>141616.0</v>
      </c>
      <c r="J1963" s="23">
        <f t="shared" si="3"/>
        <v>0.7739097277</v>
      </c>
      <c r="K1963" s="24" t="str">
        <f t="shared" si="4"/>
        <v>Target Not Meet</v>
      </c>
    </row>
    <row r="1964" ht="22.5" customHeight="1">
      <c r="A1964" s="18">
        <v>45685.0</v>
      </c>
      <c r="B1964" s="19" t="str">
        <f t="shared" si="1"/>
        <v>Jan</v>
      </c>
      <c r="C1964" s="20" t="s">
        <v>92</v>
      </c>
      <c r="D1964" s="19" t="s">
        <v>144</v>
      </c>
      <c r="E1964" s="19" t="s">
        <v>19</v>
      </c>
      <c r="F1964" s="21">
        <v>2.0</v>
      </c>
      <c r="G1964" s="22">
        <v>57060.0</v>
      </c>
      <c r="H1964" s="15" t="str">
        <f t="shared" si="2"/>
        <v>Medium Range</v>
      </c>
      <c r="I1964" s="22">
        <v>50061.0</v>
      </c>
      <c r="J1964" s="23">
        <f t="shared" si="3"/>
        <v>1.139809432</v>
      </c>
      <c r="K1964" s="24" t="str">
        <f t="shared" si="4"/>
        <v>Over Achived</v>
      </c>
    </row>
    <row r="1965" ht="22.5" customHeight="1">
      <c r="A1965" s="18">
        <v>45685.0</v>
      </c>
      <c r="B1965" s="19" t="str">
        <f t="shared" si="1"/>
        <v>Jan</v>
      </c>
      <c r="C1965" s="20" t="s">
        <v>92</v>
      </c>
      <c r="D1965" s="19" t="s">
        <v>144</v>
      </c>
      <c r="E1965" s="19" t="s">
        <v>9</v>
      </c>
      <c r="F1965" s="21">
        <v>4.0</v>
      </c>
      <c r="G1965" s="22">
        <v>118254.0</v>
      </c>
      <c r="H1965" s="15" t="str">
        <f t="shared" si="2"/>
        <v>Very High Range</v>
      </c>
      <c r="I1965" s="22">
        <v>88873.0</v>
      </c>
      <c r="J1965" s="23">
        <f t="shared" si="3"/>
        <v>1.330595344</v>
      </c>
      <c r="K1965" s="24" t="str">
        <f t="shared" si="4"/>
        <v>Over Achived</v>
      </c>
    </row>
    <row r="1966" ht="22.5" customHeight="1">
      <c r="A1966" s="18">
        <v>45685.0</v>
      </c>
      <c r="B1966" s="19" t="str">
        <f t="shared" si="1"/>
        <v>Jan</v>
      </c>
      <c r="C1966" s="20" t="s">
        <v>92</v>
      </c>
      <c r="D1966" s="19" t="s">
        <v>144</v>
      </c>
      <c r="E1966" s="19" t="s">
        <v>68</v>
      </c>
      <c r="F1966" s="21">
        <v>2.0</v>
      </c>
      <c r="G1966" s="22">
        <v>55160.0</v>
      </c>
      <c r="H1966" s="15" t="str">
        <f t="shared" si="2"/>
        <v>Medium Range</v>
      </c>
      <c r="I1966" s="22">
        <v>41379.0</v>
      </c>
      <c r="J1966" s="23">
        <f t="shared" si="3"/>
        <v>1.333043331</v>
      </c>
      <c r="K1966" s="24" t="str">
        <f t="shared" si="4"/>
        <v>Over Achived</v>
      </c>
    </row>
    <row r="1967" ht="22.5" customHeight="1">
      <c r="A1967" s="18">
        <v>45685.0</v>
      </c>
      <c r="B1967" s="19" t="str">
        <f t="shared" si="1"/>
        <v>Jan</v>
      </c>
      <c r="C1967" s="20" t="s">
        <v>92</v>
      </c>
      <c r="D1967" s="19" t="s">
        <v>144</v>
      </c>
      <c r="E1967" s="19" t="s">
        <v>63</v>
      </c>
      <c r="F1967" s="21">
        <v>1.0</v>
      </c>
      <c r="G1967" s="22">
        <v>24130.0</v>
      </c>
      <c r="H1967" s="15" t="str">
        <f t="shared" si="2"/>
        <v>Base Range</v>
      </c>
      <c r="I1967" s="22">
        <v>22625.0</v>
      </c>
      <c r="J1967" s="23">
        <f t="shared" si="3"/>
        <v>1.066519337</v>
      </c>
      <c r="K1967" s="24" t="str">
        <f t="shared" si="4"/>
        <v>Over Achived</v>
      </c>
    </row>
    <row r="1968" ht="22.5" customHeight="1">
      <c r="A1968" s="18">
        <v>45685.0</v>
      </c>
      <c r="B1968" s="19" t="str">
        <f t="shared" si="1"/>
        <v>Jan</v>
      </c>
      <c r="C1968" s="20" t="s">
        <v>92</v>
      </c>
      <c r="D1968" s="19" t="s">
        <v>98</v>
      </c>
      <c r="E1968" s="19" t="s">
        <v>63</v>
      </c>
      <c r="F1968" s="21">
        <v>3.0</v>
      </c>
      <c r="G1968" s="22">
        <v>101238.0</v>
      </c>
      <c r="H1968" s="15" t="str">
        <f t="shared" si="2"/>
        <v>Very High Range</v>
      </c>
      <c r="I1968" s="22">
        <v>109137.0</v>
      </c>
      <c r="J1968" s="23">
        <f t="shared" si="3"/>
        <v>0.9276230792</v>
      </c>
      <c r="K1968" s="24" t="str">
        <f t="shared" si="4"/>
        <v>Target Not Meet</v>
      </c>
    </row>
    <row r="1969" ht="22.5" customHeight="1">
      <c r="A1969" s="18">
        <v>45685.0</v>
      </c>
      <c r="B1969" s="19" t="str">
        <f t="shared" si="1"/>
        <v>Jan</v>
      </c>
      <c r="C1969" s="20" t="s">
        <v>92</v>
      </c>
      <c r="D1969" s="25" t="s">
        <v>149</v>
      </c>
      <c r="E1969" s="19" t="s">
        <v>34</v>
      </c>
      <c r="F1969" s="21">
        <v>4.0</v>
      </c>
      <c r="G1969" s="22">
        <v>94061.0</v>
      </c>
      <c r="H1969" s="15" t="str">
        <f t="shared" si="2"/>
        <v>Very High Range</v>
      </c>
      <c r="I1969" s="22">
        <v>79386.0</v>
      </c>
      <c r="J1969" s="23">
        <f t="shared" si="3"/>
        <v>1.184856272</v>
      </c>
      <c r="K1969" s="24" t="str">
        <f t="shared" si="4"/>
        <v>Over Achived</v>
      </c>
    </row>
    <row r="1970" ht="22.5" customHeight="1">
      <c r="A1970" s="18">
        <v>45685.0</v>
      </c>
      <c r="B1970" s="19" t="str">
        <f t="shared" si="1"/>
        <v>Jan</v>
      </c>
      <c r="C1970" s="20" t="s">
        <v>92</v>
      </c>
      <c r="D1970" s="19" t="s">
        <v>158</v>
      </c>
      <c r="E1970" s="19" t="s">
        <v>19</v>
      </c>
      <c r="F1970" s="21">
        <v>3.0</v>
      </c>
      <c r="G1970" s="22">
        <v>55620.0</v>
      </c>
      <c r="H1970" s="15" t="str">
        <f t="shared" si="2"/>
        <v>Medium Range</v>
      </c>
      <c r="I1970" s="22">
        <v>52480.0</v>
      </c>
      <c r="J1970" s="23">
        <f t="shared" si="3"/>
        <v>1.059832317</v>
      </c>
      <c r="K1970" s="24" t="str">
        <f t="shared" si="4"/>
        <v>Over Achived</v>
      </c>
    </row>
    <row r="1971" ht="22.5" customHeight="1">
      <c r="A1971" s="18">
        <v>45685.0</v>
      </c>
      <c r="B1971" s="19" t="str">
        <f t="shared" si="1"/>
        <v>Jan</v>
      </c>
      <c r="C1971" s="20" t="s">
        <v>92</v>
      </c>
      <c r="D1971" s="19" t="s">
        <v>158</v>
      </c>
      <c r="E1971" s="19" t="s">
        <v>9</v>
      </c>
      <c r="F1971" s="21">
        <v>5.0</v>
      </c>
      <c r="G1971" s="22">
        <v>105925.0</v>
      </c>
      <c r="H1971" s="15" t="str">
        <f t="shared" si="2"/>
        <v>Very High Range</v>
      </c>
      <c r="I1971" s="22">
        <v>77468.0</v>
      </c>
      <c r="J1971" s="23">
        <f t="shared" si="3"/>
        <v>1.367338772</v>
      </c>
      <c r="K1971" s="24" t="str">
        <f t="shared" si="4"/>
        <v>Over Achived</v>
      </c>
    </row>
    <row r="1972" ht="22.5" customHeight="1">
      <c r="A1972" s="18">
        <v>45685.0</v>
      </c>
      <c r="B1972" s="19" t="str">
        <f t="shared" si="1"/>
        <v>Jan</v>
      </c>
      <c r="C1972" s="20" t="s">
        <v>92</v>
      </c>
      <c r="D1972" s="19" t="s">
        <v>158</v>
      </c>
      <c r="E1972" s="19" t="s">
        <v>19</v>
      </c>
      <c r="F1972" s="21">
        <v>2.0</v>
      </c>
      <c r="G1972" s="22">
        <v>65554.0</v>
      </c>
      <c r="H1972" s="15" t="str">
        <f t="shared" si="2"/>
        <v>Medium Range</v>
      </c>
      <c r="I1972" s="22">
        <v>54060.0</v>
      </c>
      <c r="J1972" s="23">
        <f t="shared" si="3"/>
        <v>1.212615612</v>
      </c>
      <c r="K1972" s="24" t="str">
        <f t="shared" si="4"/>
        <v>Over Achived</v>
      </c>
    </row>
    <row r="1973" ht="22.5" customHeight="1">
      <c r="A1973" s="18">
        <v>45685.0</v>
      </c>
      <c r="B1973" s="19" t="str">
        <f t="shared" si="1"/>
        <v>Jan</v>
      </c>
      <c r="C1973" s="20" t="s">
        <v>92</v>
      </c>
      <c r="D1973" s="19" t="s">
        <v>158</v>
      </c>
      <c r="E1973" s="19" t="s">
        <v>9</v>
      </c>
      <c r="F1973" s="21">
        <v>4.0</v>
      </c>
      <c r="G1973" s="22">
        <v>116438.0</v>
      </c>
      <c r="H1973" s="15" t="str">
        <f t="shared" si="2"/>
        <v>Very High Range</v>
      </c>
      <c r="I1973" s="22">
        <v>101136.0</v>
      </c>
      <c r="J1973" s="23">
        <f t="shared" si="3"/>
        <v>1.151301218</v>
      </c>
      <c r="K1973" s="24" t="str">
        <f t="shared" si="4"/>
        <v>Over Achived</v>
      </c>
    </row>
    <row r="1974" ht="22.5" customHeight="1">
      <c r="A1974" s="18">
        <v>45685.0</v>
      </c>
      <c r="B1974" s="19" t="str">
        <f t="shared" si="1"/>
        <v>Jan</v>
      </c>
      <c r="C1974" s="20" t="s">
        <v>92</v>
      </c>
      <c r="D1974" s="19" t="s">
        <v>158</v>
      </c>
      <c r="E1974" s="19" t="s">
        <v>68</v>
      </c>
      <c r="F1974" s="21">
        <v>2.0</v>
      </c>
      <c r="G1974" s="22">
        <v>53261.0</v>
      </c>
      <c r="H1974" s="15" t="str">
        <f t="shared" si="2"/>
        <v>Medium Range</v>
      </c>
      <c r="I1974" s="22">
        <v>38851.0</v>
      </c>
      <c r="J1974" s="23">
        <f t="shared" si="3"/>
        <v>1.370904224</v>
      </c>
      <c r="K1974" s="24" t="str">
        <f t="shared" si="4"/>
        <v>Over Achived</v>
      </c>
    </row>
    <row r="1975" ht="22.5" customHeight="1">
      <c r="A1975" s="18">
        <v>45685.0</v>
      </c>
      <c r="B1975" s="19" t="str">
        <f t="shared" si="1"/>
        <v>Jan</v>
      </c>
      <c r="C1975" s="20" t="s">
        <v>92</v>
      </c>
      <c r="D1975" s="25" t="s">
        <v>149</v>
      </c>
      <c r="E1975" s="19" t="s">
        <v>38</v>
      </c>
      <c r="F1975" s="21">
        <v>3.0</v>
      </c>
      <c r="G1975" s="22">
        <v>63076.0</v>
      </c>
      <c r="H1975" s="15" t="str">
        <f t="shared" si="2"/>
        <v>Medium Range</v>
      </c>
      <c r="I1975" s="22">
        <v>54224.0</v>
      </c>
      <c r="J1975" s="23">
        <f t="shared" si="3"/>
        <v>1.163248746</v>
      </c>
      <c r="K1975" s="24" t="str">
        <f t="shared" si="4"/>
        <v>Over Achived</v>
      </c>
    </row>
    <row r="1976" ht="22.5" customHeight="1">
      <c r="A1976" s="18">
        <v>45685.0</v>
      </c>
      <c r="B1976" s="19" t="str">
        <f t="shared" si="1"/>
        <v>Jan</v>
      </c>
      <c r="C1976" s="20" t="s">
        <v>7</v>
      </c>
      <c r="D1976" s="19" t="s">
        <v>131</v>
      </c>
      <c r="E1976" s="19" t="s">
        <v>34</v>
      </c>
      <c r="F1976" s="21">
        <v>6.0</v>
      </c>
      <c r="G1976" s="22">
        <v>124837.0</v>
      </c>
      <c r="H1976" s="15" t="str">
        <f t="shared" si="2"/>
        <v>Very High Range</v>
      </c>
      <c r="I1976" s="22">
        <v>88618.0</v>
      </c>
      <c r="J1976" s="23">
        <f t="shared" si="3"/>
        <v>1.408709292</v>
      </c>
      <c r="K1976" s="24" t="str">
        <f t="shared" si="4"/>
        <v>Over Achived</v>
      </c>
    </row>
    <row r="1977" ht="22.5" customHeight="1">
      <c r="A1977" s="18">
        <v>45686.0</v>
      </c>
      <c r="B1977" s="19" t="str">
        <f t="shared" si="1"/>
        <v>Jan</v>
      </c>
      <c r="C1977" s="20" t="s">
        <v>57</v>
      </c>
      <c r="D1977" s="19" t="s">
        <v>58</v>
      </c>
      <c r="E1977" s="19" t="s">
        <v>19</v>
      </c>
      <c r="F1977" s="21">
        <v>2.0</v>
      </c>
      <c r="G1977" s="22">
        <v>39032.0</v>
      </c>
      <c r="H1977" s="15" t="str">
        <f t="shared" si="2"/>
        <v>Base Range</v>
      </c>
      <c r="I1977" s="22">
        <v>31356.0</v>
      </c>
      <c r="J1977" s="23">
        <f t="shared" si="3"/>
        <v>1.244801633</v>
      </c>
      <c r="K1977" s="24" t="str">
        <f t="shared" si="4"/>
        <v>Over Achived</v>
      </c>
    </row>
    <row r="1978" ht="22.5" customHeight="1">
      <c r="A1978" s="18">
        <v>45686.0</v>
      </c>
      <c r="B1978" s="19" t="str">
        <f t="shared" si="1"/>
        <v>Jan</v>
      </c>
      <c r="C1978" s="20" t="s">
        <v>13</v>
      </c>
      <c r="D1978" s="19" t="s">
        <v>169</v>
      </c>
      <c r="E1978" s="19" t="s">
        <v>23</v>
      </c>
      <c r="F1978" s="21">
        <v>2.0</v>
      </c>
      <c r="G1978" s="22">
        <v>45151.0</v>
      </c>
      <c r="H1978" s="15" t="str">
        <f t="shared" si="2"/>
        <v>Base Range</v>
      </c>
      <c r="I1978" s="22">
        <v>58513.0</v>
      </c>
      <c r="J1978" s="23">
        <f t="shared" si="3"/>
        <v>0.7716404901</v>
      </c>
      <c r="K1978" s="24" t="str">
        <f t="shared" si="4"/>
        <v>Target Not Meet</v>
      </c>
    </row>
    <row r="1979" ht="22.5" customHeight="1">
      <c r="A1979" s="18">
        <v>45686.0</v>
      </c>
      <c r="B1979" s="19" t="str">
        <f t="shared" si="1"/>
        <v>Jan</v>
      </c>
      <c r="C1979" s="20" t="s">
        <v>13</v>
      </c>
      <c r="D1979" s="19" t="s">
        <v>169</v>
      </c>
      <c r="E1979" s="19" t="s">
        <v>63</v>
      </c>
      <c r="F1979" s="21">
        <v>1.0</v>
      </c>
      <c r="G1979" s="22">
        <v>16383.0</v>
      </c>
      <c r="H1979" s="15" t="str">
        <f t="shared" si="2"/>
        <v>Base Range</v>
      </c>
      <c r="I1979" s="22">
        <v>17224.0</v>
      </c>
      <c r="J1979" s="23">
        <f t="shared" si="3"/>
        <v>0.9511727822</v>
      </c>
      <c r="K1979" s="24" t="str">
        <f t="shared" si="4"/>
        <v>Target Not Meet</v>
      </c>
    </row>
    <row r="1980" ht="22.5" customHeight="1">
      <c r="A1980" s="18">
        <v>45686.0</v>
      </c>
      <c r="B1980" s="19" t="str">
        <f t="shared" si="1"/>
        <v>Jan</v>
      </c>
      <c r="C1980" s="20" t="s">
        <v>13</v>
      </c>
      <c r="D1980" s="19" t="s">
        <v>37</v>
      </c>
      <c r="E1980" s="19" t="s">
        <v>19</v>
      </c>
      <c r="F1980" s="21">
        <v>2.0</v>
      </c>
      <c r="G1980" s="22">
        <v>47250.0</v>
      </c>
      <c r="H1980" s="15" t="str">
        <f t="shared" si="2"/>
        <v>Base Range</v>
      </c>
      <c r="I1980" s="22">
        <v>59312.0</v>
      </c>
      <c r="J1980" s="23">
        <f t="shared" si="3"/>
        <v>0.7966347451</v>
      </c>
      <c r="K1980" s="24" t="str">
        <f t="shared" si="4"/>
        <v>Target Not Meet</v>
      </c>
    </row>
    <row r="1981" ht="22.5" customHeight="1">
      <c r="A1981" s="18">
        <v>45686.0</v>
      </c>
      <c r="B1981" s="19" t="str">
        <f t="shared" si="1"/>
        <v>Jan</v>
      </c>
      <c r="C1981" s="20" t="s">
        <v>13</v>
      </c>
      <c r="D1981" s="19" t="s">
        <v>37</v>
      </c>
      <c r="E1981" s="19" t="s">
        <v>63</v>
      </c>
      <c r="F1981" s="21">
        <v>4.0</v>
      </c>
      <c r="G1981" s="22">
        <v>75099.0</v>
      </c>
      <c r="H1981" s="15" t="str">
        <f t="shared" si="2"/>
        <v>High Range</v>
      </c>
      <c r="I1981" s="22">
        <v>86049.0</v>
      </c>
      <c r="J1981" s="23">
        <f t="shared" si="3"/>
        <v>0.8727469233</v>
      </c>
      <c r="K1981" s="24" t="str">
        <f t="shared" si="4"/>
        <v>Target Not Meet</v>
      </c>
    </row>
    <row r="1982" ht="22.5" customHeight="1">
      <c r="A1982" s="18">
        <v>45686.0</v>
      </c>
      <c r="B1982" s="19" t="str">
        <f t="shared" si="1"/>
        <v>Jan</v>
      </c>
      <c r="C1982" s="20" t="s">
        <v>13</v>
      </c>
      <c r="D1982" s="19" t="s">
        <v>29</v>
      </c>
      <c r="E1982" s="19" t="s">
        <v>38</v>
      </c>
      <c r="F1982" s="21">
        <v>2.0</v>
      </c>
      <c r="G1982" s="22">
        <v>61478.0</v>
      </c>
      <c r="H1982" s="15" t="str">
        <f t="shared" si="2"/>
        <v>Medium Range</v>
      </c>
      <c r="I1982" s="22">
        <v>69365.0</v>
      </c>
      <c r="J1982" s="23">
        <f t="shared" si="3"/>
        <v>0.8862971239</v>
      </c>
      <c r="K1982" s="24" t="str">
        <f t="shared" si="4"/>
        <v>Target Not Meet</v>
      </c>
    </row>
    <row r="1983" ht="22.5" customHeight="1">
      <c r="A1983" s="18">
        <v>45686.0</v>
      </c>
      <c r="B1983" s="19" t="str">
        <f t="shared" si="1"/>
        <v>Jan</v>
      </c>
      <c r="C1983" s="20" t="s">
        <v>13</v>
      </c>
      <c r="D1983" s="19" t="s">
        <v>29</v>
      </c>
      <c r="E1983" s="19" t="s">
        <v>68</v>
      </c>
      <c r="F1983" s="21">
        <v>1.0</v>
      </c>
      <c r="G1983" s="22">
        <v>36064.0</v>
      </c>
      <c r="H1983" s="15" t="str">
        <f t="shared" si="2"/>
        <v>Base Range</v>
      </c>
      <c r="I1983" s="22">
        <v>44164.0</v>
      </c>
      <c r="J1983" s="23">
        <f t="shared" si="3"/>
        <v>0.8165926999</v>
      </c>
      <c r="K1983" s="24" t="str">
        <f t="shared" si="4"/>
        <v>Target Not Meet</v>
      </c>
    </row>
    <row r="1984" ht="22.5" customHeight="1">
      <c r="A1984" s="18">
        <v>45686.0</v>
      </c>
      <c r="B1984" s="19" t="str">
        <f t="shared" si="1"/>
        <v>Jan</v>
      </c>
      <c r="C1984" s="20" t="s">
        <v>13</v>
      </c>
      <c r="D1984" s="19" t="s">
        <v>29</v>
      </c>
      <c r="E1984" s="19" t="s">
        <v>34</v>
      </c>
      <c r="F1984" s="21">
        <v>3.0</v>
      </c>
      <c r="G1984" s="22">
        <v>92480.0</v>
      </c>
      <c r="H1984" s="15" t="str">
        <f t="shared" si="2"/>
        <v>Very High Range</v>
      </c>
      <c r="I1984" s="22">
        <v>120187.0</v>
      </c>
      <c r="J1984" s="23">
        <f t="shared" si="3"/>
        <v>0.7694675797</v>
      </c>
      <c r="K1984" s="24" t="str">
        <f t="shared" si="4"/>
        <v>Target Not Meet</v>
      </c>
    </row>
    <row r="1985" ht="22.5" customHeight="1">
      <c r="A1985" s="18">
        <v>45686.0</v>
      </c>
      <c r="B1985" s="19" t="str">
        <f t="shared" si="1"/>
        <v>Jan</v>
      </c>
      <c r="C1985" s="20" t="s">
        <v>13</v>
      </c>
      <c r="D1985" s="19" t="s">
        <v>29</v>
      </c>
      <c r="E1985" s="19" t="s">
        <v>63</v>
      </c>
      <c r="F1985" s="21">
        <v>1.0</v>
      </c>
      <c r="G1985" s="22">
        <v>17084.0</v>
      </c>
      <c r="H1985" s="15" t="str">
        <f t="shared" si="2"/>
        <v>Base Range</v>
      </c>
      <c r="I1985" s="22">
        <v>18919.0</v>
      </c>
      <c r="J1985" s="23">
        <f t="shared" si="3"/>
        <v>0.9030075585</v>
      </c>
      <c r="K1985" s="24" t="str">
        <f t="shared" si="4"/>
        <v>Target Not Meet</v>
      </c>
    </row>
    <row r="1986" ht="22.5" customHeight="1">
      <c r="A1986" s="18">
        <v>45686.0</v>
      </c>
      <c r="B1986" s="19" t="str">
        <f t="shared" si="1"/>
        <v>Jan</v>
      </c>
      <c r="C1986" s="20" t="s">
        <v>13</v>
      </c>
      <c r="D1986" s="19" t="s">
        <v>18</v>
      </c>
      <c r="E1986" s="19" t="s">
        <v>34</v>
      </c>
      <c r="F1986" s="21">
        <v>4.0</v>
      </c>
      <c r="G1986" s="22">
        <v>84201.0</v>
      </c>
      <c r="H1986" s="15" t="str">
        <f t="shared" si="2"/>
        <v>High Range</v>
      </c>
      <c r="I1986" s="22">
        <v>78645.0</v>
      </c>
      <c r="J1986" s="23">
        <f t="shared" si="3"/>
        <v>1.070646576</v>
      </c>
      <c r="K1986" s="24" t="str">
        <f t="shared" si="4"/>
        <v>Over Achived</v>
      </c>
    </row>
    <row r="1987" ht="22.5" customHeight="1">
      <c r="A1987" s="18">
        <v>45686.0</v>
      </c>
      <c r="B1987" s="19" t="str">
        <f t="shared" si="1"/>
        <v>Jan</v>
      </c>
      <c r="C1987" s="20" t="s">
        <v>57</v>
      </c>
      <c r="D1987" s="19" t="s">
        <v>58</v>
      </c>
      <c r="E1987" s="19" t="s">
        <v>63</v>
      </c>
      <c r="F1987" s="21">
        <v>1.0</v>
      </c>
      <c r="G1987" s="22">
        <v>28890.0</v>
      </c>
      <c r="H1987" s="15" t="str">
        <f t="shared" si="2"/>
        <v>Base Range</v>
      </c>
      <c r="I1987" s="22">
        <v>20919.0</v>
      </c>
      <c r="J1987" s="23">
        <f t="shared" si="3"/>
        <v>1.381041159</v>
      </c>
      <c r="K1987" s="24" t="str">
        <f t="shared" si="4"/>
        <v>Over Achived</v>
      </c>
    </row>
    <row r="1988" ht="22.5" customHeight="1">
      <c r="A1988" s="18">
        <v>45686.0</v>
      </c>
      <c r="B1988" s="19" t="str">
        <f t="shared" si="1"/>
        <v>Jan</v>
      </c>
      <c r="C1988" s="20" t="s">
        <v>13</v>
      </c>
      <c r="D1988" s="19" t="s">
        <v>18</v>
      </c>
      <c r="E1988" s="19" t="s">
        <v>23</v>
      </c>
      <c r="F1988" s="21">
        <v>2.0</v>
      </c>
      <c r="G1988" s="22">
        <v>43188.0</v>
      </c>
      <c r="H1988" s="15" t="str">
        <f t="shared" si="2"/>
        <v>Base Range</v>
      </c>
      <c r="I1988" s="22">
        <v>35259.0</v>
      </c>
      <c r="J1988" s="23">
        <f t="shared" si="3"/>
        <v>1.224878754</v>
      </c>
      <c r="K1988" s="24" t="str">
        <f t="shared" si="4"/>
        <v>Over Achived</v>
      </c>
    </row>
    <row r="1989" ht="22.5" customHeight="1">
      <c r="A1989" s="18">
        <v>45686.0</v>
      </c>
      <c r="B1989" s="19" t="str">
        <f t="shared" si="1"/>
        <v>Jan</v>
      </c>
      <c r="C1989" s="20" t="s">
        <v>13</v>
      </c>
      <c r="D1989" s="19" t="s">
        <v>29</v>
      </c>
      <c r="E1989" s="19" t="s">
        <v>38</v>
      </c>
      <c r="F1989" s="21">
        <v>2.0</v>
      </c>
      <c r="G1989" s="22">
        <v>61348.0</v>
      </c>
      <c r="H1989" s="15" t="str">
        <f t="shared" si="2"/>
        <v>Medium Range</v>
      </c>
      <c r="I1989" s="22">
        <v>71106.0</v>
      </c>
      <c r="J1989" s="23">
        <f t="shared" si="3"/>
        <v>0.8627682615</v>
      </c>
      <c r="K1989" s="24" t="str">
        <f t="shared" si="4"/>
        <v>Target Not Meet</v>
      </c>
    </row>
    <row r="1990" ht="22.5" customHeight="1">
      <c r="A1990" s="18">
        <v>45686.0</v>
      </c>
      <c r="B1990" s="19" t="str">
        <f t="shared" si="1"/>
        <v>Jan</v>
      </c>
      <c r="C1990" s="20" t="s">
        <v>57</v>
      </c>
      <c r="D1990" s="19" t="s">
        <v>58</v>
      </c>
      <c r="E1990" s="19" t="s">
        <v>68</v>
      </c>
      <c r="F1990" s="21">
        <v>1.0</v>
      </c>
      <c r="G1990" s="22">
        <v>25488.0</v>
      </c>
      <c r="H1990" s="15" t="str">
        <f t="shared" si="2"/>
        <v>Base Range</v>
      </c>
      <c r="I1990" s="22">
        <v>23920.0</v>
      </c>
      <c r="J1990" s="23">
        <f t="shared" si="3"/>
        <v>1.065551839</v>
      </c>
      <c r="K1990" s="24" t="str">
        <f t="shared" si="4"/>
        <v>Over Achived</v>
      </c>
    </row>
    <row r="1991" ht="22.5" customHeight="1">
      <c r="A1991" s="18">
        <v>45686.0</v>
      </c>
      <c r="B1991" s="19" t="str">
        <f t="shared" si="1"/>
        <v>Jan</v>
      </c>
      <c r="C1991" s="20" t="s">
        <v>57</v>
      </c>
      <c r="D1991" s="19" t="s">
        <v>80</v>
      </c>
      <c r="E1991" s="19" t="s">
        <v>19</v>
      </c>
      <c r="F1991" s="21">
        <v>1.0</v>
      </c>
      <c r="G1991" s="22">
        <v>35367.0</v>
      </c>
      <c r="H1991" s="15" t="str">
        <f t="shared" si="2"/>
        <v>Base Range</v>
      </c>
      <c r="I1991" s="22">
        <v>44245.0</v>
      </c>
      <c r="J1991" s="23">
        <f t="shared" si="3"/>
        <v>0.7993445587</v>
      </c>
      <c r="K1991" s="24" t="str">
        <f t="shared" si="4"/>
        <v>Target Not Meet</v>
      </c>
    </row>
    <row r="1992" ht="22.5" customHeight="1">
      <c r="A1992" s="18">
        <v>45686.0</v>
      </c>
      <c r="B1992" s="19" t="str">
        <f t="shared" si="1"/>
        <v>Jan</v>
      </c>
      <c r="C1992" s="20" t="s">
        <v>57</v>
      </c>
      <c r="D1992" s="25" t="s">
        <v>62</v>
      </c>
      <c r="E1992" s="19" t="s">
        <v>26</v>
      </c>
      <c r="F1992" s="21">
        <v>2.0</v>
      </c>
      <c r="G1992" s="22">
        <v>50475.0</v>
      </c>
      <c r="H1992" s="15" t="str">
        <f t="shared" si="2"/>
        <v>Medium Range</v>
      </c>
      <c r="I1992" s="22">
        <v>36379.0</v>
      </c>
      <c r="J1992" s="23">
        <f t="shared" si="3"/>
        <v>1.387476291</v>
      </c>
      <c r="K1992" s="24" t="str">
        <f t="shared" si="4"/>
        <v>Over Achived</v>
      </c>
    </row>
    <row r="1993" ht="22.5" customHeight="1">
      <c r="A1993" s="18">
        <v>45686.0</v>
      </c>
      <c r="B1993" s="19" t="str">
        <f t="shared" si="1"/>
        <v>Jan</v>
      </c>
      <c r="C1993" s="20" t="s">
        <v>57</v>
      </c>
      <c r="D1993" s="25" t="s">
        <v>62</v>
      </c>
      <c r="E1993" s="19" t="s">
        <v>63</v>
      </c>
      <c r="F1993" s="21">
        <v>1.0</v>
      </c>
      <c r="G1993" s="22">
        <v>26670.0</v>
      </c>
      <c r="H1993" s="15" t="str">
        <f t="shared" si="2"/>
        <v>Base Range</v>
      </c>
      <c r="I1993" s="22">
        <v>22949.0</v>
      </c>
      <c r="J1993" s="23">
        <f t="shared" si="3"/>
        <v>1.162142141</v>
      </c>
      <c r="K1993" s="24" t="str">
        <f t="shared" si="4"/>
        <v>Over Achived</v>
      </c>
    </row>
    <row r="1994" ht="22.5" customHeight="1">
      <c r="A1994" s="18">
        <v>45686.0</v>
      </c>
      <c r="B1994" s="19" t="str">
        <f t="shared" si="1"/>
        <v>Jan</v>
      </c>
      <c r="C1994" s="20" t="s">
        <v>57</v>
      </c>
      <c r="D1994" s="19" t="s">
        <v>71</v>
      </c>
      <c r="E1994" s="19" t="s">
        <v>9</v>
      </c>
      <c r="F1994" s="21">
        <v>3.0</v>
      </c>
      <c r="G1994" s="22">
        <v>62795.0</v>
      </c>
      <c r="H1994" s="15" t="str">
        <f t="shared" si="2"/>
        <v>Medium Range</v>
      </c>
      <c r="I1994" s="22">
        <v>72521.0</v>
      </c>
      <c r="J1994" s="23">
        <f t="shared" si="3"/>
        <v>0.8658871224</v>
      </c>
      <c r="K1994" s="24" t="str">
        <f t="shared" si="4"/>
        <v>Target Not Meet</v>
      </c>
    </row>
    <row r="1995" ht="22.5" customHeight="1">
      <c r="A1995" s="18">
        <v>45686.0</v>
      </c>
      <c r="B1995" s="19" t="str">
        <f t="shared" si="1"/>
        <v>Jan</v>
      </c>
      <c r="C1995" s="20" t="s">
        <v>57</v>
      </c>
      <c r="D1995" s="19" t="s">
        <v>71</v>
      </c>
      <c r="E1995" s="19" t="s">
        <v>63</v>
      </c>
      <c r="F1995" s="21">
        <v>1.0</v>
      </c>
      <c r="G1995" s="22">
        <v>26164.0</v>
      </c>
      <c r="H1995" s="15" t="str">
        <f t="shared" si="2"/>
        <v>Base Range</v>
      </c>
      <c r="I1995" s="22">
        <v>27496.0</v>
      </c>
      <c r="J1995" s="23">
        <f t="shared" si="3"/>
        <v>0.95155659</v>
      </c>
      <c r="K1995" s="24" t="str">
        <f t="shared" si="4"/>
        <v>Target Not Meet</v>
      </c>
    </row>
    <row r="1996" ht="22.5" customHeight="1">
      <c r="A1996" s="18">
        <v>45686.0</v>
      </c>
      <c r="B1996" s="19" t="str">
        <f t="shared" si="1"/>
        <v>Jan</v>
      </c>
      <c r="C1996" s="20" t="s">
        <v>57</v>
      </c>
      <c r="D1996" s="19" t="s">
        <v>80</v>
      </c>
      <c r="E1996" s="19" t="s">
        <v>9</v>
      </c>
      <c r="F1996" s="21">
        <v>2.0</v>
      </c>
      <c r="G1996" s="22">
        <v>73535.0</v>
      </c>
      <c r="H1996" s="15" t="str">
        <f t="shared" si="2"/>
        <v>High Range</v>
      </c>
      <c r="I1996" s="22">
        <v>90884.0</v>
      </c>
      <c r="J1996" s="23">
        <f t="shared" si="3"/>
        <v>0.8091083139</v>
      </c>
      <c r="K1996" s="24" t="str">
        <f t="shared" si="4"/>
        <v>Target Not Meet</v>
      </c>
    </row>
    <row r="1997" ht="22.5" customHeight="1">
      <c r="A1997" s="18">
        <v>45686.0</v>
      </c>
      <c r="B1997" s="19" t="str">
        <f t="shared" si="1"/>
        <v>Jan</v>
      </c>
      <c r="C1997" s="20" t="s">
        <v>57</v>
      </c>
      <c r="D1997" s="19" t="s">
        <v>80</v>
      </c>
      <c r="E1997" s="19" t="s">
        <v>19</v>
      </c>
      <c r="F1997" s="21">
        <v>1.0</v>
      </c>
      <c r="G1997" s="22">
        <v>35548.0</v>
      </c>
      <c r="H1997" s="15" t="str">
        <f t="shared" si="2"/>
        <v>Base Range</v>
      </c>
      <c r="I1997" s="22">
        <v>45588.0</v>
      </c>
      <c r="J1997" s="23">
        <f t="shared" si="3"/>
        <v>0.7797666052</v>
      </c>
      <c r="K1997" s="24" t="str">
        <f t="shared" si="4"/>
        <v>Target Not Meet</v>
      </c>
    </row>
    <row r="1998" ht="22.5" customHeight="1">
      <c r="A1998" s="18">
        <v>45686.0</v>
      </c>
      <c r="B1998" s="19" t="str">
        <f t="shared" si="1"/>
        <v>Jan</v>
      </c>
      <c r="C1998" s="20" t="s">
        <v>57</v>
      </c>
      <c r="D1998" s="19" t="s">
        <v>80</v>
      </c>
      <c r="E1998" s="19" t="s">
        <v>68</v>
      </c>
      <c r="F1998" s="21">
        <v>1.0</v>
      </c>
      <c r="G1998" s="22">
        <v>33435.0</v>
      </c>
      <c r="H1998" s="15" t="str">
        <f t="shared" si="2"/>
        <v>Base Range</v>
      </c>
      <c r="I1998" s="22">
        <v>39425.0</v>
      </c>
      <c r="J1998" s="23">
        <f t="shared" si="3"/>
        <v>0.848065948</v>
      </c>
      <c r="K1998" s="24" t="str">
        <f t="shared" si="4"/>
        <v>Target Not Meet</v>
      </c>
    </row>
    <row r="1999" ht="22.5" customHeight="1">
      <c r="A1999" s="18">
        <v>45686.0</v>
      </c>
      <c r="B1999" s="19" t="str">
        <f t="shared" si="1"/>
        <v>Jan</v>
      </c>
      <c r="C1999" s="20" t="s">
        <v>57</v>
      </c>
      <c r="D1999" s="19" t="s">
        <v>80</v>
      </c>
      <c r="E1999" s="19" t="s">
        <v>19</v>
      </c>
      <c r="F1999" s="21">
        <v>1.0</v>
      </c>
      <c r="G1999" s="22">
        <v>40848.0</v>
      </c>
      <c r="H1999" s="15" t="str">
        <f t="shared" si="2"/>
        <v>Base Range</v>
      </c>
      <c r="I1999" s="22">
        <v>45211.0</v>
      </c>
      <c r="J1999" s="23">
        <f t="shared" si="3"/>
        <v>0.9034969366</v>
      </c>
      <c r="K1999" s="24" t="str">
        <f t="shared" si="4"/>
        <v>Target Not Meet</v>
      </c>
    </row>
    <row r="2000" ht="22.5" customHeight="1">
      <c r="A2000" s="18">
        <v>45686.0</v>
      </c>
      <c r="B2000" s="19" t="str">
        <f t="shared" si="1"/>
        <v>Jan</v>
      </c>
      <c r="C2000" s="20" t="s">
        <v>57</v>
      </c>
      <c r="D2000" s="19" t="s">
        <v>85</v>
      </c>
      <c r="E2000" s="19" t="s">
        <v>26</v>
      </c>
      <c r="F2000" s="21">
        <v>2.0</v>
      </c>
      <c r="G2000" s="22">
        <v>41691.0</v>
      </c>
      <c r="H2000" s="15" t="str">
        <f t="shared" si="2"/>
        <v>Base Range</v>
      </c>
      <c r="I2000" s="22">
        <v>47000.0</v>
      </c>
      <c r="J2000" s="23">
        <f t="shared" si="3"/>
        <v>0.8870425532</v>
      </c>
      <c r="K2000" s="24" t="str">
        <f t="shared" si="4"/>
        <v>Target Not Meet</v>
      </c>
    </row>
    <row r="2001" ht="22.5" customHeight="1">
      <c r="A2001" s="18">
        <v>45686.0</v>
      </c>
      <c r="B2001" s="19" t="str">
        <f t="shared" si="1"/>
        <v>Jan</v>
      </c>
      <c r="C2001" s="20" t="s">
        <v>57</v>
      </c>
      <c r="D2001" s="19" t="s">
        <v>85</v>
      </c>
      <c r="E2001" s="19" t="s">
        <v>63</v>
      </c>
      <c r="F2001" s="21">
        <v>1.0</v>
      </c>
      <c r="G2001" s="22">
        <v>23936.0</v>
      </c>
      <c r="H2001" s="15" t="str">
        <f t="shared" si="2"/>
        <v>Base Range</v>
      </c>
      <c r="I2001" s="22">
        <v>30061.0</v>
      </c>
      <c r="J2001" s="23">
        <f t="shared" si="3"/>
        <v>0.7962476298</v>
      </c>
      <c r="K2001" s="24" t="str">
        <f t="shared" si="4"/>
        <v>Target Not Meet</v>
      </c>
    </row>
    <row r="2002" ht="22.5" customHeight="1">
      <c r="A2002" s="18">
        <v>45686.0</v>
      </c>
      <c r="B2002" s="19" t="str">
        <f t="shared" si="1"/>
        <v>Jan</v>
      </c>
      <c r="C2002" s="20" t="s">
        <v>57</v>
      </c>
      <c r="D2002" s="19" t="s">
        <v>85</v>
      </c>
      <c r="E2002" s="19" t="s">
        <v>19</v>
      </c>
      <c r="F2002" s="21">
        <v>2.0</v>
      </c>
      <c r="G2002" s="22">
        <v>37464.0</v>
      </c>
      <c r="H2002" s="15" t="str">
        <f t="shared" si="2"/>
        <v>Base Range</v>
      </c>
      <c r="I2002" s="22">
        <v>46133.0</v>
      </c>
      <c r="J2002" s="23">
        <f t="shared" si="3"/>
        <v>0.8120867925</v>
      </c>
      <c r="K2002" s="24" t="str">
        <f t="shared" si="4"/>
        <v>Target Not Meet</v>
      </c>
    </row>
    <row r="2003" ht="22.5" customHeight="1">
      <c r="A2003" s="18">
        <v>45686.0</v>
      </c>
      <c r="B2003" s="19" t="str">
        <f t="shared" si="1"/>
        <v>Jan</v>
      </c>
      <c r="C2003" s="20" t="s">
        <v>57</v>
      </c>
      <c r="D2003" s="19" t="s">
        <v>85</v>
      </c>
      <c r="E2003" s="19" t="s">
        <v>68</v>
      </c>
      <c r="F2003" s="21">
        <v>1.0</v>
      </c>
      <c r="G2003" s="22">
        <v>30852.0</v>
      </c>
      <c r="H2003" s="15" t="str">
        <f t="shared" si="2"/>
        <v>Base Range</v>
      </c>
      <c r="I2003" s="22">
        <v>39725.0</v>
      </c>
      <c r="J2003" s="23">
        <f t="shared" si="3"/>
        <v>0.7766393958</v>
      </c>
      <c r="K2003" s="24" t="str">
        <f t="shared" si="4"/>
        <v>Target Not Meet</v>
      </c>
    </row>
    <row r="2004" ht="22.5" customHeight="1">
      <c r="A2004" s="18">
        <v>45686.0</v>
      </c>
      <c r="B2004" s="19" t="str">
        <f t="shared" si="1"/>
        <v>Jan</v>
      </c>
      <c r="C2004" s="20" t="s">
        <v>13</v>
      </c>
      <c r="D2004" s="19" t="s">
        <v>18</v>
      </c>
      <c r="E2004" s="19" t="s">
        <v>34</v>
      </c>
      <c r="F2004" s="21">
        <v>3.0</v>
      </c>
      <c r="G2004" s="22">
        <v>88975.0</v>
      </c>
      <c r="H2004" s="15" t="str">
        <f t="shared" si="2"/>
        <v>High Range</v>
      </c>
      <c r="I2004" s="22">
        <v>75227.0</v>
      </c>
      <c r="J2004" s="23">
        <f t="shared" si="3"/>
        <v>1.182753533</v>
      </c>
      <c r="K2004" s="24" t="str">
        <f t="shared" si="4"/>
        <v>Over Achived</v>
      </c>
    </row>
    <row r="2005" ht="22.5" customHeight="1">
      <c r="A2005" s="18">
        <v>45686.0</v>
      </c>
      <c r="B2005" s="19" t="str">
        <f t="shared" si="1"/>
        <v>Jan</v>
      </c>
      <c r="C2005" s="20" t="s">
        <v>57</v>
      </c>
      <c r="D2005" s="25" t="s">
        <v>62</v>
      </c>
      <c r="E2005" s="19" t="s">
        <v>34</v>
      </c>
      <c r="F2005" s="21">
        <v>3.0</v>
      </c>
      <c r="G2005" s="22">
        <v>68845.0</v>
      </c>
      <c r="H2005" s="15" t="str">
        <f t="shared" si="2"/>
        <v>Medium Range</v>
      </c>
      <c r="I2005" s="22">
        <v>57939.0</v>
      </c>
      <c r="J2005" s="23">
        <f t="shared" si="3"/>
        <v>1.188232451</v>
      </c>
      <c r="K2005" s="24" t="str">
        <f t="shared" si="4"/>
        <v>Over Achived</v>
      </c>
    </row>
    <row r="2006" ht="22.5" customHeight="1">
      <c r="A2006" s="18">
        <v>45686.0</v>
      </c>
      <c r="B2006" s="19" t="str">
        <f t="shared" si="1"/>
        <v>Jan</v>
      </c>
      <c r="C2006" s="20" t="s">
        <v>13</v>
      </c>
      <c r="D2006" s="19" t="s">
        <v>18</v>
      </c>
      <c r="E2006" s="19" t="s">
        <v>34</v>
      </c>
      <c r="F2006" s="21">
        <v>3.0</v>
      </c>
      <c r="G2006" s="22">
        <v>83532.0</v>
      </c>
      <c r="H2006" s="15" t="str">
        <f t="shared" si="2"/>
        <v>High Range</v>
      </c>
      <c r="I2006" s="22">
        <v>76224.0</v>
      </c>
      <c r="J2006" s="23">
        <f t="shared" si="3"/>
        <v>1.095875315</v>
      </c>
      <c r="K2006" s="24" t="str">
        <f t="shared" si="4"/>
        <v>Over Achived</v>
      </c>
    </row>
    <row r="2007" ht="22.5" customHeight="1">
      <c r="A2007" s="18">
        <v>45686.0</v>
      </c>
      <c r="B2007" s="19" t="str">
        <f t="shared" si="1"/>
        <v>Jan</v>
      </c>
      <c r="C2007" s="20" t="s">
        <v>13</v>
      </c>
      <c r="D2007" s="19" t="s">
        <v>14</v>
      </c>
      <c r="E2007" s="19" t="s">
        <v>63</v>
      </c>
      <c r="F2007" s="21">
        <v>3.0</v>
      </c>
      <c r="G2007" s="22">
        <v>82691.0</v>
      </c>
      <c r="H2007" s="15" t="str">
        <f t="shared" si="2"/>
        <v>High Range</v>
      </c>
      <c r="I2007" s="22">
        <v>74039.0</v>
      </c>
      <c r="J2007" s="23">
        <f t="shared" si="3"/>
        <v>1.116857332</v>
      </c>
      <c r="K2007" s="24" t="str">
        <f t="shared" si="4"/>
        <v>Over Achived</v>
      </c>
    </row>
    <row r="2008" ht="22.5" customHeight="1">
      <c r="A2008" s="18">
        <v>45686.0</v>
      </c>
      <c r="B2008" s="19" t="str">
        <f t="shared" si="1"/>
        <v>Jan</v>
      </c>
      <c r="C2008" s="20" t="s">
        <v>7</v>
      </c>
      <c r="D2008" s="19" t="s">
        <v>118</v>
      </c>
      <c r="E2008" s="19" t="s">
        <v>23</v>
      </c>
      <c r="F2008" s="21">
        <v>4.0</v>
      </c>
      <c r="G2008" s="22">
        <v>70937.0</v>
      </c>
      <c r="H2008" s="15" t="str">
        <f t="shared" si="2"/>
        <v>High Range</v>
      </c>
      <c r="I2008" s="22">
        <v>54512.0</v>
      </c>
      <c r="J2008" s="23">
        <f t="shared" si="3"/>
        <v>1.301309803</v>
      </c>
      <c r="K2008" s="24" t="str">
        <f t="shared" si="4"/>
        <v>Over Achived</v>
      </c>
    </row>
    <row r="2009" ht="22.5" customHeight="1">
      <c r="A2009" s="18">
        <v>45686.0</v>
      </c>
      <c r="B2009" s="19" t="str">
        <f t="shared" si="1"/>
        <v>Jan</v>
      </c>
      <c r="C2009" s="20" t="s">
        <v>13</v>
      </c>
      <c r="D2009" s="19" t="s">
        <v>18</v>
      </c>
      <c r="E2009" s="19" t="s">
        <v>26</v>
      </c>
      <c r="F2009" s="21">
        <v>2.0</v>
      </c>
      <c r="G2009" s="22">
        <v>65651.0</v>
      </c>
      <c r="H2009" s="15" t="str">
        <f t="shared" si="2"/>
        <v>Medium Range</v>
      </c>
      <c r="I2009" s="22">
        <v>59792.0</v>
      </c>
      <c r="J2009" s="23">
        <f t="shared" si="3"/>
        <v>1.097989698</v>
      </c>
      <c r="K2009" s="24" t="str">
        <f t="shared" si="4"/>
        <v>Over Achived</v>
      </c>
    </row>
    <row r="2010" ht="22.5" customHeight="1">
      <c r="A2010" s="18">
        <v>45686.0</v>
      </c>
      <c r="B2010" s="19" t="str">
        <f t="shared" si="1"/>
        <v>Jan</v>
      </c>
      <c r="C2010" s="20" t="s">
        <v>7</v>
      </c>
      <c r="D2010" s="19" t="s">
        <v>8</v>
      </c>
      <c r="E2010" s="19" t="s">
        <v>19</v>
      </c>
      <c r="F2010" s="21">
        <v>3.0</v>
      </c>
      <c r="G2010" s="22">
        <v>91219.0</v>
      </c>
      <c r="H2010" s="15" t="str">
        <f t="shared" si="2"/>
        <v>Very High Range</v>
      </c>
      <c r="I2010" s="22">
        <v>84501.0</v>
      </c>
      <c r="J2010" s="23">
        <f t="shared" si="3"/>
        <v>1.079502018</v>
      </c>
      <c r="K2010" s="24" t="str">
        <f t="shared" si="4"/>
        <v>Over Achived</v>
      </c>
    </row>
    <row r="2011" ht="22.5" customHeight="1">
      <c r="A2011" s="18">
        <v>45686.0</v>
      </c>
      <c r="B2011" s="19" t="str">
        <f t="shared" si="1"/>
        <v>Jan</v>
      </c>
      <c r="C2011" s="20" t="s">
        <v>7</v>
      </c>
      <c r="D2011" s="19" t="s">
        <v>8</v>
      </c>
      <c r="E2011" s="19" t="s">
        <v>34</v>
      </c>
      <c r="F2011" s="21">
        <v>6.0</v>
      </c>
      <c r="G2011" s="22">
        <v>166114.0</v>
      </c>
      <c r="H2011" s="15" t="str">
        <f t="shared" si="2"/>
        <v>Very High Range</v>
      </c>
      <c r="I2011" s="22">
        <v>134942.0</v>
      </c>
      <c r="J2011" s="23">
        <f t="shared" si="3"/>
        <v>1.231002949</v>
      </c>
      <c r="K2011" s="24" t="str">
        <f t="shared" si="4"/>
        <v>Over Achived</v>
      </c>
    </row>
    <row r="2012" ht="22.5" customHeight="1">
      <c r="A2012" s="18">
        <v>45686.0</v>
      </c>
      <c r="B2012" s="19" t="str">
        <f t="shared" si="1"/>
        <v>Jan</v>
      </c>
      <c r="C2012" s="20" t="s">
        <v>7</v>
      </c>
      <c r="D2012" s="19" t="s">
        <v>8</v>
      </c>
      <c r="E2012" s="19" t="s">
        <v>9</v>
      </c>
      <c r="F2012" s="21">
        <v>5.0</v>
      </c>
      <c r="G2012" s="22">
        <v>168413.0</v>
      </c>
      <c r="H2012" s="15" t="str">
        <f t="shared" si="2"/>
        <v>Very High Range</v>
      </c>
      <c r="I2012" s="22">
        <v>157165.0</v>
      </c>
      <c r="J2012" s="23">
        <f t="shared" si="3"/>
        <v>1.071568097</v>
      </c>
      <c r="K2012" s="24" t="str">
        <f t="shared" si="4"/>
        <v>Over Achived</v>
      </c>
    </row>
    <row r="2013" ht="22.5" customHeight="1">
      <c r="A2013" s="18">
        <v>45686.0</v>
      </c>
      <c r="B2013" s="19" t="str">
        <f t="shared" si="1"/>
        <v>Jan</v>
      </c>
      <c r="C2013" s="20" t="s">
        <v>7</v>
      </c>
      <c r="D2013" s="19" t="s">
        <v>8</v>
      </c>
      <c r="E2013" s="19" t="s">
        <v>9</v>
      </c>
      <c r="F2013" s="21">
        <v>5.0</v>
      </c>
      <c r="G2013" s="22">
        <v>155692.0</v>
      </c>
      <c r="H2013" s="15" t="str">
        <f t="shared" si="2"/>
        <v>Very High Range</v>
      </c>
      <c r="I2013" s="22">
        <v>145102.0</v>
      </c>
      <c r="J2013" s="23">
        <f t="shared" si="3"/>
        <v>1.072983143</v>
      </c>
      <c r="K2013" s="24" t="str">
        <f t="shared" si="4"/>
        <v>Over Achived</v>
      </c>
    </row>
    <row r="2014" ht="22.5" customHeight="1">
      <c r="A2014" s="18">
        <v>45686.0</v>
      </c>
      <c r="B2014" s="19" t="str">
        <f t="shared" si="1"/>
        <v>Jan</v>
      </c>
      <c r="C2014" s="20" t="s">
        <v>7</v>
      </c>
      <c r="D2014" s="19" t="s">
        <v>106</v>
      </c>
      <c r="E2014" s="19" t="s">
        <v>23</v>
      </c>
      <c r="F2014" s="21">
        <v>3.0</v>
      </c>
      <c r="G2014" s="22">
        <v>73889.0</v>
      </c>
      <c r="H2014" s="15" t="str">
        <f t="shared" si="2"/>
        <v>High Range</v>
      </c>
      <c r="I2014" s="22">
        <v>61981.0</v>
      </c>
      <c r="J2014" s="23">
        <f t="shared" si="3"/>
        <v>1.192123393</v>
      </c>
      <c r="K2014" s="24" t="str">
        <f t="shared" si="4"/>
        <v>Over Achived</v>
      </c>
    </row>
    <row r="2015" ht="22.5" customHeight="1">
      <c r="A2015" s="18">
        <v>45686.0</v>
      </c>
      <c r="B2015" s="19" t="str">
        <f t="shared" si="1"/>
        <v>Jan</v>
      </c>
      <c r="C2015" s="20" t="s">
        <v>7</v>
      </c>
      <c r="D2015" s="19" t="s">
        <v>106</v>
      </c>
      <c r="E2015" s="19" t="s">
        <v>63</v>
      </c>
      <c r="F2015" s="21">
        <v>2.0</v>
      </c>
      <c r="G2015" s="22">
        <v>63784.0</v>
      </c>
      <c r="H2015" s="15" t="str">
        <f t="shared" si="2"/>
        <v>Medium Range</v>
      </c>
      <c r="I2015" s="22">
        <v>59057.0</v>
      </c>
      <c r="J2015" s="23">
        <f t="shared" si="3"/>
        <v>1.080041316</v>
      </c>
      <c r="K2015" s="24" t="str">
        <f t="shared" si="4"/>
        <v>Over Achived</v>
      </c>
    </row>
    <row r="2016" ht="22.5" customHeight="1">
      <c r="A2016" s="18">
        <v>45686.0</v>
      </c>
      <c r="B2016" s="19" t="str">
        <f t="shared" si="1"/>
        <v>Jan</v>
      </c>
      <c r="C2016" s="20" t="s">
        <v>7</v>
      </c>
      <c r="D2016" s="19" t="s">
        <v>118</v>
      </c>
      <c r="E2016" s="19" t="s">
        <v>34</v>
      </c>
      <c r="F2016" s="21">
        <v>7.0</v>
      </c>
      <c r="G2016" s="22">
        <v>170285.0</v>
      </c>
      <c r="H2016" s="15" t="str">
        <f t="shared" si="2"/>
        <v>Very High Range</v>
      </c>
      <c r="I2016" s="22">
        <v>147992.0</v>
      </c>
      <c r="J2016" s="23">
        <f t="shared" si="3"/>
        <v>1.150636521</v>
      </c>
      <c r="K2016" s="24" t="str">
        <f t="shared" si="4"/>
        <v>Over Achived</v>
      </c>
    </row>
    <row r="2017" ht="22.5" customHeight="1">
      <c r="A2017" s="18">
        <v>45686.0</v>
      </c>
      <c r="B2017" s="19" t="str">
        <f t="shared" si="1"/>
        <v>Jan</v>
      </c>
      <c r="C2017" s="20" t="s">
        <v>7</v>
      </c>
      <c r="D2017" s="19" t="s">
        <v>118</v>
      </c>
      <c r="E2017" s="19" t="s">
        <v>63</v>
      </c>
      <c r="F2017" s="21">
        <v>2.0</v>
      </c>
      <c r="G2017" s="22">
        <v>66313.0</v>
      </c>
      <c r="H2017" s="15" t="str">
        <f t="shared" si="2"/>
        <v>Medium Range</v>
      </c>
      <c r="I2017" s="22">
        <v>51441.0</v>
      </c>
      <c r="J2017" s="23">
        <f t="shared" si="3"/>
        <v>1.28910791</v>
      </c>
      <c r="K2017" s="24" t="str">
        <f t="shared" si="4"/>
        <v>Over Achived</v>
      </c>
    </row>
    <row r="2018" ht="22.5" customHeight="1">
      <c r="A2018" s="18">
        <v>45686.0</v>
      </c>
      <c r="B2018" s="19" t="str">
        <f t="shared" si="1"/>
        <v>Jan</v>
      </c>
      <c r="C2018" s="20" t="s">
        <v>7</v>
      </c>
      <c r="D2018" s="19" t="s">
        <v>126</v>
      </c>
      <c r="E2018" s="19" t="s">
        <v>26</v>
      </c>
      <c r="F2018" s="21">
        <v>8.0</v>
      </c>
      <c r="G2018" s="22">
        <v>251473.0</v>
      </c>
      <c r="H2018" s="15" t="str">
        <f t="shared" si="2"/>
        <v>Very High Range</v>
      </c>
      <c r="I2018" s="22">
        <v>199814.0</v>
      </c>
      <c r="J2018" s="23">
        <f t="shared" si="3"/>
        <v>1.258535438</v>
      </c>
      <c r="K2018" s="24" t="str">
        <f t="shared" si="4"/>
        <v>Over Achived</v>
      </c>
    </row>
    <row r="2019" ht="22.5" customHeight="1">
      <c r="A2019" s="18">
        <v>45686.0</v>
      </c>
      <c r="B2019" s="19" t="str">
        <f t="shared" si="1"/>
        <v>Jan</v>
      </c>
      <c r="C2019" s="20" t="s">
        <v>7</v>
      </c>
      <c r="D2019" s="19" t="s">
        <v>126</v>
      </c>
      <c r="E2019" s="19" t="s">
        <v>38</v>
      </c>
      <c r="F2019" s="21">
        <v>5.0</v>
      </c>
      <c r="G2019" s="22">
        <v>113242.0</v>
      </c>
      <c r="H2019" s="15" t="str">
        <f t="shared" si="2"/>
        <v>Very High Range</v>
      </c>
      <c r="I2019" s="22">
        <v>82974.0</v>
      </c>
      <c r="J2019" s="23">
        <f t="shared" si="3"/>
        <v>1.36478897</v>
      </c>
      <c r="K2019" s="24" t="str">
        <f t="shared" si="4"/>
        <v>Over Achived</v>
      </c>
    </row>
    <row r="2020" ht="22.5" customHeight="1">
      <c r="A2020" s="18">
        <v>45686.0</v>
      </c>
      <c r="B2020" s="19" t="str">
        <f t="shared" si="1"/>
        <v>Jan</v>
      </c>
      <c r="C2020" s="20" t="s">
        <v>7</v>
      </c>
      <c r="D2020" s="19" t="s">
        <v>131</v>
      </c>
      <c r="E2020" s="19" t="s">
        <v>38</v>
      </c>
      <c r="F2020" s="21">
        <v>4.0</v>
      </c>
      <c r="G2020" s="22">
        <v>90396.0</v>
      </c>
      <c r="H2020" s="15" t="str">
        <f t="shared" si="2"/>
        <v>Very High Range</v>
      </c>
      <c r="I2020" s="22">
        <v>78086.0</v>
      </c>
      <c r="J2020" s="23">
        <f t="shared" si="3"/>
        <v>1.157646697</v>
      </c>
      <c r="K2020" s="24" t="str">
        <f t="shared" si="4"/>
        <v>Over Achived</v>
      </c>
    </row>
    <row r="2021" ht="22.5" customHeight="1">
      <c r="A2021" s="18">
        <v>45686.0</v>
      </c>
      <c r="B2021" s="19" t="str">
        <f t="shared" si="1"/>
        <v>Jan</v>
      </c>
      <c r="C2021" s="20" t="s">
        <v>7</v>
      </c>
      <c r="D2021" s="19" t="s">
        <v>131</v>
      </c>
      <c r="E2021" s="19" t="s">
        <v>68</v>
      </c>
      <c r="F2021" s="21">
        <v>3.0</v>
      </c>
      <c r="G2021" s="22">
        <v>78104.0</v>
      </c>
      <c r="H2021" s="15" t="str">
        <f t="shared" si="2"/>
        <v>High Range</v>
      </c>
      <c r="I2021" s="22">
        <v>61514.0</v>
      </c>
      <c r="J2021" s="23">
        <f t="shared" si="3"/>
        <v>1.269694704</v>
      </c>
      <c r="K2021" s="24" t="str">
        <f t="shared" si="4"/>
        <v>Over Achived</v>
      </c>
    </row>
    <row r="2022" ht="22.5" customHeight="1">
      <c r="A2022" s="18">
        <v>45686.0</v>
      </c>
      <c r="B2022" s="19" t="str">
        <f t="shared" si="1"/>
        <v>Jan</v>
      </c>
      <c r="C2022" s="20" t="s">
        <v>92</v>
      </c>
      <c r="D2022" s="19" t="s">
        <v>158</v>
      </c>
      <c r="E2022" s="19" t="s">
        <v>23</v>
      </c>
      <c r="F2022" s="21">
        <v>2.0</v>
      </c>
      <c r="G2022" s="22">
        <v>67154.0</v>
      </c>
      <c r="H2022" s="15" t="str">
        <f t="shared" si="2"/>
        <v>Medium Range</v>
      </c>
      <c r="I2022" s="22">
        <v>52569.0</v>
      </c>
      <c r="J2022" s="23">
        <f t="shared" si="3"/>
        <v>1.277444882</v>
      </c>
      <c r="K2022" s="24" t="str">
        <f t="shared" si="4"/>
        <v>Over Achived</v>
      </c>
    </row>
    <row r="2023" ht="22.5" customHeight="1">
      <c r="A2023" s="18">
        <v>45686.0</v>
      </c>
      <c r="B2023" s="19" t="str">
        <f t="shared" si="1"/>
        <v>Jan</v>
      </c>
      <c r="C2023" s="20" t="s">
        <v>7</v>
      </c>
      <c r="D2023" s="19" t="s">
        <v>131</v>
      </c>
      <c r="E2023" s="19" t="s">
        <v>23</v>
      </c>
      <c r="F2023" s="21">
        <v>3.0</v>
      </c>
      <c r="G2023" s="22">
        <v>84953.0</v>
      </c>
      <c r="H2023" s="15" t="str">
        <f t="shared" si="2"/>
        <v>High Range</v>
      </c>
      <c r="I2023" s="22">
        <v>77746.0</v>
      </c>
      <c r="J2023" s="23">
        <f t="shared" si="3"/>
        <v>1.092699303</v>
      </c>
      <c r="K2023" s="24" t="str">
        <f t="shared" si="4"/>
        <v>Over Achived</v>
      </c>
    </row>
    <row r="2024" ht="22.5" customHeight="1">
      <c r="A2024" s="18">
        <v>45686.0</v>
      </c>
      <c r="B2024" s="19" t="str">
        <f t="shared" si="1"/>
        <v>Jan</v>
      </c>
      <c r="C2024" s="20" t="s">
        <v>92</v>
      </c>
      <c r="D2024" s="25" t="s">
        <v>149</v>
      </c>
      <c r="E2024" s="19" t="s">
        <v>34</v>
      </c>
      <c r="F2024" s="21">
        <v>5.0</v>
      </c>
      <c r="G2024" s="22">
        <v>101525.0</v>
      </c>
      <c r="H2024" s="15" t="str">
        <f t="shared" si="2"/>
        <v>Very High Range</v>
      </c>
      <c r="I2024" s="22">
        <v>84700.0</v>
      </c>
      <c r="J2024" s="23">
        <f t="shared" si="3"/>
        <v>1.198642267</v>
      </c>
      <c r="K2024" s="24" t="str">
        <f t="shared" si="4"/>
        <v>Over Achived</v>
      </c>
    </row>
    <row r="2025" ht="22.5" customHeight="1">
      <c r="A2025" s="18">
        <v>45686.0</v>
      </c>
      <c r="B2025" s="19" t="str">
        <f t="shared" si="1"/>
        <v>Jan</v>
      </c>
      <c r="C2025" s="20" t="s">
        <v>13</v>
      </c>
      <c r="D2025" s="19" t="s">
        <v>14</v>
      </c>
      <c r="E2025" s="19" t="s">
        <v>19</v>
      </c>
      <c r="F2025" s="21">
        <v>2.0</v>
      </c>
      <c r="G2025" s="22">
        <v>46219.0</v>
      </c>
      <c r="H2025" s="15" t="str">
        <f t="shared" si="2"/>
        <v>Base Range</v>
      </c>
      <c r="I2025" s="22">
        <v>41651.0</v>
      </c>
      <c r="J2025" s="23">
        <f t="shared" si="3"/>
        <v>1.109673237</v>
      </c>
      <c r="K2025" s="24" t="str">
        <f t="shared" si="4"/>
        <v>Over Achived</v>
      </c>
    </row>
    <row r="2026" ht="22.5" customHeight="1">
      <c r="A2026" s="18">
        <v>45686.0</v>
      </c>
      <c r="B2026" s="19" t="str">
        <f t="shared" si="1"/>
        <v>Jan</v>
      </c>
      <c r="C2026" s="20" t="s">
        <v>13</v>
      </c>
      <c r="D2026" s="19" t="s">
        <v>14</v>
      </c>
      <c r="E2026" s="19" t="s">
        <v>26</v>
      </c>
      <c r="F2026" s="21">
        <v>2.0</v>
      </c>
      <c r="G2026" s="22">
        <v>71719.0</v>
      </c>
      <c r="H2026" s="15" t="str">
        <f t="shared" si="2"/>
        <v>High Range</v>
      </c>
      <c r="I2026" s="22">
        <v>53557.0</v>
      </c>
      <c r="J2026" s="23">
        <f t="shared" si="3"/>
        <v>1.339115335</v>
      </c>
      <c r="K2026" s="24" t="str">
        <f t="shared" si="4"/>
        <v>Over Achived</v>
      </c>
    </row>
    <row r="2027" ht="22.5" customHeight="1">
      <c r="A2027" s="18">
        <v>45686.0</v>
      </c>
      <c r="B2027" s="19" t="str">
        <f t="shared" si="1"/>
        <v>Jan</v>
      </c>
      <c r="C2027" s="20" t="s">
        <v>13</v>
      </c>
      <c r="D2027" s="19" t="s">
        <v>14</v>
      </c>
      <c r="E2027" s="19" t="s">
        <v>34</v>
      </c>
      <c r="F2027" s="21">
        <v>3.0</v>
      </c>
      <c r="G2027" s="22">
        <v>95485.0</v>
      </c>
      <c r="H2027" s="15" t="str">
        <f t="shared" si="2"/>
        <v>Very High Range</v>
      </c>
      <c r="I2027" s="22">
        <v>69227.0</v>
      </c>
      <c r="J2027" s="23">
        <f t="shared" si="3"/>
        <v>1.379302873</v>
      </c>
      <c r="K2027" s="24" t="str">
        <f t="shared" si="4"/>
        <v>Over Achived</v>
      </c>
    </row>
    <row r="2028" ht="22.5" customHeight="1">
      <c r="A2028" s="18">
        <v>45686.0</v>
      </c>
      <c r="B2028" s="19" t="str">
        <f t="shared" si="1"/>
        <v>Jan</v>
      </c>
      <c r="C2028" s="20" t="s">
        <v>92</v>
      </c>
      <c r="D2028" s="19" t="s">
        <v>93</v>
      </c>
      <c r="E2028" s="19" t="s">
        <v>26</v>
      </c>
      <c r="F2028" s="21">
        <v>3.0</v>
      </c>
      <c r="G2028" s="22">
        <v>100946.0</v>
      </c>
      <c r="H2028" s="15" t="str">
        <f t="shared" si="2"/>
        <v>Very High Range</v>
      </c>
      <c r="I2028" s="22">
        <v>110574.0</v>
      </c>
      <c r="J2028" s="23">
        <f t="shared" si="3"/>
        <v>0.9129270896</v>
      </c>
      <c r="K2028" s="24" t="str">
        <f t="shared" si="4"/>
        <v>Target Not Meet</v>
      </c>
    </row>
    <row r="2029" ht="22.5" customHeight="1">
      <c r="A2029" s="18">
        <v>45686.0</v>
      </c>
      <c r="B2029" s="19" t="str">
        <f t="shared" si="1"/>
        <v>Jan</v>
      </c>
      <c r="C2029" s="20" t="s">
        <v>92</v>
      </c>
      <c r="D2029" s="19" t="s">
        <v>158</v>
      </c>
      <c r="E2029" s="19" t="s">
        <v>63</v>
      </c>
      <c r="F2029" s="21">
        <v>1.0</v>
      </c>
      <c r="G2029" s="22">
        <v>22852.0</v>
      </c>
      <c r="H2029" s="15" t="str">
        <f t="shared" si="2"/>
        <v>Base Range</v>
      </c>
      <c r="I2029" s="22">
        <v>18197.0</v>
      </c>
      <c r="J2029" s="23">
        <f t="shared" si="3"/>
        <v>1.255811397</v>
      </c>
      <c r="K2029" s="24" t="str">
        <f t="shared" si="4"/>
        <v>Over Achived</v>
      </c>
    </row>
    <row r="2030" ht="22.5" customHeight="1">
      <c r="A2030" s="18">
        <v>45686.0</v>
      </c>
      <c r="B2030" s="19" t="str">
        <f t="shared" si="1"/>
        <v>Jan</v>
      </c>
      <c r="C2030" s="20" t="s">
        <v>92</v>
      </c>
      <c r="D2030" s="19" t="s">
        <v>98</v>
      </c>
      <c r="E2030" s="19" t="s">
        <v>63</v>
      </c>
      <c r="F2030" s="21">
        <v>5.0</v>
      </c>
      <c r="G2030" s="22">
        <v>126685.0</v>
      </c>
      <c r="H2030" s="15" t="str">
        <f t="shared" si="2"/>
        <v>Very High Range</v>
      </c>
      <c r="I2030" s="22">
        <v>150653.0</v>
      </c>
      <c r="J2030" s="23">
        <f t="shared" si="3"/>
        <v>0.8409059229</v>
      </c>
      <c r="K2030" s="24" t="str">
        <f t="shared" si="4"/>
        <v>Target Not Meet</v>
      </c>
    </row>
    <row r="2031" ht="22.5" customHeight="1">
      <c r="A2031" s="18">
        <v>45686.0</v>
      </c>
      <c r="B2031" s="19" t="str">
        <f t="shared" si="1"/>
        <v>Jan</v>
      </c>
      <c r="C2031" s="20" t="s">
        <v>92</v>
      </c>
      <c r="D2031" s="19" t="s">
        <v>98</v>
      </c>
      <c r="E2031" s="19" t="s">
        <v>23</v>
      </c>
      <c r="F2031" s="21">
        <v>3.0</v>
      </c>
      <c r="G2031" s="22">
        <v>52728.0</v>
      </c>
      <c r="H2031" s="15" t="str">
        <f t="shared" si="2"/>
        <v>Medium Range</v>
      </c>
      <c r="I2031" s="22">
        <v>63662.0</v>
      </c>
      <c r="J2031" s="23">
        <f t="shared" si="3"/>
        <v>0.828249191</v>
      </c>
      <c r="K2031" s="24" t="str">
        <f t="shared" si="4"/>
        <v>Target Not Meet</v>
      </c>
    </row>
    <row r="2032" ht="22.5" customHeight="1">
      <c r="A2032" s="18">
        <v>45686.0</v>
      </c>
      <c r="B2032" s="19" t="str">
        <f t="shared" si="1"/>
        <v>Jan</v>
      </c>
      <c r="C2032" s="20" t="s">
        <v>92</v>
      </c>
      <c r="D2032" s="19" t="s">
        <v>93</v>
      </c>
      <c r="E2032" s="19" t="s">
        <v>38</v>
      </c>
      <c r="F2032" s="21">
        <v>4.0</v>
      </c>
      <c r="G2032" s="22">
        <v>76033.0</v>
      </c>
      <c r="H2032" s="15" t="str">
        <f t="shared" si="2"/>
        <v>High Range</v>
      </c>
      <c r="I2032" s="22">
        <v>89279.0</v>
      </c>
      <c r="J2032" s="23">
        <f t="shared" si="3"/>
        <v>0.8516336428</v>
      </c>
      <c r="K2032" s="24" t="str">
        <f t="shared" si="4"/>
        <v>Target Not Meet</v>
      </c>
    </row>
    <row r="2033" ht="22.5" customHeight="1">
      <c r="A2033" s="18">
        <v>45686.0</v>
      </c>
      <c r="B2033" s="19" t="str">
        <f t="shared" si="1"/>
        <v>Jan</v>
      </c>
      <c r="C2033" s="20" t="s">
        <v>92</v>
      </c>
      <c r="D2033" s="19" t="s">
        <v>144</v>
      </c>
      <c r="E2033" s="19" t="s">
        <v>38</v>
      </c>
      <c r="F2033" s="21">
        <v>4.0</v>
      </c>
      <c r="G2033" s="22">
        <v>86635.0</v>
      </c>
      <c r="H2033" s="15" t="str">
        <f t="shared" si="2"/>
        <v>High Range</v>
      </c>
      <c r="I2033" s="22">
        <v>69519.0</v>
      </c>
      <c r="J2033" s="23">
        <f t="shared" si="3"/>
        <v>1.246206073</v>
      </c>
      <c r="K2033" s="24" t="str">
        <f t="shared" si="4"/>
        <v>Over Achived</v>
      </c>
    </row>
    <row r="2034" ht="22.5" customHeight="1">
      <c r="A2034" s="18">
        <v>45686.0</v>
      </c>
      <c r="B2034" s="19" t="str">
        <f t="shared" si="1"/>
        <v>Jan</v>
      </c>
      <c r="C2034" s="20" t="s">
        <v>92</v>
      </c>
      <c r="D2034" s="19" t="s">
        <v>144</v>
      </c>
      <c r="E2034" s="19" t="s">
        <v>63</v>
      </c>
      <c r="F2034" s="21">
        <v>1.0</v>
      </c>
      <c r="G2034" s="22">
        <v>24166.0</v>
      </c>
      <c r="H2034" s="15" t="str">
        <f t="shared" si="2"/>
        <v>Base Range</v>
      </c>
      <c r="I2034" s="22">
        <v>19027.0</v>
      </c>
      <c r="J2034" s="23">
        <f t="shared" si="3"/>
        <v>1.270089872</v>
      </c>
      <c r="K2034" s="24" t="str">
        <f t="shared" si="4"/>
        <v>Over Achived</v>
      </c>
    </row>
    <row r="2035" ht="22.5" customHeight="1">
      <c r="A2035" s="18">
        <v>45686.0</v>
      </c>
      <c r="B2035" s="19" t="str">
        <f t="shared" si="1"/>
        <v>Jan</v>
      </c>
      <c r="C2035" s="20" t="s">
        <v>92</v>
      </c>
      <c r="D2035" s="25" t="s">
        <v>149</v>
      </c>
      <c r="E2035" s="19" t="s">
        <v>63</v>
      </c>
      <c r="F2035" s="21">
        <v>5.0</v>
      </c>
      <c r="G2035" s="22">
        <v>130830.0</v>
      </c>
      <c r="H2035" s="15" t="str">
        <f t="shared" si="2"/>
        <v>Very High Range</v>
      </c>
      <c r="I2035" s="22">
        <v>122476.0</v>
      </c>
      <c r="J2035" s="23">
        <f t="shared" si="3"/>
        <v>1.068209282</v>
      </c>
      <c r="K2035" s="24" t="str">
        <f t="shared" si="4"/>
        <v>Over Achived</v>
      </c>
    </row>
    <row r="2036" ht="22.5" customHeight="1">
      <c r="A2036" s="18">
        <v>45686.0</v>
      </c>
      <c r="B2036" s="19" t="str">
        <f t="shared" si="1"/>
        <v>Jan</v>
      </c>
      <c r="C2036" s="20" t="s">
        <v>92</v>
      </c>
      <c r="D2036" s="25" t="s">
        <v>149</v>
      </c>
      <c r="E2036" s="19" t="s">
        <v>26</v>
      </c>
      <c r="F2036" s="21">
        <v>3.0</v>
      </c>
      <c r="G2036" s="22">
        <v>94005.0</v>
      </c>
      <c r="H2036" s="15" t="str">
        <f t="shared" si="2"/>
        <v>Very High Range</v>
      </c>
      <c r="I2036" s="22">
        <v>70371.0</v>
      </c>
      <c r="J2036" s="23">
        <f t="shared" si="3"/>
        <v>1.335848574</v>
      </c>
      <c r="K2036" s="24" t="str">
        <f t="shared" si="4"/>
        <v>Over Achived</v>
      </c>
    </row>
    <row r="2037" ht="22.5" customHeight="1">
      <c r="A2037" s="18">
        <v>45686.0</v>
      </c>
      <c r="B2037" s="19" t="str">
        <f t="shared" si="1"/>
        <v>Jan</v>
      </c>
      <c r="C2037" s="20" t="s">
        <v>92</v>
      </c>
      <c r="D2037" s="25" t="s">
        <v>149</v>
      </c>
      <c r="E2037" s="19" t="s">
        <v>34</v>
      </c>
      <c r="F2037" s="21">
        <v>5.0</v>
      </c>
      <c r="G2037" s="22">
        <v>107460.0</v>
      </c>
      <c r="H2037" s="15" t="str">
        <f t="shared" si="2"/>
        <v>Very High Range</v>
      </c>
      <c r="I2037" s="22">
        <v>81805.0</v>
      </c>
      <c r="J2037" s="23">
        <f t="shared" si="3"/>
        <v>1.313611637</v>
      </c>
      <c r="K2037" s="24" t="str">
        <f t="shared" si="4"/>
        <v>Over Achived</v>
      </c>
    </row>
    <row r="2038" ht="22.5" customHeight="1">
      <c r="A2038" s="18">
        <v>45687.0</v>
      </c>
      <c r="B2038" s="19" t="str">
        <f t="shared" si="1"/>
        <v>Jan</v>
      </c>
      <c r="C2038" s="20" t="s">
        <v>13</v>
      </c>
      <c r="D2038" s="19" t="s">
        <v>29</v>
      </c>
      <c r="E2038" s="19" t="s">
        <v>38</v>
      </c>
      <c r="F2038" s="21">
        <v>3.0</v>
      </c>
      <c r="G2038" s="22">
        <v>68094.0</v>
      </c>
      <c r="H2038" s="15" t="str">
        <f t="shared" si="2"/>
        <v>Medium Range</v>
      </c>
      <c r="I2038" s="22">
        <v>72070.0</v>
      </c>
      <c r="J2038" s="23">
        <f t="shared" si="3"/>
        <v>0.9448314139</v>
      </c>
      <c r="K2038" s="24" t="str">
        <f t="shared" si="4"/>
        <v>Target Not Meet</v>
      </c>
    </row>
    <row r="2039" ht="22.5" customHeight="1">
      <c r="A2039" s="18">
        <v>45687.0</v>
      </c>
      <c r="B2039" s="19" t="str">
        <f t="shared" si="1"/>
        <v>Jan</v>
      </c>
      <c r="C2039" s="20" t="s">
        <v>13</v>
      </c>
      <c r="D2039" s="19" t="s">
        <v>37</v>
      </c>
      <c r="E2039" s="19" t="s">
        <v>9</v>
      </c>
      <c r="F2039" s="21">
        <v>4.0</v>
      </c>
      <c r="G2039" s="22">
        <v>83315.0</v>
      </c>
      <c r="H2039" s="15" t="str">
        <f t="shared" si="2"/>
        <v>High Range</v>
      </c>
      <c r="I2039" s="22">
        <v>99428.0</v>
      </c>
      <c r="J2039" s="23">
        <f t="shared" si="3"/>
        <v>0.8379430342</v>
      </c>
      <c r="K2039" s="24" t="str">
        <f t="shared" si="4"/>
        <v>Target Not Meet</v>
      </c>
    </row>
    <row r="2040" ht="22.5" customHeight="1">
      <c r="A2040" s="18">
        <v>45687.0</v>
      </c>
      <c r="B2040" s="19" t="str">
        <f t="shared" si="1"/>
        <v>Jan</v>
      </c>
      <c r="C2040" s="20" t="s">
        <v>13</v>
      </c>
      <c r="D2040" s="19" t="s">
        <v>37</v>
      </c>
      <c r="E2040" s="19" t="s">
        <v>19</v>
      </c>
      <c r="F2040" s="21">
        <v>2.0</v>
      </c>
      <c r="G2040" s="22">
        <v>47019.0</v>
      </c>
      <c r="H2040" s="15" t="str">
        <f t="shared" si="2"/>
        <v>Base Range</v>
      </c>
      <c r="I2040" s="22">
        <v>56893.0</v>
      </c>
      <c r="J2040" s="23">
        <f t="shared" si="3"/>
        <v>0.8264461357</v>
      </c>
      <c r="K2040" s="24" t="str">
        <f t="shared" si="4"/>
        <v>Target Not Meet</v>
      </c>
    </row>
    <row r="2041" ht="22.5" customHeight="1">
      <c r="A2041" s="18">
        <v>45687.0</v>
      </c>
      <c r="B2041" s="19" t="str">
        <f t="shared" si="1"/>
        <v>Jan</v>
      </c>
      <c r="C2041" s="20" t="s">
        <v>13</v>
      </c>
      <c r="D2041" s="19" t="s">
        <v>37</v>
      </c>
      <c r="E2041" s="19" t="s">
        <v>23</v>
      </c>
      <c r="F2041" s="21">
        <v>2.0</v>
      </c>
      <c r="G2041" s="22">
        <v>49555.0</v>
      </c>
      <c r="H2041" s="15" t="str">
        <f t="shared" si="2"/>
        <v>Base Range</v>
      </c>
      <c r="I2041" s="22">
        <v>61969.0</v>
      </c>
      <c r="J2041" s="23">
        <f t="shared" si="3"/>
        <v>0.7996740306</v>
      </c>
      <c r="K2041" s="24" t="str">
        <f t="shared" si="4"/>
        <v>Target Not Meet</v>
      </c>
    </row>
    <row r="2042" ht="22.5" customHeight="1">
      <c r="A2042" s="18">
        <v>45687.0</v>
      </c>
      <c r="B2042" s="19" t="str">
        <f t="shared" si="1"/>
        <v>Jan</v>
      </c>
      <c r="C2042" s="20" t="s">
        <v>13</v>
      </c>
      <c r="D2042" s="19" t="s">
        <v>29</v>
      </c>
      <c r="E2042" s="19" t="s">
        <v>23</v>
      </c>
      <c r="F2042" s="21">
        <v>2.0</v>
      </c>
      <c r="G2042" s="22">
        <v>40225.0</v>
      </c>
      <c r="H2042" s="15" t="str">
        <f t="shared" si="2"/>
        <v>Base Range</v>
      </c>
      <c r="I2042" s="22">
        <v>47000.0</v>
      </c>
      <c r="J2042" s="23">
        <f t="shared" si="3"/>
        <v>0.8558510638</v>
      </c>
      <c r="K2042" s="24" t="str">
        <f t="shared" si="4"/>
        <v>Target Not Meet</v>
      </c>
    </row>
    <row r="2043" ht="22.5" customHeight="1">
      <c r="A2043" s="18">
        <v>45687.0</v>
      </c>
      <c r="B2043" s="19" t="str">
        <f t="shared" si="1"/>
        <v>Jan</v>
      </c>
      <c r="C2043" s="20" t="s">
        <v>13</v>
      </c>
      <c r="D2043" s="19" t="s">
        <v>37</v>
      </c>
      <c r="E2043" s="19" t="s">
        <v>34</v>
      </c>
      <c r="F2043" s="21">
        <v>3.0</v>
      </c>
      <c r="G2043" s="22">
        <v>76324.0</v>
      </c>
      <c r="H2043" s="15" t="str">
        <f t="shared" si="2"/>
        <v>High Range</v>
      </c>
      <c r="I2043" s="22">
        <v>91948.0</v>
      </c>
      <c r="J2043" s="23">
        <f t="shared" si="3"/>
        <v>0.8300778701</v>
      </c>
      <c r="K2043" s="24" t="str">
        <f t="shared" si="4"/>
        <v>Target Not Meet</v>
      </c>
    </row>
    <row r="2044" ht="22.5" customHeight="1">
      <c r="A2044" s="18">
        <v>45687.0</v>
      </c>
      <c r="B2044" s="19" t="str">
        <f t="shared" si="1"/>
        <v>Jan</v>
      </c>
      <c r="C2044" s="20" t="s">
        <v>13</v>
      </c>
      <c r="D2044" s="19" t="s">
        <v>29</v>
      </c>
      <c r="E2044" s="19" t="s">
        <v>63</v>
      </c>
      <c r="F2044" s="21">
        <v>3.0</v>
      </c>
      <c r="G2044" s="22">
        <v>99611.0</v>
      </c>
      <c r="H2044" s="15" t="str">
        <f t="shared" si="2"/>
        <v>Very High Range</v>
      </c>
      <c r="I2044" s="22">
        <v>120594.0</v>
      </c>
      <c r="J2044" s="23">
        <f t="shared" si="3"/>
        <v>0.8260029521</v>
      </c>
      <c r="K2044" s="24" t="str">
        <f t="shared" si="4"/>
        <v>Target Not Meet</v>
      </c>
    </row>
    <row r="2045" ht="22.5" customHeight="1">
      <c r="A2045" s="18">
        <v>45687.0</v>
      </c>
      <c r="B2045" s="19" t="str">
        <f t="shared" si="1"/>
        <v>Jan</v>
      </c>
      <c r="C2045" s="20" t="s">
        <v>13</v>
      </c>
      <c r="D2045" s="19" t="s">
        <v>14</v>
      </c>
      <c r="E2045" s="19" t="s">
        <v>68</v>
      </c>
      <c r="F2045" s="21">
        <v>1.0</v>
      </c>
      <c r="G2045" s="22">
        <v>38534.0</v>
      </c>
      <c r="H2045" s="15" t="str">
        <f t="shared" si="2"/>
        <v>Base Range</v>
      </c>
      <c r="I2045" s="22">
        <v>35470.0</v>
      </c>
      <c r="J2045" s="23">
        <f t="shared" si="3"/>
        <v>1.086382859</v>
      </c>
      <c r="K2045" s="24" t="str">
        <f t="shared" si="4"/>
        <v>Over Achived</v>
      </c>
    </row>
    <row r="2046" ht="22.5" customHeight="1">
      <c r="A2046" s="18">
        <v>45687.0</v>
      </c>
      <c r="B2046" s="19" t="str">
        <f t="shared" si="1"/>
        <v>Jan</v>
      </c>
      <c r="C2046" s="20" t="s">
        <v>13</v>
      </c>
      <c r="D2046" s="19" t="s">
        <v>18</v>
      </c>
      <c r="E2046" s="19" t="s">
        <v>26</v>
      </c>
      <c r="F2046" s="21">
        <v>2.0</v>
      </c>
      <c r="G2046" s="22">
        <v>70943.0</v>
      </c>
      <c r="H2046" s="15" t="str">
        <f t="shared" si="2"/>
        <v>High Range</v>
      </c>
      <c r="I2046" s="22">
        <v>63311.0</v>
      </c>
      <c r="J2046" s="23">
        <f t="shared" si="3"/>
        <v>1.120547772</v>
      </c>
      <c r="K2046" s="24" t="str">
        <f t="shared" si="4"/>
        <v>Over Achived</v>
      </c>
    </row>
    <row r="2047" ht="22.5" customHeight="1">
      <c r="A2047" s="18">
        <v>45687.0</v>
      </c>
      <c r="B2047" s="19" t="str">
        <f t="shared" si="1"/>
        <v>Jan</v>
      </c>
      <c r="C2047" s="20" t="s">
        <v>13</v>
      </c>
      <c r="D2047" s="19" t="s">
        <v>18</v>
      </c>
      <c r="E2047" s="19" t="s">
        <v>19</v>
      </c>
      <c r="F2047" s="21">
        <v>2.0</v>
      </c>
      <c r="G2047" s="22">
        <v>57515.0</v>
      </c>
      <c r="H2047" s="15" t="str">
        <f t="shared" si="2"/>
        <v>Medium Range</v>
      </c>
      <c r="I2047" s="22">
        <v>47482.0</v>
      </c>
      <c r="J2047" s="23">
        <f t="shared" si="3"/>
        <v>1.211301125</v>
      </c>
      <c r="K2047" s="24" t="str">
        <f t="shared" si="4"/>
        <v>Over Achived</v>
      </c>
    </row>
    <row r="2048" ht="22.5" customHeight="1">
      <c r="A2048" s="18">
        <v>45687.0</v>
      </c>
      <c r="B2048" s="19" t="str">
        <f t="shared" si="1"/>
        <v>Jan</v>
      </c>
      <c r="C2048" s="20" t="s">
        <v>13</v>
      </c>
      <c r="D2048" s="19" t="s">
        <v>18</v>
      </c>
      <c r="E2048" s="19" t="s">
        <v>68</v>
      </c>
      <c r="F2048" s="21">
        <v>1.0</v>
      </c>
      <c r="G2048" s="22">
        <v>40507.0</v>
      </c>
      <c r="H2048" s="15" t="str">
        <f t="shared" si="2"/>
        <v>Base Range</v>
      </c>
      <c r="I2048" s="22">
        <v>28382.0</v>
      </c>
      <c r="J2048" s="23">
        <f t="shared" si="3"/>
        <v>1.427207385</v>
      </c>
      <c r="K2048" s="24" t="str">
        <f t="shared" si="4"/>
        <v>Over Achived</v>
      </c>
    </row>
    <row r="2049" ht="22.5" customHeight="1">
      <c r="A2049" s="18">
        <v>45687.0</v>
      </c>
      <c r="B2049" s="19" t="str">
        <f t="shared" si="1"/>
        <v>Jan</v>
      </c>
      <c r="C2049" s="20" t="s">
        <v>13</v>
      </c>
      <c r="D2049" s="19" t="s">
        <v>18</v>
      </c>
      <c r="E2049" s="19" t="s">
        <v>23</v>
      </c>
      <c r="F2049" s="21">
        <v>2.0</v>
      </c>
      <c r="G2049" s="22">
        <v>43786.0</v>
      </c>
      <c r="H2049" s="15" t="str">
        <f t="shared" si="2"/>
        <v>Base Range</v>
      </c>
      <c r="I2049" s="22">
        <v>30970.0</v>
      </c>
      <c r="J2049" s="23">
        <f t="shared" si="3"/>
        <v>1.413819826</v>
      </c>
      <c r="K2049" s="24" t="str">
        <f t="shared" si="4"/>
        <v>Over Achived</v>
      </c>
    </row>
    <row r="2050" ht="22.5" customHeight="1">
      <c r="A2050" s="18">
        <v>45687.0</v>
      </c>
      <c r="B2050" s="19" t="str">
        <f t="shared" si="1"/>
        <v>Jan</v>
      </c>
      <c r="C2050" s="20" t="s">
        <v>13</v>
      </c>
      <c r="D2050" s="19" t="s">
        <v>14</v>
      </c>
      <c r="E2050" s="19" t="s">
        <v>9</v>
      </c>
      <c r="F2050" s="21">
        <v>3.0</v>
      </c>
      <c r="G2050" s="22">
        <v>82356.0</v>
      </c>
      <c r="H2050" s="15" t="str">
        <f t="shared" si="2"/>
        <v>High Range</v>
      </c>
      <c r="I2050" s="22">
        <v>72158.0</v>
      </c>
      <c r="J2050" s="23">
        <f t="shared" si="3"/>
        <v>1.141328751</v>
      </c>
      <c r="K2050" s="24" t="str">
        <f t="shared" si="4"/>
        <v>Over Achived</v>
      </c>
    </row>
    <row r="2051" ht="22.5" customHeight="1">
      <c r="A2051" s="18">
        <v>45687.0</v>
      </c>
      <c r="B2051" s="19" t="str">
        <f t="shared" si="1"/>
        <v>Jan</v>
      </c>
      <c r="C2051" s="20" t="s">
        <v>13</v>
      </c>
      <c r="D2051" s="19" t="s">
        <v>14</v>
      </c>
      <c r="E2051" s="19" t="s">
        <v>19</v>
      </c>
      <c r="F2051" s="21">
        <v>2.0</v>
      </c>
      <c r="G2051" s="22">
        <v>44889.0</v>
      </c>
      <c r="H2051" s="15" t="str">
        <f t="shared" si="2"/>
        <v>Base Range</v>
      </c>
      <c r="I2051" s="22">
        <v>37515.0</v>
      </c>
      <c r="J2051" s="23">
        <f t="shared" si="3"/>
        <v>1.196561375</v>
      </c>
      <c r="K2051" s="24" t="str">
        <f t="shared" si="4"/>
        <v>Over Achived</v>
      </c>
    </row>
    <row r="2052" ht="22.5" customHeight="1">
      <c r="A2052" s="18">
        <v>45687.0</v>
      </c>
      <c r="B2052" s="19" t="str">
        <f t="shared" si="1"/>
        <v>Jan</v>
      </c>
      <c r="C2052" s="20" t="s">
        <v>13</v>
      </c>
      <c r="D2052" s="19" t="s">
        <v>37</v>
      </c>
      <c r="E2052" s="19" t="s">
        <v>19</v>
      </c>
      <c r="F2052" s="21">
        <v>2.0</v>
      </c>
      <c r="G2052" s="22">
        <v>58579.0</v>
      </c>
      <c r="H2052" s="15" t="str">
        <f t="shared" si="2"/>
        <v>Medium Range</v>
      </c>
      <c r="I2052" s="22">
        <v>63271.0</v>
      </c>
      <c r="J2052" s="23">
        <f t="shared" si="3"/>
        <v>0.9258428032</v>
      </c>
      <c r="K2052" s="24" t="str">
        <f t="shared" si="4"/>
        <v>Target Not Meet</v>
      </c>
    </row>
    <row r="2053" ht="22.5" customHeight="1">
      <c r="A2053" s="18">
        <v>45687.0</v>
      </c>
      <c r="B2053" s="19" t="str">
        <f t="shared" si="1"/>
        <v>Jan</v>
      </c>
      <c r="C2053" s="20" t="s">
        <v>13</v>
      </c>
      <c r="D2053" s="19" t="s">
        <v>18</v>
      </c>
      <c r="E2053" s="19" t="s">
        <v>38</v>
      </c>
      <c r="F2053" s="21">
        <v>2.0</v>
      </c>
      <c r="G2053" s="22">
        <v>70267.0</v>
      </c>
      <c r="H2053" s="15" t="str">
        <f t="shared" si="2"/>
        <v>High Range</v>
      </c>
      <c r="I2053" s="22">
        <v>50406.0</v>
      </c>
      <c r="J2053" s="23">
        <f t="shared" si="3"/>
        <v>1.394020553</v>
      </c>
      <c r="K2053" s="24" t="str">
        <f t="shared" si="4"/>
        <v>Over Achived</v>
      </c>
    </row>
    <row r="2054" ht="22.5" customHeight="1">
      <c r="A2054" s="18">
        <v>45687.0</v>
      </c>
      <c r="B2054" s="19" t="str">
        <f t="shared" si="1"/>
        <v>Jan</v>
      </c>
      <c r="C2054" s="20" t="s">
        <v>13</v>
      </c>
      <c r="D2054" s="19" t="s">
        <v>169</v>
      </c>
      <c r="E2054" s="19" t="s">
        <v>26</v>
      </c>
      <c r="F2054" s="21">
        <v>2.0</v>
      </c>
      <c r="G2054" s="22">
        <v>60571.0</v>
      </c>
      <c r="H2054" s="15" t="str">
        <f t="shared" si="2"/>
        <v>Medium Range</v>
      </c>
      <c r="I2054" s="22">
        <v>68909.0</v>
      </c>
      <c r="J2054" s="23">
        <f t="shared" si="3"/>
        <v>0.8789998404</v>
      </c>
      <c r="K2054" s="24" t="str">
        <f t="shared" si="4"/>
        <v>Target Not Meet</v>
      </c>
    </row>
    <row r="2055" ht="22.5" customHeight="1">
      <c r="A2055" s="18">
        <v>45687.0</v>
      </c>
      <c r="B2055" s="19" t="str">
        <f t="shared" si="1"/>
        <v>Jan</v>
      </c>
      <c r="C2055" s="20" t="s">
        <v>57</v>
      </c>
      <c r="D2055" s="19" t="s">
        <v>80</v>
      </c>
      <c r="E2055" s="19" t="s">
        <v>34</v>
      </c>
      <c r="F2055" s="21">
        <v>3.0</v>
      </c>
      <c r="G2055" s="22">
        <v>60914.0</v>
      </c>
      <c r="H2055" s="15" t="str">
        <f t="shared" si="2"/>
        <v>Medium Range</v>
      </c>
      <c r="I2055" s="22">
        <v>75329.0</v>
      </c>
      <c r="J2055" s="23">
        <f t="shared" si="3"/>
        <v>0.808639435</v>
      </c>
      <c r="K2055" s="24" t="str">
        <f t="shared" si="4"/>
        <v>Target Not Meet</v>
      </c>
    </row>
    <row r="2056" ht="22.5" customHeight="1">
      <c r="A2056" s="18">
        <v>45687.0</v>
      </c>
      <c r="B2056" s="19" t="str">
        <f t="shared" si="1"/>
        <v>Jan</v>
      </c>
      <c r="C2056" s="20" t="s">
        <v>13</v>
      </c>
      <c r="D2056" s="19" t="s">
        <v>169</v>
      </c>
      <c r="E2056" s="19" t="s">
        <v>38</v>
      </c>
      <c r="F2056" s="21">
        <v>3.0</v>
      </c>
      <c r="G2056" s="22">
        <v>64800.0</v>
      </c>
      <c r="H2056" s="15" t="str">
        <f t="shared" si="2"/>
        <v>Medium Range</v>
      </c>
      <c r="I2056" s="22">
        <v>79352.0</v>
      </c>
      <c r="J2056" s="23">
        <f t="shared" si="3"/>
        <v>0.8166145781</v>
      </c>
      <c r="K2056" s="24" t="str">
        <f t="shared" si="4"/>
        <v>Target Not Meet</v>
      </c>
    </row>
    <row r="2057" ht="22.5" customHeight="1">
      <c r="A2057" s="18">
        <v>45687.0</v>
      </c>
      <c r="B2057" s="19" t="str">
        <f t="shared" si="1"/>
        <v>Jan</v>
      </c>
      <c r="C2057" s="20" t="s">
        <v>57</v>
      </c>
      <c r="D2057" s="19" t="s">
        <v>85</v>
      </c>
      <c r="E2057" s="19" t="s">
        <v>38</v>
      </c>
      <c r="F2057" s="21">
        <v>2.0</v>
      </c>
      <c r="G2057" s="22">
        <v>50531.0</v>
      </c>
      <c r="H2057" s="15" t="str">
        <f t="shared" si="2"/>
        <v>Medium Range</v>
      </c>
      <c r="I2057" s="22">
        <v>54899.0</v>
      </c>
      <c r="J2057" s="23">
        <f t="shared" si="3"/>
        <v>0.9204357092</v>
      </c>
      <c r="K2057" s="24" t="str">
        <f t="shared" si="4"/>
        <v>Target Not Meet</v>
      </c>
    </row>
    <row r="2058" ht="22.5" customHeight="1">
      <c r="A2058" s="18">
        <v>45687.0</v>
      </c>
      <c r="B2058" s="19" t="str">
        <f t="shared" si="1"/>
        <v>Jan</v>
      </c>
      <c r="C2058" s="20" t="s">
        <v>57</v>
      </c>
      <c r="D2058" s="19" t="s">
        <v>85</v>
      </c>
      <c r="E2058" s="19" t="s">
        <v>23</v>
      </c>
      <c r="F2058" s="21">
        <v>1.0</v>
      </c>
      <c r="G2058" s="22">
        <v>34937.0</v>
      </c>
      <c r="H2058" s="15" t="str">
        <f t="shared" si="2"/>
        <v>Base Range</v>
      </c>
      <c r="I2058" s="22">
        <v>43834.0</v>
      </c>
      <c r="J2058" s="23">
        <f t="shared" si="3"/>
        <v>0.797029703</v>
      </c>
      <c r="K2058" s="24" t="str">
        <f t="shared" si="4"/>
        <v>Target Not Meet</v>
      </c>
    </row>
    <row r="2059" ht="22.5" customHeight="1">
      <c r="A2059" s="18">
        <v>45687.0</v>
      </c>
      <c r="B2059" s="19" t="str">
        <f t="shared" si="1"/>
        <v>Jan</v>
      </c>
      <c r="C2059" s="20" t="s">
        <v>57</v>
      </c>
      <c r="D2059" s="19" t="s">
        <v>80</v>
      </c>
      <c r="E2059" s="19" t="s">
        <v>34</v>
      </c>
      <c r="F2059" s="21">
        <v>2.0</v>
      </c>
      <c r="G2059" s="22">
        <v>65368.0</v>
      </c>
      <c r="H2059" s="15" t="str">
        <f t="shared" si="2"/>
        <v>Medium Range</v>
      </c>
      <c r="I2059" s="22">
        <v>83320.0</v>
      </c>
      <c r="J2059" s="23">
        <f t="shared" si="3"/>
        <v>0.7845415266</v>
      </c>
      <c r="K2059" s="24" t="str">
        <f t="shared" si="4"/>
        <v>Target Not Meet</v>
      </c>
    </row>
    <row r="2060" ht="22.5" customHeight="1">
      <c r="A2060" s="18">
        <v>45687.0</v>
      </c>
      <c r="B2060" s="19" t="str">
        <f t="shared" si="1"/>
        <v>Jan</v>
      </c>
      <c r="C2060" s="20" t="s">
        <v>57</v>
      </c>
      <c r="D2060" s="19" t="s">
        <v>80</v>
      </c>
      <c r="E2060" s="19" t="s">
        <v>26</v>
      </c>
      <c r="F2060" s="21">
        <v>2.0</v>
      </c>
      <c r="G2060" s="22">
        <v>53530.0</v>
      </c>
      <c r="H2060" s="15" t="str">
        <f t="shared" si="2"/>
        <v>Medium Range</v>
      </c>
      <c r="I2060" s="22">
        <v>56683.0</v>
      </c>
      <c r="J2060" s="23">
        <f t="shared" si="3"/>
        <v>0.9443748567</v>
      </c>
      <c r="K2060" s="24" t="str">
        <f t="shared" si="4"/>
        <v>Target Not Meet</v>
      </c>
    </row>
    <row r="2061" ht="22.5" customHeight="1">
      <c r="A2061" s="18">
        <v>45687.0</v>
      </c>
      <c r="B2061" s="19" t="str">
        <f t="shared" si="1"/>
        <v>Jan</v>
      </c>
      <c r="C2061" s="20" t="s">
        <v>57</v>
      </c>
      <c r="D2061" s="19" t="s">
        <v>80</v>
      </c>
      <c r="E2061" s="19" t="s">
        <v>26</v>
      </c>
      <c r="F2061" s="21">
        <v>2.0</v>
      </c>
      <c r="G2061" s="22">
        <v>42443.0</v>
      </c>
      <c r="H2061" s="15" t="str">
        <f t="shared" si="2"/>
        <v>Base Range</v>
      </c>
      <c r="I2061" s="22">
        <v>47369.0</v>
      </c>
      <c r="J2061" s="23">
        <f t="shared" si="3"/>
        <v>0.8960079377</v>
      </c>
      <c r="K2061" s="24" t="str">
        <f t="shared" si="4"/>
        <v>Target Not Meet</v>
      </c>
    </row>
    <row r="2062" ht="22.5" customHeight="1">
      <c r="A2062" s="18">
        <v>45687.0</v>
      </c>
      <c r="B2062" s="19" t="str">
        <f t="shared" si="1"/>
        <v>Jan</v>
      </c>
      <c r="C2062" s="20" t="s">
        <v>57</v>
      </c>
      <c r="D2062" s="19" t="s">
        <v>71</v>
      </c>
      <c r="E2062" s="19" t="s">
        <v>9</v>
      </c>
      <c r="F2062" s="21">
        <v>3.0</v>
      </c>
      <c r="G2062" s="22">
        <v>63399.0</v>
      </c>
      <c r="H2062" s="15" t="str">
        <f t="shared" si="2"/>
        <v>Medium Range</v>
      </c>
      <c r="I2062" s="22">
        <v>80079.0</v>
      </c>
      <c r="J2062" s="23">
        <f t="shared" si="3"/>
        <v>0.7917056906</v>
      </c>
      <c r="K2062" s="24" t="str">
        <f t="shared" si="4"/>
        <v>Target Not Meet</v>
      </c>
    </row>
    <row r="2063" ht="22.5" customHeight="1">
      <c r="A2063" s="18">
        <v>45687.0</v>
      </c>
      <c r="B2063" s="19" t="str">
        <f t="shared" si="1"/>
        <v>Jan</v>
      </c>
      <c r="C2063" s="20" t="s">
        <v>13</v>
      </c>
      <c r="D2063" s="19" t="s">
        <v>169</v>
      </c>
      <c r="E2063" s="19" t="s">
        <v>34</v>
      </c>
      <c r="F2063" s="21">
        <v>4.0</v>
      </c>
      <c r="G2063" s="22">
        <v>95498.0</v>
      </c>
      <c r="H2063" s="15" t="str">
        <f t="shared" si="2"/>
        <v>Very High Range</v>
      </c>
      <c r="I2063" s="22">
        <v>123781.0</v>
      </c>
      <c r="J2063" s="23">
        <f t="shared" si="3"/>
        <v>0.7715077435</v>
      </c>
      <c r="K2063" s="24" t="str">
        <f t="shared" si="4"/>
        <v>Target Not Meet</v>
      </c>
    </row>
    <row r="2064" ht="22.5" customHeight="1">
      <c r="A2064" s="18">
        <v>45687.0</v>
      </c>
      <c r="B2064" s="19" t="str">
        <f t="shared" si="1"/>
        <v>Jan</v>
      </c>
      <c r="C2064" s="20" t="s">
        <v>57</v>
      </c>
      <c r="D2064" s="19" t="s">
        <v>71</v>
      </c>
      <c r="E2064" s="19" t="s">
        <v>9</v>
      </c>
      <c r="F2064" s="21">
        <v>3.0</v>
      </c>
      <c r="G2064" s="22">
        <v>69876.0</v>
      </c>
      <c r="H2064" s="15" t="str">
        <f t="shared" si="2"/>
        <v>Medium Range</v>
      </c>
      <c r="I2064" s="22">
        <v>83989.0</v>
      </c>
      <c r="J2064" s="23">
        <f t="shared" si="3"/>
        <v>0.8319660908</v>
      </c>
      <c r="K2064" s="24" t="str">
        <f t="shared" si="4"/>
        <v>Target Not Meet</v>
      </c>
    </row>
    <row r="2065" ht="22.5" customHeight="1">
      <c r="A2065" s="18">
        <v>45687.0</v>
      </c>
      <c r="B2065" s="19" t="str">
        <f t="shared" si="1"/>
        <v>Jan</v>
      </c>
      <c r="C2065" s="20" t="s">
        <v>57</v>
      </c>
      <c r="D2065" s="25" t="s">
        <v>62</v>
      </c>
      <c r="E2065" s="19" t="s">
        <v>9</v>
      </c>
      <c r="F2065" s="21">
        <v>3.0</v>
      </c>
      <c r="G2065" s="22">
        <v>78570.0</v>
      </c>
      <c r="H2065" s="15" t="str">
        <f t="shared" si="2"/>
        <v>High Range</v>
      </c>
      <c r="I2065" s="22">
        <v>59541.0</v>
      </c>
      <c r="J2065" s="23">
        <f t="shared" si="3"/>
        <v>1.319594901</v>
      </c>
      <c r="K2065" s="24" t="str">
        <f t="shared" si="4"/>
        <v>Over Achived</v>
      </c>
    </row>
    <row r="2066" ht="22.5" customHeight="1">
      <c r="A2066" s="18">
        <v>45687.0</v>
      </c>
      <c r="B2066" s="19" t="str">
        <f t="shared" si="1"/>
        <v>Jan</v>
      </c>
      <c r="C2066" s="20" t="s">
        <v>57</v>
      </c>
      <c r="D2066" s="19" t="s">
        <v>58</v>
      </c>
      <c r="E2066" s="19" t="s">
        <v>26</v>
      </c>
      <c r="F2066" s="21">
        <v>2.0</v>
      </c>
      <c r="G2066" s="22">
        <v>49032.0</v>
      </c>
      <c r="H2066" s="15" t="str">
        <f t="shared" si="2"/>
        <v>Base Range</v>
      </c>
      <c r="I2066" s="22">
        <v>42320.0</v>
      </c>
      <c r="J2066" s="23">
        <f t="shared" si="3"/>
        <v>1.158601134</v>
      </c>
      <c r="K2066" s="24" t="str">
        <f t="shared" si="4"/>
        <v>Over Achived</v>
      </c>
    </row>
    <row r="2067" ht="22.5" customHeight="1">
      <c r="A2067" s="18">
        <v>45687.0</v>
      </c>
      <c r="B2067" s="19" t="str">
        <f t="shared" si="1"/>
        <v>Jan</v>
      </c>
      <c r="C2067" s="20" t="s">
        <v>57</v>
      </c>
      <c r="D2067" s="19" t="s">
        <v>58</v>
      </c>
      <c r="E2067" s="19" t="s">
        <v>34</v>
      </c>
      <c r="F2067" s="21">
        <v>3.0</v>
      </c>
      <c r="G2067" s="22">
        <v>57324.0</v>
      </c>
      <c r="H2067" s="15" t="str">
        <f t="shared" si="2"/>
        <v>Medium Range</v>
      </c>
      <c r="I2067" s="22">
        <v>40595.0</v>
      </c>
      <c r="J2067" s="23">
        <f t="shared" si="3"/>
        <v>1.412095086</v>
      </c>
      <c r="K2067" s="24" t="str">
        <f t="shared" si="4"/>
        <v>Over Achived</v>
      </c>
    </row>
    <row r="2068" ht="22.5" customHeight="1">
      <c r="A2068" s="18">
        <v>45687.0</v>
      </c>
      <c r="B2068" s="19" t="str">
        <f t="shared" si="1"/>
        <v>Jan</v>
      </c>
      <c r="C2068" s="20" t="s">
        <v>57</v>
      </c>
      <c r="D2068" s="19" t="s">
        <v>58</v>
      </c>
      <c r="E2068" s="19" t="s">
        <v>26</v>
      </c>
      <c r="F2068" s="21">
        <v>2.0</v>
      </c>
      <c r="G2068" s="22">
        <v>52310.0</v>
      </c>
      <c r="H2068" s="15" t="str">
        <f t="shared" si="2"/>
        <v>Medium Range</v>
      </c>
      <c r="I2068" s="22">
        <v>38059.0</v>
      </c>
      <c r="J2068" s="23">
        <f t="shared" si="3"/>
        <v>1.374444941</v>
      </c>
      <c r="K2068" s="24" t="str">
        <f t="shared" si="4"/>
        <v>Over Achived</v>
      </c>
    </row>
    <row r="2069" ht="22.5" customHeight="1">
      <c r="A2069" s="18">
        <v>45687.0</v>
      </c>
      <c r="B2069" s="19" t="str">
        <f t="shared" si="1"/>
        <v>Jan</v>
      </c>
      <c r="C2069" s="20" t="s">
        <v>57</v>
      </c>
      <c r="D2069" s="19" t="s">
        <v>58</v>
      </c>
      <c r="E2069" s="19" t="s">
        <v>26</v>
      </c>
      <c r="F2069" s="21">
        <v>2.0</v>
      </c>
      <c r="G2069" s="22">
        <v>42845.0</v>
      </c>
      <c r="H2069" s="15" t="str">
        <f t="shared" si="2"/>
        <v>Base Range</v>
      </c>
      <c r="I2069" s="22">
        <v>36344.0</v>
      </c>
      <c r="J2069" s="23">
        <f t="shared" si="3"/>
        <v>1.178874092</v>
      </c>
      <c r="K2069" s="24" t="str">
        <f t="shared" si="4"/>
        <v>Over Achived</v>
      </c>
    </row>
    <row r="2070" ht="22.5" customHeight="1">
      <c r="A2070" s="18">
        <v>45687.0</v>
      </c>
      <c r="B2070" s="19" t="str">
        <f t="shared" si="1"/>
        <v>Jan</v>
      </c>
      <c r="C2070" s="20" t="s">
        <v>57</v>
      </c>
      <c r="D2070" s="19" t="s">
        <v>58</v>
      </c>
      <c r="E2070" s="19" t="s">
        <v>26</v>
      </c>
      <c r="F2070" s="21">
        <v>2.0</v>
      </c>
      <c r="G2070" s="22">
        <v>49723.0</v>
      </c>
      <c r="H2070" s="15" t="str">
        <f t="shared" si="2"/>
        <v>Base Range</v>
      </c>
      <c r="I2070" s="22">
        <v>40997.0</v>
      </c>
      <c r="J2070" s="23">
        <f t="shared" si="3"/>
        <v>1.212844842</v>
      </c>
      <c r="K2070" s="24" t="str">
        <f t="shared" si="4"/>
        <v>Over Achived</v>
      </c>
    </row>
    <row r="2071" ht="22.5" customHeight="1">
      <c r="A2071" s="18">
        <v>45687.0</v>
      </c>
      <c r="B2071" s="19" t="str">
        <f t="shared" si="1"/>
        <v>Jan</v>
      </c>
      <c r="C2071" s="20" t="s">
        <v>57</v>
      </c>
      <c r="D2071" s="25" t="s">
        <v>62</v>
      </c>
      <c r="E2071" s="19" t="s">
        <v>34</v>
      </c>
      <c r="F2071" s="21">
        <v>2.0</v>
      </c>
      <c r="G2071" s="22">
        <v>62182.0</v>
      </c>
      <c r="H2071" s="15" t="str">
        <f t="shared" si="2"/>
        <v>Medium Range</v>
      </c>
      <c r="I2071" s="22">
        <v>56841.0</v>
      </c>
      <c r="J2071" s="23">
        <f t="shared" si="3"/>
        <v>1.093963864</v>
      </c>
      <c r="K2071" s="24" t="str">
        <f t="shared" si="4"/>
        <v>Over Achived</v>
      </c>
    </row>
    <row r="2072" ht="22.5" customHeight="1">
      <c r="A2072" s="18">
        <v>45687.0</v>
      </c>
      <c r="B2072" s="19" t="str">
        <f t="shared" si="1"/>
        <v>Jan</v>
      </c>
      <c r="C2072" s="20" t="s">
        <v>13</v>
      </c>
      <c r="D2072" s="19" t="s">
        <v>14</v>
      </c>
      <c r="E2072" s="19" t="s">
        <v>26</v>
      </c>
      <c r="F2072" s="21">
        <v>3.0</v>
      </c>
      <c r="G2072" s="22">
        <v>75390.0</v>
      </c>
      <c r="H2072" s="15" t="str">
        <f t="shared" si="2"/>
        <v>High Range</v>
      </c>
      <c r="I2072" s="22">
        <v>68881.0</v>
      </c>
      <c r="J2072" s="23">
        <f t="shared" si="3"/>
        <v>1.094496305</v>
      </c>
      <c r="K2072" s="24" t="str">
        <f t="shared" si="4"/>
        <v>Over Achived</v>
      </c>
    </row>
    <row r="2073" ht="22.5" customHeight="1">
      <c r="A2073" s="18">
        <v>45687.0</v>
      </c>
      <c r="B2073" s="19" t="str">
        <f t="shared" si="1"/>
        <v>Jan</v>
      </c>
      <c r="C2073" s="20" t="s">
        <v>7</v>
      </c>
      <c r="D2073" s="19" t="s">
        <v>106</v>
      </c>
      <c r="E2073" s="19" t="s">
        <v>68</v>
      </c>
      <c r="F2073" s="21">
        <v>3.0</v>
      </c>
      <c r="G2073" s="22">
        <v>79098.0</v>
      </c>
      <c r="H2073" s="15" t="str">
        <f t="shared" si="2"/>
        <v>High Range</v>
      </c>
      <c r="I2073" s="22">
        <v>57298.0</v>
      </c>
      <c r="J2073" s="23">
        <f t="shared" si="3"/>
        <v>1.380467032</v>
      </c>
      <c r="K2073" s="24" t="str">
        <f t="shared" si="4"/>
        <v>Over Achived</v>
      </c>
    </row>
    <row r="2074" ht="22.5" customHeight="1">
      <c r="A2074" s="18">
        <v>45687.0</v>
      </c>
      <c r="B2074" s="19" t="str">
        <f t="shared" si="1"/>
        <v>Jan</v>
      </c>
      <c r="C2074" s="20" t="s">
        <v>92</v>
      </c>
      <c r="D2074" s="19" t="s">
        <v>93</v>
      </c>
      <c r="E2074" s="19" t="s">
        <v>23</v>
      </c>
      <c r="F2074" s="21">
        <v>3.0</v>
      </c>
      <c r="G2074" s="22">
        <v>62675.0</v>
      </c>
      <c r="H2074" s="15" t="str">
        <f t="shared" si="2"/>
        <v>Medium Range</v>
      </c>
      <c r="I2074" s="22">
        <v>67843.0</v>
      </c>
      <c r="J2074" s="23">
        <f t="shared" si="3"/>
        <v>0.9238241233</v>
      </c>
      <c r="K2074" s="24" t="str">
        <f t="shared" si="4"/>
        <v>Target Not Meet</v>
      </c>
    </row>
    <row r="2075" ht="22.5" customHeight="1">
      <c r="A2075" s="18">
        <v>45687.0</v>
      </c>
      <c r="B2075" s="19" t="str">
        <f t="shared" si="1"/>
        <v>Jan</v>
      </c>
      <c r="C2075" s="20" t="s">
        <v>7</v>
      </c>
      <c r="D2075" s="19" t="s">
        <v>131</v>
      </c>
      <c r="E2075" s="19" t="s">
        <v>19</v>
      </c>
      <c r="F2075" s="21">
        <v>3.0</v>
      </c>
      <c r="G2075" s="22">
        <v>77048.0</v>
      </c>
      <c r="H2075" s="15" t="str">
        <f t="shared" si="2"/>
        <v>High Range</v>
      </c>
      <c r="I2075" s="22">
        <v>58580.0</v>
      </c>
      <c r="J2075" s="23">
        <f t="shared" si="3"/>
        <v>1.315261181</v>
      </c>
      <c r="K2075" s="24" t="str">
        <f t="shared" si="4"/>
        <v>Over Achived</v>
      </c>
    </row>
    <row r="2076" ht="22.5" customHeight="1">
      <c r="A2076" s="18">
        <v>45687.0</v>
      </c>
      <c r="B2076" s="19" t="str">
        <f t="shared" si="1"/>
        <v>Jan</v>
      </c>
      <c r="C2076" s="20" t="s">
        <v>7</v>
      </c>
      <c r="D2076" s="19" t="s">
        <v>131</v>
      </c>
      <c r="E2076" s="19" t="s">
        <v>68</v>
      </c>
      <c r="F2076" s="21">
        <v>3.0</v>
      </c>
      <c r="G2076" s="22">
        <v>74372.0</v>
      </c>
      <c r="H2076" s="15" t="str">
        <f t="shared" si="2"/>
        <v>High Range</v>
      </c>
      <c r="I2076" s="22">
        <v>70160.0</v>
      </c>
      <c r="J2076" s="23">
        <f t="shared" si="3"/>
        <v>1.060034208</v>
      </c>
      <c r="K2076" s="24" t="str">
        <f t="shared" si="4"/>
        <v>Over Achived</v>
      </c>
    </row>
    <row r="2077" ht="22.5" customHeight="1">
      <c r="A2077" s="18">
        <v>45687.0</v>
      </c>
      <c r="B2077" s="19" t="str">
        <f t="shared" si="1"/>
        <v>Jan</v>
      </c>
      <c r="C2077" s="20" t="s">
        <v>7</v>
      </c>
      <c r="D2077" s="19" t="s">
        <v>126</v>
      </c>
      <c r="E2077" s="19" t="s">
        <v>34</v>
      </c>
      <c r="F2077" s="21">
        <v>6.0</v>
      </c>
      <c r="G2077" s="22">
        <v>152939.0</v>
      </c>
      <c r="H2077" s="15" t="str">
        <f t="shared" si="2"/>
        <v>Very High Range</v>
      </c>
      <c r="I2077" s="22">
        <v>120627.0</v>
      </c>
      <c r="J2077" s="23">
        <f t="shared" si="3"/>
        <v>1.267867061</v>
      </c>
      <c r="K2077" s="24" t="str">
        <f t="shared" si="4"/>
        <v>Over Achived</v>
      </c>
    </row>
    <row r="2078" ht="22.5" customHeight="1">
      <c r="A2078" s="18">
        <v>45687.0</v>
      </c>
      <c r="B2078" s="19" t="str">
        <f t="shared" si="1"/>
        <v>Jan</v>
      </c>
      <c r="C2078" s="20" t="s">
        <v>7</v>
      </c>
      <c r="D2078" s="19" t="s">
        <v>126</v>
      </c>
      <c r="E2078" s="19" t="s">
        <v>19</v>
      </c>
      <c r="F2078" s="21">
        <v>3.0</v>
      </c>
      <c r="G2078" s="22">
        <v>90157.0</v>
      </c>
      <c r="H2078" s="15" t="str">
        <f t="shared" si="2"/>
        <v>Very High Range</v>
      </c>
      <c r="I2078" s="22">
        <v>65895.0</v>
      </c>
      <c r="J2078" s="23">
        <f t="shared" si="3"/>
        <v>1.36819182</v>
      </c>
      <c r="K2078" s="24" t="str">
        <f t="shared" si="4"/>
        <v>Over Achived</v>
      </c>
    </row>
    <row r="2079" ht="22.5" customHeight="1">
      <c r="A2079" s="18">
        <v>45687.0</v>
      </c>
      <c r="B2079" s="19" t="str">
        <f t="shared" si="1"/>
        <v>Jan</v>
      </c>
      <c r="C2079" s="20" t="s">
        <v>7</v>
      </c>
      <c r="D2079" s="19" t="s">
        <v>126</v>
      </c>
      <c r="E2079" s="19" t="s">
        <v>9</v>
      </c>
      <c r="F2079" s="21">
        <v>7.0</v>
      </c>
      <c r="G2079" s="22">
        <v>168905.0</v>
      </c>
      <c r="H2079" s="15" t="str">
        <f t="shared" si="2"/>
        <v>Very High Range</v>
      </c>
      <c r="I2079" s="22">
        <v>137180.0</v>
      </c>
      <c r="J2079" s="23">
        <f t="shared" si="3"/>
        <v>1.231265491</v>
      </c>
      <c r="K2079" s="24" t="str">
        <f t="shared" si="4"/>
        <v>Over Achived</v>
      </c>
    </row>
    <row r="2080" ht="22.5" customHeight="1">
      <c r="A2080" s="18">
        <v>45687.0</v>
      </c>
      <c r="B2080" s="19" t="str">
        <f t="shared" si="1"/>
        <v>Jan</v>
      </c>
      <c r="C2080" s="20" t="s">
        <v>7</v>
      </c>
      <c r="D2080" s="19" t="s">
        <v>118</v>
      </c>
      <c r="E2080" s="19" t="s">
        <v>68</v>
      </c>
      <c r="F2080" s="21">
        <v>3.0</v>
      </c>
      <c r="G2080" s="22">
        <v>72475.0</v>
      </c>
      <c r="H2080" s="15" t="str">
        <f t="shared" si="2"/>
        <v>High Range</v>
      </c>
      <c r="I2080" s="22">
        <v>51927.0</v>
      </c>
      <c r="J2080" s="23">
        <f t="shared" si="3"/>
        <v>1.395709361</v>
      </c>
      <c r="K2080" s="24" t="str">
        <f t="shared" si="4"/>
        <v>Over Achived</v>
      </c>
    </row>
    <row r="2081" ht="22.5" customHeight="1">
      <c r="A2081" s="18">
        <v>45687.0</v>
      </c>
      <c r="B2081" s="19" t="str">
        <f t="shared" si="1"/>
        <v>Jan</v>
      </c>
      <c r="C2081" s="20" t="s">
        <v>7</v>
      </c>
      <c r="D2081" s="19" t="s">
        <v>131</v>
      </c>
      <c r="E2081" s="19" t="s">
        <v>9</v>
      </c>
      <c r="F2081" s="21">
        <v>5.0</v>
      </c>
      <c r="G2081" s="22">
        <v>163816.0</v>
      </c>
      <c r="H2081" s="15" t="str">
        <f t="shared" si="2"/>
        <v>Very High Range</v>
      </c>
      <c r="I2081" s="22">
        <v>142160.0</v>
      </c>
      <c r="J2081" s="23">
        <f t="shared" si="3"/>
        <v>1.152335397</v>
      </c>
      <c r="K2081" s="24" t="str">
        <f t="shared" si="4"/>
        <v>Over Achived</v>
      </c>
    </row>
    <row r="2082" ht="22.5" customHeight="1">
      <c r="A2082" s="18">
        <v>45687.0</v>
      </c>
      <c r="B2082" s="19" t="str">
        <f t="shared" si="1"/>
        <v>Jan</v>
      </c>
      <c r="C2082" s="20" t="s">
        <v>7</v>
      </c>
      <c r="D2082" s="19" t="s">
        <v>118</v>
      </c>
      <c r="E2082" s="19" t="s">
        <v>26</v>
      </c>
      <c r="F2082" s="21">
        <v>10.0</v>
      </c>
      <c r="G2082" s="22">
        <v>226542.0</v>
      </c>
      <c r="H2082" s="15" t="str">
        <f t="shared" si="2"/>
        <v>Very High Range</v>
      </c>
      <c r="I2082" s="22">
        <v>161678.0</v>
      </c>
      <c r="J2082" s="23">
        <f t="shared" si="3"/>
        <v>1.401192494</v>
      </c>
      <c r="K2082" s="24" t="str">
        <f t="shared" si="4"/>
        <v>Over Achived</v>
      </c>
    </row>
    <row r="2083" ht="22.5" customHeight="1">
      <c r="A2083" s="18">
        <v>45687.0</v>
      </c>
      <c r="B2083" s="19" t="str">
        <f t="shared" si="1"/>
        <v>Jan</v>
      </c>
      <c r="C2083" s="20" t="s">
        <v>7</v>
      </c>
      <c r="D2083" s="19" t="s">
        <v>118</v>
      </c>
      <c r="E2083" s="19" t="s">
        <v>34</v>
      </c>
      <c r="F2083" s="21">
        <v>5.0</v>
      </c>
      <c r="G2083" s="22">
        <v>168914.0</v>
      </c>
      <c r="H2083" s="15" t="str">
        <f t="shared" si="2"/>
        <v>Very High Range</v>
      </c>
      <c r="I2083" s="22">
        <v>126708.0</v>
      </c>
      <c r="J2083" s="23">
        <f t="shared" si="3"/>
        <v>1.333096568</v>
      </c>
      <c r="K2083" s="24" t="str">
        <f t="shared" si="4"/>
        <v>Over Achived</v>
      </c>
    </row>
    <row r="2084" ht="22.5" customHeight="1">
      <c r="A2084" s="18">
        <v>45687.0</v>
      </c>
      <c r="B2084" s="19" t="str">
        <f t="shared" si="1"/>
        <v>Jan</v>
      </c>
      <c r="C2084" s="20" t="s">
        <v>7</v>
      </c>
      <c r="D2084" s="19" t="s">
        <v>106</v>
      </c>
      <c r="E2084" s="19" t="s">
        <v>63</v>
      </c>
      <c r="F2084" s="21">
        <v>3.0</v>
      </c>
      <c r="G2084" s="22">
        <v>69340.0</v>
      </c>
      <c r="H2084" s="15" t="str">
        <f t="shared" si="2"/>
        <v>Medium Range</v>
      </c>
      <c r="I2084" s="22">
        <v>65193.0</v>
      </c>
      <c r="J2084" s="23">
        <f t="shared" si="3"/>
        <v>1.063611124</v>
      </c>
      <c r="K2084" s="24" t="str">
        <f t="shared" si="4"/>
        <v>Over Achived</v>
      </c>
    </row>
    <row r="2085" ht="22.5" customHeight="1">
      <c r="A2085" s="18">
        <v>45687.0</v>
      </c>
      <c r="B2085" s="19" t="str">
        <f t="shared" si="1"/>
        <v>Jan</v>
      </c>
      <c r="C2085" s="20" t="s">
        <v>7</v>
      </c>
      <c r="D2085" s="19" t="s">
        <v>106</v>
      </c>
      <c r="E2085" s="19" t="s">
        <v>23</v>
      </c>
      <c r="F2085" s="21">
        <v>4.0</v>
      </c>
      <c r="G2085" s="22">
        <v>80722.0</v>
      </c>
      <c r="H2085" s="15" t="str">
        <f t="shared" si="2"/>
        <v>High Range</v>
      </c>
      <c r="I2085" s="22">
        <v>64155.0</v>
      </c>
      <c r="J2085" s="23">
        <f t="shared" si="3"/>
        <v>1.258233965</v>
      </c>
      <c r="K2085" s="24" t="str">
        <f t="shared" si="4"/>
        <v>Over Achived</v>
      </c>
    </row>
    <row r="2086" ht="22.5" customHeight="1">
      <c r="A2086" s="18">
        <v>45687.0</v>
      </c>
      <c r="B2086" s="19" t="str">
        <f t="shared" si="1"/>
        <v>Jan</v>
      </c>
      <c r="C2086" s="20" t="s">
        <v>7</v>
      </c>
      <c r="D2086" s="19" t="s">
        <v>106</v>
      </c>
      <c r="E2086" s="19" t="s">
        <v>23</v>
      </c>
      <c r="F2086" s="21">
        <v>3.0</v>
      </c>
      <c r="G2086" s="22">
        <v>92466.0</v>
      </c>
      <c r="H2086" s="15" t="str">
        <f t="shared" si="2"/>
        <v>Very High Range</v>
      </c>
      <c r="I2086" s="22">
        <v>76673.0</v>
      </c>
      <c r="J2086" s="23">
        <f t="shared" si="3"/>
        <v>1.205978637</v>
      </c>
      <c r="K2086" s="24" t="str">
        <f t="shared" si="4"/>
        <v>Over Achived</v>
      </c>
    </row>
    <row r="2087" ht="22.5" customHeight="1">
      <c r="A2087" s="18">
        <v>45687.0</v>
      </c>
      <c r="B2087" s="19" t="str">
        <f t="shared" si="1"/>
        <v>Jan</v>
      </c>
      <c r="C2087" s="20" t="s">
        <v>7</v>
      </c>
      <c r="D2087" s="19" t="s">
        <v>8</v>
      </c>
      <c r="E2087" s="19" t="s">
        <v>68</v>
      </c>
      <c r="F2087" s="21">
        <v>3.0</v>
      </c>
      <c r="G2087" s="22">
        <v>61479.0</v>
      </c>
      <c r="H2087" s="15" t="str">
        <f t="shared" si="2"/>
        <v>Medium Range</v>
      </c>
      <c r="I2087" s="22">
        <v>50706.0</v>
      </c>
      <c r="J2087" s="23">
        <f t="shared" si="3"/>
        <v>1.212460064</v>
      </c>
      <c r="K2087" s="24" t="str">
        <f t="shared" si="4"/>
        <v>Over Achived</v>
      </c>
    </row>
    <row r="2088" ht="22.5" customHeight="1">
      <c r="A2088" s="18">
        <v>45687.0</v>
      </c>
      <c r="B2088" s="19" t="str">
        <f t="shared" si="1"/>
        <v>Jan</v>
      </c>
      <c r="C2088" s="20" t="s">
        <v>13</v>
      </c>
      <c r="D2088" s="19" t="s">
        <v>14</v>
      </c>
      <c r="E2088" s="19" t="s">
        <v>19</v>
      </c>
      <c r="F2088" s="21">
        <v>2.0</v>
      </c>
      <c r="G2088" s="22">
        <v>48234.0</v>
      </c>
      <c r="H2088" s="15" t="str">
        <f t="shared" si="2"/>
        <v>Base Range</v>
      </c>
      <c r="I2088" s="22">
        <v>40134.0</v>
      </c>
      <c r="J2088" s="23">
        <f t="shared" si="3"/>
        <v>1.20182389</v>
      </c>
      <c r="K2088" s="24" t="str">
        <f t="shared" si="4"/>
        <v>Over Achived</v>
      </c>
    </row>
    <row r="2089" ht="22.5" customHeight="1">
      <c r="A2089" s="18">
        <v>45687.0</v>
      </c>
      <c r="B2089" s="19" t="str">
        <f t="shared" si="1"/>
        <v>Jan</v>
      </c>
      <c r="C2089" s="20" t="s">
        <v>7</v>
      </c>
      <c r="D2089" s="19" t="s">
        <v>118</v>
      </c>
      <c r="E2089" s="19" t="s">
        <v>38</v>
      </c>
      <c r="F2089" s="21">
        <v>4.0</v>
      </c>
      <c r="G2089" s="22">
        <v>117492.0</v>
      </c>
      <c r="H2089" s="15" t="str">
        <f t="shared" si="2"/>
        <v>Very High Range</v>
      </c>
      <c r="I2089" s="22">
        <v>99904.0</v>
      </c>
      <c r="J2089" s="23">
        <f t="shared" si="3"/>
        <v>1.176049007</v>
      </c>
      <c r="K2089" s="24" t="str">
        <f t="shared" si="4"/>
        <v>Over Achived</v>
      </c>
    </row>
    <row r="2090" ht="22.5" customHeight="1">
      <c r="A2090" s="18">
        <v>45687.0</v>
      </c>
      <c r="B2090" s="19" t="str">
        <f t="shared" si="1"/>
        <v>Jan</v>
      </c>
      <c r="C2090" s="20" t="s">
        <v>7</v>
      </c>
      <c r="D2090" s="19" t="s">
        <v>131</v>
      </c>
      <c r="E2090" s="19" t="s">
        <v>19</v>
      </c>
      <c r="F2090" s="21">
        <v>4.0</v>
      </c>
      <c r="G2090" s="22">
        <v>96698.0</v>
      </c>
      <c r="H2090" s="15" t="str">
        <f t="shared" si="2"/>
        <v>Very High Range</v>
      </c>
      <c r="I2090" s="22">
        <v>85257.0</v>
      </c>
      <c r="J2090" s="23">
        <f t="shared" si="3"/>
        <v>1.13419426</v>
      </c>
      <c r="K2090" s="24" t="str">
        <f t="shared" si="4"/>
        <v>Over Achived</v>
      </c>
    </row>
    <row r="2091" ht="22.5" customHeight="1">
      <c r="A2091" s="18">
        <v>45687.0</v>
      </c>
      <c r="B2091" s="19" t="str">
        <f t="shared" si="1"/>
        <v>Jan</v>
      </c>
      <c r="C2091" s="20" t="s">
        <v>7</v>
      </c>
      <c r="D2091" s="19" t="s">
        <v>8</v>
      </c>
      <c r="E2091" s="19" t="s">
        <v>68</v>
      </c>
      <c r="F2091" s="21">
        <v>3.0</v>
      </c>
      <c r="G2091" s="22">
        <v>79552.0</v>
      </c>
      <c r="H2091" s="15" t="str">
        <f t="shared" si="2"/>
        <v>High Range</v>
      </c>
      <c r="I2091" s="22">
        <v>62575.0</v>
      </c>
      <c r="J2091" s="23">
        <f t="shared" si="3"/>
        <v>1.271306432</v>
      </c>
      <c r="K2091" s="24" t="str">
        <f t="shared" si="4"/>
        <v>Over Achived</v>
      </c>
    </row>
    <row r="2092" ht="22.5" customHeight="1">
      <c r="A2092" s="18">
        <v>45687.0</v>
      </c>
      <c r="B2092" s="19" t="str">
        <f t="shared" si="1"/>
        <v>Jan</v>
      </c>
      <c r="C2092" s="20" t="s">
        <v>92</v>
      </c>
      <c r="D2092" s="19" t="s">
        <v>158</v>
      </c>
      <c r="E2092" s="19" t="s">
        <v>38</v>
      </c>
      <c r="F2092" s="21">
        <v>3.0</v>
      </c>
      <c r="G2092" s="22">
        <v>89876.0</v>
      </c>
      <c r="H2092" s="15" t="str">
        <f t="shared" si="2"/>
        <v>High Range</v>
      </c>
      <c r="I2092" s="22">
        <v>80217.0</v>
      </c>
      <c r="J2092" s="23">
        <f t="shared" si="3"/>
        <v>1.120410885</v>
      </c>
      <c r="K2092" s="24" t="str">
        <f t="shared" si="4"/>
        <v>Over Achived</v>
      </c>
    </row>
    <row r="2093" ht="22.5" customHeight="1">
      <c r="A2093" s="18">
        <v>45687.0</v>
      </c>
      <c r="B2093" s="19" t="str">
        <f t="shared" si="1"/>
        <v>Jan</v>
      </c>
      <c r="C2093" s="20" t="s">
        <v>7</v>
      </c>
      <c r="D2093" s="19" t="s">
        <v>131</v>
      </c>
      <c r="E2093" s="19" t="s">
        <v>23</v>
      </c>
      <c r="F2093" s="21">
        <v>4.0</v>
      </c>
      <c r="G2093" s="22">
        <v>91595.0</v>
      </c>
      <c r="H2093" s="15" t="str">
        <f t="shared" si="2"/>
        <v>Very High Range</v>
      </c>
      <c r="I2093" s="22">
        <v>66993.0</v>
      </c>
      <c r="J2093" s="23">
        <f t="shared" si="3"/>
        <v>1.367232397</v>
      </c>
      <c r="K2093" s="24" t="str">
        <f t="shared" si="4"/>
        <v>Over Achived</v>
      </c>
    </row>
    <row r="2094" ht="22.5" customHeight="1">
      <c r="A2094" s="18">
        <v>45687.0</v>
      </c>
      <c r="B2094" s="19" t="str">
        <f t="shared" si="1"/>
        <v>Jan</v>
      </c>
      <c r="C2094" s="20" t="s">
        <v>92</v>
      </c>
      <c r="D2094" s="19" t="s">
        <v>98</v>
      </c>
      <c r="E2094" s="19" t="s">
        <v>38</v>
      </c>
      <c r="F2094" s="21">
        <v>3.0</v>
      </c>
      <c r="G2094" s="22">
        <v>75381.0</v>
      </c>
      <c r="H2094" s="15" t="str">
        <f t="shared" si="2"/>
        <v>High Range</v>
      </c>
      <c r="I2094" s="22">
        <v>94142.0</v>
      </c>
      <c r="J2094" s="23">
        <f t="shared" si="3"/>
        <v>0.8007159398</v>
      </c>
      <c r="K2094" s="24" t="str">
        <f t="shared" si="4"/>
        <v>Target Not Meet</v>
      </c>
    </row>
    <row r="2095" ht="22.5" customHeight="1">
      <c r="A2095" s="18">
        <v>45687.0</v>
      </c>
      <c r="B2095" s="19" t="str">
        <f t="shared" si="1"/>
        <v>Jan</v>
      </c>
      <c r="C2095" s="20" t="s">
        <v>92</v>
      </c>
      <c r="D2095" s="19" t="s">
        <v>98</v>
      </c>
      <c r="E2095" s="19" t="s">
        <v>23</v>
      </c>
      <c r="F2095" s="21">
        <v>3.0</v>
      </c>
      <c r="G2095" s="22">
        <v>69902.0</v>
      </c>
      <c r="H2095" s="15" t="str">
        <f t="shared" si="2"/>
        <v>Medium Range</v>
      </c>
      <c r="I2095" s="22">
        <v>78370.0</v>
      </c>
      <c r="J2095" s="23">
        <f t="shared" si="3"/>
        <v>0.8919484497</v>
      </c>
      <c r="K2095" s="24" t="str">
        <f t="shared" si="4"/>
        <v>Target Not Meet</v>
      </c>
    </row>
    <row r="2096" ht="22.5" customHeight="1">
      <c r="A2096" s="18">
        <v>45687.0</v>
      </c>
      <c r="B2096" s="19" t="str">
        <f t="shared" si="1"/>
        <v>Jan</v>
      </c>
      <c r="C2096" s="20" t="s">
        <v>92</v>
      </c>
      <c r="D2096" s="19" t="s">
        <v>98</v>
      </c>
      <c r="E2096" s="19" t="s">
        <v>63</v>
      </c>
      <c r="F2096" s="21">
        <v>1.0</v>
      </c>
      <c r="G2096" s="22">
        <v>24256.0</v>
      </c>
      <c r="H2096" s="15" t="str">
        <f t="shared" si="2"/>
        <v>Base Range</v>
      </c>
      <c r="I2096" s="22">
        <v>28402.0</v>
      </c>
      <c r="J2096" s="23">
        <f t="shared" si="3"/>
        <v>0.8540243645</v>
      </c>
      <c r="K2096" s="24" t="str">
        <f t="shared" si="4"/>
        <v>Target Not Meet</v>
      </c>
    </row>
    <row r="2097" ht="22.5" customHeight="1">
      <c r="A2097" s="18">
        <v>45687.0</v>
      </c>
      <c r="B2097" s="19" t="str">
        <f t="shared" si="1"/>
        <v>Jan</v>
      </c>
      <c r="C2097" s="20" t="s">
        <v>92</v>
      </c>
      <c r="D2097" s="19" t="s">
        <v>98</v>
      </c>
      <c r="E2097" s="19" t="s">
        <v>68</v>
      </c>
      <c r="F2097" s="21">
        <v>2.0</v>
      </c>
      <c r="G2097" s="22">
        <v>51668.0</v>
      </c>
      <c r="H2097" s="15" t="str">
        <f t="shared" si="2"/>
        <v>Medium Range</v>
      </c>
      <c r="I2097" s="22">
        <v>64123.0</v>
      </c>
      <c r="J2097" s="23">
        <f t="shared" si="3"/>
        <v>0.8057639225</v>
      </c>
      <c r="K2097" s="24" t="str">
        <f t="shared" si="4"/>
        <v>Target Not Meet</v>
      </c>
    </row>
    <row r="2098" ht="22.5" customHeight="1">
      <c r="A2098" s="18">
        <v>45687.0</v>
      </c>
      <c r="B2098" s="19" t="str">
        <f t="shared" si="1"/>
        <v>Jan</v>
      </c>
      <c r="C2098" s="20" t="s">
        <v>92</v>
      </c>
      <c r="D2098" s="19" t="s">
        <v>144</v>
      </c>
      <c r="E2098" s="19" t="s">
        <v>63</v>
      </c>
      <c r="F2098" s="21">
        <v>1.0</v>
      </c>
      <c r="G2098" s="22">
        <v>23888.0</v>
      </c>
      <c r="H2098" s="15" t="str">
        <f t="shared" si="2"/>
        <v>Base Range</v>
      </c>
      <c r="I2098" s="22">
        <v>16980.0</v>
      </c>
      <c r="J2098" s="23">
        <f t="shared" si="3"/>
        <v>1.406831567</v>
      </c>
      <c r="K2098" s="24" t="str">
        <f t="shared" si="4"/>
        <v>Over Achived</v>
      </c>
    </row>
    <row r="2099" ht="22.5" customHeight="1">
      <c r="A2099" s="18">
        <v>45687.0</v>
      </c>
      <c r="B2099" s="19" t="str">
        <f t="shared" si="1"/>
        <v>Jan</v>
      </c>
      <c r="C2099" s="20" t="s">
        <v>92</v>
      </c>
      <c r="D2099" s="19" t="s">
        <v>144</v>
      </c>
      <c r="E2099" s="19" t="s">
        <v>26</v>
      </c>
      <c r="F2099" s="21">
        <v>4.0</v>
      </c>
      <c r="G2099" s="22">
        <v>96734.0</v>
      </c>
      <c r="H2099" s="15" t="str">
        <f t="shared" si="2"/>
        <v>Very High Range</v>
      </c>
      <c r="I2099" s="22">
        <v>80919.0</v>
      </c>
      <c r="J2099" s="23">
        <f t="shared" si="3"/>
        <v>1.195442356</v>
      </c>
      <c r="K2099" s="24" t="str">
        <f t="shared" si="4"/>
        <v>Over Achived</v>
      </c>
    </row>
    <row r="2100" ht="22.5" customHeight="1">
      <c r="A2100" s="18">
        <v>45687.0</v>
      </c>
      <c r="B2100" s="19" t="str">
        <f t="shared" si="1"/>
        <v>Jan</v>
      </c>
      <c r="C2100" s="20" t="s">
        <v>92</v>
      </c>
      <c r="D2100" s="19" t="s">
        <v>93</v>
      </c>
      <c r="E2100" s="19" t="s">
        <v>26</v>
      </c>
      <c r="F2100" s="21">
        <v>3.0</v>
      </c>
      <c r="G2100" s="22">
        <v>93291.0</v>
      </c>
      <c r="H2100" s="15" t="str">
        <f t="shared" si="2"/>
        <v>Very High Range</v>
      </c>
      <c r="I2100" s="22">
        <v>98263.0</v>
      </c>
      <c r="J2100" s="23">
        <f t="shared" si="3"/>
        <v>0.9494010971</v>
      </c>
      <c r="K2100" s="24" t="str">
        <f t="shared" si="4"/>
        <v>Target Not Meet</v>
      </c>
    </row>
    <row r="2101" ht="22.5" customHeight="1">
      <c r="A2101" s="18">
        <v>45687.0</v>
      </c>
      <c r="B2101" s="19" t="str">
        <f t="shared" si="1"/>
        <v>Jan</v>
      </c>
      <c r="C2101" s="20" t="s">
        <v>92</v>
      </c>
      <c r="D2101" s="25" t="s">
        <v>149</v>
      </c>
      <c r="E2101" s="19" t="s">
        <v>9</v>
      </c>
      <c r="F2101" s="21">
        <v>5.0</v>
      </c>
      <c r="G2101" s="22">
        <v>111605.0</v>
      </c>
      <c r="H2101" s="15" t="str">
        <f t="shared" si="2"/>
        <v>Very High Range</v>
      </c>
      <c r="I2101" s="22">
        <v>88985.0</v>
      </c>
      <c r="J2101" s="23">
        <f t="shared" si="3"/>
        <v>1.254200146</v>
      </c>
      <c r="K2101" s="24" t="str">
        <f t="shared" si="4"/>
        <v>Over Achived</v>
      </c>
    </row>
    <row r="2102" ht="22.5" customHeight="1">
      <c r="A2102" s="18">
        <v>45687.0</v>
      </c>
      <c r="B2102" s="19" t="str">
        <f t="shared" si="1"/>
        <v>Jan</v>
      </c>
      <c r="C2102" s="20" t="s">
        <v>92</v>
      </c>
      <c r="D2102" s="25" t="s">
        <v>149</v>
      </c>
      <c r="E2102" s="19" t="s">
        <v>23</v>
      </c>
      <c r="F2102" s="21">
        <v>2.0</v>
      </c>
      <c r="G2102" s="22">
        <v>62860.0</v>
      </c>
      <c r="H2102" s="15" t="str">
        <f t="shared" si="2"/>
        <v>Medium Range</v>
      </c>
      <c r="I2102" s="22">
        <v>46531.0</v>
      </c>
      <c r="J2102" s="23">
        <f t="shared" si="3"/>
        <v>1.350927339</v>
      </c>
      <c r="K2102" s="24" t="str">
        <f t="shared" si="4"/>
        <v>Over Achived</v>
      </c>
    </row>
    <row r="2103" ht="22.5" customHeight="1">
      <c r="A2103" s="18">
        <v>45687.0</v>
      </c>
      <c r="B2103" s="19" t="str">
        <f t="shared" si="1"/>
        <v>Jan</v>
      </c>
      <c r="C2103" s="20" t="s">
        <v>92</v>
      </c>
      <c r="D2103" s="25" t="s">
        <v>149</v>
      </c>
      <c r="E2103" s="19" t="s">
        <v>19</v>
      </c>
      <c r="F2103" s="21">
        <v>2.0</v>
      </c>
      <c r="G2103" s="22">
        <v>62408.0</v>
      </c>
      <c r="H2103" s="15" t="str">
        <f t="shared" si="2"/>
        <v>Medium Range</v>
      </c>
      <c r="I2103" s="22">
        <v>55471.0</v>
      </c>
      <c r="J2103" s="23">
        <f t="shared" si="3"/>
        <v>1.125056336</v>
      </c>
      <c r="K2103" s="24" t="str">
        <f t="shared" si="4"/>
        <v>Over Achived</v>
      </c>
    </row>
    <row r="2104" ht="22.5" customHeight="1">
      <c r="A2104" s="18">
        <v>45687.0</v>
      </c>
      <c r="B2104" s="19" t="str">
        <f t="shared" si="1"/>
        <v>Jan</v>
      </c>
      <c r="C2104" s="20" t="s">
        <v>92</v>
      </c>
      <c r="D2104" s="19" t="s">
        <v>158</v>
      </c>
      <c r="E2104" s="19" t="s">
        <v>38</v>
      </c>
      <c r="F2104" s="21">
        <v>3.0</v>
      </c>
      <c r="G2104" s="22">
        <v>76041.0</v>
      </c>
      <c r="H2104" s="15" t="str">
        <f t="shared" si="2"/>
        <v>High Range</v>
      </c>
      <c r="I2104" s="22">
        <v>60187.0</v>
      </c>
      <c r="J2104" s="23">
        <f t="shared" si="3"/>
        <v>1.263412365</v>
      </c>
      <c r="K2104" s="24" t="str">
        <f t="shared" si="4"/>
        <v>Over Achived</v>
      </c>
    </row>
    <row r="2105" ht="22.5" customHeight="1">
      <c r="A2105" s="18">
        <v>45687.0</v>
      </c>
      <c r="B2105" s="19" t="str">
        <f t="shared" si="1"/>
        <v>Jan</v>
      </c>
      <c r="C2105" s="20" t="s">
        <v>92</v>
      </c>
      <c r="D2105" s="19" t="s">
        <v>158</v>
      </c>
      <c r="E2105" s="19" t="s">
        <v>63</v>
      </c>
      <c r="F2105" s="21">
        <v>5.0</v>
      </c>
      <c r="G2105" s="22">
        <v>125076.0</v>
      </c>
      <c r="H2105" s="15" t="str">
        <f t="shared" si="2"/>
        <v>Very High Range</v>
      </c>
      <c r="I2105" s="22">
        <v>96113.0</v>
      </c>
      <c r="J2105" s="23">
        <f t="shared" si="3"/>
        <v>1.301343211</v>
      </c>
      <c r="K2105" s="24" t="str">
        <f t="shared" si="4"/>
        <v>Over Achived</v>
      </c>
    </row>
    <row r="2106" ht="22.5" customHeight="1">
      <c r="A2106" s="18">
        <v>45687.0</v>
      </c>
      <c r="B2106" s="19" t="str">
        <f t="shared" si="1"/>
        <v>Jan</v>
      </c>
      <c r="C2106" s="20" t="s">
        <v>92</v>
      </c>
      <c r="D2106" s="19" t="s">
        <v>158</v>
      </c>
      <c r="E2106" s="19" t="s">
        <v>9</v>
      </c>
      <c r="F2106" s="21">
        <v>4.0</v>
      </c>
      <c r="G2106" s="22">
        <v>142162.0</v>
      </c>
      <c r="H2106" s="15" t="str">
        <f t="shared" si="2"/>
        <v>Very High Range</v>
      </c>
      <c r="I2106" s="22">
        <v>107903.0</v>
      </c>
      <c r="J2106" s="23">
        <f t="shared" si="3"/>
        <v>1.317498123</v>
      </c>
      <c r="K2106" s="24" t="str">
        <f t="shared" si="4"/>
        <v>Over Achived</v>
      </c>
    </row>
    <row r="2107" ht="22.5" customHeight="1">
      <c r="A2107" s="18">
        <v>45687.0</v>
      </c>
      <c r="B2107" s="19" t="str">
        <f t="shared" si="1"/>
        <v>Jan</v>
      </c>
      <c r="C2107" s="20" t="s">
        <v>92</v>
      </c>
      <c r="D2107" s="25" t="s">
        <v>149</v>
      </c>
      <c r="E2107" s="19" t="s">
        <v>19</v>
      </c>
      <c r="F2107" s="21">
        <v>3.0</v>
      </c>
      <c r="G2107" s="22">
        <v>76256.0</v>
      </c>
      <c r="H2107" s="15" t="str">
        <f t="shared" si="2"/>
        <v>High Range</v>
      </c>
      <c r="I2107" s="22">
        <v>58209.0</v>
      </c>
      <c r="J2107" s="23">
        <f t="shared" si="3"/>
        <v>1.310037967</v>
      </c>
      <c r="K2107" s="24" t="str">
        <f t="shared" si="4"/>
        <v>Over Achived</v>
      </c>
    </row>
    <row r="2108" ht="22.5" customHeight="1">
      <c r="A2108" s="18">
        <v>45688.0</v>
      </c>
      <c r="B2108" s="19" t="str">
        <f t="shared" si="1"/>
        <v>Jan</v>
      </c>
      <c r="C2108" s="20" t="s">
        <v>13</v>
      </c>
      <c r="D2108" s="19" t="s">
        <v>37</v>
      </c>
      <c r="E2108" s="19" t="s">
        <v>63</v>
      </c>
      <c r="F2108" s="21">
        <v>3.0</v>
      </c>
      <c r="G2108" s="22">
        <v>87668.0</v>
      </c>
      <c r="H2108" s="15" t="str">
        <f t="shared" si="2"/>
        <v>High Range</v>
      </c>
      <c r="I2108" s="22">
        <v>102671.0</v>
      </c>
      <c r="J2108" s="23">
        <f t="shared" si="3"/>
        <v>0.8538730508</v>
      </c>
      <c r="K2108" s="24" t="str">
        <f t="shared" si="4"/>
        <v>Target Not Meet</v>
      </c>
    </row>
    <row r="2109" ht="22.5" customHeight="1">
      <c r="A2109" s="18">
        <v>45688.0</v>
      </c>
      <c r="B2109" s="19" t="str">
        <f t="shared" si="1"/>
        <v>Jan</v>
      </c>
      <c r="C2109" s="20" t="s">
        <v>13</v>
      </c>
      <c r="D2109" s="19" t="s">
        <v>37</v>
      </c>
      <c r="E2109" s="19" t="s">
        <v>34</v>
      </c>
      <c r="F2109" s="21">
        <v>3.0</v>
      </c>
      <c r="G2109" s="22">
        <v>81437.0</v>
      </c>
      <c r="H2109" s="15" t="str">
        <f t="shared" si="2"/>
        <v>High Range</v>
      </c>
      <c r="I2109" s="22">
        <v>97856.0</v>
      </c>
      <c r="J2109" s="23">
        <f t="shared" si="3"/>
        <v>0.832212639</v>
      </c>
      <c r="K2109" s="24" t="str">
        <f t="shared" si="4"/>
        <v>Target Not Meet</v>
      </c>
    </row>
    <row r="2110" ht="22.5" customHeight="1">
      <c r="A2110" s="18">
        <v>45688.0</v>
      </c>
      <c r="B2110" s="19" t="str">
        <f t="shared" si="1"/>
        <v>Jan</v>
      </c>
      <c r="C2110" s="20" t="s">
        <v>13</v>
      </c>
      <c r="D2110" s="19" t="s">
        <v>37</v>
      </c>
      <c r="E2110" s="19" t="s">
        <v>9</v>
      </c>
      <c r="F2110" s="21">
        <v>3.0</v>
      </c>
      <c r="G2110" s="22">
        <v>81822.0</v>
      </c>
      <c r="H2110" s="15" t="str">
        <f t="shared" si="2"/>
        <v>High Range</v>
      </c>
      <c r="I2110" s="22">
        <v>102728.0</v>
      </c>
      <c r="J2110" s="23">
        <f t="shared" si="3"/>
        <v>0.7964917063</v>
      </c>
      <c r="K2110" s="24" t="str">
        <f t="shared" si="4"/>
        <v>Target Not Meet</v>
      </c>
    </row>
    <row r="2111" ht="22.5" customHeight="1">
      <c r="A2111" s="18">
        <v>45688.0</v>
      </c>
      <c r="B2111" s="19" t="str">
        <f t="shared" si="1"/>
        <v>Jan</v>
      </c>
      <c r="C2111" s="20" t="s">
        <v>13</v>
      </c>
      <c r="D2111" s="19" t="s">
        <v>29</v>
      </c>
      <c r="E2111" s="19" t="s">
        <v>26</v>
      </c>
      <c r="F2111" s="21">
        <v>2.0</v>
      </c>
      <c r="G2111" s="22">
        <v>53400.0</v>
      </c>
      <c r="H2111" s="15" t="str">
        <f t="shared" si="2"/>
        <v>Medium Range</v>
      </c>
      <c r="I2111" s="22">
        <v>62513.0</v>
      </c>
      <c r="J2111" s="23">
        <f t="shared" si="3"/>
        <v>0.8542223218</v>
      </c>
      <c r="K2111" s="24" t="str">
        <f t="shared" si="4"/>
        <v>Target Not Meet</v>
      </c>
    </row>
    <row r="2112" ht="22.5" customHeight="1">
      <c r="A2112" s="18">
        <v>45688.0</v>
      </c>
      <c r="B2112" s="19" t="str">
        <f t="shared" si="1"/>
        <v>Jan</v>
      </c>
      <c r="C2112" s="20" t="s">
        <v>13</v>
      </c>
      <c r="D2112" s="19" t="s">
        <v>29</v>
      </c>
      <c r="E2112" s="19" t="s">
        <v>38</v>
      </c>
      <c r="F2112" s="21">
        <v>2.0</v>
      </c>
      <c r="G2112" s="22">
        <v>64728.0</v>
      </c>
      <c r="H2112" s="15" t="str">
        <f t="shared" si="2"/>
        <v>Medium Range</v>
      </c>
      <c r="I2112" s="22">
        <v>73446.0</v>
      </c>
      <c r="J2112" s="23">
        <f t="shared" si="3"/>
        <v>0.8813005473</v>
      </c>
      <c r="K2112" s="24" t="str">
        <f t="shared" si="4"/>
        <v>Target Not Meet</v>
      </c>
    </row>
    <row r="2113" ht="22.5" customHeight="1">
      <c r="A2113" s="18">
        <v>45688.0</v>
      </c>
      <c r="B2113" s="19" t="str">
        <f t="shared" si="1"/>
        <v>Jan</v>
      </c>
      <c r="C2113" s="20" t="s">
        <v>13</v>
      </c>
      <c r="D2113" s="19" t="s">
        <v>29</v>
      </c>
      <c r="E2113" s="19" t="s">
        <v>26</v>
      </c>
      <c r="F2113" s="21">
        <v>2.0</v>
      </c>
      <c r="G2113" s="22">
        <v>70948.0</v>
      </c>
      <c r="H2113" s="15" t="str">
        <f t="shared" si="2"/>
        <v>High Range</v>
      </c>
      <c r="I2113" s="22">
        <v>90082.0</v>
      </c>
      <c r="J2113" s="23">
        <f t="shared" si="3"/>
        <v>0.7875935259</v>
      </c>
      <c r="K2113" s="24" t="str">
        <f t="shared" si="4"/>
        <v>Target Not Meet</v>
      </c>
    </row>
    <row r="2114" ht="22.5" customHeight="1">
      <c r="A2114" s="18">
        <v>45688.0</v>
      </c>
      <c r="B2114" s="19" t="str">
        <f t="shared" si="1"/>
        <v>Jan</v>
      </c>
      <c r="C2114" s="20" t="s">
        <v>13</v>
      </c>
      <c r="D2114" s="19" t="s">
        <v>18</v>
      </c>
      <c r="E2114" s="19" t="s">
        <v>68</v>
      </c>
      <c r="F2114" s="21">
        <v>1.0</v>
      </c>
      <c r="G2114" s="22">
        <v>38751.0</v>
      </c>
      <c r="H2114" s="15" t="str">
        <f t="shared" si="2"/>
        <v>Base Range</v>
      </c>
      <c r="I2114" s="22">
        <v>33703.0</v>
      </c>
      <c r="J2114" s="23">
        <f t="shared" si="3"/>
        <v>1.149778951</v>
      </c>
      <c r="K2114" s="24" t="str">
        <f t="shared" si="4"/>
        <v>Over Achived</v>
      </c>
    </row>
    <row r="2115" ht="22.5" customHeight="1">
      <c r="A2115" s="18">
        <v>45688.0</v>
      </c>
      <c r="B2115" s="19" t="str">
        <f t="shared" si="1"/>
        <v>Jan</v>
      </c>
      <c r="C2115" s="20" t="s">
        <v>13</v>
      </c>
      <c r="D2115" s="19" t="s">
        <v>18</v>
      </c>
      <c r="E2115" s="19" t="s">
        <v>19</v>
      </c>
      <c r="F2115" s="21">
        <v>2.0</v>
      </c>
      <c r="G2115" s="22">
        <v>44318.0</v>
      </c>
      <c r="H2115" s="15" t="str">
        <f t="shared" si="2"/>
        <v>Base Range</v>
      </c>
      <c r="I2115" s="22">
        <v>34797.0</v>
      </c>
      <c r="J2115" s="23">
        <f t="shared" si="3"/>
        <v>1.273615542</v>
      </c>
      <c r="K2115" s="24" t="str">
        <f t="shared" si="4"/>
        <v>Over Achived</v>
      </c>
    </row>
    <row r="2116" ht="22.5" customHeight="1">
      <c r="A2116" s="18">
        <v>45688.0</v>
      </c>
      <c r="B2116" s="19" t="str">
        <f t="shared" si="1"/>
        <v>Jan</v>
      </c>
      <c r="C2116" s="20" t="s">
        <v>13</v>
      </c>
      <c r="D2116" s="19" t="s">
        <v>14</v>
      </c>
      <c r="E2116" s="19" t="s">
        <v>38</v>
      </c>
      <c r="F2116" s="21">
        <v>2.0</v>
      </c>
      <c r="G2116" s="22">
        <v>64146.0</v>
      </c>
      <c r="H2116" s="15" t="str">
        <f t="shared" si="2"/>
        <v>Medium Range</v>
      </c>
      <c r="I2116" s="22">
        <v>51365.0</v>
      </c>
      <c r="J2116" s="23">
        <f t="shared" si="3"/>
        <v>1.248827022</v>
      </c>
      <c r="K2116" s="24" t="str">
        <f t="shared" si="4"/>
        <v>Over Achived</v>
      </c>
    </row>
    <row r="2117" ht="22.5" customHeight="1">
      <c r="A2117" s="18">
        <v>45688.0</v>
      </c>
      <c r="B2117" s="19" t="str">
        <f t="shared" si="1"/>
        <v>Jan</v>
      </c>
      <c r="C2117" s="20" t="s">
        <v>57</v>
      </c>
      <c r="D2117" s="19" t="s">
        <v>85</v>
      </c>
      <c r="E2117" s="19" t="s">
        <v>19</v>
      </c>
      <c r="F2117" s="21">
        <v>2.0</v>
      </c>
      <c r="G2117" s="22">
        <v>34485.0</v>
      </c>
      <c r="H2117" s="15" t="str">
        <f t="shared" si="2"/>
        <v>Base Range</v>
      </c>
      <c r="I2117" s="22">
        <v>36929.0</v>
      </c>
      <c r="J2117" s="23">
        <f t="shared" si="3"/>
        <v>0.9338189499</v>
      </c>
      <c r="K2117" s="24" t="str">
        <f t="shared" si="4"/>
        <v>Target Not Meet</v>
      </c>
    </row>
    <row r="2118" ht="22.5" customHeight="1">
      <c r="A2118" s="18">
        <v>45688.0</v>
      </c>
      <c r="B2118" s="19" t="str">
        <f t="shared" si="1"/>
        <v>Jan</v>
      </c>
      <c r="C2118" s="20" t="s">
        <v>13</v>
      </c>
      <c r="D2118" s="19" t="s">
        <v>14</v>
      </c>
      <c r="E2118" s="19" t="s">
        <v>23</v>
      </c>
      <c r="F2118" s="21">
        <v>2.0</v>
      </c>
      <c r="G2118" s="22">
        <v>41075.0</v>
      </c>
      <c r="H2118" s="15" t="str">
        <f t="shared" si="2"/>
        <v>Base Range</v>
      </c>
      <c r="I2118" s="22">
        <v>37829.0</v>
      </c>
      <c r="J2118" s="23">
        <f t="shared" si="3"/>
        <v>1.085807185</v>
      </c>
      <c r="K2118" s="24" t="str">
        <f t="shared" si="4"/>
        <v>Over Achived</v>
      </c>
    </row>
    <row r="2119" ht="22.5" customHeight="1">
      <c r="A2119" s="18">
        <v>45688.0</v>
      </c>
      <c r="B2119" s="19" t="str">
        <f t="shared" si="1"/>
        <v>Jan</v>
      </c>
      <c r="C2119" s="20" t="s">
        <v>13</v>
      </c>
      <c r="D2119" s="19" t="s">
        <v>169</v>
      </c>
      <c r="E2119" s="19" t="s">
        <v>34</v>
      </c>
      <c r="F2119" s="21">
        <v>4.0</v>
      </c>
      <c r="G2119" s="22">
        <v>77120.0</v>
      </c>
      <c r="H2119" s="15" t="str">
        <f t="shared" si="2"/>
        <v>High Range</v>
      </c>
      <c r="I2119" s="22">
        <v>92906.0</v>
      </c>
      <c r="J2119" s="23">
        <f t="shared" si="3"/>
        <v>0.8300863238</v>
      </c>
      <c r="K2119" s="24" t="str">
        <f t="shared" si="4"/>
        <v>Target Not Meet</v>
      </c>
    </row>
    <row r="2120" ht="22.5" customHeight="1">
      <c r="A2120" s="18">
        <v>45688.0</v>
      </c>
      <c r="B2120" s="19" t="str">
        <f t="shared" si="1"/>
        <v>Jan</v>
      </c>
      <c r="C2120" s="20" t="s">
        <v>92</v>
      </c>
      <c r="D2120" s="19" t="s">
        <v>93</v>
      </c>
      <c r="E2120" s="19" t="s">
        <v>34</v>
      </c>
      <c r="F2120" s="21">
        <v>4.0</v>
      </c>
      <c r="G2120" s="22">
        <v>104476.0</v>
      </c>
      <c r="H2120" s="15" t="str">
        <f t="shared" si="2"/>
        <v>Very High Range</v>
      </c>
      <c r="I2120" s="22">
        <v>112750.0</v>
      </c>
      <c r="J2120" s="23">
        <f t="shared" si="3"/>
        <v>0.926616408</v>
      </c>
      <c r="K2120" s="24" t="str">
        <f t="shared" si="4"/>
        <v>Target Not Meet</v>
      </c>
    </row>
    <row r="2121" ht="22.5" customHeight="1">
      <c r="A2121" s="18">
        <v>45688.0</v>
      </c>
      <c r="B2121" s="19" t="str">
        <f t="shared" si="1"/>
        <v>Jan</v>
      </c>
      <c r="C2121" s="20" t="s">
        <v>13</v>
      </c>
      <c r="D2121" s="19" t="s">
        <v>18</v>
      </c>
      <c r="E2121" s="19" t="s">
        <v>34</v>
      </c>
      <c r="F2121" s="21">
        <v>4.0</v>
      </c>
      <c r="G2121" s="22">
        <v>84698.0</v>
      </c>
      <c r="H2121" s="15" t="str">
        <f t="shared" si="2"/>
        <v>High Range</v>
      </c>
      <c r="I2121" s="22">
        <v>68589.0</v>
      </c>
      <c r="J2121" s="23">
        <f t="shared" si="3"/>
        <v>1.234862733</v>
      </c>
      <c r="K2121" s="24" t="str">
        <f t="shared" si="4"/>
        <v>Over Achived</v>
      </c>
    </row>
    <row r="2122" ht="22.5" customHeight="1">
      <c r="A2122" s="18">
        <v>45688.0</v>
      </c>
      <c r="B2122" s="19" t="str">
        <f t="shared" si="1"/>
        <v>Jan</v>
      </c>
      <c r="C2122" s="20" t="s">
        <v>13</v>
      </c>
      <c r="D2122" s="19" t="s">
        <v>169</v>
      </c>
      <c r="E2122" s="19" t="s">
        <v>63</v>
      </c>
      <c r="F2122" s="21">
        <v>1.0</v>
      </c>
      <c r="G2122" s="22">
        <v>17249.0</v>
      </c>
      <c r="H2122" s="15" t="str">
        <f t="shared" si="2"/>
        <v>Base Range</v>
      </c>
      <c r="I2122" s="22">
        <v>22044.0</v>
      </c>
      <c r="J2122" s="23">
        <f t="shared" si="3"/>
        <v>0.7824804936</v>
      </c>
      <c r="K2122" s="24" t="str">
        <f t="shared" si="4"/>
        <v>Target Not Meet</v>
      </c>
    </row>
    <row r="2123" ht="22.5" customHeight="1">
      <c r="A2123" s="18">
        <v>45688.0</v>
      </c>
      <c r="B2123" s="19" t="str">
        <f t="shared" si="1"/>
        <v>Jan</v>
      </c>
      <c r="C2123" s="20" t="s">
        <v>57</v>
      </c>
      <c r="D2123" s="25" t="s">
        <v>62</v>
      </c>
      <c r="E2123" s="19" t="s">
        <v>23</v>
      </c>
      <c r="F2123" s="21">
        <v>1.0</v>
      </c>
      <c r="G2123" s="22">
        <v>32585.0</v>
      </c>
      <c r="H2123" s="15" t="str">
        <f t="shared" si="2"/>
        <v>Base Range</v>
      </c>
      <c r="I2123" s="22">
        <v>25075.0</v>
      </c>
      <c r="J2123" s="23">
        <f t="shared" si="3"/>
        <v>1.299501496</v>
      </c>
      <c r="K2123" s="24" t="str">
        <f t="shared" si="4"/>
        <v>Over Achived</v>
      </c>
    </row>
    <row r="2124" ht="22.5" customHeight="1">
      <c r="A2124" s="18">
        <v>45688.0</v>
      </c>
      <c r="B2124" s="19" t="str">
        <f t="shared" si="1"/>
        <v>Jan</v>
      </c>
      <c r="C2124" s="20" t="s">
        <v>13</v>
      </c>
      <c r="D2124" s="19" t="s">
        <v>169</v>
      </c>
      <c r="E2124" s="19" t="s">
        <v>9</v>
      </c>
      <c r="F2124" s="21">
        <v>4.0</v>
      </c>
      <c r="G2124" s="22">
        <v>95835.0</v>
      </c>
      <c r="H2124" s="15" t="str">
        <f t="shared" si="2"/>
        <v>Very High Range</v>
      </c>
      <c r="I2124" s="22">
        <v>101141.0</v>
      </c>
      <c r="J2124" s="23">
        <f t="shared" si="3"/>
        <v>0.9475385847</v>
      </c>
      <c r="K2124" s="24" t="str">
        <f t="shared" si="4"/>
        <v>Target Not Meet</v>
      </c>
    </row>
    <row r="2125" ht="22.5" customHeight="1">
      <c r="A2125" s="18">
        <v>45688.0</v>
      </c>
      <c r="B2125" s="19" t="str">
        <f t="shared" si="1"/>
        <v>Jan</v>
      </c>
      <c r="C2125" s="20" t="s">
        <v>92</v>
      </c>
      <c r="D2125" s="19" t="s">
        <v>93</v>
      </c>
      <c r="E2125" s="19" t="s">
        <v>19</v>
      </c>
      <c r="F2125" s="21">
        <v>2.0</v>
      </c>
      <c r="G2125" s="22">
        <v>62325.0</v>
      </c>
      <c r="H2125" s="15" t="str">
        <f t="shared" si="2"/>
        <v>Medium Range</v>
      </c>
      <c r="I2125" s="22">
        <v>77792.0</v>
      </c>
      <c r="J2125" s="23">
        <f t="shared" si="3"/>
        <v>0.801174928</v>
      </c>
      <c r="K2125" s="24" t="str">
        <f t="shared" si="4"/>
        <v>Target Not Meet</v>
      </c>
    </row>
    <row r="2126" ht="22.5" customHeight="1">
      <c r="A2126" s="18">
        <v>45688.0</v>
      </c>
      <c r="B2126" s="19" t="str">
        <f t="shared" si="1"/>
        <v>Jan</v>
      </c>
      <c r="C2126" s="20" t="s">
        <v>57</v>
      </c>
      <c r="D2126" s="19" t="s">
        <v>85</v>
      </c>
      <c r="E2126" s="19" t="s">
        <v>63</v>
      </c>
      <c r="F2126" s="21">
        <v>1.0</v>
      </c>
      <c r="G2126" s="22">
        <v>27545.0</v>
      </c>
      <c r="H2126" s="15" t="str">
        <f t="shared" si="2"/>
        <v>Base Range</v>
      </c>
      <c r="I2126" s="22">
        <v>31585.0</v>
      </c>
      <c r="J2126" s="23">
        <f t="shared" si="3"/>
        <v>0.8720911825</v>
      </c>
      <c r="K2126" s="24" t="str">
        <f t="shared" si="4"/>
        <v>Target Not Meet</v>
      </c>
    </row>
    <row r="2127" ht="22.5" customHeight="1">
      <c r="A2127" s="18">
        <v>45688.0</v>
      </c>
      <c r="B2127" s="19" t="str">
        <f t="shared" si="1"/>
        <v>Jan</v>
      </c>
      <c r="C2127" s="20" t="s">
        <v>57</v>
      </c>
      <c r="D2127" s="19" t="s">
        <v>80</v>
      </c>
      <c r="E2127" s="19" t="s">
        <v>19</v>
      </c>
      <c r="F2127" s="21">
        <v>2.0</v>
      </c>
      <c r="G2127" s="22">
        <v>38046.0</v>
      </c>
      <c r="H2127" s="15" t="str">
        <f t="shared" si="2"/>
        <v>Base Range</v>
      </c>
      <c r="I2127" s="22">
        <v>47723.0</v>
      </c>
      <c r="J2127" s="23">
        <f t="shared" si="3"/>
        <v>0.7972256564</v>
      </c>
      <c r="K2127" s="24" t="str">
        <f t="shared" si="4"/>
        <v>Target Not Meet</v>
      </c>
    </row>
    <row r="2128" ht="22.5" customHeight="1">
      <c r="A2128" s="18">
        <v>45688.0</v>
      </c>
      <c r="B2128" s="19" t="str">
        <f t="shared" si="1"/>
        <v>Jan</v>
      </c>
      <c r="C2128" s="20" t="s">
        <v>57</v>
      </c>
      <c r="D2128" s="19" t="s">
        <v>80</v>
      </c>
      <c r="E2128" s="19" t="s">
        <v>34</v>
      </c>
      <c r="F2128" s="21">
        <v>2.0</v>
      </c>
      <c r="G2128" s="22">
        <v>58686.0</v>
      </c>
      <c r="H2128" s="15" t="str">
        <f t="shared" si="2"/>
        <v>Medium Range</v>
      </c>
      <c r="I2128" s="22">
        <v>62375.0</v>
      </c>
      <c r="J2128" s="23">
        <f t="shared" si="3"/>
        <v>0.9408577154</v>
      </c>
      <c r="K2128" s="24" t="str">
        <f t="shared" si="4"/>
        <v>Target Not Meet</v>
      </c>
    </row>
    <row r="2129" ht="22.5" customHeight="1">
      <c r="A2129" s="18">
        <v>45688.0</v>
      </c>
      <c r="B2129" s="19" t="str">
        <f t="shared" si="1"/>
        <v>Jan</v>
      </c>
      <c r="C2129" s="20" t="s">
        <v>57</v>
      </c>
      <c r="D2129" s="19" t="s">
        <v>80</v>
      </c>
      <c r="E2129" s="19" t="s">
        <v>9</v>
      </c>
      <c r="F2129" s="21">
        <v>3.0</v>
      </c>
      <c r="G2129" s="22">
        <v>62064.0</v>
      </c>
      <c r="H2129" s="15" t="str">
        <f t="shared" si="2"/>
        <v>Medium Range</v>
      </c>
      <c r="I2129" s="22">
        <v>68423.0</v>
      </c>
      <c r="J2129" s="23">
        <f t="shared" si="3"/>
        <v>0.9070634143</v>
      </c>
      <c r="K2129" s="24" t="str">
        <f t="shared" si="4"/>
        <v>Target Not Meet</v>
      </c>
    </row>
    <row r="2130" ht="22.5" customHeight="1">
      <c r="A2130" s="18">
        <v>45688.0</v>
      </c>
      <c r="B2130" s="19" t="str">
        <f t="shared" si="1"/>
        <v>Jan</v>
      </c>
      <c r="C2130" s="20" t="s">
        <v>57</v>
      </c>
      <c r="D2130" s="19" t="s">
        <v>80</v>
      </c>
      <c r="E2130" s="19" t="s">
        <v>63</v>
      </c>
      <c r="F2130" s="21">
        <v>1.0</v>
      </c>
      <c r="G2130" s="22">
        <v>22973.0</v>
      </c>
      <c r="H2130" s="15" t="str">
        <f t="shared" si="2"/>
        <v>Base Range</v>
      </c>
      <c r="I2130" s="22">
        <v>29056.0</v>
      </c>
      <c r="J2130" s="23">
        <f t="shared" si="3"/>
        <v>0.7906456498</v>
      </c>
      <c r="K2130" s="24" t="str">
        <f t="shared" si="4"/>
        <v>Target Not Meet</v>
      </c>
    </row>
    <row r="2131" ht="22.5" customHeight="1">
      <c r="A2131" s="18">
        <v>45688.0</v>
      </c>
      <c r="B2131" s="19" t="str">
        <f t="shared" si="1"/>
        <v>Jan</v>
      </c>
      <c r="C2131" s="20" t="s">
        <v>13</v>
      </c>
      <c r="D2131" s="19" t="s">
        <v>169</v>
      </c>
      <c r="E2131" s="19" t="s">
        <v>38</v>
      </c>
      <c r="F2131" s="21">
        <v>3.0</v>
      </c>
      <c r="G2131" s="22">
        <v>65047.0</v>
      </c>
      <c r="H2131" s="15" t="str">
        <f t="shared" si="2"/>
        <v>Medium Range</v>
      </c>
      <c r="I2131" s="22">
        <v>68354.0</v>
      </c>
      <c r="J2131" s="23">
        <f t="shared" si="3"/>
        <v>0.9516195102</v>
      </c>
      <c r="K2131" s="24" t="str">
        <f t="shared" si="4"/>
        <v>Target Not Meet</v>
      </c>
    </row>
    <row r="2132" ht="22.5" customHeight="1">
      <c r="A2132" s="18">
        <v>45688.0</v>
      </c>
      <c r="B2132" s="19" t="str">
        <f t="shared" si="1"/>
        <v>Jan</v>
      </c>
      <c r="C2132" s="20" t="s">
        <v>57</v>
      </c>
      <c r="D2132" s="19" t="s">
        <v>80</v>
      </c>
      <c r="E2132" s="19" t="s">
        <v>38</v>
      </c>
      <c r="F2132" s="21">
        <v>2.0</v>
      </c>
      <c r="G2132" s="22">
        <v>44284.0</v>
      </c>
      <c r="H2132" s="15" t="str">
        <f t="shared" si="2"/>
        <v>Base Range</v>
      </c>
      <c r="I2132" s="22">
        <v>49403.0</v>
      </c>
      <c r="J2132" s="23">
        <f t="shared" si="3"/>
        <v>0.8963828108</v>
      </c>
      <c r="K2132" s="24" t="str">
        <f t="shared" si="4"/>
        <v>Target Not Meet</v>
      </c>
    </row>
    <row r="2133" ht="22.5" customHeight="1">
      <c r="A2133" s="18">
        <v>45688.0</v>
      </c>
      <c r="B2133" s="19" t="str">
        <f t="shared" si="1"/>
        <v>Jan</v>
      </c>
      <c r="C2133" s="20" t="s">
        <v>57</v>
      </c>
      <c r="D2133" s="19" t="s">
        <v>71</v>
      </c>
      <c r="E2133" s="19" t="s">
        <v>34</v>
      </c>
      <c r="F2133" s="21">
        <v>3.0</v>
      </c>
      <c r="G2133" s="22">
        <v>65439.0</v>
      </c>
      <c r="H2133" s="15" t="str">
        <f t="shared" si="2"/>
        <v>Medium Range</v>
      </c>
      <c r="I2133" s="22">
        <v>73189.0</v>
      </c>
      <c r="J2133" s="23">
        <f t="shared" si="3"/>
        <v>0.8941097706</v>
      </c>
      <c r="K2133" s="24" t="str">
        <f t="shared" si="4"/>
        <v>Target Not Meet</v>
      </c>
    </row>
    <row r="2134" ht="22.5" customHeight="1">
      <c r="A2134" s="18">
        <v>45688.0</v>
      </c>
      <c r="B2134" s="19" t="str">
        <f t="shared" si="1"/>
        <v>Jan</v>
      </c>
      <c r="C2134" s="20" t="s">
        <v>57</v>
      </c>
      <c r="D2134" s="25" t="s">
        <v>62</v>
      </c>
      <c r="E2134" s="19" t="s">
        <v>68</v>
      </c>
      <c r="F2134" s="21">
        <v>1.0</v>
      </c>
      <c r="G2134" s="22">
        <v>32278.0</v>
      </c>
      <c r="H2134" s="15" t="str">
        <f t="shared" si="2"/>
        <v>Base Range</v>
      </c>
      <c r="I2134" s="22">
        <v>29785.0</v>
      </c>
      <c r="J2134" s="23">
        <f t="shared" si="3"/>
        <v>1.083699849</v>
      </c>
      <c r="K2134" s="24" t="str">
        <f t="shared" si="4"/>
        <v>Over Achived</v>
      </c>
    </row>
    <row r="2135" ht="22.5" customHeight="1">
      <c r="A2135" s="18">
        <v>45688.0</v>
      </c>
      <c r="B2135" s="19" t="str">
        <f t="shared" si="1"/>
        <v>Jan</v>
      </c>
      <c r="C2135" s="20" t="s">
        <v>57</v>
      </c>
      <c r="D2135" s="25" t="s">
        <v>62</v>
      </c>
      <c r="E2135" s="19" t="s">
        <v>26</v>
      </c>
      <c r="F2135" s="21">
        <v>2.0</v>
      </c>
      <c r="G2135" s="22">
        <v>45455.0</v>
      </c>
      <c r="H2135" s="15" t="str">
        <f t="shared" si="2"/>
        <v>Base Range</v>
      </c>
      <c r="I2135" s="22">
        <v>38456.0</v>
      </c>
      <c r="J2135" s="23">
        <f t="shared" si="3"/>
        <v>1.182000208</v>
      </c>
      <c r="K2135" s="24" t="str">
        <f t="shared" si="4"/>
        <v>Over Achived</v>
      </c>
    </row>
    <row r="2136" ht="22.5" customHeight="1">
      <c r="A2136" s="18">
        <v>45688.0</v>
      </c>
      <c r="B2136" s="19" t="str">
        <f t="shared" si="1"/>
        <v>Jan</v>
      </c>
      <c r="C2136" s="20" t="s">
        <v>57</v>
      </c>
      <c r="D2136" s="19" t="s">
        <v>58</v>
      </c>
      <c r="E2136" s="19" t="s">
        <v>38</v>
      </c>
      <c r="F2136" s="21">
        <v>2.0</v>
      </c>
      <c r="G2136" s="22">
        <v>39461.0</v>
      </c>
      <c r="H2136" s="15" t="str">
        <f t="shared" si="2"/>
        <v>Base Range</v>
      </c>
      <c r="I2136" s="22">
        <v>37398.0</v>
      </c>
      <c r="J2136" s="23">
        <f t="shared" si="3"/>
        <v>1.055163378</v>
      </c>
      <c r="K2136" s="24" t="str">
        <f t="shared" si="4"/>
        <v>Over Achived</v>
      </c>
    </row>
    <row r="2137" ht="22.5" customHeight="1">
      <c r="A2137" s="18">
        <v>45688.0</v>
      </c>
      <c r="B2137" s="19" t="str">
        <f t="shared" si="1"/>
        <v>Jan</v>
      </c>
      <c r="C2137" s="20" t="s">
        <v>57</v>
      </c>
      <c r="D2137" s="19" t="s">
        <v>58</v>
      </c>
      <c r="E2137" s="19" t="s">
        <v>34</v>
      </c>
      <c r="F2137" s="21">
        <v>2.0</v>
      </c>
      <c r="G2137" s="22">
        <v>60398.0</v>
      </c>
      <c r="H2137" s="15" t="str">
        <f t="shared" si="2"/>
        <v>Medium Range</v>
      </c>
      <c r="I2137" s="22">
        <v>53356.0</v>
      </c>
      <c r="J2137" s="23">
        <f t="shared" si="3"/>
        <v>1.131981408</v>
      </c>
      <c r="K2137" s="24" t="str">
        <f t="shared" si="4"/>
        <v>Over Achived</v>
      </c>
    </row>
    <row r="2138" ht="22.5" customHeight="1">
      <c r="A2138" s="18">
        <v>45688.0</v>
      </c>
      <c r="B2138" s="19" t="str">
        <f t="shared" si="1"/>
        <v>Jan</v>
      </c>
      <c r="C2138" s="20" t="s">
        <v>57</v>
      </c>
      <c r="D2138" s="19" t="s">
        <v>58</v>
      </c>
      <c r="E2138" s="19" t="s">
        <v>26</v>
      </c>
      <c r="F2138" s="21">
        <v>2.0</v>
      </c>
      <c r="G2138" s="22">
        <v>47411.0</v>
      </c>
      <c r="H2138" s="15" t="str">
        <f t="shared" si="2"/>
        <v>Base Range</v>
      </c>
      <c r="I2138" s="22">
        <v>38387.0</v>
      </c>
      <c r="J2138" s="23">
        <f t="shared" si="3"/>
        <v>1.235079584</v>
      </c>
      <c r="K2138" s="24" t="str">
        <f t="shared" si="4"/>
        <v>Over Achived</v>
      </c>
    </row>
    <row r="2139" ht="22.5" customHeight="1">
      <c r="A2139" s="18">
        <v>45688.0</v>
      </c>
      <c r="B2139" s="19" t="str">
        <f t="shared" si="1"/>
        <v>Jan</v>
      </c>
      <c r="C2139" s="20" t="s">
        <v>57</v>
      </c>
      <c r="D2139" s="19" t="s">
        <v>71</v>
      </c>
      <c r="E2139" s="19" t="s">
        <v>26</v>
      </c>
      <c r="F2139" s="21">
        <v>2.0</v>
      </c>
      <c r="G2139" s="22">
        <v>43409.0</v>
      </c>
      <c r="H2139" s="15" t="str">
        <f t="shared" si="2"/>
        <v>Base Range</v>
      </c>
      <c r="I2139" s="22">
        <v>46101.0</v>
      </c>
      <c r="J2139" s="23">
        <f t="shared" si="3"/>
        <v>0.9416064727</v>
      </c>
      <c r="K2139" s="24" t="str">
        <f t="shared" si="4"/>
        <v>Target Not Meet</v>
      </c>
    </row>
    <row r="2140" ht="22.5" customHeight="1">
      <c r="A2140" s="18">
        <v>45688.0</v>
      </c>
      <c r="B2140" s="19" t="str">
        <f t="shared" si="1"/>
        <v>Jan</v>
      </c>
      <c r="C2140" s="20" t="s">
        <v>92</v>
      </c>
      <c r="D2140" s="19" t="s">
        <v>93</v>
      </c>
      <c r="E2140" s="19" t="s">
        <v>19</v>
      </c>
      <c r="F2140" s="21">
        <v>3.0</v>
      </c>
      <c r="G2140" s="22">
        <v>57814.0</v>
      </c>
      <c r="H2140" s="15" t="str">
        <f t="shared" si="2"/>
        <v>Medium Range</v>
      </c>
      <c r="I2140" s="22">
        <v>66508.0</v>
      </c>
      <c r="J2140" s="23">
        <f t="shared" si="3"/>
        <v>0.8692788837</v>
      </c>
      <c r="K2140" s="24" t="str">
        <f t="shared" si="4"/>
        <v>Target Not Meet</v>
      </c>
    </row>
    <row r="2141" ht="22.5" customHeight="1">
      <c r="A2141" s="18">
        <v>45688.0</v>
      </c>
      <c r="B2141" s="19" t="str">
        <f t="shared" si="1"/>
        <v>Jan</v>
      </c>
      <c r="C2141" s="20" t="s">
        <v>13</v>
      </c>
      <c r="D2141" s="19" t="s">
        <v>14</v>
      </c>
      <c r="E2141" s="19" t="s">
        <v>19</v>
      </c>
      <c r="F2141" s="21">
        <v>2.0</v>
      </c>
      <c r="G2141" s="22">
        <v>51689.0</v>
      </c>
      <c r="H2141" s="15" t="str">
        <f t="shared" si="2"/>
        <v>Medium Range</v>
      </c>
      <c r="I2141" s="22">
        <v>46448.0</v>
      </c>
      <c r="J2141" s="23">
        <f t="shared" si="3"/>
        <v>1.112835859</v>
      </c>
      <c r="K2141" s="24" t="str">
        <f t="shared" si="4"/>
        <v>Over Achived</v>
      </c>
    </row>
    <row r="2142" ht="22.5" customHeight="1">
      <c r="A2142" s="18">
        <v>45688.0</v>
      </c>
      <c r="B2142" s="19" t="str">
        <f t="shared" si="1"/>
        <v>Jan</v>
      </c>
      <c r="C2142" s="20" t="s">
        <v>92</v>
      </c>
      <c r="D2142" s="19" t="s">
        <v>93</v>
      </c>
      <c r="E2142" s="19" t="s">
        <v>34</v>
      </c>
      <c r="F2142" s="21">
        <v>4.0</v>
      </c>
      <c r="G2142" s="22">
        <v>118449.0</v>
      </c>
      <c r="H2142" s="15" t="str">
        <f t="shared" si="2"/>
        <v>Very High Range</v>
      </c>
      <c r="I2142" s="22">
        <v>135619.0</v>
      </c>
      <c r="J2142" s="23">
        <f t="shared" si="3"/>
        <v>0.8733953207</v>
      </c>
      <c r="K2142" s="24" t="str">
        <f t="shared" si="4"/>
        <v>Target Not Meet</v>
      </c>
    </row>
    <row r="2143" ht="22.5" customHeight="1">
      <c r="A2143" s="18">
        <v>45688.0</v>
      </c>
      <c r="B2143" s="19" t="str">
        <f t="shared" si="1"/>
        <v>Jan</v>
      </c>
      <c r="C2143" s="20" t="s">
        <v>92</v>
      </c>
      <c r="D2143" s="19" t="s">
        <v>93</v>
      </c>
      <c r="E2143" s="19" t="s">
        <v>9</v>
      </c>
      <c r="F2143" s="21">
        <v>5.0</v>
      </c>
      <c r="G2143" s="22">
        <v>135208.0</v>
      </c>
      <c r="H2143" s="15" t="str">
        <f t="shared" si="2"/>
        <v>Very High Range</v>
      </c>
      <c r="I2143" s="22">
        <v>157827.0</v>
      </c>
      <c r="J2143" s="23">
        <f t="shared" si="3"/>
        <v>0.8566848511</v>
      </c>
      <c r="K2143" s="24" t="str">
        <f t="shared" si="4"/>
        <v>Target Not Meet</v>
      </c>
    </row>
    <row r="2144" ht="22.5" customHeight="1">
      <c r="A2144" s="18">
        <v>45688.0</v>
      </c>
      <c r="B2144" s="19" t="str">
        <f t="shared" si="1"/>
        <v>Jan</v>
      </c>
      <c r="C2144" s="20" t="s">
        <v>7</v>
      </c>
      <c r="D2144" s="19" t="s">
        <v>8</v>
      </c>
      <c r="E2144" s="19" t="s">
        <v>26</v>
      </c>
      <c r="F2144" s="21">
        <v>9.0</v>
      </c>
      <c r="G2144" s="22">
        <v>209961.0</v>
      </c>
      <c r="H2144" s="15" t="str">
        <f t="shared" si="2"/>
        <v>Very High Range</v>
      </c>
      <c r="I2144" s="22">
        <v>194438.0</v>
      </c>
      <c r="J2144" s="23">
        <f t="shared" si="3"/>
        <v>1.079835217</v>
      </c>
      <c r="K2144" s="24" t="str">
        <f t="shared" si="4"/>
        <v>Over Achived</v>
      </c>
    </row>
    <row r="2145" ht="22.5" customHeight="1">
      <c r="A2145" s="18">
        <v>45688.0</v>
      </c>
      <c r="B2145" s="19" t="str">
        <f t="shared" si="1"/>
        <v>Jan</v>
      </c>
      <c r="C2145" s="20" t="s">
        <v>7</v>
      </c>
      <c r="D2145" s="19" t="s">
        <v>8</v>
      </c>
      <c r="E2145" s="19" t="s">
        <v>63</v>
      </c>
      <c r="F2145" s="21">
        <v>2.0</v>
      </c>
      <c r="G2145" s="22">
        <v>63438.0</v>
      </c>
      <c r="H2145" s="15" t="str">
        <f t="shared" si="2"/>
        <v>Medium Range</v>
      </c>
      <c r="I2145" s="22">
        <v>46815.0</v>
      </c>
      <c r="J2145" s="23">
        <f t="shared" si="3"/>
        <v>1.3550785</v>
      </c>
      <c r="K2145" s="24" t="str">
        <f t="shared" si="4"/>
        <v>Over Achived</v>
      </c>
    </row>
    <row r="2146" ht="22.5" customHeight="1">
      <c r="A2146" s="18">
        <v>45688.0</v>
      </c>
      <c r="B2146" s="19" t="str">
        <f t="shared" si="1"/>
        <v>Jan</v>
      </c>
      <c r="C2146" s="20" t="s">
        <v>7</v>
      </c>
      <c r="D2146" s="19" t="s">
        <v>106</v>
      </c>
      <c r="E2146" s="19" t="s">
        <v>19</v>
      </c>
      <c r="F2146" s="21">
        <v>3.0</v>
      </c>
      <c r="G2146" s="22">
        <v>77525.0</v>
      </c>
      <c r="H2146" s="15" t="str">
        <f t="shared" si="2"/>
        <v>High Range</v>
      </c>
      <c r="I2146" s="22">
        <v>61728.0</v>
      </c>
      <c r="J2146" s="23">
        <f t="shared" si="3"/>
        <v>1.255913038</v>
      </c>
      <c r="K2146" s="24" t="str">
        <f t="shared" si="4"/>
        <v>Over Achived</v>
      </c>
    </row>
    <row r="2147" ht="22.5" customHeight="1">
      <c r="A2147" s="18">
        <v>45688.0</v>
      </c>
      <c r="B2147" s="19" t="str">
        <f t="shared" si="1"/>
        <v>Jan</v>
      </c>
      <c r="C2147" s="20" t="s">
        <v>7</v>
      </c>
      <c r="D2147" s="19" t="s">
        <v>106</v>
      </c>
      <c r="E2147" s="19" t="s">
        <v>9</v>
      </c>
      <c r="F2147" s="21">
        <v>7.0</v>
      </c>
      <c r="G2147" s="22">
        <v>162496.0</v>
      </c>
      <c r="H2147" s="15" t="str">
        <f t="shared" si="2"/>
        <v>Very High Range</v>
      </c>
      <c r="I2147" s="22">
        <v>115927.0</v>
      </c>
      <c r="J2147" s="23">
        <f t="shared" si="3"/>
        <v>1.401709697</v>
      </c>
      <c r="K2147" s="24" t="str">
        <f t="shared" si="4"/>
        <v>Over Achived</v>
      </c>
    </row>
    <row r="2148" ht="22.5" customHeight="1">
      <c r="A2148" s="18">
        <v>45688.0</v>
      </c>
      <c r="B2148" s="19" t="str">
        <f t="shared" si="1"/>
        <v>Jan</v>
      </c>
      <c r="C2148" s="20" t="s">
        <v>7</v>
      </c>
      <c r="D2148" s="19" t="s">
        <v>106</v>
      </c>
      <c r="E2148" s="19" t="s">
        <v>26</v>
      </c>
      <c r="F2148" s="21">
        <v>7.0</v>
      </c>
      <c r="G2148" s="22">
        <v>193860.0</v>
      </c>
      <c r="H2148" s="15" t="str">
        <f t="shared" si="2"/>
        <v>Very High Range</v>
      </c>
      <c r="I2148" s="22">
        <v>163278.0</v>
      </c>
      <c r="J2148" s="23">
        <f t="shared" si="3"/>
        <v>1.187300187</v>
      </c>
      <c r="K2148" s="24" t="str">
        <f t="shared" si="4"/>
        <v>Over Achived</v>
      </c>
    </row>
    <row r="2149" ht="22.5" customHeight="1">
      <c r="A2149" s="18">
        <v>45688.0</v>
      </c>
      <c r="B2149" s="19" t="str">
        <f t="shared" si="1"/>
        <v>Jan</v>
      </c>
      <c r="C2149" s="20" t="s">
        <v>7</v>
      </c>
      <c r="D2149" s="19" t="s">
        <v>118</v>
      </c>
      <c r="E2149" s="19" t="s">
        <v>9</v>
      </c>
      <c r="F2149" s="21">
        <v>7.0</v>
      </c>
      <c r="G2149" s="22">
        <v>153335.0</v>
      </c>
      <c r="H2149" s="15" t="str">
        <f t="shared" si="2"/>
        <v>Very High Range</v>
      </c>
      <c r="I2149" s="22">
        <v>132519.0</v>
      </c>
      <c r="J2149" s="23">
        <f t="shared" si="3"/>
        <v>1.157079362</v>
      </c>
      <c r="K2149" s="24" t="str">
        <f t="shared" si="4"/>
        <v>Over Achived</v>
      </c>
    </row>
    <row r="2150" ht="22.5" customHeight="1">
      <c r="A2150" s="18">
        <v>45688.0</v>
      </c>
      <c r="B2150" s="19" t="str">
        <f t="shared" si="1"/>
        <v>Jan</v>
      </c>
      <c r="C2150" s="20" t="s">
        <v>7</v>
      </c>
      <c r="D2150" s="19" t="s">
        <v>118</v>
      </c>
      <c r="E2150" s="19" t="s">
        <v>23</v>
      </c>
      <c r="F2150" s="21">
        <v>4.0</v>
      </c>
      <c r="G2150" s="22">
        <v>86371.0</v>
      </c>
      <c r="H2150" s="15" t="str">
        <f t="shared" si="2"/>
        <v>High Range</v>
      </c>
      <c r="I2150" s="22">
        <v>73260.0</v>
      </c>
      <c r="J2150" s="23">
        <f t="shared" si="3"/>
        <v>1.178965329</v>
      </c>
      <c r="K2150" s="24" t="str">
        <f t="shared" si="4"/>
        <v>Over Achived</v>
      </c>
    </row>
    <row r="2151" ht="22.5" customHeight="1">
      <c r="A2151" s="18">
        <v>45688.0</v>
      </c>
      <c r="B2151" s="19" t="str">
        <f t="shared" si="1"/>
        <v>Jan</v>
      </c>
      <c r="C2151" s="20" t="s">
        <v>7</v>
      </c>
      <c r="D2151" s="19" t="s">
        <v>126</v>
      </c>
      <c r="E2151" s="19" t="s">
        <v>68</v>
      </c>
      <c r="F2151" s="21">
        <v>3.0</v>
      </c>
      <c r="G2151" s="22">
        <v>68342.0</v>
      </c>
      <c r="H2151" s="15" t="str">
        <f t="shared" si="2"/>
        <v>Medium Range</v>
      </c>
      <c r="I2151" s="22">
        <v>58702.0</v>
      </c>
      <c r="J2151" s="23">
        <f t="shared" si="3"/>
        <v>1.164219277</v>
      </c>
      <c r="K2151" s="24" t="str">
        <f t="shared" si="4"/>
        <v>Over Achived</v>
      </c>
    </row>
    <row r="2152" ht="22.5" customHeight="1">
      <c r="A2152" s="18">
        <v>45688.0</v>
      </c>
      <c r="B2152" s="19" t="str">
        <f t="shared" si="1"/>
        <v>Jan</v>
      </c>
      <c r="C2152" s="20" t="s">
        <v>7</v>
      </c>
      <c r="D2152" s="19" t="s">
        <v>126</v>
      </c>
      <c r="E2152" s="19" t="s">
        <v>26</v>
      </c>
      <c r="F2152" s="21">
        <v>7.0</v>
      </c>
      <c r="G2152" s="22">
        <v>250299.0</v>
      </c>
      <c r="H2152" s="15" t="str">
        <f t="shared" si="2"/>
        <v>Very High Range</v>
      </c>
      <c r="I2152" s="22">
        <v>229798.0</v>
      </c>
      <c r="J2152" s="23">
        <f t="shared" si="3"/>
        <v>1.089213135</v>
      </c>
      <c r="K2152" s="24" t="str">
        <f t="shared" si="4"/>
        <v>Over Achived</v>
      </c>
    </row>
    <row r="2153" ht="22.5" customHeight="1">
      <c r="A2153" s="18">
        <v>45688.0</v>
      </c>
      <c r="B2153" s="19" t="str">
        <f t="shared" si="1"/>
        <v>Jan</v>
      </c>
      <c r="C2153" s="20" t="s">
        <v>7</v>
      </c>
      <c r="D2153" s="19" t="s">
        <v>126</v>
      </c>
      <c r="E2153" s="19" t="s">
        <v>38</v>
      </c>
      <c r="F2153" s="21">
        <v>4.0</v>
      </c>
      <c r="G2153" s="22">
        <v>93658.0</v>
      </c>
      <c r="H2153" s="15" t="str">
        <f t="shared" si="2"/>
        <v>Very High Range</v>
      </c>
      <c r="I2153" s="22">
        <v>71587.0</v>
      </c>
      <c r="J2153" s="23">
        <f t="shared" si="3"/>
        <v>1.308310168</v>
      </c>
      <c r="K2153" s="24" t="str">
        <f t="shared" si="4"/>
        <v>Over Achived</v>
      </c>
    </row>
    <row r="2154" ht="22.5" customHeight="1">
      <c r="A2154" s="18">
        <v>45688.0</v>
      </c>
      <c r="B2154" s="19" t="str">
        <f t="shared" si="1"/>
        <v>Jan</v>
      </c>
      <c r="C2154" s="20" t="s">
        <v>7</v>
      </c>
      <c r="D2154" s="19" t="s">
        <v>126</v>
      </c>
      <c r="E2154" s="19" t="s">
        <v>19</v>
      </c>
      <c r="F2154" s="21">
        <v>3.0</v>
      </c>
      <c r="G2154" s="22">
        <v>93836.0</v>
      </c>
      <c r="H2154" s="15" t="str">
        <f t="shared" si="2"/>
        <v>Very High Range</v>
      </c>
      <c r="I2154" s="22">
        <v>79372.0</v>
      </c>
      <c r="J2154" s="23">
        <f t="shared" si="3"/>
        <v>1.182230509</v>
      </c>
      <c r="K2154" s="24" t="str">
        <f t="shared" si="4"/>
        <v>Over Achived</v>
      </c>
    </row>
    <row r="2155" ht="22.5" customHeight="1">
      <c r="A2155" s="18">
        <v>45688.0</v>
      </c>
      <c r="B2155" s="19" t="str">
        <f t="shared" si="1"/>
        <v>Jan</v>
      </c>
      <c r="C2155" s="20" t="s">
        <v>7</v>
      </c>
      <c r="D2155" s="19" t="s">
        <v>126</v>
      </c>
      <c r="E2155" s="19" t="s">
        <v>68</v>
      </c>
      <c r="F2155" s="21">
        <v>2.0</v>
      </c>
      <c r="G2155" s="22">
        <v>66980.0</v>
      </c>
      <c r="H2155" s="15" t="str">
        <f t="shared" si="2"/>
        <v>Medium Range</v>
      </c>
      <c r="I2155" s="22">
        <v>48812.0</v>
      </c>
      <c r="J2155" s="23">
        <f t="shared" si="3"/>
        <v>1.372203557</v>
      </c>
      <c r="K2155" s="24" t="str">
        <f t="shared" si="4"/>
        <v>Over Achived</v>
      </c>
    </row>
    <row r="2156" ht="22.5" customHeight="1">
      <c r="A2156" s="18">
        <v>45688.0</v>
      </c>
      <c r="B2156" s="19" t="str">
        <f t="shared" si="1"/>
        <v>Jan</v>
      </c>
      <c r="C2156" s="20" t="s">
        <v>7</v>
      </c>
      <c r="D2156" s="19" t="s">
        <v>131</v>
      </c>
      <c r="E2156" s="19" t="s">
        <v>26</v>
      </c>
      <c r="F2156" s="21">
        <v>10.0</v>
      </c>
      <c r="G2156" s="22">
        <v>245608.0</v>
      </c>
      <c r="H2156" s="15" t="str">
        <f t="shared" si="2"/>
        <v>Very High Range</v>
      </c>
      <c r="I2156" s="22">
        <v>185481.0</v>
      </c>
      <c r="J2156" s="23">
        <f t="shared" si="3"/>
        <v>1.324167974</v>
      </c>
      <c r="K2156" s="24" t="str">
        <f t="shared" si="4"/>
        <v>Over Achived</v>
      </c>
    </row>
    <row r="2157" ht="22.5" customHeight="1">
      <c r="A2157" s="18">
        <v>45688.0</v>
      </c>
      <c r="B2157" s="19" t="str">
        <f t="shared" si="1"/>
        <v>Jan</v>
      </c>
      <c r="C2157" s="20" t="s">
        <v>7</v>
      </c>
      <c r="D2157" s="19" t="s">
        <v>131</v>
      </c>
      <c r="E2157" s="19" t="s">
        <v>26</v>
      </c>
      <c r="F2157" s="21">
        <v>9.0</v>
      </c>
      <c r="G2157" s="22">
        <v>250684.0</v>
      </c>
      <c r="H2157" s="15" t="str">
        <f t="shared" si="2"/>
        <v>Very High Range</v>
      </c>
      <c r="I2157" s="22">
        <v>192693.0</v>
      </c>
      <c r="J2157" s="23">
        <f t="shared" si="3"/>
        <v>1.300950216</v>
      </c>
      <c r="K2157" s="24" t="str">
        <f t="shared" si="4"/>
        <v>Over Achived</v>
      </c>
    </row>
    <row r="2158" ht="22.5" customHeight="1">
      <c r="A2158" s="18">
        <v>45688.0</v>
      </c>
      <c r="B2158" s="19" t="str">
        <f t="shared" si="1"/>
        <v>Jan</v>
      </c>
      <c r="C2158" s="20" t="s">
        <v>7</v>
      </c>
      <c r="D2158" s="19" t="s">
        <v>118</v>
      </c>
      <c r="E2158" s="19" t="s">
        <v>9</v>
      </c>
      <c r="F2158" s="21">
        <v>6.0</v>
      </c>
      <c r="G2158" s="22">
        <v>139582.0</v>
      </c>
      <c r="H2158" s="15" t="str">
        <f t="shared" si="2"/>
        <v>Very High Range</v>
      </c>
      <c r="I2158" s="22">
        <v>99096.0</v>
      </c>
      <c r="J2158" s="23">
        <f t="shared" si="3"/>
        <v>1.408553322</v>
      </c>
      <c r="K2158" s="24" t="str">
        <f t="shared" si="4"/>
        <v>Over Achived</v>
      </c>
    </row>
    <row r="2159" ht="22.5" customHeight="1">
      <c r="A2159" s="18">
        <v>45688.0</v>
      </c>
      <c r="B2159" s="19" t="str">
        <f t="shared" si="1"/>
        <v>Jan</v>
      </c>
      <c r="C2159" s="20" t="s">
        <v>92</v>
      </c>
      <c r="D2159" s="19" t="s">
        <v>158</v>
      </c>
      <c r="E2159" s="19" t="s">
        <v>38</v>
      </c>
      <c r="F2159" s="21">
        <v>3.0</v>
      </c>
      <c r="G2159" s="22">
        <v>85390.0</v>
      </c>
      <c r="H2159" s="15" t="str">
        <f t="shared" si="2"/>
        <v>High Range</v>
      </c>
      <c r="I2159" s="22">
        <v>67199.0</v>
      </c>
      <c r="J2159" s="23">
        <f t="shared" si="3"/>
        <v>1.270703433</v>
      </c>
      <c r="K2159" s="24" t="str">
        <f t="shared" si="4"/>
        <v>Over Achived</v>
      </c>
    </row>
    <row r="2160" ht="22.5" customHeight="1">
      <c r="A2160" s="18">
        <v>45688.0</v>
      </c>
      <c r="B2160" s="19" t="str">
        <f t="shared" si="1"/>
        <v>Jan</v>
      </c>
      <c r="C2160" s="20" t="s">
        <v>92</v>
      </c>
      <c r="D2160" s="19" t="s">
        <v>98</v>
      </c>
      <c r="E2160" s="19" t="s">
        <v>63</v>
      </c>
      <c r="F2160" s="21">
        <v>4.0</v>
      </c>
      <c r="G2160" s="22">
        <v>118945.0</v>
      </c>
      <c r="H2160" s="15" t="str">
        <f t="shared" si="2"/>
        <v>Very High Range</v>
      </c>
      <c r="I2160" s="22">
        <v>148723.0</v>
      </c>
      <c r="J2160" s="23">
        <f t="shared" si="3"/>
        <v>0.7997754214</v>
      </c>
      <c r="K2160" s="24" t="str">
        <f t="shared" si="4"/>
        <v>Target Not Meet</v>
      </c>
    </row>
    <row r="2161" ht="22.5" customHeight="1">
      <c r="A2161" s="18">
        <v>45688.0</v>
      </c>
      <c r="B2161" s="19" t="str">
        <f t="shared" si="1"/>
        <v>Jan</v>
      </c>
      <c r="C2161" s="20" t="s">
        <v>92</v>
      </c>
      <c r="D2161" s="19" t="s">
        <v>158</v>
      </c>
      <c r="E2161" s="19" t="s">
        <v>34</v>
      </c>
      <c r="F2161" s="21">
        <v>4.0</v>
      </c>
      <c r="G2161" s="22">
        <v>105390.0</v>
      </c>
      <c r="H2161" s="15" t="str">
        <f t="shared" si="2"/>
        <v>Very High Range</v>
      </c>
      <c r="I2161" s="22">
        <v>86047.0</v>
      </c>
      <c r="J2161" s="23">
        <f t="shared" si="3"/>
        <v>1.224795751</v>
      </c>
      <c r="K2161" s="24" t="str">
        <f t="shared" si="4"/>
        <v>Over Achived</v>
      </c>
    </row>
    <row r="2162" ht="22.5" customHeight="1">
      <c r="A2162" s="18">
        <v>45688.0</v>
      </c>
      <c r="B2162" s="19" t="str">
        <f t="shared" si="1"/>
        <v>Jan</v>
      </c>
      <c r="C2162" s="20" t="s">
        <v>92</v>
      </c>
      <c r="D2162" s="19" t="s">
        <v>98</v>
      </c>
      <c r="E2162" s="19" t="s">
        <v>9</v>
      </c>
      <c r="F2162" s="21">
        <v>5.0</v>
      </c>
      <c r="G2162" s="22">
        <v>110304.0</v>
      </c>
      <c r="H2162" s="15" t="str">
        <f t="shared" si="2"/>
        <v>Very High Range</v>
      </c>
      <c r="I2162" s="22">
        <v>118461.0</v>
      </c>
      <c r="J2162" s="23">
        <f t="shared" si="3"/>
        <v>0.9311418948</v>
      </c>
      <c r="K2162" s="24" t="str">
        <f t="shared" si="4"/>
        <v>Target Not Meet</v>
      </c>
    </row>
    <row r="2163" ht="22.5" customHeight="1">
      <c r="A2163" s="18">
        <v>45688.0</v>
      </c>
      <c r="B2163" s="19" t="str">
        <f t="shared" si="1"/>
        <v>Jan</v>
      </c>
      <c r="C2163" s="20" t="s">
        <v>92</v>
      </c>
      <c r="D2163" s="19" t="s">
        <v>98</v>
      </c>
      <c r="E2163" s="19" t="s">
        <v>9</v>
      </c>
      <c r="F2163" s="21">
        <v>4.0</v>
      </c>
      <c r="G2163" s="22">
        <v>131306.0</v>
      </c>
      <c r="H2163" s="15" t="str">
        <f t="shared" si="2"/>
        <v>Very High Range</v>
      </c>
      <c r="I2163" s="22">
        <v>163490.0</v>
      </c>
      <c r="J2163" s="23">
        <f t="shared" si="3"/>
        <v>0.8031439232</v>
      </c>
      <c r="K2163" s="24" t="str">
        <f t="shared" si="4"/>
        <v>Target Not Meet</v>
      </c>
    </row>
    <row r="2164" ht="22.5" customHeight="1">
      <c r="A2164" s="18">
        <v>45688.0</v>
      </c>
      <c r="B2164" s="19" t="str">
        <f t="shared" si="1"/>
        <v>Jan</v>
      </c>
      <c r="C2164" s="20" t="s">
        <v>92</v>
      </c>
      <c r="D2164" s="19" t="s">
        <v>98</v>
      </c>
      <c r="E2164" s="19" t="s">
        <v>63</v>
      </c>
      <c r="F2164" s="21">
        <v>1.0</v>
      </c>
      <c r="G2164" s="22">
        <v>23345.0</v>
      </c>
      <c r="H2164" s="15" t="str">
        <f t="shared" si="2"/>
        <v>Base Range</v>
      </c>
      <c r="I2164" s="22">
        <v>26846.0</v>
      </c>
      <c r="J2164" s="23">
        <f t="shared" si="3"/>
        <v>0.8695895105</v>
      </c>
      <c r="K2164" s="24" t="str">
        <f t="shared" si="4"/>
        <v>Target Not Meet</v>
      </c>
    </row>
    <row r="2165" ht="22.5" customHeight="1">
      <c r="A2165" s="18">
        <v>45688.0</v>
      </c>
      <c r="B2165" s="19" t="str">
        <f t="shared" si="1"/>
        <v>Jan</v>
      </c>
      <c r="C2165" s="20" t="s">
        <v>92</v>
      </c>
      <c r="D2165" s="19" t="s">
        <v>144</v>
      </c>
      <c r="E2165" s="19" t="s">
        <v>63</v>
      </c>
      <c r="F2165" s="21">
        <v>1.0</v>
      </c>
      <c r="G2165" s="22">
        <v>21925.0</v>
      </c>
      <c r="H2165" s="15" t="str">
        <f t="shared" si="2"/>
        <v>Base Range</v>
      </c>
      <c r="I2165" s="22">
        <v>17434.0</v>
      </c>
      <c r="J2165" s="23">
        <f t="shared" si="3"/>
        <v>1.257600092</v>
      </c>
      <c r="K2165" s="24" t="str">
        <f t="shared" si="4"/>
        <v>Over Achived</v>
      </c>
    </row>
    <row r="2166" ht="22.5" customHeight="1">
      <c r="A2166" s="18">
        <v>45688.0</v>
      </c>
      <c r="B2166" s="19" t="str">
        <f t="shared" si="1"/>
        <v>Jan</v>
      </c>
      <c r="C2166" s="20" t="s">
        <v>92</v>
      </c>
      <c r="D2166" s="19" t="s">
        <v>144</v>
      </c>
      <c r="E2166" s="19" t="s">
        <v>34</v>
      </c>
      <c r="F2166" s="21">
        <v>5.0</v>
      </c>
      <c r="G2166" s="22">
        <v>96576.0</v>
      </c>
      <c r="H2166" s="15" t="str">
        <f t="shared" si="2"/>
        <v>Very High Range</v>
      </c>
      <c r="I2166" s="22">
        <v>81972.0</v>
      </c>
      <c r="J2166" s="23">
        <f t="shared" si="3"/>
        <v>1.178158396</v>
      </c>
      <c r="K2166" s="24" t="str">
        <f t="shared" si="4"/>
        <v>Over Achived</v>
      </c>
    </row>
    <row r="2167" ht="22.5" customHeight="1">
      <c r="A2167" s="18">
        <v>45688.0</v>
      </c>
      <c r="B2167" s="19" t="str">
        <f t="shared" si="1"/>
        <v>Jan</v>
      </c>
      <c r="C2167" s="20" t="s">
        <v>92</v>
      </c>
      <c r="D2167" s="19" t="s">
        <v>144</v>
      </c>
      <c r="E2167" s="19" t="s">
        <v>23</v>
      </c>
      <c r="F2167" s="21">
        <v>2.0</v>
      </c>
      <c r="G2167" s="22">
        <v>52619.0</v>
      </c>
      <c r="H2167" s="15" t="str">
        <f t="shared" si="2"/>
        <v>Medium Range</v>
      </c>
      <c r="I2167" s="22">
        <v>36880.0</v>
      </c>
      <c r="J2167" s="23">
        <f t="shared" si="3"/>
        <v>1.426762473</v>
      </c>
      <c r="K2167" s="24" t="str">
        <f t="shared" si="4"/>
        <v>Over Achived</v>
      </c>
    </row>
    <row r="2168" ht="22.5" customHeight="1">
      <c r="A2168" s="18">
        <v>45688.0</v>
      </c>
      <c r="B2168" s="19" t="str">
        <f t="shared" si="1"/>
        <v>Jan</v>
      </c>
      <c r="C2168" s="20" t="s">
        <v>92</v>
      </c>
      <c r="D2168" s="25" t="s">
        <v>149</v>
      </c>
      <c r="E2168" s="19" t="s">
        <v>26</v>
      </c>
      <c r="F2168" s="21">
        <v>4.0</v>
      </c>
      <c r="G2168" s="22">
        <v>91927.0</v>
      </c>
      <c r="H2168" s="15" t="str">
        <f t="shared" si="2"/>
        <v>Very High Range</v>
      </c>
      <c r="I2168" s="22">
        <v>78055.0</v>
      </c>
      <c r="J2168" s="23">
        <f t="shared" si="3"/>
        <v>1.177720838</v>
      </c>
      <c r="K2168" s="24" t="str">
        <f t="shared" si="4"/>
        <v>Over Achived</v>
      </c>
    </row>
    <row r="2169" ht="22.5" customHeight="1">
      <c r="A2169" s="18">
        <v>45688.0</v>
      </c>
      <c r="B2169" s="19" t="str">
        <f t="shared" si="1"/>
        <v>Jan</v>
      </c>
      <c r="C2169" s="20" t="s">
        <v>92</v>
      </c>
      <c r="D2169" s="25" t="s">
        <v>149</v>
      </c>
      <c r="E2169" s="19" t="s">
        <v>68</v>
      </c>
      <c r="F2169" s="21">
        <v>2.0</v>
      </c>
      <c r="G2169" s="22">
        <v>59860.0</v>
      </c>
      <c r="H2169" s="15" t="str">
        <f t="shared" si="2"/>
        <v>Medium Range</v>
      </c>
      <c r="I2169" s="22">
        <v>47344.0</v>
      </c>
      <c r="J2169" s="23">
        <f t="shared" si="3"/>
        <v>1.26436296</v>
      </c>
      <c r="K2169" s="24" t="str">
        <f t="shared" si="4"/>
        <v>Over Achived</v>
      </c>
    </row>
    <row r="2170" ht="22.5" customHeight="1">
      <c r="A2170" s="18">
        <v>45688.0</v>
      </c>
      <c r="B2170" s="19" t="str">
        <f t="shared" si="1"/>
        <v>Jan</v>
      </c>
      <c r="C2170" s="20" t="s">
        <v>92</v>
      </c>
      <c r="D2170" s="25" t="s">
        <v>149</v>
      </c>
      <c r="E2170" s="19" t="s">
        <v>38</v>
      </c>
      <c r="F2170" s="21">
        <v>3.0</v>
      </c>
      <c r="G2170" s="22">
        <v>90151.0</v>
      </c>
      <c r="H2170" s="15" t="str">
        <f t="shared" si="2"/>
        <v>Very High Range</v>
      </c>
      <c r="I2170" s="22">
        <v>64165.0</v>
      </c>
      <c r="J2170" s="23">
        <f t="shared" si="3"/>
        <v>1.404987143</v>
      </c>
      <c r="K2170" s="24" t="str">
        <f t="shared" si="4"/>
        <v>Over Achived</v>
      </c>
    </row>
    <row r="2171" ht="22.5" customHeight="1">
      <c r="A2171" s="18">
        <v>45688.0</v>
      </c>
      <c r="B2171" s="19" t="str">
        <f t="shared" si="1"/>
        <v>Jan</v>
      </c>
      <c r="C2171" s="20" t="s">
        <v>92</v>
      </c>
      <c r="D2171" s="25" t="s">
        <v>149</v>
      </c>
      <c r="E2171" s="19" t="s">
        <v>26</v>
      </c>
      <c r="F2171" s="21">
        <v>4.0</v>
      </c>
      <c r="G2171" s="22">
        <v>84798.0</v>
      </c>
      <c r="H2171" s="15" t="str">
        <f t="shared" si="2"/>
        <v>High Range</v>
      </c>
      <c r="I2171" s="22">
        <v>72714.0</v>
      </c>
      <c r="J2171" s="23">
        <f t="shared" si="3"/>
        <v>1.166185329</v>
      </c>
      <c r="K2171" s="24" t="str">
        <f t="shared" si="4"/>
        <v>Over Achived</v>
      </c>
    </row>
    <row r="2172" ht="22.5" customHeight="1">
      <c r="A2172" s="18">
        <v>45688.0</v>
      </c>
      <c r="B2172" s="19" t="str">
        <f t="shared" si="1"/>
        <v>Jan</v>
      </c>
      <c r="C2172" s="20" t="s">
        <v>92</v>
      </c>
      <c r="D2172" s="19" t="s">
        <v>158</v>
      </c>
      <c r="E2172" s="19" t="s">
        <v>19</v>
      </c>
      <c r="F2172" s="21">
        <v>2.0</v>
      </c>
      <c r="G2172" s="22">
        <v>58098.0</v>
      </c>
      <c r="H2172" s="15" t="str">
        <f t="shared" si="2"/>
        <v>Medium Range</v>
      </c>
      <c r="I2172" s="22">
        <v>48736.0</v>
      </c>
      <c r="J2172" s="23">
        <f t="shared" si="3"/>
        <v>1.192096192</v>
      </c>
      <c r="K2172" s="24" t="str">
        <f t="shared" si="4"/>
        <v>Over Achived</v>
      </c>
    </row>
    <row r="2173" ht="22.5" customHeight="1">
      <c r="A2173" s="18">
        <v>45688.0</v>
      </c>
      <c r="B2173" s="19" t="str">
        <f t="shared" si="1"/>
        <v>Jan</v>
      </c>
      <c r="C2173" s="20" t="s">
        <v>92</v>
      </c>
      <c r="D2173" s="19" t="s">
        <v>158</v>
      </c>
      <c r="E2173" s="19" t="s">
        <v>26</v>
      </c>
      <c r="F2173" s="21">
        <v>3.0</v>
      </c>
      <c r="G2173" s="22">
        <v>94970.0</v>
      </c>
      <c r="H2173" s="15" t="str">
        <f t="shared" si="2"/>
        <v>Very High Range</v>
      </c>
      <c r="I2173" s="22">
        <v>66669.0</v>
      </c>
      <c r="J2173" s="23">
        <f t="shared" si="3"/>
        <v>1.424500142</v>
      </c>
      <c r="K2173" s="24" t="str">
        <f t="shared" si="4"/>
        <v>Over Achived</v>
      </c>
    </row>
    <row r="2174" ht="22.5" customHeight="1">
      <c r="A2174" s="18">
        <v>45688.0</v>
      </c>
      <c r="B2174" s="19" t="str">
        <f t="shared" si="1"/>
        <v>Jan</v>
      </c>
      <c r="C2174" s="20" t="s">
        <v>92</v>
      </c>
      <c r="D2174" s="19" t="s">
        <v>144</v>
      </c>
      <c r="E2174" s="19" t="s">
        <v>26</v>
      </c>
      <c r="F2174" s="21">
        <v>4.0</v>
      </c>
      <c r="G2174" s="22">
        <v>91456.0</v>
      </c>
      <c r="H2174" s="15" t="str">
        <f t="shared" si="2"/>
        <v>Very High Range</v>
      </c>
      <c r="I2174" s="22">
        <v>78139.0</v>
      </c>
      <c r="J2174" s="23">
        <f t="shared" si="3"/>
        <v>1.170427059</v>
      </c>
      <c r="K2174" s="24" t="str">
        <f t="shared" si="4"/>
        <v>Over Achived</v>
      </c>
    </row>
    <row r="2175" ht="22.5" customHeight="1">
      <c r="A2175" s="18">
        <v>45689.0</v>
      </c>
      <c r="B2175" s="19" t="str">
        <f t="shared" si="1"/>
        <v>Feb</v>
      </c>
      <c r="C2175" s="20" t="s">
        <v>13</v>
      </c>
      <c r="D2175" s="19" t="s">
        <v>169</v>
      </c>
      <c r="E2175" s="19" t="s">
        <v>19</v>
      </c>
      <c r="F2175" s="21">
        <v>2.0</v>
      </c>
      <c r="G2175" s="22">
        <v>56915.0</v>
      </c>
      <c r="H2175" s="15" t="str">
        <f t="shared" si="2"/>
        <v>Medium Range</v>
      </c>
      <c r="I2175" s="22">
        <v>72333.0</v>
      </c>
      <c r="J2175" s="23">
        <f t="shared" si="3"/>
        <v>0.786846944</v>
      </c>
      <c r="K2175" s="24" t="str">
        <f t="shared" si="4"/>
        <v>Target Not Meet</v>
      </c>
    </row>
    <row r="2176" ht="22.5" customHeight="1">
      <c r="A2176" s="18">
        <v>45689.0</v>
      </c>
      <c r="B2176" s="19" t="str">
        <f t="shared" si="1"/>
        <v>Feb</v>
      </c>
      <c r="C2176" s="20" t="s">
        <v>13</v>
      </c>
      <c r="D2176" s="19" t="s">
        <v>37</v>
      </c>
      <c r="E2176" s="19" t="s">
        <v>68</v>
      </c>
      <c r="F2176" s="21">
        <v>2.0</v>
      </c>
      <c r="G2176" s="22">
        <v>43465.0</v>
      </c>
      <c r="H2176" s="15" t="str">
        <f t="shared" si="2"/>
        <v>Base Range</v>
      </c>
      <c r="I2176" s="22">
        <v>46212.0</v>
      </c>
      <c r="J2176" s="23">
        <f t="shared" si="3"/>
        <v>0.9405565654</v>
      </c>
      <c r="K2176" s="24" t="str">
        <f t="shared" si="4"/>
        <v>Target Not Meet</v>
      </c>
    </row>
    <row r="2177" ht="22.5" customHeight="1">
      <c r="A2177" s="18">
        <v>45689.0</v>
      </c>
      <c r="B2177" s="19" t="str">
        <f t="shared" si="1"/>
        <v>Feb</v>
      </c>
      <c r="C2177" s="20" t="s">
        <v>13</v>
      </c>
      <c r="D2177" s="19" t="s">
        <v>169</v>
      </c>
      <c r="E2177" s="19" t="s">
        <v>26</v>
      </c>
      <c r="F2177" s="21">
        <v>3.0</v>
      </c>
      <c r="G2177" s="22">
        <v>69592.0</v>
      </c>
      <c r="H2177" s="15" t="str">
        <f t="shared" si="2"/>
        <v>Medium Range</v>
      </c>
      <c r="I2177" s="22">
        <v>77771.0</v>
      </c>
      <c r="J2177" s="23">
        <f t="shared" si="3"/>
        <v>0.894832264</v>
      </c>
      <c r="K2177" s="24" t="str">
        <f t="shared" si="4"/>
        <v>Target Not Meet</v>
      </c>
    </row>
    <row r="2178" ht="22.5" customHeight="1">
      <c r="A2178" s="18">
        <v>45689.0</v>
      </c>
      <c r="B2178" s="19" t="str">
        <f t="shared" si="1"/>
        <v>Feb</v>
      </c>
      <c r="C2178" s="20" t="s">
        <v>13</v>
      </c>
      <c r="D2178" s="19" t="s">
        <v>37</v>
      </c>
      <c r="E2178" s="19" t="s">
        <v>63</v>
      </c>
      <c r="F2178" s="21">
        <v>4.0</v>
      </c>
      <c r="G2178" s="22">
        <v>102427.0</v>
      </c>
      <c r="H2178" s="15" t="str">
        <f t="shared" si="2"/>
        <v>Very High Range</v>
      </c>
      <c r="I2178" s="22">
        <v>109724.0</v>
      </c>
      <c r="J2178" s="23">
        <f t="shared" si="3"/>
        <v>0.9334967737</v>
      </c>
      <c r="K2178" s="24" t="str">
        <f t="shared" si="4"/>
        <v>Target Not Meet</v>
      </c>
    </row>
    <row r="2179" ht="22.5" customHeight="1">
      <c r="A2179" s="18">
        <v>45689.0</v>
      </c>
      <c r="B2179" s="19" t="str">
        <f t="shared" si="1"/>
        <v>Feb</v>
      </c>
      <c r="C2179" s="20" t="s">
        <v>13</v>
      </c>
      <c r="D2179" s="19" t="s">
        <v>37</v>
      </c>
      <c r="E2179" s="19" t="s">
        <v>26</v>
      </c>
      <c r="F2179" s="21">
        <v>3.0</v>
      </c>
      <c r="G2179" s="22">
        <v>58275.0</v>
      </c>
      <c r="H2179" s="15" t="str">
        <f t="shared" si="2"/>
        <v>Medium Range</v>
      </c>
      <c r="I2179" s="22">
        <v>67163.0</v>
      </c>
      <c r="J2179" s="23">
        <f t="shared" si="3"/>
        <v>0.8676652323</v>
      </c>
      <c r="K2179" s="24" t="str">
        <f t="shared" si="4"/>
        <v>Target Not Meet</v>
      </c>
    </row>
    <row r="2180" ht="22.5" customHeight="1">
      <c r="A2180" s="18">
        <v>45689.0</v>
      </c>
      <c r="B2180" s="19" t="str">
        <f t="shared" si="1"/>
        <v>Feb</v>
      </c>
      <c r="C2180" s="20" t="s">
        <v>13</v>
      </c>
      <c r="D2180" s="19" t="s">
        <v>37</v>
      </c>
      <c r="E2180" s="19" t="s">
        <v>68</v>
      </c>
      <c r="F2180" s="21">
        <v>2.0</v>
      </c>
      <c r="G2180" s="22">
        <v>35368.0</v>
      </c>
      <c r="H2180" s="15" t="str">
        <f t="shared" si="2"/>
        <v>Base Range</v>
      </c>
      <c r="I2180" s="22">
        <v>44007.0</v>
      </c>
      <c r="J2180" s="23">
        <f t="shared" si="3"/>
        <v>0.803690322</v>
      </c>
      <c r="K2180" s="24" t="str">
        <f t="shared" si="4"/>
        <v>Target Not Meet</v>
      </c>
    </row>
    <row r="2181" ht="22.5" customHeight="1">
      <c r="A2181" s="18">
        <v>45689.0</v>
      </c>
      <c r="B2181" s="19" t="str">
        <f t="shared" si="1"/>
        <v>Feb</v>
      </c>
      <c r="C2181" s="20" t="s">
        <v>13</v>
      </c>
      <c r="D2181" s="19" t="s">
        <v>29</v>
      </c>
      <c r="E2181" s="19" t="s">
        <v>26</v>
      </c>
      <c r="F2181" s="21">
        <v>3.0</v>
      </c>
      <c r="G2181" s="22">
        <v>65554.0</v>
      </c>
      <c r="H2181" s="15" t="str">
        <f t="shared" si="2"/>
        <v>Medium Range</v>
      </c>
      <c r="I2181" s="22">
        <v>79628.0</v>
      </c>
      <c r="J2181" s="23">
        <f t="shared" si="3"/>
        <v>0.823253127</v>
      </c>
      <c r="K2181" s="24" t="str">
        <f t="shared" si="4"/>
        <v>Target Not Meet</v>
      </c>
    </row>
    <row r="2182" ht="22.5" customHeight="1">
      <c r="A2182" s="18">
        <v>45689.0</v>
      </c>
      <c r="B2182" s="19" t="str">
        <f t="shared" si="1"/>
        <v>Feb</v>
      </c>
      <c r="C2182" s="20" t="s">
        <v>13</v>
      </c>
      <c r="D2182" s="19" t="s">
        <v>14</v>
      </c>
      <c r="E2182" s="19" t="s">
        <v>68</v>
      </c>
      <c r="F2182" s="21">
        <v>1.0</v>
      </c>
      <c r="G2182" s="22">
        <v>44493.0</v>
      </c>
      <c r="H2182" s="15" t="str">
        <f t="shared" si="2"/>
        <v>Base Range</v>
      </c>
      <c r="I2182" s="22">
        <v>36614.0</v>
      </c>
      <c r="J2182" s="23">
        <f t="shared" si="3"/>
        <v>1.215190911</v>
      </c>
      <c r="K2182" s="24" t="str">
        <f t="shared" si="4"/>
        <v>Over Achived</v>
      </c>
    </row>
    <row r="2183" ht="22.5" customHeight="1">
      <c r="A2183" s="18">
        <v>45689.0</v>
      </c>
      <c r="B2183" s="19" t="str">
        <f t="shared" si="1"/>
        <v>Feb</v>
      </c>
      <c r="C2183" s="20" t="s">
        <v>13</v>
      </c>
      <c r="D2183" s="19" t="s">
        <v>29</v>
      </c>
      <c r="E2183" s="19" t="s">
        <v>68</v>
      </c>
      <c r="F2183" s="21">
        <v>1.0</v>
      </c>
      <c r="G2183" s="22">
        <v>36537.0</v>
      </c>
      <c r="H2183" s="15" t="str">
        <f t="shared" si="2"/>
        <v>Base Range</v>
      </c>
      <c r="I2183" s="22">
        <v>42390.0</v>
      </c>
      <c r="J2183" s="23">
        <f t="shared" si="3"/>
        <v>0.8619249823</v>
      </c>
      <c r="K2183" s="24" t="str">
        <f t="shared" si="4"/>
        <v>Target Not Meet</v>
      </c>
    </row>
    <row r="2184" ht="22.5" customHeight="1">
      <c r="A2184" s="18">
        <v>45689.0</v>
      </c>
      <c r="B2184" s="19" t="str">
        <f t="shared" si="1"/>
        <v>Feb</v>
      </c>
      <c r="C2184" s="20" t="s">
        <v>13</v>
      </c>
      <c r="D2184" s="19" t="s">
        <v>18</v>
      </c>
      <c r="E2184" s="19" t="s">
        <v>23</v>
      </c>
      <c r="F2184" s="21">
        <v>2.0</v>
      </c>
      <c r="G2184" s="22">
        <v>41257.0</v>
      </c>
      <c r="H2184" s="15" t="str">
        <f t="shared" si="2"/>
        <v>Base Range</v>
      </c>
      <c r="I2184" s="22">
        <v>33464.0</v>
      </c>
      <c r="J2184" s="23">
        <f t="shared" si="3"/>
        <v>1.232877122</v>
      </c>
      <c r="K2184" s="24" t="str">
        <f t="shared" si="4"/>
        <v>Over Achived</v>
      </c>
    </row>
    <row r="2185" ht="22.5" customHeight="1">
      <c r="A2185" s="18">
        <v>45689.0</v>
      </c>
      <c r="B2185" s="19" t="str">
        <f t="shared" si="1"/>
        <v>Feb</v>
      </c>
      <c r="C2185" s="20" t="s">
        <v>13</v>
      </c>
      <c r="D2185" s="19" t="s">
        <v>18</v>
      </c>
      <c r="E2185" s="19" t="s">
        <v>26</v>
      </c>
      <c r="F2185" s="21">
        <v>3.0</v>
      </c>
      <c r="G2185" s="22">
        <v>57616.0</v>
      </c>
      <c r="H2185" s="15" t="str">
        <f t="shared" si="2"/>
        <v>Medium Range</v>
      </c>
      <c r="I2185" s="22">
        <v>50863.0</v>
      </c>
      <c r="J2185" s="23">
        <f t="shared" si="3"/>
        <v>1.132768417</v>
      </c>
      <c r="K2185" s="24" t="str">
        <f t="shared" si="4"/>
        <v>Over Achived</v>
      </c>
    </row>
    <row r="2186" ht="22.5" customHeight="1">
      <c r="A2186" s="18">
        <v>45689.0</v>
      </c>
      <c r="B2186" s="19" t="str">
        <f t="shared" si="1"/>
        <v>Feb</v>
      </c>
      <c r="C2186" s="20" t="s">
        <v>13</v>
      </c>
      <c r="D2186" s="19" t="s">
        <v>18</v>
      </c>
      <c r="E2186" s="19" t="s">
        <v>68</v>
      </c>
      <c r="F2186" s="21">
        <v>2.0</v>
      </c>
      <c r="G2186" s="22">
        <v>39393.0</v>
      </c>
      <c r="H2186" s="15" t="str">
        <f t="shared" si="2"/>
        <v>Base Range</v>
      </c>
      <c r="I2186" s="22">
        <v>35280.0</v>
      </c>
      <c r="J2186" s="23">
        <f t="shared" si="3"/>
        <v>1.116581633</v>
      </c>
      <c r="K2186" s="24" t="str">
        <f t="shared" si="4"/>
        <v>Over Achived</v>
      </c>
    </row>
    <row r="2187" ht="22.5" customHeight="1">
      <c r="A2187" s="18">
        <v>45689.0</v>
      </c>
      <c r="B2187" s="19" t="str">
        <f t="shared" si="1"/>
        <v>Feb</v>
      </c>
      <c r="C2187" s="20" t="s">
        <v>13</v>
      </c>
      <c r="D2187" s="19" t="s">
        <v>18</v>
      </c>
      <c r="E2187" s="19" t="s">
        <v>68</v>
      </c>
      <c r="F2187" s="21">
        <v>2.0</v>
      </c>
      <c r="G2187" s="22">
        <v>36787.0</v>
      </c>
      <c r="H2187" s="15" t="str">
        <f t="shared" si="2"/>
        <v>Base Range</v>
      </c>
      <c r="I2187" s="22">
        <v>32635.0</v>
      </c>
      <c r="J2187" s="23">
        <f t="shared" si="3"/>
        <v>1.127225372</v>
      </c>
      <c r="K2187" s="24" t="str">
        <f t="shared" si="4"/>
        <v>Over Achived</v>
      </c>
    </row>
    <row r="2188" ht="22.5" customHeight="1">
      <c r="A2188" s="18">
        <v>45689.0</v>
      </c>
      <c r="B2188" s="19" t="str">
        <f t="shared" si="1"/>
        <v>Feb</v>
      </c>
      <c r="C2188" s="20" t="s">
        <v>13</v>
      </c>
      <c r="D2188" s="19" t="s">
        <v>14</v>
      </c>
      <c r="E2188" s="19" t="s">
        <v>19</v>
      </c>
      <c r="F2188" s="21">
        <v>2.0</v>
      </c>
      <c r="G2188" s="22">
        <v>56085.0</v>
      </c>
      <c r="H2188" s="15" t="str">
        <f t="shared" si="2"/>
        <v>Medium Range</v>
      </c>
      <c r="I2188" s="22">
        <v>47236.0</v>
      </c>
      <c r="J2188" s="23">
        <f t="shared" si="3"/>
        <v>1.18733593</v>
      </c>
      <c r="K2188" s="24" t="str">
        <f t="shared" si="4"/>
        <v>Over Achived</v>
      </c>
    </row>
    <row r="2189" ht="22.5" customHeight="1">
      <c r="A2189" s="18">
        <v>45689.0</v>
      </c>
      <c r="B2189" s="19" t="str">
        <f t="shared" si="1"/>
        <v>Feb</v>
      </c>
      <c r="C2189" s="20" t="s">
        <v>13</v>
      </c>
      <c r="D2189" s="19" t="s">
        <v>169</v>
      </c>
      <c r="E2189" s="19" t="s">
        <v>68</v>
      </c>
      <c r="F2189" s="21">
        <v>2.0</v>
      </c>
      <c r="G2189" s="22">
        <v>36879.0</v>
      </c>
      <c r="H2189" s="15" t="str">
        <f t="shared" si="2"/>
        <v>Base Range</v>
      </c>
      <c r="I2189" s="22">
        <v>47606.0</v>
      </c>
      <c r="J2189" s="23">
        <f t="shared" si="3"/>
        <v>0.7746712599</v>
      </c>
      <c r="K2189" s="24" t="str">
        <f t="shared" si="4"/>
        <v>Target Not Meet</v>
      </c>
    </row>
    <row r="2190" ht="22.5" customHeight="1">
      <c r="A2190" s="18">
        <v>45689.0</v>
      </c>
      <c r="B2190" s="19" t="str">
        <f t="shared" si="1"/>
        <v>Feb</v>
      </c>
      <c r="C2190" s="20" t="s">
        <v>13</v>
      </c>
      <c r="D2190" s="19" t="s">
        <v>29</v>
      </c>
      <c r="E2190" s="19" t="s">
        <v>26</v>
      </c>
      <c r="F2190" s="21">
        <v>3.0</v>
      </c>
      <c r="G2190" s="22">
        <v>76185.0</v>
      </c>
      <c r="H2190" s="15" t="str">
        <f t="shared" si="2"/>
        <v>High Range</v>
      </c>
      <c r="I2190" s="22">
        <v>86560.0</v>
      </c>
      <c r="J2190" s="23">
        <f t="shared" si="3"/>
        <v>0.8801409427</v>
      </c>
      <c r="K2190" s="24" t="str">
        <f t="shared" si="4"/>
        <v>Target Not Meet</v>
      </c>
    </row>
    <row r="2191" ht="22.5" customHeight="1">
      <c r="A2191" s="18">
        <v>45689.0</v>
      </c>
      <c r="B2191" s="19" t="str">
        <f t="shared" si="1"/>
        <v>Feb</v>
      </c>
      <c r="C2191" s="20" t="s">
        <v>57</v>
      </c>
      <c r="D2191" s="19" t="s">
        <v>58</v>
      </c>
      <c r="E2191" s="19" t="s">
        <v>19</v>
      </c>
      <c r="F2191" s="21">
        <v>2.0</v>
      </c>
      <c r="G2191" s="22">
        <v>36919.0</v>
      </c>
      <c r="H2191" s="15" t="str">
        <f t="shared" si="2"/>
        <v>Base Range</v>
      </c>
      <c r="I2191" s="22">
        <v>26380.0</v>
      </c>
      <c r="J2191" s="23">
        <f t="shared" si="3"/>
        <v>1.399507202</v>
      </c>
      <c r="K2191" s="24" t="str">
        <f t="shared" si="4"/>
        <v>Over Achived</v>
      </c>
    </row>
    <row r="2192" ht="22.5" customHeight="1">
      <c r="A2192" s="18">
        <v>45689.0</v>
      </c>
      <c r="B2192" s="19" t="str">
        <f t="shared" si="1"/>
        <v>Feb</v>
      </c>
      <c r="C2192" s="20" t="s">
        <v>57</v>
      </c>
      <c r="D2192" s="19" t="s">
        <v>85</v>
      </c>
      <c r="E2192" s="19" t="s">
        <v>34</v>
      </c>
      <c r="F2192" s="21">
        <v>3.0</v>
      </c>
      <c r="G2192" s="22">
        <v>71205.0</v>
      </c>
      <c r="H2192" s="15" t="str">
        <f t="shared" si="2"/>
        <v>High Range</v>
      </c>
      <c r="I2192" s="22">
        <v>83375.0</v>
      </c>
      <c r="J2192" s="23">
        <f t="shared" si="3"/>
        <v>0.8540329835</v>
      </c>
      <c r="K2192" s="24" t="str">
        <f t="shared" si="4"/>
        <v>Target Not Meet</v>
      </c>
    </row>
    <row r="2193" ht="22.5" customHeight="1">
      <c r="A2193" s="18">
        <v>45689.0</v>
      </c>
      <c r="B2193" s="19" t="str">
        <f t="shared" si="1"/>
        <v>Feb</v>
      </c>
      <c r="C2193" s="20" t="s">
        <v>57</v>
      </c>
      <c r="D2193" s="19" t="s">
        <v>58</v>
      </c>
      <c r="E2193" s="19" t="s">
        <v>38</v>
      </c>
      <c r="F2193" s="21">
        <v>2.0</v>
      </c>
      <c r="G2193" s="22">
        <v>49400.0</v>
      </c>
      <c r="H2193" s="15" t="str">
        <f t="shared" si="2"/>
        <v>Base Range</v>
      </c>
      <c r="I2193" s="22">
        <v>39682.0</v>
      </c>
      <c r="J2193" s="23">
        <f t="shared" si="3"/>
        <v>1.244896931</v>
      </c>
      <c r="K2193" s="24" t="str">
        <f t="shared" si="4"/>
        <v>Over Achived</v>
      </c>
    </row>
    <row r="2194" ht="22.5" customHeight="1">
      <c r="A2194" s="18">
        <v>45689.0</v>
      </c>
      <c r="B2194" s="19" t="str">
        <f t="shared" si="1"/>
        <v>Feb</v>
      </c>
      <c r="C2194" s="20" t="s">
        <v>57</v>
      </c>
      <c r="D2194" s="19" t="s">
        <v>85</v>
      </c>
      <c r="E2194" s="19" t="s">
        <v>23</v>
      </c>
      <c r="F2194" s="21">
        <v>1.0</v>
      </c>
      <c r="G2194" s="22">
        <v>33765.0</v>
      </c>
      <c r="H2194" s="15" t="str">
        <f t="shared" si="2"/>
        <v>Base Range</v>
      </c>
      <c r="I2194" s="22">
        <v>40129.0</v>
      </c>
      <c r="J2194" s="23">
        <f t="shared" si="3"/>
        <v>0.8414114481</v>
      </c>
      <c r="K2194" s="24" t="str">
        <f t="shared" si="4"/>
        <v>Target Not Meet</v>
      </c>
    </row>
    <row r="2195" ht="22.5" customHeight="1">
      <c r="A2195" s="18">
        <v>45689.0</v>
      </c>
      <c r="B2195" s="19" t="str">
        <f t="shared" si="1"/>
        <v>Feb</v>
      </c>
      <c r="C2195" s="20" t="s">
        <v>57</v>
      </c>
      <c r="D2195" s="19" t="s">
        <v>85</v>
      </c>
      <c r="E2195" s="19" t="s">
        <v>26</v>
      </c>
      <c r="F2195" s="21">
        <v>2.0</v>
      </c>
      <c r="G2195" s="22">
        <v>43503.0</v>
      </c>
      <c r="H2195" s="15" t="str">
        <f t="shared" si="2"/>
        <v>Base Range</v>
      </c>
      <c r="I2195" s="22">
        <v>52509.0</v>
      </c>
      <c r="J2195" s="23">
        <f t="shared" si="3"/>
        <v>0.8284865452</v>
      </c>
      <c r="K2195" s="24" t="str">
        <f t="shared" si="4"/>
        <v>Target Not Meet</v>
      </c>
    </row>
    <row r="2196" ht="22.5" customHeight="1">
      <c r="A2196" s="18">
        <v>45689.0</v>
      </c>
      <c r="B2196" s="19" t="str">
        <f t="shared" si="1"/>
        <v>Feb</v>
      </c>
      <c r="C2196" s="20" t="s">
        <v>92</v>
      </c>
      <c r="D2196" s="19" t="s">
        <v>93</v>
      </c>
      <c r="E2196" s="19" t="s">
        <v>23</v>
      </c>
      <c r="F2196" s="21">
        <v>2.0</v>
      </c>
      <c r="G2196" s="22">
        <v>71823.0</v>
      </c>
      <c r="H2196" s="15" t="str">
        <f t="shared" si="2"/>
        <v>High Range</v>
      </c>
      <c r="I2196" s="22">
        <v>85375.0</v>
      </c>
      <c r="J2196" s="23">
        <f t="shared" si="3"/>
        <v>0.8412650073</v>
      </c>
      <c r="K2196" s="24" t="str">
        <f t="shared" si="4"/>
        <v>Target Not Meet</v>
      </c>
    </row>
    <row r="2197" ht="22.5" customHeight="1">
      <c r="A2197" s="18">
        <v>45689.0</v>
      </c>
      <c r="B2197" s="19" t="str">
        <f t="shared" si="1"/>
        <v>Feb</v>
      </c>
      <c r="C2197" s="20" t="s">
        <v>57</v>
      </c>
      <c r="D2197" s="19" t="s">
        <v>85</v>
      </c>
      <c r="E2197" s="19" t="s">
        <v>38</v>
      </c>
      <c r="F2197" s="21">
        <v>2.0</v>
      </c>
      <c r="G2197" s="22">
        <v>43693.0</v>
      </c>
      <c r="H2197" s="15" t="str">
        <f t="shared" si="2"/>
        <v>Base Range</v>
      </c>
      <c r="I2197" s="22">
        <v>49758.0</v>
      </c>
      <c r="J2197" s="23">
        <f t="shared" si="3"/>
        <v>0.8781100527</v>
      </c>
      <c r="K2197" s="24" t="str">
        <f t="shared" si="4"/>
        <v>Target Not Meet</v>
      </c>
    </row>
    <row r="2198" ht="22.5" customHeight="1">
      <c r="A2198" s="18">
        <v>45689.0</v>
      </c>
      <c r="B2198" s="19" t="str">
        <f t="shared" si="1"/>
        <v>Feb</v>
      </c>
      <c r="C2198" s="20" t="s">
        <v>57</v>
      </c>
      <c r="D2198" s="19" t="s">
        <v>80</v>
      </c>
      <c r="E2198" s="19" t="s">
        <v>63</v>
      </c>
      <c r="F2198" s="21">
        <v>1.0</v>
      </c>
      <c r="G2198" s="22">
        <v>30502.0</v>
      </c>
      <c r="H2198" s="15" t="str">
        <f t="shared" si="2"/>
        <v>Base Range</v>
      </c>
      <c r="I2198" s="22">
        <v>33452.0</v>
      </c>
      <c r="J2198" s="23">
        <f t="shared" si="3"/>
        <v>0.9118139424</v>
      </c>
      <c r="K2198" s="24" t="str">
        <f t="shared" si="4"/>
        <v>Target Not Meet</v>
      </c>
    </row>
    <row r="2199" ht="22.5" customHeight="1">
      <c r="A2199" s="18">
        <v>45689.0</v>
      </c>
      <c r="B2199" s="19" t="str">
        <f t="shared" si="1"/>
        <v>Feb</v>
      </c>
      <c r="C2199" s="20" t="s">
        <v>57</v>
      </c>
      <c r="D2199" s="19" t="s">
        <v>80</v>
      </c>
      <c r="E2199" s="19" t="s">
        <v>34</v>
      </c>
      <c r="F2199" s="21">
        <v>2.0</v>
      </c>
      <c r="G2199" s="22">
        <v>62320.0</v>
      </c>
      <c r="H2199" s="15" t="str">
        <f t="shared" si="2"/>
        <v>Medium Range</v>
      </c>
      <c r="I2199" s="22">
        <v>77975.0</v>
      </c>
      <c r="J2199" s="23">
        <f t="shared" si="3"/>
        <v>0.7992305226</v>
      </c>
      <c r="K2199" s="24" t="str">
        <f t="shared" si="4"/>
        <v>Target Not Meet</v>
      </c>
    </row>
    <row r="2200" ht="22.5" customHeight="1">
      <c r="A2200" s="18">
        <v>45689.0</v>
      </c>
      <c r="B2200" s="19" t="str">
        <f t="shared" si="1"/>
        <v>Feb</v>
      </c>
      <c r="C2200" s="20" t="s">
        <v>57</v>
      </c>
      <c r="D2200" s="19" t="s">
        <v>80</v>
      </c>
      <c r="E2200" s="19" t="s">
        <v>63</v>
      </c>
      <c r="F2200" s="21">
        <v>1.0</v>
      </c>
      <c r="G2200" s="22">
        <v>28569.0</v>
      </c>
      <c r="H2200" s="15" t="str">
        <f t="shared" si="2"/>
        <v>Base Range</v>
      </c>
      <c r="I2200" s="22">
        <v>37071.0</v>
      </c>
      <c r="J2200" s="23">
        <f t="shared" si="3"/>
        <v>0.7706563082</v>
      </c>
      <c r="K2200" s="24" t="str">
        <f t="shared" si="4"/>
        <v>Target Not Meet</v>
      </c>
    </row>
    <row r="2201" ht="22.5" customHeight="1">
      <c r="A2201" s="18">
        <v>45689.0</v>
      </c>
      <c r="B2201" s="19" t="str">
        <f t="shared" si="1"/>
        <v>Feb</v>
      </c>
      <c r="C2201" s="20" t="s">
        <v>57</v>
      </c>
      <c r="D2201" s="19" t="s">
        <v>58</v>
      </c>
      <c r="E2201" s="19" t="s">
        <v>9</v>
      </c>
      <c r="F2201" s="21">
        <v>3.0</v>
      </c>
      <c r="G2201" s="22">
        <v>68511.0</v>
      </c>
      <c r="H2201" s="15" t="str">
        <f t="shared" si="2"/>
        <v>Medium Range</v>
      </c>
      <c r="I2201" s="22">
        <v>59015.0</v>
      </c>
      <c r="J2201" s="23">
        <f t="shared" si="3"/>
        <v>1.160908244</v>
      </c>
      <c r="K2201" s="24" t="str">
        <f t="shared" si="4"/>
        <v>Over Achived</v>
      </c>
    </row>
    <row r="2202" ht="22.5" customHeight="1">
      <c r="A2202" s="18">
        <v>45689.0</v>
      </c>
      <c r="B2202" s="19" t="str">
        <f t="shared" si="1"/>
        <v>Feb</v>
      </c>
      <c r="C2202" s="20" t="s">
        <v>57</v>
      </c>
      <c r="D2202" s="19" t="s">
        <v>80</v>
      </c>
      <c r="E2202" s="19" t="s">
        <v>34</v>
      </c>
      <c r="F2202" s="21">
        <v>2.0</v>
      </c>
      <c r="G2202" s="22">
        <v>73928.0</v>
      </c>
      <c r="H2202" s="15" t="str">
        <f t="shared" si="2"/>
        <v>High Range</v>
      </c>
      <c r="I2202" s="22">
        <v>94110.0</v>
      </c>
      <c r="J2202" s="23">
        <f t="shared" si="3"/>
        <v>0.7855488258</v>
      </c>
      <c r="K2202" s="24" t="str">
        <f t="shared" si="4"/>
        <v>Target Not Meet</v>
      </c>
    </row>
    <row r="2203" ht="22.5" customHeight="1">
      <c r="A2203" s="18">
        <v>45689.0</v>
      </c>
      <c r="B2203" s="19" t="str">
        <f t="shared" si="1"/>
        <v>Feb</v>
      </c>
      <c r="C2203" s="20" t="s">
        <v>57</v>
      </c>
      <c r="D2203" s="19" t="s">
        <v>71</v>
      </c>
      <c r="E2203" s="19" t="s">
        <v>9</v>
      </c>
      <c r="F2203" s="21">
        <v>3.0</v>
      </c>
      <c r="G2203" s="22">
        <v>77330.0</v>
      </c>
      <c r="H2203" s="15" t="str">
        <f t="shared" si="2"/>
        <v>High Range</v>
      </c>
      <c r="I2203" s="22">
        <v>82434.0</v>
      </c>
      <c r="J2203" s="23">
        <f t="shared" si="3"/>
        <v>0.9380838004</v>
      </c>
      <c r="K2203" s="24" t="str">
        <f t="shared" si="4"/>
        <v>Target Not Meet</v>
      </c>
    </row>
    <row r="2204" ht="22.5" customHeight="1">
      <c r="A2204" s="18">
        <v>45689.0</v>
      </c>
      <c r="B2204" s="19" t="str">
        <f t="shared" si="1"/>
        <v>Feb</v>
      </c>
      <c r="C2204" s="20" t="s">
        <v>57</v>
      </c>
      <c r="D2204" s="19" t="s">
        <v>71</v>
      </c>
      <c r="E2204" s="19" t="s">
        <v>19</v>
      </c>
      <c r="F2204" s="21">
        <v>2.0</v>
      </c>
      <c r="G2204" s="22">
        <v>41012.0</v>
      </c>
      <c r="H2204" s="15" t="str">
        <f t="shared" si="2"/>
        <v>Base Range</v>
      </c>
      <c r="I2204" s="22">
        <v>45376.0</v>
      </c>
      <c r="J2204" s="23">
        <f t="shared" si="3"/>
        <v>0.903825811</v>
      </c>
      <c r="K2204" s="24" t="str">
        <f t="shared" si="4"/>
        <v>Target Not Meet</v>
      </c>
    </row>
    <row r="2205" ht="22.5" customHeight="1">
      <c r="A2205" s="18">
        <v>45689.0</v>
      </c>
      <c r="B2205" s="19" t="str">
        <f t="shared" si="1"/>
        <v>Feb</v>
      </c>
      <c r="C2205" s="20" t="s">
        <v>57</v>
      </c>
      <c r="D2205" s="19" t="s">
        <v>71</v>
      </c>
      <c r="E2205" s="19" t="s">
        <v>34</v>
      </c>
      <c r="F2205" s="21">
        <v>3.0</v>
      </c>
      <c r="G2205" s="22">
        <v>58248.0</v>
      </c>
      <c r="H2205" s="15" t="str">
        <f t="shared" si="2"/>
        <v>Medium Range</v>
      </c>
      <c r="I2205" s="22">
        <v>70192.0</v>
      </c>
      <c r="J2205" s="23">
        <f t="shared" si="3"/>
        <v>0.8298381582</v>
      </c>
      <c r="K2205" s="24" t="str">
        <f t="shared" si="4"/>
        <v>Target Not Meet</v>
      </c>
    </row>
    <row r="2206" ht="22.5" customHeight="1">
      <c r="A2206" s="18">
        <v>45689.0</v>
      </c>
      <c r="B2206" s="19" t="str">
        <f t="shared" si="1"/>
        <v>Feb</v>
      </c>
      <c r="C2206" s="20" t="s">
        <v>57</v>
      </c>
      <c r="D2206" s="19" t="s">
        <v>71</v>
      </c>
      <c r="E2206" s="19" t="s">
        <v>63</v>
      </c>
      <c r="F2206" s="21">
        <v>1.0</v>
      </c>
      <c r="G2206" s="22">
        <v>23092.0</v>
      </c>
      <c r="H2206" s="15" t="str">
        <f t="shared" si="2"/>
        <v>Base Range</v>
      </c>
      <c r="I2206" s="22">
        <v>26550.0</v>
      </c>
      <c r="J2206" s="23">
        <f t="shared" si="3"/>
        <v>0.8697551789</v>
      </c>
      <c r="K2206" s="24" t="str">
        <f t="shared" si="4"/>
        <v>Target Not Meet</v>
      </c>
    </row>
    <row r="2207" ht="22.5" customHeight="1">
      <c r="A2207" s="18">
        <v>45689.0</v>
      </c>
      <c r="B2207" s="19" t="str">
        <f t="shared" si="1"/>
        <v>Feb</v>
      </c>
      <c r="C2207" s="20" t="s">
        <v>57</v>
      </c>
      <c r="D2207" s="19" t="s">
        <v>71</v>
      </c>
      <c r="E2207" s="19" t="s">
        <v>9</v>
      </c>
      <c r="F2207" s="21">
        <v>3.0</v>
      </c>
      <c r="G2207" s="22">
        <v>75641.0</v>
      </c>
      <c r="H2207" s="15" t="str">
        <f t="shared" si="2"/>
        <v>High Range</v>
      </c>
      <c r="I2207" s="22">
        <v>81020.0</v>
      </c>
      <c r="J2207" s="23">
        <f t="shared" si="3"/>
        <v>0.9336089854</v>
      </c>
      <c r="K2207" s="24" t="str">
        <f t="shared" si="4"/>
        <v>Target Not Meet</v>
      </c>
    </row>
    <row r="2208" ht="22.5" customHeight="1">
      <c r="A2208" s="18">
        <v>45689.0</v>
      </c>
      <c r="B2208" s="19" t="str">
        <f t="shared" si="1"/>
        <v>Feb</v>
      </c>
      <c r="C2208" s="20" t="s">
        <v>57</v>
      </c>
      <c r="D2208" s="25" t="s">
        <v>62</v>
      </c>
      <c r="E2208" s="19" t="s">
        <v>19</v>
      </c>
      <c r="F2208" s="21">
        <v>2.0</v>
      </c>
      <c r="G2208" s="22">
        <v>41690.0</v>
      </c>
      <c r="H2208" s="15" t="str">
        <f t="shared" si="2"/>
        <v>Base Range</v>
      </c>
      <c r="I2208" s="22">
        <v>35602.0</v>
      </c>
      <c r="J2208" s="23">
        <f t="shared" si="3"/>
        <v>1.171001629</v>
      </c>
      <c r="K2208" s="24" t="str">
        <f t="shared" si="4"/>
        <v>Over Achived</v>
      </c>
    </row>
    <row r="2209" ht="22.5" customHeight="1">
      <c r="A2209" s="18">
        <v>45689.0</v>
      </c>
      <c r="B2209" s="19" t="str">
        <f t="shared" si="1"/>
        <v>Feb</v>
      </c>
      <c r="C2209" s="20" t="s">
        <v>57</v>
      </c>
      <c r="D2209" s="25" t="s">
        <v>62</v>
      </c>
      <c r="E2209" s="19" t="s">
        <v>9</v>
      </c>
      <c r="F2209" s="21">
        <v>3.0</v>
      </c>
      <c r="G2209" s="22">
        <v>71656.0</v>
      </c>
      <c r="H2209" s="15" t="str">
        <f t="shared" si="2"/>
        <v>High Range</v>
      </c>
      <c r="I2209" s="22">
        <v>62140.0</v>
      </c>
      <c r="J2209" s="23">
        <f t="shared" si="3"/>
        <v>1.153138075</v>
      </c>
      <c r="K2209" s="24" t="str">
        <f t="shared" si="4"/>
        <v>Over Achived</v>
      </c>
    </row>
    <row r="2210" ht="22.5" customHeight="1">
      <c r="A2210" s="18">
        <v>45689.0</v>
      </c>
      <c r="B2210" s="19" t="str">
        <f t="shared" si="1"/>
        <v>Feb</v>
      </c>
      <c r="C2210" s="20" t="s">
        <v>57</v>
      </c>
      <c r="D2210" s="19" t="s">
        <v>80</v>
      </c>
      <c r="E2210" s="19" t="s">
        <v>23</v>
      </c>
      <c r="F2210" s="21">
        <v>1.0</v>
      </c>
      <c r="G2210" s="22">
        <v>30682.0</v>
      </c>
      <c r="H2210" s="15" t="str">
        <f t="shared" si="2"/>
        <v>Base Range</v>
      </c>
      <c r="I2210" s="22">
        <v>33027.0</v>
      </c>
      <c r="J2210" s="23">
        <f t="shared" si="3"/>
        <v>0.9289974869</v>
      </c>
      <c r="K2210" s="24" t="str">
        <f t="shared" si="4"/>
        <v>Target Not Meet</v>
      </c>
    </row>
    <row r="2211" ht="22.5" customHeight="1">
      <c r="A2211" s="18">
        <v>45689.0</v>
      </c>
      <c r="B2211" s="19" t="str">
        <f t="shared" si="1"/>
        <v>Feb</v>
      </c>
      <c r="C2211" s="20" t="s">
        <v>92</v>
      </c>
      <c r="D2211" s="19" t="s">
        <v>93</v>
      </c>
      <c r="E2211" s="19" t="s">
        <v>68</v>
      </c>
      <c r="F2211" s="21">
        <v>3.0</v>
      </c>
      <c r="G2211" s="22">
        <v>59222.0</v>
      </c>
      <c r="H2211" s="15" t="str">
        <f t="shared" si="2"/>
        <v>Medium Range</v>
      </c>
      <c r="I2211" s="22">
        <v>69459.0</v>
      </c>
      <c r="J2211" s="23">
        <f t="shared" si="3"/>
        <v>0.8526180912</v>
      </c>
      <c r="K2211" s="24" t="str">
        <f t="shared" si="4"/>
        <v>Target Not Meet</v>
      </c>
    </row>
    <row r="2212" ht="22.5" customHeight="1">
      <c r="A2212" s="18">
        <v>45689.0</v>
      </c>
      <c r="B2212" s="19" t="str">
        <f t="shared" si="1"/>
        <v>Feb</v>
      </c>
      <c r="C2212" s="20" t="s">
        <v>57</v>
      </c>
      <c r="D2212" s="19" t="s">
        <v>85</v>
      </c>
      <c r="E2212" s="19" t="s">
        <v>26</v>
      </c>
      <c r="F2212" s="21">
        <v>2.0</v>
      </c>
      <c r="G2212" s="22">
        <v>48001.0</v>
      </c>
      <c r="H2212" s="15" t="str">
        <f t="shared" si="2"/>
        <v>Base Range</v>
      </c>
      <c r="I2212" s="22">
        <v>60235.0</v>
      </c>
      <c r="J2212" s="23">
        <f t="shared" si="3"/>
        <v>0.7968954927</v>
      </c>
      <c r="K2212" s="24" t="str">
        <f t="shared" si="4"/>
        <v>Target Not Meet</v>
      </c>
    </row>
    <row r="2213" ht="22.5" customHeight="1">
      <c r="A2213" s="18">
        <v>45689.0</v>
      </c>
      <c r="B2213" s="19" t="str">
        <f t="shared" si="1"/>
        <v>Feb</v>
      </c>
      <c r="C2213" s="20" t="s">
        <v>92</v>
      </c>
      <c r="D2213" s="19" t="s">
        <v>93</v>
      </c>
      <c r="E2213" s="19" t="s">
        <v>68</v>
      </c>
      <c r="F2213" s="21">
        <v>2.0</v>
      </c>
      <c r="G2213" s="22">
        <v>57842.0</v>
      </c>
      <c r="H2213" s="15" t="str">
        <f t="shared" si="2"/>
        <v>Medium Range</v>
      </c>
      <c r="I2213" s="22">
        <v>68721.0</v>
      </c>
      <c r="J2213" s="23">
        <f t="shared" si="3"/>
        <v>0.8416932233</v>
      </c>
      <c r="K2213" s="24" t="str">
        <f t="shared" si="4"/>
        <v>Target Not Meet</v>
      </c>
    </row>
    <row r="2214" ht="22.5" customHeight="1">
      <c r="A2214" s="18">
        <v>45689.0</v>
      </c>
      <c r="B2214" s="19" t="str">
        <f t="shared" si="1"/>
        <v>Feb</v>
      </c>
      <c r="C2214" s="20" t="s">
        <v>7</v>
      </c>
      <c r="D2214" s="19" t="s">
        <v>126</v>
      </c>
      <c r="E2214" s="19" t="s">
        <v>23</v>
      </c>
      <c r="F2214" s="21">
        <v>4.0</v>
      </c>
      <c r="G2214" s="22">
        <v>74410.0</v>
      </c>
      <c r="H2214" s="15" t="str">
        <f t="shared" si="2"/>
        <v>High Range</v>
      </c>
      <c r="I2214" s="22">
        <v>67541.0</v>
      </c>
      <c r="J2214" s="23">
        <f t="shared" si="3"/>
        <v>1.101701189</v>
      </c>
      <c r="K2214" s="24" t="str">
        <f t="shared" si="4"/>
        <v>Over Achived</v>
      </c>
    </row>
    <row r="2215" ht="22.5" customHeight="1">
      <c r="A2215" s="18">
        <v>45689.0</v>
      </c>
      <c r="B2215" s="19" t="str">
        <f t="shared" si="1"/>
        <v>Feb</v>
      </c>
      <c r="C2215" s="20" t="s">
        <v>7</v>
      </c>
      <c r="D2215" s="19" t="s">
        <v>126</v>
      </c>
      <c r="E2215" s="19" t="s">
        <v>34</v>
      </c>
      <c r="F2215" s="21">
        <v>5.0</v>
      </c>
      <c r="G2215" s="22">
        <v>136891.0</v>
      </c>
      <c r="H2215" s="15" t="str">
        <f t="shared" si="2"/>
        <v>Very High Range</v>
      </c>
      <c r="I2215" s="22">
        <v>106183.0</v>
      </c>
      <c r="J2215" s="23">
        <f t="shared" si="3"/>
        <v>1.289198836</v>
      </c>
      <c r="K2215" s="24" t="str">
        <f t="shared" si="4"/>
        <v>Over Achived</v>
      </c>
    </row>
    <row r="2216" ht="22.5" customHeight="1">
      <c r="A2216" s="18">
        <v>45689.0</v>
      </c>
      <c r="B2216" s="19" t="str">
        <f t="shared" si="1"/>
        <v>Feb</v>
      </c>
      <c r="C2216" s="20" t="s">
        <v>7</v>
      </c>
      <c r="D2216" s="19" t="s">
        <v>126</v>
      </c>
      <c r="E2216" s="19" t="s">
        <v>34</v>
      </c>
      <c r="F2216" s="21">
        <v>7.0</v>
      </c>
      <c r="G2216" s="22">
        <v>133189.0</v>
      </c>
      <c r="H2216" s="15" t="str">
        <f t="shared" si="2"/>
        <v>Very High Range</v>
      </c>
      <c r="I2216" s="22">
        <v>108783.0</v>
      </c>
      <c r="J2216" s="23">
        <f t="shared" si="3"/>
        <v>1.224354908</v>
      </c>
      <c r="K2216" s="24" t="str">
        <f t="shared" si="4"/>
        <v>Over Achived</v>
      </c>
    </row>
    <row r="2217" ht="22.5" customHeight="1">
      <c r="A2217" s="18">
        <v>45689.0</v>
      </c>
      <c r="B2217" s="19" t="str">
        <f t="shared" si="1"/>
        <v>Feb</v>
      </c>
      <c r="C2217" s="20" t="s">
        <v>7</v>
      </c>
      <c r="D2217" s="19" t="s">
        <v>118</v>
      </c>
      <c r="E2217" s="19" t="s">
        <v>9</v>
      </c>
      <c r="F2217" s="21">
        <v>7.0</v>
      </c>
      <c r="G2217" s="22">
        <v>139916.0</v>
      </c>
      <c r="H2217" s="15" t="str">
        <f t="shared" si="2"/>
        <v>Very High Range</v>
      </c>
      <c r="I2217" s="22">
        <v>100246.0</v>
      </c>
      <c r="J2217" s="23">
        <f t="shared" si="3"/>
        <v>1.395726513</v>
      </c>
      <c r="K2217" s="24" t="str">
        <f t="shared" si="4"/>
        <v>Over Achived</v>
      </c>
    </row>
    <row r="2218" ht="22.5" customHeight="1">
      <c r="A2218" s="18">
        <v>45689.0</v>
      </c>
      <c r="B2218" s="19" t="str">
        <f t="shared" si="1"/>
        <v>Feb</v>
      </c>
      <c r="C2218" s="20" t="s">
        <v>7</v>
      </c>
      <c r="D2218" s="19" t="s">
        <v>118</v>
      </c>
      <c r="E2218" s="19" t="s">
        <v>26</v>
      </c>
      <c r="F2218" s="21">
        <v>10.0</v>
      </c>
      <c r="G2218" s="22">
        <v>216437.0</v>
      </c>
      <c r="H2218" s="15" t="str">
        <f t="shared" si="2"/>
        <v>Very High Range</v>
      </c>
      <c r="I2218" s="22">
        <v>173913.0</v>
      </c>
      <c r="J2218" s="23">
        <f t="shared" si="3"/>
        <v>1.244513061</v>
      </c>
      <c r="K2218" s="24" t="str">
        <f t="shared" si="4"/>
        <v>Over Achived</v>
      </c>
    </row>
    <row r="2219" ht="22.5" customHeight="1">
      <c r="A2219" s="18">
        <v>45689.0</v>
      </c>
      <c r="B2219" s="19" t="str">
        <f t="shared" si="1"/>
        <v>Feb</v>
      </c>
      <c r="C2219" s="20" t="s">
        <v>7</v>
      </c>
      <c r="D2219" s="19" t="s">
        <v>118</v>
      </c>
      <c r="E2219" s="19" t="s">
        <v>38</v>
      </c>
      <c r="F2219" s="21">
        <v>5.0</v>
      </c>
      <c r="G2219" s="22">
        <v>110438.0</v>
      </c>
      <c r="H2219" s="15" t="str">
        <f t="shared" si="2"/>
        <v>Very High Range</v>
      </c>
      <c r="I2219" s="22">
        <v>92409.0</v>
      </c>
      <c r="J2219" s="23">
        <f t="shared" si="3"/>
        <v>1.195100044</v>
      </c>
      <c r="K2219" s="24" t="str">
        <f t="shared" si="4"/>
        <v>Over Achived</v>
      </c>
    </row>
    <row r="2220" ht="22.5" customHeight="1">
      <c r="A2220" s="18">
        <v>45689.0</v>
      </c>
      <c r="B2220" s="19" t="str">
        <f t="shared" si="1"/>
        <v>Feb</v>
      </c>
      <c r="C2220" s="20" t="s">
        <v>7</v>
      </c>
      <c r="D2220" s="19" t="s">
        <v>118</v>
      </c>
      <c r="E2220" s="19" t="s">
        <v>34</v>
      </c>
      <c r="F2220" s="21">
        <v>7.0</v>
      </c>
      <c r="G2220" s="22">
        <v>168738.0</v>
      </c>
      <c r="H2220" s="15" t="str">
        <f t="shared" si="2"/>
        <v>Very High Range</v>
      </c>
      <c r="I2220" s="22">
        <v>141170.0</v>
      </c>
      <c r="J2220" s="23">
        <f t="shared" si="3"/>
        <v>1.195282284</v>
      </c>
      <c r="K2220" s="24" t="str">
        <f t="shared" si="4"/>
        <v>Over Achived</v>
      </c>
    </row>
    <row r="2221" ht="22.5" customHeight="1">
      <c r="A2221" s="18">
        <v>45689.0</v>
      </c>
      <c r="B2221" s="19" t="str">
        <f t="shared" si="1"/>
        <v>Feb</v>
      </c>
      <c r="C2221" s="20" t="s">
        <v>7</v>
      </c>
      <c r="D2221" s="19" t="s">
        <v>106</v>
      </c>
      <c r="E2221" s="19" t="s">
        <v>63</v>
      </c>
      <c r="F2221" s="21">
        <v>2.0</v>
      </c>
      <c r="G2221" s="22">
        <v>54194.0</v>
      </c>
      <c r="H2221" s="15" t="str">
        <f t="shared" si="2"/>
        <v>Medium Range</v>
      </c>
      <c r="I2221" s="22">
        <v>50228.0</v>
      </c>
      <c r="J2221" s="23">
        <f t="shared" si="3"/>
        <v>1.078959943</v>
      </c>
      <c r="K2221" s="24" t="str">
        <f t="shared" si="4"/>
        <v>Over Achived</v>
      </c>
    </row>
    <row r="2222" ht="22.5" customHeight="1">
      <c r="A2222" s="18">
        <v>45689.0</v>
      </c>
      <c r="B2222" s="19" t="str">
        <f t="shared" si="1"/>
        <v>Feb</v>
      </c>
      <c r="C2222" s="20" t="s">
        <v>7</v>
      </c>
      <c r="D2222" s="19" t="s">
        <v>106</v>
      </c>
      <c r="E2222" s="19" t="s">
        <v>63</v>
      </c>
      <c r="F2222" s="21">
        <v>3.0</v>
      </c>
      <c r="G2222" s="22">
        <v>59499.0</v>
      </c>
      <c r="H2222" s="15" t="str">
        <f t="shared" si="2"/>
        <v>Medium Range</v>
      </c>
      <c r="I2222" s="22">
        <v>48550.0</v>
      </c>
      <c r="J2222" s="23">
        <f t="shared" si="3"/>
        <v>1.225520082</v>
      </c>
      <c r="K2222" s="24" t="str">
        <f t="shared" si="4"/>
        <v>Over Achived</v>
      </c>
    </row>
    <row r="2223" ht="22.5" customHeight="1">
      <c r="A2223" s="18">
        <v>45689.0</v>
      </c>
      <c r="B2223" s="19" t="str">
        <f t="shared" si="1"/>
        <v>Feb</v>
      </c>
      <c r="C2223" s="20" t="s">
        <v>7</v>
      </c>
      <c r="D2223" s="19" t="s">
        <v>106</v>
      </c>
      <c r="E2223" s="19" t="s">
        <v>34</v>
      </c>
      <c r="F2223" s="21">
        <v>5.0</v>
      </c>
      <c r="G2223" s="22">
        <v>157794.0</v>
      </c>
      <c r="H2223" s="15" t="str">
        <f t="shared" si="2"/>
        <v>Very High Range</v>
      </c>
      <c r="I2223" s="22">
        <v>129262.0</v>
      </c>
      <c r="J2223" s="23">
        <f t="shared" si="3"/>
        <v>1.22072999</v>
      </c>
      <c r="K2223" s="24" t="str">
        <f t="shared" si="4"/>
        <v>Over Achived</v>
      </c>
    </row>
    <row r="2224" ht="22.5" customHeight="1">
      <c r="A2224" s="18">
        <v>45689.0</v>
      </c>
      <c r="B2224" s="19" t="str">
        <f t="shared" si="1"/>
        <v>Feb</v>
      </c>
      <c r="C2224" s="20" t="s">
        <v>7</v>
      </c>
      <c r="D2224" s="19" t="s">
        <v>106</v>
      </c>
      <c r="E2224" s="19" t="s">
        <v>34</v>
      </c>
      <c r="F2224" s="21">
        <v>7.0</v>
      </c>
      <c r="G2224" s="22">
        <v>169982.0</v>
      </c>
      <c r="H2224" s="15" t="str">
        <f t="shared" si="2"/>
        <v>Very High Range</v>
      </c>
      <c r="I2224" s="22">
        <v>127501.0</v>
      </c>
      <c r="J2224" s="23">
        <f t="shared" si="3"/>
        <v>1.333181701</v>
      </c>
      <c r="K2224" s="24" t="str">
        <f t="shared" si="4"/>
        <v>Over Achived</v>
      </c>
    </row>
    <row r="2225" ht="22.5" customHeight="1">
      <c r="A2225" s="18">
        <v>45689.0</v>
      </c>
      <c r="B2225" s="19" t="str">
        <f t="shared" si="1"/>
        <v>Feb</v>
      </c>
      <c r="C2225" s="20" t="s">
        <v>7</v>
      </c>
      <c r="D2225" s="19" t="s">
        <v>106</v>
      </c>
      <c r="E2225" s="19" t="s">
        <v>26</v>
      </c>
      <c r="F2225" s="21">
        <v>10.0</v>
      </c>
      <c r="G2225" s="22">
        <v>257010.0</v>
      </c>
      <c r="H2225" s="15" t="str">
        <f t="shared" si="2"/>
        <v>Very High Range</v>
      </c>
      <c r="I2225" s="22">
        <v>228491.0</v>
      </c>
      <c r="J2225" s="23">
        <f t="shared" si="3"/>
        <v>1.124814544</v>
      </c>
      <c r="K2225" s="24" t="str">
        <f t="shared" si="4"/>
        <v>Over Achived</v>
      </c>
    </row>
    <row r="2226" ht="22.5" customHeight="1">
      <c r="A2226" s="18">
        <v>45689.0</v>
      </c>
      <c r="B2226" s="19" t="str">
        <f t="shared" si="1"/>
        <v>Feb</v>
      </c>
      <c r="C2226" s="20" t="s">
        <v>7</v>
      </c>
      <c r="D2226" s="19" t="s">
        <v>8</v>
      </c>
      <c r="E2226" s="19" t="s">
        <v>68</v>
      </c>
      <c r="F2226" s="21">
        <v>3.0</v>
      </c>
      <c r="G2226" s="22">
        <v>65641.0</v>
      </c>
      <c r="H2226" s="15" t="str">
        <f t="shared" si="2"/>
        <v>Medium Range</v>
      </c>
      <c r="I2226" s="22">
        <v>54804.0</v>
      </c>
      <c r="J2226" s="23">
        <f t="shared" si="3"/>
        <v>1.197741041</v>
      </c>
      <c r="K2226" s="24" t="str">
        <f t="shared" si="4"/>
        <v>Over Achived</v>
      </c>
    </row>
    <row r="2227" ht="22.5" customHeight="1">
      <c r="A2227" s="18">
        <v>45689.0</v>
      </c>
      <c r="B2227" s="19" t="str">
        <f t="shared" si="1"/>
        <v>Feb</v>
      </c>
      <c r="C2227" s="20" t="s">
        <v>7</v>
      </c>
      <c r="D2227" s="19" t="s">
        <v>8</v>
      </c>
      <c r="E2227" s="19" t="s">
        <v>63</v>
      </c>
      <c r="F2227" s="21">
        <v>2.0</v>
      </c>
      <c r="G2227" s="22">
        <v>61940.0</v>
      </c>
      <c r="H2227" s="15" t="str">
        <f t="shared" si="2"/>
        <v>Medium Range</v>
      </c>
      <c r="I2227" s="22">
        <v>58413.0</v>
      </c>
      <c r="J2227" s="23">
        <f t="shared" si="3"/>
        <v>1.060380395</v>
      </c>
      <c r="K2227" s="24" t="str">
        <f t="shared" si="4"/>
        <v>Over Achived</v>
      </c>
    </row>
    <row r="2228" ht="22.5" customHeight="1">
      <c r="A2228" s="18">
        <v>45689.0</v>
      </c>
      <c r="B2228" s="19" t="str">
        <f t="shared" si="1"/>
        <v>Feb</v>
      </c>
      <c r="C2228" s="20" t="s">
        <v>7</v>
      </c>
      <c r="D2228" s="19" t="s">
        <v>8</v>
      </c>
      <c r="E2228" s="19" t="s">
        <v>26</v>
      </c>
      <c r="F2228" s="21">
        <v>8.0</v>
      </c>
      <c r="G2228" s="22">
        <v>248942.0</v>
      </c>
      <c r="H2228" s="15" t="str">
        <f t="shared" si="2"/>
        <v>Very High Range</v>
      </c>
      <c r="I2228" s="22">
        <v>220447.0</v>
      </c>
      <c r="J2228" s="23">
        <f t="shared" si="3"/>
        <v>1.129260094</v>
      </c>
      <c r="K2228" s="24" t="str">
        <f t="shared" si="4"/>
        <v>Over Achived</v>
      </c>
    </row>
    <row r="2229" ht="22.5" customHeight="1">
      <c r="A2229" s="18">
        <v>45689.0</v>
      </c>
      <c r="B2229" s="19" t="str">
        <f t="shared" si="1"/>
        <v>Feb</v>
      </c>
      <c r="C2229" s="20" t="s">
        <v>7</v>
      </c>
      <c r="D2229" s="19" t="s">
        <v>126</v>
      </c>
      <c r="E2229" s="19" t="s">
        <v>26</v>
      </c>
      <c r="F2229" s="21">
        <v>11.0</v>
      </c>
      <c r="G2229" s="22">
        <v>248276.0</v>
      </c>
      <c r="H2229" s="15" t="str">
        <f t="shared" si="2"/>
        <v>Very High Range</v>
      </c>
      <c r="I2229" s="22">
        <v>222859.0</v>
      </c>
      <c r="J2229" s="23">
        <f t="shared" si="3"/>
        <v>1.114049691</v>
      </c>
      <c r="K2229" s="24" t="str">
        <f t="shared" si="4"/>
        <v>Over Achived</v>
      </c>
    </row>
    <row r="2230" ht="22.5" customHeight="1">
      <c r="A2230" s="18">
        <v>45689.0</v>
      </c>
      <c r="B2230" s="19" t="str">
        <f t="shared" si="1"/>
        <v>Feb</v>
      </c>
      <c r="C2230" s="20" t="s">
        <v>7</v>
      </c>
      <c r="D2230" s="19" t="s">
        <v>131</v>
      </c>
      <c r="E2230" s="19" t="s">
        <v>63</v>
      </c>
      <c r="F2230" s="21">
        <v>3.0</v>
      </c>
      <c r="G2230" s="22">
        <v>60294.0</v>
      </c>
      <c r="H2230" s="15" t="str">
        <f t="shared" si="2"/>
        <v>Medium Range</v>
      </c>
      <c r="I2230" s="22">
        <v>45326.0</v>
      </c>
      <c r="J2230" s="23">
        <f t="shared" si="3"/>
        <v>1.33022989</v>
      </c>
      <c r="K2230" s="24" t="str">
        <f t="shared" si="4"/>
        <v>Over Achived</v>
      </c>
    </row>
    <row r="2231" ht="22.5" customHeight="1">
      <c r="A2231" s="18">
        <v>45689.0</v>
      </c>
      <c r="B2231" s="19" t="str">
        <f t="shared" si="1"/>
        <v>Feb</v>
      </c>
      <c r="C2231" s="20" t="s">
        <v>7</v>
      </c>
      <c r="D2231" s="19" t="s">
        <v>8</v>
      </c>
      <c r="E2231" s="19" t="s">
        <v>23</v>
      </c>
      <c r="F2231" s="21">
        <v>4.0</v>
      </c>
      <c r="G2231" s="22">
        <v>89984.0</v>
      </c>
      <c r="H2231" s="15" t="str">
        <f t="shared" si="2"/>
        <v>High Range</v>
      </c>
      <c r="I2231" s="22">
        <v>75960.0</v>
      </c>
      <c r="J2231" s="23">
        <f t="shared" si="3"/>
        <v>1.184623486</v>
      </c>
      <c r="K2231" s="24" t="str">
        <f t="shared" si="4"/>
        <v>Over Achived</v>
      </c>
    </row>
    <row r="2232" ht="22.5" customHeight="1">
      <c r="A2232" s="18">
        <v>45689.0</v>
      </c>
      <c r="B2232" s="19" t="str">
        <f t="shared" si="1"/>
        <v>Feb</v>
      </c>
      <c r="C2232" s="20" t="s">
        <v>7</v>
      </c>
      <c r="D2232" s="19" t="s">
        <v>131</v>
      </c>
      <c r="E2232" s="19" t="s">
        <v>26</v>
      </c>
      <c r="F2232" s="21">
        <v>8.0</v>
      </c>
      <c r="G2232" s="22">
        <v>253464.0</v>
      </c>
      <c r="H2232" s="15" t="str">
        <f t="shared" si="2"/>
        <v>Very High Range</v>
      </c>
      <c r="I2232" s="22">
        <v>206540.0</v>
      </c>
      <c r="J2232" s="23">
        <f t="shared" si="3"/>
        <v>1.227190859</v>
      </c>
      <c r="K2232" s="24" t="str">
        <f t="shared" si="4"/>
        <v>Over Achived</v>
      </c>
    </row>
    <row r="2233" ht="22.5" customHeight="1">
      <c r="A2233" s="18">
        <v>45689.0</v>
      </c>
      <c r="B2233" s="19" t="str">
        <f t="shared" si="1"/>
        <v>Feb</v>
      </c>
      <c r="C2233" s="20" t="s">
        <v>7</v>
      </c>
      <c r="D2233" s="19" t="s">
        <v>131</v>
      </c>
      <c r="E2233" s="19" t="s">
        <v>23</v>
      </c>
      <c r="F2233" s="21">
        <v>3.0</v>
      </c>
      <c r="G2233" s="22">
        <v>89967.0</v>
      </c>
      <c r="H2233" s="15" t="str">
        <f t="shared" si="2"/>
        <v>High Range</v>
      </c>
      <c r="I2233" s="22">
        <v>77264.0</v>
      </c>
      <c r="J2233" s="23">
        <f t="shared" si="3"/>
        <v>1.164410333</v>
      </c>
      <c r="K2233" s="24" t="str">
        <f t="shared" si="4"/>
        <v>Over Achived</v>
      </c>
    </row>
    <row r="2234" ht="22.5" customHeight="1">
      <c r="A2234" s="18">
        <v>45689.0</v>
      </c>
      <c r="B2234" s="19" t="str">
        <f t="shared" si="1"/>
        <v>Feb</v>
      </c>
      <c r="C2234" s="20" t="s">
        <v>92</v>
      </c>
      <c r="D2234" s="19" t="s">
        <v>98</v>
      </c>
      <c r="E2234" s="19" t="s">
        <v>9</v>
      </c>
      <c r="F2234" s="21">
        <v>6.0</v>
      </c>
      <c r="G2234" s="22">
        <v>109604.0</v>
      </c>
      <c r="H2234" s="15" t="str">
        <f t="shared" si="2"/>
        <v>Very High Range</v>
      </c>
      <c r="I2234" s="22">
        <v>118512.0</v>
      </c>
      <c r="J2234" s="23">
        <f t="shared" si="3"/>
        <v>0.9248346159</v>
      </c>
      <c r="K2234" s="24" t="str">
        <f t="shared" si="4"/>
        <v>Target Not Meet</v>
      </c>
    </row>
    <row r="2235" ht="22.5" customHeight="1">
      <c r="A2235" s="18">
        <v>45689.0</v>
      </c>
      <c r="B2235" s="19" t="str">
        <f t="shared" si="1"/>
        <v>Feb</v>
      </c>
      <c r="C2235" s="20" t="s">
        <v>92</v>
      </c>
      <c r="D2235" s="19" t="s">
        <v>98</v>
      </c>
      <c r="E2235" s="19" t="s">
        <v>26</v>
      </c>
      <c r="F2235" s="21">
        <v>4.0</v>
      </c>
      <c r="G2235" s="22">
        <v>101392.0</v>
      </c>
      <c r="H2235" s="15" t="str">
        <f t="shared" si="2"/>
        <v>Very High Range</v>
      </c>
      <c r="I2235" s="22">
        <v>127068.0</v>
      </c>
      <c r="J2235" s="23">
        <f t="shared" si="3"/>
        <v>0.797934964</v>
      </c>
      <c r="K2235" s="24" t="str">
        <f t="shared" si="4"/>
        <v>Target Not Meet</v>
      </c>
    </row>
    <row r="2236" ht="22.5" customHeight="1">
      <c r="A2236" s="18">
        <v>45689.0</v>
      </c>
      <c r="B2236" s="19" t="str">
        <f t="shared" si="1"/>
        <v>Feb</v>
      </c>
      <c r="C2236" s="20" t="s">
        <v>92</v>
      </c>
      <c r="D2236" s="19" t="s">
        <v>144</v>
      </c>
      <c r="E2236" s="19" t="s">
        <v>9</v>
      </c>
      <c r="F2236" s="21">
        <v>5.0</v>
      </c>
      <c r="G2236" s="22">
        <v>120492.0</v>
      </c>
      <c r="H2236" s="15" t="str">
        <f t="shared" si="2"/>
        <v>Very High Range</v>
      </c>
      <c r="I2236" s="22">
        <v>109437.0</v>
      </c>
      <c r="J2236" s="23">
        <f t="shared" si="3"/>
        <v>1.101017023</v>
      </c>
      <c r="K2236" s="24" t="str">
        <f t="shared" si="4"/>
        <v>Over Achived</v>
      </c>
    </row>
    <row r="2237" ht="22.5" customHeight="1">
      <c r="A2237" s="18">
        <v>45689.0</v>
      </c>
      <c r="B2237" s="19" t="str">
        <f t="shared" si="1"/>
        <v>Feb</v>
      </c>
      <c r="C2237" s="20" t="s">
        <v>92</v>
      </c>
      <c r="D2237" s="19" t="s">
        <v>144</v>
      </c>
      <c r="E2237" s="19" t="s">
        <v>23</v>
      </c>
      <c r="F2237" s="21">
        <v>3.0</v>
      </c>
      <c r="G2237" s="22">
        <v>59124.0</v>
      </c>
      <c r="H2237" s="15" t="str">
        <f t="shared" si="2"/>
        <v>Medium Range</v>
      </c>
      <c r="I2237" s="22">
        <v>44475.0</v>
      </c>
      <c r="J2237" s="23">
        <f t="shared" si="3"/>
        <v>1.329376054</v>
      </c>
      <c r="K2237" s="24" t="str">
        <f t="shared" si="4"/>
        <v>Over Achived</v>
      </c>
    </row>
    <row r="2238" ht="22.5" customHeight="1">
      <c r="A2238" s="18">
        <v>45689.0</v>
      </c>
      <c r="B2238" s="19" t="str">
        <f t="shared" si="1"/>
        <v>Feb</v>
      </c>
      <c r="C2238" s="20" t="s">
        <v>92</v>
      </c>
      <c r="D2238" s="19" t="s">
        <v>144</v>
      </c>
      <c r="E2238" s="19" t="s">
        <v>19</v>
      </c>
      <c r="F2238" s="21">
        <v>3.0</v>
      </c>
      <c r="G2238" s="22">
        <v>60565.0</v>
      </c>
      <c r="H2238" s="15" t="str">
        <f t="shared" si="2"/>
        <v>Medium Range</v>
      </c>
      <c r="I2238" s="22">
        <v>55677.0</v>
      </c>
      <c r="J2238" s="23">
        <f t="shared" si="3"/>
        <v>1.087792086</v>
      </c>
      <c r="K2238" s="24" t="str">
        <f t="shared" si="4"/>
        <v>Over Achived</v>
      </c>
    </row>
    <row r="2239" ht="22.5" customHeight="1">
      <c r="A2239" s="18">
        <v>45689.0</v>
      </c>
      <c r="B2239" s="19" t="str">
        <f t="shared" si="1"/>
        <v>Feb</v>
      </c>
      <c r="C2239" s="20" t="s">
        <v>92</v>
      </c>
      <c r="D2239" s="25" t="s">
        <v>149</v>
      </c>
      <c r="E2239" s="19" t="s">
        <v>23</v>
      </c>
      <c r="F2239" s="21">
        <v>3.0</v>
      </c>
      <c r="G2239" s="22">
        <v>69306.0</v>
      </c>
      <c r="H2239" s="15" t="str">
        <f t="shared" si="2"/>
        <v>Medium Range</v>
      </c>
      <c r="I2239" s="22">
        <v>50293.0</v>
      </c>
      <c r="J2239" s="23">
        <f t="shared" si="3"/>
        <v>1.378044658</v>
      </c>
      <c r="K2239" s="24" t="str">
        <f t="shared" si="4"/>
        <v>Over Achived</v>
      </c>
    </row>
    <row r="2240" ht="22.5" customHeight="1">
      <c r="A2240" s="18">
        <v>45689.0</v>
      </c>
      <c r="B2240" s="19" t="str">
        <f t="shared" si="1"/>
        <v>Feb</v>
      </c>
      <c r="C2240" s="20" t="s">
        <v>92</v>
      </c>
      <c r="D2240" s="25" t="s">
        <v>149</v>
      </c>
      <c r="E2240" s="19" t="s">
        <v>9</v>
      </c>
      <c r="F2240" s="21">
        <v>5.0</v>
      </c>
      <c r="G2240" s="22">
        <v>116299.0</v>
      </c>
      <c r="H2240" s="15" t="str">
        <f t="shared" si="2"/>
        <v>Very High Range</v>
      </c>
      <c r="I2240" s="22">
        <v>93845.0</v>
      </c>
      <c r="J2240" s="23">
        <f t="shared" si="3"/>
        <v>1.239266876</v>
      </c>
      <c r="K2240" s="24" t="str">
        <f t="shared" si="4"/>
        <v>Over Achived</v>
      </c>
    </row>
    <row r="2241" ht="22.5" customHeight="1">
      <c r="A2241" s="18">
        <v>45689.0</v>
      </c>
      <c r="B2241" s="19" t="str">
        <f t="shared" si="1"/>
        <v>Feb</v>
      </c>
      <c r="C2241" s="20" t="s">
        <v>92</v>
      </c>
      <c r="D2241" s="19" t="s">
        <v>93</v>
      </c>
      <c r="E2241" s="19" t="s">
        <v>26</v>
      </c>
      <c r="F2241" s="21">
        <v>3.0</v>
      </c>
      <c r="G2241" s="22">
        <v>104228.0</v>
      </c>
      <c r="H2241" s="15" t="str">
        <f t="shared" si="2"/>
        <v>Very High Range</v>
      </c>
      <c r="I2241" s="22">
        <v>117393.0</v>
      </c>
      <c r="J2241" s="23">
        <f t="shared" si="3"/>
        <v>0.8878553236</v>
      </c>
      <c r="K2241" s="24" t="str">
        <f t="shared" si="4"/>
        <v>Target Not Meet</v>
      </c>
    </row>
    <row r="2242" ht="22.5" customHeight="1">
      <c r="A2242" s="18">
        <v>45689.0</v>
      </c>
      <c r="B2242" s="19" t="str">
        <f t="shared" si="1"/>
        <v>Feb</v>
      </c>
      <c r="C2242" s="20" t="s">
        <v>92</v>
      </c>
      <c r="D2242" s="25" t="s">
        <v>149</v>
      </c>
      <c r="E2242" s="19" t="s">
        <v>38</v>
      </c>
      <c r="F2242" s="21">
        <v>3.0</v>
      </c>
      <c r="G2242" s="22">
        <v>78654.0</v>
      </c>
      <c r="H2242" s="15" t="str">
        <f t="shared" si="2"/>
        <v>High Range</v>
      </c>
      <c r="I2242" s="22">
        <v>71514.0</v>
      </c>
      <c r="J2242" s="23">
        <f t="shared" si="3"/>
        <v>1.099840591</v>
      </c>
      <c r="K2242" s="24" t="str">
        <f t="shared" si="4"/>
        <v>Over Achived</v>
      </c>
    </row>
    <row r="2243" ht="22.5" customHeight="1">
      <c r="A2243" s="18">
        <v>45689.0</v>
      </c>
      <c r="B2243" s="19" t="str">
        <f t="shared" si="1"/>
        <v>Feb</v>
      </c>
      <c r="C2243" s="20" t="s">
        <v>92</v>
      </c>
      <c r="D2243" s="25" t="s">
        <v>149</v>
      </c>
      <c r="E2243" s="19" t="s">
        <v>19</v>
      </c>
      <c r="F2243" s="21">
        <v>3.0</v>
      </c>
      <c r="G2243" s="22">
        <v>76741.0</v>
      </c>
      <c r="H2243" s="15" t="str">
        <f t="shared" si="2"/>
        <v>High Range</v>
      </c>
      <c r="I2243" s="22">
        <v>68709.0</v>
      </c>
      <c r="J2243" s="23">
        <f t="shared" si="3"/>
        <v>1.116898805</v>
      </c>
      <c r="K2243" s="24" t="str">
        <f t="shared" si="4"/>
        <v>Over Achived</v>
      </c>
    </row>
    <row r="2244" ht="22.5" customHeight="1">
      <c r="A2244" s="18">
        <v>45689.0</v>
      </c>
      <c r="B2244" s="19" t="str">
        <f t="shared" si="1"/>
        <v>Feb</v>
      </c>
      <c r="C2244" s="20" t="s">
        <v>92</v>
      </c>
      <c r="D2244" s="19" t="s">
        <v>158</v>
      </c>
      <c r="E2244" s="19" t="s">
        <v>9</v>
      </c>
      <c r="F2244" s="21">
        <v>4.0</v>
      </c>
      <c r="G2244" s="22">
        <v>144988.0</v>
      </c>
      <c r="H2244" s="15" t="str">
        <f t="shared" si="2"/>
        <v>Very High Range</v>
      </c>
      <c r="I2244" s="22">
        <v>111743.0</v>
      </c>
      <c r="J2244" s="23">
        <f t="shared" si="3"/>
        <v>1.297513043</v>
      </c>
      <c r="K2244" s="24" t="str">
        <f t="shared" si="4"/>
        <v>Over Achived</v>
      </c>
    </row>
    <row r="2245" ht="22.5" customHeight="1">
      <c r="A2245" s="18">
        <v>45689.0</v>
      </c>
      <c r="B2245" s="19" t="str">
        <f t="shared" si="1"/>
        <v>Feb</v>
      </c>
      <c r="C2245" s="20" t="s">
        <v>92</v>
      </c>
      <c r="D2245" s="19" t="s">
        <v>158</v>
      </c>
      <c r="E2245" s="19" t="s">
        <v>63</v>
      </c>
      <c r="F2245" s="21">
        <v>6.0</v>
      </c>
      <c r="G2245" s="22">
        <v>135785.0</v>
      </c>
      <c r="H2245" s="15" t="str">
        <f t="shared" si="2"/>
        <v>Very High Range</v>
      </c>
      <c r="I2245" s="22">
        <v>96935.0</v>
      </c>
      <c r="J2245" s="23">
        <f t="shared" si="3"/>
        <v>1.400784031</v>
      </c>
      <c r="K2245" s="24" t="str">
        <f t="shared" si="4"/>
        <v>Over Achived</v>
      </c>
    </row>
    <row r="2246" ht="22.5" customHeight="1">
      <c r="A2246" s="18">
        <v>45689.0</v>
      </c>
      <c r="B2246" s="19" t="str">
        <f t="shared" si="1"/>
        <v>Feb</v>
      </c>
      <c r="C2246" s="20" t="s">
        <v>92</v>
      </c>
      <c r="D2246" s="19" t="s">
        <v>158</v>
      </c>
      <c r="E2246" s="19" t="s">
        <v>68</v>
      </c>
      <c r="F2246" s="21">
        <v>2.0</v>
      </c>
      <c r="G2246" s="22">
        <v>52424.0</v>
      </c>
      <c r="H2246" s="15" t="str">
        <f t="shared" si="2"/>
        <v>Medium Range</v>
      </c>
      <c r="I2246" s="22">
        <v>46073.0</v>
      </c>
      <c r="J2246" s="23">
        <f t="shared" si="3"/>
        <v>1.137846461</v>
      </c>
      <c r="K2246" s="24" t="str">
        <f t="shared" si="4"/>
        <v>Over Achived</v>
      </c>
    </row>
    <row r="2247" ht="22.5" customHeight="1">
      <c r="A2247" s="18">
        <v>45689.0</v>
      </c>
      <c r="B2247" s="19" t="str">
        <f t="shared" si="1"/>
        <v>Feb</v>
      </c>
      <c r="C2247" s="20" t="s">
        <v>92</v>
      </c>
      <c r="D2247" s="19" t="s">
        <v>158</v>
      </c>
      <c r="E2247" s="19" t="s">
        <v>63</v>
      </c>
      <c r="F2247" s="21">
        <v>6.0</v>
      </c>
      <c r="G2247" s="22">
        <v>139430.0</v>
      </c>
      <c r="H2247" s="15" t="str">
        <f t="shared" si="2"/>
        <v>Very High Range</v>
      </c>
      <c r="I2247" s="22">
        <v>104271.0</v>
      </c>
      <c r="J2247" s="23">
        <f t="shared" si="3"/>
        <v>1.337188672</v>
      </c>
      <c r="K2247" s="24" t="str">
        <f t="shared" si="4"/>
        <v>Over Achived</v>
      </c>
    </row>
    <row r="2248" ht="22.5" customHeight="1">
      <c r="A2248" s="18">
        <v>45689.0</v>
      </c>
      <c r="B2248" s="19" t="str">
        <f t="shared" si="1"/>
        <v>Feb</v>
      </c>
      <c r="C2248" s="20" t="s">
        <v>92</v>
      </c>
      <c r="D2248" s="25" t="s">
        <v>149</v>
      </c>
      <c r="E2248" s="19" t="s">
        <v>19</v>
      </c>
      <c r="F2248" s="21">
        <v>3.0</v>
      </c>
      <c r="G2248" s="22">
        <v>69521.0</v>
      </c>
      <c r="H2248" s="15" t="str">
        <f t="shared" si="2"/>
        <v>Medium Range</v>
      </c>
      <c r="I2248" s="22">
        <v>52936.0</v>
      </c>
      <c r="J2248" s="23">
        <f t="shared" si="3"/>
        <v>1.313302856</v>
      </c>
      <c r="K2248" s="24" t="str">
        <f t="shared" si="4"/>
        <v>Over Achived</v>
      </c>
    </row>
    <row r="2249" ht="22.5" customHeight="1">
      <c r="A2249" s="18">
        <v>45689.0</v>
      </c>
      <c r="B2249" s="19" t="str">
        <f t="shared" si="1"/>
        <v>Feb</v>
      </c>
      <c r="C2249" s="20" t="s">
        <v>92</v>
      </c>
      <c r="D2249" s="19" t="s">
        <v>158</v>
      </c>
      <c r="E2249" s="19" t="s">
        <v>68</v>
      </c>
      <c r="F2249" s="21">
        <v>2.0</v>
      </c>
      <c r="G2249" s="22">
        <v>56131.0</v>
      </c>
      <c r="H2249" s="15" t="str">
        <f t="shared" si="2"/>
        <v>Medium Range</v>
      </c>
      <c r="I2249" s="22">
        <v>43896.0</v>
      </c>
      <c r="J2249" s="23">
        <f t="shared" si="3"/>
        <v>1.278726991</v>
      </c>
      <c r="K2249" s="24" t="str">
        <f t="shared" si="4"/>
        <v>Over Achived</v>
      </c>
    </row>
    <row r="2250" ht="22.5" customHeight="1">
      <c r="A2250" s="18">
        <v>45690.0</v>
      </c>
      <c r="B2250" s="19" t="str">
        <f t="shared" si="1"/>
        <v>Feb</v>
      </c>
      <c r="C2250" s="20" t="s">
        <v>13</v>
      </c>
      <c r="D2250" s="19" t="s">
        <v>29</v>
      </c>
      <c r="E2250" s="19" t="s">
        <v>63</v>
      </c>
      <c r="F2250" s="21">
        <v>4.0</v>
      </c>
      <c r="G2250" s="22">
        <v>86243.0</v>
      </c>
      <c r="H2250" s="15" t="str">
        <f t="shared" si="2"/>
        <v>High Range</v>
      </c>
      <c r="I2250" s="22">
        <v>110033.0</v>
      </c>
      <c r="J2250" s="23">
        <f t="shared" si="3"/>
        <v>0.7837921351</v>
      </c>
      <c r="K2250" s="24" t="str">
        <f t="shared" si="4"/>
        <v>Target Not Meet</v>
      </c>
    </row>
    <row r="2251" ht="22.5" customHeight="1">
      <c r="A2251" s="18">
        <v>45690.0</v>
      </c>
      <c r="B2251" s="19" t="str">
        <f t="shared" si="1"/>
        <v>Feb</v>
      </c>
      <c r="C2251" s="20" t="s">
        <v>13</v>
      </c>
      <c r="D2251" s="19" t="s">
        <v>29</v>
      </c>
      <c r="E2251" s="19" t="s">
        <v>63</v>
      </c>
      <c r="F2251" s="21">
        <v>1.0</v>
      </c>
      <c r="G2251" s="22">
        <v>18359.0</v>
      </c>
      <c r="H2251" s="15" t="str">
        <f t="shared" si="2"/>
        <v>Base Range</v>
      </c>
      <c r="I2251" s="22">
        <v>21674.0</v>
      </c>
      <c r="J2251" s="23">
        <f t="shared" si="3"/>
        <v>0.8470517671</v>
      </c>
      <c r="K2251" s="24" t="str">
        <f t="shared" si="4"/>
        <v>Target Not Meet</v>
      </c>
    </row>
    <row r="2252" ht="22.5" customHeight="1">
      <c r="A2252" s="18">
        <v>45690.0</v>
      </c>
      <c r="B2252" s="19" t="str">
        <f t="shared" si="1"/>
        <v>Feb</v>
      </c>
      <c r="C2252" s="20" t="s">
        <v>13</v>
      </c>
      <c r="D2252" s="19" t="s">
        <v>29</v>
      </c>
      <c r="E2252" s="19" t="s">
        <v>68</v>
      </c>
      <c r="F2252" s="21">
        <v>2.0</v>
      </c>
      <c r="G2252" s="22">
        <v>42995.0</v>
      </c>
      <c r="H2252" s="15" t="str">
        <f t="shared" si="2"/>
        <v>Base Range</v>
      </c>
      <c r="I2252" s="22">
        <v>54031.0</v>
      </c>
      <c r="J2252" s="23">
        <f t="shared" si="3"/>
        <v>0.795746886</v>
      </c>
      <c r="K2252" s="24" t="str">
        <f t="shared" si="4"/>
        <v>Target Not Meet</v>
      </c>
    </row>
    <row r="2253" ht="22.5" customHeight="1">
      <c r="A2253" s="18">
        <v>45690.0</v>
      </c>
      <c r="B2253" s="19" t="str">
        <f t="shared" si="1"/>
        <v>Feb</v>
      </c>
      <c r="C2253" s="20" t="s">
        <v>13</v>
      </c>
      <c r="D2253" s="19" t="s">
        <v>29</v>
      </c>
      <c r="E2253" s="19" t="s">
        <v>63</v>
      </c>
      <c r="F2253" s="21">
        <v>3.0</v>
      </c>
      <c r="G2253" s="22">
        <v>78265.0</v>
      </c>
      <c r="H2253" s="15" t="str">
        <f t="shared" si="2"/>
        <v>High Range</v>
      </c>
      <c r="I2253" s="22">
        <v>101603.0</v>
      </c>
      <c r="J2253" s="23">
        <f t="shared" si="3"/>
        <v>0.770302058</v>
      </c>
      <c r="K2253" s="24" t="str">
        <f t="shared" si="4"/>
        <v>Target Not Meet</v>
      </c>
    </row>
    <row r="2254" ht="22.5" customHeight="1">
      <c r="A2254" s="18">
        <v>45690.0</v>
      </c>
      <c r="B2254" s="19" t="str">
        <f t="shared" si="1"/>
        <v>Feb</v>
      </c>
      <c r="C2254" s="20" t="s">
        <v>13</v>
      </c>
      <c r="D2254" s="19" t="s">
        <v>29</v>
      </c>
      <c r="E2254" s="19" t="s">
        <v>9</v>
      </c>
      <c r="F2254" s="21">
        <v>3.0</v>
      </c>
      <c r="G2254" s="22">
        <v>89211.0</v>
      </c>
      <c r="H2254" s="15" t="str">
        <f t="shared" si="2"/>
        <v>High Range</v>
      </c>
      <c r="I2254" s="22">
        <v>96484.0</v>
      </c>
      <c r="J2254" s="23">
        <f t="shared" si="3"/>
        <v>0.9246196261</v>
      </c>
      <c r="K2254" s="24" t="str">
        <f t="shared" si="4"/>
        <v>Target Not Meet</v>
      </c>
    </row>
    <row r="2255" ht="22.5" customHeight="1">
      <c r="A2255" s="18">
        <v>45690.0</v>
      </c>
      <c r="B2255" s="19" t="str">
        <f t="shared" si="1"/>
        <v>Feb</v>
      </c>
      <c r="C2255" s="20" t="s">
        <v>13</v>
      </c>
      <c r="D2255" s="19" t="s">
        <v>14</v>
      </c>
      <c r="E2255" s="19" t="s">
        <v>63</v>
      </c>
      <c r="F2255" s="21">
        <v>1.0</v>
      </c>
      <c r="G2255" s="22">
        <v>16196.0</v>
      </c>
      <c r="H2255" s="15" t="str">
        <f t="shared" si="2"/>
        <v>Base Range</v>
      </c>
      <c r="I2255" s="22">
        <v>13196.0</v>
      </c>
      <c r="J2255" s="23">
        <f t="shared" si="3"/>
        <v>1.227341619</v>
      </c>
      <c r="K2255" s="24" t="str">
        <f t="shared" si="4"/>
        <v>Over Achived</v>
      </c>
    </row>
    <row r="2256" ht="22.5" customHeight="1">
      <c r="A2256" s="18">
        <v>45690.0</v>
      </c>
      <c r="B2256" s="19" t="str">
        <f t="shared" si="1"/>
        <v>Feb</v>
      </c>
      <c r="C2256" s="20" t="s">
        <v>13</v>
      </c>
      <c r="D2256" s="19" t="s">
        <v>18</v>
      </c>
      <c r="E2256" s="19" t="s">
        <v>63</v>
      </c>
      <c r="F2256" s="21">
        <v>4.0</v>
      </c>
      <c r="G2256" s="22">
        <v>93161.0</v>
      </c>
      <c r="H2256" s="15" t="str">
        <f t="shared" si="2"/>
        <v>Very High Range</v>
      </c>
      <c r="I2256" s="22">
        <v>82220.0</v>
      </c>
      <c r="J2256" s="23">
        <f t="shared" si="3"/>
        <v>1.133069813</v>
      </c>
      <c r="K2256" s="24" t="str">
        <f t="shared" si="4"/>
        <v>Over Achived</v>
      </c>
    </row>
    <row r="2257" ht="22.5" customHeight="1">
      <c r="A2257" s="18">
        <v>45690.0</v>
      </c>
      <c r="B2257" s="19" t="str">
        <f t="shared" si="1"/>
        <v>Feb</v>
      </c>
      <c r="C2257" s="20" t="s">
        <v>13</v>
      </c>
      <c r="D2257" s="19" t="s">
        <v>37</v>
      </c>
      <c r="E2257" s="19" t="s">
        <v>38</v>
      </c>
      <c r="F2257" s="21">
        <v>3.0</v>
      </c>
      <c r="G2257" s="22">
        <v>57684.0</v>
      </c>
      <c r="H2257" s="15" t="str">
        <f t="shared" si="2"/>
        <v>Medium Range</v>
      </c>
      <c r="I2257" s="22">
        <v>71970.0</v>
      </c>
      <c r="J2257" s="23">
        <f t="shared" si="3"/>
        <v>0.8015006253</v>
      </c>
      <c r="K2257" s="24" t="str">
        <f t="shared" si="4"/>
        <v>Target Not Meet</v>
      </c>
    </row>
    <row r="2258" ht="22.5" customHeight="1">
      <c r="A2258" s="18">
        <v>45690.0</v>
      </c>
      <c r="B2258" s="19" t="str">
        <f t="shared" si="1"/>
        <v>Feb</v>
      </c>
      <c r="C2258" s="20" t="s">
        <v>13</v>
      </c>
      <c r="D2258" s="19" t="s">
        <v>14</v>
      </c>
      <c r="E2258" s="19" t="s">
        <v>34</v>
      </c>
      <c r="F2258" s="21">
        <v>4.0</v>
      </c>
      <c r="G2258" s="22">
        <v>91442.0</v>
      </c>
      <c r="H2258" s="15" t="str">
        <f t="shared" si="2"/>
        <v>Very High Range</v>
      </c>
      <c r="I2258" s="22">
        <v>75612.0</v>
      </c>
      <c r="J2258" s="23">
        <f t="shared" si="3"/>
        <v>1.209358303</v>
      </c>
      <c r="K2258" s="24" t="str">
        <f t="shared" si="4"/>
        <v>Over Achived</v>
      </c>
    </row>
    <row r="2259" ht="22.5" customHeight="1">
      <c r="A2259" s="18">
        <v>45690.0</v>
      </c>
      <c r="B2259" s="19" t="str">
        <f t="shared" si="1"/>
        <v>Feb</v>
      </c>
      <c r="C2259" s="20" t="s">
        <v>13</v>
      </c>
      <c r="D2259" s="19" t="s">
        <v>14</v>
      </c>
      <c r="E2259" s="19" t="s">
        <v>9</v>
      </c>
      <c r="F2259" s="21">
        <v>4.0</v>
      </c>
      <c r="G2259" s="22">
        <v>93267.0</v>
      </c>
      <c r="H2259" s="15" t="str">
        <f t="shared" si="2"/>
        <v>Very High Range</v>
      </c>
      <c r="I2259" s="22">
        <v>76131.0</v>
      </c>
      <c r="J2259" s="23">
        <f t="shared" si="3"/>
        <v>1.225085708</v>
      </c>
      <c r="K2259" s="24" t="str">
        <f t="shared" si="4"/>
        <v>Over Achived</v>
      </c>
    </row>
    <row r="2260" ht="22.5" customHeight="1">
      <c r="A2260" s="18">
        <v>45690.0</v>
      </c>
      <c r="B2260" s="19" t="str">
        <f t="shared" si="1"/>
        <v>Feb</v>
      </c>
      <c r="C2260" s="20" t="s">
        <v>92</v>
      </c>
      <c r="D2260" s="19" t="s">
        <v>93</v>
      </c>
      <c r="E2260" s="19" t="s">
        <v>38</v>
      </c>
      <c r="F2260" s="21">
        <v>3.0</v>
      </c>
      <c r="G2260" s="22">
        <v>78819.0</v>
      </c>
      <c r="H2260" s="15" t="str">
        <f t="shared" si="2"/>
        <v>High Range</v>
      </c>
      <c r="I2260" s="22">
        <v>92512.0</v>
      </c>
      <c r="J2260" s="23">
        <f t="shared" si="3"/>
        <v>0.8519867693</v>
      </c>
      <c r="K2260" s="24" t="str">
        <f t="shared" si="4"/>
        <v>Target Not Meet</v>
      </c>
    </row>
    <row r="2261" ht="22.5" customHeight="1">
      <c r="A2261" s="18">
        <v>45690.0</v>
      </c>
      <c r="B2261" s="19" t="str">
        <f t="shared" si="1"/>
        <v>Feb</v>
      </c>
      <c r="C2261" s="20" t="s">
        <v>92</v>
      </c>
      <c r="D2261" s="19" t="s">
        <v>93</v>
      </c>
      <c r="E2261" s="19" t="s">
        <v>38</v>
      </c>
      <c r="F2261" s="21">
        <v>3.0</v>
      </c>
      <c r="G2261" s="22">
        <v>90486.0</v>
      </c>
      <c r="H2261" s="15" t="str">
        <f t="shared" si="2"/>
        <v>Very High Range</v>
      </c>
      <c r="I2261" s="22">
        <v>95775.0</v>
      </c>
      <c r="J2261" s="23">
        <f t="shared" si="3"/>
        <v>0.9447768207</v>
      </c>
      <c r="K2261" s="24" t="str">
        <f t="shared" si="4"/>
        <v>Target Not Meet</v>
      </c>
    </row>
    <row r="2262" ht="22.5" customHeight="1">
      <c r="A2262" s="18">
        <v>45690.0</v>
      </c>
      <c r="B2262" s="19" t="str">
        <f t="shared" si="1"/>
        <v>Feb</v>
      </c>
      <c r="C2262" s="20" t="s">
        <v>92</v>
      </c>
      <c r="D2262" s="19" t="s">
        <v>93</v>
      </c>
      <c r="E2262" s="19" t="s">
        <v>68</v>
      </c>
      <c r="F2262" s="21">
        <v>2.0</v>
      </c>
      <c r="G2262" s="22">
        <v>56713.0</v>
      </c>
      <c r="H2262" s="15" t="str">
        <f t="shared" si="2"/>
        <v>Medium Range</v>
      </c>
      <c r="I2262" s="22">
        <v>68315.0</v>
      </c>
      <c r="J2262" s="23">
        <f t="shared" si="3"/>
        <v>0.8301690698</v>
      </c>
      <c r="K2262" s="24" t="str">
        <f t="shared" si="4"/>
        <v>Target Not Meet</v>
      </c>
    </row>
    <row r="2263" ht="22.5" customHeight="1">
      <c r="A2263" s="18">
        <v>45690.0</v>
      </c>
      <c r="B2263" s="19" t="str">
        <f t="shared" si="1"/>
        <v>Feb</v>
      </c>
      <c r="C2263" s="20" t="s">
        <v>13</v>
      </c>
      <c r="D2263" s="19" t="s">
        <v>18</v>
      </c>
      <c r="E2263" s="19" t="s">
        <v>38</v>
      </c>
      <c r="F2263" s="21">
        <v>2.0</v>
      </c>
      <c r="G2263" s="22">
        <v>58235.0</v>
      </c>
      <c r="H2263" s="15" t="str">
        <f t="shared" si="2"/>
        <v>Medium Range</v>
      </c>
      <c r="I2263" s="22">
        <v>49294.0</v>
      </c>
      <c r="J2263" s="23">
        <f t="shared" si="3"/>
        <v>1.181381101</v>
      </c>
      <c r="K2263" s="24" t="str">
        <f t="shared" si="4"/>
        <v>Over Achived</v>
      </c>
    </row>
    <row r="2264" ht="22.5" customHeight="1">
      <c r="A2264" s="18">
        <v>45690.0</v>
      </c>
      <c r="B2264" s="19" t="str">
        <f t="shared" si="1"/>
        <v>Feb</v>
      </c>
      <c r="C2264" s="20" t="s">
        <v>13</v>
      </c>
      <c r="D2264" s="19" t="s">
        <v>37</v>
      </c>
      <c r="E2264" s="19" t="s">
        <v>9</v>
      </c>
      <c r="F2264" s="21">
        <v>4.0</v>
      </c>
      <c r="G2264" s="22">
        <v>74031.0</v>
      </c>
      <c r="H2264" s="15" t="str">
        <f t="shared" si="2"/>
        <v>High Range</v>
      </c>
      <c r="I2264" s="22">
        <v>80960.0</v>
      </c>
      <c r="J2264" s="23">
        <f t="shared" si="3"/>
        <v>0.9144145257</v>
      </c>
      <c r="K2264" s="24" t="str">
        <f t="shared" si="4"/>
        <v>Target Not Meet</v>
      </c>
    </row>
    <row r="2265" ht="22.5" customHeight="1">
      <c r="A2265" s="18">
        <v>45690.0</v>
      </c>
      <c r="B2265" s="19" t="str">
        <f t="shared" si="1"/>
        <v>Feb</v>
      </c>
      <c r="C2265" s="20" t="s">
        <v>57</v>
      </c>
      <c r="D2265" s="19" t="s">
        <v>58</v>
      </c>
      <c r="E2265" s="19" t="s">
        <v>19</v>
      </c>
      <c r="F2265" s="21">
        <v>2.0</v>
      </c>
      <c r="G2265" s="22">
        <v>34879.0</v>
      </c>
      <c r="H2265" s="15" t="str">
        <f t="shared" si="2"/>
        <v>Base Range</v>
      </c>
      <c r="I2265" s="22">
        <v>27374.0</v>
      </c>
      <c r="J2265" s="23">
        <f t="shared" si="3"/>
        <v>1.274165266</v>
      </c>
      <c r="K2265" s="24" t="str">
        <f t="shared" si="4"/>
        <v>Over Achived</v>
      </c>
    </row>
    <row r="2266" ht="22.5" customHeight="1">
      <c r="A2266" s="18">
        <v>45690.0</v>
      </c>
      <c r="B2266" s="19" t="str">
        <f t="shared" si="1"/>
        <v>Feb</v>
      </c>
      <c r="C2266" s="20" t="s">
        <v>13</v>
      </c>
      <c r="D2266" s="19" t="s">
        <v>169</v>
      </c>
      <c r="E2266" s="19" t="s">
        <v>63</v>
      </c>
      <c r="F2266" s="21">
        <v>1.0</v>
      </c>
      <c r="G2266" s="22">
        <v>14685.0</v>
      </c>
      <c r="H2266" s="15" t="str">
        <f t="shared" si="2"/>
        <v>Base Range</v>
      </c>
      <c r="I2266" s="22">
        <v>16614.0</v>
      </c>
      <c r="J2266" s="23">
        <f t="shared" si="3"/>
        <v>0.8838931022</v>
      </c>
      <c r="K2266" s="24" t="str">
        <f t="shared" si="4"/>
        <v>Target Not Meet</v>
      </c>
    </row>
    <row r="2267" ht="22.5" customHeight="1">
      <c r="A2267" s="18">
        <v>45690.0</v>
      </c>
      <c r="B2267" s="19" t="str">
        <f t="shared" si="1"/>
        <v>Feb</v>
      </c>
      <c r="C2267" s="20" t="s">
        <v>57</v>
      </c>
      <c r="D2267" s="19" t="s">
        <v>58</v>
      </c>
      <c r="E2267" s="19" t="s">
        <v>68</v>
      </c>
      <c r="F2267" s="21">
        <v>1.0</v>
      </c>
      <c r="G2267" s="22">
        <v>30188.0</v>
      </c>
      <c r="H2267" s="15" t="str">
        <f t="shared" si="2"/>
        <v>Base Range</v>
      </c>
      <c r="I2267" s="22">
        <v>24091.0</v>
      </c>
      <c r="J2267" s="23">
        <f t="shared" si="3"/>
        <v>1.253082064</v>
      </c>
      <c r="K2267" s="24" t="str">
        <f t="shared" si="4"/>
        <v>Over Achived</v>
      </c>
    </row>
    <row r="2268" ht="22.5" customHeight="1">
      <c r="A2268" s="18">
        <v>45690.0</v>
      </c>
      <c r="B2268" s="19" t="str">
        <f t="shared" si="1"/>
        <v>Feb</v>
      </c>
      <c r="C2268" s="20" t="s">
        <v>57</v>
      </c>
      <c r="D2268" s="25" t="s">
        <v>62</v>
      </c>
      <c r="E2268" s="19" t="s">
        <v>34</v>
      </c>
      <c r="F2268" s="21">
        <v>2.0</v>
      </c>
      <c r="G2268" s="22">
        <v>64731.0</v>
      </c>
      <c r="H2268" s="15" t="str">
        <f t="shared" si="2"/>
        <v>Medium Range</v>
      </c>
      <c r="I2268" s="22">
        <v>49258.0</v>
      </c>
      <c r="J2268" s="23">
        <f t="shared" si="3"/>
        <v>1.314121564</v>
      </c>
      <c r="K2268" s="24" t="str">
        <f t="shared" si="4"/>
        <v>Over Achived</v>
      </c>
    </row>
    <row r="2269" ht="22.5" customHeight="1">
      <c r="A2269" s="18">
        <v>45690.0</v>
      </c>
      <c r="B2269" s="19" t="str">
        <f t="shared" si="1"/>
        <v>Feb</v>
      </c>
      <c r="C2269" s="20" t="s">
        <v>57</v>
      </c>
      <c r="D2269" s="25" t="s">
        <v>62</v>
      </c>
      <c r="E2269" s="19" t="s">
        <v>63</v>
      </c>
      <c r="F2269" s="21">
        <v>1.0</v>
      </c>
      <c r="G2269" s="22">
        <v>26554.0</v>
      </c>
      <c r="H2269" s="15" t="str">
        <f t="shared" si="2"/>
        <v>Base Range</v>
      </c>
      <c r="I2269" s="22">
        <v>20923.0</v>
      </c>
      <c r="J2269" s="23">
        <f t="shared" si="3"/>
        <v>1.269129666</v>
      </c>
      <c r="K2269" s="24" t="str">
        <f t="shared" si="4"/>
        <v>Over Achived</v>
      </c>
    </row>
    <row r="2270" ht="22.5" customHeight="1">
      <c r="A2270" s="18">
        <v>45690.0</v>
      </c>
      <c r="B2270" s="19" t="str">
        <f t="shared" si="1"/>
        <v>Feb</v>
      </c>
      <c r="C2270" s="20" t="s">
        <v>57</v>
      </c>
      <c r="D2270" s="25" t="s">
        <v>62</v>
      </c>
      <c r="E2270" s="19" t="s">
        <v>19</v>
      </c>
      <c r="F2270" s="21">
        <v>2.0</v>
      </c>
      <c r="G2270" s="22">
        <v>34034.0</v>
      </c>
      <c r="H2270" s="15" t="str">
        <f t="shared" si="2"/>
        <v>Base Range</v>
      </c>
      <c r="I2270" s="22">
        <v>25342.0</v>
      </c>
      <c r="J2270" s="23">
        <f t="shared" si="3"/>
        <v>1.342987925</v>
      </c>
      <c r="K2270" s="24" t="str">
        <f t="shared" si="4"/>
        <v>Over Achived</v>
      </c>
    </row>
    <row r="2271" ht="22.5" customHeight="1">
      <c r="A2271" s="18">
        <v>45690.0</v>
      </c>
      <c r="B2271" s="19" t="str">
        <f t="shared" si="1"/>
        <v>Feb</v>
      </c>
      <c r="C2271" s="20" t="s">
        <v>57</v>
      </c>
      <c r="D2271" s="25" t="s">
        <v>62</v>
      </c>
      <c r="E2271" s="19" t="s">
        <v>38</v>
      </c>
      <c r="F2271" s="21">
        <v>2.0</v>
      </c>
      <c r="G2271" s="22">
        <v>39699.0</v>
      </c>
      <c r="H2271" s="15" t="str">
        <f t="shared" si="2"/>
        <v>Base Range</v>
      </c>
      <c r="I2271" s="22">
        <v>32746.0</v>
      </c>
      <c r="J2271" s="23">
        <f t="shared" si="3"/>
        <v>1.212331277</v>
      </c>
      <c r="K2271" s="24" t="str">
        <f t="shared" si="4"/>
        <v>Over Achived</v>
      </c>
    </row>
    <row r="2272" ht="22.5" customHeight="1">
      <c r="A2272" s="18">
        <v>45690.0</v>
      </c>
      <c r="B2272" s="19" t="str">
        <f t="shared" si="1"/>
        <v>Feb</v>
      </c>
      <c r="C2272" s="20" t="s">
        <v>57</v>
      </c>
      <c r="D2272" s="19" t="s">
        <v>71</v>
      </c>
      <c r="E2272" s="19" t="s">
        <v>9</v>
      </c>
      <c r="F2272" s="21">
        <v>3.0</v>
      </c>
      <c r="G2272" s="22">
        <v>64612.0</v>
      </c>
      <c r="H2272" s="15" t="str">
        <f t="shared" si="2"/>
        <v>Medium Range</v>
      </c>
      <c r="I2272" s="22">
        <v>70252.0</v>
      </c>
      <c r="J2272" s="23">
        <f t="shared" si="3"/>
        <v>0.9197175881</v>
      </c>
      <c r="K2272" s="24" t="str">
        <f t="shared" si="4"/>
        <v>Target Not Meet</v>
      </c>
    </row>
    <row r="2273" ht="22.5" customHeight="1">
      <c r="A2273" s="18">
        <v>45690.0</v>
      </c>
      <c r="B2273" s="19" t="str">
        <f t="shared" si="1"/>
        <v>Feb</v>
      </c>
      <c r="C2273" s="20" t="s">
        <v>57</v>
      </c>
      <c r="D2273" s="19" t="s">
        <v>71</v>
      </c>
      <c r="E2273" s="19" t="s">
        <v>19</v>
      </c>
      <c r="F2273" s="21">
        <v>2.0</v>
      </c>
      <c r="G2273" s="22">
        <v>36331.0</v>
      </c>
      <c r="H2273" s="15" t="str">
        <f t="shared" si="2"/>
        <v>Base Range</v>
      </c>
      <c r="I2273" s="22">
        <v>41342.0</v>
      </c>
      <c r="J2273" s="23">
        <f t="shared" si="3"/>
        <v>0.8787915437</v>
      </c>
      <c r="K2273" s="24" t="str">
        <f t="shared" si="4"/>
        <v>Target Not Meet</v>
      </c>
    </row>
    <row r="2274" ht="22.5" customHeight="1">
      <c r="A2274" s="18">
        <v>45690.0</v>
      </c>
      <c r="B2274" s="19" t="str">
        <f t="shared" si="1"/>
        <v>Feb</v>
      </c>
      <c r="C2274" s="20" t="s">
        <v>57</v>
      </c>
      <c r="D2274" s="19" t="s">
        <v>80</v>
      </c>
      <c r="E2274" s="19" t="s">
        <v>63</v>
      </c>
      <c r="F2274" s="21">
        <v>1.0</v>
      </c>
      <c r="G2274" s="22">
        <v>21620.0</v>
      </c>
      <c r="H2274" s="15" t="str">
        <f t="shared" si="2"/>
        <v>Base Range</v>
      </c>
      <c r="I2274" s="22">
        <v>27023.0</v>
      </c>
      <c r="J2274" s="23">
        <f t="shared" si="3"/>
        <v>0.8000592088</v>
      </c>
      <c r="K2274" s="24" t="str">
        <f t="shared" si="4"/>
        <v>Target Not Meet</v>
      </c>
    </row>
    <row r="2275" ht="22.5" customHeight="1">
      <c r="A2275" s="18">
        <v>45690.0</v>
      </c>
      <c r="B2275" s="19" t="str">
        <f t="shared" si="1"/>
        <v>Feb</v>
      </c>
      <c r="C2275" s="20" t="s">
        <v>57</v>
      </c>
      <c r="D2275" s="19" t="s">
        <v>80</v>
      </c>
      <c r="E2275" s="19" t="s">
        <v>23</v>
      </c>
      <c r="F2275" s="21">
        <v>1.0</v>
      </c>
      <c r="G2275" s="22">
        <v>31901.0</v>
      </c>
      <c r="H2275" s="15" t="str">
        <f t="shared" si="2"/>
        <v>Base Range</v>
      </c>
      <c r="I2275" s="22">
        <v>41329.0</v>
      </c>
      <c r="J2275" s="23">
        <f t="shared" si="3"/>
        <v>0.7718793099</v>
      </c>
      <c r="K2275" s="24" t="str">
        <f t="shared" si="4"/>
        <v>Target Not Meet</v>
      </c>
    </row>
    <row r="2276" ht="22.5" customHeight="1">
      <c r="A2276" s="18">
        <v>45690.0</v>
      </c>
      <c r="B2276" s="19" t="str">
        <f t="shared" si="1"/>
        <v>Feb</v>
      </c>
      <c r="C2276" s="20" t="s">
        <v>57</v>
      </c>
      <c r="D2276" s="19" t="s">
        <v>80</v>
      </c>
      <c r="E2276" s="19" t="s">
        <v>19</v>
      </c>
      <c r="F2276" s="21">
        <v>2.0</v>
      </c>
      <c r="G2276" s="22">
        <v>31598.0</v>
      </c>
      <c r="H2276" s="15" t="str">
        <f t="shared" si="2"/>
        <v>Base Range</v>
      </c>
      <c r="I2276" s="22">
        <v>33382.0</v>
      </c>
      <c r="J2276" s="23">
        <f t="shared" si="3"/>
        <v>0.9465580253</v>
      </c>
      <c r="K2276" s="24" t="str">
        <f t="shared" si="4"/>
        <v>Target Not Meet</v>
      </c>
    </row>
    <row r="2277" ht="22.5" customHeight="1">
      <c r="A2277" s="18">
        <v>45690.0</v>
      </c>
      <c r="B2277" s="19" t="str">
        <f t="shared" si="1"/>
        <v>Feb</v>
      </c>
      <c r="C2277" s="20" t="s">
        <v>57</v>
      </c>
      <c r="D2277" s="19" t="s">
        <v>85</v>
      </c>
      <c r="E2277" s="19" t="s">
        <v>38</v>
      </c>
      <c r="F2277" s="21">
        <v>2.0</v>
      </c>
      <c r="G2277" s="22">
        <v>41407.0</v>
      </c>
      <c r="H2277" s="15" t="str">
        <f t="shared" si="2"/>
        <v>Base Range</v>
      </c>
      <c r="I2277" s="22">
        <v>45386.0</v>
      </c>
      <c r="J2277" s="23">
        <f t="shared" si="3"/>
        <v>0.9123297933</v>
      </c>
      <c r="K2277" s="24" t="str">
        <f t="shared" si="4"/>
        <v>Target Not Meet</v>
      </c>
    </row>
    <row r="2278" ht="22.5" customHeight="1">
      <c r="A2278" s="18">
        <v>45690.0</v>
      </c>
      <c r="B2278" s="19" t="str">
        <f t="shared" si="1"/>
        <v>Feb</v>
      </c>
      <c r="C2278" s="20" t="s">
        <v>57</v>
      </c>
      <c r="D2278" s="19" t="s">
        <v>85</v>
      </c>
      <c r="E2278" s="19" t="s">
        <v>9</v>
      </c>
      <c r="F2278" s="21">
        <v>2.0</v>
      </c>
      <c r="G2278" s="22">
        <v>66746.0</v>
      </c>
      <c r="H2278" s="15" t="str">
        <f t="shared" si="2"/>
        <v>Medium Range</v>
      </c>
      <c r="I2278" s="22">
        <v>84584.0</v>
      </c>
      <c r="J2278" s="23">
        <f t="shared" si="3"/>
        <v>0.7891090514</v>
      </c>
      <c r="K2278" s="24" t="str">
        <f t="shared" si="4"/>
        <v>Target Not Meet</v>
      </c>
    </row>
    <row r="2279" ht="22.5" customHeight="1">
      <c r="A2279" s="18">
        <v>45690.0</v>
      </c>
      <c r="B2279" s="19" t="str">
        <f t="shared" si="1"/>
        <v>Feb</v>
      </c>
      <c r="C2279" s="20" t="s">
        <v>92</v>
      </c>
      <c r="D2279" s="19" t="s">
        <v>93</v>
      </c>
      <c r="E2279" s="19" t="s">
        <v>38</v>
      </c>
      <c r="F2279" s="21">
        <v>3.0</v>
      </c>
      <c r="G2279" s="22">
        <v>75209.0</v>
      </c>
      <c r="H2279" s="15" t="str">
        <f t="shared" si="2"/>
        <v>High Range</v>
      </c>
      <c r="I2279" s="22">
        <v>92115.0</v>
      </c>
      <c r="J2279" s="23">
        <f t="shared" si="3"/>
        <v>0.8164685448</v>
      </c>
      <c r="K2279" s="24" t="str">
        <f t="shared" si="4"/>
        <v>Target Not Meet</v>
      </c>
    </row>
    <row r="2280" ht="22.5" customHeight="1">
      <c r="A2280" s="18">
        <v>45690.0</v>
      </c>
      <c r="B2280" s="19" t="str">
        <f t="shared" si="1"/>
        <v>Feb</v>
      </c>
      <c r="C2280" s="20" t="s">
        <v>13</v>
      </c>
      <c r="D2280" s="19" t="s">
        <v>169</v>
      </c>
      <c r="E2280" s="19" t="s">
        <v>63</v>
      </c>
      <c r="F2280" s="21">
        <v>1.0</v>
      </c>
      <c r="G2280" s="22">
        <v>16831.0</v>
      </c>
      <c r="H2280" s="15" t="str">
        <f t="shared" si="2"/>
        <v>Base Range</v>
      </c>
      <c r="I2280" s="22">
        <v>20796.0</v>
      </c>
      <c r="J2280" s="23">
        <f t="shared" si="3"/>
        <v>0.8093383343</v>
      </c>
      <c r="K2280" s="24" t="str">
        <f t="shared" si="4"/>
        <v>Target Not Meet</v>
      </c>
    </row>
    <row r="2281" ht="22.5" customHeight="1">
      <c r="A2281" s="18">
        <v>45690.0</v>
      </c>
      <c r="B2281" s="19" t="str">
        <f t="shared" si="1"/>
        <v>Feb</v>
      </c>
      <c r="C2281" s="20" t="s">
        <v>57</v>
      </c>
      <c r="D2281" s="19" t="s">
        <v>71</v>
      </c>
      <c r="E2281" s="19" t="s">
        <v>38</v>
      </c>
      <c r="F2281" s="21">
        <v>2.0</v>
      </c>
      <c r="G2281" s="22">
        <v>39308.0</v>
      </c>
      <c r="H2281" s="15" t="str">
        <f t="shared" si="2"/>
        <v>Base Range</v>
      </c>
      <c r="I2281" s="22">
        <v>46216.0</v>
      </c>
      <c r="J2281" s="23">
        <f t="shared" si="3"/>
        <v>0.8505279557</v>
      </c>
      <c r="K2281" s="24" t="str">
        <f t="shared" si="4"/>
        <v>Target Not Meet</v>
      </c>
    </row>
    <row r="2282" ht="22.5" customHeight="1">
      <c r="A2282" s="18">
        <v>45690.0</v>
      </c>
      <c r="B2282" s="19" t="str">
        <f t="shared" si="1"/>
        <v>Feb</v>
      </c>
      <c r="C2282" s="20" t="s">
        <v>92</v>
      </c>
      <c r="D2282" s="19" t="s">
        <v>93</v>
      </c>
      <c r="E2282" s="19" t="s">
        <v>68</v>
      </c>
      <c r="F2282" s="21">
        <v>2.0</v>
      </c>
      <c r="G2282" s="22">
        <v>50263.0</v>
      </c>
      <c r="H2282" s="15" t="str">
        <f t="shared" si="2"/>
        <v>Medium Range</v>
      </c>
      <c r="I2282" s="22">
        <v>59361.0</v>
      </c>
      <c r="J2282" s="23">
        <f t="shared" si="3"/>
        <v>0.8467343879</v>
      </c>
      <c r="K2282" s="24" t="str">
        <f t="shared" si="4"/>
        <v>Target Not Meet</v>
      </c>
    </row>
    <row r="2283" ht="22.5" customHeight="1">
      <c r="A2283" s="18">
        <v>45690.0</v>
      </c>
      <c r="B2283" s="19" t="str">
        <f t="shared" si="1"/>
        <v>Feb</v>
      </c>
      <c r="C2283" s="20" t="s">
        <v>92</v>
      </c>
      <c r="D2283" s="19" t="s">
        <v>98</v>
      </c>
      <c r="E2283" s="19" t="s">
        <v>23</v>
      </c>
      <c r="F2283" s="21">
        <v>3.0</v>
      </c>
      <c r="G2283" s="22">
        <v>59044.0</v>
      </c>
      <c r="H2283" s="15" t="str">
        <f t="shared" si="2"/>
        <v>Medium Range</v>
      </c>
      <c r="I2283" s="22">
        <v>63379.0</v>
      </c>
      <c r="J2283" s="23">
        <f t="shared" si="3"/>
        <v>0.9316019502</v>
      </c>
      <c r="K2283" s="24" t="str">
        <f t="shared" si="4"/>
        <v>Target Not Meet</v>
      </c>
    </row>
    <row r="2284" ht="22.5" customHeight="1">
      <c r="A2284" s="18">
        <v>45690.0</v>
      </c>
      <c r="B2284" s="19" t="str">
        <f t="shared" si="1"/>
        <v>Feb</v>
      </c>
      <c r="C2284" s="20" t="s">
        <v>92</v>
      </c>
      <c r="D2284" s="19" t="s">
        <v>98</v>
      </c>
      <c r="E2284" s="19" t="s">
        <v>26</v>
      </c>
      <c r="F2284" s="21">
        <v>4.0</v>
      </c>
      <c r="G2284" s="22">
        <v>85183.0</v>
      </c>
      <c r="H2284" s="15" t="str">
        <f t="shared" si="2"/>
        <v>High Range</v>
      </c>
      <c r="I2284" s="22">
        <v>91762.0</v>
      </c>
      <c r="J2284" s="23">
        <f t="shared" si="3"/>
        <v>0.9283036551</v>
      </c>
      <c r="K2284" s="24" t="str">
        <f t="shared" si="4"/>
        <v>Target Not Meet</v>
      </c>
    </row>
    <row r="2285" ht="22.5" customHeight="1">
      <c r="A2285" s="18">
        <v>45690.0</v>
      </c>
      <c r="B2285" s="19" t="str">
        <f t="shared" si="1"/>
        <v>Feb</v>
      </c>
      <c r="C2285" s="20" t="s">
        <v>7</v>
      </c>
      <c r="D2285" s="19" t="s">
        <v>8</v>
      </c>
      <c r="E2285" s="19" t="s">
        <v>23</v>
      </c>
      <c r="F2285" s="21">
        <v>3.0</v>
      </c>
      <c r="G2285" s="22">
        <v>75437.0</v>
      </c>
      <c r="H2285" s="15" t="str">
        <f t="shared" si="2"/>
        <v>High Range</v>
      </c>
      <c r="I2285" s="22">
        <v>60569.0</v>
      </c>
      <c r="J2285" s="23">
        <f t="shared" si="3"/>
        <v>1.245472106</v>
      </c>
      <c r="K2285" s="24" t="str">
        <f t="shared" si="4"/>
        <v>Over Achived</v>
      </c>
    </row>
    <row r="2286" ht="22.5" customHeight="1">
      <c r="A2286" s="18">
        <v>45690.0</v>
      </c>
      <c r="B2286" s="19" t="str">
        <f t="shared" si="1"/>
        <v>Feb</v>
      </c>
      <c r="C2286" s="20" t="s">
        <v>7</v>
      </c>
      <c r="D2286" s="19" t="s">
        <v>8</v>
      </c>
      <c r="E2286" s="19" t="s">
        <v>38</v>
      </c>
      <c r="F2286" s="21">
        <v>4.0</v>
      </c>
      <c r="G2286" s="22">
        <v>89819.0</v>
      </c>
      <c r="H2286" s="15" t="str">
        <f t="shared" si="2"/>
        <v>High Range</v>
      </c>
      <c r="I2286" s="22">
        <v>71290.0</v>
      </c>
      <c r="J2286" s="23">
        <f t="shared" si="3"/>
        <v>1.259910226</v>
      </c>
      <c r="K2286" s="24" t="str">
        <f t="shared" si="4"/>
        <v>Over Achived</v>
      </c>
    </row>
    <row r="2287" ht="22.5" customHeight="1">
      <c r="A2287" s="18">
        <v>45690.0</v>
      </c>
      <c r="B2287" s="19" t="str">
        <f t="shared" si="1"/>
        <v>Feb</v>
      </c>
      <c r="C2287" s="20" t="s">
        <v>7</v>
      </c>
      <c r="D2287" s="19" t="s">
        <v>106</v>
      </c>
      <c r="E2287" s="19" t="s">
        <v>19</v>
      </c>
      <c r="F2287" s="21">
        <v>4.0</v>
      </c>
      <c r="G2287" s="22">
        <v>94640.0</v>
      </c>
      <c r="H2287" s="15" t="str">
        <f t="shared" si="2"/>
        <v>Very High Range</v>
      </c>
      <c r="I2287" s="22">
        <v>67346.0</v>
      </c>
      <c r="J2287" s="23">
        <f t="shared" si="3"/>
        <v>1.405280195</v>
      </c>
      <c r="K2287" s="24" t="str">
        <f t="shared" si="4"/>
        <v>Over Achived</v>
      </c>
    </row>
    <row r="2288" ht="22.5" customHeight="1">
      <c r="A2288" s="18">
        <v>45690.0</v>
      </c>
      <c r="B2288" s="19" t="str">
        <f t="shared" si="1"/>
        <v>Feb</v>
      </c>
      <c r="C2288" s="20" t="s">
        <v>7</v>
      </c>
      <c r="D2288" s="19" t="s">
        <v>106</v>
      </c>
      <c r="E2288" s="19" t="s">
        <v>63</v>
      </c>
      <c r="F2288" s="21">
        <v>2.0</v>
      </c>
      <c r="G2288" s="22">
        <v>60964.0</v>
      </c>
      <c r="H2288" s="15" t="str">
        <f t="shared" si="2"/>
        <v>Medium Range</v>
      </c>
      <c r="I2288" s="22">
        <v>47332.0</v>
      </c>
      <c r="J2288" s="23">
        <f t="shared" si="3"/>
        <v>1.288008113</v>
      </c>
      <c r="K2288" s="24" t="str">
        <f t="shared" si="4"/>
        <v>Over Achived</v>
      </c>
    </row>
    <row r="2289" ht="22.5" customHeight="1">
      <c r="A2289" s="18">
        <v>45690.0</v>
      </c>
      <c r="B2289" s="19" t="str">
        <f t="shared" si="1"/>
        <v>Feb</v>
      </c>
      <c r="C2289" s="20" t="s">
        <v>7</v>
      </c>
      <c r="D2289" s="19" t="s">
        <v>106</v>
      </c>
      <c r="E2289" s="19" t="s">
        <v>34</v>
      </c>
      <c r="F2289" s="21">
        <v>7.0</v>
      </c>
      <c r="G2289" s="22">
        <v>126754.0</v>
      </c>
      <c r="H2289" s="15" t="str">
        <f t="shared" si="2"/>
        <v>Very High Range</v>
      </c>
      <c r="I2289" s="22">
        <v>101977.0</v>
      </c>
      <c r="J2289" s="23">
        <f t="shared" si="3"/>
        <v>1.242966551</v>
      </c>
      <c r="K2289" s="24" t="str">
        <f t="shared" si="4"/>
        <v>Over Achived</v>
      </c>
    </row>
    <row r="2290" ht="22.5" customHeight="1">
      <c r="A2290" s="18">
        <v>45690.0</v>
      </c>
      <c r="B2290" s="19" t="str">
        <f t="shared" si="1"/>
        <v>Feb</v>
      </c>
      <c r="C2290" s="20" t="s">
        <v>7</v>
      </c>
      <c r="D2290" s="19" t="s">
        <v>106</v>
      </c>
      <c r="E2290" s="19" t="s">
        <v>68</v>
      </c>
      <c r="F2290" s="21">
        <v>2.0</v>
      </c>
      <c r="G2290" s="22">
        <v>74698.0</v>
      </c>
      <c r="H2290" s="15" t="str">
        <f t="shared" si="2"/>
        <v>High Range</v>
      </c>
      <c r="I2290" s="22">
        <v>64593.0</v>
      </c>
      <c r="J2290" s="23">
        <f t="shared" si="3"/>
        <v>1.1564411</v>
      </c>
      <c r="K2290" s="24" t="str">
        <f t="shared" si="4"/>
        <v>Over Achived</v>
      </c>
    </row>
    <row r="2291" ht="22.5" customHeight="1">
      <c r="A2291" s="18">
        <v>45690.0</v>
      </c>
      <c r="B2291" s="19" t="str">
        <f t="shared" si="1"/>
        <v>Feb</v>
      </c>
      <c r="C2291" s="20" t="s">
        <v>7</v>
      </c>
      <c r="D2291" s="19" t="s">
        <v>118</v>
      </c>
      <c r="E2291" s="19" t="s">
        <v>68</v>
      </c>
      <c r="F2291" s="21">
        <v>3.0</v>
      </c>
      <c r="G2291" s="22">
        <v>70356.0</v>
      </c>
      <c r="H2291" s="15" t="str">
        <f t="shared" si="2"/>
        <v>High Range</v>
      </c>
      <c r="I2291" s="22">
        <v>58535.0</v>
      </c>
      <c r="J2291" s="23">
        <f t="shared" si="3"/>
        <v>1.201947553</v>
      </c>
      <c r="K2291" s="24" t="str">
        <f t="shared" si="4"/>
        <v>Over Achived</v>
      </c>
    </row>
    <row r="2292" ht="22.5" customHeight="1">
      <c r="A2292" s="18">
        <v>45690.0</v>
      </c>
      <c r="B2292" s="19" t="str">
        <f t="shared" si="1"/>
        <v>Feb</v>
      </c>
      <c r="C2292" s="20" t="s">
        <v>7</v>
      </c>
      <c r="D2292" s="19" t="s">
        <v>118</v>
      </c>
      <c r="E2292" s="19" t="s">
        <v>9</v>
      </c>
      <c r="F2292" s="21">
        <v>5.0</v>
      </c>
      <c r="G2292" s="22">
        <v>173996.0</v>
      </c>
      <c r="H2292" s="15" t="str">
        <f t="shared" si="2"/>
        <v>Very High Range</v>
      </c>
      <c r="I2292" s="22">
        <v>123464.0</v>
      </c>
      <c r="J2292" s="23">
        <f t="shared" si="3"/>
        <v>1.409285298</v>
      </c>
      <c r="K2292" s="24" t="str">
        <f t="shared" si="4"/>
        <v>Over Achived</v>
      </c>
    </row>
    <row r="2293" ht="22.5" customHeight="1">
      <c r="A2293" s="18">
        <v>45690.0</v>
      </c>
      <c r="B2293" s="19" t="str">
        <f t="shared" si="1"/>
        <v>Feb</v>
      </c>
      <c r="C2293" s="20" t="s">
        <v>7</v>
      </c>
      <c r="D2293" s="19" t="s">
        <v>118</v>
      </c>
      <c r="E2293" s="19" t="s">
        <v>9</v>
      </c>
      <c r="F2293" s="21">
        <v>7.0</v>
      </c>
      <c r="G2293" s="22">
        <v>164055.0</v>
      </c>
      <c r="H2293" s="15" t="str">
        <f t="shared" si="2"/>
        <v>Very High Range</v>
      </c>
      <c r="I2293" s="22">
        <v>152352.0</v>
      </c>
      <c r="J2293" s="23">
        <f t="shared" si="3"/>
        <v>1.076815532</v>
      </c>
      <c r="K2293" s="24" t="str">
        <f t="shared" si="4"/>
        <v>Over Achived</v>
      </c>
    </row>
    <row r="2294" ht="22.5" customHeight="1">
      <c r="A2294" s="18">
        <v>45690.0</v>
      </c>
      <c r="B2294" s="19" t="str">
        <f t="shared" si="1"/>
        <v>Feb</v>
      </c>
      <c r="C2294" s="20" t="s">
        <v>7</v>
      </c>
      <c r="D2294" s="19" t="s">
        <v>126</v>
      </c>
      <c r="E2294" s="19" t="s">
        <v>68</v>
      </c>
      <c r="F2294" s="21">
        <v>3.0</v>
      </c>
      <c r="G2294" s="22">
        <v>67973.0</v>
      </c>
      <c r="H2294" s="15" t="str">
        <f t="shared" si="2"/>
        <v>Medium Range</v>
      </c>
      <c r="I2294" s="22">
        <v>60085.0</v>
      </c>
      <c r="J2294" s="23">
        <f t="shared" si="3"/>
        <v>1.131280686</v>
      </c>
      <c r="K2294" s="24" t="str">
        <f t="shared" si="4"/>
        <v>Over Achived</v>
      </c>
    </row>
    <row r="2295" ht="22.5" customHeight="1">
      <c r="A2295" s="18">
        <v>45690.0</v>
      </c>
      <c r="B2295" s="19" t="str">
        <f t="shared" si="1"/>
        <v>Feb</v>
      </c>
      <c r="C2295" s="20" t="s">
        <v>7</v>
      </c>
      <c r="D2295" s="19" t="s">
        <v>126</v>
      </c>
      <c r="E2295" s="19" t="s">
        <v>63</v>
      </c>
      <c r="F2295" s="21">
        <v>2.0</v>
      </c>
      <c r="G2295" s="22">
        <v>54433.0</v>
      </c>
      <c r="H2295" s="15" t="str">
        <f t="shared" si="2"/>
        <v>Medium Range</v>
      </c>
      <c r="I2295" s="22">
        <v>45492.0</v>
      </c>
      <c r="J2295" s="23">
        <f t="shared" si="3"/>
        <v>1.196540051</v>
      </c>
      <c r="K2295" s="24" t="str">
        <f t="shared" si="4"/>
        <v>Over Achived</v>
      </c>
    </row>
    <row r="2296" ht="22.5" customHeight="1">
      <c r="A2296" s="18">
        <v>45690.0</v>
      </c>
      <c r="B2296" s="19" t="str">
        <f t="shared" si="1"/>
        <v>Feb</v>
      </c>
      <c r="C2296" s="20" t="s">
        <v>7</v>
      </c>
      <c r="D2296" s="19" t="s">
        <v>126</v>
      </c>
      <c r="E2296" s="19" t="s">
        <v>63</v>
      </c>
      <c r="F2296" s="21">
        <v>2.0</v>
      </c>
      <c r="G2296" s="22">
        <v>65658.0</v>
      </c>
      <c r="H2296" s="15" t="str">
        <f t="shared" si="2"/>
        <v>Medium Range</v>
      </c>
      <c r="I2296" s="22">
        <v>57804.0</v>
      </c>
      <c r="J2296" s="23">
        <f t="shared" si="3"/>
        <v>1.13587295</v>
      </c>
      <c r="K2296" s="24" t="str">
        <f t="shared" si="4"/>
        <v>Over Achived</v>
      </c>
    </row>
    <row r="2297" ht="22.5" customHeight="1">
      <c r="A2297" s="18">
        <v>45690.0</v>
      </c>
      <c r="B2297" s="19" t="str">
        <f t="shared" si="1"/>
        <v>Feb</v>
      </c>
      <c r="C2297" s="20" t="s">
        <v>7</v>
      </c>
      <c r="D2297" s="19" t="s">
        <v>126</v>
      </c>
      <c r="E2297" s="19" t="s">
        <v>19</v>
      </c>
      <c r="F2297" s="21">
        <v>3.0</v>
      </c>
      <c r="G2297" s="22">
        <v>86936.0</v>
      </c>
      <c r="H2297" s="15" t="str">
        <f t="shared" si="2"/>
        <v>High Range</v>
      </c>
      <c r="I2297" s="22">
        <v>81088.0</v>
      </c>
      <c r="J2297" s="23">
        <f t="shared" si="3"/>
        <v>1.072119179</v>
      </c>
      <c r="K2297" s="24" t="str">
        <f t="shared" si="4"/>
        <v>Over Achived</v>
      </c>
    </row>
    <row r="2298" ht="22.5" customHeight="1">
      <c r="A2298" s="18">
        <v>45690.0</v>
      </c>
      <c r="B2298" s="19" t="str">
        <f t="shared" si="1"/>
        <v>Feb</v>
      </c>
      <c r="C2298" s="20" t="s">
        <v>7</v>
      </c>
      <c r="D2298" s="19" t="s">
        <v>126</v>
      </c>
      <c r="E2298" s="19" t="s">
        <v>9</v>
      </c>
      <c r="F2298" s="21">
        <v>5.0</v>
      </c>
      <c r="G2298" s="22">
        <v>161831.0</v>
      </c>
      <c r="H2298" s="15" t="str">
        <f t="shared" si="2"/>
        <v>Very High Range</v>
      </c>
      <c r="I2298" s="22">
        <v>142649.0</v>
      </c>
      <c r="J2298" s="23">
        <f t="shared" si="3"/>
        <v>1.134469923</v>
      </c>
      <c r="K2298" s="24" t="str">
        <f t="shared" si="4"/>
        <v>Over Achived</v>
      </c>
    </row>
    <row r="2299" ht="22.5" customHeight="1">
      <c r="A2299" s="18">
        <v>45690.0</v>
      </c>
      <c r="B2299" s="19" t="str">
        <f t="shared" si="1"/>
        <v>Feb</v>
      </c>
      <c r="C2299" s="20" t="s">
        <v>7</v>
      </c>
      <c r="D2299" s="19" t="s">
        <v>106</v>
      </c>
      <c r="E2299" s="19" t="s">
        <v>38</v>
      </c>
      <c r="F2299" s="21">
        <v>4.0</v>
      </c>
      <c r="G2299" s="22">
        <v>107150.0</v>
      </c>
      <c r="H2299" s="15" t="str">
        <f t="shared" si="2"/>
        <v>Very High Range</v>
      </c>
      <c r="I2299" s="22">
        <v>94653.0</v>
      </c>
      <c r="J2299" s="23">
        <f t="shared" si="3"/>
        <v>1.132029624</v>
      </c>
      <c r="K2299" s="24" t="str">
        <f t="shared" si="4"/>
        <v>Over Achived</v>
      </c>
    </row>
    <row r="2300" ht="22.5" customHeight="1">
      <c r="A2300" s="18">
        <v>45690.0</v>
      </c>
      <c r="B2300" s="19" t="str">
        <f t="shared" si="1"/>
        <v>Feb</v>
      </c>
      <c r="C2300" s="20" t="s">
        <v>7</v>
      </c>
      <c r="D2300" s="19" t="s">
        <v>131</v>
      </c>
      <c r="E2300" s="19" t="s">
        <v>19</v>
      </c>
      <c r="F2300" s="21">
        <v>4.0</v>
      </c>
      <c r="G2300" s="22">
        <v>75652.0</v>
      </c>
      <c r="H2300" s="15" t="str">
        <f t="shared" si="2"/>
        <v>High Range</v>
      </c>
      <c r="I2300" s="22">
        <v>56279.0</v>
      </c>
      <c r="J2300" s="23">
        <f t="shared" si="3"/>
        <v>1.344231418</v>
      </c>
      <c r="K2300" s="24" t="str">
        <f t="shared" si="4"/>
        <v>Over Achived</v>
      </c>
    </row>
    <row r="2301" ht="22.5" customHeight="1">
      <c r="A2301" s="18">
        <v>45690.0</v>
      </c>
      <c r="B2301" s="19" t="str">
        <f t="shared" si="1"/>
        <v>Feb</v>
      </c>
      <c r="C2301" s="20" t="s">
        <v>92</v>
      </c>
      <c r="D2301" s="19" t="s">
        <v>144</v>
      </c>
      <c r="E2301" s="19" t="s">
        <v>9</v>
      </c>
      <c r="F2301" s="21">
        <v>4.0</v>
      </c>
      <c r="G2301" s="22">
        <v>104820.0</v>
      </c>
      <c r="H2301" s="15" t="str">
        <f t="shared" si="2"/>
        <v>Very High Range</v>
      </c>
      <c r="I2301" s="22">
        <v>81685.0</v>
      </c>
      <c r="J2301" s="23">
        <f t="shared" si="3"/>
        <v>1.283222134</v>
      </c>
      <c r="K2301" s="24" t="str">
        <f t="shared" si="4"/>
        <v>Over Achived</v>
      </c>
    </row>
    <row r="2302" ht="22.5" customHeight="1">
      <c r="A2302" s="18">
        <v>45690.0</v>
      </c>
      <c r="B2302" s="19" t="str">
        <f t="shared" si="1"/>
        <v>Feb</v>
      </c>
      <c r="C2302" s="20" t="s">
        <v>7</v>
      </c>
      <c r="D2302" s="19" t="s">
        <v>131</v>
      </c>
      <c r="E2302" s="19" t="s">
        <v>26</v>
      </c>
      <c r="F2302" s="21">
        <v>7.0</v>
      </c>
      <c r="G2302" s="22">
        <v>206643.0</v>
      </c>
      <c r="H2302" s="15" t="str">
        <f t="shared" si="2"/>
        <v>Very High Range</v>
      </c>
      <c r="I2302" s="22">
        <v>158936.0</v>
      </c>
      <c r="J2302" s="23">
        <f t="shared" si="3"/>
        <v>1.300164846</v>
      </c>
      <c r="K2302" s="24" t="str">
        <f t="shared" si="4"/>
        <v>Over Achived</v>
      </c>
    </row>
    <row r="2303" ht="22.5" customHeight="1">
      <c r="A2303" s="18">
        <v>45690.0</v>
      </c>
      <c r="B2303" s="19" t="str">
        <f t="shared" si="1"/>
        <v>Feb</v>
      </c>
      <c r="C2303" s="20" t="s">
        <v>92</v>
      </c>
      <c r="D2303" s="19" t="s">
        <v>144</v>
      </c>
      <c r="E2303" s="19" t="s">
        <v>26</v>
      </c>
      <c r="F2303" s="21">
        <v>3.0</v>
      </c>
      <c r="G2303" s="22">
        <v>82180.0</v>
      </c>
      <c r="H2303" s="15" t="str">
        <f t="shared" si="2"/>
        <v>High Range</v>
      </c>
      <c r="I2303" s="22">
        <v>73210.0</v>
      </c>
      <c r="J2303" s="23">
        <f t="shared" si="3"/>
        <v>1.122524245</v>
      </c>
      <c r="K2303" s="24" t="str">
        <f t="shared" si="4"/>
        <v>Over Achived</v>
      </c>
    </row>
    <row r="2304" ht="22.5" customHeight="1">
      <c r="A2304" s="18">
        <v>45690.0</v>
      </c>
      <c r="B2304" s="19" t="str">
        <f t="shared" si="1"/>
        <v>Feb</v>
      </c>
      <c r="C2304" s="20" t="s">
        <v>92</v>
      </c>
      <c r="D2304" s="25" t="s">
        <v>149</v>
      </c>
      <c r="E2304" s="19" t="s">
        <v>34</v>
      </c>
      <c r="F2304" s="21">
        <v>4.0</v>
      </c>
      <c r="G2304" s="22">
        <v>102502.0</v>
      </c>
      <c r="H2304" s="15" t="str">
        <f t="shared" si="2"/>
        <v>Very High Range</v>
      </c>
      <c r="I2304" s="22">
        <v>76036.0</v>
      </c>
      <c r="J2304" s="23">
        <f t="shared" si="3"/>
        <v>1.348071966</v>
      </c>
      <c r="K2304" s="24" t="str">
        <f t="shared" si="4"/>
        <v>Over Achived</v>
      </c>
    </row>
    <row r="2305" ht="22.5" customHeight="1">
      <c r="A2305" s="18">
        <v>45690.0</v>
      </c>
      <c r="B2305" s="19" t="str">
        <f t="shared" si="1"/>
        <v>Feb</v>
      </c>
      <c r="C2305" s="20" t="s">
        <v>92</v>
      </c>
      <c r="D2305" s="25" t="s">
        <v>149</v>
      </c>
      <c r="E2305" s="19" t="s">
        <v>34</v>
      </c>
      <c r="F2305" s="21">
        <v>5.0</v>
      </c>
      <c r="G2305" s="22">
        <v>122244.0</v>
      </c>
      <c r="H2305" s="15" t="str">
        <f t="shared" si="2"/>
        <v>Very High Range</v>
      </c>
      <c r="I2305" s="22">
        <v>105056.0</v>
      </c>
      <c r="J2305" s="23">
        <f t="shared" si="3"/>
        <v>1.163607981</v>
      </c>
      <c r="K2305" s="24" t="str">
        <f t="shared" si="4"/>
        <v>Over Achived</v>
      </c>
    </row>
    <row r="2306" ht="22.5" customHeight="1">
      <c r="A2306" s="18">
        <v>45690.0</v>
      </c>
      <c r="B2306" s="19" t="str">
        <f t="shared" si="1"/>
        <v>Feb</v>
      </c>
      <c r="C2306" s="20" t="s">
        <v>92</v>
      </c>
      <c r="D2306" s="25" t="s">
        <v>149</v>
      </c>
      <c r="E2306" s="19" t="s">
        <v>26</v>
      </c>
      <c r="F2306" s="21">
        <v>4.0</v>
      </c>
      <c r="G2306" s="22">
        <v>89020.0</v>
      </c>
      <c r="H2306" s="15" t="str">
        <f t="shared" si="2"/>
        <v>High Range</v>
      </c>
      <c r="I2306" s="22">
        <v>79717.0</v>
      </c>
      <c r="J2306" s="23">
        <f t="shared" si="3"/>
        <v>1.116700327</v>
      </c>
      <c r="K2306" s="24" t="str">
        <f t="shared" si="4"/>
        <v>Over Achived</v>
      </c>
    </row>
    <row r="2307" ht="22.5" customHeight="1">
      <c r="A2307" s="18">
        <v>45690.0</v>
      </c>
      <c r="B2307" s="19" t="str">
        <f t="shared" si="1"/>
        <v>Feb</v>
      </c>
      <c r="C2307" s="20" t="s">
        <v>92</v>
      </c>
      <c r="D2307" s="19" t="s">
        <v>158</v>
      </c>
      <c r="E2307" s="19" t="s">
        <v>9</v>
      </c>
      <c r="F2307" s="21">
        <v>4.0</v>
      </c>
      <c r="G2307" s="22">
        <v>126458.0</v>
      </c>
      <c r="H2307" s="15" t="str">
        <f t="shared" si="2"/>
        <v>Very High Range</v>
      </c>
      <c r="I2307" s="22">
        <v>114281.0</v>
      </c>
      <c r="J2307" s="23">
        <f t="shared" si="3"/>
        <v>1.106553145</v>
      </c>
      <c r="K2307" s="24" t="str">
        <f t="shared" si="4"/>
        <v>Over Achived</v>
      </c>
    </row>
    <row r="2308" ht="22.5" customHeight="1">
      <c r="A2308" s="18">
        <v>45690.0</v>
      </c>
      <c r="B2308" s="19" t="str">
        <f t="shared" si="1"/>
        <v>Feb</v>
      </c>
      <c r="C2308" s="20" t="s">
        <v>92</v>
      </c>
      <c r="D2308" s="25" t="s">
        <v>149</v>
      </c>
      <c r="E2308" s="19" t="s">
        <v>19</v>
      </c>
      <c r="F2308" s="21">
        <v>3.0</v>
      </c>
      <c r="G2308" s="22">
        <v>75094.0</v>
      </c>
      <c r="H2308" s="15" t="str">
        <f t="shared" si="2"/>
        <v>High Range</v>
      </c>
      <c r="I2308" s="22">
        <v>54540.0</v>
      </c>
      <c r="J2308" s="23">
        <f t="shared" si="3"/>
        <v>1.376861019</v>
      </c>
      <c r="K2308" s="24" t="str">
        <f t="shared" si="4"/>
        <v>Over Achived</v>
      </c>
    </row>
    <row r="2309" ht="22.5" customHeight="1">
      <c r="A2309" s="18">
        <v>45690.0</v>
      </c>
      <c r="B2309" s="19" t="str">
        <f t="shared" si="1"/>
        <v>Feb</v>
      </c>
      <c r="C2309" s="20" t="s">
        <v>92</v>
      </c>
      <c r="D2309" s="19" t="s">
        <v>158</v>
      </c>
      <c r="E2309" s="19" t="s">
        <v>63</v>
      </c>
      <c r="F2309" s="21">
        <v>1.0</v>
      </c>
      <c r="G2309" s="22">
        <v>20096.0</v>
      </c>
      <c r="H2309" s="15" t="str">
        <f t="shared" si="2"/>
        <v>Base Range</v>
      </c>
      <c r="I2309" s="22">
        <v>17292.0</v>
      </c>
      <c r="J2309" s="23">
        <f t="shared" si="3"/>
        <v>1.16215591</v>
      </c>
      <c r="K2309" s="24" t="str">
        <f t="shared" si="4"/>
        <v>Over Achived</v>
      </c>
    </row>
    <row r="2310" ht="22.5" customHeight="1">
      <c r="A2310" s="18">
        <v>45690.0</v>
      </c>
      <c r="B2310" s="19" t="str">
        <f t="shared" si="1"/>
        <v>Feb</v>
      </c>
      <c r="C2310" s="20" t="s">
        <v>92</v>
      </c>
      <c r="D2310" s="19" t="s">
        <v>158</v>
      </c>
      <c r="E2310" s="19" t="s">
        <v>34</v>
      </c>
      <c r="F2310" s="21">
        <v>5.0</v>
      </c>
      <c r="G2310" s="22">
        <v>108542.0</v>
      </c>
      <c r="H2310" s="15" t="str">
        <f t="shared" si="2"/>
        <v>Very High Range</v>
      </c>
      <c r="I2310" s="22">
        <v>80008.0</v>
      </c>
      <c r="J2310" s="23">
        <f t="shared" si="3"/>
        <v>1.356639336</v>
      </c>
      <c r="K2310" s="24" t="str">
        <f t="shared" si="4"/>
        <v>Over Achived</v>
      </c>
    </row>
    <row r="2311" ht="22.5" customHeight="1">
      <c r="A2311" s="18">
        <v>45690.0</v>
      </c>
      <c r="B2311" s="19" t="str">
        <f t="shared" si="1"/>
        <v>Feb</v>
      </c>
      <c r="C2311" s="20" t="s">
        <v>92</v>
      </c>
      <c r="D2311" s="19" t="s">
        <v>158</v>
      </c>
      <c r="E2311" s="19" t="s">
        <v>68</v>
      </c>
      <c r="F2311" s="21">
        <v>2.0</v>
      </c>
      <c r="G2311" s="22">
        <v>54190.0</v>
      </c>
      <c r="H2311" s="15" t="str">
        <f t="shared" si="2"/>
        <v>Medium Range</v>
      </c>
      <c r="I2311" s="22">
        <v>50675.0</v>
      </c>
      <c r="J2311" s="23">
        <f t="shared" si="3"/>
        <v>1.069363592</v>
      </c>
      <c r="K2311" s="24" t="str">
        <f t="shared" si="4"/>
        <v>Over Achived</v>
      </c>
    </row>
    <row r="2312" ht="22.5" customHeight="1">
      <c r="A2312" s="18">
        <v>45690.0</v>
      </c>
      <c r="B2312" s="19" t="str">
        <f t="shared" si="1"/>
        <v>Feb</v>
      </c>
      <c r="C2312" s="20" t="s">
        <v>7</v>
      </c>
      <c r="D2312" s="19" t="s">
        <v>131</v>
      </c>
      <c r="E2312" s="19" t="s">
        <v>26</v>
      </c>
      <c r="F2312" s="21">
        <v>9.0</v>
      </c>
      <c r="G2312" s="22">
        <v>238720.0</v>
      </c>
      <c r="H2312" s="15" t="str">
        <f t="shared" si="2"/>
        <v>Very High Range</v>
      </c>
      <c r="I2312" s="22">
        <v>180782.0</v>
      </c>
      <c r="J2312" s="23">
        <f t="shared" si="3"/>
        <v>1.320485447</v>
      </c>
      <c r="K2312" s="24" t="str">
        <f t="shared" si="4"/>
        <v>Over Achived</v>
      </c>
    </row>
    <row r="2313" ht="22.5" customHeight="1">
      <c r="A2313" s="18">
        <v>45690.0</v>
      </c>
      <c r="B2313" s="19" t="str">
        <f t="shared" si="1"/>
        <v>Feb</v>
      </c>
      <c r="C2313" s="20" t="s">
        <v>7</v>
      </c>
      <c r="D2313" s="19" t="s">
        <v>131</v>
      </c>
      <c r="E2313" s="19" t="s">
        <v>26</v>
      </c>
      <c r="F2313" s="21">
        <v>9.0</v>
      </c>
      <c r="G2313" s="22">
        <v>229092.0</v>
      </c>
      <c r="H2313" s="15" t="str">
        <f t="shared" si="2"/>
        <v>Very High Range</v>
      </c>
      <c r="I2313" s="22">
        <v>203815.0</v>
      </c>
      <c r="J2313" s="23">
        <f t="shared" si="3"/>
        <v>1.124019331</v>
      </c>
      <c r="K2313" s="24" t="str">
        <f t="shared" si="4"/>
        <v>Over Achived</v>
      </c>
    </row>
    <row r="2314" ht="22.5" customHeight="1">
      <c r="A2314" s="18">
        <v>45690.0</v>
      </c>
      <c r="B2314" s="19" t="str">
        <f t="shared" si="1"/>
        <v>Feb</v>
      </c>
      <c r="C2314" s="20" t="s">
        <v>7</v>
      </c>
      <c r="D2314" s="19" t="s">
        <v>131</v>
      </c>
      <c r="E2314" s="19" t="s">
        <v>63</v>
      </c>
      <c r="F2314" s="21">
        <v>3.0</v>
      </c>
      <c r="G2314" s="22">
        <v>64464.0</v>
      </c>
      <c r="H2314" s="15" t="str">
        <f t="shared" si="2"/>
        <v>Medium Range</v>
      </c>
      <c r="I2314" s="22">
        <v>55148.0</v>
      </c>
      <c r="J2314" s="23">
        <f t="shared" si="3"/>
        <v>1.16892725</v>
      </c>
      <c r="K2314" s="24" t="str">
        <f t="shared" si="4"/>
        <v>Over Achived</v>
      </c>
    </row>
    <row r="2315" ht="22.5" customHeight="1">
      <c r="A2315" s="18">
        <v>45691.0</v>
      </c>
      <c r="B2315" s="19" t="str">
        <f t="shared" si="1"/>
        <v>Feb</v>
      </c>
      <c r="C2315" s="20" t="s">
        <v>13</v>
      </c>
      <c r="D2315" s="19" t="s">
        <v>29</v>
      </c>
      <c r="E2315" s="19" t="s">
        <v>19</v>
      </c>
      <c r="F2315" s="21">
        <v>2.0</v>
      </c>
      <c r="G2315" s="22">
        <v>61373.0</v>
      </c>
      <c r="H2315" s="15" t="str">
        <f t="shared" si="2"/>
        <v>Medium Range</v>
      </c>
      <c r="I2315" s="22">
        <v>65854.0</v>
      </c>
      <c r="J2315" s="23">
        <f t="shared" si="3"/>
        <v>0.931955538</v>
      </c>
      <c r="K2315" s="24" t="str">
        <f t="shared" si="4"/>
        <v>Target Not Meet</v>
      </c>
    </row>
    <row r="2316" ht="22.5" customHeight="1">
      <c r="A2316" s="18">
        <v>45691.0</v>
      </c>
      <c r="B2316" s="19" t="str">
        <f t="shared" si="1"/>
        <v>Feb</v>
      </c>
      <c r="C2316" s="20" t="s">
        <v>13</v>
      </c>
      <c r="D2316" s="19" t="s">
        <v>169</v>
      </c>
      <c r="E2316" s="19" t="s">
        <v>9</v>
      </c>
      <c r="F2316" s="21">
        <v>3.0</v>
      </c>
      <c r="G2316" s="22">
        <v>86592.0</v>
      </c>
      <c r="H2316" s="15" t="str">
        <f t="shared" si="2"/>
        <v>High Range</v>
      </c>
      <c r="I2316" s="22">
        <v>103789.0</v>
      </c>
      <c r="J2316" s="23">
        <f t="shared" si="3"/>
        <v>0.8343080673</v>
      </c>
      <c r="K2316" s="24" t="str">
        <f t="shared" si="4"/>
        <v>Target Not Meet</v>
      </c>
    </row>
    <row r="2317" ht="22.5" customHeight="1">
      <c r="A2317" s="18">
        <v>45691.0</v>
      </c>
      <c r="B2317" s="19" t="str">
        <f t="shared" si="1"/>
        <v>Feb</v>
      </c>
      <c r="C2317" s="20" t="s">
        <v>13</v>
      </c>
      <c r="D2317" s="19" t="s">
        <v>169</v>
      </c>
      <c r="E2317" s="19" t="s">
        <v>23</v>
      </c>
      <c r="F2317" s="21">
        <v>2.0</v>
      </c>
      <c r="G2317" s="22">
        <v>46674.0</v>
      </c>
      <c r="H2317" s="15" t="str">
        <f t="shared" si="2"/>
        <v>Base Range</v>
      </c>
      <c r="I2317" s="22">
        <v>57258.0</v>
      </c>
      <c r="J2317" s="23">
        <f t="shared" si="3"/>
        <v>0.8151524678</v>
      </c>
      <c r="K2317" s="24" t="str">
        <f t="shared" si="4"/>
        <v>Target Not Meet</v>
      </c>
    </row>
    <row r="2318" ht="22.5" customHeight="1">
      <c r="A2318" s="18">
        <v>45691.0</v>
      </c>
      <c r="B2318" s="19" t="str">
        <f t="shared" si="1"/>
        <v>Feb</v>
      </c>
      <c r="C2318" s="20" t="s">
        <v>13</v>
      </c>
      <c r="D2318" s="19" t="s">
        <v>37</v>
      </c>
      <c r="E2318" s="19" t="s">
        <v>19</v>
      </c>
      <c r="F2318" s="21">
        <v>2.0</v>
      </c>
      <c r="G2318" s="22">
        <v>52404.0</v>
      </c>
      <c r="H2318" s="15" t="str">
        <f t="shared" si="2"/>
        <v>Medium Range</v>
      </c>
      <c r="I2318" s="22">
        <v>55218.0</v>
      </c>
      <c r="J2318" s="23">
        <f t="shared" si="3"/>
        <v>0.9490383571</v>
      </c>
      <c r="K2318" s="24" t="str">
        <f t="shared" si="4"/>
        <v>Target Not Meet</v>
      </c>
    </row>
    <row r="2319" ht="22.5" customHeight="1">
      <c r="A2319" s="18">
        <v>45691.0</v>
      </c>
      <c r="B2319" s="19" t="str">
        <f t="shared" si="1"/>
        <v>Feb</v>
      </c>
      <c r="C2319" s="20" t="s">
        <v>57</v>
      </c>
      <c r="D2319" s="19" t="s">
        <v>85</v>
      </c>
      <c r="E2319" s="19" t="s">
        <v>23</v>
      </c>
      <c r="F2319" s="21">
        <v>2.0</v>
      </c>
      <c r="G2319" s="22">
        <v>41920.0</v>
      </c>
      <c r="H2319" s="15" t="str">
        <f t="shared" si="2"/>
        <v>Base Range</v>
      </c>
      <c r="I2319" s="22">
        <v>48125.0</v>
      </c>
      <c r="J2319" s="23">
        <f t="shared" si="3"/>
        <v>0.8710649351</v>
      </c>
      <c r="K2319" s="24" t="str">
        <f t="shared" si="4"/>
        <v>Target Not Meet</v>
      </c>
    </row>
    <row r="2320" ht="22.5" customHeight="1">
      <c r="A2320" s="18">
        <v>45691.0</v>
      </c>
      <c r="B2320" s="19" t="str">
        <f t="shared" si="1"/>
        <v>Feb</v>
      </c>
      <c r="C2320" s="20" t="s">
        <v>13</v>
      </c>
      <c r="D2320" s="19" t="s">
        <v>169</v>
      </c>
      <c r="E2320" s="19" t="s">
        <v>26</v>
      </c>
      <c r="F2320" s="21">
        <v>3.0</v>
      </c>
      <c r="G2320" s="22">
        <v>69330.0</v>
      </c>
      <c r="H2320" s="15" t="str">
        <f t="shared" si="2"/>
        <v>Medium Range</v>
      </c>
      <c r="I2320" s="22">
        <v>76821.0</v>
      </c>
      <c r="J2320" s="23">
        <f t="shared" si="3"/>
        <v>0.902487601</v>
      </c>
      <c r="K2320" s="24" t="str">
        <f t="shared" si="4"/>
        <v>Target Not Meet</v>
      </c>
    </row>
    <row r="2321" ht="22.5" customHeight="1">
      <c r="A2321" s="18">
        <v>45691.0</v>
      </c>
      <c r="B2321" s="19" t="str">
        <f t="shared" si="1"/>
        <v>Feb</v>
      </c>
      <c r="C2321" s="20" t="s">
        <v>13</v>
      </c>
      <c r="D2321" s="19" t="s">
        <v>29</v>
      </c>
      <c r="E2321" s="19" t="s">
        <v>9</v>
      </c>
      <c r="F2321" s="21">
        <v>3.0</v>
      </c>
      <c r="G2321" s="22">
        <v>89872.0</v>
      </c>
      <c r="H2321" s="15" t="str">
        <f t="shared" si="2"/>
        <v>High Range</v>
      </c>
      <c r="I2321" s="22">
        <v>109740.0</v>
      </c>
      <c r="J2321" s="23">
        <f t="shared" si="3"/>
        <v>0.818953891</v>
      </c>
      <c r="K2321" s="24" t="str">
        <f t="shared" si="4"/>
        <v>Target Not Meet</v>
      </c>
    </row>
    <row r="2322" ht="22.5" customHeight="1">
      <c r="A2322" s="18">
        <v>45691.0</v>
      </c>
      <c r="B2322" s="19" t="str">
        <f t="shared" si="1"/>
        <v>Feb</v>
      </c>
      <c r="C2322" s="20" t="s">
        <v>92</v>
      </c>
      <c r="D2322" s="19" t="s">
        <v>93</v>
      </c>
      <c r="E2322" s="19" t="s">
        <v>34</v>
      </c>
      <c r="F2322" s="21">
        <v>5.0</v>
      </c>
      <c r="G2322" s="22">
        <v>119671.0</v>
      </c>
      <c r="H2322" s="15" t="str">
        <f t="shared" si="2"/>
        <v>Very High Range</v>
      </c>
      <c r="I2322" s="22">
        <v>150938.0</v>
      </c>
      <c r="J2322" s="23">
        <f t="shared" si="3"/>
        <v>0.7928487193</v>
      </c>
      <c r="K2322" s="24" t="str">
        <f t="shared" si="4"/>
        <v>Target Not Meet</v>
      </c>
    </row>
    <row r="2323" ht="22.5" customHeight="1">
      <c r="A2323" s="18">
        <v>45691.0</v>
      </c>
      <c r="B2323" s="19" t="str">
        <f t="shared" si="1"/>
        <v>Feb</v>
      </c>
      <c r="C2323" s="20" t="s">
        <v>13</v>
      </c>
      <c r="D2323" s="19" t="s">
        <v>18</v>
      </c>
      <c r="E2323" s="19" t="s">
        <v>19</v>
      </c>
      <c r="F2323" s="21">
        <v>2.0</v>
      </c>
      <c r="G2323" s="22">
        <v>62281.0</v>
      </c>
      <c r="H2323" s="15" t="str">
        <f t="shared" si="2"/>
        <v>Medium Range</v>
      </c>
      <c r="I2323" s="22">
        <v>54945.0</v>
      </c>
      <c r="J2323" s="23">
        <f t="shared" si="3"/>
        <v>1.133515334</v>
      </c>
      <c r="K2323" s="24" t="str">
        <f t="shared" si="4"/>
        <v>Over Achived</v>
      </c>
    </row>
    <row r="2324" ht="22.5" customHeight="1">
      <c r="A2324" s="18">
        <v>45691.0</v>
      </c>
      <c r="B2324" s="19" t="str">
        <f t="shared" si="1"/>
        <v>Feb</v>
      </c>
      <c r="C2324" s="20" t="s">
        <v>13</v>
      </c>
      <c r="D2324" s="19" t="s">
        <v>18</v>
      </c>
      <c r="E2324" s="19" t="s">
        <v>9</v>
      </c>
      <c r="F2324" s="21">
        <v>4.0</v>
      </c>
      <c r="G2324" s="22">
        <v>111310.0</v>
      </c>
      <c r="H2324" s="15" t="str">
        <f t="shared" si="2"/>
        <v>Very High Range</v>
      </c>
      <c r="I2324" s="22">
        <v>105561.0</v>
      </c>
      <c r="J2324" s="23">
        <f t="shared" si="3"/>
        <v>1.054461401</v>
      </c>
      <c r="K2324" s="24" t="str">
        <f t="shared" si="4"/>
        <v>Over Achived</v>
      </c>
    </row>
    <row r="2325" ht="22.5" customHeight="1">
      <c r="A2325" s="18">
        <v>45691.0</v>
      </c>
      <c r="B2325" s="19" t="str">
        <f t="shared" si="1"/>
        <v>Feb</v>
      </c>
      <c r="C2325" s="20" t="s">
        <v>13</v>
      </c>
      <c r="D2325" s="19" t="s">
        <v>14</v>
      </c>
      <c r="E2325" s="19" t="s">
        <v>9</v>
      </c>
      <c r="F2325" s="21">
        <v>5.0</v>
      </c>
      <c r="G2325" s="22">
        <v>104256.0</v>
      </c>
      <c r="H2325" s="15" t="str">
        <f t="shared" si="2"/>
        <v>Very High Range</v>
      </c>
      <c r="I2325" s="22">
        <v>77247.0</v>
      </c>
      <c r="J2325" s="23">
        <f t="shared" si="3"/>
        <v>1.349644646</v>
      </c>
      <c r="K2325" s="24" t="str">
        <f t="shared" si="4"/>
        <v>Over Achived</v>
      </c>
    </row>
    <row r="2326" ht="22.5" customHeight="1">
      <c r="A2326" s="18">
        <v>45691.0</v>
      </c>
      <c r="B2326" s="19" t="str">
        <f t="shared" si="1"/>
        <v>Feb</v>
      </c>
      <c r="C2326" s="20" t="s">
        <v>13</v>
      </c>
      <c r="D2326" s="19" t="s">
        <v>14</v>
      </c>
      <c r="E2326" s="19" t="s">
        <v>68</v>
      </c>
      <c r="F2326" s="21">
        <v>2.0</v>
      </c>
      <c r="G2326" s="22">
        <v>48872.0</v>
      </c>
      <c r="H2326" s="15" t="str">
        <f t="shared" si="2"/>
        <v>Base Range</v>
      </c>
      <c r="I2326" s="22">
        <v>41344.0</v>
      </c>
      <c r="J2326" s="23">
        <f t="shared" si="3"/>
        <v>1.182082043</v>
      </c>
      <c r="K2326" s="24" t="str">
        <f t="shared" si="4"/>
        <v>Over Achived</v>
      </c>
    </row>
    <row r="2327" ht="22.5" customHeight="1">
      <c r="A2327" s="18">
        <v>45691.0</v>
      </c>
      <c r="B2327" s="19" t="str">
        <f t="shared" si="1"/>
        <v>Feb</v>
      </c>
      <c r="C2327" s="20" t="s">
        <v>92</v>
      </c>
      <c r="D2327" s="19" t="s">
        <v>93</v>
      </c>
      <c r="E2327" s="19" t="s">
        <v>23</v>
      </c>
      <c r="F2327" s="21">
        <v>3.0</v>
      </c>
      <c r="G2327" s="22">
        <v>58103.0</v>
      </c>
      <c r="H2327" s="15" t="str">
        <f t="shared" si="2"/>
        <v>Medium Range</v>
      </c>
      <c r="I2327" s="22">
        <v>62061.0</v>
      </c>
      <c r="J2327" s="23">
        <f t="shared" si="3"/>
        <v>0.9362240376</v>
      </c>
      <c r="K2327" s="24" t="str">
        <f t="shared" si="4"/>
        <v>Target Not Meet</v>
      </c>
    </row>
    <row r="2328" ht="22.5" customHeight="1">
      <c r="A2328" s="18">
        <v>45691.0</v>
      </c>
      <c r="B2328" s="19" t="str">
        <f t="shared" si="1"/>
        <v>Feb</v>
      </c>
      <c r="C2328" s="20" t="s">
        <v>92</v>
      </c>
      <c r="D2328" s="19" t="s">
        <v>93</v>
      </c>
      <c r="E2328" s="19" t="s">
        <v>63</v>
      </c>
      <c r="F2328" s="21">
        <v>1.0</v>
      </c>
      <c r="G2328" s="22">
        <v>24823.0</v>
      </c>
      <c r="H2328" s="15" t="str">
        <f t="shared" si="2"/>
        <v>Base Range</v>
      </c>
      <c r="I2328" s="22">
        <v>26066.0</v>
      </c>
      <c r="J2328" s="23">
        <f t="shared" si="3"/>
        <v>0.9523133584</v>
      </c>
      <c r="K2328" s="24" t="str">
        <f t="shared" si="4"/>
        <v>Target Not Meet</v>
      </c>
    </row>
    <row r="2329" ht="22.5" customHeight="1">
      <c r="A2329" s="18">
        <v>45691.0</v>
      </c>
      <c r="B2329" s="19" t="str">
        <f t="shared" si="1"/>
        <v>Feb</v>
      </c>
      <c r="C2329" s="20" t="s">
        <v>13</v>
      </c>
      <c r="D2329" s="19" t="s">
        <v>169</v>
      </c>
      <c r="E2329" s="19" t="s">
        <v>19</v>
      </c>
      <c r="F2329" s="21">
        <v>3.0</v>
      </c>
      <c r="G2329" s="22">
        <v>59063.0</v>
      </c>
      <c r="H2329" s="15" t="str">
        <f t="shared" si="2"/>
        <v>Medium Range</v>
      </c>
      <c r="I2329" s="22">
        <v>63631.0</v>
      </c>
      <c r="J2329" s="23">
        <f t="shared" si="3"/>
        <v>0.9282110921</v>
      </c>
      <c r="K2329" s="24" t="str">
        <f t="shared" si="4"/>
        <v>Target Not Meet</v>
      </c>
    </row>
    <row r="2330" ht="22.5" customHeight="1">
      <c r="A2330" s="18">
        <v>45691.0</v>
      </c>
      <c r="B2330" s="19" t="str">
        <f t="shared" si="1"/>
        <v>Feb</v>
      </c>
      <c r="C2330" s="20" t="s">
        <v>13</v>
      </c>
      <c r="D2330" s="19" t="s">
        <v>18</v>
      </c>
      <c r="E2330" s="19" t="s">
        <v>9</v>
      </c>
      <c r="F2330" s="21">
        <v>4.0</v>
      </c>
      <c r="G2330" s="22">
        <v>106447.0</v>
      </c>
      <c r="H2330" s="15" t="str">
        <f t="shared" si="2"/>
        <v>Very High Range</v>
      </c>
      <c r="I2330" s="22">
        <v>94175.0</v>
      </c>
      <c r="J2330" s="23">
        <f t="shared" si="3"/>
        <v>1.130310592</v>
      </c>
      <c r="K2330" s="24" t="str">
        <f t="shared" si="4"/>
        <v>Over Achived</v>
      </c>
    </row>
    <row r="2331" ht="22.5" customHeight="1">
      <c r="A2331" s="18">
        <v>45691.0</v>
      </c>
      <c r="B2331" s="19" t="str">
        <f t="shared" si="1"/>
        <v>Feb</v>
      </c>
      <c r="C2331" s="20" t="s">
        <v>57</v>
      </c>
      <c r="D2331" s="19" t="s">
        <v>58</v>
      </c>
      <c r="E2331" s="19" t="s">
        <v>9</v>
      </c>
      <c r="F2331" s="21">
        <v>2.0</v>
      </c>
      <c r="G2331" s="22">
        <v>68929.0</v>
      </c>
      <c r="H2331" s="15" t="str">
        <f t="shared" si="2"/>
        <v>Medium Range</v>
      </c>
      <c r="I2331" s="22">
        <v>52317.0</v>
      </c>
      <c r="J2331" s="23">
        <f t="shared" si="3"/>
        <v>1.317525852</v>
      </c>
      <c r="K2331" s="24" t="str">
        <f t="shared" si="4"/>
        <v>Over Achived</v>
      </c>
    </row>
    <row r="2332" ht="22.5" customHeight="1">
      <c r="A2332" s="18">
        <v>45691.0</v>
      </c>
      <c r="B2332" s="19" t="str">
        <f t="shared" si="1"/>
        <v>Feb</v>
      </c>
      <c r="C2332" s="20" t="s">
        <v>57</v>
      </c>
      <c r="D2332" s="19" t="s">
        <v>85</v>
      </c>
      <c r="E2332" s="19" t="s">
        <v>63</v>
      </c>
      <c r="F2332" s="21">
        <v>1.0</v>
      </c>
      <c r="G2332" s="22">
        <v>26549.0</v>
      </c>
      <c r="H2332" s="15" t="str">
        <f t="shared" si="2"/>
        <v>Base Range</v>
      </c>
      <c r="I2332" s="22">
        <v>30536.0</v>
      </c>
      <c r="J2332" s="23">
        <f t="shared" si="3"/>
        <v>0.8694328006</v>
      </c>
      <c r="K2332" s="24" t="str">
        <f t="shared" si="4"/>
        <v>Target Not Meet</v>
      </c>
    </row>
    <row r="2333" ht="22.5" customHeight="1">
      <c r="A2333" s="18">
        <v>45691.0</v>
      </c>
      <c r="B2333" s="19" t="str">
        <f t="shared" si="1"/>
        <v>Feb</v>
      </c>
      <c r="C2333" s="20" t="s">
        <v>57</v>
      </c>
      <c r="D2333" s="19" t="s">
        <v>58</v>
      </c>
      <c r="E2333" s="19" t="s">
        <v>63</v>
      </c>
      <c r="F2333" s="21">
        <v>1.0</v>
      </c>
      <c r="G2333" s="22">
        <v>24429.0</v>
      </c>
      <c r="H2333" s="15" t="str">
        <f t="shared" si="2"/>
        <v>Base Range</v>
      </c>
      <c r="I2333" s="22">
        <v>19412.0</v>
      </c>
      <c r="J2333" s="23">
        <f t="shared" si="3"/>
        <v>1.258448382</v>
      </c>
      <c r="K2333" s="24" t="str">
        <f t="shared" si="4"/>
        <v>Over Achived</v>
      </c>
    </row>
    <row r="2334" ht="22.5" customHeight="1">
      <c r="A2334" s="18">
        <v>45691.0</v>
      </c>
      <c r="B2334" s="19" t="str">
        <f t="shared" si="1"/>
        <v>Feb</v>
      </c>
      <c r="C2334" s="20" t="s">
        <v>92</v>
      </c>
      <c r="D2334" s="19" t="s">
        <v>93</v>
      </c>
      <c r="E2334" s="19" t="s">
        <v>38</v>
      </c>
      <c r="F2334" s="21">
        <v>3.0</v>
      </c>
      <c r="G2334" s="22">
        <v>95716.0</v>
      </c>
      <c r="H2334" s="15" t="str">
        <f t="shared" si="2"/>
        <v>Very High Range</v>
      </c>
      <c r="I2334" s="22">
        <v>118371.0</v>
      </c>
      <c r="J2334" s="23">
        <f t="shared" si="3"/>
        <v>0.808610217</v>
      </c>
      <c r="K2334" s="24" t="str">
        <f t="shared" si="4"/>
        <v>Target Not Meet</v>
      </c>
    </row>
    <row r="2335" ht="22.5" customHeight="1">
      <c r="A2335" s="18">
        <v>45691.0</v>
      </c>
      <c r="B2335" s="19" t="str">
        <f t="shared" si="1"/>
        <v>Feb</v>
      </c>
      <c r="C2335" s="20" t="s">
        <v>57</v>
      </c>
      <c r="D2335" s="19" t="s">
        <v>85</v>
      </c>
      <c r="E2335" s="19" t="s">
        <v>63</v>
      </c>
      <c r="F2335" s="21">
        <v>1.0</v>
      </c>
      <c r="G2335" s="22">
        <v>27054.0</v>
      </c>
      <c r="H2335" s="15" t="str">
        <f t="shared" si="2"/>
        <v>Base Range</v>
      </c>
      <c r="I2335" s="22">
        <v>34227.0</v>
      </c>
      <c r="J2335" s="23">
        <f t="shared" si="3"/>
        <v>0.790428609</v>
      </c>
      <c r="K2335" s="24" t="str">
        <f t="shared" si="4"/>
        <v>Target Not Meet</v>
      </c>
    </row>
    <row r="2336" ht="22.5" customHeight="1">
      <c r="A2336" s="18">
        <v>45691.0</v>
      </c>
      <c r="B2336" s="19" t="str">
        <f t="shared" si="1"/>
        <v>Feb</v>
      </c>
      <c r="C2336" s="20" t="s">
        <v>57</v>
      </c>
      <c r="D2336" s="19" t="s">
        <v>85</v>
      </c>
      <c r="E2336" s="19" t="s">
        <v>26</v>
      </c>
      <c r="F2336" s="21">
        <v>2.0</v>
      </c>
      <c r="G2336" s="22">
        <v>60182.0</v>
      </c>
      <c r="H2336" s="15" t="str">
        <f t="shared" si="2"/>
        <v>Medium Range</v>
      </c>
      <c r="I2336" s="22">
        <v>66629.0</v>
      </c>
      <c r="J2336" s="23">
        <f t="shared" si="3"/>
        <v>0.9032403308</v>
      </c>
      <c r="K2336" s="24" t="str">
        <f t="shared" si="4"/>
        <v>Target Not Meet</v>
      </c>
    </row>
    <row r="2337" ht="22.5" customHeight="1">
      <c r="A2337" s="18">
        <v>45691.0</v>
      </c>
      <c r="B2337" s="19" t="str">
        <f t="shared" si="1"/>
        <v>Feb</v>
      </c>
      <c r="C2337" s="20" t="s">
        <v>57</v>
      </c>
      <c r="D2337" s="19" t="s">
        <v>85</v>
      </c>
      <c r="E2337" s="19" t="s">
        <v>63</v>
      </c>
      <c r="F2337" s="21">
        <v>1.0</v>
      </c>
      <c r="G2337" s="22">
        <v>31562.0</v>
      </c>
      <c r="H2337" s="15" t="str">
        <f t="shared" si="2"/>
        <v>Base Range</v>
      </c>
      <c r="I2337" s="22">
        <v>36949.0</v>
      </c>
      <c r="J2337" s="23">
        <f t="shared" si="3"/>
        <v>0.854204444</v>
      </c>
      <c r="K2337" s="24" t="str">
        <f t="shared" si="4"/>
        <v>Target Not Meet</v>
      </c>
    </row>
    <row r="2338" ht="22.5" customHeight="1">
      <c r="A2338" s="18">
        <v>45691.0</v>
      </c>
      <c r="B2338" s="19" t="str">
        <f t="shared" si="1"/>
        <v>Feb</v>
      </c>
      <c r="C2338" s="20" t="s">
        <v>57</v>
      </c>
      <c r="D2338" s="19" t="s">
        <v>80</v>
      </c>
      <c r="E2338" s="19" t="s">
        <v>68</v>
      </c>
      <c r="F2338" s="21">
        <v>1.0</v>
      </c>
      <c r="G2338" s="22">
        <v>34519.0</v>
      </c>
      <c r="H2338" s="15" t="str">
        <f t="shared" si="2"/>
        <v>Base Range</v>
      </c>
      <c r="I2338" s="22">
        <v>38804.0</v>
      </c>
      <c r="J2338" s="23">
        <f t="shared" si="3"/>
        <v>0.8895732399</v>
      </c>
      <c r="K2338" s="24" t="str">
        <f t="shared" si="4"/>
        <v>Target Not Meet</v>
      </c>
    </row>
    <row r="2339" ht="22.5" customHeight="1">
      <c r="A2339" s="18">
        <v>45691.0</v>
      </c>
      <c r="B2339" s="19" t="str">
        <f t="shared" si="1"/>
        <v>Feb</v>
      </c>
      <c r="C2339" s="20" t="s">
        <v>57</v>
      </c>
      <c r="D2339" s="19" t="s">
        <v>80</v>
      </c>
      <c r="E2339" s="19" t="s">
        <v>23</v>
      </c>
      <c r="F2339" s="21">
        <v>1.0</v>
      </c>
      <c r="G2339" s="22">
        <v>39482.0</v>
      </c>
      <c r="H2339" s="15" t="str">
        <f t="shared" si="2"/>
        <v>Base Range</v>
      </c>
      <c r="I2339" s="22">
        <v>42543.0</v>
      </c>
      <c r="J2339" s="23">
        <f t="shared" si="3"/>
        <v>0.9280492678</v>
      </c>
      <c r="K2339" s="24" t="str">
        <f t="shared" si="4"/>
        <v>Target Not Meet</v>
      </c>
    </row>
    <row r="2340" ht="22.5" customHeight="1">
      <c r="A2340" s="18">
        <v>45691.0</v>
      </c>
      <c r="B2340" s="19" t="str">
        <f t="shared" si="1"/>
        <v>Feb</v>
      </c>
      <c r="C2340" s="20" t="s">
        <v>57</v>
      </c>
      <c r="D2340" s="19" t="s">
        <v>71</v>
      </c>
      <c r="E2340" s="19" t="s">
        <v>26</v>
      </c>
      <c r="F2340" s="21">
        <v>3.0</v>
      </c>
      <c r="G2340" s="22">
        <v>60698.0</v>
      </c>
      <c r="H2340" s="15" t="str">
        <f t="shared" si="2"/>
        <v>Medium Range</v>
      </c>
      <c r="I2340" s="22">
        <v>74628.0</v>
      </c>
      <c r="J2340" s="23">
        <f t="shared" si="3"/>
        <v>0.8133408372</v>
      </c>
      <c r="K2340" s="24" t="str">
        <f t="shared" si="4"/>
        <v>Target Not Meet</v>
      </c>
    </row>
    <row r="2341" ht="22.5" customHeight="1">
      <c r="A2341" s="18">
        <v>45691.0</v>
      </c>
      <c r="B2341" s="19" t="str">
        <f t="shared" si="1"/>
        <v>Feb</v>
      </c>
      <c r="C2341" s="20" t="s">
        <v>57</v>
      </c>
      <c r="D2341" s="19" t="s">
        <v>58</v>
      </c>
      <c r="E2341" s="19" t="s">
        <v>34</v>
      </c>
      <c r="F2341" s="21">
        <v>2.0</v>
      </c>
      <c r="G2341" s="22">
        <v>77535.0</v>
      </c>
      <c r="H2341" s="15" t="str">
        <f t="shared" si="2"/>
        <v>High Range</v>
      </c>
      <c r="I2341" s="22">
        <v>58823.0</v>
      </c>
      <c r="J2341" s="23">
        <f t="shared" si="3"/>
        <v>1.318106863</v>
      </c>
      <c r="K2341" s="24" t="str">
        <f t="shared" si="4"/>
        <v>Over Achived</v>
      </c>
    </row>
    <row r="2342" ht="22.5" customHeight="1">
      <c r="A2342" s="18">
        <v>45691.0</v>
      </c>
      <c r="B2342" s="19" t="str">
        <f t="shared" si="1"/>
        <v>Feb</v>
      </c>
      <c r="C2342" s="20" t="s">
        <v>57</v>
      </c>
      <c r="D2342" s="19" t="s">
        <v>71</v>
      </c>
      <c r="E2342" s="19" t="s">
        <v>68</v>
      </c>
      <c r="F2342" s="21">
        <v>1.0</v>
      </c>
      <c r="G2342" s="22">
        <v>36758.0</v>
      </c>
      <c r="H2342" s="15" t="str">
        <f t="shared" si="2"/>
        <v>Base Range</v>
      </c>
      <c r="I2342" s="22">
        <v>47542.0</v>
      </c>
      <c r="J2342" s="23">
        <f t="shared" si="3"/>
        <v>0.7731689874</v>
      </c>
      <c r="K2342" s="24" t="str">
        <f t="shared" si="4"/>
        <v>Target Not Meet</v>
      </c>
    </row>
    <row r="2343" ht="22.5" customHeight="1">
      <c r="A2343" s="18">
        <v>45691.0</v>
      </c>
      <c r="B2343" s="19" t="str">
        <f t="shared" si="1"/>
        <v>Feb</v>
      </c>
      <c r="C2343" s="20" t="s">
        <v>57</v>
      </c>
      <c r="D2343" s="25" t="s">
        <v>62</v>
      </c>
      <c r="E2343" s="19" t="s">
        <v>68</v>
      </c>
      <c r="F2343" s="21">
        <v>2.0</v>
      </c>
      <c r="G2343" s="22">
        <v>28442.0</v>
      </c>
      <c r="H2343" s="15" t="str">
        <f t="shared" si="2"/>
        <v>Base Range</v>
      </c>
      <c r="I2343" s="22">
        <v>23976.0</v>
      </c>
      <c r="J2343" s="23">
        <f t="shared" si="3"/>
        <v>1.186269603</v>
      </c>
      <c r="K2343" s="24" t="str">
        <f t="shared" si="4"/>
        <v>Over Achived</v>
      </c>
    </row>
    <row r="2344" ht="22.5" customHeight="1">
      <c r="A2344" s="18">
        <v>45691.0</v>
      </c>
      <c r="B2344" s="19" t="str">
        <f t="shared" si="1"/>
        <v>Feb</v>
      </c>
      <c r="C2344" s="20" t="s">
        <v>57</v>
      </c>
      <c r="D2344" s="25" t="s">
        <v>62</v>
      </c>
      <c r="E2344" s="19" t="s">
        <v>9</v>
      </c>
      <c r="F2344" s="21">
        <v>3.0</v>
      </c>
      <c r="G2344" s="22">
        <v>66842.0</v>
      </c>
      <c r="H2344" s="15" t="str">
        <f t="shared" si="2"/>
        <v>Medium Range</v>
      </c>
      <c r="I2344" s="22">
        <v>60916.0</v>
      </c>
      <c r="J2344" s="23">
        <f t="shared" si="3"/>
        <v>1.097281502</v>
      </c>
      <c r="K2344" s="24" t="str">
        <f t="shared" si="4"/>
        <v>Over Achived</v>
      </c>
    </row>
    <row r="2345" ht="22.5" customHeight="1">
      <c r="A2345" s="18">
        <v>45691.0</v>
      </c>
      <c r="B2345" s="19" t="str">
        <f t="shared" si="1"/>
        <v>Feb</v>
      </c>
      <c r="C2345" s="20" t="s">
        <v>57</v>
      </c>
      <c r="D2345" s="25" t="s">
        <v>62</v>
      </c>
      <c r="E2345" s="19" t="s">
        <v>38</v>
      </c>
      <c r="F2345" s="21">
        <v>2.0</v>
      </c>
      <c r="G2345" s="22">
        <v>51117.0</v>
      </c>
      <c r="H2345" s="15" t="str">
        <f t="shared" si="2"/>
        <v>Medium Range</v>
      </c>
      <c r="I2345" s="22">
        <v>48351.0</v>
      </c>
      <c r="J2345" s="23">
        <f t="shared" si="3"/>
        <v>1.057206676</v>
      </c>
      <c r="K2345" s="24" t="str">
        <f t="shared" si="4"/>
        <v>Over Achived</v>
      </c>
    </row>
    <row r="2346" ht="22.5" customHeight="1">
      <c r="A2346" s="18">
        <v>45691.0</v>
      </c>
      <c r="B2346" s="19" t="str">
        <f t="shared" si="1"/>
        <v>Feb</v>
      </c>
      <c r="C2346" s="20" t="s">
        <v>57</v>
      </c>
      <c r="D2346" s="25" t="s">
        <v>62</v>
      </c>
      <c r="E2346" s="19" t="s">
        <v>26</v>
      </c>
      <c r="F2346" s="21">
        <v>2.0</v>
      </c>
      <c r="G2346" s="22">
        <v>45950.0</v>
      </c>
      <c r="H2346" s="15" t="str">
        <f t="shared" si="2"/>
        <v>Base Range</v>
      </c>
      <c r="I2346" s="22">
        <v>39388.0</v>
      </c>
      <c r="J2346" s="23">
        <f t="shared" si="3"/>
        <v>1.166598964</v>
      </c>
      <c r="K2346" s="24" t="str">
        <f t="shared" si="4"/>
        <v>Over Achived</v>
      </c>
    </row>
    <row r="2347" ht="22.5" customHeight="1">
      <c r="A2347" s="18">
        <v>45691.0</v>
      </c>
      <c r="B2347" s="19" t="str">
        <f t="shared" si="1"/>
        <v>Feb</v>
      </c>
      <c r="C2347" s="20" t="s">
        <v>57</v>
      </c>
      <c r="D2347" s="25" t="s">
        <v>62</v>
      </c>
      <c r="E2347" s="19" t="s">
        <v>23</v>
      </c>
      <c r="F2347" s="21">
        <v>2.0</v>
      </c>
      <c r="G2347" s="22">
        <v>40815.0</v>
      </c>
      <c r="H2347" s="15" t="str">
        <f t="shared" si="2"/>
        <v>Base Range</v>
      </c>
      <c r="I2347" s="22">
        <v>31959.0</v>
      </c>
      <c r="J2347" s="23">
        <f t="shared" si="3"/>
        <v>1.277105041</v>
      </c>
      <c r="K2347" s="24" t="str">
        <f t="shared" si="4"/>
        <v>Over Achived</v>
      </c>
    </row>
    <row r="2348" ht="22.5" customHeight="1">
      <c r="A2348" s="18">
        <v>45691.0</v>
      </c>
      <c r="B2348" s="19" t="str">
        <f t="shared" si="1"/>
        <v>Feb</v>
      </c>
      <c r="C2348" s="20" t="s">
        <v>57</v>
      </c>
      <c r="D2348" s="19" t="s">
        <v>58</v>
      </c>
      <c r="E2348" s="19" t="s">
        <v>9</v>
      </c>
      <c r="F2348" s="21">
        <v>3.0</v>
      </c>
      <c r="G2348" s="22">
        <v>83855.0</v>
      </c>
      <c r="H2348" s="15" t="str">
        <f t="shared" si="2"/>
        <v>High Range</v>
      </c>
      <c r="I2348" s="22">
        <v>71732.0</v>
      </c>
      <c r="J2348" s="23">
        <f t="shared" si="3"/>
        <v>1.169004071</v>
      </c>
      <c r="K2348" s="24" t="str">
        <f t="shared" si="4"/>
        <v>Over Achived</v>
      </c>
    </row>
    <row r="2349" ht="22.5" customHeight="1">
      <c r="A2349" s="18">
        <v>45691.0</v>
      </c>
      <c r="B2349" s="19" t="str">
        <f t="shared" si="1"/>
        <v>Feb</v>
      </c>
      <c r="C2349" s="20" t="s">
        <v>57</v>
      </c>
      <c r="D2349" s="19" t="s">
        <v>58</v>
      </c>
      <c r="E2349" s="19" t="s">
        <v>63</v>
      </c>
      <c r="F2349" s="21">
        <v>1.0</v>
      </c>
      <c r="G2349" s="22">
        <v>28659.0</v>
      </c>
      <c r="H2349" s="15" t="str">
        <f t="shared" si="2"/>
        <v>Base Range</v>
      </c>
      <c r="I2349" s="22">
        <v>23998.0</v>
      </c>
      <c r="J2349" s="23">
        <f t="shared" si="3"/>
        <v>1.194224519</v>
      </c>
      <c r="K2349" s="24" t="str">
        <f t="shared" si="4"/>
        <v>Over Achived</v>
      </c>
    </row>
    <row r="2350" ht="22.5" customHeight="1">
      <c r="A2350" s="18">
        <v>45691.0</v>
      </c>
      <c r="B2350" s="19" t="str">
        <f t="shared" si="1"/>
        <v>Feb</v>
      </c>
      <c r="C2350" s="20" t="s">
        <v>57</v>
      </c>
      <c r="D2350" s="19" t="s">
        <v>71</v>
      </c>
      <c r="E2350" s="19" t="s">
        <v>63</v>
      </c>
      <c r="F2350" s="21">
        <v>1.0</v>
      </c>
      <c r="G2350" s="22">
        <v>30196.0</v>
      </c>
      <c r="H2350" s="15" t="str">
        <f t="shared" si="2"/>
        <v>Base Range</v>
      </c>
      <c r="I2350" s="22">
        <v>35214.0</v>
      </c>
      <c r="J2350" s="23">
        <f t="shared" si="3"/>
        <v>0.857499858</v>
      </c>
      <c r="K2350" s="24" t="str">
        <f t="shared" si="4"/>
        <v>Target Not Meet</v>
      </c>
    </row>
    <row r="2351" ht="22.5" customHeight="1">
      <c r="A2351" s="18">
        <v>45691.0</v>
      </c>
      <c r="B2351" s="19" t="str">
        <f t="shared" si="1"/>
        <v>Feb</v>
      </c>
      <c r="C2351" s="20" t="s">
        <v>92</v>
      </c>
      <c r="D2351" s="19" t="s">
        <v>93</v>
      </c>
      <c r="E2351" s="19" t="s">
        <v>63</v>
      </c>
      <c r="F2351" s="21">
        <v>6.0</v>
      </c>
      <c r="G2351" s="22">
        <v>113178.0</v>
      </c>
      <c r="H2351" s="15" t="str">
        <f t="shared" si="2"/>
        <v>Very High Range</v>
      </c>
      <c r="I2351" s="22">
        <v>146408.0</v>
      </c>
      <c r="J2351" s="23">
        <f t="shared" si="3"/>
        <v>0.7730315283</v>
      </c>
      <c r="K2351" s="24" t="str">
        <f t="shared" si="4"/>
        <v>Target Not Meet</v>
      </c>
    </row>
    <row r="2352" ht="22.5" customHeight="1">
      <c r="A2352" s="18">
        <v>45691.0</v>
      </c>
      <c r="B2352" s="19" t="str">
        <f t="shared" si="1"/>
        <v>Feb</v>
      </c>
      <c r="C2352" s="20" t="s">
        <v>13</v>
      </c>
      <c r="D2352" s="19" t="s">
        <v>37</v>
      </c>
      <c r="E2352" s="19" t="s">
        <v>26</v>
      </c>
      <c r="F2352" s="21">
        <v>2.0</v>
      </c>
      <c r="G2352" s="22">
        <v>78937.0</v>
      </c>
      <c r="H2352" s="15" t="str">
        <f t="shared" si="2"/>
        <v>High Range</v>
      </c>
      <c r="I2352" s="22">
        <v>102429.0</v>
      </c>
      <c r="J2352" s="23">
        <f t="shared" si="3"/>
        <v>0.7706508899</v>
      </c>
      <c r="K2352" s="24" t="str">
        <f t="shared" si="4"/>
        <v>Target Not Meet</v>
      </c>
    </row>
    <row r="2353" ht="22.5" customHeight="1">
      <c r="A2353" s="18">
        <v>45691.0</v>
      </c>
      <c r="B2353" s="19" t="str">
        <f t="shared" si="1"/>
        <v>Feb</v>
      </c>
      <c r="C2353" s="20" t="s">
        <v>92</v>
      </c>
      <c r="D2353" s="19" t="s">
        <v>98</v>
      </c>
      <c r="E2353" s="19" t="s">
        <v>26</v>
      </c>
      <c r="F2353" s="21">
        <v>5.0</v>
      </c>
      <c r="G2353" s="22">
        <v>111370.0</v>
      </c>
      <c r="H2353" s="15" t="str">
        <f t="shared" si="2"/>
        <v>Very High Range</v>
      </c>
      <c r="I2353" s="22">
        <v>128013.0</v>
      </c>
      <c r="J2353" s="23">
        <f t="shared" si="3"/>
        <v>0.8699897667</v>
      </c>
      <c r="K2353" s="24" t="str">
        <f t="shared" si="4"/>
        <v>Target Not Meet</v>
      </c>
    </row>
    <row r="2354" ht="22.5" customHeight="1">
      <c r="A2354" s="18">
        <v>45691.0</v>
      </c>
      <c r="B2354" s="19" t="str">
        <f t="shared" si="1"/>
        <v>Feb</v>
      </c>
      <c r="C2354" s="20" t="s">
        <v>7</v>
      </c>
      <c r="D2354" s="19" t="s">
        <v>126</v>
      </c>
      <c r="E2354" s="19" t="s">
        <v>19</v>
      </c>
      <c r="F2354" s="21">
        <v>4.0</v>
      </c>
      <c r="G2354" s="22">
        <v>84373.0</v>
      </c>
      <c r="H2354" s="15" t="str">
        <f t="shared" si="2"/>
        <v>High Range</v>
      </c>
      <c r="I2354" s="22">
        <v>76361.0</v>
      </c>
      <c r="J2354" s="23">
        <f t="shared" si="3"/>
        <v>1.10492267</v>
      </c>
      <c r="K2354" s="24" t="str">
        <f t="shared" si="4"/>
        <v>Over Achived</v>
      </c>
    </row>
    <row r="2355" ht="22.5" customHeight="1">
      <c r="A2355" s="18">
        <v>45691.0</v>
      </c>
      <c r="B2355" s="19" t="str">
        <f t="shared" si="1"/>
        <v>Feb</v>
      </c>
      <c r="C2355" s="20" t="s">
        <v>7</v>
      </c>
      <c r="D2355" s="19" t="s">
        <v>118</v>
      </c>
      <c r="E2355" s="19" t="s">
        <v>63</v>
      </c>
      <c r="F2355" s="21">
        <v>2.0</v>
      </c>
      <c r="G2355" s="22">
        <v>71807.0</v>
      </c>
      <c r="H2355" s="15" t="str">
        <f t="shared" si="2"/>
        <v>High Range</v>
      </c>
      <c r="I2355" s="22">
        <v>50393.0</v>
      </c>
      <c r="J2355" s="23">
        <f t="shared" si="3"/>
        <v>1.424939972</v>
      </c>
      <c r="K2355" s="24" t="str">
        <f t="shared" si="4"/>
        <v>Over Achived</v>
      </c>
    </row>
    <row r="2356" ht="22.5" customHeight="1">
      <c r="A2356" s="18">
        <v>45691.0</v>
      </c>
      <c r="B2356" s="19" t="str">
        <f t="shared" si="1"/>
        <v>Feb</v>
      </c>
      <c r="C2356" s="20" t="s">
        <v>7</v>
      </c>
      <c r="D2356" s="19" t="s">
        <v>118</v>
      </c>
      <c r="E2356" s="19" t="s">
        <v>23</v>
      </c>
      <c r="F2356" s="21">
        <v>3.0</v>
      </c>
      <c r="G2356" s="22">
        <v>77881.0</v>
      </c>
      <c r="H2356" s="15" t="str">
        <f t="shared" si="2"/>
        <v>High Range</v>
      </c>
      <c r="I2356" s="22">
        <v>54941.0</v>
      </c>
      <c r="J2356" s="23">
        <f t="shared" si="3"/>
        <v>1.417538814</v>
      </c>
      <c r="K2356" s="24" t="str">
        <f t="shared" si="4"/>
        <v>Over Achived</v>
      </c>
    </row>
    <row r="2357" ht="22.5" customHeight="1">
      <c r="A2357" s="18">
        <v>45691.0</v>
      </c>
      <c r="B2357" s="19" t="str">
        <f t="shared" si="1"/>
        <v>Feb</v>
      </c>
      <c r="C2357" s="20" t="s">
        <v>7</v>
      </c>
      <c r="D2357" s="19" t="s">
        <v>118</v>
      </c>
      <c r="E2357" s="19" t="s">
        <v>68</v>
      </c>
      <c r="F2357" s="21">
        <v>3.0</v>
      </c>
      <c r="G2357" s="22">
        <v>86228.0</v>
      </c>
      <c r="H2357" s="15" t="str">
        <f t="shared" si="2"/>
        <v>High Range</v>
      </c>
      <c r="I2357" s="22">
        <v>66787.0</v>
      </c>
      <c r="J2357" s="23">
        <f t="shared" si="3"/>
        <v>1.291089583</v>
      </c>
      <c r="K2357" s="24" t="str">
        <f t="shared" si="4"/>
        <v>Over Achived</v>
      </c>
    </row>
    <row r="2358" ht="22.5" customHeight="1">
      <c r="A2358" s="18">
        <v>45691.0</v>
      </c>
      <c r="B2358" s="19" t="str">
        <f t="shared" si="1"/>
        <v>Feb</v>
      </c>
      <c r="C2358" s="20" t="s">
        <v>7</v>
      </c>
      <c r="D2358" s="19" t="s">
        <v>118</v>
      </c>
      <c r="E2358" s="19" t="s">
        <v>23</v>
      </c>
      <c r="F2358" s="21">
        <v>3.0</v>
      </c>
      <c r="G2358" s="22">
        <v>87666.0</v>
      </c>
      <c r="H2358" s="15" t="str">
        <f t="shared" si="2"/>
        <v>High Range</v>
      </c>
      <c r="I2358" s="22">
        <v>63817.0</v>
      </c>
      <c r="J2358" s="23">
        <f t="shared" si="3"/>
        <v>1.3737092</v>
      </c>
      <c r="K2358" s="24" t="str">
        <f t="shared" si="4"/>
        <v>Over Achived</v>
      </c>
    </row>
    <row r="2359" ht="22.5" customHeight="1">
      <c r="A2359" s="18">
        <v>45691.0</v>
      </c>
      <c r="B2359" s="19" t="str">
        <f t="shared" si="1"/>
        <v>Feb</v>
      </c>
      <c r="C2359" s="20" t="s">
        <v>7</v>
      </c>
      <c r="D2359" s="19" t="s">
        <v>118</v>
      </c>
      <c r="E2359" s="19" t="s">
        <v>34</v>
      </c>
      <c r="F2359" s="21">
        <v>6.0</v>
      </c>
      <c r="G2359" s="22">
        <v>153717.0</v>
      </c>
      <c r="H2359" s="15" t="str">
        <f t="shared" si="2"/>
        <v>Very High Range</v>
      </c>
      <c r="I2359" s="22">
        <v>137349.0</v>
      </c>
      <c r="J2359" s="23">
        <f t="shared" si="3"/>
        <v>1.119170871</v>
      </c>
      <c r="K2359" s="24" t="str">
        <f t="shared" si="4"/>
        <v>Over Achived</v>
      </c>
    </row>
    <row r="2360" ht="22.5" customHeight="1">
      <c r="A2360" s="18">
        <v>45691.0</v>
      </c>
      <c r="B2360" s="19" t="str">
        <f t="shared" si="1"/>
        <v>Feb</v>
      </c>
      <c r="C2360" s="20" t="s">
        <v>7</v>
      </c>
      <c r="D2360" s="19" t="s">
        <v>106</v>
      </c>
      <c r="E2360" s="19" t="s">
        <v>9</v>
      </c>
      <c r="F2360" s="21">
        <v>6.0</v>
      </c>
      <c r="G2360" s="22">
        <v>196135.0</v>
      </c>
      <c r="H2360" s="15" t="str">
        <f t="shared" si="2"/>
        <v>Very High Range</v>
      </c>
      <c r="I2360" s="22">
        <v>152512.0</v>
      </c>
      <c r="J2360" s="23">
        <f t="shared" si="3"/>
        <v>1.286029952</v>
      </c>
      <c r="K2360" s="24" t="str">
        <f t="shared" si="4"/>
        <v>Over Achived</v>
      </c>
    </row>
    <row r="2361" ht="22.5" customHeight="1">
      <c r="A2361" s="18">
        <v>45691.0</v>
      </c>
      <c r="B2361" s="19" t="str">
        <f t="shared" si="1"/>
        <v>Feb</v>
      </c>
      <c r="C2361" s="20" t="s">
        <v>7</v>
      </c>
      <c r="D2361" s="19" t="s">
        <v>106</v>
      </c>
      <c r="E2361" s="19" t="s">
        <v>68</v>
      </c>
      <c r="F2361" s="21">
        <v>3.0</v>
      </c>
      <c r="G2361" s="22">
        <v>83065.0</v>
      </c>
      <c r="H2361" s="15" t="str">
        <f t="shared" si="2"/>
        <v>High Range</v>
      </c>
      <c r="I2361" s="22">
        <v>59553.0</v>
      </c>
      <c r="J2361" s="23">
        <f t="shared" si="3"/>
        <v>1.394807986</v>
      </c>
      <c r="K2361" s="24" t="str">
        <f t="shared" si="4"/>
        <v>Over Achived</v>
      </c>
    </row>
    <row r="2362" ht="22.5" customHeight="1">
      <c r="A2362" s="18">
        <v>45691.0</v>
      </c>
      <c r="B2362" s="19" t="str">
        <f t="shared" si="1"/>
        <v>Feb</v>
      </c>
      <c r="C2362" s="20" t="s">
        <v>7</v>
      </c>
      <c r="D2362" s="19" t="s">
        <v>106</v>
      </c>
      <c r="E2362" s="19" t="s">
        <v>34</v>
      </c>
      <c r="F2362" s="21">
        <v>6.0</v>
      </c>
      <c r="G2362" s="22">
        <v>170153.0</v>
      </c>
      <c r="H2362" s="15" t="str">
        <f t="shared" si="2"/>
        <v>Very High Range</v>
      </c>
      <c r="I2362" s="22">
        <v>138156.0</v>
      </c>
      <c r="J2362" s="23">
        <f t="shared" si="3"/>
        <v>1.23160051</v>
      </c>
      <c r="K2362" s="24" t="str">
        <f t="shared" si="4"/>
        <v>Over Achived</v>
      </c>
    </row>
    <row r="2363" ht="22.5" customHeight="1">
      <c r="A2363" s="18">
        <v>45691.0</v>
      </c>
      <c r="B2363" s="19" t="str">
        <f t="shared" si="1"/>
        <v>Feb</v>
      </c>
      <c r="C2363" s="20" t="s">
        <v>7</v>
      </c>
      <c r="D2363" s="19" t="s">
        <v>106</v>
      </c>
      <c r="E2363" s="19" t="s">
        <v>9</v>
      </c>
      <c r="F2363" s="21">
        <v>7.0</v>
      </c>
      <c r="G2363" s="22">
        <v>148500.0</v>
      </c>
      <c r="H2363" s="15" t="str">
        <f t="shared" si="2"/>
        <v>Very High Range</v>
      </c>
      <c r="I2363" s="22">
        <v>138311.0</v>
      </c>
      <c r="J2363" s="23">
        <f t="shared" si="3"/>
        <v>1.073667315</v>
      </c>
      <c r="K2363" s="24" t="str">
        <f t="shared" si="4"/>
        <v>Over Achived</v>
      </c>
    </row>
    <row r="2364" ht="22.5" customHeight="1">
      <c r="A2364" s="18">
        <v>45691.0</v>
      </c>
      <c r="B2364" s="19" t="str">
        <f t="shared" si="1"/>
        <v>Feb</v>
      </c>
      <c r="C2364" s="20" t="s">
        <v>7</v>
      </c>
      <c r="D2364" s="19" t="s">
        <v>106</v>
      </c>
      <c r="E2364" s="19" t="s">
        <v>19</v>
      </c>
      <c r="F2364" s="21">
        <v>4.0</v>
      </c>
      <c r="G2364" s="22">
        <v>94296.0</v>
      </c>
      <c r="H2364" s="15" t="str">
        <f t="shared" si="2"/>
        <v>Very High Range</v>
      </c>
      <c r="I2364" s="22">
        <v>72254.0</v>
      </c>
      <c r="J2364" s="23">
        <f t="shared" si="3"/>
        <v>1.305062695</v>
      </c>
      <c r="K2364" s="24" t="str">
        <f t="shared" si="4"/>
        <v>Over Achived</v>
      </c>
    </row>
    <row r="2365" ht="22.5" customHeight="1">
      <c r="A2365" s="18">
        <v>45691.0</v>
      </c>
      <c r="B2365" s="19" t="str">
        <f t="shared" si="1"/>
        <v>Feb</v>
      </c>
      <c r="C2365" s="20" t="s">
        <v>7</v>
      </c>
      <c r="D2365" s="19" t="s">
        <v>8</v>
      </c>
      <c r="E2365" s="19" t="s">
        <v>26</v>
      </c>
      <c r="F2365" s="21">
        <v>10.0</v>
      </c>
      <c r="G2365" s="22">
        <v>265666.0</v>
      </c>
      <c r="H2365" s="15" t="str">
        <f t="shared" si="2"/>
        <v>Very High Range</v>
      </c>
      <c r="I2365" s="22">
        <v>241459.0</v>
      </c>
      <c r="J2365" s="23">
        <f t="shared" si="3"/>
        <v>1.100253045</v>
      </c>
      <c r="K2365" s="24" t="str">
        <f t="shared" si="4"/>
        <v>Over Achived</v>
      </c>
    </row>
    <row r="2366" ht="22.5" customHeight="1">
      <c r="A2366" s="18">
        <v>45691.0</v>
      </c>
      <c r="B2366" s="19" t="str">
        <f t="shared" si="1"/>
        <v>Feb</v>
      </c>
      <c r="C2366" s="20" t="s">
        <v>7</v>
      </c>
      <c r="D2366" s="19" t="s">
        <v>8</v>
      </c>
      <c r="E2366" s="19" t="s">
        <v>19</v>
      </c>
      <c r="F2366" s="21">
        <v>4.0</v>
      </c>
      <c r="G2366" s="22">
        <v>86478.0</v>
      </c>
      <c r="H2366" s="15" t="str">
        <f t="shared" si="2"/>
        <v>High Range</v>
      </c>
      <c r="I2366" s="22">
        <v>76410.0</v>
      </c>
      <c r="J2366" s="23">
        <f t="shared" si="3"/>
        <v>1.131762858</v>
      </c>
      <c r="K2366" s="24" t="str">
        <f t="shared" si="4"/>
        <v>Over Achived</v>
      </c>
    </row>
    <row r="2367" ht="22.5" customHeight="1">
      <c r="A2367" s="18">
        <v>45691.0</v>
      </c>
      <c r="B2367" s="19" t="str">
        <f t="shared" si="1"/>
        <v>Feb</v>
      </c>
      <c r="C2367" s="20" t="s">
        <v>7</v>
      </c>
      <c r="D2367" s="19" t="s">
        <v>8</v>
      </c>
      <c r="E2367" s="19" t="s">
        <v>38</v>
      </c>
      <c r="F2367" s="21">
        <v>4.0</v>
      </c>
      <c r="G2367" s="22">
        <v>104660.0</v>
      </c>
      <c r="H2367" s="15" t="str">
        <f t="shared" si="2"/>
        <v>Very High Range</v>
      </c>
      <c r="I2367" s="22">
        <v>94674.0</v>
      </c>
      <c r="J2367" s="23">
        <f t="shared" si="3"/>
        <v>1.105477745</v>
      </c>
      <c r="K2367" s="24" t="str">
        <f t="shared" si="4"/>
        <v>Over Achived</v>
      </c>
    </row>
    <row r="2368" ht="22.5" customHeight="1">
      <c r="A2368" s="18">
        <v>45691.0</v>
      </c>
      <c r="B2368" s="19" t="str">
        <f t="shared" si="1"/>
        <v>Feb</v>
      </c>
      <c r="C2368" s="20" t="s">
        <v>7</v>
      </c>
      <c r="D2368" s="19" t="s">
        <v>8</v>
      </c>
      <c r="E2368" s="19" t="s">
        <v>38</v>
      </c>
      <c r="F2368" s="21">
        <v>5.0</v>
      </c>
      <c r="G2368" s="22">
        <v>130444.0</v>
      </c>
      <c r="H2368" s="15" t="str">
        <f t="shared" si="2"/>
        <v>Very High Range</v>
      </c>
      <c r="I2368" s="22">
        <v>122928.0</v>
      </c>
      <c r="J2368" s="23">
        <f t="shared" si="3"/>
        <v>1.061141481</v>
      </c>
      <c r="K2368" s="24" t="str">
        <f t="shared" si="4"/>
        <v>Over Achived</v>
      </c>
    </row>
    <row r="2369" ht="22.5" customHeight="1">
      <c r="A2369" s="18">
        <v>45691.0</v>
      </c>
      <c r="B2369" s="19" t="str">
        <f t="shared" si="1"/>
        <v>Feb</v>
      </c>
      <c r="C2369" s="20" t="s">
        <v>7</v>
      </c>
      <c r="D2369" s="19" t="s">
        <v>126</v>
      </c>
      <c r="E2369" s="19" t="s">
        <v>63</v>
      </c>
      <c r="F2369" s="21">
        <v>3.0</v>
      </c>
      <c r="G2369" s="22">
        <v>67966.0</v>
      </c>
      <c r="H2369" s="15" t="str">
        <f t="shared" si="2"/>
        <v>Medium Range</v>
      </c>
      <c r="I2369" s="22">
        <v>64334.0</v>
      </c>
      <c r="J2369" s="23">
        <f t="shared" si="3"/>
        <v>1.056455374</v>
      </c>
      <c r="K2369" s="24" t="str">
        <f t="shared" si="4"/>
        <v>Over Achived</v>
      </c>
    </row>
    <row r="2370" ht="22.5" customHeight="1">
      <c r="A2370" s="18">
        <v>45691.0</v>
      </c>
      <c r="B2370" s="19" t="str">
        <f t="shared" si="1"/>
        <v>Feb</v>
      </c>
      <c r="C2370" s="20" t="s">
        <v>7</v>
      </c>
      <c r="D2370" s="19" t="s">
        <v>126</v>
      </c>
      <c r="E2370" s="19" t="s">
        <v>23</v>
      </c>
      <c r="F2370" s="21">
        <v>3.0</v>
      </c>
      <c r="G2370" s="22">
        <v>97404.0</v>
      </c>
      <c r="H2370" s="15" t="str">
        <f t="shared" si="2"/>
        <v>Very High Range</v>
      </c>
      <c r="I2370" s="22">
        <v>74764.0</v>
      </c>
      <c r="J2370" s="23">
        <f t="shared" si="3"/>
        <v>1.302819539</v>
      </c>
      <c r="K2370" s="24" t="str">
        <f t="shared" si="4"/>
        <v>Over Achived</v>
      </c>
    </row>
    <row r="2371" ht="22.5" customHeight="1">
      <c r="A2371" s="18">
        <v>45691.0</v>
      </c>
      <c r="B2371" s="19" t="str">
        <f t="shared" si="1"/>
        <v>Feb</v>
      </c>
      <c r="C2371" s="20" t="s">
        <v>92</v>
      </c>
      <c r="D2371" s="19" t="s">
        <v>98</v>
      </c>
      <c r="E2371" s="19" t="s">
        <v>26</v>
      </c>
      <c r="F2371" s="21">
        <v>4.0</v>
      </c>
      <c r="G2371" s="22">
        <v>108588.0</v>
      </c>
      <c r="H2371" s="15" t="str">
        <f t="shared" si="2"/>
        <v>Very High Range</v>
      </c>
      <c r="I2371" s="22">
        <v>128420.0</v>
      </c>
      <c r="J2371" s="23">
        <f t="shared" si="3"/>
        <v>0.845569226</v>
      </c>
      <c r="K2371" s="24" t="str">
        <f t="shared" si="4"/>
        <v>Target Not Meet</v>
      </c>
    </row>
    <row r="2372" ht="22.5" customHeight="1">
      <c r="A2372" s="18">
        <v>45691.0</v>
      </c>
      <c r="B2372" s="19" t="str">
        <f t="shared" si="1"/>
        <v>Feb</v>
      </c>
      <c r="C2372" s="20" t="s">
        <v>7</v>
      </c>
      <c r="D2372" s="19" t="s">
        <v>131</v>
      </c>
      <c r="E2372" s="19" t="s">
        <v>19</v>
      </c>
      <c r="F2372" s="21">
        <v>4.0</v>
      </c>
      <c r="G2372" s="22">
        <v>90598.0</v>
      </c>
      <c r="H2372" s="15" t="str">
        <f t="shared" si="2"/>
        <v>Very High Range</v>
      </c>
      <c r="I2372" s="22">
        <v>69162.0</v>
      </c>
      <c r="J2372" s="23">
        <f t="shared" si="3"/>
        <v>1.309938984</v>
      </c>
      <c r="K2372" s="24" t="str">
        <f t="shared" si="4"/>
        <v>Over Achived</v>
      </c>
    </row>
    <row r="2373" ht="22.5" customHeight="1">
      <c r="A2373" s="18">
        <v>45691.0</v>
      </c>
      <c r="B2373" s="19" t="str">
        <f t="shared" si="1"/>
        <v>Feb</v>
      </c>
      <c r="C2373" s="20" t="s">
        <v>92</v>
      </c>
      <c r="D2373" s="19" t="s">
        <v>98</v>
      </c>
      <c r="E2373" s="19" t="s">
        <v>23</v>
      </c>
      <c r="F2373" s="21">
        <v>2.0</v>
      </c>
      <c r="G2373" s="22">
        <v>75767.0</v>
      </c>
      <c r="H2373" s="15" t="str">
        <f t="shared" si="2"/>
        <v>High Range</v>
      </c>
      <c r="I2373" s="22">
        <v>90937.0</v>
      </c>
      <c r="J2373" s="23">
        <f t="shared" si="3"/>
        <v>0.8331812134</v>
      </c>
      <c r="K2373" s="24" t="str">
        <f t="shared" si="4"/>
        <v>Target Not Meet</v>
      </c>
    </row>
    <row r="2374" ht="22.5" customHeight="1">
      <c r="A2374" s="18">
        <v>45691.0</v>
      </c>
      <c r="B2374" s="19" t="str">
        <f t="shared" si="1"/>
        <v>Feb</v>
      </c>
      <c r="C2374" s="20" t="s">
        <v>92</v>
      </c>
      <c r="D2374" s="19" t="s">
        <v>98</v>
      </c>
      <c r="E2374" s="19" t="s">
        <v>38</v>
      </c>
      <c r="F2374" s="21">
        <v>4.0</v>
      </c>
      <c r="G2374" s="22">
        <v>92241.0</v>
      </c>
      <c r="H2374" s="15" t="str">
        <f t="shared" si="2"/>
        <v>Very High Range</v>
      </c>
      <c r="I2374" s="22">
        <v>111885.0</v>
      </c>
      <c r="J2374" s="23">
        <f t="shared" si="3"/>
        <v>0.8244268669</v>
      </c>
      <c r="K2374" s="24" t="str">
        <f t="shared" si="4"/>
        <v>Target Not Meet</v>
      </c>
    </row>
    <row r="2375" ht="22.5" customHeight="1">
      <c r="A2375" s="18">
        <v>45691.0</v>
      </c>
      <c r="B2375" s="19" t="str">
        <f t="shared" si="1"/>
        <v>Feb</v>
      </c>
      <c r="C2375" s="20" t="s">
        <v>92</v>
      </c>
      <c r="D2375" s="19" t="s">
        <v>144</v>
      </c>
      <c r="E2375" s="19" t="s">
        <v>63</v>
      </c>
      <c r="F2375" s="21">
        <v>1.0</v>
      </c>
      <c r="G2375" s="22">
        <v>29988.0</v>
      </c>
      <c r="H2375" s="15" t="str">
        <f t="shared" si="2"/>
        <v>Base Range</v>
      </c>
      <c r="I2375" s="22">
        <v>25738.0</v>
      </c>
      <c r="J2375" s="23">
        <f t="shared" si="3"/>
        <v>1.165125495</v>
      </c>
      <c r="K2375" s="24" t="str">
        <f t="shared" si="4"/>
        <v>Over Achived</v>
      </c>
    </row>
    <row r="2376" ht="22.5" customHeight="1">
      <c r="A2376" s="18">
        <v>45691.0</v>
      </c>
      <c r="B2376" s="19" t="str">
        <f t="shared" si="1"/>
        <v>Feb</v>
      </c>
      <c r="C2376" s="20" t="s">
        <v>92</v>
      </c>
      <c r="D2376" s="19" t="s">
        <v>144</v>
      </c>
      <c r="E2376" s="19" t="s">
        <v>9</v>
      </c>
      <c r="F2376" s="21">
        <v>5.0</v>
      </c>
      <c r="G2376" s="22">
        <v>127642.0</v>
      </c>
      <c r="H2376" s="15" t="str">
        <f t="shared" si="2"/>
        <v>Very High Range</v>
      </c>
      <c r="I2376" s="22">
        <v>113247.0</v>
      </c>
      <c r="J2376" s="23">
        <f t="shared" si="3"/>
        <v>1.127111535</v>
      </c>
      <c r="K2376" s="24" t="str">
        <f t="shared" si="4"/>
        <v>Over Achived</v>
      </c>
    </row>
    <row r="2377" ht="22.5" customHeight="1">
      <c r="A2377" s="18">
        <v>45691.0</v>
      </c>
      <c r="B2377" s="19" t="str">
        <f t="shared" si="1"/>
        <v>Feb</v>
      </c>
      <c r="C2377" s="20" t="s">
        <v>7</v>
      </c>
      <c r="D2377" s="19" t="s">
        <v>126</v>
      </c>
      <c r="E2377" s="19" t="s">
        <v>34</v>
      </c>
      <c r="F2377" s="21">
        <v>6.0</v>
      </c>
      <c r="G2377" s="22">
        <v>148575.0</v>
      </c>
      <c r="H2377" s="15" t="str">
        <f t="shared" si="2"/>
        <v>Very High Range</v>
      </c>
      <c r="I2377" s="22">
        <v>107336.0</v>
      </c>
      <c r="J2377" s="23">
        <f t="shared" si="3"/>
        <v>1.38420474</v>
      </c>
      <c r="K2377" s="24" t="str">
        <f t="shared" si="4"/>
        <v>Over Achived</v>
      </c>
    </row>
    <row r="2378" ht="22.5" customHeight="1">
      <c r="A2378" s="18">
        <v>45691.0</v>
      </c>
      <c r="B2378" s="19" t="str">
        <f t="shared" si="1"/>
        <v>Feb</v>
      </c>
      <c r="C2378" s="20" t="s">
        <v>92</v>
      </c>
      <c r="D2378" s="25" t="s">
        <v>149</v>
      </c>
      <c r="E2378" s="19" t="s">
        <v>34</v>
      </c>
      <c r="F2378" s="21">
        <v>6.0</v>
      </c>
      <c r="G2378" s="22">
        <v>111818.0</v>
      </c>
      <c r="H2378" s="15" t="str">
        <f t="shared" si="2"/>
        <v>Very High Range</v>
      </c>
      <c r="I2378" s="22">
        <v>95719.0</v>
      </c>
      <c r="J2378" s="23">
        <f t="shared" si="3"/>
        <v>1.168190223</v>
      </c>
      <c r="K2378" s="24" t="str">
        <f t="shared" si="4"/>
        <v>Over Achived</v>
      </c>
    </row>
    <row r="2379" ht="22.5" customHeight="1">
      <c r="A2379" s="18">
        <v>45691.0</v>
      </c>
      <c r="B2379" s="19" t="str">
        <f t="shared" si="1"/>
        <v>Feb</v>
      </c>
      <c r="C2379" s="20" t="s">
        <v>92</v>
      </c>
      <c r="D2379" s="25" t="s">
        <v>149</v>
      </c>
      <c r="E2379" s="19" t="s">
        <v>68</v>
      </c>
      <c r="F2379" s="21">
        <v>2.0</v>
      </c>
      <c r="G2379" s="22">
        <v>59146.0</v>
      </c>
      <c r="H2379" s="15" t="str">
        <f t="shared" si="2"/>
        <v>Medium Range</v>
      </c>
      <c r="I2379" s="22">
        <v>45861.0</v>
      </c>
      <c r="J2379" s="23">
        <f t="shared" si="3"/>
        <v>1.289679684</v>
      </c>
      <c r="K2379" s="24" t="str">
        <f t="shared" si="4"/>
        <v>Over Achived</v>
      </c>
    </row>
    <row r="2380" ht="22.5" customHeight="1">
      <c r="A2380" s="18">
        <v>45691.0</v>
      </c>
      <c r="B2380" s="19" t="str">
        <f t="shared" si="1"/>
        <v>Feb</v>
      </c>
      <c r="C2380" s="20" t="s">
        <v>92</v>
      </c>
      <c r="D2380" s="25" t="s">
        <v>149</v>
      </c>
      <c r="E2380" s="19" t="s">
        <v>19</v>
      </c>
      <c r="F2380" s="21">
        <v>3.0</v>
      </c>
      <c r="G2380" s="22">
        <v>83391.0</v>
      </c>
      <c r="H2380" s="15" t="str">
        <f t="shared" si="2"/>
        <v>High Range</v>
      </c>
      <c r="I2380" s="22">
        <v>73677.0</v>
      </c>
      <c r="J2380" s="23">
        <f t="shared" si="3"/>
        <v>1.131845759</v>
      </c>
      <c r="K2380" s="24" t="str">
        <f t="shared" si="4"/>
        <v>Over Achived</v>
      </c>
    </row>
    <row r="2381" ht="22.5" customHeight="1">
      <c r="A2381" s="18">
        <v>45691.0</v>
      </c>
      <c r="B2381" s="19" t="str">
        <f t="shared" si="1"/>
        <v>Feb</v>
      </c>
      <c r="C2381" s="20" t="s">
        <v>92</v>
      </c>
      <c r="D2381" s="25" t="s">
        <v>149</v>
      </c>
      <c r="E2381" s="19" t="s">
        <v>68</v>
      </c>
      <c r="F2381" s="21">
        <v>2.0</v>
      </c>
      <c r="G2381" s="22">
        <v>63761.0</v>
      </c>
      <c r="H2381" s="15" t="str">
        <f t="shared" si="2"/>
        <v>Medium Range</v>
      </c>
      <c r="I2381" s="22">
        <v>56460.0</v>
      </c>
      <c r="J2381" s="23">
        <f t="shared" si="3"/>
        <v>1.129312788</v>
      </c>
      <c r="K2381" s="24" t="str">
        <f t="shared" si="4"/>
        <v>Over Achived</v>
      </c>
    </row>
    <row r="2382" ht="22.5" customHeight="1">
      <c r="A2382" s="18">
        <v>45691.0</v>
      </c>
      <c r="B2382" s="19" t="str">
        <f t="shared" si="1"/>
        <v>Feb</v>
      </c>
      <c r="C2382" s="20" t="s">
        <v>92</v>
      </c>
      <c r="D2382" s="19" t="s">
        <v>158</v>
      </c>
      <c r="E2382" s="19" t="s">
        <v>19</v>
      </c>
      <c r="F2382" s="21">
        <v>3.0</v>
      </c>
      <c r="G2382" s="22">
        <v>76059.0</v>
      </c>
      <c r="H2382" s="15" t="str">
        <f t="shared" si="2"/>
        <v>High Range</v>
      </c>
      <c r="I2382" s="22">
        <v>62380.0</v>
      </c>
      <c r="J2382" s="23">
        <f t="shared" si="3"/>
        <v>1.219285027</v>
      </c>
      <c r="K2382" s="24" t="str">
        <f t="shared" si="4"/>
        <v>Over Achived</v>
      </c>
    </row>
    <row r="2383" ht="22.5" customHeight="1">
      <c r="A2383" s="18">
        <v>45691.0</v>
      </c>
      <c r="B2383" s="19" t="str">
        <f t="shared" si="1"/>
        <v>Feb</v>
      </c>
      <c r="C2383" s="20" t="s">
        <v>92</v>
      </c>
      <c r="D2383" s="19" t="s">
        <v>158</v>
      </c>
      <c r="E2383" s="19" t="s">
        <v>34</v>
      </c>
      <c r="F2383" s="21">
        <v>5.0</v>
      </c>
      <c r="G2383" s="22">
        <v>120264.0</v>
      </c>
      <c r="H2383" s="15" t="str">
        <f t="shared" si="2"/>
        <v>Very High Range</v>
      </c>
      <c r="I2383" s="22">
        <v>108093.0</v>
      </c>
      <c r="J2383" s="23">
        <f t="shared" si="3"/>
        <v>1.112597485</v>
      </c>
      <c r="K2383" s="24" t="str">
        <f t="shared" si="4"/>
        <v>Over Achived</v>
      </c>
    </row>
    <row r="2384" ht="22.5" customHeight="1">
      <c r="A2384" s="18">
        <v>45691.0</v>
      </c>
      <c r="B2384" s="19" t="str">
        <f t="shared" si="1"/>
        <v>Feb</v>
      </c>
      <c r="C2384" s="20" t="s">
        <v>92</v>
      </c>
      <c r="D2384" s="19" t="s">
        <v>158</v>
      </c>
      <c r="E2384" s="19" t="s">
        <v>34</v>
      </c>
      <c r="F2384" s="21">
        <v>6.0</v>
      </c>
      <c r="G2384" s="22">
        <v>126698.0</v>
      </c>
      <c r="H2384" s="15" t="str">
        <f t="shared" si="2"/>
        <v>Very High Range</v>
      </c>
      <c r="I2384" s="22">
        <v>118762.0</v>
      </c>
      <c r="J2384" s="23">
        <f t="shared" si="3"/>
        <v>1.066822721</v>
      </c>
      <c r="K2384" s="24" t="str">
        <f t="shared" si="4"/>
        <v>Over Achived</v>
      </c>
    </row>
    <row r="2385" ht="22.5" customHeight="1">
      <c r="A2385" s="18">
        <v>45691.0</v>
      </c>
      <c r="B2385" s="19" t="str">
        <f t="shared" si="1"/>
        <v>Feb</v>
      </c>
      <c r="C2385" s="20" t="s">
        <v>92</v>
      </c>
      <c r="D2385" s="19" t="s">
        <v>158</v>
      </c>
      <c r="E2385" s="19" t="s">
        <v>68</v>
      </c>
      <c r="F2385" s="21">
        <v>3.0</v>
      </c>
      <c r="G2385" s="22">
        <v>54784.0</v>
      </c>
      <c r="H2385" s="15" t="str">
        <f t="shared" si="2"/>
        <v>Medium Range</v>
      </c>
      <c r="I2385" s="22">
        <v>47106.0</v>
      </c>
      <c r="J2385" s="23">
        <f t="shared" si="3"/>
        <v>1.162994098</v>
      </c>
      <c r="K2385" s="24" t="str">
        <f t="shared" si="4"/>
        <v>Over Achived</v>
      </c>
    </row>
    <row r="2386" ht="22.5" customHeight="1">
      <c r="A2386" s="18">
        <v>45691.0</v>
      </c>
      <c r="B2386" s="19" t="str">
        <f t="shared" si="1"/>
        <v>Feb</v>
      </c>
      <c r="C2386" s="20" t="s">
        <v>92</v>
      </c>
      <c r="D2386" s="19" t="s">
        <v>158</v>
      </c>
      <c r="E2386" s="19" t="s">
        <v>38</v>
      </c>
      <c r="F2386" s="21">
        <v>4.0</v>
      </c>
      <c r="G2386" s="22">
        <v>76834.0</v>
      </c>
      <c r="H2386" s="15" t="str">
        <f t="shared" si="2"/>
        <v>High Range</v>
      </c>
      <c r="I2386" s="22">
        <v>54570.0</v>
      </c>
      <c r="J2386" s="23">
        <f t="shared" si="3"/>
        <v>1.407989738</v>
      </c>
      <c r="K2386" s="24" t="str">
        <f t="shared" si="4"/>
        <v>Over Achived</v>
      </c>
    </row>
    <row r="2387" ht="22.5" customHeight="1">
      <c r="A2387" s="18">
        <v>45691.0</v>
      </c>
      <c r="B2387" s="19" t="str">
        <f t="shared" si="1"/>
        <v>Feb</v>
      </c>
      <c r="C2387" s="20" t="s">
        <v>7</v>
      </c>
      <c r="D2387" s="19" t="s">
        <v>131</v>
      </c>
      <c r="E2387" s="19" t="s">
        <v>23</v>
      </c>
      <c r="F2387" s="21">
        <v>4.0</v>
      </c>
      <c r="G2387" s="22">
        <v>74764.0</v>
      </c>
      <c r="H2387" s="15" t="str">
        <f t="shared" si="2"/>
        <v>High Range</v>
      </c>
      <c r="I2387" s="22">
        <v>58713.0</v>
      </c>
      <c r="J2387" s="23">
        <f t="shared" si="3"/>
        <v>1.273380682</v>
      </c>
      <c r="K2387" s="24" t="str">
        <f t="shared" si="4"/>
        <v>Over Achived</v>
      </c>
    </row>
    <row r="2388" ht="22.5" customHeight="1">
      <c r="A2388" s="18">
        <v>45691.0</v>
      </c>
      <c r="B2388" s="19" t="str">
        <f t="shared" si="1"/>
        <v>Feb</v>
      </c>
      <c r="C2388" s="20" t="s">
        <v>7</v>
      </c>
      <c r="D2388" s="19" t="s">
        <v>131</v>
      </c>
      <c r="E2388" s="19" t="s">
        <v>63</v>
      </c>
      <c r="F2388" s="21">
        <v>3.0</v>
      </c>
      <c r="G2388" s="22">
        <v>63618.0</v>
      </c>
      <c r="H2388" s="15" t="str">
        <f t="shared" si="2"/>
        <v>Medium Range</v>
      </c>
      <c r="I2388" s="22">
        <v>55256.0</v>
      </c>
      <c r="J2388" s="23">
        <f t="shared" si="3"/>
        <v>1.151331982</v>
      </c>
      <c r="K2388" s="24" t="str">
        <f t="shared" si="4"/>
        <v>Over Achived</v>
      </c>
    </row>
    <row r="2389" ht="22.5" customHeight="1">
      <c r="A2389" s="18">
        <v>45691.0</v>
      </c>
      <c r="B2389" s="19" t="str">
        <f t="shared" si="1"/>
        <v>Feb</v>
      </c>
      <c r="C2389" s="20" t="s">
        <v>92</v>
      </c>
      <c r="D2389" s="25" t="s">
        <v>149</v>
      </c>
      <c r="E2389" s="19" t="s">
        <v>19</v>
      </c>
      <c r="F2389" s="21">
        <v>3.0</v>
      </c>
      <c r="G2389" s="22">
        <v>71114.0</v>
      </c>
      <c r="H2389" s="15" t="str">
        <f t="shared" si="2"/>
        <v>High Range</v>
      </c>
      <c r="I2389" s="22">
        <v>51289.0</v>
      </c>
      <c r="J2389" s="23">
        <f t="shared" si="3"/>
        <v>1.386535124</v>
      </c>
      <c r="K2389" s="24" t="str">
        <f t="shared" si="4"/>
        <v>Over Achived</v>
      </c>
    </row>
    <row r="2390" ht="22.5" customHeight="1">
      <c r="A2390" s="18">
        <v>45692.0</v>
      </c>
      <c r="B2390" s="19" t="str">
        <f t="shared" si="1"/>
        <v>Feb</v>
      </c>
      <c r="C2390" s="20" t="s">
        <v>13</v>
      </c>
      <c r="D2390" s="19" t="s">
        <v>169</v>
      </c>
      <c r="E2390" s="19" t="s">
        <v>19</v>
      </c>
      <c r="F2390" s="21">
        <v>1.0</v>
      </c>
      <c r="G2390" s="22">
        <v>42442.0</v>
      </c>
      <c r="H2390" s="15" t="str">
        <f t="shared" si="2"/>
        <v>Base Range</v>
      </c>
      <c r="I2390" s="22">
        <v>45428.0</v>
      </c>
      <c r="J2390" s="23">
        <f t="shared" si="3"/>
        <v>0.9342696135</v>
      </c>
      <c r="K2390" s="24" t="str">
        <f t="shared" si="4"/>
        <v>Target Not Meet</v>
      </c>
    </row>
    <row r="2391" ht="22.5" customHeight="1">
      <c r="A2391" s="18">
        <v>45692.0</v>
      </c>
      <c r="B2391" s="19" t="str">
        <f t="shared" si="1"/>
        <v>Feb</v>
      </c>
      <c r="C2391" s="20" t="s">
        <v>13</v>
      </c>
      <c r="D2391" s="19" t="s">
        <v>37</v>
      </c>
      <c r="E2391" s="19" t="s">
        <v>68</v>
      </c>
      <c r="F2391" s="21">
        <v>1.0</v>
      </c>
      <c r="G2391" s="22">
        <v>41802.0</v>
      </c>
      <c r="H2391" s="15" t="str">
        <f t="shared" si="2"/>
        <v>Base Range</v>
      </c>
      <c r="I2391" s="22">
        <v>52297.0</v>
      </c>
      <c r="J2391" s="23">
        <f t="shared" si="3"/>
        <v>0.7993192726</v>
      </c>
      <c r="K2391" s="24" t="str">
        <f t="shared" si="4"/>
        <v>Target Not Meet</v>
      </c>
    </row>
    <row r="2392" ht="22.5" customHeight="1">
      <c r="A2392" s="18">
        <v>45692.0</v>
      </c>
      <c r="B2392" s="19" t="str">
        <f t="shared" si="1"/>
        <v>Feb</v>
      </c>
      <c r="C2392" s="20" t="s">
        <v>13</v>
      </c>
      <c r="D2392" s="19" t="s">
        <v>37</v>
      </c>
      <c r="E2392" s="19" t="s">
        <v>23</v>
      </c>
      <c r="F2392" s="21">
        <v>2.0</v>
      </c>
      <c r="G2392" s="22">
        <v>35345.0</v>
      </c>
      <c r="H2392" s="15" t="str">
        <f t="shared" si="2"/>
        <v>Base Range</v>
      </c>
      <c r="I2392" s="22">
        <v>41291.0</v>
      </c>
      <c r="J2392" s="23">
        <f t="shared" si="3"/>
        <v>0.855997675</v>
      </c>
      <c r="K2392" s="24" t="str">
        <f t="shared" si="4"/>
        <v>Target Not Meet</v>
      </c>
    </row>
    <row r="2393" ht="22.5" customHeight="1">
      <c r="A2393" s="18">
        <v>45692.0</v>
      </c>
      <c r="B2393" s="19" t="str">
        <f t="shared" si="1"/>
        <v>Feb</v>
      </c>
      <c r="C2393" s="20" t="s">
        <v>13</v>
      </c>
      <c r="D2393" s="19" t="s">
        <v>37</v>
      </c>
      <c r="E2393" s="19" t="s">
        <v>26</v>
      </c>
      <c r="F2393" s="21">
        <v>2.0</v>
      </c>
      <c r="G2393" s="22">
        <v>53447.0</v>
      </c>
      <c r="H2393" s="15" t="str">
        <f t="shared" si="2"/>
        <v>Medium Range</v>
      </c>
      <c r="I2393" s="22">
        <v>62290.0</v>
      </c>
      <c r="J2393" s="23">
        <f t="shared" si="3"/>
        <v>0.8580349976</v>
      </c>
      <c r="K2393" s="24" t="str">
        <f t="shared" si="4"/>
        <v>Target Not Meet</v>
      </c>
    </row>
    <row r="2394" ht="22.5" customHeight="1">
      <c r="A2394" s="18">
        <v>45692.0</v>
      </c>
      <c r="B2394" s="19" t="str">
        <f t="shared" si="1"/>
        <v>Feb</v>
      </c>
      <c r="C2394" s="20" t="s">
        <v>13</v>
      </c>
      <c r="D2394" s="19" t="s">
        <v>37</v>
      </c>
      <c r="E2394" s="19" t="s">
        <v>23</v>
      </c>
      <c r="F2394" s="21">
        <v>2.0</v>
      </c>
      <c r="G2394" s="22">
        <v>45179.0</v>
      </c>
      <c r="H2394" s="15" t="str">
        <f t="shared" si="2"/>
        <v>Base Range</v>
      </c>
      <c r="I2394" s="22">
        <v>54784.0</v>
      </c>
      <c r="J2394" s="23">
        <f t="shared" si="3"/>
        <v>0.8246750876</v>
      </c>
      <c r="K2394" s="24" t="str">
        <f t="shared" si="4"/>
        <v>Target Not Meet</v>
      </c>
    </row>
    <row r="2395" ht="22.5" customHeight="1">
      <c r="A2395" s="18">
        <v>45692.0</v>
      </c>
      <c r="B2395" s="19" t="str">
        <f t="shared" si="1"/>
        <v>Feb</v>
      </c>
      <c r="C2395" s="20" t="s">
        <v>13</v>
      </c>
      <c r="D2395" s="19" t="s">
        <v>37</v>
      </c>
      <c r="E2395" s="19" t="s">
        <v>19</v>
      </c>
      <c r="F2395" s="21">
        <v>1.0</v>
      </c>
      <c r="G2395" s="22">
        <v>39503.0</v>
      </c>
      <c r="H2395" s="15" t="str">
        <f t="shared" si="2"/>
        <v>Base Range</v>
      </c>
      <c r="I2395" s="22">
        <v>43011.0</v>
      </c>
      <c r="J2395" s="23">
        <f t="shared" si="3"/>
        <v>0.918439469</v>
      </c>
      <c r="K2395" s="24" t="str">
        <f t="shared" si="4"/>
        <v>Target Not Meet</v>
      </c>
    </row>
    <row r="2396" ht="22.5" customHeight="1">
      <c r="A2396" s="18">
        <v>45692.0</v>
      </c>
      <c r="B2396" s="19" t="str">
        <f t="shared" si="1"/>
        <v>Feb</v>
      </c>
      <c r="C2396" s="20" t="s">
        <v>13</v>
      </c>
      <c r="D2396" s="19" t="s">
        <v>29</v>
      </c>
      <c r="E2396" s="19" t="s">
        <v>9</v>
      </c>
      <c r="F2396" s="21">
        <v>3.0</v>
      </c>
      <c r="G2396" s="22">
        <v>81997.0</v>
      </c>
      <c r="H2396" s="15" t="str">
        <f t="shared" si="2"/>
        <v>High Range</v>
      </c>
      <c r="I2396" s="22">
        <v>101917.0</v>
      </c>
      <c r="J2396" s="23">
        <f t="shared" si="3"/>
        <v>0.8045468371</v>
      </c>
      <c r="K2396" s="24" t="str">
        <f t="shared" si="4"/>
        <v>Target Not Meet</v>
      </c>
    </row>
    <row r="2397" ht="22.5" customHeight="1">
      <c r="A2397" s="18">
        <v>45692.0</v>
      </c>
      <c r="B2397" s="19" t="str">
        <f t="shared" si="1"/>
        <v>Feb</v>
      </c>
      <c r="C2397" s="20" t="s">
        <v>13</v>
      </c>
      <c r="D2397" s="19" t="s">
        <v>18</v>
      </c>
      <c r="E2397" s="19" t="s">
        <v>34</v>
      </c>
      <c r="F2397" s="21">
        <v>3.0</v>
      </c>
      <c r="G2397" s="22">
        <v>77155.0</v>
      </c>
      <c r="H2397" s="15" t="str">
        <f t="shared" si="2"/>
        <v>High Range</v>
      </c>
      <c r="I2397" s="22">
        <v>59263.0</v>
      </c>
      <c r="J2397" s="23">
        <f t="shared" si="3"/>
        <v>1.301908442</v>
      </c>
      <c r="K2397" s="24" t="str">
        <f t="shared" si="4"/>
        <v>Over Achived</v>
      </c>
    </row>
    <row r="2398" ht="22.5" customHeight="1">
      <c r="A2398" s="18">
        <v>45692.0</v>
      </c>
      <c r="B2398" s="19" t="str">
        <f t="shared" si="1"/>
        <v>Feb</v>
      </c>
      <c r="C2398" s="20" t="s">
        <v>13</v>
      </c>
      <c r="D2398" s="19" t="s">
        <v>29</v>
      </c>
      <c r="E2398" s="19" t="s">
        <v>63</v>
      </c>
      <c r="F2398" s="21">
        <v>1.0</v>
      </c>
      <c r="G2398" s="22">
        <v>18357.0</v>
      </c>
      <c r="H2398" s="15" t="str">
        <f t="shared" si="2"/>
        <v>Base Range</v>
      </c>
      <c r="I2398" s="22">
        <v>20447.0</v>
      </c>
      <c r="J2398" s="23">
        <f t="shared" si="3"/>
        <v>0.8977845161</v>
      </c>
      <c r="K2398" s="24" t="str">
        <f t="shared" si="4"/>
        <v>Target Not Meet</v>
      </c>
    </row>
    <row r="2399" ht="22.5" customHeight="1">
      <c r="A2399" s="18">
        <v>45692.0</v>
      </c>
      <c r="B2399" s="19" t="str">
        <f t="shared" si="1"/>
        <v>Feb</v>
      </c>
      <c r="C2399" s="20" t="s">
        <v>13</v>
      </c>
      <c r="D2399" s="19" t="s">
        <v>29</v>
      </c>
      <c r="E2399" s="19" t="s">
        <v>63</v>
      </c>
      <c r="F2399" s="21">
        <v>1.0</v>
      </c>
      <c r="G2399" s="22">
        <v>13927.0</v>
      </c>
      <c r="H2399" s="15" t="str">
        <f t="shared" si="2"/>
        <v>Base Range</v>
      </c>
      <c r="I2399" s="22">
        <v>15966.0</v>
      </c>
      <c r="J2399" s="23">
        <f t="shared" si="3"/>
        <v>0.8722911186</v>
      </c>
      <c r="K2399" s="24" t="str">
        <f t="shared" si="4"/>
        <v>Target Not Meet</v>
      </c>
    </row>
    <row r="2400" ht="22.5" customHeight="1">
      <c r="A2400" s="18">
        <v>45692.0</v>
      </c>
      <c r="B2400" s="19" t="str">
        <f t="shared" si="1"/>
        <v>Feb</v>
      </c>
      <c r="C2400" s="20" t="s">
        <v>13</v>
      </c>
      <c r="D2400" s="19" t="s">
        <v>29</v>
      </c>
      <c r="E2400" s="19" t="s">
        <v>19</v>
      </c>
      <c r="F2400" s="21">
        <v>2.0</v>
      </c>
      <c r="G2400" s="22">
        <v>40538.0</v>
      </c>
      <c r="H2400" s="15" t="str">
        <f t="shared" si="2"/>
        <v>Base Range</v>
      </c>
      <c r="I2400" s="22">
        <v>48192.0</v>
      </c>
      <c r="J2400" s="23">
        <f t="shared" si="3"/>
        <v>0.8411769588</v>
      </c>
      <c r="K2400" s="24" t="str">
        <f t="shared" si="4"/>
        <v>Target Not Meet</v>
      </c>
    </row>
    <row r="2401" ht="22.5" customHeight="1">
      <c r="A2401" s="18">
        <v>45692.0</v>
      </c>
      <c r="B2401" s="19" t="str">
        <f t="shared" si="1"/>
        <v>Feb</v>
      </c>
      <c r="C2401" s="20" t="s">
        <v>13</v>
      </c>
      <c r="D2401" s="19" t="s">
        <v>18</v>
      </c>
      <c r="E2401" s="19" t="s">
        <v>9</v>
      </c>
      <c r="F2401" s="21">
        <v>3.0</v>
      </c>
      <c r="G2401" s="22">
        <v>70777.0</v>
      </c>
      <c r="H2401" s="15" t="str">
        <f t="shared" si="2"/>
        <v>High Range</v>
      </c>
      <c r="I2401" s="22">
        <v>55972.0</v>
      </c>
      <c r="J2401" s="23">
        <f t="shared" si="3"/>
        <v>1.264507254</v>
      </c>
      <c r="K2401" s="24" t="str">
        <f t="shared" si="4"/>
        <v>Over Achived</v>
      </c>
    </row>
    <row r="2402" ht="22.5" customHeight="1">
      <c r="A2402" s="18">
        <v>45692.0</v>
      </c>
      <c r="B2402" s="19" t="str">
        <f t="shared" si="1"/>
        <v>Feb</v>
      </c>
      <c r="C2402" s="20" t="s">
        <v>13</v>
      </c>
      <c r="D2402" s="19" t="s">
        <v>18</v>
      </c>
      <c r="E2402" s="19" t="s">
        <v>26</v>
      </c>
      <c r="F2402" s="21">
        <v>2.0</v>
      </c>
      <c r="G2402" s="22">
        <v>60790.0</v>
      </c>
      <c r="H2402" s="15" t="str">
        <f t="shared" si="2"/>
        <v>Medium Range</v>
      </c>
      <c r="I2402" s="22">
        <v>55368.0</v>
      </c>
      <c r="J2402" s="23">
        <f t="shared" si="3"/>
        <v>1.0979266</v>
      </c>
      <c r="K2402" s="24" t="str">
        <f t="shared" si="4"/>
        <v>Over Achived</v>
      </c>
    </row>
    <row r="2403" ht="22.5" customHeight="1">
      <c r="A2403" s="18">
        <v>45692.0</v>
      </c>
      <c r="B2403" s="19" t="str">
        <f t="shared" si="1"/>
        <v>Feb</v>
      </c>
      <c r="C2403" s="20" t="s">
        <v>13</v>
      </c>
      <c r="D2403" s="19" t="s">
        <v>18</v>
      </c>
      <c r="E2403" s="19" t="s">
        <v>63</v>
      </c>
      <c r="F2403" s="21">
        <v>3.0</v>
      </c>
      <c r="G2403" s="22">
        <v>79831.0</v>
      </c>
      <c r="H2403" s="15" t="str">
        <f t="shared" si="2"/>
        <v>High Range</v>
      </c>
      <c r="I2403" s="22">
        <v>69538.0</v>
      </c>
      <c r="J2403" s="23">
        <f t="shared" si="3"/>
        <v>1.148019788</v>
      </c>
      <c r="K2403" s="24" t="str">
        <f t="shared" si="4"/>
        <v>Over Achived</v>
      </c>
    </row>
    <row r="2404" ht="22.5" customHeight="1">
      <c r="A2404" s="18">
        <v>45692.0</v>
      </c>
      <c r="B2404" s="19" t="str">
        <f t="shared" si="1"/>
        <v>Feb</v>
      </c>
      <c r="C2404" s="20" t="s">
        <v>13</v>
      </c>
      <c r="D2404" s="19" t="s">
        <v>169</v>
      </c>
      <c r="E2404" s="19" t="s">
        <v>38</v>
      </c>
      <c r="F2404" s="21">
        <v>2.0</v>
      </c>
      <c r="G2404" s="22">
        <v>54461.0</v>
      </c>
      <c r="H2404" s="15" t="str">
        <f t="shared" si="2"/>
        <v>Medium Range</v>
      </c>
      <c r="I2404" s="22">
        <v>58786.0</v>
      </c>
      <c r="J2404" s="23">
        <f t="shared" si="3"/>
        <v>0.9264280611</v>
      </c>
      <c r="K2404" s="24" t="str">
        <f t="shared" si="4"/>
        <v>Target Not Meet</v>
      </c>
    </row>
    <row r="2405" ht="22.5" customHeight="1">
      <c r="A2405" s="18">
        <v>45692.0</v>
      </c>
      <c r="B2405" s="19" t="str">
        <f t="shared" si="1"/>
        <v>Feb</v>
      </c>
      <c r="C2405" s="20" t="s">
        <v>13</v>
      </c>
      <c r="D2405" s="19" t="s">
        <v>29</v>
      </c>
      <c r="E2405" s="19" t="s">
        <v>19</v>
      </c>
      <c r="F2405" s="21">
        <v>1.0</v>
      </c>
      <c r="G2405" s="22">
        <v>50649.0</v>
      </c>
      <c r="H2405" s="15" t="str">
        <f t="shared" si="2"/>
        <v>Medium Range</v>
      </c>
      <c r="I2405" s="22">
        <v>63427.0</v>
      </c>
      <c r="J2405" s="23">
        <f t="shared" si="3"/>
        <v>0.7985400539</v>
      </c>
      <c r="K2405" s="24" t="str">
        <f t="shared" si="4"/>
        <v>Target Not Meet</v>
      </c>
    </row>
    <row r="2406" ht="22.5" customHeight="1">
      <c r="A2406" s="18">
        <v>45692.0</v>
      </c>
      <c r="B2406" s="19" t="str">
        <f t="shared" si="1"/>
        <v>Feb</v>
      </c>
      <c r="C2406" s="20" t="s">
        <v>57</v>
      </c>
      <c r="D2406" s="19" t="s">
        <v>58</v>
      </c>
      <c r="E2406" s="19" t="s">
        <v>34</v>
      </c>
      <c r="F2406" s="21">
        <v>2.0</v>
      </c>
      <c r="G2406" s="22">
        <v>62152.0</v>
      </c>
      <c r="H2406" s="15" t="str">
        <f t="shared" si="2"/>
        <v>Medium Range</v>
      </c>
      <c r="I2406" s="22">
        <v>51770.0</v>
      </c>
      <c r="J2406" s="23">
        <f t="shared" si="3"/>
        <v>1.200540854</v>
      </c>
      <c r="K2406" s="24" t="str">
        <f t="shared" si="4"/>
        <v>Over Achived</v>
      </c>
    </row>
    <row r="2407" ht="22.5" customHeight="1">
      <c r="A2407" s="18">
        <v>45692.0</v>
      </c>
      <c r="B2407" s="19" t="str">
        <f t="shared" si="1"/>
        <v>Feb</v>
      </c>
      <c r="C2407" s="20" t="s">
        <v>57</v>
      </c>
      <c r="D2407" s="25" t="s">
        <v>62</v>
      </c>
      <c r="E2407" s="19" t="s">
        <v>23</v>
      </c>
      <c r="F2407" s="21">
        <v>1.0</v>
      </c>
      <c r="G2407" s="22">
        <v>32023.0</v>
      </c>
      <c r="H2407" s="15" t="str">
        <f t="shared" si="2"/>
        <v>Base Range</v>
      </c>
      <c r="I2407" s="22">
        <v>23897.0</v>
      </c>
      <c r="J2407" s="23">
        <f t="shared" si="3"/>
        <v>1.340042683</v>
      </c>
      <c r="K2407" s="24" t="str">
        <f t="shared" si="4"/>
        <v>Over Achived</v>
      </c>
    </row>
    <row r="2408" ht="22.5" customHeight="1">
      <c r="A2408" s="18">
        <v>45692.0</v>
      </c>
      <c r="B2408" s="19" t="str">
        <f t="shared" si="1"/>
        <v>Feb</v>
      </c>
      <c r="C2408" s="20" t="s">
        <v>57</v>
      </c>
      <c r="D2408" s="19" t="s">
        <v>58</v>
      </c>
      <c r="E2408" s="19" t="s">
        <v>19</v>
      </c>
      <c r="F2408" s="21">
        <v>1.0</v>
      </c>
      <c r="G2408" s="22">
        <v>35191.0</v>
      </c>
      <c r="H2408" s="15" t="str">
        <f t="shared" si="2"/>
        <v>Base Range</v>
      </c>
      <c r="I2408" s="22">
        <v>32775.0</v>
      </c>
      <c r="J2408" s="23">
        <f t="shared" si="3"/>
        <v>1.073714722</v>
      </c>
      <c r="K2408" s="24" t="str">
        <f t="shared" si="4"/>
        <v>Over Achived</v>
      </c>
    </row>
    <row r="2409" ht="22.5" customHeight="1">
      <c r="A2409" s="18">
        <v>45692.0</v>
      </c>
      <c r="B2409" s="19" t="str">
        <f t="shared" si="1"/>
        <v>Feb</v>
      </c>
      <c r="C2409" s="20" t="s">
        <v>13</v>
      </c>
      <c r="D2409" s="19" t="s">
        <v>18</v>
      </c>
      <c r="E2409" s="19" t="s">
        <v>38</v>
      </c>
      <c r="F2409" s="21">
        <v>3.0</v>
      </c>
      <c r="G2409" s="22">
        <v>63017.0</v>
      </c>
      <c r="H2409" s="15" t="str">
        <f t="shared" si="2"/>
        <v>Medium Range</v>
      </c>
      <c r="I2409" s="22">
        <v>51473.0</v>
      </c>
      <c r="J2409" s="23">
        <f t="shared" si="3"/>
        <v>1.22427292</v>
      </c>
      <c r="K2409" s="24" t="str">
        <f t="shared" si="4"/>
        <v>Over Achived</v>
      </c>
    </row>
    <row r="2410" ht="22.5" customHeight="1">
      <c r="A2410" s="18">
        <v>45692.0</v>
      </c>
      <c r="B2410" s="19" t="str">
        <f t="shared" si="1"/>
        <v>Feb</v>
      </c>
      <c r="C2410" s="20" t="s">
        <v>57</v>
      </c>
      <c r="D2410" s="19" t="s">
        <v>85</v>
      </c>
      <c r="E2410" s="19" t="s">
        <v>23</v>
      </c>
      <c r="F2410" s="21">
        <v>1.0</v>
      </c>
      <c r="G2410" s="22">
        <v>26381.0</v>
      </c>
      <c r="H2410" s="15" t="str">
        <f t="shared" si="2"/>
        <v>Base Range</v>
      </c>
      <c r="I2410" s="22">
        <v>33274.0</v>
      </c>
      <c r="J2410" s="23">
        <f t="shared" si="3"/>
        <v>0.7928412574</v>
      </c>
      <c r="K2410" s="24" t="str">
        <f t="shared" si="4"/>
        <v>Target Not Meet</v>
      </c>
    </row>
    <row r="2411" ht="22.5" customHeight="1">
      <c r="A2411" s="18">
        <v>45692.0</v>
      </c>
      <c r="B2411" s="19" t="str">
        <f t="shared" si="1"/>
        <v>Feb</v>
      </c>
      <c r="C2411" s="20" t="s">
        <v>57</v>
      </c>
      <c r="D2411" s="19" t="s">
        <v>85</v>
      </c>
      <c r="E2411" s="19" t="s">
        <v>63</v>
      </c>
      <c r="F2411" s="21">
        <v>1.0</v>
      </c>
      <c r="G2411" s="22">
        <v>24839.0</v>
      </c>
      <c r="H2411" s="15" t="str">
        <f t="shared" si="2"/>
        <v>Base Range</v>
      </c>
      <c r="I2411" s="22">
        <v>26389.0</v>
      </c>
      <c r="J2411" s="23">
        <f t="shared" si="3"/>
        <v>0.9412634052</v>
      </c>
      <c r="K2411" s="24" t="str">
        <f t="shared" si="4"/>
        <v>Target Not Meet</v>
      </c>
    </row>
    <row r="2412" ht="22.5" customHeight="1">
      <c r="A2412" s="18">
        <v>45692.0</v>
      </c>
      <c r="B2412" s="19" t="str">
        <f t="shared" si="1"/>
        <v>Feb</v>
      </c>
      <c r="C2412" s="20" t="s">
        <v>57</v>
      </c>
      <c r="D2412" s="19" t="s">
        <v>80</v>
      </c>
      <c r="E2412" s="19" t="s">
        <v>63</v>
      </c>
      <c r="F2412" s="21">
        <v>1.0</v>
      </c>
      <c r="G2412" s="22">
        <v>22740.0</v>
      </c>
      <c r="H2412" s="15" t="str">
        <f t="shared" si="2"/>
        <v>Base Range</v>
      </c>
      <c r="I2412" s="22">
        <v>24217.0</v>
      </c>
      <c r="J2412" s="23">
        <f t="shared" si="3"/>
        <v>0.9390097865</v>
      </c>
      <c r="K2412" s="24" t="str">
        <f t="shared" si="4"/>
        <v>Target Not Meet</v>
      </c>
    </row>
    <row r="2413" ht="22.5" customHeight="1">
      <c r="A2413" s="18">
        <v>45692.0</v>
      </c>
      <c r="B2413" s="19" t="str">
        <f t="shared" si="1"/>
        <v>Feb</v>
      </c>
      <c r="C2413" s="20" t="s">
        <v>57</v>
      </c>
      <c r="D2413" s="19" t="s">
        <v>80</v>
      </c>
      <c r="E2413" s="19" t="s">
        <v>38</v>
      </c>
      <c r="F2413" s="21">
        <v>2.0</v>
      </c>
      <c r="G2413" s="22">
        <v>41773.0</v>
      </c>
      <c r="H2413" s="15" t="str">
        <f t="shared" si="2"/>
        <v>Base Range</v>
      </c>
      <c r="I2413" s="22">
        <v>54303.0</v>
      </c>
      <c r="J2413" s="23">
        <f t="shared" si="3"/>
        <v>0.7692576837</v>
      </c>
      <c r="K2413" s="24" t="str">
        <f t="shared" si="4"/>
        <v>Target Not Meet</v>
      </c>
    </row>
    <row r="2414" ht="22.5" customHeight="1">
      <c r="A2414" s="18">
        <v>45692.0</v>
      </c>
      <c r="B2414" s="19" t="str">
        <f t="shared" si="1"/>
        <v>Feb</v>
      </c>
      <c r="C2414" s="20" t="s">
        <v>57</v>
      </c>
      <c r="D2414" s="19" t="s">
        <v>80</v>
      </c>
      <c r="E2414" s="19" t="s">
        <v>26</v>
      </c>
      <c r="F2414" s="21">
        <v>2.0</v>
      </c>
      <c r="G2414" s="22">
        <v>42757.0</v>
      </c>
      <c r="H2414" s="15" t="str">
        <f t="shared" si="2"/>
        <v>Base Range</v>
      </c>
      <c r="I2414" s="22">
        <v>55088.0</v>
      </c>
      <c r="J2414" s="23">
        <f t="shared" si="3"/>
        <v>0.776158147</v>
      </c>
      <c r="K2414" s="24" t="str">
        <f t="shared" si="4"/>
        <v>Target Not Meet</v>
      </c>
    </row>
    <row r="2415" ht="22.5" customHeight="1">
      <c r="A2415" s="18">
        <v>45692.0</v>
      </c>
      <c r="B2415" s="19" t="str">
        <f t="shared" si="1"/>
        <v>Feb</v>
      </c>
      <c r="C2415" s="20" t="s">
        <v>57</v>
      </c>
      <c r="D2415" s="19" t="s">
        <v>80</v>
      </c>
      <c r="E2415" s="19" t="s">
        <v>23</v>
      </c>
      <c r="F2415" s="21">
        <v>1.0</v>
      </c>
      <c r="G2415" s="22">
        <v>32691.0</v>
      </c>
      <c r="H2415" s="15" t="str">
        <f t="shared" si="2"/>
        <v>Base Range</v>
      </c>
      <c r="I2415" s="22">
        <v>39918.0</v>
      </c>
      <c r="J2415" s="23">
        <f t="shared" si="3"/>
        <v>0.8189538554</v>
      </c>
      <c r="K2415" s="24" t="str">
        <f t="shared" si="4"/>
        <v>Target Not Meet</v>
      </c>
    </row>
    <row r="2416" ht="22.5" customHeight="1">
      <c r="A2416" s="18">
        <v>45692.0</v>
      </c>
      <c r="B2416" s="19" t="str">
        <f t="shared" si="1"/>
        <v>Feb</v>
      </c>
      <c r="C2416" s="20" t="s">
        <v>57</v>
      </c>
      <c r="D2416" s="19" t="s">
        <v>71</v>
      </c>
      <c r="E2416" s="19" t="s">
        <v>34</v>
      </c>
      <c r="F2416" s="21">
        <v>3.0</v>
      </c>
      <c r="G2416" s="22">
        <v>50301.0</v>
      </c>
      <c r="H2416" s="15" t="str">
        <f t="shared" si="2"/>
        <v>Medium Range</v>
      </c>
      <c r="I2416" s="22">
        <v>62818.0</v>
      </c>
      <c r="J2416" s="23">
        <f t="shared" si="3"/>
        <v>0.8007418256</v>
      </c>
      <c r="K2416" s="24" t="str">
        <f t="shared" si="4"/>
        <v>Target Not Meet</v>
      </c>
    </row>
    <row r="2417" ht="22.5" customHeight="1">
      <c r="A2417" s="18">
        <v>45692.0</v>
      </c>
      <c r="B2417" s="19" t="str">
        <f t="shared" si="1"/>
        <v>Feb</v>
      </c>
      <c r="C2417" s="20" t="s">
        <v>57</v>
      </c>
      <c r="D2417" s="19" t="s">
        <v>71</v>
      </c>
      <c r="E2417" s="19" t="s">
        <v>9</v>
      </c>
      <c r="F2417" s="21">
        <v>2.0</v>
      </c>
      <c r="G2417" s="22">
        <v>61285.0</v>
      </c>
      <c r="H2417" s="15" t="str">
        <f t="shared" si="2"/>
        <v>Medium Range</v>
      </c>
      <c r="I2417" s="22">
        <v>73770.0</v>
      </c>
      <c r="J2417" s="23">
        <f t="shared" si="3"/>
        <v>0.8307577606</v>
      </c>
      <c r="K2417" s="24" t="str">
        <f t="shared" si="4"/>
        <v>Target Not Meet</v>
      </c>
    </row>
    <row r="2418" ht="22.5" customHeight="1">
      <c r="A2418" s="18">
        <v>45692.0</v>
      </c>
      <c r="B2418" s="19" t="str">
        <f t="shared" si="1"/>
        <v>Feb</v>
      </c>
      <c r="C2418" s="20" t="s">
        <v>57</v>
      </c>
      <c r="D2418" s="25" t="s">
        <v>62</v>
      </c>
      <c r="E2418" s="19" t="s">
        <v>9</v>
      </c>
      <c r="F2418" s="21">
        <v>2.0</v>
      </c>
      <c r="G2418" s="22">
        <v>62273.0</v>
      </c>
      <c r="H2418" s="15" t="str">
        <f t="shared" si="2"/>
        <v>Medium Range</v>
      </c>
      <c r="I2418" s="22">
        <v>51141.0</v>
      </c>
      <c r="J2418" s="23">
        <f t="shared" si="3"/>
        <v>1.217672709</v>
      </c>
      <c r="K2418" s="24" t="str">
        <f t="shared" si="4"/>
        <v>Over Achived</v>
      </c>
    </row>
    <row r="2419" ht="22.5" customHeight="1">
      <c r="A2419" s="18">
        <v>45692.0</v>
      </c>
      <c r="B2419" s="19" t="str">
        <f t="shared" si="1"/>
        <v>Feb</v>
      </c>
      <c r="C2419" s="20" t="s">
        <v>57</v>
      </c>
      <c r="D2419" s="25" t="s">
        <v>62</v>
      </c>
      <c r="E2419" s="19" t="s">
        <v>19</v>
      </c>
      <c r="F2419" s="21">
        <v>1.0</v>
      </c>
      <c r="G2419" s="22">
        <v>32949.0</v>
      </c>
      <c r="H2419" s="15" t="str">
        <f t="shared" si="2"/>
        <v>Base Range</v>
      </c>
      <c r="I2419" s="22">
        <v>29741.0</v>
      </c>
      <c r="J2419" s="23">
        <f t="shared" si="3"/>
        <v>1.107864564</v>
      </c>
      <c r="K2419" s="24" t="str">
        <f t="shared" si="4"/>
        <v>Over Achived</v>
      </c>
    </row>
    <row r="2420" ht="22.5" customHeight="1">
      <c r="A2420" s="18">
        <v>45692.0</v>
      </c>
      <c r="B2420" s="19" t="str">
        <f t="shared" si="1"/>
        <v>Feb</v>
      </c>
      <c r="C2420" s="20" t="s">
        <v>57</v>
      </c>
      <c r="D2420" s="25" t="s">
        <v>62</v>
      </c>
      <c r="E2420" s="19" t="s">
        <v>19</v>
      </c>
      <c r="F2420" s="21">
        <v>1.0</v>
      </c>
      <c r="G2420" s="22">
        <v>35931.0</v>
      </c>
      <c r="H2420" s="15" t="str">
        <f t="shared" si="2"/>
        <v>Base Range</v>
      </c>
      <c r="I2420" s="22">
        <v>31825.0</v>
      </c>
      <c r="J2420" s="23">
        <f t="shared" si="3"/>
        <v>1.129018068</v>
      </c>
      <c r="K2420" s="24" t="str">
        <f t="shared" si="4"/>
        <v>Over Achived</v>
      </c>
    </row>
    <row r="2421" ht="22.5" customHeight="1">
      <c r="A2421" s="18">
        <v>45692.0</v>
      </c>
      <c r="B2421" s="19" t="str">
        <f t="shared" si="1"/>
        <v>Feb</v>
      </c>
      <c r="C2421" s="20" t="s">
        <v>57</v>
      </c>
      <c r="D2421" s="25" t="s">
        <v>62</v>
      </c>
      <c r="E2421" s="19" t="s">
        <v>63</v>
      </c>
      <c r="F2421" s="21">
        <v>1.0</v>
      </c>
      <c r="G2421" s="22">
        <v>20395.0</v>
      </c>
      <c r="H2421" s="15" t="str">
        <f t="shared" si="2"/>
        <v>Base Range</v>
      </c>
      <c r="I2421" s="22">
        <v>16536.0</v>
      </c>
      <c r="J2421" s="23">
        <f t="shared" si="3"/>
        <v>1.233369618</v>
      </c>
      <c r="K2421" s="24" t="str">
        <f t="shared" si="4"/>
        <v>Over Achived</v>
      </c>
    </row>
    <row r="2422" ht="22.5" customHeight="1">
      <c r="A2422" s="18">
        <v>45692.0</v>
      </c>
      <c r="B2422" s="19" t="str">
        <f t="shared" si="1"/>
        <v>Feb</v>
      </c>
      <c r="C2422" s="20" t="s">
        <v>57</v>
      </c>
      <c r="D2422" s="19" t="s">
        <v>58</v>
      </c>
      <c r="E2422" s="19" t="s">
        <v>34</v>
      </c>
      <c r="F2422" s="21">
        <v>2.0</v>
      </c>
      <c r="G2422" s="22">
        <v>62050.0</v>
      </c>
      <c r="H2422" s="15" t="str">
        <f t="shared" si="2"/>
        <v>Medium Range</v>
      </c>
      <c r="I2422" s="22">
        <v>44284.0</v>
      </c>
      <c r="J2422" s="23">
        <f t="shared" si="3"/>
        <v>1.401183272</v>
      </c>
      <c r="K2422" s="24" t="str">
        <f t="shared" si="4"/>
        <v>Over Achived</v>
      </c>
    </row>
    <row r="2423" ht="22.5" customHeight="1">
      <c r="A2423" s="18">
        <v>45692.0</v>
      </c>
      <c r="B2423" s="19" t="str">
        <f t="shared" si="1"/>
        <v>Feb</v>
      </c>
      <c r="C2423" s="20" t="s">
        <v>57</v>
      </c>
      <c r="D2423" s="19" t="s">
        <v>58</v>
      </c>
      <c r="E2423" s="19" t="s">
        <v>38</v>
      </c>
      <c r="F2423" s="21">
        <v>2.0</v>
      </c>
      <c r="G2423" s="22">
        <v>46596.0</v>
      </c>
      <c r="H2423" s="15" t="str">
        <f t="shared" si="2"/>
        <v>Base Range</v>
      </c>
      <c r="I2423" s="22">
        <v>32620.0</v>
      </c>
      <c r="J2423" s="23">
        <f t="shared" si="3"/>
        <v>1.428448804</v>
      </c>
      <c r="K2423" s="24" t="str">
        <f t="shared" si="4"/>
        <v>Over Achived</v>
      </c>
    </row>
    <row r="2424" ht="22.5" customHeight="1">
      <c r="A2424" s="18">
        <v>45692.0</v>
      </c>
      <c r="B2424" s="19" t="str">
        <f t="shared" si="1"/>
        <v>Feb</v>
      </c>
      <c r="C2424" s="20" t="s">
        <v>57</v>
      </c>
      <c r="D2424" s="19" t="s">
        <v>58</v>
      </c>
      <c r="E2424" s="19" t="s">
        <v>63</v>
      </c>
      <c r="F2424" s="21">
        <v>1.0</v>
      </c>
      <c r="G2424" s="22">
        <v>26579.0</v>
      </c>
      <c r="H2424" s="15" t="str">
        <f t="shared" si="2"/>
        <v>Base Range</v>
      </c>
      <c r="I2424" s="22">
        <v>24969.0</v>
      </c>
      <c r="J2424" s="23">
        <f t="shared" si="3"/>
        <v>1.064479955</v>
      </c>
      <c r="K2424" s="24" t="str">
        <f t="shared" si="4"/>
        <v>Over Achived</v>
      </c>
    </row>
    <row r="2425" ht="22.5" customHeight="1">
      <c r="A2425" s="18">
        <v>45692.0</v>
      </c>
      <c r="B2425" s="19" t="str">
        <f t="shared" si="1"/>
        <v>Feb</v>
      </c>
      <c r="C2425" s="20" t="s">
        <v>13</v>
      </c>
      <c r="D2425" s="19" t="s">
        <v>14</v>
      </c>
      <c r="E2425" s="19" t="s">
        <v>63</v>
      </c>
      <c r="F2425" s="21">
        <v>1.0</v>
      </c>
      <c r="G2425" s="22">
        <v>15324.0</v>
      </c>
      <c r="H2425" s="15" t="str">
        <f t="shared" si="2"/>
        <v>Base Range</v>
      </c>
      <c r="I2425" s="22">
        <v>11439.0</v>
      </c>
      <c r="J2425" s="23">
        <f t="shared" si="3"/>
        <v>1.33962759</v>
      </c>
      <c r="K2425" s="24" t="str">
        <f t="shared" si="4"/>
        <v>Over Achived</v>
      </c>
    </row>
    <row r="2426" ht="22.5" customHeight="1">
      <c r="A2426" s="18">
        <v>45692.0</v>
      </c>
      <c r="B2426" s="19" t="str">
        <f t="shared" si="1"/>
        <v>Feb</v>
      </c>
      <c r="C2426" s="20" t="s">
        <v>57</v>
      </c>
      <c r="D2426" s="19" t="s">
        <v>85</v>
      </c>
      <c r="E2426" s="19" t="s">
        <v>68</v>
      </c>
      <c r="F2426" s="21">
        <v>1.0</v>
      </c>
      <c r="G2426" s="22">
        <v>29729.0</v>
      </c>
      <c r="H2426" s="15" t="str">
        <f t="shared" si="2"/>
        <v>Base Range</v>
      </c>
      <c r="I2426" s="22">
        <v>34807.0</v>
      </c>
      <c r="J2426" s="23">
        <f t="shared" si="3"/>
        <v>0.8541098055</v>
      </c>
      <c r="K2426" s="24" t="str">
        <f t="shared" si="4"/>
        <v>Target Not Meet</v>
      </c>
    </row>
    <row r="2427" ht="22.5" customHeight="1">
      <c r="A2427" s="18">
        <v>45692.0</v>
      </c>
      <c r="B2427" s="19" t="str">
        <f t="shared" si="1"/>
        <v>Feb</v>
      </c>
      <c r="C2427" s="20" t="s">
        <v>13</v>
      </c>
      <c r="D2427" s="19" t="s">
        <v>14</v>
      </c>
      <c r="E2427" s="19" t="s">
        <v>38</v>
      </c>
      <c r="F2427" s="21">
        <v>2.0</v>
      </c>
      <c r="G2427" s="22">
        <v>59564.0</v>
      </c>
      <c r="H2427" s="15" t="str">
        <f t="shared" si="2"/>
        <v>Medium Range</v>
      </c>
      <c r="I2427" s="22">
        <v>55471.0</v>
      </c>
      <c r="J2427" s="23">
        <f t="shared" si="3"/>
        <v>1.073786303</v>
      </c>
      <c r="K2427" s="24" t="str">
        <f t="shared" si="4"/>
        <v>Over Achived</v>
      </c>
    </row>
    <row r="2428" ht="22.5" customHeight="1">
      <c r="A2428" s="18">
        <v>45692.0</v>
      </c>
      <c r="B2428" s="19" t="str">
        <f t="shared" si="1"/>
        <v>Feb</v>
      </c>
      <c r="C2428" s="20" t="s">
        <v>7</v>
      </c>
      <c r="D2428" s="19" t="s">
        <v>126</v>
      </c>
      <c r="E2428" s="19" t="s">
        <v>68</v>
      </c>
      <c r="F2428" s="21">
        <v>3.0</v>
      </c>
      <c r="G2428" s="22">
        <v>57171.0</v>
      </c>
      <c r="H2428" s="15" t="str">
        <f t="shared" si="2"/>
        <v>Medium Range</v>
      </c>
      <c r="I2428" s="22">
        <v>44395.0</v>
      </c>
      <c r="J2428" s="23">
        <f t="shared" si="3"/>
        <v>1.287780155</v>
      </c>
      <c r="K2428" s="24" t="str">
        <f t="shared" si="4"/>
        <v>Over Achived</v>
      </c>
    </row>
    <row r="2429" ht="22.5" customHeight="1">
      <c r="A2429" s="18">
        <v>45692.0</v>
      </c>
      <c r="B2429" s="19" t="str">
        <f t="shared" si="1"/>
        <v>Feb</v>
      </c>
      <c r="C2429" s="20" t="s">
        <v>7</v>
      </c>
      <c r="D2429" s="19" t="s">
        <v>126</v>
      </c>
      <c r="E2429" s="19" t="s">
        <v>26</v>
      </c>
      <c r="F2429" s="21">
        <v>7.0</v>
      </c>
      <c r="G2429" s="22">
        <v>235986.0</v>
      </c>
      <c r="H2429" s="15" t="str">
        <f t="shared" si="2"/>
        <v>Very High Range</v>
      </c>
      <c r="I2429" s="22">
        <v>189257.0</v>
      </c>
      <c r="J2429" s="23">
        <f t="shared" si="3"/>
        <v>1.246907644</v>
      </c>
      <c r="K2429" s="24" t="str">
        <f t="shared" si="4"/>
        <v>Over Achived</v>
      </c>
    </row>
    <row r="2430" ht="22.5" customHeight="1">
      <c r="A2430" s="18">
        <v>45692.0</v>
      </c>
      <c r="B2430" s="19" t="str">
        <f t="shared" si="1"/>
        <v>Feb</v>
      </c>
      <c r="C2430" s="20" t="s">
        <v>7</v>
      </c>
      <c r="D2430" s="19" t="s">
        <v>126</v>
      </c>
      <c r="E2430" s="19" t="s">
        <v>23</v>
      </c>
      <c r="F2430" s="21">
        <v>3.0</v>
      </c>
      <c r="G2430" s="22">
        <v>61578.0</v>
      </c>
      <c r="H2430" s="15" t="str">
        <f t="shared" si="2"/>
        <v>Medium Range</v>
      </c>
      <c r="I2430" s="22">
        <v>56251.0</v>
      </c>
      <c r="J2430" s="23">
        <f t="shared" si="3"/>
        <v>1.094700539</v>
      </c>
      <c r="K2430" s="24" t="str">
        <f t="shared" si="4"/>
        <v>Over Achived</v>
      </c>
    </row>
    <row r="2431" ht="22.5" customHeight="1">
      <c r="A2431" s="18">
        <v>45692.0</v>
      </c>
      <c r="B2431" s="19" t="str">
        <f t="shared" si="1"/>
        <v>Feb</v>
      </c>
      <c r="C2431" s="20" t="s">
        <v>7</v>
      </c>
      <c r="D2431" s="19" t="s">
        <v>126</v>
      </c>
      <c r="E2431" s="19" t="s">
        <v>26</v>
      </c>
      <c r="F2431" s="21">
        <v>7.0</v>
      </c>
      <c r="G2431" s="22">
        <v>186281.0</v>
      </c>
      <c r="H2431" s="15" t="str">
        <f t="shared" si="2"/>
        <v>Very High Range</v>
      </c>
      <c r="I2431" s="22">
        <v>167155.0</v>
      </c>
      <c r="J2431" s="23">
        <f t="shared" si="3"/>
        <v>1.114420747</v>
      </c>
      <c r="K2431" s="24" t="str">
        <f t="shared" si="4"/>
        <v>Over Achived</v>
      </c>
    </row>
    <row r="2432" ht="22.5" customHeight="1">
      <c r="A2432" s="18">
        <v>45692.0</v>
      </c>
      <c r="B2432" s="19" t="str">
        <f t="shared" si="1"/>
        <v>Feb</v>
      </c>
      <c r="C2432" s="20" t="s">
        <v>7</v>
      </c>
      <c r="D2432" s="19" t="s">
        <v>126</v>
      </c>
      <c r="E2432" s="19" t="s">
        <v>34</v>
      </c>
      <c r="F2432" s="21">
        <v>6.0</v>
      </c>
      <c r="G2432" s="22">
        <v>130162.0</v>
      </c>
      <c r="H2432" s="15" t="str">
        <f t="shared" si="2"/>
        <v>Very High Range</v>
      </c>
      <c r="I2432" s="22">
        <v>108558.0</v>
      </c>
      <c r="J2432" s="23">
        <f t="shared" si="3"/>
        <v>1.199008825</v>
      </c>
      <c r="K2432" s="24" t="str">
        <f t="shared" si="4"/>
        <v>Over Achived</v>
      </c>
    </row>
    <row r="2433" ht="22.5" customHeight="1">
      <c r="A2433" s="18">
        <v>45692.0</v>
      </c>
      <c r="B2433" s="19" t="str">
        <f t="shared" si="1"/>
        <v>Feb</v>
      </c>
      <c r="C2433" s="20" t="s">
        <v>7</v>
      </c>
      <c r="D2433" s="19" t="s">
        <v>118</v>
      </c>
      <c r="E2433" s="19" t="s">
        <v>34</v>
      </c>
      <c r="F2433" s="21">
        <v>5.0</v>
      </c>
      <c r="G2433" s="22">
        <v>151734.0</v>
      </c>
      <c r="H2433" s="15" t="str">
        <f t="shared" si="2"/>
        <v>Very High Range</v>
      </c>
      <c r="I2433" s="22">
        <v>133172.0</v>
      </c>
      <c r="J2433" s="23">
        <f t="shared" si="3"/>
        <v>1.139383654</v>
      </c>
      <c r="K2433" s="24" t="str">
        <f t="shared" si="4"/>
        <v>Over Achived</v>
      </c>
    </row>
    <row r="2434" ht="22.5" customHeight="1">
      <c r="A2434" s="18">
        <v>45692.0</v>
      </c>
      <c r="B2434" s="19" t="str">
        <f t="shared" si="1"/>
        <v>Feb</v>
      </c>
      <c r="C2434" s="20" t="s">
        <v>7</v>
      </c>
      <c r="D2434" s="19" t="s">
        <v>131</v>
      </c>
      <c r="E2434" s="19" t="s">
        <v>19</v>
      </c>
      <c r="F2434" s="21">
        <v>3.0</v>
      </c>
      <c r="G2434" s="22">
        <v>81370.0</v>
      </c>
      <c r="H2434" s="15" t="str">
        <f t="shared" si="2"/>
        <v>High Range</v>
      </c>
      <c r="I2434" s="22">
        <v>67219.0</v>
      </c>
      <c r="J2434" s="23">
        <f t="shared" si="3"/>
        <v>1.210520835</v>
      </c>
      <c r="K2434" s="24" t="str">
        <f t="shared" si="4"/>
        <v>Over Achived</v>
      </c>
    </row>
    <row r="2435" ht="22.5" customHeight="1">
      <c r="A2435" s="18">
        <v>45692.0</v>
      </c>
      <c r="B2435" s="19" t="str">
        <f t="shared" si="1"/>
        <v>Feb</v>
      </c>
      <c r="C2435" s="20" t="s">
        <v>7</v>
      </c>
      <c r="D2435" s="19" t="s">
        <v>118</v>
      </c>
      <c r="E2435" s="19" t="s">
        <v>26</v>
      </c>
      <c r="F2435" s="21">
        <v>7.0</v>
      </c>
      <c r="G2435" s="22">
        <v>231917.0</v>
      </c>
      <c r="H2435" s="15" t="str">
        <f t="shared" si="2"/>
        <v>Very High Range</v>
      </c>
      <c r="I2435" s="22">
        <v>204101.0</v>
      </c>
      <c r="J2435" s="23">
        <f t="shared" si="3"/>
        <v>1.136285467</v>
      </c>
      <c r="K2435" s="24" t="str">
        <f t="shared" si="4"/>
        <v>Over Achived</v>
      </c>
    </row>
    <row r="2436" ht="22.5" customHeight="1">
      <c r="A2436" s="18">
        <v>45692.0</v>
      </c>
      <c r="B2436" s="19" t="str">
        <f t="shared" si="1"/>
        <v>Feb</v>
      </c>
      <c r="C2436" s="20" t="s">
        <v>7</v>
      </c>
      <c r="D2436" s="19" t="s">
        <v>106</v>
      </c>
      <c r="E2436" s="19" t="s">
        <v>23</v>
      </c>
      <c r="F2436" s="21">
        <v>3.0</v>
      </c>
      <c r="G2436" s="22">
        <v>78954.0</v>
      </c>
      <c r="H2436" s="15" t="str">
        <f t="shared" si="2"/>
        <v>High Range</v>
      </c>
      <c r="I2436" s="22">
        <v>66649.0</v>
      </c>
      <c r="J2436" s="23">
        <f t="shared" si="3"/>
        <v>1.184623925</v>
      </c>
      <c r="K2436" s="24" t="str">
        <f t="shared" si="4"/>
        <v>Over Achived</v>
      </c>
    </row>
    <row r="2437" ht="22.5" customHeight="1">
      <c r="A2437" s="18">
        <v>45692.0</v>
      </c>
      <c r="B2437" s="19" t="str">
        <f t="shared" si="1"/>
        <v>Feb</v>
      </c>
      <c r="C2437" s="20" t="s">
        <v>7</v>
      </c>
      <c r="D2437" s="19" t="s">
        <v>106</v>
      </c>
      <c r="E2437" s="19" t="s">
        <v>68</v>
      </c>
      <c r="F2437" s="21">
        <v>3.0</v>
      </c>
      <c r="G2437" s="22">
        <v>68539.0</v>
      </c>
      <c r="H2437" s="15" t="str">
        <f t="shared" si="2"/>
        <v>Medium Range</v>
      </c>
      <c r="I2437" s="22">
        <v>48620.0</v>
      </c>
      <c r="J2437" s="23">
        <f t="shared" si="3"/>
        <v>1.409687371</v>
      </c>
      <c r="K2437" s="24" t="str">
        <f t="shared" si="4"/>
        <v>Over Achived</v>
      </c>
    </row>
    <row r="2438" ht="22.5" customHeight="1">
      <c r="A2438" s="18">
        <v>45692.0</v>
      </c>
      <c r="B2438" s="19" t="str">
        <f t="shared" si="1"/>
        <v>Feb</v>
      </c>
      <c r="C2438" s="20" t="s">
        <v>7</v>
      </c>
      <c r="D2438" s="19" t="s">
        <v>106</v>
      </c>
      <c r="E2438" s="19" t="s">
        <v>38</v>
      </c>
      <c r="F2438" s="21">
        <v>3.0</v>
      </c>
      <c r="G2438" s="22">
        <v>93788.0</v>
      </c>
      <c r="H2438" s="15" t="str">
        <f t="shared" si="2"/>
        <v>Very High Range</v>
      </c>
      <c r="I2438" s="22">
        <v>80436.0</v>
      </c>
      <c r="J2438" s="23">
        <f t="shared" si="3"/>
        <v>1.165995325</v>
      </c>
      <c r="K2438" s="24" t="str">
        <f t="shared" si="4"/>
        <v>Over Achived</v>
      </c>
    </row>
    <row r="2439" ht="22.5" customHeight="1">
      <c r="A2439" s="18">
        <v>45692.0</v>
      </c>
      <c r="B2439" s="19" t="str">
        <f t="shared" si="1"/>
        <v>Feb</v>
      </c>
      <c r="C2439" s="20" t="s">
        <v>7</v>
      </c>
      <c r="D2439" s="19" t="s">
        <v>106</v>
      </c>
      <c r="E2439" s="19" t="s">
        <v>63</v>
      </c>
      <c r="F2439" s="21">
        <v>2.0</v>
      </c>
      <c r="G2439" s="22">
        <v>62057.0</v>
      </c>
      <c r="H2439" s="15" t="str">
        <f t="shared" si="2"/>
        <v>Medium Range</v>
      </c>
      <c r="I2439" s="22">
        <v>46395.0</v>
      </c>
      <c r="J2439" s="23">
        <f t="shared" si="3"/>
        <v>1.337579481</v>
      </c>
      <c r="K2439" s="24" t="str">
        <f t="shared" si="4"/>
        <v>Over Achived</v>
      </c>
    </row>
    <row r="2440" ht="22.5" customHeight="1">
      <c r="A2440" s="18">
        <v>45692.0</v>
      </c>
      <c r="B2440" s="19" t="str">
        <f t="shared" si="1"/>
        <v>Feb</v>
      </c>
      <c r="C2440" s="20" t="s">
        <v>7</v>
      </c>
      <c r="D2440" s="19" t="s">
        <v>106</v>
      </c>
      <c r="E2440" s="19" t="s">
        <v>68</v>
      </c>
      <c r="F2440" s="21">
        <v>3.0</v>
      </c>
      <c r="G2440" s="22">
        <v>58715.0</v>
      </c>
      <c r="H2440" s="15" t="str">
        <f t="shared" si="2"/>
        <v>Medium Range</v>
      </c>
      <c r="I2440" s="22">
        <v>49555.0</v>
      </c>
      <c r="J2440" s="23">
        <f t="shared" si="3"/>
        <v>1.184845122</v>
      </c>
      <c r="K2440" s="24" t="str">
        <f t="shared" si="4"/>
        <v>Over Achived</v>
      </c>
    </row>
    <row r="2441" ht="22.5" customHeight="1">
      <c r="A2441" s="18">
        <v>45692.0</v>
      </c>
      <c r="B2441" s="19" t="str">
        <f t="shared" si="1"/>
        <v>Feb</v>
      </c>
      <c r="C2441" s="20" t="s">
        <v>7</v>
      </c>
      <c r="D2441" s="19" t="s">
        <v>8</v>
      </c>
      <c r="E2441" s="19" t="s">
        <v>9</v>
      </c>
      <c r="F2441" s="21">
        <v>7.0</v>
      </c>
      <c r="G2441" s="22">
        <v>146485.0</v>
      </c>
      <c r="H2441" s="15" t="str">
        <f t="shared" si="2"/>
        <v>Very High Range</v>
      </c>
      <c r="I2441" s="22">
        <v>113677.0</v>
      </c>
      <c r="J2441" s="23">
        <f t="shared" si="3"/>
        <v>1.288607194</v>
      </c>
      <c r="K2441" s="24" t="str">
        <f t="shared" si="4"/>
        <v>Over Achived</v>
      </c>
    </row>
    <row r="2442" ht="22.5" customHeight="1">
      <c r="A2442" s="18">
        <v>45692.0</v>
      </c>
      <c r="B2442" s="19" t="str">
        <f t="shared" si="1"/>
        <v>Feb</v>
      </c>
      <c r="C2442" s="20" t="s">
        <v>7</v>
      </c>
      <c r="D2442" s="19" t="s">
        <v>118</v>
      </c>
      <c r="E2442" s="19" t="s">
        <v>38</v>
      </c>
      <c r="F2442" s="21">
        <v>3.0</v>
      </c>
      <c r="G2442" s="22">
        <v>99416.0</v>
      </c>
      <c r="H2442" s="15" t="str">
        <f t="shared" si="2"/>
        <v>Very High Range</v>
      </c>
      <c r="I2442" s="22">
        <v>79212.0</v>
      </c>
      <c r="J2442" s="23">
        <f t="shared" si="3"/>
        <v>1.255062364</v>
      </c>
      <c r="K2442" s="24" t="str">
        <f t="shared" si="4"/>
        <v>Over Achived</v>
      </c>
    </row>
    <row r="2443" ht="22.5" customHeight="1">
      <c r="A2443" s="18">
        <v>45692.0</v>
      </c>
      <c r="B2443" s="19" t="str">
        <f t="shared" si="1"/>
        <v>Feb</v>
      </c>
      <c r="C2443" s="20" t="s">
        <v>7</v>
      </c>
      <c r="D2443" s="19" t="s">
        <v>131</v>
      </c>
      <c r="E2443" s="19" t="s">
        <v>63</v>
      </c>
      <c r="F2443" s="21">
        <v>3.0</v>
      </c>
      <c r="G2443" s="22">
        <v>57707.0</v>
      </c>
      <c r="H2443" s="15" t="str">
        <f t="shared" si="2"/>
        <v>Medium Range</v>
      </c>
      <c r="I2443" s="22">
        <v>50274.0</v>
      </c>
      <c r="J2443" s="23">
        <f t="shared" si="3"/>
        <v>1.147849783</v>
      </c>
      <c r="K2443" s="24" t="str">
        <f t="shared" si="4"/>
        <v>Over Achived</v>
      </c>
    </row>
    <row r="2444" ht="22.5" customHeight="1">
      <c r="A2444" s="18">
        <v>45692.0</v>
      </c>
      <c r="B2444" s="19" t="str">
        <f t="shared" si="1"/>
        <v>Feb</v>
      </c>
      <c r="C2444" s="20" t="s">
        <v>7</v>
      </c>
      <c r="D2444" s="19" t="s">
        <v>8</v>
      </c>
      <c r="E2444" s="19" t="s">
        <v>34</v>
      </c>
      <c r="F2444" s="21">
        <v>5.0</v>
      </c>
      <c r="G2444" s="22">
        <v>125214.0</v>
      </c>
      <c r="H2444" s="15" t="str">
        <f t="shared" si="2"/>
        <v>Very High Range</v>
      </c>
      <c r="I2444" s="22">
        <v>113134.0</v>
      </c>
      <c r="J2444" s="23">
        <f t="shared" si="3"/>
        <v>1.106776035</v>
      </c>
      <c r="K2444" s="24" t="str">
        <f t="shared" si="4"/>
        <v>Over Achived</v>
      </c>
    </row>
    <row r="2445" ht="22.5" customHeight="1">
      <c r="A2445" s="18">
        <v>45692.0</v>
      </c>
      <c r="B2445" s="19" t="str">
        <f t="shared" si="1"/>
        <v>Feb</v>
      </c>
      <c r="C2445" s="20" t="s">
        <v>7</v>
      </c>
      <c r="D2445" s="19" t="s">
        <v>131</v>
      </c>
      <c r="E2445" s="19" t="s">
        <v>19</v>
      </c>
      <c r="F2445" s="21">
        <v>4.0</v>
      </c>
      <c r="G2445" s="22">
        <v>83514.0</v>
      </c>
      <c r="H2445" s="15" t="str">
        <f t="shared" si="2"/>
        <v>High Range</v>
      </c>
      <c r="I2445" s="22">
        <v>59821.0</v>
      </c>
      <c r="J2445" s="23">
        <f t="shared" si="3"/>
        <v>1.396064927</v>
      </c>
      <c r="K2445" s="24" t="str">
        <f t="shared" si="4"/>
        <v>Over Achived</v>
      </c>
    </row>
    <row r="2446" ht="22.5" customHeight="1">
      <c r="A2446" s="18">
        <v>45692.0</v>
      </c>
      <c r="B2446" s="19" t="str">
        <f t="shared" si="1"/>
        <v>Feb</v>
      </c>
      <c r="C2446" s="20" t="s">
        <v>7</v>
      </c>
      <c r="D2446" s="19" t="s">
        <v>131</v>
      </c>
      <c r="E2446" s="19" t="s">
        <v>34</v>
      </c>
      <c r="F2446" s="21">
        <v>5.0</v>
      </c>
      <c r="G2446" s="22">
        <v>118093.0</v>
      </c>
      <c r="H2446" s="15" t="str">
        <f t="shared" si="2"/>
        <v>Very High Range</v>
      </c>
      <c r="I2446" s="22">
        <v>106117.0</v>
      </c>
      <c r="J2446" s="23">
        <f t="shared" si="3"/>
        <v>1.112856564</v>
      </c>
      <c r="K2446" s="24" t="str">
        <f t="shared" si="4"/>
        <v>Over Achived</v>
      </c>
    </row>
    <row r="2447" ht="22.5" customHeight="1">
      <c r="A2447" s="18">
        <v>45692.0</v>
      </c>
      <c r="B2447" s="19" t="str">
        <f t="shared" si="1"/>
        <v>Feb</v>
      </c>
      <c r="C2447" s="20" t="s">
        <v>13</v>
      </c>
      <c r="D2447" s="19" t="s">
        <v>14</v>
      </c>
      <c r="E2447" s="19" t="s">
        <v>19</v>
      </c>
      <c r="F2447" s="21">
        <v>2.0</v>
      </c>
      <c r="G2447" s="22">
        <v>42296.0</v>
      </c>
      <c r="H2447" s="15" t="str">
        <f t="shared" si="2"/>
        <v>Base Range</v>
      </c>
      <c r="I2447" s="22">
        <v>37293.0</v>
      </c>
      <c r="J2447" s="23">
        <f t="shared" si="3"/>
        <v>1.134153863</v>
      </c>
      <c r="K2447" s="24" t="str">
        <f t="shared" si="4"/>
        <v>Over Achived</v>
      </c>
    </row>
    <row r="2448" ht="22.5" customHeight="1">
      <c r="A2448" s="18">
        <v>45692.0</v>
      </c>
      <c r="B2448" s="19" t="str">
        <f t="shared" si="1"/>
        <v>Feb</v>
      </c>
      <c r="C2448" s="20" t="s">
        <v>92</v>
      </c>
      <c r="D2448" s="19" t="s">
        <v>93</v>
      </c>
      <c r="E2448" s="19" t="s">
        <v>23</v>
      </c>
      <c r="F2448" s="21">
        <v>2.0</v>
      </c>
      <c r="G2448" s="22">
        <v>54633.0</v>
      </c>
      <c r="H2448" s="15" t="str">
        <f t="shared" si="2"/>
        <v>Medium Range</v>
      </c>
      <c r="I2448" s="22">
        <v>58998.0</v>
      </c>
      <c r="J2448" s="23">
        <f t="shared" si="3"/>
        <v>0.9260144412</v>
      </c>
      <c r="K2448" s="24" t="str">
        <f t="shared" si="4"/>
        <v>Target Not Meet</v>
      </c>
    </row>
    <row r="2449" ht="22.5" customHeight="1">
      <c r="A2449" s="18">
        <v>45692.0</v>
      </c>
      <c r="B2449" s="19" t="str">
        <f t="shared" si="1"/>
        <v>Feb</v>
      </c>
      <c r="C2449" s="20" t="s">
        <v>92</v>
      </c>
      <c r="D2449" s="19" t="s">
        <v>93</v>
      </c>
      <c r="E2449" s="19" t="s">
        <v>68</v>
      </c>
      <c r="F2449" s="21">
        <v>2.0</v>
      </c>
      <c r="G2449" s="22">
        <v>50109.0</v>
      </c>
      <c r="H2449" s="15" t="str">
        <f t="shared" si="2"/>
        <v>Medium Range</v>
      </c>
      <c r="I2449" s="22">
        <v>62487.0</v>
      </c>
      <c r="J2449" s="23">
        <f t="shared" si="3"/>
        <v>0.8019107974</v>
      </c>
      <c r="K2449" s="24" t="str">
        <f t="shared" si="4"/>
        <v>Target Not Meet</v>
      </c>
    </row>
    <row r="2450" ht="22.5" customHeight="1">
      <c r="A2450" s="18">
        <v>45692.0</v>
      </c>
      <c r="B2450" s="19" t="str">
        <f t="shared" si="1"/>
        <v>Feb</v>
      </c>
      <c r="C2450" s="20" t="s">
        <v>92</v>
      </c>
      <c r="D2450" s="19" t="s">
        <v>93</v>
      </c>
      <c r="E2450" s="19" t="s">
        <v>19</v>
      </c>
      <c r="F2450" s="21">
        <v>2.0</v>
      </c>
      <c r="G2450" s="22">
        <v>60024.0</v>
      </c>
      <c r="H2450" s="15" t="str">
        <f t="shared" si="2"/>
        <v>Medium Range</v>
      </c>
      <c r="I2450" s="22">
        <v>65182.0</v>
      </c>
      <c r="J2450" s="23">
        <f t="shared" si="3"/>
        <v>0.9208677242</v>
      </c>
      <c r="K2450" s="24" t="str">
        <f t="shared" si="4"/>
        <v>Target Not Meet</v>
      </c>
    </row>
    <row r="2451" ht="22.5" customHeight="1">
      <c r="A2451" s="18">
        <v>45692.0</v>
      </c>
      <c r="B2451" s="19" t="str">
        <f t="shared" si="1"/>
        <v>Feb</v>
      </c>
      <c r="C2451" s="20" t="s">
        <v>92</v>
      </c>
      <c r="D2451" s="19" t="s">
        <v>93</v>
      </c>
      <c r="E2451" s="19" t="s">
        <v>38</v>
      </c>
      <c r="F2451" s="21">
        <v>3.0</v>
      </c>
      <c r="G2451" s="22">
        <v>80804.0</v>
      </c>
      <c r="H2451" s="15" t="str">
        <f t="shared" si="2"/>
        <v>High Range</v>
      </c>
      <c r="I2451" s="22">
        <v>103601.0</v>
      </c>
      <c r="J2451" s="23">
        <f t="shared" si="3"/>
        <v>0.7799538614</v>
      </c>
      <c r="K2451" s="24" t="str">
        <f t="shared" si="4"/>
        <v>Target Not Meet</v>
      </c>
    </row>
    <row r="2452" ht="22.5" customHeight="1">
      <c r="A2452" s="18">
        <v>45692.0</v>
      </c>
      <c r="B2452" s="19" t="str">
        <f t="shared" si="1"/>
        <v>Feb</v>
      </c>
      <c r="C2452" s="20" t="s">
        <v>92</v>
      </c>
      <c r="D2452" s="19" t="s">
        <v>98</v>
      </c>
      <c r="E2452" s="19" t="s">
        <v>9</v>
      </c>
      <c r="F2452" s="21">
        <v>4.0</v>
      </c>
      <c r="G2452" s="22">
        <v>98044.0</v>
      </c>
      <c r="H2452" s="15" t="str">
        <f t="shared" si="2"/>
        <v>Very High Range</v>
      </c>
      <c r="I2452" s="22">
        <v>119193.0</v>
      </c>
      <c r="J2452" s="23">
        <f t="shared" si="3"/>
        <v>0.8225650835</v>
      </c>
      <c r="K2452" s="24" t="str">
        <f t="shared" si="4"/>
        <v>Target Not Meet</v>
      </c>
    </row>
    <row r="2453" ht="22.5" customHeight="1">
      <c r="A2453" s="18">
        <v>45692.0</v>
      </c>
      <c r="B2453" s="19" t="str">
        <f t="shared" si="1"/>
        <v>Feb</v>
      </c>
      <c r="C2453" s="20" t="s">
        <v>92</v>
      </c>
      <c r="D2453" s="19" t="s">
        <v>98</v>
      </c>
      <c r="E2453" s="19" t="s">
        <v>26</v>
      </c>
      <c r="F2453" s="21">
        <v>3.0</v>
      </c>
      <c r="G2453" s="22">
        <v>85081.0</v>
      </c>
      <c r="H2453" s="15" t="str">
        <f t="shared" si="2"/>
        <v>High Range</v>
      </c>
      <c r="I2453" s="22">
        <v>89807.0</v>
      </c>
      <c r="J2453" s="23">
        <f t="shared" si="3"/>
        <v>0.9473760397</v>
      </c>
      <c r="K2453" s="24" t="str">
        <f t="shared" si="4"/>
        <v>Target Not Meet</v>
      </c>
    </row>
    <row r="2454" ht="22.5" customHeight="1">
      <c r="A2454" s="18">
        <v>45692.0</v>
      </c>
      <c r="B2454" s="19" t="str">
        <f t="shared" si="1"/>
        <v>Feb</v>
      </c>
      <c r="C2454" s="20" t="s">
        <v>13</v>
      </c>
      <c r="D2454" s="19" t="s">
        <v>14</v>
      </c>
      <c r="E2454" s="19" t="s">
        <v>34</v>
      </c>
      <c r="F2454" s="21">
        <v>3.0</v>
      </c>
      <c r="G2454" s="22">
        <v>87957.0</v>
      </c>
      <c r="H2454" s="15" t="str">
        <f t="shared" si="2"/>
        <v>High Range</v>
      </c>
      <c r="I2454" s="22">
        <v>76226.0</v>
      </c>
      <c r="J2454" s="23">
        <f t="shared" si="3"/>
        <v>1.15389762</v>
      </c>
      <c r="K2454" s="24" t="str">
        <f t="shared" si="4"/>
        <v>Over Achived</v>
      </c>
    </row>
    <row r="2455" ht="22.5" customHeight="1">
      <c r="A2455" s="18">
        <v>45692.0</v>
      </c>
      <c r="B2455" s="19" t="str">
        <f t="shared" si="1"/>
        <v>Feb</v>
      </c>
      <c r="C2455" s="20" t="s">
        <v>92</v>
      </c>
      <c r="D2455" s="19" t="s">
        <v>144</v>
      </c>
      <c r="E2455" s="19" t="s">
        <v>23</v>
      </c>
      <c r="F2455" s="21">
        <v>2.0</v>
      </c>
      <c r="G2455" s="22">
        <v>53129.0</v>
      </c>
      <c r="H2455" s="15" t="str">
        <f t="shared" si="2"/>
        <v>Medium Range</v>
      </c>
      <c r="I2455" s="22">
        <v>39086.0</v>
      </c>
      <c r="J2455" s="23">
        <f t="shared" si="3"/>
        <v>1.359284654</v>
      </c>
      <c r="K2455" s="24" t="str">
        <f t="shared" si="4"/>
        <v>Over Achived</v>
      </c>
    </row>
    <row r="2456" ht="22.5" customHeight="1">
      <c r="A2456" s="18">
        <v>45692.0</v>
      </c>
      <c r="B2456" s="19" t="str">
        <f t="shared" si="1"/>
        <v>Feb</v>
      </c>
      <c r="C2456" s="20" t="s">
        <v>92</v>
      </c>
      <c r="D2456" s="25" t="s">
        <v>149</v>
      </c>
      <c r="E2456" s="19" t="s">
        <v>23</v>
      </c>
      <c r="F2456" s="21">
        <v>2.0</v>
      </c>
      <c r="G2456" s="22">
        <v>59943.0</v>
      </c>
      <c r="H2456" s="15" t="str">
        <f t="shared" si="2"/>
        <v>Medium Range</v>
      </c>
      <c r="I2456" s="22">
        <v>48887.0</v>
      </c>
      <c r="J2456" s="23">
        <f t="shared" si="3"/>
        <v>1.226154192</v>
      </c>
      <c r="K2456" s="24" t="str">
        <f t="shared" si="4"/>
        <v>Over Achived</v>
      </c>
    </row>
    <row r="2457" ht="22.5" customHeight="1">
      <c r="A2457" s="18">
        <v>45692.0</v>
      </c>
      <c r="B2457" s="19" t="str">
        <f t="shared" si="1"/>
        <v>Feb</v>
      </c>
      <c r="C2457" s="20" t="s">
        <v>92</v>
      </c>
      <c r="D2457" s="25" t="s">
        <v>149</v>
      </c>
      <c r="E2457" s="19" t="s">
        <v>9</v>
      </c>
      <c r="F2457" s="21">
        <v>5.0</v>
      </c>
      <c r="G2457" s="22">
        <v>115334.0</v>
      </c>
      <c r="H2457" s="15" t="str">
        <f t="shared" si="2"/>
        <v>Very High Range</v>
      </c>
      <c r="I2457" s="22">
        <v>96213.0</v>
      </c>
      <c r="J2457" s="23">
        <f t="shared" si="3"/>
        <v>1.198736138</v>
      </c>
      <c r="K2457" s="24" t="str">
        <f t="shared" si="4"/>
        <v>Over Achived</v>
      </c>
    </row>
    <row r="2458" ht="22.5" customHeight="1">
      <c r="A2458" s="18">
        <v>45692.0</v>
      </c>
      <c r="B2458" s="19" t="str">
        <f t="shared" si="1"/>
        <v>Feb</v>
      </c>
      <c r="C2458" s="20" t="s">
        <v>92</v>
      </c>
      <c r="D2458" s="25" t="s">
        <v>149</v>
      </c>
      <c r="E2458" s="19" t="s">
        <v>34</v>
      </c>
      <c r="F2458" s="21">
        <v>4.0</v>
      </c>
      <c r="G2458" s="22">
        <v>113838.0</v>
      </c>
      <c r="H2458" s="15" t="str">
        <f t="shared" si="2"/>
        <v>Very High Range</v>
      </c>
      <c r="I2458" s="22">
        <v>86937.0</v>
      </c>
      <c r="J2458" s="23">
        <f t="shared" si="3"/>
        <v>1.309430967</v>
      </c>
      <c r="K2458" s="24" t="str">
        <f t="shared" si="4"/>
        <v>Over Achived</v>
      </c>
    </row>
    <row r="2459" ht="22.5" customHeight="1">
      <c r="A2459" s="18">
        <v>45692.0</v>
      </c>
      <c r="B2459" s="19" t="str">
        <f t="shared" si="1"/>
        <v>Feb</v>
      </c>
      <c r="C2459" s="20" t="s">
        <v>92</v>
      </c>
      <c r="D2459" s="19" t="s">
        <v>158</v>
      </c>
      <c r="E2459" s="19" t="s">
        <v>23</v>
      </c>
      <c r="F2459" s="21">
        <v>2.0</v>
      </c>
      <c r="G2459" s="22">
        <v>48726.0</v>
      </c>
      <c r="H2459" s="15" t="str">
        <f t="shared" si="2"/>
        <v>Base Range</v>
      </c>
      <c r="I2459" s="22">
        <v>42237.0</v>
      </c>
      <c r="J2459" s="23">
        <f t="shared" si="3"/>
        <v>1.153633071</v>
      </c>
      <c r="K2459" s="24" t="str">
        <f t="shared" si="4"/>
        <v>Over Achived</v>
      </c>
    </row>
    <row r="2460" ht="22.5" customHeight="1">
      <c r="A2460" s="18">
        <v>45692.0</v>
      </c>
      <c r="B2460" s="19" t="str">
        <f t="shared" si="1"/>
        <v>Feb</v>
      </c>
      <c r="C2460" s="20" t="s">
        <v>92</v>
      </c>
      <c r="D2460" s="19" t="s">
        <v>158</v>
      </c>
      <c r="E2460" s="19" t="s">
        <v>68</v>
      </c>
      <c r="F2460" s="21">
        <v>2.0</v>
      </c>
      <c r="G2460" s="22">
        <v>54654.0</v>
      </c>
      <c r="H2460" s="15" t="str">
        <f t="shared" si="2"/>
        <v>Medium Range</v>
      </c>
      <c r="I2460" s="22">
        <v>44564.0</v>
      </c>
      <c r="J2460" s="23">
        <f t="shared" si="3"/>
        <v>1.226415941</v>
      </c>
      <c r="K2460" s="24" t="str">
        <f t="shared" si="4"/>
        <v>Over Achived</v>
      </c>
    </row>
    <row r="2461" ht="22.5" customHeight="1">
      <c r="A2461" s="18">
        <v>45692.0</v>
      </c>
      <c r="B2461" s="19" t="str">
        <f t="shared" si="1"/>
        <v>Feb</v>
      </c>
      <c r="C2461" s="20" t="s">
        <v>92</v>
      </c>
      <c r="D2461" s="19" t="s">
        <v>144</v>
      </c>
      <c r="E2461" s="19" t="s">
        <v>19</v>
      </c>
      <c r="F2461" s="21">
        <v>2.0</v>
      </c>
      <c r="G2461" s="22">
        <v>55836.0</v>
      </c>
      <c r="H2461" s="15" t="str">
        <f t="shared" si="2"/>
        <v>Medium Range</v>
      </c>
      <c r="I2461" s="22">
        <v>46567.0</v>
      </c>
      <c r="J2461" s="23">
        <f t="shared" si="3"/>
        <v>1.199046535</v>
      </c>
      <c r="K2461" s="24" t="str">
        <f t="shared" si="4"/>
        <v>Over Achived</v>
      </c>
    </row>
    <row r="2462" ht="22.5" customHeight="1">
      <c r="A2462" s="18">
        <v>45692.0</v>
      </c>
      <c r="B2462" s="19" t="str">
        <f t="shared" si="1"/>
        <v>Feb</v>
      </c>
      <c r="C2462" s="20" t="s">
        <v>7</v>
      </c>
      <c r="D2462" s="19" t="s">
        <v>131</v>
      </c>
      <c r="E2462" s="19" t="s">
        <v>38</v>
      </c>
      <c r="F2462" s="21">
        <v>4.0</v>
      </c>
      <c r="G2462" s="22">
        <v>100277.0</v>
      </c>
      <c r="H2462" s="15" t="str">
        <f t="shared" si="2"/>
        <v>Very High Range</v>
      </c>
      <c r="I2462" s="22">
        <v>92966.0</v>
      </c>
      <c r="J2462" s="23">
        <f t="shared" si="3"/>
        <v>1.078641654</v>
      </c>
      <c r="K2462" s="24" t="str">
        <f t="shared" si="4"/>
        <v>Over Achived</v>
      </c>
    </row>
    <row r="2463" ht="22.5" customHeight="1">
      <c r="A2463" s="18">
        <v>45693.0</v>
      </c>
      <c r="B2463" s="19" t="str">
        <f t="shared" si="1"/>
        <v>Feb</v>
      </c>
      <c r="C2463" s="20" t="s">
        <v>13</v>
      </c>
      <c r="D2463" s="19" t="s">
        <v>169</v>
      </c>
      <c r="E2463" s="19" t="s">
        <v>9</v>
      </c>
      <c r="F2463" s="21">
        <v>3.0</v>
      </c>
      <c r="G2463" s="22">
        <v>85243.0</v>
      </c>
      <c r="H2463" s="15" t="str">
        <f t="shared" si="2"/>
        <v>High Range</v>
      </c>
      <c r="I2463" s="22">
        <v>99427.0</v>
      </c>
      <c r="J2463" s="23">
        <f t="shared" si="3"/>
        <v>0.8573425729</v>
      </c>
      <c r="K2463" s="24" t="str">
        <f t="shared" si="4"/>
        <v>Target Not Meet</v>
      </c>
    </row>
    <row r="2464" ht="22.5" customHeight="1">
      <c r="A2464" s="18">
        <v>45693.0</v>
      </c>
      <c r="B2464" s="19" t="str">
        <f t="shared" si="1"/>
        <v>Feb</v>
      </c>
      <c r="C2464" s="20" t="s">
        <v>13</v>
      </c>
      <c r="D2464" s="19" t="s">
        <v>37</v>
      </c>
      <c r="E2464" s="19" t="s">
        <v>9</v>
      </c>
      <c r="F2464" s="21">
        <v>4.0</v>
      </c>
      <c r="G2464" s="22">
        <v>87030.0</v>
      </c>
      <c r="H2464" s="15" t="str">
        <f t="shared" si="2"/>
        <v>High Range</v>
      </c>
      <c r="I2464" s="22">
        <v>92188.0</v>
      </c>
      <c r="J2464" s="23">
        <f t="shared" si="3"/>
        <v>0.944049117</v>
      </c>
      <c r="K2464" s="24" t="str">
        <f t="shared" si="4"/>
        <v>Target Not Meet</v>
      </c>
    </row>
    <row r="2465" ht="22.5" customHeight="1">
      <c r="A2465" s="18">
        <v>45693.0</v>
      </c>
      <c r="B2465" s="19" t="str">
        <f t="shared" si="1"/>
        <v>Feb</v>
      </c>
      <c r="C2465" s="20" t="s">
        <v>13</v>
      </c>
      <c r="D2465" s="19" t="s">
        <v>37</v>
      </c>
      <c r="E2465" s="19" t="s">
        <v>9</v>
      </c>
      <c r="F2465" s="21">
        <v>4.0</v>
      </c>
      <c r="G2465" s="22">
        <v>76106.0</v>
      </c>
      <c r="H2465" s="15" t="str">
        <f t="shared" si="2"/>
        <v>High Range</v>
      </c>
      <c r="I2465" s="22">
        <v>83881.0</v>
      </c>
      <c r="J2465" s="23">
        <f t="shared" si="3"/>
        <v>0.9073091642</v>
      </c>
      <c r="K2465" s="24" t="str">
        <f t="shared" si="4"/>
        <v>Target Not Meet</v>
      </c>
    </row>
    <row r="2466" ht="22.5" customHeight="1">
      <c r="A2466" s="18">
        <v>45693.0</v>
      </c>
      <c r="B2466" s="19" t="str">
        <f t="shared" si="1"/>
        <v>Feb</v>
      </c>
      <c r="C2466" s="20" t="s">
        <v>13</v>
      </c>
      <c r="D2466" s="19" t="s">
        <v>37</v>
      </c>
      <c r="E2466" s="19" t="s">
        <v>63</v>
      </c>
      <c r="F2466" s="21">
        <v>3.0</v>
      </c>
      <c r="G2466" s="22">
        <v>85428.0</v>
      </c>
      <c r="H2466" s="15" t="str">
        <f t="shared" si="2"/>
        <v>High Range</v>
      </c>
      <c r="I2466" s="22">
        <v>103652.0</v>
      </c>
      <c r="J2466" s="23">
        <f t="shared" si="3"/>
        <v>0.8241809131</v>
      </c>
      <c r="K2466" s="24" t="str">
        <f t="shared" si="4"/>
        <v>Target Not Meet</v>
      </c>
    </row>
    <row r="2467" ht="22.5" customHeight="1">
      <c r="A2467" s="18">
        <v>45693.0</v>
      </c>
      <c r="B2467" s="19" t="str">
        <f t="shared" si="1"/>
        <v>Feb</v>
      </c>
      <c r="C2467" s="20" t="s">
        <v>13</v>
      </c>
      <c r="D2467" s="19" t="s">
        <v>37</v>
      </c>
      <c r="E2467" s="19" t="s">
        <v>9</v>
      </c>
      <c r="F2467" s="21">
        <v>3.0</v>
      </c>
      <c r="G2467" s="22">
        <v>75982.0</v>
      </c>
      <c r="H2467" s="15" t="str">
        <f t="shared" si="2"/>
        <v>High Range</v>
      </c>
      <c r="I2467" s="22">
        <v>82274.0</v>
      </c>
      <c r="J2467" s="23">
        <f t="shared" si="3"/>
        <v>0.923523835</v>
      </c>
      <c r="K2467" s="24" t="str">
        <f t="shared" si="4"/>
        <v>Target Not Meet</v>
      </c>
    </row>
    <row r="2468" ht="22.5" customHeight="1">
      <c r="A2468" s="18">
        <v>45693.0</v>
      </c>
      <c r="B2468" s="19" t="str">
        <f t="shared" si="1"/>
        <v>Feb</v>
      </c>
      <c r="C2468" s="20" t="s">
        <v>13</v>
      </c>
      <c r="D2468" s="19" t="s">
        <v>29</v>
      </c>
      <c r="E2468" s="19" t="s">
        <v>9</v>
      </c>
      <c r="F2468" s="21">
        <v>4.0</v>
      </c>
      <c r="G2468" s="22">
        <v>77221.0</v>
      </c>
      <c r="H2468" s="15" t="str">
        <f t="shared" si="2"/>
        <v>High Range</v>
      </c>
      <c r="I2468" s="22">
        <v>92894.0</v>
      </c>
      <c r="J2468" s="23">
        <f t="shared" si="3"/>
        <v>0.8312808147</v>
      </c>
      <c r="K2468" s="24" t="str">
        <f t="shared" si="4"/>
        <v>Target Not Meet</v>
      </c>
    </row>
    <row r="2469" ht="22.5" customHeight="1">
      <c r="A2469" s="18">
        <v>45693.0</v>
      </c>
      <c r="B2469" s="19" t="str">
        <f t="shared" si="1"/>
        <v>Feb</v>
      </c>
      <c r="C2469" s="20" t="s">
        <v>13</v>
      </c>
      <c r="D2469" s="19" t="s">
        <v>29</v>
      </c>
      <c r="E2469" s="19" t="s">
        <v>34</v>
      </c>
      <c r="F2469" s="21">
        <v>4.0</v>
      </c>
      <c r="G2469" s="22">
        <v>86031.0</v>
      </c>
      <c r="H2469" s="15" t="str">
        <f t="shared" si="2"/>
        <v>High Range</v>
      </c>
      <c r="I2469" s="22">
        <v>98074.0</v>
      </c>
      <c r="J2469" s="23">
        <f t="shared" si="3"/>
        <v>0.8772049677</v>
      </c>
      <c r="K2469" s="24" t="str">
        <f t="shared" si="4"/>
        <v>Target Not Meet</v>
      </c>
    </row>
    <row r="2470" ht="22.5" customHeight="1">
      <c r="A2470" s="18">
        <v>45693.0</v>
      </c>
      <c r="B2470" s="19" t="str">
        <f t="shared" si="1"/>
        <v>Feb</v>
      </c>
      <c r="C2470" s="20" t="s">
        <v>13</v>
      </c>
      <c r="D2470" s="19" t="s">
        <v>29</v>
      </c>
      <c r="E2470" s="19" t="s">
        <v>23</v>
      </c>
      <c r="F2470" s="21">
        <v>1.0</v>
      </c>
      <c r="G2470" s="22">
        <v>42651.0</v>
      </c>
      <c r="H2470" s="15" t="str">
        <f t="shared" si="2"/>
        <v>Base Range</v>
      </c>
      <c r="I2470" s="22">
        <v>46083.0</v>
      </c>
      <c r="J2470" s="23">
        <f t="shared" si="3"/>
        <v>0.9255256819</v>
      </c>
      <c r="K2470" s="24" t="str">
        <f t="shared" si="4"/>
        <v>Target Not Meet</v>
      </c>
    </row>
    <row r="2471" ht="22.5" customHeight="1">
      <c r="A2471" s="18">
        <v>45693.0</v>
      </c>
      <c r="B2471" s="19" t="str">
        <f t="shared" si="1"/>
        <v>Feb</v>
      </c>
      <c r="C2471" s="20" t="s">
        <v>13</v>
      </c>
      <c r="D2471" s="19" t="s">
        <v>169</v>
      </c>
      <c r="E2471" s="19" t="s">
        <v>23</v>
      </c>
      <c r="F2471" s="21">
        <v>2.0</v>
      </c>
      <c r="G2471" s="22">
        <v>37335.0</v>
      </c>
      <c r="H2471" s="15" t="str">
        <f t="shared" si="2"/>
        <v>Base Range</v>
      </c>
      <c r="I2471" s="22">
        <v>47044.0</v>
      </c>
      <c r="J2471" s="23">
        <f t="shared" si="3"/>
        <v>0.7936187399</v>
      </c>
      <c r="K2471" s="24" t="str">
        <f t="shared" si="4"/>
        <v>Target Not Meet</v>
      </c>
    </row>
    <row r="2472" ht="22.5" customHeight="1">
      <c r="A2472" s="18">
        <v>45693.0</v>
      </c>
      <c r="B2472" s="19" t="str">
        <f t="shared" si="1"/>
        <v>Feb</v>
      </c>
      <c r="C2472" s="20" t="s">
        <v>13</v>
      </c>
      <c r="D2472" s="19" t="s">
        <v>29</v>
      </c>
      <c r="E2472" s="19" t="s">
        <v>9</v>
      </c>
      <c r="F2472" s="21">
        <v>3.0</v>
      </c>
      <c r="G2472" s="22">
        <v>88131.0</v>
      </c>
      <c r="H2472" s="15" t="str">
        <f t="shared" si="2"/>
        <v>High Range</v>
      </c>
      <c r="I2472" s="22">
        <v>96100.0</v>
      </c>
      <c r="J2472" s="23">
        <f t="shared" si="3"/>
        <v>0.9170759625</v>
      </c>
      <c r="K2472" s="24" t="str">
        <f t="shared" si="4"/>
        <v>Target Not Meet</v>
      </c>
    </row>
    <row r="2473" ht="22.5" customHeight="1">
      <c r="A2473" s="18">
        <v>45693.0</v>
      </c>
      <c r="B2473" s="19" t="str">
        <f t="shared" si="1"/>
        <v>Feb</v>
      </c>
      <c r="C2473" s="20" t="s">
        <v>13</v>
      </c>
      <c r="D2473" s="19" t="s">
        <v>18</v>
      </c>
      <c r="E2473" s="19" t="s">
        <v>9</v>
      </c>
      <c r="F2473" s="21">
        <v>4.0</v>
      </c>
      <c r="G2473" s="22">
        <v>87393.0</v>
      </c>
      <c r="H2473" s="15" t="str">
        <f t="shared" si="2"/>
        <v>High Range</v>
      </c>
      <c r="I2473" s="22">
        <v>71580.0</v>
      </c>
      <c r="J2473" s="23">
        <f t="shared" si="3"/>
        <v>1.220913663</v>
      </c>
      <c r="K2473" s="24" t="str">
        <f t="shared" si="4"/>
        <v>Over Achived</v>
      </c>
    </row>
    <row r="2474" ht="22.5" customHeight="1">
      <c r="A2474" s="18">
        <v>45693.0</v>
      </c>
      <c r="B2474" s="19" t="str">
        <f t="shared" si="1"/>
        <v>Feb</v>
      </c>
      <c r="C2474" s="20" t="s">
        <v>13</v>
      </c>
      <c r="D2474" s="19" t="s">
        <v>18</v>
      </c>
      <c r="E2474" s="19" t="s">
        <v>26</v>
      </c>
      <c r="F2474" s="21">
        <v>3.0</v>
      </c>
      <c r="G2474" s="22">
        <v>64505.0</v>
      </c>
      <c r="H2474" s="15" t="str">
        <f t="shared" si="2"/>
        <v>Medium Range</v>
      </c>
      <c r="I2474" s="22">
        <v>53712.0</v>
      </c>
      <c r="J2474" s="23">
        <f t="shared" si="3"/>
        <v>1.200942061</v>
      </c>
      <c r="K2474" s="24" t="str">
        <f t="shared" si="4"/>
        <v>Over Achived</v>
      </c>
    </row>
    <row r="2475" ht="22.5" customHeight="1">
      <c r="A2475" s="18">
        <v>45693.0</v>
      </c>
      <c r="B2475" s="19" t="str">
        <f t="shared" si="1"/>
        <v>Feb</v>
      </c>
      <c r="C2475" s="20" t="s">
        <v>13</v>
      </c>
      <c r="D2475" s="19" t="s">
        <v>18</v>
      </c>
      <c r="E2475" s="19" t="s">
        <v>38</v>
      </c>
      <c r="F2475" s="21">
        <v>2.0</v>
      </c>
      <c r="G2475" s="22">
        <v>55242.0</v>
      </c>
      <c r="H2475" s="15" t="str">
        <f t="shared" si="2"/>
        <v>Medium Range</v>
      </c>
      <c r="I2475" s="22">
        <v>48756.0</v>
      </c>
      <c r="J2475" s="23">
        <f t="shared" si="3"/>
        <v>1.133029781</v>
      </c>
      <c r="K2475" s="24" t="str">
        <f t="shared" si="4"/>
        <v>Over Achived</v>
      </c>
    </row>
    <row r="2476" ht="22.5" customHeight="1">
      <c r="A2476" s="18">
        <v>45693.0</v>
      </c>
      <c r="B2476" s="19" t="str">
        <f t="shared" si="1"/>
        <v>Feb</v>
      </c>
      <c r="C2476" s="20" t="s">
        <v>13</v>
      </c>
      <c r="D2476" s="19" t="s">
        <v>18</v>
      </c>
      <c r="E2476" s="19" t="s">
        <v>9</v>
      </c>
      <c r="F2476" s="21">
        <v>3.0</v>
      </c>
      <c r="G2476" s="22">
        <v>90610.0</v>
      </c>
      <c r="H2476" s="15" t="str">
        <f t="shared" si="2"/>
        <v>Very High Range</v>
      </c>
      <c r="I2476" s="22">
        <v>85839.0</v>
      </c>
      <c r="J2476" s="23">
        <f t="shared" si="3"/>
        <v>1.055580797</v>
      </c>
      <c r="K2476" s="24" t="str">
        <f t="shared" si="4"/>
        <v>Over Achived</v>
      </c>
    </row>
    <row r="2477" ht="22.5" customHeight="1">
      <c r="A2477" s="18">
        <v>45693.0</v>
      </c>
      <c r="B2477" s="19" t="str">
        <f t="shared" si="1"/>
        <v>Feb</v>
      </c>
      <c r="C2477" s="20" t="s">
        <v>13</v>
      </c>
      <c r="D2477" s="19" t="s">
        <v>18</v>
      </c>
      <c r="E2477" s="19" t="s">
        <v>63</v>
      </c>
      <c r="F2477" s="21">
        <v>1.0</v>
      </c>
      <c r="G2477" s="22">
        <v>16241.0</v>
      </c>
      <c r="H2477" s="15" t="str">
        <f t="shared" si="2"/>
        <v>Base Range</v>
      </c>
      <c r="I2477" s="22">
        <v>12243.0</v>
      </c>
      <c r="J2477" s="23">
        <f t="shared" si="3"/>
        <v>1.326553949</v>
      </c>
      <c r="K2477" s="24" t="str">
        <f t="shared" si="4"/>
        <v>Over Achived</v>
      </c>
    </row>
    <row r="2478" ht="22.5" customHeight="1">
      <c r="A2478" s="18">
        <v>45693.0</v>
      </c>
      <c r="B2478" s="19" t="str">
        <f t="shared" si="1"/>
        <v>Feb</v>
      </c>
      <c r="C2478" s="20" t="s">
        <v>13</v>
      </c>
      <c r="D2478" s="19" t="s">
        <v>29</v>
      </c>
      <c r="E2478" s="19" t="s">
        <v>23</v>
      </c>
      <c r="F2478" s="21">
        <v>2.0</v>
      </c>
      <c r="G2478" s="22">
        <v>43795.0</v>
      </c>
      <c r="H2478" s="15" t="str">
        <f t="shared" si="2"/>
        <v>Base Range</v>
      </c>
      <c r="I2478" s="22">
        <v>49772.0</v>
      </c>
      <c r="J2478" s="23">
        <f t="shared" si="3"/>
        <v>0.8799124005</v>
      </c>
      <c r="K2478" s="24" t="str">
        <f t="shared" si="4"/>
        <v>Target Not Meet</v>
      </c>
    </row>
    <row r="2479" ht="22.5" customHeight="1">
      <c r="A2479" s="18">
        <v>45693.0</v>
      </c>
      <c r="B2479" s="19" t="str">
        <f t="shared" si="1"/>
        <v>Feb</v>
      </c>
      <c r="C2479" s="20" t="s">
        <v>13</v>
      </c>
      <c r="D2479" s="19" t="s">
        <v>169</v>
      </c>
      <c r="E2479" s="19" t="s">
        <v>26</v>
      </c>
      <c r="F2479" s="21">
        <v>2.0</v>
      </c>
      <c r="G2479" s="22">
        <v>54351.0</v>
      </c>
      <c r="H2479" s="15" t="str">
        <f t="shared" si="2"/>
        <v>Medium Range</v>
      </c>
      <c r="I2479" s="22">
        <v>57855.0</v>
      </c>
      <c r="J2479" s="23">
        <f t="shared" si="3"/>
        <v>0.9394347939</v>
      </c>
      <c r="K2479" s="24" t="str">
        <f t="shared" si="4"/>
        <v>Target Not Meet</v>
      </c>
    </row>
    <row r="2480" ht="22.5" customHeight="1">
      <c r="A2480" s="18">
        <v>45693.0</v>
      </c>
      <c r="B2480" s="19" t="str">
        <f t="shared" si="1"/>
        <v>Feb</v>
      </c>
      <c r="C2480" s="20" t="s">
        <v>57</v>
      </c>
      <c r="D2480" s="19" t="s">
        <v>58</v>
      </c>
      <c r="E2480" s="19" t="s">
        <v>26</v>
      </c>
      <c r="F2480" s="21">
        <v>2.0</v>
      </c>
      <c r="G2480" s="22">
        <v>41784.0</v>
      </c>
      <c r="H2480" s="15" t="str">
        <f t="shared" si="2"/>
        <v>Base Range</v>
      </c>
      <c r="I2480" s="22">
        <v>33152.0</v>
      </c>
      <c r="J2480" s="23">
        <f t="shared" si="3"/>
        <v>1.260376448</v>
      </c>
      <c r="K2480" s="24" t="str">
        <f t="shared" si="4"/>
        <v>Over Achived</v>
      </c>
    </row>
    <row r="2481" ht="22.5" customHeight="1">
      <c r="A2481" s="18">
        <v>45693.0</v>
      </c>
      <c r="B2481" s="19" t="str">
        <f t="shared" si="1"/>
        <v>Feb</v>
      </c>
      <c r="C2481" s="20" t="s">
        <v>13</v>
      </c>
      <c r="D2481" s="19" t="s">
        <v>169</v>
      </c>
      <c r="E2481" s="19" t="s">
        <v>26</v>
      </c>
      <c r="F2481" s="21">
        <v>3.0</v>
      </c>
      <c r="G2481" s="22">
        <v>54137.0</v>
      </c>
      <c r="H2481" s="15" t="str">
        <f t="shared" si="2"/>
        <v>Medium Range</v>
      </c>
      <c r="I2481" s="22">
        <v>61309.0</v>
      </c>
      <c r="J2481" s="23">
        <f t="shared" si="3"/>
        <v>0.8830188064</v>
      </c>
      <c r="K2481" s="24" t="str">
        <f t="shared" si="4"/>
        <v>Target Not Meet</v>
      </c>
    </row>
    <row r="2482" ht="22.5" customHeight="1">
      <c r="A2482" s="18">
        <v>45693.0</v>
      </c>
      <c r="B2482" s="19" t="str">
        <f t="shared" si="1"/>
        <v>Feb</v>
      </c>
      <c r="C2482" s="20" t="s">
        <v>57</v>
      </c>
      <c r="D2482" s="19" t="s">
        <v>85</v>
      </c>
      <c r="E2482" s="19" t="s">
        <v>68</v>
      </c>
      <c r="F2482" s="21">
        <v>1.0</v>
      </c>
      <c r="G2482" s="22">
        <v>28600.0</v>
      </c>
      <c r="H2482" s="15" t="str">
        <f t="shared" si="2"/>
        <v>Base Range</v>
      </c>
      <c r="I2482" s="22">
        <v>36246.0</v>
      </c>
      <c r="J2482" s="23">
        <f t="shared" si="3"/>
        <v>0.7890525851</v>
      </c>
      <c r="K2482" s="24" t="str">
        <f t="shared" si="4"/>
        <v>Target Not Meet</v>
      </c>
    </row>
    <row r="2483" ht="22.5" customHeight="1">
      <c r="A2483" s="18">
        <v>45693.0</v>
      </c>
      <c r="B2483" s="19" t="str">
        <f t="shared" si="1"/>
        <v>Feb</v>
      </c>
      <c r="C2483" s="20" t="s">
        <v>13</v>
      </c>
      <c r="D2483" s="19" t="s">
        <v>14</v>
      </c>
      <c r="E2483" s="19" t="s">
        <v>68</v>
      </c>
      <c r="F2483" s="21">
        <v>1.0</v>
      </c>
      <c r="G2483" s="22">
        <v>31222.0</v>
      </c>
      <c r="H2483" s="15" t="str">
        <f t="shared" si="2"/>
        <v>Base Range</v>
      </c>
      <c r="I2483" s="22">
        <v>26519.0</v>
      </c>
      <c r="J2483" s="23">
        <f t="shared" si="3"/>
        <v>1.177344545</v>
      </c>
      <c r="K2483" s="24" t="str">
        <f t="shared" si="4"/>
        <v>Over Achived</v>
      </c>
    </row>
    <row r="2484" ht="22.5" customHeight="1">
      <c r="A2484" s="18">
        <v>45693.0</v>
      </c>
      <c r="B2484" s="19" t="str">
        <f t="shared" si="1"/>
        <v>Feb</v>
      </c>
      <c r="C2484" s="20" t="s">
        <v>57</v>
      </c>
      <c r="D2484" s="19" t="s">
        <v>85</v>
      </c>
      <c r="E2484" s="19" t="s">
        <v>26</v>
      </c>
      <c r="F2484" s="21">
        <v>2.0</v>
      </c>
      <c r="G2484" s="22">
        <v>44902.0</v>
      </c>
      <c r="H2484" s="15" t="str">
        <f t="shared" si="2"/>
        <v>Base Range</v>
      </c>
      <c r="I2484" s="22">
        <v>47713.0</v>
      </c>
      <c r="J2484" s="23">
        <f t="shared" si="3"/>
        <v>0.9410852388</v>
      </c>
      <c r="K2484" s="24" t="str">
        <f t="shared" si="4"/>
        <v>Target Not Meet</v>
      </c>
    </row>
    <row r="2485" ht="22.5" customHeight="1">
      <c r="A2485" s="18">
        <v>45693.0</v>
      </c>
      <c r="B2485" s="19" t="str">
        <f t="shared" si="1"/>
        <v>Feb</v>
      </c>
      <c r="C2485" s="20" t="s">
        <v>57</v>
      </c>
      <c r="D2485" s="19" t="s">
        <v>85</v>
      </c>
      <c r="E2485" s="19" t="s">
        <v>26</v>
      </c>
      <c r="F2485" s="21">
        <v>1.0</v>
      </c>
      <c r="G2485" s="22">
        <v>40812.0</v>
      </c>
      <c r="H2485" s="15" t="str">
        <f t="shared" si="2"/>
        <v>Base Range</v>
      </c>
      <c r="I2485" s="22">
        <v>46296.0</v>
      </c>
      <c r="J2485" s="23">
        <f t="shared" si="3"/>
        <v>0.8815448419</v>
      </c>
      <c r="K2485" s="24" t="str">
        <f t="shared" si="4"/>
        <v>Target Not Meet</v>
      </c>
    </row>
    <row r="2486" ht="22.5" customHeight="1">
      <c r="A2486" s="18">
        <v>45693.0</v>
      </c>
      <c r="B2486" s="19" t="str">
        <f t="shared" si="1"/>
        <v>Feb</v>
      </c>
      <c r="C2486" s="20" t="s">
        <v>57</v>
      </c>
      <c r="D2486" s="19" t="s">
        <v>85</v>
      </c>
      <c r="E2486" s="19" t="s">
        <v>19</v>
      </c>
      <c r="F2486" s="21">
        <v>1.0</v>
      </c>
      <c r="G2486" s="22">
        <v>32194.0</v>
      </c>
      <c r="H2486" s="15" t="str">
        <f t="shared" si="2"/>
        <v>Base Range</v>
      </c>
      <c r="I2486" s="22">
        <v>34265.0</v>
      </c>
      <c r="J2486" s="23">
        <f t="shared" si="3"/>
        <v>0.9395593171</v>
      </c>
      <c r="K2486" s="24" t="str">
        <f t="shared" si="4"/>
        <v>Target Not Meet</v>
      </c>
    </row>
    <row r="2487" ht="22.5" customHeight="1">
      <c r="A2487" s="18">
        <v>45693.0</v>
      </c>
      <c r="B2487" s="19" t="str">
        <f t="shared" si="1"/>
        <v>Feb</v>
      </c>
      <c r="C2487" s="20" t="s">
        <v>57</v>
      </c>
      <c r="D2487" s="19" t="s">
        <v>80</v>
      </c>
      <c r="E2487" s="19" t="s">
        <v>19</v>
      </c>
      <c r="F2487" s="21">
        <v>1.0</v>
      </c>
      <c r="G2487" s="22">
        <v>34646.0</v>
      </c>
      <c r="H2487" s="15" t="str">
        <f t="shared" si="2"/>
        <v>Base Range</v>
      </c>
      <c r="I2487" s="22">
        <v>36761.0</v>
      </c>
      <c r="J2487" s="23">
        <f t="shared" si="3"/>
        <v>0.9424662006</v>
      </c>
      <c r="K2487" s="24" t="str">
        <f t="shared" si="4"/>
        <v>Target Not Meet</v>
      </c>
    </row>
    <row r="2488" ht="22.5" customHeight="1">
      <c r="A2488" s="18">
        <v>45693.0</v>
      </c>
      <c r="B2488" s="19" t="str">
        <f t="shared" si="1"/>
        <v>Feb</v>
      </c>
      <c r="C2488" s="20" t="s">
        <v>57</v>
      </c>
      <c r="D2488" s="19" t="s">
        <v>80</v>
      </c>
      <c r="E2488" s="19" t="s">
        <v>38</v>
      </c>
      <c r="F2488" s="21">
        <v>2.0</v>
      </c>
      <c r="G2488" s="22">
        <v>37411.0</v>
      </c>
      <c r="H2488" s="15" t="str">
        <f t="shared" si="2"/>
        <v>Base Range</v>
      </c>
      <c r="I2488" s="22">
        <v>42884.0</v>
      </c>
      <c r="J2488" s="23">
        <f t="shared" si="3"/>
        <v>0.872376644</v>
      </c>
      <c r="K2488" s="24" t="str">
        <f t="shared" si="4"/>
        <v>Target Not Meet</v>
      </c>
    </row>
    <row r="2489" ht="22.5" customHeight="1">
      <c r="A2489" s="18">
        <v>45693.0</v>
      </c>
      <c r="B2489" s="19" t="str">
        <f t="shared" si="1"/>
        <v>Feb</v>
      </c>
      <c r="C2489" s="20" t="s">
        <v>57</v>
      </c>
      <c r="D2489" s="19" t="s">
        <v>80</v>
      </c>
      <c r="E2489" s="19" t="s">
        <v>68</v>
      </c>
      <c r="F2489" s="21">
        <v>1.0</v>
      </c>
      <c r="G2489" s="22">
        <v>30655.0</v>
      </c>
      <c r="H2489" s="15" t="str">
        <f t="shared" si="2"/>
        <v>Base Range</v>
      </c>
      <c r="I2489" s="22">
        <v>33671.0</v>
      </c>
      <c r="J2489" s="23">
        <f t="shared" si="3"/>
        <v>0.9104273707</v>
      </c>
      <c r="K2489" s="24" t="str">
        <f t="shared" si="4"/>
        <v>Target Not Meet</v>
      </c>
    </row>
    <row r="2490" ht="22.5" customHeight="1">
      <c r="A2490" s="18">
        <v>45693.0</v>
      </c>
      <c r="B2490" s="19" t="str">
        <f t="shared" si="1"/>
        <v>Feb</v>
      </c>
      <c r="C2490" s="20" t="s">
        <v>57</v>
      </c>
      <c r="D2490" s="19" t="s">
        <v>71</v>
      </c>
      <c r="E2490" s="19" t="s">
        <v>26</v>
      </c>
      <c r="F2490" s="21">
        <v>2.0</v>
      </c>
      <c r="G2490" s="22">
        <v>46060.0</v>
      </c>
      <c r="H2490" s="15" t="str">
        <f t="shared" si="2"/>
        <v>Base Range</v>
      </c>
      <c r="I2490" s="22">
        <v>57137.0</v>
      </c>
      <c r="J2490" s="23">
        <f t="shared" si="3"/>
        <v>0.8061326286</v>
      </c>
      <c r="K2490" s="24" t="str">
        <f t="shared" si="4"/>
        <v>Target Not Meet</v>
      </c>
    </row>
    <row r="2491" ht="22.5" customHeight="1">
      <c r="A2491" s="18">
        <v>45693.0</v>
      </c>
      <c r="B2491" s="19" t="str">
        <f t="shared" si="1"/>
        <v>Feb</v>
      </c>
      <c r="C2491" s="20" t="s">
        <v>57</v>
      </c>
      <c r="D2491" s="19" t="s">
        <v>71</v>
      </c>
      <c r="E2491" s="19" t="s">
        <v>63</v>
      </c>
      <c r="F2491" s="21">
        <v>1.0</v>
      </c>
      <c r="G2491" s="22">
        <v>22798.0</v>
      </c>
      <c r="H2491" s="15" t="str">
        <f t="shared" si="2"/>
        <v>Base Range</v>
      </c>
      <c r="I2491" s="22">
        <v>24013.0</v>
      </c>
      <c r="J2491" s="23">
        <f t="shared" si="3"/>
        <v>0.949402407</v>
      </c>
      <c r="K2491" s="24" t="str">
        <f t="shared" si="4"/>
        <v>Target Not Meet</v>
      </c>
    </row>
    <row r="2492" ht="22.5" customHeight="1">
      <c r="A2492" s="18">
        <v>45693.0</v>
      </c>
      <c r="B2492" s="19" t="str">
        <f t="shared" si="1"/>
        <v>Feb</v>
      </c>
      <c r="C2492" s="20" t="s">
        <v>57</v>
      </c>
      <c r="D2492" s="19" t="s">
        <v>71</v>
      </c>
      <c r="E2492" s="19" t="s">
        <v>68</v>
      </c>
      <c r="F2492" s="21">
        <v>1.0</v>
      </c>
      <c r="G2492" s="22">
        <v>25913.0</v>
      </c>
      <c r="H2492" s="15" t="str">
        <f t="shared" si="2"/>
        <v>Base Range</v>
      </c>
      <c r="I2492" s="22">
        <v>28125.0</v>
      </c>
      <c r="J2492" s="23">
        <f t="shared" si="3"/>
        <v>0.9213511111</v>
      </c>
      <c r="K2492" s="24" t="str">
        <f t="shared" si="4"/>
        <v>Target Not Meet</v>
      </c>
    </row>
    <row r="2493" ht="22.5" customHeight="1">
      <c r="A2493" s="18">
        <v>45693.0</v>
      </c>
      <c r="B2493" s="19" t="str">
        <f t="shared" si="1"/>
        <v>Feb</v>
      </c>
      <c r="C2493" s="20" t="s">
        <v>57</v>
      </c>
      <c r="D2493" s="25" t="s">
        <v>62</v>
      </c>
      <c r="E2493" s="19" t="s">
        <v>63</v>
      </c>
      <c r="F2493" s="21">
        <v>1.0</v>
      </c>
      <c r="G2493" s="22">
        <v>25018.0</v>
      </c>
      <c r="H2493" s="15" t="str">
        <f t="shared" si="2"/>
        <v>Base Range</v>
      </c>
      <c r="I2493" s="22">
        <v>19194.0</v>
      </c>
      <c r="J2493" s="23">
        <f t="shared" si="3"/>
        <v>1.303428155</v>
      </c>
      <c r="K2493" s="24" t="str">
        <f t="shared" si="4"/>
        <v>Over Achived</v>
      </c>
    </row>
    <row r="2494" ht="22.5" customHeight="1">
      <c r="A2494" s="18">
        <v>45693.0</v>
      </c>
      <c r="B2494" s="19" t="str">
        <f t="shared" si="1"/>
        <v>Feb</v>
      </c>
      <c r="C2494" s="20" t="s">
        <v>57</v>
      </c>
      <c r="D2494" s="25" t="s">
        <v>62</v>
      </c>
      <c r="E2494" s="19" t="s">
        <v>34</v>
      </c>
      <c r="F2494" s="21">
        <v>2.0</v>
      </c>
      <c r="G2494" s="22">
        <v>59945.0</v>
      </c>
      <c r="H2494" s="15" t="str">
        <f t="shared" si="2"/>
        <v>Medium Range</v>
      </c>
      <c r="I2494" s="22">
        <v>48243.0</v>
      </c>
      <c r="J2494" s="23">
        <f t="shared" si="3"/>
        <v>1.242563688</v>
      </c>
      <c r="K2494" s="24" t="str">
        <f t="shared" si="4"/>
        <v>Over Achived</v>
      </c>
    </row>
    <row r="2495" ht="22.5" customHeight="1">
      <c r="A2495" s="18">
        <v>45693.0</v>
      </c>
      <c r="B2495" s="19" t="str">
        <f t="shared" si="1"/>
        <v>Feb</v>
      </c>
      <c r="C2495" s="20" t="s">
        <v>57</v>
      </c>
      <c r="D2495" s="19" t="s">
        <v>58</v>
      </c>
      <c r="E2495" s="19" t="s">
        <v>9</v>
      </c>
      <c r="F2495" s="21">
        <v>3.0</v>
      </c>
      <c r="G2495" s="22">
        <v>69378.0</v>
      </c>
      <c r="H2495" s="15" t="str">
        <f t="shared" si="2"/>
        <v>Medium Range</v>
      </c>
      <c r="I2495" s="22">
        <v>53016.0</v>
      </c>
      <c r="J2495" s="23">
        <f t="shared" si="3"/>
        <v>1.308623812</v>
      </c>
      <c r="K2495" s="24" t="str">
        <f t="shared" si="4"/>
        <v>Over Achived</v>
      </c>
    </row>
    <row r="2496" ht="22.5" customHeight="1">
      <c r="A2496" s="18">
        <v>45693.0</v>
      </c>
      <c r="B2496" s="19" t="str">
        <f t="shared" si="1"/>
        <v>Feb</v>
      </c>
      <c r="C2496" s="20" t="s">
        <v>57</v>
      </c>
      <c r="D2496" s="19" t="s">
        <v>58</v>
      </c>
      <c r="E2496" s="19" t="s">
        <v>26</v>
      </c>
      <c r="F2496" s="21">
        <v>2.0</v>
      </c>
      <c r="G2496" s="22">
        <v>50564.0</v>
      </c>
      <c r="H2496" s="15" t="str">
        <f t="shared" si="2"/>
        <v>Medium Range</v>
      </c>
      <c r="I2496" s="22">
        <v>39436.0</v>
      </c>
      <c r="J2496" s="23">
        <f t="shared" si="3"/>
        <v>1.28217872</v>
      </c>
      <c r="K2496" s="24" t="str">
        <f t="shared" si="4"/>
        <v>Over Achived</v>
      </c>
    </row>
    <row r="2497" ht="22.5" customHeight="1">
      <c r="A2497" s="18">
        <v>45693.0</v>
      </c>
      <c r="B2497" s="19" t="str">
        <f t="shared" si="1"/>
        <v>Feb</v>
      </c>
      <c r="C2497" s="20" t="s">
        <v>13</v>
      </c>
      <c r="D2497" s="19" t="s">
        <v>169</v>
      </c>
      <c r="E2497" s="19" t="s">
        <v>9</v>
      </c>
      <c r="F2497" s="21">
        <v>3.0</v>
      </c>
      <c r="G2497" s="22">
        <v>88059.0</v>
      </c>
      <c r="H2497" s="15" t="str">
        <f t="shared" si="2"/>
        <v>High Range</v>
      </c>
      <c r="I2497" s="22">
        <v>111925.0</v>
      </c>
      <c r="J2497" s="23">
        <f t="shared" si="3"/>
        <v>0.7867679249</v>
      </c>
      <c r="K2497" s="24" t="str">
        <f t="shared" si="4"/>
        <v>Target Not Meet</v>
      </c>
    </row>
    <row r="2498" ht="22.5" customHeight="1">
      <c r="A2498" s="18">
        <v>45693.0</v>
      </c>
      <c r="B2498" s="19" t="str">
        <f t="shared" si="1"/>
        <v>Feb</v>
      </c>
      <c r="C2498" s="20" t="s">
        <v>57</v>
      </c>
      <c r="D2498" s="19" t="s">
        <v>71</v>
      </c>
      <c r="E2498" s="19" t="s">
        <v>23</v>
      </c>
      <c r="F2498" s="21">
        <v>1.0</v>
      </c>
      <c r="G2498" s="22">
        <v>27994.0</v>
      </c>
      <c r="H2498" s="15" t="str">
        <f t="shared" si="2"/>
        <v>Base Range</v>
      </c>
      <c r="I2498" s="22">
        <v>32575.0</v>
      </c>
      <c r="J2498" s="23">
        <f t="shared" si="3"/>
        <v>0.859370683</v>
      </c>
      <c r="K2498" s="24" t="str">
        <f t="shared" si="4"/>
        <v>Target Not Meet</v>
      </c>
    </row>
    <row r="2499" ht="22.5" customHeight="1">
      <c r="A2499" s="18">
        <v>45693.0</v>
      </c>
      <c r="B2499" s="19" t="str">
        <f t="shared" si="1"/>
        <v>Feb</v>
      </c>
      <c r="C2499" s="20" t="s">
        <v>13</v>
      </c>
      <c r="D2499" s="19" t="s">
        <v>14</v>
      </c>
      <c r="E2499" s="19" t="s">
        <v>63</v>
      </c>
      <c r="F2499" s="21">
        <v>1.0</v>
      </c>
      <c r="G2499" s="22">
        <v>16069.0</v>
      </c>
      <c r="H2499" s="15" t="str">
        <f t="shared" si="2"/>
        <v>Base Range</v>
      </c>
      <c r="I2499" s="22">
        <v>13884.0</v>
      </c>
      <c r="J2499" s="23">
        <f t="shared" si="3"/>
        <v>1.157375396</v>
      </c>
      <c r="K2499" s="24" t="str">
        <f t="shared" si="4"/>
        <v>Over Achived</v>
      </c>
    </row>
    <row r="2500" ht="22.5" customHeight="1">
      <c r="A2500" s="18">
        <v>45693.0</v>
      </c>
      <c r="B2500" s="19" t="str">
        <f t="shared" si="1"/>
        <v>Feb</v>
      </c>
      <c r="C2500" s="20" t="s">
        <v>92</v>
      </c>
      <c r="D2500" s="19" t="s">
        <v>93</v>
      </c>
      <c r="E2500" s="19" t="s">
        <v>26</v>
      </c>
      <c r="F2500" s="21">
        <v>4.0</v>
      </c>
      <c r="G2500" s="22">
        <v>91576.0</v>
      </c>
      <c r="H2500" s="15" t="str">
        <f t="shared" si="2"/>
        <v>Very High Range</v>
      </c>
      <c r="I2500" s="22">
        <v>106315.0</v>
      </c>
      <c r="J2500" s="23">
        <f t="shared" si="3"/>
        <v>0.8613648121</v>
      </c>
      <c r="K2500" s="24" t="str">
        <f t="shared" si="4"/>
        <v>Target Not Meet</v>
      </c>
    </row>
    <row r="2501" ht="22.5" customHeight="1">
      <c r="A2501" s="18">
        <v>45693.0</v>
      </c>
      <c r="B2501" s="19" t="str">
        <f t="shared" si="1"/>
        <v>Feb</v>
      </c>
      <c r="C2501" s="20" t="s">
        <v>7</v>
      </c>
      <c r="D2501" s="19" t="s">
        <v>131</v>
      </c>
      <c r="E2501" s="19" t="s">
        <v>9</v>
      </c>
      <c r="F2501" s="21">
        <v>7.0</v>
      </c>
      <c r="G2501" s="22">
        <v>146592.0</v>
      </c>
      <c r="H2501" s="15" t="str">
        <f t="shared" si="2"/>
        <v>Very High Range</v>
      </c>
      <c r="I2501" s="22">
        <v>131042.0</v>
      </c>
      <c r="J2501" s="23">
        <f t="shared" si="3"/>
        <v>1.118664245</v>
      </c>
      <c r="K2501" s="24" t="str">
        <f t="shared" si="4"/>
        <v>Over Achived</v>
      </c>
    </row>
    <row r="2502" ht="22.5" customHeight="1">
      <c r="A2502" s="18">
        <v>45693.0</v>
      </c>
      <c r="B2502" s="19" t="str">
        <f t="shared" si="1"/>
        <v>Feb</v>
      </c>
      <c r="C2502" s="20" t="s">
        <v>7</v>
      </c>
      <c r="D2502" s="19" t="s">
        <v>131</v>
      </c>
      <c r="E2502" s="19" t="s">
        <v>19</v>
      </c>
      <c r="F2502" s="21">
        <v>4.0</v>
      </c>
      <c r="G2502" s="22">
        <v>82429.0</v>
      </c>
      <c r="H2502" s="15" t="str">
        <f t="shared" si="2"/>
        <v>High Range</v>
      </c>
      <c r="I2502" s="22">
        <v>72935.0</v>
      </c>
      <c r="J2502" s="23">
        <f t="shared" si="3"/>
        <v>1.1301707</v>
      </c>
      <c r="K2502" s="24" t="str">
        <f t="shared" si="4"/>
        <v>Over Achived</v>
      </c>
    </row>
    <row r="2503" ht="22.5" customHeight="1">
      <c r="A2503" s="18">
        <v>45693.0</v>
      </c>
      <c r="B2503" s="19" t="str">
        <f t="shared" si="1"/>
        <v>Feb</v>
      </c>
      <c r="C2503" s="20" t="s">
        <v>7</v>
      </c>
      <c r="D2503" s="19" t="s">
        <v>131</v>
      </c>
      <c r="E2503" s="19" t="s">
        <v>23</v>
      </c>
      <c r="F2503" s="21">
        <v>3.0</v>
      </c>
      <c r="G2503" s="22">
        <v>67521.0</v>
      </c>
      <c r="H2503" s="15" t="str">
        <f t="shared" si="2"/>
        <v>Medium Range</v>
      </c>
      <c r="I2503" s="22">
        <v>51848.0</v>
      </c>
      <c r="J2503" s="23">
        <f t="shared" si="3"/>
        <v>1.302287456</v>
      </c>
      <c r="K2503" s="24" t="str">
        <f t="shared" si="4"/>
        <v>Over Achived</v>
      </c>
    </row>
    <row r="2504" ht="22.5" customHeight="1">
      <c r="A2504" s="18">
        <v>45693.0</v>
      </c>
      <c r="B2504" s="19" t="str">
        <f t="shared" si="1"/>
        <v>Feb</v>
      </c>
      <c r="C2504" s="20" t="s">
        <v>7</v>
      </c>
      <c r="D2504" s="19" t="s">
        <v>126</v>
      </c>
      <c r="E2504" s="19" t="s">
        <v>9</v>
      </c>
      <c r="F2504" s="21">
        <v>5.0</v>
      </c>
      <c r="G2504" s="22">
        <v>159000.0</v>
      </c>
      <c r="H2504" s="15" t="str">
        <f t="shared" si="2"/>
        <v>Very High Range</v>
      </c>
      <c r="I2504" s="22">
        <v>129286.0</v>
      </c>
      <c r="J2504" s="23">
        <f t="shared" si="3"/>
        <v>1.229831536</v>
      </c>
      <c r="K2504" s="24" t="str">
        <f t="shared" si="4"/>
        <v>Over Achived</v>
      </c>
    </row>
    <row r="2505" ht="22.5" customHeight="1">
      <c r="A2505" s="18">
        <v>45693.0</v>
      </c>
      <c r="B2505" s="19" t="str">
        <f t="shared" si="1"/>
        <v>Feb</v>
      </c>
      <c r="C2505" s="20" t="s">
        <v>7</v>
      </c>
      <c r="D2505" s="19" t="s">
        <v>126</v>
      </c>
      <c r="E2505" s="19" t="s">
        <v>23</v>
      </c>
      <c r="F2505" s="21">
        <v>2.0</v>
      </c>
      <c r="G2505" s="22">
        <v>75169.0</v>
      </c>
      <c r="H2505" s="15" t="str">
        <f t="shared" si="2"/>
        <v>High Range</v>
      </c>
      <c r="I2505" s="22">
        <v>65596.0</v>
      </c>
      <c r="J2505" s="23">
        <f t="shared" si="3"/>
        <v>1.145938777</v>
      </c>
      <c r="K2505" s="24" t="str">
        <f t="shared" si="4"/>
        <v>Over Achived</v>
      </c>
    </row>
    <row r="2506" ht="22.5" customHeight="1">
      <c r="A2506" s="18">
        <v>45693.0</v>
      </c>
      <c r="B2506" s="19" t="str">
        <f t="shared" si="1"/>
        <v>Feb</v>
      </c>
      <c r="C2506" s="20" t="s">
        <v>7</v>
      </c>
      <c r="D2506" s="19" t="s">
        <v>118</v>
      </c>
      <c r="E2506" s="19" t="s">
        <v>9</v>
      </c>
      <c r="F2506" s="21">
        <v>5.0</v>
      </c>
      <c r="G2506" s="22">
        <v>140341.0</v>
      </c>
      <c r="H2506" s="15" t="str">
        <f t="shared" si="2"/>
        <v>Very High Range</v>
      </c>
      <c r="I2506" s="22">
        <v>125578.0</v>
      </c>
      <c r="J2506" s="23">
        <f t="shared" si="3"/>
        <v>1.117560401</v>
      </c>
      <c r="K2506" s="24" t="str">
        <f t="shared" si="4"/>
        <v>Over Achived</v>
      </c>
    </row>
    <row r="2507" ht="22.5" customHeight="1">
      <c r="A2507" s="18">
        <v>45693.0</v>
      </c>
      <c r="B2507" s="19" t="str">
        <f t="shared" si="1"/>
        <v>Feb</v>
      </c>
      <c r="C2507" s="20" t="s">
        <v>7</v>
      </c>
      <c r="D2507" s="19" t="s">
        <v>131</v>
      </c>
      <c r="E2507" s="19" t="s">
        <v>19</v>
      </c>
      <c r="F2507" s="21">
        <v>3.0</v>
      </c>
      <c r="G2507" s="22">
        <v>82992.0</v>
      </c>
      <c r="H2507" s="15" t="str">
        <f t="shared" si="2"/>
        <v>High Range</v>
      </c>
      <c r="I2507" s="22">
        <v>70383.0</v>
      </c>
      <c r="J2507" s="23">
        <f t="shared" si="3"/>
        <v>1.179148374</v>
      </c>
      <c r="K2507" s="24" t="str">
        <f t="shared" si="4"/>
        <v>Over Achived</v>
      </c>
    </row>
    <row r="2508" ht="22.5" customHeight="1">
      <c r="A2508" s="18">
        <v>45693.0</v>
      </c>
      <c r="B2508" s="19" t="str">
        <f t="shared" si="1"/>
        <v>Feb</v>
      </c>
      <c r="C2508" s="20" t="s">
        <v>7</v>
      </c>
      <c r="D2508" s="19" t="s">
        <v>106</v>
      </c>
      <c r="E2508" s="19" t="s">
        <v>26</v>
      </c>
      <c r="F2508" s="21">
        <v>10.0</v>
      </c>
      <c r="G2508" s="22">
        <v>229364.0</v>
      </c>
      <c r="H2508" s="15" t="str">
        <f t="shared" si="2"/>
        <v>Very High Range</v>
      </c>
      <c r="I2508" s="22">
        <v>207052.0</v>
      </c>
      <c r="J2508" s="23">
        <f t="shared" si="3"/>
        <v>1.107760369</v>
      </c>
      <c r="K2508" s="24" t="str">
        <f t="shared" si="4"/>
        <v>Over Achived</v>
      </c>
    </row>
    <row r="2509" ht="22.5" customHeight="1">
      <c r="A2509" s="18">
        <v>45693.0</v>
      </c>
      <c r="B2509" s="19" t="str">
        <f t="shared" si="1"/>
        <v>Feb</v>
      </c>
      <c r="C2509" s="20" t="s">
        <v>7</v>
      </c>
      <c r="D2509" s="19" t="s">
        <v>8</v>
      </c>
      <c r="E2509" s="19" t="s">
        <v>26</v>
      </c>
      <c r="F2509" s="21">
        <v>8.0</v>
      </c>
      <c r="G2509" s="22">
        <v>227428.0</v>
      </c>
      <c r="H2509" s="15" t="str">
        <f t="shared" si="2"/>
        <v>Very High Range</v>
      </c>
      <c r="I2509" s="22">
        <v>192263.0</v>
      </c>
      <c r="J2509" s="23">
        <f t="shared" si="3"/>
        <v>1.182900506</v>
      </c>
      <c r="K2509" s="24" t="str">
        <f t="shared" si="4"/>
        <v>Over Achived</v>
      </c>
    </row>
    <row r="2510" ht="22.5" customHeight="1">
      <c r="A2510" s="18">
        <v>45693.0</v>
      </c>
      <c r="B2510" s="19" t="str">
        <f t="shared" si="1"/>
        <v>Feb</v>
      </c>
      <c r="C2510" s="20" t="s">
        <v>7</v>
      </c>
      <c r="D2510" s="19" t="s">
        <v>8</v>
      </c>
      <c r="E2510" s="19" t="s">
        <v>38</v>
      </c>
      <c r="F2510" s="21">
        <v>4.0</v>
      </c>
      <c r="G2510" s="22">
        <v>108741.0</v>
      </c>
      <c r="H2510" s="15" t="str">
        <f t="shared" si="2"/>
        <v>Very High Range</v>
      </c>
      <c r="I2510" s="22">
        <v>100559.0</v>
      </c>
      <c r="J2510" s="23">
        <f t="shared" si="3"/>
        <v>1.081365169</v>
      </c>
      <c r="K2510" s="24" t="str">
        <f t="shared" si="4"/>
        <v>Over Achived</v>
      </c>
    </row>
    <row r="2511" ht="22.5" customHeight="1">
      <c r="A2511" s="18">
        <v>45693.0</v>
      </c>
      <c r="B2511" s="19" t="str">
        <f t="shared" si="1"/>
        <v>Feb</v>
      </c>
      <c r="C2511" s="20" t="s">
        <v>7</v>
      </c>
      <c r="D2511" s="19" t="s">
        <v>8</v>
      </c>
      <c r="E2511" s="19" t="s">
        <v>26</v>
      </c>
      <c r="F2511" s="21">
        <v>8.0</v>
      </c>
      <c r="G2511" s="22">
        <v>192312.0</v>
      </c>
      <c r="H2511" s="15" t="str">
        <f t="shared" si="2"/>
        <v>Very High Range</v>
      </c>
      <c r="I2511" s="22">
        <v>153526.0</v>
      </c>
      <c r="J2511" s="23">
        <f t="shared" si="3"/>
        <v>1.252634733</v>
      </c>
      <c r="K2511" s="24" t="str">
        <f t="shared" si="4"/>
        <v>Over Achived</v>
      </c>
    </row>
    <row r="2512" ht="22.5" customHeight="1">
      <c r="A2512" s="18">
        <v>45693.0</v>
      </c>
      <c r="B2512" s="19" t="str">
        <f t="shared" si="1"/>
        <v>Feb</v>
      </c>
      <c r="C2512" s="20" t="s">
        <v>7</v>
      </c>
      <c r="D2512" s="19" t="s">
        <v>8</v>
      </c>
      <c r="E2512" s="19" t="s">
        <v>38</v>
      </c>
      <c r="F2512" s="21">
        <v>3.0</v>
      </c>
      <c r="G2512" s="22">
        <v>95108.0</v>
      </c>
      <c r="H2512" s="15" t="str">
        <f t="shared" si="2"/>
        <v>Very High Range</v>
      </c>
      <c r="I2512" s="22">
        <v>72672.0</v>
      </c>
      <c r="J2512" s="23">
        <f t="shared" si="3"/>
        <v>1.308729635</v>
      </c>
      <c r="K2512" s="24" t="str">
        <f t="shared" si="4"/>
        <v>Over Achived</v>
      </c>
    </row>
    <row r="2513" ht="22.5" customHeight="1">
      <c r="A2513" s="18">
        <v>45693.0</v>
      </c>
      <c r="B2513" s="19" t="str">
        <f t="shared" si="1"/>
        <v>Feb</v>
      </c>
      <c r="C2513" s="20" t="s">
        <v>7</v>
      </c>
      <c r="D2513" s="19" t="s">
        <v>8</v>
      </c>
      <c r="E2513" s="19" t="s">
        <v>68</v>
      </c>
      <c r="F2513" s="21">
        <v>3.0</v>
      </c>
      <c r="G2513" s="22">
        <v>65933.0</v>
      </c>
      <c r="H2513" s="15" t="str">
        <f t="shared" si="2"/>
        <v>Medium Range</v>
      </c>
      <c r="I2513" s="22">
        <v>48236.0</v>
      </c>
      <c r="J2513" s="23">
        <f t="shared" si="3"/>
        <v>1.366883655</v>
      </c>
      <c r="K2513" s="24" t="str">
        <f t="shared" si="4"/>
        <v>Over Achived</v>
      </c>
    </row>
    <row r="2514" ht="22.5" customHeight="1">
      <c r="A2514" s="18">
        <v>45693.0</v>
      </c>
      <c r="B2514" s="19" t="str">
        <f t="shared" si="1"/>
        <v>Feb</v>
      </c>
      <c r="C2514" s="20" t="s">
        <v>92</v>
      </c>
      <c r="D2514" s="19" t="s">
        <v>93</v>
      </c>
      <c r="E2514" s="19" t="s">
        <v>34</v>
      </c>
      <c r="F2514" s="21">
        <v>4.0</v>
      </c>
      <c r="G2514" s="22">
        <v>115968.0</v>
      </c>
      <c r="H2514" s="15" t="str">
        <f t="shared" si="2"/>
        <v>Very High Range</v>
      </c>
      <c r="I2514" s="22">
        <v>125310.0</v>
      </c>
      <c r="J2514" s="23">
        <f t="shared" si="3"/>
        <v>0.9254488868</v>
      </c>
      <c r="K2514" s="24" t="str">
        <f t="shared" si="4"/>
        <v>Target Not Meet</v>
      </c>
    </row>
    <row r="2515" ht="22.5" customHeight="1">
      <c r="A2515" s="18">
        <v>45693.0</v>
      </c>
      <c r="B2515" s="19" t="str">
        <f t="shared" si="1"/>
        <v>Feb</v>
      </c>
      <c r="C2515" s="20" t="s">
        <v>7</v>
      </c>
      <c r="D2515" s="19" t="s">
        <v>106</v>
      </c>
      <c r="E2515" s="19" t="s">
        <v>19</v>
      </c>
      <c r="F2515" s="21">
        <v>3.0</v>
      </c>
      <c r="G2515" s="22">
        <v>70081.0</v>
      </c>
      <c r="H2515" s="15" t="str">
        <f t="shared" si="2"/>
        <v>High Range</v>
      </c>
      <c r="I2515" s="22">
        <v>64216.0</v>
      </c>
      <c r="J2515" s="23">
        <f t="shared" si="3"/>
        <v>1.091332378</v>
      </c>
      <c r="K2515" s="24" t="str">
        <f t="shared" si="4"/>
        <v>Over Achived</v>
      </c>
    </row>
    <row r="2516" ht="22.5" customHeight="1">
      <c r="A2516" s="18">
        <v>45693.0</v>
      </c>
      <c r="B2516" s="19" t="str">
        <f t="shared" si="1"/>
        <v>Feb</v>
      </c>
      <c r="C2516" s="20" t="s">
        <v>7</v>
      </c>
      <c r="D2516" s="19" t="s">
        <v>131</v>
      </c>
      <c r="E2516" s="19" t="s">
        <v>23</v>
      </c>
      <c r="F2516" s="21">
        <v>2.0</v>
      </c>
      <c r="G2516" s="22">
        <v>79701.0</v>
      </c>
      <c r="H2516" s="15" t="str">
        <f t="shared" si="2"/>
        <v>High Range</v>
      </c>
      <c r="I2516" s="22">
        <v>58919.0</v>
      </c>
      <c r="J2516" s="23">
        <f t="shared" si="3"/>
        <v>1.352721533</v>
      </c>
      <c r="K2516" s="24" t="str">
        <f t="shared" si="4"/>
        <v>Over Achived</v>
      </c>
    </row>
    <row r="2517" ht="22.5" customHeight="1">
      <c r="A2517" s="18">
        <v>45693.0</v>
      </c>
      <c r="B2517" s="19" t="str">
        <f t="shared" si="1"/>
        <v>Feb</v>
      </c>
      <c r="C2517" s="20" t="s">
        <v>7</v>
      </c>
      <c r="D2517" s="19" t="s">
        <v>118</v>
      </c>
      <c r="E2517" s="19" t="s">
        <v>26</v>
      </c>
      <c r="F2517" s="21">
        <v>7.0</v>
      </c>
      <c r="G2517" s="22">
        <v>180442.0</v>
      </c>
      <c r="H2517" s="15" t="str">
        <f t="shared" si="2"/>
        <v>Very High Range</v>
      </c>
      <c r="I2517" s="22">
        <v>154584.0</v>
      </c>
      <c r="J2517" s="23">
        <f t="shared" si="3"/>
        <v>1.16727475</v>
      </c>
      <c r="K2517" s="24" t="str">
        <f t="shared" si="4"/>
        <v>Over Achived</v>
      </c>
    </row>
    <row r="2518" ht="22.5" customHeight="1">
      <c r="A2518" s="18">
        <v>45693.0</v>
      </c>
      <c r="B2518" s="19" t="str">
        <f t="shared" si="1"/>
        <v>Feb</v>
      </c>
      <c r="C2518" s="20" t="s">
        <v>92</v>
      </c>
      <c r="D2518" s="19" t="s">
        <v>158</v>
      </c>
      <c r="E2518" s="19" t="s">
        <v>34</v>
      </c>
      <c r="F2518" s="21">
        <v>5.0</v>
      </c>
      <c r="G2518" s="22">
        <v>98596.0</v>
      </c>
      <c r="H2518" s="15" t="str">
        <f t="shared" si="2"/>
        <v>Very High Range</v>
      </c>
      <c r="I2518" s="22">
        <v>81893.0</v>
      </c>
      <c r="J2518" s="23">
        <f t="shared" si="3"/>
        <v>1.203961267</v>
      </c>
      <c r="K2518" s="24" t="str">
        <f t="shared" si="4"/>
        <v>Over Achived</v>
      </c>
    </row>
    <row r="2519" ht="22.5" customHeight="1">
      <c r="A2519" s="18">
        <v>45693.0</v>
      </c>
      <c r="B2519" s="19" t="str">
        <f t="shared" si="1"/>
        <v>Feb</v>
      </c>
      <c r="C2519" s="20" t="s">
        <v>92</v>
      </c>
      <c r="D2519" s="19" t="s">
        <v>93</v>
      </c>
      <c r="E2519" s="19" t="s">
        <v>34</v>
      </c>
      <c r="F2519" s="21">
        <v>5.0</v>
      </c>
      <c r="G2519" s="22">
        <v>122370.0</v>
      </c>
      <c r="H2519" s="15" t="str">
        <f t="shared" si="2"/>
        <v>Very High Range</v>
      </c>
      <c r="I2519" s="22">
        <v>136069.0</v>
      </c>
      <c r="J2519" s="23">
        <f t="shared" si="3"/>
        <v>0.8993231375</v>
      </c>
      <c r="K2519" s="24" t="str">
        <f t="shared" si="4"/>
        <v>Target Not Meet</v>
      </c>
    </row>
    <row r="2520" ht="22.5" customHeight="1">
      <c r="A2520" s="18">
        <v>45693.0</v>
      </c>
      <c r="B2520" s="19" t="str">
        <f t="shared" si="1"/>
        <v>Feb</v>
      </c>
      <c r="C2520" s="20" t="s">
        <v>92</v>
      </c>
      <c r="D2520" s="19" t="s">
        <v>158</v>
      </c>
      <c r="E2520" s="19" t="s">
        <v>26</v>
      </c>
      <c r="F2520" s="21">
        <v>4.0</v>
      </c>
      <c r="G2520" s="22">
        <v>74926.0</v>
      </c>
      <c r="H2520" s="15" t="str">
        <f t="shared" si="2"/>
        <v>High Range</v>
      </c>
      <c r="I2520" s="22">
        <v>60165.0</v>
      </c>
      <c r="J2520" s="23">
        <f t="shared" si="3"/>
        <v>1.245341976</v>
      </c>
      <c r="K2520" s="24" t="str">
        <f t="shared" si="4"/>
        <v>Over Achived</v>
      </c>
    </row>
    <row r="2521" ht="22.5" customHeight="1">
      <c r="A2521" s="18">
        <v>45693.0</v>
      </c>
      <c r="B2521" s="19" t="str">
        <f t="shared" si="1"/>
        <v>Feb</v>
      </c>
      <c r="C2521" s="20" t="s">
        <v>92</v>
      </c>
      <c r="D2521" s="19" t="s">
        <v>93</v>
      </c>
      <c r="E2521" s="19" t="s">
        <v>19</v>
      </c>
      <c r="F2521" s="21">
        <v>3.0</v>
      </c>
      <c r="G2521" s="22">
        <v>57683.0</v>
      </c>
      <c r="H2521" s="15" t="str">
        <f t="shared" si="2"/>
        <v>Medium Range</v>
      </c>
      <c r="I2521" s="22">
        <v>69477.0</v>
      </c>
      <c r="J2521" s="23">
        <f t="shared" si="3"/>
        <v>0.8302459807</v>
      </c>
      <c r="K2521" s="24" t="str">
        <f t="shared" si="4"/>
        <v>Target Not Meet</v>
      </c>
    </row>
    <row r="2522" ht="22.5" customHeight="1">
      <c r="A2522" s="18">
        <v>45693.0</v>
      </c>
      <c r="B2522" s="19" t="str">
        <f t="shared" si="1"/>
        <v>Feb</v>
      </c>
      <c r="C2522" s="20" t="s">
        <v>92</v>
      </c>
      <c r="D2522" s="19" t="s">
        <v>93</v>
      </c>
      <c r="E2522" s="19" t="s">
        <v>26</v>
      </c>
      <c r="F2522" s="21">
        <v>3.0</v>
      </c>
      <c r="G2522" s="22">
        <v>70003.0</v>
      </c>
      <c r="H2522" s="15" t="str">
        <f t="shared" si="2"/>
        <v>High Range</v>
      </c>
      <c r="I2522" s="22">
        <v>73780.0</v>
      </c>
      <c r="J2522" s="23">
        <f t="shared" si="3"/>
        <v>0.9488072648</v>
      </c>
      <c r="K2522" s="24" t="str">
        <f t="shared" si="4"/>
        <v>Target Not Meet</v>
      </c>
    </row>
    <row r="2523" ht="22.5" customHeight="1">
      <c r="A2523" s="18">
        <v>45693.0</v>
      </c>
      <c r="B2523" s="19" t="str">
        <f t="shared" si="1"/>
        <v>Feb</v>
      </c>
      <c r="C2523" s="20" t="s">
        <v>92</v>
      </c>
      <c r="D2523" s="19" t="s">
        <v>98</v>
      </c>
      <c r="E2523" s="19" t="s">
        <v>26</v>
      </c>
      <c r="F2523" s="21">
        <v>3.0</v>
      </c>
      <c r="G2523" s="22">
        <v>87527.0</v>
      </c>
      <c r="H2523" s="15" t="str">
        <f t="shared" si="2"/>
        <v>High Range</v>
      </c>
      <c r="I2523" s="22">
        <v>95457.0</v>
      </c>
      <c r="J2523" s="23">
        <f t="shared" si="3"/>
        <v>0.9169259457</v>
      </c>
      <c r="K2523" s="24" t="str">
        <f t="shared" si="4"/>
        <v>Target Not Meet</v>
      </c>
    </row>
    <row r="2524" ht="22.5" customHeight="1">
      <c r="A2524" s="18">
        <v>45693.0</v>
      </c>
      <c r="B2524" s="19" t="str">
        <f t="shared" si="1"/>
        <v>Feb</v>
      </c>
      <c r="C2524" s="20" t="s">
        <v>92</v>
      </c>
      <c r="D2524" s="19" t="s">
        <v>98</v>
      </c>
      <c r="E2524" s="19" t="s">
        <v>9</v>
      </c>
      <c r="F2524" s="21">
        <v>5.0</v>
      </c>
      <c r="G2524" s="22">
        <v>123833.0</v>
      </c>
      <c r="H2524" s="15" t="str">
        <f t="shared" si="2"/>
        <v>Very High Range</v>
      </c>
      <c r="I2524" s="22">
        <v>143470.0</v>
      </c>
      <c r="J2524" s="23">
        <f t="shared" si="3"/>
        <v>0.8631281801</v>
      </c>
      <c r="K2524" s="24" t="str">
        <f t="shared" si="4"/>
        <v>Target Not Meet</v>
      </c>
    </row>
    <row r="2525" ht="22.5" customHeight="1">
      <c r="A2525" s="18">
        <v>45693.0</v>
      </c>
      <c r="B2525" s="19" t="str">
        <f t="shared" si="1"/>
        <v>Feb</v>
      </c>
      <c r="C2525" s="20" t="s">
        <v>92</v>
      </c>
      <c r="D2525" s="19" t="s">
        <v>144</v>
      </c>
      <c r="E2525" s="19" t="s">
        <v>23</v>
      </c>
      <c r="F2525" s="21">
        <v>2.0</v>
      </c>
      <c r="G2525" s="22">
        <v>57706.0</v>
      </c>
      <c r="H2525" s="15" t="str">
        <f t="shared" si="2"/>
        <v>Medium Range</v>
      </c>
      <c r="I2525" s="22">
        <v>45238.0</v>
      </c>
      <c r="J2525" s="23">
        <f t="shared" si="3"/>
        <v>1.275609001</v>
      </c>
      <c r="K2525" s="24" t="str">
        <f t="shared" si="4"/>
        <v>Over Achived</v>
      </c>
    </row>
    <row r="2526" ht="22.5" customHeight="1">
      <c r="A2526" s="18">
        <v>45693.0</v>
      </c>
      <c r="B2526" s="19" t="str">
        <f t="shared" si="1"/>
        <v>Feb</v>
      </c>
      <c r="C2526" s="20" t="s">
        <v>92</v>
      </c>
      <c r="D2526" s="19" t="s">
        <v>144</v>
      </c>
      <c r="E2526" s="19" t="s">
        <v>26</v>
      </c>
      <c r="F2526" s="21">
        <v>4.0</v>
      </c>
      <c r="G2526" s="22">
        <v>70710.0</v>
      </c>
      <c r="H2526" s="15" t="str">
        <f t="shared" si="2"/>
        <v>High Range</v>
      </c>
      <c r="I2526" s="22">
        <v>57328.0</v>
      </c>
      <c r="J2526" s="23">
        <f t="shared" si="3"/>
        <v>1.233428691</v>
      </c>
      <c r="K2526" s="24" t="str">
        <f t="shared" si="4"/>
        <v>Over Achived</v>
      </c>
    </row>
    <row r="2527" ht="22.5" customHeight="1">
      <c r="A2527" s="18">
        <v>45693.0</v>
      </c>
      <c r="B2527" s="19" t="str">
        <f t="shared" si="1"/>
        <v>Feb</v>
      </c>
      <c r="C2527" s="20" t="s">
        <v>92</v>
      </c>
      <c r="D2527" s="19" t="s">
        <v>144</v>
      </c>
      <c r="E2527" s="19" t="s">
        <v>68</v>
      </c>
      <c r="F2527" s="21">
        <v>2.0</v>
      </c>
      <c r="G2527" s="22">
        <v>44851.0</v>
      </c>
      <c r="H2527" s="15" t="str">
        <f t="shared" si="2"/>
        <v>Base Range</v>
      </c>
      <c r="I2527" s="22">
        <v>39015.0</v>
      </c>
      <c r="J2527" s="23">
        <f t="shared" si="3"/>
        <v>1.149583494</v>
      </c>
      <c r="K2527" s="24" t="str">
        <f t="shared" si="4"/>
        <v>Over Achived</v>
      </c>
    </row>
    <row r="2528" ht="22.5" customHeight="1">
      <c r="A2528" s="18">
        <v>45693.0</v>
      </c>
      <c r="B2528" s="19" t="str">
        <f t="shared" si="1"/>
        <v>Feb</v>
      </c>
      <c r="C2528" s="20" t="s">
        <v>92</v>
      </c>
      <c r="D2528" s="25" t="s">
        <v>149</v>
      </c>
      <c r="E2528" s="19" t="s">
        <v>19</v>
      </c>
      <c r="F2528" s="21">
        <v>3.0</v>
      </c>
      <c r="G2528" s="22">
        <v>66889.0</v>
      </c>
      <c r="H2528" s="15" t="str">
        <f t="shared" si="2"/>
        <v>Medium Range</v>
      </c>
      <c r="I2528" s="22">
        <v>47538.0</v>
      </c>
      <c r="J2528" s="23">
        <f t="shared" si="3"/>
        <v>1.407063823</v>
      </c>
      <c r="K2528" s="24" t="str">
        <f t="shared" si="4"/>
        <v>Over Achived</v>
      </c>
    </row>
    <row r="2529" ht="22.5" customHeight="1">
      <c r="A2529" s="18">
        <v>45693.0</v>
      </c>
      <c r="B2529" s="19" t="str">
        <f t="shared" si="1"/>
        <v>Feb</v>
      </c>
      <c r="C2529" s="20" t="s">
        <v>92</v>
      </c>
      <c r="D2529" s="25" t="s">
        <v>149</v>
      </c>
      <c r="E2529" s="19" t="s">
        <v>26</v>
      </c>
      <c r="F2529" s="21">
        <v>4.0</v>
      </c>
      <c r="G2529" s="22">
        <v>93434.0</v>
      </c>
      <c r="H2529" s="15" t="str">
        <f t="shared" si="2"/>
        <v>Very High Range</v>
      </c>
      <c r="I2529" s="22">
        <v>87089.0</v>
      </c>
      <c r="J2529" s="23">
        <f t="shared" si="3"/>
        <v>1.072856503</v>
      </c>
      <c r="K2529" s="24" t="str">
        <f t="shared" si="4"/>
        <v>Over Achived</v>
      </c>
    </row>
    <row r="2530" ht="22.5" customHeight="1">
      <c r="A2530" s="18">
        <v>45693.0</v>
      </c>
      <c r="B2530" s="19" t="str">
        <f t="shared" si="1"/>
        <v>Feb</v>
      </c>
      <c r="C2530" s="20" t="s">
        <v>92</v>
      </c>
      <c r="D2530" s="25" t="s">
        <v>149</v>
      </c>
      <c r="E2530" s="19" t="s">
        <v>68</v>
      </c>
      <c r="F2530" s="21">
        <v>2.0</v>
      </c>
      <c r="G2530" s="22">
        <v>49905.0</v>
      </c>
      <c r="H2530" s="15" t="str">
        <f t="shared" si="2"/>
        <v>Base Range</v>
      </c>
      <c r="I2530" s="22">
        <v>37648.0</v>
      </c>
      <c r="J2530" s="23">
        <f t="shared" si="3"/>
        <v>1.325568423</v>
      </c>
      <c r="K2530" s="24" t="str">
        <f t="shared" si="4"/>
        <v>Over Achived</v>
      </c>
    </row>
    <row r="2531" ht="22.5" customHeight="1">
      <c r="A2531" s="18">
        <v>45693.0</v>
      </c>
      <c r="B2531" s="19" t="str">
        <f t="shared" si="1"/>
        <v>Feb</v>
      </c>
      <c r="C2531" s="20" t="s">
        <v>92</v>
      </c>
      <c r="D2531" s="19" t="s">
        <v>158</v>
      </c>
      <c r="E2531" s="19" t="s">
        <v>19</v>
      </c>
      <c r="F2531" s="21">
        <v>3.0</v>
      </c>
      <c r="G2531" s="22">
        <v>63782.0</v>
      </c>
      <c r="H2531" s="15" t="str">
        <f t="shared" si="2"/>
        <v>Medium Range</v>
      </c>
      <c r="I2531" s="22">
        <v>55810.0</v>
      </c>
      <c r="J2531" s="23">
        <f t="shared" si="3"/>
        <v>1.142841785</v>
      </c>
      <c r="K2531" s="24" t="str">
        <f t="shared" si="4"/>
        <v>Over Achived</v>
      </c>
    </row>
    <row r="2532" ht="22.5" customHeight="1">
      <c r="A2532" s="18">
        <v>45693.0</v>
      </c>
      <c r="B2532" s="19" t="str">
        <f t="shared" si="1"/>
        <v>Feb</v>
      </c>
      <c r="C2532" s="20" t="s">
        <v>92</v>
      </c>
      <c r="D2532" s="19" t="s">
        <v>158</v>
      </c>
      <c r="E2532" s="19" t="s">
        <v>23</v>
      </c>
      <c r="F2532" s="21">
        <v>2.0</v>
      </c>
      <c r="G2532" s="22">
        <v>55393.0</v>
      </c>
      <c r="H2532" s="15" t="str">
        <f t="shared" si="2"/>
        <v>Medium Range</v>
      </c>
      <c r="I2532" s="22">
        <v>47151.0</v>
      </c>
      <c r="J2532" s="23">
        <f t="shared" si="3"/>
        <v>1.17480011</v>
      </c>
      <c r="K2532" s="24" t="str">
        <f t="shared" si="4"/>
        <v>Over Achived</v>
      </c>
    </row>
    <row r="2533" ht="22.5" customHeight="1">
      <c r="A2533" s="18">
        <v>45693.0</v>
      </c>
      <c r="B2533" s="19" t="str">
        <f t="shared" si="1"/>
        <v>Feb</v>
      </c>
      <c r="C2533" s="20" t="s">
        <v>92</v>
      </c>
      <c r="D2533" s="19" t="s">
        <v>158</v>
      </c>
      <c r="E2533" s="19" t="s">
        <v>38</v>
      </c>
      <c r="F2533" s="21">
        <v>3.0</v>
      </c>
      <c r="G2533" s="22">
        <v>84666.0</v>
      </c>
      <c r="H2533" s="15" t="str">
        <f t="shared" si="2"/>
        <v>High Range</v>
      </c>
      <c r="I2533" s="22">
        <v>70797.0</v>
      </c>
      <c r="J2533" s="23">
        <f t="shared" si="3"/>
        <v>1.195898131</v>
      </c>
      <c r="K2533" s="24" t="str">
        <f t="shared" si="4"/>
        <v>Over Achived</v>
      </c>
    </row>
    <row r="2534" ht="22.5" customHeight="1">
      <c r="A2534" s="18">
        <v>45693.0</v>
      </c>
      <c r="B2534" s="19" t="str">
        <f t="shared" si="1"/>
        <v>Feb</v>
      </c>
      <c r="C2534" s="20" t="s">
        <v>92</v>
      </c>
      <c r="D2534" s="25" t="s">
        <v>149</v>
      </c>
      <c r="E2534" s="19" t="s">
        <v>68</v>
      </c>
      <c r="F2534" s="21">
        <v>2.0</v>
      </c>
      <c r="G2534" s="22">
        <v>57110.0</v>
      </c>
      <c r="H2534" s="15" t="str">
        <f t="shared" si="2"/>
        <v>Medium Range</v>
      </c>
      <c r="I2534" s="22">
        <v>40884.0</v>
      </c>
      <c r="J2534" s="23">
        <f t="shared" si="3"/>
        <v>1.396878975</v>
      </c>
      <c r="K2534" s="24" t="str">
        <f t="shared" si="4"/>
        <v>Over Achived</v>
      </c>
    </row>
    <row r="2535" ht="22.5" customHeight="1">
      <c r="A2535" s="18">
        <v>45694.0</v>
      </c>
      <c r="B2535" s="19" t="str">
        <f t="shared" si="1"/>
        <v>Feb</v>
      </c>
      <c r="C2535" s="20" t="s">
        <v>13</v>
      </c>
      <c r="D2535" s="19" t="s">
        <v>37</v>
      </c>
      <c r="E2535" s="19" t="s">
        <v>9</v>
      </c>
      <c r="F2535" s="21">
        <v>3.0</v>
      </c>
      <c r="G2535" s="22">
        <v>100121.0</v>
      </c>
      <c r="H2535" s="15" t="str">
        <f t="shared" si="2"/>
        <v>Very High Range</v>
      </c>
      <c r="I2535" s="22">
        <v>120330.0</v>
      </c>
      <c r="J2535" s="23">
        <f t="shared" si="3"/>
        <v>0.8320535195</v>
      </c>
      <c r="K2535" s="24" t="str">
        <f t="shared" si="4"/>
        <v>Target Not Meet</v>
      </c>
    </row>
    <row r="2536" ht="22.5" customHeight="1">
      <c r="A2536" s="18">
        <v>45694.0</v>
      </c>
      <c r="B2536" s="19" t="str">
        <f t="shared" si="1"/>
        <v>Feb</v>
      </c>
      <c r="C2536" s="20" t="s">
        <v>13</v>
      </c>
      <c r="D2536" s="19" t="s">
        <v>29</v>
      </c>
      <c r="E2536" s="19" t="s">
        <v>68</v>
      </c>
      <c r="F2536" s="21">
        <v>2.0</v>
      </c>
      <c r="G2536" s="22">
        <v>42383.0</v>
      </c>
      <c r="H2536" s="15" t="str">
        <f t="shared" si="2"/>
        <v>Base Range</v>
      </c>
      <c r="I2536" s="22">
        <v>50919.0</v>
      </c>
      <c r="J2536" s="23">
        <f t="shared" si="3"/>
        <v>0.8323612011</v>
      </c>
      <c r="K2536" s="24" t="str">
        <f t="shared" si="4"/>
        <v>Target Not Meet</v>
      </c>
    </row>
    <row r="2537" ht="22.5" customHeight="1">
      <c r="A2537" s="18">
        <v>45694.0</v>
      </c>
      <c r="B2537" s="19" t="str">
        <f t="shared" si="1"/>
        <v>Feb</v>
      </c>
      <c r="C2537" s="20" t="s">
        <v>13</v>
      </c>
      <c r="D2537" s="19" t="s">
        <v>37</v>
      </c>
      <c r="E2537" s="19" t="s">
        <v>9</v>
      </c>
      <c r="F2537" s="21">
        <v>4.0</v>
      </c>
      <c r="G2537" s="22">
        <v>94935.0</v>
      </c>
      <c r="H2537" s="15" t="str">
        <f t="shared" si="2"/>
        <v>Very High Range</v>
      </c>
      <c r="I2537" s="22">
        <v>103425.0</v>
      </c>
      <c r="J2537" s="23">
        <f t="shared" si="3"/>
        <v>0.9179115301</v>
      </c>
      <c r="K2537" s="24" t="str">
        <f t="shared" si="4"/>
        <v>Target Not Meet</v>
      </c>
    </row>
    <row r="2538" ht="22.5" customHeight="1">
      <c r="A2538" s="18">
        <v>45694.0</v>
      </c>
      <c r="B2538" s="19" t="str">
        <f t="shared" si="1"/>
        <v>Feb</v>
      </c>
      <c r="C2538" s="20" t="s">
        <v>13</v>
      </c>
      <c r="D2538" s="19" t="s">
        <v>37</v>
      </c>
      <c r="E2538" s="19" t="s">
        <v>23</v>
      </c>
      <c r="F2538" s="21">
        <v>2.0</v>
      </c>
      <c r="G2538" s="22">
        <v>43035.0</v>
      </c>
      <c r="H2538" s="15" t="str">
        <f t="shared" si="2"/>
        <v>Base Range</v>
      </c>
      <c r="I2538" s="22">
        <v>51094.0</v>
      </c>
      <c r="J2538" s="23">
        <f t="shared" si="3"/>
        <v>0.8422711082</v>
      </c>
      <c r="K2538" s="24" t="str">
        <f t="shared" si="4"/>
        <v>Target Not Meet</v>
      </c>
    </row>
    <row r="2539" ht="22.5" customHeight="1">
      <c r="A2539" s="18">
        <v>45694.0</v>
      </c>
      <c r="B2539" s="19" t="str">
        <f t="shared" si="1"/>
        <v>Feb</v>
      </c>
      <c r="C2539" s="20" t="s">
        <v>13</v>
      </c>
      <c r="D2539" s="19" t="s">
        <v>37</v>
      </c>
      <c r="E2539" s="19" t="s">
        <v>19</v>
      </c>
      <c r="F2539" s="21">
        <v>2.0</v>
      </c>
      <c r="G2539" s="22">
        <v>53120.0</v>
      </c>
      <c r="H2539" s="15" t="str">
        <f t="shared" si="2"/>
        <v>Medium Range</v>
      </c>
      <c r="I2539" s="22">
        <v>57704.0</v>
      </c>
      <c r="J2539" s="23">
        <f t="shared" si="3"/>
        <v>0.9205600998</v>
      </c>
      <c r="K2539" s="24" t="str">
        <f t="shared" si="4"/>
        <v>Target Not Meet</v>
      </c>
    </row>
    <row r="2540" ht="22.5" customHeight="1">
      <c r="A2540" s="18">
        <v>45694.0</v>
      </c>
      <c r="B2540" s="19" t="str">
        <f t="shared" si="1"/>
        <v>Feb</v>
      </c>
      <c r="C2540" s="20" t="s">
        <v>13</v>
      </c>
      <c r="D2540" s="19" t="s">
        <v>37</v>
      </c>
      <c r="E2540" s="19" t="s">
        <v>68</v>
      </c>
      <c r="F2540" s="21">
        <v>2.0</v>
      </c>
      <c r="G2540" s="22">
        <v>41584.0</v>
      </c>
      <c r="H2540" s="15" t="str">
        <f t="shared" si="2"/>
        <v>Base Range</v>
      </c>
      <c r="I2540" s="22">
        <v>52752.0</v>
      </c>
      <c r="J2540" s="23">
        <f t="shared" si="3"/>
        <v>0.788292387</v>
      </c>
      <c r="K2540" s="24" t="str">
        <f t="shared" si="4"/>
        <v>Target Not Meet</v>
      </c>
    </row>
    <row r="2541" ht="22.5" customHeight="1">
      <c r="A2541" s="18">
        <v>45694.0</v>
      </c>
      <c r="B2541" s="19" t="str">
        <f t="shared" si="1"/>
        <v>Feb</v>
      </c>
      <c r="C2541" s="20" t="s">
        <v>13</v>
      </c>
      <c r="D2541" s="19" t="s">
        <v>29</v>
      </c>
      <c r="E2541" s="19" t="s">
        <v>34</v>
      </c>
      <c r="F2541" s="21">
        <v>4.0</v>
      </c>
      <c r="G2541" s="22">
        <v>93728.0</v>
      </c>
      <c r="H2541" s="15" t="str">
        <f t="shared" si="2"/>
        <v>Very High Range</v>
      </c>
      <c r="I2541" s="22">
        <v>110133.0</v>
      </c>
      <c r="J2541" s="23">
        <f t="shared" si="3"/>
        <v>0.851043738</v>
      </c>
      <c r="K2541" s="24" t="str">
        <f t="shared" si="4"/>
        <v>Target Not Meet</v>
      </c>
    </row>
    <row r="2542" ht="22.5" customHeight="1">
      <c r="A2542" s="18">
        <v>45694.0</v>
      </c>
      <c r="B2542" s="19" t="str">
        <f t="shared" si="1"/>
        <v>Feb</v>
      </c>
      <c r="C2542" s="20" t="s">
        <v>13</v>
      </c>
      <c r="D2542" s="19" t="s">
        <v>18</v>
      </c>
      <c r="E2542" s="19" t="s">
        <v>34</v>
      </c>
      <c r="F2542" s="21">
        <v>3.0</v>
      </c>
      <c r="G2542" s="22">
        <v>98547.0</v>
      </c>
      <c r="H2542" s="15" t="str">
        <f t="shared" si="2"/>
        <v>Very High Range</v>
      </c>
      <c r="I2542" s="22">
        <v>79708.0</v>
      </c>
      <c r="J2542" s="23">
        <f t="shared" si="3"/>
        <v>1.236350178</v>
      </c>
      <c r="K2542" s="24" t="str">
        <f t="shared" si="4"/>
        <v>Over Achived</v>
      </c>
    </row>
    <row r="2543" ht="22.5" customHeight="1">
      <c r="A2543" s="18">
        <v>45694.0</v>
      </c>
      <c r="B2543" s="19" t="str">
        <f t="shared" si="1"/>
        <v>Feb</v>
      </c>
      <c r="C2543" s="20" t="s">
        <v>13</v>
      </c>
      <c r="D2543" s="19" t="s">
        <v>29</v>
      </c>
      <c r="E2543" s="19" t="s">
        <v>38</v>
      </c>
      <c r="F2543" s="21">
        <v>3.0</v>
      </c>
      <c r="G2543" s="22">
        <v>60238.0</v>
      </c>
      <c r="H2543" s="15" t="str">
        <f t="shared" si="2"/>
        <v>Medium Range</v>
      </c>
      <c r="I2543" s="22">
        <v>73541.0</v>
      </c>
      <c r="J2543" s="23">
        <f t="shared" si="3"/>
        <v>0.8191077086</v>
      </c>
      <c r="K2543" s="24" t="str">
        <f t="shared" si="4"/>
        <v>Target Not Meet</v>
      </c>
    </row>
    <row r="2544" ht="22.5" customHeight="1">
      <c r="A2544" s="18">
        <v>45694.0</v>
      </c>
      <c r="B2544" s="19" t="str">
        <f t="shared" si="1"/>
        <v>Feb</v>
      </c>
      <c r="C2544" s="20" t="s">
        <v>13</v>
      </c>
      <c r="D2544" s="19" t="s">
        <v>29</v>
      </c>
      <c r="E2544" s="19" t="s">
        <v>9</v>
      </c>
      <c r="F2544" s="21">
        <v>4.0</v>
      </c>
      <c r="G2544" s="22">
        <v>89690.0</v>
      </c>
      <c r="H2544" s="15" t="str">
        <f t="shared" si="2"/>
        <v>High Range</v>
      </c>
      <c r="I2544" s="22">
        <v>101184.0</v>
      </c>
      <c r="J2544" s="23">
        <f t="shared" si="3"/>
        <v>0.8864049652</v>
      </c>
      <c r="K2544" s="24" t="str">
        <f t="shared" si="4"/>
        <v>Target Not Meet</v>
      </c>
    </row>
    <row r="2545" ht="22.5" customHeight="1">
      <c r="A2545" s="18">
        <v>45694.0</v>
      </c>
      <c r="B2545" s="19" t="str">
        <f t="shared" si="1"/>
        <v>Feb</v>
      </c>
      <c r="C2545" s="20" t="s">
        <v>13</v>
      </c>
      <c r="D2545" s="19" t="s">
        <v>18</v>
      </c>
      <c r="E2545" s="19" t="s">
        <v>34</v>
      </c>
      <c r="F2545" s="21">
        <v>3.0</v>
      </c>
      <c r="G2545" s="22">
        <v>98722.0</v>
      </c>
      <c r="H2545" s="15" t="str">
        <f t="shared" si="2"/>
        <v>Very High Range</v>
      </c>
      <c r="I2545" s="22">
        <v>85477.0</v>
      </c>
      <c r="J2545" s="23">
        <f t="shared" si="3"/>
        <v>1.154953964</v>
      </c>
      <c r="K2545" s="24" t="str">
        <f t="shared" si="4"/>
        <v>Over Achived</v>
      </c>
    </row>
    <row r="2546" ht="22.5" customHeight="1">
      <c r="A2546" s="18">
        <v>45694.0</v>
      </c>
      <c r="B2546" s="19" t="str">
        <f t="shared" si="1"/>
        <v>Feb</v>
      </c>
      <c r="C2546" s="20" t="s">
        <v>13</v>
      </c>
      <c r="D2546" s="19" t="s">
        <v>18</v>
      </c>
      <c r="E2546" s="19" t="s">
        <v>68</v>
      </c>
      <c r="F2546" s="21">
        <v>2.0</v>
      </c>
      <c r="G2546" s="22">
        <v>45554.0</v>
      </c>
      <c r="H2546" s="15" t="str">
        <f t="shared" si="2"/>
        <v>Base Range</v>
      </c>
      <c r="I2546" s="22">
        <v>36767.0</v>
      </c>
      <c r="J2546" s="23">
        <f t="shared" si="3"/>
        <v>1.238991487</v>
      </c>
      <c r="K2546" s="24" t="str">
        <f t="shared" si="4"/>
        <v>Over Achived</v>
      </c>
    </row>
    <row r="2547" ht="22.5" customHeight="1">
      <c r="A2547" s="18">
        <v>45694.0</v>
      </c>
      <c r="B2547" s="19" t="str">
        <f t="shared" si="1"/>
        <v>Feb</v>
      </c>
      <c r="C2547" s="20" t="s">
        <v>13</v>
      </c>
      <c r="D2547" s="19" t="s">
        <v>18</v>
      </c>
      <c r="E2547" s="19" t="s">
        <v>63</v>
      </c>
      <c r="F2547" s="21">
        <v>1.0</v>
      </c>
      <c r="G2547" s="22">
        <v>16188.0</v>
      </c>
      <c r="H2547" s="15" t="str">
        <f t="shared" si="2"/>
        <v>Base Range</v>
      </c>
      <c r="I2547" s="22">
        <v>14994.0</v>
      </c>
      <c r="J2547" s="23">
        <f t="shared" si="3"/>
        <v>1.079631853</v>
      </c>
      <c r="K2547" s="24" t="str">
        <f t="shared" si="4"/>
        <v>Over Achived</v>
      </c>
    </row>
    <row r="2548" ht="22.5" customHeight="1">
      <c r="A2548" s="18">
        <v>45694.0</v>
      </c>
      <c r="B2548" s="19" t="str">
        <f t="shared" si="1"/>
        <v>Feb</v>
      </c>
      <c r="C2548" s="20" t="s">
        <v>13</v>
      </c>
      <c r="D2548" s="19" t="s">
        <v>18</v>
      </c>
      <c r="E2548" s="19" t="s">
        <v>63</v>
      </c>
      <c r="F2548" s="21">
        <v>1.0</v>
      </c>
      <c r="G2548" s="22">
        <v>16410.0</v>
      </c>
      <c r="H2548" s="15" t="str">
        <f t="shared" si="2"/>
        <v>Base Range</v>
      </c>
      <c r="I2548" s="22">
        <v>11849.0</v>
      </c>
      <c r="J2548" s="23">
        <f t="shared" si="3"/>
        <v>1.384926998</v>
      </c>
      <c r="K2548" s="24" t="str">
        <f t="shared" si="4"/>
        <v>Over Achived</v>
      </c>
    </row>
    <row r="2549" ht="22.5" customHeight="1">
      <c r="A2549" s="18">
        <v>45694.0</v>
      </c>
      <c r="B2549" s="19" t="str">
        <f t="shared" si="1"/>
        <v>Feb</v>
      </c>
      <c r="C2549" s="20" t="s">
        <v>13</v>
      </c>
      <c r="D2549" s="19" t="s">
        <v>169</v>
      </c>
      <c r="E2549" s="19" t="s">
        <v>34</v>
      </c>
      <c r="F2549" s="21">
        <v>4.0</v>
      </c>
      <c r="G2549" s="22">
        <v>81158.0</v>
      </c>
      <c r="H2549" s="15" t="str">
        <f t="shared" si="2"/>
        <v>High Range</v>
      </c>
      <c r="I2549" s="22">
        <v>101882.0</v>
      </c>
      <c r="J2549" s="23">
        <f t="shared" si="3"/>
        <v>0.7965882099</v>
      </c>
      <c r="K2549" s="24" t="str">
        <f t="shared" si="4"/>
        <v>Target Not Meet</v>
      </c>
    </row>
    <row r="2550" ht="22.5" customHeight="1">
      <c r="A2550" s="18">
        <v>45694.0</v>
      </c>
      <c r="B2550" s="19" t="str">
        <f t="shared" si="1"/>
        <v>Feb</v>
      </c>
      <c r="C2550" s="20" t="s">
        <v>13</v>
      </c>
      <c r="D2550" s="19" t="s">
        <v>29</v>
      </c>
      <c r="E2550" s="19" t="s">
        <v>34</v>
      </c>
      <c r="F2550" s="21">
        <v>4.0</v>
      </c>
      <c r="G2550" s="22">
        <v>89960.0</v>
      </c>
      <c r="H2550" s="15" t="str">
        <f t="shared" si="2"/>
        <v>High Range</v>
      </c>
      <c r="I2550" s="22">
        <v>114058.0</v>
      </c>
      <c r="J2550" s="23">
        <f t="shared" si="3"/>
        <v>0.7887215276</v>
      </c>
      <c r="K2550" s="24" t="str">
        <f t="shared" si="4"/>
        <v>Target Not Meet</v>
      </c>
    </row>
    <row r="2551" ht="22.5" customHeight="1">
      <c r="A2551" s="18">
        <v>45694.0</v>
      </c>
      <c r="B2551" s="19" t="str">
        <f t="shared" si="1"/>
        <v>Feb</v>
      </c>
      <c r="C2551" s="20" t="s">
        <v>13</v>
      </c>
      <c r="D2551" s="19" t="s">
        <v>169</v>
      </c>
      <c r="E2551" s="19" t="s">
        <v>26</v>
      </c>
      <c r="F2551" s="21">
        <v>3.0</v>
      </c>
      <c r="G2551" s="22">
        <v>67177.0</v>
      </c>
      <c r="H2551" s="15" t="str">
        <f t="shared" si="2"/>
        <v>Medium Range</v>
      </c>
      <c r="I2551" s="22">
        <v>80846.0</v>
      </c>
      <c r="J2551" s="23">
        <f t="shared" si="3"/>
        <v>0.8309254632</v>
      </c>
      <c r="K2551" s="24" t="str">
        <f t="shared" si="4"/>
        <v>Target Not Meet</v>
      </c>
    </row>
    <row r="2552" ht="22.5" customHeight="1">
      <c r="A2552" s="18">
        <v>45694.0</v>
      </c>
      <c r="B2552" s="19" t="str">
        <f t="shared" si="1"/>
        <v>Feb</v>
      </c>
      <c r="C2552" s="20" t="s">
        <v>57</v>
      </c>
      <c r="D2552" s="19" t="s">
        <v>85</v>
      </c>
      <c r="E2552" s="19" t="s">
        <v>38</v>
      </c>
      <c r="F2552" s="21">
        <v>2.0</v>
      </c>
      <c r="G2552" s="22">
        <v>41165.0</v>
      </c>
      <c r="H2552" s="15" t="str">
        <f t="shared" si="2"/>
        <v>Base Range</v>
      </c>
      <c r="I2552" s="22">
        <v>45284.0</v>
      </c>
      <c r="J2552" s="23">
        <f t="shared" si="3"/>
        <v>0.9090407208</v>
      </c>
      <c r="K2552" s="24" t="str">
        <f t="shared" si="4"/>
        <v>Target Not Meet</v>
      </c>
    </row>
    <row r="2553" ht="22.5" customHeight="1">
      <c r="A2553" s="18">
        <v>45694.0</v>
      </c>
      <c r="B2553" s="19" t="str">
        <f t="shared" si="1"/>
        <v>Feb</v>
      </c>
      <c r="C2553" s="20" t="s">
        <v>57</v>
      </c>
      <c r="D2553" s="19" t="s">
        <v>58</v>
      </c>
      <c r="E2553" s="19" t="s">
        <v>9</v>
      </c>
      <c r="F2553" s="21">
        <v>3.0</v>
      </c>
      <c r="G2553" s="22">
        <v>72281.0</v>
      </c>
      <c r="H2553" s="15" t="str">
        <f t="shared" si="2"/>
        <v>High Range</v>
      </c>
      <c r="I2553" s="22">
        <v>67953.0</v>
      </c>
      <c r="J2553" s="23">
        <f t="shared" si="3"/>
        <v>1.063691081</v>
      </c>
      <c r="K2553" s="24" t="str">
        <f t="shared" si="4"/>
        <v>Over Achived</v>
      </c>
    </row>
    <row r="2554" ht="22.5" customHeight="1">
      <c r="A2554" s="18">
        <v>45694.0</v>
      </c>
      <c r="B2554" s="19" t="str">
        <f t="shared" si="1"/>
        <v>Feb</v>
      </c>
      <c r="C2554" s="20" t="s">
        <v>13</v>
      </c>
      <c r="D2554" s="19" t="s">
        <v>14</v>
      </c>
      <c r="E2554" s="19" t="s">
        <v>63</v>
      </c>
      <c r="F2554" s="21">
        <v>4.0</v>
      </c>
      <c r="G2554" s="22">
        <v>83722.0</v>
      </c>
      <c r="H2554" s="15" t="str">
        <f t="shared" si="2"/>
        <v>High Range</v>
      </c>
      <c r="I2554" s="22">
        <v>74905.0</v>
      </c>
      <c r="J2554" s="23">
        <f t="shared" si="3"/>
        <v>1.117709098</v>
      </c>
      <c r="K2554" s="24" t="str">
        <f t="shared" si="4"/>
        <v>Over Achived</v>
      </c>
    </row>
    <row r="2555" ht="22.5" customHeight="1">
      <c r="A2555" s="18">
        <v>45694.0</v>
      </c>
      <c r="B2555" s="19" t="str">
        <f t="shared" si="1"/>
        <v>Feb</v>
      </c>
      <c r="C2555" s="20" t="s">
        <v>57</v>
      </c>
      <c r="D2555" s="19" t="s">
        <v>85</v>
      </c>
      <c r="E2555" s="19" t="s">
        <v>26</v>
      </c>
      <c r="F2555" s="21">
        <v>2.0</v>
      </c>
      <c r="G2555" s="22">
        <v>55177.0</v>
      </c>
      <c r="H2555" s="15" t="str">
        <f t="shared" si="2"/>
        <v>Medium Range</v>
      </c>
      <c r="I2555" s="22">
        <v>67250.0</v>
      </c>
      <c r="J2555" s="23">
        <f t="shared" si="3"/>
        <v>0.8204758364</v>
      </c>
      <c r="K2555" s="24" t="str">
        <f t="shared" si="4"/>
        <v>Target Not Meet</v>
      </c>
    </row>
    <row r="2556" ht="22.5" customHeight="1">
      <c r="A2556" s="18">
        <v>45694.0</v>
      </c>
      <c r="B2556" s="19" t="str">
        <f t="shared" si="1"/>
        <v>Feb</v>
      </c>
      <c r="C2556" s="20" t="s">
        <v>57</v>
      </c>
      <c r="D2556" s="19" t="s">
        <v>80</v>
      </c>
      <c r="E2556" s="19" t="s">
        <v>63</v>
      </c>
      <c r="F2556" s="21">
        <v>1.0</v>
      </c>
      <c r="G2556" s="22">
        <v>24246.0</v>
      </c>
      <c r="H2556" s="15" t="str">
        <f t="shared" si="2"/>
        <v>Base Range</v>
      </c>
      <c r="I2556" s="22">
        <v>27473.0</v>
      </c>
      <c r="J2556" s="23">
        <f t="shared" si="3"/>
        <v>0.8825392203</v>
      </c>
      <c r="K2556" s="24" t="str">
        <f t="shared" si="4"/>
        <v>Target Not Meet</v>
      </c>
    </row>
    <row r="2557" ht="22.5" customHeight="1">
      <c r="A2557" s="18">
        <v>45694.0</v>
      </c>
      <c r="B2557" s="19" t="str">
        <f t="shared" si="1"/>
        <v>Feb</v>
      </c>
      <c r="C2557" s="20" t="s">
        <v>57</v>
      </c>
      <c r="D2557" s="19" t="s">
        <v>80</v>
      </c>
      <c r="E2557" s="19" t="s">
        <v>23</v>
      </c>
      <c r="F2557" s="21">
        <v>2.0</v>
      </c>
      <c r="G2557" s="22">
        <v>36939.0</v>
      </c>
      <c r="H2557" s="15" t="str">
        <f t="shared" si="2"/>
        <v>Base Range</v>
      </c>
      <c r="I2557" s="22">
        <v>43788.0</v>
      </c>
      <c r="J2557" s="23">
        <f t="shared" si="3"/>
        <v>0.8435872842</v>
      </c>
      <c r="K2557" s="24" t="str">
        <f t="shared" si="4"/>
        <v>Target Not Meet</v>
      </c>
    </row>
    <row r="2558" ht="22.5" customHeight="1">
      <c r="A2558" s="18">
        <v>45694.0</v>
      </c>
      <c r="B2558" s="19" t="str">
        <f t="shared" si="1"/>
        <v>Feb</v>
      </c>
      <c r="C2558" s="20" t="s">
        <v>57</v>
      </c>
      <c r="D2558" s="19" t="s">
        <v>80</v>
      </c>
      <c r="E2558" s="19" t="s">
        <v>63</v>
      </c>
      <c r="F2558" s="21">
        <v>1.0</v>
      </c>
      <c r="G2558" s="22">
        <v>25879.0</v>
      </c>
      <c r="H2558" s="15" t="str">
        <f t="shared" si="2"/>
        <v>Base Range</v>
      </c>
      <c r="I2558" s="22">
        <v>32919.0</v>
      </c>
      <c r="J2558" s="23">
        <f t="shared" si="3"/>
        <v>0.7861417419</v>
      </c>
      <c r="K2558" s="24" t="str">
        <f t="shared" si="4"/>
        <v>Target Not Meet</v>
      </c>
    </row>
    <row r="2559" ht="22.5" customHeight="1">
      <c r="A2559" s="18">
        <v>45694.0</v>
      </c>
      <c r="B2559" s="19" t="str">
        <f t="shared" si="1"/>
        <v>Feb</v>
      </c>
      <c r="C2559" s="20" t="s">
        <v>57</v>
      </c>
      <c r="D2559" s="19" t="s">
        <v>71</v>
      </c>
      <c r="E2559" s="19" t="s">
        <v>63</v>
      </c>
      <c r="F2559" s="21">
        <v>1.0</v>
      </c>
      <c r="G2559" s="22">
        <v>25248.0</v>
      </c>
      <c r="H2559" s="15" t="str">
        <f t="shared" si="2"/>
        <v>Base Range</v>
      </c>
      <c r="I2559" s="22">
        <v>32104.0</v>
      </c>
      <c r="J2559" s="23">
        <f t="shared" si="3"/>
        <v>0.7864440568</v>
      </c>
      <c r="K2559" s="24" t="str">
        <f t="shared" si="4"/>
        <v>Target Not Meet</v>
      </c>
    </row>
    <row r="2560" ht="22.5" customHeight="1">
      <c r="A2560" s="18">
        <v>45694.0</v>
      </c>
      <c r="B2560" s="19" t="str">
        <f t="shared" si="1"/>
        <v>Feb</v>
      </c>
      <c r="C2560" s="20" t="s">
        <v>57</v>
      </c>
      <c r="D2560" s="19" t="s">
        <v>71</v>
      </c>
      <c r="E2560" s="19" t="s">
        <v>38</v>
      </c>
      <c r="F2560" s="21">
        <v>2.0</v>
      </c>
      <c r="G2560" s="22">
        <v>47597.0</v>
      </c>
      <c r="H2560" s="15" t="str">
        <f t="shared" si="2"/>
        <v>Base Range</v>
      </c>
      <c r="I2560" s="22">
        <v>52158.0</v>
      </c>
      <c r="J2560" s="23">
        <f t="shared" si="3"/>
        <v>0.9125541624</v>
      </c>
      <c r="K2560" s="24" t="str">
        <f t="shared" si="4"/>
        <v>Target Not Meet</v>
      </c>
    </row>
    <row r="2561" ht="22.5" customHeight="1">
      <c r="A2561" s="18">
        <v>45694.0</v>
      </c>
      <c r="B2561" s="19" t="str">
        <f t="shared" si="1"/>
        <v>Feb</v>
      </c>
      <c r="C2561" s="20" t="s">
        <v>57</v>
      </c>
      <c r="D2561" s="19" t="s">
        <v>71</v>
      </c>
      <c r="E2561" s="19" t="s">
        <v>34</v>
      </c>
      <c r="F2561" s="21">
        <v>2.0</v>
      </c>
      <c r="G2561" s="22">
        <v>57262.0</v>
      </c>
      <c r="H2561" s="15" t="str">
        <f t="shared" si="2"/>
        <v>Medium Range</v>
      </c>
      <c r="I2561" s="22">
        <v>63580.0</v>
      </c>
      <c r="J2561" s="23">
        <f t="shared" si="3"/>
        <v>0.9006291287</v>
      </c>
      <c r="K2561" s="24" t="str">
        <f t="shared" si="4"/>
        <v>Target Not Meet</v>
      </c>
    </row>
    <row r="2562" ht="22.5" customHeight="1">
      <c r="A2562" s="18">
        <v>45694.0</v>
      </c>
      <c r="B2562" s="19" t="str">
        <f t="shared" si="1"/>
        <v>Feb</v>
      </c>
      <c r="C2562" s="20" t="s">
        <v>57</v>
      </c>
      <c r="D2562" s="19" t="s">
        <v>71</v>
      </c>
      <c r="E2562" s="19" t="s">
        <v>26</v>
      </c>
      <c r="F2562" s="21">
        <v>2.0</v>
      </c>
      <c r="G2562" s="22">
        <v>44136.0</v>
      </c>
      <c r="H2562" s="15" t="str">
        <f t="shared" si="2"/>
        <v>Base Range</v>
      </c>
      <c r="I2562" s="22">
        <v>55146.0</v>
      </c>
      <c r="J2562" s="23">
        <f t="shared" si="3"/>
        <v>0.8003481667</v>
      </c>
      <c r="K2562" s="24" t="str">
        <f t="shared" si="4"/>
        <v>Target Not Meet</v>
      </c>
    </row>
    <row r="2563" ht="22.5" customHeight="1">
      <c r="A2563" s="18">
        <v>45694.0</v>
      </c>
      <c r="B2563" s="19" t="str">
        <f t="shared" si="1"/>
        <v>Feb</v>
      </c>
      <c r="C2563" s="20" t="s">
        <v>57</v>
      </c>
      <c r="D2563" s="25" t="s">
        <v>62</v>
      </c>
      <c r="E2563" s="19" t="s">
        <v>34</v>
      </c>
      <c r="F2563" s="21">
        <v>3.0</v>
      </c>
      <c r="G2563" s="22">
        <v>72622.0</v>
      </c>
      <c r="H2563" s="15" t="str">
        <f t="shared" si="2"/>
        <v>High Range</v>
      </c>
      <c r="I2563" s="22">
        <v>53059.0</v>
      </c>
      <c r="J2563" s="23">
        <f t="shared" si="3"/>
        <v>1.368702765</v>
      </c>
      <c r="K2563" s="24" t="str">
        <f t="shared" si="4"/>
        <v>Over Achived</v>
      </c>
    </row>
    <row r="2564" ht="22.5" customHeight="1">
      <c r="A2564" s="18">
        <v>45694.0</v>
      </c>
      <c r="B2564" s="19" t="str">
        <f t="shared" si="1"/>
        <v>Feb</v>
      </c>
      <c r="C2564" s="20" t="s">
        <v>57</v>
      </c>
      <c r="D2564" s="25" t="s">
        <v>62</v>
      </c>
      <c r="E2564" s="19" t="s">
        <v>38</v>
      </c>
      <c r="F2564" s="21">
        <v>2.0</v>
      </c>
      <c r="G2564" s="22">
        <v>52184.0</v>
      </c>
      <c r="H2564" s="15" t="str">
        <f t="shared" si="2"/>
        <v>Medium Range</v>
      </c>
      <c r="I2564" s="22">
        <v>39271.0</v>
      </c>
      <c r="J2564" s="23">
        <f t="shared" si="3"/>
        <v>1.328817703</v>
      </c>
      <c r="K2564" s="24" t="str">
        <f t="shared" si="4"/>
        <v>Over Achived</v>
      </c>
    </row>
    <row r="2565" ht="22.5" customHeight="1">
      <c r="A2565" s="18">
        <v>45694.0</v>
      </c>
      <c r="B2565" s="19" t="str">
        <f t="shared" si="1"/>
        <v>Feb</v>
      </c>
      <c r="C2565" s="20" t="s">
        <v>57</v>
      </c>
      <c r="D2565" s="25" t="s">
        <v>62</v>
      </c>
      <c r="E2565" s="19" t="s">
        <v>34</v>
      </c>
      <c r="F2565" s="21">
        <v>3.0</v>
      </c>
      <c r="G2565" s="22">
        <v>57748.0</v>
      </c>
      <c r="H2565" s="15" t="str">
        <f t="shared" si="2"/>
        <v>Medium Range</v>
      </c>
      <c r="I2565" s="22">
        <v>45680.0</v>
      </c>
      <c r="J2565" s="23">
        <f t="shared" si="3"/>
        <v>1.264185639</v>
      </c>
      <c r="K2565" s="24" t="str">
        <f t="shared" si="4"/>
        <v>Over Achived</v>
      </c>
    </row>
    <row r="2566" ht="22.5" customHeight="1">
      <c r="A2566" s="18">
        <v>45694.0</v>
      </c>
      <c r="B2566" s="19" t="str">
        <f t="shared" si="1"/>
        <v>Feb</v>
      </c>
      <c r="C2566" s="20" t="s">
        <v>57</v>
      </c>
      <c r="D2566" s="19" t="s">
        <v>58</v>
      </c>
      <c r="E2566" s="19" t="s">
        <v>63</v>
      </c>
      <c r="F2566" s="21">
        <v>1.0</v>
      </c>
      <c r="G2566" s="22">
        <v>23935.0</v>
      </c>
      <c r="H2566" s="15" t="str">
        <f t="shared" si="2"/>
        <v>Base Range</v>
      </c>
      <c r="I2566" s="22">
        <v>19447.0</v>
      </c>
      <c r="J2566" s="23">
        <f t="shared" si="3"/>
        <v>1.230781097</v>
      </c>
      <c r="K2566" s="24" t="str">
        <f t="shared" si="4"/>
        <v>Over Achived</v>
      </c>
    </row>
    <row r="2567" ht="22.5" customHeight="1">
      <c r="A2567" s="18">
        <v>45694.0</v>
      </c>
      <c r="B2567" s="19" t="str">
        <f t="shared" si="1"/>
        <v>Feb</v>
      </c>
      <c r="C2567" s="20" t="s">
        <v>57</v>
      </c>
      <c r="D2567" s="19" t="s">
        <v>58</v>
      </c>
      <c r="E2567" s="19" t="s">
        <v>23</v>
      </c>
      <c r="F2567" s="21">
        <v>2.0</v>
      </c>
      <c r="G2567" s="22">
        <v>34126.0</v>
      </c>
      <c r="H2567" s="15" t="str">
        <f t="shared" si="2"/>
        <v>Base Range</v>
      </c>
      <c r="I2567" s="22">
        <v>28633.0</v>
      </c>
      <c r="J2567" s="23">
        <f t="shared" si="3"/>
        <v>1.191841581</v>
      </c>
      <c r="K2567" s="24" t="str">
        <f t="shared" si="4"/>
        <v>Over Achived</v>
      </c>
    </row>
    <row r="2568" ht="22.5" customHeight="1">
      <c r="A2568" s="18">
        <v>45694.0</v>
      </c>
      <c r="B2568" s="19" t="str">
        <f t="shared" si="1"/>
        <v>Feb</v>
      </c>
      <c r="C2568" s="20" t="s">
        <v>57</v>
      </c>
      <c r="D2568" s="19" t="s">
        <v>58</v>
      </c>
      <c r="E2568" s="19" t="s">
        <v>34</v>
      </c>
      <c r="F2568" s="21">
        <v>3.0</v>
      </c>
      <c r="G2568" s="22">
        <v>75813.0</v>
      </c>
      <c r="H2568" s="15" t="str">
        <f t="shared" si="2"/>
        <v>High Range</v>
      </c>
      <c r="I2568" s="22">
        <v>54531.0</v>
      </c>
      <c r="J2568" s="23">
        <f t="shared" si="3"/>
        <v>1.390273422</v>
      </c>
      <c r="K2568" s="24" t="str">
        <f t="shared" si="4"/>
        <v>Over Achived</v>
      </c>
    </row>
    <row r="2569" ht="22.5" customHeight="1">
      <c r="A2569" s="18">
        <v>45694.0</v>
      </c>
      <c r="B2569" s="19" t="str">
        <f t="shared" si="1"/>
        <v>Feb</v>
      </c>
      <c r="C2569" s="20" t="s">
        <v>13</v>
      </c>
      <c r="D2569" s="19" t="s">
        <v>169</v>
      </c>
      <c r="E2569" s="19" t="s">
        <v>34</v>
      </c>
      <c r="F2569" s="21">
        <v>4.0</v>
      </c>
      <c r="G2569" s="22">
        <v>97514.0</v>
      </c>
      <c r="H2569" s="15" t="str">
        <f t="shared" si="2"/>
        <v>Very High Range</v>
      </c>
      <c r="I2569" s="22">
        <v>123692.0</v>
      </c>
      <c r="J2569" s="23">
        <f t="shared" si="3"/>
        <v>0.7883614138</v>
      </c>
      <c r="K2569" s="24" t="str">
        <f t="shared" si="4"/>
        <v>Target Not Meet</v>
      </c>
    </row>
    <row r="2570" ht="22.5" customHeight="1">
      <c r="A2570" s="18">
        <v>45694.0</v>
      </c>
      <c r="B2570" s="19" t="str">
        <f t="shared" si="1"/>
        <v>Feb</v>
      </c>
      <c r="C2570" s="20" t="s">
        <v>13</v>
      </c>
      <c r="D2570" s="19" t="s">
        <v>14</v>
      </c>
      <c r="E2570" s="19" t="s">
        <v>9</v>
      </c>
      <c r="F2570" s="21">
        <v>4.0</v>
      </c>
      <c r="G2570" s="22">
        <v>105906.0</v>
      </c>
      <c r="H2570" s="15" t="str">
        <f t="shared" si="2"/>
        <v>Very High Range</v>
      </c>
      <c r="I2570" s="22">
        <v>83053.0</v>
      </c>
      <c r="J2570" s="23">
        <f t="shared" si="3"/>
        <v>1.275161644</v>
      </c>
      <c r="K2570" s="24" t="str">
        <f t="shared" si="4"/>
        <v>Over Achived</v>
      </c>
    </row>
    <row r="2571" ht="22.5" customHeight="1">
      <c r="A2571" s="18">
        <v>45694.0</v>
      </c>
      <c r="B2571" s="19" t="str">
        <f t="shared" si="1"/>
        <v>Feb</v>
      </c>
      <c r="C2571" s="20" t="s">
        <v>92</v>
      </c>
      <c r="D2571" s="19" t="s">
        <v>93</v>
      </c>
      <c r="E2571" s="19" t="s">
        <v>34</v>
      </c>
      <c r="F2571" s="21">
        <v>5.0</v>
      </c>
      <c r="G2571" s="22">
        <v>126835.0</v>
      </c>
      <c r="H2571" s="15" t="str">
        <f t="shared" si="2"/>
        <v>Very High Range</v>
      </c>
      <c r="I2571" s="22">
        <v>164245.0</v>
      </c>
      <c r="J2571" s="23">
        <f t="shared" si="3"/>
        <v>0.7722305093</v>
      </c>
      <c r="K2571" s="24" t="str">
        <f t="shared" si="4"/>
        <v>Target Not Meet</v>
      </c>
    </row>
    <row r="2572" ht="22.5" customHeight="1">
      <c r="A2572" s="18">
        <v>45694.0</v>
      </c>
      <c r="B2572" s="19" t="str">
        <f t="shared" si="1"/>
        <v>Feb</v>
      </c>
      <c r="C2572" s="20" t="s">
        <v>92</v>
      </c>
      <c r="D2572" s="19" t="s">
        <v>93</v>
      </c>
      <c r="E2572" s="19" t="s">
        <v>63</v>
      </c>
      <c r="F2572" s="21">
        <v>4.0</v>
      </c>
      <c r="G2572" s="22">
        <v>118365.0</v>
      </c>
      <c r="H2572" s="15" t="str">
        <f t="shared" si="2"/>
        <v>Very High Range</v>
      </c>
      <c r="I2572" s="22">
        <v>142284.0</v>
      </c>
      <c r="J2572" s="23">
        <f t="shared" si="3"/>
        <v>0.8318925529</v>
      </c>
      <c r="K2572" s="24" t="str">
        <f t="shared" si="4"/>
        <v>Target Not Meet</v>
      </c>
    </row>
    <row r="2573" ht="22.5" customHeight="1">
      <c r="A2573" s="18">
        <v>45694.0</v>
      </c>
      <c r="B2573" s="19" t="str">
        <f t="shared" si="1"/>
        <v>Feb</v>
      </c>
      <c r="C2573" s="20" t="s">
        <v>7</v>
      </c>
      <c r="D2573" s="19" t="s">
        <v>131</v>
      </c>
      <c r="E2573" s="19" t="s">
        <v>19</v>
      </c>
      <c r="F2573" s="21">
        <v>4.0</v>
      </c>
      <c r="G2573" s="22">
        <v>78463.0</v>
      </c>
      <c r="H2573" s="15" t="str">
        <f t="shared" si="2"/>
        <v>High Range</v>
      </c>
      <c r="I2573" s="22">
        <v>72761.0</v>
      </c>
      <c r="J2573" s="23">
        <f t="shared" si="3"/>
        <v>1.078366158</v>
      </c>
      <c r="K2573" s="24" t="str">
        <f t="shared" si="4"/>
        <v>Over Achived</v>
      </c>
    </row>
    <row r="2574" ht="22.5" customHeight="1">
      <c r="A2574" s="18">
        <v>45694.0</v>
      </c>
      <c r="B2574" s="19" t="str">
        <f t="shared" si="1"/>
        <v>Feb</v>
      </c>
      <c r="C2574" s="20" t="s">
        <v>7</v>
      </c>
      <c r="D2574" s="19" t="s">
        <v>131</v>
      </c>
      <c r="E2574" s="19" t="s">
        <v>34</v>
      </c>
      <c r="F2574" s="21">
        <v>6.0</v>
      </c>
      <c r="G2574" s="22">
        <v>142929.0</v>
      </c>
      <c r="H2574" s="15" t="str">
        <f t="shared" si="2"/>
        <v>Very High Range</v>
      </c>
      <c r="I2574" s="22">
        <v>110682.0</v>
      </c>
      <c r="J2574" s="23">
        <f t="shared" si="3"/>
        <v>1.291348187</v>
      </c>
      <c r="K2574" s="24" t="str">
        <f t="shared" si="4"/>
        <v>Over Achived</v>
      </c>
    </row>
    <row r="2575" ht="22.5" customHeight="1">
      <c r="A2575" s="18">
        <v>45694.0</v>
      </c>
      <c r="B2575" s="19" t="str">
        <f t="shared" si="1"/>
        <v>Feb</v>
      </c>
      <c r="C2575" s="20" t="s">
        <v>7</v>
      </c>
      <c r="D2575" s="19" t="s">
        <v>131</v>
      </c>
      <c r="E2575" s="19" t="s">
        <v>26</v>
      </c>
      <c r="F2575" s="21">
        <v>11.0</v>
      </c>
      <c r="G2575" s="22">
        <v>258911.0</v>
      </c>
      <c r="H2575" s="15" t="str">
        <f t="shared" si="2"/>
        <v>Very High Range</v>
      </c>
      <c r="I2575" s="22">
        <v>208061.0</v>
      </c>
      <c r="J2575" s="23">
        <f t="shared" si="3"/>
        <v>1.244399479</v>
      </c>
      <c r="K2575" s="24" t="str">
        <f t="shared" si="4"/>
        <v>Over Achived</v>
      </c>
    </row>
    <row r="2576" ht="22.5" customHeight="1">
      <c r="A2576" s="18">
        <v>45694.0</v>
      </c>
      <c r="B2576" s="19" t="str">
        <f t="shared" si="1"/>
        <v>Feb</v>
      </c>
      <c r="C2576" s="20" t="s">
        <v>7</v>
      </c>
      <c r="D2576" s="19" t="s">
        <v>126</v>
      </c>
      <c r="E2576" s="19" t="s">
        <v>19</v>
      </c>
      <c r="F2576" s="21">
        <v>4.0</v>
      </c>
      <c r="G2576" s="22">
        <v>91678.0</v>
      </c>
      <c r="H2576" s="15" t="str">
        <f t="shared" si="2"/>
        <v>Very High Range</v>
      </c>
      <c r="I2576" s="22">
        <v>71625.0</v>
      </c>
      <c r="J2576" s="23">
        <f t="shared" si="3"/>
        <v>1.279972077</v>
      </c>
      <c r="K2576" s="24" t="str">
        <f t="shared" si="4"/>
        <v>Over Achived</v>
      </c>
    </row>
    <row r="2577" ht="22.5" customHeight="1">
      <c r="A2577" s="18">
        <v>45694.0</v>
      </c>
      <c r="B2577" s="19" t="str">
        <f t="shared" si="1"/>
        <v>Feb</v>
      </c>
      <c r="C2577" s="20" t="s">
        <v>7</v>
      </c>
      <c r="D2577" s="19" t="s">
        <v>126</v>
      </c>
      <c r="E2577" s="19" t="s">
        <v>26</v>
      </c>
      <c r="F2577" s="21">
        <v>11.0</v>
      </c>
      <c r="G2577" s="22">
        <v>255227.0</v>
      </c>
      <c r="H2577" s="15" t="str">
        <f t="shared" si="2"/>
        <v>Very High Range</v>
      </c>
      <c r="I2577" s="22">
        <v>207166.0</v>
      </c>
      <c r="J2577" s="23">
        <f t="shared" si="3"/>
        <v>1.231992702</v>
      </c>
      <c r="K2577" s="24" t="str">
        <f t="shared" si="4"/>
        <v>Over Achived</v>
      </c>
    </row>
    <row r="2578" ht="22.5" customHeight="1">
      <c r="A2578" s="18">
        <v>45694.0</v>
      </c>
      <c r="B2578" s="19" t="str">
        <f t="shared" si="1"/>
        <v>Feb</v>
      </c>
      <c r="C2578" s="20" t="s">
        <v>7</v>
      </c>
      <c r="D2578" s="19" t="s">
        <v>118</v>
      </c>
      <c r="E2578" s="19" t="s">
        <v>23</v>
      </c>
      <c r="F2578" s="21">
        <v>4.0</v>
      </c>
      <c r="G2578" s="22">
        <v>82020.0</v>
      </c>
      <c r="H2578" s="15" t="str">
        <f t="shared" si="2"/>
        <v>High Range</v>
      </c>
      <c r="I2578" s="22">
        <v>75672.0</v>
      </c>
      <c r="J2578" s="23">
        <f t="shared" si="3"/>
        <v>1.08388836</v>
      </c>
      <c r="K2578" s="24" t="str">
        <f t="shared" si="4"/>
        <v>Over Achived</v>
      </c>
    </row>
    <row r="2579" ht="22.5" customHeight="1">
      <c r="A2579" s="18">
        <v>45694.0</v>
      </c>
      <c r="B2579" s="19" t="str">
        <f t="shared" si="1"/>
        <v>Feb</v>
      </c>
      <c r="C2579" s="20" t="s">
        <v>7</v>
      </c>
      <c r="D2579" s="19" t="s">
        <v>118</v>
      </c>
      <c r="E2579" s="19" t="s">
        <v>68</v>
      </c>
      <c r="F2579" s="21">
        <v>3.0</v>
      </c>
      <c r="G2579" s="22">
        <v>64651.0</v>
      </c>
      <c r="H2579" s="15" t="str">
        <f t="shared" si="2"/>
        <v>Medium Range</v>
      </c>
      <c r="I2579" s="22">
        <v>54258.0</v>
      </c>
      <c r="J2579" s="23">
        <f t="shared" si="3"/>
        <v>1.19154779</v>
      </c>
      <c r="K2579" s="24" t="str">
        <f t="shared" si="4"/>
        <v>Over Achived</v>
      </c>
    </row>
    <row r="2580" ht="22.5" customHeight="1">
      <c r="A2580" s="18">
        <v>45694.0</v>
      </c>
      <c r="B2580" s="19" t="str">
        <f t="shared" si="1"/>
        <v>Feb</v>
      </c>
      <c r="C2580" s="20" t="s">
        <v>7</v>
      </c>
      <c r="D2580" s="19" t="s">
        <v>118</v>
      </c>
      <c r="E2580" s="19" t="s">
        <v>34</v>
      </c>
      <c r="F2580" s="21">
        <v>6.0</v>
      </c>
      <c r="G2580" s="22">
        <v>140271.0</v>
      </c>
      <c r="H2580" s="15" t="str">
        <f t="shared" si="2"/>
        <v>Very High Range</v>
      </c>
      <c r="I2580" s="22">
        <v>114089.0</v>
      </c>
      <c r="J2580" s="23">
        <f t="shared" si="3"/>
        <v>1.229487505</v>
      </c>
      <c r="K2580" s="24" t="str">
        <f t="shared" si="4"/>
        <v>Over Achived</v>
      </c>
    </row>
    <row r="2581" ht="22.5" customHeight="1">
      <c r="A2581" s="18">
        <v>45694.0</v>
      </c>
      <c r="B2581" s="19" t="str">
        <f t="shared" si="1"/>
        <v>Feb</v>
      </c>
      <c r="C2581" s="20" t="s">
        <v>7</v>
      </c>
      <c r="D2581" s="19" t="s">
        <v>118</v>
      </c>
      <c r="E2581" s="19" t="s">
        <v>19</v>
      </c>
      <c r="F2581" s="21">
        <v>3.0</v>
      </c>
      <c r="G2581" s="22">
        <v>87915.0</v>
      </c>
      <c r="H2581" s="15" t="str">
        <f t="shared" si="2"/>
        <v>High Range</v>
      </c>
      <c r="I2581" s="22">
        <v>65932.0</v>
      </c>
      <c r="J2581" s="23">
        <f t="shared" si="3"/>
        <v>1.33341928</v>
      </c>
      <c r="K2581" s="24" t="str">
        <f t="shared" si="4"/>
        <v>Over Achived</v>
      </c>
    </row>
    <row r="2582" ht="22.5" customHeight="1">
      <c r="A2582" s="18">
        <v>45694.0</v>
      </c>
      <c r="B2582" s="19" t="str">
        <f t="shared" si="1"/>
        <v>Feb</v>
      </c>
      <c r="C2582" s="20" t="s">
        <v>7</v>
      </c>
      <c r="D2582" s="19" t="s">
        <v>106</v>
      </c>
      <c r="E2582" s="19" t="s">
        <v>9</v>
      </c>
      <c r="F2582" s="21">
        <v>8.0</v>
      </c>
      <c r="G2582" s="22">
        <v>159155.0</v>
      </c>
      <c r="H2582" s="15" t="str">
        <f t="shared" si="2"/>
        <v>Very High Range</v>
      </c>
      <c r="I2582" s="22">
        <v>149906.0</v>
      </c>
      <c r="J2582" s="23">
        <f t="shared" si="3"/>
        <v>1.061698664</v>
      </c>
      <c r="K2582" s="24" t="str">
        <f t="shared" si="4"/>
        <v>Over Achived</v>
      </c>
    </row>
    <row r="2583" ht="22.5" customHeight="1">
      <c r="A2583" s="18">
        <v>45694.0</v>
      </c>
      <c r="B2583" s="19" t="str">
        <f t="shared" si="1"/>
        <v>Feb</v>
      </c>
      <c r="C2583" s="20" t="s">
        <v>7</v>
      </c>
      <c r="D2583" s="19" t="s">
        <v>106</v>
      </c>
      <c r="E2583" s="19" t="s">
        <v>19</v>
      </c>
      <c r="F2583" s="21">
        <v>4.0</v>
      </c>
      <c r="G2583" s="22">
        <v>96051.0</v>
      </c>
      <c r="H2583" s="15" t="str">
        <f t="shared" si="2"/>
        <v>Very High Range</v>
      </c>
      <c r="I2583" s="22">
        <v>80117.0</v>
      </c>
      <c r="J2583" s="23">
        <f t="shared" si="3"/>
        <v>1.198884132</v>
      </c>
      <c r="K2583" s="24" t="str">
        <f t="shared" si="4"/>
        <v>Over Achived</v>
      </c>
    </row>
    <row r="2584" ht="22.5" customHeight="1">
      <c r="A2584" s="18">
        <v>45694.0</v>
      </c>
      <c r="B2584" s="19" t="str">
        <f t="shared" si="1"/>
        <v>Feb</v>
      </c>
      <c r="C2584" s="20" t="s">
        <v>7</v>
      </c>
      <c r="D2584" s="19" t="s">
        <v>8</v>
      </c>
      <c r="E2584" s="19" t="s">
        <v>23</v>
      </c>
      <c r="F2584" s="21">
        <v>3.0</v>
      </c>
      <c r="G2584" s="22">
        <v>88308.0</v>
      </c>
      <c r="H2584" s="15" t="str">
        <f t="shared" si="2"/>
        <v>High Range</v>
      </c>
      <c r="I2584" s="22">
        <v>69614.0</v>
      </c>
      <c r="J2584" s="23">
        <f t="shared" si="3"/>
        <v>1.268537938</v>
      </c>
      <c r="K2584" s="24" t="str">
        <f t="shared" si="4"/>
        <v>Over Achived</v>
      </c>
    </row>
    <row r="2585" ht="22.5" customHeight="1">
      <c r="A2585" s="18">
        <v>45694.0</v>
      </c>
      <c r="B2585" s="19" t="str">
        <f t="shared" si="1"/>
        <v>Feb</v>
      </c>
      <c r="C2585" s="20" t="s">
        <v>7</v>
      </c>
      <c r="D2585" s="19" t="s">
        <v>8</v>
      </c>
      <c r="E2585" s="19" t="s">
        <v>26</v>
      </c>
      <c r="F2585" s="21">
        <v>10.0</v>
      </c>
      <c r="G2585" s="22">
        <v>227072.0</v>
      </c>
      <c r="H2585" s="15" t="str">
        <f t="shared" si="2"/>
        <v>Very High Range</v>
      </c>
      <c r="I2585" s="22">
        <v>188144.0</v>
      </c>
      <c r="J2585" s="23">
        <f t="shared" si="3"/>
        <v>1.206905349</v>
      </c>
      <c r="K2585" s="24" t="str">
        <f t="shared" si="4"/>
        <v>Over Achived</v>
      </c>
    </row>
    <row r="2586" ht="22.5" customHeight="1">
      <c r="A2586" s="18">
        <v>45694.0</v>
      </c>
      <c r="B2586" s="19" t="str">
        <f t="shared" si="1"/>
        <v>Feb</v>
      </c>
      <c r="C2586" s="20" t="s">
        <v>7</v>
      </c>
      <c r="D2586" s="19" t="s">
        <v>8</v>
      </c>
      <c r="E2586" s="19" t="s">
        <v>9</v>
      </c>
      <c r="F2586" s="21">
        <v>6.0</v>
      </c>
      <c r="G2586" s="22">
        <v>140695.0</v>
      </c>
      <c r="H2586" s="15" t="str">
        <f t="shared" si="2"/>
        <v>Very High Range</v>
      </c>
      <c r="I2586" s="22">
        <v>110873.0</v>
      </c>
      <c r="J2586" s="23">
        <f t="shared" si="3"/>
        <v>1.268974412</v>
      </c>
      <c r="K2586" s="24" t="str">
        <f t="shared" si="4"/>
        <v>Over Achived</v>
      </c>
    </row>
    <row r="2587" ht="22.5" customHeight="1">
      <c r="A2587" s="18">
        <v>45694.0</v>
      </c>
      <c r="B2587" s="19" t="str">
        <f t="shared" si="1"/>
        <v>Feb</v>
      </c>
      <c r="C2587" s="20" t="s">
        <v>92</v>
      </c>
      <c r="D2587" s="19" t="s">
        <v>93</v>
      </c>
      <c r="E2587" s="19" t="s">
        <v>19</v>
      </c>
      <c r="F2587" s="21">
        <v>3.0</v>
      </c>
      <c r="G2587" s="22">
        <v>63650.0</v>
      </c>
      <c r="H2587" s="15" t="str">
        <f t="shared" si="2"/>
        <v>Medium Range</v>
      </c>
      <c r="I2587" s="22">
        <v>76607.0</v>
      </c>
      <c r="J2587" s="23">
        <f t="shared" si="3"/>
        <v>0.8308640203</v>
      </c>
      <c r="K2587" s="24" t="str">
        <f t="shared" si="4"/>
        <v>Target Not Meet</v>
      </c>
    </row>
    <row r="2588" ht="22.5" customHeight="1">
      <c r="A2588" s="18">
        <v>45694.0</v>
      </c>
      <c r="B2588" s="19" t="str">
        <f t="shared" si="1"/>
        <v>Feb</v>
      </c>
      <c r="C2588" s="20" t="s">
        <v>7</v>
      </c>
      <c r="D2588" s="19" t="s">
        <v>131</v>
      </c>
      <c r="E2588" s="19" t="s">
        <v>68</v>
      </c>
      <c r="F2588" s="21">
        <v>3.0</v>
      </c>
      <c r="G2588" s="22">
        <v>70868.0</v>
      </c>
      <c r="H2588" s="15" t="str">
        <f t="shared" si="2"/>
        <v>High Range</v>
      </c>
      <c r="I2588" s="22">
        <v>61092.0</v>
      </c>
      <c r="J2588" s="23">
        <f t="shared" si="3"/>
        <v>1.160020952</v>
      </c>
      <c r="K2588" s="24" t="str">
        <f t="shared" si="4"/>
        <v>Over Achived</v>
      </c>
    </row>
    <row r="2589" ht="22.5" customHeight="1">
      <c r="A2589" s="18">
        <v>45694.0</v>
      </c>
      <c r="B2589" s="19" t="str">
        <f t="shared" si="1"/>
        <v>Feb</v>
      </c>
      <c r="C2589" s="20" t="s">
        <v>7</v>
      </c>
      <c r="D2589" s="19" t="s">
        <v>131</v>
      </c>
      <c r="E2589" s="19" t="s">
        <v>23</v>
      </c>
      <c r="F2589" s="21">
        <v>3.0</v>
      </c>
      <c r="G2589" s="22">
        <v>94241.0</v>
      </c>
      <c r="H2589" s="15" t="str">
        <f t="shared" si="2"/>
        <v>Very High Range</v>
      </c>
      <c r="I2589" s="22">
        <v>86015.0</v>
      </c>
      <c r="J2589" s="23">
        <f t="shared" si="3"/>
        <v>1.095634482</v>
      </c>
      <c r="K2589" s="24" t="str">
        <f t="shared" si="4"/>
        <v>Over Achived</v>
      </c>
    </row>
    <row r="2590" ht="22.5" customHeight="1">
      <c r="A2590" s="18">
        <v>45694.0</v>
      </c>
      <c r="B2590" s="19" t="str">
        <f t="shared" si="1"/>
        <v>Feb</v>
      </c>
      <c r="C2590" s="20" t="s">
        <v>7</v>
      </c>
      <c r="D2590" s="19" t="s">
        <v>118</v>
      </c>
      <c r="E2590" s="19" t="s">
        <v>68</v>
      </c>
      <c r="F2590" s="21">
        <v>2.0</v>
      </c>
      <c r="G2590" s="22">
        <v>66295.0</v>
      </c>
      <c r="H2590" s="15" t="str">
        <f t="shared" si="2"/>
        <v>Medium Range</v>
      </c>
      <c r="I2590" s="22">
        <v>50354.0</v>
      </c>
      <c r="J2590" s="23">
        <f t="shared" si="3"/>
        <v>1.316578623</v>
      </c>
      <c r="K2590" s="24" t="str">
        <f t="shared" si="4"/>
        <v>Over Achived</v>
      </c>
    </row>
    <row r="2591" ht="22.5" customHeight="1">
      <c r="A2591" s="18">
        <v>45694.0</v>
      </c>
      <c r="B2591" s="19" t="str">
        <f t="shared" si="1"/>
        <v>Feb</v>
      </c>
      <c r="C2591" s="20" t="s">
        <v>92</v>
      </c>
      <c r="D2591" s="19" t="s">
        <v>158</v>
      </c>
      <c r="E2591" s="19" t="s">
        <v>34</v>
      </c>
      <c r="F2591" s="21">
        <v>5.0</v>
      </c>
      <c r="G2591" s="22">
        <v>132730.0</v>
      </c>
      <c r="H2591" s="15" t="str">
        <f t="shared" si="2"/>
        <v>Very High Range</v>
      </c>
      <c r="I2591" s="22">
        <v>93394.0</v>
      </c>
      <c r="J2591" s="23">
        <f t="shared" si="3"/>
        <v>1.421183374</v>
      </c>
      <c r="K2591" s="24" t="str">
        <f t="shared" si="4"/>
        <v>Over Achived</v>
      </c>
    </row>
    <row r="2592" ht="22.5" customHeight="1">
      <c r="A2592" s="18">
        <v>45694.0</v>
      </c>
      <c r="B2592" s="19" t="str">
        <f t="shared" si="1"/>
        <v>Feb</v>
      </c>
      <c r="C2592" s="20" t="s">
        <v>92</v>
      </c>
      <c r="D2592" s="19" t="s">
        <v>158</v>
      </c>
      <c r="E2592" s="19" t="s">
        <v>38</v>
      </c>
      <c r="F2592" s="21">
        <v>3.0</v>
      </c>
      <c r="G2592" s="22">
        <v>90242.0</v>
      </c>
      <c r="H2592" s="15" t="str">
        <f t="shared" si="2"/>
        <v>Very High Range</v>
      </c>
      <c r="I2592" s="22">
        <v>80524.0</v>
      </c>
      <c r="J2592" s="23">
        <f t="shared" si="3"/>
        <v>1.120684516</v>
      </c>
      <c r="K2592" s="24" t="str">
        <f t="shared" si="4"/>
        <v>Over Achived</v>
      </c>
    </row>
    <row r="2593" ht="22.5" customHeight="1">
      <c r="A2593" s="18">
        <v>45694.0</v>
      </c>
      <c r="B2593" s="19" t="str">
        <f t="shared" si="1"/>
        <v>Feb</v>
      </c>
      <c r="C2593" s="20" t="s">
        <v>92</v>
      </c>
      <c r="D2593" s="19" t="s">
        <v>93</v>
      </c>
      <c r="E2593" s="19" t="s">
        <v>38</v>
      </c>
      <c r="F2593" s="21">
        <v>3.0</v>
      </c>
      <c r="G2593" s="22">
        <v>89455.0</v>
      </c>
      <c r="H2593" s="15" t="str">
        <f t="shared" si="2"/>
        <v>High Range</v>
      </c>
      <c r="I2593" s="22">
        <v>106346.0</v>
      </c>
      <c r="J2593" s="23">
        <f t="shared" si="3"/>
        <v>0.8411693905</v>
      </c>
      <c r="K2593" s="24" t="str">
        <f t="shared" si="4"/>
        <v>Target Not Meet</v>
      </c>
    </row>
    <row r="2594" ht="22.5" customHeight="1">
      <c r="A2594" s="18">
        <v>45694.0</v>
      </c>
      <c r="B2594" s="19" t="str">
        <f t="shared" si="1"/>
        <v>Feb</v>
      </c>
      <c r="C2594" s="20" t="s">
        <v>92</v>
      </c>
      <c r="D2594" s="19" t="s">
        <v>93</v>
      </c>
      <c r="E2594" s="19" t="s">
        <v>9</v>
      </c>
      <c r="F2594" s="21">
        <v>5.0</v>
      </c>
      <c r="G2594" s="22">
        <v>129395.0</v>
      </c>
      <c r="H2594" s="15" t="str">
        <f t="shared" si="2"/>
        <v>Very High Range</v>
      </c>
      <c r="I2594" s="22">
        <v>160329.0</v>
      </c>
      <c r="J2594" s="23">
        <f t="shared" si="3"/>
        <v>0.8070592344</v>
      </c>
      <c r="K2594" s="24" t="str">
        <f t="shared" si="4"/>
        <v>Target Not Meet</v>
      </c>
    </row>
    <row r="2595" ht="22.5" customHeight="1">
      <c r="A2595" s="18">
        <v>45694.0</v>
      </c>
      <c r="B2595" s="19" t="str">
        <f t="shared" si="1"/>
        <v>Feb</v>
      </c>
      <c r="C2595" s="20" t="s">
        <v>92</v>
      </c>
      <c r="D2595" s="19" t="s">
        <v>98</v>
      </c>
      <c r="E2595" s="19" t="s">
        <v>23</v>
      </c>
      <c r="F2595" s="21">
        <v>3.0</v>
      </c>
      <c r="G2595" s="22">
        <v>55012.0</v>
      </c>
      <c r="H2595" s="15" t="str">
        <f t="shared" si="2"/>
        <v>Medium Range</v>
      </c>
      <c r="I2595" s="22">
        <v>60040.0</v>
      </c>
      <c r="J2595" s="23">
        <f t="shared" si="3"/>
        <v>0.9162558294</v>
      </c>
      <c r="K2595" s="24" t="str">
        <f t="shared" si="4"/>
        <v>Target Not Meet</v>
      </c>
    </row>
    <row r="2596" ht="22.5" customHeight="1">
      <c r="A2596" s="18">
        <v>45694.0</v>
      </c>
      <c r="B2596" s="19" t="str">
        <f t="shared" si="1"/>
        <v>Feb</v>
      </c>
      <c r="C2596" s="20" t="s">
        <v>92</v>
      </c>
      <c r="D2596" s="19" t="s">
        <v>98</v>
      </c>
      <c r="E2596" s="19" t="s">
        <v>68</v>
      </c>
      <c r="F2596" s="21">
        <v>2.0</v>
      </c>
      <c r="G2596" s="22">
        <v>50645.0</v>
      </c>
      <c r="H2596" s="15" t="str">
        <f t="shared" si="2"/>
        <v>Medium Range</v>
      </c>
      <c r="I2596" s="22">
        <v>61051.0</v>
      </c>
      <c r="J2596" s="23">
        <f t="shared" si="3"/>
        <v>0.8295523415</v>
      </c>
      <c r="K2596" s="24" t="str">
        <f t="shared" si="4"/>
        <v>Target Not Meet</v>
      </c>
    </row>
    <row r="2597" ht="22.5" customHeight="1">
      <c r="A2597" s="18">
        <v>45694.0</v>
      </c>
      <c r="B2597" s="19" t="str">
        <f t="shared" si="1"/>
        <v>Feb</v>
      </c>
      <c r="C2597" s="20" t="s">
        <v>92</v>
      </c>
      <c r="D2597" s="19" t="s">
        <v>98</v>
      </c>
      <c r="E2597" s="19" t="s">
        <v>23</v>
      </c>
      <c r="F2597" s="21">
        <v>3.0</v>
      </c>
      <c r="G2597" s="22">
        <v>56835.0</v>
      </c>
      <c r="H2597" s="15" t="str">
        <f t="shared" si="2"/>
        <v>Medium Range</v>
      </c>
      <c r="I2597" s="22">
        <v>71786.0</v>
      </c>
      <c r="J2597" s="23">
        <f t="shared" si="3"/>
        <v>0.7917281921</v>
      </c>
      <c r="K2597" s="24" t="str">
        <f t="shared" si="4"/>
        <v>Target Not Meet</v>
      </c>
    </row>
    <row r="2598" ht="22.5" customHeight="1">
      <c r="A2598" s="18">
        <v>45694.0</v>
      </c>
      <c r="B2598" s="19" t="str">
        <f t="shared" si="1"/>
        <v>Feb</v>
      </c>
      <c r="C2598" s="20" t="s">
        <v>92</v>
      </c>
      <c r="D2598" s="19" t="s">
        <v>144</v>
      </c>
      <c r="E2598" s="19" t="s">
        <v>23</v>
      </c>
      <c r="F2598" s="21">
        <v>2.0</v>
      </c>
      <c r="G2598" s="22">
        <v>63158.0</v>
      </c>
      <c r="H2598" s="15" t="str">
        <f t="shared" si="2"/>
        <v>Medium Range</v>
      </c>
      <c r="I2598" s="22">
        <v>52306.0</v>
      </c>
      <c r="J2598" s="23">
        <f t="shared" si="3"/>
        <v>1.207471418</v>
      </c>
      <c r="K2598" s="24" t="str">
        <f t="shared" si="4"/>
        <v>Over Achived</v>
      </c>
    </row>
    <row r="2599" ht="22.5" customHeight="1">
      <c r="A2599" s="18">
        <v>45694.0</v>
      </c>
      <c r="B2599" s="19" t="str">
        <f t="shared" si="1"/>
        <v>Feb</v>
      </c>
      <c r="C2599" s="20" t="s">
        <v>92</v>
      </c>
      <c r="D2599" s="19" t="s">
        <v>98</v>
      </c>
      <c r="E2599" s="19" t="s">
        <v>26</v>
      </c>
      <c r="F2599" s="21">
        <v>4.0</v>
      </c>
      <c r="G2599" s="22">
        <v>87129.0</v>
      </c>
      <c r="H2599" s="15" t="str">
        <f t="shared" si="2"/>
        <v>High Range</v>
      </c>
      <c r="I2599" s="22">
        <v>96458.0</v>
      </c>
      <c r="J2599" s="23">
        <f t="shared" si="3"/>
        <v>0.903284331</v>
      </c>
      <c r="K2599" s="24" t="str">
        <f t="shared" si="4"/>
        <v>Target Not Meet</v>
      </c>
    </row>
    <row r="2600" ht="22.5" customHeight="1">
      <c r="A2600" s="18">
        <v>45694.0</v>
      </c>
      <c r="B2600" s="19" t="str">
        <f t="shared" si="1"/>
        <v>Feb</v>
      </c>
      <c r="C2600" s="20" t="s">
        <v>92</v>
      </c>
      <c r="D2600" s="19" t="s">
        <v>144</v>
      </c>
      <c r="E2600" s="19" t="s">
        <v>26</v>
      </c>
      <c r="F2600" s="21">
        <v>3.0</v>
      </c>
      <c r="G2600" s="22">
        <v>90024.0</v>
      </c>
      <c r="H2600" s="15" t="str">
        <f t="shared" si="2"/>
        <v>Very High Range</v>
      </c>
      <c r="I2600" s="22">
        <v>81614.0</v>
      </c>
      <c r="J2600" s="23">
        <f t="shared" si="3"/>
        <v>1.103046046</v>
      </c>
      <c r="K2600" s="24" t="str">
        <f t="shared" si="4"/>
        <v>Over Achived</v>
      </c>
    </row>
    <row r="2601" ht="22.5" customHeight="1">
      <c r="A2601" s="18">
        <v>45694.0</v>
      </c>
      <c r="B2601" s="19" t="str">
        <f t="shared" si="1"/>
        <v>Feb</v>
      </c>
      <c r="C2601" s="20" t="s">
        <v>92</v>
      </c>
      <c r="D2601" s="19" t="s">
        <v>144</v>
      </c>
      <c r="E2601" s="19" t="s">
        <v>26</v>
      </c>
      <c r="F2601" s="21">
        <v>4.0</v>
      </c>
      <c r="G2601" s="22">
        <v>88873.0</v>
      </c>
      <c r="H2601" s="15" t="str">
        <f t="shared" si="2"/>
        <v>High Range</v>
      </c>
      <c r="I2601" s="22">
        <v>75348.0</v>
      </c>
      <c r="J2601" s="23">
        <f t="shared" si="3"/>
        <v>1.179500451</v>
      </c>
      <c r="K2601" s="24" t="str">
        <f t="shared" si="4"/>
        <v>Over Achived</v>
      </c>
    </row>
    <row r="2602" ht="22.5" customHeight="1">
      <c r="A2602" s="18">
        <v>45694.0</v>
      </c>
      <c r="B2602" s="19" t="str">
        <f t="shared" si="1"/>
        <v>Feb</v>
      </c>
      <c r="C2602" s="20" t="s">
        <v>92</v>
      </c>
      <c r="D2602" s="19" t="s">
        <v>144</v>
      </c>
      <c r="E2602" s="19" t="s">
        <v>23</v>
      </c>
      <c r="F2602" s="21">
        <v>2.0</v>
      </c>
      <c r="G2602" s="22">
        <v>57818.0</v>
      </c>
      <c r="H2602" s="15" t="str">
        <f t="shared" si="2"/>
        <v>Medium Range</v>
      </c>
      <c r="I2602" s="22">
        <v>50882.0</v>
      </c>
      <c r="J2602" s="23">
        <f t="shared" si="3"/>
        <v>1.136315396</v>
      </c>
      <c r="K2602" s="24" t="str">
        <f t="shared" si="4"/>
        <v>Over Achived</v>
      </c>
    </row>
    <row r="2603" ht="22.5" customHeight="1">
      <c r="A2603" s="18">
        <v>45694.0</v>
      </c>
      <c r="B2603" s="19" t="str">
        <f t="shared" si="1"/>
        <v>Feb</v>
      </c>
      <c r="C2603" s="20" t="s">
        <v>92</v>
      </c>
      <c r="D2603" s="25" t="s">
        <v>149</v>
      </c>
      <c r="E2603" s="19" t="s">
        <v>63</v>
      </c>
      <c r="F2603" s="21">
        <v>1.0</v>
      </c>
      <c r="G2603" s="22">
        <v>24816.0</v>
      </c>
      <c r="H2603" s="15" t="str">
        <f t="shared" si="2"/>
        <v>Base Range</v>
      </c>
      <c r="I2603" s="22">
        <v>21679.0</v>
      </c>
      <c r="J2603" s="23">
        <f t="shared" si="3"/>
        <v>1.144702246</v>
      </c>
      <c r="K2603" s="24" t="str">
        <f t="shared" si="4"/>
        <v>Over Achived</v>
      </c>
    </row>
    <row r="2604" ht="22.5" customHeight="1">
      <c r="A2604" s="18">
        <v>45694.0</v>
      </c>
      <c r="B2604" s="19" t="str">
        <f t="shared" si="1"/>
        <v>Feb</v>
      </c>
      <c r="C2604" s="20" t="s">
        <v>92</v>
      </c>
      <c r="D2604" s="25" t="s">
        <v>149</v>
      </c>
      <c r="E2604" s="19" t="s">
        <v>23</v>
      </c>
      <c r="F2604" s="21">
        <v>3.0</v>
      </c>
      <c r="G2604" s="22">
        <v>68422.0</v>
      </c>
      <c r="H2604" s="15" t="str">
        <f t="shared" si="2"/>
        <v>Medium Range</v>
      </c>
      <c r="I2604" s="22">
        <v>60197.0</v>
      </c>
      <c r="J2604" s="23">
        <f t="shared" si="3"/>
        <v>1.136634716</v>
      </c>
      <c r="K2604" s="24" t="str">
        <f t="shared" si="4"/>
        <v>Over Achived</v>
      </c>
    </row>
    <row r="2605" ht="22.5" customHeight="1">
      <c r="A2605" s="18">
        <v>45694.0</v>
      </c>
      <c r="B2605" s="19" t="str">
        <f t="shared" si="1"/>
        <v>Feb</v>
      </c>
      <c r="C2605" s="20" t="s">
        <v>92</v>
      </c>
      <c r="D2605" s="25" t="s">
        <v>149</v>
      </c>
      <c r="E2605" s="19" t="s">
        <v>19</v>
      </c>
      <c r="F2605" s="21">
        <v>2.0</v>
      </c>
      <c r="G2605" s="22">
        <v>67045.0</v>
      </c>
      <c r="H2605" s="15" t="str">
        <f t="shared" si="2"/>
        <v>Medium Range</v>
      </c>
      <c r="I2605" s="22">
        <v>57722.0</v>
      </c>
      <c r="J2605" s="23">
        <f t="shared" si="3"/>
        <v>1.16151554</v>
      </c>
      <c r="K2605" s="24" t="str">
        <f t="shared" si="4"/>
        <v>Over Achived</v>
      </c>
    </row>
    <row r="2606" ht="22.5" customHeight="1">
      <c r="A2606" s="18">
        <v>45694.0</v>
      </c>
      <c r="B2606" s="19" t="str">
        <f t="shared" si="1"/>
        <v>Feb</v>
      </c>
      <c r="C2606" s="20" t="s">
        <v>92</v>
      </c>
      <c r="D2606" s="19" t="s">
        <v>144</v>
      </c>
      <c r="E2606" s="19" t="s">
        <v>9</v>
      </c>
      <c r="F2606" s="21">
        <v>5.0</v>
      </c>
      <c r="G2606" s="22">
        <v>142357.0</v>
      </c>
      <c r="H2606" s="15" t="str">
        <f t="shared" si="2"/>
        <v>Very High Range</v>
      </c>
      <c r="I2606" s="22">
        <v>127391.0</v>
      </c>
      <c r="J2606" s="23">
        <f t="shared" si="3"/>
        <v>1.117480827</v>
      </c>
      <c r="K2606" s="24" t="str">
        <f t="shared" si="4"/>
        <v>Over Achived</v>
      </c>
    </row>
    <row r="2607" ht="22.5" customHeight="1">
      <c r="A2607" s="18">
        <v>45695.0</v>
      </c>
      <c r="B2607" s="19" t="str">
        <f t="shared" si="1"/>
        <v>Feb</v>
      </c>
      <c r="C2607" s="20" t="s">
        <v>13</v>
      </c>
      <c r="D2607" s="19" t="s">
        <v>169</v>
      </c>
      <c r="E2607" s="19" t="s">
        <v>34</v>
      </c>
      <c r="F2607" s="21">
        <v>3.0</v>
      </c>
      <c r="G2607" s="22">
        <v>88872.0</v>
      </c>
      <c r="H2607" s="15" t="str">
        <f t="shared" si="2"/>
        <v>High Range</v>
      </c>
      <c r="I2607" s="22">
        <v>109127.0</v>
      </c>
      <c r="J2607" s="23">
        <f t="shared" si="3"/>
        <v>0.8143905725</v>
      </c>
      <c r="K2607" s="24" t="str">
        <f t="shared" si="4"/>
        <v>Target Not Meet</v>
      </c>
    </row>
    <row r="2608" ht="22.5" customHeight="1">
      <c r="A2608" s="18">
        <v>45695.0</v>
      </c>
      <c r="B2608" s="19" t="str">
        <f t="shared" si="1"/>
        <v>Feb</v>
      </c>
      <c r="C2608" s="20" t="s">
        <v>13</v>
      </c>
      <c r="D2608" s="19" t="s">
        <v>37</v>
      </c>
      <c r="E2608" s="19" t="s">
        <v>23</v>
      </c>
      <c r="F2608" s="21">
        <v>2.0</v>
      </c>
      <c r="G2608" s="22">
        <v>39448.0</v>
      </c>
      <c r="H2608" s="15" t="str">
        <f t="shared" si="2"/>
        <v>Base Range</v>
      </c>
      <c r="I2608" s="22">
        <v>48909.0</v>
      </c>
      <c r="J2608" s="23">
        <f t="shared" si="3"/>
        <v>0.80655912</v>
      </c>
      <c r="K2608" s="24" t="str">
        <f t="shared" si="4"/>
        <v>Target Not Meet</v>
      </c>
    </row>
    <row r="2609" ht="22.5" customHeight="1">
      <c r="A2609" s="18">
        <v>45695.0</v>
      </c>
      <c r="B2609" s="19" t="str">
        <f t="shared" si="1"/>
        <v>Feb</v>
      </c>
      <c r="C2609" s="20" t="s">
        <v>13</v>
      </c>
      <c r="D2609" s="19" t="s">
        <v>169</v>
      </c>
      <c r="E2609" s="19" t="s">
        <v>63</v>
      </c>
      <c r="F2609" s="21">
        <v>1.0</v>
      </c>
      <c r="G2609" s="22">
        <v>13752.0</v>
      </c>
      <c r="H2609" s="15" t="str">
        <f t="shared" si="2"/>
        <v>Base Range</v>
      </c>
      <c r="I2609" s="22">
        <v>16871.0</v>
      </c>
      <c r="J2609" s="23">
        <f t="shared" si="3"/>
        <v>0.8151265485</v>
      </c>
      <c r="K2609" s="24" t="str">
        <f t="shared" si="4"/>
        <v>Target Not Meet</v>
      </c>
    </row>
    <row r="2610" ht="22.5" customHeight="1">
      <c r="A2610" s="18">
        <v>45695.0</v>
      </c>
      <c r="B2610" s="19" t="str">
        <f t="shared" si="1"/>
        <v>Feb</v>
      </c>
      <c r="C2610" s="20" t="s">
        <v>13</v>
      </c>
      <c r="D2610" s="19" t="s">
        <v>169</v>
      </c>
      <c r="E2610" s="19" t="s">
        <v>38</v>
      </c>
      <c r="F2610" s="21">
        <v>2.0</v>
      </c>
      <c r="G2610" s="22">
        <v>51679.0</v>
      </c>
      <c r="H2610" s="15" t="str">
        <f t="shared" si="2"/>
        <v>Medium Range</v>
      </c>
      <c r="I2610" s="22">
        <v>56150.0</v>
      </c>
      <c r="J2610" s="23">
        <f t="shared" si="3"/>
        <v>0.9203739982</v>
      </c>
      <c r="K2610" s="24" t="str">
        <f t="shared" si="4"/>
        <v>Target Not Meet</v>
      </c>
    </row>
    <row r="2611" ht="22.5" customHeight="1">
      <c r="A2611" s="18">
        <v>45695.0</v>
      </c>
      <c r="B2611" s="19" t="str">
        <f t="shared" si="1"/>
        <v>Feb</v>
      </c>
      <c r="C2611" s="20" t="s">
        <v>13</v>
      </c>
      <c r="D2611" s="19" t="s">
        <v>169</v>
      </c>
      <c r="E2611" s="19" t="s">
        <v>38</v>
      </c>
      <c r="F2611" s="21">
        <v>2.0</v>
      </c>
      <c r="G2611" s="22">
        <v>48710.0</v>
      </c>
      <c r="H2611" s="15" t="str">
        <f t="shared" si="2"/>
        <v>Base Range</v>
      </c>
      <c r="I2611" s="22">
        <v>51165.0</v>
      </c>
      <c r="J2611" s="23">
        <f t="shared" si="3"/>
        <v>0.952017981</v>
      </c>
      <c r="K2611" s="24" t="str">
        <f t="shared" si="4"/>
        <v>Target Not Meet</v>
      </c>
    </row>
    <row r="2612" ht="22.5" customHeight="1">
      <c r="A2612" s="18">
        <v>45695.0</v>
      </c>
      <c r="B2612" s="19" t="str">
        <f t="shared" si="1"/>
        <v>Feb</v>
      </c>
      <c r="C2612" s="20" t="s">
        <v>13</v>
      </c>
      <c r="D2612" s="19" t="s">
        <v>37</v>
      </c>
      <c r="E2612" s="19" t="s">
        <v>68</v>
      </c>
      <c r="F2612" s="21">
        <v>1.0</v>
      </c>
      <c r="G2612" s="22">
        <v>35596.0</v>
      </c>
      <c r="H2612" s="15" t="str">
        <f t="shared" si="2"/>
        <v>Base Range</v>
      </c>
      <c r="I2612" s="22">
        <v>44297.0</v>
      </c>
      <c r="J2612" s="23">
        <f t="shared" si="3"/>
        <v>0.8035758629</v>
      </c>
      <c r="K2612" s="24" t="str">
        <f t="shared" si="4"/>
        <v>Target Not Meet</v>
      </c>
    </row>
    <row r="2613" ht="22.5" customHeight="1">
      <c r="A2613" s="18">
        <v>45695.0</v>
      </c>
      <c r="B2613" s="19" t="str">
        <f t="shared" si="1"/>
        <v>Feb</v>
      </c>
      <c r="C2613" s="20" t="s">
        <v>13</v>
      </c>
      <c r="D2613" s="19" t="s">
        <v>37</v>
      </c>
      <c r="E2613" s="19" t="s">
        <v>19</v>
      </c>
      <c r="F2613" s="21">
        <v>2.0</v>
      </c>
      <c r="G2613" s="22">
        <v>46505.0</v>
      </c>
      <c r="H2613" s="15" t="str">
        <f t="shared" si="2"/>
        <v>Base Range</v>
      </c>
      <c r="I2613" s="22">
        <v>54967.0</v>
      </c>
      <c r="J2613" s="23">
        <f t="shared" si="3"/>
        <v>0.8460530864</v>
      </c>
      <c r="K2613" s="24" t="str">
        <f t="shared" si="4"/>
        <v>Target Not Meet</v>
      </c>
    </row>
    <row r="2614" ht="22.5" customHeight="1">
      <c r="A2614" s="18">
        <v>45695.0</v>
      </c>
      <c r="B2614" s="19" t="str">
        <f t="shared" si="1"/>
        <v>Feb</v>
      </c>
      <c r="C2614" s="20" t="s">
        <v>13</v>
      </c>
      <c r="D2614" s="19" t="s">
        <v>18</v>
      </c>
      <c r="E2614" s="19" t="s">
        <v>68</v>
      </c>
      <c r="F2614" s="21">
        <v>1.0</v>
      </c>
      <c r="G2614" s="22">
        <v>35594.0</v>
      </c>
      <c r="H2614" s="15" t="str">
        <f t="shared" si="2"/>
        <v>Base Range</v>
      </c>
      <c r="I2614" s="22">
        <v>29205.0</v>
      </c>
      <c r="J2614" s="23">
        <f t="shared" si="3"/>
        <v>1.21876391</v>
      </c>
      <c r="K2614" s="24" t="str">
        <f t="shared" si="4"/>
        <v>Over Achived</v>
      </c>
    </row>
    <row r="2615" ht="22.5" customHeight="1">
      <c r="A2615" s="18">
        <v>45695.0</v>
      </c>
      <c r="B2615" s="19" t="str">
        <f t="shared" si="1"/>
        <v>Feb</v>
      </c>
      <c r="C2615" s="20" t="s">
        <v>13</v>
      </c>
      <c r="D2615" s="19" t="s">
        <v>37</v>
      </c>
      <c r="E2615" s="19" t="s">
        <v>23</v>
      </c>
      <c r="F2615" s="21">
        <v>1.0</v>
      </c>
      <c r="G2615" s="22">
        <v>41488.0</v>
      </c>
      <c r="H2615" s="15" t="str">
        <f t="shared" si="2"/>
        <v>Base Range</v>
      </c>
      <c r="I2615" s="22">
        <v>48396.0</v>
      </c>
      <c r="J2615" s="23">
        <f t="shared" si="3"/>
        <v>0.8572609307</v>
      </c>
      <c r="K2615" s="24" t="str">
        <f t="shared" si="4"/>
        <v>Target Not Meet</v>
      </c>
    </row>
    <row r="2616" ht="22.5" customHeight="1">
      <c r="A2616" s="18">
        <v>45695.0</v>
      </c>
      <c r="B2616" s="19" t="str">
        <f t="shared" si="1"/>
        <v>Feb</v>
      </c>
      <c r="C2616" s="20" t="s">
        <v>13</v>
      </c>
      <c r="D2616" s="19" t="s">
        <v>29</v>
      </c>
      <c r="E2616" s="19" t="s">
        <v>34</v>
      </c>
      <c r="F2616" s="21">
        <v>4.0</v>
      </c>
      <c r="G2616" s="22">
        <v>83379.0</v>
      </c>
      <c r="H2616" s="15" t="str">
        <f t="shared" si="2"/>
        <v>High Range</v>
      </c>
      <c r="I2616" s="22">
        <v>93761.0</v>
      </c>
      <c r="J2616" s="23">
        <f t="shared" si="3"/>
        <v>0.8892716588</v>
      </c>
      <c r="K2616" s="24" t="str">
        <f t="shared" si="4"/>
        <v>Target Not Meet</v>
      </c>
    </row>
    <row r="2617" ht="22.5" customHeight="1">
      <c r="A2617" s="18">
        <v>45695.0</v>
      </c>
      <c r="B2617" s="19" t="str">
        <f t="shared" si="1"/>
        <v>Feb</v>
      </c>
      <c r="C2617" s="20" t="s">
        <v>13</v>
      </c>
      <c r="D2617" s="19" t="s">
        <v>29</v>
      </c>
      <c r="E2617" s="19" t="s">
        <v>68</v>
      </c>
      <c r="F2617" s="21">
        <v>1.0</v>
      </c>
      <c r="G2617" s="22">
        <v>33981.0</v>
      </c>
      <c r="H2617" s="15" t="str">
        <f t="shared" si="2"/>
        <v>Base Range</v>
      </c>
      <c r="I2617" s="22">
        <v>35826.0</v>
      </c>
      <c r="J2617" s="23">
        <f t="shared" si="3"/>
        <v>0.9485010886</v>
      </c>
      <c r="K2617" s="24" t="str">
        <f t="shared" si="4"/>
        <v>Target Not Meet</v>
      </c>
    </row>
    <row r="2618" ht="22.5" customHeight="1">
      <c r="A2618" s="18">
        <v>45695.0</v>
      </c>
      <c r="B2618" s="19" t="str">
        <f t="shared" si="1"/>
        <v>Feb</v>
      </c>
      <c r="C2618" s="20" t="s">
        <v>13</v>
      </c>
      <c r="D2618" s="19" t="s">
        <v>18</v>
      </c>
      <c r="E2618" s="19" t="s">
        <v>9</v>
      </c>
      <c r="F2618" s="21">
        <v>4.0</v>
      </c>
      <c r="G2618" s="22">
        <v>78885.0</v>
      </c>
      <c r="H2618" s="15" t="str">
        <f t="shared" si="2"/>
        <v>High Range</v>
      </c>
      <c r="I2618" s="22">
        <v>72759.0</v>
      </c>
      <c r="J2618" s="23">
        <f t="shared" si="3"/>
        <v>1.08419577</v>
      </c>
      <c r="K2618" s="24" t="str">
        <f t="shared" si="4"/>
        <v>Over Achived</v>
      </c>
    </row>
    <row r="2619" ht="22.5" customHeight="1">
      <c r="A2619" s="18">
        <v>45695.0</v>
      </c>
      <c r="B2619" s="19" t="str">
        <f t="shared" si="1"/>
        <v>Feb</v>
      </c>
      <c r="C2619" s="20" t="s">
        <v>13</v>
      </c>
      <c r="D2619" s="19" t="s">
        <v>18</v>
      </c>
      <c r="E2619" s="19" t="s">
        <v>63</v>
      </c>
      <c r="F2619" s="21">
        <v>4.0</v>
      </c>
      <c r="G2619" s="22">
        <v>86350.0</v>
      </c>
      <c r="H2619" s="15" t="str">
        <f t="shared" si="2"/>
        <v>High Range</v>
      </c>
      <c r="I2619" s="22">
        <v>81862.0</v>
      </c>
      <c r="J2619" s="23">
        <f t="shared" si="3"/>
        <v>1.054823972</v>
      </c>
      <c r="K2619" s="24" t="str">
        <f t="shared" si="4"/>
        <v>Over Achived</v>
      </c>
    </row>
    <row r="2620" ht="22.5" customHeight="1">
      <c r="A2620" s="18">
        <v>45695.0</v>
      </c>
      <c r="B2620" s="19" t="str">
        <f t="shared" si="1"/>
        <v>Feb</v>
      </c>
      <c r="C2620" s="20" t="s">
        <v>13</v>
      </c>
      <c r="D2620" s="19" t="s">
        <v>18</v>
      </c>
      <c r="E2620" s="19" t="s">
        <v>68</v>
      </c>
      <c r="F2620" s="21">
        <v>2.0</v>
      </c>
      <c r="G2620" s="22">
        <v>40290.0</v>
      </c>
      <c r="H2620" s="15" t="str">
        <f t="shared" si="2"/>
        <v>Base Range</v>
      </c>
      <c r="I2620" s="22">
        <v>32818.0</v>
      </c>
      <c r="J2620" s="23">
        <f t="shared" si="3"/>
        <v>1.227679932</v>
      </c>
      <c r="K2620" s="24" t="str">
        <f t="shared" si="4"/>
        <v>Over Achived</v>
      </c>
    </row>
    <row r="2621" ht="22.5" customHeight="1">
      <c r="A2621" s="18">
        <v>45695.0</v>
      </c>
      <c r="B2621" s="19" t="str">
        <f t="shared" si="1"/>
        <v>Feb</v>
      </c>
      <c r="C2621" s="20" t="s">
        <v>13</v>
      </c>
      <c r="D2621" s="19" t="s">
        <v>169</v>
      </c>
      <c r="E2621" s="19" t="s">
        <v>68</v>
      </c>
      <c r="F2621" s="21">
        <v>1.0</v>
      </c>
      <c r="G2621" s="22">
        <v>36358.0</v>
      </c>
      <c r="H2621" s="15" t="str">
        <f t="shared" si="2"/>
        <v>Base Range</v>
      </c>
      <c r="I2621" s="22">
        <v>47222.0</v>
      </c>
      <c r="J2621" s="23">
        <f t="shared" si="3"/>
        <v>0.7699377409</v>
      </c>
      <c r="K2621" s="24" t="str">
        <f t="shared" si="4"/>
        <v>Target Not Meet</v>
      </c>
    </row>
    <row r="2622" ht="22.5" customHeight="1">
      <c r="A2622" s="18">
        <v>45695.0</v>
      </c>
      <c r="B2622" s="19" t="str">
        <f t="shared" si="1"/>
        <v>Feb</v>
      </c>
      <c r="C2622" s="20" t="s">
        <v>13</v>
      </c>
      <c r="D2622" s="19" t="s">
        <v>37</v>
      </c>
      <c r="E2622" s="19" t="s">
        <v>23</v>
      </c>
      <c r="F2622" s="21">
        <v>2.0</v>
      </c>
      <c r="G2622" s="22">
        <v>42303.0</v>
      </c>
      <c r="H2622" s="15" t="str">
        <f t="shared" si="2"/>
        <v>Base Range</v>
      </c>
      <c r="I2622" s="22">
        <v>52781.0</v>
      </c>
      <c r="J2622" s="23">
        <f t="shared" si="3"/>
        <v>0.8014815938</v>
      </c>
      <c r="K2622" s="24" t="str">
        <f t="shared" si="4"/>
        <v>Target Not Meet</v>
      </c>
    </row>
    <row r="2623" ht="22.5" customHeight="1">
      <c r="A2623" s="18">
        <v>45695.0</v>
      </c>
      <c r="B2623" s="19" t="str">
        <f t="shared" si="1"/>
        <v>Feb</v>
      </c>
      <c r="C2623" s="20" t="s">
        <v>57</v>
      </c>
      <c r="D2623" s="19" t="s">
        <v>58</v>
      </c>
      <c r="E2623" s="19" t="s">
        <v>26</v>
      </c>
      <c r="F2623" s="21">
        <v>2.0</v>
      </c>
      <c r="G2623" s="22">
        <v>44161.0</v>
      </c>
      <c r="H2623" s="15" t="str">
        <f t="shared" si="2"/>
        <v>Base Range</v>
      </c>
      <c r="I2623" s="22">
        <v>32004.0</v>
      </c>
      <c r="J2623" s="23">
        <f t="shared" si="3"/>
        <v>1.379858768</v>
      </c>
      <c r="K2623" s="24" t="str">
        <f t="shared" si="4"/>
        <v>Over Achived</v>
      </c>
    </row>
    <row r="2624" ht="22.5" customHeight="1">
      <c r="A2624" s="18">
        <v>45695.0</v>
      </c>
      <c r="B2624" s="19" t="str">
        <f t="shared" si="1"/>
        <v>Feb</v>
      </c>
      <c r="C2624" s="20" t="s">
        <v>57</v>
      </c>
      <c r="D2624" s="19" t="s">
        <v>85</v>
      </c>
      <c r="E2624" s="19" t="s">
        <v>68</v>
      </c>
      <c r="F2624" s="21">
        <v>1.0</v>
      </c>
      <c r="G2624" s="22">
        <v>24946.0</v>
      </c>
      <c r="H2624" s="15" t="str">
        <f t="shared" si="2"/>
        <v>Base Range</v>
      </c>
      <c r="I2624" s="22">
        <v>28563.0</v>
      </c>
      <c r="J2624" s="23">
        <f t="shared" si="3"/>
        <v>0.8733676435</v>
      </c>
      <c r="K2624" s="24" t="str">
        <f t="shared" si="4"/>
        <v>Target Not Meet</v>
      </c>
    </row>
    <row r="2625" ht="22.5" customHeight="1">
      <c r="A2625" s="18">
        <v>45695.0</v>
      </c>
      <c r="B2625" s="19" t="str">
        <f t="shared" si="1"/>
        <v>Feb</v>
      </c>
      <c r="C2625" s="20" t="s">
        <v>57</v>
      </c>
      <c r="D2625" s="19" t="s">
        <v>58</v>
      </c>
      <c r="E2625" s="19" t="s">
        <v>19</v>
      </c>
      <c r="F2625" s="21">
        <v>1.0</v>
      </c>
      <c r="G2625" s="22">
        <v>37902.0</v>
      </c>
      <c r="H2625" s="15" t="str">
        <f t="shared" si="2"/>
        <v>Base Range</v>
      </c>
      <c r="I2625" s="22">
        <v>30447.0</v>
      </c>
      <c r="J2625" s="23">
        <f t="shared" si="3"/>
        <v>1.24485171</v>
      </c>
      <c r="K2625" s="24" t="str">
        <f t="shared" si="4"/>
        <v>Over Achived</v>
      </c>
    </row>
    <row r="2626" ht="22.5" customHeight="1">
      <c r="A2626" s="18">
        <v>45695.0</v>
      </c>
      <c r="B2626" s="19" t="str">
        <f t="shared" si="1"/>
        <v>Feb</v>
      </c>
      <c r="C2626" s="20" t="s">
        <v>57</v>
      </c>
      <c r="D2626" s="19" t="s">
        <v>85</v>
      </c>
      <c r="E2626" s="19" t="s">
        <v>23</v>
      </c>
      <c r="F2626" s="21">
        <v>1.0</v>
      </c>
      <c r="G2626" s="22">
        <v>35427.0</v>
      </c>
      <c r="H2626" s="15" t="str">
        <f t="shared" si="2"/>
        <v>Base Range</v>
      </c>
      <c r="I2626" s="22">
        <v>42944.0</v>
      </c>
      <c r="J2626" s="23">
        <f t="shared" si="3"/>
        <v>0.8249580849</v>
      </c>
      <c r="K2626" s="24" t="str">
        <f t="shared" si="4"/>
        <v>Target Not Meet</v>
      </c>
    </row>
    <row r="2627" ht="22.5" customHeight="1">
      <c r="A2627" s="18">
        <v>45695.0</v>
      </c>
      <c r="B2627" s="19" t="str">
        <f t="shared" si="1"/>
        <v>Feb</v>
      </c>
      <c r="C2627" s="20" t="s">
        <v>13</v>
      </c>
      <c r="D2627" s="19" t="s">
        <v>14</v>
      </c>
      <c r="E2627" s="19" t="s">
        <v>26</v>
      </c>
      <c r="F2627" s="21">
        <v>3.0</v>
      </c>
      <c r="G2627" s="22">
        <v>52027.0</v>
      </c>
      <c r="H2627" s="15" t="str">
        <f t="shared" si="2"/>
        <v>Medium Range</v>
      </c>
      <c r="I2627" s="22">
        <v>42990.0</v>
      </c>
      <c r="J2627" s="23">
        <f t="shared" si="3"/>
        <v>1.210211677</v>
      </c>
      <c r="K2627" s="24" t="str">
        <f t="shared" si="4"/>
        <v>Over Achived</v>
      </c>
    </row>
    <row r="2628" ht="22.5" customHeight="1">
      <c r="A2628" s="18">
        <v>45695.0</v>
      </c>
      <c r="B2628" s="19" t="str">
        <f t="shared" si="1"/>
        <v>Feb</v>
      </c>
      <c r="C2628" s="20" t="s">
        <v>57</v>
      </c>
      <c r="D2628" s="19" t="s">
        <v>85</v>
      </c>
      <c r="E2628" s="19" t="s">
        <v>68</v>
      </c>
      <c r="F2628" s="21">
        <v>1.0</v>
      </c>
      <c r="G2628" s="22">
        <v>28539.0</v>
      </c>
      <c r="H2628" s="15" t="str">
        <f t="shared" si="2"/>
        <v>Base Range</v>
      </c>
      <c r="I2628" s="22">
        <v>36229.0</v>
      </c>
      <c r="J2628" s="23">
        <f t="shared" si="3"/>
        <v>0.787739104</v>
      </c>
      <c r="K2628" s="24" t="str">
        <f t="shared" si="4"/>
        <v>Target Not Meet</v>
      </c>
    </row>
    <row r="2629" ht="22.5" customHeight="1">
      <c r="A2629" s="18">
        <v>45695.0</v>
      </c>
      <c r="B2629" s="19" t="str">
        <f t="shared" si="1"/>
        <v>Feb</v>
      </c>
      <c r="C2629" s="20" t="s">
        <v>57</v>
      </c>
      <c r="D2629" s="19" t="s">
        <v>80</v>
      </c>
      <c r="E2629" s="19" t="s">
        <v>68</v>
      </c>
      <c r="F2629" s="21">
        <v>1.0</v>
      </c>
      <c r="G2629" s="22">
        <v>23711.0</v>
      </c>
      <c r="H2629" s="15" t="str">
        <f t="shared" si="2"/>
        <v>Base Range</v>
      </c>
      <c r="I2629" s="22">
        <v>29104.0</v>
      </c>
      <c r="J2629" s="23">
        <f t="shared" si="3"/>
        <v>0.8146990104</v>
      </c>
      <c r="K2629" s="24" t="str">
        <f t="shared" si="4"/>
        <v>Target Not Meet</v>
      </c>
    </row>
    <row r="2630" ht="22.5" customHeight="1">
      <c r="A2630" s="18">
        <v>45695.0</v>
      </c>
      <c r="B2630" s="19" t="str">
        <f t="shared" si="1"/>
        <v>Feb</v>
      </c>
      <c r="C2630" s="20" t="s">
        <v>57</v>
      </c>
      <c r="D2630" s="19" t="s">
        <v>80</v>
      </c>
      <c r="E2630" s="19" t="s">
        <v>23</v>
      </c>
      <c r="F2630" s="21">
        <v>1.0</v>
      </c>
      <c r="G2630" s="22">
        <v>27951.0</v>
      </c>
      <c r="H2630" s="15" t="str">
        <f t="shared" si="2"/>
        <v>Base Range</v>
      </c>
      <c r="I2630" s="22">
        <v>31616.0</v>
      </c>
      <c r="J2630" s="23">
        <f t="shared" si="3"/>
        <v>0.8840776822</v>
      </c>
      <c r="K2630" s="24" t="str">
        <f t="shared" si="4"/>
        <v>Target Not Meet</v>
      </c>
    </row>
    <row r="2631" ht="22.5" customHeight="1">
      <c r="A2631" s="18">
        <v>45695.0</v>
      </c>
      <c r="B2631" s="19" t="str">
        <f t="shared" si="1"/>
        <v>Feb</v>
      </c>
      <c r="C2631" s="20" t="s">
        <v>57</v>
      </c>
      <c r="D2631" s="19" t="s">
        <v>80</v>
      </c>
      <c r="E2631" s="19" t="s">
        <v>19</v>
      </c>
      <c r="F2631" s="21">
        <v>2.0</v>
      </c>
      <c r="G2631" s="22">
        <v>32217.0</v>
      </c>
      <c r="H2631" s="15" t="str">
        <f t="shared" si="2"/>
        <v>Base Range</v>
      </c>
      <c r="I2631" s="22">
        <v>38096.0</v>
      </c>
      <c r="J2631" s="23">
        <f t="shared" si="3"/>
        <v>0.8456793364</v>
      </c>
      <c r="K2631" s="24" t="str">
        <f t="shared" si="4"/>
        <v>Target Not Meet</v>
      </c>
    </row>
    <row r="2632" ht="22.5" customHeight="1">
      <c r="A2632" s="18">
        <v>45695.0</v>
      </c>
      <c r="B2632" s="19" t="str">
        <f t="shared" si="1"/>
        <v>Feb</v>
      </c>
      <c r="C2632" s="20" t="s">
        <v>57</v>
      </c>
      <c r="D2632" s="19" t="s">
        <v>80</v>
      </c>
      <c r="E2632" s="19" t="s">
        <v>9</v>
      </c>
      <c r="F2632" s="21">
        <v>3.0</v>
      </c>
      <c r="G2632" s="22">
        <v>66741.0</v>
      </c>
      <c r="H2632" s="15" t="str">
        <f t="shared" si="2"/>
        <v>Medium Range</v>
      </c>
      <c r="I2632" s="22">
        <v>86284.0</v>
      </c>
      <c r="J2632" s="23">
        <f t="shared" si="3"/>
        <v>0.7735037782</v>
      </c>
      <c r="K2632" s="24" t="str">
        <f t="shared" si="4"/>
        <v>Target Not Meet</v>
      </c>
    </row>
    <row r="2633" ht="22.5" customHeight="1">
      <c r="A2633" s="18">
        <v>45695.0</v>
      </c>
      <c r="B2633" s="19" t="str">
        <f t="shared" si="1"/>
        <v>Feb</v>
      </c>
      <c r="C2633" s="20" t="s">
        <v>57</v>
      </c>
      <c r="D2633" s="19" t="s">
        <v>58</v>
      </c>
      <c r="E2633" s="19" t="s">
        <v>38</v>
      </c>
      <c r="F2633" s="21">
        <v>2.0</v>
      </c>
      <c r="G2633" s="22">
        <v>41883.0</v>
      </c>
      <c r="H2633" s="15" t="str">
        <f t="shared" si="2"/>
        <v>Base Range</v>
      </c>
      <c r="I2633" s="22">
        <v>36926.0</v>
      </c>
      <c r="J2633" s="23">
        <f t="shared" si="3"/>
        <v>1.134241456</v>
      </c>
      <c r="K2633" s="24" t="str">
        <f t="shared" si="4"/>
        <v>Over Achived</v>
      </c>
    </row>
    <row r="2634" ht="22.5" customHeight="1">
      <c r="A2634" s="18">
        <v>45695.0</v>
      </c>
      <c r="B2634" s="19" t="str">
        <f t="shared" si="1"/>
        <v>Feb</v>
      </c>
      <c r="C2634" s="20" t="s">
        <v>57</v>
      </c>
      <c r="D2634" s="19" t="s">
        <v>71</v>
      </c>
      <c r="E2634" s="19" t="s">
        <v>19</v>
      </c>
      <c r="F2634" s="21">
        <v>1.0</v>
      </c>
      <c r="G2634" s="22">
        <v>36503.0</v>
      </c>
      <c r="H2634" s="15" t="str">
        <f t="shared" si="2"/>
        <v>Base Range</v>
      </c>
      <c r="I2634" s="22">
        <v>45740.0</v>
      </c>
      <c r="J2634" s="23">
        <f t="shared" si="3"/>
        <v>0.7980542195</v>
      </c>
      <c r="K2634" s="24" t="str">
        <f t="shared" si="4"/>
        <v>Target Not Meet</v>
      </c>
    </row>
    <row r="2635" ht="22.5" customHeight="1">
      <c r="A2635" s="18">
        <v>45695.0</v>
      </c>
      <c r="B2635" s="19" t="str">
        <f t="shared" si="1"/>
        <v>Feb</v>
      </c>
      <c r="C2635" s="20" t="s">
        <v>57</v>
      </c>
      <c r="D2635" s="19" t="s">
        <v>71</v>
      </c>
      <c r="E2635" s="19" t="s">
        <v>63</v>
      </c>
      <c r="F2635" s="21">
        <v>1.0</v>
      </c>
      <c r="G2635" s="22">
        <v>23374.0</v>
      </c>
      <c r="H2635" s="15" t="str">
        <f t="shared" si="2"/>
        <v>Base Range</v>
      </c>
      <c r="I2635" s="22">
        <v>26675.0</v>
      </c>
      <c r="J2635" s="23">
        <f t="shared" si="3"/>
        <v>0.8762511715</v>
      </c>
      <c r="K2635" s="24" t="str">
        <f t="shared" si="4"/>
        <v>Target Not Meet</v>
      </c>
    </row>
    <row r="2636" ht="22.5" customHeight="1">
      <c r="A2636" s="18">
        <v>45695.0</v>
      </c>
      <c r="B2636" s="19" t="str">
        <f t="shared" si="1"/>
        <v>Feb</v>
      </c>
      <c r="C2636" s="20" t="s">
        <v>57</v>
      </c>
      <c r="D2636" s="19" t="s">
        <v>71</v>
      </c>
      <c r="E2636" s="19" t="s">
        <v>63</v>
      </c>
      <c r="F2636" s="21">
        <v>1.0</v>
      </c>
      <c r="G2636" s="22">
        <v>21944.0</v>
      </c>
      <c r="H2636" s="15" t="str">
        <f t="shared" si="2"/>
        <v>Base Range</v>
      </c>
      <c r="I2636" s="22">
        <v>27231.0</v>
      </c>
      <c r="J2636" s="23">
        <f t="shared" si="3"/>
        <v>0.8058462781</v>
      </c>
      <c r="K2636" s="24" t="str">
        <f t="shared" si="4"/>
        <v>Target Not Meet</v>
      </c>
    </row>
    <row r="2637" ht="22.5" customHeight="1">
      <c r="A2637" s="18">
        <v>45695.0</v>
      </c>
      <c r="B2637" s="19" t="str">
        <f t="shared" si="1"/>
        <v>Feb</v>
      </c>
      <c r="C2637" s="20" t="s">
        <v>57</v>
      </c>
      <c r="D2637" s="25" t="s">
        <v>62</v>
      </c>
      <c r="E2637" s="19" t="s">
        <v>23</v>
      </c>
      <c r="F2637" s="21">
        <v>1.0</v>
      </c>
      <c r="G2637" s="22">
        <v>34536.0</v>
      </c>
      <c r="H2637" s="15" t="str">
        <f t="shared" si="2"/>
        <v>Base Range</v>
      </c>
      <c r="I2637" s="22">
        <v>31057.0</v>
      </c>
      <c r="J2637" s="23">
        <f t="shared" si="3"/>
        <v>1.112019834</v>
      </c>
      <c r="K2637" s="24" t="str">
        <f t="shared" si="4"/>
        <v>Over Achived</v>
      </c>
    </row>
    <row r="2638" ht="22.5" customHeight="1">
      <c r="A2638" s="18">
        <v>45695.0</v>
      </c>
      <c r="B2638" s="19" t="str">
        <f t="shared" si="1"/>
        <v>Feb</v>
      </c>
      <c r="C2638" s="20" t="s">
        <v>57</v>
      </c>
      <c r="D2638" s="25" t="s">
        <v>62</v>
      </c>
      <c r="E2638" s="19" t="s">
        <v>63</v>
      </c>
      <c r="F2638" s="21">
        <v>1.0</v>
      </c>
      <c r="G2638" s="22">
        <v>22796.0</v>
      </c>
      <c r="H2638" s="15" t="str">
        <f t="shared" si="2"/>
        <v>Base Range</v>
      </c>
      <c r="I2638" s="22">
        <v>19237.0</v>
      </c>
      <c r="J2638" s="23">
        <f t="shared" si="3"/>
        <v>1.185008057</v>
      </c>
      <c r="K2638" s="24" t="str">
        <f t="shared" si="4"/>
        <v>Over Achived</v>
      </c>
    </row>
    <row r="2639" ht="22.5" customHeight="1">
      <c r="A2639" s="18">
        <v>45695.0</v>
      </c>
      <c r="B2639" s="19" t="str">
        <f t="shared" si="1"/>
        <v>Feb</v>
      </c>
      <c r="C2639" s="20" t="s">
        <v>57</v>
      </c>
      <c r="D2639" s="25" t="s">
        <v>62</v>
      </c>
      <c r="E2639" s="19" t="s">
        <v>38</v>
      </c>
      <c r="F2639" s="21">
        <v>2.0</v>
      </c>
      <c r="G2639" s="22">
        <v>35948.0</v>
      </c>
      <c r="H2639" s="15" t="str">
        <f t="shared" si="2"/>
        <v>Base Range</v>
      </c>
      <c r="I2639" s="22">
        <v>25411.0</v>
      </c>
      <c r="J2639" s="23">
        <f t="shared" si="3"/>
        <v>1.414662941</v>
      </c>
      <c r="K2639" s="24" t="str">
        <f t="shared" si="4"/>
        <v>Over Achived</v>
      </c>
    </row>
    <row r="2640" ht="22.5" customHeight="1">
      <c r="A2640" s="18">
        <v>45695.0</v>
      </c>
      <c r="B2640" s="19" t="str">
        <f t="shared" si="1"/>
        <v>Feb</v>
      </c>
      <c r="C2640" s="20" t="s">
        <v>57</v>
      </c>
      <c r="D2640" s="25" t="s">
        <v>62</v>
      </c>
      <c r="E2640" s="19" t="s">
        <v>19</v>
      </c>
      <c r="F2640" s="21">
        <v>1.0</v>
      </c>
      <c r="G2640" s="22">
        <v>36924.0</v>
      </c>
      <c r="H2640" s="15" t="str">
        <f t="shared" si="2"/>
        <v>Base Range</v>
      </c>
      <c r="I2640" s="22">
        <v>32023.0</v>
      </c>
      <c r="J2640" s="23">
        <f t="shared" si="3"/>
        <v>1.153046248</v>
      </c>
      <c r="K2640" s="24" t="str">
        <f t="shared" si="4"/>
        <v>Over Achived</v>
      </c>
    </row>
    <row r="2641" ht="22.5" customHeight="1">
      <c r="A2641" s="18">
        <v>45695.0</v>
      </c>
      <c r="B2641" s="19" t="str">
        <f t="shared" si="1"/>
        <v>Feb</v>
      </c>
      <c r="C2641" s="20" t="s">
        <v>57</v>
      </c>
      <c r="D2641" s="25" t="s">
        <v>62</v>
      </c>
      <c r="E2641" s="19" t="s">
        <v>63</v>
      </c>
      <c r="F2641" s="21">
        <v>1.0</v>
      </c>
      <c r="G2641" s="22">
        <v>22593.0</v>
      </c>
      <c r="H2641" s="15" t="str">
        <f t="shared" si="2"/>
        <v>Base Range</v>
      </c>
      <c r="I2641" s="22">
        <v>20721.0</v>
      </c>
      <c r="J2641" s="23">
        <f t="shared" si="3"/>
        <v>1.09034313</v>
      </c>
      <c r="K2641" s="24" t="str">
        <f t="shared" si="4"/>
        <v>Over Achived</v>
      </c>
    </row>
    <row r="2642" ht="22.5" customHeight="1">
      <c r="A2642" s="18">
        <v>45695.0</v>
      </c>
      <c r="B2642" s="19" t="str">
        <f t="shared" si="1"/>
        <v>Feb</v>
      </c>
      <c r="C2642" s="20" t="s">
        <v>57</v>
      </c>
      <c r="D2642" s="19" t="s">
        <v>71</v>
      </c>
      <c r="E2642" s="19" t="s">
        <v>38</v>
      </c>
      <c r="F2642" s="21">
        <v>2.0</v>
      </c>
      <c r="G2642" s="22">
        <v>37617.0</v>
      </c>
      <c r="H2642" s="15" t="str">
        <f t="shared" si="2"/>
        <v>Base Range</v>
      </c>
      <c r="I2642" s="22">
        <v>47781.0</v>
      </c>
      <c r="J2642" s="23">
        <f t="shared" si="3"/>
        <v>0.7872794625</v>
      </c>
      <c r="K2642" s="24" t="str">
        <f t="shared" si="4"/>
        <v>Target Not Meet</v>
      </c>
    </row>
    <row r="2643" ht="22.5" customHeight="1">
      <c r="A2643" s="18">
        <v>45695.0</v>
      </c>
      <c r="B2643" s="19" t="str">
        <f t="shared" si="1"/>
        <v>Feb</v>
      </c>
      <c r="C2643" s="20" t="s">
        <v>13</v>
      </c>
      <c r="D2643" s="19" t="s">
        <v>14</v>
      </c>
      <c r="E2643" s="19" t="s">
        <v>19</v>
      </c>
      <c r="F2643" s="21">
        <v>2.0</v>
      </c>
      <c r="G2643" s="22">
        <v>44241.0</v>
      </c>
      <c r="H2643" s="15" t="str">
        <f t="shared" si="2"/>
        <v>Base Range</v>
      </c>
      <c r="I2643" s="22">
        <v>39971.0</v>
      </c>
      <c r="J2643" s="23">
        <f t="shared" si="3"/>
        <v>1.10682745</v>
      </c>
      <c r="K2643" s="24" t="str">
        <f t="shared" si="4"/>
        <v>Over Achived</v>
      </c>
    </row>
    <row r="2644" ht="22.5" customHeight="1">
      <c r="A2644" s="18">
        <v>45695.0</v>
      </c>
      <c r="B2644" s="19" t="str">
        <f t="shared" si="1"/>
        <v>Feb</v>
      </c>
      <c r="C2644" s="20" t="s">
        <v>57</v>
      </c>
      <c r="D2644" s="19" t="s">
        <v>80</v>
      </c>
      <c r="E2644" s="19" t="s">
        <v>63</v>
      </c>
      <c r="F2644" s="21">
        <v>1.0</v>
      </c>
      <c r="G2644" s="22">
        <v>26474.0</v>
      </c>
      <c r="H2644" s="15" t="str">
        <f t="shared" si="2"/>
        <v>Base Range</v>
      </c>
      <c r="I2644" s="22">
        <v>33117.0</v>
      </c>
      <c r="J2644" s="23">
        <f t="shared" si="3"/>
        <v>0.799408159</v>
      </c>
      <c r="K2644" s="24" t="str">
        <f t="shared" si="4"/>
        <v>Target Not Meet</v>
      </c>
    </row>
    <row r="2645" ht="22.5" customHeight="1">
      <c r="A2645" s="18">
        <v>45695.0</v>
      </c>
      <c r="B2645" s="19" t="str">
        <f t="shared" si="1"/>
        <v>Feb</v>
      </c>
      <c r="C2645" s="20" t="s">
        <v>13</v>
      </c>
      <c r="D2645" s="19" t="s">
        <v>14</v>
      </c>
      <c r="E2645" s="19" t="s">
        <v>19</v>
      </c>
      <c r="F2645" s="21">
        <v>2.0</v>
      </c>
      <c r="G2645" s="22">
        <v>41326.0</v>
      </c>
      <c r="H2645" s="15" t="str">
        <f t="shared" si="2"/>
        <v>Base Range</v>
      </c>
      <c r="I2645" s="22">
        <v>29354.0</v>
      </c>
      <c r="J2645" s="23">
        <f t="shared" si="3"/>
        <v>1.407849015</v>
      </c>
      <c r="K2645" s="24" t="str">
        <f t="shared" si="4"/>
        <v>Over Achived</v>
      </c>
    </row>
    <row r="2646" ht="22.5" customHeight="1">
      <c r="A2646" s="18">
        <v>45695.0</v>
      </c>
      <c r="B2646" s="19" t="str">
        <f t="shared" si="1"/>
        <v>Feb</v>
      </c>
      <c r="C2646" s="20" t="s">
        <v>7</v>
      </c>
      <c r="D2646" s="19" t="s">
        <v>131</v>
      </c>
      <c r="E2646" s="19" t="s">
        <v>9</v>
      </c>
      <c r="F2646" s="21">
        <v>6.0</v>
      </c>
      <c r="G2646" s="22">
        <v>124672.0</v>
      </c>
      <c r="H2646" s="15" t="str">
        <f t="shared" si="2"/>
        <v>Very High Range</v>
      </c>
      <c r="I2646" s="22">
        <v>100360.0</v>
      </c>
      <c r="J2646" s="23">
        <f t="shared" si="3"/>
        <v>1.242247908</v>
      </c>
      <c r="K2646" s="24" t="str">
        <f t="shared" si="4"/>
        <v>Over Achived</v>
      </c>
    </row>
    <row r="2647" ht="22.5" customHeight="1">
      <c r="A2647" s="18">
        <v>45695.0</v>
      </c>
      <c r="B2647" s="19" t="str">
        <f t="shared" si="1"/>
        <v>Feb</v>
      </c>
      <c r="C2647" s="20" t="s">
        <v>7</v>
      </c>
      <c r="D2647" s="19" t="s">
        <v>131</v>
      </c>
      <c r="E2647" s="19" t="s">
        <v>9</v>
      </c>
      <c r="F2647" s="21">
        <v>6.0</v>
      </c>
      <c r="G2647" s="22">
        <v>140442.0</v>
      </c>
      <c r="H2647" s="15" t="str">
        <f t="shared" si="2"/>
        <v>Very High Range</v>
      </c>
      <c r="I2647" s="22">
        <v>121495.0</v>
      </c>
      <c r="J2647" s="23">
        <f t="shared" si="3"/>
        <v>1.155948804</v>
      </c>
      <c r="K2647" s="24" t="str">
        <f t="shared" si="4"/>
        <v>Over Achived</v>
      </c>
    </row>
    <row r="2648" ht="22.5" customHeight="1">
      <c r="A2648" s="18">
        <v>45695.0</v>
      </c>
      <c r="B2648" s="19" t="str">
        <f t="shared" si="1"/>
        <v>Feb</v>
      </c>
      <c r="C2648" s="20" t="s">
        <v>7</v>
      </c>
      <c r="D2648" s="19" t="s">
        <v>131</v>
      </c>
      <c r="E2648" s="19" t="s">
        <v>68</v>
      </c>
      <c r="F2648" s="21">
        <v>2.0</v>
      </c>
      <c r="G2648" s="22">
        <v>70501.0</v>
      </c>
      <c r="H2648" s="15" t="str">
        <f t="shared" si="2"/>
        <v>High Range</v>
      </c>
      <c r="I2648" s="22">
        <v>50335.0</v>
      </c>
      <c r="J2648" s="23">
        <f t="shared" si="3"/>
        <v>1.400635741</v>
      </c>
      <c r="K2648" s="24" t="str">
        <f t="shared" si="4"/>
        <v>Over Achived</v>
      </c>
    </row>
    <row r="2649" ht="22.5" customHeight="1">
      <c r="A2649" s="18">
        <v>45695.0</v>
      </c>
      <c r="B2649" s="19" t="str">
        <f t="shared" si="1"/>
        <v>Feb</v>
      </c>
      <c r="C2649" s="20" t="s">
        <v>7</v>
      </c>
      <c r="D2649" s="19" t="s">
        <v>131</v>
      </c>
      <c r="E2649" s="19" t="s">
        <v>19</v>
      </c>
      <c r="F2649" s="21">
        <v>3.0</v>
      </c>
      <c r="G2649" s="22">
        <v>78197.0</v>
      </c>
      <c r="H2649" s="15" t="str">
        <f t="shared" si="2"/>
        <v>High Range</v>
      </c>
      <c r="I2649" s="22">
        <v>67489.0</v>
      </c>
      <c r="J2649" s="23">
        <f t="shared" si="3"/>
        <v>1.158662893</v>
      </c>
      <c r="K2649" s="24" t="str">
        <f t="shared" si="4"/>
        <v>Over Achived</v>
      </c>
    </row>
    <row r="2650" ht="22.5" customHeight="1">
      <c r="A2650" s="18">
        <v>45695.0</v>
      </c>
      <c r="B2650" s="19" t="str">
        <f t="shared" si="1"/>
        <v>Feb</v>
      </c>
      <c r="C2650" s="20" t="s">
        <v>7</v>
      </c>
      <c r="D2650" s="19" t="s">
        <v>126</v>
      </c>
      <c r="E2650" s="19" t="s">
        <v>9</v>
      </c>
      <c r="F2650" s="21">
        <v>7.0</v>
      </c>
      <c r="G2650" s="22">
        <v>134329.0</v>
      </c>
      <c r="H2650" s="15" t="str">
        <f t="shared" si="2"/>
        <v>Very High Range</v>
      </c>
      <c r="I2650" s="22">
        <v>99334.0</v>
      </c>
      <c r="J2650" s="23">
        <f t="shared" si="3"/>
        <v>1.352296293</v>
      </c>
      <c r="K2650" s="24" t="str">
        <f t="shared" si="4"/>
        <v>Over Achived</v>
      </c>
    </row>
    <row r="2651" ht="22.5" customHeight="1">
      <c r="A2651" s="18">
        <v>45695.0</v>
      </c>
      <c r="B2651" s="19" t="str">
        <f t="shared" si="1"/>
        <v>Feb</v>
      </c>
      <c r="C2651" s="20" t="s">
        <v>7</v>
      </c>
      <c r="D2651" s="19" t="s">
        <v>126</v>
      </c>
      <c r="E2651" s="19" t="s">
        <v>26</v>
      </c>
      <c r="F2651" s="21">
        <v>7.0</v>
      </c>
      <c r="G2651" s="22">
        <v>216108.0</v>
      </c>
      <c r="H2651" s="15" t="str">
        <f t="shared" si="2"/>
        <v>Very High Range</v>
      </c>
      <c r="I2651" s="22">
        <v>155038.0</v>
      </c>
      <c r="J2651" s="23">
        <f t="shared" si="3"/>
        <v>1.39390343</v>
      </c>
      <c r="K2651" s="24" t="str">
        <f t="shared" si="4"/>
        <v>Over Achived</v>
      </c>
    </row>
    <row r="2652" ht="22.5" customHeight="1">
      <c r="A2652" s="18">
        <v>45695.0</v>
      </c>
      <c r="B2652" s="19" t="str">
        <f t="shared" si="1"/>
        <v>Feb</v>
      </c>
      <c r="C2652" s="20" t="s">
        <v>7</v>
      </c>
      <c r="D2652" s="19" t="s">
        <v>126</v>
      </c>
      <c r="E2652" s="19" t="s">
        <v>9</v>
      </c>
      <c r="F2652" s="21">
        <v>5.0</v>
      </c>
      <c r="G2652" s="22">
        <v>144813.0</v>
      </c>
      <c r="H2652" s="15" t="str">
        <f t="shared" si="2"/>
        <v>Very High Range</v>
      </c>
      <c r="I2652" s="22">
        <v>105392.0</v>
      </c>
      <c r="J2652" s="23">
        <f t="shared" si="3"/>
        <v>1.374041673</v>
      </c>
      <c r="K2652" s="24" t="str">
        <f t="shared" si="4"/>
        <v>Over Achived</v>
      </c>
    </row>
    <row r="2653" ht="22.5" customHeight="1">
      <c r="A2653" s="18">
        <v>45695.0</v>
      </c>
      <c r="B2653" s="19" t="str">
        <f t="shared" si="1"/>
        <v>Feb</v>
      </c>
      <c r="C2653" s="20" t="s">
        <v>7</v>
      </c>
      <c r="D2653" s="19" t="s">
        <v>126</v>
      </c>
      <c r="E2653" s="19" t="s">
        <v>68</v>
      </c>
      <c r="F2653" s="21">
        <v>3.0</v>
      </c>
      <c r="G2653" s="22">
        <v>54710.0</v>
      </c>
      <c r="H2653" s="15" t="str">
        <f t="shared" si="2"/>
        <v>Medium Range</v>
      </c>
      <c r="I2653" s="22">
        <v>42948.0</v>
      </c>
      <c r="J2653" s="23">
        <f t="shared" si="3"/>
        <v>1.273866071</v>
      </c>
      <c r="K2653" s="24" t="str">
        <f t="shared" si="4"/>
        <v>Over Achived</v>
      </c>
    </row>
    <row r="2654" ht="22.5" customHeight="1">
      <c r="A2654" s="18">
        <v>45695.0</v>
      </c>
      <c r="B2654" s="19" t="str">
        <f t="shared" si="1"/>
        <v>Feb</v>
      </c>
      <c r="C2654" s="20" t="s">
        <v>7</v>
      </c>
      <c r="D2654" s="19" t="s">
        <v>118</v>
      </c>
      <c r="E2654" s="19" t="s">
        <v>26</v>
      </c>
      <c r="F2654" s="21">
        <v>8.0</v>
      </c>
      <c r="G2654" s="22">
        <v>199072.0</v>
      </c>
      <c r="H2654" s="15" t="str">
        <f t="shared" si="2"/>
        <v>Very High Range</v>
      </c>
      <c r="I2654" s="22">
        <v>165368.0</v>
      </c>
      <c r="J2654" s="23">
        <f t="shared" si="3"/>
        <v>1.203812104</v>
      </c>
      <c r="K2654" s="24" t="str">
        <f t="shared" si="4"/>
        <v>Over Achived</v>
      </c>
    </row>
    <row r="2655" ht="22.5" customHeight="1">
      <c r="A2655" s="18">
        <v>45695.0</v>
      </c>
      <c r="B2655" s="19" t="str">
        <f t="shared" si="1"/>
        <v>Feb</v>
      </c>
      <c r="C2655" s="20" t="s">
        <v>7</v>
      </c>
      <c r="D2655" s="19" t="s">
        <v>118</v>
      </c>
      <c r="E2655" s="19" t="s">
        <v>63</v>
      </c>
      <c r="F2655" s="21">
        <v>2.0</v>
      </c>
      <c r="G2655" s="22">
        <v>60022.0</v>
      </c>
      <c r="H2655" s="15" t="str">
        <f t="shared" si="2"/>
        <v>Medium Range</v>
      </c>
      <c r="I2655" s="22">
        <v>55162.0</v>
      </c>
      <c r="J2655" s="23">
        <f t="shared" si="3"/>
        <v>1.08810413</v>
      </c>
      <c r="K2655" s="24" t="str">
        <f t="shared" si="4"/>
        <v>Over Achived</v>
      </c>
    </row>
    <row r="2656" ht="22.5" customHeight="1">
      <c r="A2656" s="18">
        <v>45695.0</v>
      </c>
      <c r="B2656" s="19" t="str">
        <f t="shared" si="1"/>
        <v>Feb</v>
      </c>
      <c r="C2656" s="20" t="s">
        <v>7</v>
      </c>
      <c r="D2656" s="19" t="s">
        <v>106</v>
      </c>
      <c r="E2656" s="19" t="s">
        <v>19</v>
      </c>
      <c r="F2656" s="21">
        <v>3.0</v>
      </c>
      <c r="G2656" s="22">
        <v>83716.0</v>
      </c>
      <c r="H2656" s="15" t="str">
        <f t="shared" si="2"/>
        <v>High Range</v>
      </c>
      <c r="I2656" s="22">
        <v>72085.0</v>
      </c>
      <c r="J2656" s="23">
        <f t="shared" si="3"/>
        <v>1.161351183</v>
      </c>
      <c r="K2656" s="24" t="str">
        <f t="shared" si="4"/>
        <v>Over Achived</v>
      </c>
    </row>
    <row r="2657" ht="22.5" customHeight="1">
      <c r="A2657" s="18">
        <v>45695.0</v>
      </c>
      <c r="B2657" s="19" t="str">
        <f t="shared" si="1"/>
        <v>Feb</v>
      </c>
      <c r="C2657" s="20" t="s">
        <v>7</v>
      </c>
      <c r="D2657" s="19" t="s">
        <v>106</v>
      </c>
      <c r="E2657" s="19" t="s">
        <v>34</v>
      </c>
      <c r="F2657" s="21">
        <v>6.0</v>
      </c>
      <c r="G2657" s="22">
        <v>125093.0</v>
      </c>
      <c r="H2657" s="15" t="str">
        <f t="shared" si="2"/>
        <v>Very High Range</v>
      </c>
      <c r="I2657" s="22">
        <v>95607.0</v>
      </c>
      <c r="J2657" s="23">
        <f t="shared" si="3"/>
        <v>1.30840838</v>
      </c>
      <c r="K2657" s="24" t="str">
        <f t="shared" si="4"/>
        <v>Over Achived</v>
      </c>
    </row>
    <row r="2658" ht="22.5" customHeight="1">
      <c r="A2658" s="18">
        <v>45695.0</v>
      </c>
      <c r="B2658" s="19" t="str">
        <f t="shared" si="1"/>
        <v>Feb</v>
      </c>
      <c r="C2658" s="20" t="s">
        <v>7</v>
      </c>
      <c r="D2658" s="19" t="s">
        <v>8</v>
      </c>
      <c r="E2658" s="19" t="s">
        <v>26</v>
      </c>
      <c r="F2658" s="21">
        <v>7.0</v>
      </c>
      <c r="G2658" s="22">
        <v>224186.0</v>
      </c>
      <c r="H2658" s="15" t="str">
        <f t="shared" si="2"/>
        <v>Very High Range</v>
      </c>
      <c r="I2658" s="22">
        <v>187551.0</v>
      </c>
      <c r="J2658" s="23">
        <f t="shared" si="3"/>
        <v>1.195333536</v>
      </c>
      <c r="K2658" s="24" t="str">
        <f t="shared" si="4"/>
        <v>Over Achived</v>
      </c>
    </row>
    <row r="2659" ht="22.5" customHeight="1">
      <c r="A2659" s="18">
        <v>45695.0</v>
      </c>
      <c r="B2659" s="19" t="str">
        <f t="shared" si="1"/>
        <v>Feb</v>
      </c>
      <c r="C2659" s="20" t="s">
        <v>7</v>
      </c>
      <c r="D2659" s="19" t="s">
        <v>8</v>
      </c>
      <c r="E2659" s="19" t="s">
        <v>9</v>
      </c>
      <c r="F2659" s="21">
        <v>7.0</v>
      </c>
      <c r="G2659" s="22">
        <v>132968.0</v>
      </c>
      <c r="H2659" s="15" t="str">
        <f t="shared" si="2"/>
        <v>Very High Range</v>
      </c>
      <c r="I2659" s="22">
        <v>119838.0</v>
      </c>
      <c r="J2659" s="23">
        <f t="shared" si="3"/>
        <v>1.109564579</v>
      </c>
      <c r="K2659" s="24" t="str">
        <f t="shared" si="4"/>
        <v>Over Achived</v>
      </c>
    </row>
    <row r="2660" ht="22.5" customHeight="1">
      <c r="A2660" s="18">
        <v>45695.0</v>
      </c>
      <c r="B2660" s="19" t="str">
        <f t="shared" si="1"/>
        <v>Feb</v>
      </c>
      <c r="C2660" s="20" t="s">
        <v>13</v>
      </c>
      <c r="D2660" s="19" t="s">
        <v>14</v>
      </c>
      <c r="E2660" s="19" t="s">
        <v>63</v>
      </c>
      <c r="F2660" s="21">
        <v>3.0</v>
      </c>
      <c r="G2660" s="22">
        <v>76449.0</v>
      </c>
      <c r="H2660" s="15" t="str">
        <f t="shared" si="2"/>
        <v>High Range</v>
      </c>
      <c r="I2660" s="22">
        <v>65788.0</v>
      </c>
      <c r="J2660" s="23">
        <f t="shared" si="3"/>
        <v>1.16205083</v>
      </c>
      <c r="K2660" s="24" t="str">
        <f t="shared" si="4"/>
        <v>Over Achived</v>
      </c>
    </row>
    <row r="2661" ht="22.5" customHeight="1">
      <c r="A2661" s="18">
        <v>45695.0</v>
      </c>
      <c r="B2661" s="19" t="str">
        <f t="shared" si="1"/>
        <v>Feb</v>
      </c>
      <c r="C2661" s="20" t="s">
        <v>7</v>
      </c>
      <c r="D2661" s="19" t="s">
        <v>131</v>
      </c>
      <c r="E2661" s="19" t="s">
        <v>26</v>
      </c>
      <c r="F2661" s="21">
        <v>9.0</v>
      </c>
      <c r="G2661" s="22">
        <v>223525.0</v>
      </c>
      <c r="H2661" s="15" t="str">
        <f t="shared" si="2"/>
        <v>Very High Range</v>
      </c>
      <c r="I2661" s="22">
        <v>157693.0</v>
      </c>
      <c r="J2661" s="23">
        <f t="shared" si="3"/>
        <v>1.417469387</v>
      </c>
      <c r="K2661" s="24" t="str">
        <f t="shared" si="4"/>
        <v>Over Achived</v>
      </c>
    </row>
    <row r="2662" ht="22.5" customHeight="1">
      <c r="A2662" s="18">
        <v>45695.0</v>
      </c>
      <c r="B2662" s="19" t="str">
        <f t="shared" si="1"/>
        <v>Feb</v>
      </c>
      <c r="C2662" s="20" t="s">
        <v>92</v>
      </c>
      <c r="D2662" s="19" t="s">
        <v>158</v>
      </c>
      <c r="E2662" s="19" t="s">
        <v>38</v>
      </c>
      <c r="F2662" s="21">
        <v>3.0</v>
      </c>
      <c r="G2662" s="22">
        <v>82065.0</v>
      </c>
      <c r="H2662" s="15" t="str">
        <f t="shared" si="2"/>
        <v>High Range</v>
      </c>
      <c r="I2662" s="22">
        <v>66709.0</v>
      </c>
      <c r="J2662" s="23">
        <f t="shared" si="3"/>
        <v>1.230193827</v>
      </c>
      <c r="K2662" s="24" t="str">
        <f t="shared" si="4"/>
        <v>Over Achived</v>
      </c>
    </row>
    <row r="2663" ht="22.5" customHeight="1">
      <c r="A2663" s="18">
        <v>45695.0</v>
      </c>
      <c r="B2663" s="19" t="str">
        <f t="shared" si="1"/>
        <v>Feb</v>
      </c>
      <c r="C2663" s="20" t="s">
        <v>7</v>
      </c>
      <c r="D2663" s="19" t="s">
        <v>8</v>
      </c>
      <c r="E2663" s="19" t="s">
        <v>23</v>
      </c>
      <c r="F2663" s="21">
        <v>3.0</v>
      </c>
      <c r="G2663" s="22">
        <v>78960.0</v>
      </c>
      <c r="H2663" s="15" t="str">
        <f t="shared" si="2"/>
        <v>High Range</v>
      </c>
      <c r="I2663" s="22">
        <v>64115.0</v>
      </c>
      <c r="J2663" s="23">
        <f t="shared" si="3"/>
        <v>1.231537082</v>
      </c>
      <c r="K2663" s="24" t="str">
        <f t="shared" si="4"/>
        <v>Over Achived</v>
      </c>
    </row>
    <row r="2664" ht="22.5" customHeight="1">
      <c r="A2664" s="18">
        <v>45695.0</v>
      </c>
      <c r="B2664" s="19" t="str">
        <f t="shared" si="1"/>
        <v>Feb</v>
      </c>
      <c r="C2664" s="20" t="s">
        <v>92</v>
      </c>
      <c r="D2664" s="19" t="s">
        <v>158</v>
      </c>
      <c r="E2664" s="19" t="s">
        <v>68</v>
      </c>
      <c r="F2664" s="21">
        <v>2.0</v>
      </c>
      <c r="G2664" s="22">
        <v>43411.0</v>
      </c>
      <c r="H2664" s="15" t="str">
        <f t="shared" si="2"/>
        <v>Base Range</v>
      </c>
      <c r="I2664" s="22">
        <v>34955.0</v>
      </c>
      <c r="J2664" s="23">
        <f t="shared" si="3"/>
        <v>1.241911028</v>
      </c>
      <c r="K2664" s="24" t="str">
        <f t="shared" si="4"/>
        <v>Over Achived</v>
      </c>
    </row>
    <row r="2665" ht="22.5" customHeight="1">
      <c r="A2665" s="18">
        <v>45695.0</v>
      </c>
      <c r="B2665" s="19" t="str">
        <f t="shared" si="1"/>
        <v>Feb</v>
      </c>
      <c r="C2665" s="20" t="s">
        <v>92</v>
      </c>
      <c r="D2665" s="19" t="s">
        <v>158</v>
      </c>
      <c r="E2665" s="19" t="s">
        <v>63</v>
      </c>
      <c r="F2665" s="21">
        <v>1.0</v>
      </c>
      <c r="G2665" s="22">
        <v>22144.0</v>
      </c>
      <c r="H2665" s="15" t="str">
        <f t="shared" si="2"/>
        <v>Base Range</v>
      </c>
      <c r="I2665" s="22">
        <v>15878.0</v>
      </c>
      <c r="J2665" s="23">
        <f t="shared" si="3"/>
        <v>1.394634085</v>
      </c>
      <c r="K2665" s="24" t="str">
        <f t="shared" si="4"/>
        <v>Over Achived</v>
      </c>
    </row>
    <row r="2666" ht="22.5" customHeight="1">
      <c r="A2666" s="18">
        <v>45695.0</v>
      </c>
      <c r="B2666" s="19" t="str">
        <f t="shared" si="1"/>
        <v>Feb</v>
      </c>
      <c r="C2666" s="20" t="s">
        <v>92</v>
      </c>
      <c r="D2666" s="19" t="s">
        <v>93</v>
      </c>
      <c r="E2666" s="19" t="s">
        <v>63</v>
      </c>
      <c r="F2666" s="21">
        <v>1.0</v>
      </c>
      <c r="G2666" s="22">
        <v>23127.0</v>
      </c>
      <c r="H2666" s="15" t="str">
        <f t="shared" si="2"/>
        <v>Base Range</v>
      </c>
      <c r="I2666" s="22">
        <v>26046.0</v>
      </c>
      <c r="J2666" s="23">
        <f t="shared" si="3"/>
        <v>0.8879290486</v>
      </c>
      <c r="K2666" s="24" t="str">
        <f t="shared" si="4"/>
        <v>Target Not Meet</v>
      </c>
    </row>
    <row r="2667" ht="22.5" customHeight="1">
      <c r="A2667" s="18">
        <v>45695.0</v>
      </c>
      <c r="B2667" s="19" t="str">
        <f t="shared" si="1"/>
        <v>Feb</v>
      </c>
      <c r="C2667" s="20" t="s">
        <v>92</v>
      </c>
      <c r="D2667" s="19" t="s">
        <v>93</v>
      </c>
      <c r="E2667" s="19" t="s">
        <v>34</v>
      </c>
      <c r="F2667" s="21">
        <v>4.0</v>
      </c>
      <c r="G2667" s="22">
        <v>111522.0</v>
      </c>
      <c r="H2667" s="15" t="str">
        <f t="shared" si="2"/>
        <v>Very High Range</v>
      </c>
      <c r="I2667" s="22">
        <v>132919.0</v>
      </c>
      <c r="J2667" s="23">
        <f t="shared" si="3"/>
        <v>0.8390222617</v>
      </c>
      <c r="K2667" s="24" t="str">
        <f t="shared" si="4"/>
        <v>Target Not Meet</v>
      </c>
    </row>
    <row r="2668" ht="22.5" customHeight="1">
      <c r="A2668" s="18">
        <v>45695.0</v>
      </c>
      <c r="B2668" s="19" t="str">
        <f t="shared" si="1"/>
        <v>Feb</v>
      </c>
      <c r="C2668" s="20" t="s">
        <v>92</v>
      </c>
      <c r="D2668" s="19" t="s">
        <v>98</v>
      </c>
      <c r="E2668" s="19" t="s">
        <v>9</v>
      </c>
      <c r="F2668" s="21">
        <v>4.0</v>
      </c>
      <c r="G2668" s="22">
        <v>105416.0</v>
      </c>
      <c r="H2668" s="15" t="str">
        <f t="shared" si="2"/>
        <v>Very High Range</v>
      </c>
      <c r="I2668" s="22">
        <v>124923.0</v>
      </c>
      <c r="J2668" s="23">
        <f t="shared" si="3"/>
        <v>0.8438478103</v>
      </c>
      <c r="K2668" s="24" t="str">
        <f t="shared" si="4"/>
        <v>Target Not Meet</v>
      </c>
    </row>
    <row r="2669" ht="22.5" customHeight="1">
      <c r="A2669" s="18">
        <v>45695.0</v>
      </c>
      <c r="B2669" s="19" t="str">
        <f t="shared" si="1"/>
        <v>Feb</v>
      </c>
      <c r="C2669" s="20" t="s">
        <v>92</v>
      </c>
      <c r="D2669" s="19" t="s">
        <v>98</v>
      </c>
      <c r="E2669" s="19" t="s">
        <v>19</v>
      </c>
      <c r="F2669" s="21">
        <v>2.0</v>
      </c>
      <c r="G2669" s="22">
        <v>70991.0</v>
      </c>
      <c r="H2669" s="15" t="str">
        <f t="shared" si="2"/>
        <v>High Range</v>
      </c>
      <c r="I2669" s="22">
        <v>88440.0</v>
      </c>
      <c r="J2669" s="23">
        <f t="shared" si="3"/>
        <v>0.8027023971</v>
      </c>
      <c r="K2669" s="24" t="str">
        <f t="shared" si="4"/>
        <v>Target Not Meet</v>
      </c>
    </row>
    <row r="2670" ht="22.5" customHeight="1">
      <c r="A2670" s="18">
        <v>45695.0</v>
      </c>
      <c r="B2670" s="19" t="str">
        <f t="shared" si="1"/>
        <v>Feb</v>
      </c>
      <c r="C2670" s="20" t="s">
        <v>92</v>
      </c>
      <c r="D2670" s="19" t="s">
        <v>98</v>
      </c>
      <c r="E2670" s="19" t="s">
        <v>63</v>
      </c>
      <c r="F2670" s="21">
        <v>1.0</v>
      </c>
      <c r="G2670" s="22">
        <v>23643.0</v>
      </c>
      <c r="H2670" s="15" t="str">
        <f t="shared" si="2"/>
        <v>Base Range</v>
      </c>
      <c r="I2670" s="22">
        <v>29899.0</v>
      </c>
      <c r="J2670" s="23">
        <f t="shared" si="3"/>
        <v>0.7907622329</v>
      </c>
      <c r="K2670" s="24" t="str">
        <f t="shared" si="4"/>
        <v>Target Not Meet</v>
      </c>
    </row>
    <row r="2671" ht="22.5" customHeight="1">
      <c r="A2671" s="18">
        <v>45695.0</v>
      </c>
      <c r="B2671" s="19" t="str">
        <f t="shared" si="1"/>
        <v>Feb</v>
      </c>
      <c r="C2671" s="20" t="s">
        <v>92</v>
      </c>
      <c r="D2671" s="19" t="s">
        <v>98</v>
      </c>
      <c r="E2671" s="19" t="s">
        <v>26</v>
      </c>
      <c r="F2671" s="21">
        <v>4.0</v>
      </c>
      <c r="G2671" s="22">
        <v>73269.0</v>
      </c>
      <c r="H2671" s="15" t="str">
        <f t="shared" si="2"/>
        <v>High Range</v>
      </c>
      <c r="I2671" s="22">
        <v>88226.0</v>
      </c>
      <c r="J2671" s="23">
        <f t="shared" si="3"/>
        <v>0.8304694761</v>
      </c>
      <c r="K2671" s="24" t="str">
        <f t="shared" si="4"/>
        <v>Target Not Meet</v>
      </c>
    </row>
    <row r="2672" ht="22.5" customHeight="1">
      <c r="A2672" s="18">
        <v>45695.0</v>
      </c>
      <c r="B2672" s="19" t="str">
        <f t="shared" si="1"/>
        <v>Feb</v>
      </c>
      <c r="C2672" s="20" t="s">
        <v>92</v>
      </c>
      <c r="D2672" s="19" t="s">
        <v>144</v>
      </c>
      <c r="E2672" s="19" t="s">
        <v>23</v>
      </c>
      <c r="F2672" s="21">
        <v>2.0</v>
      </c>
      <c r="G2672" s="22">
        <v>48703.0</v>
      </c>
      <c r="H2672" s="15" t="str">
        <f t="shared" si="2"/>
        <v>Base Range</v>
      </c>
      <c r="I2672" s="22">
        <v>36561.0</v>
      </c>
      <c r="J2672" s="23">
        <f t="shared" si="3"/>
        <v>1.332102514</v>
      </c>
      <c r="K2672" s="24" t="str">
        <f t="shared" si="4"/>
        <v>Over Achived</v>
      </c>
    </row>
    <row r="2673" ht="22.5" customHeight="1">
      <c r="A2673" s="18">
        <v>45695.0</v>
      </c>
      <c r="B2673" s="19" t="str">
        <f t="shared" si="1"/>
        <v>Feb</v>
      </c>
      <c r="C2673" s="20" t="s">
        <v>92</v>
      </c>
      <c r="D2673" s="19" t="s">
        <v>93</v>
      </c>
      <c r="E2673" s="19" t="s">
        <v>19</v>
      </c>
      <c r="F2673" s="21">
        <v>2.0</v>
      </c>
      <c r="G2673" s="22">
        <v>61884.0</v>
      </c>
      <c r="H2673" s="15" t="str">
        <f t="shared" si="2"/>
        <v>Medium Range</v>
      </c>
      <c r="I2673" s="22">
        <v>77564.0</v>
      </c>
      <c r="J2673" s="23">
        <f t="shared" si="3"/>
        <v>0.7978443608</v>
      </c>
      <c r="K2673" s="24" t="str">
        <f t="shared" si="4"/>
        <v>Target Not Meet</v>
      </c>
    </row>
    <row r="2674" ht="22.5" customHeight="1">
      <c r="A2674" s="18">
        <v>45695.0</v>
      </c>
      <c r="B2674" s="19" t="str">
        <f t="shared" si="1"/>
        <v>Feb</v>
      </c>
      <c r="C2674" s="20" t="s">
        <v>92</v>
      </c>
      <c r="D2674" s="19" t="s">
        <v>144</v>
      </c>
      <c r="E2674" s="19" t="s">
        <v>68</v>
      </c>
      <c r="F2674" s="21">
        <v>2.0</v>
      </c>
      <c r="G2674" s="22">
        <v>45639.0</v>
      </c>
      <c r="H2674" s="15" t="str">
        <f t="shared" si="2"/>
        <v>Base Range</v>
      </c>
      <c r="I2674" s="22">
        <v>33006.0</v>
      </c>
      <c r="J2674" s="23">
        <f t="shared" si="3"/>
        <v>1.382748591</v>
      </c>
      <c r="K2674" s="24" t="str">
        <f t="shared" si="4"/>
        <v>Over Achived</v>
      </c>
    </row>
    <row r="2675" ht="22.5" customHeight="1">
      <c r="A2675" s="18">
        <v>45695.0</v>
      </c>
      <c r="B2675" s="19" t="str">
        <f t="shared" si="1"/>
        <v>Feb</v>
      </c>
      <c r="C2675" s="20" t="s">
        <v>92</v>
      </c>
      <c r="D2675" s="19" t="s">
        <v>144</v>
      </c>
      <c r="E2675" s="19" t="s">
        <v>19</v>
      </c>
      <c r="F2675" s="21">
        <v>2.0</v>
      </c>
      <c r="G2675" s="22">
        <v>71894.0</v>
      </c>
      <c r="H2675" s="15" t="str">
        <f t="shared" si="2"/>
        <v>High Range</v>
      </c>
      <c r="I2675" s="22">
        <v>64999.0</v>
      </c>
      <c r="J2675" s="23">
        <f t="shared" si="3"/>
        <v>1.106078555</v>
      </c>
      <c r="K2675" s="24" t="str">
        <f t="shared" si="4"/>
        <v>Over Achived</v>
      </c>
    </row>
    <row r="2676" ht="22.5" customHeight="1">
      <c r="A2676" s="18">
        <v>45695.0</v>
      </c>
      <c r="B2676" s="19" t="str">
        <f t="shared" si="1"/>
        <v>Feb</v>
      </c>
      <c r="C2676" s="20" t="s">
        <v>92</v>
      </c>
      <c r="D2676" s="25" t="s">
        <v>149</v>
      </c>
      <c r="E2676" s="19" t="s">
        <v>19</v>
      </c>
      <c r="F2676" s="21">
        <v>2.0</v>
      </c>
      <c r="G2676" s="22">
        <v>66819.0</v>
      </c>
      <c r="H2676" s="15" t="str">
        <f t="shared" si="2"/>
        <v>Medium Range</v>
      </c>
      <c r="I2676" s="22">
        <v>60668.0</v>
      </c>
      <c r="J2676" s="23">
        <f t="shared" si="3"/>
        <v>1.101387882</v>
      </c>
      <c r="K2676" s="24" t="str">
        <f t="shared" si="4"/>
        <v>Over Achived</v>
      </c>
    </row>
    <row r="2677" ht="22.5" customHeight="1">
      <c r="A2677" s="18">
        <v>45695.0</v>
      </c>
      <c r="B2677" s="19" t="str">
        <f t="shared" si="1"/>
        <v>Feb</v>
      </c>
      <c r="C2677" s="20" t="s">
        <v>92</v>
      </c>
      <c r="D2677" s="25" t="s">
        <v>149</v>
      </c>
      <c r="E2677" s="19" t="s">
        <v>34</v>
      </c>
      <c r="F2677" s="21">
        <v>5.0</v>
      </c>
      <c r="G2677" s="22">
        <v>122568.0</v>
      </c>
      <c r="H2677" s="15" t="str">
        <f t="shared" si="2"/>
        <v>Very High Range</v>
      </c>
      <c r="I2677" s="22">
        <v>105598.0</v>
      </c>
      <c r="J2677" s="23">
        <f t="shared" si="3"/>
        <v>1.160703801</v>
      </c>
      <c r="K2677" s="24" t="str">
        <f t="shared" si="4"/>
        <v>Over Achived</v>
      </c>
    </row>
    <row r="2678" ht="22.5" customHeight="1">
      <c r="A2678" s="18">
        <v>45695.0</v>
      </c>
      <c r="B2678" s="19" t="str">
        <f t="shared" si="1"/>
        <v>Feb</v>
      </c>
      <c r="C2678" s="20" t="s">
        <v>92</v>
      </c>
      <c r="D2678" s="25" t="s">
        <v>149</v>
      </c>
      <c r="E2678" s="19" t="s">
        <v>38</v>
      </c>
      <c r="F2678" s="21">
        <v>3.0</v>
      </c>
      <c r="G2678" s="22">
        <v>64922.0</v>
      </c>
      <c r="H2678" s="15" t="str">
        <f t="shared" si="2"/>
        <v>Medium Range</v>
      </c>
      <c r="I2678" s="22">
        <v>61314.0</v>
      </c>
      <c r="J2678" s="23">
        <f t="shared" si="3"/>
        <v>1.058844636</v>
      </c>
      <c r="K2678" s="24" t="str">
        <f t="shared" si="4"/>
        <v>Over Achived</v>
      </c>
    </row>
    <row r="2679" ht="22.5" customHeight="1">
      <c r="A2679" s="18">
        <v>45695.0</v>
      </c>
      <c r="B2679" s="19" t="str">
        <f t="shared" si="1"/>
        <v>Feb</v>
      </c>
      <c r="C2679" s="20" t="s">
        <v>92</v>
      </c>
      <c r="D2679" s="19" t="s">
        <v>158</v>
      </c>
      <c r="E2679" s="19" t="s">
        <v>68</v>
      </c>
      <c r="F2679" s="21">
        <v>2.0</v>
      </c>
      <c r="G2679" s="22">
        <v>48306.0</v>
      </c>
      <c r="H2679" s="15" t="str">
        <f t="shared" si="2"/>
        <v>Base Range</v>
      </c>
      <c r="I2679" s="22">
        <v>42638.0</v>
      </c>
      <c r="J2679" s="23">
        <f t="shared" si="3"/>
        <v>1.132933064</v>
      </c>
      <c r="K2679" s="24" t="str">
        <f t="shared" si="4"/>
        <v>Over Achived</v>
      </c>
    </row>
    <row r="2680" ht="22.5" customHeight="1">
      <c r="A2680" s="18">
        <v>45695.0</v>
      </c>
      <c r="B2680" s="19" t="str">
        <f t="shared" si="1"/>
        <v>Feb</v>
      </c>
      <c r="C2680" s="20" t="s">
        <v>92</v>
      </c>
      <c r="D2680" s="19" t="s">
        <v>144</v>
      </c>
      <c r="E2680" s="19" t="s">
        <v>23</v>
      </c>
      <c r="F2680" s="21">
        <v>2.0</v>
      </c>
      <c r="G2680" s="22">
        <v>56012.0</v>
      </c>
      <c r="H2680" s="15" t="str">
        <f t="shared" si="2"/>
        <v>Medium Range</v>
      </c>
      <c r="I2680" s="22">
        <v>52569.0</v>
      </c>
      <c r="J2680" s="23">
        <f t="shared" si="3"/>
        <v>1.065494873</v>
      </c>
      <c r="K2680" s="24" t="str">
        <f t="shared" si="4"/>
        <v>Over Achived</v>
      </c>
    </row>
    <row r="2681" ht="22.5" customHeight="1">
      <c r="A2681" s="18">
        <v>45695.0</v>
      </c>
      <c r="B2681" s="19" t="str">
        <f t="shared" si="1"/>
        <v>Feb</v>
      </c>
      <c r="C2681" s="20" t="s">
        <v>92</v>
      </c>
      <c r="D2681" s="19" t="s">
        <v>158</v>
      </c>
      <c r="E2681" s="19" t="s">
        <v>68</v>
      </c>
      <c r="F2681" s="21">
        <v>2.0</v>
      </c>
      <c r="G2681" s="22">
        <v>49099.0</v>
      </c>
      <c r="H2681" s="15" t="str">
        <f t="shared" si="2"/>
        <v>Base Range</v>
      </c>
      <c r="I2681" s="22">
        <v>43148.0</v>
      </c>
      <c r="J2681" s="23">
        <f t="shared" si="3"/>
        <v>1.137920645</v>
      </c>
      <c r="K2681" s="24" t="str">
        <f t="shared" si="4"/>
        <v>Over Achived</v>
      </c>
    </row>
    <row r="2682" ht="22.5" customHeight="1">
      <c r="A2682" s="18">
        <v>45696.0</v>
      </c>
      <c r="B2682" s="19" t="str">
        <f t="shared" si="1"/>
        <v>Feb</v>
      </c>
      <c r="C2682" s="20" t="s">
        <v>13</v>
      </c>
      <c r="D2682" s="19" t="s">
        <v>169</v>
      </c>
      <c r="E2682" s="19" t="s">
        <v>9</v>
      </c>
      <c r="F2682" s="21">
        <v>3.0</v>
      </c>
      <c r="G2682" s="22">
        <v>81508.0</v>
      </c>
      <c r="H2682" s="15" t="str">
        <f t="shared" si="2"/>
        <v>High Range</v>
      </c>
      <c r="I2682" s="22">
        <v>100982.0</v>
      </c>
      <c r="J2682" s="23">
        <f t="shared" si="3"/>
        <v>0.8071537502</v>
      </c>
      <c r="K2682" s="24" t="str">
        <f t="shared" si="4"/>
        <v>Target Not Meet</v>
      </c>
    </row>
    <row r="2683" ht="22.5" customHeight="1">
      <c r="A2683" s="18">
        <v>45696.0</v>
      </c>
      <c r="B2683" s="19" t="str">
        <f t="shared" si="1"/>
        <v>Feb</v>
      </c>
      <c r="C2683" s="20" t="s">
        <v>13</v>
      </c>
      <c r="D2683" s="19" t="s">
        <v>37</v>
      </c>
      <c r="E2683" s="19" t="s">
        <v>38</v>
      </c>
      <c r="F2683" s="21">
        <v>2.0</v>
      </c>
      <c r="G2683" s="22">
        <v>63836.0</v>
      </c>
      <c r="H2683" s="15" t="str">
        <f t="shared" si="2"/>
        <v>Medium Range</v>
      </c>
      <c r="I2683" s="22">
        <v>72534.0</v>
      </c>
      <c r="J2683" s="23">
        <f t="shared" si="3"/>
        <v>0.8800838228</v>
      </c>
      <c r="K2683" s="24" t="str">
        <f t="shared" si="4"/>
        <v>Target Not Meet</v>
      </c>
    </row>
    <row r="2684" ht="22.5" customHeight="1">
      <c r="A2684" s="18">
        <v>45696.0</v>
      </c>
      <c r="B2684" s="19" t="str">
        <f t="shared" si="1"/>
        <v>Feb</v>
      </c>
      <c r="C2684" s="20" t="s">
        <v>13</v>
      </c>
      <c r="D2684" s="19" t="s">
        <v>37</v>
      </c>
      <c r="E2684" s="19" t="s">
        <v>19</v>
      </c>
      <c r="F2684" s="21">
        <v>2.0</v>
      </c>
      <c r="G2684" s="22">
        <v>44675.0</v>
      </c>
      <c r="H2684" s="15" t="str">
        <f t="shared" si="2"/>
        <v>Base Range</v>
      </c>
      <c r="I2684" s="22">
        <v>57337.0</v>
      </c>
      <c r="J2684" s="23">
        <f t="shared" si="3"/>
        <v>0.7791652859</v>
      </c>
      <c r="K2684" s="24" t="str">
        <f t="shared" si="4"/>
        <v>Target Not Meet</v>
      </c>
    </row>
    <row r="2685" ht="22.5" customHeight="1">
      <c r="A2685" s="18">
        <v>45696.0</v>
      </c>
      <c r="B2685" s="19" t="str">
        <f t="shared" si="1"/>
        <v>Feb</v>
      </c>
      <c r="C2685" s="20" t="s">
        <v>13</v>
      </c>
      <c r="D2685" s="19" t="s">
        <v>29</v>
      </c>
      <c r="E2685" s="19" t="s">
        <v>68</v>
      </c>
      <c r="F2685" s="21">
        <v>1.0</v>
      </c>
      <c r="G2685" s="22">
        <v>38762.0</v>
      </c>
      <c r="H2685" s="15" t="str">
        <f t="shared" si="2"/>
        <v>Base Range</v>
      </c>
      <c r="I2685" s="22">
        <v>50061.0</v>
      </c>
      <c r="J2685" s="23">
        <f t="shared" si="3"/>
        <v>0.7742953597</v>
      </c>
      <c r="K2685" s="24" t="str">
        <f t="shared" si="4"/>
        <v>Target Not Meet</v>
      </c>
    </row>
    <row r="2686" ht="22.5" customHeight="1">
      <c r="A2686" s="18">
        <v>45696.0</v>
      </c>
      <c r="B2686" s="19" t="str">
        <f t="shared" si="1"/>
        <v>Feb</v>
      </c>
      <c r="C2686" s="20" t="s">
        <v>13</v>
      </c>
      <c r="D2686" s="19" t="s">
        <v>29</v>
      </c>
      <c r="E2686" s="19" t="s">
        <v>9</v>
      </c>
      <c r="F2686" s="21">
        <v>4.0</v>
      </c>
      <c r="G2686" s="22">
        <v>75658.0</v>
      </c>
      <c r="H2686" s="15" t="str">
        <f t="shared" si="2"/>
        <v>High Range</v>
      </c>
      <c r="I2686" s="22">
        <v>94592.0</v>
      </c>
      <c r="J2686" s="23">
        <f t="shared" si="3"/>
        <v>0.7998350812</v>
      </c>
      <c r="K2686" s="24" t="str">
        <f t="shared" si="4"/>
        <v>Target Not Meet</v>
      </c>
    </row>
    <row r="2687" ht="22.5" customHeight="1">
      <c r="A2687" s="18">
        <v>45696.0</v>
      </c>
      <c r="B2687" s="19" t="str">
        <f t="shared" si="1"/>
        <v>Feb</v>
      </c>
      <c r="C2687" s="20" t="s">
        <v>13</v>
      </c>
      <c r="D2687" s="19" t="s">
        <v>29</v>
      </c>
      <c r="E2687" s="19" t="s">
        <v>34</v>
      </c>
      <c r="F2687" s="21">
        <v>3.0</v>
      </c>
      <c r="G2687" s="22">
        <v>86240.0</v>
      </c>
      <c r="H2687" s="15" t="str">
        <f t="shared" si="2"/>
        <v>High Range</v>
      </c>
      <c r="I2687" s="22">
        <v>96400.0</v>
      </c>
      <c r="J2687" s="23">
        <f t="shared" si="3"/>
        <v>0.8946058091</v>
      </c>
      <c r="K2687" s="24" t="str">
        <f t="shared" si="4"/>
        <v>Target Not Meet</v>
      </c>
    </row>
    <row r="2688" ht="22.5" customHeight="1">
      <c r="A2688" s="18">
        <v>45696.0</v>
      </c>
      <c r="B2688" s="19" t="str">
        <f t="shared" si="1"/>
        <v>Feb</v>
      </c>
      <c r="C2688" s="20" t="s">
        <v>13</v>
      </c>
      <c r="D2688" s="19" t="s">
        <v>18</v>
      </c>
      <c r="E2688" s="19" t="s">
        <v>68</v>
      </c>
      <c r="F2688" s="21">
        <v>1.0</v>
      </c>
      <c r="G2688" s="22">
        <v>38505.0</v>
      </c>
      <c r="H2688" s="15" t="str">
        <f t="shared" si="2"/>
        <v>Base Range</v>
      </c>
      <c r="I2688" s="22">
        <v>32397.0</v>
      </c>
      <c r="J2688" s="23">
        <f t="shared" si="3"/>
        <v>1.188535976</v>
      </c>
      <c r="K2688" s="24" t="str">
        <f t="shared" si="4"/>
        <v>Over Achived</v>
      </c>
    </row>
    <row r="2689" ht="22.5" customHeight="1">
      <c r="A2689" s="18">
        <v>45696.0</v>
      </c>
      <c r="B2689" s="19" t="str">
        <f t="shared" si="1"/>
        <v>Feb</v>
      </c>
      <c r="C2689" s="20" t="s">
        <v>13</v>
      </c>
      <c r="D2689" s="19" t="s">
        <v>18</v>
      </c>
      <c r="E2689" s="19" t="s">
        <v>34</v>
      </c>
      <c r="F2689" s="21">
        <v>3.0</v>
      </c>
      <c r="G2689" s="22">
        <v>85861.0</v>
      </c>
      <c r="H2689" s="15" t="str">
        <f t="shared" si="2"/>
        <v>High Range</v>
      </c>
      <c r="I2689" s="22">
        <v>73359.0</v>
      </c>
      <c r="J2689" s="23">
        <f t="shared" si="3"/>
        <v>1.17042217</v>
      </c>
      <c r="K2689" s="24" t="str">
        <f t="shared" si="4"/>
        <v>Over Achived</v>
      </c>
    </row>
    <row r="2690" ht="22.5" customHeight="1">
      <c r="A2690" s="18">
        <v>45696.0</v>
      </c>
      <c r="B2690" s="19" t="str">
        <f t="shared" si="1"/>
        <v>Feb</v>
      </c>
      <c r="C2690" s="20" t="s">
        <v>13</v>
      </c>
      <c r="D2690" s="19" t="s">
        <v>18</v>
      </c>
      <c r="E2690" s="19" t="s">
        <v>68</v>
      </c>
      <c r="F2690" s="21">
        <v>2.0</v>
      </c>
      <c r="G2690" s="22">
        <v>38481.0</v>
      </c>
      <c r="H2690" s="15" t="str">
        <f t="shared" si="2"/>
        <v>Base Range</v>
      </c>
      <c r="I2690" s="22">
        <v>26993.0</v>
      </c>
      <c r="J2690" s="23">
        <f t="shared" si="3"/>
        <v>1.42559182</v>
      </c>
      <c r="K2690" s="24" t="str">
        <f t="shared" si="4"/>
        <v>Over Achived</v>
      </c>
    </row>
    <row r="2691" ht="22.5" customHeight="1">
      <c r="A2691" s="18">
        <v>45696.0</v>
      </c>
      <c r="B2691" s="19" t="str">
        <f t="shared" si="1"/>
        <v>Feb</v>
      </c>
      <c r="C2691" s="20" t="s">
        <v>13</v>
      </c>
      <c r="D2691" s="19" t="s">
        <v>18</v>
      </c>
      <c r="E2691" s="19" t="s">
        <v>19</v>
      </c>
      <c r="F2691" s="21">
        <v>2.0</v>
      </c>
      <c r="G2691" s="22">
        <v>53278.0</v>
      </c>
      <c r="H2691" s="15" t="str">
        <f t="shared" si="2"/>
        <v>Medium Range</v>
      </c>
      <c r="I2691" s="22">
        <v>50478.0</v>
      </c>
      <c r="J2691" s="23">
        <f t="shared" si="3"/>
        <v>1.05546971</v>
      </c>
      <c r="K2691" s="24" t="str">
        <f t="shared" si="4"/>
        <v>Over Achived</v>
      </c>
    </row>
    <row r="2692" ht="22.5" customHeight="1">
      <c r="A2692" s="18">
        <v>45696.0</v>
      </c>
      <c r="B2692" s="19" t="str">
        <f t="shared" si="1"/>
        <v>Feb</v>
      </c>
      <c r="C2692" s="20" t="s">
        <v>13</v>
      </c>
      <c r="D2692" s="19" t="s">
        <v>18</v>
      </c>
      <c r="E2692" s="19" t="s">
        <v>23</v>
      </c>
      <c r="F2692" s="21">
        <v>1.0</v>
      </c>
      <c r="G2692" s="22">
        <v>46308.0</v>
      </c>
      <c r="H2692" s="15" t="str">
        <f t="shared" si="2"/>
        <v>Base Range</v>
      </c>
      <c r="I2692" s="22">
        <v>43471.0</v>
      </c>
      <c r="J2692" s="23">
        <f t="shared" si="3"/>
        <v>1.065261899</v>
      </c>
      <c r="K2692" s="24" t="str">
        <f t="shared" si="4"/>
        <v>Over Achived</v>
      </c>
    </row>
    <row r="2693" ht="22.5" customHeight="1">
      <c r="A2693" s="18">
        <v>45696.0</v>
      </c>
      <c r="B2693" s="19" t="str">
        <f t="shared" si="1"/>
        <v>Feb</v>
      </c>
      <c r="C2693" s="20" t="s">
        <v>13</v>
      </c>
      <c r="D2693" s="19" t="s">
        <v>14</v>
      </c>
      <c r="E2693" s="19" t="s">
        <v>68</v>
      </c>
      <c r="F2693" s="21">
        <v>2.0</v>
      </c>
      <c r="G2693" s="22">
        <v>32501.0</v>
      </c>
      <c r="H2693" s="15" t="str">
        <f t="shared" si="2"/>
        <v>Base Range</v>
      </c>
      <c r="I2693" s="22">
        <v>23979.0</v>
      </c>
      <c r="J2693" s="23">
        <f t="shared" si="3"/>
        <v>1.355394303</v>
      </c>
      <c r="K2693" s="24" t="str">
        <f t="shared" si="4"/>
        <v>Over Achived</v>
      </c>
    </row>
    <row r="2694" ht="22.5" customHeight="1">
      <c r="A2694" s="18">
        <v>45696.0</v>
      </c>
      <c r="B2694" s="19" t="str">
        <f t="shared" si="1"/>
        <v>Feb</v>
      </c>
      <c r="C2694" s="20" t="s">
        <v>13</v>
      </c>
      <c r="D2694" s="19" t="s">
        <v>14</v>
      </c>
      <c r="E2694" s="19" t="s">
        <v>9</v>
      </c>
      <c r="F2694" s="21">
        <v>3.0</v>
      </c>
      <c r="G2694" s="22">
        <v>87584.0</v>
      </c>
      <c r="H2694" s="15" t="str">
        <f t="shared" si="2"/>
        <v>High Range</v>
      </c>
      <c r="I2694" s="22">
        <v>61828.0</v>
      </c>
      <c r="J2694" s="23">
        <f t="shared" si="3"/>
        <v>1.416575015</v>
      </c>
      <c r="K2694" s="24" t="str">
        <f t="shared" si="4"/>
        <v>Over Achived</v>
      </c>
    </row>
    <row r="2695" ht="22.5" customHeight="1">
      <c r="A2695" s="18">
        <v>45696.0</v>
      </c>
      <c r="B2695" s="19" t="str">
        <f t="shared" si="1"/>
        <v>Feb</v>
      </c>
      <c r="C2695" s="20" t="s">
        <v>13</v>
      </c>
      <c r="D2695" s="19" t="s">
        <v>169</v>
      </c>
      <c r="E2695" s="19" t="s">
        <v>63</v>
      </c>
      <c r="F2695" s="21">
        <v>3.0</v>
      </c>
      <c r="G2695" s="22">
        <v>76769.0</v>
      </c>
      <c r="H2695" s="15" t="str">
        <f t="shared" si="2"/>
        <v>High Range</v>
      </c>
      <c r="I2695" s="22">
        <v>80858.0</v>
      </c>
      <c r="J2695" s="23">
        <f t="shared" si="3"/>
        <v>0.9494298647</v>
      </c>
      <c r="K2695" s="24" t="str">
        <f t="shared" si="4"/>
        <v>Target Not Meet</v>
      </c>
    </row>
    <row r="2696" ht="22.5" customHeight="1">
      <c r="A2696" s="18">
        <v>45696.0</v>
      </c>
      <c r="B2696" s="19" t="str">
        <f t="shared" si="1"/>
        <v>Feb</v>
      </c>
      <c r="C2696" s="20" t="s">
        <v>13</v>
      </c>
      <c r="D2696" s="19" t="s">
        <v>29</v>
      </c>
      <c r="E2696" s="19" t="s">
        <v>9</v>
      </c>
      <c r="F2696" s="21">
        <v>3.0</v>
      </c>
      <c r="G2696" s="22">
        <v>81223.0</v>
      </c>
      <c r="H2696" s="15" t="str">
        <f t="shared" si="2"/>
        <v>High Range</v>
      </c>
      <c r="I2696" s="22">
        <v>88732.0</v>
      </c>
      <c r="J2696" s="23">
        <f t="shared" si="3"/>
        <v>0.9153743858</v>
      </c>
      <c r="K2696" s="24" t="str">
        <f t="shared" si="4"/>
        <v>Target Not Meet</v>
      </c>
    </row>
    <row r="2697" ht="22.5" customHeight="1">
      <c r="A2697" s="18">
        <v>45696.0</v>
      </c>
      <c r="B2697" s="19" t="str">
        <f t="shared" si="1"/>
        <v>Feb</v>
      </c>
      <c r="C2697" s="20" t="s">
        <v>13</v>
      </c>
      <c r="D2697" s="19" t="s">
        <v>169</v>
      </c>
      <c r="E2697" s="19" t="s">
        <v>34</v>
      </c>
      <c r="F2697" s="21">
        <v>3.0</v>
      </c>
      <c r="G2697" s="22">
        <v>90146.0</v>
      </c>
      <c r="H2697" s="15" t="str">
        <f t="shared" si="2"/>
        <v>Very High Range</v>
      </c>
      <c r="I2697" s="22">
        <v>104283.0</v>
      </c>
      <c r="J2697" s="23">
        <f t="shared" si="3"/>
        <v>0.8644361977</v>
      </c>
      <c r="K2697" s="24" t="str">
        <f t="shared" si="4"/>
        <v>Target Not Meet</v>
      </c>
    </row>
    <row r="2698" ht="22.5" customHeight="1">
      <c r="A2698" s="18">
        <v>45696.0</v>
      </c>
      <c r="B2698" s="19" t="str">
        <f t="shared" si="1"/>
        <v>Feb</v>
      </c>
      <c r="C2698" s="20" t="s">
        <v>57</v>
      </c>
      <c r="D2698" s="19" t="s">
        <v>71</v>
      </c>
      <c r="E2698" s="19" t="s">
        <v>19</v>
      </c>
      <c r="F2698" s="21">
        <v>2.0</v>
      </c>
      <c r="G2698" s="22">
        <v>33106.0</v>
      </c>
      <c r="H2698" s="15" t="str">
        <f t="shared" si="2"/>
        <v>Base Range</v>
      </c>
      <c r="I2698" s="22">
        <v>42536.0</v>
      </c>
      <c r="J2698" s="23">
        <f t="shared" si="3"/>
        <v>0.7783054354</v>
      </c>
      <c r="K2698" s="24" t="str">
        <f t="shared" si="4"/>
        <v>Target Not Meet</v>
      </c>
    </row>
    <row r="2699" ht="22.5" customHeight="1">
      <c r="A2699" s="18">
        <v>45696.0</v>
      </c>
      <c r="B2699" s="19" t="str">
        <f t="shared" si="1"/>
        <v>Feb</v>
      </c>
      <c r="C2699" s="20" t="s">
        <v>57</v>
      </c>
      <c r="D2699" s="19" t="s">
        <v>58</v>
      </c>
      <c r="E2699" s="19" t="s">
        <v>34</v>
      </c>
      <c r="F2699" s="21">
        <v>2.0</v>
      </c>
      <c r="G2699" s="22">
        <v>66732.0</v>
      </c>
      <c r="H2699" s="15" t="str">
        <f t="shared" si="2"/>
        <v>Medium Range</v>
      </c>
      <c r="I2699" s="22">
        <v>50399.0</v>
      </c>
      <c r="J2699" s="23">
        <f t="shared" si="3"/>
        <v>1.32407389</v>
      </c>
      <c r="K2699" s="24" t="str">
        <f t="shared" si="4"/>
        <v>Over Achived</v>
      </c>
    </row>
    <row r="2700" ht="22.5" customHeight="1">
      <c r="A2700" s="18">
        <v>45696.0</v>
      </c>
      <c r="B2700" s="19" t="str">
        <f t="shared" si="1"/>
        <v>Feb</v>
      </c>
      <c r="C2700" s="20" t="s">
        <v>57</v>
      </c>
      <c r="D2700" s="19" t="s">
        <v>85</v>
      </c>
      <c r="E2700" s="19" t="s">
        <v>68</v>
      </c>
      <c r="F2700" s="21">
        <v>1.0</v>
      </c>
      <c r="G2700" s="22">
        <v>29244.0</v>
      </c>
      <c r="H2700" s="15" t="str">
        <f t="shared" si="2"/>
        <v>Base Range</v>
      </c>
      <c r="I2700" s="22">
        <v>32458.0</v>
      </c>
      <c r="J2700" s="23">
        <f t="shared" si="3"/>
        <v>0.9009797276</v>
      </c>
      <c r="K2700" s="24" t="str">
        <f t="shared" si="4"/>
        <v>Target Not Meet</v>
      </c>
    </row>
    <row r="2701" ht="22.5" customHeight="1">
      <c r="A2701" s="18">
        <v>45696.0</v>
      </c>
      <c r="B2701" s="19" t="str">
        <f t="shared" si="1"/>
        <v>Feb</v>
      </c>
      <c r="C2701" s="20" t="s">
        <v>57</v>
      </c>
      <c r="D2701" s="19" t="s">
        <v>85</v>
      </c>
      <c r="E2701" s="19" t="s">
        <v>9</v>
      </c>
      <c r="F2701" s="21">
        <v>3.0</v>
      </c>
      <c r="G2701" s="22">
        <v>70127.0</v>
      </c>
      <c r="H2701" s="15" t="str">
        <f t="shared" si="2"/>
        <v>High Range</v>
      </c>
      <c r="I2701" s="22">
        <v>74706.0</v>
      </c>
      <c r="J2701" s="23">
        <f t="shared" si="3"/>
        <v>0.9387063957</v>
      </c>
      <c r="K2701" s="24" t="str">
        <f t="shared" si="4"/>
        <v>Target Not Meet</v>
      </c>
    </row>
    <row r="2702" ht="22.5" customHeight="1">
      <c r="A2702" s="18">
        <v>45696.0</v>
      </c>
      <c r="B2702" s="19" t="str">
        <f t="shared" si="1"/>
        <v>Feb</v>
      </c>
      <c r="C2702" s="20" t="s">
        <v>57</v>
      </c>
      <c r="D2702" s="19" t="s">
        <v>85</v>
      </c>
      <c r="E2702" s="19" t="s">
        <v>19</v>
      </c>
      <c r="F2702" s="21">
        <v>1.0</v>
      </c>
      <c r="G2702" s="22">
        <v>32765.0</v>
      </c>
      <c r="H2702" s="15" t="str">
        <f t="shared" si="2"/>
        <v>Base Range</v>
      </c>
      <c r="I2702" s="22">
        <v>35904.0</v>
      </c>
      <c r="J2702" s="23">
        <f t="shared" si="3"/>
        <v>0.9125724153</v>
      </c>
      <c r="K2702" s="24" t="str">
        <f t="shared" si="4"/>
        <v>Target Not Meet</v>
      </c>
    </row>
    <row r="2703" ht="22.5" customHeight="1">
      <c r="A2703" s="18">
        <v>45696.0</v>
      </c>
      <c r="B2703" s="19" t="str">
        <f t="shared" si="1"/>
        <v>Feb</v>
      </c>
      <c r="C2703" s="20" t="s">
        <v>57</v>
      </c>
      <c r="D2703" s="19" t="s">
        <v>85</v>
      </c>
      <c r="E2703" s="19" t="s">
        <v>63</v>
      </c>
      <c r="F2703" s="21">
        <v>1.0</v>
      </c>
      <c r="G2703" s="22">
        <v>22324.0</v>
      </c>
      <c r="H2703" s="15" t="str">
        <f t="shared" si="2"/>
        <v>Base Range</v>
      </c>
      <c r="I2703" s="22">
        <v>28184.0</v>
      </c>
      <c r="J2703" s="23">
        <f t="shared" si="3"/>
        <v>0.7920806131</v>
      </c>
      <c r="K2703" s="24" t="str">
        <f t="shared" si="4"/>
        <v>Target Not Meet</v>
      </c>
    </row>
    <row r="2704" ht="22.5" customHeight="1">
      <c r="A2704" s="18">
        <v>45696.0</v>
      </c>
      <c r="B2704" s="19" t="str">
        <f t="shared" si="1"/>
        <v>Feb</v>
      </c>
      <c r="C2704" s="20" t="s">
        <v>57</v>
      </c>
      <c r="D2704" s="19" t="s">
        <v>85</v>
      </c>
      <c r="E2704" s="19" t="s">
        <v>34</v>
      </c>
      <c r="F2704" s="21">
        <v>3.0</v>
      </c>
      <c r="G2704" s="22">
        <v>53353.0</v>
      </c>
      <c r="H2704" s="15" t="str">
        <f t="shared" si="2"/>
        <v>Medium Range</v>
      </c>
      <c r="I2704" s="22">
        <v>60664.0</v>
      </c>
      <c r="J2704" s="23">
        <f t="shared" si="3"/>
        <v>0.8794837136</v>
      </c>
      <c r="K2704" s="24" t="str">
        <f t="shared" si="4"/>
        <v>Target Not Meet</v>
      </c>
    </row>
    <row r="2705" ht="22.5" customHeight="1">
      <c r="A2705" s="18">
        <v>45696.0</v>
      </c>
      <c r="B2705" s="19" t="str">
        <f t="shared" si="1"/>
        <v>Feb</v>
      </c>
      <c r="C2705" s="20" t="s">
        <v>57</v>
      </c>
      <c r="D2705" s="19" t="s">
        <v>80</v>
      </c>
      <c r="E2705" s="19" t="s">
        <v>63</v>
      </c>
      <c r="F2705" s="21">
        <v>1.0</v>
      </c>
      <c r="G2705" s="22">
        <v>24915.0</v>
      </c>
      <c r="H2705" s="15" t="str">
        <f t="shared" si="2"/>
        <v>Base Range</v>
      </c>
      <c r="I2705" s="22">
        <v>29438.0</v>
      </c>
      <c r="J2705" s="23">
        <f t="shared" si="3"/>
        <v>0.8463550513</v>
      </c>
      <c r="K2705" s="24" t="str">
        <f t="shared" si="4"/>
        <v>Target Not Meet</v>
      </c>
    </row>
    <row r="2706" ht="22.5" customHeight="1">
      <c r="A2706" s="18">
        <v>45696.0</v>
      </c>
      <c r="B2706" s="19" t="str">
        <f t="shared" si="1"/>
        <v>Feb</v>
      </c>
      <c r="C2706" s="20" t="s">
        <v>13</v>
      </c>
      <c r="D2706" s="19" t="s">
        <v>169</v>
      </c>
      <c r="E2706" s="19" t="s">
        <v>63</v>
      </c>
      <c r="F2706" s="21">
        <v>3.0</v>
      </c>
      <c r="G2706" s="22">
        <v>93531.0</v>
      </c>
      <c r="H2706" s="15" t="str">
        <f t="shared" si="2"/>
        <v>Very High Range</v>
      </c>
      <c r="I2706" s="22">
        <v>98516.0</v>
      </c>
      <c r="J2706" s="23">
        <f t="shared" si="3"/>
        <v>0.9493990824</v>
      </c>
      <c r="K2706" s="24" t="str">
        <f t="shared" si="4"/>
        <v>Target Not Meet</v>
      </c>
    </row>
    <row r="2707" ht="22.5" customHeight="1">
      <c r="A2707" s="18">
        <v>45696.0</v>
      </c>
      <c r="B2707" s="19" t="str">
        <f t="shared" si="1"/>
        <v>Feb</v>
      </c>
      <c r="C2707" s="20" t="s">
        <v>57</v>
      </c>
      <c r="D2707" s="19" t="s">
        <v>80</v>
      </c>
      <c r="E2707" s="19" t="s">
        <v>38</v>
      </c>
      <c r="F2707" s="21">
        <v>2.0</v>
      </c>
      <c r="G2707" s="22">
        <v>40635.0</v>
      </c>
      <c r="H2707" s="15" t="str">
        <f t="shared" si="2"/>
        <v>Base Range</v>
      </c>
      <c r="I2707" s="22">
        <v>52588.0</v>
      </c>
      <c r="J2707" s="23">
        <f t="shared" si="3"/>
        <v>0.7727047996</v>
      </c>
      <c r="K2707" s="24" t="str">
        <f t="shared" si="4"/>
        <v>Target Not Meet</v>
      </c>
    </row>
    <row r="2708" ht="22.5" customHeight="1">
      <c r="A2708" s="18">
        <v>45696.0</v>
      </c>
      <c r="B2708" s="19" t="str">
        <f t="shared" si="1"/>
        <v>Feb</v>
      </c>
      <c r="C2708" s="20" t="s">
        <v>57</v>
      </c>
      <c r="D2708" s="19" t="s">
        <v>71</v>
      </c>
      <c r="E2708" s="19" t="s">
        <v>23</v>
      </c>
      <c r="F2708" s="21">
        <v>1.0</v>
      </c>
      <c r="G2708" s="22">
        <v>31226.0</v>
      </c>
      <c r="H2708" s="15" t="str">
        <f t="shared" si="2"/>
        <v>Base Range</v>
      </c>
      <c r="I2708" s="22">
        <v>38775.0</v>
      </c>
      <c r="J2708" s="23">
        <f t="shared" si="3"/>
        <v>0.8053127015</v>
      </c>
      <c r="K2708" s="24" t="str">
        <f t="shared" si="4"/>
        <v>Target Not Meet</v>
      </c>
    </row>
    <row r="2709" ht="22.5" customHeight="1">
      <c r="A2709" s="18">
        <v>45696.0</v>
      </c>
      <c r="B2709" s="19" t="str">
        <f t="shared" si="1"/>
        <v>Feb</v>
      </c>
      <c r="C2709" s="20" t="s">
        <v>57</v>
      </c>
      <c r="D2709" s="25" t="s">
        <v>62</v>
      </c>
      <c r="E2709" s="19" t="s">
        <v>38</v>
      </c>
      <c r="F2709" s="21">
        <v>1.0</v>
      </c>
      <c r="G2709" s="22">
        <v>44304.0</v>
      </c>
      <c r="H2709" s="15" t="str">
        <f t="shared" si="2"/>
        <v>Base Range</v>
      </c>
      <c r="I2709" s="22">
        <v>32664.0</v>
      </c>
      <c r="J2709" s="23">
        <f t="shared" si="3"/>
        <v>1.356355621</v>
      </c>
      <c r="K2709" s="24" t="str">
        <f t="shared" si="4"/>
        <v>Over Achived</v>
      </c>
    </row>
    <row r="2710" ht="22.5" customHeight="1">
      <c r="A2710" s="18">
        <v>45696.0</v>
      </c>
      <c r="B2710" s="19" t="str">
        <f t="shared" si="1"/>
        <v>Feb</v>
      </c>
      <c r="C2710" s="20" t="s">
        <v>57</v>
      </c>
      <c r="D2710" s="25" t="s">
        <v>62</v>
      </c>
      <c r="E2710" s="19" t="s">
        <v>68</v>
      </c>
      <c r="F2710" s="21">
        <v>1.0</v>
      </c>
      <c r="G2710" s="22">
        <v>24467.0</v>
      </c>
      <c r="H2710" s="15" t="str">
        <f t="shared" si="2"/>
        <v>Base Range</v>
      </c>
      <c r="I2710" s="22">
        <v>18050.0</v>
      </c>
      <c r="J2710" s="23">
        <f t="shared" si="3"/>
        <v>1.355512465</v>
      </c>
      <c r="K2710" s="24" t="str">
        <f t="shared" si="4"/>
        <v>Over Achived</v>
      </c>
    </row>
    <row r="2711" ht="22.5" customHeight="1">
      <c r="A2711" s="18">
        <v>45696.0</v>
      </c>
      <c r="B2711" s="19" t="str">
        <f t="shared" si="1"/>
        <v>Feb</v>
      </c>
      <c r="C2711" s="20" t="s">
        <v>57</v>
      </c>
      <c r="D2711" s="25" t="s">
        <v>62</v>
      </c>
      <c r="E2711" s="19" t="s">
        <v>23</v>
      </c>
      <c r="F2711" s="21">
        <v>1.0</v>
      </c>
      <c r="G2711" s="22">
        <v>35843.0</v>
      </c>
      <c r="H2711" s="15" t="str">
        <f t="shared" si="2"/>
        <v>Base Range</v>
      </c>
      <c r="I2711" s="22">
        <v>31370.0</v>
      </c>
      <c r="J2711" s="23">
        <f t="shared" si="3"/>
        <v>1.14258846</v>
      </c>
      <c r="K2711" s="24" t="str">
        <f t="shared" si="4"/>
        <v>Over Achived</v>
      </c>
    </row>
    <row r="2712" ht="22.5" customHeight="1">
      <c r="A2712" s="18">
        <v>45696.0</v>
      </c>
      <c r="B2712" s="19" t="str">
        <f t="shared" si="1"/>
        <v>Feb</v>
      </c>
      <c r="C2712" s="20" t="s">
        <v>57</v>
      </c>
      <c r="D2712" s="25" t="s">
        <v>62</v>
      </c>
      <c r="E2712" s="19" t="s">
        <v>34</v>
      </c>
      <c r="F2712" s="21">
        <v>2.0</v>
      </c>
      <c r="G2712" s="22">
        <v>56820.0</v>
      </c>
      <c r="H2712" s="15" t="str">
        <f t="shared" si="2"/>
        <v>Medium Range</v>
      </c>
      <c r="I2712" s="22">
        <v>48999.0</v>
      </c>
      <c r="J2712" s="23">
        <f t="shared" si="3"/>
        <v>1.159615502</v>
      </c>
      <c r="K2712" s="24" t="str">
        <f t="shared" si="4"/>
        <v>Over Achived</v>
      </c>
    </row>
    <row r="2713" ht="22.5" customHeight="1">
      <c r="A2713" s="18">
        <v>45696.0</v>
      </c>
      <c r="B2713" s="19" t="str">
        <f t="shared" si="1"/>
        <v>Feb</v>
      </c>
      <c r="C2713" s="20" t="s">
        <v>57</v>
      </c>
      <c r="D2713" s="19" t="s">
        <v>58</v>
      </c>
      <c r="E2713" s="19" t="s">
        <v>38</v>
      </c>
      <c r="F2713" s="21">
        <v>2.0</v>
      </c>
      <c r="G2713" s="22">
        <v>45587.0</v>
      </c>
      <c r="H2713" s="15" t="str">
        <f t="shared" si="2"/>
        <v>Base Range</v>
      </c>
      <c r="I2713" s="22">
        <v>40736.0</v>
      </c>
      <c r="J2713" s="23">
        <f t="shared" si="3"/>
        <v>1.119083857</v>
      </c>
      <c r="K2713" s="24" t="str">
        <f t="shared" si="4"/>
        <v>Over Achived</v>
      </c>
    </row>
    <row r="2714" ht="22.5" customHeight="1">
      <c r="A2714" s="18">
        <v>45696.0</v>
      </c>
      <c r="B2714" s="19" t="str">
        <f t="shared" si="1"/>
        <v>Feb</v>
      </c>
      <c r="C2714" s="20" t="s">
        <v>57</v>
      </c>
      <c r="D2714" s="19" t="s">
        <v>71</v>
      </c>
      <c r="E2714" s="19" t="s">
        <v>38</v>
      </c>
      <c r="F2714" s="21">
        <v>2.0</v>
      </c>
      <c r="G2714" s="22">
        <v>46389.0</v>
      </c>
      <c r="H2714" s="15" t="str">
        <f t="shared" si="2"/>
        <v>Base Range</v>
      </c>
      <c r="I2714" s="22">
        <v>50279.0</v>
      </c>
      <c r="J2714" s="23">
        <f t="shared" si="3"/>
        <v>0.922631715</v>
      </c>
      <c r="K2714" s="24" t="str">
        <f t="shared" si="4"/>
        <v>Target Not Meet</v>
      </c>
    </row>
    <row r="2715" ht="22.5" customHeight="1">
      <c r="A2715" s="18">
        <v>45696.0</v>
      </c>
      <c r="B2715" s="19" t="str">
        <f t="shared" si="1"/>
        <v>Feb</v>
      </c>
      <c r="C2715" s="20" t="s">
        <v>13</v>
      </c>
      <c r="D2715" s="19" t="s">
        <v>14</v>
      </c>
      <c r="E2715" s="19" t="s">
        <v>34</v>
      </c>
      <c r="F2715" s="21">
        <v>3.0</v>
      </c>
      <c r="G2715" s="22">
        <v>82161.0</v>
      </c>
      <c r="H2715" s="15" t="str">
        <f t="shared" si="2"/>
        <v>High Range</v>
      </c>
      <c r="I2715" s="22">
        <v>58846.0</v>
      </c>
      <c r="J2715" s="23">
        <f t="shared" si="3"/>
        <v>1.39620365</v>
      </c>
      <c r="K2715" s="24" t="str">
        <f t="shared" si="4"/>
        <v>Over Achived</v>
      </c>
    </row>
    <row r="2716" ht="22.5" customHeight="1">
      <c r="A2716" s="18">
        <v>45696.0</v>
      </c>
      <c r="B2716" s="19" t="str">
        <f t="shared" si="1"/>
        <v>Feb</v>
      </c>
      <c r="C2716" s="20" t="s">
        <v>92</v>
      </c>
      <c r="D2716" s="19" t="s">
        <v>93</v>
      </c>
      <c r="E2716" s="19" t="s">
        <v>26</v>
      </c>
      <c r="F2716" s="21">
        <v>4.0</v>
      </c>
      <c r="G2716" s="22">
        <v>82159.0</v>
      </c>
      <c r="H2716" s="15" t="str">
        <f t="shared" si="2"/>
        <v>High Range</v>
      </c>
      <c r="I2716" s="22">
        <v>89909.0</v>
      </c>
      <c r="J2716" s="23">
        <f t="shared" si="3"/>
        <v>0.9138017329</v>
      </c>
      <c r="K2716" s="24" t="str">
        <f t="shared" si="4"/>
        <v>Target Not Meet</v>
      </c>
    </row>
    <row r="2717" ht="22.5" customHeight="1">
      <c r="A2717" s="18">
        <v>45696.0</v>
      </c>
      <c r="B2717" s="19" t="str">
        <f t="shared" si="1"/>
        <v>Feb</v>
      </c>
      <c r="C2717" s="20" t="s">
        <v>92</v>
      </c>
      <c r="D2717" s="19" t="s">
        <v>93</v>
      </c>
      <c r="E2717" s="19" t="s">
        <v>63</v>
      </c>
      <c r="F2717" s="21">
        <v>1.0</v>
      </c>
      <c r="G2717" s="22">
        <v>19867.0</v>
      </c>
      <c r="H2717" s="15" t="str">
        <f t="shared" si="2"/>
        <v>Base Range</v>
      </c>
      <c r="I2717" s="22">
        <v>23083.0</v>
      </c>
      <c r="J2717" s="23">
        <f t="shared" si="3"/>
        <v>0.8606766885</v>
      </c>
      <c r="K2717" s="24" t="str">
        <f t="shared" si="4"/>
        <v>Target Not Meet</v>
      </c>
    </row>
    <row r="2718" ht="22.5" customHeight="1">
      <c r="A2718" s="18">
        <v>45696.0</v>
      </c>
      <c r="B2718" s="19" t="str">
        <f t="shared" si="1"/>
        <v>Feb</v>
      </c>
      <c r="C2718" s="20" t="s">
        <v>92</v>
      </c>
      <c r="D2718" s="19" t="s">
        <v>93</v>
      </c>
      <c r="E2718" s="19" t="s">
        <v>68</v>
      </c>
      <c r="F2718" s="21">
        <v>2.0</v>
      </c>
      <c r="G2718" s="22">
        <v>46483.0</v>
      </c>
      <c r="H2718" s="15" t="str">
        <f t="shared" si="2"/>
        <v>Base Range</v>
      </c>
      <c r="I2718" s="22">
        <v>59849.0</v>
      </c>
      <c r="J2718" s="23">
        <f t="shared" si="3"/>
        <v>0.7766712894</v>
      </c>
      <c r="K2718" s="24" t="str">
        <f t="shared" si="4"/>
        <v>Target Not Meet</v>
      </c>
    </row>
    <row r="2719" ht="22.5" customHeight="1">
      <c r="A2719" s="18">
        <v>45696.0</v>
      </c>
      <c r="B2719" s="19" t="str">
        <f t="shared" si="1"/>
        <v>Feb</v>
      </c>
      <c r="C2719" s="20" t="s">
        <v>7</v>
      </c>
      <c r="D2719" s="19" t="s">
        <v>8</v>
      </c>
      <c r="E2719" s="19" t="s">
        <v>23</v>
      </c>
      <c r="F2719" s="21">
        <v>3.0</v>
      </c>
      <c r="G2719" s="22">
        <v>64505.0</v>
      </c>
      <c r="H2719" s="15" t="str">
        <f t="shared" si="2"/>
        <v>Medium Range</v>
      </c>
      <c r="I2719" s="22">
        <v>60668.0</v>
      </c>
      <c r="J2719" s="23">
        <f t="shared" si="3"/>
        <v>1.063245863</v>
      </c>
      <c r="K2719" s="24" t="str">
        <f t="shared" si="4"/>
        <v>Over Achived</v>
      </c>
    </row>
    <row r="2720" ht="22.5" customHeight="1">
      <c r="A2720" s="18">
        <v>45696.0</v>
      </c>
      <c r="B2720" s="19" t="str">
        <f t="shared" si="1"/>
        <v>Feb</v>
      </c>
      <c r="C2720" s="20" t="s">
        <v>7</v>
      </c>
      <c r="D2720" s="19" t="s">
        <v>8</v>
      </c>
      <c r="E2720" s="19" t="s">
        <v>9</v>
      </c>
      <c r="F2720" s="21">
        <v>7.0</v>
      </c>
      <c r="G2720" s="22">
        <v>137129.0</v>
      </c>
      <c r="H2720" s="15" t="str">
        <f t="shared" si="2"/>
        <v>Very High Range</v>
      </c>
      <c r="I2720" s="22">
        <v>124224.0</v>
      </c>
      <c r="J2720" s="23">
        <f t="shared" si="3"/>
        <v>1.103884918</v>
      </c>
      <c r="K2720" s="24" t="str">
        <f t="shared" si="4"/>
        <v>Over Achived</v>
      </c>
    </row>
    <row r="2721" ht="22.5" customHeight="1">
      <c r="A2721" s="18">
        <v>45696.0</v>
      </c>
      <c r="B2721" s="19" t="str">
        <f t="shared" si="1"/>
        <v>Feb</v>
      </c>
      <c r="C2721" s="20" t="s">
        <v>7</v>
      </c>
      <c r="D2721" s="19" t="s">
        <v>8</v>
      </c>
      <c r="E2721" s="19" t="s">
        <v>38</v>
      </c>
      <c r="F2721" s="21">
        <v>4.0</v>
      </c>
      <c r="G2721" s="22">
        <v>101422.0</v>
      </c>
      <c r="H2721" s="15" t="str">
        <f t="shared" si="2"/>
        <v>Very High Range</v>
      </c>
      <c r="I2721" s="22">
        <v>82427.0</v>
      </c>
      <c r="J2721" s="23">
        <f t="shared" si="3"/>
        <v>1.230446334</v>
      </c>
      <c r="K2721" s="24" t="str">
        <f t="shared" si="4"/>
        <v>Over Achived</v>
      </c>
    </row>
    <row r="2722" ht="22.5" customHeight="1">
      <c r="A2722" s="18">
        <v>45696.0</v>
      </c>
      <c r="B2722" s="19" t="str">
        <f t="shared" si="1"/>
        <v>Feb</v>
      </c>
      <c r="C2722" s="20" t="s">
        <v>7</v>
      </c>
      <c r="D2722" s="19" t="s">
        <v>106</v>
      </c>
      <c r="E2722" s="19" t="s">
        <v>63</v>
      </c>
      <c r="F2722" s="21">
        <v>2.0</v>
      </c>
      <c r="G2722" s="22">
        <v>58579.0</v>
      </c>
      <c r="H2722" s="15" t="str">
        <f t="shared" si="2"/>
        <v>Medium Range</v>
      </c>
      <c r="I2722" s="22">
        <v>52283.0</v>
      </c>
      <c r="J2722" s="23">
        <f t="shared" si="3"/>
        <v>1.120421552</v>
      </c>
      <c r="K2722" s="24" t="str">
        <f t="shared" si="4"/>
        <v>Over Achived</v>
      </c>
    </row>
    <row r="2723" ht="22.5" customHeight="1">
      <c r="A2723" s="18">
        <v>45696.0</v>
      </c>
      <c r="B2723" s="19" t="str">
        <f t="shared" si="1"/>
        <v>Feb</v>
      </c>
      <c r="C2723" s="20" t="s">
        <v>7</v>
      </c>
      <c r="D2723" s="19" t="s">
        <v>106</v>
      </c>
      <c r="E2723" s="19" t="s">
        <v>63</v>
      </c>
      <c r="F2723" s="21">
        <v>2.0</v>
      </c>
      <c r="G2723" s="22">
        <v>52697.0</v>
      </c>
      <c r="H2723" s="15" t="str">
        <f t="shared" si="2"/>
        <v>Medium Range</v>
      </c>
      <c r="I2723" s="22">
        <v>41969.0</v>
      </c>
      <c r="J2723" s="23">
        <f t="shared" si="3"/>
        <v>1.255617241</v>
      </c>
      <c r="K2723" s="24" t="str">
        <f t="shared" si="4"/>
        <v>Over Achived</v>
      </c>
    </row>
    <row r="2724" ht="22.5" customHeight="1">
      <c r="A2724" s="18">
        <v>45696.0</v>
      </c>
      <c r="B2724" s="19" t="str">
        <f t="shared" si="1"/>
        <v>Feb</v>
      </c>
      <c r="C2724" s="20" t="s">
        <v>7</v>
      </c>
      <c r="D2724" s="19" t="s">
        <v>106</v>
      </c>
      <c r="E2724" s="19" t="s">
        <v>19</v>
      </c>
      <c r="F2724" s="21">
        <v>4.0</v>
      </c>
      <c r="G2724" s="22">
        <v>86492.0</v>
      </c>
      <c r="H2724" s="15" t="str">
        <f t="shared" si="2"/>
        <v>High Range</v>
      </c>
      <c r="I2724" s="22">
        <v>63954.0</v>
      </c>
      <c r="J2724" s="23">
        <f t="shared" si="3"/>
        <v>1.352409544</v>
      </c>
      <c r="K2724" s="24" t="str">
        <f t="shared" si="4"/>
        <v>Over Achived</v>
      </c>
    </row>
    <row r="2725" ht="22.5" customHeight="1">
      <c r="A2725" s="18">
        <v>45696.0</v>
      </c>
      <c r="B2725" s="19" t="str">
        <f t="shared" si="1"/>
        <v>Feb</v>
      </c>
      <c r="C2725" s="20" t="s">
        <v>7</v>
      </c>
      <c r="D2725" s="19" t="s">
        <v>106</v>
      </c>
      <c r="E2725" s="19" t="s">
        <v>68</v>
      </c>
      <c r="F2725" s="21">
        <v>3.0</v>
      </c>
      <c r="G2725" s="22">
        <v>72141.0</v>
      </c>
      <c r="H2725" s="15" t="str">
        <f t="shared" si="2"/>
        <v>High Range</v>
      </c>
      <c r="I2725" s="22">
        <v>51849.0</v>
      </c>
      <c r="J2725" s="23">
        <f t="shared" si="3"/>
        <v>1.391367239</v>
      </c>
      <c r="K2725" s="24" t="str">
        <f t="shared" si="4"/>
        <v>Over Achived</v>
      </c>
    </row>
    <row r="2726" ht="22.5" customHeight="1">
      <c r="A2726" s="18">
        <v>45696.0</v>
      </c>
      <c r="B2726" s="19" t="str">
        <f t="shared" si="1"/>
        <v>Feb</v>
      </c>
      <c r="C2726" s="20" t="s">
        <v>7</v>
      </c>
      <c r="D2726" s="19" t="s">
        <v>118</v>
      </c>
      <c r="E2726" s="19" t="s">
        <v>38</v>
      </c>
      <c r="F2726" s="21">
        <v>4.0</v>
      </c>
      <c r="G2726" s="22">
        <v>105395.0</v>
      </c>
      <c r="H2726" s="15" t="str">
        <f t="shared" si="2"/>
        <v>Very High Range</v>
      </c>
      <c r="I2726" s="22">
        <v>81116.0</v>
      </c>
      <c r="J2726" s="23">
        <f t="shared" si="3"/>
        <v>1.299312096</v>
      </c>
      <c r="K2726" s="24" t="str">
        <f t="shared" si="4"/>
        <v>Over Achived</v>
      </c>
    </row>
    <row r="2727" ht="22.5" customHeight="1">
      <c r="A2727" s="18">
        <v>45696.0</v>
      </c>
      <c r="B2727" s="19" t="str">
        <f t="shared" si="1"/>
        <v>Feb</v>
      </c>
      <c r="C2727" s="20" t="s">
        <v>7</v>
      </c>
      <c r="D2727" s="19" t="s">
        <v>118</v>
      </c>
      <c r="E2727" s="19" t="s">
        <v>68</v>
      </c>
      <c r="F2727" s="21">
        <v>3.0</v>
      </c>
      <c r="G2727" s="22">
        <v>57194.0</v>
      </c>
      <c r="H2727" s="15" t="str">
        <f t="shared" si="2"/>
        <v>Medium Range</v>
      </c>
      <c r="I2727" s="22">
        <v>48214.0</v>
      </c>
      <c r="J2727" s="23">
        <f t="shared" si="3"/>
        <v>1.186252956</v>
      </c>
      <c r="K2727" s="24" t="str">
        <f t="shared" si="4"/>
        <v>Over Achived</v>
      </c>
    </row>
    <row r="2728" ht="22.5" customHeight="1">
      <c r="A2728" s="18">
        <v>45696.0</v>
      </c>
      <c r="B2728" s="19" t="str">
        <f t="shared" si="1"/>
        <v>Feb</v>
      </c>
      <c r="C2728" s="20" t="s">
        <v>7</v>
      </c>
      <c r="D2728" s="19" t="s">
        <v>126</v>
      </c>
      <c r="E2728" s="19" t="s">
        <v>19</v>
      </c>
      <c r="F2728" s="21">
        <v>3.0</v>
      </c>
      <c r="G2728" s="22">
        <v>82096.0</v>
      </c>
      <c r="H2728" s="15" t="str">
        <f t="shared" si="2"/>
        <v>High Range</v>
      </c>
      <c r="I2728" s="22">
        <v>59385.0</v>
      </c>
      <c r="J2728" s="23">
        <f t="shared" si="3"/>
        <v>1.382436642</v>
      </c>
      <c r="K2728" s="24" t="str">
        <f t="shared" si="4"/>
        <v>Over Achived</v>
      </c>
    </row>
    <row r="2729" ht="22.5" customHeight="1">
      <c r="A2729" s="18">
        <v>45696.0</v>
      </c>
      <c r="B2729" s="19" t="str">
        <f t="shared" si="1"/>
        <v>Feb</v>
      </c>
      <c r="C2729" s="20" t="s">
        <v>7</v>
      </c>
      <c r="D2729" s="19" t="s">
        <v>126</v>
      </c>
      <c r="E2729" s="19" t="s">
        <v>68</v>
      </c>
      <c r="F2729" s="21">
        <v>3.0</v>
      </c>
      <c r="G2729" s="22">
        <v>66589.0</v>
      </c>
      <c r="H2729" s="15" t="str">
        <f t="shared" si="2"/>
        <v>Medium Range</v>
      </c>
      <c r="I2729" s="22">
        <v>52426.0</v>
      </c>
      <c r="J2729" s="23">
        <f t="shared" si="3"/>
        <v>1.270152215</v>
      </c>
      <c r="K2729" s="24" t="str">
        <f t="shared" si="4"/>
        <v>Over Achived</v>
      </c>
    </row>
    <row r="2730" ht="22.5" customHeight="1">
      <c r="A2730" s="18">
        <v>45696.0</v>
      </c>
      <c r="B2730" s="19" t="str">
        <f t="shared" si="1"/>
        <v>Feb</v>
      </c>
      <c r="C2730" s="20" t="s">
        <v>7</v>
      </c>
      <c r="D2730" s="19" t="s">
        <v>126</v>
      </c>
      <c r="E2730" s="19" t="s">
        <v>34</v>
      </c>
      <c r="F2730" s="21">
        <v>5.0</v>
      </c>
      <c r="G2730" s="22">
        <v>144905.0</v>
      </c>
      <c r="H2730" s="15" t="str">
        <f t="shared" si="2"/>
        <v>Very High Range</v>
      </c>
      <c r="I2730" s="22">
        <v>107654.0</v>
      </c>
      <c r="J2730" s="23">
        <f t="shared" si="3"/>
        <v>1.346025229</v>
      </c>
      <c r="K2730" s="24" t="str">
        <f t="shared" si="4"/>
        <v>Over Achived</v>
      </c>
    </row>
    <row r="2731" ht="22.5" customHeight="1">
      <c r="A2731" s="18">
        <v>45696.0</v>
      </c>
      <c r="B2731" s="19" t="str">
        <f t="shared" si="1"/>
        <v>Feb</v>
      </c>
      <c r="C2731" s="20" t="s">
        <v>7</v>
      </c>
      <c r="D2731" s="19" t="s">
        <v>126</v>
      </c>
      <c r="E2731" s="19" t="s">
        <v>26</v>
      </c>
      <c r="F2731" s="21">
        <v>10.0</v>
      </c>
      <c r="G2731" s="22">
        <v>229488.0</v>
      </c>
      <c r="H2731" s="15" t="str">
        <f t="shared" si="2"/>
        <v>Very High Range</v>
      </c>
      <c r="I2731" s="22">
        <v>207889.0</v>
      </c>
      <c r="J2731" s="23">
        <f t="shared" si="3"/>
        <v>1.103896791</v>
      </c>
      <c r="K2731" s="24" t="str">
        <f t="shared" si="4"/>
        <v>Over Achived</v>
      </c>
    </row>
    <row r="2732" ht="22.5" customHeight="1">
      <c r="A2732" s="18">
        <v>45696.0</v>
      </c>
      <c r="B2732" s="19" t="str">
        <f t="shared" si="1"/>
        <v>Feb</v>
      </c>
      <c r="C2732" s="20" t="s">
        <v>7</v>
      </c>
      <c r="D2732" s="19" t="s">
        <v>126</v>
      </c>
      <c r="E2732" s="19" t="s">
        <v>34</v>
      </c>
      <c r="F2732" s="21">
        <v>6.0</v>
      </c>
      <c r="G2732" s="22">
        <v>150581.0</v>
      </c>
      <c r="H2732" s="15" t="str">
        <f t="shared" si="2"/>
        <v>Very High Range</v>
      </c>
      <c r="I2732" s="22">
        <v>106093.0</v>
      </c>
      <c r="J2732" s="23">
        <f t="shared" si="3"/>
        <v>1.41933021</v>
      </c>
      <c r="K2732" s="24" t="str">
        <f t="shared" si="4"/>
        <v>Over Achived</v>
      </c>
    </row>
    <row r="2733" ht="22.5" customHeight="1">
      <c r="A2733" s="18">
        <v>45696.0</v>
      </c>
      <c r="B2733" s="19" t="str">
        <f t="shared" si="1"/>
        <v>Feb</v>
      </c>
      <c r="C2733" s="20" t="s">
        <v>7</v>
      </c>
      <c r="D2733" s="19" t="s">
        <v>106</v>
      </c>
      <c r="E2733" s="19" t="s">
        <v>63</v>
      </c>
      <c r="F2733" s="21">
        <v>2.0</v>
      </c>
      <c r="G2733" s="22">
        <v>49535.0</v>
      </c>
      <c r="H2733" s="15" t="str">
        <f t="shared" si="2"/>
        <v>Base Range</v>
      </c>
      <c r="I2733" s="22">
        <v>40234.0</v>
      </c>
      <c r="J2733" s="23">
        <f t="shared" si="3"/>
        <v>1.23117264</v>
      </c>
      <c r="K2733" s="24" t="str">
        <f t="shared" si="4"/>
        <v>Over Achived</v>
      </c>
    </row>
    <row r="2734" ht="22.5" customHeight="1">
      <c r="A2734" s="18">
        <v>45696.0</v>
      </c>
      <c r="B2734" s="19" t="str">
        <f t="shared" si="1"/>
        <v>Feb</v>
      </c>
      <c r="C2734" s="20" t="s">
        <v>7</v>
      </c>
      <c r="D2734" s="19" t="s">
        <v>131</v>
      </c>
      <c r="E2734" s="19" t="s">
        <v>19</v>
      </c>
      <c r="F2734" s="21">
        <v>4.0</v>
      </c>
      <c r="G2734" s="22">
        <v>89528.0</v>
      </c>
      <c r="H2734" s="15" t="str">
        <f t="shared" si="2"/>
        <v>High Range</v>
      </c>
      <c r="I2734" s="22">
        <v>63852.0</v>
      </c>
      <c r="J2734" s="23">
        <f t="shared" si="3"/>
        <v>1.402117396</v>
      </c>
      <c r="K2734" s="24" t="str">
        <f t="shared" si="4"/>
        <v>Over Achived</v>
      </c>
    </row>
    <row r="2735" ht="22.5" customHeight="1">
      <c r="A2735" s="18">
        <v>45696.0</v>
      </c>
      <c r="B2735" s="19" t="str">
        <f t="shared" si="1"/>
        <v>Feb</v>
      </c>
      <c r="C2735" s="20" t="s">
        <v>92</v>
      </c>
      <c r="D2735" s="19" t="s">
        <v>93</v>
      </c>
      <c r="E2735" s="19" t="s">
        <v>38</v>
      </c>
      <c r="F2735" s="21">
        <v>3.0</v>
      </c>
      <c r="G2735" s="22">
        <v>67959.0</v>
      </c>
      <c r="H2735" s="15" t="str">
        <f t="shared" si="2"/>
        <v>Medium Range</v>
      </c>
      <c r="I2735" s="22">
        <v>72132.0</v>
      </c>
      <c r="J2735" s="23">
        <f t="shared" si="3"/>
        <v>0.9421477292</v>
      </c>
      <c r="K2735" s="24" t="str">
        <f t="shared" si="4"/>
        <v>Target Not Meet</v>
      </c>
    </row>
    <row r="2736" ht="22.5" customHeight="1">
      <c r="A2736" s="18">
        <v>45696.0</v>
      </c>
      <c r="B2736" s="19" t="str">
        <f t="shared" si="1"/>
        <v>Feb</v>
      </c>
      <c r="C2736" s="20" t="s">
        <v>7</v>
      </c>
      <c r="D2736" s="19" t="s">
        <v>131</v>
      </c>
      <c r="E2736" s="19" t="s">
        <v>63</v>
      </c>
      <c r="F2736" s="21">
        <v>2.0</v>
      </c>
      <c r="G2736" s="22">
        <v>64372.0</v>
      </c>
      <c r="H2736" s="15" t="str">
        <f t="shared" si="2"/>
        <v>Medium Range</v>
      </c>
      <c r="I2736" s="22">
        <v>57810.0</v>
      </c>
      <c r="J2736" s="23">
        <f t="shared" si="3"/>
        <v>1.113509773</v>
      </c>
      <c r="K2736" s="24" t="str">
        <f t="shared" si="4"/>
        <v>Over Achived</v>
      </c>
    </row>
    <row r="2737" ht="22.5" customHeight="1">
      <c r="A2737" s="18">
        <v>45696.0</v>
      </c>
      <c r="B2737" s="19" t="str">
        <f t="shared" si="1"/>
        <v>Feb</v>
      </c>
      <c r="C2737" s="20" t="s">
        <v>92</v>
      </c>
      <c r="D2737" s="19" t="s">
        <v>98</v>
      </c>
      <c r="E2737" s="19" t="s">
        <v>23</v>
      </c>
      <c r="F2737" s="21">
        <v>2.0</v>
      </c>
      <c r="G2737" s="22">
        <v>57772.0</v>
      </c>
      <c r="H2737" s="15" t="str">
        <f t="shared" si="2"/>
        <v>Medium Range</v>
      </c>
      <c r="I2737" s="22">
        <v>66933.0</v>
      </c>
      <c r="J2737" s="23">
        <f t="shared" si="3"/>
        <v>0.8631317885</v>
      </c>
      <c r="K2737" s="24" t="str">
        <f t="shared" si="4"/>
        <v>Target Not Meet</v>
      </c>
    </row>
    <row r="2738" ht="22.5" customHeight="1">
      <c r="A2738" s="18">
        <v>45696.0</v>
      </c>
      <c r="B2738" s="19" t="str">
        <f t="shared" si="1"/>
        <v>Feb</v>
      </c>
      <c r="C2738" s="20" t="s">
        <v>92</v>
      </c>
      <c r="D2738" s="19" t="s">
        <v>98</v>
      </c>
      <c r="E2738" s="19" t="s">
        <v>23</v>
      </c>
      <c r="F2738" s="21">
        <v>3.0</v>
      </c>
      <c r="G2738" s="22">
        <v>51803.0</v>
      </c>
      <c r="H2738" s="15" t="str">
        <f t="shared" si="2"/>
        <v>Medium Range</v>
      </c>
      <c r="I2738" s="22">
        <v>65905.0</v>
      </c>
      <c r="J2738" s="23">
        <f t="shared" si="3"/>
        <v>0.7860253395</v>
      </c>
      <c r="K2738" s="24" t="str">
        <f t="shared" si="4"/>
        <v>Target Not Meet</v>
      </c>
    </row>
    <row r="2739" ht="22.5" customHeight="1">
      <c r="A2739" s="18">
        <v>45696.0</v>
      </c>
      <c r="B2739" s="19" t="str">
        <f t="shared" si="1"/>
        <v>Feb</v>
      </c>
      <c r="C2739" s="20" t="s">
        <v>92</v>
      </c>
      <c r="D2739" s="19" t="s">
        <v>98</v>
      </c>
      <c r="E2739" s="19" t="s">
        <v>68</v>
      </c>
      <c r="F2739" s="21">
        <v>2.0</v>
      </c>
      <c r="G2739" s="22">
        <v>55899.0</v>
      </c>
      <c r="H2739" s="15" t="str">
        <f t="shared" si="2"/>
        <v>Medium Range</v>
      </c>
      <c r="I2739" s="22">
        <v>59181.0</v>
      </c>
      <c r="J2739" s="23">
        <f t="shared" si="3"/>
        <v>0.9445430121</v>
      </c>
      <c r="K2739" s="24" t="str">
        <f t="shared" si="4"/>
        <v>Target Not Meet</v>
      </c>
    </row>
    <row r="2740" ht="22.5" customHeight="1">
      <c r="A2740" s="18">
        <v>45696.0</v>
      </c>
      <c r="B2740" s="19" t="str">
        <f t="shared" si="1"/>
        <v>Feb</v>
      </c>
      <c r="C2740" s="20" t="s">
        <v>92</v>
      </c>
      <c r="D2740" s="19" t="s">
        <v>98</v>
      </c>
      <c r="E2740" s="19" t="s">
        <v>38</v>
      </c>
      <c r="F2740" s="21">
        <v>3.0</v>
      </c>
      <c r="G2740" s="22">
        <v>78495.0</v>
      </c>
      <c r="H2740" s="15" t="str">
        <f t="shared" si="2"/>
        <v>High Range</v>
      </c>
      <c r="I2740" s="22">
        <v>85795.0</v>
      </c>
      <c r="J2740" s="23">
        <f t="shared" si="3"/>
        <v>0.9149134565</v>
      </c>
      <c r="K2740" s="24" t="str">
        <f t="shared" si="4"/>
        <v>Target Not Meet</v>
      </c>
    </row>
    <row r="2741" ht="22.5" customHeight="1">
      <c r="A2741" s="18">
        <v>45696.0</v>
      </c>
      <c r="B2741" s="19" t="str">
        <f t="shared" si="1"/>
        <v>Feb</v>
      </c>
      <c r="C2741" s="20" t="s">
        <v>92</v>
      </c>
      <c r="D2741" s="19" t="s">
        <v>144</v>
      </c>
      <c r="E2741" s="19" t="s">
        <v>34</v>
      </c>
      <c r="F2741" s="21">
        <v>4.0</v>
      </c>
      <c r="G2741" s="22">
        <v>103191.0</v>
      </c>
      <c r="H2741" s="15" t="str">
        <f t="shared" si="2"/>
        <v>Very High Range</v>
      </c>
      <c r="I2741" s="22">
        <v>79453.0</v>
      </c>
      <c r="J2741" s="23">
        <f t="shared" si="3"/>
        <v>1.298767825</v>
      </c>
      <c r="K2741" s="24" t="str">
        <f t="shared" si="4"/>
        <v>Over Achived</v>
      </c>
    </row>
    <row r="2742" ht="22.5" customHeight="1">
      <c r="A2742" s="18">
        <v>45696.0</v>
      </c>
      <c r="B2742" s="19" t="str">
        <f t="shared" si="1"/>
        <v>Feb</v>
      </c>
      <c r="C2742" s="20" t="s">
        <v>92</v>
      </c>
      <c r="D2742" s="19" t="s">
        <v>98</v>
      </c>
      <c r="E2742" s="19" t="s">
        <v>9</v>
      </c>
      <c r="F2742" s="21">
        <v>4.0</v>
      </c>
      <c r="G2742" s="22">
        <v>104845.0</v>
      </c>
      <c r="H2742" s="15" t="str">
        <f t="shared" si="2"/>
        <v>Very High Range</v>
      </c>
      <c r="I2742" s="22">
        <v>114692.0</v>
      </c>
      <c r="J2742" s="23">
        <f t="shared" si="3"/>
        <v>0.9141439682</v>
      </c>
      <c r="K2742" s="24" t="str">
        <f t="shared" si="4"/>
        <v>Target Not Meet</v>
      </c>
    </row>
    <row r="2743" ht="22.5" customHeight="1">
      <c r="A2743" s="18">
        <v>45696.0</v>
      </c>
      <c r="B2743" s="19" t="str">
        <f t="shared" si="1"/>
        <v>Feb</v>
      </c>
      <c r="C2743" s="20" t="s">
        <v>92</v>
      </c>
      <c r="D2743" s="25" t="s">
        <v>149</v>
      </c>
      <c r="E2743" s="19" t="s">
        <v>19</v>
      </c>
      <c r="F2743" s="21">
        <v>2.0</v>
      </c>
      <c r="G2743" s="22">
        <v>73504.0</v>
      </c>
      <c r="H2743" s="15" t="str">
        <f t="shared" si="2"/>
        <v>High Range</v>
      </c>
      <c r="I2743" s="22">
        <v>69604.0</v>
      </c>
      <c r="J2743" s="23">
        <f t="shared" si="3"/>
        <v>1.056031263</v>
      </c>
      <c r="K2743" s="24" t="str">
        <f t="shared" si="4"/>
        <v>Over Achived</v>
      </c>
    </row>
    <row r="2744" ht="22.5" customHeight="1">
      <c r="A2744" s="18">
        <v>45696.0</v>
      </c>
      <c r="B2744" s="19" t="str">
        <f t="shared" si="1"/>
        <v>Feb</v>
      </c>
      <c r="C2744" s="20" t="s">
        <v>92</v>
      </c>
      <c r="D2744" s="25" t="s">
        <v>149</v>
      </c>
      <c r="E2744" s="19" t="s">
        <v>19</v>
      </c>
      <c r="F2744" s="21">
        <v>2.0</v>
      </c>
      <c r="G2744" s="22">
        <v>68669.0</v>
      </c>
      <c r="H2744" s="15" t="str">
        <f t="shared" si="2"/>
        <v>Medium Range</v>
      </c>
      <c r="I2744" s="22">
        <v>55460.0</v>
      </c>
      <c r="J2744" s="23">
        <f t="shared" si="3"/>
        <v>1.238171655</v>
      </c>
      <c r="K2744" s="24" t="str">
        <f t="shared" si="4"/>
        <v>Over Achived</v>
      </c>
    </row>
    <row r="2745" ht="22.5" customHeight="1">
      <c r="A2745" s="18">
        <v>45696.0</v>
      </c>
      <c r="B2745" s="19" t="str">
        <f t="shared" si="1"/>
        <v>Feb</v>
      </c>
      <c r="C2745" s="20" t="s">
        <v>92</v>
      </c>
      <c r="D2745" s="25" t="s">
        <v>149</v>
      </c>
      <c r="E2745" s="19" t="s">
        <v>34</v>
      </c>
      <c r="F2745" s="21">
        <v>4.0</v>
      </c>
      <c r="G2745" s="22">
        <v>121479.0</v>
      </c>
      <c r="H2745" s="15" t="str">
        <f t="shared" si="2"/>
        <v>Very High Range</v>
      </c>
      <c r="I2745" s="22">
        <v>97949.0</v>
      </c>
      <c r="J2745" s="23">
        <f t="shared" si="3"/>
        <v>1.240227057</v>
      </c>
      <c r="K2745" s="24" t="str">
        <f t="shared" si="4"/>
        <v>Over Achived</v>
      </c>
    </row>
    <row r="2746" ht="22.5" customHeight="1">
      <c r="A2746" s="18">
        <v>45696.0</v>
      </c>
      <c r="B2746" s="19" t="str">
        <f t="shared" si="1"/>
        <v>Feb</v>
      </c>
      <c r="C2746" s="20" t="s">
        <v>92</v>
      </c>
      <c r="D2746" s="19" t="s">
        <v>158</v>
      </c>
      <c r="E2746" s="19" t="s">
        <v>34</v>
      </c>
      <c r="F2746" s="21">
        <v>5.0</v>
      </c>
      <c r="G2746" s="22">
        <v>104174.0</v>
      </c>
      <c r="H2746" s="15" t="str">
        <f t="shared" si="2"/>
        <v>Very High Range</v>
      </c>
      <c r="I2746" s="22">
        <v>74546.0</v>
      </c>
      <c r="J2746" s="23">
        <f t="shared" si="3"/>
        <v>1.397445872</v>
      </c>
      <c r="K2746" s="24" t="str">
        <f t="shared" si="4"/>
        <v>Over Achived</v>
      </c>
    </row>
    <row r="2747" ht="22.5" customHeight="1">
      <c r="A2747" s="18">
        <v>45696.0</v>
      </c>
      <c r="B2747" s="19" t="str">
        <f t="shared" si="1"/>
        <v>Feb</v>
      </c>
      <c r="C2747" s="20" t="s">
        <v>92</v>
      </c>
      <c r="D2747" s="19" t="s">
        <v>158</v>
      </c>
      <c r="E2747" s="19" t="s">
        <v>34</v>
      </c>
      <c r="F2747" s="21">
        <v>5.0</v>
      </c>
      <c r="G2747" s="22">
        <v>98720.0</v>
      </c>
      <c r="H2747" s="15" t="str">
        <f t="shared" si="2"/>
        <v>Very High Range</v>
      </c>
      <c r="I2747" s="22">
        <v>79705.0</v>
      </c>
      <c r="J2747" s="23">
        <f t="shared" si="3"/>
        <v>1.238567217</v>
      </c>
      <c r="K2747" s="24" t="str">
        <f t="shared" si="4"/>
        <v>Over Achived</v>
      </c>
    </row>
    <row r="2748" ht="22.5" customHeight="1">
      <c r="A2748" s="18">
        <v>45696.0</v>
      </c>
      <c r="B2748" s="19" t="str">
        <f t="shared" si="1"/>
        <v>Feb</v>
      </c>
      <c r="C2748" s="20" t="s">
        <v>7</v>
      </c>
      <c r="D2748" s="19" t="s">
        <v>131</v>
      </c>
      <c r="E2748" s="19" t="s">
        <v>68</v>
      </c>
      <c r="F2748" s="21">
        <v>3.0</v>
      </c>
      <c r="G2748" s="22">
        <v>58308.0</v>
      </c>
      <c r="H2748" s="15" t="str">
        <f t="shared" si="2"/>
        <v>Medium Range</v>
      </c>
      <c r="I2748" s="22">
        <v>41090.0</v>
      </c>
      <c r="J2748" s="23">
        <f t="shared" si="3"/>
        <v>1.419031394</v>
      </c>
      <c r="K2748" s="24" t="str">
        <f t="shared" si="4"/>
        <v>Over Achived</v>
      </c>
    </row>
    <row r="2749" ht="22.5" customHeight="1">
      <c r="A2749" s="18">
        <v>45696.0</v>
      </c>
      <c r="B2749" s="19" t="str">
        <f t="shared" si="1"/>
        <v>Feb</v>
      </c>
      <c r="C2749" s="20" t="s">
        <v>92</v>
      </c>
      <c r="D2749" s="19" t="s">
        <v>144</v>
      </c>
      <c r="E2749" s="19" t="s">
        <v>19</v>
      </c>
      <c r="F2749" s="21">
        <v>3.0</v>
      </c>
      <c r="G2749" s="22">
        <v>61434.0</v>
      </c>
      <c r="H2749" s="15" t="str">
        <f t="shared" si="2"/>
        <v>Medium Range</v>
      </c>
      <c r="I2749" s="22">
        <v>56929.0</v>
      </c>
      <c r="J2749" s="23">
        <f t="shared" si="3"/>
        <v>1.079133658</v>
      </c>
      <c r="K2749" s="24" t="str">
        <f t="shared" si="4"/>
        <v>Over Achived</v>
      </c>
    </row>
    <row r="2750" ht="22.5" customHeight="1">
      <c r="A2750" s="18">
        <v>45697.0</v>
      </c>
      <c r="B2750" s="19" t="str">
        <f t="shared" si="1"/>
        <v>Feb</v>
      </c>
      <c r="C2750" s="20" t="s">
        <v>13</v>
      </c>
      <c r="D2750" s="19" t="s">
        <v>169</v>
      </c>
      <c r="E2750" s="19" t="s">
        <v>68</v>
      </c>
      <c r="F2750" s="21">
        <v>1.0</v>
      </c>
      <c r="G2750" s="22">
        <v>44222.0</v>
      </c>
      <c r="H2750" s="15" t="str">
        <f t="shared" si="2"/>
        <v>Base Range</v>
      </c>
      <c r="I2750" s="22">
        <v>57160.0</v>
      </c>
      <c r="J2750" s="23">
        <f t="shared" si="3"/>
        <v>0.7736529041</v>
      </c>
      <c r="K2750" s="24" t="str">
        <f t="shared" si="4"/>
        <v>Target Not Meet</v>
      </c>
    </row>
    <row r="2751" ht="22.5" customHeight="1">
      <c r="A2751" s="18">
        <v>45697.0</v>
      </c>
      <c r="B2751" s="19" t="str">
        <f t="shared" si="1"/>
        <v>Feb</v>
      </c>
      <c r="C2751" s="20" t="s">
        <v>13</v>
      </c>
      <c r="D2751" s="19" t="s">
        <v>37</v>
      </c>
      <c r="E2751" s="19" t="s">
        <v>9</v>
      </c>
      <c r="F2751" s="21">
        <v>4.0</v>
      </c>
      <c r="G2751" s="22">
        <v>96299.0</v>
      </c>
      <c r="H2751" s="15" t="str">
        <f t="shared" si="2"/>
        <v>Very High Range</v>
      </c>
      <c r="I2751" s="22">
        <v>102247.0</v>
      </c>
      <c r="J2751" s="23">
        <f t="shared" si="3"/>
        <v>0.9418271441</v>
      </c>
      <c r="K2751" s="24" t="str">
        <f t="shared" si="4"/>
        <v>Target Not Meet</v>
      </c>
    </row>
    <row r="2752" ht="22.5" customHeight="1">
      <c r="A2752" s="18">
        <v>45697.0</v>
      </c>
      <c r="B2752" s="19" t="str">
        <f t="shared" si="1"/>
        <v>Feb</v>
      </c>
      <c r="C2752" s="20" t="s">
        <v>13</v>
      </c>
      <c r="D2752" s="19" t="s">
        <v>169</v>
      </c>
      <c r="E2752" s="19" t="s">
        <v>23</v>
      </c>
      <c r="F2752" s="21">
        <v>2.0</v>
      </c>
      <c r="G2752" s="22">
        <v>41914.0</v>
      </c>
      <c r="H2752" s="15" t="str">
        <f t="shared" si="2"/>
        <v>Base Range</v>
      </c>
      <c r="I2752" s="22">
        <v>47073.0</v>
      </c>
      <c r="J2752" s="23">
        <f t="shared" si="3"/>
        <v>0.8904042657</v>
      </c>
      <c r="K2752" s="24" t="str">
        <f t="shared" si="4"/>
        <v>Target Not Meet</v>
      </c>
    </row>
    <row r="2753" ht="22.5" customHeight="1">
      <c r="A2753" s="18">
        <v>45697.0</v>
      </c>
      <c r="B2753" s="19" t="str">
        <f t="shared" si="1"/>
        <v>Feb</v>
      </c>
      <c r="C2753" s="20" t="s">
        <v>13</v>
      </c>
      <c r="D2753" s="19" t="s">
        <v>37</v>
      </c>
      <c r="E2753" s="19" t="s">
        <v>9</v>
      </c>
      <c r="F2753" s="21">
        <v>4.0</v>
      </c>
      <c r="G2753" s="22">
        <v>80494.0</v>
      </c>
      <c r="H2753" s="15" t="str">
        <f t="shared" si="2"/>
        <v>High Range</v>
      </c>
      <c r="I2753" s="22">
        <v>86654.0</v>
      </c>
      <c r="J2753" s="23">
        <f t="shared" si="3"/>
        <v>0.9289126872</v>
      </c>
      <c r="K2753" s="24" t="str">
        <f t="shared" si="4"/>
        <v>Target Not Meet</v>
      </c>
    </row>
    <row r="2754" ht="22.5" customHeight="1">
      <c r="A2754" s="18">
        <v>45697.0</v>
      </c>
      <c r="B2754" s="19" t="str">
        <f t="shared" si="1"/>
        <v>Feb</v>
      </c>
      <c r="C2754" s="20" t="s">
        <v>13</v>
      </c>
      <c r="D2754" s="19" t="s">
        <v>37</v>
      </c>
      <c r="E2754" s="19" t="s">
        <v>23</v>
      </c>
      <c r="F2754" s="21">
        <v>2.0</v>
      </c>
      <c r="G2754" s="22">
        <v>52978.0</v>
      </c>
      <c r="H2754" s="15" t="str">
        <f t="shared" si="2"/>
        <v>Medium Range</v>
      </c>
      <c r="I2754" s="22">
        <v>61796.0</v>
      </c>
      <c r="J2754" s="23">
        <f t="shared" si="3"/>
        <v>0.8573046799</v>
      </c>
      <c r="K2754" s="24" t="str">
        <f t="shared" si="4"/>
        <v>Target Not Meet</v>
      </c>
    </row>
    <row r="2755" ht="22.5" customHeight="1">
      <c r="A2755" s="18">
        <v>45697.0</v>
      </c>
      <c r="B2755" s="19" t="str">
        <f t="shared" si="1"/>
        <v>Feb</v>
      </c>
      <c r="C2755" s="20" t="s">
        <v>13</v>
      </c>
      <c r="D2755" s="19" t="s">
        <v>37</v>
      </c>
      <c r="E2755" s="19" t="s">
        <v>23</v>
      </c>
      <c r="F2755" s="21">
        <v>2.0</v>
      </c>
      <c r="G2755" s="22">
        <v>50998.0</v>
      </c>
      <c r="H2755" s="15" t="str">
        <f t="shared" si="2"/>
        <v>Medium Range</v>
      </c>
      <c r="I2755" s="22">
        <v>56900.0</v>
      </c>
      <c r="J2755" s="23">
        <f t="shared" si="3"/>
        <v>0.8962741652</v>
      </c>
      <c r="K2755" s="24" t="str">
        <f t="shared" si="4"/>
        <v>Target Not Meet</v>
      </c>
    </row>
    <row r="2756" ht="22.5" customHeight="1">
      <c r="A2756" s="18">
        <v>45697.0</v>
      </c>
      <c r="B2756" s="19" t="str">
        <f t="shared" si="1"/>
        <v>Feb</v>
      </c>
      <c r="C2756" s="20" t="s">
        <v>13</v>
      </c>
      <c r="D2756" s="19" t="s">
        <v>37</v>
      </c>
      <c r="E2756" s="19" t="s">
        <v>9</v>
      </c>
      <c r="F2756" s="21">
        <v>4.0</v>
      </c>
      <c r="G2756" s="22">
        <v>83460.0</v>
      </c>
      <c r="H2756" s="15" t="str">
        <f t="shared" si="2"/>
        <v>High Range</v>
      </c>
      <c r="I2756" s="22">
        <v>94304.0</v>
      </c>
      <c r="J2756" s="23">
        <f t="shared" si="3"/>
        <v>0.8850101798</v>
      </c>
      <c r="K2756" s="24" t="str">
        <f t="shared" si="4"/>
        <v>Target Not Meet</v>
      </c>
    </row>
    <row r="2757" ht="22.5" customHeight="1">
      <c r="A2757" s="18">
        <v>45697.0</v>
      </c>
      <c r="B2757" s="19" t="str">
        <f t="shared" si="1"/>
        <v>Feb</v>
      </c>
      <c r="C2757" s="20" t="s">
        <v>13</v>
      </c>
      <c r="D2757" s="19" t="s">
        <v>14</v>
      </c>
      <c r="E2757" s="19" t="s">
        <v>19</v>
      </c>
      <c r="F2757" s="21">
        <v>2.0</v>
      </c>
      <c r="G2757" s="22">
        <v>44038.0</v>
      </c>
      <c r="H2757" s="15" t="str">
        <f t="shared" si="2"/>
        <v>Base Range</v>
      </c>
      <c r="I2757" s="22">
        <v>38047.0</v>
      </c>
      <c r="J2757" s="23">
        <f t="shared" si="3"/>
        <v>1.157463138</v>
      </c>
      <c r="K2757" s="24" t="str">
        <f t="shared" si="4"/>
        <v>Over Achived</v>
      </c>
    </row>
    <row r="2758" ht="22.5" customHeight="1">
      <c r="A2758" s="18">
        <v>45697.0</v>
      </c>
      <c r="B2758" s="19" t="str">
        <f t="shared" si="1"/>
        <v>Feb</v>
      </c>
      <c r="C2758" s="20" t="s">
        <v>13</v>
      </c>
      <c r="D2758" s="19" t="s">
        <v>29</v>
      </c>
      <c r="E2758" s="19" t="s">
        <v>9</v>
      </c>
      <c r="F2758" s="21">
        <v>3.0</v>
      </c>
      <c r="G2758" s="22">
        <v>93778.0</v>
      </c>
      <c r="H2758" s="15" t="str">
        <f t="shared" si="2"/>
        <v>Very High Range</v>
      </c>
      <c r="I2758" s="22">
        <v>111534.0</v>
      </c>
      <c r="J2758" s="23">
        <f t="shared" si="3"/>
        <v>0.8408019079</v>
      </c>
      <c r="K2758" s="24" t="str">
        <f t="shared" si="4"/>
        <v>Target Not Meet</v>
      </c>
    </row>
    <row r="2759" ht="22.5" customHeight="1">
      <c r="A2759" s="18">
        <v>45697.0</v>
      </c>
      <c r="B2759" s="19" t="str">
        <f t="shared" si="1"/>
        <v>Feb</v>
      </c>
      <c r="C2759" s="20" t="s">
        <v>13</v>
      </c>
      <c r="D2759" s="19" t="s">
        <v>29</v>
      </c>
      <c r="E2759" s="19" t="s">
        <v>38</v>
      </c>
      <c r="F2759" s="21">
        <v>3.0</v>
      </c>
      <c r="G2759" s="22">
        <v>62581.0</v>
      </c>
      <c r="H2759" s="15" t="str">
        <f t="shared" si="2"/>
        <v>Medium Range</v>
      </c>
      <c r="I2759" s="22">
        <v>76428.0</v>
      </c>
      <c r="J2759" s="23">
        <f t="shared" si="3"/>
        <v>0.8188229445</v>
      </c>
      <c r="K2759" s="24" t="str">
        <f t="shared" si="4"/>
        <v>Target Not Meet</v>
      </c>
    </row>
    <row r="2760" ht="22.5" customHeight="1">
      <c r="A2760" s="18">
        <v>45697.0</v>
      </c>
      <c r="B2760" s="19" t="str">
        <f t="shared" si="1"/>
        <v>Feb</v>
      </c>
      <c r="C2760" s="20" t="s">
        <v>13</v>
      </c>
      <c r="D2760" s="19" t="s">
        <v>29</v>
      </c>
      <c r="E2760" s="19" t="s">
        <v>19</v>
      </c>
      <c r="F2760" s="21">
        <v>2.0</v>
      </c>
      <c r="G2760" s="22">
        <v>56709.0</v>
      </c>
      <c r="H2760" s="15" t="str">
        <f t="shared" si="2"/>
        <v>Medium Range</v>
      </c>
      <c r="I2760" s="22">
        <v>66934.0</v>
      </c>
      <c r="J2760" s="23">
        <f t="shared" si="3"/>
        <v>0.8472375773</v>
      </c>
      <c r="K2760" s="24" t="str">
        <f t="shared" si="4"/>
        <v>Target Not Meet</v>
      </c>
    </row>
    <row r="2761" ht="22.5" customHeight="1">
      <c r="A2761" s="18">
        <v>45697.0</v>
      </c>
      <c r="B2761" s="19" t="str">
        <f t="shared" si="1"/>
        <v>Feb</v>
      </c>
      <c r="C2761" s="20" t="s">
        <v>13</v>
      </c>
      <c r="D2761" s="19" t="s">
        <v>18</v>
      </c>
      <c r="E2761" s="19" t="s">
        <v>23</v>
      </c>
      <c r="F2761" s="21">
        <v>2.0</v>
      </c>
      <c r="G2761" s="22">
        <v>48869.0</v>
      </c>
      <c r="H2761" s="15" t="str">
        <f t="shared" si="2"/>
        <v>Base Range</v>
      </c>
      <c r="I2761" s="22">
        <v>36871.0</v>
      </c>
      <c r="J2761" s="23">
        <f t="shared" si="3"/>
        <v>1.32540479</v>
      </c>
      <c r="K2761" s="24" t="str">
        <f t="shared" si="4"/>
        <v>Over Achived</v>
      </c>
    </row>
    <row r="2762" ht="22.5" customHeight="1">
      <c r="A2762" s="18">
        <v>45697.0</v>
      </c>
      <c r="B2762" s="19" t="str">
        <f t="shared" si="1"/>
        <v>Feb</v>
      </c>
      <c r="C2762" s="20" t="s">
        <v>13</v>
      </c>
      <c r="D2762" s="19" t="s">
        <v>18</v>
      </c>
      <c r="E2762" s="19" t="s">
        <v>23</v>
      </c>
      <c r="F2762" s="21">
        <v>2.0</v>
      </c>
      <c r="G2762" s="22">
        <v>42558.0</v>
      </c>
      <c r="H2762" s="15" t="str">
        <f t="shared" si="2"/>
        <v>Base Range</v>
      </c>
      <c r="I2762" s="22">
        <v>31102.0</v>
      </c>
      <c r="J2762" s="23">
        <f t="shared" si="3"/>
        <v>1.368336441</v>
      </c>
      <c r="K2762" s="24" t="str">
        <f t="shared" si="4"/>
        <v>Over Achived</v>
      </c>
    </row>
    <row r="2763" ht="22.5" customHeight="1">
      <c r="A2763" s="18">
        <v>45697.0</v>
      </c>
      <c r="B2763" s="19" t="str">
        <f t="shared" si="1"/>
        <v>Feb</v>
      </c>
      <c r="C2763" s="20" t="s">
        <v>13</v>
      </c>
      <c r="D2763" s="19" t="s">
        <v>169</v>
      </c>
      <c r="E2763" s="19" t="s">
        <v>63</v>
      </c>
      <c r="F2763" s="21">
        <v>1.0</v>
      </c>
      <c r="G2763" s="22">
        <v>17585.0</v>
      </c>
      <c r="H2763" s="15" t="str">
        <f t="shared" si="2"/>
        <v>Base Range</v>
      </c>
      <c r="I2763" s="22">
        <v>22608.0</v>
      </c>
      <c r="J2763" s="23">
        <f t="shared" si="3"/>
        <v>0.7778220099</v>
      </c>
      <c r="K2763" s="24" t="str">
        <f t="shared" si="4"/>
        <v>Target Not Meet</v>
      </c>
    </row>
    <row r="2764" ht="22.5" customHeight="1">
      <c r="A2764" s="18">
        <v>45697.0</v>
      </c>
      <c r="B2764" s="19" t="str">
        <f t="shared" si="1"/>
        <v>Feb</v>
      </c>
      <c r="C2764" s="20" t="s">
        <v>13</v>
      </c>
      <c r="D2764" s="19" t="s">
        <v>29</v>
      </c>
      <c r="E2764" s="19" t="s">
        <v>34</v>
      </c>
      <c r="F2764" s="21">
        <v>3.0</v>
      </c>
      <c r="G2764" s="22">
        <v>88699.0</v>
      </c>
      <c r="H2764" s="15" t="str">
        <f t="shared" si="2"/>
        <v>High Range</v>
      </c>
      <c r="I2764" s="22">
        <v>104849.0</v>
      </c>
      <c r="J2764" s="23">
        <f t="shared" si="3"/>
        <v>0.8459689649</v>
      </c>
      <c r="K2764" s="24" t="str">
        <f t="shared" si="4"/>
        <v>Target Not Meet</v>
      </c>
    </row>
    <row r="2765" ht="22.5" customHeight="1">
      <c r="A2765" s="18">
        <v>45697.0</v>
      </c>
      <c r="B2765" s="19" t="str">
        <f t="shared" si="1"/>
        <v>Feb</v>
      </c>
      <c r="C2765" s="20" t="s">
        <v>13</v>
      </c>
      <c r="D2765" s="19" t="s">
        <v>169</v>
      </c>
      <c r="E2765" s="19" t="s">
        <v>34</v>
      </c>
      <c r="F2765" s="21">
        <v>4.0</v>
      </c>
      <c r="G2765" s="22">
        <v>94207.0</v>
      </c>
      <c r="H2765" s="15" t="str">
        <f t="shared" si="2"/>
        <v>Very High Range</v>
      </c>
      <c r="I2765" s="22">
        <v>101829.0</v>
      </c>
      <c r="J2765" s="23">
        <f t="shared" si="3"/>
        <v>0.9251490243</v>
      </c>
      <c r="K2765" s="24" t="str">
        <f t="shared" si="4"/>
        <v>Target Not Meet</v>
      </c>
    </row>
    <row r="2766" ht="22.5" customHeight="1">
      <c r="A2766" s="18">
        <v>45697.0</v>
      </c>
      <c r="B2766" s="19" t="str">
        <f t="shared" si="1"/>
        <v>Feb</v>
      </c>
      <c r="C2766" s="20" t="s">
        <v>57</v>
      </c>
      <c r="D2766" s="19" t="s">
        <v>85</v>
      </c>
      <c r="E2766" s="19" t="s">
        <v>26</v>
      </c>
      <c r="F2766" s="21">
        <v>2.0</v>
      </c>
      <c r="G2766" s="22">
        <v>54023.0</v>
      </c>
      <c r="H2766" s="15" t="str">
        <f t="shared" si="2"/>
        <v>Medium Range</v>
      </c>
      <c r="I2766" s="22">
        <v>70148.0</v>
      </c>
      <c r="J2766" s="23">
        <f t="shared" si="3"/>
        <v>0.7701288704</v>
      </c>
      <c r="K2766" s="24" t="str">
        <f t="shared" si="4"/>
        <v>Target Not Meet</v>
      </c>
    </row>
    <row r="2767" ht="22.5" customHeight="1">
      <c r="A2767" s="18">
        <v>45697.0</v>
      </c>
      <c r="B2767" s="19" t="str">
        <f t="shared" si="1"/>
        <v>Feb</v>
      </c>
      <c r="C2767" s="20" t="s">
        <v>57</v>
      </c>
      <c r="D2767" s="19" t="s">
        <v>58</v>
      </c>
      <c r="E2767" s="19" t="s">
        <v>23</v>
      </c>
      <c r="F2767" s="21">
        <v>2.0</v>
      </c>
      <c r="G2767" s="22">
        <v>38044.0</v>
      </c>
      <c r="H2767" s="15" t="str">
        <f t="shared" si="2"/>
        <v>Base Range</v>
      </c>
      <c r="I2767" s="22">
        <v>30716.0</v>
      </c>
      <c r="J2767" s="23">
        <f t="shared" si="3"/>
        <v>1.238572731</v>
      </c>
      <c r="K2767" s="24" t="str">
        <f t="shared" si="4"/>
        <v>Over Achived</v>
      </c>
    </row>
    <row r="2768" ht="22.5" customHeight="1">
      <c r="A2768" s="18">
        <v>45697.0</v>
      </c>
      <c r="B2768" s="19" t="str">
        <f t="shared" si="1"/>
        <v>Feb</v>
      </c>
      <c r="C2768" s="20" t="s">
        <v>13</v>
      </c>
      <c r="D2768" s="19" t="s">
        <v>14</v>
      </c>
      <c r="E2768" s="19" t="s">
        <v>19</v>
      </c>
      <c r="F2768" s="21">
        <v>2.0</v>
      </c>
      <c r="G2768" s="22">
        <v>45653.0</v>
      </c>
      <c r="H2768" s="15" t="str">
        <f t="shared" si="2"/>
        <v>Base Range</v>
      </c>
      <c r="I2768" s="22">
        <v>33720.0</v>
      </c>
      <c r="J2768" s="23">
        <f t="shared" si="3"/>
        <v>1.353884935</v>
      </c>
      <c r="K2768" s="24" t="str">
        <f t="shared" si="4"/>
        <v>Over Achived</v>
      </c>
    </row>
    <row r="2769" ht="22.5" customHeight="1">
      <c r="A2769" s="18">
        <v>45697.0</v>
      </c>
      <c r="B2769" s="19" t="str">
        <f t="shared" si="1"/>
        <v>Feb</v>
      </c>
      <c r="C2769" s="20" t="s">
        <v>57</v>
      </c>
      <c r="D2769" s="19" t="s">
        <v>85</v>
      </c>
      <c r="E2769" s="19" t="s">
        <v>19</v>
      </c>
      <c r="F2769" s="21">
        <v>1.0</v>
      </c>
      <c r="G2769" s="22">
        <v>43483.0</v>
      </c>
      <c r="H2769" s="15" t="str">
        <f t="shared" si="2"/>
        <v>Base Range</v>
      </c>
      <c r="I2769" s="22">
        <v>54822.0</v>
      </c>
      <c r="J2769" s="23">
        <f t="shared" si="3"/>
        <v>0.7931669768</v>
      </c>
      <c r="K2769" s="24" t="str">
        <f t="shared" si="4"/>
        <v>Target Not Meet</v>
      </c>
    </row>
    <row r="2770" ht="22.5" customHeight="1">
      <c r="A2770" s="18">
        <v>45697.0</v>
      </c>
      <c r="B2770" s="19" t="str">
        <f t="shared" si="1"/>
        <v>Feb</v>
      </c>
      <c r="C2770" s="20" t="s">
        <v>57</v>
      </c>
      <c r="D2770" s="19" t="s">
        <v>85</v>
      </c>
      <c r="E2770" s="19" t="s">
        <v>9</v>
      </c>
      <c r="F2770" s="21">
        <v>3.0</v>
      </c>
      <c r="G2770" s="22">
        <v>78891.0</v>
      </c>
      <c r="H2770" s="15" t="str">
        <f t="shared" si="2"/>
        <v>High Range</v>
      </c>
      <c r="I2770" s="22">
        <v>82939.0</v>
      </c>
      <c r="J2770" s="23">
        <f t="shared" si="3"/>
        <v>0.9511930455</v>
      </c>
      <c r="K2770" s="24" t="str">
        <f t="shared" si="4"/>
        <v>Target Not Meet</v>
      </c>
    </row>
    <row r="2771" ht="22.5" customHeight="1">
      <c r="A2771" s="18">
        <v>45697.0</v>
      </c>
      <c r="B2771" s="19" t="str">
        <f t="shared" si="1"/>
        <v>Feb</v>
      </c>
      <c r="C2771" s="20" t="s">
        <v>57</v>
      </c>
      <c r="D2771" s="19" t="s">
        <v>85</v>
      </c>
      <c r="E2771" s="19" t="s">
        <v>38</v>
      </c>
      <c r="F2771" s="21">
        <v>2.0</v>
      </c>
      <c r="G2771" s="22">
        <v>42939.0</v>
      </c>
      <c r="H2771" s="15" t="str">
        <f t="shared" si="2"/>
        <v>Base Range</v>
      </c>
      <c r="I2771" s="22">
        <v>48696.0</v>
      </c>
      <c r="J2771" s="23">
        <f t="shared" si="3"/>
        <v>0.8817767373</v>
      </c>
      <c r="K2771" s="24" t="str">
        <f t="shared" si="4"/>
        <v>Target Not Meet</v>
      </c>
    </row>
    <row r="2772" ht="22.5" customHeight="1">
      <c r="A2772" s="18">
        <v>45697.0</v>
      </c>
      <c r="B2772" s="19" t="str">
        <f t="shared" si="1"/>
        <v>Feb</v>
      </c>
      <c r="C2772" s="20" t="s">
        <v>57</v>
      </c>
      <c r="D2772" s="19" t="s">
        <v>85</v>
      </c>
      <c r="E2772" s="19" t="s">
        <v>34</v>
      </c>
      <c r="F2772" s="21">
        <v>2.0</v>
      </c>
      <c r="G2772" s="22">
        <v>59855.0</v>
      </c>
      <c r="H2772" s="15" t="str">
        <f t="shared" si="2"/>
        <v>Medium Range</v>
      </c>
      <c r="I2772" s="22">
        <v>75825.0</v>
      </c>
      <c r="J2772" s="23">
        <f t="shared" si="3"/>
        <v>0.7893834487</v>
      </c>
      <c r="K2772" s="24" t="str">
        <f t="shared" si="4"/>
        <v>Target Not Meet</v>
      </c>
    </row>
    <row r="2773" ht="22.5" customHeight="1">
      <c r="A2773" s="18">
        <v>45697.0</v>
      </c>
      <c r="B2773" s="19" t="str">
        <f t="shared" si="1"/>
        <v>Feb</v>
      </c>
      <c r="C2773" s="20" t="s">
        <v>57</v>
      </c>
      <c r="D2773" s="19" t="s">
        <v>80</v>
      </c>
      <c r="E2773" s="19" t="s">
        <v>23</v>
      </c>
      <c r="F2773" s="21">
        <v>1.0</v>
      </c>
      <c r="G2773" s="22">
        <v>32548.0</v>
      </c>
      <c r="H2773" s="15" t="str">
        <f t="shared" si="2"/>
        <v>Base Range</v>
      </c>
      <c r="I2773" s="22">
        <v>40605.0</v>
      </c>
      <c r="J2773" s="23">
        <f t="shared" si="3"/>
        <v>0.8015761606</v>
      </c>
      <c r="K2773" s="24" t="str">
        <f t="shared" si="4"/>
        <v>Target Not Meet</v>
      </c>
    </row>
    <row r="2774" ht="22.5" customHeight="1">
      <c r="A2774" s="18">
        <v>45697.0</v>
      </c>
      <c r="B2774" s="19" t="str">
        <f t="shared" si="1"/>
        <v>Feb</v>
      </c>
      <c r="C2774" s="20" t="s">
        <v>57</v>
      </c>
      <c r="D2774" s="19" t="s">
        <v>80</v>
      </c>
      <c r="E2774" s="19" t="s">
        <v>23</v>
      </c>
      <c r="F2774" s="21">
        <v>2.0</v>
      </c>
      <c r="G2774" s="22">
        <v>37379.0</v>
      </c>
      <c r="H2774" s="15" t="str">
        <f t="shared" si="2"/>
        <v>Base Range</v>
      </c>
      <c r="I2774" s="22">
        <v>42236.0</v>
      </c>
      <c r="J2774" s="23">
        <f t="shared" si="3"/>
        <v>0.8850033147</v>
      </c>
      <c r="K2774" s="24" t="str">
        <f t="shared" si="4"/>
        <v>Target Not Meet</v>
      </c>
    </row>
    <row r="2775" ht="22.5" customHeight="1">
      <c r="A2775" s="18">
        <v>45697.0</v>
      </c>
      <c r="B2775" s="19" t="str">
        <f t="shared" si="1"/>
        <v>Feb</v>
      </c>
      <c r="C2775" s="20" t="s">
        <v>57</v>
      </c>
      <c r="D2775" s="19" t="s">
        <v>80</v>
      </c>
      <c r="E2775" s="19" t="s">
        <v>23</v>
      </c>
      <c r="F2775" s="21">
        <v>1.0</v>
      </c>
      <c r="G2775" s="22">
        <v>36487.0</v>
      </c>
      <c r="H2775" s="15" t="str">
        <f t="shared" si="2"/>
        <v>Base Range</v>
      </c>
      <c r="I2775" s="22">
        <v>46966.0</v>
      </c>
      <c r="J2775" s="23">
        <f t="shared" si="3"/>
        <v>0.7768811481</v>
      </c>
      <c r="K2775" s="24" t="str">
        <f t="shared" si="4"/>
        <v>Target Not Meet</v>
      </c>
    </row>
    <row r="2776" ht="22.5" customHeight="1">
      <c r="A2776" s="18">
        <v>45697.0</v>
      </c>
      <c r="B2776" s="19" t="str">
        <f t="shared" si="1"/>
        <v>Feb</v>
      </c>
      <c r="C2776" s="20" t="s">
        <v>57</v>
      </c>
      <c r="D2776" s="19" t="s">
        <v>80</v>
      </c>
      <c r="E2776" s="19" t="s">
        <v>9</v>
      </c>
      <c r="F2776" s="21">
        <v>3.0</v>
      </c>
      <c r="G2776" s="22">
        <v>78289.0</v>
      </c>
      <c r="H2776" s="15" t="str">
        <f t="shared" si="2"/>
        <v>High Range</v>
      </c>
      <c r="I2776" s="22">
        <v>90005.0</v>
      </c>
      <c r="J2776" s="23">
        <f t="shared" si="3"/>
        <v>0.8698294539</v>
      </c>
      <c r="K2776" s="24" t="str">
        <f t="shared" si="4"/>
        <v>Target Not Meet</v>
      </c>
    </row>
    <row r="2777" ht="22.5" customHeight="1">
      <c r="A2777" s="18">
        <v>45697.0</v>
      </c>
      <c r="B2777" s="19" t="str">
        <f t="shared" si="1"/>
        <v>Feb</v>
      </c>
      <c r="C2777" s="20" t="s">
        <v>57</v>
      </c>
      <c r="D2777" s="19" t="s">
        <v>71</v>
      </c>
      <c r="E2777" s="19" t="s">
        <v>19</v>
      </c>
      <c r="F2777" s="21">
        <v>1.0</v>
      </c>
      <c r="G2777" s="22">
        <v>44232.0</v>
      </c>
      <c r="H2777" s="15" t="str">
        <f t="shared" si="2"/>
        <v>Base Range</v>
      </c>
      <c r="I2777" s="22">
        <v>56243.0</v>
      </c>
      <c r="J2777" s="23">
        <f t="shared" si="3"/>
        <v>0.7864445353</v>
      </c>
      <c r="K2777" s="24" t="str">
        <f t="shared" si="4"/>
        <v>Target Not Meet</v>
      </c>
    </row>
    <row r="2778" ht="22.5" customHeight="1">
      <c r="A2778" s="18">
        <v>45697.0</v>
      </c>
      <c r="B2778" s="19" t="str">
        <f t="shared" si="1"/>
        <v>Feb</v>
      </c>
      <c r="C2778" s="20" t="s">
        <v>57</v>
      </c>
      <c r="D2778" s="19" t="s">
        <v>71</v>
      </c>
      <c r="E2778" s="19" t="s">
        <v>9</v>
      </c>
      <c r="F2778" s="21">
        <v>3.0</v>
      </c>
      <c r="G2778" s="22">
        <v>59998.0</v>
      </c>
      <c r="H2778" s="15" t="str">
        <f t="shared" si="2"/>
        <v>Medium Range</v>
      </c>
      <c r="I2778" s="22">
        <v>69816.0</v>
      </c>
      <c r="J2778" s="23">
        <f t="shared" si="3"/>
        <v>0.8593732096</v>
      </c>
      <c r="K2778" s="24" t="str">
        <f t="shared" si="4"/>
        <v>Target Not Meet</v>
      </c>
    </row>
    <row r="2779" ht="22.5" customHeight="1">
      <c r="A2779" s="18">
        <v>45697.0</v>
      </c>
      <c r="B2779" s="19" t="str">
        <f t="shared" si="1"/>
        <v>Feb</v>
      </c>
      <c r="C2779" s="20" t="s">
        <v>57</v>
      </c>
      <c r="D2779" s="25" t="s">
        <v>62</v>
      </c>
      <c r="E2779" s="19" t="s">
        <v>68</v>
      </c>
      <c r="F2779" s="21">
        <v>1.0</v>
      </c>
      <c r="G2779" s="22">
        <v>26627.0</v>
      </c>
      <c r="H2779" s="15" t="str">
        <f t="shared" si="2"/>
        <v>Base Range</v>
      </c>
      <c r="I2779" s="22">
        <v>22196.0</v>
      </c>
      <c r="J2779" s="23">
        <f t="shared" si="3"/>
        <v>1.199630564</v>
      </c>
      <c r="K2779" s="24" t="str">
        <f t="shared" si="4"/>
        <v>Over Achived</v>
      </c>
    </row>
    <row r="2780" ht="22.5" customHeight="1">
      <c r="A2780" s="18">
        <v>45697.0</v>
      </c>
      <c r="B2780" s="19" t="str">
        <f t="shared" si="1"/>
        <v>Feb</v>
      </c>
      <c r="C2780" s="20" t="s">
        <v>57</v>
      </c>
      <c r="D2780" s="25" t="s">
        <v>62</v>
      </c>
      <c r="E2780" s="19" t="s">
        <v>19</v>
      </c>
      <c r="F2780" s="21">
        <v>2.0</v>
      </c>
      <c r="G2780" s="22">
        <v>38816.0</v>
      </c>
      <c r="H2780" s="15" t="str">
        <f t="shared" si="2"/>
        <v>Base Range</v>
      </c>
      <c r="I2780" s="22">
        <v>36473.0</v>
      </c>
      <c r="J2780" s="23">
        <f t="shared" si="3"/>
        <v>1.0642393</v>
      </c>
      <c r="K2780" s="24" t="str">
        <f t="shared" si="4"/>
        <v>Over Achived</v>
      </c>
    </row>
    <row r="2781" ht="22.5" customHeight="1">
      <c r="A2781" s="18">
        <v>45697.0</v>
      </c>
      <c r="B2781" s="19" t="str">
        <f t="shared" si="1"/>
        <v>Feb</v>
      </c>
      <c r="C2781" s="20" t="s">
        <v>57</v>
      </c>
      <c r="D2781" s="25" t="s">
        <v>62</v>
      </c>
      <c r="E2781" s="19" t="s">
        <v>23</v>
      </c>
      <c r="F2781" s="21">
        <v>1.0</v>
      </c>
      <c r="G2781" s="22">
        <v>31957.0</v>
      </c>
      <c r="H2781" s="15" t="str">
        <f t="shared" si="2"/>
        <v>Base Range</v>
      </c>
      <c r="I2781" s="22">
        <v>29414.0</v>
      </c>
      <c r="J2781" s="23">
        <f t="shared" si="3"/>
        <v>1.086455429</v>
      </c>
      <c r="K2781" s="24" t="str">
        <f t="shared" si="4"/>
        <v>Over Achived</v>
      </c>
    </row>
    <row r="2782" ht="22.5" customHeight="1">
      <c r="A2782" s="18">
        <v>45697.0</v>
      </c>
      <c r="B2782" s="19" t="str">
        <f t="shared" si="1"/>
        <v>Feb</v>
      </c>
      <c r="C2782" s="20" t="s">
        <v>57</v>
      </c>
      <c r="D2782" s="19" t="s">
        <v>58</v>
      </c>
      <c r="E2782" s="19" t="s">
        <v>34</v>
      </c>
      <c r="F2782" s="21">
        <v>2.0</v>
      </c>
      <c r="G2782" s="22">
        <v>66191.0</v>
      </c>
      <c r="H2782" s="15" t="str">
        <f t="shared" si="2"/>
        <v>Medium Range</v>
      </c>
      <c r="I2782" s="22">
        <v>50716.0</v>
      </c>
      <c r="J2782" s="23">
        <f t="shared" si="3"/>
        <v>1.305130531</v>
      </c>
      <c r="K2782" s="24" t="str">
        <f t="shared" si="4"/>
        <v>Over Achived</v>
      </c>
    </row>
    <row r="2783" ht="22.5" customHeight="1">
      <c r="A2783" s="18">
        <v>45697.0</v>
      </c>
      <c r="B2783" s="19" t="str">
        <f t="shared" si="1"/>
        <v>Feb</v>
      </c>
      <c r="C2783" s="20" t="s">
        <v>57</v>
      </c>
      <c r="D2783" s="19" t="s">
        <v>58</v>
      </c>
      <c r="E2783" s="19" t="s">
        <v>68</v>
      </c>
      <c r="F2783" s="21">
        <v>1.0</v>
      </c>
      <c r="G2783" s="22">
        <v>31334.0</v>
      </c>
      <c r="H2783" s="15" t="str">
        <f t="shared" si="2"/>
        <v>Base Range</v>
      </c>
      <c r="I2783" s="22">
        <v>23043.0</v>
      </c>
      <c r="J2783" s="23">
        <f t="shared" si="3"/>
        <v>1.359805581</v>
      </c>
      <c r="K2783" s="24" t="str">
        <f t="shared" si="4"/>
        <v>Over Achived</v>
      </c>
    </row>
    <row r="2784" ht="22.5" customHeight="1">
      <c r="A2784" s="18">
        <v>45697.0</v>
      </c>
      <c r="B2784" s="19" t="str">
        <f t="shared" si="1"/>
        <v>Feb</v>
      </c>
      <c r="C2784" s="20" t="s">
        <v>13</v>
      </c>
      <c r="D2784" s="19" t="s">
        <v>14</v>
      </c>
      <c r="E2784" s="19" t="s">
        <v>68</v>
      </c>
      <c r="F2784" s="21">
        <v>2.0</v>
      </c>
      <c r="G2784" s="22">
        <v>45517.0</v>
      </c>
      <c r="H2784" s="15" t="str">
        <f t="shared" si="2"/>
        <v>Base Range</v>
      </c>
      <c r="I2784" s="22">
        <v>37014.0</v>
      </c>
      <c r="J2784" s="23">
        <f t="shared" si="3"/>
        <v>1.229723888</v>
      </c>
      <c r="K2784" s="24" t="str">
        <f t="shared" si="4"/>
        <v>Over Achived</v>
      </c>
    </row>
    <row r="2785" ht="22.5" customHeight="1">
      <c r="A2785" s="18">
        <v>45697.0</v>
      </c>
      <c r="B2785" s="19" t="str">
        <f t="shared" si="1"/>
        <v>Feb</v>
      </c>
      <c r="C2785" s="20" t="s">
        <v>7</v>
      </c>
      <c r="D2785" s="19" t="s">
        <v>8</v>
      </c>
      <c r="E2785" s="19" t="s">
        <v>68</v>
      </c>
      <c r="F2785" s="21">
        <v>2.0</v>
      </c>
      <c r="G2785" s="22">
        <v>63558.0</v>
      </c>
      <c r="H2785" s="15" t="str">
        <f t="shared" si="2"/>
        <v>Medium Range</v>
      </c>
      <c r="I2785" s="22">
        <v>46888.0</v>
      </c>
      <c r="J2785" s="23">
        <f t="shared" si="3"/>
        <v>1.355528067</v>
      </c>
      <c r="K2785" s="24" t="str">
        <f t="shared" si="4"/>
        <v>Over Achived</v>
      </c>
    </row>
    <row r="2786" ht="22.5" customHeight="1">
      <c r="A2786" s="18">
        <v>45697.0</v>
      </c>
      <c r="B2786" s="19" t="str">
        <f t="shared" si="1"/>
        <v>Feb</v>
      </c>
      <c r="C2786" s="20" t="s">
        <v>13</v>
      </c>
      <c r="D2786" s="19" t="s">
        <v>14</v>
      </c>
      <c r="E2786" s="19" t="s">
        <v>38</v>
      </c>
      <c r="F2786" s="21">
        <v>2.0</v>
      </c>
      <c r="G2786" s="22">
        <v>68877.0</v>
      </c>
      <c r="H2786" s="15" t="str">
        <f t="shared" si="2"/>
        <v>Medium Range</v>
      </c>
      <c r="I2786" s="22">
        <v>53936.0</v>
      </c>
      <c r="J2786" s="23">
        <f t="shared" si="3"/>
        <v>1.277013497</v>
      </c>
      <c r="K2786" s="24" t="str">
        <f t="shared" si="4"/>
        <v>Over Achived</v>
      </c>
    </row>
    <row r="2787" ht="22.5" customHeight="1">
      <c r="A2787" s="18">
        <v>45697.0</v>
      </c>
      <c r="B2787" s="19" t="str">
        <f t="shared" si="1"/>
        <v>Feb</v>
      </c>
      <c r="C2787" s="20" t="s">
        <v>7</v>
      </c>
      <c r="D2787" s="19" t="s">
        <v>131</v>
      </c>
      <c r="E2787" s="19" t="s">
        <v>23</v>
      </c>
      <c r="F2787" s="21">
        <v>3.0</v>
      </c>
      <c r="G2787" s="22">
        <v>73052.0</v>
      </c>
      <c r="H2787" s="15" t="str">
        <f t="shared" si="2"/>
        <v>High Range</v>
      </c>
      <c r="I2787" s="22">
        <v>62147.0</v>
      </c>
      <c r="J2787" s="23">
        <f t="shared" si="3"/>
        <v>1.175471061</v>
      </c>
      <c r="K2787" s="24" t="str">
        <f t="shared" si="4"/>
        <v>Over Achived</v>
      </c>
    </row>
    <row r="2788" ht="22.5" customHeight="1">
      <c r="A2788" s="18">
        <v>45697.0</v>
      </c>
      <c r="B2788" s="19" t="str">
        <f t="shared" si="1"/>
        <v>Feb</v>
      </c>
      <c r="C2788" s="20" t="s">
        <v>7</v>
      </c>
      <c r="D2788" s="19" t="s">
        <v>126</v>
      </c>
      <c r="E2788" s="19" t="s">
        <v>9</v>
      </c>
      <c r="F2788" s="21">
        <v>7.0</v>
      </c>
      <c r="G2788" s="22">
        <v>141801.0</v>
      </c>
      <c r="H2788" s="15" t="str">
        <f t="shared" si="2"/>
        <v>Very High Range</v>
      </c>
      <c r="I2788" s="22">
        <v>125597.0</v>
      </c>
      <c r="J2788" s="23">
        <f t="shared" si="3"/>
        <v>1.12901582</v>
      </c>
      <c r="K2788" s="24" t="str">
        <f t="shared" si="4"/>
        <v>Over Achived</v>
      </c>
    </row>
    <row r="2789" ht="22.5" customHeight="1">
      <c r="A2789" s="18">
        <v>45697.0</v>
      </c>
      <c r="B2789" s="19" t="str">
        <f t="shared" si="1"/>
        <v>Feb</v>
      </c>
      <c r="C2789" s="20" t="s">
        <v>7</v>
      </c>
      <c r="D2789" s="19" t="s">
        <v>126</v>
      </c>
      <c r="E2789" s="19" t="s">
        <v>68</v>
      </c>
      <c r="F2789" s="21">
        <v>3.0</v>
      </c>
      <c r="G2789" s="22">
        <v>63220.0</v>
      </c>
      <c r="H2789" s="15" t="str">
        <f t="shared" si="2"/>
        <v>Medium Range</v>
      </c>
      <c r="I2789" s="22">
        <v>48804.0</v>
      </c>
      <c r="J2789" s="23">
        <f t="shared" si="3"/>
        <v>1.295385624</v>
      </c>
      <c r="K2789" s="24" t="str">
        <f t="shared" si="4"/>
        <v>Over Achived</v>
      </c>
    </row>
    <row r="2790" ht="22.5" customHeight="1">
      <c r="A2790" s="18">
        <v>45697.0</v>
      </c>
      <c r="B2790" s="19" t="str">
        <f t="shared" si="1"/>
        <v>Feb</v>
      </c>
      <c r="C2790" s="20" t="s">
        <v>7</v>
      </c>
      <c r="D2790" s="19" t="s">
        <v>126</v>
      </c>
      <c r="E2790" s="19" t="s">
        <v>34</v>
      </c>
      <c r="F2790" s="21">
        <v>6.0</v>
      </c>
      <c r="G2790" s="22">
        <v>173147.0</v>
      </c>
      <c r="H2790" s="15" t="str">
        <f t="shared" si="2"/>
        <v>Very High Range</v>
      </c>
      <c r="I2790" s="22">
        <v>159851.0</v>
      </c>
      <c r="J2790" s="23">
        <f t="shared" si="3"/>
        <v>1.083177459</v>
      </c>
      <c r="K2790" s="24" t="str">
        <f t="shared" si="4"/>
        <v>Over Achived</v>
      </c>
    </row>
    <row r="2791" ht="22.5" customHeight="1">
      <c r="A2791" s="18">
        <v>45697.0</v>
      </c>
      <c r="B2791" s="19" t="str">
        <f t="shared" si="1"/>
        <v>Feb</v>
      </c>
      <c r="C2791" s="20" t="s">
        <v>7</v>
      </c>
      <c r="D2791" s="19" t="s">
        <v>126</v>
      </c>
      <c r="E2791" s="19" t="s">
        <v>23</v>
      </c>
      <c r="F2791" s="21">
        <v>3.0</v>
      </c>
      <c r="G2791" s="22">
        <v>82152.0</v>
      </c>
      <c r="H2791" s="15" t="str">
        <f t="shared" si="2"/>
        <v>High Range</v>
      </c>
      <c r="I2791" s="22">
        <v>74095.0</v>
      </c>
      <c r="J2791" s="23">
        <f t="shared" si="3"/>
        <v>1.108738781</v>
      </c>
      <c r="K2791" s="24" t="str">
        <f t="shared" si="4"/>
        <v>Over Achived</v>
      </c>
    </row>
    <row r="2792" ht="22.5" customHeight="1">
      <c r="A2792" s="18">
        <v>45697.0</v>
      </c>
      <c r="B2792" s="19" t="str">
        <f t="shared" si="1"/>
        <v>Feb</v>
      </c>
      <c r="C2792" s="20" t="s">
        <v>7</v>
      </c>
      <c r="D2792" s="19" t="s">
        <v>118</v>
      </c>
      <c r="E2792" s="19" t="s">
        <v>19</v>
      </c>
      <c r="F2792" s="21">
        <v>3.0</v>
      </c>
      <c r="G2792" s="22">
        <v>93931.0</v>
      </c>
      <c r="H2792" s="15" t="str">
        <f t="shared" si="2"/>
        <v>Very High Range</v>
      </c>
      <c r="I2792" s="22">
        <v>68969.0</v>
      </c>
      <c r="J2792" s="23">
        <f t="shared" si="3"/>
        <v>1.361930722</v>
      </c>
      <c r="K2792" s="24" t="str">
        <f t="shared" si="4"/>
        <v>Over Achived</v>
      </c>
    </row>
    <row r="2793" ht="22.5" customHeight="1">
      <c r="A2793" s="18">
        <v>45697.0</v>
      </c>
      <c r="B2793" s="19" t="str">
        <f t="shared" si="1"/>
        <v>Feb</v>
      </c>
      <c r="C2793" s="20" t="s">
        <v>7</v>
      </c>
      <c r="D2793" s="19" t="s">
        <v>131</v>
      </c>
      <c r="E2793" s="19" t="s">
        <v>19</v>
      </c>
      <c r="F2793" s="21">
        <v>3.0</v>
      </c>
      <c r="G2793" s="22">
        <v>83799.0</v>
      </c>
      <c r="H2793" s="15" t="str">
        <f t="shared" si="2"/>
        <v>High Range</v>
      </c>
      <c r="I2793" s="22">
        <v>76304.0</v>
      </c>
      <c r="J2793" s="23">
        <f t="shared" si="3"/>
        <v>1.098225519</v>
      </c>
      <c r="K2793" s="24" t="str">
        <f t="shared" si="4"/>
        <v>Over Achived</v>
      </c>
    </row>
    <row r="2794" ht="22.5" customHeight="1">
      <c r="A2794" s="18">
        <v>45697.0</v>
      </c>
      <c r="B2794" s="19" t="str">
        <f t="shared" si="1"/>
        <v>Feb</v>
      </c>
      <c r="C2794" s="20" t="s">
        <v>7</v>
      </c>
      <c r="D2794" s="19" t="s">
        <v>118</v>
      </c>
      <c r="E2794" s="19" t="s">
        <v>68</v>
      </c>
      <c r="F2794" s="21">
        <v>3.0</v>
      </c>
      <c r="G2794" s="22">
        <v>66743.0</v>
      </c>
      <c r="H2794" s="15" t="str">
        <f t="shared" si="2"/>
        <v>Medium Range</v>
      </c>
      <c r="I2794" s="22">
        <v>49284.0</v>
      </c>
      <c r="J2794" s="23">
        <f t="shared" si="3"/>
        <v>1.354252902</v>
      </c>
      <c r="K2794" s="24" t="str">
        <f t="shared" si="4"/>
        <v>Over Achived</v>
      </c>
    </row>
    <row r="2795" ht="22.5" customHeight="1">
      <c r="A2795" s="18">
        <v>45697.0</v>
      </c>
      <c r="B2795" s="19" t="str">
        <f t="shared" si="1"/>
        <v>Feb</v>
      </c>
      <c r="C2795" s="20" t="s">
        <v>7</v>
      </c>
      <c r="D2795" s="19" t="s">
        <v>106</v>
      </c>
      <c r="E2795" s="19" t="s">
        <v>34</v>
      </c>
      <c r="F2795" s="21">
        <v>7.0</v>
      </c>
      <c r="G2795" s="22">
        <v>172205.0</v>
      </c>
      <c r="H2795" s="15" t="str">
        <f t="shared" si="2"/>
        <v>Very High Range</v>
      </c>
      <c r="I2795" s="22">
        <v>157600.0</v>
      </c>
      <c r="J2795" s="23">
        <f t="shared" si="3"/>
        <v>1.09267132</v>
      </c>
      <c r="K2795" s="24" t="str">
        <f t="shared" si="4"/>
        <v>Over Achived</v>
      </c>
    </row>
    <row r="2796" ht="22.5" customHeight="1">
      <c r="A2796" s="18">
        <v>45697.0</v>
      </c>
      <c r="B2796" s="19" t="str">
        <f t="shared" si="1"/>
        <v>Feb</v>
      </c>
      <c r="C2796" s="20" t="s">
        <v>7</v>
      </c>
      <c r="D2796" s="19" t="s">
        <v>106</v>
      </c>
      <c r="E2796" s="19" t="s">
        <v>26</v>
      </c>
      <c r="F2796" s="21">
        <v>9.0</v>
      </c>
      <c r="G2796" s="22">
        <v>219305.0</v>
      </c>
      <c r="H2796" s="15" t="str">
        <f t="shared" si="2"/>
        <v>Very High Range</v>
      </c>
      <c r="I2796" s="22">
        <v>162005.0</v>
      </c>
      <c r="J2796" s="23">
        <f t="shared" si="3"/>
        <v>1.353692787</v>
      </c>
      <c r="K2796" s="24" t="str">
        <f t="shared" si="4"/>
        <v>Over Achived</v>
      </c>
    </row>
    <row r="2797" ht="22.5" customHeight="1">
      <c r="A2797" s="18">
        <v>45697.0</v>
      </c>
      <c r="B2797" s="19" t="str">
        <f t="shared" si="1"/>
        <v>Feb</v>
      </c>
      <c r="C2797" s="20" t="s">
        <v>7</v>
      </c>
      <c r="D2797" s="19" t="s">
        <v>106</v>
      </c>
      <c r="E2797" s="19" t="s">
        <v>19</v>
      </c>
      <c r="F2797" s="21">
        <v>4.0</v>
      </c>
      <c r="G2797" s="22">
        <v>80948.0</v>
      </c>
      <c r="H2797" s="15" t="str">
        <f t="shared" si="2"/>
        <v>High Range</v>
      </c>
      <c r="I2797" s="22">
        <v>57507.0</v>
      </c>
      <c r="J2797" s="23">
        <f t="shared" si="3"/>
        <v>1.407619942</v>
      </c>
      <c r="K2797" s="24" t="str">
        <f t="shared" si="4"/>
        <v>Over Achived</v>
      </c>
    </row>
    <row r="2798" ht="22.5" customHeight="1">
      <c r="A2798" s="18">
        <v>45697.0</v>
      </c>
      <c r="B2798" s="19" t="str">
        <f t="shared" si="1"/>
        <v>Feb</v>
      </c>
      <c r="C2798" s="20" t="s">
        <v>7</v>
      </c>
      <c r="D2798" s="19" t="s">
        <v>8</v>
      </c>
      <c r="E2798" s="19" t="s">
        <v>68</v>
      </c>
      <c r="F2798" s="21">
        <v>3.0</v>
      </c>
      <c r="G2798" s="22">
        <v>69445.0</v>
      </c>
      <c r="H2798" s="15" t="str">
        <f t="shared" si="2"/>
        <v>Medium Range</v>
      </c>
      <c r="I2798" s="22">
        <v>50251.0</v>
      </c>
      <c r="J2798" s="23">
        <f t="shared" si="3"/>
        <v>1.381962548</v>
      </c>
      <c r="K2798" s="24" t="str">
        <f t="shared" si="4"/>
        <v>Over Achived</v>
      </c>
    </row>
    <row r="2799" ht="22.5" customHeight="1">
      <c r="A2799" s="18">
        <v>45697.0</v>
      </c>
      <c r="B2799" s="19" t="str">
        <f t="shared" si="1"/>
        <v>Feb</v>
      </c>
      <c r="C2799" s="20" t="s">
        <v>7</v>
      </c>
      <c r="D2799" s="19" t="s">
        <v>8</v>
      </c>
      <c r="E2799" s="19" t="s">
        <v>34</v>
      </c>
      <c r="F2799" s="21">
        <v>7.0</v>
      </c>
      <c r="G2799" s="22">
        <v>163771.0</v>
      </c>
      <c r="H2799" s="15" t="str">
        <f t="shared" si="2"/>
        <v>Very High Range</v>
      </c>
      <c r="I2799" s="22">
        <v>152543.0</v>
      </c>
      <c r="J2799" s="23">
        <f t="shared" si="3"/>
        <v>1.073605475</v>
      </c>
      <c r="K2799" s="24" t="str">
        <f t="shared" si="4"/>
        <v>Over Achived</v>
      </c>
    </row>
    <row r="2800" ht="22.5" customHeight="1">
      <c r="A2800" s="18">
        <v>45697.0</v>
      </c>
      <c r="B2800" s="19" t="str">
        <f t="shared" si="1"/>
        <v>Feb</v>
      </c>
      <c r="C2800" s="20" t="s">
        <v>7</v>
      </c>
      <c r="D2800" s="19" t="s">
        <v>8</v>
      </c>
      <c r="E2800" s="19" t="s">
        <v>9</v>
      </c>
      <c r="F2800" s="21">
        <v>6.0</v>
      </c>
      <c r="G2800" s="22">
        <v>179976.0</v>
      </c>
      <c r="H2800" s="15" t="str">
        <f t="shared" si="2"/>
        <v>Very High Range</v>
      </c>
      <c r="I2800" s="22">
        <v>170811.0</v>
      </c>
      <c r="J2800" s="23">
        <f t="shared" si="3"/>
        <v>1.053655795</v>
      </c>
      <c r="K2800" s="24" t="str">
        <f t="shared" si="4"/>
        <v>Over Achived</v>
      </c>
    </row>
    <row r="2801" ht="22.5" customHeight="1">
      <c r="A2801" s="18">
        <v>45697.0</v>
      </c>
      <c r="B2801" s="19" t="str">
        <f t="shared" si="1"/>
        <v>Feb</v>
      </c>
      <c r="C2801" s="20" t="s">
        <v>7</v>
      </c>
      <c r="D2801" s="19" t="s">
        <v>106</v>
      </c>
      <c r="E2801" s="19" t="s">
        <v>26</v>
      </c>
      <c r="F2801" s="21">
        <v>10.0</v>
      </c>
      <c r="G2801" s="22">
        <v>200300.0</v>
      </c>
      <c r="H2801" s="15" t="str">
        <f t="shared" si="2"/>
        <v>Very High Range</v>
      </c>
      <c r="I2801" s="22">
        <v>161850.0</v>
      </c>
      <c r="J2801" s="23">
        <f t="shared" si="3"/>
        <v>1.237565647</v>
      </c>
      <c r="K2801" s="24" t="str">
        <f t="shared" si="4"/>
        <v>Over Achived</v>
      </c>
    </row>
    <row r="2802" ht="22.5" customHeight="1">
      <c r="A2802" s="18">
        <v>45697.0</v>
      </c>
      <c r="B2802" s="19" t="str">
        <f t="shared" si="1"/>
        <v>Feb</v>
      </c>
      <c r="C2802" s="20" t="s">
        <v>7</v>
      </c>
      <c r="D2802" s="19" t="s">
        <v>131</v>
      </c>
      <c r="E2802" s="19" t="s">
        <v>9</v>
      </c>
      <c r="F2802" s="21">
        <v>6.0</v>
      </c>
      <c r="G2802" s="22">
        <v>166151.0</v>
      </c>
      <c r="H2802" s="15" t="str">
        <f t="shared" si="2"/>
        <v>Very High Range</v>
      </c>
      <c r="I2802" s="22">
        <v>138478.0</v>
      </c>
      <c r="J2802" s="23">
        <f t="shared" si="3"/>
        <v>1.199836797</v>
      </c>
      <c r="K2802" s="24" t="str">
        <f t="shared" si="4"/>
        <v>Over Achived</v>
      </c>
    </row>
    <row r="2803" ht="22.5" customHeight="1">
      <c r="A2803" s="18">
        <v>45697.0</v>
      </c>
      <c r="B2803" s="19" t="str">
        <f t="shared" si="1"/>
        <v>Feb</v>
      </c>
      <c r="C2803" s="20" t="s">
        <v>13</v>
      </c>
      <c r="D2803" s="19" t="s">
        <v>14</v>
      </c>
      <c r="E2803" s="19" t="s">
        <v>34</v>
      </c>
      <c r="F2803" s="21">
        <v>3.0</v>
      </c>
      <c r="G2803" s="22">
        <v>92960.0</v>
      </c>
      <c r="H2803" s="15" t="str">
        <f t="shared" si="2"/>
        <v>Very High Range</v>
      </c>
      <c r="I2803" s="22">
        <v>85851.0</v>
      </c>
      <c r="J2803" s="23">
        <f t="shared" si="3"/>
        <v>1.082806257</v>
      </c>
      <c r="K2803" s="24" t="str">
        <f t="shared" si="4"/>
        <v>Over Achived</v>
      </c>
    </row>
    <row r="2804" ht="22.5" customHeight="1">
      <c r="A2804" s="18">
        <v>45697.0</v>
      </c>
      <c r="B2804" s="19" t="str">
        <f t="shared" si="1"/>
        <v>Feb</v>
      </c>
      <c r="C2804" s="20" t="s">
        <v>92</v>
      </c>
      <c r="D2804" s="19" t="s">
        <v>158</v>
      </c>
      <c r="E2804" s="19" t="s">
        <v>34</v>
      </c>
      <c r="F2804" s="21">
        <v>4.0</v>
      </c>
      <c r="G2804" s="22">
        <v>128442.0</v>
      </c>
      <c r="H2804" s="15" t="str">
        <f t="shared" si="2"/>
        <v>Very High Range</v>
      </c>
      <c r="I2804" s="22">
        <v>115417.0</v>
      </c>
      <c r="J2804" s="23">
        <f t="shared" si="3"/>
        <v>1.11285166</v>
      </c>
      <c r="K2804" s="24" t="str">
        <f t="shared" si="4"/>
        <v>Over Achived</v>
      </c>
    </row>
    <row r="2805" ht="22.5" customHeight="1">
      <c r="A2805" s="18">
        <v>45697.0</v>
      </c>
      <c r="B2805" s="19" t="str">
        <f t="shared" si="1"/>
        <v>Feb</v>
      </c>
      <c r="C2805" s="20" t="s">
        <v>92</v>
      </c>
      <c r="D2805" s="19" t="s">
        <v>93</v>
      </c>
      <c r="E2805" s="19" t="s">
        <v>19</v>
      </c>
      <c r="F2805" s="21">
        <v>3.0</v>
      </c>
      <c r="G2805" s="22">
        <v>65620.0</v>
      </c>
      <c r="H2805" s="15" t="str">
        <f t="shared" si="2"/>
        <v>Medium Range</v>
      </c>
      <c r="I2805" s="22">
        <v>74712.0</v>
      </c>
      <c r="J2805" s="23">
        <f t="shared" si="3"/>
        <v>0.8783060285</v>
      </c>
      <c r="K2805" s="24" t="str">
        <f t="shared" si="4"/>
        <v>Target Not Meet</v>
      </c>
    </row>
    <row r="2806" ht="22.5" customHeight="1">
      <c r="A2806" s="18">
        <v>45697.0</v>
      </c>
      <c r="B2806" s="19" t="str">
        <f t="shared" si="1"/>
        <v>Feb</v>
      </c>
      <c r="C2806" s="20" t="s">
        <v>92</v>
      </c>
      <c r="D2806" s="19" t="s">
        <v>93</v>
      </c>
      <c r="E2806" s="19" t="s">
        <v>63</v>
      </c>
      <c r="F2806" s="21">
        <v>5.0</v>
      </c>
      <c r="G2806" s="22">
        <v>129636.0</v>
      </c>
      <c r="H2806" s="15" t="str">
        <f t="shared" si="2"/>
        <v>Very High Range</v>
      </c>
      <c r="I2806" s="22">
        <v>162993.0</v>
      </c>
      <c r="J2806" s="23">
        <f t="shared" si="3"/>
        <v>0.7953470394</v>
      </c>
      <c r="K2806" s="24" t="str">
        <f t="shared" si="4"/>
        <v>Target Not Meet</v>
      </c>
    </row>
    <row r="2807" ht="22.5" customHeight="1">
      <c r="A2807" s="18">
        <v>45697.0</v>
      </c>
      <c r="B2807" s="19" t="str">
        <f t="shared" si="1"/>
        <v>Feb</v>
      </c>
      <c r="C2807" s="20" t="s">
        <v>92</v>
      </c>
      <c r="D2807" s="19" t="s">
        <v>93</v>
      </c>
      <c r="E2807" s="19" t="s">
        <v>23</v>
      </c>
      <c r="F2807" s="21">
        <v>2.0</v>
      </c>
      <c r="G2807" s="22">
        <v>55240.0</v>
      </c>
      <c r="H2807" s="15" t="str">
        <f t="shared" si="2"/>
        <v>Medium Range</v>
      </c>
      <c r="I2807" s="22">
        <v>70388.0</v>
      </c>
      <c r="J2807" s="23">
        <f t="shared" si="3"/>
        <v>0.7847928624</v>
      </c>
      <c r="K2807" s="24" t="str">
        <f t="shared" si="4"/>
        <v>Target Not Meet</v>
      </c>
    </row>
    <row r="2808" ht="22.5" customHeight="1">
      <c r="A2808" s="18">
        <v>45697.0</v>
      </c>
      <c r="B2808" s="19" t="str">
        <f t="shared" si="1"/>
        <v>Feb</v>
      </c>
      <c r="C2808" s="20" t="s">
        <v>92</v>
      </c>
      <c r="D2808" s="19" t="s">
        <v>98</v>
      </c>
      <c r="E2808" s="19" t="s">
        <v>26</v>
      </c>
      <c r="F2808" s="21">
        <v>4.0</v>
      </c>
      <c r="G2808" s="22">
        <v>85090.0</v>
      </c>
      <c r="H2808" s="15" t="str">
        <f t="shared" si="2"/>
        <v>High Range</v>
      </c>
      <c r="I2808" s="22">
        <v>97447.0</v>
      </c>
      <c r="J2808" s="23">
        <f t="shared" si="3"/>
        <v>0.8731926073</v>
      </c>
      <c r="K2808" s="24" t="str">
        <f t="shared" si="4"/>
        <v>Target Not Meet</v>
      </c>
    </row>
    <row r="2809" ht="22.5" customHeight="1">
      <c r="A2809" s="18">
        <v>45697.0</v>
      </c>
      <c r="B2809" s="19" t="str">
        <f t="shared" si="1"/>
        <v>Feb</v>
      </c>
      <c r="C2809" s="20" t="s">
        <v>7</v>
      </c>
      <c r="D2809" s="19" t="s">
        <v>131</v>
      </c>
      <c r="E2809" s="19" t="s">
        <v>19</v>
      </c>
      <c r="F2809" s="21">
        <v>4.0</v>
      </c>
      <c r="G2809" s="22">
        <v>94546.0</v>
      </c>
      <c r="H2809" s="15" t="str">
        <f t="shared" si="2"/>
        <v>Very High Range</v>
      </c>
      <c r="I2809" s="22">
        <v>71198.0</v>
      </c>
      <c r="J2809" s="23">
        <f t="shared" si="3"/>
        <v>1.32793056</v>
      </c>
      <c r="K2809" s="24" t="str">
        <f t="shared" si="4"/>
        <v>Over Achived</v>
      </c>
    </row>
    <row r="2810" ht="22.5" customHeight="1">
      <c r="A2810" s="18">
        <v>45697.0</v>
      </c>
      <c r="B2810" s="19" t="str">
        <f t="shared" si="1"/>
        <v>Feb</v>
      </c>
      <c r="C2810" s="20" t="s">
        <v>92</v>
      </c>
      <c r="D2810" s="19" t="s">
        <v>98</v>
      </c>
      <c r="E2810" s="19" t="s">
        <v>63</v>
      </c>
      <c r="F2810" s="21">
        <v>4.0</v>
      </c>
      <c r="G2810" s="22">
        <v>141442.0</v>
      </c>
      <c r="H2810" s="15" t="str">
        <f t="shared" si="2"/>
        <v>Very High Range</v>
      </c>
      <c r="I2810" s="22">
        <v>172757.0</v>
      </c>
      <c r="J2810" s="23">
        <f t="shared" si="3"/>
        <v>0.8187338284</v>
      </c>
      <c r="K2810" s="24" t="str">
        <f t="shared" si="4"/>
        <v>Target Not Meet</v>
      </c>
    </row>
    <row r="2811" ht="22.5" customHeight="1">
      <c r="A2811" s="18">
        <v>45697.0</v>
      </c>
      <c r="B2811" s="19" t="str">
        <f t="shared" si="1"/>
        <v>Feb</v>
      </c>
      <c r="C2811" s="20" t="s">
        <v>92</v>
      </c>
      <c r="D2811" s="19" t="s">
        <v>144</v>
      </c>
      <c r="E2811" s="19" t="s">
        <v>63</v>
      </c>
      <c r="F2811" s="21">
        <v>5.0</v>
      </c>
      <c r="G2811" s="22">
        <v>142547.0</v>
      </c>
      <c r="H2811" s="15" t="str">
        <f t="shared" si="2"/>
        <v>Very High Range</v>
      </c>
      <c r="I2811" s="22">
        <v>129944.0</v>
      </c>
      <c r="J2811" s="23">
        <f t="shared" si="3"/>
        <v>1.096987933</v>
      </c>
      <c r="K2811" s="24" t="str">
        <f t="shared" si="4"/>
        <v>Over Achived</v>
      </c>
    </row>
    <row r="2812" ht="22.5" customHeight="1">
      <c r="A2812" s="18">
        <v>45697.0</v>
      </c>
      <c r="B2812" s="19" t="str">
        <f t="shared" si="1"/>
        <v>Feb</v>
      </c>
      <c r="C2812" s="20" t="s">
        <v>92</v>
      </c>
      <c r="D2812" s="19" t="s">
        <v>98</v>
      </c>
      <c r="E2812" s="19" t="s">
        <v>26</v>
      </c>
      <c r="F2812" s="21">
        <v>3.0</v>
      </c>
      <c r="G2812" s="22">
        <v>103356.0</v>
      </c>
      <c r="H2812" s="15" t="str">
        <f t="shared" si="2"/>
        <v>Very High Range</v>
      </c>
      <c r="I2812" s="22">
        <v>119812.0</v>
      </c>
      <c r="J2812" s="23">
        <f t="shared" si="3"/>
        <v>0.8626514873</v>
      </c>
      <c r="K2812" s="24" t="str">
        <f t="shared" si="4"/>
        <v>Target Not Meet</v>
      </c>
    </row>
    <row r="2813" ht="22.5" customHeight="1">
      <c r="A2813" s="18">
        <v>45697.0</v>
      </c>
      <c r="B2813" s="19" t="str">
        <f t="shared" si="1"/>
        <v>Feb</v>
      </c>
      <c r="C2813" s="20" t="s">
        <v>92</v>
      </c>
      <c r="D2813" s="25" t="s">
        <v>149</v>
      </c>
      <c r="E2813" s="19" t="s">
        <v>9</v>
      </c>
      <c r="F2813" s="21">
        <v>6.0</v>
      </c>
      <c r="G2813" s="22">
        <v>135099.0</v>
      </c>
      <c r="H2813" s="15" t="str">
        <f t="shared" si="2"/>
        <v>Very High Range</v>
      </c>
      <c r="I2813" s="22">
        <v>122924.0</v>
      </c>
      <c r="J2813" s="23">
        <f t="shared" si="3"/>
        <v>1.099044938</v>
      </c>
      <c r="K2813" s="24" t="str">
        <f t="shared" si="4"/>
        <v>Over Achived</v>
      </c>
    </row>
    <row r="2814" ht="22.5" customHeight="1">
      <c r="A2814" s="18">
        <v>45697.0</v>
      </c>
      <c r="B2814" s="19" t="str">
        <f t="shared" si="1"/>
        <v>Feb</v>
      </c>
      <c r="C2814" s="20" t="s">
        <v>92</v>
      </c>
      <c r="D2814" s="25" t="s">
        <v>149</v>
      </c>
      <c r="E2814" s="19" t="s">
        <v>9</v>
      </c>
      <c r="F2814" s="21">
        <v>5.0</v>
      </c>
      <c r="G2814" s="22">
        <v>116950.0</v>
      </c>
      <c r="H2814" s="15" t="str">
        <f t="shared" si="2"/>
        <v>Very High Range</v>
      </c>
      <c r="I2814" s="22">
        <v>86601.0</v>
      </c>
      <c r="J2814" s="23">
        <f t="shared" si="3"/>
        <v>1.3504463</v>
      </c>
      <c r="K2814" s="24" t="str">
        <f t="shared" si="4"/>
        <v>Over Achived</v>
      </c>
    </row>
    <row r="2815" ht="22.5" customHeight="1">
      <c r="A2815" s="18">
        <v>45697.0</v>
      </c>
      <c r="B2815" s="19" t="str">
        <f t="shared" si="1"/>
        <v>Feb</v>
      </c>
      <c r="C2815" s="20" t="s">
        <v>92</v>
      </c>
      <c r="D2815" s="25" t="s">
        <v>149</v>
      </c>
      <c r="E2815" s="19" t="s">
        <v>9</v>
      </c>
      <c r="F2815" s="21">
        <v>6.0</v>
      </c>
      <c r="G2815" s="22">
        <v>114481.0</v>
      </c>
      <c r="H2815" s="15" t="str">
        <f t="shared" si="2"/>
        <v>Very High Range</v>
      </c>
      <c r="I2815" s="22">
        <v>81212.0</v>
      </c>
      <c r="J2815" s="23">
        <f t="shared" si="3"/>
        <v>1.409656208</v>
      </c>
      <c r="K2815" s="24" t="str">
        <f t="shared" si="4"/>
        <v>Over Achived</v>
      </c>
    </row>
    <row r="2816" ht="22.5" customHeight="1">
      <c r="A2816" s="18">
        <v>45697.0</v>
      </c>
      <c r="B2816" s="19" t="str">
        <f t="shared" si="1"/>
        <v>Feb</v>
      </c>
      <c r="C2816" s="20" t="s">
        <v>92</v>
      </c>
      <c r="D2816" s="19" t="s">
        <v>158</v>
      </c>
      <c r="E2816" s="19" t="s">
        <v>23</v>
      </c>
      <c r="F2816" s="21">
        <v>3.0</v>
      </c>
      <c r="G2816" s="22">
        <v>69020.0</v>
      </c>
      <c r="H2816" s="15" t="str">
        <f t="shared" si="2"/>
        <v>Medium Range</v>
      </c>
      <c r="I2816" s="22">
        <v>65347.0</v>
      </c>
      <c r="J2816" s="23">
        <f t="shared" si="3"/>
        <v>1.05620763</v>
      </c>
      <c r="K2816" s="24" t="str">
        <f t="shared" si="4"/>
        <v>Over Achived</v>
      </c>
    </row>
    <row r="2817" ht="22.5" customHeight="1">
      <c r="A2817" s="18">
        <v>45697.0</v>
      </c>
      <c r="B2817" s="19" t="str">
        <f t="shared" si="1"/>
        <v>Feb</v>
      </c>
      <c r="C2817" s="20" t="s">
        <v>92</v>
      </c>
      <c r="D2817" s="19" t="s">
        <v>158</v>
      </c>
      <c r="E2817" s="19" t="s">
        <v>19</v>
      </c>
      <c r="F2817" s="21">
        <v>2.0</v>
      </c>
      <c r="G2817" s="22">
        <v>81035.0</v>
      </c>
      <c r="H2817" s="15" t="str">
        <f t="shared" si="2"/>
        <v>High Range</v>
      </c>
      <c r="I2817" s="22">
        <v>59921.0</v>
      </c>
      <c r="J2817" s="23">
        <f t="shared" si="3"/>
        <v>1.352363946</v>
      </c>
      <c r="K2817" s="24" t="str">
        <f t="shared" si="4"/>
        <v>Over Achived</v>
      </c>
    </row>
    <row r="2818" ht="22.5" customHeight="1">
      <c r="A2818" s="18">
        <v>45697.0</v>
      </c>
      <c r="B2818" s="19" t="str">
        <f t="shared" si="1"/>
        <v>Feb</v>
      </c>
      <c r="C2818" s="20" t="s">
        <v>92</v>
      </c>
      <c r="D2818" s="19" t="s">
        <v>158</v>
      </c>
      <c r="E2818" s="19" t="s">
        <v>34</v>
      </c>
      <c r="F2818" s="21">
        <v>4.0</v>
      </c>
      <c r="G2818" s="22">
        <v>120855.0</v>
      </c>
      <c r="H2818" s="15" t="str">
        <f t="shared" si="2"/>
        <v>Very High Range</v>
      </c>
      <c r="I2818" s="22">
        <v>99141.0</v>
      </c>
      <c r="J2818" s="23">
        <f t="shared" si="3"/>
        <v>1.219021394</v>
      </c>
      <c r="K2818" s="24" t="str">
        <f t="shared" si="4"/>
        <v>Over Achived</v>
      </c>
    </row>
    <row r="2819" ht="22.5" customHeight="1">
      <c r="A2819" s="18">
        <v>45697.0</v>
      </c>
      <c r="B2819" s="19" t="str">
        <f t="shared" si="1"/>
        <v>Feb</v>
      </c>
      <c r="C2819" s="20" t="s">
        <v>92</v>
      </c>
      <c r="D2819" s="19" t="s">
        <v>158</v>
      </c>
      <c r="E2819" s="19" t="s">
        <v>19</v>
      </c>
      <c r="F2819" s="21">
        <v>3.0</v>
      </c>
      <c r="G2819" s="22">
        <v>74712.0</v>
      </c>
      <c r="H2819" s="15" t="str">
        <f t="shared" si="2"/>
        <v>High Range</v>
      </c>
      <c r="I2819" s="22">
        <v>68296.0</v>
      </c>
      <c r="J2819" s="23">
        <f t="shared" si="3"/>
        <v>1.093944008</v>
      </c>
      <c r="K2819" s="24" t="str">
        <f t="shared" si="4"/>
        <v>Over Achived</v>
      </c>
    </row>
    <row r="2820" ht="22.5" customHeight="1">
      <c r="A2820" s="18">
        <v>45697.0</v>
      </c>
      <c r="B2820" s="19" t="str">
        <f t="shared" si="1"/>
        <v>Feb</v>
      </c>
      <c r="C2820" s="20" t="s">
        <v>92</v>
      </c>
      <c r="D2820" s="19" t="s">
        <v>144</v>
      </c>
      <c r="E2820" s="19" t="s">
        <v>34</v>
      </c>
      <c r="F2820" s="21">
        <v>4.0</v>
      </c>
      <c r="G2820" s="22">
        <v>136821.0</v>
      </c>
      <c r="H2820" s="15" t="str">
        <f t="shared" si="2"/>
        <v>Very High Range</v>
      </c>
      <c r="I2820" s="22">
        <v>121764.0</v>
      </c>
      <c r="J2820" s="23">
        <f t="shared" si="3"/>
        <v>1.123657239</v>
      </c>
      <c r="K2820" s="24" t="str">
        <f t="shared" si="4"/>
        <v>Over Achived</v>
      </c>
    </row>
    <row r="2821" ht="22.5" customHeight="1">
      <c r="A2821" s="18">
        <v>45698.0</v>
      </c>
      <c r="B2821" s="19" t="str">
        <f t="shared" si="1"/>
        <v>Feb</v>
      </c>
      <c r="C2821" s="20" t="s">
        <v>13</v>
      </c>
      <c r="D2821" s="19" t="s">
        <v>169</v>
      </c>
      <c r="E2821" s="19" t="s">
        <v>68</v>
      </c>
      <c r="F2821" s="21">
        <v>1.0</v>
      </c>
      <c r="G2821" s="22">
        <v>36153.0</v>
      </c>
      <c r="H2821" s="15" t="str">
        <f t="shared" si="2"/>
        <v>Base Range</v>
      </c>
      <c r="I2821" s="22">
        <v>42810.0</v>
      </c>
      <c r="J2821" s="23">
        <f t="shared" si="3"/>
        <v>0.8444989488</v>
      </c>
      <c r="K2821" s="24" t="str">
        <f t="shared" si="4"/>
        <v>Target Not Meet</v>
      </c>
    </row>
    <row r="2822" ht="22.5" customHeight="1">
      <c r="A2822" s="18">
        <v>45698.0</v>
      </c>
      <c r="B2822" s="19" t="str">
        <f t="shared" si="1"/>
        <v>Feb</v>
      </c>
      <c r="C2822" s="20" t="s">
        <v>13</v>
      </c>
      <c r="D2822" s="19" t="s">
        <v>169</v>
      </c>
      <c r="E2822" s="19" t="s">
        <v>63</v>
      </c>
      <c r="F2822" s="21">
        <v>1.0</v>
      </c>
      <c r="G2822" s="22">
        <v>14658.0</v>
      </c>
      <c r="H2822" s="15" t="str">
        <f t="shared" si="2"/>
        <v>Base Range</v>
      </c>
      <c r="I2822" s="22">
        <v>17181.0</v>
      </c>
      <c r="J2822" s="23">
        <f t="shared" si="3"/>
        <v>0.8531517374</v>
      </c>
      <c r="K2822" s="24" t="str">
        <f t="shared" si="4"/>
        <v>Target Not Meet</v>
      </c>
    </row>
    <row r="2823" ht="22.5" customHeight="1">
      <c r="A2823" s="18">
        <v>45698.0</v>
      </c>
      <c r="B2823" s="19" t="str">
        <f t="shared" si="1"/>
        <v>Feb</v>
      </c>
      <c r="C2823" s="20" t="s">
        <v>13</v>
      </c>
      <c r="D2823" s="19" t="s">
        <v>37</v>
      </c>
      <c r="E2823" s="19" t="s">
        <v>34</v>
      </c>
      <c r="F2823" s="21">
        <v>4.0</v>
      </c>
      <c r="G2823" s="22">
        <v>87022.0</v>
      </c>
      <c r="H2823" s="15" t="str">
        <f t="shared" si="2"/>
        <v>High Range</v>
      </c>
      <c r="I2823" s="22">
        <v>97255.0</v>
      </c>
      <c r="J2823" s="23">
        <f t="shared" si="3"/>
        <v>0.8947817593</v>
      </c>
      <c r="K2823" s="24" t="str">
        <f t="shared" si="4"/>
        <v>Target Not Meet</v>
      </c>
    </row>
    <row r="2824" ht="22.5" customHeight="1">
      <c r="A2824" s="18">
        <v>45698.0</v>
      </c>
      <c r="B2824" s="19" t="str">
        <f t="shared" si="1"/>
        <v>Feb</v>
      </c>
      <c r="C2824" s="20" t="s">
        <v>13</v>
      </c>
      <c r="D2824" s="19" t="s">
        <v>37</v>
      </c>
      <c r="E2824" s="19" t="s">
        <v>19</v>
      </c>
      <c r="F2824" s="21">
        <v>2.0</v>
      </c>
      <c r="G2824" s="22">
        <v>48561.0</v>
      </c>
      <c r="H2824" s="15" t="str">
        <f t="shared" si="2"/>
        <v>Base Range</v>
      </c>
      <c r="I2824" s="22">
        <v>54816.0</v>
      </c>
      <c r="J2824" s="23">
        <f t="shared" si="3"/>
        <v>0.8858909807</v>
      </c>
      <c r="K2824" s="24" t="str">
        <f t="shared" si="4"/>
        <v>Target Not Meet</v>
      </c>
    </row>
    <row r="2825" ht="22.5" customHeight="1">
      <c r="A2825" s="18">
        <v>45698.0</v>
      </c>
      <c r="B2825" s="19" t="str">
        <f t="shared" si="1"/>
        <v>Feb</v>
      </c>
      <c r="C2825" s="20" t="s">
        <v>13</v>
      </c>
      <c r="D2825" s="19" t="s">
        <v>37</v>
      </c>
      <c r="E2825" s="19" t="s">
        <v>19</v>
      </c>
      <c r="F2825" s="21">
        <v>2.0</v>
      </c>
      <c r="G2825" s="22">
        <v>43559.0</v>
      </c>
      <c r="H2825" s="15" t="str">
        <f t="shared" si="2"/>
        <v>Base Range</v>
      </c>
      <c r="I2825" s="22">
        <v>52710.0</v>
      </c>
      <c r="J2825" s="23">
        <f t="shared" si="3"/>
        <v>0.8263896794</v>
      </c>
      <c r="K2825" s="24" t="str">
        <f t="shared" si="4"/>
        <v>Target Not Meet</v>
      </c>
    </row>
    <row r="2826" ht="22.5" customHeight="1">
      <c r="A2826" s="18">
        <v>45698.0</v>
      </c>
      <c r="B2826" s="19" t="str">
        <f t="shared" si="1"/>
        <v>Feb</v>
      </c>
      <c r="C2826" s="20" t="s">
        <v>13</v>
      </c>
      <c r="D2826" s="19" t="s">
        <v>29</v>
      </c>
      <c r="E2826" s="19" t="s">
        <v>63</v>
      </c>
      <c r="F2826" s="21">
        <v>1.0</v>
      </c>
      <c r="G2826" s="22">
        <v>15992.0</v>
      </c>
      <c r="H2826" s="15" t="str">
        <f t="shared" si="2"/>
        <v>Base Range</v>
      </c>
      <c r="I2826" s="22">
        <v>18169.0</v>
      </c>
      <c r="J2826" s="23">
        <f t="shared" si="3"/>
        <v>0.8801805273</v>
      </c>
      <c r="K2826" s="24" t="str">
        <f t="shared" si="4"/>
        <v>Target Not Meet</v>
      </c>
    </row>
    <row r="2827" ht="22.5" customHeight="1">
      <c r="A2827" s="18">
        <v>45698.0</v>
      </c>
      <c r="B2827" s="19" t="str">
        <f t="shared" si="1"/>
        <v>Feb</v>
      </c>
      <c r="C2827" s="20" t="s">
        <v>13</v>
      </c>
      <c r="D2827" s="19" t="s">
        <v>14</v>
      </c>
      <c r="E2827" s="19" t="s">
        <v>26</v>
      </c>
      <c r="F2827" s="21">
        <v>2.0</v>
      </c>
      <c r="G2827" s="22">
        <v>68562.0</v>
      </c>
      <c r="H2827" s="15" t="str">
        <f t="shared" si="2"/>
        <v>Medium Range</v>
      </c>
      <c r="I2827" s="22">
        <v>64035.0</v>
      </c>
      <c r="J2827" s="23">
        <f t="shared" si="3"/>
        <v>1.070695713</v>
      </c>
      <c r="K2827" s="24" t="str">
        <f t="shared" si="4"/>
        <v>Over Achived</v>
      </c>
    </row>
    <row r="2828" ht="22.5" customHeight="1">
      <c r="A2828" s="18">
        <v>45698.0</v>
      </c>
      <c r="B2828" s="19" t="str">
        <f t="shared" si="1"/>
        <v>Feb</v>
      </c>
      <c r="C2828" s="20" t="s">
        <v>13</v>
      </c>
      <c r="D2828" s="19" t="s">
        <v>29</v>
      </c>
      <c r="E2828" s="19" t="s">
        <v>68</v>
      </c>
      <c r="F2828" s="21">
        <v>1.0</v>
      </c>
      <c r="G2828" s="22">
        <v>43434.0</v>
      </c>
      <c r="H2828" s="15" t="str">
        <f t="shared" si="2"/>
        <v>Base Range</v>
      </c>
      <c r="I2828" s="22">
        <v>52795.0</v>
      </c>
      <c r="J2828" s="23">
        <f t="shared" si="3"/>
        <v>0.8226915428</v>
      </c>
      <c r="K2828" s="24" t="str">
        <f t="shared" si="4"/>
        <v>Target Not Meet</v>
      </c>
    </row>
    <row r="2829" ht="22.5" customHeight="1">
      <c r="A2829" s="18">
        <v>45698.0</v>
      </c>
      <c r="B2829" s="19" t="str">
        <f t="shared" si="1"/>
        <v>Feb</v>
      </c>
      <c r="C2829" s="20" t="s">
        <v>13</v>
      </c>
      <c r="D2829" s="19" t="s">
        <v>29</v>
      </c>
      <c r="E2829" s="19" t="s">
        <v>19</v>
      </c>
      <c r="F2829" s="21">
        <v>2.0</v>
      </c>
      <c r="G2829" s="22">
        <v>43382.0</v>
      </c>
      <c r="H2829" s="15" t="str">
        <f t="shared" si="2"/>
        <v>Base Range</v>
      </c>
      <c r="I2829" s="22">
        <v>51850.0</v>
      </c>
      <c r="J2829" s="23">
        <f t="shared" si="3"/>
        <v>0.8366827387</v>
      </c>
      <c r="K2829" s="24" t="str">
        <f t="shared" si="4"/>
        <v>Target Not Meet</v>
      </c>
    </row>
    <row r="2830" ht="22.5" customHeight="1">
      <c r="A2830" s="18">
        <v>45698.0</v>
      </c>
      <c r="B2830" s="19" t="str">
        <f t="shared" si="1"/>
        <v>Feb</v>
      </c>
      <c r="C2830" s="20" t="s">
        <v>13</v>
      </c>
      <c r="D2830" s="19" t="s">
        <v>18</v>
      </c>
      <c r="E2830" s="19" t="s">
        <v>68</v>
      </c>
      <c r="F2830" s="21">
        <v>1.0</v>
      </c>
      <c r="G2830" s="22">
        <v>42845.0</v>
      </c>
      <c r="H2830" s="15" t="str">
        <f t="shared" si="2"/>
        <v>Base Range</v>
      </c>
      <c r="I2830" s="22">
        <v>35788.0</v>
      </c>
      <c r="J2830" s="23">
        <f t="shared" si="3"/>
        <v>1.197189002</v>
      </c>
      <c r="K2830" s="24" t="str">
        <f t="shared" si="4"/>
        <v>Over Achived</v>
      </c>
    </row>
    <row r="2831" ht="22.5" customHeight="1">
      <c r="A2831" s="18">
        <v>45698.0</v>
      </c>
      <c r="B2831" s="19" t="str">
        <f t="shared" si="1"/>
        <v>Feb</v>
      </c>
      <c r="C2831" s="20" t="s">
        <v>13</v>
      </c>
      <c r="D2831" s="19" t="s">
        <v>18</v>
      </c>
      <c r="E2831" s="19" t="s">
        <v>34</v>
      </c>
      <c r="F2831" s="21">
        <v>3.0</v>
      </c>
      <c r="G2831" s="22">
        <v>92659.0</v>
      </c>
      <c r="H2831" s="15" t="str">
        <f t="shared" si="2"/>
        <v>Very High Range</v>
      </c>
      <c r="I2831" s="22">
        <v>71960.0</v>
      </c>
      <c r="J2831" s="23">
        <f t="shared" si="3"/>
        <v>1.287645914</v>
      </c>
      <c r="K2831" s="24" t="str">
        <f t="shared" si="4"/>
        <v>Over Achived</v>
      </c>
    </row>
    <row r="2832" ht="22.5" customHeight="1">
      <c r="A2832" s="18">
        <v>45698.0</v>
      </c>
      <c r="B2832" s="19" t="str">
        <f t="shared" si="1"/>
        <v>Feb</v>
      </c>
      <c r="C2832" s="20" t="s">
        <v>13</v>
      </c>
      <c r="D2832" s="19" t="s">
        <v>18</v>
      </c>
      <c r="E2832" s="19" t="s">
        <v>38</v>
      </c>
      <c r="F2832" s="21">
        <v>2.0</v>
      </c>
      <c r="G2832" s="22">
        <v>62770.0</v>
      </c>
      <c r="H2832" s="15" t="str">
        <f t="shared" si="2"/>
        <v>Medium Range</v>
      </c>
      <c r="I2832" s="22">
        <v>48808.0</v>
      </c>
      <c r="J2832" s="23">
        <f t="shared" si="3"/>
        <v>1.286059662</v>
      </c>
      <c r="K2832" s="24" t="str">
        <f t="shared" si="4"/>
        <v>Over Achived</v>
      </c>
    </row>
    <row r="2833" ht="22.5" customHeight="1">
      <c r="A2833" s="18">
        <v>45698.0</v>
      </c>
      <c r="B2833" s="19" t="str">
        <f t="shared" si="1"/>
        <v>Feb</v>
      </c>
      <c r="C2833" s="20" t="s">
        <v>13</v>
      </c>
      <c r="D2833" s="19" t="s">
        <v>14</v>
      </c>
      <c r="E2833" s="19" t="s">
        <v>9</v>
      </c>
      <c r="F2833" s="21">
        <v>4.0</v>
      </c>
      <c r="G2833" s="22">
        <v>99096.0</v>
      </c>
      <c r="H2833" s="15" t="str">
        <f t="shared" si="2"/>
        <v>Very High Range</v>
      </c>
      <c r="I2833" s="22">
        <v>91185.0</v>
      </c>
      <c r="J2833" s="23">
        <f t="shared" si="3"/>
        <v>1.08675769</v>
      </c>
      <c r="K2833" s="24" t="str">
        <f t="shared" si="4"/>
        <v>Over Achived</v>
      </c>
    </row>
    <row r="2834" ht="22.5" customHeight="1">
      <c r="A2834" s="18">
        <v>45698.0</v>
      </c>
      <c r="B2834" s="19" t="str">
        <f t="shared" si="1"/>
        <v>Feb</v>
      </c>
      <c r="C2834" s="20" t="s">
        <v>13</v>
      </c>
      <c r="D2834" s="19" t="s">
        <v>169</v>
      </c>
      <c r="E2834" s="19" t="s">
        <v>9</v>
      </c>
      <c r="F2834" s="21">
        <v>4.0</v>
      </c>
      <c r="G2834" s="22">
        <v>96149.0</v>
      </c>
      <c r="H2834" s="15" t="str">
        <f t="shared" si="2"/>
        <v>Very High Range</v>
      </c>
      <c r="I2834" s="22">
        <v>111694.0</v>
      </c>
      <c r="J2834" s="23">
        <f t="shared" si="3"/>
        <v>0.8608251115</v>
      </c>
      <c r="K2834" s="24" t="str">
        <f t="shared" si="4"/>
        <v>Target Not Meet</v>
      </c>
    </row>
    <row r="2835" ht="22.5" customHeight="1">
      <c r="A2835" s="18">
        <v>45698.0</v>
      </c>
      <c r="B2835" s="19" t="str">
        <f t="shared" si="1"/>
        <v>Feb</v>
      </c>
      <c r="C2835" s="20" t="s">
        <v>13</v>
      </c>
      <c r="D2835" s="19" t="s">
        <v>29</v>
      </c>
      <c r="E2835" s="19" t="s">
        <v>63</v>
      </c>
      <c r="F2835" s="21">
        <v>3.0</v>
      </c>
      <c r="G2835" s="22">
        <v>81513.0</v>
      </c>
      <c r="H2835" s="15" t="str">
        <f t="shared" si="2"/>
        <v>High Range</v>
      </c>
      <c r="I2835" s="22">
        <v>102458.0</v>
      </c>
      <c r="J2835" s="23">
        <f t="shared" si="3"/>
        <v>0.7955747721</v>
      </c>
      <c r="K2835" s="24" t="str">
        <f t="shared" si="4"/>
        <v>Target Not Meet</v>
      </c>
    </row>
    <row r="2836" ht="22.5" customHeight="1">
      <c r="A2836" s="18">
        <v>45698.0</v>
      </c>
      <c r="B2836" s="19" t="str">
        <f t="shared" si="1"/>
        <v>Feb</v>
      </c>
      <c r="C2836" s="20" t="s">
        <v>57</v>
      </c>
      <c r="D2836" s="19" t="s">
        <v>58</v>
      </c>
      <c r="E2836" s="19" t="s">
        <v>23</v>
      </c>
      <c r="F2836" s="21">
        <v>1.0</v>
      </c>
      <c r="G2836" s="22">
        <v>30174.0</v>
      </c>
      <c r="H2836" s="15" t="str">
        <f t="shared" si="2"/>
        <v>Base Range</v>
      </c>
      <c r="I2836" s="22">
        <v>22096.0</v>
      </c>
      <c r="J2836" s="23">
        <f t="shared" si="3"/>
        <v>1.365586531</v>
      </c>
      <c r="K2836" s="24" t="str">
        <f t="shared" si="4"/>
        <v>Over Achived</v>
      </c>
    </row>
    <row r="2837" ht="22.5" customHeight="1">
      <c r="A2837" s="18">
        <v>45698.0</v>
      </c>
      <c r="B2837" s="19" t="str">
        <f t="shared" si="1"/>
        <v>Feb</v>
      </c>
      <c r="C2837" s="20" t="s">
        <v>57</v>
      </c>
      <c r="D2837" s="19" t="s">
        <v>71</v>
      </c>
      <c r="E2837" s="19" t="s">
        <v>34</v>
      </c>
      <c r="F2837" s="21">
        <v>2.0</v>
      </c>
      <c r="G2837" s="22">
        <v>53964.0</v>
      </c>
      <c r="H2837" s="15" t="str">
        <f t="shared" si="2"/>
        <v>Medium Range</v>
      </c>
      <c r="I2837" s="22">
        <v>61704.0</v>
      </c>
      <c r="J2837" s="23">
        <f t="shared" si="3"/>
        <v>0.8745624271</v>
      </c>
      <c r="K2837" s="24" t="str">
        <f t="shared" si="4"/>
        <v>Target Not Meet</v>
      </c>
    </row>
    <row r="2838" ht="22.5" customHeight="1">
      <c r="A2838" s="18">
        <v>45698.0</v>
      </c>
      <c r="B2838" s="19" t="str">
        <f t="shared" si="1"/>
        <v>Feb</v>
      </c>
      <c r="C2838" s="20" t="s">
        <v>57</v>
      </c>
      <c r="D2838" s="19" t="s">
        <v>58</v>
      </c>
      <c r="E2838" s="19" t="s">
        <v>26</v>
      </c>
      <c r="F2838" s="21">
        <v>2.0</v>
      </c>
      <c r="G2838" s="22">
        <v>50221.0</v>
      </c>
      <c r="H2838" s="15" t="str">
        <f t="shared" si="2"/>
        <v>Medium Range</v>
      </c>
      <c r="I2838" s="22">
        <v>47519.0</v>
      </c>
      <c r="J2838" s="23">
        <f t="shared" si="3"/>
        <v>1.056861466</v>
      </c>
      <c r="K2838" s="24" t="str">
        <f t="shared" si="4"/>
        <v>Over Achived</v>
      </c>
    </row>
    <row r="2839" ht="22.5" customHeight="1">
      <c r="A2839" s="18">
        <v>45698.0</v>
      </c>
      <c r="B2839" s="19" t="str">
        <f t="shared" si="1"/>
        <v>Feb</v>
      </c>
      <c r="C2839" s="20" t="s">
        <v>13</v>
      </c>
      <c r="D2839" s="19" t="s">
        <v>14</v>
      </c>
      <c r="E2839" s="19" t="s">
        <v>34</v>
      </c>
      <c r="F2839" s="21">
        <v>4.0</v>
      </c>
      <c r="G2839" s="22">
        <v>70923.0</v>
      </c>
      <c r="H2839" s="15" t="str">
        <f t="shared" si="2"/>
        <v>High Range</v>
      </c>
      <c r="I2839" s="22">
        <v>58579.0</v>
      </c>
      <c r="J2839" s="23">
        <f t="shared" si="3"/>
        <v>1.21072398</v>
      </c>
      <c r="K2839" s="24" t="str">
        <f t="shared" si="4"/>
        <v>Over Achived</v>
      </c>
    </row>
    <row r="2840" ht="22.5" customHeight="1">
      <c r="A2840" s="18">
        <v>45698.0</v>
      </c>
      <c r="B2840" s="19" t="str">
        <f t="shared" si="1"/>
        <v>Feb</v>
      </c>
      <c r="C2840" s="20" t="s">
        <v>57</v>
      </c>
      <c r="D2840" s="19" t="s">
        <v>85</v>
      </c>
      <c r="E2840" s="19" t="s">
        <v>23</v>
      </c>
      <c r="F2840" s="21">
        <v>1.0</v>
      </c>
      <c r="G2840" s="22">
        <v>31607.0</v>
      </c>
      <c r="H2840" s="15" t="str">
        <f t="shared" si="2"/>
        <v>Base Range</v>
      </c>
      <c r="I2840" s="22">
        <v>35309.0</v>
      </c>
      <c r="J2840" s="23">
        <f t="shared" si="3"/>
        <v>0.89515421</v>
      </c>
      <c r="K2840" s="24" t="str">
        <f t="shared" si="4"/>
        <v>Target Not Meet</v>
      </c>
    </row>
    <row r="2841" ht="22.5" customHeight="1">
      <c r="A2841" s="18">
        <v>45698.0</v>
      </c>
      <c r="B2841" s="19" t="str">
        <f t="shared" si="1"/>
        <v>Feb</v>
      </c>
      <c r="C2841" s="20" t="s">
        <v>57</v>
      </c>
      <c r="D2841" s="19" t="s">
        <v>85</v>
      </c>
      <c r="E2841" s="19" t="s">
        <v>19</v>
      </c>
      <c r="F2841" s="21">
        <v>1.0</v>
      </c>
      <c r="G2841" s="22">
        <v>32864.0</v>
      </c>
      <c r="H2841" s="15" t="str">
        <f t="shared" si="2"/>
        <v>Base Range</v>
      </c>
      <c r="I2841" s="22">
        <v>40760.0</v>
      </c>
      <c r="J2841" s="23">
        <f t="shared" si="3"/>
        <v>0.8062806673</v>
      </c>
      <c r="K2841" s="24" t="str">
        <f t="shared" si="4"/>
        <v>Target Not Meet</v>
      </c>
    </row>
    <row r="2842" ht="22.5" customHeight="1">
      <c r="A2842" s="18">
        <v>45698.0</v>
      </c>
      <c r="B2842" s="19" t="str">
        <f t="shared" si="1"/>
        <v>Feb</v>
      </c>
      <c r="C2842" s="20" t="s">
        <v>57</v>
      </c>
      <c r="D2842" s="19" t="s">
        <v>85</v>
      </c>
      <c r="E2842" s="19" t="s">
        <v>9</v>
      </c>
      <c r="F2842" s="21">
        <v>3.0</v>
      </c>
      <c r="G2842" s="22">
        <v>73458.0</v>
      </c>
      <c r="H2842" s="15" t="str">
        <f t="shared" si="2"/>
        <v>High Range</v>
      </c>
      <c r="I2842" s="22">
        <v>87172.0</v>
      </c>
      <c r="J2842" s="23">
        <f t="shared" si="3"/>
        <v>0.8426788418</v>
      </c>
      <c r="K2842" s="24" t="str">
        <f t="shared" si="4"/>
        <v>Target Not Meet</v>
      </c>
    </row>
    <row r="2843" ht="22.5" customHeight="1">
      <c r="A2843" s="18">
        <v>45698.0</v>
      </c>
      <c r="B2843" s="19" t="str">
        <f t="shared" si="1"/>
        <v>Feb</v>
      </c>
      <c r="C2843" s="20" t="s">
        <v>57</v>
      </c>
      <c r="D2843" s="19" t="s">
        <v>85</v>
      </c>
      <c r="E2843" s="19" t="s">
        <v>68</v>
      </c>
      <c r="F2843" s="21">
        <v>1.0</v>
      </c>
      <c r="G2843" s="22">
        <v>32964.0</v>
      </c>
      <c r="H2843" s="15" t="str">
        <f t="shared" si="2"/>
        <v>Base Range</v>
      </c>
      <c r="I2843" s="22">
        <v>42645.0</v>
      </c>
      <c r="J2843" s="23">
        <f t="shared" si="3"/>
        <v>0.7729862821</v>
      </c>
      <c r="K2843" s="24" t="str">
        <f t="shared" si="4"/>
        <v>Target Not Meet</v>
      </c>
    </row>
    <row r="2844" ht="22.5" customHeight="1">
      <c r="A2844" s="18">
        <v>45698.0</v>
      </c>
      <c r="B2844" s="19" t="str">
        <f t="shared" si="1"/>
        <v>Feb</v>
      </c>
      <c r="C2844" s="20" t="s">
        <v>57</v>
      </c>
      <c r="D2844" s="19" t="s">
        <v>85</v>
      </c>
      <c r="E2844" s="19" t="s">
        <v>63</v>
      </c>
      <c r="F2844" s="21">
        <v>1.0</v>
      </c>
      <c r="G2844" s="22">
        <v>25504.0</v>
      </c>
      <c r="H2844" s="15" t="str">
        <f t="shared" si="2"/>
        <v>Base Range</v>
      </c>
      <c r="I2844" s="22">
        <v>32379.0</v>
      </c>
      <c r="J2844" s="23">
        <f t="shared" si="3"/>
        <v>0.7876710213</v>
      </c>
      <c r="K2844" s="24" t="str">
        <f t="shared" si="4"/>
        <v>Target Not Meet</v>
      </c>
    </row>
    <row r="2845" ht="22.5" customHeight="1">
      <c r="A2845" s="18">
        <v>45698.0</v>
      </c>
      <c r="B2845" s="19" t="str">
        <f t="shared" si="1"/>
        <v>Feb</v>
      </c>
      <c r="C2845" s="20" t="s">
        <v>57</v>
      </c>
      <c r="D2845" s="19" t="s">
        <v>80</v>
      </c>
      <c r="E2845" s="19" t="s">
        <v>9</v>
      </c>
      <c r="F2845" s="21">
        <v>3.0</v>
      </c>
      <c r="G2845" s="22">
        <v>75032.0</v>
      </c>
      <c r="H2845" s="15" t="str">
        <f t="shared" si="2"/>
        <v>High Range</v>
      </c>
      <c r="I2845" s="22">
        <v>84672.0</v>
      </c>
      <c r="J2845" s="23">
        <f t="shared" si="3"/>
        <v>0.886148904</v>
      </c>
      <c r="K2845" s="24" t="str">
        <f t="shared" si="4"/>
        <v>Target Not Meet</v>
      </c>
    </row>
    <row r="2846" ht="22.5" customHeight="1">
      <c r="A2846" s="18">
        <v>45698.0</v>
      </c>
      <c r="B2846" s="19" t="str">
        <f t="shared" si="1"/>
        <v>Feb</v>
      </c>
      <c r="C2846" s="20" t="s">
        <v>57</v>
      </c>
      <c r="D2846" s="19" t="s">
        <v>80</v>
      </c>
      <c r="E2846" s="19" t="s">
        <v>34</v>
      </c>
      <c r="F2846" s="21">
        <v>3.0</v>
      </c>
      <c r="G2846" s="22">
        <v>53267.0</v>
      </c>
      <c r="H2846" s="15" t="str">
        <f t="shared" si="2"/>
        <v>Medium Range</v>
      </c>
      <c r="I2846" s="22">
        <v>56663.0</v>
      </c>
      <c r="J2846" s="23">
        <f t="shared" si="3"/>
        <v>0.9400667102</v>
      </c>
      <c r="K2846" s="24" t="str">
        <f t="shared" si="4"/>
        <v>Target Not Meet</v>
      </c>
    </row>
    <row r="2847" ht="22.5" customHeight="1">
      <c r="A2847" s="18">
        <v>45698.0</v>
      </c>
      <c r="B2847" s="19" t="str">
        <f t="shared" si="1"/>
        <v>Feb</v>
      </c>
      <c r="C2847" s="20" t="s">
        <v>57</v>
      </c>
      <c r="D2847" s="19" t="s">
        <v>80</v>
      </c>
      <c r="E2847" s="19" t="s">
        <v>34</v>
      </c>
      <c r="F2847" s="21">
        <v>2.0</v>
      </c>
      <c r="G2847" s="22">
        <v>57133.0</v>
      </c>
      <c r="H2847" s="15" t="str">
        <f t="shared" si="2"/>
        <v>Medium Range</v>
      </c>
      <c r="I2847" s="22">
        <v>66489.0</v>
      </c>
      <c r="J2847" s="23">
        <f t="shared" si="3"/>
        <v>0.8592849945</v>
      </c>
      <c r="K2847" s="24" t="str">
        <f t="shared" si="4"/>
        <v>Target Not Meet</v>
      </c>
    </row>
    <row r="2848" ht="22.5" customHeight="1">
      <c r="A2848" s="18">
        <v>45698.0</v>
      </c>
      <c r="B2848" s="19" t="str">
        <f t="shared" si="1"/>
        <v>Feb</v>
      </c>
      <c r="C2848" s="20" t="s">
        <v>57</v>
      </c>
      <c r="D2848" s="19" t="s">
        <v>71</v>
      </c>
      <c r="E2848" s="19" t="s">
        <v>23</v>
      </c>
      <c r="F2848" s="21">
        <v>2.0</v>
      </c>
      <c r="G2848" s="22">
        <v>31517.0</v>
      </c>
      <c r="H2848" s="15" t="str">
        <f t="shared" si="2"/>
        <v>Base Range</v>
      </c>
      <c r="I2848" s="22">
        <v>34491.0</v>
      </c>
      <c r="J2848" s="23">
        <f t="shared" si="3"/>
        <v>0.9137746079</v>
      </c>
      <c r="K2848" s="24" t="str">
        <f t="shared" si="4"/>
        <v>Target Not Meet</v>
      </c>
    </row>
    <row r="2849" ht="22.5" customHeight="1">
      <c r="A2849" s="18">
        <v>45698.0</v>
      </c>
      <c r="B2849" s="19" t="str">
        <f t="shared" si="1"/>
        <v>Feb</v>
      </c>
      <c r="C2849" s="20" t="s">
        <v>57</v>
      </c>
      <c r="D2849" s="19" t="s">
        <v>71</v>
      </c>
      <c r="E2849" s="19" t="s">
        <v>23</v>
      </c>
      <c r="F2849" s="21">
        <v>2.0</v>
      </c>
      <c r="G2849" s="22">
        <v>28966.0</v>
      </c>
      <c r="H2849" s="15" t="str">
        <f t="shared" si="2"/>
        <v>Base Range</v>
      </c>
      <c r="I2849" s="22">
        <v>33810.0</v>
      </c>
      <c r="J2849" s="23">
        <f t="shared" si="3"/>
        <v>0.8567287785</v>
      </c>
      <c r="K2849" s="24" t="str">
        <f t="shared" si="4"/>
        <v>Target Not Meet</v>
      </c>
    </row>
    <row r="2850" ht="22.5" customHeight="1">
      <c r="A2850" s="18">
        <v>45698.0</v>
      </c>
      <c r="B2850" s="19" t="str">
        <f t="shared" si="1"/>
        <v>Feb</v>
      </c>
      <c r="C2850" s="20" t="s">
        <v>57</v>
      </c>
      <c r="D2850" s="19" t="s">
        <v>71</v>
      </c>
      <c r="E2850" s="19" t="s">
        <v>38</v>
      </c>
      <c r="F2850" s="21">
        <v>2.0</v>
      </c>
      <c r="G2850" s="22">
        <v>40812.0</v>
      </c>
      <c r="H2850" s="15" t="str">
        <f t="shared" si="2"/>
        <v>Base Range</v>
      </c>
      <c r="I2850" s="22">
        <v>51879.0</v>
      </c>
      <c r="J2850" s="23">
        <f t="shared" si="3"/>
        <v>0.78667669</v>
      </c>
      <c r="K2850" s="24" t="str">
        <f t="shared" si="4"/>
        <v>Target Not Meet</v>
      </c>
    </row>
    <row r="2851" ht="22.5" customHeight="1">
      <c r="A2851" s="18">
        <v>45698.0</v>
      </c>
      <c r="B2851" s="19" t="str">
        <f t="shared" si="1"/>
        <v>Feb</v>
      </c>
      <c r="C2851" s="20" t="s">
        <v>57</v>
      </c>
      <c r="D2851" s="25" t="s">
        <v>62</v>
      </c>
      <c r="E2851" s="19" t="s">
        <v>9</v>
      </c>
      <c r="F2851" s="21">
        <v>3.0</v>
      </c>
      <c r="G2851" s="22">
        <v>60851.0</v>
      </c>
      <c r="H2851" s="15" t="str">
        <f t="shared" si="2"/>
        <v>Medium Range</v>
      </c>
      <c r="I2851" s="22">
        <v>47041.0</v>
      </c>
      <c r="J2851" s="23">
        <f t="shared" si="3"/>
        <v>1.293573691</v>
      </c>
      <c r="K2851" s="24" t="str">
        <f t="shared" si="4"/>
        <v>Over Achived</v>
      </c>
    </row>
    <row r="2852" ht="22.5" customHeight="1">
      <c r="A2852" s="18">
        <v>45698.0</v>
      </c>
      <c r="B2852" s="19" t="str">
        <f t="shared" si="1"/>
        <v>Feb</v>
      </c>
      <c r="C2852" s="20" t="s">
        <v>57</v>
      </c>
      <c r="D2852" s="25" t="s">
        <v>62</v>
      </c>
      <c r="E2852" s="19" t="s">
        <v>19</v>
      </c>
      <c r="F2852" s="21">
        <v>1.0</v>
      </c>
      <c r="G2852" s="22">
        <v>40450.0</v>
      </c>
      <c r="H2852" s="15" t="str">
        <f t="shared" si="2"/>
        <v>Base Range</v>
      </c>
      <c r="I2852" s="22">
        <v>30214.0</v>
      </c>
      <c r="J2852" s="23">
        <f t="shared" si="3"/>
        <v>1.338783345</v>
      </c>
      <c r="K2852" s="24" t="str">
        <f t="shared" si="4"/>
        <v>Over Achived</v>
      </c>
    </row>
    <row r="2853" ht="22.5" customHeight="1">
      <c r="A2853" s="18">
        <v>45698.0</v>
      </c>
      <c r="B2853" s="19" t="str">
        <f t="shared" si="1"/>
        <v>Feb</v>
      </c>
      <c r="C2853" s="20" t="s">
        <v>57</v>
      </c>
      <c r="D2853" s="19" t="s">
        <v>58</v>
      </c>
      <c r="E2853" s="19" t="s">
        <v>38</v>
      </c>
      <c r="F2853" s="21">
        <v>2.0</v>
      </c>
      <c r="G2853" s="22">
        <v>48358.0</v>
      </c>
      <c r="H2853" s="15" t="str">
        <f t="shared" si="2"/>
        <v>Base Range</v>
      </c>
      <c r="I2853" s="22">
        <v>44423.0</v>
      </c>
      <c r="J2853" s="23">
        <f t="shared" si="3"/>
        <v>1.08858024</v>
      </c>
      <c r="K2853" s="24" t="str">
        <f t="shared" si="4"/>
        <v>Over Achived</v>
      </c>
    </row>
    <row r="2854" ht="22.5" customHeight="1">
      <c r="A2854" s="18">
        <v>45698.0</v>
      </c>
      <c r="B2854" s="19" t="str">
        <f t="shared" si="1"/>
        <v>Feb</v>
      </c>
      <c r="C2854" s="20" t="s">
        <v>57</v>
      </c>
      <c r="D2854" s="19" t="s">
        <v>58</v>
      </c>
      <c r="E2854" s="19" t="s">
        <v>34</v>
      </c>
      <c r="F2854" s="21">
        <v>2.0</v>
      </c>
      <c r="G2854" s="22">
        <v>57431.0</v>
      </c>
      <c r="H2854" s="15" t="str">
        <f t="shared" si="2"/>
        <v>Medium Range</v>
      </c>
      <c r="I2854" s="22">
        <v>42132.0</v>
      </c>
      <c r="J2854" s="23">
        <f t="shared" si="3"/>
        <v>1.363120668</v>
      </c>
      <c r="K2854" s="24" t="str">
        <f t="shared" si="4"/>
        <v>Over Achived</v>
      </c>
    </row>
    <row r="2855" ht="22.5" customHeight="1">
      <c r="A2855" s="18">
        <v>45698.0</v>
      </c>
      <c r="B2855" s="19" t="str">
        <f t="shared" si="1"/>
        <v>Feb</v>
      </c>
      <c r="C2855" s="20" t="s">
        <v>13</v>
      </c>
      <c r="D2855" s="19" t="s">
        <v>14</v>
      </c>
      <c r="E2855" s="19" t="s">
        <v>9</v>
      </c>
      <c r="F2855" s="21">
        <v>3.0</v>
      </c>
      <c r="G2855" s="22">
        <v>95290.0</v>
      </c>
      <c r="H2855" s="15" t="str">
        <f t="shared" si="2"/>
        <v>Very High Range</v>
      </c>
      <c r="I2855" s="22">
        <v>80431.0</v>
      </c>
      <c r="J2855" s="23">
        <f t="shared" si="3"/>
        <v>1.184742201</v>
      </c>
      <c r="K2855" s="24" t="str">
        <f t="shared" si="4"/>
        <v>Over Achived</v>
      </c>
    </row>
    <row r="2856" ht="22.5" customHeight="1">
      <c r="A2856" s="18">
        <v>45698.0</v>
      </c>
      <c r="B2856" s="19" t="str">
        <f t="shared" si="1"/>
        <v>Feb</v>
      </c>
      <c r="C2856" s="20" t="s">
        <v>13</v>
      </c>
      <c r="D2856" s="19" t="s">
        <v>14</v>
      </c>
      <c r="E2856" s="19" t="s">
        <v>23</v>
      </c>
      <c r="F2856" s="21">
        <v>2.0</v>
      </c>
      <c r="G2856" s="22">
        <v>50024.0</v>
      </c>
      <c r="H2856" s="15" t="str">
        <f t="shared" si="2"/>
        <v>Medium Range</v>
      </c>
      <c r="I2856" s="22">
        <v>43192.0</v>
      </c>
      <c r="J2856" s="23">
        <f t="shared" si="3"/>
        <v>1.15817744</v>
      </c>
      <c r="K2856" s="24" t="str">
        <f t="shared" si="4"/>
        <v>Over Achived</v>
      </c>
    </row>
    <row r="2857" ht="22.5" customHeight="1">
      <c r="A2857" s="18">
        <v>45698.0</v>
      </c>
      <c r="B2857" s="19" t="str">
        <f t="shared" si="1"/>
        <v>Feb</v>
      </c>
      <c r="C2857" s="20" t="s">
        <v>7</v>
      </c>
      <c r="D2857" s="19" t="s">
        <v>118</v>
      </c>
      <c r="E2857" s="19" t="s">
        <v>19</v>
      </c>
      <c r="F2857" s="21">
        <v>3.0</v>
      </c>
      <c r="G2857" s="22">
        <v>73964.0</v>
      </c>
      <c r="H2857" s="15" t="str">
        <f t="shared" si="2"/>
        <v>High Range</v>
      </c>
      <c r="I2857" s="22">
        <v>63911.0</v>
      </c>
      <c r="J2857" s="23">
        <f t="shared" si="3"/>
        <v>1.157296866</v>
      </c>
      <c r="K2857" s="24" t="str">
        <f t="shared" si="4"/>
        <v>Over Achived</v>
      </c>
    </row>
    <row r="2858" ht="22.5" customHeight="1">
      <c r="A2858" s="18">
        <v>45698.0</v>
      </c>
      <c r="B2858" s="19" t="str">
        <f t="shared" si="1"/>
        <v>Feb</v>
      </c>
      <c r="C2858" s="20" t="s">
        <v>7</v>
      </c>
      <c r="D2858" s="19" t="s">
        <v>131</v>
      </c>
      <c r="E2858" s="19" t="s">
        <v>9</v>
      </c>
      <c r="F2858" s="21">
        <v>5.0</v>
      </c>
      <c r="G2858" s="22">
        <v>131937.0</v>
      </c>
      <c r="H2858" s="15" t="str">
        <f t="shared" si="2"/>
        <v>Very High Range</v>
      </c>
      <c r="I2858" s="22">
        <v>109252.0</v>
      </c>
      <c r="J2858" s="23">
        <f t="shared" si="3"/>
        <v>1.207639219</v>
      </c>
      <c r="K2858" s="24" t="str">
        <f t="shared" si="4"/>
        <v>Over Achived</v>
      </c>
    </row>
    <row r="2859" ht="22.5" customHeight="1">
      <c r="A2859" s="18">
        <v>45698.0</v>
      </c>
      <c r="B2859" s="19" t="str">
        <f t="shared" si="1"/>
        <v>Feb</v>
      </c>
      <c r="C2859" s="20" t="s">
        <v>7</v>
      </c>
      <c r="D2859" s="19" t="s">
        <v>126</v>
      </c>
      <c r="E2859" s="19" t="s">
        <v>63</v>
      </c>
      <c r="F2859" s="21">
        <v>3.0</v>
      </c>
      <c r="G2859" s="22">
        <v>63550.0</v>
      </c>
      <c r="H2859" s="15" t="str">
        <f t="shared" si="2"/>
        <v>Medium Range</v>
      </c>
      <c r="I2859" s="22">
        <v>59382.0</v>
      </c>
      <c r="J2859" s="23">
        <f t="shared" si="3"/>
        <v>1.07018962</v>
      </c>
      <c r="K2859" s="24" t="str">
        <f t="shared" si="4"/>
        <v>Over Achived</v>
      </c>
    </row>
    <row r="2860" ht="22.5" customHeight="1">
      <c r="A2860" s="18">
        <v>45698.0</v>
      </c>
      <c r="B2860" s="19" t="str">
        <f t="shared" si="1"/>
        <v>Feb</v>
      </c>
      <c r="C2860" s="20" t="s">
        <v>7</v>
      </c>
      <c r="D2860" s="19" t="s">
        <v>126</v>
      </c>
      <c r="E2860" s="19" t="s">
        <v>38</v>
      </c>
      <c r="F2860" s="21">
        <v>4.0</v>
      </c>
      <c r="G2860" s="22">
        <v>104567.0</v>
      </c>
      <c r="H2860" s="15" t="str">
        <f t="shared" si="2"/>
        <v>Very High Range</v>
      </c>
      <c r="I2860" s="22">
        <v>98495.0</v>
      </c>
      <c r="J2860" s="23">
        <f t="shared" si="3"/>
        <v>1.061647799</v>
      </c>
      <c r="K2860" s="24" t="str">
        <f t="shared" si="4"/>
        <v>Over Achived</v>
      </c>
    </row>
    <row r="2861" ht="22.5" customHeight="1">
      <c r="A2861" s="18">
        <v>45698.0</v>
      </c>
      <c r="B2861" s="19" t="str">
        <f t="shared" si="1"/>
        <v>Feb</v>
      </c>
      <c r="C2861" s="20" t="s">
        <v>7</v>
      </c>
      <c r="D2861" s="19" t="s">
        <v>126</v>
      </c>
      <c r="E2861" s="19" t="s">
        <v>38</v>
      </c>
      <c r="F2861" s="21">
        <v>4.0</v>
      </c>
      <c r="G2861" s="22">
        <v>94455.0</v>
      </c>
      <c r="H2861" s="15" t="str">
        <f t="shared" si="2"/>
        <v>Very High Range</v>
      </c>
      <c r="I2861" s="22">
        <v>89243.0</v>
      </c>
      <c r="J2861" s="23">
        <f t="shared" si="3"/>
        <v>1.05840234</v>
      </c>
      <c r="K2861" s="24" t="str">
        <f t="shared" si="4"/>
        <v>Over Achived</v>
      </c>
    </row>
    <row r="2862" ht="22.5" customHeight="1">
      <c r="A2862" s="18">
        <v>45698.0</v>
      </c>
      <c r="B2862" s="19" t="str">
        <f t="shared" si="1"/>
        <v>Feb</v>
      </c>
      <c r="C2862" s="20" t="s">
        <v>7</v>
      </c>
      <c r="D2862" s="19" t="s">
        <v>126</v>
      </c>
      <c r="E2862" s="19" t="s">
        <v>23</v>
      </c>
      <c r="F2862" s="21">
        <v>3.0</v>
      </c>
      <c r="G2862" s="22">
        <v>74459.0</v>
      </c>
      <c r="H2862" s="15" t="str">
        <f t="shared" si="2"/>
        <v>High Range</v>
      </c>
      <c r="I2862" s="22">
        <v>53266.0</v>
      </c>
      <c r="J2862" s="23">
        <f t="shared" si="3"/>
        <v>1.397871062</v>
      </c>
      <c r="K2862" s="24" t="str">
        <f t="shared" si="4"/>
        <v>Over Achived</v>
      </c>
    </row>
    <row r="2863" ht="22.5" customHeight="1">
      <c r="A2863" s="18">
        <v>45698.0</v>
      </c>
      <c r="B2863" s="19" t="str">
        <f t="shared" si="1"/>
        <v>Feb</v>
      </c>
      <c r="C2863" s="20" t="s">
        <v>7</v>
      </c>
      <c r="D2863" s="19" t="s">
        <v>118</v>
      </c>
      <c r="E2863" s="19" t="s">
        <v>23</v>
      </c>
      <c r="F2863" s="21">
        <v>4.0</v>
      </c>
      <c r="G2863" s="22">
        <v>84736.0</v>
      </c>
      <c r="H2863" s="15" t="str">
        <f t="shared" si="2"/>
        <v>High Range</v>
      </c>
      <c r="I2863" s="22">
        <v>67393.0</v>
      </c>
      <c r="J2863" s="23">
        <f t="shared" si="3"/>
        <v>1.257341267</v>
      </c>
      <c r="K2863" s="24" t="str">
        <f t="shared" si="4"/>
        <v>Over Achived</v>
      </c>
    </row>
    <row r="2864" ht="22.5" customHeight="1">
      <c r="A2864" s="18">
        <v>45698.0</v>
      </c>
      <c r="B2864" s="19" t="str">
        <f t="shared" si="1"/>
        <v>Feb</v>
      </c>
      <c r="C2864" s="20" t="s">
        <v>7</v>
      </c>
      <c r="D2864" s="19" t="s">
        <v>106</v>
      </c>
      <c r="E2864" s="19" t="s">
        <v>23</v>
      </c>
      <c r="F2864" s="21">
        <v>3.0</v>
      </c>
      <c r="G2864" s="22">
        <v>83192.0</v>
      </c>
      <c r="H2864" s="15" t="str">
        <f t="shared" si="2"/>
        <v>High Range</v>
      </c>
      <c r="I2864" s="22">
        <v>62537.0</v>
      </c>
      <c r="J2864" s="23">
        <f t="shared" si="3"/>
        <v>1.330284472</v>
      </c>
      <c r="K2864" s="24" t="str">
        <f t="shared" si="4"/>
        <v>Over Achived</v>
      </c>
    </row>
    <row r="2865" ht="22.5" customHeight="1">
      <c r="A2865" s="18">
        <v>45698.0</v>
      </c>
      <c r="B2865" s="19" t="str">
        <f t="shared" si="1"/>
        <v>Feb</v>
      </c>
      <c r="C2865" s="20" t="s">
        <v>7</v>
      </c>
      <c r="D2865" s="19" t="s">
        <v>106</v>
      </c>
      <c r="E2865" s="19" t="s">
        <v>63</v>
      </c>
      <c r="F2865" s="21">
        <v>2.0</v>
      </c>
      <c r="G2865" s="22">
        <v>66848.0</v>
      </c>
      <c r="H2865" s="15" t="str">
        <f t="shared" si="2"/>
        <v>Medium Range</v>
      </c>
      <c r="I2865" s="22">
        <v>57249.0</v>
      </c>
      <c r="J2865" s="23">
        <f t="shared" si="3"/>
        <v>1.167671051</v>
      </c>
      <c r="K2865" s="24" t="str">
        <f t="shared" si="4"/>
        <v>Over Achived</v>
      </c>
    </row>
    <row r="2866" ht="22.5" customHeight="1">
      <c r="A2866" s="18">
        <v>45698.0</v>
      </c>
      <c r="B2866" s="19" t="str">
        <f t="shared" si="1"/>
        <v>Feb</v>
      </c>
      <c r="C2866" s="20" t="s">
        <v>7</v>
      </c>
      <c r="D2866" s="19" t="s">
        <v>106</v>
      </c>
      <c r="E2866" s="19" t="s">
        <v>26</v>
      </c>
      <c r="F2866" s="21">
        <v>8.0</v>
      </c>
      <c r="G2866" s="22">
        <v>223065.0</v>
      </c>
      <c r="H2866" s="15" t="str">
        <f t="shared" si="2"/>
        <v>Very High Range</v>
      </c>
      <c r="I2866" s="22">
        <v>174870.0</v>
      </c>
      <c r="J2866" s="23">
        <f t="shared" si="3"/>
        <v>1.275604735</v>
      </c>
      <c r="K2866" s="24" t="str">
        <f t="shared" si="4"/>
        <v>Over Achived</v>
      </c>
    </row>
    <row r="2867" ht="22.5" customHeight="1">
      <c r="A2867" s="18">
        <v>45698.0</v>
      </c>
      <c r="B2867" s="19" t="str">
        <f t="shared" si="1"/>
        <v>Feb</v>
      </c>
      <c r="C2867" s="20" t="s">
        <v>7</v>
      </c>
      <c r="D2867" s="19" t="s">
        <v>106</v>
      </c>
      <c r="E2867" s="19" t="s">
        <v>19</v>
      </c>
      <c r="F2867" s="21">
        <v>4.0</v>
      </c>
      <c r="G2867" s="22">
        <v>79994.0</v>
      </c>
      <c r="H2867" s="15" t="str">
        <f t="shared" si="2"/>
        <v>High Range</v>
      </c>
      <c r="I2867" s="22">
        <v>64777.0</v>
      </c>
      <c r="J2867" s="23">
        <f t="shared" si="3"/>
        <v>1.234913627</v>
      </c>
      <c r="K2867" s="24" t="str">
        <f t="shared" si="4"/>
        <v>Over Achived</v>
      </c>
    </row>
    <row r="2868" ht="22.5" customHeight="1">
      <c r="A2868" s="18">
        <v>45698.0</v>
      </c>
      <c r="B2868" s="19" t="str">
        <f t="shared" si="1"/>
        <v>Feb</v>
      </c>
      <c r="C2868" s="20" t="s">
        <v>7</v>
      </c>
      <c r="D2868" s="19" t="s">
        <v>8</v>
      </c>
      <c r="E2868" s="19" t="s">
        <v>38</v>
      </c>
      <c r="F2868" s="21">
        <v>4.0</v>
      </c>
      <c r="G2868" s="22">
        <v>95394.0</v>
      </c>
      <c r="H2868" s="15" t="str">
        <f t="shared" si="2"/>
        <v>Very High Range</v>
      </c>
      <c r="I2868" s="22">
        <v>82758.0</v>
      </c>
      <c r="J2868" s="23">
        <f t="shared" si="3"/>
        <v>1.152686145</v>
      </c>
      <c r="K2868" s="24" t="str">
        <f t="shared" si="4"/>
        <v>Over Achived</v>
      </c>
    </row>
    <row r="2869" ht="22.5" customHeight="1">
      <c r="A2869" s="18">
        <v>45698.0</v>
      </c>
      <c r="B2869" s="19" t="str">
        <f t="shared" si="1"/>
        <v>Feb</v>
      </c>
      <c r="C2869" s="20" t="s">
        <v>7</v>
      </c>
      <c r="D2869" s="19" t="s">
        <v>8</v>
      </c>
      <c r="E2869" s="19" t="s">
        <v>63</v>
      </c>
      <c r="F2869" s="21">
        <v>2.0</v>
      </c>
      <c r="G2869" s="22">
        <v>64426.0</v>
      </c>
      <c r="H2869" s="15" t="str">
        <f t="shared" si="2"/>
        <v>Medium Range</v>
      </c>
      <c r="I2869" s="22">
        <v>52499.0</v>
      </c>
      <c r="J2869" s="23">
        <f t="shared" si="3"/>
        <v>1.22718528</v>
      </c>
      <c r="K2869" s="24" t="str">
        <f t="shared" si="4"/>
        <v>Over Achived</v>
      </c>
    </row>
    <row r="2870" ht="22.5" customHeight="1">
      <c r="A2870" s="18">
        <v>45698.0</v>
      </c>
      <c r="B2870" s="19" t="str">
        <f t="shared" si="1"/>
        <v>Feb</v>
      </c>
      <c r="C2870" s="20" t="s">
        <v>7</v>
      </c>
      <c r="D2870" s="19" t="s">
        <v>8</v>
      </c>
      <c r="E2870" s="19" t="s">
        <v>68</v>
      </c>
      <c r="F2870" s="21">
        <v>2.0</v>
      </c>
      <c r="G2870" s="22">
        <v>67126.0</v>
      </c>
      <c r="H2870" s="15" t="str">
        <f t="shared" si="2"/>
        <v>Medium Range</v>
      </c>
      <c r="I2870" s="22">
        <v>56602.0</v>
      </c>
      <c r="J2870" s="23">
        <f t="shared" si="3"/>
        <v>1.185929826</v>
      </c>
      <c r="K2870" s="24" t="str">
        <f t="shared" si="4"/>
        <v>Over Achived</v>
      </c>
    </row>
    <row r="2871" ht="22.5" customHeight="1">
      <c r="A2871" s="18">
        <v>45698.0</v>
      </c>
      <c r="B2871" s="19" t="str">
        <f t="shared" si="1"/>
        <v>Feb</v>
      </c>
      <c r="C2871" s="20" t="s">
        <v>7</v>
      </c>
      <c r="D2871" s="19" t="s">
        <v>8</v>
      </c>
      <c r="E2871" s="19" t="s">
        <v>38</v>
      </c>
      <c r="F2871" s="21">
        <v>3.0</v>
      </c>
      <c r="G2871" s="22">
        <v>88420.0</v>
      </c>
      <c r="H2871" s="15" t="str">
        <f t="shared" si="2"/>
        <v>High Range</v>
      </c>
      <c r="I2871" s="22">
        <v>66638.0</v>
      </c>
      <c r="J2871" s="23">
        <f t="shared" si="3"/>
        <v>1.326870554</v>
      </c>
      <c r="K2871" s="24" t="str">
        <f t="shared" si="4"/>
        <v>Over Achived</v>
      </c>
    </row>
    <row r="2872" ht="22.5" customHeight="1">
      <c r="A2872" s="18">
        <v>45698.0</v>
      </c>
      <c r="B2872" s="19" t="str">
        <f t="shared" si="1"/>
        <v>Feb</v>
      </c>
      <c r="C2872" s="20" t="s">
        <v>92</v>
      </c>
      <c r="D2872" s="19" t="s">
        <v>93</v>
      </c>
      <c r="E2872" s="19" t="s">
        <v>63</v>
      </c>
      <c r="F2872" s="21">
        <v>6.0</v>
      </c>
      <c r="G2872" s="22">
        <v>116323.0</v>
      </c>
      <c r="H2872" s="15" t="str">
        <f t="shared" si="2"/>
        <v>Very High Range</v>
      </c>
      <c r="I2872" s="22">
        <v>127791.0</v>
      </c>
      <c r="J2872" s="23">
        <f t="shared" si="3"/>
        <v>0.910259721</v>
      </c>
      <c r="K2872" s="24" t="str">
        <f t="shared" si="4"/>
        <v>Target Not Meet</v>
      </c>
    </row>
    <row r="2873" ht="22.5" customHeight="1">
      <c r="A2873" s="18">
        <v>45698.0</v>
      </c>
      <c r="B2873" s="19" t="str">
        <f t="shared" si="1"/>
        <v>Feb</v>
      </c>
      <c r="C2873" s="20" t="s">
        <v>7</v>
      </c>
      <c r="D2873" s="19" t="s">
        <v>131</v>
      </c>
      <c r="E2873" s="19" t="s">
        <v>63</v>
      </c>
      <c r="F2873" s="21">
        <v>3.0</v>
      </c>
      <c r="G2873" s="22">
        <v>68225.0</v>
      </c>
      <c r="H2873" s="15" t="str">
        <f t="shared" si="2"/>
        <v>Medium Range</v>
      </c>
      <c r="I2873" s="22">
        <v>56197.0</v>
      </c>
      <c r="J2873" s="23">
        <f t="shared" si="3"/>
        <v>1.214032778</v>
      </c>
      <c r="K2873" s="24" t="str">
        <f t="shared" si="4"/>
        <v>Over Achived</v>
      </c>
    </row>
    <row r="2874" ht="22.5" customHeight="1">
      <c r="A2874" s="18">
        <v>45698.0</v>
      </c>
      <c r="B2874" s="19" t="str">
        <f t="shared" si="1"/>
        <v>Feb</v>
      </c>
      <c r="C2874" s="20" t="s">
        <v>7</v>
      </c>
      <c r="D2874" s="19" t="s">
        <v>131</v>
      </c>
      <c r="E2874" s="19" t="s">
        <v>34</v>
      </c>
      <c r="F2874" s="21">
        <v>7.0</v>
      </c>
      <c r="G2874" s="22">
        <v>136785.0</v>
      </c>
      <c r="H2874" s="15" t="str">
        <f t="shared" si="2"/>
        <v>Very High Range</v>
      </c>
      <c r="I2874" s="22">
        <v>125832.0</v>
      </c>
      <c r="J2874" s="23">
        <f t="shared" si="3"/>
        <v>1.087044631</v>
      </c>
      <c r="K2874" s="24" t="str">
        <f t="shared" si="4"/>
        <v>Over Achived</v>
      </c>
    </row>
    <row r="2875" ht="22.5" customHeight="1">
      <c r="A2875" s="18">
        <v>45698.0</v>
      </c>
      <c r="B2875" s="19" t="str">
        <f t="shared" si="1"/>
        <v>Feb</v>
      </c>
      <c r="C2875" s="20" t="s">
        <v>7</v>
      </c>
      <c r="D2875" s="19" t="s">
        <v>131</v>
      </c>
      <c r="E2875" s="19" t="s">
        <v>38</v>
      </c>
      <c r="F2875" s="21">
        <v>4.0</v>
      </c>
      <c r="G2875" s="22">
        <v>90458.0</v>
      </c>
      <c r="H2875" s="15" t="str">
        <f t="shared" si="2"/>
        <v>Very High Range</v>
      </c>
      <c r="I2875" s="22">
        <v>65110.0</v>
      </c>
      <c r="J2875" s="23">
        <f t="shared" si="3"/>
        <v>1.389310398</v>
      </c>
      <c r="K2875" s="24" t="str">
        <f t="shared" si="4"/>
        <v>Over Achived</v>
      </c>
    </row>
    <row r="2876" ht="22.5" customHeight="1">
      <c r="A2876" s="18">
        <v>45698.0</v>
      </c>
      <c r="B2876" s="19" t="str">
        <f t="shared" si="1"/>
        <v>Feb</v>
      </c>
      <c r="C2876" s="20" t="s">
        <v>92</v>
      </c>
      <c r="D2876" s="19" t="s">
        <v>158</v>
      </c>
      <c r="E2876" s="19" t="s">
        <v>19</v>
      </c>
      <c r="F2876" s="21">
        <v>2.0</v>
      </c>
      <c r="G2876" s="22">
        <v>74993.0</v>
      </c>
      <c r="H2876" s="15" t="str">
        <f t="shared" si="2"/>
        <v>High Range</v>
      </c>
      <c r="I2876" s="22">
        <v>70813.0</v>
      </c>
      <c r="J2876" s="23">
        <f t="shared" si="3"/>
        <v>1.059028709</v>
      </c>
      <c r="K2876" s="24" t="str">
        <f t="shared" si="4"/>
        <v>Over Achived</v>
      </c>
    </row>
    <row r="2877" ht="22.5" customHeight="1">
      <c r="A2877" s="18">
        <v>45698.0</v>
      </c>
      <c r="B2877" s="19" t="str">
        <f t="shared" si="1"/>
        <v>Feb</v>
      </c>
      <c r="C2877" s="20" t="s">
        <v>92</v>
      </c>
      <c r="D2877" s="19" t="s">
        <v>93</v>
      </c>
      <c r="E2877" s="19" t="s">
        <v>23</v>
      </c>
      <c r="F2877" s="21">
        <v>2.0</v>
      </c>
      <c r="G2877" s="22">
        <v>62382.0</v>
      </c>
      <c r="H2877" s="15" t="str">
        <f t="shared" si="2"/>
        <v>Medium Range</v>
      </c>
      <c r="I2877" s="22">
        <v>71503.0</v>
      </c>
      <c r="J2877" s="23">
        <f t="shared" si="3"/>
        <v>0.8724389186</v>
      </c>
      <c r="K2877" s="24" t="str">
        <f t="shared" si="4"/>
        <v>Target Not Meet</v>
      </c>
    </row>
    <row r="2878" ht="22.5" customHeight="1">
      <c r="A2878" s="18">
        <v>45698.0</v>
      </c>
      <c r="B2878" s="19" t="str">
        <f t="shared" si="1"/>
        <v>Feb</v>
      </c>
      <c r="C2878" s="20" t="s">
        <v>92</v>
      </c>
      <c r="D2878" s="19" t="s">
        <v>93</v>
      </c>
      <c r="E2878" s="19" t="s">
        <v>9</v>
      </c>
      <c r="F2878" s="21">
        <v>6.0</v>
      </c>
      <c r="G2878" s="22">
        <v>135433.0</v>
      </c>
      <c r="H2878" s="15" t="str">
        <f t="shared" si="2"/>
        <v>Very High Range</v>
      </c>
      <c r="I2878" s="22">
        <v>160322.0</v>
      </c>
      <c r="J2878" s="23">
        <f t="shared" si="3"/>
        <v>0.8447561782</v>
      </c>
      <c r="K2878" s="24" t="str">
        <f t="shared" si="4"/>
        <v>Target Not Meet</v>
      </c>
    </row>
    <row r="2879" ht="22.5" customHeight="1">
      <c r="A2879" s="18">
        <v>45698.0</v>
      </c>
      <c r="B2879" s="19" t="str">
        <f t="shared" si="1"/>
        <v>Feb</v>
      </c>
      <c r="C2879" s="20" t="s">
        <v>92</v>
      </c>
      <c r="D2879" s="19" t="s">
        <v>93</v>
      </c>
      <c r="E2879" s="19" t="s">
        <v>9</v>
      </c>
      <c r="F2879" s="21">
        <v>4.0</v>
      </c>
      <c r="G2879" s="22">
        <v>123366.0</v>
      </c>
      <c r="H2879" s="15" t="str">
        <f t="shared" si="2"/>
        <v>Very High Range</v>
      </c>
      <c r="I2879" s="22">
        <v>147271.0</v>
      </c>
      <c r="J2879" s="23">
        <f t="shared" si="3"/>
        <v>0.837680195</v>
      </c>
      <c r="K2879" s="24" t="str">
        <f t="shared" si="4"/>
        <v>Target Not Meet</v>
      </c>
    </row>
    <row r="2880" ht="22.5" customHeight="1">
      <c r="A2880" s="18">
        <v>45698.0</v>
      </c>
      <c r="B2880" s="19" t="str">
        <f t="shared" si="1"/>
        <v>Feb</v>
      </c>
      <c r="C2880" s="20" t="s">
        <v>92</v>
      </c>
      <c r="D2880" s="19" t="s">
        <v>98</v>
      </c>
      <c r="E2880" s="19" t="s">
        <v>26</v>
      </c>
      <c r="F2880" s="21">
        <v>3.0</v>
      </c>
      <c r="G2880" s="22">
        <v>91316.0</v>
      </c>
      <c r="H2880" s="15" t="str">
        <f t="shared" si="2"/>
        <v>Very High Range</v>
      </c>
      <c r="I2880" s="22">
        <v>99663.0</v>
      </c>
      <c r="J2880" s="23">
        <f t="shared" si="3"/>
        <v>0.9162477549</v>
      </c>
      <c r="K2880" s="24" t="str">
        <f t="shared" si="4"/>
        <v>Target Not Meet</v>
      </c>
    </row>
    <row r="2881" ht="22.5" customHeight="1">
      <c r="A2881" s="18">
        <v>45698.0</v>
      </c>
      <c r="B2881" s="19" t="str">
        <f t="shared" si="1"/>
        <v>Feb</v>
      </c>
      <c r="C2881" s="20" t="s">
        <v>92</v>
      </c>
      <c r="D2881" s="19" t="s">
        <v>98</v>
      </c>
      <c r="E2881" s="19" t="s">
        <v>34</v>
      </c>
      <c r="F2881" s="21">
        <v>4.0</v>
      </c>
      <c r="G2881" s="22">
        <v>116625.0</v>
      </c>
      <c r="H2881" s="15" t="str">
        <f t="shared" si="2"/>
        <v>Very High Range</v>
      </c>
      <c r="I2881" s="22">
        <v>134908.0</v>
      </c>
      <c r="J2881" s="23">
        <f t="shared" si="3"/>
        <v>0.8644780146</v>
      </c>
      <c r="K2881" s="24" t="str">
        <f t="shared" si="4"/>
        <v>Target Not Meet</v>
      </c>
    </row>
    <row r="2882" ht="22.5" customHeight="1">
      <c r="A2882" s="18">
        <v>45698.0</v>
      </c>
      <c r="B2882" s="19" t="str">
        <f t="shared" si="1"/>
        <v>Feb</v>
      </c>
      <c r="C2882" s="20" t="s">
        <v>92</v>
      </c>
      <c r="D2882" s="19" t="s">
        <v>158</v>
      </c>
      <c r="E2882" s="19" t="s">
        <v>9</v>
      </c>
      <c r="F2882" s="21">
        <v>5.0</v>
      </c>
      <c r="G2882" s="22">
        <v>135012.0</v>
      </c>
      <c r="H2882" s="15" t="str">
        <f t="shared" si="2"/>
        <v>Very High Range</v>
      </c>
      <c r="I2882" s="22">
        <v>118932.0</v>
      </c>
      <c r="J2882" s="23">
        <f t="shared" si="3"/>
        <v>1.135203309</v>
      </c>
      <c r="K2882" s="24" t="str">
        <f t="shared" si="4"/>
        <v>Over Achived</v>
      </c>
    </row>
    <row r="2883" ht="22.5" customHeight="1">
      <c r="A2883" s="18">
        <v>45698.0</v>
      </c>
      <c r="B2883" s="19" t="str">
        <f t="shared" si="1"/>
        <v>Feb</v>
      </c>
      <c r="C2883" s="20" t="s">
        <v>92</v>
      </c>
      <c r="D2883" s="19" t="s">
        <v>98</v>
      </c>
      <c r="E2883" s="19" t="s">
        <v>26</v>
      </c>
      <c r="F2883" s="21">
        <v>3.0</v>
      </c>
      <c r="G2883" s="22">
        <v>93037.0</v>
      </c>
      <c r="H2883" s="15" t="str">
        <f t="shared" si="2"/>
        <v>Very High Range</v>
      </c>
      <c r="I2883" s="22">
        <v>103498.0</v>
      </c>
      <c r="J2883" s="23">
        <f t="shared" si="3"/>
        <v>0.8989255831</v>
      </c>
      <c r="K2883" s="24" t="str">
        <f t="shared" si="4"/>
        <v>Target Not Meet</v>
      </c>
    </row>
    <row r="2884" ht="22.5" customHeight="1">
      <c r="A2884" s="18">
        <v>45698.0</v>
      </c>
      <c r="B2884" s="19" t="str">
        <f t="shared" si="1"/>
        <v>Feb</v>
      </c>
      <c r="C2884" s="20" t="s">
        <v>92</v>
      </c>
      <c r="D2884" s="19" t="s">
        <v>144</v>
      </c>
      <c r="E2884" s="19" t="s">
        <v>68</v>
      </c>
      <c r="F2884" s="21">
        <v>2.0</v>
      </c>
      <c r="G2884" s="22">
        <v>57380.0</v>
      </c>
      <c r="H2884" s="15" t="str">
        <f t="shared" si="2"/>
        <v>Medium Range</v>
      </c>
      <c r="I2884" s="22">
        <v>51888.0</v>
      </c>
      <c r="J2884" s="23">
        <f t="shared" si="3"/>
        <v>1.105843355</v>
      </c>
      <c r="K2884" s="24" t="str">
        <f t="shared" si="4"/>
        <v>Over Achived</v>
      </c>
    </row>
    <row r="2885" ht="22.5" customHeight="1">
      <c r="A2885" s="18">
        <v>45698.0</v>
      </c>
      <c r="B2885" s="19" t="str">
        <f t="shared" si="1"/>
        <v>Feb</v>
      </c>
      <c r="C2885" s="20" t="s">
        <v>92</v>
      </c>
      <c r="D2885" s="19" t="s">
        <v>98</v>
      </c>
      <c r="E2885" s="19" t="s">
        <v>19</v>
      </c>
      <c r="F2885" s="21">
        <v>2.0</v>
      </c>
      <c r="G2885" s="22">
        <v>76705.0</v>
      </c>
      <c r="H2885" s="15" t="str">
        <f t="shared" si="2"/>
        <v>High Range</v>
      </c>
      <c r="I2885" s="22">
        <v>83260.0</v>
      </c>
      <c r="J2885" s="23">
        <f t="shared" si="3"/>
        <v>0.9212707182</v>
      </c>
      <c r="K2885" s="24" t="str">
        <f t="shared" si="4"/>
        <v>Target Not Meet</v>
      </c>
    </row>
    <row r="2886" ht="22.5" customHeight="1">
      <c r="A2886" s="18">
        <v>45698.0</v>
      </c>
      <c r="B2886" s="19" t="str">
        <f t="shared" si="1"/>
        <v>Feb</v>
      </c>
      <c r="C2886" s="20" t="s">
        <v>92</v>
      </c>
      <c r="D2886" s="19" t="s">
        <v>144</v>
      </c>
      <c r="E2886" s="19" t="s">
        <v>19</v>
      </c>
      <c r="F2886" s="21">
        <v>3.0</v>
      </c>
      <c r="G2886" s="22">
        <v>68021.0</v>
      </c>
      <c r="H2886" s="15" t="str">
        <f t="shared" si="2"/>
        <v>Medium Range</v>
      </c>
      <c r="I2886" s="22">
        <v>49219.0</v>
      </c>
      <c r="J2886" s="23">
        <f t="shared" si="3"/>
        <v>1.382006949</v>
      </c>
      <c r="K2886" s="24" t="str">
        <f t="shared" si="4"/>
        <v>Over Achived</v>
      </c>
    </row>
    <row r="2887" ht="22.5" customHeight="1">
      <c r="A2887" s="18">
        <v>45698.0</v>
      </c>
      <c r="B2887" s="19" t="str">
        <f t="shared" si="1"/>
        <v>Feb</v>
      </c>
      <c r="C2887" s="20" t="s">
        <v>92</v>
      </c>
      <c r="D2887" s="19" t="s">
        <v>144</v>
      </c>
      <c r="E2887" s="19" t="s">
        <v>23</v>
      </c>
      <c r="F2887" s="21">
        <v>2.0</v>
      </c>
      <c r="G2887" s="22">
        <v>53109.0</v>
      </c>
      <c r="H2887" s="15" t="str">
        <f t="shared" si="2"/>
        <v>Medium Range</v>
      </c>
      <c r="I2887" s="22">
        <v>47281.0</v>
      </c>
      <c r="J2887" s="23">
        <f t="shared" si="3"/>
        <v>1.123263044</v>
      </c>
      <c r="K2887" s="24" t="str">
        <f t="shared" si="4"/>
        <v>Over Achived</v>
      </c>
    </row>
    <row r="2888" ht="22.5" customHeight="1">
      <c r="A2888" s="18">
        <v>45698.0</v>
      </c>
      <c r="B2888" s="19" t="str">
        <f t="shared" si="1"/>
        <v>Feb</v>
      </c>
      <c r="C2888" s="20" t="s">
        <v>92</v>
      </c>
      <c r="D2888" s="25" t="s">
        <v>149</v>
      </c>
      <c r="E2888" s="19" t="s">
        <v>38</v>
      </c>
      <c r="F2888" s="21">
        <v>4.0</v>
      </c>
      <c r="G2888" s="22">
        <v>81382.0</v>
      </c>
      <c r="H2888" s="15" t="str">
        <f t="shared" si="2"/>
        <v>High Range</v>
      </c>
      <c r="I2888" s="22">
        <v>57347.0</v>
      </c>
      <c r="J2888" s="23">
        <f t="shared" si="3"/>
        <v>1.419115211</v>
      </c>
      <c r="K2888" s="24" t="str">
        <f t="shared" si="4"/>
        <v>Over Achived</v>
      </c>
    </row>
    <row r="2889" ht="22.5" customHeight="1">
      <c r="A2889" s="18">
        <v>45698.0</v>
      </c>
      <c r="B2889" s="19" t="str">
        <f t="shared" si="1"/>
        <v>Feb</v>
      </c>
      <c r="C2889" s="20" t="s">
        <v>92</v>
      </c>
      <c r="D2889" s="25" t="s">
        <v>149</v>
      </c>
      <c r="E2889" s="19" t="s">
        <v>19</v>
      </c>
      <c r="F2889" s="21">
        <v>3.0</v>
      </c>
      <c r="G2889" s="22">
        <v>63106.0</v>
      </c>
      <c r="H2889" s="15" t="str">
        <f t="shared" si="2"/>
        <v>Medium Range</v>
      </c>
      <c r="I2889" s="22">
        <v>58037.0</v>
      </c>
      <c r="J2889" s="23">
        <f t="shared" si="3"/>
        <v>1.087340834</v>
      </c>
      <c r="K2889" s="24" t="str">
        <f t="shared" si="4"/>
        <v>Over Achived</v>
      </c>
    </row>
    <row r="2890" ht="22.5" customHeight="1">
      <c r="A2890" s="18">
        <v>45698.0</v>
      </c>
      <c r="B2890" s="19" t="str">
        <f t="shared" si="1"/>
        <v>Feb</v>
      </c>
      <c r="C2890" s="20" t="s">
        <v>92</v>
      </c>
      <c r="D2890" s="25" t="s">
        <v>149</v>
      </c>
      <c r="E2890" s="19" t="s">
        <v>9</v>
      </c>
      <c r="F2890" s="21">
        <v>5.0</v>
      </c>
      <c r="G2890" s="22">
        <v>115295.0</v>
      </c>
      <c r="H2890" s="15" t="str">
        <f t="shared" si="2"/>
        <v>Very High Range</v>
      </c>
      <c r="I2890" s="22">
        <v>83631.0</v>
      </c>
      <c r="J2890" s="23">
        <f t="shared" si="3"/>
        <v>1.378615585</v>
      </c>
      <c r="K2890" s="24" t="str">
        <f t="shared" si="4"/>
        <v>Over Achived</v>
      </c>
    </row>
    <row r="2891" ht="22.5" customHeight="1">
      <c r="A2891" s="18">
        <v>45698.0</v>
      </c>
      <c r="B2891" s="19" t="str">
        <f t="shared" si="1"/>
        <v>Feb</v>
      </c>
      <c r="C2891" s="20" t="s">
        <v>92</v>
      </c>
      <c r="D2891" s="19" t="s">
        <v>158</v>
      </c>
      <c r="E2891" s="19" t="s">
        <v>26</v>
      </c>
      <c r="F2891" s="21">
        <v>3.0</v>
      </c>
      <c r="G2891" s="22">
        <v>82643.0</v>
      </c>
      <c r="H2891" s="15" t="str">
        <f t="shared" si="2"/>
        <v>High Range</v>
      </c>
      <c r="I2891" s="22">
        <v>78253.0</v>
      </c>
      <c r="J2891" s="23">
        <f t="shared" si="3"/>
        <v>1.056100086</v>
      </c>
      <c r="K2891" s="24" t="str">
        <f t="shared" si="4"/>
        <v>Over Achived</v>
      </c>
    </row>
    <row r="2892" ht="22.5" customHeight="1">
      <c r="A2892" s="18">
        <v>45698.0</v>
      </c>
      <c r="B2892" s="19" t="str">
        <f t="shared" si="1"/>
        <v>Feb</v>
      </c>
      <c r="C2892" s="20" t="s">
        <v>92</v>
      </c>
      <c r="D2892" s="19" t="s">
        <v>144</v>
      </c>
      <c r="E2892" s="19" t="s">
        <v>23</v>
      </c>
      <c r="F2892" s="21">
        <v>2.0</v>
      </c>
      <c r="G2892" s="22">
        <v>68759.0</v>
      </c>
      <c r="H2892" s="15" t="str">
        <f t="shared" si="2"/>
        <v>Medium Range</v>
      </c>
      <c r="I2892" s="22">
        <v>59892.0</v>
      </c>
      <c r="J2892" s="23">
        <f t="shared" si="3"/>
        <v>1.148049823</v>
      </c>
      <c r="K2892" s="24" t="str">
        <f t="shared" si="4"/>
        <v>Over Achived</v>
      </c>
    </row>
    <row r="2893" ht="22.5" customHeight="1">
      <c r="A2893" s="18">
        <v>45699.0</v>
      </c>
      <c r="B2893" s="19" t="str">
        <f t="shared" si="1"/>
        <v>Feb</v>
      </c>
      <c r="C2893" s="20" t="s">
        <v>13</v>
      </c>
      <c r="D2893" s="19" t="s">
        <v>37</v>
      </c>
      <c r="E2893" s="19" t="s">
        <v>19</v>
      </c>
      <c r="F2893" s="21">
        <v>2.0</v>
      </c>
      <c r="G2893" s="22">
        <v>49266.0</v>
      </c>
      <c r="H2893" s="15" t="str">
        <f t="shared" si="2"/>
        <v>Base Range</v>
      </c>
      <c r="I2893" s="22">
        <v>60650.0</v>
      </c>
      <c r="J2893" s="23">
        <f t="shared" si="3"/>
        <v>0.8123000824</v>
      </c>
      <c r="K2893" s="24" t="str">
        <f t="shared" si="4"/>
        <v>Target Not Meet</v>
      </c>
    </row>
    <row r="2894" ht="22.5" customHeight="1">
      <c r="A2894" s="18">
        <v>45699.0</v>
      </c>
      <c r="B2894" s="19" t="str">
        <f t="shared" si="1"/>
        <v>Feb</v>
      </c>
      <c r="C2894" s="20" t="s">
        <v>13</v>
      </c>
      <c r="D2894" s="19" t="s">
        <v>18</v>
      </c>
      <c r="E2894" s="19" t="s">
        <v>34</v>
      </c>
      <c r="F2894" s="21">
        <v>3.0</v>
      </c>
      <c r="G2894" s="22">
        <v>87441.0</v>
      </c>
      <c r="H2894" s="15" t="str">
        <f t="shared" si="2"/>
        <v>High Range</v>
      </c>
      <c r="I2894" s="22">
        <v>81897.0</v>
      </c>
      <c r="J2894" s="23">
        <f t="shared" si="3"/>
        <v>1.067694787</v>
      </c>
      <c r="K2894" s="24" t="str">
        <f t="shared" si="4"/>
        <v>Over Achived</v>
      </c>
    </row>
    <row r="2895" ht="22.5" customHeight="1">
      <c r="A2895" s="18">
        <v>45699.0</v>
      </c>
      <c r="B2895" s="19" t="str">
        <f t="shared" si="1"/>
        <v>Feb</v>
      </c>
      <c r="C2895" s="20" t="s">
        <v>13</v>
      </c>
      <c r="D2895" s="19" t="s">
        <v>37</v>
      </c>
      <c r="E2895" s="19" t="s">
        <v>34</v>
      </c>
      <c r="F2895" s="21">
        <v>3.0</v>
      </c>
      <c r="G2895" s="22">
        <v>77522.0</v>
      </c>
      <c r="H2895" s="15" t="str">
        <f t="shared" si="2"/>
        <v>High Range</v>
      </c>
      <c r="I2895" s="22">
        <v>86541.0</v>
      </c>
      <c r="J2895" s="23">
        <f t="shared" si="3"/>
        <v>0.8957835015</v>
      </c>
      <c r="K2895" s="24" t="str">
        <f t="shared" si="4"/>
        <v>Target Not Meet</v>
      </c>
    </row>
    <row r="2896" ht="22.5" customHeight="1">
      <c r="A2896" s="18">
        <v>45699.0</v>
      </c>
      <c r="B2896" s="19" t="str">
        <f t="shared" si="1"/>
        <v>Feb</v>
      </c>
      <c r="C2896" s="20" t="s">
        <v>13</v>
      </c>
      <c r="D2896" s="19" t="s">
        <v>37</v>
      </c>
      <c r="E2896" s="19" t="s">
        <v>68</v>
      </c>
      <c r="F2896" s="21">
        <v>1.0</v>
      </c>
      <c r="G2896" s="22">
        <v>36292.0</v>
      </c>
      <c r="H2896" s="15" t="str">
        <f t="shared" si="2"/>
        <v>Base Range</v>
      </c>
      <c r="I2896" s="22">
        <v>44056.0</v>
      </c>
      <c r="J2896" s="23">
        <f t="shared" si="3"/>
        <v>0.8237697476</v>
      </c>
      <c r="K2896" s="24" t="str">
        <f t="shared" si="4"/>
        <v>Target Not Meet</v>
      </c>
    </row>
    <row r="2897" ht="22.5" customHeight="1">
      <c r="A2897" s="18">
        <v>45699.0</v>
      </c>
      <c r="B2897" s="19" t="str">
        <f t="shared" si="1"/>
        <v>Feb</v>
      </c>
      <c r="C2897" s="20" t="s">
        <v>13</v>
      </c>
      <c r="D2897" s="19" t="s">
        <v>29</v>
      </c>
      <c r="E2897" s="19" t="s">
        <v>23</v>
      </c>
      <c r="F2897" s="21">
        <v>2.0</v>
      </c>
      <c r="G2897" s="22">
        <v>39568.0</v>
      </c>
      <c r="H2897" s="15" t="str">
        <f t="shared" si="2"/>
        <v>Base Range</v>
      </c>
      <c r="I2897" s="22">
        <v>44261.0</v>
      </c>
      <c r="J2897" s="23">
        <f t="shared" si="3"/>
        <v>0.8939698606</v>
      </c>
      <c r="K2897" s="24" t="str">
        <f t="shared" si="4"/>
        <v>Target Not Meet</v>
      </c>
    </row>
    <row r="2898" ht="22.5" customHeight="1">
      <c r="A2898" s="18">
        <v>45699.0</v>
      </c>
      <c r="B2898" s="19" t="str">
        <f t="shared" si="1"/>
        <v>Feb</v>
      </c>
      <c r="C2898" s="20" t="s">
        <v>13</v>
      </c>
      <c r="D2898" s="19" t="s">
        <v>29</v>
      </c>
      <c r="E2898" s="19" t="s">
        <v>23</v>
      </c>
      <c r="F2898" s="21">
        <v>2.0</v>
      </c>
      <c r="G2898" s="22">
        <v>45328.0</v>
      </c>
      <c r="H2898" s="15" t="str">
        <f t="shared" si="2"/>
        <v>Base Range</v>
      </c>
      <c r="I2898" s="22">
        <v>49817.0</v>
      </c>
      <c r="J2898" s="23">
        <f t="shared" si="3"/>
        <v>0.9098901981</v>
      </c>
      <c r="K2898" s="24" t="str">
        <f t="shared" si="4"/>
        <v>Target Not Meet</v>
      </c>
    </row>
    <row r="2899" ht="22.5" customHeight="1">
      <c r="A2899" s="18">
        <v>45699.0</v>
      </c>
      <c r="B2899" s="19" t="str">
        <f t="shared" si="1"/>
        <v>Feb</v>
      </c>
      <c r="C2899" s="20" t="s">
        <v>13</v>
      </c>
      <c r="D2899" s="19" t="s">
        <v>18</v>
      </c>
      <c r="E2899" s="19" t="s">
        <v>68</v>
      </c>
      <c r="F2899" s="21">
        <v>2.0</v>
      </c>
      <c r="G2899" s="22">
        <v>39439.0</v>
      </c>
      <c r="H2899" s="15" t="str">
        <f t="shared" si="2"/>
        <v>Base Range</v>
      </c>
      <c r="I2899" s="22">
        <v>30462.0</v>
      </c>
      <c r="J2899" s="23">
        <f t="shared" si="3"/>
        <v>1.29469503</v>
      </c>
      <c r="K2899" s="24" t="str">
        <f t="shared" si="4"/>
        <v>Over Achived</v>
      </c>
    </row>
    <row r="2900" ht="22.5" customHeight="1">
      <c r="A2900" s="18">
        <v>45699.0</v>
      </c>
      <c r="B2900" s="19" t="str">
        <f t="shared" si="1"/>
        <v>Feb</v>
      </c>
      <c r="C2900" s="20" t="s">
        <v>13</v>
      </c>
      <c r="D2900" s="19" t="s">
        <v>18</v>
      </c>
      <c r="E2900" s="19" t="s">
        <v>9</v>
      </c>
      <c r="F2900" s="21">
        <v>3.0</v>
      </c>
      <c r="G2900" s="22">
        <v>73099.0</v>
      </c>
      <c r="H2900" s="15" t="str">
        <f t="shared" si="2"/>
        <v>High Range</v>
      </c>
      <c r="I2900" s="22">
        <v>65894.0</v>
      </c>
      <c r="J2900" s="23">
        <f t="shared" si="3"/>
        <v>1.109342277</v>
      </c>
      <c r="K2900" s="24" t="str">
        <f t="shared" si="4"/>
        <v>Over Achived</v>
      </c>
    </row>
    <row r="2901" ht="22.5" customHeight="1">
      <c r="A2901" s="18">
        <v>45699.0</v>
      </c>
      <c r="B2901" s="19" t="str">
        <f t="shared" si="1"/>
        <v>Feb</v>
      </c>
      <c r="C2901" s="20" t="s">
        <v>92</v>
      </c>
      <c r="D2901" s="19" t="s">
        <v>93</v>
      </c>
      <c r="E2901" s="19" t="s">
        <v>23</v>
      </c>
      <c r="F2901" s="21">
        <v>3.0</v>
      </c>
      <c r="G2901" s="22">
        <v>53783.0</v>
      </c>
      <c r="H2901" s="15" t="str">
        <f t="shared" si="2"/>
        <v>Medium Range</v>
      </c>
      <c r="I2901" s="22">
        <v>62837.0</v>
      </c>
      <c r="J2901" s="23">
        <f t="shared" si="3"/>
        <v>0.8559129175</v>
      </c>
      <c r="K2901" s="24" t="str">
        <f t="shared" si="4"/>
        <v>Target Not Meet</v>
      </c>
    </row>
    <row r="2902" ht="22.5" customHeight="1">
      <c r="A2902" s="18">
        <v>45699.0</v>
      </c>
      <c r="B2902" s="19" t="str">
        <f t="shared" si="1"/>
        <v>Feb</v>
      </c>
      <c r="C2902" s="20" t="s">
        <v>13</v>
      </c>
      <c r="D2902" s="19" t="s">
        <v>14</v>
      </c>
      <c r="E2902" s="19" t="s">
        <v>38</v>
      </c>
      <c r="F2902" s="21">
        <v>2.0</v>
      </c>
      <c r="G2902" s="22">
        <v>61967.0</v>
      </c>
      <c r="H2902" s="15" t="str">
        <f t="shared" si="2"/>
        <v>Medium Range</v>
      </c>
      <c r="I2902" s="22">
        <v>56314.0</v>
      </c>
      <c r="J2902" s="23">
        <f t="shared" si="3"/>
        <v>1.100383564</v>
      </c>
      <c r="K2902" s="24" t="str">
        <f t="shared" si="4"/>
        <v>Over Achived</v>
      </c>
    </row>
    <row r="2903" ht="22.5" customHeight="1">
      <c r="A2903" s="18">
        <v>45699.0</v>
      </c>
      <c r="B2903" s="19" t="str">
        <f t="shared" si="1"/>
        <v>Feb</v>
      </c>
      <c r="C2903" s="20" t="s">
        <v>13</v>
      </c>
      <c r="D2903" s="19" t="s">
        <v>14</v>
      </c>
      <c r="E2903" s="19" t="s">
        <v>63</v>
      </c>
      <c r="F2903" s="21">
        <v>1.0</v>
      </c>
      <c r="G2903" s="22">
        <v>13728.0</v>
      </c>
      <c r="H2903" s="15" t="str">
        <f t="shared" si="2"/>
        <v>Base Range</v>
      </c>
      <c r="I2903" s="22">
        <v>9910.0</v>
      </c>
      <c r="J2903" s="23">
        <f t="shared" si="3"/>
        <v>1.385267407</v>
      </c>
      <c r="K2903" s="24" t="str">
        <f t="shared" si="4"/>
        <v>Over Achived</v>
      </c>
    </row>
    <row r="2904" ht="22.5" customHeight="1">
      <c r="A2904" s="18">
        <v>45699.0</v>
      </c>
      <c r="B2904" s="19" t="str">
        <f t="shared" si="1"/>
        <v>Feb</v>
      </c>
      <c r="C2904" s="20" t="s">
        <v>13</v>
      </c>
      <c r="D2904" s="19" t="s">
        <v>14</v>
      </c>
      <c r="E2904" s="19" t="s">
        <v>63</v>
      </c>
      <c r="F2904" s="21">
        <v>1.0</v>
      </c>
      <c r="G2904" s="22">
        <v>13822.0</v>
      </c>
      <c r="H2904" s="15" t="str">
        <f t="shared" si="2"/>
        <v>Base Range</v>
      </c>
      <c r="I2904" s="22">
        <v>11748.0</v>
      </c>
      <c r="J2904" s="23">
        <f t="shared" si="3"/>
        <v>1.176540688</v>
      </c>
      <c r="K2904" s="24" t="str">
        <f t="shared" si="4"/>
        <v>Over Achived</v>
      </c>
    </row>
    <row r="2905" ht="22.5" customHeight="1">
      <c r="A2905" s="18">
        <v>45699.0</v>
      </c>
      <c r="B2905" s="19" t="str">
        <f t="shared" si="1"/>
        <v>Feb</v>
      </c>
      <c r="C2905" s="20" t="s">
        <v>13</v>
      </c>
      <c r="D2905" s="19" t="s">
        <v>14</v>
      </c>
      <c r="E2905" s="19" t="s">
        <v>34</v>
      </c>
      <c r="F2905" s="21">
        <v>3.0</v>
      </c>
      <c r="G2905" s="22">
        <v>72556.0</v>
      </c>
      <c r="H2905" s="15" t="str">
        <f t="shared" si="2"/>
        <v>High Range</v>
      </c>
      <c r="I2905" s="22">
        <v>54250.0</v>
      </c>
      <c r="J2905" s="23">
        <f t="shared" si="3"/>
        <v>1.337437788</v>
      </c>
      <c r="K2905" s="24" t="str">
        <f t="shared" si="4"/>
        <v>Over Achived</v>
      </c>
    </row>
    <row r="2906" ht="22.5" customHeight="1">
      <c r="A2906" s="18">
        <v>45699.0</v>
      </c>
      <c r="B2906" s="19" t="str">
        <f t="shared" si="1"/>
        <v>Feb</v>
      </c>
      <c r="C2906" s="20" t="s">
        <v>92</v>
      </c>
      <c r="D2906" s="19" t="s">
        <v>93</v>
      </c>
      <c r="E2906" s="19" t="s">
        <v>68</v>
      </c>
      <c r="F2906" s="21">
        <v>2.0</v>
      </c>
      <c r="G2906" s="22">
        <v>43829.0</v>
      </c>
      <c r="H2906" s="15" t="str">
        <f t="shared" si="2"/>
        <v>Base Range</v>
      </c>
      <c r="I2906" s="22">
        <v>47985.0</v>
      </c>
      <c r="J2906" s="23">
        <f t="shared" si="3"/>
        <v>0.9133896009</v>
      </c>
      <c r="K2906" s="24" t="str">
        <f t="shared" si="4"/>
        <v>Target Not Meet</v>
      </c>
    </row>
    <row r="2907" ht="22.5" customHeight="1">
      <c r="A2907" s="18">
        <v>45699.0</v>
      </c>
      <c r="B2907" s="19" t="str">
        <f t="shared" si="1"/>
        <v>Feb</v>
      </c>
      <c r="C2907" s="20" t="s">
        <v>92</v>
      </c>
      <c r="D2907" s="19" t="s">
        <v>93</v>
      </c>
      <c r="E2907" s="19" t="s">
        <v>34</v>
      </c>
      <c r="F2907" s="21">
        <v>4.0</v>
      </c>
      <c r="G2907" s="22">
        <v>115555.0</v>
      </c>
      <c r="H2907" s="15" t="str">
        <f t="shared" si="2"/>
        <v>Very High Range</v>
      </c>
      <c r="I2907" s="22">
        <v>145979.0</v>
      </c>
      <c r="J2907" s="23">
        <f t="shared" si="3"/>
        <v>0.7915864611</v>
      </c>
      <c r="K2907" s="24" t="str">
        <f t="shared" si="4"/>
        <v>Target Not Meet</v>
      </c>
    </row>
    <row r="2908" ht="22.5" customHeight="1">
      <c r="A2908" s="18">
        <v>45699.0</v>
      </c>
      <c r="B2908" s="19" t="str">
        <f t="shared" si="1"/>
        <v>Feb</v>
      </c>
      <c r="C2908" s="20" t="s">
        <v>13</v>
      </c>
      <c r="D2908" s="19" t="s">
        <v>37</v>
      </c>
      <c r="E2908" s="19" t="s">
        <v>34</v>
      </c>
      <c r="F2908" s="21">
        <v>3.0</v>
      </c>
      <c r="G2908" s="22">
        <v>87006.0</v>
      </c>
      <c r="H2908" s="15" t="str">
        <f t="shared" si="2"/>
        <v>High Range</v>
      </c>
      <c r="I2908" s="22">
        <v>96345.0</v>
      </c>
      <c r="J2908" s="23">
        <f t="shared" si="3"/>
        <v>0.9030671026</v>
      </c>
      <c r="K2908" s="24" t="str">
        <f t="shared" si="4"/>
        <v>Target Not Meet</v>
      </c>
    </row>
    <row r="2909" ht="22.5" customHeight="1">
      <c r="A2909" s="18">
        <v>45699.0</v>
      </c>
      <c r="B2909" s="19" t="str">
        <f t="shared" si="1"/>
        <v>Feb</v>
      </c>
      <c r="C2909" s="20" t="s">
        <v>13</v>
      </c>
      <c r="D2909" s="19" t="s">
        <v>14</v>
      </c>
      <c r="E2909" s="19" t="s">
        <v>34</v>
      </c>
      <c r="F2909" s="21">
        <v>3.0</v>
      </c>
      <c r="G2909" s="22">
        <v>85122.0</v>
      </c>
      <c r="H2909" s="15" t="str">
        <f t="shared" si="2"/>
        <v>High Range</v>
      </c>
      <c r="I2909" s="22">
        <v>65247.0</v>
      </c>
      <c r="J2909" s="23">
        <f t="shared" si="3"/>
        <v>1.304611706</v>
      </c>
      <c r="K2909" s="24" t="str">
        <f t="shared" si="4"/>
        <v>Over Achived</v>
      </c>
    </row>
    <row r="2910" ht="22.5" customHeight="1">
      <c r="A2910" s="18">
        <v>45699.0</v>
      </c>
      <c r="B2910" s="19" t="str">
        <f t="shared" si="1"/>
        <v>Feb</v>
      </c>
      <c r="C2910" s="20" t="s">
        <v>13</v>
      </c>
      <c r="D2910" s="19" t="s">
        <v>37</v>
      </c>
      <c r="E2910" s="19" t="s">
        <v>9</v>
      </c>
      <c r="F2910" s="21">
        <v>3.0</v>
      </c>
      <c r="G2910" s="22">
        <v>87993.0</v>
      </c>
      <c r="H2910" s="15" t="str">
        <f t="shared" si="2"/>
        <v>High Range</v>
      </c>
      <c r="I2910" s="22">
        <v>113356.0</v>
      </c>
      <c r="J2910" s="23">
        <f t="shared" si="3"/>
        <v>0.7762535728</v>
      </c>
      <c r="K2910" s="24" t="str">
        <f t="shared" si="4"/>
        <v>Target Not Meet</v>
      </c>
    </row>
    <row r="2911" ht="22.5" customHeight="1">
      <c r="A2911" s="18">
        <v>45699.0</v>
      </c>
      <c r="B2911" s="19" t="str">
        <f t="shared" si="1"/>
        <v>Feb</v>
      </c>
      <c r="C2911" s="20" t="s">
        <v>57</v>
      </c>
      <c r="D2911" s="19" t="s">
        <v>85</v>
      </c>
      <c r="E2911" s="19" t="s">
        <v>9</v>
      </c>
      <c r="F2911" s="21">
        <v>2.0</v>
      </c>
      <c r="G2911" s="22">
        <v>59421.0</v>
      </c>
      <c r="H2911" s="15" t="str">
        <f t="shared" si="2"/>
        <v>Medium Range</v>
      </c>
      <c r="I2911" s="22">
        <v>72937.0</v>
      </c>
      <c r="J2911" s="23">
        <f t="shared" si="3"/>
        <v>0.8146893895</v>
      </c>
      <c r="K2911" s="24" t="str">
        <f t="shared" si="4"/>
        <v>Target Not Meet</v>
      </c>
    </row>
    <row r="2912" ht="22.5" customHeight="1">
      <c r="A2912" s="18">
        <v>45699.0</v>
      </c>
      <c r="B2912" s="19" t="str">
        <f t="shared" si="1"/>
        <v>Feb</v>
      </c>
      <c r="C2912" s="20" t="s">
        <v>13</v>
      </c>
      <c r="D2912" s="19" t="s">
        <v>169</v>
      </c>
      <c r="E2912" s="19" t="s">
        <v>34</v>
      </c>
      <c r="F2912" s="21">
        <v>4.0</v>
      </c>
      <c r="G2912" s="22">
        <v>81215.0</v>
      </c>
      <c r="H2912" s="15" t="str">
        <f t="shared" si="2"/>
        <v>High Range</v>
      </c>
      <c r="I2912" s="22">
        <v>86222.0</v>
      </c>
      <c r="J2912" s="23">
        <f t="shared" si="3"/>
        <v>0.941928974</v>
      </c>
      <c r="K2912" s="24" t="str">
        <f t="shared" si="4"/>
        <v>Target Not Meet</v>
      </c>
    </row>
    <row r="2913" ht="22.5" customHeight="1">
      <c r="A2913" s="18">
        <v>45699.0</v>
      </c>
      <c r="B2913" s="19" t="str">
        <f t="shared" si="1"/>
        <v>Feb</v>
      </c>
      <c r="C2913" s="20" t="s">
        <v>57</v>
      </c>
      <c r="D2913" s="19" t="s">
        <v>85</v>
      </c>
      <c r="E2913" s="19" t="s">
        <v>68</v>
      </c>
      <c r="F2913" s="21">
        <v>1.0</v>
      </c>
      <c r="G2913" s="22">
        <v>29658.0</v>
      </c>
      <c r="H2913" s="15" t="str">
        <f t="shared" si="2"/>
        <v>Base Range</v>
      </c>
      <c r="I2913" s="22">
        <v>34204.0</v>
      </c>
      <c r="J2913" s="23">
        <f t="shared" si="3"/>
        <v>0.8670915682</v>
      </c>
      <c r="K2913" s="24" t="str">
        <f t="shared" si="4"/>
        <v>Target Not Meet</v>
      </c>
    </row>
    <row r="2914" ht="22.5" customHeight="1">
      <c r="A2914" s="18">
        <v>45699.0</v>
      </c>
      <c r="B2914" s="19" t="str">
        <f t="shared" si="1"/>
        <v>Feb</v>
      </c>
      <c r="C2914" s="20" t="s">
        <v>57</v>
      </c>
      <c r="D2914" s="19" t="s">
        <v>80</v>
      </c>
      <c r="E2914" s="19" t="s">
        <v>23</v>
      </c>
      <c r="F2914" s="21">
        <v>1.0</v>
      </c>
      <c r="G2914" s="22">
        <v>32090.0</v>
      </c>
      <c r="H2914" s="15" t="str">
        <f t="shared" si="2"/>
        <v>Base Range</v>
      </c>
      <c r="I2914" s="22">
        <v>35762.0</v>
      </c>
      <c r="J2914" s="23">
        <f t="shared" si="3"/>
        <v>0.8973211789</v>
      </c>
      <c r="K2914" s="24" t="str">
        <f t="shared" si="4"/>
        <v>Target Not Meet</v>
      </c>
    </row>
    <row r="2915" ht="22.5" customHeight="1">
      <c r="A2915" s="18">
        <v>45699.0</v>
      </c>
      <c r="B2915" s="19" t="str">
        <f t="shared" si="1"/>
        <v>Feb</v>
      </c>
      <c r="C2915" s="20" t="s">
        <v>57</v>
      </c>
      <c r="D2915" s="19" t="s">
        <v>80</v>
      </c>
      <c r="E2915" s="19" t="s">
        <v>34</v>
      </c>
      <c r="F2915" s="21">
        <v>2.0</v>
      </c>
      <c r="G2915" s="22">
        <v>62371.0</v>
      </c>
      <c r="H2915" s="15" t="str">
        <f t="shared" si="2"/>
        <v>Medium Range</v>
      </c>
      <c r="I2915" s="22">
        <v>80646.0</v>
      </c>
      <c r="J2915" s="23">
        <f t="shared" si="3"/>
        <v>0.7733923567</v>
      </c>
      <c r="K2915" s="24" t="str">
        <f t="shared" si="4"/>
        <v>Target Not Meet</v>
      </c>
    </row>
    <row r="2916" ht="22.5" customHeight="1">
      <c r="A2916" s="18">
        <v>45699.0</v>
      </c>
      <c r="B2916" s="19" t="str">
        <f t="shared" si="1"/>
        <v>Feb</v>
      </c>
      <c r="C2916" s="20" t="s">
        <v>57</v>
      </c>
      <c r="D2916" s="19" t="s">
        <v>80</v>
      </c>
      <c r="E2916" s="19" t="s">
        <v>9</v>
      </c>
      <c r="F2916" s="21">
        <v>3.0</v>
      </c>
      <c r="G2916" s="22">
        <v>52934.0</v>
      </c>
      <c r="H2916" s="15" t="str">
        <f t="shared" si="2"/>
        <v>Medium Range</v>
      </c>
      <c r="I2916" s="22">
        <v>68265.0</v>
      </c>
      <c r="J2916" s="23">
        <f t="shared" si="3"/>
        <v>0.7754193218</v>
      </c>
      <c r="K2916" s="24" t="str">
        <f t="shared" si="4"/>
        <v>Target Not Meet</v>
      </c>
    </row>
    <row r="2917" ht="22.5" customHeight="1">
      <c r="A2917" s="18">
        <v>45699.0</v>
      </c>
      <c r="B2917" s="19" t="str">
        <f t="shared" si="1"/>
        <v>Feb</v>
      </c>
      <c r="C2917" s="20" t="s">
        <v>57</v>
      </c>
      <c r="D2917" s="19" t="s">
        <v>71</v>
      </c>
      <c r="E2917" s="19" t="s">
        <v>19</v>
      </c>
      <c r="F2917" s="21">
        <v>1.0</v>
      </c>
      <c r="G2917" s="22">
        <v>30504.0</v>
      </c>
      <c r="H2917" s="15" t="str">
        <f t="shared" si="2"/>
        <v>Base Range</v>
      </c>
      <c r="I2917" s="22">
        <v>32091.0</v>
      </c>
      <c r="J2917" s="23">
        <f t="shared" si="3"/>
        <v>0.9505468823</v>
      </c>
      <c r="K2917" s="24" t="str">
        <f t="shared" si="4"/>
        <v>Target Not Meet</v>
      </c>
    </row>
    <row r="2918" ht="22.5" customHeight="1">
      <c r="A2918" s="18">
        <v>45699.0</v>
      </c>
      <c r="B2918" s="19" t="str">
        <f t="shared" si="1"/>
        <v>Feb</v>
      </c>
      <c r="C2918" s="20" t="s">
        <v>57</v>
      </c>
      <c r="D2918" s="19" t="s">
        <v>71</v>
      </c>
      <c r="E2918" s="19" t="s">
        <v>19</v>
      </c>
      <c r="F2918" s="21">
        <v>1.0</v>
      </c>
      <c r="G2918" s="22">
        <v>29774.0</v>
      </c>
      <c r="H2918" s="15" t="str">
        <f t="shared" si="2"/>
        <v>Base Range</v>
      </c>
      <c r="I2918" s="22">
        <v>33584.0</v>
      </c>
      <c r="J2918" s="23">
        <f t="shared" si="3"/>
        <v>0.8865531205</v>
      </c>
      <c r="K2918" s="24" t="str">
        <f t="shared" si="4"/>
        <v>Target Not Meet</v>
      </c>
    </row>
    <row r="2919" ht="22.5" customHeight="1">
      <c r="A2919" s="18">
        <v>45699.0</v>
      </c>
      <c r="B2919" s="19" t="str">
        <f t="shared" si="1"/>
        <v>Feb</v>
      </c>
      <c r="C2919" s="20" t="s">
        <v>57</v>
      </c>
      <c r="D2919" s="19" t="s">
        <v>71</v>
      </c>
      <c r="E2919" s="19" t="s">
        <v>68</v>
      </c>
      <c r="F2919" s="21">
        <v>1.0</v>
      </c>
      <c r="G2919" s="22">
        <v>24302.0</v>
      </c>
      <c r="H2919" s="15" t="str">
        <f t="shared" si="2"/>
        <v>Base Range</v>
      </c>
      <c r="I2919" s="22">
        <v>26094.0</v>
      </c>
      <c r="J2919" s="23">
        <f t="shared" si="3"/>
        <v>0.9313252089</v>
      </c>
      <c r="K2919" s="24" t="str">
        <f t="shared" si="4"/>
        <v>Target Not Meet</v>
      </c>
    </row>
    <row r="2920" ht="22.5" customHeight="1">
      <c r="A2920" s="18">
        <v>45699.0</v>
      </c>
      <c r="B2920" s="19" t="str">
        <f t="shared" si="1"/>
        <v>Feb</v>
      </c>
      <c r="C2920" s="20" t="s">
        <v>57</v>
      </c>
      <c r="D2920" s="19" t="s">
        <v>71</v>
      </c>
      <c r="E2920" s="19" t="s">
        <v>34</v>
      </c>
      <c r="F2920" s="21">
        <v>2.0</v>
      </c>
      <c r="G2920" s="22">
        <v>62473.0</v>
      </c>
      <c r="H2920" s="15" t="str">
        <f t="shared" si="2"/>
        <v>Medium Range</v>
      </c>
      <c r="I2920" s="22">
        <v>68749.0</v>
      </c>
      <c r="J2920" s="23">
        <f t="shared" si="3"/>
        <v>0.9087113994</v>
      </c>
      <c r="K2920" s="24" t="str">
        <f t="shared" si="4"/>
        <v>Target Not Meet</v>
      </c>
    </row>
    <row r="2921" ht="22.5" customHeight="1">
      <c r="A2921" s="18">
        <v>45699.0</v>
      </c>
      <c r="B2921" s="19" t="str">
        <f t="shared" si="1"/>
        <v>Feb</v>
      </c>
      <c r="C2921" s="20" t="s">
        <v>57</v>
      </c>
      <c r="D2921" s="25" t="s">
        <v>62</v>
      </c>
      <c r="E2921" s="19" t="s">
        <v>38</v>
      </c>
      <c r="F2921" s="21">
        <v>2.0</v>
      </c>
      <c r="G2921" s="22">
        <v>39184.0</v>
      </c>
      <c r="H2921" s="15" t="str">
        <f t="shared" si="2"/>
        <v>Base Range</v>
      </c>
      <c r="I2921" s="22">
        <v>36728.0</v>
      </c>
      <c r="J2921" s="23">
        <f t="shared" si="3"/>
        <v>1.066869963</v>
      </c>
      <c r="K2921" s="24" t="str">
        <f t="shared" si="4"/>
        <v>Over Achived</v>
      </c>
    </row>
    <row r="2922" ht="22.5" customHeight="1">
      <c r="A2922" s="18">
        <v>45699.0</v>
      </c>
      <c r="B2922" s="19" t="str">
        <f t="shared" si="1"/>
        <v>Feb</v>
      </c>
      <c r="C2922" s="20" t="s">
        <v>57</v>
      </c>
      <c r="D2922" s="25" t="s">
        <v>62</v>
      </c>
      <c r="E2922" s="19" t="s">
        <v>26</v>
      </c>
      <c r="F2922" s="21">
        <v>2.0</v>
      </c>
      <c r="G2922" s="22">
        <v>50733.0</v>
      </c>
      <c r="H2922" s="15" t="str">
        <f t="shared" si="2"/>
        <v>Medium Range</v>
      </c>
      <c r="I2922" s="22">
        <v>38607.0</v>
      </c>
      <c r="J2922" s="23">
        <f t="shared" si="3"/>
        <v>1.314088119</v>
      </c>
      <c r="K2922" s="24" t="str">
        <f t="shared" si="4"/>
        <v>Over Achived</v>
      </c>
    </row>
    <row r="2923" ht="22.5" customHeight="1">
      <c r="A2923" s="18">
        <v>45699.0</v>
      </c>
      <c r="B2923" s="19" t="str">
        <f t="shared" si="1"/>
        <v>Feb</v>
      </c>
      <c r="C2923" s="20" t="s">
        <v>57</v>
      </c>
      <c r="D2923" s="19" t="s">
        <v>58</v>
      </c>
      <c r="E2923" s="19" t="s">
        <v>19</v>
      </c>
      <c r="F2923" s="21">
        <v>1.0</v>
      </c>
      <c r="G2923" s="22">
        <v>31773.0</v>
      </c>
      <c r="H2923" s="15" t="str">
        <f t="shared" si="2"/>
        <v>Base Range</v>
      </c>
      <c r="I2923" s="22">
        <v>22534.0</v>
      </c>
      <c r="J2923" s="23">
        <f t="shared" si="3"/>
        <v>1.410002663</v>
      </c>
      <c r="K2923" s="24" t="str">
        <f t="shared" si="4"/>
        <v>Over Achived</v>
      </c>
    </row>
    <row r="2924" ht="22.5" customHeight="1">
      <c r="A2924" s="18">
        <v>45699.0</v>
      </c>
      <c r="B2924" s="19" t="str">
        <f t="shared" si="1"/>
        <v>Feb</v>
      </c>
      <c r="C2924" s="20" t="s">
        <v>57</v>
      </c>
      <c r="D2924" s="19" t="s">
        <v>58</v>
      </c>
      <c r="E2924" s="19" t="s">
        <v>23</v>
      </c>
      <c r="F2924" s="21">
        <v>1.0</v>
      </c>
      <c r="G2924" s="22">
        <v>29795.0</v>
      </c>
      <c r="H2924" s="15" t="str">
        <f t="shared" si="2"/>
        <v>Base Range</v>
      </c>
      <c r="I2924" s="22">
        <v>25754.0</v>
      </c>
      <c r="J2924" s="23">
        <f t="shared" si="3"/>
        <v>1.156907665</v>
      </c>
      <c r="K2924" s="24" t="str">
        <f t="shared" si="4"/>
        <v>Over Achived</v>
      </c>
    </row>
    <row r="2925" ht="22.5" customHeight="1">
      <c r="A2925" s="18">
        <v>45699.0</v>
      </c>
      <c r="B2925" s="19" t="str">
        <f t="shared" si="1"/>
        <v>Feb</v>
      </c>
      <c r="C2925" s="20" t="s">
        <v>57</v>
      </c>
      <c r="D2925" s="19" t="s">
        <v>58</v>
      </c>
      <c r="E2925" s="19" t="s">
        <v>38</v>
      </c>
      <c r="F2925" s="21">
        <v>1.0</v>
      </c>
      <c r="G2925" s="22">
        <v>37511.0</v>
      </c>
      <c r="H2925" s="15" t="str">
        <f t="shared" si="2"/>
        <v>Base Range</v>
      </c>
      <c r="I2925" s="22">
        <v>28562.0</v>
      </c>
      <c r="J2925" s="23">
        <f t="shared" si="3"/>
        <v>1.313318395</v>
      </c>
      <c r="K2925" s="24" t="str">
        <f t="shared" si="4"/>
        <v>Over Achived</v>
      </c>
    </row>
    <row r="2926" ht="22.5" customHeight="1">
      <c r="A2926" s="18">
        <v>45699.0</v>
      </c>
      <c r="B2926" s="19" t="str">
        <f t="shared" si="1"/>
        <v>Feb</v>
      </c>
      <c r="C2926" s="20" t="s">
        <v>57</v>
      </c>
      <c r="D2926" s="19" t="s">
        <v>58</v>
      </c>
      <c r="E2926" s="19" t="s">
        <v>34</v>
      </c>
      <c r="F2926" s="21">
        <v>2.0</v>
      </c>
      <c r="G2926" s="22">
        <v>66143.0</v>
      </c>
      <c r="H2926" s="15" t="str">
        <f t="shared" si="2"/>
        <v>Medium Range</v>
      </c>
      <c r="I2926" s="22">
        <v>46382.0</v>
      </c>
      <c r="J2926" s="23">
        <f t="shared" si="3"/>
        <v>1.426048898</v>
      </c>
      <c r="K2926" s="24" t="str">
        <f t="shared" si="4"/>
        <v>Over Achived</v>
      </c>
    </row>
    <row r="2927" ht="22.5" customHeight="1">
      <c r="A2927" s="18">
        <v>45699.0</v>
      </c>
      <c r="B2927" s="19" t="str">
        <f t="shared" si="1"/>
        <v>Feb</v>
      </c>
      <c r="C2927" s="20" t="s">
        <v>13</v>
      </c>
      <c r="D2927" s="19" t="s">
        <v>169</v>
      </c>
      <c r="E2927" s="19" t="s">
        <v>26</v>
      </c>
      <c r="F2927" s="21">
        <v>2.0</v>
      </c>
      <c r="G2927" s="22">
        <v>64633.0</v>
      </c>
      <c r="H2927" s="15" t="str">
        <f t="shared" si="2"/>
        <v>Medium Range</v>
      </c>
      <c r="I2927" s="22">
        <v>75539.0</v>
      </c>
      <c r="J2927" s="23">
        <f t="shared" si="3"/>
        <v>0.8556242471</v>
      </c>
      <c r="K2927" s="24" t="str">
        <f t="shared" si="4"/>
        <v>Target Not Meet</v>
      </c>
    </row>
    <row r="2928" ht="22.5" customHeight="1">
      <c r="A2928" s="18">
        <v>45699.0</v>
      </c>
      <c r="B2928" s="19" t="str">
        <f t="shared" si="1"/>
        <v>Feb</v>
      </c>
      <c r="C2928" s="20" t="s">
        <v>13</v>
      </c>
      <c r="D2928" s="19" t="s">
        <v>169</v>
      </c>
      <c r="E2928" s="19" t="s">
        <v>34</v>
      </c>
      <c r="F2928" s="21">
        <v>3.0</v>
      </c>
      <c r="G2928" s="22">
        <v>81026.0</v>
      </c>
      <c r="H2928" s="15" t="str">
        <f t="shared" si="2"/>
        <v>High Range</v>
      </c>
      <c r="I2928" s="22">
        <v>95858.0</v>
      </c>
      <c r="J2928" s="23">
        <f t="shared" si="3"/>
        <v>0.8452711302</v>
      </c>
      <c r="K2928" s="24" t="str">
        <f t="shared" si="4"/>
        <v>Target Not Meet</v>
      </c>
    </row>
    <row r="2929" ht="22.5" customHeight="1">
      <c r="A2929" s="18">
        <v>45699.0</v>
      </c>
      <c r="B2929" s="19" t="str">
        <f t="shared" si="1"/>
        <v>Feb</v>
      </c>
      <c r="C2929" s="20" t="s">
        <v>92</v>
      </c>
      <c r="D2929" s="19" t="s">
        <v>93</v>
      </c>
      <c r="E2929" s="19" t="s">
        <v>38</v>
      </c>
      <c r="F2929" s="21">
        <v>3.0</v>
      </c>
      <c r="G2929" s="22">
        <v>85419.0</v>
      </c>
      <c r="H2929" s="15" t="str">
        <f t="shared" si="2"/>
        <v>High Range</v>
      </c>
      <c r="I2929" s="22">
        <v>100148.0</v>
      </c>
      <c r="J2929" s="23">
        <f t="shared" si="3"/>
        <v>0.8529276671</v>
      </c>
      <c r="K2929" s="24" t="str">
        <f t="shared" si="4"/>
        <v>Target Not Meet</v>
      </c>
    </row>
    <row r="2930" ht="22.5" customHeight="1">
      <c r="A2930" s="18">
        <v>45699.0</v>
      </c>
      <c r="B2930" s="19" t="str">
        <f t="shared" si="1"/>
        <v>Feb</v>
      </c>
      <c r="C2930" s="20" t="s">
        <v>57</v>
      </c>
      <c r="D2930" s="19" t="s">
        <v>85</v>
      </c>
      <c r="E2930" s="19" t="s">
        <v>63</v>
      </c>
      <c r="F2930" s="21">
        <v>1.0</v>
      </c>
      <c r="G2930" s="22">
        <v>24219.0</v>
      </c>
      <c r="H2930" s="15" t="str">
        <f t="shared" si="2"/>
        <v>Base Range</v>
      </c>
      <c r="I2930" s="22">
        <v>27199.0</v>
      </c>
      <c r="J2930" s="23">
        <f t="shared" si="3"/>
        <v>0.8904371484</v>
      </c>
      <c r="K2930" s="24" t="str">
        <f t="shared" si="4"/>
        <v>Target Not Meet</v>
      </c>
    </row>
    <row r="2931" ht="22.5" customHeight="1">
      <c r="A2931" s="18">
        <v>45699.0</v>
      </c>
      <c r="B2931" s="19" t="str">
        <f t="shared" si="1"/>
        <v>Feb</v>
      </c>
      <c r="C2931" s="20" t="s">
        <v>92</v>
      </c>
      <c r="D2931" s="19" t="s">
        <v>98</v>
      </c>
      <c r="E2931" s="19" t="s">
        <v>23</v>
      </c>
      <c r="F2931" s="21">
        <v>2.0</v>
      </c>
      <c r="G2931" s="22">
        <v>51303.0</v>
      </c>
      <c r="H2931" s="15" t="str">
        <f t="shared" si="2"/>
        <v>Medium Range</v>
      </c>
      <c r="I2931" s="22">
        <v>58100.0</v>
      </c>
      <c r="J2931" s="23">
        <f t="shared" si="3"/>
        <v>0.8830120482</v>
      </c>
      <c r="K2931" s="24" t="str">
        <f t="shared" si="4"/>
        <v>Target Not Meet</v>
      </c>
    </row>
    <row r="2932" ht="22.5" customHeight="1">
      <c r="A2932" s="18">
        <v>45699.0</v>
      </c>
      <c r="B2932" s="19" t="str">
        <f t="shared" si="1"/>
        <v>Feb</v>
      </c>
      <c r="C2932" s="20" t="s">
        <v>7</v>
      </c>
      <c r="D2932" s="19" t="s">
        <v>126</v>
      </c>
      <c r="E2932" s="19" t="s">
        <v>26</v>
      </c>
      <c r="F2932" s="21">
        <v>8.0</v>
      </c>
      <c r="G2932" s="22">
        <v>232980.0</v>
      </c>
      <c r="H2932" s="15" t="str">
        <f t="shared" si="2"/>
        <v>Very High Range</v>
      </c>
      <c r="I2932" s="22">
        <v>180436.0</v>
      </c>
      <c r="J2932" s="23">
        <f t="shared" si="3"/>
        <v>1.291205746</v>
      </c>
      <c r="K2932" s="24" t="str">
        <f t="shared" si="4"/>
        <v>Over Achived</v>
      </c>
    </row>
    <row r="2933" ht="22.5" customHeight="1">
      <c r="A2933" s="18">
        <v>45699.0</v>
      </c>
      <c r="B2933" s="19" t="str">
        <f t="shared" si="1"/>
        <v>Feb</v>
      </c>
      <c r="C2933" s="20" t="s">
        <v>7</v>
      </c>
      <c r="D2933" s="19" t="s">
        <v>126</v>
      </c>
      <c r="E2933" s="19" t="s">
        <v>9</v>
      </c>
      <c r="F2933" s="21">
        <v>7.0</v>
      </c>
      <c r="G2933" s="22">
        <v>129091.0</v>
      </c>
      <c r="H2933" s="15" t="str">
        <f t="shared" si="2"/>
        <v>Very High Range</v>
      </c>
      <c r="I2933" s="22">
        <v>102559.0</v>
      </c>
      <c r="J2933" s="23">
        <f t="shared" si="3"/>
        <v>1.25869987</v>
      </c>
      <c r="K2933" s="24" t="str">
        <f t="shared" si="4"/>
        <v>Over Achived</v>
      </c>
    </row>
    <row r="2934" ht="22.5" customHeight="1">
      <c r="A2934" s="18">
        <v>45699.0</v>
      </c>
      <c r="B2934" s="19" t="str">
        <f t="shared" si="1"/>
        <v>Feb</v>
      </c>
      <c r="C2934" s="20" t="s">
        <v>7</v>
      </c>
      <c r="D2934" s="19" t="s">
        <v>126</v>
      </c>
      <c r="E2934" s="19" t="s">
        <v>9</v>
      </c>
      <c r="F2934" s="21">
        <v>7.0</v>
      </c>
      <c r="G2934" s="22">
        <v>131840.0</v>
      </c>
      <c r="H2934" s="15" t="str">
        <f t="shared" si="2"/>
        <v>Very High Range</v>
      </c>
      <c r="I2934" s="22">
        <v>121078.0</v>
      </c>
      <c r="J2934" s="23">
        <f t="shared" si="3"/>
        <v>1.088884851</v>
      </c>
      <c r="K2934" s="24" t="str">
        <f t="shared" si="4"/>
        <v>Over Achived</v>
      </c>
    </row>
    <row r="2935" ht="22.5" customHeight="1">
      <c r="A2935" s="18">
        <v>45699.0</v>
      </c>
      <c r="B2935" s="19" t="str">
        <f t="shared" si="1"/>
        <v>Feb</v>
      </c>
      <c r="C2935" s="20" t="s">
        <v>7</v>
      </c>
      <c r="D2935" s="19" t="s">
        <v>126</v>
      </c>
      <c r="E2935" s="19" t="s">
        <v>23</v>
      </c>
      <c r="F2935" s="21">
        <v>3.0</v>
      </c>
      <c r="G2935" s="22">
        <v>64601.0</v>
      </c>
      <c r="H2935" s="15" t="str">
        <f t="shared" si="2"/>
        <v>Medium Range</v>
      </c>
      <c r="I2935" s="22">
        <v>55648.0</v>
      </c>
      <c r="J2935" s="23">
        <f t="shared" si="3"/>
        <v>1.160886285</v>
      </c>
      <c r="K2935" s="24" t="str">
        <f t="shared" si="4"/>
        <v>Over Achived</v>
      </c>
    </row>
    <row r="2936" ht="22.5" customHeight="1">
      <c r="A2936" s="18">
        <v>45699.0</v>
      </c>
      <c r="B2936" s="19" t="str">
        <f t="shared" si="1"/>
        <v>Feb</v>
      </c>
      <c r="C2936" s="20" t="s">
        <v>7</v>
      </c>
      <c r="D2936" s="19" t="s">
        <v>118</v>
      </c>
      <c r="E2936" s="19" t="s">
        <v>38</v>
      </c>
      <c r="F2936" s="21">
        <v>3.0</v>
      </c>
      <c r="G2936" s="22">
        <v>101144.0</v>
      </c>
      <c r="H2936" s="15" t="str">
        <f t="shared" si="2"/>
        <v>Very High Range</v>
      </c>
      <c r="I2936" s="22">
        <v>73946.0</v>
      </c>
      <c r="J2936" s="23">
        <f t="shared" si="3"/>
        <v>1.367808942</v>
      </c>
      <c r="K2936" s="24" t="str">
        <f t="shared" si="4"/>
        <v>Over Achived</v>
      </c>
    </row>
    <row r="2937" ht="22.5" customHeight="1">
      <c r="A2937" s="18">
        <v>45699.0</v>
      </c>
      <c r="B2937" s="19" t="str">
        <f t="shared" si="1"/>
        <v>Feb</v>
      </c>
      <c r="C2937" s="20" t="s">
        <v>7</v>
      </c>
      <c r="D2937" s="19" t="s">
        <v>118</v>
      </c>
      <c r="E2937" s="19" t="s">
        <v>19</v>
      </c>
      <c r="F2937" s="21">
        <v>4.0</v>
      </c>
      <c r="G2937" s="22">
        <v>91236.0</v>
      </c>
      <c r="H2937" s="15" t="str">
        <f t="shared" si="2"/>
        <v>Very High Range</v>
      </c>
      <c r="I2937" s="22">
        <v>72001.0</v>
      </c>
      <c r="J2937" s="23">
        <f t="shared" si="3"/>
        <v>1.267149067</v>
      </c>
      <c r="K2937" s="24" t="str">
        <f t="shared" si="4"/>
        <v>Over Achived</v>
      </c>
    </row>
    <row r="2938" ht="22.5" customHeight="1">
      <c r="A2938" s="18">
        <v>45699.0</v>
      </c>
      <c r="B2938" s="19" t="str">
        <f t="shared" si="1"/>
        <v>Feb</v>
      </c>
      <c r="C2938" s="20" t="s">
        <v>7</v>
      </c>
      <c r="D2938" s="19" t="s">
        <v>118</v>
      </c>
      <c r="E2938" s="19" t="s">
        <v>68</v>
      </c>
      <c r="F2938" s="21">
        <v>3.0</v>
      </c>
      <c r="G2938" s="22">
        <v>61449.0</v>
      </c>
      <c r="H2938" s="15" t="str">
        <f t="shared" si="2"/>
        <v>Medium Range</v>
      </c>
      <c r="I2938" s="22">
        <v>48870.0</v>
      </c>
      <c r="J2938" s="23">
        <f t="shared" si="3"/>
        <v>1.257397176</v>
      </c>
      <c r="K2938" s="24" t="str">
        <f t="shared" si="4"/>
        <v>Over Achived</v>
      </c>
    </row>
    <row r="2939" ht="22.5" customHeight="1">
      <c r="A2939" s="18">
        <v>45699.0</v>
      </c>
      <c r="B2939" s="19" t="str">
        <f t="shared" si="1"/>
        <v>Feb</v>
      </c>
      <c r="C2939" s="20" t="s">
        <v>7</v>
      </c>
      <c r="D2939" s="19" t="s">
        <v>118</v>
      </c>
      <c r="E2939" s="19" t="s">
        <v>23</v>
      </c>
      <c r="F2939" s="21">
        <v>3.0</v>
      </c>
      <c r="G2939" s="22">
        <v>77498.0</v>
      </c>
      <c r="H2939" s="15" t="str">
        <f t="shared" si="2"/>
        <v>High Range</v>
      </c>
      <c r="I2939" s="22">
        <v>60861.0</v>
      </c>
      <c r="J2939" s="23">
        <f t="shared" si="3"/>
        <v>1.273360609</v>
      </c>
      <c r="K2939" s="24" t="str">
        <f t="shared" si="4"/>
        <v>Over Achived</v>
      </c>
    </row>
    <row r="2940" ht="22.5" customHeight="1">
      <c r="A2940" s="18">
        <v>45699.0</v>
      </c>
      <c r="B2940" s="19" t="str">
        <f t="shared" si="1"/>
        <v>Feb</v>
      </c>
      <c r="C2940" s="20" t="s">
        <v>7</v>
      </c>
      <c r="D2940" s="19" t="s">
        <v>106</v>
      </c>
      <c r="E2940" s="19" t="s">
        <v>63</v>
      </c>
      <c r="F2940" s="21">
        <v>2.0</v>
      </c>
      <c r="G2940" s="22">
        <v>54745.0</v>
      </c>
      <c r="H2940" s="15" t="str">
        <f t="shared" si="2"/>
        <v>Medium Range</v>
      </c>
      <c r="I2940" s="22">
        <v>42660.0</v>
      </c>
      <c r="J2940" s="23">
        <f t="shared" si="3"/>
        <v>1.283286451</v>
      </c>
      <c r="K2940" s="24" t="str">
        <f t="shared" si="4"/>
        <v>Over Achived</v>
      </c>
    </row>
    <row r="2941" ht="22.5" customHeight="1">
      <c r="A2941" s="18">
        <v>45699.0</v>
      </c>
      <c r="B2941" s="19" t="str">
        <f t="shared" si="1"/>
        <v>Feb</v>
      </c>
      <c r="C2941" s="20" t="s">
        <v>7</v>
      </c>
      <c r="D2941" s="19" t="s">
        <v>106</v>
      </c>
      <c r="E2941" s="19" t="s">
        <v>9</v>
      </c>
      <c r="F2941" s="21">
        <v>7.0</v>
      </c>
      <c r="G2941" s="22">
        <v>144578.0</v>
      </c>
      <c r="H2941" s="15" t="str">
        <f t="shared" si="2"/>
        <v>Very High Range</v>
      </c>
      <c r="I2941" s="22">
        <v>111227.0</v>
      </c>
      <c r="J2941" s="23">
        <f t="shared" si="3"/>
        <v>1.29984626</v>
      </c>
      <c r="K2941" s="24" t="str">
        <f t="shared" si="4"/>
        <v>Over Achived</v>
      </c>
    </row>
    <row r="2942" ht="22.5" customHeight="1">
      <c r="A2942" s="18">
        <v>45699.0</v>
      </c>
      <c r="B2942" s="19" t="str">
        <f t="shared" si="1"/>
        <v>Feb</v>
      </c>
      <c r="C2942" s="20" t="s">
        <v>7</v>
      </c>
      <c r="D2942" s="19" t="s">
        <v>106</v>
      </c>
      <c r="E2942" s="19" t="s">
        <v>38</v>
      </c>
      <c r="F2942" s="21">
        <v>4.0</v>
      </c>
      <c r="G2942" s="22">
        <v>94362.0</v>
      </c>
      <c r="H2942" s="15" t="str">
        <f t="shared" si="2"/>
        <v>Very High Range</v>
      </c>
      <c r="I2942" s="22">
        <v>86698.0</v>
      </c>
      <c r="J2942" s="23">
        <f t="shared" si="3"/>
        <v>1.08839881</v>
      </c>
      <c r="K2942" s="24" t="str">
        <f t="shared" si="4"/>
        <v>Over Achived</v>
      </c>
    </row>
    <row r="2943" ht="22.5" customHeight="1">
      <c r="A2943" s="18">
        <v>45699.0</v>
      </c>
      <c r="B2943" s="19" t="str">
        <f t="shared" si="1"/>
        <v>Feb</v>
      </c>
      <c r="C2943" s="20" t="s">
        <v>7</v>
      </c>
      <c r="D2943" s="19" t="s">
        <v>106</v>
      </c>
      <c r="E2943" s="19" t="s">
        <v>68</v>
      </c>
      <c r="F2943" s="21">
        <v>2.0</v>
      </c>
      <c r="G2943" s="22">
        <v>66170.0</v>
      </c>
      <c r="H2943" s="15" t="str">
        <f t="shared" si="2"/>
        <v>Medium Range</v>
      </c>
      <c r="I2943" s="22">
        <v>59807.0</v>
      </c>
      <c r="J2943" s="23">
        <f t="shared" si="3"/>
        <v>1.106392228</v>
      </c>
      <c r="K2943" s="24" t="str">
        <f t="shared" si="4"/>
        <v>Over Achived</v>
      </c>
    </row>
    <row r="2944" ht="22.5" customHeight="1">
      <c r="A2944" s="18">
        <v>45699.0</v>
      </c>
      <c r="B2944" s="19" t="str">
        <f t="shared" si="1"/>
        <v>Feb</v>
      </c>
      <c r="C2944" s="20" t="s">
        <v>7</v>
      </c>
      <c r="D2944" s="19" t="s">
        <v>106</v>
      </c>
      <c r="E2944" s="19" t="s">
        <v>23</v>
      </c>
      <c r="F2944" s="21">
        <v>3.0</v>
      </c>
      <c r="G2944" s="22">
        <v>79015.0</v>
      </c>
      <c r="H2944" s="15" t="str">
        <f t="shared" si="2"/>
        <v>High Range</v>
      </c>
      <c r="I2944" s="22">
        <v>65749.0</v>
      </c>
      <c r="J2944" s="23">
        <f t="shared" si="3"/>
        <v>1.201767327</v>
      </c>
      <c r="K2944" s="24" t="str">
        <f t="shared" si="4"/>
        <v>Over Achived</v>
      </c>
    </row>
    <row r="2945" ht="22.5" customHeight="1">
      <c r="A2945" s="18">
        <v>45699.0</v>
      </c>
      <c r="B2945" s="19" t="str">
        <f t="shared" si="1"/>
        <v>Feb</v>
      </c>
      <c r="C2945" s="20" t="s">
        <v>7</v>
      </c>
      <c r="D2945" s="19" t="s">
        <v>8</v>
      </c>
      <c r="E2945" s="19" t="s">
        <v>9</v>
      </c>
      <c r="F2945" s="21">
        <v>6.0</v>
      </c>
      <c r="G2945" s="22">
        <v>128089.0</v>
      </c>
      <c r="H2945" s="15" t="str">
        <f t="shared" si="2"/>
        <v>Very High Range</v>
      </c>
      <c r="I2945" s="22">
        <v>114954.0</v>
      </c>
      <c r="J2945" s="23">
        <f t="shared" si="3"/>
        <v>1.114263097</v>
      </c>
      <c r="K2945" s="24" t="str">
        <f t="shared" si="4"/>
        <v>Over Achived</v>
      </c>
    </row>
    <row r="2946" ht="22.5" customHeight="1">
      <c r="A2946" s="18">
        <v>45699.0</v>
      </c>
      <c r="B2946" s="19" t="str">
        <f t="shared" si="1"/>
        <v>Feb</v>
      </c>
      <c r="C2946" s="20" t="s">
        <v>92</v>
      </c>
      <c r="D2946" s="19" t="s">
        <v>93</v>
      </c>
      <c r="E2946" s="19" t="s">
        <v>26</v>
      </c>
      <c r="F2946" s="21">
        <v>4.0</v>
      </c>
      <c r="G2946" s="22">
        <v>86319.0</v>
      </c>
      <c r="H2946" s="15" t="str">
        <f t="shared" si="2"/>
        <v>High Range</v>
      </c>
      <c r="I2946" s="22">
        <v>93057.0</v>
      </c>
      <c r="J2946" s="23">
        <f t="shared" si="3"/>
        <v>0.9275927657</v>
      </c>
      <c r="K2946" s="24" t="str">
        <f t="shared" si="4"/>
        <v>Target Not Meet</v>
      </c>
    </row>
    <row r="2947" ht="22.5" customHeight="1">
      <c r="A2947" s="18">
        <v>45699.0</v>
      </c>
      <c r="B2947" s="19" t="str">
        <f t="shared" si="1"/>
        <v>Feb</v>
      </c>
      <c r="C2947" s="20" t="s">
        <v>7</v>
      </c>
      <c r="D2947" s="19" t="s">
        <v>131</v>
      </c>
      <c r="E2947" s="19" t="s">
        <v>23</v>
      </c>
      <c r="F2947" s="21">
        <v>2.0</v>
      </c>
      <c r="G2947" s="22">
        <v>79173.0</v>
      </c>
      <c r="H2947" s="15" t="str">
        <f t="shared" si="2"/>
        <v>High Range</v>
      </c>
      <c r="I2947" s="22">
        <v>64073.0</v>
      </c>
      <c r="J2947" s="23">
        <f t="shared" si="3"/>
        <v>1.23566869</v>
      </c>
      <c r="K2947" s="24" t="str">
        <f t="shared" si="4"/>
        <v>Over Achived</v>
      </c>
    </row>
    <row r="2948" ht="22.5" customHeight="1">
      <c r="A2948" s="18">
        <v>45699.0</v>
      </c>
      <c r="B2948" s="19" t="str">
        <f t="shared" si="1"/>
        <v>Feb</v>
      </c>
      <c r="C2948" s="20" t="s">
        <v>7</v>
      </c>
      <c r="D2948" s="19" t="s">
        <v>131</v>
      </c>
      <c r="E2948" s="19" t="s">
        <v>19</v>
      </c>
      <c r="F2948" s="21">
        <v>3.0</v>
      </c>
      <c r="G2948" s="22">
        <v>81469.0</v>
      </c>
      <c r="H2948" s="15" t="str">
        <f t="shared" si="2"/>
        <v>High Range</v>
      </c>
      <c r="I2948" s="22">
        <v>59275.0</v>
      </c>
      <c r="J2948" s="23">
        <f t="shared" si="3"/>
        <v>1.374424294</v>
      </c>
      <c r="K2948" s="24" t="str">
        <f t="shared" si="4"/>
        <v>Over Achived</v>
      </c>
    </row>
    <row r="2949" ht="22.5" customHeight="1">
      <c r="A2949" s="18">
        <v>45699.0</v>
      </c>
      <c r="B2949" s="19" t="str">
        <f t="shared" si="1"/>
        <v>Feb</v>
      </c>
      <c r="C2949" s="20" t="s">
        <v>7</v>
      </c>
      <c r="D2949" s="19" t="s">
        <v>8</v>
      </c>
      <c r="E2949" s="19" t="s">
        <v>9</v>
      </c>
      <c r="F2949" s="21">
        <v>5.0</v>
      </c>
      <c r="G2949" s="22">
        <v>122334.0</v>
      </c>
      <c r="H2949" s="15" t="str">
        <f t="shared" si="2"/>
        <v>Very High Range</v>
      </c>
      <c r="I2949" s="22">
        <v>107194.0</v>
      </c>
      <c r="J2949" s="23">
        <f t="shared" si="3"/>
        <v>1.141239248</v>
      </c>
      <c r="K2949" s="24" t="str">
        <f t="shared" si="4"/>
        <v>Over Achived</v>
      </c>
    </row>
    <row r="2950" ht="22.5" customHeight="1">
      <c r="A2950" s="18">
        <v>45699.0</v>
      </c>
      <c r="B2950" s="19" t="str">
        <f t="shared" si="1"/>
        <v>Feb</v>
      </c>
      <c r="C2950" s="20" t="s">
        <v>7</v>
      </c>
      <c r="D2950" s="19" t="s">
        <v>131</v>
      </c>
      <c r="E2950" s="19" t="s">
        <v>19</v>
      </c>
      <c r="F2950" s="21">
        <v>3.0</v>
      </c>
      <c r="G2950" s="22">
        <v>86549.0</v>
      </c>
      <c r="H2950" s="15" t="str">
        <f t="shared" si="2"/>
        <v>High Range</v>
      </c>
      <c r="I2950" s="22">
        <v>77072.0</v>
      </c>
      <c r="J2950" s="23">
        <f t="shared" si="3"/>
        <v>1.122962944</v>
      </c>
      <c r="K2950" s="24" t="str">
        <f t="shared" si="4"/>
        <v>Over Achived</v>
      </c>
    </row>
    <row r="2951" ht="22.5" customHeight="1">
      <c r="A2951" s="18">
        <v>45699.0</v>
      </c>
      <c r="B2951" s="19" t="str">
        <f t="shared" si="1"/>
        <v>Feb</v>
      </c>
      <c r="C2951" s="20" t="s">
        <v>92</v>
      </c>
      <c r="D2951" s="19" t="s">
        <v>98</v>
      </c>
      <c r="E2951" s="19" t="s">
        <v>38</v>
      </c>
      <c r="F2951" s="21">
        <v>4.0</v>
      </c>
      <c r="G2951" s="22">
        <v>84931.0</v>
      </c>
      <c r="H2951" s="15" t="str">
        <f t="shared" si="2"/>
        <v>High Range</v>
      </c>
      <c r="I2951" s="22">
        <v>90799.0</v>
      </c>
      <c r="J2951" s="23">
        <f t="shared" si="3"/>
        <v>0.9353737376</v>
      </c>
      <c r="K2951" s="24" t="str">
        <f t="shared" si="4"/>
        <v>Target Not Meet</v>
      </c>
    </row>
    <row r="2952" ht="22.5" customHeight="1">
      <c r="A2952" s="18">
        <v>45699.0</v>
      </c>
      <c r="B2952" s="19" t="str">
        <f t="shared" si="1"/>
        <v>Feb</v>
      </c>
      <c r="C2952" s="20" t="s">
        <v>92</v>
      </c>
      <c r="D2952" s="19" t="s">
        <v>98</v>
      </c>
      <c r="E2952" s="19" t="s">
        <v>68</v>
      </c>
      <c r="F2952" s="21">
        <v>2.0</v>
      </c>
      <c r="G2952" s="22">
        <v>52862.0</v>
      </c>
      <c r="H2952" s="15" t="str">
        <f t="shared" si="2"/>
        <v>Medium Range</v>
      </c>
      <c r="I2952" s="22">
        <v>67373.0</v>
      </c>
      <c r="J2952" s="23">
        <f t="shared" si="3"/>
        <v>0.7846169831</v>
      </c>
      <c r="K2952" s="24" t="str">
        <f t="shared" si="4"/>
        <v>Target Not Meet</v>
      </c>
    </row>
    <row r="2953" ht="22.5" customHeight="1">
      <c r="A2953" s="18">
        <v>45699.0</v>
      </c>
      <c r="B2953" s="19" t="str">
        <f t="shared" si="1"/>
        <v>Feb</v>
      </c>
      <c r="C2953" s="20" t="s">
        <v>92</v>
      </c>
      <c r="D2953" s="19" t="s">
        <v>98</v>
      </c>
      <c r="E2953" s="19" t="s">
        <v>68</v>
      </c>
      <c r="F2953" s="21">
        <v>2.0</v>
      </c>
      <c r="G2953" s="22">
        <v>45566.0</v>
      </c>
      <c r="H2953" s="15" t="str">
        <f t="shared" si="2"/>
        <v>Base Range</v>
      </c>
      <c r="I2953" s="22">
        <v>58569.0</v>
      </c>
      <c r="J2953" s="23">
        <f t="shared" si="3"/>
        <v>0.7779883556</v>
      </c>
      <c r="K2953" s="24" t="str">
        <f t="shared" si="4"/>
        <v>Target Not Meet</v>
      </c>
    </row>
    <row r="2954" ht="22.5" customHeight="1">
      <c r="A2954" s="18">
        <v>45699.0</v>
      </c>
      <c r="B2954" s="19" t="str">
        <f t="shared" si="1"/>
        <v>Feb</v>
      </c>
      <c r="C2954" s="20" t="s">
        <v>92</v>
      </c>
      <c r="D2954" s="19" t="s">
        <v>98</v>
      </c>
      <c r="E2954" s="19" t="s">
        <v>63</v>
      </c>
      <c r="F2954" s="21">
        <v>4.0</v>
      </c>
      <c r="G2954" s="22">
        <v>107639.0</v>
      </c>
      <c r="H2954" s="15" t="str">
        <f t="shared" si="2"/>
        <v>Very High Range</v>
      </c>
      <c r="I2954" s="22">
        <v>116513.0</v>
      </c>
      <c r="J2954" s="23">
        <f t="shared" si="3"/>
        <v>0.9238368251</v>
      </c>
      <c r="K2954" s="24" t="str">
        <f t="shared" si="4"/>
        <v>Target Not Meet</v>
      </c>
    </row>
    <row r="2955" ht="22.5" customHeight="1">
      <c r="A2955" s="18">
        <v>45699.0</v>
      </c>
      <c r="B2955" s="19" t="str">
        <f t="shared" si="1"/>
        <v>Feb</v>
      </c>
      <c r="C2955" s="20" t="s">
        <v>92</v>
      </c>
      <c r="D2955" s="19" t="s">
        <v>144</v>
      </c>
      <c r="E2955" s="19" t="s">
        <v>38</v>
      </c>
      <c r="F2955" s="21">
        <v>3.0</v>
      </c>
      <c r="G2955" s="22">
        <v>76921.0</v>
      </c>
      <c r="H2955" s="15" t="str">
        <f t="shared" si="2"/>
        <v>High Range</v>
      </c>
      <c r="I2955" s="22">
        <v>60026.0</v>
      </c>
      <c r="J2955" s="23">
        <f t="shared" si="3"/>
        <v>1.281461367</v>
      </c>
      <c r="K2955" s="24" t="str">
        <f t="shared" si="4"/>
        <v>Over Achived</v>
      </c>
    </row>
    <row r="2956" ht="22.5" customHeight="1">
      <c r="A2956" s="18">
        <v>45699.0</v>
      </c>
      <c r="B2956" s="19" t="str">
        <f t="shared" si="1"/>
        <v>Feb</v>
      </c>
      <c r="C2956" s="20" t="s">
        <v>7</v>
      </c>
      <c r="D2956" s="19" t="s">
        <v>131</v>
      </c>
      <c r="E2956" s="19" t="s">
        <v>26</v>
      </c>
      <c r="F2956" s="21">
        <v>9.0</v>
      </c>
      <c r="G2956" s="22">
        <v>232046.0</v>
      </c>
      <c r="H2956" s="15" t="str">
        <f t="shared" si="2"/>
        <v>Very High Range</v>
      </c>
      <c r="I2956" s="22">
        <v>168746.0</v>
      </c>
      <c r="J2956" s="23">
        <f t="shared" si="3"/>
        <v>1.375120003</v>
      </c>
      <c r="K2956" s="24" t="str">
        <f t="shared" si="4"/>
        <v>Over Achived</v>
      </c>
    </row>
    <row r="2957" ht="22.5" customHeight="1">
      <c r="A2957" s="18">
        <v>45699.0</v>
      </c>
      <c r="B2957" s="19" t="str">
        <f t="shared" si="1"/>
        <v>Feb</v>
      </c>
      <c r="C2957" s="20" t="s">
        <v>92</v>
      </c>
      <c r="D2957" s="19" t="s">
        <v>144</v>
      </c>
      <c r="E2957" s="19" t="s">
        <v>19</v>
      </c>
      <c r="F2957" s="21">
        <v>3.0</v>
      </c>
      <c r="G2957" s="22">
        <v>59210.0</v>
      </c>
      <c r="H2957" s="15" t="str">
        <f t="shared" si="2"/>
        <v>Medium Range</v>
      </c>
      <c r="I2957" s="22">
        <v>45076.0</v>
      </c>
      <c r="J2957" s="23">
        <f t="shared" si="3"/>
        <v>1.313559322</v>
      </c>
      <c r="K2957" s="24" t="str">
        <f t="shared" si="4"/>
        <v>Over Achived</v>
      </c>
    </row>
    <row r="2958" ht="22.5" customHeight="1">
      <c r="A2958" s="18">
        <v>45699.0</v>
      </c>
      <c r="B2958" s="19" t="str">
        <f t="shared" si="1"/>
        <v>Feb</v>
      </c>
      <c r="C2958" s="20" t="s">
        <v>92</v>
      </c>
      <c r="D2958" s="19" t="s">
        <v>144</v>
      </c>
      <c r="E2958" s="19" t="s">
        <v>68</v>
      </c>
      <c r="F2958" s="21">
        <v>2.0</v>
      </c>
      <c r="G2958" s="22">
        <v>43252.0</v>
      </c>
      <c r="H2958" s="15" t="str">
        <f t="shared" si="2"/>
        <v>Base Range</v>
      </c>
      <c r="I2958" s="22">
        <v>35446.0</v>
      </c>
      <c r="J2958" s="23">
        <f t="shared" si="3"/>
        <v>1.22022231</v>
      </c>
      <c r="K2958" s="24" t="str">
        <f t="shared" si="4"/>
        <v>Over Achived</v>
      </c>
    </row>
    <row r="2959" ht="22.5" customHeight="1">
      <c r="A2959" s="18">
        <v>45699.0</v>
      </c>
      <c r="B2959" s="19" t="str">
        <f t="shared" si="1"/>
        <v>Feb</v>
      </c>
      <c r="C2959" s="20" t="s">
        <v>92</v>
      </c>
      <c r="D2959" s="19" t="s">
        <v>144</v>
      </c>
      <c r="E2959" s="19" t="s">
        <v>38</v>
      </c>
      <c r="F2959" s="21">
        <v>4.0</v>
      </c>
      <c r="G2959" s="22">
        <v>81271.0</v>
      </c>
      <c r="H2959" s="15" t="str">
        <f t="shared" si="2"/>
        <v>High Range</v>
      </c>
      <c r="I2959" s="22">
        <v>58897.0</v>
      </c>
      <c r="J2959" s="23">
        <f t="shared" si="3"/>
        <v>1.379883525</v>
      </c>
      <c r="K2959" s="24" t="str">
        <f t="shared" si="4"/>
        <v>Over Achived</v>
      </c>
    </row>
    <row r="2960" ht="22.5" customHeight="1">
      <c r="A2960" s="18">
        <v>45699.0</v>
      </c>
      <c r="B2960" s="19" t="str">
        <f t="shared" si="1"/>
        <v>Feb</v>
      </c>
      <c r="C2960" s="20" t="s">
        <v>92</v>
      </c>
      <c r="D2960" s="25" t="s">
        <v>149</v>
      </c>
      <c r="E2960" s="19" t="s">
        <v>23</v>
      </c>
      <c r="F2960" s="21">
        <v>3.0</v>
      </c>
      <c r="G2960" s="22">
        <v>54319.0</v>
      </c>
      <c r="H2960" s="15" t="str">
        <f t="shared" si="2"/>
        <v>Medium Range</v>
      </c>
      <c r="I2960" s="22">
        <v>38462.0</v>
      </c>
      <c r="J2960" s="23">
        <f t="shared" si="3"/>
        <v>1.412277053</v>
      </c>
      <c r="K2960" s="24" t="str">
        <f t="shared" si="4"/>
        <v>Over Achived</v>
      </c>
    </row>
    <row r="2961" ht="22.5" customHeight="1">
      <c r="A2961" s="18">
        <v>45699.0</v>
      </c>
      <c r="B2961" s="19" t="str">
        <f t="shared" si="1"/>
        <v>Feb</v>
      </c>
      <c r="C2961" s="20" t="s">
        <v>92</v>
      </c>
      <c r="D2961" s="25" t="s">
        <v>149</v>
      </c>
      <c r="E2961" s="19" t="s">
        <v>63</v>
      </c>
      <c r="F2961" s="21">
        <v>5.0</v>
      </c>
      <c r="G2961" s="22">
        <v>115764.0</v>
      </c>
      <c r="H2961" s="15" t="str">
        <f t="shared" si="2"/>
        <v>Very High Range</v>
      </c>
      <c r="I2961" s="22">
        <v>88818.0</v>
      </c>
      <c r="J2961" s="23">
        <f t="shared" si="3"/>
        <v>1.303384449</v>
      </c>
      <c r="K2961" s="24" t="str">
        <f t="shared" si="4"/>
        <v>Over Achived</v>
      </c>
    </row>
    <row r="2962" ht="22.5" customHeight="1">
      <c r="A2962" s="18">
        <v>45699.0</v>
      </c>
      <c r="B2962" s="19" t="str">
        <f t="shared" si="1"/>
        <v>Feb</v>
      </c>
      <c r="C2962" s="20" t="s">
        <v>92</v>
      </c>
      <c r="D2962" s="19" t="s">
        <v>158</v>
      </c>
      <c r="E2962" s="19" t="s">
        <v>9</v>
      </c>
      <c r="F2962" s="21">
        <v>4.0</v>
      </c>
      <c r="G2962" s="22">
        <v>122949.0</v>
      </c>
      <c r="H2962" s="15" t="str">
        <f t="shared" si="2"/>
        <v>Very High Range</v>
      </c>
      <c r="I2962" s="22">
        <v>95403.0</v>
      </c>
      <c r="J2962" s="23">
        <f t="shared" si="3"/>
        <v>1.288733059</v>
      </c>
      <c r="K2962" s="24" t="str">
        <f t="shared" si="4"/>
        <v>Over Achived</v>
      </c>
    </row>
    <row r="2963" ht="22.5" customHeight="1">
      <c r="A2963" s="18">
        <v>45699.0</v>
      </c>
      <c r="B2963" s="19" t="str">
        <f t="shared" si="1"/>
        <v>Feb</v>
      </c>
      <c r="C2963" s="20" t="s">
        <v>92</v>
      </c>
      <c r="D2963" s="19" t="s">
        <v>158</v>
      </c>
      <c r="E2963" s="19" t="s">
        <v>23</v>
      </c>
      <c r="F2963" s="21">
        <v>2.0</v>
      </c>
      <c r="G2963" s="22">
        <v>56109.0</v>
      </c>
      <c r="H2963" s="15" t="str">
        <f t="shared" si="2"/>
        <v>Medium Range</v>
      </c>
      <c r="I2963" s="22">
        <v>39831.0</v>
      </c>
      <c r="J2963" s="23">
        <f t="shared" si="3"/>
        <v>1.408676659</v>
      </c>
      <c r="K2963" s="24" t="str">
        <f t="shared" si="4"/>
        <v>Over Achived</v>
      </c>
    </row>
    <row r="2964" ht="22.5" customHeight="1">
      <c r="A2964" s="18">
        <v>45699.0</v>
      </c>
      <c r="B2964" s="19" t="str">
        <f t="shared" si="1"/>
        <v>Feb</v>
      </c>
      <c r="C2964" s="20" t="s">
        <v>92</v>
      </c>
      <c r="D2964" s="19" t="s">
        <v>158</v>
      </c>
      <c r="E2964" s="19" t="s">
        <v>38</v>
      </c>
      <c r="F2964" s="21">
        <v>3.0</v>
      </c>
      <c r="G2964" s="22">
        <v>68393.0</v>
      </c>
      <c r="H2964" s="15" t="str">
        <f t="shared" si="2"/>
        <v>Medium Range</v>
      </c>
      <c r="I2964" s="22">
        <v>58507.0</v>
      </c>
      <c r="J2964" s="23">
        <f t="shared" si="3"/>
        <v>1.168971234</v>
      </c>
      <c r="K2964" s="24" t="str">
        <f t="shared" si="4"/>
        <v>Over Achived</v>
      </c>
    </row>
    <row r="2965" ht="22.5" customHeight="1">
      <c r="A2965" s="18">
        <v>45699.0</v>
      </c>
      <c r="B2965" s="19" t="str">
        <f t="shared" si="1"/>
        <v>Feb</v>
      </c>
      <c r="C2965" s="20" t="s">
        <v>92</v>
      </c>
      <c r="D2965" s="19" t="s">
        <v>158</v>
      </c>
      <c r="E2965" s="19" t="s">
        <v>38</v>
      </c>
      <c r="F2965" s="21">
        <v>3.0</v>
      </c>
      <c r="G2965" s="22">
        <v>72948.0</v>
      </c>
      <c r="H2965" s="15" t="str">
        <f t="shared" si="2"/>
        <v>High Range</v>
      </c>
      <c r="I2965" s="22">
        <v>63417.0</v>
      </c>
      <c r="J2965" s="23">
        <f t="shared" si="3"/>
        <v>1.150290931</v>
      </c>
      <c r="K2965" s="24" t="str">
        <f t="shared" si="4"/>
        <v>Over Achived</v>
      </c>
    </row>
    <row r="2966" ht="22.5" customHeight="1">
      <c r="A2966" s="18">
        <v>45699.0</v>
      </c>
      <c r="B2966" s="19" t="str">
        <f t="shared" si="1"/>
        <v>Feb</v>
      </c>
      <c r="C2966" s="20" t="s">
        <v>7</v>
      </c>
      <c r="D2966" s="19" t="s">
        <v>131</v>
      </c>
      <c r="E2966" s="19" t="s">
        <v>38</v>
      </c>
      <c r="F2966" s="21">
        <v>4.0</v>
      </c>
      <c r="G2966" s="22">
        <v>88522.0</v>
      </c>
      <c r="H2966" s="15" t="str">
        <f t="shared" si="2"/>
        <v>High Range</v>
      </c>
      <c r="I2966" s="22">
        <v>74988.0</v>
      </c>
      <c r="J2966" s="23">
        <f t="shared" si="3"/>
        <v>1.18048221</v>
      </c>
      <c r="K2966" s="24" t="str">
        <f t="shared" si="4"/>
        <v>Over Achived</v>
      </c>
    </row>
    <row r="2967" ht="22.5" customHeight="1">
      <c r="A2967" s="18">
        <v>45699.0</v>
      </c>
      <c r="B2967" s="19" t="str">
        <f t="shared" si="1"/>
        <v>Feb</v>
      </c>
      <c r="C2967" s="20" t="s">
        <v>92</v>
      </c>
      <c r="D2967" s="25" t="s">
        <v>149</v>
      </c>
      <c r="E2967" s="19" t="s">
        <v>63</v>
      </c>
      <c r="F2967" s="21">
        <v>5.0</v>
      </c>
      <c r="G2967" s="22">
        <v>115101.0</v>
      </c>
      <c r="H2967" s="15" t="str">
        <f t="shared" si="2"/>
        <v>Very High Range</v>
      </c>
      <c r="I2967" s="22">
        <v>86708.0</v>
      </c>
      <c r="J2967" s="23">
        <f t="shared" si="3"/>
        <v>1.327455367</v>
      </c>
      <c r="K2967" s="24" t="str">
        <f t="shared" si="4"/>
        <v>Over Achived</v>
      </c>
    </row>
    <row r="2968" ht="22.5" customHeight="1">
      <c r="A2968" s="18">
        <v>45700.0</v>
      </c>
      <c r="B2968" s="19" t="str">
        <f t="shared" si="1"/>
        <v>Feb</v>
      </c>
      <c r="C2968" s="20" t="s">
        <v>13</v>
      </c>
      <c r="D2968" s="19" t="s">
        <v>37</v>
      </c>
      <c r="E2968" s="19" t="s">
        <v>19</v>
      </c>
      <c r="F2968" s="21">
        <v>2.0</v>
      </c>
      <c r="G2968" s="22">
        <v>50754.0</v>
      </c>
      <c r="H2968" s="15" t="str">
        <f t="shared" si="2"/>
        <v>Medium Range</v>
      </c>
      <c r="I2968" s="22">
        <v>62557.0</v>
      </c>
      <c r="J2968" s="23">
        <f t="shared" si="3"/>
        <v>0.8113240724</v>
      </c>
      <c r="K2968" s="24" t="str">
        <f t="shared" si="4"/>
        <v>Target Not Meet</v>
      </c>
    </row>
    <row r="2969" ht="22.5" customHeight="1">
      <c r="A2969" s="18">
        <v>45700.0</v>
      </c>
      <c r="B2969" s="19" t="str">
        <f t="shared" si="1"/>
        <v>Feb</v>
      </c>
      <c r="C2969" s="20" t="s">
        <v>13</v>
      </c>
      <c r="D2969" s="19" t="s">
        <v>37</v>
      </c>
      <c r="E2969" s="19" t="s">
        <v>9</v>
      </c>
      <c r="F2969" s="21">
        <v>3.0</v>
      </c>
      <c r="G2969" s="22">
        <v>105573.0</v>
      </c>
      <c r="H2969" s="15" t="str">
        <f t="shared" si="2"/>
        <v>Very High Range</v>
      </c>
      <c r="I2969" s="22">
        <v>111876.0</v>
      </c>
      <c r="J2969" s="23">
        <f t="shared" si="3"/>
        <v>0.9436608388</v>
      </c>
      <c r="K2969" s="24" t="str">
        <f t="shared" si="4"/>
        <v>Target Not Meet</v>
      </c>
    </row>
    <row r="2970" ht="22.5" customHeight="1">
      <c r="A2970" s="18">
        <v>45700.0</v>
      </c>
      <c r="B2970" s="19" t="str">
        <f t="shared" si="1"/>
        <v>Feb</v>
      </c>
      <c r="C2970" s="20" t="s">
        <v>13</v>
      </c>
      <c r="D2970" s="19" t="s">
        <v>37</v>
      </c>
      <c r="E2970" s="19" t="s">
        <v>68</v>
      </c>
      <c r="F2970" s="21">
        <v>2.0</v>
      </c>
      <c r="G2970" s="22">
        <v>47153.0</v>
      </c>
      <c r="H2970" s="15" t="str">
        <f t="shared" si="2"/>
        <v>Base Range</v>
      </c>
      <c r="I2970" s="22">
        <v>59372.0</v>
      </c>
      <c r="J2970" s="23">
        <f t="shared" si="3"/>
        <v>0.7941959173</v>
      </c>
      <c r="K2970" s="24" t="str">
        <f t="shared" si="4"/>
        <v>Target Not Meet</v>
      </c>
    </row>
    <row r="2971" ht="22.5" customHeight="1">
      <c r="A2971" s="18">
        <v>45700.0</v>
      </c>
      <c r="B2971" s="19" t="str">
        <f t="shared" si="1"/>
        <v>Feb</v>
      </c>
      <c r="C2971" s="20" t="s">
        <v>13</v>
      </c>
      <c r="D2971" s="19" t="s">
        <v>37</v>
      </c>
      <c r="E2971" s="19" t="s">
        <v>68</v>
      </c>
      <c r="F2971" s="21">
        <v>2.0</v>
      </c>
      <c r="G2971" s="22">
        <v>45258.0</v>
      </c>
      <c r="H2971" s="15" t="str">
        <f t="shared" si="2"/>
        <v>Base Range</v>
      </c>
      <c r="I2971" s="22">
        <v>52446.0</v>
      </c>
      <c r="J2971" s="23">
        <f t="shared" si="3"/>
        <v>0.8629447432</v>
      </c>
      <c r="K2971" s="24" t="str">
        <f t="shared" si="4"/>
        <v>Target Not Meet</v>
      </c>
    </row>
    <row r="2972" ht="22.5" customHeight="1">
      <c r="A2972" s="18">
        <v>45700.0</v>
      </c>
      <c r="B2972" s="19" t="str">
        <f t="shared" si="1"/>
        <v>Feb</v>
      </c>
      <c r="C2972" s="20" t="s">
        <v>13</v>
      </c>
      <c r="D2972" s="19" t="s">
        <v>29</v>
      </c>
      <c r="E2972" s="19" t="s">
        <v>9</v>
      </c>
      <c r="F2972" s="21">
        <v>3.0</v>
      </c>
      <c r="G2972" s="22">
        <v>88303.0</v>
      </c>
      <c r="H2972" s="15" t="str">
        <f t="shared" si="2"/>
        <v>High Range</v>
      </c>
      <c r="I2972" s="22">
        <v>101975.0</v>
      </c>
      <c r="J2972" s="23">
        <f t="shared" si="3"/>
        <v>0.8659279235</v>
      </c>
      <c r="K2972" s="24" t="str">
        <f t="shared" si="4"/>
        <v>Target Not Meet</v>
      </c>
    </row>
    <row r="2973" ht="22.5" customHeight="1">
      <c r="A2973" s="18">
        <v>45700.0</v>
      </c>
      <c r="B2973" s="19" t="str">
        <f t="shared" si="1"/>
        <v>Feb</v>
      </c>
      <c r="C2973" s="20" t="s">
        <v>13</v>
      </c>
      <c r="D2973" s="19" t="s">
        <v>29</v>
      </c>
      <c r="E2973" s="19" t="s">
        <v>68</v>
      </c>
      <c r="F2973" s="21">
        <v>2.0</v>
      </c>
      <c r="G2973" s="22">
        <v>42059.0</v>
      </c>
      <c r="H2973" s="15" t="str">
        <f t="shared" si="2"/>
        <v>Base Range</v>
      </c>
      <c r="I2973" s="22">
        <v>47583.0</v>
      </c>
      <c r="J2973" s="23">
        <f t="shared" si="3"/>
        <v>0.8839081184</v>
      </c>
      <c r="K2973" s="24" t="str">
        <f t="shared" si="4"/>
        <v>Target Not Meet</v>
      </c>
    </row>
    <row r="2974" ht="22.5" customHeight="1">
      <c r="A2974" s="18">
        <v>45700.0</v>
      </c>
      <c r="B2974" s="19" t="str">
        <f t="shared" si="1"/>
        <v>Feb</v>
      </c>
      <c r="C2974" s="20" t="s">
        <v>13</v>
      </c>
      <c r="D2974" s="19" t="s">
        <v>14</v>
      </c>
      <c r="E2974" s="19" t="s">
        <v>23</v>
      </c>
      <c r="F2974" s="21">
        <v>2.0</v>
      </c>
      <c r="G2974" s="22">
        <v>42830.0</v>
      </c>
      <c r="H2974" s="15" t="str">
        <f t="shared" si="2"/>
        <v>Base Range</v>
      </c>
      <c r="I2974" s="22">
        <v>37220.0</v>
      </c>
      <c r="J2974" s="23">
        <f t="shared" si="3"/>
        <v>1.150725416</v>
      </c>
      <c r="K2974" s="24" t="str">
        <f t="shared" si="4"/>
        <v>Over Achived</v>
      </c>
    </row>
    <row r="2975" ht="22.5" customHeight="1">
      <c r="A2975" s="18">
        <v>45700.0</v>
      </c>
      <c r="B2975" s="19" t="str">
        <f t="shared" si="1"/>
        <v>Feb</v>
      </c>
      <c r="C2975" s="20" t="s">
        <v>13</v>
      </c>
      <c r="D2975" s="19" t="s">
        <v>29</v>
      </c>
      <c r="E2975" s="19" t="s">
        <v>34</v>
      </c>
      <c r="F2975" s="21">
        <v>3.0</v>
      </c>
      <c r="G2975" s="22">
        <v>87920.0</v>
      </c>
      <c r="H2975" s="15" t="str">
        <f t="shared" si="2"/>
        <v>High Range</v>
      </c>
      <c r="I2975" s="22">
        <v>107688.0</v>
      </c>
      <c r="J2975" s="23">
        <f t="shared" si="3"/>
        <v>0.8164326573</v>
      </c>
      <c r="K2975" s="24" t="str">
        <f t="shared" si="4"/>
        <v>Target Not Meet</v>
      </c>
    </row>
    <row r="2976" ht="22.5" customHeight="1">
      <c r="A2976" s="18">
        <v>45700.0</v>
      </c>
      <c r="B2976" s="19" t="str">
        <f t="shared" si="1"/>
        <v>Feb</v>
      </c>
      <c r="C2976" s="20" t="s">
        <v>13</v>
      </c>
      <c r="D2976" s="19" t="s">
        <v>29</v>
      </c>
      <c r="E2976" s="19" t="s">
        <v>34</v>
      </c>
      <c r="F2976" s="21">
        <v>3.0</v>
      </c>
      <c r="G2976" s="22">
        <v>85255.0</v>
      </c>
      <c r="H2976" s="15" t="str">
        <f t="shared" si="2"/>
        <v>High Range</v>
      </c>
      <c r="I2976" s="22">
        <v>102151.0</v>
      </c>
      <c r="J2976" s="23">
        <f t="shared" si="3"/>
        <v>0.8345978013</v>
      </c>
      <c r="K2976" s="24" t="str">
        <f t="shared" si="4"/>
        <v>Target Not Meet</v>
      </c>
    </row>
    <row r="2977" ht="22.5" customHeight="1">
      <c r="A2977" s="18">
        <v>45700.0</v>
      </c>
      <c r="B2977" s="19" t="str">
        <f t="shared" si="1"/>
        <v>Feb</v>
      </c>
      <c r="C2977" s="20" t="s">
        <v>13</v>
      </c>
      <c r="D2977" s="19" t="s">
        <v>18</v>
      </c>
      <c r="E2977" s="19" t="s">
        <v>68</v>
      </c>
      <c r="F2977" s="21">
        <v>2.0</v>
      </c>
      <c r="G2977" s="22">
        <v>46812.0</v>
      </c>
      <c r="H2977" s="15" t="str">
        <f t="shared" si="2"/>
        <v>Base Range</v>
      </c>
      <c r="I2977" s="22">
        <v>35219.0</v>
      </c>
      <c r="J2977" s="23">
        <f t="shared" si="3"/>
        <v>1.329168915</v>
      </c>
      <c r="K2977" s="24" t="str">
        <f t="shared" si="4"/>
        <v>Over Achived</v>
      </c>
    </row>
    <row r="2978" ht="22.5" customHeight="1">
      <c r="A2978" s="18">
        <v>45700.0</v>
      </c>
      <c r="B2978" s="19" t="str">
        <f t="shared" si="1"/>
        <v>Feb</v>
      </c>
      <c r="C2978" s="20" t="s">
        <v>13</v>
      </c>
      <c r="D2978" s="19" t="s">
        <v>18</v>
      </c>
      <c r="E2978" s="19" t="s">
        <v>68</v>
      </c>
      <c r="F2978" s="21">
        <v>2.0</v>
      </c>
      <c r="G2978" s="22">
        <v>41999.0</v>
      </c>
      <c r="H2978" s="15" t="str">
        <f t="shared" si="2"/>
        <v>Base Range</v>
      </c>
      <c r="I2978" s="22">
        <v>31282.0</v>
      </c>
      <c r="J2978" s="23">
        <f t="shared" si="3"/>
        <v>1.342593185</v>
      </c>
      <c r="K2978" s="24" t="str">
        <f t="shared" si="4"/>
        <v>Over Achived</v>
      </c>
    </row>
    <row r="2979" ht="22.5" customHeight="1">
      <c r="A2979" s="18">
        <v>45700.0</v>
      </c>
      <c r="B2979" s="19" t="str">
        <f t="shared" si="1"/>
        <v>Feb</v>
      </c>
      <c r="C2979" s="20" t="s">
        <v>13</v>
      </c>
      <c r="D2979" s="19" t="s">
        <v>18</v>
      </c>
      <c r="E2979" s="19" t="s">
        <v>38</v>
      </c>
      <c r="F2979" s="21">
        <v>2.0</v>
      </c>
      <c r="G2979" s="22">
        <v>61304.0</v>
      </c>
      <c r="H2979" s="15" t="str">
        <f t="shared" si="2"/>
        <v>Medium Range</v>
      </c>
      <c r="I2979" s="22">
        <v>51273.0</v>
      </c>
      <c r="J2979" s="23">
        <f t="shared" si="3"/>
        <v>1.19563903</v>
      </c>
      <c r="K2979" s="24" t="str">
        <f t="shared" si="4"/>
        <v>Over Achived</v>
      </c>
    </row>
    <row r="2980" ht="22.5" customHeight="1">
      <c r="A2980" s="18">
        <v>45700.0</v>
      </c>
      <c r="B2980" s="19" t="str">
        <f t="shared" si="1"/>
        <v>Feb</v>
      </c>
      <c r="C2980" s="20" t="s">
        <v>13</v>
      </c>
      <c r="D2980" s="19" t="s">
        <v>18</v>
      </c>
      <c r="E2980" s="19" t="s">
        <v>34</v>
      </c>
      <c r="F2980" s="21">
        <v>3.0</v>
      </c>
      <c r="G2980" s="22">
        <v>87527.0</v>
      </c>
      <c r="H2980" s="15" t="str">
        <f t="shared" si="2"/>
        <v>High Range</v>
      </c>
      <c r="I2980" s="22">
        <v>81468.0</v>
      </c>
      <c r="J2980" s="23">
        <f t="shared" si="3"/>
        <v>1.07437276</v>
      </c>
      <c r="K2980" s="24" t="str">
        <f t="shared" si="4"/>
        <v>Over Achived</v>
      </c>
    </row>
    <row r="2981" ht="22.5" customHeight="1">
      <c r="A2981" s="18">
        <v>45700.0</v>
      </c>
      <c r="B2981" s="19" t="str">
        <f t="shared" si="1"/>
        <v>Feb</v>
      </c>
      <c r="C2981" s="20" t="s">
        <v>13</v>
      </c>
      <c r="D2981" s="19" t="s">
        <v>169</v>
      </c>
      <c r="E2981" s="19" t="s">
        <v>19</v>
      </c>
      <c r="F2981" s="21">
        <v>2.0</v>
      </c>
      <c r="G2981" s="22">
        <v>46061.0</v>
      </c>
      <c r="H2981" s="15" t="str">
        <f t="shared" si="2"/>
        <v>Base Range</v>
      </c>
      <c r="I2981" s="22">
        <v>58141.0</v>
      </c>
      <c r="J2981" s="23">
        <f t="shared" si="3"/>
        <v>0.7922292358</v>
      </c>
      <c r="K2981" s="24" t="str">
        <f t="shared" si="4"/>
        <v>Target Not Meet</v>
      </c>
    </row>
    <row r="2982" ht="22.5" customHeight="1">
      <c r="A2982" s="18">
        <v>45700.0</v>
      </c>
      <c r="B2982" s="19" t="str">
        <f t="shared" si="1"/>
        <v>Feb</v>
      </c>
      <c r="C2982" s="20" t="s">
        <v>13</v>
      </c>
      <c r="D2982" s="19" t="s">
        <v>29</v>
      </c>
      <c r="E2982" s="19" t="s">
        <v>38</v>
      </c>
      <c r="F2982" s="21">
        <v>2.0</v>
      </c>
      <c r="G2982" s="22">
        <v>65686.0</v>
      </c>
      <c r="H2982" s="15" t="str">
        <f t="shared" si="2"/>
        <v>Medium Range</v>
      </c>
      <c r="I2982" s="22">
        <v>79515.0</v>
      </c>
      <c r="J2982" s="23">
        <f t="shared" si="3"/>
        <v>0.826083129</v>
      </c>
      <c r="K2982" s="24" t="str">
        <f t="shared" si="4"/>
        <v>Target Not Meet</v>
      </c>
    </row>
    <row r="2983" ht="22.5" customHeight="1">
      <c r="A2983" s="18">
        <v>45700.0</v>
      </c>
      <c r="B2983" s="19" t="str">
        <f t="shared" si="1"/>
        <v>Feb</v>
      </c>
      <c r="C2983" s="20" t="s">
        <v>13</v>
      </c>
      <c r="D2983" s="19" t="s">
        <v>169</v>
      </c>
      <c r="E2983" s="19" t="s">
        <v>38</v>
      </c>
      <c r="F2983" s="21">
        <v>2.0</v>
      </c>
      <c r="G2983" s="22">
        <v>68693.0</v>
      </c>
      <c r="H2983" s="15" t="str">
        <f t="shared" si="2"/>
        <v>Medium Range</v>
      </c>
      <c r="I2983" s="22">
        <v>81956.0</v>
      </c>
      <c r="J2983" s="23">
        <f t="shared" si="3"/>
        <v>0.8381692616</v>
      </c>
      <c r="K2983" s="24" t="str">
        <f t="shared" si="4"/>
        <v>Target Not Meet</v>
      </c>
    </row>
    <row r="2984" ht="22.5" customHeight="1">
      <c r="A2984" s="18">
        <v>45700.0</v>
      </c>
      <c r="B2984" s="19" t="str">
        <f t="shared" si="1"/>
        <v>Feb</v>
      </c>
      <c r="C2984" s="20" t="s">
        <v>57</v>
      </c>
      <c r="D2984" s="19" t="s">
        <v>71</v>
      </c>
      <c r="E2984" s="19" t="s">
        <v>19</v>
      </c>
      <c r="F2984" s="21">
        <v>1.0</v>
      </c>
      <c r="G2984" s="22">
        <v>40110.0</v>
      </c>
      <c r="H2984" s="15" t="str">
        <f t="shared" si="2"/>
        <v>Base Range</v>
      </c>
      <c r="I2984" s="22">
        <v>47562.0</v>
      </c>
      <c r="J2984" s="23">
        <f t="shared" si="3"/>
        <v>0.8433202977</v>
      </c>
      <c r="K2984" s="24" t="str">
        <f t="shared" si="4"/>
        <v>Target Not Meet</v>
      </c>
    </row>
    <row r="2985" ht="22.5" customHeight="1">
      <c r="A2985" s="18">
        <v>45700.0</v>
      </c>
      <c r="B2985" s="19" t="str">
        <f t="shared" si="1"/>
        <v>Feb</v>
      </c>
      <c r="C2985" s="20" t="s">
        <v>57</v>
      </c>
      <c r="D2985" s="19" t="s">
        <v>58</v>
      </c>
      <c r="E2985" s="19" t="s">
        <v>26</v>
      </c>
      <c r="F2985" s="21">
        <v>2.0</v>
      </c>
      <c r="G2985" s="22">
        <v>48543.0</v>
      </c>
      <c r="H2985" s="15" t="str">
        <f t="shared" si="2"/>
        <v>Base Range</v>
      </c>
      <c r="I2985" s="22">
        <v>35428.0</v>
      </c>
      <c r="J2985" s="23">
        <f t="shared" si="3"/>
        <v>1.370187422</v>
      </c>
      <c r="K2985" s="24" t="str">
        <f t="shared" si="4"/>
        <v>Over Achived</v>
      </c>
    </row>
    <row r="2986" ht="22.5" customHeight="1">
      <c r="A2986" s="18">
        <v>45700.0</v>
      </c>
      <c r="B2986" s="19" t="str">
        <f t="shared" si="1"/>
        <v>Feb</v>
      </c>
      <c r="C2986" s="20" t="s">
        <v>13</v>
      </c>
      <c r="D2986" s="19" t="s">
        <v>14</v>
      </c>
      <c r="E2986" s="19" t="s">
        <v>68</v>
      </c>
      <c r="F2986" s="21">
        <v>2.0</v>
      </c>
      <c r="G2986" s="22">
        <v>39159.0</v>
      </c>
      <c r="H2986" s="15" t="str">
        <f t="shared" si="2"/>
        <v>Base Range</v>
      </c>
      <c r="I2986" s="22">
        <v>33371.0</v>
      </c>
      <c r="J2986" s="23">
        <f t="shared" si="3"/>
        <v>1.173444008</v>
      </c>
      <c r="K2986" s="24" t="str">
        <f t="shared" si="4"/>
        <v>Over Achived</v>
      </c>
    </row>
    <row r="2987" ht="22.5" customHeight="1">
      <c r="A2987" s="18">
        <v>45700.0</v>
      </c>
      <c r="B2987" s="19" t="str">
        <f t="shared" si="1"/>
        <v>Feb</v>
      </c>
      <c r="C2987" s="20" t="s">
        <v>57</v>
      </c>
      <c r="D2987" s="19" t="s">
        <v>85</v>
      </c>
      <c r="E2987" s="19" t="s">
        <v>19</v>
      </c>
      <c r="F2987" s="21">
        <v>2.0</v>
      </c>
      <c r="G2987" s="22">
        <v>37308.0</v>
      </c>
      <c r="H2987" s="15" t="str">
        <f t="shared" si="2"/>
        <v>Base Range</v>
      </c>
      <c r="I2987" s="22">
        <v>44127.0</v>
      </c>
      <c r="J2987" s="23">
        <f t="shared" si="3"/>
        <v>0.8454687606</v>
      </c>
      <c r="K2987" s="24" t="str">
        <f t="shared" si="4"/>
        <v>Target Not Meet</v>
      </c>
    </row>
    <row r="2988" ht="22.5" customHeight="1">
      <c r="A2988" s="18">
        <v>45700.0</v>
      </c>
      <c r="B2988" s="19" t="str">
        <f t="shared" si="1"/>
        <v>Feb</v>
      </c>
      <c r="C2988" s="20" t="s">
        <v>57</v>
      </c>
      <c r="D2988" s="19" t="s">
        <v>85</v>
      </c>
      <c r="E2988" s="19" t="s">
        <v>26</v>
      </c>
      <c r="F2988" s="21">
        <v>2.0</v>
      </c>
      <c r="G2988" s="22">
        <v>50862.0</v>
      </c>
      <c r="H2988" s="15" t="str">
        <f t="shared" si="2"/>
        <v>Medium Range</v>
      </c>
      <c r="I2988" s="22">
        <v>60891.0</v>
      </c>
      <c r="J2988" s="23">
        <f t="shared" si="3"/>
        <v>0.8352958565</v>
      </c>
      <c r="K2988" s="24" t="str">
        <f t="shared" si="4"/>
        <v>Target Not Meet</v>
      </c>
    </row>
    <row r="2989" ht="22.5" customHeight="1">
      <c r="A2989" s="18">
        <v>45700.0</v>
      </c>
      <c r="B2989" s="19" t="str">
        <f t="shared" si="1"/>
        <v>Feb</v>
      </c>
      <c r="C2989" s="20" t="s">
        <v>57</v>
      </c>
      <c r="D2989" s="19" t="s">
        <v>85</v>
      </c>
      <c r="E2989" s="19" t="s">
        <v>63</v>
      </c>
      <c r="F2989" s="21">
        <v>1.0</v>
      </c>
      <c r="G2989" s="22">
        <v>26236.0</v>
      </c>
      <c r="H2989" s="15" t="str">
        <f t="shared" si="2"/>
        <v>Base Range</v>
      </c>
      <c r="I2989" s="22">
        <v>30296.0</v>
      </c>
      <c r="J2989" s="23">
        <f t="shared" si="3"/>
        <v>0.8659889094</v>
      </c>
      <c r="K2989" s="24" t="str">
        <f t="shared" si="4"/>
        <v>Target Not Meet</v>
      </c>
    </row>
    <row r="2990" ht="22.5" customHeight="1">
      <c r="A2990" s="18">
        <v>45700.0</v>
      </c>
      <c r="B2990" s="19" t="str">
        <f t="shared" si="1"/>
        <v>Feb</v>
      </c>
      <c r="C2990" s="20" t="s">
        <v>57</v>
      </c>
      <c r="D2990" s="19" t="s">
        <v>85</v>
      </c>
      <c r="E2990" s="19" t="s">
        <v>26</v>
      </c>
      <c r="F2990" s="21">
        <v>2.0</v>
      </c>
      <c r="G2990" s="22">
        <v>47529.0</v>
      </c>
      <c r="H2990" s="15" t="str">
        <f t="shared" si="2"/>
        <v>Base Range</v>
      </c>
      <c r="I2990" s="22">
        <v>56448.0</v>
      </c>
      <c r="J2990" s="23">
        <f t="shared" si="3"/>
        <v>0.8419961735</v>
      </c>
      <c r="K2990" s="24" t="str">
        <f t="shared" si="4"/>
        <v>Target Not Meet</v>
      </c>
    </row>
    <row r="2991" ht="22.5" customHeight="1">
      <c r="A2991" s="18">
        <v>45700.0</v>
      </c>
      <c r="B2991" s="19" t="str">
        <f t="shared" si="1"/>
        <v>Feb</v>
      </c>
      <c r="C2991" s="20" t="s">
        <v>57</v>
      </c>
      <c r="D2991" s="19" t="s">
        <v>80</v>
      </c>
      <c r="E2991" s="19" t="s">
        <v>34</v>
      </c>
      <c r="F2991" s="21">
        <v>2.0</v>
      </c>
      <c r="G2991" s="22">
        <v>59627.0</v>
      </c>
      <c r="H2991" s="15" t="str">
        <f t="shared" si="2"/>
        <v>Medium Range</v>
      </c>
      <c r="I2991" s="22">
        <v>65440.0</v>
      </c>
      <c r="J2991" s="23">
        <f t="shared" si="3"/>
        <v>0.9111705379</v>
      </c>
      <c r="K2991" s="24" t="str">
        <f t="shared" si="4"/>
        <v>Target Not Meet</v>
      </c>
    </row>
    <row r="2992" ht="22.5" customHeight="1">
      <c r="A2992" s="18">
        <v>45700.0</v>
      </c>
      <c r="B2992" s="19" t="str">
        <f t="shared" si="1"/>
        <v>Feb</v>
      </c>
      <c r="C2992" s="20" t="s">
        <v>57</v>
      </c>
      <c r="D2992" s="19" t="s">
        <v>80</v>
      </c>
      <c r="E2992" s="19" t="s">
        <v>9</v>
      </c>
      <c r="F2992" s="21">
        <v>3.0</v>
      </c>
      <c r="G2992" s="22">
        <v>72605.0</v>
      </c>
      <c r="H2992" s="15" t="str">
        <f t="shared" si="2"/>
        <v>High Range</v>
      </c>
      <c r="I2992" s="22">
        <v>90577.0</v>
      </c>
      <c r="J2992" s="23">
        <f t="shared" si="3"/>
        <v>0.8015831834</v>
      </c>
      <c r="K2992" s="24" t="str">
        <f t="shared" si="4"/>
        <v>Target Not Meet</v>
      </c>
    </row>
    <row r="2993" ht="22.5" customHeight="1">
      <c r="A2993" s="18">
        <v>45700.0</v>
      </c>
      <c r="B2993" s="19" t="str">
        <f t="shared" si="1"/>
        <v>Feb</v>
      </c>
      <c r="C2993" s="20" t="s">
        <v>57</v>
      </c>
      <c r="D2993" s="19" t="s">
        <v>71</v>
      </c>
      <c r="E2993" s="19" t="s">
        <v>68</v>
      </c>
      <c r="F2993" s="21">
        <v>1.0</v>
      </c>
      <c r="G2993" s="22">
        <v>28804.0</v>
      </c>
      <c r="H2993" s="15" t="str">
        <f t="shared" si="2"/>
        <v>Base Range</v>
      </c>
      <c r="I2993" s="22">
        <v>32584.0</v>
      </c>
      <c r="J2993" s="23">
        <f t="shared" si="3"/>
        <v>0.8839921434</v>
      </c>
      <c r="K2993" s="24" t="str">
        <f t="shared" si="4"/>
        <v>Target Not Meet</v>
      </c>
    </row>
    <row r="2994" ht="22.5" customHeight="1">
      <c r="A2994" s="18">
        <v>45700.0</v>
      </c>
      <c r="B2994" s="19" t="str">
        <f t="shared" si="1"/>
        <v>Feb</v>
      </c>
      <c r="C2994" s="20" t="s">
        <v>57</v>
      </c>
      <c r="D2994" s="19" t="s">
        <v>71</v>
      </c>
      <c r="E2994" s="19" t="s">
        <v>68</v>
      </c>
      <c r="F2994" s="21">
        <v>1.0</v>
      </c>
      <c r="G2994" s="22">
        <v>32500.0</v>
      </c>
      <c r="H2994" s="15" t="str">
        <f t="shared" si="2"/>
        <v>Base Range</v>
      </c>
      <c r="I2994" s="22">
        <v>35355.0</v>
      </c>
      <c r="J2994" s="23">
        <f t="shared" si="3"/>
        <v>0.9192476312</v>
      </c>
      <c r="K2994" s="24" t="str">
        <f t="shared" si="4"/>
        <v>Target Not Meet</v>
      </c>
    </row>
    <row r="2995" ht="22.5" customHeight="1">
      <c r="A2995" s="18">
        <v>45700.0</v>
      </c>
      <c r="B2995" s="19" t="str">
        <f t="shared" si="1"/>
        <v>Feb</v>
      </c>
      <c r="C2995" s="20" t="s">
        <v>57</v>
      </c>
      <c r="D2995" s="19" t="s">
        <v>71</v>
      </c>
      <c r="E2995" s="19" t="s">
        <v>68</v>
      </c>
      <c r="F2995" s="21">
        <v>1.0</v>
      </c>
      <c r="G2995" s="22">
        <v>33285.0</v>
      </c>
      <c r="H2995" s="15" t="str">
        <f t="shared" si="2"/>
        <v>Base Range</v>
      </c>
      <c r="I2995" s="22">
        <v>38269.0</v>
      </c>
      <c r="J2995" s="23">
        <f t="shared" si="3"/>
        <v>0.8697640388</v>
      </c>
      <c r="K2995" s="24" t="str">
        <f t="shared" si="4"/>
        <v>Target Not Meet</v>
      </c>
    </row>
    <row r="2996" ht="22.5" customHeight="1">
      <c r="A2996" s="18">
        <v>45700.0</v>
      </c>
      <c r="B2996" s="19" t="str">
        <f t="shared" si="1"/>
        <v>Feb</v>
      </c>
      <c r="C2996" s="20" t="s">
        <v>57</v>
      </c>
      <c r="D2996" s="19" t="s">
        <v>71</v>
      </c>
      <c r="E2996" s="19" t="s">
        <v>23</v>
      </c>
      <c r="F2996" s="21">
        <v>1.0</v>
      </c>
      <c r="G2996" s="22">
        <v>30424.0</v>
      </c>
      <c r="H2996" s="15" t="str">
        <f t="shared" si="2"/>
        <v>Base Range</v>
      </c>
      <c r="I2996" s="22">
        <v>32395.0</v>
      </c>
      <c r="J2996" s="23">
        <f t="shared" si="3"/>
        <v>0.9391572774</v>
      </c>
      <c r="K2996" s="24" t="str">
        <f t="shared" si="4"/>
        <v>Target Not Meet</v>
      </c>
    </row>
    <row r="2997" ht="22.5" customHeight="1">
      <c r="A2997" s="18">
        <v>45700.0</v>
      </c>
      <c r="B2997" s="19" t="str">
        <f t="shared" si="1"/>
        <v>Feb</v>
      </c>
      <c r="C2997" s="20" t="s">
        <v>57</v>
      </c>
      <c r="D2997" s="25" t="s">
        <v>62</v>
      </c>
      <c r="E2997" s="19" t="s">
        <v>26</v>
      </c>
      <c r="F2997" s="21">
        <v>2.0</v>
      </c>
      <c r="G2997" s="22">
        <v>48932.0</v>
      </c>
      <c r="H2997" s="15" t="str">
        <f t="shared" si="2"/>
        <v>Base Range</v>
      </c>
      <c r="I2997" s="22">
        <v>42394.0</v>
      </c>
      <c r="J2997" s="23">
        <f t="shared" si="3"/>
        <v>1.154219937</v>
      </c>
      <c r="K2997" s="24" t="str">
        <f t="shared" si="4"/>
        <v>Over Achived</v>
      </c>
    </row>
    <row r="2998" ht="22.5" customHeight="1">
      <c r="A2998" s="18">
        <v>45700.0</v>
      </c>
      <c r="B2998" s="19" t="str">
        <f t="shared" si="1"/>
        <v>Feb</v>
      </c>
      <c r="C2998" s="20" t="s">
        <v>57</v>
      </c>
      <c r="D2998" s="25" t="s">
        <v>62</v>
      </c>
      <c r="E2998" s="19" t="s">
        <v>19</v>
      </c>
      <c r="F2998" s="21">
        <v>2.0</v>
      </c>
      <c r="G2998" s="22">
        <v>38383.0</v>
      </c>
      <c r="H2998" s="15" t="str">
        <f t="shared" si="2"/>
        <v>Base Range</v>
      </c>
      <c r="I2998" s="22">
        <v>27719.0</v>
      </c>
      <c r="J2998" s="23">
        <f t="shared" si="3"/>
        <v>1.384718063</v>
      </c>
      <c r="K2998" s="24" t="str">
        <f t="shared" si="4"/>
        <v>Over Achived</v>
      </c>
    </row>
    <row r="2999" ht="22.5" customHeight="1">
      <c r="A2999" s="18">
        <v>45700.0</v>
      </c>
      <c r="B2999" s="19" t="str">
        <f t="shared" si="1"/>
        <v>Feb</v>
      </c>
      <c r="C2999" s="20" t="s">
        <v>57</v>
      </c>
      <c r="D2999" s="19" t="s">
        <v>58</v>
      </c>
      <c r="E2999" s="19" t="s">
        <v>26</v>
      </c>
      <c r="F2999" s="21">
        <v>2.0</v>
      </c>
      <c r="G2999" s="22">
        <v>53508.0</v>
      </c>
      <c r="H2999" s="15" t="str">
        <f t="shared" si="2"/>
        <v>Medium Range</v>
      </c>
      <c r="I2999" s="22">
        <v>49751.0</v>
      </c>
      <c r="J2999" s="23">
        <f t="shared" si="3"/>
        <v>1.07551607</v>
      </c>
      <c r="K2999" s="24" t="str">
        <f t="shared" si="4"/>
        <v>Over Achived</v>
      </c>
    </row>
    <row r="3000" ht="22.5" customHeight="1">
      <c r="A3000" s="18">
        <v>45700.0</v>
      </c>
      <c r="B3000" s="19" t="str">
        <f t="shared" si="1"/>
        <v>Feb</v>
      </c>
      <c r="C3000" s="20" t="s">
        <v>57</v>
      </c>
      <c r="D3000" s="19" t="s">
        <v>58</v>
      </c>
      <c r="E3000" s="19" t="s">
        <v>23</v>
      </c>
      <c r="F3000" s="21">
        <v>1.0</v>
      </c>
      <c r="G3000" s="22">
        <v>39288.0</v>
      </c>
      <c r="H3000" s="15" t="str">
        <f t="shared" si="2"/>
        <v>Base Range</v>
      </c>
      <c r="I3000" s="22">
        <v>36514.0</v>
      </c>
      <c r="J3000" s="23">
        <f t="shared" si="3"/>
        <v>1.07597086</v>
      </c>
      <c r="K3000" s="24" t="str">
        <f t="shared" si="4"/>
        <v>Over Achived</v>
      </c>
    </row>
    <row r="3001" ht="22.5" customHeight="1">
      <c r="A3001" s="18">
        <v>45700.0</v>
      </c>
      <c r="B3001" s="19" t="str">
        <f t="shared" si="1"/>
        <v>Feb</v>
      </c>
      <c r="C3001" s="20" t="s">
        <v>57</v>
      </c>
      <c r="D3001" s="19" t="s">
        <v>58</v>
      </c>
      <c r="E3001" s="19" t="s">
        <v>34</v>
      </c>
      <c r="F3001" s="21">
        <v>3.0</v>
      </c>
      <c r="G3001" s="22">
        <v>63266.0</v>
      </c>
      <c r="H3001" s="15" t="str">
        <f t="shared" si="2"/>
        <v>Medium Range</v>
      </c>
      <c r="I3001" s="22">
        <v>45793.0</v>
      </c>
      <c r="J3001" s="23">
        <f t="shared" si="3"/>
        <v>1.381564868</v>
      </c>
      <c r="K3001" s="24" t="str">
        <f t="shared" si="4"/>
        <v>Over Achived</v>
      </c>
    </row>
    <row r="3002" ht="22.5" customHeight="1">
      <c r="A3002" s="18">
        <v>45700.0</v>
      </c>
      <c r="B3002" s="19" t="str">
        <f t="shared" si="1"/>
        <v>Feb</v>
      </c>
      <c r="C3002" s="20" t="s">
        <v>92</v>
      </c>
      <c r="D3002" s="19" t="s">
        <v>93</v>
      </c>
      <c r="E3002" s="19" t="s">
        <v>38</v>
      </c>
      <c r="F3002" s="21">
        <v>3.0</v>
      </c>
      <c r="G3002" s="22">
        <v>97210.0</v>
      </c>
      <c r="H3002" s="15" t="str">
        <f t="shared" si="2"/>
        <v>Very High Range</v>
      </c>
      <c r="I3002" s="22">
        <v>109598.0</v>
      </c>
      <c r="J3002" s="23">
        <f t="shared" si="3"/>
        <v>0.8869687403</v>
      </c>
      <c r="K3002" s="24" t="str">
        <f t="shared" si="4"/>
        <v>Target Not Meet</v>
      </c>
    </row>
    <row r="3003" ht="22.5" customHeight="1">
      <c r="A3003" s="18">
        <v>45700.0</v>
      </c>
      <c r="B3003" s="19" t="str">
        <f t="shared" si="1"/>
        <v>Feb</v>
      </c>
      <c r="C3003" s="20" t="s">
        <v>57</v>
      </c>
      <c r="D3003" s="19" t="s">
        <v>85</v>
      </c>
      <c r="E3003" s="19" t="s">
        <v>23</v>
      </c>
      <c r="F3003" s="21">
        <v>1.0</v>
      </c>
      <c r="G3003" s="22">
        <v>36313.0</v>
      </c>
      <c r="H3003" s="15" t="str">
        <f t="shared" si="2"/>
        <v>Base Range</v>
      </c>
      <c r="I3003" s="22">
        <v>39628.0</v>
      </c>
      <c r="J3003" s="23">
        <f t="shared" si="3"/>
        <v>0.9163470274</v>
      </c>
      <c r="K3003" s="24" t="str">
        <f t="shared" si="4"/>
        <v>Target Not Meet</v>
      </c>
    </row>
    <row r="3004" ht="22.5" customHeight="1">
      <c r="A3004" s="18">
        <v>45700.0</v>
      </c>
      <c r="B3004" s="19" t="str">
        <f t="shared" si="1"/>
        <v>Feb</v>
      </c>
      <c r="C3004" s="20" t="s">
        <v>92</v>
      </c>
      <c r="D3004" s="19" t="s">
        <v>93</v>
      </c>
      <c r="E3004" s="19" t="s">
        <v>34</v>
      </c>
      <c r="F3004" s="21">
        <v>5.0</v>
      </c>
      <c r="G3004" s="22">
        <v>102194.0</v>
      </c>
      <c r="H3004" s="15" t="str">
        <f t="shared" si="2"/>
        <v>Very High Range</v>
      </c>
      <c r="I3004" s="22">
        <v>119372.0</v>
      </c>
      <c r="J3004" s="23">
        <f t="shared" si="3"/>
        <v>0.8560969071</v>
      </c>
      <c r="K3004" s="24" t="str">
        <f t="shared" si="4"/>
        <v>Target Not Meet</v>
      </c>
    </row>
    <row r="3005" ht="22.5" customHeight="1">
      <c r="A3005" s="18">
        <v>45700.0</v>
      </c>
      <c r="B3005" s="19" t="str">
        <f t="shared" si="1"/>
        <v>Feb</v>
      </c>
      <c r="C3005" s="20" t="s">
        <v>7</v>
      </c>
      <c r="D3005" s="19" t="s">
        <v>126</v>
      </c>
      <c r="E3005" s="19" t="s">
        <v>63</v>
      </c>
      <c r="F3005" s="21">
        <v>3.0</v>
      </c>
      <c r="G3005" s="22">
        <v>68176.0</v>
      </c>
      <c r="H3005" s="15" t="str">
        <f t="shared" si="2"/>
        <v>Medium Range</v>
      </c>
      <c r="I3005" s="22">
        <v>53266.0</v>
      </c>
      <c r="J3005" s="23">
        <f t="shared" si="3"/>
        <v>1.279915894</v>
      </c>
      <c r="K3005" s="24" t="str">
        <f t="shared" si="4"/>
        <v>Over Achived</v>
      </c>
    </row>
    <row r="3006" ht="22.5" customHeight="1">
      <c r="A3006" s="18">
        <v>45700.0</v>
      </c>
      <c r="B3006" s="19" t="str">
        <f t="shared" si="1"/>
        <v>Feb</v>
      </c>
      <c r="C3006" s="20" t="s">
        <v>7</v>
      </c>
      <c r="D3006" s="19" t="s">
        <v>126</v>
      </c>
      <c r="E3006" s="19" t="s">
        <v>9</v>
      </c>
      <c r="F3006" s="21">
        <v>7.0</v>
      </c>
      <c r="G3006" s="22">
        <v>175550.0</v>
      </c>
      <c r="H3006" s="15" t="str">
        <f t="shared" si="2"/>
        <v>Very High Range</v>
      </c>
      <c r="I3006" s="22">
        <v>129679.0</v>
      </c>
      <c r="J3006" s="23">
        <f t="shared" si="3"/>
        <v>1.35372728</v>
      </c>
      <c r="K3006" s="24" t="str">
        <f t="shared" si="4"/>
        <v>Over Achived</v>
      </c>
    </row>
    <row r="3007" ht="22.5" customHeight="1">
      <c r="A3007" s="18">
        <v>45700.0</v>
      </c>
      <c r="B3007" s="19" t="str">
        <f t="shared" si="1"/>
        <v>Feb</v>
      </c>
      <c r="C3007" s="20" t="s">
        <v>7</v>
      </c>
      <c r="D3007" s="19" t="s">
        <v>126</v>
      </c>
      <c r="E3007" s="19" t="s">
        <v>34</v>
      </c>
      <c r="F3007" s="21">
        <v>7.0</v>
      </c>
      <c r="G3007" s="22">
        <v>147469.0</v>
      </c>
      <c r="H3007" s="15" t="str">
        <f t="shared" si="2"/>
        <v>Very High Range</v>
      </c>
      <c r="I3007" s="22">
        <v>139788.0</v>
      </c>
      <c r="J3007" s="23">
        <f t="shared" si="3"/>
        <v>1.054947492</v>
      </c>
      <c r="K3007" s="24" t="str">
        <f t="shared" si="4"/>
        <v>Over Achived</v>
      </c>
    </row>
    <row r="3008" ht="22.5" customHeight="1">
      <c r="A3008" s="18">
        <v>45700.0</v>
      </c>
      <c r="B3008" s="19" t="str">
        <f t="shared" si="1"/>
        <v>Feb</v>
      </c>
      <c r="C3008" s="20" t="s">
        <v>7</v>
      </c>
      <c r="D3008" s="19" t="s">
        <v>118</v>
      </c>
      <c r="E3008" s="19" t="s">
        <v>9</v>
      </c>
      <c r="F3008" s="21">
        <v>7.0</v>
      </c>
      <c r="G3008" s="22">
        <v>170982.0</v>
      </c>
      <c r="H3008" s="15" t="str">
        <f t="shared" si="2"/>
        <v>Very High Range</v>
      </c>
      <c r="I3008" s="22">
        <v>157851.0</v>
      </c>
      <c r="J3008" s="23">
        <f t="shared" si="3"/>
        <v>1.083186043</v>
      </c>
      <c r="K3008" s="24" t="str">
        <f t="shared" si="4"/>
        <v>Over Achived</v>
      </c>
    </row>
    <row r="3009" ht="22.5" customHeight="1">
      <c r="A3009" s="18">
        <v>45700.0</v>
      </c>
      <c r="B3009" s="19" t="str">
        <f t="shared" si="1"/>
        <v>Feb</v>
      </c>
      <c r="C3009" s="20" t="s">
        <v>7</v>
      </c>
      <c r="D3009" s="19" t="s">
        <v>118</v>
      </c>
      <c r="E3009" s="19" t="s">
        <v>68</v>
      </c>
      <c r="F3009" s="21">
        <v>3.0</v>
      </c>
      <c r="G3009" s="22">
        <v>68021.0</v>
      </c>
      <c r="H3009" s="15" t="str">
        <f t="shared" si="2"/>
        <v>Medium Range</v>
      </c>
      <c r="I3009" s="22">
        <v>58161.0</v>
      </c>
      <c r="J3009" s="23">
        <f t="shared" si="3"/>
        <v>1.16952941</v>
      </c>
      <c r="K3009" s="24" t="str">
        <f t="shared" si="4"/>
        <v>Over Achived</v>
      </c>
    </row>
    <row r="3010" ht="22.5" customHeight="1">
      <c r="A3010" s="18">
        <v>45700.0</v>
      </c>
      <c r="B3010" s="19" t="str">
        <f t="shared" si="1"/>
        <v>Feb</v>
      </c>
      <c r="C3010" s="20" t="s">
        <v>7</v>
      </c>
      <c r="D3010" s="19" t="s">
        <v>106</v>
      </c>
      <c r="E3010" s="19" t="s">
        <v>9</v>
      </c>
      <c r="F3010" s="21">
        <v>7.0</v>
      </c>
      <c r="G3010" s="22">
        <v>153213.0</v>
      </c>
      <c r="H3010" s="15" t="str">
        <f t="shared" si="2"/>
        <v>Very High Range</v>
      </c>
      <c r="I3010" s="22">
        <v>117588.0</v>
      </c>
      <c r="J3010" s="23">
        <f t="shared" si="3"/>
        <v>1.302964588</v>
      </c>
      <c r="K3010" s="24" t="str">
        <f t="shared" si="4"/>
        <v>Over Achived</v>
      </c>
    </row>
    <row r="3011" ht="22.5" customHeight="1">
      <c r="A3011" s="18">
        <v>45700.0</v>
      </c>
      <c r="B3011" s="19" t="str">
        <f t="shared" si="1"/>
        <v>Feb</v>
      </c>
      <c r="C3011" s="20" t="s">
        <v>7</v>
      </c>
      <c r="D3011" s="19" t="s">
        <v>106</v>
      </c>
      <c r="E3011" s="19" t="s">
        <v>9</v>
      </c>
      <c r="F3011" s="21">
        <v>7.0</v>
      </c>
      <c r="G3011" s="22">
        <v>173671.0</v>
      </c>
      <c r="H3011" s="15" t="str">
        <f t="shared" si="2"/>
        <v>Very High Range</v>
      </c>
      <c r="I3011" s="22">
        <v>148908.0</v>
      </c>
      <c r="J3011" s="23">
        <f t="shared" si="3"/>
        <v>1.166297311</v>
      </c>
      <c r="K3011" s="24" t="str">
        <f t="shared" si="4"/>
        <v>Over Achived</v>
      </c>
    </row>
    <row r="3012" ht="22.5" customHeight="1">
      <c r="A3012" s="18">
        <v>45700.0</v>
      </c>
      <c r="B3012" s="19" t="str">
        <f t="shared" si="1"/>
        <v>Feb</v>
      </c>
      <c r="C3012" s="20" t="s">
        <v>7</v>
      </c>
      <c r="D3012" s="19" t="s">
        <v>106</v>
      </c>
      <c r="E3012" s="19" t="s">
        <v>26</v>
      </c>
      <c r="F3012" s="21">
        <v>10.0</v>
      </c>
      <c r="G3012" s="22">
        <v>244622.0</v>
      </c>
      <c r="H3012" s="15" t="str">
        <f t="shared" si="2"/>
        <v>Very High Range</v>
      </c>
      <c r="I3012" s="22">
        <v>221295.0</v>
      </c>
      <c r="J3012" s="23">
        <f t="shared" si="3"/>
        <v>1.105411329</v>
      </c>
      <c r="K3012" s="24" t="str">
        <f t="shared" si="4"/>
        <v>Over Achived</v>
      </c>
    </row>
    <row r="3013" ht="22.5" customHeight="1">
      <c r="A3013" s="18">
        <v>45700.0</v>
      </c>
      <c r="B3013" s="19" t="str">
        <f t="shared" si="1"/>
        <v>Feb</v>
      </c>
      <c r="C3013" s="20" t="s">
        <v>7</v>
      </c>
      <c r="D3013" s="19" t="s">
        <v>106</v>
      </c>
      <c r="E3013" s="19" t="s">
        <v>19</v>
      </c>
      <c r="F3013" s="21">
        <v>3.0</v>
      </c>
      <c r="G3013" s="22">
        <v>83343.0</v>
      </c>
      <c r="H3013" s="15" t="str">
        <f t="shared" si="2"/>
        <v>High Range</v>
      </c>
      <c r="I3013" s="22">
        <v>74427.0</v>
      </c>
      <c r="J3013" s="23">
        <f t="shared" si="3"/>
        <v>1.119795236</v>
      </c>
      <c r="K3013" s="24" t="str">
        <f t="shared" si="4"/>
        <v>Over Achived</v>
      </c>
    </row>
    <row r="3014" ht="22.5" customHeight="1">
      <c r="A3014" s="18">
        <v>45700.0</v>
      </c>
      <c r="B3014" s="19" t="str">
        <f t="shared" si="1"/>
        <v>Feb</v>
      </c>
      <c r="C3014" s="20" t="s">
        <v>7</v>
      </c>
      <c r="D3014" s="19" t="s">
        <v>8</v>
      </c>
      <c r="E3014" s="19" t="s">
        <v>38</v>
      </c>
      <c r="F3014" s="21">
        <v>4.0</v>
      </c>
      <c r="G3014" s="22">
        <v>93182.0</v>
      </c>
      <c r="H3014" s="15" t="str">
        <f t="shared" si="2"/>
        <v>Very High Range</v>
      </c>
      <c r="I3014" s="22">
        <v>74109.0</v>
      </c>
      <c r="J3014" s="23">
        <f t="shared" si="3"/>
        <v>1.257364153</v>
      </c>
      <c r="K3014" s="24" t="str">
        <f t="shared" si="4"/>
        <v>Over Achived</v>
      </c>
    </row>
    <row r="3015" ht="22.5" customHeight="1">
      <c r="A3015" s="18">
        <v>45700.0</v>
      </c>
      <c r="B3015" s="19" t="str">
        <f t="shared" si="1"/>
        <v>Feb</v>
      </c>
      <c r="C3015" s="20" t="s">
        <v>7</v>
      </c>
      <c r="D3015" s="19" t="s">
        <v>8</v>
      </c>
      <c r="E3015" s="19" t="s">
        <v>38</v>
      </c>
      <c r="F3015" s="21">
        <v>4.0</v>
      </c>
      <c r="G3015" s="22">
        <v>107715.0</v>
      </c>
      <c r="H3015" s="15" t="str">
        <f t="shared" si="2"/>
        <v>Very High Range</v>
      </c>
      <c r="I3015" s="22">
        <v>87216.0</v>
      </c>
      <c r="J3015" s="23">
        <f t="shared" si="3"/>
        <v>1.235037149</v>
      </c>
      <c r="K3015" s="24" t="str">
        <f t="shared" si="4"/>
        <v>Over Achived</v>
      </c>
    </row>
    <row r="3016" ht="22.5" customHeight="1">
      <c r="A3016" s="18">
        <v>45700.0</v>
      </c>
      <c r="B3016" s="19" t="str">
        <f t="shared" si="1"/>
        <v>Feb</v>
      </c>
      <c r="C3016" s="20" t="s">
        <v>7</v>
      </c>
      <c r="D3016" s="19" t="s">
        <v>8</v>
      </c>
      <c r="E3016" s="19" t="s">
        <v>38</v>
      </c>
      <c r="F3016" s="21">
        <v>5.0</v>
      </c>
      <c r="G3016" s="22">
        <v>99181.0</v>
      </c>
      <c r="H3016" s="15" t="str">
        <f t="shared" si="2"/>
        <v>Very High Range</v>
      </c>
      <c r="I3016" s="22">
        <v>73807.0</v>
      </c>
      <c r="J3016" s="23">
        <f t="shared" si="3"/>
        <v>1.34378853</v>
      </c>
      <c r="K3016" s="24" t="str">
        <f t="shared" si="4"/>
        <v>Over Achived</v>
      </c>
    </row>
    <row r="3017" ht="22.5" customHeight="1">
      <c r="A3017" s="18">
        <v>45700.0</v>
      </c>
      <c r="B3017" s="19" t="str">
        <f t="shared" si="1"/>
        <v>Feb</v>
      </c>
      <c r="C3017" s="20" t="s">
        <v>7</v>
      </c>
      <c r="D3017" s="19" t="s">
        <v>8</v>
      </c>
      <c r="E3017" s="19" t="s">
        <v>34</v>
      </c>
      <c r="F3017" s="21">
        <v>5.0</v>
      </c>
      <c r="G3017" s="22">
        <v>141509.0</v>
      </c>
      <c r="H3017" s="15" t="str">
        <f t="shared" si="2"/>
        <v>Very High Range</v>
      </c>
      <c r="I3017" s="22">
        <v>132689.0</v>
      </c>
      <c r="J3017" s="23">
        <f t="shared" si="3"/>
        <v>1.066471222</v>
      </c>
      <c r="K3017" s="24" t="str">
        <f t="shared" si="4"/>
        <v>Over Achived</v>
      </c>
    </row>
    <row r="3018" ht="22.5" customHeight="1">
      <c r="A3018" s="18">
        <v>45700.0</v>
      </c>
      <c r="B3018" s="19" t="str">
        <f t="shared" si="1"/>
        <v>Feb</v>
      </c>
      <c r="C3018" s="20" t="s">
        <v>7</v>
      </c>
      <c r="D3018" s="19" t="s">
        <v>8</v>
      </c>
      <c r="E3018" s="19" t="s">
        <v>23</v>
      </c>
      <c r="F3018" s="21">
        <v>4.0</v>
      </c>
      <c r="G3018" s="22">
        <v>77151.0</v>
      </c>
      <c r="H3018" s="15" t="str">
        <f t="shared" si="2"/>
        <v>High Range</v>
      </c>
      <c r="I3018" s="22">
        <v>61532.0</v>
      </c>
      <c r="J3018" s="23">
        <f t="shared" si="3"/>
        <v>1.253835403</v>
      </c>
      <c r="K3018" s="24" t="str">
        <f t="shared" si="4"/>
        <v>Over Achived</v>
      </c>
    </row>
    <row r="3019" ht="22.5" customHeight="1">
      <c r="A3019" s="18">
        <v>45700.0</v>
      </c>
      <c r="B3019" s="19" t="str">
        <f t="shared" si="1"/>
        <v>Feb</v>
      </c>
      <c r="C3019" s="20" t="s">
        <v>92</v>
      </c>
      <c r="D3019" s="19" t="s">
        <v>93</v>
      </c>
      <c r="E3019" s="19" t="s">
        <v>38</v>
      </c>
      <c r="F3019" s="21">
        <v>3.0</v>
      </c>
      <c r="G3019" s="22">
        <v>76245.0</v>
      </c>
      <c r="H3019" s="15" t="str">
        <f t="shared" si="2"/>
        <v>High Range</v>
      </c>
      <c r="I3019" s="22">
        <v>85201.0</v>
      </c>
      <c r="J3019" s="23">
        <f t="shared" si="3"/>
        <v>0.8948838629</v>
      </c>
      <c r="K3019" s="24" t="str">
        <f t="shared" si="4"/>
        <v>Target Not Meet</v>
      </c>
    </row>
    <row r="3020" ht="22.5" customHeight="1">
      <c r="A3020" s="18">
        <v>45700.0</v>
      </c>
      <c r="B3020" s="19" t="str">
        <f t="shared" si="1"/>
        <v>Feb</v>
      </c>
      <c r="C3020" s="20" t="s">
        <v>7</v>
      </c>
      <c r="D3020" s="19" t="s">
        <v>131</v>
      </c>
      <c r="E3020" s="19" t="s">
        <v>68</v>
      </c>
      <c r="F3020" s="21">
        <v>2.0</v>
      </c>
      <c r="G3020" s="22">
        <v>69306.0</v>
      </c>
      <c r="H3020" s="15" t="str">
        <f t="shared" si="2"/>
        <v>Medium Range</v>
      </c>
      <c r="I3020" s="22">
        <v>57904.0</v>
      </c>
      <c r="J3020" s="23">
        <f t="shared" si="3"/>
        <v>1.19691213</v>
      </c>
      <c r="K3020" s="24" t="str">
        <f t="shared" si="4"/>
        <v>Over Achived</v>
      </c>
    </row>
    <row r="3021" ht="22.5" customHeight="1">
      <c r="A3021" s="18">
        <v>45700.0</v>
      </c>
      <c r="B3021" s="19" t="str">
        <f t="shared" si="1"/>
        <v>Feb</v>
      </c>
      <c r="C3021" s="20" t="s">
        <v>7</v>
      </c>
      <c r="D3021" s="19" t="s">
        <v>131</v>
      </c>
      <c r="E3021" s="19" t="s">
        <v>26</v>
      </c>
      <c r="F3021" s="21">
        <v>9.0</v>
      </c>
      <c r="G3021" s="22">
        <v>211047.0</v>
      </c>
      <c r="H3021" s="15" t="str">
        <f t="shared" si="2"/>
        <v>Very High Range</v>
      </c>
      <c r="I3021" s="22">
        <v>192157.0</v>
      </c>
      <c r="J3021" s="23">
        <f t="shared" si="3"/>
        <v>1.098305032</v>
      </c>
      <c r="K3021" s="24" t="str">
        <f t="shared" si="4"/>
        <v>Over Achived</v>
      </c>
    </row>
    <row r="3022" ht="22.5" customHeight="1">
      <c r="A3022" s="18">
        <v>45700.0</v>
      </c>
      <c r="B3022" s="19" t="str">
        <f t="shared" si="1"/>
        <v>Feb</v>
      </c>
      <c r="C3022" s="20" t="s">
        <v>7</v>
      </c>
      <c r="D3022" s="19" t="s">
        <v>106</v>
      </c>
      <c r="E3022" s="19" t="s">
        <v>19</v>
      </c>
      <c r="F3022" s="21">
        <v>3.0</v>
      </c>
      <c r="G3022" s="22">
        <v>85394.0</v>
      </c>
      <c r="H3022" s="15" t="str">
        <f t="shared" si="2"/>
        <v>High Range</v>
      </c>
      <c r="I3022" s="22">
        <v>70839.0</v>
      </c>
      <c r="J3022" s="23">
        <f t="shared" si="3"/>
        <v>1.205465916</v>
      </c>
      <c r="K3022" s="24" t="str">
        <f t="shared" si="4"/>
        <v>Over Achived</v>
      </c>
    </row>
    <row r="3023" ht="22.5" customHeight="1">
      <c r="A3023" s="18">
        <v>45700.0</v>
      </c>
      <c r="B3023" s="19" t="str">
        <f t="shared" si="1"/>
        <v>Feb</v>
      </c>
      <c r="C3023" s="20" t="s">
        <v>7</v>
      </c>
      <c r="D3023" s="19" t="s">
        <v>131</v>
      </c>
      <c r="E3023" s="19" t="s">
        <v>9</v>
      </c>
      <c r="F3023" s="21">
        <v>7.0</v>
      </c>
      <c r="G3023" s="22">
        <v>180437.0</v>
      </c>
      <c r="H3023" s="15" t="str">
        <f t="shared" si="2"/>
        <v>Very High Range</v>
      </c>
      <c r="I3023" s="22">
        <v>155240.0</v>
      </c>
      <c r="J3023" s="23">
        <f t="shared" si="3"/>
        <v>1.162309972</v>
      </c>
      <c r="K3023" s="24" t="str">
        <f t="shared" si="4"/>
        <v>Over Achived</v>
      </c>
    </row>
    <row r="3024" ht="22.5" customHeight="1">
      <c r="A3024" s="18">
        <v>45700.0</v>
      </c>
      <c r="B3024" s="19" t="str">
        <f t="shared" si="1"/>
        <v>Feb</v>
      </c>
      <c r="C3024" s="20" t="s">
        <v>92</v>
      </c>
      <c r="D3024" s="19" t="s">
        <v>93</v>
      </c>
      <c r="E3024" s="19" t="s">
        <v>9</v>
      </c>
      <c r="F3024" s="21">
        <v>5.0</v>
      </c>
      <c r="G3024" s="22">
        <v>118824.0</v>
      </c>
      <c r="H3024" s="15" t="str">
        <f t="shared" si="2"/>
        <v>Very High Range</v>
      </c>
      <c r="I3024" s="22">
        <v>129464.0</v>
      </c>
      <c r="J3024" s="23">
        <f t="shared" si="3"/>
        <v>0.917814991</v>
      </c>
      <c r="K3024" s="24" t="str">
        <f t="shared" si="4"/>
        <v>Target Not Meet</v>
      </c>
    </row>
    <row r="3025" ht="22.5" customHeight="1">
      <c r="A3025" s="18">
        <v>45700.0</v>
      </c>
      <c r="B3025" s="19" t="str">
        <f t="shared" si="1"/>
        <v>Feb</v>
      </c>
      <c r="C3025" s="20" t="s">
        <v>7</v>
      </c>
      <c r="D3025" s="19" t="s">
        <v>131</v>
      </c>
      <c r="E3025" s="19" t="s">
        <v>63</v>
      </c>
      <c r="F3025" s="21">
        <v>3.0</v>
      </c>
      <c r="G3025" s="22">
        <v>55747.0</v>
      </c>
      <c r="H3025" s="15" t="str">
        <f t="shared" si="2"/>
        <v>Medium Range</v>
      </c>
      <c r="I3025" s="22">
        <v>40572.0</v>
      </c>
      <c r="J3025" s="23">
        <f t="shared" si="3"/>
        <v>1.374026422</v>
      </c>
      <c r="K3025" s="24" t="str">
        <f t="shared" si="4"/>
        <v>Over Achived</v>
      </c>
    </row>
    <row r="3026" ht="22.5" customHeight="1">
      <c r="A3026" s="18">
        <v>45700.0</v>
      </c>
      <c r="B3026" s="19" t="str">
        <f t="shared" si="1"/>
        <v>Feb</v>
      </c>
      <c r="C3026" s="20" t="s">
        <v>92</v>
      </c>
      <c r="D3026" s="19" t="s">
        <v>98</v>
      </c>
      <c r="E3026" s="19" t="s">
        <v>68</v>
      </c>
      <c r="F3026" s="21">
        <v>3.0</v>
      </c>
      <c r="G3026" s="22">
        <v>59346.0</v>
      </c>
      <c r="H3026" s="15" t="str">
        <f t="shared" si="2"/>
        <v>Medium Range</v>
      </c>
      <c r="I3026" s="22">
        <v>73732.0</v>
      </c>
      <c r="J3026" s="23">
        <f t="shared" si="3"/>
        <v>0.8048879727</v>
      </c>
      <c r="K3026" s="24" t="str">
        <f t="shared" si="4"/>
        <v>Target Not Meet</v>
      </c>
    </row>
    <row r="3027" ht="22.5" customHeight="1">
      <c r="A3027" s="18">
        <v>45700.0</v>
      </c>
      <c r="B3027" s="19" t="str">
        <f t="shared" si="1"/>
        <v>Feb</v>
      </c>
      <c r="C3027" s="20" t="s">
        <v>92</v>
      </c>
      <c r="D3027" s="19" t="s">
        <v>98</v>
      </c>
      <c r="E3027" s="19" t="s">
        <v>68</v>
      </c>
      <c r="F3027" s="21">
        <v>3.0</v>
      </c>
      <c r="G3027" s="22">
        <v>56253.0</v>
      </c>
      <c r="H3027" s="15" t="str">
        <f t="shared" si="2"/>
        <v>Medium Range</v>
      </c>
      <c r="I3027" s="22">
        <v>70918.0</v>
      </c>
      <c r="J3027" s="23">
        <f t="shared" si="3"/>
        <v>0.7932118785</v>
      </c>
      <c r="K3027" s="24" t="str">
        <f t="shared" si="4"/>
        <v>Target Not Meet</v>
      </c>
    </row>
    <row r="3028" ht="22.5" customHeight="1">
      <c r="A3028" s="18">
        <v>45700.0</v>
      </c>
      <c r="B3028" s="19" t="str">
        <f t="shared" si="1"/>
        <v>Feb</v>
      </c>
      <c r="C3028" s="20" t="s">
        <v>92</v>
      </c>
      <c r="D3028" s="19" t="s">
        <v>98</v>
      </c>
      <c r="E3028" s="19" t="s">
        <v>26</v>
      </c>
      <c r="F3028" s="21">
        <v>3.0</v>
      </c>
      <c r="G3028" s="22">
        <v>92767.0</v>
      </c>
      <c r="H3028" s="15" t="str">
        <f t="shared" si="2"/>
        <v>Very High Range</v>
      </c>
      <c r="I3028" s="22">
        <v>105549.0</v>
      </c>
      <c r="J3028" s="23">
        <f t="shared" si="3"/>
        <v>0.8788998475</v>
      </c>
      <c r="K3028" s="24" t="str">
        <f t="shared" si="4"/>
        <v>Target Not Meet</v>
      </c>
    </row>
    <row r="3029" ht="22.5" customHeight="1">
      <c r="A3029" s="18">
        <v>45700.0</v>
      </c>
      <c r="B3029" s="19" t="str">
        <f t="shared" si="1"/>
        <v>Feb</v>
      </c>
      <c r="C3029" s="20" t="s">
        <v>92</v>
      </c>
      <c r="D3029" s="19" t="s">
        <v>98</v>
      </c>
      <c r="E3029" s="19" t="s">
        <v>9</v>
      </c>
      <c r="F3029" s="21">
        <v>5.0</v>
      </c>
      <c r="G3029" s="22">
        <v>139210.0</v>
      </c>
      <c r="H3029" s="15" t="str">
        <f t="shared" si="2"/>
        <v>Very High Range</v>
      </c>
      <c r="I3029" s="22">
        <v>158667.0</v>
      </c>
      <c r="J3029" s="23">
        <f t="shared" si="3"/>
        <v>0.8773721064</v>
      </c>
      <c r="K3029" s="24" t="str">
        <f t="shared" si="4"/>
        <v>Target Not Meet</v>
      </c>
    </row>
    <row r="3030" ht="22.5" customHeight="1">
      <c r="A3030" s="18">
        <v>45700.0</v>
      </c>
      <c r="B3030" s="19" t="str">
        <f t="shared" si="1"/>
        <v>Feb</v>
      </c>
      <c r="C3030" s="20" t="s">
        <v>92</v>
      </c>
      <c r="D3030" s="19" t="s">
        <v>144</v>
      </c>
      <c r="E3030" s="19" t="s">
        <v>34</v>
      </c>
      <c r="F3030" s="21">
        <v>5.0</v>
      </c>
      <c r="G3030" s="22">
        <v>120661.0</v>
      </c>
      <c r="H3030" s="15" t="str">
        <f t="shared" si="2"/>
        <v>Very High Range</v>
      </c>
      <c r="I3030" s="22">
        <v>103611.0</v>
      </c>
      <c r="J3030" s="23">
        <f t="shared" si="3"/>
        <v>1.164557817</v>
      </c>
      <c r="K3030" s="24" t="str">
        <f t="shared" si="4"/>
        <v>Over Achived</v>
      </c>
    </row>
    <row r="3031" ht="22.5" customHeight="1">
      <c r="A3031" s="18">
        <v>45700.0</v>
      </c>
      <c r="B3031" s="19" t="str">
        <f t="shared" si="1"/>
        <v>Feb</v>
      </c>
      <c r="C3031" s="20" t="s">
        <v>92</v>
      </c>
      <c r="D3031" s="19" t="s">
        <v>144</v>
      </c>
      <c r="E3031" s="19" t="s">
        <v>63</v>
      </c>
      <c r="F3031" s="21">
        <v>1.0</v>
      </c>
      <c r="G3031" s="22">
        <v>22401.0</v>
      </c>
      <c r="H3031" s="15" t="str">
        <f t="shared" si="2"/>
        <v>Base Range</v>
      </c>
      <c r="I3031" s="22">
        <v>18658.0</v>
      </c>
      <c r="J3031" s="23">
        <f t="shared" si="3"/>
        <v>1.200610998</v>
      </c>
      <c r="K3031" s="24" t="str">
        <f t="shared" si="4"/>
        <v>Over Achived</v>
      </c>
    </row>
    <row r="3032" ht="22.5" customHeight="1">
      <c r="A3032" s="18">
        <v>45700.0</v>
      </c>
      <c r="B3032" s="19" t="str">
        <f t="shared" si="1"/>
        <v>Feb</v>
      </c>
      <c r="C3032" s="20" t="s">
        <v>92</v>
      </c>
      <c r="D3032" s="19" t="s">
        <v>144</v>
      </c>
      <c r="E3032" s="19" t="s">
        <v>68</v>
      </c>
      <c r="F3032" s="21">
        <v>2.0</v>
      </c>
      <c r="G3032" s="22">
        <v>48595.0</v>
      </c>
      <c r="H3032" s="15" t="str">
        <f t="shared" si="2"/>
        <v>Base Range</v>
      </c>
      <c r="I3032" s="22">
        <v>36554.0</v>
      </c>
      <c r="J3032" s="23">
        <f t="shared" si="3"/>
        <v>1.329403075</v>
      </c>
      <c r="K3032" s="24" t="str">
        <f t="shared" si="4"/>
        <v>Over Achived</v>
      </c>
    </row>
    <row r="3033" ht="22.5" customHeight="1">
      <c r="A3033" s="18">
        <v>45700.0</v>
      </c>
      <c r="B3033" s="19" t="str">
        <f t="shared" si="1"/>
        <v>Feb</v>
      </c>
      <c r="C3033" s="20" t="s">
        <v>92</v>
      </c>
      <c r="D3033" s="25" t="s">
        <v>149</v>
      </c>
      <c r="E3033" s="19" t="s">
        <v>19</v>
      </c>
      <c r="F3033" s="21">
        <v>3.0</v>
      </c>
      <c r="G3033" s="22">
        <v>62244.0</v>
      </c>
      <c r="H3033" s="15" t="str">
        <f t="shared" si="2"/>
        <v>Medium Range</v>
      </c>
      <c r="I3033" s="22">
        <v>56665.0</v>
      </c>
      <c r="J3033" s="23">
        <f t="shared" si="3"/>
        <v>1.098455837</v>
      </c>
      <c r="K3033" s="24" t="str">
        <f t="shared" si="4"/>
        <v>Over Achived</v>
      </c>
    </row>
    <row r="3034" ht="22.5" customHeight="1">
      <c r="A3034" s="18">
        <v>45700.0</v>
      </c>
      <c r="B3034" s="19" t="str">
        <f t="shared" si="1"/>
        <v>Feb</v>
      </c>
      <c r="C3034" s="20" t="s">
        <v>92</v>
      </c>
      <c r="D3034" s="25" t="s">
        <v>149</v>
      </c>
      <c r="E3034" s="19" t="s">
        <v>68</v>
      </c>
      <c r="F3034" s="21">
        <v>2.0</v>
      </c>
      <c r="G3034" s="22">
        <v>60561.0</v>
      </c>
      <c r="H3034" s="15" t="str">
        <f t="shared" si="2"/>
        <v>Medium Range</v>
      </c>
      <c r="I3034" s="22">
        <v>48828.0</v>
      </c>
      <c r="J3034" s="23">
        <f t="shared" si="3"/>
        <v>1.240292455</v>
      </c>
      <c r="K3034" s="24" t="str">
        <f t="shared" si="4"/>
        <v>Over Achived</v>
      </c>
    </row>
    <row r="3035" ht="22.5" customHeight="1">
      <c r="A3035" s="18">
        <v>45700.0</v>
      </c>
      <c r="B3035" s="19" t="str">
        <f t="shared" si="1"/>
        <v>Feb</v>
      </c>
      <c r="C3035" s="20" t="s">
        <v>92</v>
      </c>
      <c r="D3035" s="19" t="s">
        <v>158</v>
      </c>
      <c r="E3035" s="19" t="s">
        <v>9</v>
      </c>
      <c r="F3035" s="21">
        <v>6.0</v>
      </c>
      <c r="G3035" s="22">
        <v>108751.0</v>
      </c>
      <c r="H3035" s="15" t="str">
        <f t="shared" si="2"/>
        <v>Very High Range</v>
      </c>
      <c r="I3035" s="22">
        <v>90954.0</v>
      </c>
      <c r="J3035" s="23">
        <f t="shared" si="3"/>
        <v>1.195670339</v>
      </c>
      <c r="K3035" s="24" t="str">
        <f t="shared" si="4"/>
        <v>Over Achived</v>
      </c>
    </row>
    <row r="3036" ht="22.5" customHeight="1">
      <c r="A3036" s="18">
        <v>45700.0</v>
      </c>
      <c r="B3036" s="19" t="str">
        <f t="shared" si="1"/>
        <v>Feb</v>
      </c>
      <c r="C3036" s="20" t="s">
        <v>92</v>
      </c>
      <c r="D3036" s="19" t="s">
        <v>158</v>
      </c>
      <c r="E3036" s="19" t="s">
        <v>63</v>
      </c>
      <c r="F3036" s="21">
        <v>4.0</v>
      </c>
      <c r="G3036" s="22">
        <v>116414.0</v>
      </c>
      <c r="H3036" s="15" t="str">
        <f t="shared" si="2"/>
        <v>Very High Range</v>
      </c>
      <c r="I3036" s="22">
        <v>83617.0</v>
      </c>
      <c r="J3036" s="23">
        <f t="shared" si="3"/>
        <v>1.392228853</v>
      </c>
      <c r="K3036" s="24" t="str">
        <f t="shared" si="4"/>
        <v>Over Achived</v>
      </c>
    </row>
    <row r="3037" ht="22.5" customHeight="1">
      <c r="A3037" s="18">
        <v>45700.0</v>
      </c>
      <c r="B3037" s="19" t="str">
        <f t="shared" si="1"/>
        <v>Feb</v>
      </c>
      <c r="C3037" s="20" t="s">
        <v>92</v>
      </c>
      <c r="D3037" s="19" t="s">
        <v>158</v>
      </c>
      <c r="E3037" s="19" t="s">
        <v>23</v>
      </c>
      <c r="F3037" s="21">
        <v>3.0</v>
      </c>
      <c r="G3037" s="22">
        <v>57988.0</v>
      </c>
      <c r="H3037" s="15" t="str">
        <f t="shared" si="2"/>
        <v>Medium Range</v>
      </c>
      <c r="I3037" s="22">
        <v>42642.0</v>
      </c>
      <c r="J3037" s="23">
        <f t="shared" si="3"/>
        <v>1.359879931</v>
      </c>
      <c r="K3037" s="24" t="str">
        <f t="shared" si="4"/>
        <v>Over Achived</v>
      </c>
    </row>
    <row r="3038" ht="22.5" customHeight="1">
      <c r="A3038" s="18">
        <v>45700.0</v>
      </c>
      <c r="B3038" s="19" t="str">
        <f t="shared" si="1"/>
        <v>Feb</v>
      </c>
      <c r="C3038" s="20" t="s">
        <v>92</v>
      </c>
      <c r="D3038" s="19" t="s">
        <v>158</v>
      </c>
      <c r="E3038" s="19" t="s">
        <v>34</v>
      </c>
      <c r="F3038" s="21">
        <v>5.0</v>
      </c>
      <c r="G3038" s="22">
        <v>105672.0</v>
      </c>
      <c r="H3038" s="15" t="str">
        <f t="shared" si="2"/>
        <v>Very High Range</v>
      </c>
      <c r="I3038" s="22">
        <v>77316.0</v>
      </c>
      <c r="J3038" s="23">
        <f t="shared" si="3"/>
        <v>1.366754617</v>
      </c>
      <c r="K3038" s="24" t="str">
        <f t="shared" si="4"/>
        <v>Over Achived</v>
      </c>
    </row>
    <row r="3039" ht="22.5" customHeight="1">
      <c r="A3039" s="18">
        <v>45700.0</v>
      </c>
      <c r="B3039" s="19" t="str">
        <f t="shared" si="1"/>
        <v>Feb</v>
      </c>
      <c r="C3039" s="20" t="s">
        <v>92</v>
      </c>
      <c r="D3039" s="25" t="s">
        <v>149</v>
      </c>
      <c r="E3039" s="19" t="s">
        <v>23</v>
      </c>
      <c r="F3039" s="21">
        <v>2.0</v>
      </c>
      <c r="G3039" s="22">
        <v>56598.0</v>
      </c>
      <c r="H3039" s="15" t="str">
        <f t="shared" si="2"/>
        <v>Medium Range</v>
      </c>
      <c r="I3039" s="22">
        <v>46645.0</v>
      </c>
      <c r="J3039" s="23">
        <f t="shared" si="3"/>
        <v>1.21337764</v>
      </c>
      <c r="K3039" s="24" t="str">
        <f t="shared" si="4"/>
        <v>Over Achived</v>
      </c>
    </row>
    <row r="3040" ht="22.5" customHeight="1">
      <c r="A3040" s="18">
        <v>45701.0</v>
      </c>
      <c r="B3040" s="19" t="str">
        <f t="shared" si="1"/>
        <v>Feb</v>
      </c>
      <c r="C3040" s="20" t="s">
        <v>13</v>
      </c>
      <c r="D3040" s="19" t="s">
        <v>37</v>
      </c>
      <c r="E3040" s="19" t="s">
        <v>38</v>
      </c>
      <c r="F3040" s="21">
        <v>2.0</v>
      </c>
      <c r="G3040" s="22">
        <v>57102.0</v>
      </c>
      <c r="H3040" s="15" t="str">
        <f t="shared" si="2"/>
        <v>Medium Range</v>
      </c>
      <c r="I3040" s="22">
        <v>71472.0</v>
      </c>
      <c r="J3040" s="23">
        <f t="shared" si="3"/>
        <v>0.7989422431</v>
      </c>
      <c r="K3040" s="24" t="str">
        <f t="shared" si="4"/>
        <v>Target Not Meet</v>
      </c>
    </row>
    <row r="3041" ht="22.5" customHeight="1">
      <c r="A3041" s="18">
        <v>45701.0</v>
      </c>
      <c r="B3041" s="19" t="str">
        <f t="shared" si="1"/>
        <v>Feb</v>
      </c>
      <c r="C3041" s="20" t="s">
        <v>13</v>
      </c>
      <c r="D3041" s="19" t="s">
        <v>18</v>
      </c>
      <c r="E3041" s="19" t="s">
        <v>68</v>
      </c>
      <c r="F3041" s="21">
        <v>1.0</v>
      </c>
      <c r="G3041" s="22">
        <v>36741.0</v>
      </c>
      <c r="H3041" s="15" t="str">
        <f t="shared" si="2"/>
        <v>Base Range</v>
      </c>
      <c r="I3041" s="22">
        <v>28062.0</v>
      </c>
      <c r="J3041" s="23">
        <f t="shared" si="3"/>
        <v>1.309279453</v>
      </c>
      <c r="K3041" s="24" t="str">
        <f t="shared" si="4"/>
        <v>Over Achived</v>
      </c>
    </row>
    <row r="3042" ht="22.5" customHeight="1">
      <c r="A3042" s="18">
        <v>45701.0</v>
      </c>
      <c r="B3042" s="19" t="str">
        <f t="shared" si="1"/>
        <v>Feb</v>
      </c>
      <c r="C3042" s="20" t="s">
        <v>13</v>
      </c>
      <c r="D3042" s="19" t="s">
        <v>37</v>
      </c>
      <c r="E3042" s="19" t="s">
        <v>68</v>
      </c>
      <c r="F3042" s="21">
        <v>2.0</v>
      </c>
      <c r="G3042" s="22">
        <v>31539.0</v>
      </c>
      <c r="H3042" s="15" t="str">
        <f t="shared" si="2"/>
        <v>Base Range</v>
      </c>
      <c r="I3042" s="22">
        <v>39596.0</v>
      </c>
      <c r="J3042" s="23">
        <f t="shared" si="3"/>
        <v>0.7965198505</v>
      </c>
      <c r="K3042" s="24" t="str">
        <f t="shared" si="4"/>
        <v>Target Not Meet</v>
      </c>
    </row>
    <row r="3043" ht="22.5" customHeight="1">
      <c r="A3043" s="18">
        <v>45701.0</v>
      </c>
      <c r="B3043" s="19" t="str">
        <f t="shared" si="1"/>
        <v>Feb</v>
      </c>
      <c r="C3043" s="20" t="s">
        <v>13</v>
      </c>
      <c r="D3043" s="19" t="s">
        <v>29</v>
      </c>
      <c r="E3043" s="19" t="s">
        <v>19</v>
      </c>
      <c r="F3043" s="21">
        <v>2.0</v>
      </c>
      <c r="G3043" s="22">
        <v>47883.0</v>
      </c>
      <c r="H3043" s="15" t="str">
        <f t="shared" si="2"/>
        <v>Base Range</v>
      </c>
      <c r="I3043" s="22">
        <v>57886.0</v>
      </c>
      <c r="J3043" s="23">
        <f t="shared" si="3"/>
        <v>0.8271948312</v>
      </c>
      <c r="K3043" s="24" t="str">
        <f t="shared" si="4"/>
        <v>Target Not Meet</v>
      </c>
    </row>
    <row r="3044" ht="22.5" customHeight="1">
      <c r="A3044" s="18">
        <v>45701.0</v>
      </c>
      <c r="B3044" s="19" t="str">
        <f t="shared" si="1"/>
        <v>Feb</v>
      </c>
      <c r="C3044" s="20" t="s">
        <v>13</v>
      </c>
      <c r="D3044" s="19" t="s">
        <v>29</v>
      </c>
      <c r="E3044" s="19" t="s">
        <v>9</v>
      </c>
      <c r="F3044" s="21">
        <v>3.0</v>
      </c>
      <c r="G3044" s="22">
        <v>94126.0</v>
      </c>
      <c r="H3044" s="15" t="str">
        <f t="shared" si="2"/>
        <v>Very High Range</v>
      </c>
      <c r="I3044" s="22">
        <v>100207.0</v>
      </c>
      <c r="J3044" s="23">
        <f t="shared" si="3"/>
        <v>0.9393156167</v>
      </c>
      <c r="K3044" s="24" t="str">
        <f t="shared" si="4"/>
        <v>Target Not Meet</v>
      </c>
    </row>
    <row r="3045" ht="22.5" customHeight="1">
      <c r="A3045" s="18">
        <v>45701.0</v>
      </c>
      <c r="B3045" s="19" t="str">
        <f t="shared" si="1"/>
        <v>Feb</v>
      </c>
      <c r="C3045" s="20" t="s">
        <v>13</v>
      </c>
      <c r="D3045" s="19" t="s">
        <v>29</v>
      </c>
      <c r="E3045" s="19" t="s">
        <v>63</v>
      </c>
      <c r="F3045" s="21">
        <v>1.0</v>
      </c>
      <c r="G3045" s="22">
        <v>16314.0</v>
      </c>
      <c r="H3045" s="15" t="str">
        <f t="shared" si="2"/>
        <v>Base Range</v>
      </c>
      <c r="I3045" s="22">
        <v>18913.0</v>
      </c>
      <c r="J3045" s="23">
        <f t="shared" si="3"/>
        <v>0.8625812933</v>
      </c>
      <c r="K3045" s="24" t="str">
        <f t="shared" si="4"/>
        <v>Target Not Meet</v>
      </c>
    </row>
    <row r="3046" ht="22.5" customHeight="1">
      <c r="A3046" s="18">
        <v>45701.0</v>
      </c>
      <c r="B3046" s="19" t="str">
        <f t="shared" si="1"/>
        <v>Feb</v>
      </c>
      <c r="C3046" s="20" t="s">
        <v>13</v>
      </c>
      <c r="D3046" s="19" t="s">
        <v>18</v>
      </c>
      <c r="E3046" s="19" t="s">
        <v>23</v>
      </c>
      <c r="F3046" s="21">
        <v>2.0</v>
      </c>
      <c r="G3046" s="22">
        <v>37395.0</v>
      </c>
      <c r="H3046" s="15" t="str">
        <f t="shared" si="2"/>
        <v>Base Range</v>
      </c>
      <c r="I3046" s="22">
        <v>32422.0</v>
      </c>
      <c r="J3046" s="23">
        <f t="shared" si="3"/>
        <v>1.153383505</v>
      </c>
      <c r="K3046" s="24" t="str">
        <f t="shared" si="4"/>
        <v>Over Achived</v>
      </c>
    </row>
    <row r="3047" ht="22.5" customHeight="1">
      <c r="A3047" s="18">
        <v>45701.0</v>
      </c>
      <c r="B3047" s="19" t="str">
        <f t="shared" si="1"/>
        <v>Feb</v>
      </c>
      <c r="C3047" s="20" t="s">
        <v>92</v>
      </c>
      <c r="D3047" s="19" t="s">
        <v>93</v>
      </c>
      <c r="E3047" s="19" t="s">
        <v>38</v>
      </c>
      <c r="F3047" s="21">
        <v>3.0</v>
      </c>
      <c r="G3047" s="22">
        <v>69183.0</v>
      </c>
      <c r="H3047" s="15" t="str">
        <f t="shared" si="2"/>
        <v>Medium Range</v>
      </c>
      <c r="I3047" s="22">
        <v>79085.0</v>
      </c>
      <c r="J3047" s="23">
        <f t="shared" si="3"/>
        <v>0.8747929443</v>
      </c>
      <c r="K3047" s="24" t="str">
        <f t="shared" si="4"/>
        <v>Target Not Meet</v>
      </c>
    </row>
    <row r="3048" ht="22.5" customHeight="1">
      <c r="A3048" s="18">
        <v>45701.0</v>
      </c>
      <c r="B3048" s="19" t="str">
        <f t="shared" si="1"/>
        <v>Feb</v>
      </c>
      <c r="C3048" s="20" t="s">
        <v>13</v>
      </c>
      <c r="D3048" s="19" t="s">
        <v>18</v>
      </c>
      <c r="E3048" s="19" t="s">
        <v>68</v>
      </c>
      <c r="F3048" s="21">
        <v>2.0</v>
      </c>
      <c r="G3048" s="22">
        <v>31425.0</v>
      </c>
      <c r="H3048" s="15" t="str">
        <f t="shared" si="2"/>
        <v>Base Range</v>
      </c>
      <c r="I3048" s="22">
        <v>29093.0</v>
      </c>
      <c r="J3048" s="23">
        <f t="shared" si="3"/>
        <v>1.080156739</v>
      </c>
      <c r="K3048" s="24" t="str">
        <f t="shared" si="4"/>
        <v>Over Achived</v>
      </c>
    </row>
    <row r="3049" ht="22.5" customHeight="1">
      <c r="A3049" s="18">
        <v>45701.0</v>
      </c>
      <c r="B3049" s="19" t="str">
        <f t="shared" si="1"/>
        <v>Feb</v>
      </c>
      <c r="C3049" s="20" t="s">
        <v>13</v>
      </c>
      <c r="D3049" s="19" t="s">
        <v>14</v>
      </c>
      <c r="E3049" s="19" t="s">
        <v>26</v>
      </c>
      <c r="F3049" s="21">
        <v>3.0</v>
      </c>
      <c r="G3049" s="22">
        <v>65820.0</v>
      </c>
      <c r="H3049" s="15" t="str">
        <f t="shared" si="2"/>
        <v>Medium Range</v>
      </c>
      <c r="I3049" s="22">
        <v>58363.0</v>
      </c>
      <c r="J3049" s="23">
        <f t="shared" si="3"/>
        <v>1.127769306</v>
      </c>
      <c r="K3049" s="24" t="str">
        <f t="shared" si="4"/>
        <v>Over Achived</v>
      </c>
    </row>
    <row r="3050" ht="22.5" customHeight="1">
      <c r="A3050" s="18">
        <v>45701.0</v>
      </c>
      <c r="B3050" s="19" t="str">
        <f t="shared" si="1"/>
        <v>Feb</v>
      </c>
      <c r="C3050" s="20" t="s">
        <v>13</v>
      </c>
      <c r="D3050" s="19" t="s">
        <v>14</v>
      </c>
      <c r="E3050" s="19" t="s">
        <v>26</v>
      </c>
      <c r="F3050" s="21">
        <v>2.0</v>
      </c>
      <c r="G3050" s="22">
        <v>65043.0</v>
      </c>
      <c r="H3050" s="15" t="str">
        <f t="shared" si="2"/>
        <v>Medium Range</v>
      </c>
      <c r="I3050" s="22">
        <v>60044.0</v>
      </c>
      <c r="J3050" s="23">
        <f t="shared" si="3"/>
        <v>1.083255613</v>
      </c>
      <c r="K3050" s="24" t="str">
        <f t="shared" si="4"/>
        <v>Over Achived</v>
      </c>
    </row>
    <row r="3051" ht="22.5" customHeight="1">
      <c r="A3051" s="18">
        <v>45701.0</v>
      </c>
      <c r="B3051" s="19" t="str">
        <f t="shared" si="1"/>
        <v>Feb</v>
      </c>
      <c r="C3051" s="20" t="s">
        <v>13</v>
      </c>
      <c r="D3051" s="19" t="s">
        <v>14</v>
      </c>
      <c r="E3051" s="19" t="s">
        <v>68</v>
      </c>
      <c r="F3051" s="21">
        <v>2.0</v>
      </c>
      <c r="G3051" s="22">
        <v>37208.0</v>
      </c>
      <c r="H3051" s="15" t="str">
        <f t="shared" si="2"/>
        <v>Base Range</v>
      </c>
      <c r="I3051" s="22">
        <v>31118.0</v>
      </c>
      <c r="J3051" s="23">
        <f t="shared" si="3"/>
        <v>1.195706665</v>
      </c>
      <c r="K3051" s="24" t="str">
        <f t="shared" si="4"/>
        <v>Over Achived</v>
      </c>
    </row>
    <row r="3052" ht="22.5" customHeight="1">
      <c r="A3052" s="18">
        <v>45701.0</v>
      </c>
      <c r="B3052" s="19" t="str">
        <f t="shared" si="1"/>
        <v>Feb</v>
      </c>
      <c r="C3052" s="20" t="s">
        <v>13</v>
      </c>
      <c r="D3052" s="19" t="s">
        <v>14</v>
      </c>
      <c r="E3052" s="19" t="s">
        <v>9</v>
      </c>
      <c r="F3052" s="21">
        <v>3.0</v>
      </c>
      <c r="G3052" s="22">
        <v>90721.0</v>
      </c>
      <c r="H3052" s="15" t="str">
        <f t="shared" si="2"/>
        <v>Very High Range</v>
      </c>
      <c r="I3052" s="22">
        <v>68955.0</v>
      </c>
      <c r="J3052" s="23">
        <f t="shared" si="3"/>
        <v>1.315655137</v>
      </c>
      <c r="K3052" s="24" t="str">
        <f t="shared" si="4"/>
        <v>Over Achived</v>
      </c>
    </row>
    <row r="3053" ht="22.5" customHeight="1">
      <c r="A3053" s="18">
        <v>45701.0</v>
      </c>
      <c r="B3053" s="19" t="str">
        <f t="shared" si="1"/>
        <v>Feb</v>
      </c>
      <c r="C3053" s="20" t="s">
        <v>92</v>
      </c>
      <c r="D3053" s="19" t="s">
        <v>93</v>
      </c>
      <c r="E3053" s="19" t="s">
        <v>19</v>
      </c>
      <c r="F3053" s="21">
        <v>2.0</v>
      </c>
      <c r="G3053" s="22">
        <v>62856.0</v>
      </c>
      <c r="H3053" s="15" t="str">
        <f t="shared" si="2"/>
        <v>Medium Range</v>
      </c>
      <c r="I3053" s="22">
        <v>67654.0</v>
      </c>
      <c r="J3053" s="23">
        <f t="shared" si="3"/>
        <v>0.9290803205</v>
      </c>
      <c r="K3053" s="24" t="str">
        <f t="shared" si="4"/>
        <v>Target Not Meet</v>
      </c>
    </row>
    <row r="3054" ht="22.5" customHeight="1">
      <c r="A3054" s="18">
        <v>45701.0</v>
      </c>
      <c r="B3054" s="19" t="str">
        <f t="shared" si="1"/>
        <v>Feb</v>
      </c>
      <c r="C3054" s="20" t="s">
        <v>13</v>
      </c>
      <c r="D3054" s="19" t="s">
        <v>37</v>
      </c>
      <c r="E3054" s="19" t="s">
        <v>26</v>
      </c>
      <c r="F3054" s="21">
        <v>2.0</v>
      </c>
      <c r="G3054" s="22">
        <v>59393.0</v>
      </c>
      <c r="H3054" s="15" t="str">
        <f t="shared" si="2"/>
        <v>Medium Range</v>
      </c>
      <c r="I3054" s="22">
        <v>67605.0</v>
      </c>
      <c r="J3054" s="23">
        <f t="shared" si="3"/>
        <v>0.8785296945</v>
      </c>
      <c r="K3054" s="24" t="str">
        <f t="shared" si="4"/>
        <v>Target Not Meet</v>
      </c>
    </row>
    <row r="3055" ht="22.5" customHeight="1">
      <c r="A3055" s="18">
        <v>45701.0</v>
      </c>
      <c r="B3055" s="19" t="str">
        <f t="shared" si="1"/>
        <v>Feb</v>
      </c>
      <c r="C3055" s="20" t="s">
        <v>13</v>
      </c>
      <c r="D3055" s="19" t="s">
        <v>18</v>
      </c>
      <c r="E3055" s="19" t="s">
        <v>63</v>
      </c>
      <c r="F3055" s="21">
        <v>3.0</v>
      </c>
      <c r="G3055" s="22">
        <v>75406.0</v>
      </c>
      <c r="H3055" s="15" t="str">
        <f t="shared" si="2"/>
        <v>High Range</v>
      </c>
      <c r="I3055" s="22">
        <v>57725.0</v>
      </c>
      <c r="J3055" s="23">
        <f t="shared" si="3"/>
        <v>1.306297098</v>
      </c>
      <c r="K3055" s="24" t="str">
        <f t="shared" si="4"/>
        <v>Over Achived</v>
      </c>
    </row>
    <row r="3056" ht="22.5" customHeight="1">
      <c r="A3056" s="18">
        <v>45701.0</v>
      </c>
      <c r="B3056" s="19" t="str">
        <f t="shared" si="1"/>
        <v>Feb</v>
      </c>
      <c r="C3056" s="20" t="s">
        <v>13</v>
      </c>
      <c r="D3056" s="19" t="s">
        <v>37</v>
      </c>
      <c r="E3056" s="19" t="s">
        <v>26</v>
      </c>
      <c r="F3056" s="21">
        <v>2.0</v>
      </c>
      <c r="G3056" s="22">
        <v>58718.0</v>
      </c>
      <c r="H3056" s="15" t="str">
        <f t="shared" si="2"/>
        <v>Medium Range</v>
      </c>
      <c r="I3056" s="22">
        <v>75074.0</v>
      </c>
      <c r="J3056" s="23">
        <f t="shared" si="3"/>
        <v>0.7821349602</v>
      </c>
      <c r="K3056" s="24" t="str">
        <f t="shared" si="4"/>
        <v>Target Not Meet</v>
      </c>
    </row>
    <row r="3057" ht="22.5" customHeight="1">
      <c r="A3057" s="18">
        <v>45701.0</v>
      </c>
      <c r="B3057" s="19" t="str">
        <f t="shared" si="1"/>
        <v>Feb</v>
      </c>
      <c r="C3057" s="20" t="s">
        <v>57</v>
      </c>
      <c r="D3057" s="19" t="s">
        <v>85</v>
      </c>
      <c r="E3057" s="19" t="s">
        <v>63</v>
      </c>
      <c r="F3057" s="21">
        <v>1.0</v>
      </c>
      <c r="G3057" s="22">
        <v>26796.0</v>
      </c>
      <c r="H3057" s="15" t="str">
        <f t="shared" si="2"/>
        <v>Base Range</v>
      </c>
      <c r="I3057" s="22">
        <v>34697.0</v>
      </c>
      <c r="J3057" s="23">
        <f t="shared" si="3"/>
        <v>0.7722857884</v>
      </c>
      <c r="K3057" s="24" t="str">
        <f t="shared" si="4"/>
        <v>Target Not Meet</v>
      </c>
    </row>
    <row r="3058" ht="22.5" customHeight="1">
      <c r="A3058" s="18">
        <v>45701.0</v>
      </c>
      <c r="B3058" s="19" t="str">
        <f t="shared" si="1"/>
        <v>Feb</v>
      </c>
      <c r="C3058" s="20" t="s">
        <v>13</v>
      </c>
      <c r="D3058" s="19" t="s">
        <v>169</v>
      </c>
      <c r="E3058" s="19" t="s">
        <v>19</v>
      </c>
      <c r="F3058" s="21">
        <v>2.0</v>
      </c>
      <c r="G3058" s="22">
        <v>48731.0</v>
      </c>
      <c r="H3058" s="15" t="str">
        <f t="shared" si="2"/>
        <v>Base Range</v>
      </c>
      <c r="I3058" s="22">
        <v>55385.0</v>
      </c>
      <c r="J3058" s="23">
        <f t="shared" si="3"/>
        <v>0.8798591676</v>
      </c>
      <c r="K3058" s="24" t="str">
        <f t="shared" si="4"/>
        <v>Target Not Meet</v>
      </c>
    </row>
    <row r="3059" ht="22.5" customHeight="1">
      <c r="A3059" s="18">
        <v>45701.0</v>
      </c>
      <c r="B3059" s="19" t="str">
        <f t="shared" si="1"/>
        <v>Feb</v>
      </c>
      <c r="C3059" s="20" t="s">
        <v>57</v>
      </c>
      <c r="D3059" s="19" t="s">
        <v>85</v>
      </c>
      <c r="E3059" s="19" t="s">
        <v>68</v>
      </c>
      <c r="F3059" s="21">
        <v>1.0</v>
      </c>
      <c r="G3059" s="22">
        <v>26947.0</v>
      </c>
      <c r="H3059" s="15" t="str">
        <f t="shared" si="2"/>
        <v>Base Range</v>
      </c>
      <c r="I3059" s="22">
        <v>31323.0</v>
      </c>
      <c r="J3059" s="23">
        <f t="shared" si="3"/>
        <v>0.8602943524</v>
      </c>
      <c r="K3059" s="24" t="str">
        <f t="shared" si="4"/>
        <v>Target Not Meet</v>
      </c>
    </row>
    <row r="3060" ht="22.5" customHeight="1">
      <c r="A3060" s="18">
        <v>45701.0</v>
      </c>
      <c r="B3060" s="19" t="str">
        <f t="shared" si="1"/>
        <v>Feb</v>
      </c>
      <c r="C3060" s="20" t="s">
        <v>57</v>
      </c>
      <c r="D3060" s="19" t="s">
        <v>80</v>
      </c>
      <c r="E3060" s="19" t="s">
        <v>23</v>
      </c>
      <c r="F3060" s="21">
        <v>1.0</v>
      </c>
      <c r="G3060" s="22">
        <v>29978.0</v>
      </c>
      <c r="H3060" s="15" t="str">
        <f t="shared" si="2"/>
        <v>Base Range</v>
      </c>
      <c r="I3060" s="22">
        <v>38647.0</v>
      </c>
      <c r="J3060" s="23">
        <f t="shared" si="3"/>
        <v>0.7756876342</v>
      </c>
      <c r="K3060" s="24" t="str">
        <f t="shared" si="4"/>
        <v>Target Not Meet</v>
      </c>
    </row>
    <row r="3061" ht="22.5" customHeight="1">
      <c r="A3061" s="18">
        <v>45701.0</v>
      </c>
      <c r="B3061" s="19" t="str">
        <f t="shared" si="1"/>
        <v>Feb</v>
      </c>
      <c r="C3061" s="20" t="s">
        <v>57</v>
      </c>
      <c r="D3061" s="19" t="s">
        <v>80</v>
      </c>
      <c r="E3061" s="19" t="s">
        <v>23</v>
      </c>
      <c r="F3061" s="21">
        <v>1.0</v>
      </c>
      <c r="G3061" s="22">
        <v>33647.0</v>
      </c>
      <c r="H3061" s="15" t="str">
        <f t="shared" si="2"/>
        <v>Base Range</v>
      </c>
      <c r="I3061" s="22">
        <v>39104.0</v>
      </c>
      <c r="J3061" s="23">
        <f t="shared" si="3"/>
        <v>0.8604490589</v>
      </c>
      <c r="K3061" s="24" t="str">
        <f t="shared" si="4"/>
        <v>Target Not Meet</v>
      </c>
    </row>
    <row r="3062" ht="22.5" customHeight="1">
      <c r="A3062" s="18">
        <v>45701.0</v>
      </c>
      <c r="B3062" s="19" t="str">
        <f t="shared" si="1"/>
        <v>Feb</v>
      </c>
      <c r="C3062" s="20" t="s">
        <v>57</v>
      </c>
      <c r="D3062" s="19" t="s">
        <v>80</v>
      </c>
      <c r="E3062" s="19" t="s">
        <v>26</v>
      </c>
      <c r="F3062" s="21">
        <v>2.0</v>
      </c>
      <c r="G3062" s="22">
        <v>44541.0</v>
      </c>
      <c r="H3062" s="15" t="str">
        <f t="shared" si="2"/>
        <v>Base Range</v>
      </c>
      <c r="I3062" s="22">
        <v>47128.0</v>
      </c>
      <c r="J3062" s="23">
        <f t="shared" si="3"/>
        <v>0.9451069428</v>
      </c>
      <c r="K3062" s="24" t="str">
        <f t="shared" si="4"/>
        <v>Target Not Meet</v>
      </c>
    </row>
    <row r="3063" ht="22.5" customHeight="1">
      <c r="A3063" s="18">
        <v>45701.0</v>
      </c>
      <c r="B3063" s="19" t="str">
        <f t="shared" si="1"/>
        <v>Feb</v>
      </c>
      <c r="C3063" s="20" t="s">
        <v>57</v>
      </c>
      <c r="D3063" s="19" t="s">
        <v>71</v>
      </c>
      <c r="E3063" s="19" t="s">
        <v>9</v>
      </c>
      <c r="F3063" s="21">
        <v>2.0</v>
      </c>
      <c r="G3063" s="22">
        <v>63788.0</v>
      </c>
      <c r="H3063" s="15" t="str">
        <f t="shared" si="2"/>
        <v>Medium Range</v>
      </c>
      <c r="I3063" s="22">
        <v>69807.0</v>
      </c>
      <c r="J3063" s="23">
        <f t="shared" si="3"/>
        <v>0.9137765554</v>
      </c>
      <c r="K3063" s="24" t="str">
        <f t="shared" si="4"/>
        <v>Target Not Meet</v>
      </c>
    </row>
    <row r="3064" ht="22.5" customHeight="1">
      <c r="A3064" s="18">
        <v>45701.0</v>
      </c>
      <c r="B3064" s="19" t="str">
        <f t="shared" si="1"/>
        <v>Feb</v>
      </c>
      <c r="C3064" s="20" t="s">
        <v>57</v>
      </c>
      <c r="D3064" s="19" t="s">
        <v>71</v>
      </c>
      <c r="E3064" s="19" t="s">
        <v>68</v>
      </c>
      <c r="F3064" s="21">
        <v>1.0</v>
      </c>
      <c r="G3064" s="22">
        <v>31221.0</v>
      </c>
      <c r="H3064" s="15" t="str">
        <f t="shared" si="2"/>
        <v>Base Range</v>
      </c>
      <c r="I3064" s="22">
        <v>40266.0</v>
      </c>
      <c r="J3064" s="23">
        <f t="shared" si="3"/>
        <v>0.7753687975</v>
      </c>
      <c r="K3064" s="24" t="str">
        <f t="shared" si="4"/>
        <v>Target Not Meet</v>
      </c>
    </row>
    <row r="3065" ht="22.5" customHeight="1">
      <c r="A3065" s="18">
        <v>45701.0</v>
      </c>
      <c r="B3065" s="19" t="str">
        <f t="shared" si="1"/>
        <v>Feb</v>
      </c>
      <c r="C3065" s="20" t="s">
        <v>57</v>
      </c>
      <c r="D3065" s="19" t="s">
        <v>71</v>
      </c>
      <c r="E3065" s="19" t="s">
        <v>26</v>
      </c>
      <c r="F3065" s="21">
        <v>2.0</v>
      </c>
      <c r="G3065" s="22">
        <v>49694.0</v>
      </c>
      <c r="H3065" s="15" t="str">
        <f t="shared" si="2"/>
        <v>Base Range</v>
      </c>
      <c r="I3065" s="22">
        <v>55199.0</v>
      </c>
      <c r="J3065" s="23">
        <f t="shared" si="3"/>
        <v>0.9002699324</v>
      </c>
      <c r="K3065" s="24" t="str">
        <f t="shared" si="4"/>
        <v>Target Not Meet</v>
      </c>
    </row>
    <row r="3066" ht="22.5" customHeight="1">
      <c r="A3066" s="18">
        <v>45701.0</v>
      </c>
      <c r="B3066" s="19" t="str">
        <f t="shared" si="1"/>
        <v>Feb</v>
      </c>
      <c r="C3066" s="20" t="s">
        <v>13</v>
      </c>
      <c r="D3066" s="19" t="s">
        <v>169</v>
      </c>
      <c r="E3066" s="19" t="s">
        <v>26</v>
      </c>
      <c r="F3066" s="21">
        <v>3.0</v>
      </c>
      <c r="G3066" s="22">
        <v>63021.0</v>
      </c>
      <c r="H3066" s="15" t="str">
        <f t="shared" si="2"/>
        <v>Medium Range</v>
      </c>
      <c r="I3066" s="22">
        <v>68054.0</v>
      </c>
      <c r="J3066" s="23">
        <f t="shared" si="3"/>
        <v>0.9260440239</v>
      </c>
      <c r="K3066" s="24" t="str">
        <f t="shared" si="4"/>
        <v>Target Not Meet</v>
      </c>
    </row>
    <row r="3067" ht="22.5" customHeight="1">
      <c r="A3067" s="18">
        <v>45701.0</v>
      </c>
      <c r="B3067" s="19" t="str">
        <f t="shared" si="1"/>
        <v>Feb</v>
      </c>
      <c r="C3067" s="20" t="s">
        <v>57</v>
      </c>
      <c r="D3067" s="19" t="s">
        <v>71</v>
      </c>
      <c r="E3067" s="19" t="s">
        <v>9</v>
      </c>
      <c r="F3067" s="21">
        <v>2.0</v>
      </c>
      <c r="G3067" s="22">
        <v>54838.0</v>
      </c>
      <c r="H3067" s="15" t="str">
        <f t="shared" si="2"/>
        <v>Medium Range</v>
      </c>
      <c r="I3067" s="22">
        <v>63021.0</v>
      </c>
      <c r="J3067" s="23">
        <f t="shared" si="3"/>
        <v>0.870154393</v>
      </c>
      <c r="K3067" s="24" t="str">
        <f t="shared" si="4"/>
        <v>Target Not Meet</v>
      </c>
    </row>
    <row r="3068" ht="22.5" customHeight="1">
      <c r="A3068" s="18">
        <v>45701.0</v>
      </c>
      <c r="B3068" s="19" t="str">
        <f t="shared" si="1"/>
        <v>Feb</v>
      </c>
      <c r="C3068" s="20" t="s">
        <v>57</v>
      </c>
      <c r="D3068" s="25" t="s">
        <v>62</v>
      </c>
      <c r="E3068" s="19" t="s">
        <v>23</v>
      </c>
      <c r="F3068" s="21">
        <v>1.0</v>
      </c>
      <c r="G3068" s="22">
        <v>27410.0</v>
      </c>
      <c r="H3068" s="15" t="str">
        <f t="shared" si="2"/>
        <v>Base Range</v>
      </c>
      <c r="I3068" s="22">
        <v>24694.0</v>
      </c>
      <c r="J3068" s="23">
        <f t="shared" si="3"/>
        <v>1.109986231</v>
      </c>
      <c r="K3068" s="24" t="str">
        <f t="shared" si="4"/>
        <v>Over Achived</v>
      </c>
    </row>
    <row r="3069" ht="22.5" customHeight="1">
      <c r="A3069" s="18">
        <v>45701.0</v>
      </c>
      <c r="B3069" s="19" t="str">
        <f t="shared" si="1"/>
        <v>Feb</v>
      </c>
      <c r="C3069" s="20" t="s">
        <v>57</v>
      </c>
      <c r="D3069" s="25" t="s">
        <v>62</v>
      </c>
      <c r="E3069" s="19" t="s">
        <v>38</v>
      </c>
      <c r="F3069" s="21">
        <v>2.0</v>
      </c>
      <c r="G3069" s="22">
        <v>41211.0</v>
      </c>
      <c r="H3069" s="15" t="str">
        <f t="shared" si="2"/>
        <v>Base Range</v>
      </c>
      <c r="I3069" s="22">
        <v>30767.0</v>
      </c>
      <c r="J3069" s="23">
        <f t="shared" si="3"/>
        <v>1.33945461</v>
      </c>
      <c r="K3069" s="24" t="str">
        <f t="shared" si="4"/>
        <v>Over Achived</v>
      </c>
    </row>
    <row r="3070" ht="22.5" customHeight="1">
      <c r="A3070" s="18">
        <v>45701.0</v>
      </c>
      <c r="B3070" s="19" t="str">
        <f t="shared" si="1"/>
        <v>Feb</v>
      </c>
      <c r="C3070" s="20" t="s">
        <v>57</v>
      </c>
      <c r="D3070" s="25" t="s">
        <v>62</v>
      </c>
      <c r="E3070" s="19" t="s">
        <v>63</v>
      </c>
      <c r="F3070" s="21">
        <v>1.0</v>
      </c>
      <c r="G3070" s="22">
        <v>26010.0</v>
      </c>
      <c r="H3070" s="15" t="str">
        <f t="shared" si="2"/>
        <v>Base Range</v>
      </c>
      <c r="I3070" s="22">
        <v>23288.0</v>
      </c>
      <c r="J3070" s="23">
        <f t="shared" si="3"/>
        <v>1.116884232</v>
      </c>
      <c r="K3070" s="24" t="str">
        <f t="shared" si="4"/>
        <v>Over Achived</v>
      </c>
    </row>
    <row r="3071" ht="22.5" customHeight="1">
      <c r="A3071" s="18">
        <v>45701.0</v>
      </c>
      <c r="B3071" s="19" t="str">
        <f t="shared" si="1"/>
        <v>Feb</v>
      </c>
      <c r="C3071" s="20" t="s">
        <v>57</v>
      </c>
      <c r="D3071" s="19" t="s">
        <v>58</v>
      </c>
      <c r="E3071" s="19" t="s">
        <v>63</v>
      </c>
      <c r="F3071" s="21">
        <v>1.0</v>
      </c>
      <c r="G3071" s="22">
        <v>27488.0</v>
      </c>
      <c r="H3071" s="15" t="str">
        <f t="shared" si="2"/>
        <v>Base Range</v>
      </c>
      <c r="I3071" s="22">
        <v>23398.0</v>
      </c>
      <c r="J3071" s="23">
        <f t="shared" si="3"/>
        <v>1.174801265</v>
      </c>
      <c r="K3071" s="24" t="str">
        <f t="shared" si="4"/>
        <v>Over Achived</v>
      </c>
    </row>
    <row r="3072" ht="22.5" customHeight="1">
      <c r="A3072" s="18">
        <v>45701.0</v>
      </c>
      <c r="B3072" s="19" t="str">
        <f t="shared" si="1"/>
        <v>Feb</v>
      </c>
      <c r="C3072" s="20" t="s">
        <v>57</v>
      </c>
      <c r="D3072" s="19" t="s">
        <v>58</v>
      </c>
      <c r="E3072" s="19" t="s">
        <v>38</v>
      </c>
      <c r="F3072" s="21">
        <v>1.0</v>
      </c>
      <c r="G3072" s="22">
        <v>45093.0</v>
      </c>
      <c r="H3072" s="15" t="str">
        <f t="shared" si="2"/>
        <v>Base Range</v>
      </c>
      <c r="I3072" s="22">
        <v>32932.0</v>
      </c>
      <c r="J3072" s="23">
        <f t="shared" si="3"/>
        <v>1.369276084</v>
      </c>
      <c r="K3072" s="24" t="str">
        <f t="shared" si="4"/>
        <v>Over Achived</v>
      </c>
    </row>
    <row r="3073" ht="22.5" customHeight="1">
      <c r="A3073" s="18">
        <v>45701.0</v>
      </c>
      <c r="B3073" s="19" t="str">
        <f t="shared" si="1"/>
        <v>Feb</v>
      </c>
      <c r="C3073" s="20" t="s">
        <v>57</v>
      </c>
      <c r="D3073" s="19" t="s">
        <v>58</v>
      </c>
      <c r="E3073" s="19" t="s">
        <v>63</v>
      </c>
      <c r="F3073" s="21">
        <v>1.0</v>
      </c>
      <c r="G3073" s="22">
        <v>27555.0</v>
      </c>
      <c r="H3073" s="15" t="str">
        <f t="shared" si="2"/>
        <v>Base Range</v>
      </c>
      <c r="I3073" s="22">
        <v>22425.0</v>
      </c>
      <c r="J3073" s="23">
        <f t="shared" si="3"/>
        <v>1.228762542</v>
      </c>
      <c r="K3073" s="24" t="str">
        <f t="shared" si="4"/>
        <v>Over Achived</v>
      </c>
    </row>
    <row r="3074" ht="22.5" customHeight="1">
      <c r="A3074" s="18">
        <v>45701.0</v>
      </c>
      <c r="B3074" s="19" t="str">
        <f t="shared" si="1"/>
        <v>Feb</v>
      </c>
      <c r="C3074" s="20" t="s">
        <v>57</v>
      </c>
      <c r="D3074" s="19" t="s">
        <v>58</v>
      </c>
      <c r="E3074" s="19" t="s">
        <v>26</v>
      </c>
      <c r="F3074" s="21">
        <v>2.0</v>
      </c>
      <c r="G3074" s="22">
        <v>44754.0</v>
      </c>
      <c r="H3074" s="15" t="str">
        <f t="shared" si="2"/>
        <v>Base Range</v>
      </c>
      <c r="I3074" s="22">
        <v>34998.0</v>
      </c>
      <c r="J3074" s="23">
        <f t="shared" si="3"/>
        <v>1.278758786</v>
      </c>
      <c r="K3074" s="24" t="str">
        <f t="shared" si="4"/>
        <v>Over Achived</v>
      </c>
    </row>
    <row r="3075" ht="22.5" customHeight="1">
      <c r="A3075" s="18">
        <v>45701.0</v>
      </c>
      <c r="B3075" s="19" t="str">
        <f t="shared" si="1"/>
        <v>Feb</v>
      </c>
      <c r="C3075" s="20" t="s">
        <v>57</v>
      </c>
      <c r="D3075" s="19" t="s">
        <v>71</v>
      </c>
      <c r="E3075" s="19" t="s">
        <v>26</v>
      </c>
      <c r="F3075" s="21">
        <v>2.0</v>
      </c>
      <c r="G3075" s="22">
        <v>50303.0</v>
      </c>
      <c r="H3075" s="15" t="str">
        <f t="shared" si="2"/>
        <v>Medium Range</v>
      </c>
      <c r="I3075" s="22">
        <v>53712.0</v>
      </c>
      <c r="J3075" s="23">
        <f t="shared" si="3"/>
        <v>0.9365318737</v>
      </c>
      <c r="K3075" s="24" t="str">
        <f t="shared" si="4"/>
        <v>Target Not Meet</v>
      </c>
    </row>
    <row r="3076" ht="22.5" customHeight="1">
      <c r="A3076" s="18">
        <v>45701.0</v>
      </c>
      <c r="B3076" s="19" t="str">
        <f t="shared" si="1"/>
        <v>Feb</v>
      </c>
      <c r="C3076" s="20" t="s">
        <v>92</v>
      </c>
      <c r="D3076" s="19" t="s">
        <v>93</v>
      </c>
      <c r="E3076" s="19" t="s">
        <v>23</v>
      </c>
      <c r="F3076" s="21">
        <v>2.0</v>
      </c>
      <c r="G3076" s="22">
        <v>50214.0</v>
      </c>
      <c r="H3076" s="15" t="str">
        <f t="shared" si="2"/>
        <v>Medium Range</v>
      </c>
      <c r="I3076" s="22">
        <v>61967.0</v>
      </c>
      <c r="J3076" s="23">
        <f t="shared" si="3"/>
        <v>0.8103345329</v>
      </c>
      <c r="K3076" s="24" t="str">
        <f t="shared" si="4"/>
        <v>Target Not Meet</v>
      </c>
    </row>
    <row r="3077" ht="22.5" customHeight="1">
      <c r="A3077" s="18">
        <v>45701.0</v>
      </c>
      <c r="B3077" s="19" t="str">
        <f t="shared" si="1"/>
        <v>Feb</v>
      </c>
      <c r="C3077" s="20" t="s">
        <v>92</v>
      </c>
      <c r="D3077" s="19" t="s">
        <v>98</v>
      </c>
      <c r="E3077" s="19" t="s">
        <v>23</v>
      </c>
      <c r="F3077" s="21">
        <v>2.0</v>
      </c>
      <c r="G3077" s="22">
        <v>52559.0</v>
      </c>
      <c r="H3077" s="15" t="str">
        <f t="shared" si="2"/>
        <v>Medium Range</v>
      </c>
      <c r="I3077" s="22">
        <v>67992.0</v>
      </c>
      <c r="J3077" s="23">
        <f t="shared" si="3"/>
        <v>0.7730174138</v>
      </c>
      <c r="K3077" s="24" t="str">
        <f t="shared" si="4"/>
        <v>Target Not Meet</v>
      </c>
    </row>
    <row r="3078" ht="22.5" customHeight="1">
      <c r="A3078" s="18">
        <v>45701.0</v>
      </c>
      <c r="B3078" s="19" t="str">
        <f t="shared" si="1"/>
        <v>Feb</v>
      </c>
      <c r="C3078" s="20" t="s">
        <v>92</v>
      </c>
      <c r="D3078" s="19" t="s">
        <v>144</v>
      </c>
      <c r="E3078" s="19" t="s">
        <v>63</v>
      </c>
      <c r="F3078" s="21">
        <v>4.0</v>
      </c>
      <c r="G3078" s="22">
        <v>113374.0</v>
      </c>
      <c r="H3078" s="15" t="str">
        <f t="shared" si="2"/>
        <v>Very High Range</v>
      </c>
      <c r="I3078" s="22">
        <v>80257.0</v>
      </c>
      <c r="J3078" s="23">
        <f t="shared" si="3"/>
        <v>1.412636904</v>
      </c>
      <c r="K3078" s="24" t="str">
        <f t="shared" si="4"/>
        <v>Over Achived</v>
      </c>
    </row>
    <row r="3079" ht="22.5" customHeight="1">
      <c r="A3079" s="18">
        <v>45701.0</v>
      </c>
      <c r="B3079" s="19" t="str">
        <f t="shared" si="1"/>
        <v>Feb</v>
      </c>
      <c r="C3079" s="20" t="s">
        <v>7</v>
      </c>
      <c r="D3079" s="19" t="s">
        <v>126</v>
      </c>
      <c r="E3079" s="19" t="s">
        <v>63</v>
      </c>
      <c r="F3079" s="21">
        <v>2.0</v>
      </c>
      <c r="G3079" s="22">
        <v>52553.0</v>
      </c>
      <c r="H3079" s="15" t="str">
        <f t="shared" si="2"/>
        <v>Medium Range</v>
      </c>
      <c r="I3079" s="22">
        <v>47788.0</v>
      </c>
      <c r="J3079" s="23">
        <f t="shared" si="3"/>
        <v>1.099711225</v>
      </c>
      <c r="K3079" s="24" t="str">
        <f t="shared" si="4"/>
        <v>Over Achived</v>
      </c>
    </row>
    <row r="3080" ht="22.5" customHeight="1">
      <c r="A3080" s="18">
        <v>45701.0</v>
      </c>
      <c r="B3080" s="19" t="str">
        <f t="shared" si="1"/>
        <v>Feb</v>
      </c>
      <c r="C3080" s="20" t="s">
        <v>7</v>
      </c>
      <c r="D3080" s="19" t="s">
        <v>126</v>
      </c>
      <c r="E3080" s="19" t="s">
        <v>26</v>
      </c>
      <c r="F3080" s="21">
        <v>10.0</v>
      </c>
      <c r="G3080" s="22">
        <v>188496.0</v>
      </c>
      <c r="H3080" s="15" t="str">
        <f t="shared" si="2"/>
        <v>Very High Range</v>
      </c>
      <c r="I3080" s="22">
        <v>153276.0</v>
      </c>
      <c r="J3080" s="23">
        <f t="shared" si="3"/>
        <v>1.229781571</v>
      </c>
      <c r="K3080" s="24" t="str">
        <f t="shared" si="4"/>
        <v>Over Achived</v>
      </c>
    </row>
    <row r="3081" ht="22.5" customHeight="1">
      <c r="A3081" s="18">
        <v>45701.0</v>
      </c>
      <c r="B3081" s="19" t="str">
        <f t="shared" si="1"/>
        <v>Feb</v>
      </c>
      <c r="C3081" s="20" t="s">
        <v>7</v>
      </c>
      <c r="D3081" s="19" t="s">
        <v>118</v>
      </c>
      <c r="E3081" s="19" t="s">
        <v>26</v>
      </c>
      <c r="F3081" s="21">
        <v>9.0</v>
      </c>
      <c r="G3081" s="22">
        <v>202599.0</v>
      </c>
      <c r="H3081" s="15" t="str">
        <f t="shared" si="2"/>
        <v>Very High Range</v>
      </c>
      <c r="I3081" s="22">
        <v>156743.0</v>
      </c>
      <c r="J3081" s="23">
        <f t="shared" si="3"/>
        <v>1.292555329</v>
      </c>
      <c r="K3081" s="24" t="str">
        <f t="shared" si="4"/>
        <v>Over Achived</v>
      </c>
    </row>
    <row r="3082" ht="22.5" customHeight="1">
      <c r="A3082" s="18">
        <v>45701.0</v>
      </c>
      <c r="B3082" s="19" t="str">
        <f t="shared" si="1"/>
        <v>Feb</v>
      </c>
      <c r="C3082" s="20" t="s">
        <v>7</v>
      </c>
      <c r="D3082" s="19" t="s">
        <v>118</v>
      </c>
      <c r="E3082" s="19" t="s">
        <v>9</v>
      </c>
      <c r="F3082" s="21">
        <v>6.0</v>
      </c>
      <c r="G3082" s="22">
        <v>161936.0</v>
      </c>
      <c r="H3082" s="15" t="str">
        <f t="shared" si="2"/>
        <v>Very High Range</v>
      </c>
      <c r="I3082" s="22">
        <v>142926.0</v>
      </c>
      <c r="J3082" s="23">
        <f t="shared" si="3"/>
        <v>1.133005891</v>
      </c>
      <c r="K3082" s="24" t="str">
        <f t="shared" si="4"/>
        <v>Over Achived</v>
      </c>
    </row>
    <row r="3083" ht="22.5" customHeight="1">
      <c r="A3083" s="18">
        <v>45701.0</v>
      </c>
      <c r="B3083" s="19" t="str">
        <f t="shared" si="1"/>
        <v>Feb</v>
      </c>
      <c r="C3083" s="20" t="s">
        <v>7</v>
      </c>
      <c r="D3083" s="19" t="s">
        <v>118</v>
      </c>
      <c r="E3083" s="19" t="s">
        <v>38</v>
      </c>
      <c r="F3083" s="21">
        <v>3.0</v>
      </c>
      <c r="G3083" s="22">
        <v>96161.0</v>
      </c>
      <c r="H3083" s="15" t="str">
        <f t="shared" si="2"/>
        <v>Very High Range</v>
      </c>
      <c r="I3083" s="22">
        <v>80473.0</v>
      </c>
      <c r="J3083" s="23">
        <f t="shared" si="3"/>
        <v>1.194947374</v>
      </c>
      <c r="K3083" s="24" t="str">
        <f t="shared" si="4"/>
        <v>Over Achived</v>
      </c>
    </row>
    <row r="3084" ht="22.5" customHeight="1">
      <c r="A3084" s="18">
        <v>45701.0</v>
      </c>
      <c r="B3084" s="19" t="str">
        <f t="shared" si="1"/>
        <v>Feb</v>
      </c>
      <c r="C3084" s="20" t="s">
        <v>7</v>
      </c>
      <c r="D3084" s="19" t="s">
        <v>118</v>
      </c>
      <c r="E3084" s="19" t="s">
        <v>19</v>
      </c>
      <c r="F3084" s="21">
        <v>3.0</v>
      </c>
      <c r="G3084" s="22">
        <v>69034.0</v>
      </c>
      <c r="H3084" s="15" t="str">
        <f t="shared" si="2"/>
        <v>Medium Range</v>
      </c>
      <c r="I3084" s="22">
        <v>51624.0</v>
      </c>
      <c r="J3084" s="23">
        <f t="shared" si="3"/>
        <v>1.337246242</v>
      </c>
      <c r="K3084" s="24" t="str">
        <f t="shared" si="4"/>
        <v>Over Achived</v>
      </c>
    </row>
    <row r="3085" ht="22.5" customHeight="1">
      <c r="A3085" s="18">
        <v>45701.0</v>
      </c>
      <c r="B3085" s="19" t="str">
        <f t="shared" si="1"/>
        <v>Feb</v>
      </c>
      <c r="C3085" s="20" t="s">
        <v>7</v>
      </c>
      <c r="D3085" s="19" t="s">
        <v>118</v>
      </c>
      <c r="E3085" s="19" t="s">
        <v>26</v>
      </c>
      <c r="F3085" s="21">
        <v>8.0</v>
      </c>
      <c r="G3085" s="22">
        <v>238366.0</v>
      </c>
      <c r="H3085" s="15" t="str">
        <f t="shared" si="2"/>
        <v>Very High Range</v>
      </c>
      <c r="I3085" s="22">
        <v>217190.0</v>
      </c>
      <c r="J3085" s="23">
        <f t="shared" si="3"/>
        <v>1.097499885</v>
      </c>
      <c r="K3085" s="24" t="str">
        <f t="shared" si="4"/>
        <v>Over Achived</v>
      </c>
    </row>
    <row r="3086" ht="22.5" customHeight="1">
      <c r="A3086" s="18">
        <v>45701.0</v>
      </c>
      <c r="B3086" s="19" t="str">
        <f t="shared" si="1"/>
        <v>Feb</v>
      </c>
      <c r="C3086" s="20" t="s">
        <v>7</v>
      </c>
      <c r="D3086" s="19" t="s">
        <v>106</v>
      </c>
      <c r="E3086" s="19" t="s">
        <v>63</v>
      </c>
      <c r="F3086" s="21">
        <v>3.0</v>
      </c>
      <c r="G3086" s="22">
        <v>52743.0</v>
      </c>
      <c r="H3086" s="15" t="str">
        <f t="shared" si="2"/>
        <v>Medium Range</v>
      </c>
      <c r="I3086" s="22">
        <v>39885.0</v>
      </c>
      <c r="J3086" s="23">
        <f t="shared" si="3"/>
        <v>1.322376833</v>
      </c>
      <c r="K3086" s="24" t="str">
        <f t="shared" si="4"/>
        <v>Over Achived</v>
      </c>
    </row>
    <row r="3087" ht="22.5" customHeight="1">
      <c r="A3087" s="18">
        <v>45701.0</v>
      </c>
      <c r="B3087" s="19" t="str">
        <f t="shared" si="1"/>
        <v>Feb</v>
      </c>
      <c r="C3087" s="20" t="s">
        <v>7</v>
      </c>
      <c r="D3087" s="19" t="s">
        <v>106</v>
      </c>
      <c r="E3087" s="19" t="s">
        <v>19</v>
      </c>
      <c r="F3087" s="21">
        <v>3.0</v>
      </c>
      <c r="G3087" s="22">
        <v>79802.0</v>
      </c>
      <c r="H3087" s="15" t="str">
        <f t="shared" si="2"/>
        <v>High Range</v>
      </c>
      <c r="I3087" s="22">
        <v>62201.0</v>
      </c>
      <c r="J3087" s="23">
        <f t="shared" si="3"/>
        <v>1.282969727</v>
      </c>
      <c r="K3087" s="24" t="str">
        <f t="shared" si="4"/>
        <v>Over Achived</v>
      </c>
    </row>
    <row r="3088" ht="22.5" customHeight="1">
      <c r="A3088" s="18">
        <v>45701.0</v>
      </c>
      <c r="B3088" s="19" t="str">
        <f t="shared" si="1"/>
        <v>Feb</v>
      </c>
      <c r="C3088" s="20" t="s">
        <v>7</v>
      </c>
      <c r="D3088" s="19" t="s">
        <v>106</v>
      </c>
      <c r="E3088" s="19" t="s">
        <v>38</v>
      </c>
      <c r="F3088" s="21">
        <v>4.0</v>
      </c>
      <c r="G3088" s="22">
        <v>103664.0</v>
      </c>
      <c r="H3088" s="15" t="str">
        <f t="shared" si="2"/>
        <v>Very High Range</v>
      </c>
      <c r="I3088" s="22">
        <v>74680.0</v>
      </c>
      <c r="J3088" s="23">
        <f t="shared" si="3"/>
        <v>1.388109266</v>
      </c>
      <c r="K3088" s="24" t="str">
        <f t="shared" si="4"/>
        <v>Over Achived</v>
      </c>
    </row>
    <row r="3089" ht="22.5" customHeight="1">
      <c r="A3089" s="18">
        <v>45701.0</v>
      </c>
      <c r="B3089" s="19" t="str">
        <f t="shared" si="1"/>
        <v>Feb</v>
      </c>
      <c r="C3089" s="20" t="s">
        <v>7</v>
      </c>
      <c r="D3089" s="19" t="s">
        <v>106</v>
      </c>
      <c r="E3089" s="19" t="s">
        <v>34</v>
      </c>
      <c r="F3089" s="21">
        <v>6.0</v>
      </c>
      <c r="G3089" s="22">
        <v>121202.0</v>
      </c>
      <c r="H3089" s="15" t="str">
        <f t="shared" si="2"/>
        <v>Very High Range</v>
      </c>
      <c r="I3089" s="22">
        <v>88466.0</v>
      </c>
      <c r="J3089" s="23">
        <f t="shared" si="3"/>
        <v>1.370040468</v>
      </c>
      <c r="K3089" s="24" t="str">
        <f t="shared" si="4"/>
        <v>Over Achived</v>
      </c>
    </row>
    <row r="3090" ht="22.5" customHeight="1">
      <c r="A3090" s="18">
        <v>45701.0</v>
      </c>
      <c r="B3090" s="19" t="str">
        <f t="shared" si="1"/>
        <v>Feb</v>
      </c>
      <c r="C3090" s="20" t="s">
        <v>7</v>
      </c>
      <c r="D3090" s="19" t="s">
        <v>8</v>
      </c>
      <c r="E3090" s="19" t="s">
        <v>26</v>
      </c>
      <c r="F3090" s="21">
        <v>7.0</v>
      </c>
      <c r="G3090" s="22">
        <v>233330.0</v>
      </c>
      <c r="H3090" s="15" t="str">
        <f t="shared" si="2"/>
        <v>Very High Range</v>
      </c>
      <c r="I3090" s="22">
        <v>176954.0</v>
      </c>
      <c r="J3090" s="23">
        <f t="shared" si="3"/>
        <v>1.318591272</v>
      </c>
      <c r="K3090" s="24" t="str">
        <f t="shared" si="4"/>
        <v>Over Achived</v>
      </c>
    </row>
    <row r="3091" ht="22.5" customHeight="1">
      <c r="A3091" s="18">
        <v>45701.0</v>
      </c>
      <c r="B3091" s="19" t="str">
        <f t="shared" si="1"/>
        <v>Feb</v>
      </c>
      <c r="C3091" s="20" t="s">
        <v>7</v>
      </c>
      <c r="D3091" s="19" t="s">
        <v>8</v>
      </c>
      <c r="E3091" s="19" t="s">
        <v>63</v>
      </c>
      <c r="F3091" s="21">
        <v>2.0</v>
      </c>
      <c r="G3091" s="22">
        <v>48889.0</v>
      </c>
      <c r="H3091" s="15" t="str">
        <f t="shared" si="2"/>
        <v>Base Range</v>
      </c>
      <c r="I3091" s="22">
        <v>36077.0</v>
      </c>
      <c r="J3091" s="23">
        <f t="shared" si="3"/>
        <v>1.355129307</v>
      </c>
      <c r="K3091" s="24" t="str">
        <f t="shared" si="4"/>
        <v>Over Achived</v>
      </c>
    </row>
    <row r="3092" ht="22.5" customHeight="1">
      <c r="A3092" s="18">
        <v>45701.0</v>
      </c>
      <c r="B3092" s="19" t="str">
        <f t="shared" si="1"/>
        <v>Feb</v>
      </c>
      <c r="C3092" s="20" t="s">
        <v>7</v>
      </c>
      <c r="D3092" s="19" t="s">
        <v>8</v>
      </c>
      <c r="E3092" s="19" t="s">
        <v>68</v>
      </c>
      <c r="F3092" s="21">
        <v>3.0</v>
      </c>
      <c r="G3092" s="22">
        <v>68425.0</v>
      </c>
      <c r="H3092" s="15" t="str">
        <f t="shared" si="2"/>
        <v>Medium Range</v>
      </c>
      <c r="I3092" s="22">
        <v>61098.0</v>
      </c>
      <c r="J3092" s="23">
        <f t="shared" si="3"/>
        <v>1.119922092</v>
      </c>
      <c r="K3092" s="24" t="str">
        <f t="shared" si="4"/>
        <v>Over Achived</v>
      </c>
    </row>
    <row r="3093" ht="22.5" customHeight="1">
      <c r="A3093" s="18">
        <v>45701.0</v>
      </c>
      <c r="B3093" s="19" t="str">
        <f t="shared" si="1"/>
        <v>Feb</v>
      </c>
      <c r="C3093" s="20" t="s">
        <v>92</v>
      </c>
      <c r="D3093" s="19" t="s">
        <v>98</v>
      </c>
      <c r="E3093" s="19" t="s">
        <v>23</v>
      </c>
      <c r="F3093" s="21">
        <v>2.0</v>
      </c>
      <c r="G3093" s="22">
        <v>50804.0</v>
      </c>
      <c r="H3093" s="15" t="str">
        <f t="shared" si="2"/>
        <v>Medium Range</v>
      </c>
      <c r="I3093" s="22">
        <v>54344.0</v>
      </c>
      <c r="J3093" s="23">
        <f t="shared" si="3"/>
        <v>0.9348594141</v>
      </c>
      <c r="K3093" s="24" t="str">
        <f t="shared" si="4"/>
        <v>Target Not Meet</v>
      </c>
    </row>
    <row r="3094" ht="22.5" customHeight="1">
      <c r="A3094" s="18">
        <v>45701.0</v>
      </c>
      <c r="B3094" s="19" t="str">
        <f t="shared" si="1"/>
        <v>Feb</v>
      </c>
      <c r="C3094" s="20" t="s">
        <v>7</v>
      </c>
      <c r="D3094" s="19" t="s">
        <v>126</v>
      </c>
      <c r="E3094" s="19" t="s">
        <v>34</v>
      </c>
      <c r="F3094" s="21">
        <v>5.0</v>
      </c>
      <c r="G3094" s="22">
        <v>129187.0</v>
      </c>
      <c r="H3094" s="15" t="str">
        <f t="shared" si="2"/>
        <v>Very High Range</v>
      </c>
      <c r="I3094" s="22">
        <v>91336.0</v>
      </c>
      <c r="J3094" s="23">
        <f t="shared" si="3"/>
        <v>1.414414908</v>
      </c>
      <c r="K3094" s="24" t="str">
        <f t="shared" si="4"/>
        <v>Over Achived</v>
      </c>
    </row>
    <row r="3095" ht="22.5" customHeight="1">
      <c r="A3095" s="18">
        <v>45701.0</v>
      </c>
      <c r="B3095" s="19" t="str">
        <f t="shared" si="1"/>
        <v>Feb</v>
      </c>
      <c r="C3095" s="20" t="s">
        <v>7</v>
      </c>
      <c r="D3095" s="19" t="s">
        <v>126</v>
      </c>
      <c r="E3095" s="19" t="s">
        <v>9</v>
      </c>
      <c r="F3095" s="21">
        <v>6.0</v>
      </c>
      <c r="G3095" s="22">
        <v>154246.0</v>
      </c>
      <c r="H3095" s="15" t="str">
        <f t="shared" si="2"/>
        <v>Very High Range</v>
      </c>
      <c r="I3095" s="22">
        <v>117385.0</v>
      </c>
      <c r="J3095" s="23">
        <f t="shared" si="3"/>
        <v>1.314017975</v>
      </c>
      <c r="K3095" s="24" t="str">
        <f t="shared" si="4"/>
        <v>Over Achived</v>
      </c>
    </row>
    <row r="3096" ht="22.5" customHeight="1">
      <c r="A3096" s="18">
        <v>45701.0</v>
      </c>
      <c r="B3096" s="19" t="str">
        <f t="shared" si="1"/>
        <v>Feb</v>
      </c>
      <c r="C3096" s="20" t="s">
        <v>7</v>
      </c>
      <c r="D3096" s="19" t="s">
        <v>8</v>
      </c>
      <c r="E3096" s="19" t="s">
        <v>23</v>
      </c>
      <c r="F3096" s="21">
        <v>3.0</v>
      </c>
      <c r="G3096" s="22">
        <v>62145.0</v>
      </c>
      <c r="H3096" s="15" t="str">
        <f t="shared" si="2"/>
        <v>Medium Range</v>
      </c>
      <c r="I3096" s="22">
        <v>48038.0</v>
      </c>
      <c r="J3096" s="23">
        <f t="shared" si="3"/>
        <v>1.29366335</v>
      </c>
      <c r="K3096" s="24" t="str">
        <f t="shared" si="4"/>
        <v>Over Achived</v>
      </c>
    </row>
    <row r="3097" ht="22.5" customHeight="1">
      <c r="A3097" s="18">
        <v>45701.0</v>
      </c>
      <c r="B3097" s="19" t="str">
        <f t="shared" si="1"/>
        <v>Feb</v>
      </c>
      <c r="C3097" s="20" t="s">
        <v>7</v>
      </c>
      <c r="D3097" s="19" t="s">
        <v>131</v>
      </c>
      <c r="E3097" s="19" t="s">
        <v>26</v>
      </c>
      <c r="F3097" s="21">
        <v>8.0</v>
      </c>
      <c r="G3097" s="22">
        <v>217012.0</v>
      </c>
      <c r="H3097" s="15" t="str">
        <f t="shared" si="2"/>
        <v>Very High Range</v>
      </c>
      <c r="I3097" s="22">
        <v>167819.0</v>
      </c>
      <c r="J3097" s="23">
        <f t="shared" si="3"/>
        <v>1.29313129</v>
      </c>
      <c r="K3097" s="24" t="str">
        <f t="shared" si="4"/>
        <v>Over Achived</v>
      </c>
    </row>
    <row r="3098" ht="22.5" customHeight="1">
      <c r="A3098" s="18">
        <v>45701.0</v>
      </c>
      <c r="B3098" s="19" t="str">
        <f t="shared" si="1"/>
        <v>Feb</v>
      </c>
      <c r="C3098" s="20" t="s">
        <v>92</v>
      </c>
      <c r="D3098" s="19" t="s">
        <v>144</v>
      </c>
      <c r="E3098" s="19" t="s">
        <v>63</v>
      </c>
      <c r="F3098" s="21">
        <v>4.0</v>
      </c>
      <c r="G3098" s="22">
        <v>95618.0</v>
      </c>
      <c r="H3098" s="15" t="str">
        <f t="shared" si="2"/>
        <v>Very High Range</v>
      </c>
      <c r="I3098" s="22">
        <v>74282.0</v>
      </c>
      <c r="J3098" s="23">
        <f t="shared" si="3"/>
        <v>1.287229746</v>
      </c>
      <c r="K3098" s="24" t="str">
        <f t="shared" si="4"/>
        <v>Over Achived</v>
      </c>
    </row>
    <row r="3099" ht="22.5" customHeight="1">
      <c r="A3099" s="18">
        <v>45701.0</v>
      </c>
      <c r="B3099" s="19" t="str">
        <f t="shared" si="1"/>
        <v>Feb</v>
      </c>
      <c r="C3099" s="20" t="s">
        <v>92</v>
      </c>
      <c r="D3099" s="19" t="s">
        <v>144</v>
      </c>
      <c r="E3099" s="19" t="s">
        <v>68</v>
      </c>
      <c r="F3099" s="21">
        <v>2.0</v>
      </c>
      <c r="G3099" s="22">
        <v>48918.0</v>
      </c>
      <c r="H3099" s="15" t="str">
        <f t="shared" si="2"/>
        <v>Base Range</v>
      </c>
      <c r="I3099" s="22">
        <v>34475.0</v>
      </c>
      <c r="J3099" s="23">
        <f t="shared" si="3"/>
        <v>1.418941262</v>
      </c>
      <c r="K3099" s="24" t="str">
        <f t="shared" si="4"/>
        <v>Over Achived</v>
      </c>
    </row>
    <row r="3100" ht="22.5" customHeight="1">
      <c r="A3100" s="18">
        <v>45701.0</v>
      </c>
      <c r="B3100" s="19" t="str">
        <f t="shared" si="1"/>
        <v>Feb</v>
      </c>
      <c r="C3100" s="20" t="s">
        <v>92</v>
      </c>
      <c r="D3100" s="19" t="s">
        <v>144</v>
      </c>
      <c r="E3100" s="19" t="s">
        <v>38</v>
      </c>
      <c r="F3100" s="21">
        <v>2.0</v>
      </c>
      <c r="G3100" s="22">
        <v>85684.0</v>
      </c>
      <c r="H3100" s="15" t="str">
        <f t="shared" si="2"/>
        <v>High Range</v>
      </c>
      <c r="I3100" s="22">
        <v>77834.0</v>
      </c>
      <c r="J3100" s="23">
        <f t="shared" si="3"/>
        <v>1.100855667</v>
      </c>
      <c r="K3100" s="24" t="str">
        <f t="shared" si="4"/>
        <v>Over Achived</v>
      </c>
    </row>
    <row r="3101" ht="22.5" customHeight="1">
      <c r="A3101" s="18">
        <v>45701.0</v>
      </c>
      <c r="B3101" s="19" t="str">
        <f t="shared" si="1"/>
        <v>Feb</v>
      </c>
      <c r="C3101" s="20" t="s">
        <v>92</v>
      </c>
      <c r="D3101" s="25" t="s">
        <v>149</v>
      </c>
      <c r="E3101" s="19" t="s">
        <v>23</v>
      </c>
      <c r="F3101" s="21">
        <v>2.0</v>
      </c>
      <c r="G3101" s="22">
        <v>52651.0</v>
      </c>
      <c r="H3101" s="15" t="str">
        <f t="shared" si="2"/>
        <v>Medium Range</v>
      </c>
      <c r="I3101" s="22">
        <v>41715.0</v>
      </c>
      <c r="J3101" s="23">
        <f t="shared" si="3"/>
        <v>1.262159895</v>
      </c>
      <c r="K3101" s="24" t="str">
        <f t="shared" si="4"/>
        <v>Over Achived</v>
      </c>
    </row>
    <row r="3102" ht="22.5" customHeight="1">
      <c r="A3102" s="18">
        <v>45701.0</v>
      </c>
      <c r="B3102" s="19" t="str">
        <f t="shared" si="1"/>
        <v>Feb</v>
      </c>
      <c r="C3102" s="20" t="s">
        <v>7</v>
      </c>
      <c r="D3102" s="19" t="s">
        <v>126</v>
      </c>
      <c r="E3102" s="19" t="s">
        <v>34</v>
      </c>
      <c r="F3102" s="21">
        <v>6.0</v>
      </c>
      <c r="G3102" s="22">
        <v>123753.0</v>
      </c>
      <c r="H3102" s="15" t="str">
        <f t="shared" si="2"/>
        <v>Very High Range</v>
      </c>
      <c r="I3102" s="22">
        <v>104653.0</v>
      </c>
      <c r="J3102" s="23">
        <f t="shared" si="3"/>
        <v>1.182507907</v>
      </c>
      <c r="K3102" s="24" t="str">
        <f t="shared" si="4"/>
        <v>Over Achived</v>
      </c>
    </row>
    <row r="3103" ht="22.5" customHeight="1">
      <c r="A3103" s="18">
        <v>45701.0</v>
      </c>
      <c r="B3103" s="19" t="str">
        <f t="shared" si="1"/>
        <v>Feb</v>
      </c>
      <c r="C3103" s="20" t="s">
        <v>92</v>
      </c>
      <c r="D3103" s="25" t="s">
        <v>149</v>
      </c>
      <c r="E3103" s="19" t="s">
        <v>19</v>
      </c>
      <c r="F3103" s="21">
        <v>2.0</v>
      </c>
      <c r="G3103" s="22">
        <v>56688.0</v>
      </c>
      <c r="H3103" s="15" t="str">
        <f t="shared" si="2"/>
        <v>Medium Range</v>
      </c>
      <c r="I3103" s="22">
        <v>45703.0</v>
      </c>
      <c r="J3103" s="23">
        <f t="shared" si="3"/>
        <v>1.240356213</v>
      </c>
      <c r="K3103" s="24" t="str">
        <f t="shared" si="4"/>
        <v>Over Achived</v>
      </c>
    </row>
    <row r="3104" ht="22.5" customHeight="1">
      <c r="A3104" s="18">
        <v>45701.0</v>
      </c>
      <c r="B3104" s="19" t="str">
        <f t="shared" si="1"/>
        <v>Feb</v>
      </c>
      <c r="C3104" s="20" t="s">
        <v>92</v>
      </c>
      <c r="D3104" s="25" t="s">
        <v>149</v>
      </c>
      <c r="E3104" s="19" t="s">
        <v>68</v>
      </c>
      <c r="F3104" s="21">
        <v>2.0</v>
      </c>
      <c r="G3104" s="22">
        <v>44818.0</v>
      </c>
      <c r="H3104" s="15" t="str">
        <f t="shared" si="2"/>
        <v>Base Range</v>
      </c>
      <c r="I3104" s="22">
        <v>37316.0</v>
      </c>
      <c r="J3104" s="23">
        <f t="shared" si="3"/>
        <v>1.201039768</v>
      </c>
      <c r="K3104" s="24" t="str">
        <f t="shared" si="4"/>
        <v>Over Achived</v>
      </c>
    </row>
    <row r="3105" ht="22.5" customHeight="1">
      <c r="A3105" s="18">
        <v>45701.0</v>
      </c>
      <c r="B3105" s="19" t="str">
        <f t="shared" si="1"/>
        <v>Feb</v>
      </c>
      <c r="C3105" s="20" t="s">
        <v>92</v>
      </c>
      <c r="D3105" s="25" t="s">
        <v>149</v>
      </c>
      <c r="E3105" s="19" t="s">
        <v>26</v>
      </c>
      <c r="F3105" s="21">
        <v>3.0</v>
      </c>
      <c r="G3105" s="22">
        <v>93021.0</v>
      </c>
      <c r="H3105" s="15" t="str">
        <f t="shared" si="2"/>
        <v>Very High Range</v>
      </c>
      <c r="I3105" s="22">
        <v>88088.0</v>
      </c>
      <c r="J3105" s="23">
        <f t="shared" si="3"/>
        <v>1.056000817</v>
      </c>
      <c r="K3105" s="24" t="str">
        <f t="shared" si="4"/>
        <v>Over Achived</v>
      </c>
    </row>
    <row r="3106" ht="22.5" customHeight="1">
      <c r="A3106" s="18">
        <v>45701.0</v>
      </c>
      <c r="B3106" s="19" t="str">
        <f t="shared" si="1"/>
        <v>Feb</v>
      </c>
      <c r="C3106" s="20" t="s">
        <v>92</v>
      </c>
      <c r="D3106" s="19" t="s">
        <v>158</v>
      </c>
      <c r="E3106" s="19" t="s">
        <v>63</v>
      </c>
      <c r="F3106" s="21">
        <v>1.0</v>
      </c>
      <c r="G3106" s="22">
        <v>22283.0</v>
      </c>
      <c r="H3106" s="15" t="str">
        <f t="shared" si="2"/>
        <v>Base Range</v>
      </c>
      <c r="I3106" s="22">
        <v>20721.0</v>
      </c>
      <c r="J3106" s="23">
        <f t="shared" si="3"/>
        <v>1.075382462</v>
      </c>
      <c r="K3106" s="24" t="str">
        <f t="shared" si="4"/>
        <v>Over Achived</v>
      </c>
    </row>
    <row r="3107" ht="22.5" customHeight="1">
      <c r="A3107" s="18">
        <v>45701.0</v>
      </c>
      <c r="B3107" s="19" t="str">
        <f t="shared" si="1"/>
        <v>Feb</v>
      </c>
      <c r="C3107" s="20" t="s">
        <v>92</v>
      </c>
      <c r="D3107" s="19" t="s">
        <v>158</v>
      </c>
      <c r="E3107" s="19" t="s">
        <v>9</v>
      </c>
      <c r="F3107" s="21">
        <v>4.0</v>
      </c>
      <c r="G3107" s="22">
        <v>104458.0</v>
      </c>
      <c r="H3107" s="15" t="str">
        <f t="shared" si="2"/>
        <v>Very High Range</v>
      </c>
      <c r="I3107" s="22">
        <v>87823.0</v>
      </c>
      <c r="J3107" s="23">
        <f t="shared" si="3"/>
        <v>1.189415074</v>
      </c>
      <c r="K3107" s="24" t="str">
        <f t="shared" si="4"/>
        <v>Over Achived</v>
      </c>
    </row>
    <row r="3108" ht="22.5" customHeight="1">
      <c r="A3108" s="18">
        <v>45701.0</v>
      </c>
      <c r="B3108" s="19" t="str">
        <f t="shared" si="1"/>
        <v>Feb</v>
      </c>
      <c r="C3108" s="20" t="s">
        <v>92</v>
      </c>
      <c r="D3108" s="19" t="s">
        <v>158</v>
      </c>
      <c r="E3108" s="19" t="s">
        <v>9</v>
      </c>
      <c r="F3108" s="21">
        <v>5.0</v>
      </c>
      <c r="G3108" s="22">
        <v>114720.0</v>
      </c>
      <c r="H3108" s="15" t="str">
        <f t="shared" si="2"/>
        <v>Very High Range</v>
      </c>
      <c r="I3108" s="22">
        <v>108769.0</v>
      </c>
      <c r="J3108" s="23">
        <f t="shared" si="3"/>
        <v>1.05471228</v>
      </c>
      <c r="K3108" s="24" t="str">
        <f t="shared" si="4"/>
        <v>Over Achived</v>
      </c>
    </row>
    <row r="3109" ht="22.5" customHeight="1">
      <c r="A3109" s="18">
        <v>45701.0</v>
      </c>
      <c r="B3109" s="19" t="str">
        <f t="shared" si="1"/>
        <v>Feb</v>
      </c>
      <c r="C3109" s="20" t="s">
        <v>92</v>
      </c>
      <c r="D3109" s="19" t="s">
        <v>158</v>
      </c>
      <c r="E3109" s="19" t="s">
        <v>68</v>
      </c>
      <c r="F3109" s="21">
        <v>2.0</v>
      </c>
      <c r="G3109" s="22">
        <v>57252.0</v>
      </c>
      <c r="H3109" s="15" t="str">
        <f t="shared" si="2"/>
        <v>Medium Range</v>
      </c>
      <c r="I3109" s="22">
        <v>40679.0</v>
      </c>
      <c r="J3109" s="23">
        <f t="shared" si="3"/>
        <v>1.407409228</v>
      </c>
      <c r="K3109" s="24" t="str">
        <f t="shared" si="4"/>
        <v>Over Achived</v>
      </c>
    </row>
    <row r="3110" ht="22.5" customHeight="1">
      <c r="A3110" s="18">
        <v>45701.0</v>
      </c>
      <c r="B3110" s="19" t="str">
        <f t="shared" si="1"/>
        <v>Feb</v>
      </c>
      <c r="C3110" s="20" t="s">
        <v>7</v>
      </c>
      <c r="D3110" s="19" t="s">
        <v>131</v>
      </c>
      <c r="E3110" s="19" t="s">
        <v>68</v>
      </c>
      <c r="F3110" s="21">
        <v>2.0</v>
      </c>
      <c r="G3110" s="22">
        <v>73046.0</v>
      </c>
      <c r="H3110" s="15" t="str">
        <f t="shared" si="2"/>
        <v>High Range</v>
      </c>
      <c r="I3110" s="22">
        <v>52173.0</v>
      </c>
      <c r="J3110" s="23">
        <f t="shared" si="3"/>
        <v>1.400072835</v>
      </c>
      <c r="K3110" s="24" t="str">
        <f t="shared" si="4"/>
        <v>Over Achived</v>
      </c>
    </row>
    <row r="3111" ht="22.5" customHeight="1">
      <c r="A3111" s="18">
        <v>45701.0</v>
      </c>
      <c r="B3111" s="19" t="str">
        <f t="shared" si="1"/>
        <v>Feb</v>
      </c>
      <c r="C3111" s="20" t="s">
        <v>7</v>
      </c>
      <c r="D3111" s="19" t="s">
        <v>131</v>
      </c>
      <c r="E3111" s="19" t="s">
        <v>34</v>
      </c>
      <c r="F3111" s="21">
        <v>6.0</v>
      </c>
      <c r="G3111" s="22">
        <v>138546.0</v>
      </c>
      <c r="H3111" s="15" t="str">
        <f t="shared" si="2"/>
        <v>Very High Range</v>
      </c>
      <c r="I3111" s="22">
        <v>120904.0</v>
      </c>
      <c r="J3111" s="23">
        <f t="shared" si="3"/>
        <v>1.145917422</v>
      </c>
      <c r="K3111" s="24" t="str">
        <f t="shared" si="4"/>
        <v>Over Achived</v>
      </c>
    </row>
    <row r="3112" ht="22.5" customHeight="1">
      <c r="A3112" s="18">
        <v>45701.0</v>
      </c>
      <c r="B3112" s="19" t="str">
        <f t="shared" si="1"/>
        <v>Feb</v>
      </c>
      <c r="C3112" s="20" t="s">
        <v>7</v>
      </c>
      <c r="D3112" s="19" t="s">
        <v>131</v>
      </c>
      <c r="E3112" s="19" t="s">
        <v>38</v>
      </c>
      <c r="F3112" s="21">
        <v>4.0</v>
      </c>
      <c r="G3112" s="22">
        <v>92104.0</v>
      </c>
      <c r="H3112" s="15" t="str">
        <f t="shared" si="2"/>
        <v>Very High Range</v>
      </c>
      <c r="I3112" s="22">
        <v>65747.0</v>
      </c>
      <c r="J3112" s="23">
        <f t="shared" si="3"/>
        <v>1.400885211</v>
      </c>
      <c r="K3112" s="24" t="str">
        <f t="shared" si="4"/>
        <v>Over Achived</v>
      </c>
    </row>
    <row r="3113" ht="22.5" customHeight="1">
      <c r="A3113" s="18">
        <v>45701.0</v>
      </c>
      <c r="B3113" s="19" t="str">
        <f t="shared" si="1"/>
        <v>Feb</v>
      </c>
      <c r="C3113" s="20" t="s">
        <v>92</v>
      </c>
      <c r="D3113" s="25" t="s">
        <v>149</v>
      </c>
      <c r="E3113" s="19" t="s">
        <v>63</v>
      </c>
      <c r="F3113" s="21">
        <v>1.0</v>
      </c>
      <c r="G3113" s="22">
        <v>21085.0</v>
      </c>
      <c r="H3113" s="15" t="str">
        <f t="shared" si="2"/>
        <v>Base Range</v>
      </c>
      <c r="I3113" s="22">
        <v>18585.0</v>
      </c>
      <c r="J3113" s="23">
        <f t="shared" si="3"/>
        <v>1.134517084</v>
      </c>
      <c r="K3113" s="24" t="str">
        <f t="shared" si="4"/>
        <v>Over Achived</v>
      </c>
    </row>
    <row r="3114" ht="22.5" customHeight="1">
      <c r="A3114" s="18">
        <v>45702.0</v>
      </c>
      <c r="B3114" s="19" t="str">
        <f t="shared" si="1"/>
        <v>Feb</v>
      </c>
      <c r="C3114" s="20" t="s">
        <v>13</v>
      </c>
      <c r="D3114" s="19" t="s">
        <v>169</v>
      </c>
      <c r="E3114" s="19" t="s">
        <v>63</v>
      </c>
      <c r="F3114" s="21">
        <v>3.0</v>
      </c>
      <c r="G3114" s="22">
        <v>79237.0</v>
      </c>
      <c r="H3114" s="15" t="str">
        <f t="shared" si="2"/>
        <v>High Range</v>
      </c>
      <c r="I3114" s="22">
        <v>84435.0</v>
      </c>
      <c r="J3114" s="23">
        <f t="shared" si="3"/>
        <v>0.9384378516</v>
      </c>
      <c r="K3114" s="24" t="str">
        <f t="shared" si="4"/>
        <v>Target Not Meet</v>
      </c>
    </row>
    <row r="3115" ht="22.5" customHeight="1">
      <c r="A3115" s="18">
        <v>45702.0</v>
      </c>
      <c r="B3115" s="19" t="str">
        <f t="shared" si="1"/>
        <v>Feb</v>
      </c>
      <c r="C3115" s="20" t="s">
        <v>13</v>
      </c>
      <c r="D3115" s="19" t="s">
        <v>169</v>
      </c>
      <c r="E3115" s="19" t="s">
        <v>68</v>
      </c>
      <c r="F3115" s="21">
        <v>2.0</v>
      </c>
      <c r="G3115" s="22">
        <v>35172.0</v>
      </c>
      <c r="H3115" s="15" t="str">
        <f t="shared" si="2"/>
        <v>Base Range</v>
      </c>
      <c r="I3115" s="22">
        <v>44943.0</v>
      </c>
      <c r="J3115" s="23">
        <f t="shared" si="3"/>
        <v>0.7825912823</v>
      </c>
      <c r="K3115" s="24" t="str">
        <f t="shared" si="4"/>
        <v>Target Not Meet</v>
      </c>
    </row>
    <row r="3116" ht="22.5" customHeight="1">
      <c r="A3116" s="18">
        <v>45702.0</v>
      </c>
      <c r="B3116" s="19" t="str">
        <f t="shared" si="1"/>
        <v>Feb</v>
      </c>
      <c r="C3116" s="20" t="s">
        <v>13</v>
      </c>
      <c r="D3116" s="19" t="s">
        <v>169</v>
      </c>
      <c r="E3116" s="19" t="s">
        <v>63</v>
      </c>
      <c r="F3116" s="21">
        <v>1.0</v>
      </c>
      <c r="G3116" s="22">
        <v>17015.0</v>
      </c>
      <c r="H3116" s="15" t="str">
        <f t="shared" si="2"/>
        <v>Base Range</v>
      </c>
      <c r="I3116" s="22">
        <v>19441.0</v>
      </c>
      <c r="J3116" s="23">
        <f t="shared" si="3"/>
        <v>0.8752121804</v>
      </c>
      <c r="K3116" s="24" t="str">
        <f t="shared" si="4"/>
        <v>Target Not Meet</v>
      </c>
    </row>
    <row r="3117" ht="22.5" customHeight="1">
      <c r="A3117" s="18">
        <v>45702.0</v>
      </c>
      <c r="B3117" s="19" t="str">
        <f t="shared" si="1"/>
        <v>Feb</v>
      </c>
      <c r="C3117" s="20" t="s">
        <v>13</v>
      </c>
      <c r="D3117" s="19" t="s">
        <v>37</v>
      </c>
      <c r="E3117" s="19" t="s">
        <v>38</v>
      </c>
      <c r="F3117" s="21">
        <v>2.0</v>
      </c>
      <c r="G3117" s="22">
        <v>58728.0</v>
      </c>
      <c r="H3117" s="15" t="str">
        <f t="shared" si="2"/>
        <v>Medium Range</v>
      </c>
      <c r="I3117" s="22">
        <v>71515.0</v>
      </c>
      <c r="J3117" s="23">
        <f t="shared" si="3"/>
        <v>0.82119835</v>
      </c>
      <c r="K3117" s="24" t="str">
        <f t="shared" si="4"/>
        <v>Target Not Meet</v>
      </c>
    </row>
    <row r="3118" ht="22.5" customHeight="1">
      <c r="A3118" s="18">
        <v>45702.0</v>
      </c>
      <c r="B3118" s="19" t="str">
        <f t="shared" si="1"/>
        <v>Feb</v>
      </c>
      <c r="C3118" s="20" t="s">
        <v>13</v>
      </c>
      <c r="D3118" s="19" t="s">
        <v>37</v>
      </c>
      <c r="E3118" s="19" t="s">
        <v>9</v>
      </c>
      <c r="F3118" s="21">
        <v>4.0</v>
      </c>
      <c r="G3118" s="22">
        <v>93843.0</v>
      </c>
      <c r="H3118" s="15" t="str">
        <f t="shared" si="2"/>
        <v>Very High Range</v>
      </c>
      <c r="I3118" s="22">
        <v>113163.0</v>
      </c>
      <c r="J3118" s="23">
        <f t="shared" si="3"/>
        <v>0.8292728189</v>
      </c>
      <c r="K3118" s="24" t="str">
        <f t="shared" si="4"/>
        <v>Target Not Meet</v>
      </c>
    </row>
    <row r="3119" ht="22.5" customHeight="1">
      <c r="A3119" s="18">
        <v>45702.0</v>
      </c>
      <c r="B3119" s="19" t="str">
        <f t="shared" si="1"/>
        <v>Feb</v>
      </c>
      <c r="C3119" s="20" t="s">
        <v>13</v>
      </c>
      <c r="D3119" s="19" t="s">
        <v>29</v>
      </c>
      <c r="E3119" s="19" t="s">
        <v>26</v>
      </c>
      <c r="F3119" s="21">
        <v>3.0</v>
      </c>
      <c r="G3119" s="22">
        <v>70566.0</v>
      </c>
      <c r="H3119" s="15" t="str">
        <f t="shared" si="2"/>
        <v>High Range</v>
      </c>
      <c r="I3119" s="22">
        <v>84065.0</v>
      </c>
      <c r="J3119" s="23">
        <f t="shared" si="3"/>
        <v>0.8394218759</v>
      </c>
      <c r="K3119" s="24" t="str">
        <f t="shared" si="4"/>
        <v>Target Not Meet</v>
      </c>
    </row>
    <row r="3120" ht="22.5" customHeight="1">
      <c r="A3120" s="18">
        <v>45702.0</v>
      </c>
      <c r="B3120" s="19" t="str">
        <f t="shared" si="1"/>
        <v>Feb</v>
      </c>
      <c r="C3120" s="20" t="s">
        <v>92</v>
      </c>
      <c r="D3120" s="19" t="s">
        <v>93</v>
      </c>
      <c r="E3120" s="19" t="s">
        <v>19</v>
      </c>
      <c r="F3120" s="21">
        <v>3.0</v>
      </c>
      <c r="G3120" s="22">
        <v>73320.0</v>
      </c>
      <c r="H3120" s="15" t="str">
        <f t="shared" si="2"/>
        <v>High Range</v>
      </c>
      <c r="I3120" s="22">
        <v>87209.0</v>
      </c>
      <c r="J3120" s="23">
        <f t="shared" si="3"/>
        <v>0.8407389146</v>
      </c>
      <c r="K3120" s="24" t="str">
        <f t="shared" si="4"/>
        <v>Target Not Meet</v>
      </c>
    </row>
    <row r="3121" ht="22.5" customHeight="1">
      <c r="A3121" s="18">
        <v>45702.0</v>
      </c>
      <c r="B3121" s="19" t="str">
        <f t="shared" si="1"/>
        <v>Feb</v>
      </c>
      <c r="C3121" s="20" t="s">
        <v>13</v>
      </c>
      <c r="D3121" s="19" t="s">
        <v>18</v>
      </c>
      <c r="E3121" s="19" t="s">
        <v>26</v>
      </c>
      <c r="F3121" s="21">
        <v>3.0</v>
      </c>
      <c r="G3121" s="22">
        <v>61413.0</v>
      </c>
      <c r="H3121" s="15" t="str">
        <f t="shared" si="2"/>
        <v>Medium Range</v>
      </c>
      <c r="I3121" s="22">
        <v>43405.0</v>
      </c>
      <c r="J3121" s="23">
        <f t="shared" si="3"/>
        <v>1.414883078</v>
      </c>
      <c r="K3121" s="24" t="str">
        <f t="shared" si="4"/>
        <v>Over Achived</v>
      </c>
    </row>
    <row r="3122" ht="22.5" customHeight="1">
      <c r="A3122" s="18">
        <v>45702.0</v>
      </c>
      <c r="B3122" s="19" t="str">
        <f t="shared" si="1"/>
        <v>Feb</v>
      </c>
      <c r="C3122" s="20" t="s">
        <v>13</v>
      </c>
      <c r="D3122" s="19" t="s">
        <v>18</v>
      </c>
      <c r="E3122" s="19" t="s">
        <v>19</v>
      </c>
      <c r="F3122" s="21">
        <v>2.0</v>
      </c>
      <c r="G3122" s="22">
        <v>45960.0</v>
      </c>
      <c r="H3122" s="15" t="str">
        <f t="shared" si="2"/>
        <v>Base Range</v>
      </c>
      <c r="I3122" s="22">
        <v>35546.0</v>
      </c>
      <c r="J3122" s="23">
        <f t="shared" si="3"/>
        <v>1.292972486</v>
      </c>
      <c r="K3122" s="24" t="str">
        <f t="shared" si="4"/>
        <v>Over Achived</v>
      </c>
    </row>
    <row r="3123" ht="22.5" customHeight="1">
      <c r="A3123" s="18">
        <v>45702.0</v>
      </c>
      <c r="B3123" s="19" t="str">
        <f t="shared" si="1"/>
        <v>Feb</v>
      </c>
      <c r="C3123" s="20" t="s">
        <v>13</v>
      </c>
      <c r="D3123" s="19" t="s">
        <v>18</v>
      </c>
      <c r="E3123" s="19" t="s">
        <v>26</v>
      </c>
      <c r="F3123" s="21">
        <v>3.0</v>
      </c>
      <c r="G3123" s="22">
        <v>64047.0</v>
      </c>
      <c r="H3123" s="15" t="str">
        <f t="shared" si="2"/>
        <v>Medium Range</v>
      </c>
      <c r="I3123" s="22">
        <v>56434.0</v>
      </c>
      <c r="J3123" s="23">
        <f t="shared" si="3"/>
        <v>1.134900946</v>
      </c>
      <c r="K3123" s="24" t="str">
        <f t="shared" si="4"/>
        <v>Over Achived</v>
      </c>
    </row>
    <row r="3124" ht="22.5" customHeight="1">
      <c r="A3124" s="18">
        <v>45702.0</v>
      </c>
      <c r="B3124" s="19" t="str">
        <f t="shared" si="1"/>
        <v>Feb</v>
      </c>
      <c r="C3124" s="20" t="s">
        <v>13</v>
      </c>
      <c r="D3124" s="19" t="s">
        <v>14</v>
      </c>
      <c r="E3124" s="19" t="s">
        <v>9</v>
      </c>
      <c r="F3124" s="21">
        <v>3.0</v>
      </c>
      <c r="G3124" s="22">
        <v>77458.0</v>
      </c>
      <c r="H3124" s="15" t="str">
        <f t="shared" si="2"/>
        <v>High Range</v>
      </c>
      <c r="I3124" s="22">
        <v>58709.0</v>
      </c>
      <c r="J3124" s="23">
        <f t="shared" si="3"/>
        <v>1.319354784</v>
      </c>
      <c r="K3124" s="24" t="str">
        <f t="shared" si="4"/>
        <v>Over Achived</v>
      </c>
    </row>
    <row r="3125" ht="22.5" customHeight="1">
      <c r="A3125" s="18">
        <v>45702.0</v>
      </c>
      <c r="B3125" s="19" t="str">
        <f t="shared" si="1"/>
        <v>Feb</v>
      </c>
      <c r="C3125" s="20" t="s">
        <v>13</v>
      </c>
      <c r="D3125" s="19" t="s">
        <v>14</v>
      </c>
      <c r="E3125" s="19" t="s">
        <v>38</v>
      </c>
      <c r="F3125" s="21">
        <v>2.0</v>
      </c>
      <c r="G3125" s="22">
        <v>52097.0</v>
      </c>
      <c r="H3125" s="15" t="str">
        <f t="shared" si="2"/>
        <v>Medium Range</v>
      </c>
      <c r="I3125" s="22">
        <v>43798.0</v>
      </c>
      <c r="J3125" s="23">
        <f t="shared" si="3"/>
        <v>1.189483538</v>
      </c>
      <c r="K3125" s="24" t="str">
        <f t="shared" si="4"/>
        <v>Over Achived</v>
      </c>
    </row>
    <row r="3126" ht="22.5" customHeight="1">
      <c r="A3126" s="18">
        <v>45702.0</v>
      </c>
      <c r="B3126" s="19" t="str">
        <f t="shared" si="1"/>
        <v>Feb</v>
      </c>
      <c r="C3126" s="20" t="s">
        <v>92</v>
      </c>
      <c r="D3126" s="19" t="s">
        <v>93</v>
      </c>
      <c r="E3126" s="19" t="s">
        <v>34</v>
      </c>
      <c r="F3126" s="21">
        <v>4.0</v>
      </c>
      <c r="G3126" s="22">
        <v>101266.0</v>
      </c>
      <c r="H3126" s="15" t="str">
        <f t="shared" si="2"/>
        <v>Very High Range</v>
      </c>
      <c r="I3126" s="22">
        <v>117017.0</v>
      </c>
      <c r="J3126" s="23">
        <f t="shared" si="3"/>
        <v>0.8653956263</v>
      </c>
      <c r="K3126" s="24" t="str">
        <f t="shared" si="4"/>
        <v>Target Not Meet</v>
      </c>
    </row>
    <row r="3127" ht="22.5" customHeight="1">
      <c r="A3127" s="18">
        <v>45702.0</v>
      </c>
      <c r="B3127" s="19" t="str">
        <f t="shared" si="1"/>
        <v>Feb</v>
      </c>
      <c r="C3127" s="20" t="s">
        <v>13</v>
      </c>
      <c r="D3127" s="19" t="s">
        <v>169</v>
      </c>
      <c r="E3127" s="19" t="s">
        <v>63</v>
      </c>
      <c r="F3127" s="21">
        <v>4.0</v>
      </c>
      <c r="G3127" s="22">
        <v>76197.0</v>
      </c>
      <c r="H3127" s="15" t="str">
        <f t="shared" si="2"/>
        <v>High Range</v>
      </c>
      <c r="I3127" s="22">
        <v>87318.0</v>
      </c>
      <c r="J3127" s="23">
        <f t="shared" si="3"/>
        <v>0.8726379441</v>
      </c>
      <c r="K3127" s="24" t="str">
        <f t="shared" si="4"/>
        <v>Target Not Meet</v>
      </c>
    </row>
    <row r="3128" ht="22.5" customHeight="1">
      <c r="A3128" s="18">
        <v>45702.0</v>
      </c>
      <c r="B3128" s="19" t="str">
        <f t="shared" si="1"/>
        <v>Feb</v>
      </c>
      <c r="C3128" s="20" t="s">
        <v>13</v>
      </c>
      <c r="D3128" s="19" t="s">
        <v>29</v>
      </c>
      <c r="E3128" s="19" t="s">
        <v>63</v>
      </c>
      <c r="F3128" s="21">
        <v>1.0</v>
      </c>
      <c r="G3128" s="22">
        <v>17764.0</v>
      </c>
      <c r="H3128" s="15" t="str">
        <f t="shared" si="2"/>
        <v>Base Range</v>
      </c>
      <c r="I3128" s="22">
        <v>20387.0</v>
      </c>
      <c r="J3128" s="23">
        <f t="shared" si="3"/>
        <v>0.8713395791</v>
      </c>
      <c r="K3128" s="24" t="str">
        <f t="shared" si="4"/>
        <v>Target Not Meet</v>
      </c>
    </row>
    <row r="3129" ht="22.5" customHeight="1">
      <c r="A3129" s="18">
        <v>45702.0</v>
      </c>
      <c r="B3129" s="19" t="str">
        <f t="shared" si="1"/>
        <v>Feb</v>
      </c>
      <c r="C3129" s="20" t="s">
        <v>13</v>
      </c>
      <c r="D3129" s="19" t="s">
        <v>169</v>
      </c>
      <c r="E3129" s="19" t="s">
        <v>23</v>
      </c>
      <c r="F3129" s="21">
        <v>2.0</v>
      </c>
      <c r="G3129" s="22">
        <v>40042.0</v>
      </c>
      <c r="H3129" s="15" t="str">
        <f t="shared" si="2"/>
        <v>Base Range</v>
      </c>
      <c r="I3129" s="22">
        <v>45513.0</v>
      </c>
      <c r="J3129" s="23">
        <f t="shared" si="3"/>
        <v>0.8797925867</v>
      </c>
      <c r="K3129" s="24" t="str">
        <f t="shared" si="4"/>
        <v>Target Not Meet</v>
      </c>
    </row>
    <row r="3130" ht="22.5" customHeight="1">
      <c r="A3130" s="18">
        <v>45702.0</v>
      </c>
      <c r="B3130" s="19" t="str">
        <f t="shared" si="1"/>
        <v>Feb</v>
      </c>
      <c r="C3130" s="20" t="s">
        <v>57</v>
      </c>
      <c r="D3130" s="19" t="s">
        <v>71</v>
      </c>
      <c r="E3130" s="19" t="s">
        <v>34</v>
      </c>
      <c r="F3130" s="21">
        <v>2.0</v>
      </c>
      <c r="G3130" s="22">
        <v>61646.0</v>
      </c>
      <c r="H3130" s="15" t="str">
        <f t="shared" si="2"/>
        <v>Medium Range</v>
      </c>
      <c r="I3130" s="22">
        <v>71803.0</v>
      </c>
      <c r="J3130" s="23">
        <f t="shared" si="3"/>
        <v>0.8585435149</v>
      </c>
      <c r="K3130" s="24" t="str">
        <f t="shared" si="4"/>
        <v>Target Not Meet</v>
      </c>
    </row>
    <row r="3131" ht="22.5" customHeight="1">
      <c r="A3131" s="18">
        <v>45702.0</v>
      </c>
      <c r="B3131" s="19" t="str">
        <f t="shared" si="1"/>
        <v>Feb</v>
      </c>
      <c r="C3131" s="20" t="s">
        <v>57</v>
      </c>
      <c r="D3131" s="19" t="s">
        <v>58</v>
      </c>
      <c r="E3131" s="19" t="s">
        <v>9</v>
      </c>
      <c r="F3131" s="21">
        <v>2.0</v>
      </c>
      <c r="G3131" s="22">
        <v>64256.0</v>
      </c>
      <c r="H3131" s="15" t="str">
        <f t="shared" si="2"/>
        <v>Medium Range</v>
      </c>
      <c r="I3131" s="22">
        <v>54266.0</v>
      </c>
      <c r="J3131" s="23">
        <f t="shared" si="3"/>
        <v>1.184093171</v>
      </c>
      <c r="K3131" s="24" t="str">
        <f t="shared" si="4"/>
        <v>Over Achived</v>
      </c>
    </row>
    <row r="3132" ht="22.5" customHeight="1">
      <c r="A3132" s="18">
        <v>45702.0</v>
      </c>
      <c r="B3132" s="19" t="str">
        <f t="shared" si="1"/>
        <v>Feb</v>
      </c>
      <c r="C3132" s="20" t="s">
        <v>92</v>
      </c>
      <c r="D3132" s="19" t="s">
        <v>93</v>
      </c>
      <c r="E3132" s="19" t="s">
        <v>23</v>
      </c>
      <c r="F3132" s="21">
        <v>2.0</v>
      </c>
      <c r="G3132" s="22">
        <v>69375.0</v>
      </c>
      <c r="H3132" s="15" t="str">
        <f t="shared" si="2"/>
        <v>Medium Range</v>
      </c>
      <c r="I3132" s="22">
        <v>82117.0</v>
      </c>
      <c r="J3132" s="23">
        <f t="shared" si="3"/>
        <v>0.8448311555</v>
      </c>
      <c r="K3132" s="24" t="str">
        <f t="shared" si="4"/>
        <v>Target Not Meet</v>
      </c>
    </row>
    <row r="3133" ht="22.5" customHeight="1">
      <c r="A3133" s="18">
        <v>45702.0</v>
      </c>
      <c r="B3133" s="19" t="str">
        <f t="shared" si="1"/>
        <v>Feb</v>
      </c>
      <c r="C3133" s="20" t="s">
        <v>57</v>
      </c>
      <c r="D3133" s="19" t="s">
        <v>85</v>
      </c>
      <c r="E3133" s="19" t="s">
        <v>23</v>
      </c>
      <c r="F3133" s="21">
        <v>1.0</v>
      </c>
      <c r="G3133" s="22">
        <v>29560.0</v>
      </c>
      <c r="H3133" s="15" t="str">
        <f t="shared" si="2"/>
        <v>Base Range</v>
      </c>
      <c r="I3133" s="22">
        <v>34428.0</v>
      </c>
      <c r="J3133" s="23">
        <f t="shared" si="3"/>
        <v>0.8586034623</v>
      </c>
      <c r="K3133" s="24" t="str">
        <f t="shared" si="4"/>
        <v>Target Not Meet</v>
      </c>
    </row>
    <row r="3134" ht="22.5" customHeight="1">
      <c r="A3134" s="18">
        <v>45702.0</v>
      </c>
      <c r="B3134" s="19" t="str">
        <f t="shared" si="1"/>
        <v>Feb</v>
      </c>
      <c r="C3134" s="20" t="s">
        <v>57</v>
      </c>
      <c r="D3134" s="19" t="s">
        <v>85</v>
      </c>
      <c r="E3134" s="19" t="s">
        <v>68</v>
      </c>
      <c r="F3134" s="21">
        <v>1.0</v>
      </c>
      <c r="G3134" s="22">
        <v>30876.0</v>
      </c>
      <c r="H3134" s="15" t="str">
        <f t="shared" si="2"/>
        <v>Base Range</v>
      </c>
      <c r="I3134" s="22">
        <v>32565.0</v>
      </c>
      <c r="J3134" s="23">
        <f t="shared" si="3"/>
        <v>0.9481345002</v>
      </c>
      <c r="K3134" s="24" t="str">
        <f t="shared" si="4"/>
        <v>Target Not Meet</v>
      </c>
    </row>
    <row r="3135" ht="22.5" customHeight="1">
      <c r="A3135" s="18">
        <v>45702.0</v>
      </c>
      <c r="B3135" s="19" t="str">
        <f t="shared" si="1"/>
        <v>Feb</v>
      </c>
      <c r="C3135" s="20" t="s">
        <v>57</v>
      </c>
      <c r="D3135" s="19" t="s">
        <v>85</v>
      </c>
      <c r="E3135" s="19" t="s">
        <v>9</v>
      </c>
      <c r="F3135" s="21">
        <v>3.0</v>
      </c>
      <c r="G3135" s="22">
        <v>76902.0</v>
      </c>
      <c r="H3135" s="15" t="str">
        <f t="shared" si="2"/>
        <v>High Range</v>
      </c>
      <c r="I3135" s="22">
        <v>84480.0</v>
      </c>
      <c r="J3135" s="23">
        <f t="shared" si="3"/>
        <v>0.9102982955</v>
      </c>
      <c r="K3135" s="24" t="str">
        <f t="shared" si="4"/>
        <v>Target Not Meet</v>
      </c>
    </row>
    <row r="3136" ht="22.5" customHeight="1">
      <c r="A3136" s="18">
        <v>45702.0</v>
      </c>
      <c r="B3136" s="19" t="str">
        <f t="shared" si="1"/>
        <v>Feb</v>
      </c>
      <c r="C3136" s="20" t="s">
        <v>57</v>
      </c>
      <c r="D3136" s="19" t="s">
        <v>80</v>
      </c>
      <c r="E3136" s="19" t="s">
        <v>34</v>
      </c>
      <c r="F3136" s="21">
        <v>2.0</v>
      </c>
      <c r="G3136" s="22">
        <v>58448.0</v>
      </c>
      <c r="H3136" s="15" t="str">
        <f t="shared" si="2"/>
        <v>Medium Range</v>
      </c>
      <c r="I3136" s="22">
        <v>70269.0</v>
      </c>
      <c r="J3136" s="23">
        <f t="shared" si="3"/>
        <v>0.8317750359</v>
      </c>
      <c r="K3136" s="24" t="str">
        <f t="shared" si="4"/>
        <v>Target Not Meet</v>
      </c>
    </row>
    <row r="3137" ht="22.5" customHeight="1">
      <c r="A3137" s="18">
        <v>45702.0</v>
      </c>
      <c r="B3137" s="19" t="str">
        <f t="shared" si="1"/>
        <v>Feb</v>
      </c>
      <c r="C3137" s="20" t="s">
        <v>57</v>
      </c>
      <c r="D3137" s="19" t="s">
        <v>80</v>
      </c>
      <c r="E3137" s="19" t="s">
        <v>23</v>
      </c>
      <c r="F3137" s="21">
        <v>1.0</v>
      </c>
      <c r="G3137" s="22">
        <v>32123.0</v>
      </c>
      <c r="H3137" s="15" t="str">
        <f t="shared" si="2"/>
        <v>Base Range</v>
      </c>
      <c r="I3137" s="22">
        <v>37455.0</v>
      </c>
      <c r="J3137" s="23">
        <f t="shared" si="3"/>
        <v>0.8576425043</v>
      </c>
      <c r="K3137" s="24" t="str">
        <f t="shared" si="4"/>
        <v>Target Not Meet</v>
      </c>
    </row>
    <row r="3138" ht="22.5" customHeight="1">
      <c r="A3138" s="18">
        <v>45702.0</v>
      </c>
      <c r="B3138" s="19" t="str">
        <f t="shared" si="1"/>
        <v>Feb</v>
      </c>
      <c r="C3138" s="20" t="s">
        <v>57</v>
      </c>
      <c r="D3138" s="19" t="s">
        <v>58</v>
      </c>
      <c r="E3138" s="19" t="s">
        <v>38</v>
      </c>
      <c r="F3138" s="21">
        <v>2.0</v>
      </c>
      <c r="G3138" s="22">
        <v>46880.0</v>
      </c>
      <c r="H3138" s="15" t="str">
        <f t="shared" si="2"/>
        <v>Base Range</v>
      </c>
      <c r="I3138" s="22">
        <v>38525.0</v>
      </c>
      <c r="J3138" s="23">
        <f t="shared" si="3"/>
        <v>1.216872161</v>
      </c>
      <c r="K3138" s="24" t="str">
        <f t="shared" si="4"/>
        <v>Over Achived</v>
      </c>
    </row>
    <row r="3139" ht="22.5" customHeight="1">
      <c r="A3139" s="18">
        <v>45702.0</v>
      </c>
      <c r="B3139" s="19" t="str">
        <f t="shared" si="1"/>
        <v>Feb</v>
      </c>
      <c r="C3139" s="20" t="s">
        <v>57</v>
      </c>
      <c r="D3139" s="19" t="s">
        <v>71</v>
      </c>
      <c r="E3139" s="19" t="s">
        <v>38</v>
      </c>
      <c r="F3139" s="21">
        <v>2.0</v>
      </c>
      <c r="G3139" s="22">
        <v>50842.0</v>
      </c>
      <c r="H3139" s="15" t="str">
        <f t="shared" si="2"/>
        <v>Medium Range</v>
      </c>
      <c r="I3139" s="22">
        <v>57827.0</v>
      </c>
      <c r="J3139" s="23">
        <f t="shared" si="3"/>
        <v>0.8792086741</v>
      </c>
      <c r="K3139" s="24" t="str">
        <f t="shared" si="4"/>
        <v>Target Not Meet</v>
      </c>
    </row>
    <row r="3140" ht="22.5" customHeight="1">
      <c r="A3140" s="18">
        <v>45702.0</v>
      </c>
      <c r="B3140" s="19" t="str">
        <f t="shared" si="1"/>
        <v>Feb</v>
      </c>
      <c r="C3140" s="20" t="s">
        <v>57</v>
      </c>
      <c r="D3140" s="19" t="s">
        <v>71</v>
      </c>
      <c r="E3140" s="19" t="s">
        <v>19</v>
      </c>
      <c r="F3140" s="21">
        <v>1.0</v>
      </c>
      <c r="G3140" s="22">
        <v>36869.0</v>
      </c>
      <c r="H3140" s="15" t="str">
        <f t="shared" si="2"/>
        <v>Base Range</v>
      </c>
      <c r="I3140" s="22">
        <v>47291.0</v>
      </c>
      <c r="J3140" s="23">
        <f t="shared" si="3"/>
        <v>0.7796198008</v>
      </c>
      <c r="K3140" s="24" t="str">
        <f t="shared" si="4"/>
        <v>Target Not Meet</v>
      </c>
    </row>
    <row r="3141" ht="22.5" customHeight="1">
      <c r="A3141" s="18">
        <v>45702.0</v>
      </c>
      <c r="B3141" s="19" t="str">
        <f t="shared" si="1"/>
        <v>Feb</v>
      </c>
      <c r="C3141" s="20" t="s">
        <v>57</v>
      </c>
      <c r="D3141" s="25" t="s">
        <v>62</v>
      </c>
      <c r="E3141" s="19" t="s">
        <v>68</v>
      </c>
      <c r="F3141" s="21">
        <v>1.0</v>
      </c>
      <c r="G3141" s="22">
        <v>27124.0</v>
      </c>
      <c r="H3141" s="15" t="str">
        <f t="shared" si="2"/>
        <v>Base Range</v>
      </c>
      <c r="I3141" s="22">
        <v>23291.0</v>
      </c>
      <c r="J3141" s="23">
        <f t="shared" si="3"/>
        <v>1.164570006</v>
      </c>
      <c r="K3141" s="24" t="str">
        <f t="shared" si="4"/>
        <v>Over Achived</v>
      </c>
    </row>
    <row r="3142" ht="22.5" customHeight="1">
      <c r="A3142" s="18">
        <v>45702.0</v>
      </c>
      <c r="B3142" s="19" t="str">
        <f t="shared" si="1"/>
        <v>Feb</v>
      </c>
      <c r="C3142" s="20" t="s">
        <v>57</v>
      </c>
      <c r="D3142" s="25" t="s">
        <v>62</v>
      </c>
      <c r="E3142" s="19" t="s">
        <v>23</v>
      </c>
      <c r="F3142" s="21">
        <v>2.0</v>
      </c>
      <c r="G3142" s="22">
        <v>35722.0</v>
      </c>
      <c r="H3142" s="15" t="str">
        <f t="shared" si="2"/>
        <v>Base Range</v>
      </c>
      <c r="I3142" s="22">
        <v>33198.0</v>
      </c>
      <c r="J3142" s="23">
        <f t="shared" si="3"/>
        <v>1.076028676</v>
      </c>
      <c r="K3142" s="24" t="str">
        <f t="shared" si="4"/>
        <v>Over Achived</v>
      </c>
    </row>
    <row r="3143" ht="22.5" customHeight="1">
      <c r="A3143" s="18">
        <v>45702.0</v>
      </c>
      <c r="B3143" s="19" t="str">
        <f t="shared" si="1"/>
        <v>Feb</v>
      </c>
      <c r="C3143" s="20" t="s">
        <v>57</v>
      </c>
      <c r="D3143" s="25" t="s">
        <v>62</v>
      </c>
      <c r="E3143" s="19" t="s">
        <v>9</v>
      </c>
      <c r="F3143" s="21">
        <v>3.0</v>
      </c>
      <c r="G3143" s="22">
        <v>72466.0</v>
      </c>
      <c r="H3143" s="15" t="str">
        <f t="shared" si="2"/>
        <v>High Range</v>
      </c>
      <c r="I3143" s="22">
        <v>61227.0</v>
      </c>
      <c r="J3143" s="23">
        <f t="shared" si="3"/>
        <v>1.183562807</v>
      </c>
      <c r="K3143" s="24" t="str">
        <f t="shared" si="4"/>
        <v>Over Achived</v>
      </c>
    </row>
    <row r="3144" ht="22.5" customHeight="1">
      <c r="A3144" s="18">
        <v>45702.0</v>
      </c>
      <c r="B3144" s="19" t="str">
        <f t="shared" si="1"/>
        <v>Feb</v>
      </c>
      <c r="C3144" s="20" t="s">
        <v>57</v>
      </c>
      <c r="D3144" s="19" t="s">
        <v>58</v>
      </c>
      <c r="E3144" s="19" t="s">
        <v>23</v>
      </c>
      <c r="F3144" s="21">
        <v>1.0</v>
      </c>
      <c r="G3144" s="22">
        <v>31062.0</v>
      </c>
      <c r="H3144" s="15" t="str">
        <f t="shared" si="2"/>
        <v>Base Range</v>
      </c>
      <c r="I3144" s="22">
        <v>27281.0</v>
      </c>
      <c r="J3144" s="23">
        <f t="shared" si="3"/>
        <v>1.138594626</v>
      </c>
      <c r="K3144" s="24" t="str">
        <f t="shared" si="4"/>
        <v>Over Achived</v>
      </c>
    </row>
    <row r="3145" ht="22.5" customHeight="1">
      <c r="A3145" s="18">
        <v>45702.0</v>
      </c>
      <c r="B3145" s="19" t="str">
        <f t="shared" si="1"/>
        <v>Feb</v>
      </c>
      <c r="C3145" s="20" t="s">
        <v>57</v>
      </c>
      <c r="D3145" s="19" t="s">
        <v>58</v>
      </c>
      <c r="E3145" s="19" t="s">
        <v>38</v>
      </c>
      <c r="F3145" s="21">
        <v>2.0</v>
      </c>
      <c r="G3145" s="22">
        <v>51862.0</v>
      </c>
      <c r="H3145" s="15" t="str">
        <f t="shared" si="2"/>
        <v>Medium Range</v>
      </c>
      <c r="I3145" s="22">
        <v>45888.0</v>
      </c>
      <c r="J3145" s="23">
        <f t="shared" si="3"/>
        <v>1.130186541</v>
      </c>
      <c r="K3145" s="24" t="str">
        <f t="shared" si="4"/>
        <v>Over Achived</v>
      </c>
    </row>
    <row r="3146" ht="22.5" customHeight="1">
      <c r="A3146" s="18">
        <v>45702.0</v>
      </c>
      <c r="B3146" s="19" t="str">
        <f t="shared" si="1"/>
        <v>Feb</v>
      </c>
      <c r="C3146" s="20" t="s">
        <v>57</v>
      </c>
      <c r="D3146" s="19" t="s">
        <v>71</v>
      </c>
      <c r="E3146" s="19" t="s">
        <v>26</v>
      </c>
      <c r="F3146" s="21">
        <v>2.0</v>
      </c>
      <c r="G3146" s="22">
        <v>47442.0</v>
      </c>
      <c r="H3146" s="15" t="str">
        <f t="shared" si="2"/>
        <v>Base Range</v>
      </c>
      <c r="I3146" s="22">
        <v>60735.0</v>
      </c>
      <c r="J3146" s="23">
        <f t="shared" si="3"/>
        <v>0.7811311435</v>
      </c>
      <c r="K3146" s="24" t="str">
        <f t="shared" si="4"/>
        <v>Target Not Meet</v>
      </c>
    </row>
    <row r="3147" ht="22.5" customHeight="1">
      <c r="A3147" s="18">
        <v>45702.0</v>
      </c>
      <c r="B3147" s="19" t="str">
        <f t="shared" si="1"/>
        <v>Feb</v>
      </c>
      <c r="C3147" s="20" t="s">
        <v>92</v>
      </c>
      <c r="D3147" s="19" t="s">
        <v>98</v>
      </c>
      <c r="E3147" s="19" t="s">
        <v>9</v>
      </c>
      <c r="F3147" s="21">
        <v>6.0</v>
      </c>
      <c r="G3147" s="22">
        <v>133550.0</v>
      </c>
      <c r="H3147" s="15" t="str">
        <f t="shared" si="2"/>
        <v>Very High Range</v>
      </c>
      <c r="I3147" s="22">
        <v>158496.0</v>
      </c>
      <c r="J3147" s="23">
        <f t="shared" si="3"/>
        <v>0.8426080153</v>
      </c>
      <c r="K3147" s="24" t="str">
        <f t="shared" si="4"/>
        <v>Target Not Meet</v>
      </c>
    </row>
    <row r="3148" ht="22.5" customHeight="1">
      <c r="A3148" s="18">
        <v>45702.0</v>
      </c>
      <c r="B3148" s="19" t="str">
        <f t="shared" si="1"/>
        <v>Feb</v>
      </c>
      <c r="C3148" s="20" t="s">
        <v>92</v>
      </c>
      <c r="D3148" s="19" t="s">
        <v>144</v>
      </c>
      <c r="E3148" s="19" t="s">
        <v>38</v>
      </c>
      <c r="F3148" s="21">
        <v>3.0</v>
      </c>
      <c r="G3148" s="22">
        <v>79296.0</v>
      </c>
      <c r="H3148" s="15" t="str">
        <f t="shared" si="2"/>
        <v>High Range</v>
      </c>
      <c r="I3148" s="22">
        <v>56946.0</v>
      </c>
      <c r="J3148" s="23">
        <f t="shared" si="3"/>
        <v>1.392477084</v>
      </c>
      <c r="K3148" s="24" t="str">
        <f t="shared" si="4"/>
        <v>Over Achived</v>
      </c>
    </row>
    <row r="3149" ht="22.5" customHeight="1">
      <c r="A3149" s="18">
        <v>45702.0</v>
      </c>
      <c r="B3149" s="19" t="str">
        <f t="shared" si="1"/>
        <v>Feb</v>
      </c>
      <c r="C3149" s="20" t="s">
        <v>92</v>
      </c>
      <c r="D3149" s="19" t="s">
        <v>98</v>
      </c>
      <c r="E3149" s="19" t="s">
        <v>34</v>
      </c>
      <c r="F3149" s="21">
        <v>4.0</v>
      </c>
      <c r="G3149" s="22">
        <v>119606.0</v>
      </c>
      <c r="H3149" s="15" t="str">
        <f t="shared" si="2"/>
        <v>Very High Range</v>
      </c>
      <c r="I3149" s="22">
        <v>127287.0</v>
      </c>
      <c r="J3149" s="23">
        <f t="shared" si="3"/>
        <v>0.9396560529</v>
      </c>
      <c r="K3149" s="24" t="str">
        <f t="shared" si="4"/>
        <v>Target Not Meet</v>
      </c>
    </row>
    <row r="3150" ht="22.5" customHeight="1">
      <c r="A3150" s="18">
        <v>45702.0</v>
      </c>
      <c r="B3150" s="19" t="str">
        <f t="shared" si="1"/>
        <v>Feb</v>
      </c>
      <c r="C3150" s="20" t="s">
        <v>7</v>
      </c>
      <c r="D3150" s="19" t="s">
        <v>8</v>
      </c>
      <c r="E3150" s="19" t="s">
        <v>68</v>
      </c>
      <c r="F3150" s="21">
        <v>3.0</v>
      </c>
      <c r="G3150" s="22">
        <v>72862.0</v>
      </c>
      <c r="H3150" s="15" t="str">
        <f t="shared" si="2"/>
        <v>High Range</v>
      </c>
      <c r="I3150" s="22">
        <v>56838.0</v>
      </c>
      <c r="J3150" s="23">
        <f t="shared" si="3"/>
        <v>1.281924065</v>
      </c>
      <c r="K3150" s="24" t="str">
        <f t="shared" si="4"/>
        <v>Over Achived</v>
      </c>
    </row>
    <row r="3151" ht="22.5" customHeight="1">
      <c r="A3151" s="18">
        <v>45702.0</v>
      </c>
      <c r="B3151" s="19" t="str">
        <f t="shared" si="1"/>
        <v>Feb</v>
      </c>
      <c r="C3151" s="20" t="s">
        <v>7</v>
      </c>
      <c r="D3151" s="19" t="s">
        <v>8</v>
      </c>
      <c r="E3151" s="19" t="s">
        <v>9</v>
      </c>
      <c r="F3151" s="21">
        <v>7.0</v>
      </c>
      <c r="G3151" s="22">
        <v>176156.0</v>
      </c>
      <c r="H3151" s="15" t="str">
        <f t="shared" si="2"/>
        <v>Very High Range</v>
      </c>
      <c r="I3151" s="22">
        <v>127062.0</v>
      </c>
      <c r="J3151" s="23">
        <f t="shared" si="3"/>
        <v>1.386378304</v>
      </c>
      <c r="K3151" s="24" t="str">
        <f t="shared" si="4"/>
        <v>Over Achived</v>
      </c>
    </row>
    <row r="3152" ht="22.5" customHeight="1">
      <c r="A3152" s="18">
        <v>45702.0</v>
      </c>
      <c r="B3152" s="19" t="str">
        <f t="shared" si="1"/>
        <v>Feb</v>
      </c>
      <c r="C3152" s="20" t="s">
        <v>7</v>
      </c>
      <c r="D3152" s="19" t="s">
        <v>8</v>
      </c>
      <c r="E3152" s="19" t="s">
        <v>9</v>
      </c>
      <c r="F3152" s="21">
        <v>7.0</v>
      </c>
      <c r="G3152" s="22">
        <v>174834.0</v>
      </c>
      <c r="H3152" s="15" t="str">
        <f t="shared" si="2"/>
        <v>Very High Range</v>
      </c>
      <c r="I3152" s="22">
        <v>147172.0</v>
      </c>
      <c r="J3152" s="23">
        <f t="shared" si="3"/>
        <v>1.187956948</v>
      </c>
      <c r="K3152" s="24" t="str">
        <f t="shared" si="4"/>
        <v>Over Achived</v>
      </c>
    </row>
    <row r="3153" ht="22.5" customHeight="1">
      <c r="A3153" s="18">
        <v>45702.0</v>
      </c>
      <c r="B3153" s="19" t="str">
        <f t="shared" si="1"/>
        <v>Feb</v>
      </c>
      <c r="C3153" s="20" t="s">
        <v>7</v>
      </c>
      <c r="D3153" s="19" t="s">
        <v>8</v>
      </c>
      <c r="E3153" s="19" t="s">
        <v>26</v>
      </c>
      <c r="F3153" s="21">
        <v>8.0</v>
      </c>
      <c r="G3153" s="22">
        <v>196572.0</v>
      </c>
      <c r="H3153" s="15" t="str">
        <f t="shared" si="2"/>
        <v>Very High Range</v>
      </c>
      <c r="I3153" s="22">
        <v>164134.0</v>
      </c>
      <c r="J3153" s="23">
        <f t="shared" si="3"/>
        <v>1.197631204</v>
      </c>
      <c r="K3153" s="24" t="str">
        <f t="shared" si="4"/>
        <v>Over Achived</v>
      </c>
    </row>
    <row r="3154" ht="22.5" customHeight="1">
      <c r="A3154" s="18">
        <v>45702.0</v>
      </c>
      <c r="B3154" s="19" t="str">
        <f t="shared" si="1"/>
        <v>Feb</v>
      </c>
      <c r="C3154" s="20" t="s">
        <v>7</v>
      </c>
      <c r="D3154" s="19" t="s">
        <v>106</v>
      </c>
      <c r="E3154" s="19" t="s">
        <v>23</v>
      </c>
      <c r="F3154" s="21">
        <v>3.0</v>
      </c>
      <c r="G3154" s="22">
        <v>74186.0</v>
      </c>
      <c r="H3154" s="15" t="str">
        <f t="shared" si="2"/>
        <v>High Range</v>
      </c>
      <c r="I3154" s="22">
        <v>66821.0</v>
      </c>
      <c r="J3154" s="23">
        <f t="shared" si="3"/>
        <v>1.110219841</v>
      </c>
      <c r="K3154" s="24" t="str">
        <f t="shared" si="4"/>
        <v>Over Achived</v>
      </c>
    </row>
    <row r="3155" ht="22.5" customHeight="1">
      <c r="A3155" s="18">
        <v>45702.0</v>
      </c>
      <c r="B3155" s="19" t="str">
        <f t="shared" si="1"/>
        <v>Feb</v>
      </c>
      <c r="C3155" s="20" t="s">
        <v>7</v>
      </c>
      <c r="D3155" s="19" t="s">
        <v>106</v>
      </c>
      <c r="E3155" s="19" t="s">
        <v>63</v>
      </c>
      <c r="F3155" s="21">
        <v>2.0</v>
      </c>
      <c r="G3155" s="22">
        <v>58104.0</v>
      </c>
      <c r="H3155" s="15" t="str">
        <f t="shared" si="2"/>
        <v>Medium Range</v>
      </c>
      <c r="I3155" s="22">
        <v>49777.0</v>
      </c>
      <c r="J3155" s="23">
        <f t="shared" si="3"/>
        <v>1.167286096</v>
      </c>
      <c r="K3155" s="24" t="str">
        <f t="shared" si="4"/>
        <v>Over Achived</v>
      </c>
    </row>
    <row r="3156" ht="22.5" customHeight="1">
      <c r="A3156" s="18">
        <v>45702.0</v>
      </c>
      <c r="B3156" s="19" t="str">
        <f t="shared" si="1"/>
        <v>Feb</v>
      </c>
      <c r="C3156" s="20" t="s">
        <v>7</v>
      </c>
      <c r="D3156" s="19" t="s">
        <v>106</v>
      </c>
      <c r="E3156" s="19" t="s">
        <v>63</v>
      </c>
      <c r="F3156" s="21">
        <v>2.0</v>
      </c>
      <c r="G3156" s="22">
        <v>58265.0</v>
      </c>
      <c r="H3156" s="15" t="str">
        <f t="shared" si="2"/>
        <v>Medium Range</v>
      </c>
      <c r="I3156" s="22">
        <v>54984.0</v>
      </c>
      <c r="J3156" s="23">
        <f t="shared" si="3"/>
        <v>1.059671905</v>
      </c>
      <c r="K3156" s="24" t="str">
        <f t="shared" si="4"/>
        <v>Over Achived</v>
      </c>
    </row>
    <row r="3157" ht="22.5" customHeight="1">
      <c r="A3157" s="18">
        <v>45702.0</v>
      </c>
      <c r="B3157" s="19" t="str">
        <f t="shared" si="1"/>
        <v>Feb</v>
      </c>
      <c r="C3157" s="20" t="s">
        <v>7</v>
      </c>
      <c r="D3157" s="19" t="s">
        <v>106</v>
      </c>
      <c r="E3157" s="19" t="s">
        <v>38</v>
      </c>
      <c r="F3157" s="21">
        <v>4.0</v>
      </c>
      <c r="G3157" s="22">
        <v>115958.0</v>
      </c>
      <c r="H3157" s="15" t="str">
        <f t="shared" si="2"/>
        <v>Very High Range</v>
      </c>
      <c r="I3157" s="22">
        <v>99746.0</v>
      </c>
      <c r="J3157" s="23">
        <f t="shared" si="3"/>
        <v>1.162532833</v>
      </c>
      <c r="K3157" s="24" t="str">
        <f t="shared" si="4"/>
        <v>Over Achived</v>
      </c>
    </row>
    <row r="3158" ht="22.5" customHeight="1">
      <c r="A3158" s="18">
        <v>45702.0</v>
      </c>
      <c r="B3158" s="19" t="str">
        <f t="shared" si="1"/>
        <v>Feb</v>
      </c>
      <c r="C3158" s="20" t="s">
        <v>7</v>
      </c>
      <c r="D3158" s="19" t="s">
        <v>118</v>
      </c>
      <c r="E3158" s="19" t="s">
        <v>9</v>
      </c>
      <c r="F3158" s="21">
        <v>6.0</v>
      </c>
      <c r="G3158" s="22">
        <v>163357.0</v>
      </c>
      <c r="H3158" s="15" t="str">
        <f t="shared" si="2"/>
        <v>Very High Range</v>
      </c>
      <c r="I3158" s="22">
        <v>115411.0</v>
      </c>
      <c r="J3158" s="23">
        <f t="shared" si="3"/>
        <v>1.415437003</v>
      </c>
      <c r="K3158" s="24" t="str">
        <f t="shared" si="4"/>
        <v>Over Achived</v>
      </c>
    </row>
    <row r="3159" ht="22.5" customHeight="1">
      <c r="A3159" s="18">
        <v>45702.0</v>
      </c>
      <c r="B3159" s="19" t="str">
        <f t="shared" si="1"/>
        <v>Feb</v>
      </c>
      <c r="C3159" s="20" t="s">
        <v>7</v>
      </c>
      <c r="D3159" s="19" t="s">
        <v>118</v>
      </c>
      <c r="E3159" s="19" t="s">
        <v>38</v>
      </c>
      <c r="F3159" s="21">
        <v>4.0</v>
      </c>
      <c r="G3159" s="22">
        <v>103297.0</v>
      </c>
      <c r="H3159" s="15" t="str">
        <f t="shared" si="2"/>
        <v>Very High Range</v>
      </c>
      <c r="I3159" s="22">
        <v>78645.0</v>
      </c>
      <c r="J3159" s="23">
        <f t="shared" si="3"/>
        <v>1.313459215</v>
      </c>
      <c r="K3159" s="24" t="str">
        <f t="shared" si="4"/>
        <v>Over Achived</v>
      </c>
    </row>
    <row r="3160" ht="22.5" customHeight="1">
      <c r="A3160" s="18">
        <v>45702.0</v>
      </c>
      <c r="B3160" s="19" t="str">
        <f t="shared" si="1"/>
        <v>Feb</v>
      </c>
      <c r="C3160" s="20" t="s">
        <v>7</v>
      </c>
      <c r="D3160" s="19" t="s">
        <v>126</v>
      </c>
      <c r="E3160" s="19" t="s">
        <v>63</v>
      </c>
      <c r="F3160" s="21">
        <v>3.0</v>
      </c>
      <c r="G3160" s="22">
        <v>57556.0</v>
      </c>
      <c r="H3160" s="15" t="str">
        <f t="shared" si="2"/>
        <v>Medium Range</v>
      </c>
      <c r="I3160" s="22">
        <v>47104.0</v>
      </c>
      <c r="J3160" s="23">
        <f t="shared" si="3"/>
        <v>1.221891984</v>
      </c>
      <c r="K3160" s="24" t="str">
        <f t="shared" si="4"/>
        <v>Over Achived</v>
      </c>
    </row>
    <row r="3161" ht="22.5" customHeight="1">
      <c r="A3161" s="18">
        <v>45702.0</v>
      </c>
      <c r="B3161" s="19" t="str">
        <f t="shared" si="1"/>
        <v>Feb</v>
      </c>
      <c r="C3161" s="20" t="s">
        <v>7</v>
      </c>
      <c r="D3161" s="19" t="s">
        <v>126</v>
      </c>
      <c r="E3161" s="19" t="s">
        <v>19</v>
      </c>
      <c r="F3161" s="21">
        <v>4.0</v>
      </c>
      <c r="G3161" s="22">
        <v>99301.0</v>
      </c>
      <c r="H3161" s="15" t="str">
        <f t="shared" si="2"/>
        <v>Very High Range</v>
      </c>
      <c r="I3161" s="22">
        <v>78629.0</v>
      </c>
      <c r="J3161" s="23">
        <f t="shared" si="3"/>
        <v>1.262905544</v>
      </c>
      <c r="K3161" s="24" t="str">
        <f t="shared" si="4"/>
        <v>Over Achived</v>
      </c>
    </row>
    <row r="3162" ht="22.5" customHeight="1">
      <c r="A3162" s="18">
        <v>45702.0</v>
      </c>
      <c r="B3162" s="19" t="str">
        <f t="shared" si="1"/>
        <v>Feb</v>
      </c>
      <c r="C3162" s="20" t="s">
        <v>7</v>
      </c>
      <c r="D3162" s="19" t="s">
        <v>126</v>
      </c>
      <c r="E3162" s="19" t="s">
        <v>26</v>
      </c>
      <c r="F3162" s="21">
        <v>9.0</v>
      </c>
      <c r="G3162" s="22">
        <v>260476.0</v>
      </c>
      <c r="H3162" s="15" t="str">
        <f t="shared" si="2"/>
        <v>Very High Range</v>
      </c>
      <c r="I3162" s="22">
        <v>217926.0</v>
      </c>
      <c r="J3162" s="23">
        <f t="shared" si="3"/>
        <v>1.195249764</v>
      </c>
      <c r="K3162" s="24" t="str">
        <f t="shared" si="4"/>
        <v>Over Achived</v>
      </c>
    </row>
    <row r="3163" ht="22.5" customHeight="1">
      <c r="A3163" s="18">
        <v>45702.0</v>
      </c>
      <c r="B3163" s="19" t="str">
        <f t="shared" si="1"/>
        <v>Feb</v>
      </c>
      <c r="C3163" s="20" t="s">
        <v>7</v>
      </c>
      <c r="D3163" s="19" t="s">
        <v>126</v>
      </c>
      <c r="E3163" s="19" t="s">
        <v>34</v>
      </c>
      <c r="F3163" s="21">
        <v>6.0</v>
      </c>
      <c r="G3163" s="22">
        <v>136586.0</v>
      </c>
      <c r="H3163" s="15" t="str">
        <f t="shared" si="2"/>
        <v>Very High Range</v>
      </c>
      <c r="I3163" s="22">
        <v>116700.0</v>
      </c>
      <c r="J3163" s="23">
        <f t="shared" si="3"/>
        <v>1.170402742</v>
      </c>
      <c r="K3163" s="24" t="str">
        <f t="shared" si="4"/>
        <v>Over Achived</v>
      </c>
    </row>
    <row r="3164" ht="22.5" customHeight="1">
      <c r="A3164" s="18">
        <v>45702.0</v>
      </c>
      <c r="B3164" s="19" t="str">
        <f t="shared" si="1"/>
        <v>Feb</v>
      </c>
      <c r="C3164" s="20" t="s">
        <v>7</v>
      </c>
      <c r="D3164" s="19" t="s">
        <v>126</v>
      </c>
      <c r="E3164" s="19" t="s">
        <v>19</v>
      </c>
      <c r="F3164" s="21">
        <v>4.0</v>
      </c>
      <c r="G3164" s="22">
        <v>94305.0</v>
      </c>
      <c r="H3164" s="15" t="str">
        <f t="shared" si="2"/>
        <v>Very High Range</v>
      </c>
      <c r="I3164" s="22">
        <v>67185.0</v>
      </c>
      <c r="J3164" s="23">
        <f t="shared" si="3"/>
        <v>1.403661532</v>
      </c>
      <c r="K3164" s="24" t="str">
        <f t="shared" si="4"/>
        <v>Over Achived</v>
      </c>
    </row>
    <row r="3165" ht="22.5" customHeight="1">
      <c r="A3165" s="18">
        <v>45702.0</v>
      </c>
      <c r="B3165" s="19" t="str">
        <f t="shared" si="1"/>
        <v>Feb</v>
      </c>
      <c r="C3165" s="20" t="s">
        <v>7</v>
      </c>
      <c r="D3165" s="19" t="s">
        <v>8</v>
      </c>
      <c r="E3165" s="19" t="s">
        <v>19</v>
      </c>
      <c r="F3165" s="21">
        <v>4.0</v>
      </c>
      <c r="G3165" s="22">
        <v>97739.0</v>
      </c>
      <c r="H3165" s="15" t="str">
        <f t="shared" si="2"/>
        <v>Very High Range</v>
      </c>
      <c r="I3165" s="22">
        <v>78916.0</v>
      </c>
      <c r="J3165" s="23">
        <f t="shared" si="3"/>
        <v>1.238519438</v>
      </c>
      <c r="K3165" s="24" t="str">
        <f t="shared" si="4"/>
        <v>Over Achived</v>
      </c>
    </row>
    <row r="3166" ht="22.5" customHeight="1">
      <c r="A3166" s="18">
        <v>45702.0</v>
      </c>
      <c r="B3166" s="19" t="str">
        <f t="shared" si="1"/>
        <v>Feb</v>
      </c>
      <c r="C3166" s="20" t="s">
        <v>7</v>
      </c>
      <c r="D3166" s="19" t="s">
        <v>131</v>
      </c>
      <c r="E3166" s="19" t="s">
        <v>9</v>
      </c>
      <c r="F3166" s="21">
        <v>7.0</v>
      </c>
      <c r="G3166" s="22">
        <v>164526.0</v>
      </c>
      <c r="H3166" s="15" t="str">
        <f t="shared" si="2"/>
        <v>Very High Range</v>
      </c>
      <c r="I3166" s="22">
        <v>129604.0</v>
      </c>
      <c r="J3166" s="23">
        <f t="shared" si="3"/>
        <v>1.26945156</v>
      </c>
      <c r="K3166" s="24" t="str">
        <f t="shared" si="4"/>
        <v>Over Achived</v>
      </c>
    </row>
    <row r="3167" ht="22.5" customHeight="1">
      <c r="A3167" s="18">
        <v>45702.0</v>
      </c>
      <c r="B3167" s="19" t="str">
        <f t="shared" si="1"/>
        <v>Feb</v>
      </c>
      <c r="C3167" s="20" t="s">
        <v>92</v>
      </c>
      <c r="D3167" s="19" t="s">
        <v>98</v>
      </c>
      <c r="E3167" s="19" t="s">
        <v>19</v>
      </c>
      <c r="F3167" s="21">
        <v>3.0</v>
      </c>
      <c r="G3167" s="22">
        <v>62289.0</v>
      </c>
      <c r="H3167" s="15" t="str">
        <f t="shared" si="2"/>
        <v>Medium Range</v>
      </c>
      <c r="I3167" s="22">
        <v>70820.0</v>
      </c>
      <c r="J3167" s="23">
        <f t="shared" si="3"/>
        <v>0.8795396781</v>
      </c>
      <c r="K3167" s="24" t="str">
        <f t="shared" si="4"/>
        <v>Target Not Meet</v>
      </c>
    </row>
    <row r="3168" ht="22.5" customHeight="1">
      <c r="A3168" s="18">
        <v>45702.0</v>
      </c>
      <c r="B3168" s="19" t="str">
        <f t="shared" si="1"/>
        <v>Feb</v>
      </c>
      <c r="C3168" s="20" t="s">
        <v>92</v>
      </c>
      <c r="D3168" s="19" t="s">
        <v>98</v>
      </c>
      <c r="E3168" s="19" t="s">
        <v>34</v>
      </c>
      <c r="F3168" s="21">
        <v>4.0</v>
      </c>
      <c r="G3168" s="22">
        <v>127781.0</v>
      </c>
      <c r="H3168" s="15" t="str">
        <f t="shared" si="2"/>
        <v>Very High Range</v>
      </c>
      <c r="I3168" s="22">
        <v>140804.0</v>
      </c>
      <c r="J3168" s="23">
        <f t="shared" si="3"/>
        <v>0.9075097298</v>
      </c>
      <c r="K3168" s="24" t="str">
        <f t="shared" si="4"/>
        <v>Target Not Meet</v>
      </c>
    </row>
    <row r="3169" ht="22.5" customHeight="1">
      <c r="A3169" s="18">
        <v>45702.0</v>
      </c>
      <c r="B3169" s="19" t="str">
        <f t="shared" si="1"/>
        <v>Feb</v>
      </c>
      <c r="C3169" s="20" t="s">
        <v>92</v>
      </c>
      <c r="D3169" s="19" t="s">
        <v>144</v>
      </c>
      <c r="E3169" s="19" t="s">
        <v>26</v>
      </c>
      <c r="F3169" s="21">
        <v>3.0</v>
      </c>
      <c r="G3169" s="22">
        <v>98710.0</v>
      </c>
      <c r="H3169" s="15" t="str">
        <f t="shared" si="2"/>
        <v>Very High Range</v>
      </c>
      <c r="I3169" s="22">
        <v>91187.0</v>
      </c>
      <c r="J3169" s="23">
        <f t="shared" si="3"/>
        <v>1.082500795</v>
      </c>
      <c r="K3169" s="24" t="str">
        <f t="shared" si="4"/>
        <v>Over Achived</v>
      </c>
    </row>
    <row r="3170" ht="22.5" customHeight="1">
      <c r="A3170" s="18">
        <v>45702.0</v>
      </c>
      <c r="B3170" s="19" t="str">
        <f t="shared" si="1"/>
        <v>Feb</v>
      </c>
      <c r="C3170" s="20" t="s">
        <v>92</v>
      </c>
      <c r="D3170" s="19" t="s">
        <v>144</v>
      </c>
      <c r="E3170" s="19" t="s">
        <v>34</v>
      </c>
      <c r="F3170" s="21">
        <v>5.0</v>
      </c>
      <c r="G3170" s="22">
        <v>106852.0</v>
      </c>
      <c r="H3170" s="15" t="str">
        <f t="shared" si="2"/>
        <v>Very High Range</v>
      </c>
      <c r="I3170" s="22">
        <v>86073.0</v>
      </c>
      <c r="J3170" s="23">
        <f t="shared" si="3"/>
        <v>1.24141136</v>
      </c>
      <c r="K3170" s="24" t="str">
        <f t="shared" si="4"/>
        <v>Over Achived</v>
      </c>
    </row>
    <row r="3171" ht="22.5" customHeight="1">
      <c r="A3171" s="18">
        <v>45702.0</v>
      </c>
      <c r="B3171" s="19" t="str">
        <f t="shared" si="1"/>
        <v>Feb</v>
      </c>
      <c r="C3171" s="20" t="s">
        <v>7</v>
      </c>
      <c r="D3171" s="19" t="s">
        <v>131</v>
      </c>
      <c r="E3171" s="19" t="s">
        <v>34</v>
      </c>
      <c r="F3171" s="21">
        <v>7.0</v>
      </c>
      <c r="G3171" s="22">
        <v>145203.0</v>
      </c>
      <c r="H3171" s="15" t="str">
        <f t="shared" si="2"/>
        <v>Very High Range</v>
      </c>
      <c r="I3171" s="22">
        <v>111181.0</v>
      </c>
      <c r="J3171" s="23">
        <f t="shared" si="3"/>
        <v>1.306005523</v>
      </c>
      <c r="K3171" s="24" t="str">
        <f t="shared" si="4"/>
        <v>Over Achived</v>
      </c>
    </row>
    <row r="3172" ht="22.5" customHeight="1">
      <c r="A3172" s="18">
        <v>45702.0</v>
      </c>
      <c r="B3172" s="19" t="str">
        <f t="shared" si="1"/>
        <v>Feb</v>
      </c>
      <c r="C3172" s="20" t="s">
        <v>92</v>
      </c>
      <c r="D3172" s="19" t="s">
        <v>144</v>
      </c>
      <c r="E3172" s="19" t="s">
        <v>63</v>
      </c>
      <c r="F3172" s="21">
        <v>1.0</v>
      </c>
      <c r="G3172" s="22">
        <v>25072.0</v>
      </c>
      <c r="H3172" s="15" t="str">
        <f t="shared" si="2"/>
        <v>Base Range</v>
      </c>
      <c r="I3172" s="22">
        <v>21545.0</v>
      </c>
      <c r="J3172" s="23">
        <f t="shared" si="3"/>
        <v>1.163703876</v>
      </c>
      <c r="K3172" s="24" t="str">
        <f t="shared" si="4"/>
        <v>Over Achived</v>
      </c>
    </row>
    <row r="3173" ht="22.5" customHeight="1">
      <c r="A3173" s="18">
        <v>45702.0</v>
      </c>
      <c r="B3173" s="19" t="str">
        <f t="shared" si="1"/>
        <v>Feb</v>
      </c>
      <c r="C3173" s="20" t="s">
        <v>92</v>
      </c>
      <c r="D3173" s="25" t="s">
        <v>149</v>
      </c>
      <c r="E3173" s="19" t="s">
        <v>23</v>
      </c>
      <c r="F3173" s="21">
        <v>3.0</v>
      </c>
      <c r="G3173" s="22">
        <v>57330.0</v>
      </c>
      <c r="H3173" s="15" t="str">
        <f t="shared" si="2"/>
        <v>Medium Range</v>
      </c>
      <c r="I3173" s="22">
        <v>51770.0</v>
      </c>
      <c r="J3173" s="23">
        <f t="shared" si="3"/>
        <v>1.107398107</v>
      </c>
      <c r="K3173" s="24" t="str">
        <f t="shared" si="4"/>
        <v>Over Achived</v>
      </c>
    </row>
    <row r="3174" ht="22.5" customHeight="1">
      <c r="A3174" s="18">
        <v>45702.0</v>
      </c>
      <c r="B3174" s="19" t="str">
        <f t="shared" si="1"/>
        <v>Feb</v>
      </c>
      <c r="C3174" s="20" t="s">
        <v>92</v>
      </c>
      <c r="D3174" s="19" t="s">
        <v>144</v>
      </c>
      <c r="E3174" s="19" t="s">
        <v>38</v>
      </c>
      <c r="F3174" s="21">
        <v>3.0</v>
      </c>
      <c r="G3174" s="22">
        <v>74444.0</v>
      </c>
      <c r="H3174" s="15" t="str">
        <f t="shared" si="2"/>
        <v>High Range</v>
      </c>
      <c r="I3174" s="22">
        <v>66589.0</v>
      </c>
      <c r="J3174" s="23">
        <f t="shared" si="3"/>
        <v>1.117962426</v>
      </c>
      <c r="K3174" s="24" t="str">
        <f t="shared" si="4"/>
        <v>Over Achived</v>
      </c>
    </row>
    <row r="3175" ht="22.5" customHeight="1">
      <c r="A3175" s="18">
        <v>45702.0</v>
      </c>
      <c r="B3175" s="19" t="str">
        <f t="shared" si="1"/>
        <v>Feb</v>
      </c>
      <c r="C3175" s="20" t="s">
        <v>92</v>
      </c>
      <c r="D3175" s="19" t="s">
        <v>158</v>
      </c>
      <c r="E3175" s="19" t="s">
        <v>19</v>
      </c>
      <c r="F3175" s="21">
        <v>3.0</v>
      </c>
      <c r="G3175" s="22">
        <v>73300.0</v>
      </c>
      <c r="H3175" s="15" t="str">
        <f t="shared" si="2"/>
        <v>High Range</v>
      </c>
      <c r="I3175" s="22">
        <v>63996.0</v>
      </c>
      <c r="J3175" s="23">
        <f t="shared" si="3"/>
        <v>1.145384087</v>
      </c>
      <c r="K3175" s="24" t="str">
        <f t="shared" si="4"/>
        <v>Over Achived</v>
      </c>
    </row>
    <row r="3176" ht="22.5" customHeight="1">
      <c r="A3176" s="18">
        <v>45702.0</v>
      </c>
      <c r="B3176" s="19" t="str">
        <f t="shared" si="1"/>
        <v>Feb</v>
      </c>
      <c r="C3176" s="20" t="s">
        <v>92</v>
      </c>
      <c r="D3176" s="19" t="s">
        <v>158</v>
      </c>
      <c r="E3176" s="19" t="s">
        <v>19</v>
      </c>
      <c r="F3176" s="21">
        <v>3.0</v>
      </c>
      <c r="G3176" s="22">
        <v>72709.0</v>
      </c>
      <c r="H3176" s="15" t="str">
        <f t="shared" si="2"/>
        <v>High Range</v>
      </c>
      <c r="I3176" s="22">
        <v>56158.0</v>
      </c>
      <c r="J3176" s="23">
        <f t="shared" si="3"/>
        <v>1.294722034</v>
      </c>
      <c r="K3176" s="24" t="str">
        <f t="shared" si="4"/>
        <v>Over Achived</v>
      </c>
    </row>
    <row r="3177" ht="22.5" customHeight="1">
      <c r="A3177" s="18">
        <v>45702.0</v>
      </c>
      <c r="B3177" s="19" t="str">
        <f t="shared" si="1"/>
        <v>Feb</v>
      </c>
      <c r="C3177" s="20" t="s">
        <v>92</v>
      </c>
      <c r="D3177" s="19" t="s">
        <v>158</v>
      </c>
      <c r="E3177" s="19" t="s">
        <v>26</v>
      </c>
      <c r="F3177" s="21">
        <v>3.0</v>
      </c>
      <c r="G3177" s="22">
        <v>96803.0</v>
      </c>
      <c r="H3177" s="15" t="str">
        <f t="shared" si="2"/>
        <v>Very High Range</v>
      </c>
      <c r="I3177" s="22">
        <v>70569.0</v>
      </c>
      <c r="J3177" s="23">
        <f t="shared" si="3"/>
        <v>1.371749635</v>
      </c>
      <c r="K3177" s="24" t="str">
        <f t="shared" si="4"/>
        <v>Over Achived</v>
      </c>
    </row>
    <row r="3178" ht="22.5" customHeight="1">
      <c r="A3178" s="18">
        <v>45702.0</v>
      </c>
      <c r="B3178" s="19" t="str">
        <f t="shared" si="1"/>
        <v>Feb</v>
      </c>
      <c r="C3178" s="20" t="s">
        <v>92</v>
      </c>
      <c r="D3178" s="19" t="s">
        <v>158</v>
      </c>
      <c r="E3178" s="19" t="s">
        <v>68</v>
      </c>
      <c r="F3178" s="21">
        <v>2.0</v>
      </c>
      <c r="G3178" s="22">
        <v>56040.0</v>
      </c>
      <c r="H3178" s="15" t="str">
        <f t="shared" si="2"/>
        <v>Medium Range</v>
      </c>
      <c r="I3178" s="22">
        <v>50238.0</v>
      </c>
      <c r="J3178" s="23">
        <f t="shared" si="3"/>
        <v>1.115490266</v>
      </c>
      <c r="K3178" s="24" t="str">
        <f t="shared" si="4"/>
        <v>Over Achived</v>
      </c>
    </row>
    <row r="3179" ht="22.5" customHeight="1">
      <c r="A3179" s="18">
        <v>45702.0</v>
      </c>
      <c r="B3179" s="19" t="str">
        <f t="shared" si="1"/>
        <v>Feb</v>
      </c>
      <c r="C3179" s="20" t="s">
        <v>92</v>
      </c>
      <c r="D3179" s="19" t="s">
        <v>158</v>
      </c>
      <c r="E3179" s="19" t="s">
        <v>9</v>
      </c>
      <c r="F3179" s="21">
        <v>5.0</v>
      </c>
      <c r="G3179" s="22">
        <v>126927.0</v>
      </c>
      <c r="H3179" s="15" t="str">
        <f t="shared" si="2"/>
        <v>Very High Range</v>
      </c>
      <c r="I3179" s="22">
        <v>102090.0</v>
      </c>
      <c r="J3179" s="23">
        <f t="shared" si="3"/>
        <v>1.243285336</v>
      </c>
      <c r="K3179" s="24" t="str">
        <f t="shared" si="4"/>
        <v>Over Achived</v>
      </c>
    </row>
    <row r="3180" ht="22.5" customHeight="1">
      <c r="A3180" s="18">
        <v>45702.0</v>
      </c>
      <c r="B3180" s="19" t="str">
        <f t="shared" si="1"/>
        <v>Feb</v>
      </c>
      <c r="C3180" s="20" t="s">
        <v>7</v>
      </c>
      <c r="D3180" s="19" t="s">
        <v>131</v>
      </c>
      <c r="E3180" s="19" t="s">
        <v>19</v>
      </c>
      <c r="F3180" s="21">
        <v>3.0</v>
      </c>
      <c r="G3180" s="22">
        <v>79458.0</v>
      </c>
      <c r="H3180" s="15" t="str">
        <f t="shared" si="2"/>
        <v>High Range</v>
      </c>
      <c r="I3180" s="22">
        <v>69373.0</v>
      </c>
      <c r="J3180" s="23">
        <f t="shared" si="3"/>
        <v>1.14537356</v>
      </c>
      <c r="K3180" s="24" t="str">
        <f t="shared" si="4"/>
        <v>Over Achived</v>
      </c>
    </row>
    <row r="3181" ht="22.5" customHeight="1">
      <c r="A3181" s="18">
        <v>45702.0</v>
      </c>
      <c r="B3181" s="19" t="str">
        <f t="shared" si="1"/>
        <v>Feb</v>
      </c>
      <c r="C3181" s="20" t="s">
        <v>92</v>
      </c>
      <c r="D3181" s="25" t="s">
        <v>149</v>
      </c>
      <c r="E3181" s="19" t="s">
        <v>34</v>
      </c>
      <c r="F3181" s="21">
        <v>5.0</v>
      </c>
      <c r="G3181" s="22">
        <v>125809.0</v>
      </c>
      <c r="H3181" s="15" t="str">
        <f t="shared" si="2"/>
        <v>Very High Range</v>
      </c>
      <c r="I3181" s="22">
        <v>100705.0</v>
      </c>
      <c r="J3181" s="23">
        <f t="shared" si="3"/>
        <v>1.249282558</v>
      </c>
      <c r="K3181" s="24" t="str">
        <f t="shared" si="4"/>
        <v>Over Achived</v>
      </c>
    </row>
    <row r="3182" ht="22.5" customHeight="1">
      <c r="A3182" s="18">
        <v>45703.0</v>
      </c>
      <c r="B3182" s="19" t="str">
        <f t="shared" si="1"/>
        <v>Feb</v>
      </c>
      <c r="C3182" s="20" t="s">
        <v>13</v>
      </c>
      <c r="D3182" s="19" t="s">
        <v>37</v>
      </c>
      <c r="E3182" s="19" t="s">
        <v>63</v>
      </c>
      <c r="F3182" s="21">
        <v>1.0</v>
      </c>
      <c r="G3182" s="22">
        <v>15989.0</v>
      </c>
      <c r="H3182" s="15" t="str">
        <f t="shared" si="2"/>
        <v>Base Range</v>
      </c>
      <c r="I3182" s="22">
        <v>17378.0</v>
      </c>
      <c r="J3182" s="23">
        <f t="shared" si="3"/>
        <v>0.9200713546</v>
      </c>
      <c r="K3182" s="24" t="str">
        <f t="shared" si="4"/>
        <v>Target Not Meet</v>
      </c>
    </row>
    <row r="3183" ht="22.5" customHeight="1">
      <c r="A3183" s="18">
        <v>45703.0</v>
      </c>
      <c r="B3183" s="19" t="str">
        <f t="shared" si="1"/>
        <v>Feb</v>
      </c>
      <c r="C3183" s="20" t="s">
        <v>13</v>
      </c>
      <c r="D3183" s="19" t="s">
        <v>37</v>
      </c>
      <c r="E3183" s="19" t="s">
        <v>68</v>
      </c>
      <c r="F3183" s="21">
        <v>1.0</v>
      </c>
      <c r="G3183" s="22">
        <v>45294.0</v>
      </c>
      <c r="H3183" s="15" t="str">
        <f t="shared" si="2"/>
        <v>Base Range</v>
      </c>
      <c r="I3183" s="22">
        <v>52109.0</v>
      </c>
      <c r="J3183" s="23">
        <f t="shared" si="3"/>
        <v>0.8692164501</v>
      </c>
      <c r="K3183" s="24" t="str">
        <f t="shared" si="4"/>
        <v>Target Not Meet</v>
      </c>
    </row>
    <row r="3184" ht="22.5" customHeight="1">
      <c r="A3184" s="18">
        <v>45703.0</v>
      </c>
      <c r="B3184" s="19" t="str">
        <f t="shared" si="1"/>
        <v>Feb</v>
      </c>
      <c r="C3184" s="20" t="s">
        <v>13</v>
      </c>
      <c r="D3184" s="19" t="s">
        <v>37</v>
      </c>
      <c r="E3184" s="19" t="s">
        <v>63</v>
      </c>
      <c r="F3184" s="21">
        <v>4.0</v>
      </c>
      <c r="G3184" s="22">
        <v>93189.0</v>
      </c>
      <c r="H3184" s="15" t="str">
        <f t="shared" si="2"/>
        <v>Very High Range</v>
      </c>
      <c r="I3184" s="22">
        <v>107949.0</v>
      </c>
      <c r="J3184" s="23">
        <f t="shared" si="3"/>
        <v>0.8632687658</v>
      </c>
      <c r="K3184" s="24" t="str">
        <f t="shared" si="4"/>
        <v>Target Not Meet</v>
      </c>
    </row>
    <row r="3185" ht="22.5" customHeight="1">
      <c r="A3185" s="18">
        <v>45703.0</v>
      </c>
      <c r="B3185" s="19" t="str">
        <f t="shared" si="1"/>
        <v>Feb</v>
      </c>
      <c r="C3185" s="20" t="s">
        <v>13</v>
      </c>
      <c r="D3185" s="19" t="s">
        <v>37</v>
      </c>
      <c r="E3185" s="19" t="s">
        <v>34</v>
      </c>
      <c r="F3185" s="21">
        <v>4.0</v>
      </c>
      <c r="G3185" s="22">
        <v>81841.0</v>
      </c>
      <c r="H3185" s="15" t="str">
        <f t="shared" si="2"/>
        <v>High Range</v>
      </c>
      <c r="I3185" s="22">
        <v>87721.0</v>
      </c>
      <c r="J3185" s="23">
        <f t="shared" si="3"/>
        <v>0.9329693004</v>
      </c>
      <c r="K3185" s="24" t="str">
        <f t="shared" si="4"/>
        <v>Target Not Meet</v>
      </c>
    </row>
    <row r="3186" ht="22.5" customHeight="1">
      <c r="A3186" s="18">
        <v>45703.0</v>
      </c>
      <c r="B3186" s="19" t="str">
        <f t="shared" si="1"/>
        <v>Feb</v>
      </c>
      <c r="C3186" s="20" t="s">
        <v>13</v>
      </c>
      <c r="D3186" s="19" t="s">
        <v>29</v>
      </c>
      <c r="E3186" s="19" t="s">
        <v>19</v>
      </c>
      <c r="F3186" s="21">
        <v>2.0</v>
      </c>
      <c r="G3186" s="22">
        <v>56117.0</v>
      </c>
      <c r="H3186" s="15" t="str">
        <f t="shared" si="2"/>
        <v>Medium Range</v>
      </c>
      <c r="I3186" s="22">
        <v>60711.0</v>
      </c>
      <c r="J3186" s="23">
        <f t="shared" si="3"/>
        <v>0.9243300226</v>
      </c>
      <c r="K3186" s="24" t="str">
        <f t="shared" si="4"/>
        <v>Target Not Meet</v>
      </c>
    </row>
    <row r="3187" ht="22.5" customHeight="1">
      <c r="A3187" s="18">
        <v>45703.0</v>
      </c>
      <c r="B3187" s="19" t="str">
        <f t="shared" si="1"/>
        <v>Feb</v>
      </c>
      <c r="C3187" s="20" t="s">
        <v>13</v>
      </c>
      <c r="D3187" s="19" t="s">
        <v>14</v>
      </c>
      <c r="E3187" s="19" t="s">
        <v>38</v>
      </c>
      <c r="F3187" s="21">
        <v>3.0</v>
      </c>
      <c r="G3187" s="22">
        <v>63420.0</v>
      </c>
      <c r="H3187" s="15" t="str">
        <f t="shared" si="2"/>
        <v>Medium Range</v>
      </c>
      <c r="I3187" s="22">
        <v>44770.0</v>
      </c>
      <c r="J3187" s="23">
        <f t="shared" si="3"/>
        <v>1.416573598</v>
      </c>
      <c r="K3187" s="24" t="str">
        <f t="shared" si="4"/>
        <v>Over Achived</v>
      </c>
    </row>
    <row r="3188" ht="22.5" customHeight="1">
      <c r="A3188" s="18">
        <v>45703.0</v>
      </c>
      <c r="B3188" s="19" t="str">
        <f t="shared" si="1"/>
        <v>Feb</v>
      </c>
      <c r="C3188" s="20" t="s">
        <v>13</v>
      </c>
      <c r="D3188" s="19" t="s">
        <v>29</v>
      </c>
      <c r="E3188" s="19" t="s">
        <v>38</v>
      </c>
      <c r="F3188" s="21">
        <v>2.0</v>
      </c>
      <c r="G3188" s="22">
        <v>69785.0</v>
      </c>
      <c r="H3188" s="15" t="str">
        <f t="shared" si="2"/>
        <v>Medium Range</v>
      </c>
      <c r="I3188" s="22">
        <v>78735.0</v>
      </c>
      <c r="J3188" s="23">
        <f t="shared" si="3"/>
        <v>0.8863275545</v>
      </c>
      <c r="K3188" s="24" t="str">
        <f t="shared" si="4"/>
        <v>Target Not Meet</v>
      </c>
    </row>
    <row r="3189" ht="22.5" customHeight="1">
      <c r="A3189" s="18">
        <v>45703.0</v>
      </c>
      <c r="B3189" s="19" t="str">
        <f t="shared" si="1"/>
        <v>Feb</v>
      </c>
      <c r="C3189" s="20" t="s">
        <v>13</v>
      </c>
      <c r="D3189" s="19" t="s">
        <v>18</v>
      </c>
      <c r="E3189" s="19" t="s">
        <v>9</v>
      </c>
      <c r="F3189" s="21">
        <v>3.0</v>
      </c>
      <c r="G3189" s="22">
        <v>86817.0</v>
      </c>
      <c r="H3189" s="15" t="str">
        <f t="shared" si="2"/>
        <v>High Range</v>
      </c>
      <c r="I3189" s="22">
        <v>64762.0</v>
      </c>
      <c r="J3189" s="23">
        <f t="shared" si="3"/>
        <v>1.340554646</v>
      </c>
      <c r="K3189" s="24" t="str">
        <f t="shared" si="4"/>
        <v>Over Achived</v>
      </c>
    </row>
    <row r="3190" ht="22.5" customHeight="1">
      <c r="A3190" s="18">
        <v>45703.0</v>
      </c>
      <c r="B3190" s="19" t="str">
        <f t="shared" si="1"/>
        <v>Feb</v>
      </c>
      <c r="C3190" s="20" t="s">
        <v>13</v>
      </c>
      <c r="D3190" s="19" t="s">
        <v>18</v>
      </c>
      <c r="E3190" s="19" t="s">
        <v>9</v>
      </c>
      <c r="F3190" s="21">
        <v>4.0</v>
      </c>
      <c r="G3190" s="22">
        <v>86265.0</v>
      </c>
      <c r="H3190" s="15" t="str">
        <f t="shared" si="2"/>
        <v>High Range</v>
      </c>
      <c r="I3190" s="22">
        <v>76295.0</v>
      </c>
      <c r="J3190" s="23">
        <f t="shared" si="3"/>
        <v>1.130676978</v>
      </c>
      <c r="K3190" s="24" t="str">
        <f t="shared" si="4"/>
        <v>Over Achived</v>
      </c>
    </row>
    <row r="3191" ht="22.5" customHeight="1">
      <c r="A3191" s="18">
        <v>45703.0</v>
      </c>
      <c r="B3191" s="19" t="str">
        <f t="shared" si="1"/>
        <v>Feb</v>
      </c>
      <c r="C3191" s="20" t="s">
        <v>13</v>
      </c>
      <c r="D3191" s="19" t="s">
        <v>18</v>
      </c>
      <c r="E3191" s="19" t="s">
        <v>9</v>
      </c>
      <c r="F3191" s="21">
        <v>3.0</v>
      </c>
      <c r="G3191" s="22">
        <v>79660.0</v>
      </c>
      <c r="H3191" s="15" t="str">
        <f t="shared" si="2"/>
        <v>High Range</v>
      </c>
      <c r="I3191" s="22">
        <v>61153.0</v>
      </c>
      <c r="J3191" s="23">
        <f t="shared" si="3"/>
        <v>1.302634376</v>
      </c>
      <c r="K3191" s="24" t="str">
        <f t="shared" si="4"/>
        <v>Over Achived</v>
      </c>
    </row>
    <row r="3192" ht="22.5" customHeight="1">
      <c r="A3192" s="18">
        <v>45703.0</v>
      </c>
      <c r="B3192" s="19" t="str">
        <f t="shared" si="1"/>
        <v>Feb</v>
      </c>
      <c r="C3192" s="20" t="s">
        <v>13</v>
      </c>
      <c r="D3192" s="19" t="s">
        <v>14</v>
      </c>
      <c r="E3192" s="19" t="s">
        <v>68</v>
      </c>
      <c r="F3192" s="21">
        <v>1.0</v>
      </c>
      <c r="G3192" s="22">
        <v>46832.0</v>
      </c>
      <c r="H3192" s="15" t="str">
        <f t="shared" si="2"/>
        <v>Base Range</v>
      </c>
      <c r="I3192" s="22">
        <v>34999.0</v>
      </c>
      <c r="J3192" s="23">
        <f t="shared" si="3"/>
        <v>1.338095374</v>
      </c>
      <c r="K3192" s="24" t="str">
        <f t="shared" si="4"/>
        <v>Over Achived</v>
      </c>
    </row>
    <row r="3193" ht="22.5" customHeight="1">
      <c r="A3193" s="18">
        <v>45703.0</v>
      </c>
      <c r="B3193" s="19" t="str">
        <f t="shared" si="1"/>
        <v>Feb</v>
      </c>
      <c r="C3193" s="20" t="s">
        <v>13</v>
      </c>
      <c r="D3193" s="19" t="s">
        <v>169</v>
      </c>
      <c r="E3193" s="19" t="s">
        <v>26</v>
      </c>
      <c r="F3193" s="21">
        <v>2.0</v>
      </c>
      <c r="G3193" s="22">
        <v>70444.0</v>
      </c>
      <c r="H3193" s="15" t="str">
        <f t="shared" si="2"/>
        <v>High Range</v>
      </c>
      <c r="I3193" s="22">
        <v>91538.0</v>
      </c>
      <c r="J3193" s="23">
        <f t="shared" si="3"/>
        <v>0.7695601827</v>
      </c>
      <c r="K3193" s="24" t="str">
        <f t="shared" si="4"/>
        <v>Target Not Meet</v>
      </c>
    </row>
    <row r="3194" ht="22.5" customHeight="1">
      <c r="A3194" s="18">
        <v>45703.0</v>
      </c>
      <c r="B3194" s="19" t="str">
        <f t="shared" si="1"/>
        <v>Feb</v>
      </c>
      <c r="C3194" s="20" t="s">
        <v>13</v>
      </c>
      <c r="D3194" s="19" t="s">
        <v>29</v>
      </c>
      <c r="E3194" s="19" t="s">
        <v>19</v>
      </c>
      <c r="F3194" s="21">
        <v>2.0</v>
      </c>
      <c r="G3194" s="22">
        <v>43987.0</v>
      </c>
      <c r="H3194" s="15" t="str">
        <f t="shared" si="2"/>
        <v>Base Range</v>
      </c>
      <c r="I3194" s="22">
        <v>55583.0</v>
      </c>
      <c r="J3194" s="23">
        <f t="shared" si="3"/>
        <v>0.7913750607</v>
      </c>
      <c r="K3194" s="24" t="str">
        <f t="shared" si="4"/>
        <v>Target Not Meet</v>
      </c>
    </row>
    <row r="3195" ht="22.5" customHeight="1">
      <c r="A3195" s="18">
        <v>45703.0</v>
      </c>
      <c r="B3195" s="19" t="str">
        <f t="shared" si="1"/>
        <v>Feb</v>
      </c>
      <c r="C3195" s="20" t="s">
        <v>13</v>
      </c>
      <c r="D3195" s="19" t="s">
        <v>169</v>
      </c>
      <c r="E3195" s="19" t="s">
        <v>68</v>
      </c>
      <c r="F3195" s="21">
        <v>2.0</v>
      </c>
      <c r="G3195" s="22">
        <v>37493.0</v>
      </c>
      <c r="H3195" s="15" t="str">
        <f t="shared" si="2"/>
        <v>Base Range</v>
      </c>
      <c r="I3195" s="22">
        <v>45638.0</v>
      </c>
      <c r="J3195" s="23">
        <f t="shared" si="3"/>
        <v>0.8215303037</v>
      </c>
      <c r="K3195" s="24" t="str">
        <f t="shared" si="4"/>
        <v>Target Not Meet</v>
      </c>
    </row>
    <row r="3196" ht="22.5" customHeight="1">
      <c r="A3196" s="18">
        <v>45703.0</v>
      </c>
      <c r="B3196" s="19" t="str">
        <f t="shared" si="1"/>
        <v>Feb</v>
      </c>
      <c r="C3196" s="20" t="s">
        <v>57</v>
      </c>
      <c r="D3196" s="25" t="s">
        <v>62</v>
      </c>
      <c r="E3196" s="19" t="s">
        <v>38</v>
      </c>
      <c r="F3196" s="21">
        <v>2.0</v>
      </c>
      <c r="G3196" s="22">
        <v>52112.0</v>
      </c>
      <c r="H3196" s="15" t="str">
        <f t="shared" si="2"/>
        <v>Medium Range</v>
      </c>
      <c r="I3196" s="22">
        <v>48311.0</v>
      </c>
      <c r="J3196" s="23">
        <f t="shared" si="3"/>
        <v>1.078677734</v>
      </c>
      <c r="K3196" s="24" t="str">
        <f t="shared" si="4"/>
        <v>Over Achived</v>
      </c>
    </row>
    <row r="3197" ht="22.5" customHeight="1">
      <c r="A3197" s="18">
        <v>45703.0</v>
      </c>
      <c r="B3197" s="19" t="str">
        <f t="shared" si="1"/>
        <v>Feb</v>
      </c>
      <c r="C3197" s="20" t="s">
        <v>13</v>
      </c>
      <c r="D3197" s="19" t="s">
        <v>169</v>
      </c>
      <c r="E3197" s="19" t="s">
        <v>26</v>
      </c>
      <c r="F3197" s="21">
        <v>3.0</v>
      </c>
      <c r="G3197" s="22">
        <v>72356.0</v>
      </c>
      <c r="H3197" s="15" t="str">
        <f t="shared" si="2"/>
        <v>High Range</v>
      </c>
      <c r="I3197" s="22">
        <v>83548.0</v>
      </c>
      <c r="J3197" s="23">
        <f t="shared" si="3"/>
        <v>0.8660410782</v>
      </c>
      <c r="K3197" s="24" t="str">
        <f t="shared" si="4"/>
        <v>Target Not Meet</v>
      </c>
    </row>
    <row r="3198" ht="22.5" customHeight="1">
      <c r="A3198" s="18">
        <v>45703.0</v>
      </c>
      <c r="B3198" s="19" t="str">
        <f t="shared" si="1"/>
        <v>Feb</v>
      </c>
      <c r="C3198" s="20" t="s">
        <v>13</v>
      </c>
      <c r="D3198" s="19" t="s">
        <v>169</v>
      </c>
      <c r="E3198" s="19" t="s">
        <v>23</v>
      </c>
      <c r="F3198" s="21">
        <v>2.0</v>
      </c>
      <c r="G3198" s="22">
        <v>39288.0</v>
      </c>
      <c r="H3198" s="15" t="str">
        <f t="shared" si="2"/>
        <v>Base Range</v>
      </c>
      <c r="I3198" s="22">
        <v>42567.0</v>
      </c>
      <c r="J3198" s="23">
        <f t="shared" si="3"/>
        <v>0.9229684967</v>
      </c>
      <c r="K3198" s="24" t="str">
        <f t="shared" si="4"/>
        <v>Target Not Meet</v>
      </c>
    </row>
    <row r="3199" ht="22.5" customHeight="1">
      <c r="A3199" s="18">
        <v>45703.0</v>
      </c>
      <c r="B3199" s="19" t="str">
        <f t="shared" si="1"/>
        <v>Feb</v>
      </c>
      <c r="C3199" s="20" t="s">
        <v>57</v>
      </c>
      <c r="D3199" s="19" t="s">
        <v>58</v>
      </c>
      <c r="E3199" s="19" t="s">
        <v>9</v>
      </c>
      <c r="F3199" s="21">
        <v>3.0</v>
      </c>
      <c r="G3199" s="22">
        <v>76100.0</v>
      </c>
      <c r="H3199" s="15" t="str">
        <f t="shared" si="2"/>
        <v>High Range</v>
      </c>
      <c r="I3199" s="22">
        <v>71224.0</v>
      </c>
      <c r="J3199" s="23">
        <f t="shared" si="3"/>
        <v>1.06846007</v>
      </c>
      <c r="K3199" s="24" t="str">
        <f t="shared" si="4"/>
        <v>Over Achived</v>
      </c>
    </row>
    <row r="3200" ht="22.5" customHeight="1">
      <c r="A3200" s="18">
        <v>45703.0</v>
      </c>
      <c r="B3200" s="19" t="str">
        <f t="shared" si="1"/>
        <v>Feb</v>
      </c>
      <c r="C3200" s="20" t="s">
        <v>57</v>
      </c>
      <c r="D3200" s="19" t="s">
        <v>58</v>
      </c>
      <c r="E3200" s="19" t="s">
        <v>9</v>
      </c>
      <c r="F3200" s="21">
        <v>3.0</v>
      </c>
      <c r="G3200" s="22">
        <v>64719.0</v>
      </c>
      <c r="H3200" s="15" t="str">
        <f t="shared" si="2"/>
        <v>Medium Range</v>
      </c>
      <c r="I3200" s="22">
        <v>50030.0</v>
      </c>
      <c r="J3200" s="23">
        <f t="shared" si="3"/>
        <v>1.293603838</v>
      </c>
      <c r="K3200" s="24" t="str">
        <f t="shared" si="4"/>
        <v>Over Achived</v>
      </c>
    </row>
    <row r="3201" ht="22.5" customHeight="1">
      <c r="A3201" s="18">
        <v>45703.0</v>
      </c>
      <c r="B3201" s="19" t="str">
        <f t="shared" si="1"/>
        <v>Feb</v>
      </c>
      <c r="C3201" s="20" t="s">
        <v>57</v>
      </c>
      <c r="D3201" s="19" t="s">
        <v>58</v>
      </c>
      <c r="E3201" s="19" t="s">
        <v>38</v>
      </c>
      <c r="F3201" s="21">
        <v>2.0</v>
      </c>
      <c r="G3201" s="22">
        <v>51604.0</v>
      </c>
      <c r="H3201" s="15" t="str">
        <f t="shared" si="2"/>
        <v>Medium Range</v>
      </c>
      <c r="I3201" s="22">
        <v>46572.0</v>
      </c>
      <c r="J3201" s="23">
        <f t="shared" si="3"/>
        <v>1.108047754</v>
      </c>
      <c r="K3201" s="24" t="str">
        <f t="shared" si="4"/>
        <v>Over Achived</v>
      </c>
    </row>
    <row r="3202" ht="22.5" customHeight="1">
      <c r="A3202" s="18">
        <v>45703.0</v>
      </c>
      <c r="B3202" s="19" t="str">
        <f t="shared" si="1"/>
        <v>Feb</v>
      </c>
      <c r="C3202" s="20" t="s">
        <v>57</v>
      </c>
      <c r="D3202" s="25" t="s">
        <v>62</v>
      </c>
      <c r="E3202" s="19" t="s">
        <v>26</v>
      </c>
      <c r="F3202" s="21">
        <v>2.0</v>
      </c>
      <c r="G3202" s="22">
        <v>45355.0</v>
      </c>
      <c r="H3202" s="15" t="str">
        <f t="shared" si="2"/>
        <v>Base Range</v>
      </c>
      <c r="I3202" s="22">
        <v>40459.0</v>
      </c>
      <c r="J3202" s="23">
        <f t="shared" si="3"/>
        <v>1.121011394</v>
      </c>
      <c r="K3202" s="24" t="str">
        <f t="shared" si="4"/>
        <v>Over Achived</v>
      </c>
    </row>
    <row r="3203" ht="22.5" customHeight="1">
      <c r="A3203" s="18">
        <v>45703.0</v>
      </c>
      <c r="B3203" s="19" t="str">
        <f t="shared" si="1"/>
        <v>Feb</v>
      </c>
      <c r="C3203" s="20" t="s">
        <v>57</v>
      </c>
      <c r="D3203" s="19" t="s">
        <v>71</v>
      </c>
      <c r="E3203" s="19" t="s">
        <v>34</v>
      </c>
      <c r="F3203" s="21">
        <v>3.0</v>
      </c>
      <c r="G3203" s="22">
        <v>56195.0</v>
      </c>
      <c r="H3203" s="15" t="str">
        <f t="shared" si="2"/>
        <v>Medium Range</v>
      </c>
      <c r="I3203" s="22">
        <v>64193.0</v>
      </c>
      <c r="J3203" s="23">
        <f t="shared" si="3"/>
        <v>0.8754069758</v>
      </c>
      <c r="K3203" s="24" t="str">
        <f t="shared" si="4"/>
        <v>Target Not Meet</v>
      </c>
    </row>
    <row r="3204" ht="22.5" customHeight="1">
      <c r="A3204" s="18">
        <v>45703.0</v>
      </c>
      <c r="B3204" s="19" t="str">
        <f t="shared" si="1"/>
        <v>Feb</v>
      </c>
      <c r="C3204" s="20" t="s">
        <v>57</v>
      </c>
      <c r="D3204" s="19" t="s">
        <v>71</v>
      </c>
      <c r="E3204" s="19" t="s">
        <v>38</v>
      </c>
      <c r="F3204" s="21">
        <v>2.0</v>
      </c>
      <c r="G3204" s="22">
        <v>45984.0</v>
      </c>
      <c r="H3204" s="15" t="str">
        <f t="shared" si="2"/>
        <v>Base Range</v>
      </c>
      <c r="I3204" s="22">
        <v>53678.0</v>
      </c>
      <c r="J3204" s="23">
        <f t="shared" si="3"/>
        <v>0.8566638101</v>
      </c>
      <c r="K3204" s="24" t="str">
        <f t="shared" si="4"/>
        <v>Target Not Meet</v>
      </c>
    </row>
    <row r="3205" ht="22.5" customHeight="1">
      <c r="A3205" s="18">
        <v>45703.0</v>
      </c>
      <c r="B3205" s="19" t="str">
        <f t="shared" si="1"/>
        <v>Feb</v>
      </c>
      <c r="C3205" s="20" t="s">
        <v>57</v>
      </c>
      <c r="D3205" s="19" t="s">
        <v>80</v>
      </c>
      <c r="E3205" s="19" t="s">
        <v>68</v>
      </c>
      <c r="F3205" s="21">
        <v>1.0</v>
      </c>
      <c r="G3205" s="22">
        <v>34430.0</v>
      </c>
      <c r="H3205" s="15" t="str">
        <f t="shared" si="2"/>
        <v>Base Range</v>
      </c>
      <c r="I3205" s="22">
        <v>42609.0</v>
      </c>
      <c r="J3205" s="23">
        <f t="shared" si="3"/>
        <v>0.8080452487</v>
      </c>
      <c r="K3205" s="24" t="str">
        <f t="shared" si="4"/>
        <v>Target Not Meet</v>
      </c>
    </row>
    <row r="3206" ht="22.5" customHeight="1">
      <c r="A3206" s="18">
        <v>45703.0</v>
      </c>
      <c r="B3206" s="19" t="str">
        <f t="shared" si="1"/>
        <v>Feb</v>
      </c>
      <c r="C3206" s="20" t="s">
        <v>57</v>
      </c>
      <c r="D3206" s="19" t="s">
        <v>80</v>
      </c>
      <c r="E3206" s="19" t="s">
        <v>26</v>
      </c>
      <c r="F3206" s="21">
        <v>2.0</v>
      </c>
      <c r="G3206" s="22">
        <v>43452.0</v>
      </c>
      <c r="H3206" s="15" t="str">
        <f t="shared" si="2"/>
        <v>Base Range</v>
      </c>
      <c r="I3206" s="22">
        <v>52910.0</v>
      </c>
      <c r="J3206" s="23">
        <f t="shared" si="3"/>
        <v>0.8212436212</v>
      </c>
      <c r="K3206" s="24" t="str">
        <f t="shared" si="4"/>
        <v>Target Not Meet</v>
      </c>
    </row>
    <row r="3207" ht="22.5" customHeight="1">
      <c r="A3207" s="18">
        <v>45703.0</v>
      </c>
      <c r="B3207" s="19" t="str">
        <f t="shared" si="1"/>
        <v>Feb</v>
      </c>
      <c r="C3207" s="20" t="s">
        <v>57</v>
      </c>
      <c r="D3207" s="19" t="s">
        <v>80</v>
      </c>
      <c r="E3207" s="19" t="s">
        <v>9</v>
      </c>
      <c r="F3207" s="21">
        <v>3.0</v>
      </c>
      <c r="G3207" s="22">
        <v>61352.0</v>
      </c>
      <c r="H3207" s="15" t="str">
        <f t="shared" si="2"/>
        <v>Medium Range</v>
      </c>
      <c r="I3207" s="22">
        <v>79516.0</v>
      </c>
      <c r="J3207" s="23">
        <f t="shared" si="3"/>
        <v>0.7715679863</v>
      </c>
      <c r="K3207" s="24" t="str">
        <f t="shared" si="4"/>
        <v>Target Not Meet</v>
      </c>
    </row>
    <row r="3208" ht="22.5" customHeight="1">
      <c r="A3208" s="18">
        <v>45703.0</v>
      </c>
      <c r="B3208" s="19" t="str">
        <f t="shared" si="1"/>
        <v>Feb</v>
      </c>
      <c r="C3208" s="20" t="s">
        <v>57</v>
      </c>
      <c r="D3208" s="19" t="s">
        <v>85</v>
      </c>
      <c r="E3208" s="19" t="s">
        <v>63</v>
      </c>
      <c r="F3208" s="21">
        <v>1.0</v>
      </c>
      <c r="G3208" s="22">
        <v>24562.0</v>
      </c>
      <c r="H3208" s="15" t="str">
        <f t="shared" si="2"/>
        <v>Base Range</v>
      </c>
      <c r="I3208" s="22">
        <v>29103.0</v>
      </c>
      <c r="J3208" s="23">
        <f t="shared" si="3"/>
        <v>0.8439679758</v>
      </c>
      <c r="K3208" s="24" t="str">
        <f t="shared" si="4"/>
        <v>Target Not Meet</v>
      </c>
    </row>
    <row r="3209" ht="22.5" customHeight="1">
      <c r="A3209" s="18">
        <v>45703.0</v>
      </c>
      <c r="B3209" s="19" t="str">
        <f t="shared" si="1"/>
        <v>Feb</v>
      </c>
      <c r="C3209" s="20" t="s">
        <v>57</v>
      </c>
      <c r="D3209" s="19" t="s">
        <v>85</v>
      </c>
      <c r="E3209" s="19" t="s">
        <v>9</v>
      </c>
      <c r="F3209" s="21">
        <v>2.0</v>
      </c>
      <c r="G3209" s="22">
        <v>78720.0</v>
      </c>
      <c r="H3209" s="15" t="str">
        <f t="shared" si="2"/>
        <v>High Range</v>
      </c>
      <c r="I3209" s="22">
        <v>93494.0</v>
      </c>
      <c r="J3209" s="23">
        <f t="shared" si="3"/>
        <v>0.8419791644</v>
      </c>
      <c r="K3209" s="24" t="str">
        <f t="shared" si="4"/>
        <v>Target Not Meet</v>
      </c>
    </row>
    <row r="3210" ht="22.5" customHeight="1">
      <c r="A3210" s="18">
        <v>45703.0</v>
      </c>
      <c r="B3210" s="19" t="str">
        <f t="shared" si="1"/>
        <v>Feb</v>
      </c>
      <c r="C3210" s="20" t="s">
        <v>92</v>
      </c>
      <c r="D3210" s="19" t="s">
        <v>93</v>
      </c>
      <c r="E3210" s="19" t="s">
        <v>19</v>
      </c>
      <c r="F3210" s="21">
        <v>3.0</v>
      </c>
      <c r="G3210" s="22">
        <v>72141.0</v>
      </c>
      <c r="H3210" s="15" t="str">
        <f t="shared" si="2"/>
        <v>High Range</v>
      </c>
      <c r="I3210" s="22">
        <v>90518.0</v>
      </c>
      <c r="J3210" s="23">
        <f t="shared" si="3"/>
        <v>0.7969796063</v>
      </c>
      <c r="K3210" s="24" t="str">
        <f t="shared" si="4"/>
        <v>Target Not Meet</v>
      </c>
    </row>
    <row r="3211" ht="22.5" customHeight="1">
      <c r="A3211" s="18">
        <v>45703.0</v>
      </c>
      <c r="B3211" s="19" t="str">
        <f t="shared" si="1"/>
        <v>Feb</v>
      </c>
      <c r="C3211" s="20" t="s">
        <v>13</v>
      </c>
      <c r="D3211" s="19" t="s">
        <v>169</v>
      </c>
      <c r="E3211" s="19" t="s">
        <v>23</v>
      </c>
      <c r="F3211" s="21">
        <v>2.0</v>
      </c>
      <c r="G3211" s="22">
        <v>41780.0</v>
      </c>
      <c r="H3211" s="15" t="str">
        <f t="shared" si="2"/>
        <v>Base Range</v>
      </c>
      <c r="I3211" s="22">
        <v>46514.0</v>
      </c>
      <c r="J3211" s="23">
        <f t="shared" si="3"/>
        <v>0.8982241906</v>
      </c>
      <c r="K3211" s="24" t="str">
        <f t="shared" si="4"/>
        <v>Target Not Meet</v>
      </c>
    </row>
    <row r="3212" ht="22.5" customHeight="1">
      <c r="A3212" s="18">
        <v>45703.0</v>
      </c>
      <c r="B3212" s="19" t="str">
        <f t="shared" si="1"/>
        <v>Feb</v>
      </c>
      <c r="C3212" s="20" t="s">
        <v>92</v>
      </c>
      <c r="D3212" s="19" t="s">
        <v>93</v>
      </c>
      <c r="E3212" s="19" t="s">
        <v>63</v>
      </c>
      <c r="F3212" s="21">
        <v>5.0</v>
      </c>
      <c r="G3212" s="22">
        <v>131516.0</v>
      </c>
      <c r="H3212" s="15" t="str">
        <f t="shared" si="2"/>
        <v>Very High Range</v>
      </c>
      <c r="I3212" s="22">
        <v>162061.0</v>
      </c>
      <c r="J3212" s="23">
        <f t="shared" si="3"/>
        <v>0.8115215876</v>
      </c>
      <c r="K3212" s="24" t="str">
        <f t="shared" si="4"/>
        <v>Target Not Meet</v>
      </c>
    </row>
    <row r="3213" ht="22.5" customHeight="1">
      <c r="A3213" s="18">
        <v>45703.0</v>
      </c>
      <c r="B3213" s="19" t="str">
        <f t="shared" si="1"/>
        <v>Feb</v>
      </c>
      <c r="C3213" s="20" t="s">
        <v>92</v>
      </c>
      <c r="D3213" s="19" t="s">
        <v>93</v>
      </c>
      <c r="E3213" s="19" t="s">
        <v>34</v>
      </c>
      <c r="F3213" s="21">
        <v>5.0</v>
      </c>
      <c r="G3213" s="22">
        <v>130087.0</v>
      </c>
      <c r="H3213" s="15" t="str">
        <f t="shared" si="2"/>
        <v>Very High Range</v>
      </c>
      <c r="I3213" s="22">
        <v>145254.0</v>
      </c>
      <c r="J3213" s="23">
        <f t="shared" si="3"/>
        <v>0.8955829099</v>
      </c>
      <c r="K3213" s="24" t="str">
        <f t="shared" si="4"/>
        <v>Target Not Meet</v>
      </c>
    </row>
    <row r="3214" ht="22.5" customHeight="1">
      <c r="A3214" s="18">
        <v>45703.0</v>
      </c>
      <c r="B3214" s="19" t="str">
        <f t="shared" si="1"/>
        <v>Feb</v>
      </c>
      <c r="C3214" s="20" t="s">
        <v>7</v>
      </c>
      <c r="D3214" s="19" t="s">
        <v>118</v>
      </c>
      <c r="E3214" s="19" t="s">
        <v>34</v>
      </c>
      <c r="F3214" s="21">
        <v>5.0</v>
      </c>
      <c r="G3214" s="22">
        <v>172882.0</v>
      </c>
      <c r="H3214" s="15" t="str">
        <f t="shared" si="2"/>
        <v>Very High Range</v>
      </c>
      <c r="I3214" s="22">
        <v>133622.0</v>
      </c>
      <c r="J3214" s="23">
        <f t="shared" si="3"/>
        <v>1.293813893</v>
      </c>
      <c r="K3214" s="24" t="str">
        <f t="shared" si="4"/>
        <v>Over Achived</v>
      </c>
    </row>
    <row r="3215" ht="22.5" customHeight="1">
      <c r="A3215" s="18">
        <v>45703.0</v>
      </c>
      <c r="B3215" s="19" t="str">
        <f t="shared" si="1"/>
        <v>Feb</v>
      </c>
      <c r="C3215" s="20" t="s">
        <v>92</v>
      </c>
      <c r="D3215" s="19" t="s">
        <v>98</v>
      </c>
      <c r="E3215" s="19" t="s">
        <v>26</v>
      </c>
      <c r="F3215" s="21">
        <v>3.0</v>
      </c>
      <c r="G3215" s="22">
        <v>91279.0</v>
      </c>
      <c r="H3215" s="15" t="str">
        <f t="shared" si="2"/>
        <v>Very High Range</v>
      </c>
      <c r="I3215" s="22">
        <v>97427.0</v>
      </c>
      <c r="J3215" s="23">
        <f t="shared" si="3"/>
        <v>0.9368963429</v>
      </c>
      <c r="K3215" s="24" t="str">
        <f t="shared" si="4"/>
        <v>Target Not Meet</v>
      </c>
    </row>
    <row r="3216" ht="22.5" customHeight="1">
      <c r="A3216" s="18">
        <v>45703.0</v>
      </c>
      <c r="B3216" s="19" t="str">
        <f t="shared" si="1"/>
        <v>Feb</v>
      </c>
      <c r="C3216" s="20" t="s">
        <v>7</v>
      </c>
      <c r="D3216" s="19" t="s">
        <v>8</v>
      </c>
      <c r="E3216" s="19" t="s">
        <v>34</v>
      </c>
      <c r="F3216" s="21">
        <v>6.0</v>
      </c>
      <c r="G3216" s="22">
        <v>167804.0</v>
      </c>
      <c r="H3216" s="15" t="str">
        <f t="shared" si="2"/>
        <v>Very High Range</v>
      </c>
      <c r="I3216" s="22">
        <v>154440.0</v>
      </c>
      <c r="J3216" s="23">
        <f t="shared" si="3"/>
        <v>1.086531987</v>
      </c>
      <c r="K3216" s="24" t="str">
        <f t="shared" si="4"/>
        <v>Over Achived</v>
      </c>
    </row>
    <row r="3217" ht="22.5" customHeight="1">
      <c r="A3217" s="18">
        <v>45703.0</v>
      </c>
      <c r="B3217" s="19" t="str">
        <f t="shared" si="1"/>
        <v>Feb</v>
      </c>
      <c r="C3217" s="20" t="s">
        <v>7</v>
      </c>
      <c r="D3217" s="19" t="s">
        <v>8</v>
      </c>
      <c r="E3217" s="19" t="s">
        <v>9</v>
      </c>
      <c r="F3217" s="21">
        <v>6.0</v>
      </c>
      <c r="G3217" s="22">
        <v>161472.0</v>
      </c>
      <c r="H3217" s="15" t="str">
        <f t="shared" si="2"/>
        <v>Very High Range</v>
      </c>
      <c r="I3217" s="22">
        <v>135192.0</v>
      </c>
      <c r="J3217" s="23">
        <f t="shared" si="3"/>
        <v>1.194390201</v>
      </c>
      <c r="K3217" s="24" t="str">
        <f t="shared" si="4"/>
        <v>Over Achived</v>
      </c>
    </row>
    <row r="3218" ht="22.5" customHeight="1">
      <c r="A3218" s="18">
        <v>45703.0</v>
      </c>
      <c r="B3218" s="19" t="str">
        <f t="shared" si="1"/>
        <v>Feb</v>
      </c>
      <c r="C3218" s="20" t="s">
        <v>7</v>
      </c>
      <c r="D3218" s="19" t="s">
        <v>8</v>
      </c>
      <c r="E3218" s="19" t="s">
        <v>63</v>
      </c>
      <c r="F3218" s="21">
        <v>2.0</v>
      </c>
      <c r="G3218" s="22">
        <v>71766.0</v>
      </c>
      <c r="H3218" s="15" t="str">
        <f t="shared" si="2"/>
        <v>High Range</v>
      </c>
      <c r="I3218" s="22">
        <v>66720.0</v>
      </c>
      <c r="J3218" s="23">
        <f t="shared" si="3"/>
        <v>1.075629496</v>
      </c>
      <c r="K3218" s="24" t="str">
        <f t="shared" si="4"/>
        <v>Over Achived</v>
      </c>
    </row>
    <row r="3219" ht="22.5" customHeight="1">
      <c r="A3219" s="18">
        <v>45703.0</v>
      </c>
      <c r="B3219" s="19" t="str">
        <f t="shared" si="1"/>
        <v>Feb</v>
      </c>
      <c r="C3219" s="20" t="s">
        <v>7</v>
      </c>
      <c r="D3219" s="19" t="s">
        <v>8</v>
      </c>
      <c r="E3219" s="19" t="s">
        <v>23</v>
      </c>
      <c r="F3219" s="21">
        <v>3.0</v>
      </c>
      <c r="G3219" s="22">
        <v>87508.0</v>
      </c>
      <c r="H3219" s="15" t="str">
        <f t="shared" si="2"/>
        <v>High Range</v>
      </c>
      <c r="I3219" s="22">
        <v>74996.0</v>
      </c>
      <c r="J3219" s="23">
        <f t="shared" si="3"/>
        <v>1.166835565</v>
      </c>
      <c r="K3219" s="24" t="str">
        <f t="shared" si="4"/>
        <v>Over Achived</v>
      </c>
    </row>
    <row r="3220" ht="22.5" customHeight="1">
      <c r="A3220" s="18">
        <v>45703.0</v>
      </c>
      <c r="B3220" s="19" t="str">
        <f t="shared" si="1"/>
        <v>Feb</v>
      </c>
      <c r="C3220" s="20" t="s">
        <v>7</v>
      </c>
      <c r="D3220" s="19" t="s">
        <v>106</v>
      </c>
      <c r="E3220" s="19" t="s">
        <v>19</v>
      </c>
      <c r="F3220" s="21">
        <v>3.0</v>
      </c>
      <c r="G3220" s="22">
        <v>84129.0</v>
      </c>
      <c r="H3220" s="15" t="str">
        <f t="shared" si="2"/>
        <v>High Range</v>
      </c>
      <c r="I3220" s="22">
        <v>75447.0</v>
      </c>
      <c r="J3220" s="23">
        <f t="shared" si="3"/>
        <v>1.115074158</v>
      </c>
      <c r="K3220" s="24" t="str">
        <f t="shared" si="4"/>
        <v>Over Achived</v>
      </c>
    </row>
    <row r="3221" ht="22.5" customHeight="1">
      <c r="A3221" s="18">
        <v>45703.0</v>
      </c>
      <c r="B3221" s="19" t="str">
        <f t="shared" si="1"/>
        <v>Feb</v>
      </c>
      <c r="C3221" s="20" t="s">
        <v>7</v>
      </c>
      <c r="D3221" s="19" t="s">
        <v>106</v>
      </c>
      <c r="E3221" s="19" t="s">
        <v>34</v>
      </c>
      <c r="F3221" s="21">
        <v>6.0</v>
      </c>
      <c r="G3221" s="22">
        <v>146889.0</v>
      </c>
      <c r="H3221" s="15" t="str">
        <f t="shared" si="2"/>
        <v>Very High Range</v>
      </c>
      <c r="I3221" s="22">
        <v>127840.0</v>
      </c>
      <c r="J3221" s="23">
        <f t="shared" si="3"/>
        <v>1.149006571</v>
      </c>
      <c r="K3221" s="24" t="str">
        <f t="shared" si="4"/>
        <v>Over Achived</v>
      </c>
    </row>
    <row r="3222" ht="22.5" customHeight="1">
      <c r="A3222" s="18">
        <v>45703.0</v>
      </c>
      <c r="B3222" s="19" t="str">
        <f t="shared" si="1"/>
        <v>Feb</v>
      </c>
      <c r="C3222" s="20" t="s">
        <v>7</v>
      </c>
      <c r="D3222" s="19" t="s">
        <v>106</v>
      </c>
      <c r="E3222" s="19" t="s">
        <v>68</v>
      </c>
      <c r="F3222" s="21">
        <v>3.0</v>
      </c>
      <c r="G3222" s="22">
        <v>75039.0</v>
      </c>
      <c r="H3222" s="15" t="str">
        <f t="shared" si="2"/>
        <v>High Range</v>
      </c>
      <c r="I3222" s="22">
        <v>61708.0</v>
      </c>
      <c r="J3222" s="23">
        <f t="shared" si="3"/>
        <v>1.216033577</v>
      </c>
      <c r="K3222" s="24" t="str">
        <f t="shared" si="4"/>
        <v>Over Achived</v>
      </c>
    </row>
    <row r="3223" ht="22.5" customHeight="1">
      <c r="A3223" s="18">
        <v>45703.0</v>
      </c>
      <c r="B3223" s="19" t="str">
        <f t="shared" si="1"/>
        <v>Feb</v>
      </c>
      <c r="C3223" s="20" t="s">
        <v>7</v>
      </c>
      <c r="D3223" s="19" t="s">
        <v>118</v>
      </c>
      <c r="E3223" s="19" t="s">
        <v>63</v>
      </c>
      <c r="F3223" s="21">
        <v>2.0</v>
      </c>
      <c r="G3223" s="22">
        <v>53271.0</v>
      </c>
      <c r="H3223" s="15" t="str">
        <f t="shared" si="2"/>
        <v>Medium Range</v>
      </c>
      <c r="I3223" s="22">
        <v>38706.0</v>
      </c>
      <c r="J3223" s="23">
        <f t="shared" si="3"/>
        <v>1.376298248</v>
      </c>
      <c r="K3223" s="24" t="str">
        <f t="shared" si="4"/>
        <v>Over Achived</v>
      </c>
    </row>
    <row r="3224" ht="22.5" customHeight="1">
      <c r="A3224" s="18">
        <v>45703.0</v>
      </c>
      <c r="B3224" s="19" t="str">
        <f t="shared" si="1"/>
        <v>Feb</v>
      </c>
      <c r="C3224" s="20" t="s">
        <v>7</v>
      </c>
      <c r="D3224" s="19" t="s">
        <v>118</v>
      </c>
      <c r="E3224" s="19" t="s">
        <v>34</v>
      </c>
      <c r="F3224" s="21">
        <v>7.0</v>
      </c>
      <c r="G3224" s="22">
        <v>132686.0</v>
      </c>
      <c r="H3224" s="15" t="str">
        <f t="shared" si="2"/>
        <v>Very High Range</v>
      </c>
      <c r="I3224" s="22">
        <v>111377.0</v>
      </c>
      <c r="J3224" s="23">
        <f t="shared" si="3"/>
        <v>1.191323164</v>
      </c>
      <c r="K3224" s="24" t="str">
        <f t="shared" si="4"/>
        <v>Over Achived</v>
      </c>
    </row>
    <row r="3225" ht="22.5" customHeight="1">
      <c r="A3225" s="18">
        <v>45703.0</v>
      </c>
      <c r="B3225" s="19" t="str">
        <f t="shared" si="1"/>
        <v>Feb</v>
      </c>
      <c r="C3225" s="20" t="s">
        <v>7</v>
      </c>
      <c r="D3225" s="19" t="s">
        <v>126</v>
      </c>
      <c r="E3225" s="19" t="s">
        <v>26</v>
      </c>
      <c r="F3225" s="21">
        <v>8.0</v>
      </c>
      <c r="G3225" s="22">
        <v>249995.0</v>
      </c>
      <c r="H3225" s="15" t="str">
        <f t="shared" si="2"/>
        <v>Very High Range</v>
      </c>
      <c r="I3225" s="22">
        <v>232931.0</v>
      </c>
      <c r="J3225" s="23">
        <f t="shared" si="3"/>
        <v>1.073257746</v>
      </c>
      <c r="K3225" s="24" t="str">
        <f t="shared" si="4"/>
        <v>Over Achived</v>
      </c>
    </row>
    <row r="3226" ht="22.5" customHeight="1">
      <c r="A3226" s="18">
        <v>45703.0</v>
      </c>
      <c r="B3226" s="19" t="str">
        <f t="shared" si="1"/>
        <v>Feb</v>
      </c>
      <c r="C3226" s="20" t="s">
        <v>7</v>
      </c>
      <c r="D3226" s="19" t="s">
        <v>126</v>
      </c>
      <c r="E3226" s="19" t="s">
        <v>26</v>
      </c>
      <c r="F3226" s="21">
        <v>9.0</v>
      </c>
      <c r="G3226" s="22">
        <v>214969.0</v>
      </c>
      <c r="H3226" s="15" t="str">
        <f t="shared" si="2"/>
        <v>Very High Range</v>
      </c>
      <c r="I3226" s="22">
        <v>153554.0</v>
      </c>
      <c r="J3226" s="23">
        <f t="shared" si="3"/>
        <v>1.399957018</v>
      </c>
      <c r="K3226" s="24" t="str">
        <f t="shared" si="4"/>
        <v>Over Achived</v>
      </c>
    </row>
    <row r="3227" ht="22.5" customHeight="1">
      <c r="A3227" s="18">
        <v>45703.0</v>
      </c>
      <c r="B3227" s="19" t="str">
        <f t="shared" si="1"/>
        <v>Feb</v>
      </c>
      <c r="C3227" s="20" t="s">
        <v>7</v>
      </c>
      <c r="D3227" s="19" t="s">
        <v>126</v>
      </c>
      <c r="E3227" s="19" t="s">
        <v>19</v>
      </c>
      <c r="F3227" s="21">
        <v>4.0</v>
      </c>
      <c r="G3227" s="22">
        <v>86182.0</v>
      </c>
      <c r="H3227" s="15" t="str">
        <f t="shared" si="2"/>
        <v>High Range</v>
      </c>
      <c r="I3227" s="22">
        <v>65625.0</v>
      </c>
      <c r="J3227" s="23">
        <f t="shared" si="3"/>
        <v>1.313249524</v>
      </c>
      <c r="K3227" s="24" t="str">
        <f t="shared" si="4"/>
        <v>Over Achived</v>
      </c>
    </row>
    <row r="3228" ht="22.5" customHeight="1">
      <c r="A3228" s="18">
        <v>45703.0</v>
      </c>
      <c r="B3228" s="19" t="str">
        <f t="shared" si="1"/>
        <v>Feb</v>
      </c>
      <c r="C3228" s="20" t="s">
        <v>7</v>
      </c>
      <c r="D3228" s="19" t="s">
        <v>131</v>
      </c>
      <c r="E3228" s="19" t="s">
        <v>63</v>
      </c>
      <c r="F3228" s="21">
        <v>3.0</v>
      </c>
      <c r="G3228" s="22">
        <v>65287.0</v>
      </c>
      <c r="H3228" s="15" t="str">
        <f t="shared" si="2"/>
        <v>Medium Range</v>
      </c>
      <c r="I3228" s="22">
        <v>50799.0</v>
      </c>
      <c r="J3228" s="23">
        <f t="shared" si="3"/>
        <v>1.285202465</v>
      </c>
      <c r="K3228" s="24" t="str">
        <f t="shared" si="4"/>
        <v>Over Achived</v>
      </c>
    </row>
    <row r="3229" ht="22.5" customHeight="1">
      <c r="A3229" s="18">
        <v>45703.0</v>
      </c>
      <c r="B3229" s="19" t="str">
        <f t="shared" si="1"/>
        <v>Feb</v>
      </c>
      <c r="C3229" s="20" t="s">
        <v>7</v>
      </c>
      <c r="D3229" s="19" t="s">
        <v>131</v>
      </c>
      <c r="E3229" s="19" t="s">
        <v>9</v>
      </c>
      <c r="F3229" s="21">
        <v>6.0</v>
      </c>
      <c r="G3229" s="22">
        <v>145001.0</v>
      </c>
      <c r="H3229" s="15" t="str">
        <f t="shared" si="2"/>
        <v>Very High Range</v>
      </c>
      <c r="I3229" s="22">
        <v>128101.0</v>
      </c>
      <c r="J3229" s="23">
        <f t="shared" si="3"/>
        <v>1.131927151</v>
      </c>
      <c r="K3229" s="24" t="str">
        <f t="shared" si="4"/>
        <v>Over Achived</v>
      </c>
    </row>
    <row r="3230" ht="22.5" customHeight="1">
      <c r="A3230" s="18">
        <v>45703.0</v>
      </c>
      <c r="B3230" s="19" t="str">
        <f t="shared" si="1"/>
        <v>Feb</v>
      </c>
      <c r="C3230" s="20" t="s">
        <v>7</v>
      </c>
      <c r="D3230" s="19" t="s">
        <v>126</v>
      </c>
      <c r="E3230" s="19" t="s">
        <v>23</v>
      </c>
      <c r="F3230" s="21">
        <v>4.0</v>
      </c>
      <c r="G3230" s="22">
        <v>69266.0</v>
      </c>
      <c r="H3230" s="15" t="str">
        <f t="shared" si="2"/>
        <v>Medium Range</v>
      </c>
      <c r="I3230" s="22">
        <v>53289.0</v>
      </c>
      <c r="J3230" s="23">
        <f t="shared" si="3"/>
        <v>1.299817974</v>
      </c>
      <c r="K3230" s="24" t="str">
        <f t="shared" si="4"/>
        <v>Over Achived</v>
      </c>
    </row>
    <row r="3231" ht="22.5" customHeight="1">
      <c r="A3231" s="18">
        <v>45703.0</v>
      </c>
      <c r="B3231" s="19" t="str">
        <f t="shared" si="1"/>
        <v>Feb</v>
      </c>
      <c r="C3231" s="20" t="s">
        <v>7</v>
      </c>
      <c r="D3231" s="19" t="s">
        <v>131</v>
      </c>
      <c r="E3231" s="19" t="s">
        <v>63</v>
      </c>
      <c r="F3231" s="21">
        <v>2.0</v>
      </c>
      <c r="G3231" s="22">
        <v>68127.0</v>
      </c>
      <c r="H3231" s="15" t="str">
        <f t="shared" si="2"/>
        <v>Medium Range</v>
      </c>
      <c r="I3231" s="22">
        <v>58546.0</v>
      </c>
      <c r="J3231" s="23">
        <f t="shared" si="3"/>
        <v>1.163649096</v>
      </c>
      <c r="K3231" s="24" t="str">
        <f t="shared" si="4"/>
        <v>Over Achived</v>
      </c>
    </row>
    <row r="3232" ht="22.5" customHeight="1">
      <c r="A3232" s="18">
        <v>45703.0</v>
      </c>
      <c r="B3232" s="19" t="str">
        <f t="shared" si="1"/>
        <v>Feb</v>
      </c>
      <c r="C3232" s="20" t="s">
        <v>92</v>
      </c>
      <c r="D3232" s="19" t="s">
        <v>98</v>
      </c>
      <c r="E3232" s="19" t="s">
        <v>63</v>
      </c>
      <c r="F3232" s="21">
        <v>5.0</v>
      </c>
      <c r="G3232" s="22">
        <v>137154.0</v>
      </c>
      <c r="H3232" s="15" t="str">
        <f t="shared" si="2"/>
        <v>Very High Range</v>
      </c>
      <c r="I3232" s="22">
        <v>152213.0</v>
      </c>
      <c r="J3232" s="23">
        <f t="shared" si="3"/>
        <v>0.901066269</v>
      </c>
      <c r="K3232" s="24" t="str">
        <f t="shared" si="4"/>
        <v>Target Not Meet</v>
      </c>
    </row>
    <row r="3233" ht="22.5" customHeight="1">
      <c r="A3233" s="18">
        <v>45703.0</v>
      </c>
      <c r="B3233" s="19" t="str">
        <f t="shared" si="1"/>
        <v>Feb</v>
      </c>
      <c r="C3233" s="20" t="s">
        <v>92</v>
      </c>
      <c r="D3233" s="19" t="s">
        <v>144</v>
      </c>
      <c r="E3233" s="19" t="s">
        <v>34</v>
      </c>
      <c r="F3233" s="21">
        <v>4.0</v>
      </c>
      <c r="G3233" s="22">
        <v>110244.0</v>
      </c>
      <c r="H3233" s="15" t="str">
        <f t="shared" si="2"/>
        <v>Very High Range</v>
      </c>
      <c r="I3233" s="22">
        <v>79470.0</v>
      </c>
      <c r="J3233" s="23">
        <f t="shared" si="3"/>
        <v>1.387240468</v>
      </c>
      <c r="K3233" s="24" t="str">
        <f t="shared" si="4"/>
        <v>Over Achived</v>
      </c>
    </row>
    <row r="3234" ht="22.5" customHeight="1">
      <c r="A3234" s="18">
        <v>45703.0</v>
      </c>
      <c r="B3234" s="19" t="str">
        <f t="shared" si="1"/>
        <v>Feb</v>
      </c>
      <c r="C3234" s="20" t="s">
        <v>92</v>
      </c>
      <c r="D3234" s="19" t="s">
        <v>144</v>
      </c>
      <c r="E3234" s="19" t="s">
        <v>68</v>
      </c>
      <c r="F3234" s="21">
        <v>2.0</v>
      </c>
      <c r="G3234" s="22">
        <v>60037.0</v>
      </c>
      <c r="H3234" s="15" t="str">
        <f t="shared" si="2"/>
        <v>Medium Range</v>
      </c>
      <c r="I3234" s="22">
        <v>51464.0</v>
      </c>
      <c r="J3234" s="23">
        <f t="shared" si="3"/>
        <v>1.166582465</v>
      </c>
      <c r="K3234" s="24" t="str">
        <f t="shared" si="4"/>
        <v>Over Achived</v>
      </c>
    </row>
    <row r="3235" ht="22.5" customHeight="1">
      <c r="A3235" s="18">
        <v>45703.0</v>
      </c>
      <c r="B3235" s="19" t="str">
        <f t="shared" si="1"/>
        <v>Feb</v>
      </c>
      <c r="C3235" s="20" t="s">
        <v>92</v>
      </c>
      <c r="D3235" s="19" t="s">
        <v>144</v>
      </c>
      <c r="E3235" s="19" t="s">
        <v>26</v>
      </c>
      <c r="F3235" s="21">
        <v>4.0</v>
      </c>
      <c r="G3235" s="22">
        <v>92430.0</v>
      </c>
      <c r="H3235" s="15" t="str">
        <f t="shared" si="2"/>
        <v>Very High Range</v>
      </c>
      <c r="I3235" s="22">
        <v>72999.0</v>
      </c>
      <c r="J3235" s="23">
        <f t="shared" si="3"/>
        <v>1.266181729</v>
      </c>
      <c r="K3235" s="24" t="str">
        <f t="shared" si="4"/>
        <v>Over Achived</v>
      </c>
    </row>
    <row r="3236" ht="22.5" customHeight="1">
      <c r="A3236" s="18">
        <v>45703.0</v>
      </c>
      <c r="B3236" s="19" t="str">
        <f t="shared" si="1"/>
        <v>Feb</v>
      </c>
      <c r="C3236" s="20" t="s">
        <v>92</v>
      </c>
      <c r="D3236" s="19" t="s">
        <v>144</v>
      </c>
      <c r="E3236" s="19" t="s">
        <v>23</v>
      </c>
      <c r="F3236" s="21">
        <v>2.0</v>
      </c>
      <c r="G3236" s="22">
        <v>57033.0</v>
      </c>
      <c r="H3236" s="15" t="str">
        <f t="shared" si="2"/>
        <v>Medium Range</v>
      </c>
      <c r="I3236" s="22">
        <v>49605.0</v>
      </c>
      <c r="J3236" s="23">
        <f t="shared" si="3"/>
        <v>1.149742969</v>
      </c>
      <c r="K3236" s="24" t="str">
        <f t="shared" si="4"/>
        <v>Over Achived</v>
      </c>
    </row>
    <row r="3237" ht="22.5" customHeight="1">
      <c r="A3237" s="18">
        <v>45703.0</v>
      </c>
      <c r="B3237" s="19" t="str">
        <f t="shared" si="1"/>
        <v>Feb</v>
      </c>
      <c r="C3237" s="20" t="s">
        <v>7</v>
      </c>
      <c r="D3237" s="19" t="s">
        <v>131</v>
      </c>
      <c r="E3237" s="19" t="s">
        <v>19</v>
      </c>
      <c r="F3237" s="21">
        <v>3.0</v>
      </c>
      <c r="G3237" s="22">
        <v>92006.0</v>
      </c>
      <c r="H3237" s="15" t="str">
        <f t="shared" si="2"/>
        <v>Very High Range</v>
      </c>
      <c r="I3237" s="22">
        <v>84364.0</v>
      </c>
      <c r="J3237" s="23">
        <f t="shared" si="3"/>
        <v>1.090583661</v>
      </c>
      <c r="K3237" s="24" t="str">
        <f t="shared" si="4"/>
        <v>Over Achived</v>
      </c>
    </row>
    <row r="3238" ht="22.5" customHeight="1">
      <c r="A3238" s="18">
        <v>45703.0</v>
      </c>
      <c r="B3238" s="19" t="str">
        <f t="shared" si="1"/>
        <v>Feb</v>
      </c>
      <c r="C3238" s="20" t="s">
        <v>92</v>
      </c>
      <c r="D3238" s="25" t="s">
        <v>149</v>
      </c>
      <c r="E3238" s="19" t="s">
        <v>26</v>
      </c>
      <c r="F3238" s="21">
        <v>4.0</v>
      </c>
      <c r="G3238" s="22">
        <v>81745.0</v>
      </c>
      <c r="H3238" s="15" t="str">
        <f t="shared" si="2"/>
        <v>High Range</v>
      </c>
      <c r="I3238" s="22">
        <v>71351.0</v>
      </c>
      <c r="J3238" s="23">
        <f t="shared" si="3"/>
        <v>1.145674202</v>
      </c>
      <c r="K3238" s="24" t="str">
        <f t="shared" si="4"/>
        <v>Over Achived</v>
      </c>
    </row>
    <row r="3239" ht="22.5" customHeight="1">
      <c r="A3239" s="18">
        <v>45703.0</v>
      </c>
      <c r="B3239" s="19" t="str">
        <f t="shared" si="1"/>
        <v>Feb</v>
      </c>
      <c r="C3239" s="20" t="s">
        <v>92</v>
      </c>
      <c r="D3239" s="19" t="s">
        <v>144</v>
      </c>
      <c r="E3239" s="19" t="s">
        <v>63</v>
      </c>
      <c r="F3239" s="21">
        <v>1.0</v>
      </c>
      <c r="G3239" s="22">
        <v>21531.0</v>
      </c>
      <c r="H3239" s="15" t="str">
        <f t="shared" si="2"/>
        <v>Base Range</v>
      </c>
      <c r="I3239" s="22">
        <v>18430.0</v>
      </c>
      <c r="J3239" s="23">
        <f t="shared" si="3"/>
        <v>1.168258275</v>
      </c>
      <c r="K3239" s="24" t="str">
        <f t="shared" si="4"/>
        <v>Over Achived</v>
      </c>
    </row>
    <row r="3240" ht="22.5" customHeight="1">
      <c r="A3240" s="18">
        <v>45703.0</v>
      </c>
      <c r="B3240" s="19" t="str">
        <f t="shared" si="1"/>
        <v>Feb</v>
      </c>
      <c r="C3240" s="20" t="s">
        <v>92</v>
      </c>
      <c r="D3240" s="25" t="s">
        <v>149</v>
      </c>
      <c r="E3240" s="19" t="s">
        <v>9</v>
      </c>
      <c r="F3240" s="21">
        <v>6.0</v>
      </c>
      <c r="G3240" s="22">
        <v>109633.0</v>
      </c>
      <c r="H3240" s="15" t="str">
        <f t="shared" si="2"/>
        <v>Very High Range</v>
      </c>
      <c r="I3240" s="22">
        <v>100205.0</v>
      </c>
      <c r="J3240" s="23">
        <f t="shared" si="3"/>
        <v>1.094087121</v>
      </c>
      <c r="K3240" s="24" t="str">
        <f t="shared" si="4"/>
        <v>Over Achived</v>
      </c>
    </row>
    <row r="3241" ht="22.5" customHeight="1">
      <c r="A3241" s="18">
        <v>45703.0</v>
      </c>
      <c r="B3241" s="19" t="str">
        <f t="shared" si="1"/>
        <v>Feb</v>
      </c>
      <c r="C3241" s="20" t="s">
        <v>92</v>
      </c>
      <c r="D3241" s="19" t="s">
        <v>158</v>
      </c>
      <c r="E3241" s="19" t="s">
        <v>38</v>
      </c>
      <c r="F3241" s="21">
        <v>3.0</v>
      </c>
      <c r="G3241" s="22">
        <v>87585.0</v>
      </c>
      <c r="H3241" s="15" t="str">
        <f t="shared" si="2"/>
        <v>High Range</v>
      </c>
      <c r="I3241" s="22">
        <v>82709.0</v>
      </c>
      <c r="J3241" s="23">
        <f t="shared" si="3"/>
        <v>1.058953681</v>
      </c>
      <c r="K3241" s="24" t="str">
        <f t="shared" si="4"/>
        <v>Over Achived</v>
      </c>
    </row>
    <row r="3242" ht="22.5" customHeight="1">
      <c r="A3242" s="18">
        <v>45703.0</v>
      </c>
      <c r="B3242" s="19" t="str">
        <f t="shared" si="1"/>
        <v>Feb</v>
      </c>
      <c r="C3242" s="20" t="s">
        <v>92</v>
      </c>
      <c r="D3242" s="19" t="s">
        <v>158</v>
      </c>
      <c r="E3242" s="19" t="s">
        <v>68</v>
      </c>
      <c r="F3242" s="21">
        <v>2.0</v>
      </c>
      <c r="G3242" s="22">
        <v>53331.0</v>
      </c>
      <c r="H3242" s="15" t="str">
        <f t="shared" si="2"/>
        <v>Medium Range</v>
      </c>
      <c r="I3242" s="22">
        <v>47911.0</v>
      </c>
      <c r="J3242" s="23">
        <f t="shared" si="3"/>
        <v>1.113126422</v>
      </c>
      <c r="K3242" s="24" t="str">
        <f t="shared" si="4"/>
        <v>Over Achived</v>
      </c>
    </row>
    <row r="3243" ht="22.5" customHeight="1">
      <c r="A3243" s="18">
        <v>45703.0</v>
      </c>
      <c r="B3243" s="19" t="str">
        <f t="shared" si="1"/>
        <v>Feb</v>
      </c>
      <c r="C3243" s="20" t="s">
        <v>92</v>
      </c>
      <c r="D3243" s="19" t="s">
        <v>158</v>
      </c>
      <c r="E3243" s="19" t="s">
        <v>26</v>
      </c>
      <c r="F3243" s="21">
        <v>4.0</v>
      </c>
      <c r="G3243" s="22">
        <v>80629.0</v>
      </c>
      <c r="H3243" s="15" t="str">
        <f t="shared" si="2"/>
        <v>High Range</v>
      </c>
      <c r="I3243" s="22">
        <v>60198.0</v>
      </c>
      <c r="J3243" s="23">
        <f t="shared" si="3"/>
        <v>1.339396658</v>
      </c>
      <c r="K3243" s="24" t="str">
        <f t="shared" si="4"/>
        <v>Over Achived</v>
      </c>
    </row>
    <row r="3244" ht="22.5" customHeight="1">
      <c r="A3244" s="18">
        <v>45703.0</v>
      </c>
      <c r="B3244" s="19" t="str">
        <f t="shared" si="1"/>
        <v>Feb</v>
      </c>
      <c r="C3244" s="20" t="s">
        <v>7</v>
      </c>
      <c r="D3244" s="19" t="s">
        <v>131</v>
      </c>
      <c r="E3244" s="19" t="s">
        <v>26</v>
      </c>
      <c r="F3244" s="21">
        <v>8.0</v>
      </c>
      <c r="G3244" s="22">
        <v>236435.0</v>
      </c>
      <c r="H3244" s="15" t="str">
        <f t="shared" si="2"/>
        <v>Very High Range</v>
      </c>
      <c r="I3244" s="22">
        <v>178453.0</v>
      </c>
      <c r="J3244" s="23">
        <f t="shared" si="3"/>
        <v>1.324914683</v>
      </c>
      <c r="K3244" s="24" t="str">
        <f t="shared" si="4"/>
        <v>Over Achived</v>
      </c>
    </row>
    <row r="3245" ht="22.5" customHeight="1">
      <c r="A3245" s="18">
        <v>45703.0</v>
      </c>
      <c r="B3245" s="19" t="str">
        <f t="shared" si="1"/>
        <v>Feb</v>
      </c>
      <c r="C3245" s="20" t="s">
        <v>92</v>
      </c>
      <c r="D3245" s="25" t="s">
        <v>149</v>
      </c>
      <c r="E3245" s="19" t="s">
        <v>26</v>
      </c>
      <c r="F3245" s="21">
        <v>3.0</v>
      </c>
      <c r="G3245" s="22">
        <v>77474.0</v>
      </c>
      <c r="H3245" s="15" t="str">
        <f t="shared" si="2"/>
        <v>High Range</v>
      </c>
      <c r="I3245" s="22">
        <v>71299.0</v>
      </c>
      <c r="J3245" s="23">
        <f t="shared" si="3"/>
        <v>1.086607105</v>
      </c>
      <c r="K3245" s="24" t="str">
        <f t="shared" si="4"/>
        <v>Over Achived</v>
      </c>
    </row>
    <row r="3246" ht="22.5" customHeight="1">
      <c r="A3246" s="18">
        <v>45704.0</v>
      </c>
      <c r="B3246" s="19" t="str">
        <f t="shared" si="1"/>
        <v>Feb</v>
      </c>
      <c r="C3246" s="20" t="s">
        <v>13</v>
      </c>
      <c r="D3246" s="19" t="s">
        <v>169</v>
      </c>
      <c r="E3246" s="19" t="s">
        <v>38</v>
      </c>
      <c r="F3246" s="21">
        <v>2.0</v>
      </c>
      <c r="G3246" s="22">
        <v>51731.0</v>
      </c>
      <c r="H3246" s="15" t="str">
        <f t="shared" si="2"/>
        <v>Medium Range</v>
      </c>
      <c r="I3246" s="22">
        <v>59244.0</v>
      </c>
      <c r="J3246" s="23">
        <f t="shared" si="3"/>
        <v>0.8731854703</v>
      </c>
      <c r="K3246" s="24" t="str">
        <f t="shared" si="4"/>
        <v>Target Not Meet</v>
      </c>
    </row>
    <row r="3247" ht="22.5" customHeight="1">
      <c r="A3247" s="18">
        <v>45704.0</v>
      </c>
      <c r="B3247" s="19" t="str">
        <f t="shared" si="1"/>
        <v>Feb</v>
      </c>
      <c r="C3247" s="20" t="s">
        <v>13</v>
      </c>
      <c r="D3247" s="19" t="s">
        <v>37</v>
      </c>
      <c r="E3247" s="19" t="s">
        <v>63</v>
      </c>
      <c r="F3247" s="21">
        <v>3.0</v>
      </c>
      <c r="G3247" s="22">
        <v>86369.0</v>
      </c>
      <c r="H3247" s="15" t="str">
        <f t="shared" si="2"/>
        <v>High Range</v>
      </c>
      <c r="I3247" s="22">
        <v>109987.0</v>
      </c>
      <c r="J3247" s="23">
        <f t="shared" si="3"/>
        <v>0.7852655314</v>
      </c>
      <c r="K3247" s="24" t="str">
        <f t="shared" si="4"/>
        <v>Target Not Meet</v>
      </c>
    </row>
    <row r="3248" ht="22.5" customHeight="1">
      <c r="A3248" s="18">
        <v>45704.0</v>
      </c>
      <c r="B3248" s="19" t="str">
        <f t="shared" si="1"/>
        <v>Feb</v>
      </c>
      <c r="C3248" s="20" t="s">
        <v>13</v>
      </c>
      <c r="D3248" s="19" t="s">
        <v>169</v>
      </c>
      <c r="E3248" s="19" t="s">
        <v>23</v>
      </c>
      <c r="F3248" s="21">
        <v>2.0</v>
      </c>
      <c r="G3248" s="22">
        <v>42473.0</v>
      </c>
      <c r="H3248" s="15" t="str">
        <f t="shared" si="2"/>
        <v>Base Range</v>
      </c>
      <c r="I3248" s="22">
        <v>54829.0</v>
      </c>
      <c r="J3248" s="23">
        <f t="shared" si="3"/>
        <v>0.7746448048</v>
      </c>
      <c r="K3248" s="24" t="str">
        <f t="shared" si="4"/>
        <v>Target Not Meet</v>
      </c>
    </row>
    <row r="3249" ht="22.5" customHeight="1">
      <c r="A3249" s="18">
        <v>45704.0</v>
      </c>
      <c r="B3249" s="19" t="str">
        <f t="shared" si="1"/>
        <v>Feb</v>
      </c>
      <c r="C3249" s="20" t="s">
        <v>13</v>
      </c>
      <c r="D3249" s="19" t="s">
        <v>169</v>
      </c>
      <c r="E3249" s="19" t="s">
        <v>9</v>
      </c>
      <c r="F3249" s="21">
        <v>3.0</v>
      </c>
      <c r="G3249" s="22">
        <v>85651.0</v>
      </c>
      <c r="H3249" s="15" t="str">
        <f t="shared" si="2"/>
        <v>High Range</v>
      </c>
      <c r="I3249" s="22">
        <v>107626.0</v>
      </c>
      <c r="J3249" s="23">
        <f t="shared" si="3"/>
        <v>0.7958207125</v>
      </c>
      <c r="K3249" s="24" t="str">
        <f t="shared" si="4"/>
        <v>Target Not Meet</v>
      </c>
    </row>
    <row r="3250" ht="22.5" customHeight="1">
      <c r="A3250" s="18">
        <v>45704.0</v>
      </c>
      <c r="B3250" s="19" t="str">
        <f t="shared" si="1"/>
        <v>Feb</v>
      </c>
      <c r="C3250" s="20" t="s">
        <v>13</v>
      </c>
      <c r="D3250" s="19" t="s">
        <v>37</v>
      </c>
      <c r="E3250" s="19" t="s">
        <v>68</v>
      </c>
      <c r="F3250" s="21">
        <v>1.0</v>
      </c>
      <c r="G3250" s="22">
        <v>37339.0</v>
      </c>
      <c r="H3250" s="15" t="str">
        <f t="shared" si="2"/>
        <v>Base Range</v>
      </c>
      <c r="I3250" s="22">
        <v>45600.0</v>
      </c>
      <c r="J3250" s="23">
        <f t="shared" si="3"/>
        <v>0.8188377193</v>
      </c>
      <c r="K3250" s="24" t="str">
        <f t="shared" si="4"/>
        <v>Target Not Meet</v>
      </c>
    </row>
    <row r="3251" ht="22.5" customHeight="1">
      <c r="A3251" s="18">
        <v>45704.0</v>
      </c>
      <c r="B3251" s="19" t="str">
        <f t="shared" si="1"/>
        <v>Feb</v>
      </c>
      <c r="C3251" s="20" t="s">
        <v>13</v>
      </c>
      <c r="D3251" s="19" t="s">
        <v>37</v>
      </c>
      <c r="E3251" s="19" t="s">
        <v>63</v>
      </c>
      <c r="F3251" s="21">
        <v>4.0</v>
      </c>
      <c r="G3251" s="22">
        <v>93430.0</v>
      </c>
      <c r="H3251" s="15" t="str">
        <f t="shared" si="2"/>
        <v>Very High Range</v>
      </c>
      <c r="I3251" s="22">
        <v>104051.0</v>
      </c>
      <c r="J3251" s="23">
        <f t="shared" si="3"/>
        <v>0.897925056</v>
      </c>
      <c r="K3251" s="24" t="str">
        <f t="shared" si="4"/>
        <v>Target Not Meet</v>
      </c>
    </row>
    <row r="3252" ht="22.5" customHeight="1">
      <c r="A3252" s="18">
        <v>45704.0</v>
      </c>
      <c r="B3252" s="19" t="str">
        <f t="shared" si="1"/>
        <v>Feb</v>
      </c>
      <c r="C3252" s="20" t="s">
        <v>13</v>
      </c>
      <c r="D3252" s="19" t="s">
        <v>37</v>
      </c>
      <c r="E3252" s="19" t="s">
        <v>63</v>
      </c>
      <c r="F3252" s="21">
        <v>1.0</v>
      </c>
      <c r="G3252" s="22">
        <v>15211.0</v>
      </c>
      <c r="H3252" s="15" t="str">
        <f t="shared" si="2"/>
        <v>Base Range</v>
      </c>
      <c r="I3252" s="22">
        <v>18540.0</v>
      </c>
      <c r="J3252" s="23">
        <f t="shared" si="3"/>
        <v>0.8204422869</v>
      </c>
      <c r="K3252" s="24" t="str">
        <f t="shared" si="4"/>
        <v>Target Not Meet</v>
      </c>
    </row>
    <row r="3253" ht="22.5" customHeight="1">
      <c r="A3253" s="18">
        <v>45704.0</v>
      </c>
      <c r="B3253" s="19" t="str">
        <f t="shared" si="1"/>
        <v>Feb</v>
      </c>
      <c r="C3253" s="20" t="s">
        <v>13</v>
      </c>
      <c r="D3253" s="19" t="s">
        <v>14</v>
      </c>
      <c r="E3253" s="19" t="s">
        <v>63</v>
      </c>
      <c r="F3253" s="21">
        <v>4.0</v>
      </c>
      <c r="G3253" s="22">
        <v>81870.0</v>
      </c>
      <c r="H3253" s="15" t="str">
        <f t="shared" si="2"/>
        <v>High Range</v>
      </c>
      <c r="I3253" s="22">
        <v>59736.0</v>
      </c>
      <c r="J3253" s="23">
        <f t="shared" si="3"/>
        <v>1.370530333</v>
      </c>
      <c r="K3253" s="24" t="str">
        <f t="shared" si="4"/>
        <v>Over Achived</v>
      </c>
    </row>
    <row r="3254" ht="22.5" customHeight="1">
      <c r="A3254" s="18">
        <v>45704.0</v>
      </c>
      <c r="B3254" s="19" t="str">
        <f t="shared" si="1"/>
        <v>Feb</v>
      </c>
      <c r="C3254" s="20" t="s">
        <v>13</v>
      </c>
      <c r="D3254" s="19" t="s">
        <v>29</v>
      </c>
      <c r="E3254" s="19" t="s">
        <v>63</v>
      </c>
      <c r="F3254" s="21">
        <v>4.0</v>
      </c>
      <c r="G3254" s="22">
        <v>95345.0</v>
      </c>
      <c r="H3254" s="15" t="str">
        <f t="shared" si="2"/>
        <v>Very High Range</v>
      </c>
      <c r="I3254" s="22">
        <v>115273.0</v>
      </c>
      <c r="J3254" s="23">
        <f t="shared" si="3"/>
        <v>0.8271234374</v>
      </c>
      <c r="K3254" s="24" t="str">
        <f t="shared" si="4"/>
        <v>Target Not Meet</v>
      </c>
    </row>
    <row r="3255" ht="22.5" customHeight="1">
      <c r="A3255" s="18">
        <v>45704.0</v>
      </c>
      <c r="B3255" s="19" t="str">
        <f t="shared" si="1"/>
        <v>Feb</v>
      </c>
      <c r="C3255" s="20" t="s">
        <v>13</v>
      </c>
      <c r="D3255" s="19" t="s">
        <v>29</v>
      </c>
      <c r="E3255" s="19" t="s">
        <v>63</v>
      </c>
      <c r="F3255" s="21">
        <v>1.0</v>
      </c>
      <c r="G3255" s="22">
        <v>15891.0</v>
      </c>
      <c r="H3255" s="15" t="str">
        <f t="shared" si="2"/>
        <v>Base Range</v>
      </c>
      <c r="I3255" s="22">
        <v>19310.0</v>
      </c>
      <c r="J3255" s="23">
        <f t="shared" si="3"/>
        <v>0.8229414811</v>
      </c>
      <c r="K3255" s="24" t="str">
        <f t="shared" si="4"/>
        <v>Target Not Meet</v>
      </c>
    </row>
    <row r="3256" ht="22.5" customHeight="1">
      <c r="A3256" s="18">
        <v>45704.0</v>
      </c>
      <c r="B3256" s="19" t="str">
        <f t="shared" si="1"/>
        <v>Feb</v>
      </c>
      <c r="C3256" s="20" t="s">
        <v>13</v>
      </c>
      <c r="D3256" s="19" t="s">
        <v>18</v>
      </c>
      <c r="E3256" s="19" t="s">
        <v>38</v>
      </c>
      <c r="F3256" s="21">
        <v>2.0</v>
      </c>
      <c r="G3256" s="22">
        <v>54339.0</v>
      </c>
      <c r="H3256" s="15" t="str">
        <f t="shared" si="2"/>
        <v>Medium Range</v>
      </c>
      <c r="I3256" s="22">
        <v>45368.0</v>
      </c>
      <c r="J3256" s="23">
        <f t="shared" si="3"/>
        <v>1.197738494</v>
      </c>
      <c r="K3256" s="24" t="str">
        <f t="shared" si="4"/>
        <v>Over Achived</v>
      </c>
    </row>
    <row r="3257" ht="22.5" customHeight="1">
      <c r="A3257" s="18">
        <v>45704.0</v>
      </c>
      <c r="B3257" s="19" t="str">
        <f t="shared" si="1"/>
        <v>Feb</v>
      </c>
      <c r="C3257" s="20" t="s">
        <v>13</v>
      </c>
      <c r="D3257" s="19" t="s">
        <v>18</v>
      </c>
      <c r="E3257" s="19" t="s">
        <v>63</v>
      </c>
      <c r="F3257" s="21">
        <v>1.0</v>
      </c>
      <c r="G3257" s="22">
        <v>16247.0</v>
      </c>
      <c r="H3257" s="15" t="str">
        <f t="shared" si="2"/>
        <v>Base Range</v>
      </c>
      <c r="I3257" s="22">
        <v>12614.0</v>
      </c>
      <c r="J3257" s="23">
        <f t="shared" si="3"/>
        <v>1.288013319</v>
      </c>
      <c r="K3257" s="24" t="str">
        <f t="shared" si="4"/>
        <v>Over Achived</v>
      </c>
    </row>
    <row r="3258" ht="22.5" customHeight="1">
      <c r="A3258" s="18">
        <v>45704.0</v>
      </c>
      <c r="B3258" s="19" t="str">
        <f t="shared" si="1"/>
        <v>Feb</v>
      </c>
      <c r="C3258" s="20" t="s">
        <v>13</v>
      </c>
      <c r="D3258" s="19" t="s">
        <v>18</v>
      </c>
      <c r="E3258" s="19" t="s">
        <v>68</v>
      </c>
      <c r="F3258" s="21">
        <v>2.0</v>
      </c>
      <c r="G3258" s="22">
        <v>43101.0</v>
      </c>
      <c r="H3258" s="15" t="str">
        <f t="shared" si="2"/>
        <v>Base Range</v>
      </c>
      <c r="I3258" s="22">
        <v>36120.0</v>
      </c>
      <c r="J3258" s="23">
        <f t="shared" si="3"/>
        <v>1.193272425</v>
      </c>
      <c r="K3258" s="24" t="str">
        <f t="shared" si="4"/>
        <v>Over Achived</v>
      </c>
    </row>
    <row r="3259" ht="22.5" customHeight="1">
      <c r="A3259" s="18">
        <v>45704.0</v>
      </c>
      <c r="B3259" s="19" t="str">
        <f t="shared" si="1"/>
        <v>Feb</v>
      </c>
      <c r="C3259" s="20" t="s">
        <v>13</v>
      </c>
      <c r="D3259" s="19" t="s">
        <v>14</v>
      </c>
      <c r="E3259" s="19" t="s">
        <v>34</v>
      </c>
      <c r="F3259" s="21">
        <v>3.0</v>
      </c>
      <c r="G3259" s="22">
        <v>79374.0</v>
      </c>
      <c r="H3259" s="15" t="str">
        <f t="shared" si="2"/>
        <v>High Range</v>
      </c>
      <c r="I3259" s="22">
        <v>68944.0</v>
      </c>
      <c r="J3259" s="23">
        <f t="shared" si="3"/>
        <v>1.1512822</v>
      </c>
      <c r="K3259" s="24" t="str">
        <f t="shared" si="4"/>
        <v>Over Achived</v>
      </c>
    </row>
    <row r="3260" ht="22.5" customHeight="1">
      <c r="A3260" s="18">
        <v>45704.0</v>
      </c>
      <c r="B3260" s="19" t="str">
        <f t="shared" si="1"/>
        <v>Feb</v>
      </c>
      <c r="C3260" s="20" t="s">
        <v>13</v>
      </c>
      <c r="D3260" s="19" t="s">
        <v>169</v>
      </c>
      <c r="E3260" s="19" t="s">
        <v>9</v>
      </c>
      <c r="F3260" s="21">
        <v>3.0</v>
      </c>
      <c r="G3260" s="22">
        <v>86993.0</v>
      </c>
      <c r="H3260" s="15" t="str">
        <f t="shared" si="2"/>
        <v>High Range</v>
      </c>
      <c r="I3260" s="22">
        <v>101284.0</v>
      </c>
      <c r="J3260" s="23">
        <f t="shared" si="3"/>
        <v>0.8589017021</v>
      </c>
      <c r="K3260" s="24" t="str">
        <f t="shared" si="4"/>
        <v>Target Not Meet</v>
      </c>
    </row>
    <row r="3261" ht="22.5" customHeight="1">
      <c r="A3261" s="18">
        <v>45704.0</v>
      </c>
      <c r="B3261" s="19" t="str">
        <f t="shared" si="1"/>
        <v>Feb</v>
      </c>
      <c r="C3261" s="20" t="s">
        <v>13</v>
      </c>
      <c r="D3261" s="19" t="s">
        <v>37</v>
      </c>
      <c r="E3261" s="19" t="s">
        <v>23</v>
      </c>
      <c r="F3261" s="21">
        <v>2.0</v>
      </c>
      <c r="G3261" s="22">
        <v>44068.0</v>
      </c>
      <c r="H3261" s="15" t="str">
        <f t="shared" si="2"/>
        <v>Base Range</v>
      </c>
      <c r="I3261" s="22">
        <v>48983.0</v>
      </c>
      <c r="J3261" s="23">
        <f t="shared" si="3"/>
        <v>0.8996590654</v>
      </c>
      <c r="K3261" s="24" t="str">
        <f t="shared" si="4"/>
        <v>Target Not Meet</v>
      </c>
    </row>
    <row r="3262" ht="22.5" customHeight="1">
      <c r="A3262" s="18">
        <v>45704.0</v>
      </c>
      <c r="B3262" s="19" t="str">
        <f t="shared" si="1"/>
        <v>Feb</v>
      </c>
      <c r="C3262" s="20" t="s">
        <v>13</v>
      </c>
      <c r="D3262" s="19" t="s">
        <v>169</v>
      </c>
      <c r="E3262" s="19" t="s">
        <v>23</v>
      </c>
      <c r="F3262" s="21">
        <v>2.0</v>
      </c>
      <c r="G3262" s="22">
        <v>50912.0</v>
      </c>
      <c r="H3262" s="15" t="str">
        <f t="shared" si="2"/>
        <v>Medium Range</v>
      </c>
      <c r="I3262" s="22">
        <v>58803.0</v>
      </c>
      <c r="J3262" s="23">
        <f t="shared" si="3"/>
        <v>0.8658061664</v>
      </c>
      <c r="K3262" s="24" t="str">
        <f t="shared" si="4"/>
        <v>Target Not Meet</v>
      </c>
    </row>
    <row r="3263" ht="22.5" customHeight="1">
      <c r="A3263" s="18">
        <v>45704.0</v>
      </c>
      <c r="B3263" s="19" t="str">
        <f t="shared" si="1"/>
        <v>Feb</v>
      </c>
      <c r="C3263" s="20" t="s">
        <v>57</v>
      </c>
      <c r="D3263" s="19" t="s">
        <v>85</v>
      </c>
      <c r="E3263" s="19" t="s">
        <v>34</v>
      </c>
      <c r="F3263" s="21">
        <v>2.0</v>
      </c>
      <c r="G3263" s="22">
        <v>59112.0</v>
      </c>
      <c r="H3263" s="15" t="str">
        <f t="shared" si="2"/>
        <v>Medium Range</v>
      </c>
      <c r="I3263" s="22">
        <v>71997.0</v>
      </c>
      <c r="J3263" s="23">
        <f t="shared" si="3"/>
        <v>0.8210342098</v>
      </c>
      <c r="K3263" s="24" t="str">
        <f t="shared" si="4"/>
        <v>Target Not Meet</v>
      </c>
    </row>
    <row r="3264" ht="22.5" customHeight="1">
      <c r="A3264" s="18">
        <v>45704.0</v>
      </c>
      <c r="B3264" s="19" t="str">
        <f t="shared" si="1"/>
        <v>Feb</v>
      </c>
      <c r="C3264" s="20" t="s">
        <v>57</v>
      </c>
      <c r="D3264" s="19" t="s">
        <v>58</v>
      </c>
      <c r="E3264" s="19" t="s">
        <v>26</v>
      </c>
      <c r="F3264" s="21">
        <v>2.0</v>
      </c>
      <c r="G3264" s="22">
        <v>44459.0</v>
      </c>
      <c r="H3264" s="15" t="str">
        <f t="shared" si="2"/>
        <v>Base Range</v>
      </c>
      <c r="I3264" s="22">
        <v>35834.0</v>
      </c>
      <c r="J3264" s="23">
        <f t="shared" si="3"/>
        <v>1.240693196</v>
      </c>
      <c r="K3264" s="24" t="str">
        <f t="shared" si="4"/>
        <v>Over Achived</v>
      </c>
    </row>
    <row r="3265" ht="22.5" customHeight="1">
      <c r="A3265" s="18">
        <v>45704.0</v>
      </c>
      <c r="B3265" s="19" t="str">
        <f t="shared" si="1"/>
        <v>Feb</v>
      </c>
      <c r="C3265" s="20" t="s">
        <v>57</v>
      </c>
      <c r="D3265" s="19" t="s">
        <v>85</v>
      </c>
      <c r="E3265" s="19" t="s">
        <v>34</v>
      </c>
      <c r="F3265" s="21">
        <v>3.0</v>
      </c>
      <c r="G3265" s="22">
        <v>66567.0</v>
      </c>
      <c r="H3265" s="15" t="str">
        <f t="shared" si="2"/>
        <v>Medium Range</v>
      </c>
      <c r="I3265" s="22">
        <v>73725.0</v>
      </c>
      <c r="J3265" s="23">
        <f t="shared" si="3"/>
        <v>0.9029094608</v>
      </c>
      <c r="K3265" s="24" t="str">
        <f t="shared" si="4"/>
        <v>Target Not Meet</v>
      </c>
    </row>
    <row r="3266" ht="22.5" customHeight="1">
      <c r="A3266" s="18">
        <v>45704.0</v>
      </c>
      <c r="B3266" s="19" t="str">
        <f t="shared" si="1"/>
        <v>Feb</v>
      </c>
      <c r="C3266" s="20" t="s">
        <v>57</v>
      </c>
      <c r="D3266" s="19" t="s">
        <v>85</v>
      </c>
      <c r="E3266" s="19" t="s">
        <v>34</v>
      </c>
      <c r="F3266" s="21">
        <v>2.0</v>
      </c>
      <c r="G3266" s="22">
        <v>54704.0</v>
      </c>
      <c r="H3266" s="15" t="str">
        <f t="shared" si="2"/>
        <v>Medium Range</v>
      </c>
      <c r="I3266" s="22">
        <v>57610.0</v>
      </c>
      <c r="J3266" s="23">
        <f t="shared" si="3"/>
        <v>0.9495573685</v>
      </c>
      <c r="K3266" s="24" t="str">
        <f t="shared" si="4"/>
        <v>Target Not Meet</v>
      </c>
    </row>
    <row r="3267" ht="22.5" customHeight="1">
      <c r="A3267" s="18">
        <v>45704.0</v>
      </c>
      <c r="B3267" s="19" t="str">
        <f t="shared" si="1"/>
        <v>Feb</v>
      </c>
      <c r="C3267" s="20" t="s">
        <v>57</v>
      </c>
      <c r="D3267" s="19" t="s">
        <v>85</v>
      </c>
      <c r="E3267" s="19" t="s">
        <v>34</v>
      </c>
      <c r="F3267" s="21">
        <v>3.0</v>
      </c>
      <c r="G3267" s="22">
        <v>55251.0</v>
      </c>
      <c r="H3267" s="15" t="str">
        <f t="shared" si="2"/>
        <v>Medium Range</v>
      </c>
      <c r="I3267" s="22">
        <v>64603.0</v>
      </c>
      <c r="J3267" s="23">
        <f t="shared" si="3"/>
        <v>0.8552389208</v>
      </c>
      <c r="K3267" s="24" t="str">
        <f t="shared" si="4"/>
        <v>Target Not Meet</v>
      </c>
    </row>
    <row r="3268" ht="22.5" customHeight="1">
      <c r="A3268" s="18">
        <v>45704.0</v>
      </c>
      <c r="B3268" s="19" t="str">
        <f t="shared" si="1"/>
        <v>Feb</v>
      </c>
      <c r="C3268" s="20" t="s">
        <v>57</v>
      </c>
      <c r="D3268" s="19" t="s">
        <v>80</v>
      </c>
      <c r="E3268" s="19" t="s">
        <v>9</v>
      </c>
      <c r="F3268" s="21">
        <v>3.0</v>
      </c>
      <c r="G3268" s="22">
        <v>70551.0</v>
      </c>
      <c r="H3268" s="15" t="str">
        <f t="shared" si="2"/>
        <v>High Range</v>
      </c>
      <c r="I3268" s="22">
        <v>76403.0</v>
      </c>
      <c r="J3268" s="23">
        <f t="shared" si="3"/>
        <v>0.923406149</v>
      </c>
      <c r="K3268" s="24" t="str">
        <f t="shared" si="4"/>
        <v>Target Not Meet</v>
      </c>
    </row>
    <row r="3269" ht="22.5" customHeight="1">
      <c r="A3269" s="18">
        <v>45704.0</v>
      </c>
      <c r="B3269" s="19" t="str">
        <f t="shared" si="1"/>
        <v>Feb</v>
      </c>
      <c r="C3269" s="20" t="s">
        <v>57</v>
      </c>
      <c r="D3269" s="19" t="s">
        <v>80</v>
      </c>
      <c r="E3269" s="19" t="s">
        <v>23</v>
      </c>
      <c r="F3269" s="21">
        <v>1.0</v>
      </c>
      <c r="G3269" s="22">
        <v>35845.0</v>
      </c>
      <c r="H3269" s="15" t="str">
        <f t="shared" si="2"/>
        <v>Base Range</v>
      </c>
      <c r="I3269" s="22">
        <v>41121.0</v>
      </c>
      <c r="J3269" s="23">
        <f t="shared" si="3"/>
        <v>0.8716957272</v>
      </c>
      <c r="K3269" s="24" t="str">
        <f t="shared" si="4"/>
        <v>Target Not Meet</v>
      </c>
    </row>
    <row r="3270" ht="22.5" customHeight="1">
      <c r="A3270" s="18">
        <v>45704.0</v>
      </c>
      <c r="B3270" s="19" t="str">
        <f t="shared" si="1"/>
        <v>Feb</v>
      </c>
      <c r="C3270" s="20" t="s">
        <v>57</v>
      </c>
      <c r="D3270" s="19" t="s">
        <v>71</v>
      </c>
      <c r="E3270" s="19" t="s">
        <v>23</v>
      </c>
      <c r="F3270" s="21">
        <v>1.0</v>
      </c>
      <c r="G3270" s="22">
        <v>28602.0</v>
      </c>
      <c r="H3270" s="15" t="str">
        <f t="shared" si="2"/>
        <v>Base Range</v>
      </c>
      <c r="I3270" s="22">
        <v>30997.0</v>
      </c>
      <c r="J3270" s="23">
        <f t="shared" si="3"/>
        <v>0.9227344582</v>
      </c>
      <c r="K3270" s="24" t="str">
        <f t="shared" si="4"/>
        <v>Target Not Meet</v>
      </c>
    </row>
    <row r="3271" ht="22.5" customHeight="1">
      <c r="A3271" s="18">
        <v>45704.0</v>
      </c>
      <c r="B3271" s="19" t="str">
        <f t="shared" si="1"/>
        <v>Feb</v>
      </c>
      <c r="C3271" s="20" t="s">
        <v>57</v>
      </c>
      <c r="D3271" s="19" t="s">
        <v>58</v>
      </c>
      <c r="E3271" s="19" t="s">
        <v>63</v>
      </c>
      <c r="F3271" s="21">
        <v>1.0</v>
      </c>
      <c r="G3271" s="22">
        <v>22347.0</v>
      </c>
      <c r="H3271" s="15" t="str">
        <f t="shared" si="2"/>
        <v>Base Range</v>
      </c>
      <c r="I3271" s="22">
        <v>19145.0</v>
      </c>
      <c r="J3271" s="23">
        <f t="shared" si="3"/>
        <v>1.167249935</v>
      </c>
      <c r="K3271" s="24" t="str">
        <f t="shared" si="4"/>
        <v>Over Achived</v>
      </c>
    </row>
    <row r="3272" ht="22.5" customHeight="1">
      <c r="A3272" s="18">
        <v>45704.0</v>
      </c>
      <c r="B3272" s="19" t="str">
        <f t="shared" si="1"/>
        <v>Feb</v>
      </c>
      <c r="C3272" s="20" t="s">
        <v>57</v>
      </c>
      <c r="D3272" s="19" t="s">
        <v>71</v>
      </c>
      <c r="E3272" s="19" t="s">
        <v>68</v>
      </c>
      <c r="F3272" s="21">
        <v>1.0</v>
      </c>
      <c r="G3272" s="22">
        <v>25807.0</v>
      </c>
      <c r="H3272" s="15" t="str">
        <f t="shared" si="2"/>
        <v>Base Range</v>
      </c>
      <c r="I3272" s="22">
        <v>32631.0</v>
      </c>
      <c r="J3272" s="23">
        <f t="shared" si="3"/>
        <v>0.790873709</v>
      </c>
      <c r="K3272" s="24" t="str">
        <f t="shared" si="4"/>
        <v>Target Not Meet</v>
      </c>
    </row>
    <row r="3273" ht="22.5" customHeight="1">
      <c r="A3273" s="18">
        <v>45704.0</v>
      </c>
      <c r="B3273" s="19" t="str">
        <f t="shared" si="1"/>
        <v>Feb</v>
      </c>
      <c r="C3273" s="20" t="s">
        <v>57</v>
      </c>
      <c r="D3273" s="25" t="s">
        <v>62</v>
      </c>
      <c r="E3273" s="19" t="s">
        <v>68</v>
      </c>
      <c r="F3273" s="21">
        <v>1.0</v>
      </c>
      <c r="G3273" s="22">
        <v>30869.0</v>
      </c>
      <c r="H3273" s="15" t="str">
        <f t="shared" si="2"/>
        <v>Base Range</v>
      </c>
      <c r="I3273" s="22">
        <v>25217.0</v>
      </c>
      <c r="J3273" s="23">
        <f t="shared" si="3"/>
        <v>1.224134512</v>
      </c>
      <c r="K3273" s="24" t="str">
        <f t="shared" si="4"/>
        <v>Over Achived</v>
      </c>
    </row>
    <row r="3274" ht="22.5" customHeight="1">
      <c r="A3274" s="18">
        <v>45704.0</v>
      </c>
      <c r="B3274" s="19" t="str">
        <f t="shared" si="1"/>
        <v>Feb</v>
      </c>
      <c r="C3274" s="20" t="s">
        <v>57</v>
      </c>
      <c r="D3274" s="25" t="s">
        <v>62</v>
      </c>
      <c r="E3274" s="19" t="s">
        <v>38</v>
      </c>
      <c r="F3274" s="21">
        <v>2.0</v>
      </c>
      <c r="G3274" s="22">
        <v>44160.0</v>
      </c>
      <c r="H3274" s="15" t="str">
        <f t="shared" si="2"/>
        <v>Base Range</v>
      </c>
      <c r="I3274" s="22">
        <v>30952.0</v>
      </c>
      <c r="J3274" s="23">
        <f t="shared" si="3"/>
        <v>1.426725252</v>
      </c>
      <c r="K3274" s="24" t="str">
        <f t="shared" si="4"/>
        <v>Over Achived</v>
      </c>
    </row>
    <row r="3275" ht="22.5" customHeight="1">
      <c r="A3275" s="18">
        <v>45704.0</v>
      </c>
      <c r="B3275" s="19" t="str">
        <f t="shared" si="1"/>
        <v>Feb</v>
      </c>
      <c r="C3275" s="20" t="s">
        <v>57</v>
      </c>
      <c r="D3275" s="25" t="s">
        <v>62</v>
      </c>
      <c r="E3275" s="19" t="s">
        <v>63</v>
      </c>
      <c r="F3275" s="21">
        <v>1.0</v>
      </c>
      <c r="G3275" s="22">
        <v>27183.0</v>
      </c>
      <c r="H3275" s="15" t="str">
        <f t="shared" si="2"/>
        <v>Base Range</v>
      </c>
      <c r="I3275" s="22">
        <v>19801.0</v>
      </c>
      <c r="J3275" s="23">
        <f t="shared" si="3"/>
        <v>1.372809454</v>
      </c>
      <c r="K3275" s="24" t="str">
        <f t="shared" si="4"/>
        <v>Over Achived</v>
      </c>
    </row>
    <row r="3276" ht="22.5" customHeight="1">
      <c r="A3276" s="18">
        <v>45704.0</v>
      </c>
      <c r="B3276" s="19" t="str">
        <f t="shared" si="1"/>
        <v>Feb</v>
      </c>
      <c r="C3276" s="20" t="s">
        <v>57</v>
      </c>
      <c r="D3276" s="19" t="s">
        <v>58</v>
      </c>
      <c r="E3276" s="19" t="s">
        <v>9</v>
      </c>
      <c r="F3276" s="21">
        <v>3.0</v>
      </c>
      <c r="G3276" s="22">
        <v>75907.0</v>
      </c>
      <c r="H3276" s="15" t="str">
        <f t="shared" si="2"/>
        <v>High Range</v>
      </c>
      <c r="I3276" s="22">
        <v>56810.0</v>
      </c>
      <c r="J3276" s="23">
        <f t="shared" si="3"/>
        <v>1.336155606</v>
      </c>
      <c r="K3276" s="24" t="str">
        <f t="shared" si="4"/>
        <v>Over Achived</v>
      </c>
    </row>
    <row r="3277" ht="22.5" customHeight="1">
      <c r="A3277" s="18">
        <v>45704.0</v>
      </c>
      <c r="B3277" s="19" t="str">
        <f t="shared" si="1"/>
        <v>Feb</v>
      </c>
      <c r="C3277" s="20" t="s">
        <v>57</v>
      </c>
      <c r="D3277" s="19" t="s">
        <v>58</v>
      </c>
      <c r="E3277" s="19" t="s">
        <v>23</v>
      </c>
      <c r="F3277" s="21">
        <v>2.0</v>
      </c>
      <c r="G3277" s="22">
        <v>35887.0</v>
      </c>
      <c r="H3277" s="15" t="str">
        <f t="shared" si="2"/>
        <v>Base Range</v>
      </c>
      <c r="I3277" s="22">
        <v>32855.0</v>
      </c>
      <c r="J3277" s="23">
        <f t="shared" si="3"/>
        <v>1.092284279</v>
      </c>
      <c r="K3277" s="24" t="str">
        <f t="shared" si="4"/>
        <v>Over Achived</v>
      </c>
    </row>
    <row r="3278" ht="22.5" customHeight="1">
      <c r="A3278" s="18">
        <v>45704.0</v>
      </c>
      <c r="B3278" s="19" t="str">
        <f t="shared" si="1"/>
        <v>Feb</v>
      </c>
      <c r="C3278" s="20" t="s">
        <v>57</v>
      </c>
      <c r="D3278" s="19" t="s">
        <v>58</v>
      </c>
      <c r="E3278" s="19" t="s">
        <v>38</v>
      </c>
      <c r="F3278" s="21">
        <v>2.0</v>
      </c>
      <c r="G3278" s="22">
        <v>45768.0</v>
      </c>
      <c r="H3278" s="15" t="str">
        <f t="shared" si="2"/>
        <v>Base Range</v>
      </c>
      <c r="I3278" s="22">
        <v>36612.0</v>
      </c>
      <c r="J3278" s="23">
        <f t="shared" si="3"/>
        <v>1.25008194</v>
      </c>
      <c r="K3278" s="24" t="str">
        <f t="shared" si="4"/>
        <v>Over Achived</v>
      </c>
    </row>
    <row r="3279" ht="22.5" customHeight="1">
      <c r="A3279" s="18">
        <v>45704.0</v>
      </c>
      <c r="B3279" s="19" t="str">
        <f t="shared" si="1"/>
        <v>Feb</v>
      </c>
      <c r="C3279" s="20" t="s">
        <v>57</v>
      </c>
      <c r="D3279" s="19" t="s">
        <v>71</v>
      </c>
      <c r="E3279" s="19" t="s">
        <v>26</v>
      </c>
      <c r="F3279" s="21">
        <v>2.0</v>
      </c>
      <c r="G3279" s="22">
        <v>48400.0</v>
      </c>
      <c r="H3279" s="15" t="str">
        <f t="shared" si="2"/>
        <v>Base Range</v>
      </c>
      <c r="I3279" s="22">
        <v>51442.0</v>
      </c>
      <c r="J3279" s="23">
        <f t="shared" si="3"/>
        <v>0.9408654407</v>
      </c>
      <c r="K3279" s="24" t="str">
        <f t="shared" si="4"/>
        <v>Target Not Meet</v>
      </c>
    </row>
    <row r="3280" ht="22.5" customHeight="1">
      <c r="A3280" s="18">
        <v>45704.0</v>
      </c>
      <c r="B3280" s="19" t="str">
        <f t="shared" si="1"/>
        <v>Feb</v>
      </c>
      <c r="C3280" s="20" t="s">
        <v>13</v>
      </c>
      <c r="D3280" s="19" t="s">
        <v>14</v>
      </c>
      <c r="E3280" s="19" t="s">
        <v>19</v>
      </c>
      <c r="F3280" s="21">
        <v>2.0</v>
      </c>
      <c r="G3280" s="22">
        <v>54762.0</v>
      </c>
      <c r="H3280" s="15" t="str">
        <f t="shared" si="2"/>
        <v>Medium Range</v>
      </c>
      <c r="I3280" s="22">
        <v>45490.0</v>
      </c>
      <c r="J3280" s="23">
        <f t="shared" si="3"/>
        <v>1.203825016</v>
      </c>
      <c r="K3280" s="24" t="str">
        <f t="shared" si="4"/>
        <v>Over Achived</v>
      </c>
    </row>
    <row r="3281" ht="22.5" customHeight="1">
      <c r="A3281" s="18">
        <v>45704.0</v>
      </c>
      <c r="B3281" s="19" t="str">
        <f t="shared" si="1"/>
        <v>Feb</v>
      </c>
      <c r="C3281" s="20" t="s">
        <v>7</v>
      </c>
      <c r="D3281" s="19" t="s">
        <v>8</v>
      </c>
      <c r="E3281" s="19" t="s">
        <v>38</v>
      </c>
      <c r="F3281" s="21">
        <v>3.0</v>
      </c>
      <c r="G3281" s="22">
        <v>94372.0</v>
      </c>
      <c r="H3281" s="15" t="str">
        <f t="shared" si="2"/>
        <v>Very High Range</v>
      </c>
      <c r="I3281" s="22">
        <v>68596.0</v>
      </c>
      <c r="J3281" s="23">
        <f t="shared" si="3"/>
        <v>1.375765351</v>
      </c>
      <c r="K3281" s="24" t="str">
        <f t="shared" si="4"/>
        <v>Over Achived</v>
      </c>
    </row>
    <row r="3282" ht="22.5" customHeight="1">
      <c r="A3282" s="18">
        <v>45704.0</v>
      </c>
      <c r="B3282" s="19" t="str">
        <f t="shared" si="1"/>
        <v>Feb</v>
      </c>
      <c r="C3282" s="20" t="s">
        <v>13</v>
      </c>
      <c r="D3282" s="19" t="s">
        <v>14</v>
      </c>
      <c r="E3282" s="19" t="s">
        <v>26</v>
      </c>
      <c r="F3282" s="21">
        <v>3.0</v>
      </c>
      <c r="G3282" s="22">
        <v>65962.0</v>
      </c>
      <c r="H3282" s="15" t="str">
        <f t="shared" si="2"/>
        <v>Medium Range</v>
      </c>
      <c r="I3282" s="22">
        <v>58802.0</v>
      </c>
      <c r="J3282" s="23">
        <f t="shared" si="3"/>
        <v>1.121764566</v>
      </c>
      <c r="K3282" s="24" t="str">
        <f t="shared" si="4"/>
        <v>Over Achived</v>
      </c>
    </row>
    <row r="3283" ht="22.5" customHeight="1">
      <c r="A3283" s="18">
        <v>45704.0</v>
      </c>
      <c r="B3283" s="19" t="str">
        <f t="shared" si="1"/>
        <v>Feb</v>
      </c>
      <c r="C3283" s="20" t="s">
        <v>7</v>
      </c>
      <c r="D3283" s="19" t="s">
        <v>126</v>
      </c>
      <c r="E3283" s="19" t="s">
        <v>68</v>
      </c>
      <c r="F3283" s="21">
        <v>3.0</v>
      </c>
      <c r="G3283" s="22">
        <v>78892.0</v>
      </c>
      <c r="H3283" s="15" t="str">
        <f t="shared" si="2"/>
        <v>High Range</v>
      </c>
      <c r="I3283" s="22">
        <v>57665.0</v>
      </c>
      <c r="J3283" s="23">
        <f t="shared" si="3"/>
        <v>1.368108905</v>
      </c>
      <c r="K3283" s="24" t="str">
        <f t="shared" si="4"/>
        <v>Over Achived</v>
      </c>
    </row>
    <row r="3284" ht="22.5" customHeight="1">
      <c r="A3284" s="18">
        <v>45704.0</v>
      </c>
      <c r="B3284" s="19" t="str">
        <f t="shared" si="1"/>
        <v>Feb</v>
      </c>
      <c r="C3284" s="20" t="s">
        <v>7</v>
      </c>
      <c r="D3284" s="19" t="s">
        <v>126</v>
      </c>
      <c r="E3284" s="19" t="s">
        <v>26</v>
      </c>
      <c r="F3284" s="21">
        <v>11.0</v>
      </c>
      <c r="G3284" s="22">
        <v>228162.0</v>
      </c>
      <c r="H3284" s="15" t="str">
        <f t="shared" si="2"/>
        <v>Very High Range</v>
      </c>
      <c r="I3284" s="22">
        <v>181977.0</v>
      </c>
      <c r="J3284" s="23">
        <f t="shared" si="3"/>
        <v>1.253795809</v>
      </c>
      <c r="K3284" s="24" t="str">
        <f t="shared" si="4"/>
        <v>Over Achived</v>
      </c>
    </row>
    <row r="3285" ht="22.5" customHeight="1">
      <c r="A3285" s="18">
        <v>45704.0</v>
      </c>
      <c r="B3285" s="19" t="str">
        <f t="shared" si="1"/>
        <v>Feb</v>
      </c>
      <c r="C3285" s="20" t="s">
        <v>7</v>
      </c>
      <c r="D3285" s="19" t="s">
        <v>126</v>
      </c>
      <c r="E3285" s="19" t="s">
        <v>9</v>
      </c>
      <c r="F3285" s="21">
        <v>6.0</v>
      </c>
      <c r="G3285" s="22">
        <v>159625.0</v>
      </c>
      <c r="H3285" s="15" t="str">
        <f t="shared" si="2"/>
        <v>Very High Range</v>
      </c>
      <c r="I3285" s="22">
        <v>113117.0</v>
      </c>
      <c r="J3285" s="23">
        <f t="shared" si="3"/>
        <v>1.411149518</v>
      </c>
      <c r="K3285" s="24" t="str">
        <f t="shared" si="4"/>
        <v>Over Achived</v>
      </c>
    </row>
    <row r="3286" ht="22.5" customHeight="1">
      <c r="A3286" s="18">
        <v>45704.0</v>
      </c>
      <c r="B3286" s="19" t="str">
        <f t="shared" si="1"/>
        <v>Feb</v>
      </c>
      <c r="C3286" s="20" t="s">
        <v>7</v>
      </c>
      <c r="D3286" s="19" t="s">
        <v>118</v>
      </c>
      <c r="E3286" s="19" t="s">
        <v>9</v>
      </c>
      <c r="F3286" s="21">
        <v>7.0</v>
      </c>
      <c r="G3286" s="22">
        <v>168051.0</v>
      </c>
      <c r="H3286" s="15" t="str">
        <f t="shared" si="2"/>
        <v>Very High Range</v>
      </c>
      <c r="I3286" s="22">
        <v>138978.0</v>
      </c>
      <c r="J3286" s="23">
        <f t="shared" si="3"/>
        <v>1.209191383</v>
      </c>
      <c r="K3286" s="24" t="str">
        <f t="shared" si="4"/>
        <v>Over Achived</v>
      </c>
    </row>
    <row r="3287" ht="22.5" customHeight="1">
      <c r="A3287" s="18">
        <v>45704.0</v>
      </c>
      <c r="B3287" s="19" t="str">
        <f t="shared" si="1"/>
        <v>Feb</v>
      </c>
      <c r="C3287" s="20" t="s">
        <v>7</v>
      </c>
      <c r="D3287" s="19" t="s">
        <v>118</v>
      </c>
      <c r="E3287" s="19" t="s">
        <v>26</v>
      </c>
      <c r="F3287" s="21">
        <v>9.0</v>
      </c>
      <c r="G3287" s="22">
        <v>204273.0</v>
      </c>
      <c r="H3287" s="15" t="str">
        <f t="shared" si="2"/>
        <v>Very High Range</v>
      </c>
      <c r="I3287" s="22">
        <v>150386.0</v>
      </c>
      <c r="J3287" s="23">
        <f t="shared" si="3"/>
        <v>1.358324578</v>
      </c>
      <c r="K3287" s="24" t="str">
        <f t="shared" si="4"/>
        <v>Over Achived</v>
      </c>
    </row>
    <row r="3288" ht="22.5" customHeight="1">
      <c r="A3288" s="18">
        <v>45704.0</v>
      </c>
      <c r="B3288" s="19" t="str">
        <f t="shared" si="1"/>
        <v>Feb</v>
      </c>
      <c r="C3288" s="20" t="s">
        <v>7</v>
      </c>
      <c r="D3288" s="19" t="s">
        <v>118</v>
      </c>
      <c r="E3288" s="19" t="s">
        <v>19</v>
      </c>
      <c r="F3288" s="21">
        <v>4.0</v>
      </c>
      <c r="G3288" s="22">
        <v>77671.0</v>
      </c>
      <c r="H3288" s="15" t="str">
        <f t="shared" si="2"/>
        <v>High Range</v>
      </c>
      <c r="I3288" s="22">
        <v>72003.0</v>
      </c>
      <c r="J3288" s="23">
        <f t="shared" si="3"/>
        <v>1.078718942</v>
      </c>
      <c r="K3288" s="24" t="str">
        <f t="shared" si="4"/>
        <v>Over Achived</v>
      </c>
    </row>
    <row r="3289" ht="22.5" customHeight="1">
      <c r="A3289" s="18">
        <v>45704.0</v>
      </c>
      <c r="B3289" s="19" t="str">
        <f t="shared" si="1"/>
        <v>Feb</v>
      </c>
      <c r="C3289" s="20" t="s">
        <v>7</v>
      </c>
      <c r="D3289" s="19" t="s">
        <v>126</v>
      </c>
      <c r="E3289" s="19" t="s">
        <v>9</v>
      </c>
      <c r="F3289" s="21">
        <v>6.0</v>
      </c>
      <c r="G3289" s="22">
        <v>146796.0</v>
      </c>
      <c r="H3289" s="15" t="str">
        <f t="shared" si="2"/>
        <v>Very High Range</v>
      </c>
      <c r="I3289" s="22">
        <v>134796.0</v>
      </c>
      <c r="J3289" s="23">
        <f t="shared" si="3"/>
        <v>1.089023413</v>
      </c>
      <c r="K3289" s="24" t="str">
        <f t="shared" si="4"/>
        <v>Over Achived</v>
      </c>
    </row>
    <row r="3290" ht="22.5" customHeight="1">
      <c r="A3290" s="18">
        <v>45704.0</v>
      </c>
      <c r="B3290" s="19" t="str">
        <f t="shared" si="1"/>
        <v>Feb</v>
      </c>
      <c r="C3290" s="20" t="s">
        <v>7</v>
      </c>
      <c r="D3290" s="19" t="s">
        <v>118</v>
      </c>
      <c r="E3290" s="19" t="s">
        <v>63</v>
      </c>
      <c r="F3290" s="21">
        <v>2.0</v>
      </c>
      <c r="G3290" s="22">
        <v>54503.0</v>
      </c>
      <c r="H3290" s="15" t="str">
        <f t="shared" si="2"/>
        <v>Medium Range</v>
      </c>
      <c r="I3290" s="22">
        <v>42609.0</v>
      </c>
      <c r="J3290" s="23">
        <f t="shared" si="3"/>
        <v>1.279142904</v>
      </c>
      <c r="K3290" s="24" t="str">
        <f t="shared" si="4"/>
        <v>Over Achived</v>
      </c>
    </row>
    <row r="3291" ht="22.5" customHeight="1">
      <c r="A3291" s="18">
        <v>45704.0</v>
      </c>
      <c r="B3291" s="19" t="str">
        <f t="shared" si="1"/>
        <v>Feb</v>
      </c>
      <c r="C3291" s="20" t="s">
        <v>7</v>
      </c>
      <c r="D3291" s="19" t="s">
        <v>106</v>
      </c>
      <c r="E3291" s="19" t="s">
        <v>38</v>
      </c>
      <c r="F3291" s="21">
        <v>4.0</v>
      </c>
      <c r="G3291" s="22">
        <v>112708.0</v>
      </c>
      <c r="H3291" s="15" t="str">
        <f t="shared" si="2"/>
        <v>Very High Range</v>
      </c>
      <c r="I3291" s="22">
        <v>94146.0</v>
      </c>
      <c r="J3291" s="23">
        <f t="shared" si="3"/>
        <v>1.197161855</v>
      </c>
      <c r="K3291" s="24" t="str">
        <f t="shared" si="4"/>
        <v>Over Achived</v>
      </c>
    </row>
    <row r="3292" ht="22.5" customHeight="1">
      <c r="A3292" s="18">
        <v>45704.0</v>
      </c>
      <c r="B3292" s="19" t="str">
        <f t="shared" si="1"/>
        <v>Feb</v>
      </c>
      <c r="C3292" s="20" t="s">
        <v>7</v>
      </c>
      <c r="D3292" s="19" t="s">
        <v>106</v>
      </c>
      <c r="E3292" s="19" t="s">
        <v>63</v>
      </c>
      <c r="F3292" s="21">
        <v>2.0</v>
      </c>
      <c r="G3292" s="22">
        <v>68745.0</v>
      </c>
      <c r="H3292" s="15" t="str">
        <f t="shared" si="2"/>
        <v>Medium Range</v>
      </c>
      <c r="I3292" s="22">
        <v>54087.0</v>
      </c>
      <c r="J3292" s="23">
        <f t="shared" si="3"/>
        <v>1.271007821</v>
      </c>
      <c r="K3292" s="24" t="str">
        <f t="shared" si="4"/>
        <v>Over Achived</v>
      </c>
    </row>
    <row r="3293" ht="22.5" customHeight="1">
      <c r="A3293" s="18">
        <v>45704.0</v>
      </c>
      <c r="B3293" s="19" t="str">
        <f t="shared" si="1"/>
        <v>Feb</v>
      </c>
      <c r="C3293" s="20" t="s">
        <v>7</v>
      </c>
      <c r="D3293" s="19" t="s">
        <v>106</v>
      </c>
      <c r="E3293" s="19" t="s">
        <v>23</v>
      </c>
      <c r="F3293" s="21">
        <v>3.0</v>
      </c>
      <c r="G3293" s="22">
        <v>72429.0</v>
      </c>
      <c r="H3293" s="15" t="str">
        <f t="shared" si="2"/>
        <v>High Range</v>
      </c>
      <c r="I3293" s="22">
        <v>66975.0</v>
      </c>
      <c r="J3293" s="23">
        <f t="shared" si="3"/>
        <v>1.081433371</v>
      </c>
      <c r="K3293" s="24" t="str">
        <f t="shared" si="4"/>
        <v>Over Achived</v>
      </c>
    </row>
    <row r="3294" ht="22.5" customHeight="1">
      <c r="A3294" s="18">
        <v>45704.0</v>
      </c>
      <c r="B3294" s="19" t="str">
        <f t="shared" si="1"/>
        <v>Feb</v>
      </c>
      <c r="C3294" s="20" t="s">
        <v>7</v>
      </c>
      <c r="D3294" s="19" t="s">
        <v>106</v>
      </c>
      <c r="E3294" s="19" t="s">
        <v>19</v>
      </c>
      <c r="F3294" s="21">
        <v>4.0</v>
      </c>
      <c r="G3294" s="22">
        <v>93934.0</v>
      </c>
      <c r="H3294" s="15" t="str">
        <f t="shared" si="2"/>
        <v>Very High Range</v>
      </c>
      <c r="I3294" s="22">
        <v>84478.0</v>
      </c>
      <c r="J3294" s="23">
        <f t="shared" si="3"/>
        <v>1.111934468</v>
      </c>
      <c r="K3294" s="24" t="str">
        <f t="shared" si="4"/>
        <v>Over Achived</v>
      </c>
    </row>
    <row r="3295" ht="22.5" customHeight="1">
      <c r="A3295" s="18">
        <v>45704.0</v>
      </c>
      <c r="B3295" s="19" t="str">
        <f t="shared" si="1"/>
        <v>Feb</v>
      </c>
      <c r="C3295" s="20" t="s">
        <v>7</v>
      </c>
      <c r="D3295" s="19" t="s">
        <v>8</v>
      </c>
      <c r="E3295" s="19" t="s">
        <v>26</v>
      </c>
      <c r="F3295" s="21">
        <v>10.0</v>
      </c>
      <c r="G3295" s="22">
        <v>246120.0</v>
      </c>
      <c r="H3295" s="15" t="str">
        <f t="shared" si="2"/>
        <v>Very High Range</v>
      </c>
      <c r="I3295" s="22">
        <v>196029.0</v>
      </c>
      <c r="J3295" s="23">
        <f t="shared" si="3"/>
        <v>1.255528519</v>
      </c>
      <c r="K3295" s="24" t="str">
        <f t="shared" si="4"/>
        <v>Over Achived</v>
      </c>
    </row>
    <row r="3296" ht="22.5" customHeight="1">
      <c r="A3296" s="18">
        <v>45704.0</v>
      </c>
      <c r="B3296" s="19" t="str">
        <f t="shared" si="1"/>
        <v>Feb</v>
      </c>
      <c r="C3296" s="20" t="s">
        <v>13</v>
      </c>
      <c r="D3296" s="19" t="s">
        <v>14</v>
      </c>
      <c r="E3296" s="19" t="s">
        <v>26</v>
      </c>
      <c r="F3296" s="21">
        <v>3.0</v>
      </c>
      <c r="G3296" s="22">
        <v>59584.0</v>
      </c>
      <c r="H3296" s="15" t="str">
        <f t="shared" si="2"/>
        <v>Medium Range</v>
      </c>
      <c r="I3296" s="22">
        <v>54551.0</v>
      </c>
      <c r="J3296" s="23">
        <f t="shared" si="3"/>
        <v>1.092262287</v>
      </c>
      <c r="K3296" s="24" t="str">
        <f t="shared" si="4"/>
        <v>Over Achived</v>
      </c>
    </row>
    <row r="3297" ht="22.5" customHeight="1">
      <c r="A3297" s="18">
        <v>45704.0</v>
      </c>
      <c r="B3297" s="19" t="str">
        <f t="shared" si="1"/>
        <v>Feb</v>
      </c>
      <c r="C3297" s="20" t="s">
        <v>7</v>
      </c>
      <c r="D3297" s="19" t="s">
        <v>118</v>
      </c>
      <c r="E3297" s="19" t="s">
        <v>38</v>
      </c>
      <c r="F3297" s="21">
        <v>4.0</v>
      </c>
      <c r="G3297" s="22">
        <v>96256.0</v>
      </c>
      <c r="H3297" s="15" t="str">
        <f t="shared" si="2"/>
        <v>Very High Range</v>
      </c>
      <c r="I3297" s="22">
        <v>84096.0</v>
      </c>
      <c r="J3297" s="23">
        <f t="shared" si="3"/>
        <v>1.144596651</v>
      </c>
      <c r="K3297" s="24" t="str">
        <f t="shared" si="4"/>
        <v>Over Achived</v>
      </c>
    </row>
    <row r="3298" ht="22.5" customHeight="1">
      <c r="A3298" s="18">
        <v>45704.0</v>
      </c>
      <c r="B3298" s="19" t="str">
        <f t="shared" si="1"/>
        <v>Feb</v>
      </c>
      <c r="C3298" s="20" t="s">
        <v>7</v>
      </c>
      <c r="D3298" s="19" t="s">
        <v>131</v>
      </c>
      <c r="E3298" s="19" t="s">
        <v>63</v>
      </c>
      <c r="F3298" s="21">
        <v>2.0</v>
      </c>
      <c r="G3298" s="22">
        <v>67123.0</v>
      </c>
      <c r="H3298" s="15" t="str">
        <f t="shared" si="2"/>
        <v>Medium Range</v>
      </c>
      <c r="I3298" s="22">
        <v>56559.0</v>
      </c>
      <c r="J3298" s="23">
        <f t="shared" si="3"/>
        <v>1.186778408</v>
      </c>
      <c r="K3298" s="24" t="str">
        <f t="shared" si="4"/>
        <v>Over Achived</v>
      </c>
    </row>
    <row r="3299" ht="22.5" customHeight="1">
      <c r="A3299" s="18">
        <v>45704.0</v>
      </c>
      <c r="B3299" s="19" t="str">
        <f t="shared" si="1"/>
        <v>Feb</v>
      </c>
      <c r="C3299" s="20" t="s">
        <v>7</v>
      </c>
      <c r="D3299" s="19" t="s">
        <v>8</v>
      </c>
      <c r="E3299" s="19" t="s">
        <v>26</v>
      </c>
      <c r="F3299" s="21">
        <v>10.0</v>
      </c>
      <c r="G3299" s="22">
        <v>199742.0</v>
      </c>
      <c r="H3299" s="15" t="str">
        <f t="shared" si="2"/>
        <v>Very High Range</v>
      </c>
      <c r="I3299" s="22">
        <v>170881.0</v>
      </c>
      <c r="J3299" s="23">
        <f t="shared" si="3"/>
        <v>1.168895313</v>
      </c>
      <c r="K3299" s="24" t="str">
        <f t="shared" si="4"/>
        <v>Over Achived</v>
      </c>
    </row>
    <row r="3300" ht="22.5" customHeight="1">
      <c r="A3300" s="18">
        <v>45704.0</v>
      </c>
      <c r="B3300" s="19" t="str">
        <f t="shared" si="1"/>
        <v>Feb</v>
      </c>
      <c r="C3300" s="20" t="s">
        <v>92</v>
      </c>
      <c r="D3300" s="19" t="s">
        <v>158</v>
      </c>
      <c r="E3300" s="19" t="s">
        <v>9</v>
      </c>
      <c r="F3300" s="21">
        <v>5.0</v>
      </c>
      <c r="G3300" s="22">
        <v>111488.0</v>
      </c>
      <c r="H3300" s="15" t="str">
        <f t="shared" si="2"/>
        <v>Very High Range</v>
      </c>
      <c r="I3300" s="22">
        <v>79926.0</v>
      </c>
      <c r="J3300" s="23">
        <f t="shared" si="3"/>
        <v>1.394890274</v>
      </c>
      <c r="K3300" s="24" t="str">
        <f t="shared" si="4"/>
        <v>Over Achived</v>
      </c>
    </row>
    <row r="3301" ht="22.5" customHeight="1">
      <c r="A3301" s="18">
        <v>45704.0</v>
      </c>
      <c r="B3301" s="19" t="str">
        <f t="shared" si="1"/>
        <v>Feb</v>
      </c>
      <c r="C3301" s="20" t="s">
        <v>7</v>
      </c>
      <c r="D3301" s="19" t="s">
        <v>131</v>
      </c>
      <c r="E3301" s="19" t="s">
        <v>34</v>
      </c>
      <c r="F3301" s="21">
        <v>6.0</v>
      </c>
      <c r="G3301" s="22">
        <v>145072.0</v>
      </c>
      <c r="H3301" s="15" t="str">
        <f t="shared" si="2"/>
        <v>Very High Range</v>
      </c>
      <c r="I3301" s="22">
        <v>113846.0</v>
      </c>
      <c r="J3301" s="23">
        <f t="shared" si="3"/>
        <v>1.274282803</v>
      </c>
      <c r="K3301" s="24" t="str">
        <f t="shared" si="4"/>
        <v>Over Achived</v>
      </c>
    </row>
    <row r="3302" ht="22.5" customHeight="1">
      <c r="A3302" s="18">
        <v>45704.0</v>
      </c>
      <c r="B3302" s="19" t="str">
        <f t="shared" si="1"/>
        <v>Feb</v>
      </c>
      <c r="C3302" s="20" t="s">
        <v>92</v>
      </c>
      <c r="D3302" s="19" t="s">
        <v>93</v>
      </c>
      <c r="E3302" s="19" t="s">
        <v>26</v>
      </c>
      <c r="F3302" s="21">
        <v>3.0</v>
      </c>
      <c r="G3302" s="22">
        <v>83645.0</v>
      </c>
      <c r="H3302" s="15" t="str">
        <f t="shared" si="2"/>
        <v>High Range</v>
      </c>
      <c r="I3302" s="22">
        <v>108038.0</v>
      </c>
      <c r="J3302" s="23">
        <f t="shared" si="3"/>
        <v>0.7742183306</v>
      </c>
      <c r="K3302" s="24" t="str">
        <f t="shared" si="4"/>
        <v>Target Not Meet</v>
      </c>
    </row>
    <row r="3303" ht="22.5" customHeight="1">
      <c r="A3303" s="18">
        <v>45704.0</v>
      </c>
      <c r="B3303" s="19" t="str">
        <f t="shared" si="1"/>
        <v>Feb</v>
      </c>
      <c r="C3303" s="20" t="s">
        <v>92</v>
      </c>
      <c r="D3303" s="19" t="s">
        <v>98</v>
      </c>
      <c r="E3303" s="19" t="s">
        <v>23</v>
      </c>
      <c r="F3303" s="21">
        <v>3.0</v>
      </c>
      <c r="G3303" s="22">
        <v>54378.0</v>
      </c>
      <c r="H3303" s="15" t="str">
        <f t="shared" si="2"/>
        <v>Medium Range</v>
      </c>
      <c r="I3303" s="22">
        <v>69159.0</v>
      </c>
      <c r="J3303" s="23">
        <f t="shared" si="3"/>
        <v>0.7862751052</v>
      </c>
      <c r="K3303" s="24" t="str">
        <f t="shared" si="4"/>
        <v>Target Not Meet</v>
      </c>
    </row>
    <row r="3304" ht="22.5" customHeight="1">
      <c r="A3304" s="18">
        <v>45704.0</v>
      </c>
      <c r="B3304" s="19" t="str">
        <f t="shared" si="1"/>
        <v>Feb</v>
      </c>
      <c r="C3304" s="20" t="s">
        <v>92</v>
      </c>
      <c r="D3304" s="19" t="s">
        <v>98</v>
      </c>
      <c r="E3304" s="19" t="s">
        <v>63</v>
      </c>
      <c r="F3304" s="21">
        <v>5.0</v>
      </c>
      <c r="G3304" s="22">
        <v>120602.0</v>
      </c>
      <c r="H3304" s="15" t="str">
        <f t="shared" si="2"/>
        <v>Very High Range</v>
      </c>
      <c r="I3304" s="22">
        <v>149523.0</v>
      </c>
      <c r="J3304" s="23">
        <f t="shared" si="3"/>
        <v>0.8065782522</v>
      </c>
      <c r="K3304" s="24" t="str">
        <f t="shared" si="4"/>
        <v>Target Not Meet</v>
      </c>
    </row>
    <row r="3305" ht="22.5" customHeight="1">
      <c r="A3305" s="18">
        <v>45704.0</v>
      </c>
      <c r="B3305" s="19" t="str">
        <f t="shared" si="1"/>
        <v>Feb</v>
      </c>
      <c r="C3305" s="20" t="s">
        <v>92</v>
      </c>
      <c r="D3305" s="19" t="s">
        <v>98</v>
      </c>
      <c r="E3305" s="19" t="s">
        <v>9</v>
      </c>
      <c r="F3305" s="21">
        <v>4.0</v>
      </c>
      <c r="G3305" s="22">
        <v>109299.0</v>
      </c>
      <c r="H3305" s="15" t="str">
        <f t="shared" si="2"/>
        <v>Very High Range</v>
      </c>
      <c r="I3305" s="22">
        <v>123931.0</v>
      </c>
      <c r="J3305" s="23">
        <f t="shared" si="3"/>
        <v>0.8819343022</v>
      </c>
      <c r="K3305" s="24" t="str">
        <f t="shared" si="4"/>
        <v>Target Not Meet</v>
      </c>
    </row>
    <row r="3306" ht="22.5" customHeight="1">
      <c r="A3306" s="18">
        <v>45704.0</v>
      </c>
      <c r="B3306" s="19" t="str">
        <f t="shared" si="1"/>
        <v>Feb</v>
      </c>
      <c r="C3306" s="20" t="s">
        <v>92</v>
      </c>
      <c r="D3306" s="19" t="s">
        <v>98</v>
      </c>
      <c r="E3306" s="19" t="s">
        <v>23</v>
      </c>
      <c r="F3306" s="21">
        <v>3.0</v>
      </c>
      <c r="G3306" s="22">
        <v>62186.0</v>
      </c>
      <c r="H3306" s="15" t="str">
        <f t="shared" si="2"/>
        <v>Medium Range</v>
      </c>
      <c r="I3306" s="22">
        <v>65974.0</v>
      </c>
      <c r="J3306" s="23">
        <f t="shared" si="3"/>
        <v>0.942583442</v>
      </c>
      <c r="K3306" s="24" t="str">
        <f t="shared" si="4"/>
        <v>Target Not Meet</v>
      </c>
    </row>
    <row r="3307" ht="22.5" customHeight="1">
      <c r="A3307" s="18">
        <v>45704.0</v>
      </c>
      <c r="B3307" s="19" t="str">
        <f t="shared" si="1"/>
        <v>Feb</v>
      </c>
      <c r="C3307" s="20" t="s">
        <v>92</v>
      </c>
      <c r="D3307" s="19" t="s">
        <v>98</v>
      </c>
      <c r="E3307" s="19" t="s">
        <v>23</v>
      </c>
      <c r="F3307" s="21">
        <v>2.0</v>
      </c>
      <c r="G3307" s="22">
        <v>64394.0</v>
      </c>
      <c r="H3307" s="15" t="str">
        <f t="shared" si="2"/>
        <v>Medium Range</v>
      </c>
      <c r="I3307" s="22">
        <v>72920.0</v>
      </c>
      <c r="J3307" s="23">
        <f t="shared" si="3"/>
        <v>0.883077345</v>
      </c>
      <c r="K3307" s="24" t="str">
        <f t="shared" si="4"/>
        <v>Target Not Meet</v>
      </c>
    </row>
    <row r="3308" ht="22.5" customHeight="1">
      <c r="A3308" s="18">
        <v>45704.0</v>
      </c>
      <c r="B3308" s="19" t="str">
        <f t="shared" si="1"/>
        <v>Feb</v>
      </c>
      <c r="C3308" s="20" t="s">
        <v>92</v>
      </c>
      <c r="D3308" s="19" t="s">
        <v>93</v>
      </c>
      <c r="E3308" s="19" t="s">
        <v>38</v>
      </c>
      <c r="F3308" s="21">
        <v>4.0</v>
      </c>
      <c r="G3308" s="22">
        <v>79830.0</v>
      </c>
      <c r="H3308" s="15" t="str">
        <f t="shared" si="2"/>
        <v>High Range</v>
      </c>
      <c r="I3308" s="22">
        <v>101246.0</v>
      </c>
      <c r="J3308" s="23">
        <f t="shared" si="3"/>
        <v>0.7884755941</v>
      </c>
      <c r="K3308" s="24" t="str">
        <f t="shared" si="4"/>
        <v>Target Not Meet</v>
      </c>
    </row>
    <row r="3309" ht="22.5" customHeight="1">
      <c r="A3309" s="18">
        <v>45704.0</v>
      </c>
      <c r="B3309" s="19" t="str">
        <f t="shared" si="1"/>
        <v>Feb</v>
      </c>
      <c r="C3309" s="20" t="s">
        <v>92</v>
      </c>
      <c r="D3309" s="19" t="s">
        <v>144</v>
      </c>
      <c r="E3309" s="19" t="s">
        <v>63</v>
      </c>
      <c r="F3309" s="21">
        <v>5.0</v>
      </c>
      <c r="G3309" s="22">
        <v>106610.0</v>
      </c>
      <c r="H3309" s="15" t="str">
        <f t="shared" si="2"/>
        <v>Very High Range</v>
      </c>
      <c r="I3309" s="22">
        <v>91956.0</v>
      </c>
      <c r="J3309" s="23">
        <f t="shared" si="3"/>
        <v>1.159358824</v>
      </c>
      <c r="K3309" s="24" t="str">
        <f t="shared" si="4"/>
        <v>Over Achived</v>
      </c>
    </row>
    <row r="3310" ht="22.5" customHeight="1">
      <c r="A3310" s="18">
        <v>45704.0</v>
      </c>
      <c r="B3310" s="19" t="str">
        <f t="shared" si="1"/>
        <v>Feb</v>
      </c>
      <c r="C3310" s="20" t="s">
        <v>92</v>
      </c>
      <c r="D3310" s="25" t="s">
        <v>149</v>
      </c>
      <c r="E3310" s="19" t="s">
        <v>23</v>
      </c>
      <c r="F3310" s="21">
        <v>3.0</v>
      </c>
      <c r="G3310" s="22">
        <v>54362.0</v>
      </c>
      <c r="H3310" s="15" t="str">
        <f t="shared" si="2"/>
        <v>Medium Range</v>
      </c>
      <c r="I3310" s="22">
        <v>43667.0</v>
      </c>
      <c r="J3310" s="23">
        <f t="shared" si="3"/>
        <v>1.244921794</v>
      </c>
      <c r="K3310" s="24" t="str">
        <f t="shared" si="4"/>
        <v>Over Achived</v>
      </c>
    </row>
    <row r="3311" ht="22.5" customHeight="1">
      <c r="A3311" s="18">
        <v>45704.0</v>
      </c>
      <c r="B3311" s="19" t="str">
        <f t="shared" si="1"/>
        <v>Feb</v>
      </c>
      <c r="C3311" s="20" t="s">
        <v>92</v>
      </c>
      <c r="D3311" s="25" t="s">
        <v>149</v>
      </c>
      <c r="E3311" s="19" t="s">
        <v>63</v>
      </c>
      <c r="F3311" s="21">
        <v>1.0</v>
      </c>
      <c r="G3311" s="22">
        <v>25232.0</v>
      </c>
      <c r="H3311" s="15" t="str">
        <f t="shared" si="2"/>
        <v>Base Range</v>
      </c>
      <c r="I3311" s="22">
        <v>21525.0</v>
      </c>
      <c r="J3311" s="23">
        <f t="shared" si="3"/>
        <v>1.172218351</v>
      </c>
      <c r="K3311" s="24" t="str">
        <f t="shared" si="4"/>
        <v>Over Achived</v>
      </c>
    </row>
    <row r="3312" ht="22.5" customHeight="1">
      <c r="A3312" s="18">
        <v>45704.0</v>
      </c>
      <c r="B3312" s="19" t="str">
        <f t="shared" si="1"/>
        <v>Feb</v>
      </c>
      <c r="C3312" s="20" t="s">
        <v>92</v>
      </c>
      <c r="D3312" s="19" t="s">
        <v>158</v>
      </c>
      <c r="E3312" s="19" t="s">
        <v>63</v>
      </c>
      <c r="F3312" s="21">
        <v>1.0</v>
      </c>
      <c r="G3312" s="22">
        <v>26023.0</v>
      </c>
      <c r="H3312" s="15" t="str">
        <f t="shared" si="2"/>
        <v>Base Range</v>
      </c>
      <c r="I3312" s="22">
        <v>24561.0</v>
      </c>
      <c r="J3312" s="23">
        <f t="shared" si="3"/>
        <v>1.059525264</v>
      </c>
      <c r="K3312" s="24" t="str">
        <f t="shared" si="4"/>
        <v>Over Achived</v>
      </c>
    </row>
    <row r="3313" ht="22.5" customHeight="1">
      <c r="A3313" s="18">
        <v>45704.0</v>
      </c>
      <c r="B3313" s="19" t="str">
        <f t="shared" si="1"/>
        <v>Feb</v>
      </c>
      <c r="C3313" s="20" t="s">
        <v>92</v>
      </c>
      <c r="D3313" s="19" t="s">
        <v>158</v>
      </c>
      <c r="E3313" s="19" t="s">
        <v>68</v>
      </c>
      <c r="F3313" s="21">
        <v>2.0</v>
      </c>
      <c r="G3313" s="22">
        <v>48812.0</v>
      </c>
      <c r="H3313" s="15" t="str">
        <f t="shared" si="2"/>
        <v>Base Range</v>
      </c>
      <c r="I3313" s="22">
        <v>44881.0</v>
      </c>
      <c r="J3313" s="23">
        <f t="shared" si="3"/>
        <v>1.087587175</v>
      </c>
      <c r="K3313" s="24" t="str">
        <f t="shared" si="4"/>
        <v>Over Achived</v>
      </c>
    </row>
    <row r="3314" ht="22.5" customHeight="1">
      <c r="A3314" s="18">
        <v>45704.0</v>
      </c>
      <c r="B3314" s="19" t="str">
        <f t="shared" si="1"/>
        <v>Feb</v>
      </c>
      <c r="C3314" s="20" t="s">
        <v>92</v>
      </c>
      <c r="D3314" s="19" t="s">
        <v>158</v>
      </c>
      <c r="E3314" s="19" t="s">
        <v>38</v>
      </c>
      <c r="F3314" s="21">
        <v>3.0</v>
      </c>
      <c r="G3314" s="22">
        <v>70573.0</v>
      </c>
      <c r="H3314" s="15" t="str">
        <f t="shared" si="2"/>
        <v>High Range</v>
      </c>
      <c r="I3314" s="22">
        <v>52844.0</v>
      </c>
      <c r="J3314" s="23">
        <f t="shared" si="3"/>
        <v>1.335496934</v>
      </c>
      <c r="K3314" s="24" t="str">
        <f t="shared" si="4"/>
        <v>Over Achived</v>
      </c>
    </row>
    <row r="3315" ht="22.5" customHeight="1">
      <c r="A3315" s="18">
        <v>45704.0</v>
      </c>
      <c r="B3315" s="19" t="str">
        <f t="shared" si="1"/>
        <v>Feb</v>
      </c>
      <c r="C3315" s="20" t="s">
        <v>92</v>
      </c>
      <c r="D3315" s="19" t="s">
        <v>144</v>
      </c>
      <c r="E3315" s="19" t="s">
        <v>23</v>
      </c>
      <c r="F3315" s="21">
        <v>3.0</v>
      </c>
      <c r="G3315" s="22">
        <v>58246.0</v>
      </c>
      <c r="H3315" s="15" t="str">
        <f t="shared" si="2"/>
        <v>Medium Range</v>
      </c>
      <c r="I3315" s="22">
        <v>44718.0</v>
      </c>
      <c r="J3315" s="23">
        <f t="shared" si="3"/>
        <v>1.302518002</v>
      </c>
      <c r="K3315" s="24" t="str">
        <f t="shared" si="4"/>
        <v>Over Achived</v>
      </c>
    </row>
    <row r="3316" ht="22.5" customHeight="1">
      <c r="A3316" s="18">
        <v>45705.0</v>
      </c>
      <c r="B3316" s="19" t="str">
        <f t="shared" si="1"/>
        <v>Feb</v>
      </c>
      <c r="C3316" s="20" t="s">
        <v>13</v>
      </c>
      <c r="D3316" s="19" t="s">
        <v>169</v>
      </c>
      <c r="E3316" s="19" t="s">
        <v>9</v>
      </c>
      <c r="F3316" s="21">
        <v>4.0</v>
      </c>
      <c r="G3316" s="22">
        <v>82882.0</v>
      </c>
      <c r="H3316" s="15" t="str">
        <f t="shared" si="2"/>
        <v>High Range</v>
      </c>
      <c r="I3316" s="22">
        <v>101252.0</v>
      </c>
      <c r="J3316" s="23">
        <f t="shared" si="3"/>
        <v>0.818571485</v>
      </c>
      <c r="K3316" s="24" t="str">
        <f t="shared" si="4"/>
        <v>Target Not Meet</v>
      </c>
    </row>
    <row r="3317" ht="22.5" customHeight="1">
      <c r="A3317" s="18">
        <v>45705.0</v>
      </c>
      <c r="B3317" s="19" t="str">
        <f t="shared" si="1"/>
        <v>Feb</v>
      </c>
      <c r="C3317" s="20" t="s">
        <v>13</v>
      </c>
      <c r="D3317" s="19" t="s">
        <v>169</v>
      </c>
      <c r="E3317" s="19" t="s">
        <v>19</v>
      </c>
      <c r="F3317" s="21">
        <v>2.0</v>
      </c>
      <c r="G3317" s="22">
        <v>50214.0</v>
      </c>
      <c r="H3317" s="15" t="str">
        <f t="shared" si="2"/>
        <v>Medium Range</v>
      </c>
      <c r="I3317" s="22">
        <v>59762.0</v>
      </c>
      <c r="J3317" s="23">
        <f t="shared" si="3"/>
        <v>0.8402329239</v>
      </c>
      <c r="K3317" s="24" t="str">
        <f t="shared" si="4"/>
        <v>Target Not Meet</v>
      </c>
    </row>
    <row r="3318" ht="22.5" customHeight="1">
      <c r="A3318" s="18">
        <v>45705.0</v>
      </c>
      <c r="B3318" s="19" t="str">
        <f t="shared" si="1"/>
        <v>Feb</v>
      </c>
      <c r="C3318" s="20" t="s">
        <v>13</v>
      </c>
      <c r="D3318" s="19" t="s">
        <v>169</v>
      </c>
      <c r="E3318" s="19" t="s">
        <v>19</v>
      </c>
      <c r="F3318" s="21">
        <v>2.0</v>
      </c>
      <c r="G3318" s="22">
        <v>50382.0</v>
      </c>
      <c r="H3318" s="15" t="str">
        <f t="shared" si="2"/>
        <v>Medium Range</v>
      </c>
      <c r="I3318" s="22">
        <v>60316.0</v>
      </c>
      <c r="J3318" s="23">
        <f t="shared" si="3"/>
        <v>0.8353007494</v>
      </c>
      <c r="K3318" s="24" t="str">
        <f t="shared" si="4"/>
        <v>Target Not Meet</v>
      </c>
    </row>
    <row r="3319" ht="22.5" customHeight="1">
      <c r="A3319" s="18">
        <v>45705.0</v>
      </c>
      <c r="B3319" s="19" t="str">
        <f t="shared" si="1"/>
        <v>Feb</v>
      </c>
      <c r="C3319" s="20" t="s">
        <v>13</v>
      </c>
      <c r="D3319" s="19" t="s">
        <v>37</v>
      </c>
      <c r="E3319" s="19" t="s">
        <v>34</v>
      </c>
      <c r="F3319" s="21">
        <v>3.0</v>
      </c>
      <c r="G3319" s="22">
        <v>74159.0</v>
      </c>
      <c r="H3319" s="15" t="str">
        <f t="shared" si="2"/>
        <v>High Range</v>
      </c>
      <c r="I3319" s="22">
        <v>95366.0</v>
      </c>
      <c r="J3319" s="23">
        <f t="shared" si="3"/>
        <v>0.7776251494</v>
      </c>
      <c r="K3319" s="24" t="str">
        <f t="shared" si="4"/>
        <v>Target Not Meet</v>
      </c>
    </row>
    <row r="3320" ht="22.5" customHeight="1">
      <c r="A3320" s="18">
        <v>45705.0</v>
      </c>
      <c r="B3320" s="19" t="str">
        <f t="shared" si="1"/>
        <v>Feb</v>
      </c>
      <c r="C3320" s="20" t="s">
        <v>13</v>
      </c>
      <c r="D3320" s="19" t="s">
        <v>37</v>
      </c>
      <c r="E3320" s="19" t="s">
        <v>23</v>
      </c>
      <c r="F3320" s="21">
        <v>1.0</v>
      </c>
      <c r="G3320" s="22">
        <v>39085.0</v>
      </c>
      <c r="H3320" s="15" t="str">
        <f t="shared" si="2"/>
        <v>Base Range</v>
      </c>
      <c r="I3320" s="22">
        <v>46762.0</v>
      </c>
      <c r="J3320" s="23">
        <f t="shared" si="3"/>
        <v>0.8358282366</v>
      </c>
      <c r="K3320" s="24" t="str">
        <f t="shared" si="4"/>
        <v>Target Not Meet</v>
      </c>
    </row>
    <row r="3321" ht="22.5" customHeight="1">
      <c r="A3321" s="18">
        <v>45705.0</v>
      </c>
      <c r="B3321" s="19" t="str">
        <f t="shared" si="1"/>
        <v>Feb</v>
      </c>
      <c r="C3321" s="20" t="s">
        <v>13</v>
      </c>
      <c r="D3321" s="19" t="s">
        <v>37</v>
      </c>
      <c r="E3321" s="19" t="s">
        <v>34</v>
      </c>
      <c r="F3321" s="21">
        <v>3.0</v>
      </c>
      <c r="G3321" s="22">
        <v>84635.0</v>
      </c>
      <c r="H3321" s="15" t="str">
        <f t="shared" si="2"/>
        <v>High Range</v>
      </c>
      <c r="I3321" s="22">
        <v>89229.0</v>
      </c>
      <c r="J3321" s="23">
        <f t="shared" si="3"/>
        <v>0.9485144964</v>
      </c>
      <c r="K3321" s="24" t="str">
        <f t="shared" si="4"/>
        <v>Target Not Meet</v>
      </c>
    </row>
    <row r="3322" ht="22.5" customHeight="1">
      <c r="A3322" s="18">
        <v>45705.0</v>
      </c>
      <c r="B3322" s="19" t="str">
        <f t="shared" si="1"/>
        <v>Feb</v>
      </c>
      <c r="C3322" s="20" t="s">
        <v>13</v>
      </c>
      <c r="D3322" s="19" t="s">
        <v>29</v>
      </c>
      <c r="E3322" s="19" t="s">
        <v>26</v>
      </c>
      <c r="F3322" s="21">
        <v>3.0</v>
      </c>
      <c r="G3322" s="22">
        <v>65909.0</v>
      </c>
      <c r="H3322" s="15" t="str">
        <f t="shared" si="2"/>
        <v>Medium Range</v>
      </c>
      <c r="I3322" s="22">
        <v>78457.0</v>
      </c>
      <c r="J3322" s="23">
        <f t="shared" si="3"/>
        <v>0.8400652587</v>
      </c>
      <c r="K3322" s="24" t="str">
        <f t="shared" si="4"/>
        <v>Target Not Meet</v>
      </c>
    </row>
    <row r="3323" ht="22.5" customHeight="1">
      <c r="A3323" s="18">
        <v>45705.0</v>
      </c>
      <c r="B3323" s="19" t="str">
        <f t="shared" si="1"/>
        <v>Feb</v>
      </c>
      <c r="C3323" s="20" t="s">
        <v>13</v>
      </c>
      <c r="D3323" s="19" t="s">
        <v>29</v>
      </c>
      <c r="E3323" s="19" t="s">
        <v>68</v>
      </c>
      <c r="F3323" s="21">
        <v>1.0</v>
      </c>
      <c r="G3323" s="22">
        <v>43354.0</v>
      </c>
      <c r="H3323" s="15" t="str">
        <f t="shared" si="2"/>
        <v>Base Range</v>
      </c>
      <c r="I3323" s="22">
        <v>52224.0</v>
      </c>
      <c r="J3323" s="23">
        <f t="shared" si="3"/>
        <v>0.8301547181</v>
      </c>
      <c r="K3323" s="24" t="str">
        <f t="shared" si="4"/>
        <v>Target Not Meet</v>
      </c>
    </row>
    <row r="3324" ht="22.5" customHeight="1">
      <c r="A3324" s="18">
        <v>45705.0</v>
      </c>
      <c r="B3324" s="19" t="str">
        <f t="shared" si="1"/>
        <v>Feb</v>
      </c>
      <c r="C3324" s="20" t="s">
        <v>13</v>
      </c>
      <c r="D3324" s="19" t="s">
        <v>18</v>
      </c>
      <c r="E3324" s="19" t="s">
        <v>19</v>
      </c>
      <c r="F3324" s="21">
        <v>2.0</v>
      </c>
      <c r="G3324" s="22">
        <v>42388.0</v>
      </c>
      <c r="H3324" s="15" t="str">
        <f t="shared" si="2"/>
        <v>Base Range</v>
      </c>
      <c r="I3324" s="22">
        <v>38898.0</v>
      </c>
      <c r="J3324" s="23">
        <f t="shared" si="3"/>
        <v>1.089721837</v>
      </c>
      <c r="K3324" s="24" t="str">
        <f t="shared" si="4"/>
        <v>Over Achived</v>
      </c>
    </row>
    <row r="3325" ht="22.5" customHeight="1">
      <c r="A3325" s="18">
        <v>45705.0</v>
      </c>
      <c r="B3325" s="19" t="str">
        <f t="shared" si="1"/>
        <v>Feb</v>
      </c>
      <c r="C3325" s="20" t="s">
        <v>13</v>
      </c>
      <c r="D3325" s="19" t="s">
        <v>18</v>
      </c>
      <c r="E3325" s="19" t="s">
        <v>23</v>
      </c>
      <c r="F3325" s="21">
        <v>2.0</v>
      </c>
      <c r="G3325" s="22">
        <v>38481.0</v>
      </c>
      <c r="H3325" s="15" t="str">
        <f t="shared" si="2"/>
        <v>Base Range</v>
      </c>
      <c r="I3325" s="22">
        <v>31788.0</v>
      </c>
      <c r="J3325" s="23">
        <f t="shared" si="3"/>
        <v>1.210551151</v>
      </c>
      <c r="K3325" s="24" t="str">
        <f t="shared" si="4"/>
        <v>Over Achived</v>
      </c>
    </row>
    <row r="3326" ht="22.5" customHeight="1">
      <c r="A3326" s="18">
        <v>45705.0</v>
      </c>
      <c r="B3326" s="19" t="str">
        <f t="shared" si="1"/>
        <v>Feb</v>
      </c>
      <c r="C3326" s="20" t="s">
        <v>13</v>
      </c>
      <c r="D3326" s="19" t="s">
        <v>18</v>
      </c>
      <c r="E3326" s="19" t="s">
        <v>19</v>
      </c>
      <c r="F3326" s="21">
        <v>2.0</v>
      </c>
      <c r="G3326" s="22">
        <v>44135.0</v>
      </c>
      <c r="H3326" s="15" t="str">
        <f t="shared" si="2"/>
        <v>Base Range</v>
      </c>
      <c r="I3326" s="22">
        <v>31135.0</v>
      </c>
      <c r="J3326" s="23">
        <f t="shared" si="3"/>
        <v>1.417536534</v>
      </c>
      <c r="K3326" s="24" t="str">
        <f t="shared" si="4"/>
        <v>Over Achived</v>
      </c>
    </row>
    <row r="3327" ht="22.5" customHeight="1">
      <c r="A3327" s="18">
        <v>45705.0</v>
      </c>
      <c r="B3327" s="19" t="str">
        <f t="shared" si="1"/>
        <v>Feb</v>
      </c>
      <c r="C3327" s="20" t="s">
        <v>13</v>
      </c>
      <c r="D3327" s="19" t="s">
        <v>169</v>
      </c>
      <c r="E3327" s="19" t="s">
        <v>34</v>
      </c>
      <c r="F3327" s="21">
        <v>4.0</v>
      </c>
      <c r="G3327" s="22">
        <v>86026.0</v>
      </c>
      <c r="H3327" s="15" t="str">
        <f t="shared" si="2"/>
        <v>High Range</v>
      </c>
      <c r="I3327" s="22">
        <v>93935.0</v>
      </c>
      <c r="J3327" s="23">
        <f t="shared" si="3"/>
        <v>0.9158034811</v>
      </c>
      <c r="K3327" s="24" t="str">
        <f t="shared" si="4"/>
        <v>Target Not Meet</v>
      </c>
    </row>
    <row r="3328" ht="22.5" customHeight="1">
      <c r="A3328" s="18">
        <v>45705.0</v>
      </c>
      <c r="B3328" s="19" t="str">
        <f t="shared" si="1"/>
        <v>Feb</v>
      </c>
      <c r="C3328" s="20" t="s">
        <v>13</v>
      </c>
      <c r="D3328" s="19" t="s">
        <v>18</v>
      </c>
      <c r="E3328" s="19" t="s">
        <v>19</v>
      </c>
      <c r="F3328" s="21">
        <v>2.0</v>
      </c>
      <c r="G3328" s="22">
        <v>49035.0</v>
      </c>
      <c r="H3328" s="15" t="str">
        <f t="shared" si="2"/>
        <v>Base Range</v>
      </c>
      <c r="I3328" s="22">
        <v>41995.0</v>
      </c>
      <c r="J3328" s="23">
        <f t="shared" si="3"/>
        <v>1.167639005</v>
      </c>
      <c r="K3328" s="24" t="str">
        <f t="shared" si="4"/>
        <v>Over Achived</v>
      </c>
    </row>
    <row r="3329" ht="22.5" customHeight="1">
      <c r="A3329" s="18">
        <v>45705.0</v>
      </c>
      <c r="B3329" s="19" t="str">
        <f t="shared" si="1"/>
        <v>Feb</v>
      </c>
      <c r="C3329" s="20" t="s">
        <v>13</v>
      </c>
      <c r="D3329" s="19" t="s">
        <v>29</v>
      </c>
      <c r="E3329" s="19" t="s">
        <v>38</v>
      </c>
      <c r="F3329" s="21">
        <v>3.0</v>
      </c>
      <c r="G3329" s="22">
        <v>67750.0</v>
      </c>
      <c r="H3329" s="15" t="str">
        <f t="shared" si="2"/>
        <v>Medium Range</v>
      </c>
      <c r="I3329" s="22">
        <v>81942.0</v>
      </c>
      <c r="J3329" s="23">
        <f t="shared" si="3"/>
        <v>0.826804325</v>
      </c>
      <c r="K3329" s="24" t="str">
        <f t="shared" si="4"/>
        <v>Target Not Meet</v>
      </c>
    </row>
    <row r="3330" ht="22.5" customHeight="1">
      <c r="A3330" s="18">
        <v>45705.0</v>
      </c>
      <c r="B3330" s="19" t="str">
        <f t="shared" si="1"/>
        <v>Feb</v>
      </c>
      <c r="C3330" s="20" t="s">
        <v>57</v>
      </c>
      <c r="D3330" s="19" t="s">
        <v>58</v>
      </c>
      <c r="E3330" s="19" t="s">
        <v>23</v>
      </c>
      <c r="F3330" s="21">
        <v>1.0</v>
      </c>
      <c r="G3330" s="22">
        <v>30811.0</v>
      </c>
      <c r="H3330" s="15" t="str">
        <f t="shared" si="2"/>
        <v>Base Range</v>
      </c>
      <c r="I3330" s="22">
        <v>24828.0</v>
      </c>
      <c r="J3330" s="23">
        <f t="shared" si="3"/>
        <v>1.240977928</v>
      </c>
      <c r="K3330" s="24" t="str">
        <f t="shared" si="4"/>
        <v>Over Achived</v>
      </c>
    </row>
    <row r="3331" ht="22.5" customHeight="1">
      <c r="A3331" s="18">
        <v>45705.0</v>
      </c>
      <c r="B3331" s="19" t="str">
        <f t="shared" si="1"/>
        <v>Feb</v>
      </c>
      <c r="C3331" s="20" t="s">
        <v>57</v>
      </c>
      <c r="D3331" s="25" t="s">
        <v>62</v>
      </c>
      <c r="E3331" s="19" t="s">
        <v>26</v>
      </c>
      <c r="F3331" s="21">
        <v>2.0</v>
      </c>
      <c r="G3331" s="22">
        <v>42604.0</v>
      </c>
      <c r="H3331" s="15" t="str">
        <f t="shared" si="2"/>
        <v>Base Range</v>
      </c>
      <c r="I3331" s="22">
        <v>37052.0</v>
      </c>
      <c r="J3331" s="23">
        <f t="shared" si="3"/>
        <v>1.149843463</v>
      </c>
      <c r="K3331" s="24" t="str">
        <f t="shared" si="4"/>
        <v>Over Achived</v>
      </c>
    </row>
    <row r="3332" ht="22.5" customHeight="1">
      <c r="A3332" s="18">
        <v>45705.0</v>
      </c>
      <c r="B3332" s="19" t="str">
        <f t="shared" si="1"/>
        <v>Feb</v>
      </c>
      <c r="C3332" s="20" t="s">
        <v>57</v>
      </c>
      <c r="D3332" s="19" t="s">
        <v>58</v>
      </c>
      <c r="E3332" s="19" t="s">
        <v>19</v>
      </c>
      <c r="F3332" s="21">
        <v>1.0</v>
      </c>
      <c r="G3332" s="22">
        <v>36268.0</v>
      </c>
      <c r="H3332" s="15" t="str">
        <f t="shared" si="2"/>
        <v>Base Range</v>
      </c>
      <c r="I3332" s="22">
        <v>30786.0</v>
      </c>
      <c r="J3332" s="23">
        <f t="shared" si="3"/>
        <v>1.178067953</v>
      </c>
      <c r="K3332" s="24" t="str">
        <f t="shared" si="4"/>
        <v>Over Achived</v>
      </c>
    </row>
    <row r="3333" ht="22.5" customHeight="1">
      <c r="A3333" s="18">
        <v>45705.0</v>
      </c>
      <c r="B3333" s="19" t="str">
        <f t="shared" si="1"/>
        <v>Feb</v>
      </c>
      <c r="C3333" s="20" t="s">
        <v>13</v>
      </c>
      <c r="D3333" s="19" t="s">
        <v>18</v>
      </c>
      <c r="E3333" s="19" t="s">
        <v>68</v>
      </c>
      <c r="F3333" s="21">
        <v>1.0</v>
      </c>
      <c r="G3333" s="22">
        <v>44964.0</v>
      </c>
      <c r="H3333" s="15" t="str">
        <f t="shared" si="2"/>
        <v>Base Range</v>
      </c>
      <c r="I3333" s="22">
        <v>31863.0</v>
      </c>
      <c r="J3333" s="23">
        <f t="shared" si="3"/>
        <v>1.411166557</v>
      </c>
      <c r="K3333" s="24" t="str">
        <f t="shared" si="4"/>
        <v>Over Achived</v>
      </c>
    </row>
    <row r="3334" ht="22.5" customHeight="1">
      <c r="A3334" s="18">
        <v>45705.0</v>
      </c>
      <c r="B3334" s="19" t="str">
        <f t="shared" si="1"/>
        <v>Feb</v>
      </c>
      <c r="C3334" s="20" t="s">
        <v>57</v>
      </c>
      <c r="D3334" s="19" t="s">
        <v>85</v>
      </c>
      <c r="E3334" s="19" t="s">
        <v>26</v>
      </c>
      <c r="F3334" s="21">
        <v>2.0</v>
      </c>
      <c r="G3334" s="22">
        <v>51201.0</v>
      </c>
      <c r="H3334" s="15" t="str">
        <f t="shared" si="2"/>
        <v>Medium Range</v>
      </c>
      <c r="I3334" s="22">
        <v>59613.0</v>
      </c>
      <c r="J3334" s="23">
        <f t="shared" si="3"/>
        <v>0.8588898395</v>
      </c>
      <c r="K3334" s="24" t="str">
        <f t="shared" si="4"/>
        <v>Target Not Meet</v>
      </c>
    </row>
    <row r="3335" ht="22.5" customHeight="1">
      <c r="A3335" s="18">
        <v>45705.0</v>
      </c>
      <c r="B3335" s="19" t="str">
        <f t="shared" si="1"/>
        <v>Feb</v>
      </c>
      <c r="C3335" s="20" t="s">
        <v>57</v>
      </c>
      <c r="D3335" s="19" t="s">
        <v>85</v>
      </c>
      <c r="E3335" s="19" t="s">
        <v>23</v>
      </c>
      <c r="F3335" s="21">
        <v>1.0</v>
      </c>
      <c r="G3335" s="22">
        <v>36544.0</v>
      </c>
      <c r="H3335" s="15" t="str">
        <f t="shared" si="2"/>
        <v>Base Range</v>
      </c>
      <c r="I3335" s="22">
        <v>38681.0</v>
      </c>
      <c r="J3335" s="23">
        <f t="shared" si="3"/>
        <v>0.944753238</v>
      </c>
      <c r="K3335" s="24" t="str">
        <f t="shared" si="4"/>
        <v>Target Not Meet</v>
      </c>
    </row>
    <row r="3336" ht="22.5" customHeight="1">
      <c r="A3336" s="18">
        <v>45705.0</v>
      </c>
      <c r="B3336" s="19" t="str">
        <f t="shared" si="1"/>
        <v>Feb</v>
      </c>
      <c r="C3336" s="20" t="s">
        <v>57</v>
      </c>
      <c r="D3336" s="19" t="s">
        <v>80</v>
      </c>
      <c r="E3336" s="19" t="s">
        <v>38</v>
      </c>
      <c r="F3336" s="21">
        <v>2.0</v>
      </c>
      <c r="G3336" s="22">
        <v>48439.0</v>
      </c>
      <c r="H3336" s="15" t="str">
        <f t="shared" si="2"/>
        <v>Base Range</v>
      </c>
      <c r="I3336" s="22">
        <v>59033.0</v>
      </c>
      <c r="J3336" s="23">
        <f t="shared" si="3"/>
        <v>0.8205410533</v>
      </c>
      <c r="K3336" s="24" t="str">
        <f t="shared" si="4"/>
        <v>Target Not Meet</v>
      </c>
    </row>
    <row r="3337" ht="22.5" customHeight="1">
      <c r="A3337" s="18">
        <v>45705.0</v>
      </c>
      <c r="B3337" s="19" t="str">
        <f t="shared" si="1"/>
        <v>Feb</v>
      </c>
      <c r="C3337" s="20" t="s">
        <v>57</v>
      </c>
      <c r="D3337" s="19" t="s">
        <v>80</v>
      </c>
      <c r="E3337" s="19" t="s">
        <v>38</v>
      </c>
      <c r="F3337" s="21">
        <v>2.0</v>
      </c>
      <c r="G3337" s="22">
        <v>40934.0</v>
      </c>
      <c r="H3337" s="15" t="str">
        <f t="shared" si="2"/>
        <v>Base Range</v>
      </c>
      <c r="I3337" s="22">
        <v>43548.0</v>
      </c>
      <c r="J3337" s="23">
        <f t="shared" si="3"/>
        <v>0.9399742813</v>
      </c>
      <c r="K3337" s="24" t="str">
        <f t="shared" si="4"/>
        <v>Target Not Meet</v>
      </c>
    </row>
    <row r="3338" ht="22.5" customHeight="1">
      <c r="A3338" s="18">
        <v>45705.0</v>
      </c>
      <c r="B3338" s="19" t="str">
        <f t="shared" si="1"/>
        <v>Feb</v>
      </c>
      <c r="C3338" s="20" t="s">
        <v>57</v>
      </c>
      <c r="D3338" s="19" t="s">
        <v>80</v>
      </c>
      <c r="E3338" s="19" t="s">
        <v>23</v>
      </c>
      <c r="F3338" s="21">
        <v>1.0</v>
      </c>
      <c r="G3338" s="22">
        <v>36306.0</v>
      </c>
      <c r="H3338" s="15" t="str">
        <f t="shared" si="2"/>
        <v>Base Range</v>
      </c>
      <c r="I3338" s="22">
        <v>45087.0</v>
      </c>
      <c r="J3338" s="23">
        <f t="shared" si="3"/>
        <v>0.8052431965</v>
      </c>
      <c r="K3338" s="24" t="str">
        <f t="shared" si="4"/>
        <v>Target Not Meet</v>
      </c>
    </row>
    <row r="3339" ht="22.5" customHeight="1">
      <c r="A3339" s="18">
        <v>45705.0</v>
      </c>
      <c r="B3339" s="19" t="str">
        <f t="shared" si="1"/>
        <v>Feb</v>
      </c>
      <c r="C3339" s="20" t="s">
        <v>57</v>
      </c>
      <c r="D3339" s="19" t="s">
        <v>58</v>
      </c>
      <c r="E3339" s="19" t="s">
        <v>23</v>
      </c>
      <c r="F3339" s="21">
        <v>1.0</v>
      </c>
      <c r="G3339" s="22">
        <v>38173.0</v>
      </c>
      <c r="H3339" s="15" t="str">
        <f t="shared" si="2"/>
        <v>Base Range</v>
      </c>
      <c r="I3339" s="22">
        <v>29453.0</v>
      </c>
      <c r="J3339" s="23">
        <f t="shared" si="3"/>
        <v>1.296064917</v>
      </c>
      <c r="K3339" s="24" t="str">
        <f t="shared" si="4"/>
        <v>Over Achived</v>
      </c>
    </row>
    <row r="3340" ht="22.5" customHeight="1">
      <c r="A3340" s="18">
        <v>45705.0</v>
      </c>
      <c r="B3340" s="19" t="str">
        <f t="shared" si="1"/>
        <v>Feb</v>
      </c>
      <c r="C3340" s="20" t="s">
        <v>57</v>
      </c>
      <c r="D3340" s="19" t="s">
        <v>71</v>
      </c>
      <c r="E3340" s="19" t="s">
        <v>23</v>
      </c>
      <c r="F3340" s="21">
        <v>1.0</v>
      </c>
      <c r="G3340" s="22">
        <v>33673.0</v>
      </c>
      <c r="H3340" s="15" t="str">
        <f t="shared" si="2"/>
        <v>Base Range</v>
      </c>
      <c r="I3340" s="22">
        <v>36109.0</v>
      </c>
      <c r="J3340" s="23">
        <f t="shared" si="3"/>
        <v>0.9325375945</v>
      </c>
      <c r="K3340" s="24" t="str">
        <f t="shared" si="4"/>
        <v>Target Not Meet</v>
      </c>
    </row>
    <row r="3341" ht="22.5" customHeight="1">
      <c r="A3341" s="18">
        <v>45705.0</v>
      </c>
      <c r="B3341" s="19" t="str">
        <f t="shared" si="1"/>
        <v>Feb</v>
      </c>
      <c r="C3341" s="20" t="s">
        <v>57</v>
      </c>
      <c r="D3341" s="19" t="s">
        <v>71</v>
      </c>
      <c r="E3341" s="19" t="s">
        <v>23</v>
      </c>
      <c r="F3341" s="21">
        <v>1.0</v>
      </c>
      <c r="G3341" s="22">
        <v>35842.0</v>
      </c>
      <c r="H3341" s="15" t="str">
        <f t="shared" si="2"/>
        <v>Base Range</v>
      </c>
      <c r="I3341" s="22">
        <v>44477.0</v>
      </c>
      <c r="J3341" s="23">
        <f t="shared" si="3"/>
        <v>0.8058547114</v>
      </c>
      <c r="K3341" s="24" t="str">
        <f t="shared" si="4"/>
        <v>Target Not Meet</v>
      </c>
    </row>
    <row r="3342" ht="22.5" customHeight="1">
      <c r="A3342" s="18">
        <v>45705.0</v>
      </c>
      <c r="B3342" s="19" t="str">
        <f t="shared" si="1"/>
        <v>Feb</v>
      </c>
      <c r="C3342" s="20" t="s">
        <v>57</v>
      </c>
      <c r="D3342" s="25" t="s">
        <v>62</v>
      </c>
      <c r="E3342" s="19" t="s">
        <v>63</v>
      </c>
      <c r="F3342" s="21">
        <v>1.0</v>
      </c>
      <c r="G3342" s="22">
        <v>24176.0</v>
      </c>
      <c r="H3342" s="15" t="str">
        <f t="shared" si="2"/>
        <v>Base Range</v>
      </c>
      <c r="I3342" s="22">
        <v>17781.0</v>
      </c>
      <c r="J3342" s="23">
        <f t="shared" si="3"/>
        <v>1.359653563</v>
      </c>
      <c r="K3342" s="24" t="str">
        <f t="shared" si="4"/>
        <v>Over Achived</v>
      </c>
    </row>
    <row r="3343" ht="22.5" customHeight="1">
      <c r="A3343" s="18">
        <v>45705.0</v>
      </c>
      <c r="B3343" s="19" t="str">
        <f t="shared" si="1"/>
        <v>Feb</v>
      </c>
      <c r="C3343" s="20" t="s">
        <v>57</v>
      </c>
      <c r="D3343" s="25" t="s">
        <v>62</v>
      </c>
      <c r="E3343" s="19" t="s">
        <v>63</v>
      </c>
      <c r="F3343" s="21">
        <v>1.0</v>
      </c>
      <c r="G3343" s="22">
        <v>23203.0</v>
      </c>
      <c r="H3343" s="15" t="str">
        <f t="shared" si="2"/>
        <v>Base Range</v>
      </c>
      <c r="I3343" s="22">
        <v>21500.0</v>
      </c>
      <c r="J3343" s="23">
        <f t="shared" si="3"/>
        <v>1.079209302</v>
      </c>
      <c r="K3343" s="24" t="str">
        <f t="shared" si="4"/>
        <v>Over Achived</v>
      </c>
    </row>
    <row r="3344" ht="22.5" customHeight="1">
      <c r="A3344" s="18">
        <v>45705.0</v>
      </c>
      <c r="B3344" s="19" t="str">
        <f t="shared" si="1"/>
        <v>Feb</v>
      </c>
      <c r="C3344" s="20" t="s">
        <v>57</v>
      </c>
      <c r="D3344" s="25" t="s">
        <v>62</v>
      </c>
      <c r="E3344" s="19" t="s">
        <v>23</v>
      </c>
      <c r="F3344" s="21">
        <v>2.0</v>
      </c>
      <c r="G3344" s="22">
        <v>37400.0</v>
      </c>
      <c r="H3344" s="15" t="str">
        <f t="shared" si="2"/>
        <v>Base Range</v>
      </c>
      <c r="I3344" s="22">
        <v>27977.0</v>
      </c>
      <c r="J3344" s="23">
        <f t="shared" si="3"/>
        <v>1.336812382</v>
      </c>
      <c r="K3344" s="24" t="str">
        <f t="shared" si="4"/>
        <v>Over Achived</v>
      </c>
    </row>
    <row r="3345" ht="22.5" customHeight="1">
      <c r="A3345" s="18">
        <v>45705.0</v>
      </c>
      <c r="B3345" s="19" t="str">
        <f t="shared" si="1"/>
        <v>Feb</v>
      </c>
      <c r="C3345" s="20" t="s">
        <v>57</v>
      </c>
      <c r="D3345" s="19" t="s">
        <v>58</v>
      </c>
      <c r="E3345" s="19" t="s">
        <v>19</v>
      </c>
      <c r="F3345" s="21">
        <v>2.0</v>
      </c>
      <c r="G3345" s="22">
        <v>34396.0</v>
      </c>
      <c r="H3345" s="15" t="str">
        <f t="shared" si="2"/>
        <v>Base Range</v>
      </c>
      <c r="I3345" s="22">
        <v>24162.0</v>
      </c>
      <c r="J3345" s="23">
        <f t="shared" si="3"/>
        <v>1.423557653</v>
      </c>
      <c r="K3345" s="24" t="str">
        <f t="shared" si="4"/>
        <v>Over Achived</v>
      </c>
    </row>
    <row r="3346" ht="22.5" customHeight="1">
      <c r="A3346" s="18">
        <v>45705.0</v>
      </c>
      <c r="B3346" s="19" t="str">
        <f t="shared" si="1"/>
        <v>Feb</v>
      </c>
      <c r="C3346" s="20" t="s">
        <v>57</v>
      </c>
      <c r="D3346" s="19" t="s">
        <v>58</v>
      </c>
      <c r="E3346" s="19" t="s">
        <v>26</v>
      </c>
      <c r="F3346" s="21">
        <v>2.0</v>
      </c>
      <c r="G3346" s="22">
        <v>49955.0</v>
      </c>
      <c r="H3346" s="15" t="str">
        <f t="shared" si="2"/>
        <v>Base Range</v>
      </c>
      <c r="I3346" s="22">
        <v>37361.0</v>
      </c>
      <c r="J3346" s="23">
        <f t="shared" si="3"/>
        <v>1.337089478</v>
      </c>
      <c r="K3346" s="24" t="str">
        <f t="shared" si="4"/>
        <v>Over Achived</v>
      </c>
    </row>
    <row r="3347" ht="22.5" customHeight="1">
      <c r="A3347" s="18">
        <v>45705.0</v>
      </c>
      <c r="B3347" s="19" t="str">
        <f t="shared" si="1"/>
        <v>Feb</v>
      </c>
      <c r="C3347" s="20" t="s">
        <v>57</v>
      </c>
      <c r="D3347" s="19" t="s">
        <v>71</v>
      </c>
      <c r="E3347" s="19" t="s">
        <v>26</v>
      </c>
      <c r="F3347" s="21">
        <v>2.0</v>
      </c>
      <c r="G3347" s="22">
        <v>44611.0</v>
      </c>
      <c r="H3347" s="15" t="str">
        <f t="shared" si="2"/>
        <v>Base Range</v>
      </c>
      <c r="I3347" s="22">
        <v>48708.0</v>
      </c>
      <c r="J3347" s="23">
        <f t="shared" si="3"/>
        <v>0.9158865073</v>
      </c>
      <c r="K3347" s="24" t="str">
        <f t="shared" si="4"/>
        <v>Target Not Meet</v>
      </c>
    </row>
    <row r="3348" ht="22.5" customHeight="1">
      <c r="A3348" s="18">
        <v>45705.0</v>
      </c>
      <c r="B3348" s="19" t="str">
        <f t="shared" si="1"/>
        <v>Feb</v>
      </c>
      <c r="C3348" s="20" t="s">
        <v>13</v>
      </c>
      <c r="D3348" s="19" t="s">
        <v>14</v>
      </c>
      <c r="E3348" s="19" t="s">
        <v>38</v>
      </c>
      <c r="F3348" s="21">
        <v>2.0</v>
      </c>
      <c r="G3348" s="22">
        <v>58522.0</v>
      </c>
      <c r="H3348" s="15" t="str">
        <f t="shared" si="2"/>
        <v>Medium Range</v>
      </c>
      <c r="I3348" s="22">
        <v>54747.0</v>
      </c>
      <c r="J3348" s="23">
        <f t="shared" si="3"/>
        <v>1.06895355</v>
      </c>
      <c r="K3348" s="24" t="str">
        <f t="shared" si="4"/>
        <v>Over Achived</v>
      </c>
    </row>
    <row r="3349" ht="22.5" customHeight="1">
      <c r="A3349" s="18">
        <v>45705.0</v>
      </c>
      <c r="B3349" s="19" t="str">
        <f t="shared" si="1"/>
        <v>Feb</v>
      </c>
      <c r="C3349" s="20" t="s">
        <v>13</v>
      </c>
      <c r="D3349" s="19" t="s">
        <v>14</v>
      </c>
      <c r="E3349" s="19" t="s">
        <v>26</v>
      </c>
      <c r="F3349" s="21">
        <v>2.0</v>
      </c>
      <c r="G3349" s="22">
        <v>73270.0</v>
      </c>
      <c r="H3349" s="15" t="str">
        <f t="shared" si="2"/>
        <v>High Range</v>
      </c>
      <c r="I3349" s="22">
        <v>66977.0</v>
      </c>
      <c r="J3349" s="23">
        <f t="shared" si="3"/>
        <v>1.093957627</v>
      </c>
      <c r="K3349" s="24" t="str">
        <f t="shared" si="4"/>
        <v>Over Achived</v>
      </c>
    </row>
    <row r="3350" ht="22.5" customHeight="1">
      <c r="A3350" s="18">
        <v>45705.0</v>
      </c>
      <c r="B3350" s="19" t="str">
        <f t="shared" si="1"/>
        <v>Feb</v>
      </c>
      <c r="C3350" s="20" t="s">
        <v>13</v>
      </c>
      <c r="D3350" s="19" t="s">
        <v>14</v>
      </c>
      <c r="E3350" s="19" t="s">
        <v>63</v>
      </c>
      <c r="F3350" s="21">
        <v>1.0</v>
      </c>
      <c r="G3350" s="22">
        <v>18661.0</v>
      </c>
      <c r="H3350" s="15" t="str">
        <f t="shared" si="2"/>
        <v>Base Range</v>
      </c>
      <c r="I3350" s="22">
        <v>17243.0</v>
      </c>
      <c r="J3350" s="23">
        <f t="shared" si="3"/>
        <v>1.08223627</v>
      </c>
      <c r="K3350" s="24" t="str">
        <f t="shared" si="4"/>
        <v>Over Achived</v>
      </c>
    </row>
    <row r="3351" ht="22.5" customHeight="1">
      <c r="A3351" s="18">
        <v>45705.0</v>
      </c>
      <c r="B3351" s="19" t="str">
        <f t="shared" si="1"/>
        <v>Feb</v>
      </c>
      <c r="C3351" s="20" t="s">
        <v>7</v>
      </c>
      <c r="D3351" s="19" t="s">
        <v>8</v>
      </c>
      <c r="E3351" s="19" t="s">
        <v>34</v>
      </c>
      <c r="F3351" s="21">
        <v>7.0</v>
      </c>
      <c r="G3351" s="22">
        <v>126377.0</v>
      </c>
      <c r="H3351" s="15" t="str">
        <f t="shared" si="2"/>
        <v>Very High Range</v>
      </c>
      <c r="I3351" s="22">
        <v>94115.0</v>
      </c>
      <c r="J3351" s="23">
        <f t="shared" si="3"/>
        <v>1.342793391</v>
      </c>
      <c r="K3351" s="24" t="str">
        <f t="shared" si="4"/>
        <v>Over Achived</v>
      </c>
    </row>
    <row r="3352" ht="22.5" customHeight="1">
      <c r="A3352" s="18">
        <v>45705.0</v>
      </c>
      <c r="B3352" s="19" t="str">
        <f t="shared" si="1"/>
        <v>Feb</v>
      </c>
      <c r="C3352" s="20" t="s">
        <v>7</v>
      </c>
      <c r="D3352" s="19" t="s">
        <v>8</v>
      </c>
      <c r="E3352" s="19" t="s">
        <v>38</v>
      </c>
      <c r="F3352" s="21">
        <v>4.0</v>
      </c>
      <c r="G3352" s="22">
        <v>103514.0</v>
      </c>
      <c r="H3352" s="15" t="str">
        <f t="shared" si="2"/>
        <v>Very High Range</v>
      </c>
      <c r="I3352" s="22">
        <v>75416.0</v>
      </c>
      <c r="J3352" s="23">
        <f t="shared" si="3"/>
        <v>1.372573459</v>
      </c>
      <c r="K3352" s="24" t="str">
        <f t="shared" si="4"/>
        <v>Over Achived</v>
      </c>
    </row>
    <row r="3353" ht="22.5" customHeight="1">
      <c r="A3353" s="18">
        <v>45705.0</v>
      </c>
      <c r="B3353" s="19" t="str">
        <f t="shared" si="1"/>
        <v>Feb</v>
      </c>
      <c r="C3353" s="20" t="s">
        <v>7</v>
      </c>
      <c r="D3353" s="19" t="s">
        <v>8</v>
      </c>
      <c r="E3353" s="19" t="s">
        <v>9</v>
      </c>
      <c r="F3353" s="21">
        <v>7.0</v>
      </c>
      <c r="G3353" s="22">
        <v>161887.0</v>
      </c>
      <c r="H3353" s="15" t="str">
        <f t="shared" si="2"/>
        <v>Very High Range</v>
      </c>
      <c r="I3353" s="22">
        <v>127026.0</v>
      </c>
      <c r="J3353" s="23">
        <f t="shared" si="3"/>
        <v>1.274439878</v>
      </c>
      <c r="K3353" s="24" t="str">
        <f t="shared" si="4"/>
        <v>Over Achived</v>
      </c>
    </row>
    <row r="3354" ht="22.5" customHeight="1">
      <c r="A3354" s="18">
        <v>45705.0</v>
      </c>
      <c r="B3354" s="19" t="str">
        <f t="shared" si="1"/>
        <v>Feb</v>
      </c>
      <c r="C3354" s="20" t="s">
        <v>7</v>
      </c>
      <c r="D3354" s="19" t="s">
        <v>8</v>
      </c>
      <c r="E3354" s="19" t="s">
        <v>68</v>
      </c>
      <c r="F3354" s="21">
        <v>3.0</v>
      </c>
      <c r="G3354" s="22">
        <v>64923.0</v>
      </c>
      <c r="H3354" s="15" t="str">
        <f t="shared" si="2"/>
        <v>Medium Range</v>
      </c>
      <c r="I3354" s="22">
        <v>52786.0</v>
      </c>
      <c r="J3354" s="23">
        <f t="shared" si="3"/>
        <v>1.22992839</v>
      </c>
      <c r="K3354" s="24" t="str">
        <f t="shared" si="4"/>
        <v>Over Achived</v>
      </c>
    </row>
    <row r="3355" ht="22.5" customHeight="1">
      <c r="A3355" s="18">
        <v>45705.0</v>
      </c>
      <c r="B3355" s="19" t="str">
        <f t="shared" si="1"/>
        <v>Feb</v>
      </c>
      <c r="C3355" s="20" t="s">
        <v>7</v>
      </c>
      <c r="D3355" s="19" t="s">
        <v>106</v>
      </c>
      <c r="E3355" s="19" t="s">
        <v>68</v>
      </c>
      <c r="F3355" s="21">
        <v>2.0</v>
      </c>
      <c r="G3355" s="22">
        <v>72260.0</v>
      </c>
      <c r="H3355" s="15" t="str">
        <f t="shared" si="2"/>
        <v>High Range</v>
      </c>
      <c r="I3355" s="22">
        <v>62412.0</v>
      </c>
      <c r="J3355" s="23">
        <f t="shared" si="3"/>
        <v>1.157790169</v>
      </c>
      <c r="K3355" s="24" t="str">
        <f t="shared" si="4"/>
        <v>Over Achived</v>
      </c>
    </row>
    <row r="3356" ht="22.5" customHeight="1">
      <c r="A3356" s="18">
        <v>45705.0</v>
      </c>
      <c r="B3356" s="19" t="str">
        <f t="shared" si="1"/>
        <v>Feb</v>
      </c>
      <c r="C3356" s="20" t="s">
        <v>7</v>
      </c>
      <c r="D3356" s="19" t="s">
        <v>106</v>
      </c>
      <c r="E3356" s="19" t="s">
        <v>38</v>
      </c>
      <c r="F3356" s="21">
        <v>3.0</v>
      </c>
      <c r="G3356" s="22">
        <v>98081.0</v>
      </c>
      <c r="H3356" s="15" t="str">
        <f t="shared" si="2"/>
        <v>Very High Range</v>
      </c>
      <c r="I3356" s="22">
        <v>84100.0</v>
      </c>
      <c r="J3356" s="23">
        <f t="shared" si="3"/>
        <v>1.166242568</v>
      </c>
      <c r="K3356" s="24" t="str">
        <f t="shared" si="4"/>
        <v>Over Achived</v>
      </c>
    </row>
    <row r="3357" ht="22.5" customHeight="1">
      <c r="A3357" s="18">
        <v>45705.0</v>
      </c>
      <c r="B3357" s="19" t="str">
        <f t="shared" si="1"/>
        <v>Feb</v>
      </c>
      <c r="C3357" s="20" t="s">
        <v>7</v>
      </c>
      <c r="D3357" s="19" t="s">
        <v>106</v>
      </c>
      <c r="E3357" s="19" t="s">
        <v>23</v>
      </c>
      <c r="F3357" s="21">
        <v>3.0</v>
      </c>
      <c r="G3357" s="22">
        <v>67942.0</v>
      </c>
      <c r="H3357" s="15" t="str">
        <f t="shared" si="2"/>
        <v>Medium Range</v>
      </c>
      <c r="I3357" s="22">
        <v>50460.0</v>
      </c>
      <c r="J3357" s="23">
        <f t="shared" si="3"/>
        <v>1.346452636</v>
      </c>
      <c r="K3357" s="24" t="str">
        <f t="shared" si="4"/>
        <v>Over Achived</v>
      </c>
    </row>
    <row r="3358" ht="22.5" customHeight="1">
      <c r="A3358" s="18">
        <v>45705.0</v>
      </c>
      <c r="B3358" s="19" t="str">
        <f t="shared" si="1"/>
        <v>Feb</v>
      </c>
      <c r="C3358" s="20" t="s">
        <v>7</v>
      </c>
      <c r="D3358" s="19" t="s">
        <v>118</v>
      </c>
      <c r="E3358" s="19" t="s">
        <v>9</v>
      </c>
      <c r="F3358" s="21">
        <v>7.0</v>
      </c>
      <c r="G3358" s="22">
        <v>155303.0</v>
      </c>
      <c r="H3358" s="15" t="str">
        <f t="shared" si="2"/>
        <v>Very High Range</v>
      </c>
      <c r="I3358" s="22">
        <v>136550.0</v>
      </c>
      <c r="J3358" s="23">
        <f t="shared" si="3"/>
        <v>1.13733431</v>
      </c>
      <c r="K3358" s="24" t="str">
        <f t="shared" si="4"/>
        <v>Over Achived</v>
      </c>
    </row>
    <row r="3359" ht="22.5" customHeight="1">
      <c r="A3359" s="18">
        <v>45705.0</v>
      </c>
      <c r="B3359" s="19" t="str">
        <f t="shared" si="1"/>
        <v>Feb</v>
      </c>
      <c r="C3359" s="20" t="s">
        <v>7</v>
      </c>
      <c r="D3359" s="19" t="s">
        <v>118</v>
      </c>
      <c r="E3359" s="19" t="s">
        <v>23</v>
      </c>
      <c r="F3359" s="21">
        <v>3.0</v>
      </c>
      <c r="G3359" s="22">
        <v>79445.0</v>
      </c>
      <c r="H3359" s="15" t="str">
        <f t="shared" si="2"/>
        <v>High Range</v>
      </c>
      <c r="I3359" s="22">
        <v>58923.0</v>
      </c>
      <c r="J3359" s="23">
        <f t="shared" si="3"/>
        <v>1.34828505</v>
      </c>
      <c r="K3359" s="24" t="str">
        <f t="shared" si="4"/>
        <v>Over Achived</v>
      </c>
    </row>
    <row r="3360" ht="22.5" customHeight="1">
      <c r="A3360" s="18">
        <v>45705.0</v>
      </c>
      <c r="B3360" s="19" t="str">
        <f t="shared" si="1"/>
        <v>Feb</v>
      </c>
      <c r="C3360" s="20" t="s">
        <v>7</v>
      </c>
      <c r="D3360" s="19" t="s">
        <v>126</v>
      </c>
      <c r="E3360" s="19" t="s">
        <v>38</v>
      </c>
      <c r="F3360" s="21">
        <v>4.0</v>
      </c>
      <c r="G3360" s="22">
        <v>114493.0</v>
      </c>
      <c r="H3360" s="15" t="str">
        <f t="shared" si="2"/>
        <v>Very High Range</v>
      </c>
      <c r="I3360" s="22">
        <v>85732.0</v>
      </c>
      <c r="J3360" s="23">
        <f t="shared" si="3"/>
        <v>1.335475668</v>
      </c>
      <c r="K3360" s="24" t="str">
        <f t="shared" si="4"/>
        <v>Over Achived</v>
      </c>
    </row>
    <row r="3361" ht="22.5" customHeight="1">
      <c r="A3361" s="18">
        <v>45705.0</v>
      </c>
      <c r="B3361" s="19" t="str">
        <f t="shared" si="1"/>
        <v>Feb</v>
      </c>
      <c r="C3361" s="20" t="s">
        <v>7</v>
      </c>
      <c r="D3361" s="19" t="s">
        <v>126</v>
      </c>
      <c r="E3361" s="19" t="s">
        <v>63</v>
      </c>
      <c r="F3361" s="21">
        <v>2.0</v>
      </c>
      <c r="G3361" s="22">
        <v>60918.0</v>
      </c>
      <c r="H3361" s="15" t="str">
        <f t="shared" si="2"/>
        <v>Medium Range</v>
      </c>
      <c r="I3361" s="22">
        <v>44933.0</v>
      </c>
      <c r="J3361" s="23">
        <f t="shared" si="3"/>
        <v>1.355751897</v>
      </c>
      <c r="K3361" s="24" t="str">
        <f t="shared" si="4"/>
        <v>Over Achived</v>
      </c>
    </row>
    <row r="3362" ht="22.5" customHeight="1">
      <c r="A3362" s="18">
        <v>45705.0</v>
      </c>
      <c r="B3362" s="19" t="str">
        <f t="shared" si="1"/>
        <v>Feb</v>
      </c>
      <c r="C3362" s="20" t="s">
        <v>7</v>
      </c>
      <c r="D3362" s="19" t="s">
        <v>126</v>
      </c>
      <c r="E3362" s="19" t="s">
        <v>19</v>
      </c>
      <c r="F3362" s="21">
        <v>3.0</v>
      </c>
      <c r="G3362" s="22">
        <v>76773.0</v>
      </c>
      <c r="H3362" s="15" t="str">
        <f t="shared" si="2"/>
        <v>High Range</v>
      </c>
      <c r="I3362" s="22">
        <v>58963.0</v>
      </c>
      <c r="J3362" s="23">
        <f t="shared" si="3"/>
        <v>1.30205383</v>
      </c>
      <c r="K3362" s="24" t="str">
        <f t="shared" si="4"/>
        <v>Over Achived</v>
      </c>
    </row>
    <row r="3363" ht="22.5" customHeight="1">
      <c r="A3363" s="18">
        <v>45705.0</v>
      </c>
      <c r="B3363" s="19" t="str">
        <f t="shared" si="1"/>
        <v>Feb</v>
      </c>
      <c r="C3363" s="20" t="s">
        <v>7</v>
      </c>
      <c r="D3363" s="19" t="s">
        <v>131</v>
      </c>
      <c r="E3363" s="19" t="s">
        <v>34</v>
      </c>
      <c r="F3363" s="21">
        <v>7.0</v>
      </c>
      <c r="G3363" s="22">
        <v>136080.0</v>
      </c>
      <c r="H3363" s="15" t="str">
        <f t="shared" si="2"/>
        <v>Very High Range</v>
      </c>
      <c r="I3363" s="22">
        <v>99082.0</v>
      </c>
      <c r="J3363" s="23">
        <f t="shared" si="3"/>
        <v>1.373407884</v>
      </c>
      <c r="K3363" s="24" t="str">
        <f t="shared" si="4"/>
        <v>Over Achived</v>
      </c>
    </row>
    <row r="3364" ht="22.5" customHeight="1">
      <c r="A3364" s="18">
        <v>45705.0</v>
      </c>
      <c r="B3364" s="19" t="str">
        <f t="shared" si="1"/>
        <v>Feb</v>
      </c>
      <c r="C3364" s="20" t="s">
        <v>7</v>
      </c>
      <c r="D3364" s="19" t="s">
        <v>131</v>
      </c>
      <c r="E3364" s="19" t="s">
        <v>19</v>
      </c>
      <c r="F3364" s="21">
        <v>3.0</v>
      </c>
      <c r="G3364" s="22">
        <v>99193.0</v>
      </c>
      <c r="H3364" s="15" t="str">
        <f t="shared" si="2"/>
        <v>Very High Range</v>
      </c>
      <c r="I3364" s="22">
        <v>80229.0</v>
      </c>
      <c r="J3364" s="23">
        <f t="shared" si="3"/>
        <v>1.236373381</v>
      </c>
      <c r="K3364" s="24" t="str">
        <f t="shared" si="4"/>
        <v>Over Achived</v>
      </c>
    </row>
    <row r="3365" ht="22.5" customHeight="1">
      <c r="A3365" s="18">
        <v>45705.0</v>
      </c>
      <c r="B3365" s="19" t="str">
        <f t="shared" si="1"/>
        <v>Feb</v>
      </c>
      <c r="C3365" s="20" t="s">
        <v>92</v>
      </c>
      <c r="D3365" s="19" t="s">
        <v>158</v>
      </c>
      <c r="E3365" s="19" t="s">
        <v>63</v>
      </c>
      <c r="F3365" s="21">
        <v>1.0</v>
      </c>
      <c r="G3365" s="22">
        <v>25276.0</v>
      </c>
      <c r="H3365" s="15" t="str">
        <f t="shared" si="2"/>
        <v>Base Range</v>
      </c>
      <c r="I3365" s="22">
        <v>19715.0</v>
      </c>
      <c r="J3365" s="23">
        <f t="shared" si="3"/>
        <v>1.28206949</v>
      </c>
      <c r="K3365" s="24" t="str">
        <f t="shared" si="4"/>
        <v>Over Achived</v>
      </c>
    </row>
    <row r="3366" ht="22.5" customHeight="1">
      <c r="A3366" s="18">
        <v>45705.0</v>
      </c>
      <c r="B3366" s="19" t="str">
        <f t="shared" si="1"/>
        <v>Feb</v>
      </c>
      <c r="C3366" s="20" t="s">
        <v>7</v>
      </c>
      <c r="D3366" s="19" t="s">
        <v>118</v>
      </c>
      <c r="E3366" s="19" t="s">
        <v>68</v>
      </c>
      <c r="F3366" s="21">
        <v>3.0</v>
      </c>
      <c r="G3366" s="22">
        <v>63842.0</v>
      </c>
      <c r="H3366" s="15" t="str">
        <f t="shared" si="2"/>
        <v>Medium Range</v>
      </c>
      <c r="I3366" s="22">
        <v>49998.0</v>
      </c>
      <c r="J3366" s="23">
        <f t="shared" si="3"/>
        <v>1.276891076</v>
      </c>
      <c r="K3366" s="24" t="str">
        <f t="shared" si="4"/>
        <v>Over Achived</v>
      </c>
    </row>
    <row r="3367" ht="22.5" customHeight="1">
      <c r="A3367" s="18">
        <v>45705.0</v>
      </c>
      <c r="B3367" s="19" t="str">
        <f t="shared" si="1"/>
        <v>Feb</v>
      </c>
      <c r="C3367" s="20" t="s">
        <v>92</v>
      </c>
      <c r="D3367" s="19" t="s">
        <v>158</v>
      </c>
      <c r="E3367" s="19" t="s">
        <v>19</v>
      </c>
      <c r="F3367" s="21">
        <v>2.0</v>
      </c>
      <c r="G3367" s="22">
        <v>68725.0</v>
      </c>
      <c r="H3367" s="15" t="str">
        <f t="shared" si="2"/>
        <v>Medium Range</v>
      </c>
      <c r="I3367" s="22">
        <v>48372.0</v>
      </c>
      <c r="J3367" s="23">
        <f t="shared" si="3"/>
        <v>1.420759944</v>
      </c>
      <c r="K3367" s="24" t="str">
        <f t="shared" si="4"/>
        <v>Over Achived</v>
      </c>
    </row>
    <row r="3368" ht="22.5" customHeight="1">
      <c r="A3368" s="18">
        <v>45705.0</v>
      </c>
      <c r="B3368" s="19" t="str">
        <f t="shared" si="1"/>
        <v>Feb</v>
      </c>
      <c r="C3368" s="20" t="s">
        <v>92</v>
      </c>
      <c r="D3368" s="19" t="s">
        <v>158</v>
      </c>
      <c r="E3368" s="19" t="s">
        <v>9</v>
      </c>
      <c r="F3368" s="21">
        <v>4.0</v>
      </c>
      <c r="G3368" s="22">
        <v>118883.0</v>
      </c>
      <c r="H3368" s="15" t="str">
        <f t="shared" si="2"/>
        <v>Very High Range</v>
      </c>
      <c r="I3368" s="22">
        <v>105222.0</v>
      </c>
      <c r="J3368" s="23">
        <f t="shared" si="3"/>
        <v>1.129830264</v>
      </c>
      <c r="K3368" s="24" t="str">
        <f t="shared" si="4"/>
        <v>Over Achived</v>
      </c>
    </row>
    <row r="3369" ht="22.5" customHeight="1">
      <c r="A3369" s="18">
        <v>45705.0</v>
      </c>
      <c r="B3369" s="19" t="str">
        <f t="shared" si="1"/>
        <v>Feb</v>
      </c>
      <c r="C3369" s="20" t="s">
        <v>13</v>
      </c>
      <c r="D3369" s="19" t="s">
        <v>14</v>
      </c>
      <c r="E3369" s="19" t="s">
        <v>26</v>
      </c>
      <c r="F3369" s="21">
        <v>2.0</v>
      </c>
      <c r="G3369" s="22">
        <v>63790.0</v>
      </c>
      <c r="H3369" s="15" t="str">
        <f t="shared" si="2"/>
        <v>Medium Range</v>
      </c>
      <c r="I3369" s="22">
        <v>56480.0</v>
      </c>
      <c r="J3369" s="23">
        <f t="shared" si="3"/>
        <v>1.129426346</v>
      </c>
      <c r="K3369" s="24" t="str">
        <f t="shared" si="4"/>
        <v>Over Achived</v>
      </c>
    </row>
    <row r="3370" ht="22.5" customHeight="1">
      <c r="A3370" s="18">
        <v>45705.0</v>
      </c>
      <c r="B3370" s="19" t="str">
        <f t="shared" si="1"/>
        <v>Feb</v>
      </c>
      <c r="C3370" s="20" t="s">
        <v>13</v>
      </c>
      <c r="D3370" s="19" t="s">
        <v>14</v>
      </c>
      <c r="E3370" s="19" t="s">
        <v>23</v>
      </c>
      <c r="F3370" s="21">
        <v>2.0</v>
      </c>
      <c r="G3370" s="22">
        <v>38141.0</v>
      </c>
      <c r="H3370" s="15" t="str">
        <f t="shared" si="2"/>
        <v>Base Range</v>
      </c>
      <c r="I3370" s="22">
        <v>30787.0</v>
      </c>
      <c r="J3370" s="23">
        <f t="shared" si="3"/>
        <v>1.238867054</v>
      </c>
      <c r="K3370" s="24" t="str">
        <f t="shared" si="4"/>
        <v>Over Achived</v>
      </c>
    </row>
    <row r="3371" ht="22.5" customHeight="1">
      <c r="A3371" s="18">
        <v>45705.0</v>
      </c>
      <c r="B3371" s="19" t="str">
        <f t="shared" si="1"/>
        <v>Feb</v>
      </c>
      <c r="C3371" s="20" t="s">
        <v>92</v>
      </c>
      <c r="D3371" s="19" t="s">
        <v>93</v>
      </c>
      <c r="E3371" s="19" t="s">
        <v>9</v>
      </c>
      <c r="F3371" s="21">
        <v>5.0</v>
      </c>
      <c r="G3371" s="22">
        <v>126457.0</v>
      </c>
      <c r="H3371" s="15" t="str">
        <f t="shared" si="2"/>
        <v>Very High Range</v>
      </c>
      <c r="I3371" s="22">
        <v>163485.0</v>
      </c>
      <c r="J3371" s="23">
        <f t="shared" si="3"/>
        <v>0.7735082729</v>
      </c>
      <c r="K3371" s="24" t="str">
        <f t="shared" si="4"/>
        <v>Target Not Meet</v>
      </c>
    </row>
    <row r="3372" ht="22.5" customHeight="1">
      <c r="A3372" s="18">
        <v>45705.0</v>
      </c>
      <c r="B3372" s="19" t="str">
        <f t="shared" si="1"/>
        <v>Feb</v>
      </c>
      <c r="C3372" s="20" t="s">
        <v>92</v>
      </c>
      <c r="D3372" s="19" t="s">
        <v>93</v>
      </c>
      <c r="E3372" s="19" t="s">
        <v>23</v>
      </c>
      <c r="F3372" s="21">
        <v>3.0</v>
      </c>
      <c r="G3372" s="22">
        <v>53918.0</v>
      </c>
      <c r="H3372" s="15" t="str">
        <f t="shared" si="2"/>
        <v>Medium Range</v>
      </c>
      <c r="I3372" s="22">
        <v>61619.0</v>
      </c>
      <c r="J3372" s="23">
        <f t="shared" si="3"/>
        <v>0.8750223145</v>
      </c>
      <c r="K3372" s="24" t="str">
        <f t="shared" si="4"/>
        <v>Target Not Meet</v>
      </c>
    </row>
    <row r="3373" ht="22.5" customHeight="1">
      <c r="A3373" s="18">
        <v>45705.0</v>
      </c>
      <c r="B3373" s="19" t="str">
        <f t="shared" si="1"/>
        <v>Feb</v>
      </c>
      <c r="C3373" s="20" t="s">
        <v>92</v>
      </c>
      <c r="D3373" s="19" t="s">
        <v>98</v>
      </c>
      <c r="E3373" s="19" t="s">
        <v>38</v>
      </c>
      <c r="F3373" s="21">
        <v>4.0</v>
      </c>
      <c r="G3373" s="22">
        <v>75260.0</v>
      </c>
      <c r="H3373" s="15" t="str">
        <f t="shared" si="2"/>
        <v>High Range</v>
      </c>
      <c r="I3373" s="22">
        <v>91552.0</v>
      </c>
      <c r="J3373" s="23">
        <f t="shared" si="3"/>
        <v>0.8220464872</v>
      </c>
      <c r="K3373" s="24" t="str">
        <f t="shared" si="4"/>
        <v>Target Not Meet</v>
      </c>
    </row>
    <row r="3374" ht="22.5" customHeight="1">
      <c r="A3374" s="18">
        <v>45705.0</v>
      </c>
      <c r="B3374" s="19" t="str">
        <f t="shared" si="1"/>
        <v>Feb</v>
      </c>
      <c r="C3374" s="20" t="s">
        <v>92</v>
      </c>
      <c r="D3374" s="19" t="s">
        <v>98</v>
      </c>
      <c r="E3374" s="19" t="s">
        <v>68</v>
      </c>
      <c r="F3374" s="21">
        <v>2.0</v>
      </c>
      <c r="G3374" s="22">
        <v>58640.0</v>
      </c>
      <c r="H3374" s="15" t="str">
        <f t="shared" si="2"/>
        <v>Medium Range</v>
      </c>
      <c r="I3374" s="22">
        <v>69953.0</v>
      </c>
      <c r="J3374" s="23">
        <f t="shared" si="3"/>
        <v>0.8382771289</v>
      </c>
      <c r="K3374" s="24" t="str">
        <f t="shared" si="4"/>
        <v>Target Not Meet</v>
      </c>
    </row>
    <row r="3375" ht="22.5" customHeight="1">
      <c r="A3375" s="18">
        <v>45705.0</v>
      </c>
      <c r="B3375" s="19" t="str">
        <f t="shared" si="1"/>
        <v>Feb</v>
      </c>
      <c r="C3375" s="20" t="s">
        <v>92</v>
      </c>
      <c r="D3375" s="19" t="s">
        <v>93</v>
      </c>
      <c r="E3375" s="19" t="s">
        <v>23</v>
      </c>
      <c r="F3375" s="21">
        <v>2.0</v>
      </c>
      <c r="G3375" s="22">
        <v>60281.0</v>
      </c>
      <c r="H3375" s="15" t="str">
        <f t="shared" si="2"/>
        <v>Medium Range</v>
      </c>
      <c r="I3375" s="22">
        <v>66599.0</v>
      </c>
      <c r="J3375" s="23">
        <f t="shared" si="3"/>
        <v>0.9051337107</v>
      </c>
      <c r="K3375" s="24" t="str">
        <f t="shared" si="4"/>
        <v>Target Not Meet</v>
      </c>
    </row>
    <row r="3376" ht="22.5" customHeight="1">
      <c r="A3376" s="18">
        <v>45705.0</v>
      </c>
      <c r="B3376" s="19" t="str">
        <f t="shared" si="1"/>
        <v>Feb</v>
      </c>
      <c r="C3376" s="20" t="s">
        <v>92</v>
      </c>
      <c r="D3376" s="19" t="s">
        <v>144</v>
      </c>
      <c r="E3376" s="19" t="s">
        <v>38</v>
      </c>
      <c r="F3376" s="21">
        <v>3.0</v>
      </c>
      <c r="G3376" s="22">
        <v>71794.0</v>
      </c>
      <c r="H3376" s="15" t="str">
        <f t="shared" si="2"/>
        <v>High Range</v>
      </c>
      <c r="I3376" s="22">
        <v>61475.0</v>
      </c>
      <c r="J3376" s="23">
        <f t="shared" si="3"/>
        <v>1.167856852</v>
      </c>
      <c r="K3376" s="24" t="str">
        <f t="shared" si="4"/>
        <v>Over Achived</v>
      </c>
    </row>
    <row r="3377" ht="22.5" customHeight="1">
      <c r="A3377" s="18">
        <v>45705.0</v>
      </c>
      <c r="B3377" s="19" t="str">
        <f t="shared" si="1"/>
        <v>Feb</v>
      </c>
      <c r="C3377" s="20" t="s">
        <v>92</v>
      </c>
      <c r="D3377" s="19" t="s">
        <v>144</v>
      </c>
      <c r="E3377" s="19" t="s">
        <v>34</v>
      </c>
      <c r="F3377" s="21">
        <v>5.0</v>
      </c>
      <c r="G3377" s="22">
        <v>123481.0</v>
      </c>
      <c r="H3377" s="15" t="str">
        <f t="shared" si="2"/>
        <v>Very High Range</v>
      </c>
      <c r="I3377" s="22">
        <v>109509.0</v>
      </c>
      <c r="J3377" s="23">
        <f t="shared" si="3"/>
        <v>1.127587687</v>
      </c>
      <c r="K3377" s="24" t="str">
        <f t="shared" si="4"/>
        <v>Over Achived</v>
      </c>
    </row>
    <row r="3378" ht="22.5" customHeight="1">
      <c r="A3378" s="18">
        <v>45705.0</v>
      </c>
      <c r="B3378" s="19" t="str">
        <f t="shared" si="1"/>
        <v>Feb</v>
      </c>
      <c r="C3378" s="20" t="s">
        <v>92</v>
      </c>
      <c r="D3378" s="19" t="s">
        <v>144</v>
      </c>
      <c r="E3378" s="19" t="s">
        <v>19</v>
      </c>
      <c r="F3378" s="21">
        <v>3.0</v>
      </c>
      <c r="G3378" s="22">
        <v>62021.0</v>
      </c>
      <c r="H3378" s="15" t="str">
        <f t="shared" si="2"/>
        <v>Medium Range</v>
      </c>
      <c r="I3378" s="22">
        <v>44940.0</v>
      </c>
      <c r="J3378" s="23">
        <f t="shared" si="3"/>
        <v>1.380084557</v>
      </c>
      <c r="K3378" s="24" t="str">
        <f t="shared" si="4"/>
        <v>Over Achived</v>
      </c>
    </row>
    <row r="3379" ht="22.5" customHeight="1">
      <c r="A3379" s="18">
        <v>45705.0</v>
      </c>
      <c r="B3379" s="19" t="str">
        <f t="shared" si="1"/>
        <v>Feb</v>
      </c>
      <c r="C3379" s="20" t="s">
        <v>92</v>
      </c>
      <c r="D3379" s="25" t="s">
        <v>149</v>
      </c>
      <c r="E3379" s="19" t="s">
        <v>23</v>
      </c>
      <c r="F3379" s="21">
        <v>2.0</v>
      </c>
      <c r="G3379" s="22">
        <v>56834.0</v>
      </c>
      <c r="H3379" s="15" t="str">
        <f t="shared" si="2"/>
        <v>Medium Range</v>
      </c>
      <c r="I3379" s="22">
        <v>43884.0</v>
      </c>
      <c r="J3379" s="23">
        <f t="shared" si="3"/>
        <v>1.295096163</v>
      </c>
      <c r="K3379" s="24" t="str">
        <f t="shared" si="4"/>
        <v>Over Achived</v>
      </c>
    </row>
    <row r="3380" ht="22.5" customHeight="1">
      <c r="A3380" s="18">
        <v>45705.0</v>
      </c>
      <c r="B3380" s="19" t="str">
        <f t="shared" si="1"/>
        <v>Feb</v>
      </c>
      <c r="C3380" s="20" t="s">
        <v>92</v>
      </c>
      <c r="D3380" s="25" t="s">
        <v>149</v>
      </c>
      <c r="E3380" s="19" t="s">
        <v>38</v>
      </c>
      <c r="F3380" s="21">
        <v>4.0</v>
      </c>
      <c r="G3380" s="22">
        <v>71119.0</v>
      </c>
      <c r="H3380" s="15" t="str">
        <f t="shared" si="2"/>
        <v>High Range</v>
      </c>
      <c r="I3380" s="22">
        <v>62803.0</v>
      </c>
      <c r="J3380" s="23">
        <f t="shared" si="3"/>
        <v>1.132414057</v>
      </c>
      <c r="K3380" s="24" t="str">
        <f t="shared" si="4"/>
        <v>Over Achived</v>
      </c>
    </row>
    <row r="3381" ht="22.5" customHeight="1">
      <c r="A3381" s="18">
        <v>45705.0</v>
      </c>
      <c r="B3381" s="19" t="str">
        <f t="shared" si="1"/>
        <v>Feb</v>
      </c>
      <c r="C3381" s="20" t="s">
        <v>92</v>
      </c>
      <c r="D3381" s="19" t="s">
        <v>98</v>
      </c>
      <c r="E3381" s="19" t="s">
        <v>68</v>
      </c>
      <c r="F3381" s="21">
        <v>2.0</v>
      </c>
      <c r="G3381" s="22">
        <v>62163.0</v>
      </c>
      <c r="H3381" s="15" t="str">
        <f t="shared" si="2"/>
        <v>Medium Range</v>
      </c>
      <c r="I3381" s="22">
        <v>72062.0</v>
      </c>
      <c r="J3381" s="23">
        <f t="shared" si="3"/>
        <v>0.8626321778</v>
      </c>
      <c r="K3381" s="24" t="str">
        <f t="shared" si="4"/>
        <v>Target Not Meet</v>
      </c>
    </row>
    <row r="3382" ht="22.5" customHeight="1">
      <c r="A3382" s="18">
        <v>45706.0</v>
      </c>
      <c r="B3382" s="19" t="str">
        <f t="shared" si="1"/>
        <v>Feb</v>
      </c>
      <c r="C3382" s="20" t="s">
        <v>13</v>
      </c>
      <c r="D3382" s="19" t="s">
        <v>37</v>
      </c>
      <c r="E3382" s="19" t="s">
        <v>68</v>
      </c>
      <c r="F3382" s="21">
        <v>2.0</v>
      </c>
      <c r="G3382" s="22">
        <v>37436.0</v>
      </c>
      <c r="H3382" s="15" t="str">
        <f t="shared" si="2"/>
        <v>Base Range</v>
      </c>
      <c r="I3382" s="22">
        <v>45068.0</v>
      </c>
      <c r="J3382" s="23">
        <f t="shared" si="3"/>
        <v>0.8306558978</v>
      </c>
      <c r="K3382" s="24" t="str">
        <f t="shared" si="4"/>
        <v>Target Not Meet</v>
      </c>
    </row>
    <row r="3383" ht="22.5" customHeight="1">
      <c r="A3383" s="18">
        <v>45706.0</v>
      </c>
      <c r="B3383" s="19" t="str">
        <f t="shared" si="1"/>
        <v>Feb</v>
      </c>
      <c r="C3383" s="20" t="s">
        <v>13</v>
      </c>
      <c r="D3383" s="19" t="s">
        <v>18</v>
      </c>
      <c r="E3383" s="19" t="s">
        <v>68</v>
      </c>
      <c r="F3383" s="21">
        <v>1.0</v>
      </c>
      <c r="G3383" s="22">
        <v>47675.0</v>
      </c>
      <c r="H3383" s="15" t="str">
        <f t="shared" si="2"/>
        <v>Base Range</v>
      </c>
      <c r="I3383" s="22">
        <v>41213.0</v>
      </c>
      <c r="J3383" s="23">
        <f t="shared" si="3"/>
        <v>1.156795186</v>
      </c>
      <c r="K3383" s="24" t="str">
        <f t="shared" si="4"/>
        <v>Over Achived</v>
      </c>
    </row>
    <row r="3384" ht="22.5" customHeight="1">
      <c r="A3384" s="18">
        <v>45706.0</v>
      </c>
      <c r="B3384" s="19" t="str">
        <f t="shared" si="1"/>
        <v>Feb</v>
      </c>
      <c r="C3384" s="20" t="s">
        <v>13</v>
      </c>
      <c r="D3384" s="19" t="s">
        <v>29</v>
      </c>
      <c r="E3384" s="19" t="s">
        <v>26</v>
      </c>
      <c r="F3384" s="21">
        <v>2.0</v>
      </c>
      <c r="G3384" s="22">
        <v>65519.0</v>
      </c>
      <c r="H3384" s="15" t="str">
        <f t="shared" si="2"/>
        <v>Medium Range</v>
      </c>
      <c r="I3384" s="22">
        <v>78906.0</v>
      </c>
      <c r="J3384" s="23">
        <f t="shared" si="3"/>
        <v>0.8303424328</v>
      </c>
      <c r="K3384" s="24" t="str">
        <f t="shared" si="4"/>
        <v>Target Not Meet</v>
      </c>
    </row>
    <row r="3385" ht="22.5" customHeight="1">
      <c r="A3385" s="18">
        <v>45706.0</v>
      </c>
      <c r="B3385" s="19" t="str">
        <f t="shared" si="1"/>
        <v>Feb</v>
      </c>
      <c r="C3385" s="20" t="s">
        <v>13</v>
      </c>
      <c r="D3385" s="19" t="s">
        <v>29</v>
      </c>
      <c r="E3385" s="19" t="s">
        <v>34</v>
      </c>
      <c r="F3385" s="21">
        <v>4.0</v>
      </c>
      <c r="G3385" s="22">
        <v>77063.0</v>
      </c>
      <c r="H3385" s="15" t="str">
        <f t="shared" si="2"/>
        <v>High Range</v>
      </c>
      <c r="I3385" s="22">
        <v>85832.0</v>
      </c>
      <c r="J3385" s="23">
        <f t="shared" si="3"/>
        <v>0.8978353062</v>
      </c>
      <c r="K3385" s="24" t="str">
        <f t="shared" si="4"/>
        <v>Target Not Meet</v>
      </c>
    </row>
    <row r="3386" ht="22.5" customHeight="1">
      <c r="A3386" s="18">
        <v>45706.0</v>
      </c>
      <c r="B3386" s="19" t="str">
        <f t="shared" si="1"/>
        <v>Feb</v>
      </c>
      <c r="C3386" s="20" t="s">
        <v>13</v>
      </c>
      <c r="D3386" s="19" t="s">
        <v>29</v>
      </c>
      <c r="E3386" s="19" t="s">
        <v>34</v>
      </c>
      <c r="F3386" s="21">
        <v>4.0</v>
      </c>
      <c r="G3386" s="22">
        <v>93811.0</v>
      </c>
      <c r="H3386" s="15" t="str">
        <f t="shared" si="2"/>
        <v>Very High Range</v>
      </c>
      <c r="I3386" s="22">
        <v>104168.0</v>
      </c>
      <c r="J3386" s="23">
        <f t="shared" si="3"/>
        <v>0.9005740727</v>
      </c>
      <c r="K3386" s="24" t="str">
        <f t="shared" si="4"/>
        <v>Target Not Meet</v>
      </c>
    </row>
    <row r="3387" ht="22.5" customHeight="1">
      <c r="A3387" s="18">
        <v>45706.0</v>
      </c>
      <c r="B3387" s="19" t="str">
        <f t="shared" si="1"/>
        <v>Feb</v>
      </c>
      <c r="C3387" s="20" t="s">
        <v>13</v>
      </c>
      <c r="D3387" s="19" t="s">
        <v>29</v>
      </c>
      <c r="E3387" s="19" t="s">
        <v>68</v>
      </c>
      <c r="F3387" s="21">
        <v>2.0</v>
      </c>
      <c r="G3387" s="22">
        <v>37541.0</v>
      </c>
      <c r="H3387" s="15" t="str">
        <f t="shared" si="2"/>
        <v>Base Range</v>
      </c>
      <c r="I3387" s="22">
        <v>45067.0</v>
      </c>
      <c r="J3387" s="23">
        <f t="shared" si="3"/>
        <v>0.8330041938</v>
      </c>
      <c r="K3387" s="24" t="str">
        <f t="shared" si="4"/>
        <v>Target Not Meet</v>
      </c>
    </row>
    <row r="3388" ht="22.5" customHeight="1">
      <c r="A3388" s="18">
        <v>45706.0</v>
      </c>
      <c r="B3388" s="19" t="str">
        <f t="shared" si="1"/>
        <v>Feb</v>
      </c>
      <c r="C3388" s="20" t="s">
        <v>13</v>
      </c>
      <c r="D3388" s="19" t="s">
        <v>18</v>
      </c>
      <c r="E3388" s="19" t="s">
        <v>23</v>
      </c>
      <c r="F3388" s="21">
        <v>2.0</v>
      </c>
      <c r="G3388" s="22">
        <v>44032.0</v>
      </c>
      <c r="H3388" s="15" t="str">
        <f t="shared" si="2"/>
        <v>Base Range</v>
      </c>
      <c r="I3388" s="22">
        <v>39756.0</v>
      </c>
      <c r="J3388" s="23">
        <f t="shared" si="3"/>
        <v>1.107556092</v>
      </c>
      <c r="K3388" s="24" t="str">
        <f t="shared" si="4"/>
        <v>Over Achived</v>
      </c>
    </row>
    <row r="3389" ht="22.5" customHeight="1">
      <c r="A3389" s="18">
        <v>45706.0</v>
      </c>
      <c r="B3389" s="19" t="str">
        <f t="shared" si="1"/>
        <v>Feb</v>
      </c>
      <c r="C3389" s="20" t="s">
        <v>13</v>
      </c>
      <c r="D3389" s="19" t="s">
        <v>14</v>
      </c>
      <c r="E3389" s="19" t="s">
        <v>38</v>
      </c>
      <c r="F3389" s="21">
        <v>3.0</v>
      </c>
      <c r="G3389" s="22">
        <v>66736.0</v>
      </c>
      <c r="H3389" s="15" t="str">
        <f t="shared" si="2"/>
        <v>Medium Range</v>
      </c>
      <c r="I3389" s="22">
        <v>56366.0</v>
      </c>
      <c r="J3389" s="23">
        <f t="shared" si="3"/>
        <v>1.183976156</v>
      </c>
      <c r="K3389" s="24" t="str">
        <f t="shared" si="4"/>
        <v>Over Achived</v>
      </c>
    </row>
    <row r="3390" ht="22.5" customHeight="1">
      <c r="A3390" s="18">
        <v>45706.0</v>
      </c>
      <c r="B3390" s="19" t="str">
        <f t="shared" si="1"/>
        <v>Feb</v>
      </c>
      <c r="C3390" s="20" t="s">
        <v>13</v>
      </c>
      <c r="D3390" s="19" t="s">
        <v>18</v>
      </c>
      <c r="E3390" s="19" t="s">
        <v>63</v>
      </c>
      <c r="F3390" s="21">
        <v>1.0</v>
      </c>
      <c r="G3390" s="22">
        <v>19713.0</v>
      </c>
      <c r="H3390" s="15" t="str">
        <f t="shared" si="2"/>
        <v>Base Range</v>
      </c>
      <c r="I3390" s="22">
        <v>17750.0</v>
      </c>
      <c r="J3390" s="23">
        <f t="shared" si="3"/>
        <v>1.110591549</v>
      </c>
      <c r="K3390" s="24" t="str">
        <f t="shared" si="4"/>
        <v>Over Achived</v>
      </c>
    </row>
    <row r="3391" ht="22.5" customHeight="1">
      <c r="A3391" s="18">
        <v>45706.0</v>
      </c>
      <c r="B3391" s="19" t="str">
        <f t="shared" si="1"/>
        <v>Feb</v>
      </c>
      <c r="C3391" s="20" t="s">
        <v>13</v>
      </c>
      <c r="D3391" s="19" t="s">
        <v>18</v>
      </c>
      <c r="E3391" s="19" t="s">
        <v>68</v>
      </c>
      <c r="F3391" s="21">
        <v>2.0</v>
      </c>
      <c r="G3391" s="22">
        <v>41808.0</v>
      </c>
      <c r="H3391" s="15" t="str">
        <f t="shared" si="2"/>
        <v>Base Range</v>
      </c>
      <c r="I3391" s="22">
        <v>29618.0</v>
      </c>
      <c r="J3391" s="23">
        <f t="shared" si="3"/>
        <v>1.411574043</v>
      </c>
      <c r="K3391" s="24" t="str">
        <f t="shared" si="4"/>
        <v>Over Achived</v>
      </c>
    </row>
    <row r="3392" ht="22.5" customHeight="1">
      <c r="A3392" s="18">
        <v>45706.0</v>
      </c>
      <c r="B3392" s="19" t="str">
        <f t="shared" si="1"/>
        <v>Feb</v>
      </c>
      <c r="C3392" s="20" t="s">
        <v>13</v>
      </c>
      <c r="D3392" s="19" t="s">
        <v>14</v>
      </c>
      <c r="E3392" s="19" t="s">
        <v>63</v>
      </c>
      <c r="F3392" s="21">
        <v>1.0</v>
      </c>
      <c r="G3392" s="22">
        <v>17974.0</v>
      </c>
      <c r="H3392" s="15" t="str">
        <f t="shared" si="2"/>
        <v>Base Range</v>
      </c>
      <c r="I3392" s="22">
        <v>15659.0</v>
      </c>
      <c r="J3392" s="23">
        <f t="shared" si="3"/>
        <v>1.147838304</v>
      </c>
      <c r="K3392" s="24" t="str">
        <f t="shared" si="4"/>
        <v>Over Achived</v>
      </c>
    </row>
    <row r="3393" ht="22.5" customHeight="1">
      <c r="A3393" s="18">
        <v>45706.0</v>
      </c>
      <c r="B3393" s="19" t="str">
        <f t="shared" si="1"/>
        <v>Feb</v>
      </c>
      <c r="C3393" s="20" t="s">
        <v>13</v>
      </c>
      <c r="D3393" s="19" t="s">
        <v>14</v>
      </c>
      <c r="E3393" s="19" t="s">
        <v>19</v>
      </c>
      <c r="F3393" s="21">
        <v>2.0</v>
      </c>
      <c r="G3393" s="22">
        <v>52487.0</v>
      </c>
      <c r="H3393" s="15" t="str">
        <f t="shared" si="2"/>
        <v>Medium Range</v>
      </c>
      <c r="I3393" s="22">
        <v>47025.0</v>
      </c>
      <c r="J3393" s="23">
        <f t="shared" si="3"/>
        <v>1.116150984</v>
      </c>
      <c r="K3393" s="24" t="str">
        <f t="shared" si="4"/>
        <v>Over Achived</v>
      </c>
    </row>
    <row r="3394" ht="22.5" customHeight="1">
      <c r="A3394" s="18">
        <v>45706.0</v>
      </c>
      <c r="B3394" s="19" t="str">
        <f t="shared" si="1"/>
        <v>Feb</v>
      </c>
      <c r="C3394" s="20" t="s">
        <v>13</v>
      </c>
      <c r="D3394" s="19" t="s">
        <v>14</v>
      </c>
      <c r="E3394" s="19" t="s">
        <v>26</v>
      </c>
      <c r="F3394" s="21">
        <v>3.0</v>
      </c>
      <c r="G3394" s="22">
        <v>74936.0</v>
      </c>
      <c r="H3394" s="15" t="str">
        <f t="shared" si="2"/>
        <v>High Range</v>
      </c>
      <c r="I3394" s="22">
        <v>62049.0</v>
      </c>
      <c r="J3394" s="23">
        <f t="shared" si="3"/>
        <v>1.207690696</v>
      </c>
      <c r="K3394" s="24" t="str">
        <f t="shared" si="4"/>
        <v>Over Achived</v>
      </c>
    </row>
    <row r="3395" ht="22.5" customHeight="1">
      <c r="A3395" s="18">
        <v>45706.0</v>
      </c>
      <c r="B3395" s="19" t="str">
        <f t="shared" si="1"/>
        <v>Feb</v>
      </c>
      <c r="C3395" s="20" t="s">
        <v>13</v>
      </c>
      <c r="D3395" s="19" t="s">
        <v>37</v>
      </c>
      <c r="E3395" s="19" t="s">
        <v>23</v>
      </c>
      <c r="F3395" s="21">
        <v>2.0</v>
      </c>
      <c r="G3395" s="22">
        <v>45279.0</v>
      </c>
      <c r="H3395" s="15" t="str">
        <f t="shared" si="2"/>
        <v>Base Range</v>
      </c>
      <c r="I3395" s="22">
        <v>53112.0</v>
      </c>
      <c r="J3395" s="23">
        <f t="shared" si="3"/>
        <v>0.8525192047</v>
      </c>
      <c r="K3395" s="24" t="str">
        <f t="shared" si="4"/>
        <v>Target Not Meet</v>
      </c>
    </row>
    <row r="3396" ht="22.5" customHeight="1">
      <c r="A3396" s="18">
        <v>45706.0</v>
      </c>
      <c r="B3396" s="19" t="str">
        <f t="shared" si="1"/>
        <v>Feb</v>
      </c>
      <c r="C3396" s="20" t="s">
        <v>13</v>
      </c>
      <c r="D3396" s="19" t="s">
        <v>18</v>
      </c>
      <c r="E3396" s="19" t="s">
        <v>9</v>
      </c>
      <c r="F3396" s="21">
        <v>4.0</v>
      </c>
      <c r="G3396" s="22">
        <v>99217.0</v>
      </c>
      <c r="H3396" s="15" t="str">
        <f t="shared" si="2"/>
        <v>Very High Range</v>
      </c>
      <c r="I3396" s="22">
        <v>82641.0</v>
      </c>
      <c r="J3396" s="23">
        <f t="shared" si="3"/>
        <v>1.200578405</v>
      </c>
      <c r="K3396" s="24" t="str">
        <f t="shared" si="4"/>
        <v>Over Achived</v>
      </c>
    </row>
    <row r="3397" ht="22.5" customHeight="1">
      <c r="A3397" s="18">
        <v>45706.0</v>
      </c>
      <c r="B3397" s="19" t="str">
        <f t="shared" si="1"/>
        <v>Feb</v>
      </c>
      <c r="C3397" s="20" t="s">
        <v>13</v>
      </c>
      <c r="D3397" s="19" t="s">
        <v>169</v>
      </c>
      <c r="E3397" s="19" t="s">
        <v>63</v>
      </c>
      <c r="F3397" s="21">
        <v>4.0</v>
      </c>
      <c r="G3397" s="22">
        <v>84542.0</v>
      </c>
      <c r="H3397" s="15" t="str">
        <f t="shared" si="2"/>
        <v>High Range</v>
      </c>
      <c r="I3397" s="22">
        <v>92657.0</v>
      </c>
      <c r="J3397" s="23">
        <f t="shared" si="3"/>
        <v>0.9124189214</v>
      </c>
      <c r="K3397" s="24" t="str">
        <f t="shared" si="4"/>
        <v>Target Not Meet</v>
      </c>
    </row>
    <row r="3398" ht="22.5" customHeight="1">
      <c r="A3398" s="18">
        <v>45706.0</v>
      </c>
      <c r="B3398" s="19" t="str">
        <f t="shared" si="1"/>
        <v>Feb</v>
      </c>
      <c r="C3398" s="20" t="s">
        <v>57</v>
      </c>
      <c r="D3398" s="19" t="s">
        <v>85</v>
      </c>
      <c r="E3398" s="19" t="s">
        <v>26</v>
      </c>
      <c r="F3398" s="21">
        <v>2.0</v>
      </c>
      <c r="G3398" s="22">
        <v>55406.0</v>
      </c>
      <c r="H3398" s="15" t="str">
        <f t="shared" si="2"/>
        <v>Medium Range</v>
      </c>
      <c r="I3398" s="22">
        <v>58784.0</v>
      </c>
      <c r="J3398" s="23">
        <f t="shared" si="3"/>
        <v>0.9425353838</v>
      </c>
      <c r="K3398" s="24" t="str">
        <f t="shared" si="4"/>
        <v>Target Not Meet</v>
      </c>
    </row>
    <row r="3399" ht="22.5" customHeight="1">
      <c r="A3399" s="18">
        <v>45706.0</v>
      </c>
      <c r="B3399" s="19" t="str">
        <f t="shared" si="1"/>
        <v>Feb</v>
      </c>
      <c r="C3399" s="20" t="s">
        <v>57</v>
      </c>
      <c r="D3399" s="19" t="s">
        <v>58</v>
      </c>
      <c r="E3399" s="19" t="s">
        <v>34</v>
      </c>
      <c r="F3399" s="21">
        <v>3.0</v>
      </c>
      <c r="G3399" s="22">
        <v>68433.0</v>
      </c>
      <c r="H3399" s="15" t="str">
        <f t="shared" si="2"/>
        <v>Medium Range</v>
      </c>
      <c r="I3399" s="22">
        <v>62916.0</v>
      </c>
      <c r="J3399" s="23">
        <f t="shared" si="3"/>
        <v>1.087688346</v>
      </c>
      <c r="K3399" s="24" t="str">
        <f t="shared" si="4"/>
        <v>Over Achived</v>
      </c>
    </row>
    <row r="3400" ht="22.5" customHeight="1">
      <c r="A3400" s="18">
        <v>45706.0</v>
      </c>
      <c r="B3400" s="19" t="str">
        <f t="shared" si="1"/>
        <v>Feb</v>
      </c>
      <c r="C3400" s="20" t="s">
        <v>13</v>
      </c>
      <c r="D3400" s="19" t="s">
        <v>14</v>
      </c>
      <c r="E3400" s="19" t="s">
        <v>26</v>
      </c>
      <c r="F3400" s="21">
        <v>3.0</v>
      </c>
      <c r="G3400" s="22">
        <v>60148.0</v>
      </c>
      <c r="H3400" s="15" t="str">
        <f t="shared" si="2"/>
        <v>Medium Range</v>
      </c>
      <c r="I3400" s="22">
        <v>47586.0</v>
      </c>
      <c r="J3400" s="23">
        <f t="shared" si="3"/>
        <v>1.263985206</v>
      </c>
      <c r="K3400" s="24" t="str">
        <f t="shared" si="4"/>
        <v>Over Achived</v>
      </c>
    </row>
    <row r="3401" ht="22.5" customHeight="1">
      <c r="A3401" s="18">
        <v>45706.0</v>
      </c>
      <c r="B3401" s="19" t="str">
        <f t="shared" si="1"/>
        <v>Feb</v>
      </c>
      <c r="C3401" s="20" t="s">
        <v>57</v>
      </c>
      <c r="D3401" s="19" t="s">
        <v>85</v>
      </c>
      <c r="E3401" s="19" t="s">
        <v>19</v>
      </c>
      <c r="F3401" s="21">
        <v>1.0</v>
      </c>
      <c r="G3401" s="22">
        <v>42944.0</v>
      </c>
      <c r="H3401" s="15" t="str">
        <f t="shared" si="2"/>
        <v>Base Range</v>
      </c>
      <c r="I3401" s="22">
        <v>48893.0</v>
      </c>
      <c r="J3401" s="23">
        <f t="shared" si="3"/>
        <v>0.8783261408</v>
      </c>
      <c r="K3401" s="24" t="str">
        <f t="shared" si="4"/>
        <v>Target Not Meet</v>
      </c>
    </row>
    <row r="3402" ht="22.5" customHeight="1">
      <c r="A3402" s="18">
        <v>45706.0</v>
      </c>
      <c r="B3402" s="19" t="str">
        <f t="shared" si="1"/>
        <v>Feb</v>
      </c>
      <c r="C3402" s="20" t="s">
        <v>57</v>
      </c>
      <c r="D3402" s="19" t="s">
        <v>85</v>
      </c>
      <c r="E3402" s="19" t="s">
        <v>19</v>
      </c>
      <c r="F3402" s="21">
        <v>2.0</v>
      </c>
      <c r="G3402" s="22">
        <v>41930.0</v>
      </c>
      <c r="H3402" s="15" t="str">
        <f t="shared" si="2"/>
        <v>Base Range</v>
      </c>
      <c r="I3402" s="22">
        <v>50238.0</v>
      </c>
      <c r="J3402" s="23">
        <f t="shared" si="3"/>
        <v>0.8346271746</v>
      </c>
      <c r="K3402" s="24" t="str">
        <f t="shared" si="4"/>
        <v>Target Not Meet</v>
      </c>
    </row>
    <row r="3403" ht="22.5" customHeight="1">
      <c r="A3403" s="18">
        <v>45706.0</v>
      </c>
      <c r="B3403" s="19" t="str">
        <f t="shared" si="1"/>
        <v>Feb</v>
      </c>
      <c r="C3403" s="20" t="s">
        <v>57</v>
      </c>
      <c r="D3403" s="19" t="s">
        <v>85</v>
      </c>
      <c r="E3403" s="19" t="s">
        <v>26</v>
      </c>
      <c r="F3403" s="21">
        <v>2.0</v>
      </c>
      <c r="G3403" s="22">
        <v>48524.0</v>
      </c>
      <c r="H3403" s="15" t="str">
        <f t="shared" si="2"/>
        <v>Base Range</v>
      </c>
      <c r="I3403" s="22">
        <v>54038.0</v>
      </c>
      <c r="J3403" s="23">
        <f t="shared" si="3"/>
        <v>0.8979606943</v>
      </c>
      <c r="K3403" s="24" t="str">
        <f t="shared" si="4"/>
        <v>Target Not Meet</v>
      </c>
    </row>
    <row r="3404" ht="22.5" customHeight="1">
      <c r="A3404" s="18">
        <v>45706.0</v>
      </c>
      <c r="B3404" s="19" t="str">
        <f t="shared" si="1"/>
        <v>Feb</v>
      </c>
      <c r="C3404" s="20" t="s">
        <v>57</v>
      </c>
      <c r="D3404" s="19" t="s">
        <v>80</v>
      </c>
      <c r="E3404" s="19" t="s">
        <v>68</v>
      </c>
      <c r="F3404" s="21">
        <v>1.0</v>
      </c>
      <c r="G3404" s="22">
        <v>35397.0</v>
      </c>
      <c r="H3404" s="15" t="str">
        <f t="shared" si="2"/>
        <v>Base Range</v>
      </c>
      <c r="I3404" s="22">
        <v>42768.0</v>
      </c>
      <c r="J3404" s="23">
        <f t="shared" si="3"/>
        <v>0.8276515152</v>
      </c>
      <c r="K3404" s="24" t="str">
        <f t="shared" si="4"/>
        <v>Target Not Meet</v>
      </c>
    </row>
    <row r="3405" ht="22.5" customHeight="1">
      <c r="A3405" s="18">
        <v>45706.0</v>
      </c>
      <c r="B3405" s="19" t="str">
        <f t="shared" si="1"/>
        <v>Feb</v>
      </c>
      <c r="C3405" s="20" t="s">
        <v>57</v>
      </c>
      <c r="D3405" s="19" t="s">
        <v>80</v>
      </c>
      <c r="E3405" s="19" t="s">
        <v>9</v>
      </c>
      <c r="F3405" s="21">
        <v>3.0</v>
      </c>
      <c r="G3405" s="22">
        <v>78070.0</v>
      </c>
      <c r="H3405" s="15" t="str">
        <f t="shared" si="2"/>
        <v>High Range</v>
      </c>
      <c r="I3405" s="22">
        <v>83215.0</v>
      </c>
      <c r="J3405" s="23">
        <f t="shared" si="3"/>
        <v>0.9381722045</v>
      </c>
      <c r="K3405" s="24" t="str">
        <f t="shared" si="4"/>
        <v>Target Not Meet</v>
      </c>
    </row>
    <row r="3406" ht="22.5" customHeight="1">
      <c r="A3406" s="18">
        <v>45706.0</v>
      </c>
      <c r="B3406" s="19" t="str">
        <f t="shared" si="1"/>
        <v>Feb</v>
      </c>
      <c r="C3406" s="20" t="s">
        <v>13</v>
      </c>
      <c r="D3406" s="19" t="s">
        <v>169</v>
      </c>
      <c r="E3406" s="19" t="s">
        <v>34</v>
      </c>
      <c r="F3406" s="21">
        <v>3.0</v>
      </c>
      <c r="G3406" s="22">
        <v>90577.0</v>
      </c>
      <c r="H3406" s="15" t="str">
        <f t="shared" si="2"/>
        <v>Very High Range</v>
      </c>
      <c r="I3406" s="22">
        <v>109287.0</v>
      </c>
      <c r="J3406" s="23">
        <f t="shared" si="3"/>
        <v>0.8287993997</v>
      </c>
      <c r="K3406" s="24" t="str">
        <f t="shared" si="4"/>
        <v>Target Not Meet</v>
      </c>
    </row>
    <row r="3407" ht="22.5" customHeight="1">
      <c r="A3407" s="18">
        <v>45706.0</v>
      </c>
      <c r="B3407" s="19" t="str">
        <f t="shared" si="1"/>
        <v>Feb</v>
      </c>
      <c r="C3407" s="20" t="s">
        <v>57</v>
      </c>
      <c r="D3407" s="19" t="s">
        <v>71</v>
      </c>
      <c r="E3407" s="19" t="s">
        <v>63</v>
      </c>
      <c r="F3407" s="21">
        <v>1.0</v>
      </c>
      <c r="G3407" s="22">
        <v>24070.0</v>
      </c>
      <c r="H3407" s="15" t="str">
        <f t="shared" si="2"/>
        <v>Base Range</v>
      </c>
      <c r="I3407" s="22">
        <v>29419.0</v>
      </c>
      <c r="J3407" s="23">
        <f t="shared" si="3"/>
        <v>0.818178728</v>
      </c>
      <c r="K3407" s="24" t="str">
        <f t="shared" si="4"/>
        <v>Target Not Meet</v>
      </c>
    </row>
    <row r="3408" ht="22.5" customHeight="1">
      <c r="A3408" s="18">
        <v>45706.0</v>
      </c>
      <c r="B3408" s="19" t="str">
        <f t="shared" si="1"/>
        <v>Feb</v>
      </c>
      <c r="C3408" s="20" t="s">
        <v>57</v>
      </c>
      <c r="D3408" s="25" t="s">
        <v>62</v>
      </c>
      <c r="E3408" s="19" t="s">
        <v>26</v>
      </c>
      <c r="F3408" s="21">
        <v>2.0</v>
      </c>
      <c r="G3408" s="22">
        <v>51416.0</v>
      </c>
      <c r="H3408" s="15" t="str">
        <f t="shared" si="2"/>
        <v>Medium Range</v>
      </c>
      <c r="I3408" s="22">
        <v>46753.0</v>
      </c>
      <c r="J3408" s="23">
        <f t="shared" si="3"/>
        <v>1.099736915</v>
      </c>
      <c r="K3408" s="24" t="str">
        <f t="shared" si="4"/>
        <v>Over Achived</v>
      </c>
    </row>
    <row r="3409" ht="22.5" customHeight="1">
      <c r="A3409" s="18">
        <v>45706.0</v>
      </c>
      <c r="B3409" s="19" t="str">
        <f t="shared" si="1"/>
        <v>Feb</v>
      </c>
      <c r="C3409" s="20" t="s">
        <v>57</v>
      </c>
      <c r="D3409" s="25" t="s">
        <v>62</v>
      </c>
      <c r="E3409" s="19" t="s">
        <v>23</v>
      </c>
      <c r="F3409" s="21">
        <v>2.0</v>
      </c>
      <c r="G3409" s="22">
        <v>38241.0</v>
      </c>
      <c r="H3409" s="15" t="str">
        <f t="shared" si="2"/>
        <v>Base Range</v>
      </c>
      <c r="I3409" s="22">
        <v>36182.0</v>
      </c>
      <c r="J3409" s="23">
        <f t="shared" si="3"/>
        <v>1.056906749</v>
      </c>
      <c r="K3409" s="24" t="str">
        <f t="shared" si="4"/>
        <v>Over Achived</v>
      </c>
    </row>
    <row r="3410" ht="22.5" customHeight="1">
      <c r="A3410" s="18">
        <v>45706.0</v>
      </c>
      <c r="B3410" s="19" t="str">
        <f t="shared" si="1"/>
        <v>Feb</v>
      </c>
      <c r="C3410" s="20" t="s">
        <v>57</v>
      </c>
      <c r="D3410" s="25" t="s">
        <v>62</v>
      </c>
      <c r="E3410" s="19" t="s">
        <v>9</v>
      </c>
      <c r="F3410" s="21">
        <v>3.0</v>
      </c>
      <c r="G3410" s="22">
        <v>72062.0</v>
      </c>
      <c r="H3410" s="15" t="str">
        <f t="shared" si="2"/>
        <v>High Range</v>
      </c>
      <c r="I3410" s="22">
        <v>66513.0</v>
      </c>
      <c r="J3410" s="23">
        <f t="shared" si="3"/>
        <v>1.0834273</v>
      </c>
      <c r="K3410" s="24" t="str">
        <f t="shared" si="4"/>
        <v>Over Achived</v>
      </c>
    </row>
    <row r="3411" ht="22.5" customHeight="1">
      <c r="A3411" s="18">
        <v>45706.0</v>
      </c>
      <c r="B3411" s="19" t="str">
        <f t="shared" si="1"/>
        <v>Feb</v>
      </c>
      <c r="C3411" s="20" t="s">
        <v>57</v>
      </c>
      <c r="D3411" s="19" t="s">
        <v>58</v>
      </c>
      <c r="E3411" s="19" t="s">
        <v>19</v>
      </c>
      <c r="F3411" s="21">
        <v>2.0</v>
      </c>
      <c r="G3411" s="22">
        <v>33885.0</v>
      </c>
      <c r="H3411" s="15" t="str">
        <f t="shared" si="2"/>
        <v>Base Range</v>
      </c>
      <c r="I3411" s="22">
        <v>28690.0</v>
      </c>
      <c r="J3411" s="23">
        <f t="shared" si="3"/>
        <v>1.181073545</v>
      </c>
      <c r="K3411" s="24" t="str">
        <f t="shared" si="4"/>
        <v>Over Achived</v>
      </c>
    </row>
    <row r="3412" ht="22.5" customHeight="1">
      <c r="A3412" s="18">
        <v>45706.0</v>
      </c>
      <c r="B3412" s="19" t="str">
        <f t="shared" si="1"/>
        <v>Feb</v>
      </c>
      <c r="C3412" s="20" t="s">
        <v>57</v>
      </c>
      <c r="D3412" s="19" t="s">
        <v>58</v>
      </c>
      <c r="E3412" s="19" t="s">
        <v>9</v>
      </c>
      <c r="F3412" s="21">
        <v>2.0</v>
      </c>
      <c r="G3412" s="22">
        <v>61506.0</v>
      </c>
      <c r="H3412" s="15" t="str">
        <f t="shared" si="2"/>
        <v>Medium Range</v>
      </c>
      <c r="I3412" s="22">
        <v>47043.0</v>
      </c>
      <c r="J3412" s="23">
        <f t="shared" si="3"/>
        <v>1.307442127</v>
      </c>
      <c r="K3412" s="24" t="str">
        <f t="shared" si="4"/>
        <v>Over Achived</v>
      </c>
    </row>
    <row r="3413" ht="22.5" customHeight="1">
      <c r="A3413" s="18">
        <v>45706.0</v>
      </c>
      <c r="B3413" s="19" t="str">
        <f t="shared" si="1"/>
        <v>Feb</v>
      </c>
      <c r="C3413" s="20" t="s">
        <v>57</v>
      </c>
      <c r="D3413" s="19" t="s">
        <v>58</v>
      </c>
      <c r="E3413" s="19" t="s">
        <v>68</v>
      </c>
      <c r="F3413" s="21">
        <v>1.0</v>
      </c>
      <c r="G3413" s="22">
        <v>35955.0</v>
      </c>
      <c r="H3413" s="15" t="str">
        <f t="shared" si="2"/>
        <v>Base Range</v>
      </c>
      <c r="I3413" s="22">
        <v>26920.0</v>
      </c>
      <c r="J3413" s="23">
        <f t="shared" si="3"/>
        <v>1.335624071</v>
      </c>
      <c r="K3413" s="24" t="str">
        <f t="shared" si="4"/>
        <v>Over Achived</v>
      </c>
    </row>
    <row r="3414" ht="22.5" customHeight="1">
      <c r="A3414" s="18">
        <v>45706.0</v>
      </c>
      <c r="B3414" s="19" t="str">
        <f t="shared" si="1"/>
        <v>Feb</v>
      </c>
      <c r="C3414" s="20" t="s">
        <v>57</v>
      </c>
      <c r="D3414" s="19" t="s">
        <v>71</v>
      </c>
      <c r="E3414" s="19" t="s">
        <v>26</v>
      </c>
      <c r="F3414" s="21">
        <v>2.0</v>
      </c>
      <c r="G3414" s="22">
        <v>51197.0</v>
      </c>
      <c r="H3414" s="15" t="str">
        <f t="shared" si="2"/>
        <v>Medium Range</v>
      </c>
      <c r="I3414" s="22">
        <v>55817.0</v>
      </c>
      <c r="J3414" s="23">
        <f t="shared" si="3"/>
        <v>0.9172295179</v>
      </c>
      <c r="K3414" s="24" t="str">
        <f t="shared" si="4"/>
        <v>Target Not Meet</v>
      </c>
    </row>
    <row r="3415" ht="22.5" customHeight="1">
      <c r="A3415" s="18">
        <v>45706.0</v>
      </c>
      <c r="B3415" s="19" t="str">
        <f t="shared" si="1"/>
        <v>Feb</v>
      </c>
      <c r="C3415" s="20" t="s">
        <v>92</v>
      </c>
      <c r="D3415" s="19" t="s">
        <v>93</v>
      </c>
      <c r="E3415" s="19" t="s">
        <v>34</v>
      </c>
      <c r="F3415" s="21">
        <v>5.0</v>
      </c>
      <c r="G3415" s="22">
        <v>138271.0</v>
      </c>
      <c r="H3415" s="15" t="str">
        <f t="shared" si="2"/>
        <v>Very High Range</v>
      </c>
      <c r="I3415" s="22">
        <v>167252.0</v>
      </c>
      <c r="J3415" s="23">
        <f t="shared" si="3"/>
        <v>0.8267225504</v>
      </c>
      <c r="K3415" s="24" t="str">
        <f t="shared" si="4"/>
        <v>Target Not Meet</v>
      </c>
    </row>
    <row r="3416" ht="22.5" customHeight="1">
      <c r="A3416" s="18">
        <v>45706.0</v>
      </c>
      <c r="B3416" s="19" t="str">
        <f t="shared" si="1"/>
        <v>Feb</v>
      </c>
      <c r="C3416" s="20" t="s">
        <v>57</v>
      </c>
      <c r="D3416" s="19" t="s">
        <v>85</v>
      </c>
      <c r="E3416" s="19" t="s">
        <v>34</v>
      </c>
      <c r="F3416" s="21">
        <v>3.0</v>
      </c>
      <c r="G3416" s="22">
        <v>66250.0</v>
      </c>
      <c r="H3416" s="15" t="str">
        <f t="shared" si="2"/>
        <v>Medium Range</v>
      </c>
      <c r="I3416" s="22">
        <v>75672.0</v>
      </c>
      <c r="J3416" s="23">
        <f t="shared" si="3"/>
        <v>0.8754889523</v>
      </c>
      <c r="K3416" s="24" t="str">
        <f t="shared" si="4"/>
        <v>Target Not Meet</v>
      </c>
    </row>
    <row r="3417" ht="22.5" customHeight="1">
      <c r="A3417" s="18">
        <v>45706.0</v>
      </c>
      <c r="B3417" s="19" t="str">
        <f t="shared" si="1"/>
        <v>Feb</v>
      </c>
      <c r="C3417" s="20" t="s">
        <v>92</v>
      </c>
      <c r="D3417" s="19" t="s">
        <v>93</v>
      </c>
      <c r="E3417" s="19" t="s">
        <v>23</v>
      </c>
      <c r="F3417" s="21">
        <v>3.0</v>
      </c>
      <c r="G3417" s="22">
        <v>59433.0</v>
      </c>
      <c r="H3417" s="15" t="str">
        <f t="shared" si="2"/>
        <v>Medium Range</v>
      </c>
      <c r="I3417" s="22">
        <v>67632.0</v>
      </c>
      <c r="J3417" s="23">
        <f t="shared" si="3"/>
        <v>0.8787704045</v>
      </c>
      <c r="K3417" s="24" t="str">
        <f t="shared" si="4"/>
        <v>Target Not Meet</v>
      </c>
    </row>
    <row r="3418" ht="22.5" customHeight="1">
      <c r="A3418" s="18">
        <v>45706.0</v>
      </c>
      <c r="B3418" s="19" t="str">
        <f t="shared" si="1"/>
        <v>Feb</v>
      </c>
      <c r="C3418" s="20" t="s">
        <v>7</v>
      </c>
      <c r="D3418" s="19" t="s">
        <v>126</v>
      </c>
      <c r="E3418" s="19" t="s">
        <v>26</v>
      </c>
      <c r="F3418" s="21">
        <v>9.0</v>
      </c>
      <c r="G3418" s="22">
        <v>253507.0</v>
      </c>
      <c r="H3418" s="15" t="str">
        <f t="shared" si="2"/>
        <v>Very High Range</v>
      </c>
      <c r="I3418" s="22">
        <v>198044.0</v>
      </c>
      <c r="J3418" s="23">
        <f t="shared" si="3"/>
        <v>1.280053927</v>
      </c>
      <c r="K3418" s="24" t="str">
        <f t="shared" si="4"/>
        <v>Over Achived</v>
      </c>
    </row>
    <row r="3419" ht="22.5" customHeight="1">
      <c r="A3419" s="18">
        <v>45706.0</v>
      </c>
      <c r="B3419" s="19" t="str">
        <f t="shared" si="1"/>
        <v>Feb</v>
      </c>
      <c r="C3419" s="20" t="s">
        <v>7</v>
      </c>
      <c r="D3419" s="19" t="s">
        <v>126</v>
      </c>
      <c r="E3419" s="19" t="s">
        <v>26</v>
      </c>
      <c r="F3419" s="21">
        <v>10.0</v>
      </c>
      <c r="G3419" s="22">
        <v>232723.0</v>
      </c>
      <c r="H3419" s="15" t="str">
        <f t="shared" si="2"/>
        <v>Very High Range</v>
      </c>
      <c r="I3419" s="22">
        <v>180065.0</v>
      </c>
      <c r="J3419" s="23">
        <f t="shared" si="3"/>
        <v>1.292438842</v>
      </c>
      <c r="K3419" s="24" t="str">
        <f t="shared" si="4"/>
        <v>Over Achived</v>
      </c>
    </row>
    <row r="3420" ht="22.5" customHeight="1">
      <c r="A3420" s="18">
        <v>45706.0</v>
      </c>
      <c r="B3420" s="19" t="str">
        <f t="shared" si="1"/>
        <v>Feb</v>
      </c>
      <c r="C3420" s="20" t="s">
        <v>7</v>
      </c>
      <c r="D3420" s="19" t="s">
        <v>118</v>
      </c>
      <c r="E3420" s="19" t="s">
        <v>63</v>
      </c>
      <c r="F3420" s="21">
        <v>3.0</v>
      </c>
      <c r="G3420" s="22">
        <v>65684.0</v>
      </c>
      <c r="H3420" s="15" t="str">
        <f t="shared" si="2"/>
        <v>Medium Range</v>
      </c>
      <c r="I3420" s="22">
        <v>62345.0</v>
      </c>
      <c r="J3420" s="23">
        <f t="shared" si="3"/>
        <v>1.053556821</v>
      </c>
      <c r="K3420" s="24" t="str">
        <f t="shared" si="4"/>
        <v>Over Achived</v>
      </c>
    </row>
    <row r="3421" ht="22.5" customHeight="1">
      <c r="A3421" s="18">
        <v>45706.0</v>
      </c>
      <c r="B3421" s="19" t="str">
        <f t="shared" si="1"/>
        <v>Feb</v>
      </c>
      <c r="C3421" s="20" t="s">
        <v>7</v>
      </c>
      <c r="D3421" s="19" t="s">
        <v>118</v>
      </c>
      <c r="E3421" s="19" t="s">
        <v>23</v>
      </c>
      <c r="F3421" s="21">
        <v>4.0</v>
      </c>
      <c r="G3421" s="22">
        <v>89643.0</v>
      </c>
      <c r="H3421" s="15" t="str">
        <f t="shared" si="2"/>
        <v>High Range</v>
      </c>
      <c r="I3421" s="22">
        <v>66229.0</v>
      </c>
      <c r="J3421" s="23">
        <f t="shared" si="3"/>
        <v>1.353530931</v>
      </c>
      <c r="K3421" s="24" t="str">
        <f t="shared" si="4"/>
        <v>Over Achived</v>
      </c>
    </row>
    <row r="3422" ht="22.5" customHeight="1">
      <c r="A3422" s="18">
        <v>45706.0</v>
      </c>
      <c r="B3422" s="19" t="str">
        <f t="shared" si="1"/>
        <v>Feb</v>
      </c>
      <c r="C3422" s="20" t="s">
        <v>7</v>
      </c>
      <c r="D3422" s="19" t="s">
        <v>106</v>
      </c>
      <c r="E3422" s="19" t="s">
        <v>23</v>
      </c>
      <c r="F3422" s="21">
        <v>3.0</v>
      </c>
      <c r="G3422" s="22">
        <v>91244.0</v>
      </c>
      <c r="H3422" s="15" t="str">
        <f t="shared" si="2"/>
        <v>Very High Range</v>
      </c>
      <c r="I3422" s="22">
        <v>77524.0</v>
      </c>
      <c r="J3422" s="23">
        <f t="shared" si="3"/>
        <v>1.176977452</v>
      </c>
      <c r="K3422" s="24" t="str">
        <f t="shared" si="4"/>
        <v>Over Achived</v>
      </c>
    </row>
    <row r="3423" ht="22.5" customHeight="1">
      <c r="A3423" s="18">
        <v>45706.0</v>
      </c>
      <c r="B3423" s="19" t="str">
        <f t="shared" si="1"/>
        <v>Feb</v>
      </c>
      <c r="C3423" s="20" t="s">
        <v>7</v>
      </c>
      <c r="D3423" s="19" t="s">
        <v>106</v>
      </c>
      <c r="E3423" s="19" t="s">
        <v>63</v>
      </c>
      <c r="F3423" s="21">
        <v>3.0</v>
      </c>
      <c r="G3423" s="22">
        <v>73312.0</v>
      </c>
      <c r="H3423" s="15" t="str">
        <f t="shared" si="2"/>
        <v>High Range</v>
      </c>
      <c r="I3423" s="22">
        <v>52746.0</v>
      </c>
      <c r="J3423" s="23">
        <f t="shared" si="3"/>
        <v>1.389906344</v>
      </c>
      <c r="K3423" s="24" t="str">
        <f t="shared" si="4"/>
        <v>Over Achived</v>
      </c>
    </row>
    <row r="3424" ht="22.5" customHeight="1">
      <c r="A3424" s="18">
        <v>45706.0</v>
      </c>
      <c r="B3424" s="19" t="str">
        <f t="shared" si="1"/>
        <v>Feb</v>
      </c>
      <c r="C3424" s="20" t="s">
        <v>7</v>
      </c>
      <c r="D3424" s="19" t="s">
        <v>126</v>
      </c>
      <c r="E3424" s="19" t="s">
        <v>38</v>
      </c>
      <c r="F3424" s="21">
        <v>4.0</v>
      </c>
      <c r="G3424" s="22">
        <v>126632.0</v>
      </c>
      <c r="H3424" s="15" t="str">
        <f t="shared" si="2"/>
        <v>Very High Range</v>
      </c>
      <c r="I3424" s="22">
        <v>108391.0</v>
      </c>
      <c r="J3424" s="23">
        <f t="shared" si="3"/>
        <v>1.16828888</v>
      </c>
      <c r="K3424" s="24" t="str">
        <f t="shared" si="4"/>
        <v>Over Achived</v>
      </c>
    </row>
    <row r="3425" ht="22.5" customHeight="1">
      <c r="A3425" s="18">
        <v>45706.0</v>
      </c>
      <c r="B3425" s="19" t="str">
        <f t="shared" si="1"/>
        <v>Feb</v>
      </c>
      <c r="C3425" s="20" t="s">
        <v>7</v>
      </c>
      <c r="D3425" s="19" t="s">
        <v>106</v>
      </c>
      <c r="E3425" s="19" t="s">
        <v>34</v>
      </c>
      <c r="F3425" s="21">
        <v>7.0</v>
      </c>
      <c r="G3425" s="22">
        <v>142180.0</v>
      </c>
      <c r="H3425" s="15" t="str">
        <f t="shared" si="2"/>
        <v>Very High Range</v>
      </c>
      <c r="I3425" s="22">
        <v>108623.0</v>
      </c>
      <c r="J3425" s="23">
        <f t="shared" si="3"/>
        <v>1.308930889</v>
      </c>
      <c r="K3425" s="24" t="str">
        <f t="shared" si="4"/>
        <v>Over Achived</v>
      </c>
    </row>
    <row r="3426" ht="22.5" customHeight="1">
      <c r="A3426" s="18">
        <v>45706.0</v>
      </c>
      <c r="B3426" s="19" t="str">
        <f t="shared" si="1"/>
        <v>Feb</v>
      </c>
      <c r="C3426" s="20" t="s">
        <v>7</v>
      </c>
      <c r="D3426" s="19" t="s">
        <v>106</v>
      </c>
      <c r="E3426" s="19" t="s">
        <v>26</v>
      </c>
      <c r="F3426" s="21">
        <v>11.0</v>
      </c>
      <c r="G3426" s="22">
        <v>273520.0</v>
      </c>
      <c r="H3426" s="15" t="str">
        <f t="shared" si="2"/>
        <v>Very High Range</v>
      </c>
      <c r="I3426" s="22">
        <v>217914.0</v>
      </c>
      <c r="J3426" s="23">
        <f t="shared" si="3"/>
        <v>1.255174059</v>
      </c>
      <c r="K3426" s="24" t="str">
        <f t="shared" si="4"/>
        <v>Over Achived</v>
      </c>
    </row>
    <row r="3427" ht="22.5" customHeight="1">
      <c r="A3427" s="18">
        <v>45706.0</v>
      </c>
      <c r="B3427" s="19" t="str">
        <f t="shared" si="1"/>
        <v>Feb</v>
      </c>
      <c r="C3427" s="20" t="s">
        <v>7</v>
      </c>
      <c r="D3427" s="19" t="s">
        <v>8</v>
      </c>
      <c r="E3427" s="19" t="s">
        <v>34</v>
      </c>
      <c r="F3427" s="21">
        <v>6.0</v>
      </c>
      <c r="G3427" s="22">
        <v>168957.0</v>
      </c>
      <c r="H3427" s="15" t="str">
        <f t="shared" si="2"/>
        <v>Very High Range</v>
      </c>
      <c r="I3427" s="22">
        <v>143625.0</v>
      </c>
      <c r="J3427" s="23">
        <f t="shared" si="3"/>
        <v>1.176375979</v>
      </c>
      <c r="K3427" s="24" t="str">
        <f t="shared" si="4"/>
        <v>Over Achived</v>
      </c>
    </row>
    <row r="3428" ht="22.5" customHeight="1">
      <c r="A3428" s="18">
        <v>45706.0</v>
      </c>
      <c r="B3428" s="19" t="str">
        <f t="shared" si="1"/>
        <v>Feb</v>
      </c>
      <c r="C3428" s="20" t="s">
        <v>7</v>
      </c>
      <c r="D3428" s="19" t="s">
        <v>8</v>
      </c>
      <c r="E3428" s="19" t="s">
        <v>23</v>
      </c>
      <c r="F3428" s="21">
        <v>4.0</v>
      </c>
      <c r="G3428" s="22">
        <v>80031.0</v>
      </c>
      <c r="H3428" s="15" t="str">
        <f t="shared" si="2"/>
        <v>High Range</v>
      </c>
      <c r="I3428" s="22">
        <v>71387.0</v>
      </c>
      <c r="J3428" s="23">
        <f t="shared" si="3"/>
        <v>1.121086472</v>
      </c>
      <c r="K3428" s="24" t="str">
        <f t="shared" si="4"/>
        <v>Over Achived</v>
      </c>
    </row>
    <row r="3429" ht="22.5" customHeight="1">
      <c r="A3429" s="18">
        <v>45706.0</v>
      </c>
      <c r="B3429" s="19" t="str">
        <f t="shared" si="1"/>
        <v>Feb</v>
      </c>
      <c r="C3429" s="20" t="s">
        <v>7</v>
      </c>
      <c r="D3429" s="19" t="s">
        <v>8</v>
      </c>
      <c r="E3429" s="19" t="s">
        <v>9</v>
      </c>
      <c r="F3429" s="21">
        <v>7.0</v>
      </c>
      <c r="G3429" s="22">
        <v>149727.0</v>
      </c>
      <c r="H3429" s="15" t="str">
        <f t="shared" si="2"/>
        <v>Very High Range</v>
      </c>
      <c r="I3429" s="22">
        <v>131404.0</v>
      </c>
      <c r="J3429" s="23">
        <f t="shared" si="3"/>
        <v>1.1394402</v>
      </c>
      <c r="K3429" s="24" t="str">
        <f t="shared" si="4"/>
        <v>Over Achived</v>
      </c>
    </row>
    <row r="3430" ht="22.5" customHeight="1">
      <c r="A3430" s="18">
        <v>45706.0</v>
      </c>
      <c r="B3430" s="19" t="str">
        <f t="shared" si="1"/>
        <v>Feb</v>
      </c>
      <c r="C3430" s="20" t="s">
        <v>92</v>
      </c>
      <c r="D3430" s="19" t="s">
        <v>93</v>
      </c>
      <c r="E3430" s="19" t="s">
        <v>68</v>
      </c>
      <c r="F3430" s="21">
        <v>3.0</v>
      </c>
      <c r="G3430" s="22">
        <v>51677.0</v>
      </c>
      <c r="H3430" s="15" t="str">
        <f t="shared" si="2"/>
        <v>Medium Range</v>
      </c>
      <c r="I3430" s="22">
        <v>63602.0</v>
      </c>
      <c r="J3430" s="23">
        <f t="shared" si="3"/>
        <v>0.812505896</v>
      </c>
      <c r="K3430" s="24" t="str">
        <f t="shared" si="4"/>
        <v>Target Not Meet</v>
      </c>
    </row>
    <row r="3431" ht="22.5" customHeight="1">
      <c r="A3431" s="18">
        <v>45706.0</v>
      </c>
      <c r="B3431" s="19" t="str">
        <f t="shared" si="1"/>
        <v>Feb</v>
      </c>
      <c r="C3431" s="20" t="s">
        <v>7</v>
      </c>
      <c r="D3431" s="19" t="s">
        <v>8</v>
      </c>
      <c r="E3431" s="19" t="s">
        <v>9</v>
      </c>
      <c r="F3431" s="21">
        <v>7.0</v>
      </c>
      <c r="G3431" s="22">
        <v>150048.0</v>
      </c>
      <c r="H3431" s="15" t="str">
        <f t="shared" si="2"/>
        <v>Very High Range</v>
      </c>
      <c r="I3431" s="22">
        <v>118899.0</v>
      </c>
      <c r="J3431" s="23">
        <f t="shared" si="3"/>
        <v>1.261978654</v>
      </c>
      <c r="K3431" s="24" t="str">
        <f t="shared" si="4"/>
        <v>Over Achived</v>
      </c>
    </row>
    <row r="3432" ht="22.5" customHeight="1">
      <c r="A3432" s="18">
        <v>45706.0</v>
      </c>
      <c r="B3432" s="19" t="str">
        <f t="shared" si="1"/>
        <v>Feb</v>
      </c>
      <c r="C3432" s="20" t="s">
        <v>7</v>
      </c>
      <c r="D3432" s="19" t="s">
        <v>106</v>
      </c>
      <c r="E3432" s="19" t="s">
        <v>63</v>
      </c>
      <c r="F3432" s="21">
        <v>3.0</v>
      </c>
      <c r="G3432" s="22">
        <v>61128.0</v>
      </c>
      <c r="H3432" s="15" t="str">
        <f t="shared" si="2"/>
        <v>Medium Range</v>
      </c>
      <c r="I3432" s="22">
        <v>54596.0</v>
      </c>
      <c r="J3432" s="23">
        <f t="shared" si="3"/>
        <v>1.119642465</v>
      </c>
      <c r="K3432" s="24" t="str">
        <f t="shared" si="4"/>
        <v>Over Achived</v>
      </c>
    </row>
    <row r="3433" ht="22.5" customHeight="1">
      <c r="A3433" s="18">
        <v>45706.0</v>
      </c>
      <c r="B3433" s="19" t="str">
        <f t="shared" si="1"/>
        <v>Feb</v>
      </c>
      <c r="C3433" s="20" t="s">
        <v>7</v>
      </c>
      <c r="D3433" s="19" t="s">
        <v>126</v>
      </c>
      <c r="E3433" s="19" t="s">
        <v>68</v>
      </c>
      <c r="F3433" s="21">
        <v>3.0</v>
      </c>
      <c r="G3433" s="22">
        <v>77267.0</v>
      </c>
      <c r="H3433" s="15" t="str">
        <f t="shared" si="2"/>
        <v>High Range</v>
      </c>
      <c r="I3433" s="22">
        <v>62292.0</v>
      </c>
      <c r="J3433" s="23">
        <f t="shared" si="3"/>
        <v>1.240400051</v>
      </c>
      <c r="K3433" s="24" t="str">
        <f t="shared" si="4"/>
        <v>Over Achived</v>
      </c>
    </row>
    <row r="3434" ht="22.5" customHeight="1">
      <c r="A3434" s="18">
        <v>45706.0</v>
      </c>
      <c r="B3434" s="19" t="str">
        <f t="shared" si="1"/>
        <v>Feb</v>
      </c>
      <c r="C3434" s="20" t="s">
        <v>7</v>
      </c>
      <c r="D3434" s="19" t="s">
        <v>8</v>
      </c>
      <c r="E3434" s="19" t="s">
        <v>26</v>
      </c>
      <c r="F3434" s="21">
        <v>11.0</v>
      </c>
      <c r="G3434" s="22">
        <v>251548.0</v>
      </c>
      <c r="H3434" s="15" t="str">
        <f t="shared" si="2"/>
        <v>Very High Range</v>
      </c>
      <c r="I3434" s="22">
        <v>216312.0</v>
      </c>
      <c r="J3434" s="23">
        <f t="shared" si="3"/>
        <v>1.162894338</v>
      </c>
      <c r="K3434" s="24" t="str">
        <f t="shared" si="4"/>
        <v>Over Achived</v>
      </c>
    </row>
    <row r="3435" ht="22.5" customHeight="1">
      <c r="A3435" s="18">
        <v>45706.0</v>
      </c>
      <c r="B3435" s="19" t="str">
        <f t="shared" si="1"/>
        <v>Feb</v>
      </c>
      <c r="C3435" s="20" t="s">
        <v>7</v>
      </c>
      <c r="D3435" s="19" t="s">
        <v>131</v>
      </c>
      <c r="E3435" s="19" t="s">
        <v>19</v>
      </c>
      <c r="F3435" s="21">
        <v>4.0</v>
      </c>
      <c r="G3435" s="22">
        <v>81176.0</v>
      </c>
      <c r="H3435" s="15" t="str">
        <f t="shared" si="2"/>
        <v>High Range</v>
      </c>
      <c r="I3435" s="22">
        <v>71389.0</v>
      </c>
      <c r="J3435" s="23">
        <f t="shared" si="3"/>
        <v>1.13709395</v>
      </c>
      <c r="K3435" s="24" t="str">
        <f t="shared" si="4"/>
        <v>Over Achived</v>
      </c>
    </row>
    <row r="3436" ht="22.5" customHeight="1">
      <c r="A3436" s="18">
        <v>45706.0</v>
      </c>
      <c r="B3436" s="19" t="str">
        <f t="shared" si="1"/>
        <v>Feb</v>
      </c>
      <c r="C3436" s="20" t="s">
        <v>7</v>
      </c>
      <c r="D3436" s="19" t="s">
        <v>131</v>
      </c>
      <c r="E3436" s="19" t="s">
        <v>19</v>
      </c>
      <c r="F3436" s="21">
        <v>3.0</v>
      </c>
      <c r="G3436" s="22">
        <v>89126.0</v>
      </c>
      <c r="H3436" s="15" t="str">
        <f t="shared" si="2"/>
        <v>High Range</v>
      </c>
      <c r="I3436" s="22">
        <v>77218.0</v>
      </c>
      <c r="J3436" s="23">
        <f t="shared" si="3"/>
        <v>1.154212748</v>
      </c>
      <c r="K3436" s="24" t="str">
        <f t="shared" si="4"/>
        <v>Over Achived</v>
      </c>
    </row>
    <row r="3437" ht="22.5" customHeight="1">
      <c r="A3437" s="18">
        <v>45706.0</v>
      </c>
      <c r="B3437" s="19" t="str">
        <f t="shared" si="1"/>
        <v>Feb</v>
      </c>
      <c r="C3437" s="20" t="s">
        <v>92</v>
      </c>
      <c r="D3437" s="19" t="s">
        <v>98</v>
      </c>
      <c r="E3437" s="19" t="s">
        <v>19</v>
      </c>
      <c r="F3437" s="21">
        <v>2.0</v>
      </c>
      <c r="G3437" s="22">
        <v>64305.0</v>
      </c>
      <c r="H3437" s="15" t="str">
        <f t="shared" si="2"/>
        <v>Medium Range</v>
      </c>
      <c r="I3437" s="22">
        <v>67529.0</v>
      </c>
      <c r="J3437" s="23">
        <f t="shared" si="3"/>
        <v>0.9522575486</v>
      </c>
      <c r="K3437" s="24" t="str">
        <f t="shared" si="4"/>
        <v>Target Not Meet</v>
      </c>
    </row>
    <row r="3438" ht="22.5" customHeight="1">
      <c r="A3438" s="18">
        <v>45706.0</v>
      </c>
      <c r="B3438" s="19" t="str">
        <f t="shared" si="1"/>
        <v>Feb</v>
      </c>
      <c r="C3438" s="20" t="s">
        <v>92</v>
      </c>
      <c r="D3438" s="19" t="s">
        <v>98</v>
      </c>
      <c r="E3438" s="19" t="s">
        <v>23</v>
      </c>
      <c r="F3438" s="21">
        <v>2.0</v>
      </c>
      <c r="G3438" s="22">
        <v>65542.0</v>
      </c>
      <c r="H3438" s="15" t="str">
        <f t="shared" si="2"/>
        <v>Medium Range</v>
      </c>
      <c r="I3438" s="22">
        <v>76044.0</v>
      </c>
      <c r="J3438" s="23">
        <f t="shared" si="3"/>
        <v>0.8618957446</v>
      </c>
      <c r="K3438" s="24" t="str">
        <f t="shared" si="4"/>
        <v>Target Not Meet</v>
      </c>
    </row>
    <row r="3439" ht="22.5" customHeight="1">
      <c r="A3439" s="18">
        <v>45706.0</v>
      </c>
      <c r="B3439" s="19" t="str">
        <f t="shared" si="1"/>
        <v>Feb</v>
      </c>
      <c r="C3439" s="20" t="s">
        <v>92</v>
      </c>
      <c r="D3439" s="19" t="s">
        <v>144</v>
      </c>
      <c r="E3439" s="19" t="s">
        <v>34</v>
      </c>
      <c r="F3439" s="21">
        <v>5.0</v>
      </c>
      <c r="G3439" s="22">
        <v>128151.0</v>
      </c>
      <c r="H3439" s="15" t="str">
        <f t="shared" si="2"/>
        <v>Very High Range</v>
      </c>
      <c r="I3439" s="22">
        <v>93708.0</v>
      </c>
      <c r="J3439" s="23">
        <f t="shared" si="3"/>
        <v>1.367556665</v>
      </c>
      <c r="K3439" s="24" t="str">
        <f t="shared" si="4"/>
        <v>Over Achived</v>
      </c>
    </row>
    <row r="3440" ht="22.5" customHeight="1">
      <c r="A3440" s="18">
        <v>45706.0</v>
      </c>
      <c r="B3440" s="19" t="str">
        <f t="shared" si="1"/>
        <v>Feb</v>
      </c>
      <c r="C3440" s="20" t="s">
        <v>92</v>
      </c>
      <c r="D3440" s="19" t="s">
        <v>144</v>
      </c>
      <c r="E3440" s="19" t="s">
        <v>19</v>
      </c>
      <c r="F3440" s="21">
        <v>3.0</v>
      </c>
      <c r="G3440" s="22">
        <v>82189.0</v>
      </c>
      <c r="H3440" s="15" t="str">
        <f t="shared" si="2"/>
        <v>High Range</v>
      </c>
      <c r="I3440" s="22">
        <v>65244.0</v>
      </c>
      <c r="J3440" s="23">
        <f t="shared" si="3"/>
        <v>1.259717369</v>
      </c>
      <c r="K3440" s="24" t="str">
        <f t="shared" si="4"/>
        <v>Over Achived</v>
      </c>
    </row>
    <row r="3441" ht="22.5" customHeight="1">
      <c r="A3441" s="18">
        <v>45706.0</v>
      </c>
      <c r="B3441" s="19" t="str">
        <f t="shared" si="1"/>
        <v>Feb</v>
      </c>
      <c r="C3441" s="20" t="s">
        <v>92</v>
      </c>
      <c r="D3441" s="19" t="s">
        <v>144</v>
      </c>
      <c r="E3441" s="19" t="s">
        <v>19</v>
      </c>
      <c r="F3441" s="21">
        <v>3.0</v>
      </c>
      <c r="G3441" s="22">
        <v>69813.0</v>
      </c>
      <c r="H3441" s="15" t="str">
        <f t="shared" si="2"/>
        <v>Medium Range</v>
      </c>
      <c r="I3441" s="22">
        <v>52270.0</v>
      </c>
      <c r="J3441" s="23">
        <f t="shared" si="3"/>
        <v>1.335622728</v>
      </c>
      <c r="K3441" s="24" t="str">
        <f t="shared" si="4"/>
        <v>Over Achived</v>
      </c>
    </row>
    <row r="3442" ht="22.5" customHeight="1">
      <c r="A3442" s="18">
        <v>45706.0</v>
      </c>
      <c r="B3442" s="19" t="str">
        <f t="shared" si="1"/>
        <v>Feb</v>
      </c>
      <c r="C3442" s="20" t="s">
        <v>92</v>
      </c>
      <c r="D3442" s="19" t="s">
        <v>144</v>
      </c>
      <c r="E3442" s="19" t="s">
        <v>19</v>
      </c>
      <c r="F3442" s="21">
        <v>3.0</v>
      </c>
      <c r="G3442" s="22">
        <v>81779.0</v>
      </c>
      <c r="H3442" s="15" t="str">
        <f t="shared" si="2"/>
        <v>High Range</v>
      </c>
      <c r="I3442" s="22">
        <v>66769.0</v>
      </c>
      <c r="J3442" s="23">
        <f t="shared" si="3"/>
        <v>1.224804924</v>
      </c>
      <c r="K3442" s="24" t="str">
        <f t="shared" si="4"/>
        <v>Over Achived</v>
      </c>
    </row>
    <row r="3443" ht="22.5" customHeight="1">
      <c r="A3443" s="18">
        <v>45706.0</v>
      </c>
      <c r="B3443" s="19" t="str">
        <f t="shared" si="1"/>
        <v>Feb</v>
      </c>
      <c r="C3443" s="20" t="s">
        <v>92</v>
      </c>
      <c r="D3443" s="19" t="s">
        <v>98</v>
      </c>
      <c r="E3443" s="19" t="s">
        <v>19</v>
      </c>
      <c r="F3443" s="21">
        <v>3.0</v>
      </c>
      <c r="G3443" s="22">
        <v>78795.0</v>
      </c>
      <c r="H3443" s="15" t="str">
        <f t="shared" si="2"/>
        <v>High Range</v>
      </c>
      <c r="I3443" s="22">
        <v>83197.0</v>
      </c>
      <c r="J3443" s="23">
        <f t="shared" si="3"/>
        <v>0.9470894383</v>
      </c>
      <c r="K3443" s="24" t="str">
        <f t="shared" si="4"/>
        <v>Target Not Meet</v>
      </c>
    </row>
    <row r="3444" ht="22.5" customHeight="1">
      <c r="A3444" s="18">
        <v>45706.0</v>
      </c>
      <c r="B3444" s="19" t="str">
        <f t="shared" si="1"/>
        <v>Feb</v>
      </c>
      <c r="C3444" s="20" t="s">
        <v>92</v>
      </c>
      <c r="D3444" s="25" t="s">
        <v>149</v>
      </c>
      <c r="E3444" s="19" t="s">
        <v>38</v>
      </c>
      <c r="F3444" s="21">
        <v>4.0</v>
      </c>
      <c r="G3444" s="22">
        <v>95728.0</v>
      </c>
      <c r="H3444" s="15" t="str">
        <f t="shared" si="2"/>
        <v>Very High Range</v>
      </c>
      <c r="I3444" s="22">
        <v>79874.0</v>
      </c>
      <c r="J3444" s="23">
        <f t="shared" si="3"/>
        <v>1.198487618</v>
      </c>
      <c r="K3444" s="24" t="str">
        <f t="shared" si="4"/>
        <v>Over Achived</v>
      </c>
    </row>
    <row r="3445" ht="22.5" customHeight="1">
      <c r="A3445" s="18">
        <v>45706.0</v>
      </c>
      <c r="B3445" s="19" t="str">
        <f t="shared" si="1"/>
        <v>Feb</v>
      </c>
      <c r="C3445" s="20" t="s">
        <v>92</v>
      </c>
      <c r="D3445" s="25" t="s">
        <v>149</v>
      </c>
      <c r="E3445" s="19" t="s">
        <v>26</v>
      </c>
      <c r="F3445" s="21">
        <v>4.0</v>
      </c>
      <c r="G3445" s="22">
        <v>83369.0</v>
      </c>
      <c r="H3445" s="15" t="str">
        <f t="shared" si="2"/>
        <v>High Range</v>
      </c>
      <c r="I3445" s="22">
        <v>62963.0</v>
      </c>
      <c r="J3445" s="23">
        <f t="shared" si="3"/>
        <v>1.324095103</v>
      </c>
      <c r="K3445" s="24" t="str">
        <f t="shared" si="4"/>
        <v>Over Achived</v>
      </c>
    </row>
    <row r="3446" ht="22.5" customHeight="1">
      <c r="A3446" s="18">
        <v>45706.0</v>
      </c>
      <c r="B3446" s="19" t="str">
        <f t="shared" si="1"/>
        <v>Feb</v>
      </c>
      <c r="C3446" s="20" t="s">
        <v>92</v>
      </c>
      <c r="D3446" s="19" t="s">
        <v>158</v>
      </c>
      <c r="E3446" s="19" t="s">
        <v>68</v>
      </c>
      <c r="F3446" s="21">
        <v>2.0</v>
      </c>
      <c r="G3446" s="22">
        <v>50144.0</v>
      </c>
      <c r="H3446" s="15" t="str">
        <f t="shared" si="2"/>
        <v>Medium Range</v>
      </c>
      <c r="I3446" s="22">
        <v>42303.0</v>
      </c>
      <c r="J3446" s="23">
        <f t="shared" si="3"/>
        <v>1.185353285</v>
      </c>
      <c r="K3446" s="24" t="str">
        <f t="shared" si="4"/>
        <v>Over Achived</v>
      </c>
    </row>
    <row r="3447" ht="22.5" customHeight="1">
      <c r="A3447" s="18">
        <v>45706.0</v>
      </c>
      <c r="B3447" s="19" t="str">
        <f t="shared" si="1"/>
        <v>Feb</v>
      </c>
      <c r="C3447" s="20" t="s">
        <v>92</v>
      </c>
      <c r="D3447" s="19" t="s">
        <v>158</v>
      </c>
      <c r="E3447" s="19" t="s">
        <v>9</v>
      </c>
      <c r="F3447" s="21">
        <v>5.0</v>
      </c>
      <c r="G3447" s="22">
        <v>134297.0</v>
      </c>
      <c r="H3447" s="15" t="str">
        <f t="shared" si="2"/>
        <v>Very High Range</v>
      </c>
      <c r="I3447" s="22">
        <v>106336.0</v>
      </c>
      <c r="J3447" s="23">
        <f t="shared" si="3"/>
        <v>1.262949519</v>
      </c>
      <c r="K3447" s="24" t="str">
        <f t="shared" si="4"/>
        <v>Over Achived</v>
      </c>
    </row>
    <row r="3448" ht="22.5" customHeight="1">
      <c r="A3448" s="18">
        <v>45706.0</v>
      </c>
      <c r="B3448" s="19" t="str">
        <f t="shared" si="1"/>
        <v>Feb</v>
      </c>
      <c r="C3448" s="20" t="s">
        <v>92</v>
      </c>
      <c r="D3448" s="19" t="s">
        <v>158</v>
      </c>
      <c r="E3448" s="19" t="s">
        <v>34</v>
      </c>
      <c r="F3448" s="21">
        <v>6.0</v>
      </c>
      <c r="G3448" s="22">
        <v>141579.0</v>
      </c>
      <c r="H3448" s="15" t="str">
        <f t="shared" si="2"/>
        <v>Very High Range</v>
      </c>
      <c r="I3448" s="22">
        <v>108095.0</v>
      </c>
      <c r="J3448" s="23">
        <f t="shared" si="3"/>
        <v>1.309764559</v>
      </c>
      <c r="K3448" s="24" t="str">
        <f t="shared" si="4"/>
        <v>Over Achived</v>
      </c>
    </row>
    <row r="3449" ht="22.5" customHeight="1">
      <c r="A3449" s="18">
        <v>45706.0</v>
      </c>
      <c r="B3449" s="19" t="str">
        <f t="shared" si="1"/>
        <v>Feb</v>
      </c>
      <c r="C3449" s="20" t="s">
        <v>92</v>
      </c>
      <c r="D3449" s="19" t="s">
        <v>158</v>
      </c>
      <c r="E3449" s="19" t="s">
        <v>63</v>
      </c>
      <c r="F3449" s="21">
        <v>1.0</v>
      </c>
      <c r="G3449" s="22">
        <v>23076.0</v>
      </c>
      <c r="H3449" s="15" t="str">
        <f t="shared" si="2"/>
        <v>Base Range</v>
      </c>
      <c r="I3449" s="22">
        <v>20106.0</v>
      </c>
      <c r="J3449" s="23">
        <f t="shared" si="3"/>
        <v>1.147717099</v>
      </c>
      <c r="K3449" s="24" t="str">
        <f t="shared" si="4"/>
        <v>Over Achived</v>
      </c>
    </row>
    <row r="3450" ht="22.5" customHeight="1">
      <c r="A3450" s="18">
        <v>45706.0</v>
      </c>
      <c r="B3450" s="19" t="str">
        <f t="shared" si="1"/>
        <v>Feb</v>
      </c>
      <c r="C3450" s="20" t="s">
        <v>92</v>
      </c>
      <c r="D3450" s="25" t="s">
        <v>149</v>
      </c>
      <c r="E3450" s="19" t="s">
        <v>19</v>
      </c>
      <c r="F3450" s="21">
        <v>2.0</v>
      </c>
      <c r="G3450" s="22">
        <v>75505.0</v>
      </c>
      <c r="H3450" s="15" t="str">
        <f t="shared" si="2"/>
        <v>High Range</v>
      </c>
      <c r="I3450" s="22">
        <v>67341.0</v>
      </c>
      <c r="J3450" s="23">
        <f t="shared" si="3"/>
        <v>1.121233721</v>
      </c>
      <c r="K3450" s="24" t="str">
        <f t="shared" si="4"/>
        <v>Over Achived</v>
      </c>
    </row>
    <row r="3451" ht="22.5" customHeight="1">
      <c r="A3451" s="18">
        <v>45706.0</v>
      </c>
      <c r="B3451" s="19" t="str">
        <f t="shared" si="1"/>
        <v>Feb</v>
      </c>
      <c r="C3451" s="20" t="s">
        <v>92</v>
      </c>
      <c r="D3451" s="19" t="s">
        <v>158</v>
      </c>
      <c r="E3451" s="19" t="s">
        <v>38</v>
      </c>
      <c r="F3451" s="21">
        <v>3.0</v>
      </c>
      <c r="G3451" s="22">
        <v>100238.0</v>
      </c>
      <c r="H3451" s="15" t="str">
        <f t="shared" si="2"/>
        <v>Very High Range</v>
      </c>
      <c r="I3451" s="22">
        <v>90497.0</v>
      </c>
      <c r="J3451" s="23">
        <f t="shared" si="3"/>
        <v>1.107638927</v>
      </c>
      <c r="K3451" s="24" t="str">
        <f t="shared" si="4"/>
        <v>Over Achived</v>
      </c>
    </row>
    <row r="3452" ht="22.5" customHeight="1">
      <c r="A3452" s="18">
        <v>45707.0</v>
      </c>
      <c r="B3452" s="19" t="str">
        <f t="shared" si="1"/>
        <v>Feb</v>
      </c>
      <c r="C3452" s="20" t="s">
        <v>13</v>
      </c>
      <c r="D3452" s="19" t="s">
        <v>169</v>
      </c>
      <c r="E3452" s="19" t="s">
        <v>26</v>
      </c>
      <c r="F3452" s="21">
        <v>3.0</v>
      </c>
      <c r="G3452" s="22">
        <v>76357.0</v>
      </c>
      <c r="H3452" s="15" t="str">
        <f t="shared" si="2"/>
        <v>High Range</v>
      </c>
      <c r="I3452" s="22">
        <v>82768.0</v>
      </c>
      <c r="J3452" s="23">
        <f t="shared" si="3"/>
        <v>0.9225425285</v>
      </c>
      <c r="K3452" s="24" t="str">
        <f t="shared" si="4"/>
        <v>Target Not Meet</v>
      </c>
    </row>
    <row r="3453" ht="22.5" customHeight="1">
      <c r="A3453" s="18">
        <v>45707.0</v>
      </c>
      <c r="B3453" s="19" t="str">
        <f t="shared" si="1"/>
        <v>Feb</v>
      </c>
      <c r="C3453" s="20" t="s">
        <v>13</v>
      </c>
      <c r="D3453" s="19" t="s">
        <v>169</v>
      </c>
      <c r="E3453" s="19" t="s">
        <v>68</v>
      </c>
      <c r="F3453" s="21">
        <v>2.0</v>
      </c>
      <c r="G3453" s="22">
        <v>38086.0</v>
      </c>
      <c r="H3453" s="15" t="str">
        <f t="shared" si="2"/>
        <v>Base Range</v>
      </c>
      <c r="I3453" s="22">
        <v>40459.0</v>
      </c>
      <c r="J3453" s="23">
        <f t="shared" si="3"/>
        <v>0.9413480313</v>
      </c>
      <c r="K3453" s="24" t="str">
        <f t="shared" si="4"/>
        <v>Target Not Meet</v>
      </c>
    </row>
    <row r="3454" ht="22.5" customHeight="1">
      <c r="A3454" s="18">
        <v>45707.0</v>
      </c>
      <c r="B3454" s="19" t="str">
        <f t="shared" si="1"/>
        <v>Feb</v>
      </c>
      <c r="C3454" s="20" t="s">
        <v>13</v>
      </c>
      <c r="D3454" s="19" t="s">
        <v>169</v>
      </c>
      <c r="E3454" s="19" t="s">
        <v>23</v>
      </c>
      <c r="F3454" s="21">
        <v>2.0</v>
      </c>
      <c r="G3454" s="22">
        <v>45799.0</v>
      </c>
      <c r="H3454" s="15" t="str">
        <f t="shared" si="2"/>
        <v>Base Range</v>
      </c>
      <c r="I3454" s="22">
        <v>54044.0</v>
      </c>
      <c r="J3454" s="23">
        <f t="shared" si="3"/>
        <v>0.8474391237</v>
      </c>
      <c r="K3454" s="24" t="str">
        <f t="shared" si="4"/>
        <v>Target Not Meet</v>
      </c>
    </row>
    <row r="3455" ht="22.5" customHeight="1">
      <c r="A3455" s="18">
        <v>45707.0</v>
      </c>
      <c r="B3455" s="19" t="str">
        <f t="shared" si="1"/>
        <v>Feb</v>
      </c>
      <c r="C3455" s="20" t="s">
        <v>13</v>
      </c>
      <c r="D3455" s="19" t="s">
        <v>37</v>
      </c>
      <c r="E3455" s="19" t="s">
        <v>68</v>
      </c>
      <c r="F3455" s="21">
        <v>2.0</v>
      </c>
      <c r="G3455" s="22">
        <v>45393.0</v>
      </c>
      <c r="H3455" s="15" t="str">
        <f t="shared" si="2"/>
        <v>Base Range</v>
      </c>
      <c r="I3455" s="22">
        <v>52805.0</v>
      </c>
      <c r="J3455" s="23">
        <f t="shared" si="3"/>
        <v>0.8596345043</v>
      </c>
      <c r="K3455" s="24" t="str">
        <f t="shared" si="4"/>
        <v>Target Not Meet</v>
      </c>
    </row>
    <row r="3456" ht="22.5" customHeight="1">
      <c r="A3456" s="18">
        <v>45707.0</v>
      </c>
      <c r="B3456" s="19" t="str">
        <f t="shared" si="1"/>
        <v>Feb</v>
      </c>
      <c r="C3456" s="20" t="s">
        <v>13</v>
      </c>
      <c r="D3456" s="19" t="s">
        <v>37</v>
      </c>
      <c r="E3456" s="19" t="s">
        <v>23</v>
      </c>
      <c r="F3456" s="21">
        <v>2.0</v>
      </c>
      <c r="G3456" s="22">
        <v>49686.0</v>
      </c>
      <c r="H3456" s="15" t="str">
        <f t="shared" si="2"/>
        <v>Base Range</v>
      </c>
      <c r="I3456" s="22">
        <v>52220.0</v>
      </c>
      <c r="J3456" s="23">
        <f t="shared" si="3"/>
        <v>0.9514745308</v>
      </c>
      <c r="K3456" s="24" t="str">
        <f t="shared" si="4"/>
        <v>Target Not Meet</v>
      </c>
    </row>
    <row r="3457" ht="22.5" customHeight="1">
      <c r="A3457" s="18">
        <v>45707.0</v>
      </c>
      <c r="B3457" s="19" t="str">
        <f t="shared" si="1"/>
        <v>Feb</v>
      </c>
      <c r="C3457" s="20" t="s">
        <v>13</v>
      </c>
      <c r="D3457" s="19" t="s">
        <v>37</v>
      </c>
      <c r="E3457" s="19" t="s">
        <v>63</v>
      </c>
      <c r="F3457" s="21">
        <v>1.0</v>
      </c>
      <c r="G3457" s="22">
        <v>21000.0</v>
      </c>
      <c r="H3457" s="15" t="str">
        <f t="shared" si="2"/>
        <v>Base Range</v>
      </c>
      <c r="I3457" s="22">
        <v>26103.0</v>
      </c>
      <c r="J3457" s="23">
        <f t="shared" si="3"/>
        <v>0.8045052293</v>
      </c>
      <c r="K3457" s="24" t="str">
        <f t="shared" si="4"/>
        <v>Target Not Meet</v>
      </c>
    </row>
    <row r="3458" ht="22.5" customHeight="1">
      <c r="A3458" s="18">
        <v>45707.0</v>
      </c>
      <c r="B3458" s="19" t="str">
        <f t="shared" si="1"/>
        <v>Feb</v>
      </c>
      <c r="C3458" s="20" t="s">
        <v>13</v>
      </c>
      <c r="D3458" s="19" t="s">
        <v>29</v>
      </c>
      <c r="E3458" s="19" t="s">
        <v>68</v>
      </c>
      <c r="F3458" s="21">
        <v>2.0</v>
      </c>
      <c r="G3458" s="22">
        <v>38842.0</v>
      </c>
      <c r="H3458" s="15" t="str">
        <f t="shared" si="2"/>
        <v>Base Range</v>
      </c>
      <c r="I3458" s="22">
        <v>47433.0</v>
      </c>
      <c r="J3458" s="23">
        <f t="shared" si="3"/>
        <v>0.8188813695</v>
      </c>
      <c r="K3458" s="24" t="str">
        <f t="shared" si="4"/>
        <v>Target Not Meet</v>
      </c>
    </row>
    <row r="3459" ht="22.5" customHeight="1">
      <c r="A3459" s="18">
        <v>45707.0</v>
      </c>
      <c r="B3459" s="19" t="str">
        <f t="shared" si="1"/>
        <v>Feb</v>
      </c>
      <c r="C3459" s="20" t="s">
        <v>13</v>
      </c>
      <c r="D3459" s="19" t="s">
        <v>29</v>
      </c>
      <c r="E3459" s="19" t="s">
        <v>38</v>
      </c>
      <c r="F3459" s="21">
        <v>2.0</v>
      </c>
      <c r="G3459" s="22">
        <v>66120.0</v>
      </c>
      <c r="H3459" s="15" t="str">
        <f t="shared" si="2"/>
        <v>Medium Range</v>
      </c>
      <c r="I3459" s="22">
        <v>74468.0</v>
      </c>
      <c r="J3459" s="23">
        <f t="shared" si="3"/>
        <v>0.8878981576</v>
      </c>
      <c r="K3459" s="24" t="str">
        <f t="shared" si="4"/>
        <v>Target Not Meet</v>
      </c>
    </row>
    <row r="3460" ht="22.5" customHeight="1">
      <c r="A3460" s="18">
        <v>45707.0</v>
      </c>
      <c r="B3460" s="19" t="str">
        <f t="shared" si="1"/>
        <v>Feb</v>
      </c>
      <c r="C3460" s="20" t="s">
        <v>13</v>
      </c>
      <c r="D3460" s="19" t="s">
        <v>18</v>
      </c>
      <c r="E3460" s="19" t="s">
        <v>26</v>
      </c>
      <c r="F3460" s="21">
        <v>3.0</v>
      </c>
      <c r="G3460" s="22">
        <v>73599.0</v>
      </c>
      <c r="H3460" s="15" t="str">
        <f t="shared" si="2"/>
        <v>High Range</v>
      </c>
      <c r="I3460" s="22">
        <v>60399.0</v>
      </c>
      <c r="J3460" s="23">
        <f t="shared" si="3"/>
        <v>1.218546665</v>
      </c>
      <c r="K3460" s="24" t="str">
        <f t="shared" si="4"/>
        <v>Over Achived</v>
      </c>
    </row>
    <row r="3461" ht="22.5" customHeight="1">
      <c r="A3461" s="18">
        <v>45707.0</v>
      </c>
      <c r="B3461" s="19" t="str">
        <f t="shared" si="1"/>
        <v>Feb</v>
      </c>
      <c r="C3461" s="20" t="s">
        <v>13</v>
      </c>
      <c r="D3461" s="19" t="s">
        <v>18</v>
      </c>
      <c r="E3461" s="19" t="s">
        <v>63</v>
      </c>
      <c r="F3461" s="21">
        <v>4.0</v>
      </c>
      <c r="G3461" s="22">
        <v>96375.0</v>
      </c>
      <c r="H3461" s="15" t="str">
        <f t="shared" si="2"/>
        <v>Very High Range</v>
      </c>
      <c r="I3461" s="22">
        <v>80165.0</v>
      </c>
      <c r="J3461" s="23">
        <f t="shared" si="3"/>
        <v>1.202207946</v>
      </c>
      <c r="K3461" s="24" t="str">
        <f t="shared" si="4"/>
        <v>Over Achived</v>
      </c>
    </row>
    <row r="3462" ht="22.5" customHeight="1">
      <c r="A3462" s="18">
        <v>45707.0</v>
      </c>
      <c r="B3462" s="19" t="str">
        <f t="shared" si="1"/>
        <v>Feb</v>
      </c>
      <c r="C3462" s="20" t="s">
        <v>13</v>
      </c>
      <c r="D3462" s="19" t="s">
        <v>18</v>
      </c>
      <c r="E3462" s="19" t="s">
        <v>26</v>
      </c>
      <c r="F3462" s="21">
        <v>3.0</v>
      </c>
      <c r="G3462" s="22">
        <v>69988.0</v>
      </c>
      <c r="H3462" s="15" t="str">
        <f t="shared" si="2"/>
        <v>Medium Range</v>
      </c>
      <c r="I3462" s="22">
        <v>59460.0</v>
      </c>
      <c r="J3462" s="23">
        <f t="shared" si="3"/>
        <v>1.177060209</v>
      </c>
      <c r="K3462" s="24" t="str">
        <f t="shared" si="4"/>
        <v>Over Achived</v>
      </c>
    </row>
    <row r="3463" ht="22.5" customHeight="1">
      <c r="A3463" s="18">
        <v>45707.0</v>
      </c>
      <c r="B3463" s="19" t="str">
        <f t="shared" si="1"/>
        <v>Feb</v>
      </c>
      <c r="C3463" s="20" t="s">
        <v>13</v>
      </c>
      <c r="D3463" s="19" t="s">
        <v>169</v>
      </c>
      <c r="E3463" s="19" t="s">
        <v>23</v>
      </c>
      <c r="F3463" s="21">
        <v>2.0</v>
      </c>
      <c r="G3463" s="22">
        <v>52340.0</v>
      </c>
      <c r="H3463" s="15" t="str">
        <f t="shared" si="2"/>
        <v>Medium Range</v>
      </c>
      <c r="I3463" s="22">
        <v>63234.0</v>
      </c>
      <c r="J3463" s="23">
        <f t="shared" si="3"/>
        <v>0.827719265</v>
      </c>
      <c r="K3463" s="24" t="str">
        <f t="shared" si="4"/>
        <v>Target Not Meet</v>
      </c>
    </row>
    <row r="3464" ht="22.5" customHeight="1">
      <c r="A3464" s="18">
        <v>45707.0</v>
      </c>
      <c r="B3464" s="19" t="str">
        <f t="shared" si="1"/>
        <v>Feb</v>
      </c>
      <c r="C3464" s="20" t="s">
        <v>13</v>
      </c>
      <c r="D3464" s="19" t="s">
        <v>14</v>
      </c>
      <c r="E3464" s="19" t="s">
        <v>19</v>
      </c>
      <c r="F3464" s="21">
        <v>2.0</v>
      </c>
      <c r="G3464" s="22">
        <v>58624.0</v>
      </c>
      <c r="H3464" s="15" t="str">
        <f t="shared" si="2"/>
        <v>Medium Range</v>
      </c>
      <c r="I3464" s="22">
        <v>44771.0</v>
      </c>
      <c r="J3464" s="23">
        <f t="shared" si="3"/>
        <v>1.309419044</v>
      </c>
      <c r="K3464" s="24" t="str">
        <f t="shared" si="4"/>
        <v>Over Achived</v>
      </c>
    </row>
    <row r="3465" ht="22.5" customHeight="1">
      <c r="A3465" s="18">
        <v>45707.0</v>
      </c>
      <c r="B3465" s="19" t="str">
        <f t="shared" si="1"/>
        <v>Feb</v>
      </c>
      <c r="C3465" s="20" t="s">
        <v>13</v>
      </c>
      <c r="D3465" s="19" t="s">
        <v>37</v>
      </c>
      <c r="E3465" s="19" t="s">
        <v>38</v>
      </c>
      <c r="F3465" s="21">
        <v>3.0</v>
      </c>
      <c r="G3465" s="22">
        <v>68817.0</v>
      </c>
      <c r="H3465" s="15" t="str">
        <f t="shared" si="2"/>
        <v>Medium Range</v>
      </c>
      <c r="I3465" s="22">
        <v>72442.0</v>
      </c>
      <c r="J3465" s="23">
        <f t="shared" si="3"/>
        <v>0.949959968</v>
      </c>
      <c r="K3465" s="24" t="str">
        <f t="shared" si="4"/>
        <v>Target Not Meet</v>
      </c>
    </row>
    <row r="3466" ht="22.5" customHeight="1">
      <c r="A3466" s="18">
        <v>45707.0</v>
      </c>
      <c r="B3466" s="19" t="str">
        <f t="shared" si="1"/>
        <v>Feb</v>
      </c>
      <c r="C3466" s="20" t="s">
        <v>13</v>
      </c>
      <c r="D3466" s="19" t="s">
        <v>169</v>
      </c>
      <c r="E3466" s="19" t="s">
        <v>26</v>
      </c>
      <c r="F3466" s="21">
        <v>3.0</v>
      </c>
      <c r="G3466" s="22">
        <v>68813.0</v>
      </c>
      <c r="H3466" s="15" t="str">
        <f t="shared" si="2"/>
        <v>Medium Range</v>
      </c>
      <c r="I3466" s="22">
        <v>85671.0</v>
      </c>
      <c r="J3466" s="23">
        <f t="shared" si="3"/>
        <v>0.8032239614</v>
      </c>
      <c r="K3466" s="24" t="str">
        <f t="shared" si="4"/>
        <v>Target Not Meet</v>
      </c>
    </row>
    <row r="3467" ht="22.5" customHeight="1">
      <c r="A3467" s="18">
        <v>45707.0</v>
      </c>
      <c r="B3467" s="19" t="str">
        <f t="shared" si="1"/>
        <v>Feb</v>
      </c>
      <c r="C3467" s="20" t="s">
        <v>57</v>
      </c>
      <c r="D3467" s="25" t="s">
        <v>62</v>
      </c>
      <c r="E3467" s="19" t="s">
        <v>23</v>
      </c>
      <c r="F3467" s="21">
        <v>1.0</v>
      </c>
      <c r="G3467" s="22">
        <v>35529.0</v>
      </c>
      <c r="H3467" s="15" t="str">
        <f t="shared" si="2"/>
        <v>Base Range</v>
      </c>
      <c r="I3467" s="22">
        <v>27186.0</v>
      </c>
      <c r="J3467" s="23">
        <f t="shared" si="3"/>
        <v>1.306885897</v>
      </c>
      <c r="K3467" s="24" t="str">
        <f t="shared" si="4"/>
        <v>Over Achived</v>
      </c>
    </row>
    <row r="3468" ht="22.5" customHeight="1">
      <c r="A3468" s="18">
        <v>45707.0</v>
      </c>
      <c r="B3468" s="19" t="str">
        <f t="shared" si="1"/>
        <v>Feb</v>
      </c>
      <c r="C3468" s="20" t="s">
        <v>57</v>
      </c>
      <c r="D3468" s="19" t="s">
        <v>58</v>
      </c>
      <c r="E3468" s="19" t="s">
        <v>23</v>
      </c>
      <c r="F3468" s="21">
        <v>1.0</v>
      </c>
      <c r="G3468" s="22">
        <v>33587.0</v>
      </c>
      <c r="H3468" s="15" t="str">
        <f t="shared" si="2"/>
        <v>Base Range</v>
      </c>
      <c r="I3468" s="22">
        <v>26482.0</v>
      </c>
      <c r="J3468" s="23">
        <f t="shared" si="3"/>
        <v>1.268295446</v>
      </c>
      <c r="K3468" s="24" t="str">
        <f t="shared" si="4"/>
        <v>Over Achived</v>
      </c>
    </row>
    <row r="3469" ht="22.5" customHeight="1">
      <c r="A3469" s="18">
        <v>45707.0</v>
      </c>
      <c r="B3469" s="19" t="str">
        <f t="shared" si="1"/>
        <v>Feb</v>
      </c>
      <c r="C3469" s="20" t="s">
        <v>57</v>
      </c>
      <c r="D3469" s="19" t="s">
        <v>58</v>
      </c>
      <c r="E3469" s="19" t="s">
        <v>19</v>
      </c>
      <c r="F3469" s="21">
        <v>2.0</v>
      </c>
      <c r="G3469" s="22">
        <v>45756.0</v>
      </c>
      <c r="H3469" s="15" t="str">
        <f t="shared" si="2"/>
        <v>Base Range</v>
      </c>
      <c r="I3469" s="22">
        <v>32141.0</v>
      </c>
      <c r="J3469" s="23">
        <f t="shared" si="3"/>
        <v>1.423602253</v>
      </c>
      <c r="K3469" s="24" t="str">
        <f t="shared" si="4"/>
        <v>Over Achived</v>
      </c>
    </row>
    <row r="3470" ht="22.5" customHeight="1">
      <c r="A3470" s="18">
        <v>45707.0</v>
      </c>
      <c r="B3470" s="19" t="str">
        <f t="shared" si="1"/>
        <v>Feb</v>
      </c>
      <c r="C3470" s="20" t="s">
        <v>57</v>
      </c>
      <c r="D3470" s="25" t="s">
        <v>62</v>
      </c>
      <c r="E3470" s="19" t="s">
        <v>26</v>
      </c>
      <c r="F3470" s="21">
        <v>2.0</v>
      </c>
      <c r="G3470" s="22">
        <v>55823.0</v>
      </c>
      <c r="H3470" s="15" t="str">
        <f t="shared" si="2"/>
        <v>Medium Range</v>
      </c>
      <c r="I3470" s="22">
        <v>40220.0</v>
      </c>
      <c r="J3470" s="23">
        <f t="shared" si="3"/>
        <v>1.387941323</v>
      </c>
      <c r="K3470" s="24" t="str">
        <f t="shared" si="4"/>
        <v>Over Achived</v>
      </c>
    </row>
    <row r="3471" ht="22.5" customHeight="1">
      <c r="A3471" s="18">
        <v>45707.0</v>
      </c>
      <c r="B3471" s="19" t="str">
        <f t="shared" si="1"/>
        <v>Feb</v>
      </c>
      <c r="C3471" s="20" t="s">
        <v>57</v>
      </c>
      <c r="D3471" s="25" t="s">
        <v>62</v>
      </c>
      <c r="E3471" s="19" t="s">
        <v>9</v>
      </c>
      <c r="F3471" s="21">
        <v>3.0</v>
      </c>
      <c r="G3471" s="22">
        <v>77690.0</v>
      </c>
      <c r="H3471" s="15" t="str">
        <f t="shared" si="2"/>
        <v>High Range</v>
      </c>
      <c r="I3471" s="22">
        <v>64195.0</v>
      </c>
      <c r="J3471" s="23">
        <f t="shared" si="3"/>
        <v>1.210218864</v>
      </c>
      <c r="K3471" s="24" t="str">
        <f t="shared" si="4"/>
        <v>Over Achived</v>
      </c>
    </row>
    <row r="3472" ht="22.5" customHeight="1">
      <c r="A3472" s="18">
        <v>45707.0</v>
      </c>
      <c r="B3472" s="19" t="str">
        <f t="shared" si="1"/>
        <v>Feb</v>
      </c>
      <c r="C3472" s="20" t="s">
        <v>57</v>
      </c>
      <c r="D3472" s="25" t="s">
        <v>62</v>
      </c>
      <c r="E3472" s="19" t="s">
        <v>19</v>
      </c>
      <c r="F3472" s="21">
        <v>2.0</v>
      </c>
      <c r="G3472" s="22">
        <v>37433.0</v>
      </c>
      <c r="H3472" s="15" t="str">
        <f t="shared" si="2"/>
        <v>Base Range</v>
      </c>
      <c r="I3472" s="22">
        <v>26800.0</v>
      </c>
      <c r="J3472" s="23">
        <f t="shared" si="3"/>
        <v>1.396753731</v>
      </c>
      <c r="K3472" s="24" t="str">
        <f t="shared" si="4"/>
        <v>Over Achived</v>
      </c>
    </row>
    <row r="3473" ht="22.5" customHeight="1">
      <c r="A3473" s="18">
        <v>45707.0</v>
      </c>
      <c r="B3473" s="19" t="str">
        <f t="shared" si="1"/>
        <v>Feb</v>
      </c>
      <c r="C3473" s="20" t="s">
        <v>57</v>
      </c>
      <c r="D3473" s="25" t="s">
        <v>62</v>
      </c>
      <c r="E3473" s="19" t="s">
        <v>9</v>
      </c>
      <c r="F3473" s="21">
        <v>3.0</v>
      </c>
      <c r="G3473" s="22">
        <v>66671.0</v>
      </c>
      <c r="H3473" s="15" t="str">
        <f t="shared" si="2"/>
        <v>Medium Range</v>
      </c>
      <c r="I3473" s="22">
        <v>48313.0</v>
      </c>
      <c r="J3473" s="23">
        <f t="shared" si="3"/>
        <v>1.379980544</v>
      </c>
      <c r="K3473" s="24" t="str">
        <f t="shared" si="4"/>
        <v>Over Achived</v>
      </c>
    </row>
    <row r="3474" ht="22.5" customHeight="1">
      <c r="A3474" s="18">
        <v>45707.0</v>
      </c>
      <c r="B3474" s="19" t="str">
        <f t="shared" si="1"/>
        <v>Feb</v>
      </c>
      <c r="C3474" s="20" t="s">
        <v>57</v>
      </c>
      <c r="D3474" s="19" t="s">
        <v>71</v>
      </c>
      <c r="E3474" s="19" t="s">
        <v>38</v>
      </c>
      <c r="F3474" s="21">
        <v>2.0</v>
      </c>
      <c r="G3474" s="22">
        <v>50234.0</v>
      </c>
      <c r="H3474" s="15" t="str">
        <f t="shared" si="2"/>
        <v>Medium Range</v>
      </c>
      <c r="I3474" s="22">
        <v>60635.0</v>
      </c>
      <c r="J3474" s="23">
        <f t="shared" si="3"/>
        <v>0.8284654078</v>
      </c>
      <c r="K3474" s="24" t="str">
        <f t="shared" si="4"/>
        <v>Target Not Meet</v>
      </c>
    </row>
    <row r="3475" ht="22.5" customHeight="1">
      <c r="A3475" s="18">
        <v>45707.0</v>
      </c>
      <c r="B3475" s="19" t="str">
        <f t="shared" si="1"/>
        <v>Feb</v>
      </c>
      <c r="C3475" s="20" t="s">
        <v>57</v>
      </c>
      <c r="D3475" s="19" t="s">
        <v>71</v>
      </c>
      <c r="E3475" s="19" t="s">
        <v>34</v>
      </c>
      <c r="F3475" s="21">
        <v>3.0</v>
      </c>
      <c r="G3475" s="22">
        <v>76606.0</v>
      </c>
      <c r="H3475" s="15" t="str">
        <f t="shared" si="2"/>
        <v>High Range</v>
      </c>
      <c r="I3475" s="22">
        <v>92085.0</v>
      </c>
      <c r="J3475" s="23">
        <f t="shared" si="3"/>
        <v>0.8319053049</v>
      </c>
      <c r="K3475" s="24" t="str">
        <f t="shared" si="4"/>
        <v>Target Not Meet</v>
      </c>
    </row>
    <row r="3476" ht="22.5" customHeight="1">
      <c r="A3476" s="18">
        <v>45707.0</v>
      </c>
      <c r="B3476" s="19" t="str">
        <f t="shared" si="1"/>
        <v>Feb</v>
      </c>
      <c r="C3476" s="20" t="s">
        <v>57</v>
      </c>
      <c r="D3476" s="19" t="s">
        <v>71</v>
      </c>
      <c r="E3476" s="19" t="s">
        <v>26</v>
      </c>
      <c r="F3476" s="21">
        <v>2.0</v>
      </c>
      <c r="G3476" s="22">
        <v>47443.0</v>
      </c>
      <c r="H3476" s="15" t="str">
        <f t="shared" si="2"/>
        <v>Base Range</v>
      </c>
      <c r="I3476" s="22">
        <v>51525.0</v>
      </c>
      <c r="J3476" s="23">
        <f t="shared" si="3"/>
        <v>0.9207763222</v>
      </c>
      <c r="K3476" s="24" t="str">
        <f t="shared" si="4"/>
        <v>Target Not Meet</v>
      </c>
    </row>
    <row r="3477" ht="22.5" customHeight="1">
      <c r="A3477" s="18">
        <v>45707.0</v>
      </c>
      <c r="B3477" s="19" t="str">
        <f t="shared" si="1"/>
        <v>Feb</v>
      </c>
      <c r="C3477" s="20" t="s">
        <v>57</v>
      </c>
      <c r="D3477" s="19" t="s">
        <v>71</v>
      </c>
      <c r="E3477" s="19" t="s">
        <v>34</v>
      </c>
      <c r="F3477" s="21">
        <v>3.0</v>
      </c>
      <c r="G3477" s="22">
        <v>70048.0</v>
      </c>
      <c r="H3477" s="15" t="str">
        <f t="shared" si="2"/>
        <v>High Range</v>
      </c>
      <c r="I3477" s="22">
        <v>79394.0</v>
      </c>
      <c r="J3477" s="23">
        <f t="shared" si="3"/>
        <v>0.882283296</v>
      </c>
      <c r="K3477" s="24" t="str">
        <f t="shared" si="4"/>
        <v>Target Not Meet</v>
      </c>
    </row>
    <row r="3478" ht="22.5" customHeight="1">
      <c r="A3478" s="18">
        <v>45707.0</v>
      </c>
      <c r="B3478" s="19" t="str">
        <f t="shared" si="1"/>
        <v>Feb</v>
      </c>
      <c r="C3478" s="20" t="s">
        <v>57</v>
      </c>
      <c r="D3478" s="19" t="s">
        <v>80</v>
      </c>
      <c r="E3478" s="19" t="s">
        <v>23</v>
      </c>
      <c r="F3478" s="21">
        <v>2.0</v>
      </c>
      <c r="G3478" s="22">
        <v>32819.0</v>
      </c>
      <c r="H3478" s="15" t="str">
        <f t="shared" si="2"/>
        <v>Base Range</v>
      </c>
      <c r="I3478" s="22">
        <v>38385.0</v>
      </c>
      <c r="J3478" s="23">
        <f t="shared" si="3"/>
        <v>0.8549954409</v>
      </c>
      <c r="K3478" s="24" t="str">
        <f t="shared" si="4"/>
        <v>Target Not Meet</v>
      </c>
    </row>
    <row r="3479" ht="22.5" customHeight="1">
      <c r="A3479" s="18">
        <v>45707.0</v>
      </c>
      <c r="B3479" s="19" t="str">
        <f t="shared" si="1"/>
        <v>Feb</v>
      </c>
      <c r="C3479" s="20" t="s">
        <v>57</v>
      </c>
      <c r="D3479" s="19" t="s">
        <v>80</v>
      </c>
      <c r="E3479" s="19" t="s">
        <v>19</v>
      </c>
      <c r="F3479" s="21">
        <v>1.0</v>
      </c>
      <c r="G3479" s="22">
        <v>43540.0</v>
      </c>
      <c r="H3479" s="15" t="str">
        <f t="shared" si="2"/>
        <v>Base Range</v>
      </c>
      <c r="I3479" s="22">
        <v>46400.0</v>
      </c>
      <c r="J3479" s="23">
        <f t="shared" si="3"/>
        <v>0.938362069</v>
      </c>
      <c r="K3479" s="24" t="str">
        <f t="shared" si="4"/>
        <v>Target Not Meet</v>
      </c>
    </row>
    <row r="3480" ht="22.5" customHeight="1">
      <c r="A3480" s="18">
        <v>45707.0</v>
      </c>
      <c r="B3480" s="19" t="str">
        <f t="shared" si="1"/>
        <v>Feb</v>
      </c>
      <c r="C3480" s="20" t="s">
        <v>57</v>
      </c>
      <c r="D3480" s="19" t="s">
        <v>85</v>
      </c>
      <c r="E3480" s="19" t="s">
        <v>26</v>
      </c>
      <c r="F3480" s="21">
        <v>2.0</v>
      </c>
      <c r="G3480" s="22">
        <v>49161.0</v>
      </c>
      <c r="H3480" s="15" t="str">
        <f t="shared" si="2"/>
        <v>Base Range</v>
      </c>
      <c r="I3480" s="22">
        <v>52148.0</v>
      </c>
      <c r="J3480" s="23">
        <f t="shared" si="3"/>
        <v>0.942720718</v>
      </c>
      <c r="K3480" s="24" t="str">
        <f t="shared" si="4"/>
        <v>Target Not Meet</v>
      </c>
    </row>
    <row r="3481" ht="22.5" customHeight="1">
      <c r="A3481" s="18">
        <v>45707.0</v>
      </c>
      <c r="B3481" s="19" t="str">
        <f t="shared" si="1"/>
        <v>Feb</v>
      </c>
      <c r="C3481" s="20" t="s">
        <v>57</v>
      </c>
      <c r="D3481" s="19" t="s">
        <v>85</v>
      </c>
      <c r="E3481" s="19" t="s">
        <v>23</v>
      </c>
      <c r="F3481" s="21">
        <v>1.0</v>
      </c>
      <c r="G3481" s="22">
        <v>34711.0</v>
      </c>
      <c r="H3481" s="15" t="str">
        <f t="shared" si="2"/>
        <v>Base Range</v>
      </c>
      <c r="I3481" s="22">
        <v>37288.0</v>
      </c>
      <c r="J3481" s="23">
        <f t="shared" si="3"/>
        <v>0.9308892941</v>
      </c>
      <c r="K3481" s="24" t="str">
        <f t="shared" si="4"/>
        <v>Target Not Meet</v>
      </c>
    </row>
    <row r="3482" ht="22.5" customHeight="1">
      <c r="A3482" s="18">
        <v>45707.0</v>
      </c>
      <c r="B3482" s="19" t="str">
        <f t="shared" si="1"/>
        <v>Feb</v>
      </c>
      <c r="C3482" s="20" t="s">
        <v>57</v>
      </c>
      <c r="D3482" s="19" t="s">
        <v>58</v>
      </c>
      <c r="E3482" s="19" t="s">
        <v>34</v>
      </c>
      <c r="F3482" s="21">
        <v>3.0</v>
      </c>
      <c r="G3482" s="22">
        <v>73548.0</v>
      </c>
      <c r="H3482" s="15" t="str">
        <f t="shared" si="2"/>
        <v>High Range</v>
      </c>
      <c r="I3482" s="22">
        <v>53631.0</v>
      </c>
      <c r="J3482" s="23">
        <f t="shared" si="3"/>
        <v>1.371371035</v>
      </c>
      <c r="K3482" s="24" t="str">
        <f t="shared" si="4"/>
        <v>Over Achived</v>
      </c>
    </row>
    <row r="3483" ht="22.5" customHeight="1">
      <c r="A3483" s="18">
        <v>45707.0</v>
      </c>
      <c r="B3483" s="19" t="str">
        <f t="shared" si="1"/>
        <v>Feb</v>
      </c>
      <c r="C3483" s="20" t="s">
        <v>13</v>
      </c>
      <c r="D3483" s="19" t="s">
        <v>14</v>
      </c>
      <c r="E3483" s="19" t="s">
        <v>38</v>
      </c>
      <c r="F3483" s="21">
        <v>2.0</v>
      </c>
      <c r="G3483" s="22">
        <v>63094.0</v>
      </c>
      <c r="H3483" s="15" t="str">
        <f t="shared" si="2"/>
        <v>Medium Range</v>
      </c>
      <c r="I3483" s="22">
        <v>57691.0</v>
      </c>
      <c r="J3483" s="23">
        <f t="shared" si="3"/>
        <v>1.093654123</v>
      </c>
      <c r="K3483" s="24" t="str">
        <f t="shared" si="4"/>
        <v>Over Achived</v>
      </c>
    </row>
    <row r="3484" ht="22.5" customHeight="1">
      <c r="A3484" s="18">
        <v>45707.0</v>
      </c>
      <c r="B3484" s="19" t="str">
        <f t="shared" si="1"/>
        <v>Feb</v>
      </c>
      <c r="C3484" s="20" t="s">
        <v>92</v>
      </c>
      <c r="D3484" s="19" t="s">
        <v>93</v>
      </c>
      <c r="E3484" s="19" t="s">
        <v>63</v>
      </c>
      <c r="F3484" s="21">
        <v>1.0</v>
      </c>
      <c r="G3484" s="22">
        <v>27383.0</v>
      </c>
      <c r="H3484" s="15" t="str">
        <f t="shared" si="2"/>
        <v>Base Range</v>
      </c>
      <c r="I3484" s="22">
        <v>30094.0</v>
      </c>
      <c r="J3484" s="23">
        <f t="shared" si="3"/>
        <v>0.9099155978</v>
      </c>
      <c r="K3484" s="24" t="str">
        <f t="shared" si="4"/>
        <v>Target Not Meet</v>
      </c>
    </row>
    <row r="3485" ht="22.5" customHeight="1">
      <c r="A3485" s="18">
        <v>45707.0</v>
      </c>
      <c r="B3485" s="19" t="str">
        <f t="shared" si="1"/>
        <v>Feb</v>
      </c>
      <c r="C3485" s="20" t="s">
        <v>92</v>
      </c>
      <c r="D3485" s="19" t="s">
        <v>93</v>
      </c>
      <c r="E3485" s="19" t="s">
        <v>34</v>
      </c>
      <c r="F3485" s="21">
        <v>4.0</v>
      </c>
      <c r="G3485" s="22">
        <v>138542.0</v>
      </c>
      <c r="H3485" s="15" t="str">
        <f t="shared" si="2"/>
        <v>Very High Range</v>
      </c>
      <c r="I3485" s="22">
        <v>157397.0</v>
      </c>
      <c r="J3485" s="23">
        <f t="shared" si="3"/>
        <v>0.8802073737</v>
      </c>
      <c r="K3485" s="24" t="str">
        <f t="shared" si="4"/>
        <v>Target Not Meet</v>
      </c>
    </row>
    <row r="3486" ht="22.5" customHeight="1">
      <c r="A3486" s="18">
        <v>45707.0</v>
      </c>
      <c r="B3486" s="19" t="str">
        <f t="shared" si="1"/>
        <v>Feb</v>
      </c>
      <c r="C3486" s="20" t="s">
        <v>92</v>
      </c>
      <c r="D3486" s="19" t="s">
        <v>93</v>
      </c>
      <c r="E3486" s="19" t="s">
        <v>68</v>
      </c>
      <c r="F3486" s="21">
        <v>2.0</v>
      </c>
      <c r="G3486" s="22">
        <v>66120.0</v>
      </c>
      <c r="H3486" s="15" t="str">
        <f t="shared" si="2"/>
        <v>Medium Range</v>
      </c>
      <c r="I3486" s="22">
        <v>73259.0</v>
      </c>
      <c r="J3486" s="23">
        <f t="shared" si="3"/>
        <v>0.9025512224</v>
      </c>
      <c r="K3486" s="24" t="str">
        <f t="shared" si="4"/>
        <v>Target Not Meet</v>
      </c>
    </row>
    <row r="3487" ht="22.5" customHeight="1">
      <c r="A3487" s="18">
        <v>45707.0</v>
      </c>
      <c r="B3487" s="19" t="str">
        <f t="shared" si="1"/>
        <v>Feb</v>
      </c>
      <c r="C3487" s="20" t="s">
        <v>7</v>
      </c>
      <c r="D3487" s="19" t="s">
        <v>8</v>
      </c>
      <c r="E3487" s="19" t="s">
        <v>26</v>
      </c>
      <c r="F3487" s="21">
        <v>9.0</v>
      </c>
      <c r="G3487" s="22">
        <v>271842.0</v>
      </c>
      <c r="H3487" s="15" t="str">
        <f t="shared" si="2"/>
        <v>Very High Range</v>
      </c>
      <c r="I3487" s="22">
        <v>221049.0</v>
      </c>
      <c r="J3487" s="23">
        <f t="shared" si="3"/>
        <v>1.229781632</v>
      </c>
      <c r="K3487" s="24" t="str">
        <f t="shared" si="4"/>
        <v>Over Achived</v>
      </c>
    </row>
    <row r="3488" ht="22.5" customHeight="1">
      <c r="A3488" s="18">
        <v>45707.0</v>
      </c>
      <c r="B3488" s="19" t="str">
        <f t="shared" si="1"/>
        <v>Feb</v>
      </c>
      <c r="C3488" s="20" t="s">
        <v>7</v>
      </c>
      <c r="D3488" s="19" t="s">
        <v>8</v>
      </c>
      <c r="E3488" s="19" t="s">
        <v>38</v>
      </c>
      <c r="F3488" s="21">
        <v>4.0</v>
      </c>
      <c r="G3488" s="22">
        <v>116234.0</v>
      </c>
      <c r="H3488" s="15" t="str">
        <f t="shared" si="2"/>
        <v>Very High Range</v>
      </c>
      <c r="I3488" s="22">
        <v>97963.0</v>
      </c>
      <c r="J3488" s="23">
        <f t="shared" si="3"/>
        <v>1.186509192</v>
      </c>
      <c r="K3488" s="24" t="str">
        <f t="shared" si="4"/>
        <v>Over Achived</v>
      </c>
    </row>
    <row r="3489" ht="22.5" customHeight="1">
      <c r="A3489" s="18">
        <v>45707.0</v>
      </c>
      <c r="B3489" s="19" t="str">
        <f t="shared" si="1"/>
        <v>Feb</v>
      </c>
      <c r="C3489" s="20" t="s">
        <v>7</v>
      </c>
      <c r="D3489" s="19" t="s">
        <v>106</v>
      </c>
      <c r="E3489" s="19" t="s">
        <v>26</v>
      </c>
      <c r="F3489" s="21">
        <v>10.0</v>
      </c>
      <c r="G3489" s="22">
        <v>258961.0</v>
      </c>
      <c r="H3489" s="15" t="str">
        <f t="shared" si="2"/>
        <v>Very High Range</v>
      </c>
      <c r="I3489" s="22">
        <v>194623.0</v>
      </c>
      <c r="J3489" s="23">
        <f t="shared" si="3"/>
        <v>1.330577578</v>
      </c>
      <c r="K3489" s="24" t="str">
        <f t="shared" si="4"/>
        <v>Over Achived</v>
      </c>
    </row>
    <row r="3490" ht="22.5" customHeight="1">
      <c r="A3490" s="18">
        <v>45707.0</v>
      </c>
      <c r="B3490" s="19" t="str">
        <f t="shared" si="1"/>
        <v>Feb</v>
      </c>
      <c r="C3490" s="20" t="s">
        <v>7</v>
      </c>
      <c r="D3490" s="19" t="s">
        <v>106</v>
      </c>
      <c r="E3490" s="19" t="s">
        <v>26</v>
      </c>
      <c r="F3490" s="21">
        <v>9.0</v>
      </c>
      <c r="G3490" s="22">
        <v>267330.0</v>
      </c>
      <c r="H3490" s="15" t="str">
        <f t="shared" si="2"/>
        <v>Very High Range</v>
      </c>
      <c r="I3490" s="22">
        <v>221669.0</v>
      </c>
      <c r="J3490" s="23">
        <f t="shared" si="3"/>
        <v>1.205987305</v>
      </c>
      <c r="K3490" s="24" t="str">
        <f t="shared" si="4"/>
        <v>Over Achived</v>
      </c>
    </row>
    <row r="3491" ht="22.5" customHeight="1">
      <c r="A3491" s="18">
        <v>45707.0</v>
      </c>
      <c r="B3491" s="19" t="str">
        <f t="shared" si="1"/>
        <v>Feb</v>
      </c>
      <c r="C3491" s="20" t="s">
        <v>7</v>
      </c>
      <c r="D3491" s="19" t="s">
        <v>106</v>
      </c>
      <c r="E3491" s="19" t="s">
        <v>9</v>
      </c>
      <c r="F3491" s="21">
        <v>8.0</v>
      </c>
      <c r="G3491" s="22">
        <v>173355.0</v>
      </c>
      <c r="H3491" s="15" t="str">
        <f t="shared" si="2"/>
        <v>Very High Range</v>
      </c>
      <c r="I3491" s="22">
        <v>143272.0</v>
      </c>
      <c r="J3491" s="23">
        <f t="shared" si="3"/>
        <v>1.209971244</v>
      </c>
      <c r="K3491" s="24" t="str">
        <f t="shared" si="4"/>
        <v>Over Achived</v>
      </c>
    </row>
    <row r="3492" ht="22.5" customHeight="1">
      <c r="A3492" s="18">
        <v>45707.0</v>
      </c>
      <c r="B3492" s="19" t="str">
        <f t="shared" si="1"/>
        <v>Feb</v>
      </c>
      <c r="C3492" s="20" t="s">
        <v>7</v>
      </c>
      <c r="D3492" s="19" t="s">
        <v>106</v>
      </c>
      <c r="E3492" s="19" t="s">
        <v>34</v>
      </c>
      <c r="F3492" s="21">
        <v>5.0</v>
      </c>
      <c r="G3492" s="22">
        <v>140139.0</v>
      </c>
      <c r="H3492" s="15" t="str">
        <f t="shared" si="2"/>
        <v>Very High Range</v>
      </c>
      <c r="I3492" s="22">
        <v>107130.0</v>
      </c>
      <c r="J3492" s="23">
        <f t="shared" si="3"/>
        <v>1.308120975</v>
      </c>
      <c r="K3492" s="24" t="str">
        <f t="shared" si="4"/>
        <v>Over Achived</v>
      </c>
    </row>
    <row r="3493" ht="22.5" customHeight="1">
      <c r="A3493" s="18">
        <v>45707.0</v>
      </c>
      <c r="B3493" s="19" t="str">
        <f t="shared" si="1"/>
        <v>Feb</v>
      </c>
      <c r="C3493" s="20" t="s">
        <v>7</v>
      </c>
      <c r="D3493" s="19" t="s">
        <v>106</v>
      </c>
      <c r="E3493" s="19" t="s">
        <v>38</v>
      </c>
      <c r="F3493" s="21">
        <v>5.0</v>
      </c>
      <c r="G3493" s="22">
        <v>109861.0</v>
      </c>
      <c r="H3493" s="15" t="str">
        <f t="shared" si="2"/>
        <v>Very High Range</v>
      </c>
      <c r="I3493" s="22">
        <v>77603.0</v>
      </c>
      <c r="J3493" s="23">
        <f t="shared" si="3"/>
        <v>1.415679806</v>
      </c>
      <c r="K3493" s="24" t="str">
        <f t="shared" si="4"/>
        <v>Over Achived</v>
      </c>
    </row>
    <row r="3494" ht="22.5" customHeight="1">
      <c r="A3494" s="18">
        <v>45707.0</v>
      </c>
      <c r="B3494" s="19" t="str">
        <f t="shared" si="1"/>
        <v>Feb</v>
      </c>
      <c r="C3494" s="20" t="s">
        <v>7</v>
      </c>
      <c r="D3494" s="19" t="s">
        <v>118</v>
      </c>
      <c r="E3494" s="19" t="s">
        <v>19</v>
      </c>
      <c r="F3494" s="21">
        <v>4.0</v>
      </c>
      <c r="G3494" s="22">
        <v>96881.0</v>
      </c>
      <c r="H3494" s="15" t="str">
        <f t="shared" si="2"/>
        <v>Very High Range</v>
      </c>
      <c r="I3494" s="22">
        <v>85961.0</v>
      </c>
      <c r="J3494" s="23">
        <f t="shared" si="3"/>
        <v>1.127034353</v>
      </c>
      <c r="K3494" s="24" t="str">
        <f t="shared" si="4"/>
        <v>Over Achived</v>
      </c>
    </row>
    <row r="3495" ht="22.5" customHeight="1">
      <c r="A3495" s="18">
        <v>45707.0</v>
      </c>
      <c r="B3495" s="19" t="str">
        <f t="shared" si="1"/>
        <v>Feb</v>
      </c>
      <c r="C3495" s="20" t="s">
        <v>7</v>
      </c>
      <c r="D3495" s="19" t="s">
        <v>118</v>
      </c>
      <c r="E3495" s="19" t="s">
        <v>34</v>
      </c>
      <c r="F3495" s="21">
        <v>6.0</v>
      </c>
      <c r="G3495" s="22">
        <v>182828.0</v>
      </c>
      <c r="H3495" s="15" t="str">
        <f t="shared" si="2"/>
        <v>Very High Range</v>
      </c>
      <c r="I3495" s="22">
        <v>173646.0</v>
      </c>
      <c r="J3495" s="23">
        <f t="shared" si="3"/>
        <v>1.052877694</v>
      </c>
      <c r="K3495" s="24" t="str">
        <f t="shared" si="4"/>
        <v>Over Achived</v>
      </c>
    </row>
    <row r="3496" ht="22.5" customHeight="1">
      <c r="A3496" s="18">
        <v>45707.0</v>
      </c>
      <c r="B3496" s="19" t="str">
        <f t="shared" si="1"/>
        <v>Feb</v>
      </c>
      <c r="C3496" s="20" t="s">
        <v>7</v>
      </c>
      <c r="D3496" s="19" t="s">
        <v>118</v>
      </c>
      <c r="E3496" s="19" t="s">
        <v>26</v>
      </c>
      <c r="F3496" s="21">
        <v>11.0</v>
      </c>
      <c r="G3496" s="22">
        <v>208831.0</v>
      </c>
      <c r="H3496" s="15" t="str">
        <f t="shared" si="2"/>
        <v>Very High Range</v>
      </c>
      <c r="I3496" s="22">
        <v>183225.0</v>
      </c>
      <c r="J3496" s="23">
        <f t="shared" si="3"/>
        <v>1.139751671</v>
      </c>
      <c r="K3496" s="24" t="str">
        <f t="shared" si="4"/>
        <v>Over Achived</v>
      </c>
    </row>
    <row r="3497" ht="22.5" customHeight="1">
      <c r="A3497" s="18">
        <v>45707.0</v>
      </c>
      <c r="B3497" s="19" t="str">
        <f t="shared" si="1"/>
        <v>Feb</v>
      </c>
      <c r="C3497" s="20" t="s">
        <v>7</v>
      </c>
      <c r="D3497" s="19" t="s">
        <v>126</v>
      </c>
      <c r="E3497" s="19" t="s">
        <v>9</v>
      </c>
      <c r="F3497" s="21">
        <v>6.0</v>
      </c>
      <c r="G3497" s="22">
        <v>178756.0</v>
      </c>
      <c r="H3497" s="15" t="str">
        <f t="shared" si="2"/>
        <v>Very High Range</v>
      </c>
      <c r="I3497" s="22">
        <v>154294.0</v>
      </c>
      <c r="J3497" s="23">
        <f t="shared" si="3"/>
        <v>1.158541486</v>
      </c>
      <c r="K3497" s="24" t="str">
        <f t="shared" si="4"/>
        <v>Over Achived</v>
      </c>
    </row>
    <row r="3498" ht="22.5" customHeight="1">
      <c r="A3498" s="18">
        <v>45707.0</v>
      </c>
      <c r="B3498" s="19" t="str">
        <f t="shared" si="1"/>
        <v>Feb</v>
      </c>
      <c r="C3498" s="20" t="s">
        <v>7</v>
      </c>
      <c r="D3498" s="19" t="s">
        <v>126</v>
      </c>
      <c r="E3498" s="19" t="s">
        <v>9</v>
      </c>
      <c r="F3498" s="21">
        <v>6.0</v>
      </c>
      <c r="G3498" s="22">
        <v>145756.0</v>
      </c>
      <c r="H3498" s="15" t="str">
        <f t="shared" si="2"/>
        <v>Very High Range</v>
      </c>
      <c r="I3498" s="22">
        <v>111868.0</v>
      </c>
      <c r="J3498" s="23">
        <f t="shared" si="3"/>
        <v>1.302928451</v>
      </c>
      <c r="K3498" s="24" t="str">
        <f t="shared" si="4"/>
        <v>Over Achived</v>
      </c>
    </row>
    <row r="3499" ht="22.5" customHeight="1">
      <c r="A3499" s="18">
        <v>45707.0</v>
      </c>
      <c r="B3499" s="19" t="str">
        <f t="shared" si="1"/>
        <v>Feb</v>
      </c>
      <c r="C3499" s="20" t="s">
        <v>7</v>
      </c>
      <c r="D3499" s="19" t="s">
        <v>126</v>
      </c>
      <c r="E3499" s="19" t="s">
        <v>23</v>
      </c>
      <c r="F3499" s="21">
        <v>3.0</v>
      </c>
      <c r="G3499" s="22">
        <v>71984.0</v>
      </c>
      <c r="H3499" s="15" t="str">
        <f t="shared" si="2"/>
        <v>High Range</v>
      </c>
      <c r="I3499" s="22">
        <v>60330.0</v>
      </c>
      <c r="J3499" s="23">
        <f t="shared" si="3"/>
        <v>1.193170893</v>
      </c>
      <c r="K3499" s="24" t="str">
        <f t="shared" si="4"/>
        <v>Over Achived</v>
      </c>
    </row>
    <row r="3500" ht="22.5" customHeight="1">
      <c r="A3500" s="18">
        <v>45707.0</v>
      </c>
      <c r="B3500" s="19" t="str">
        <f t="shared" si="1"/>
        <v>Feb</v>
      </c>
      <c r="C3500" s="20" t="s">
        <v>7</v>
      </c>
      <c r="D3500" s="19" t="s">
        <v>126</v>
      </c>
      <c r="E3500" s="19" t="s">
        <v>9</v>
      </c>
      <c r="F3500" s="21">
        <v>8.0</v>
      </c>
      <c r="G3500" s="22">
        <v>147640.0</v>
      </c>
      <c r="H3500" s="15" t="str">
        <f t="shared" si="2"/>
        <v>Very High Range</v>
      </c>
      <c r="I3500" s="22">
        <v>124186.0</v>
      </c>
      <c r="J3500" s="23">
        <f t="shared" si="3"/>
        <v>1.188861868</v>
      </c>
      <c r="K3500" s="24" t="str">
        <f t="shared" si="4"/>
        <v>Over Achived</v>
      </c>
    </row>
    <row r="3501" ht="22.5" customHeight="1">
      <c r="A3501" s="18">
        <v>45707.0</v>
      </c>
      <c r="B3501" s="19" t="str">
        <f t="shared" si="1"/>
        <v>Feb</v>
      </c>
      <c r="C3501" s="20" t="s">
        <v>7</v>
      </c>
      <c r="D3501" s="19" t="s">
        <v>118</v>
      </c>
      <c r="E3501" s="19" t="s">
        <v>23</v>
      </c>
      <c r="F3501" s="21">
        <v>4.0</v>
      </c>
      <c r="G3501" s="22">
        <v>74191.0</v>
      </c>
      <c r="H3501" s="15" t="str">
        <f t="shared" si="2"/>
        <v>High Range</v>
      </c>
      <c r="I3501" s="22">
        <v>56680.0</v>
      </c>
      <c r="J3501" s="23">
        <f t="shared" si="3"/>
        <v>1.308944954</v>
      </c>
      <c r="K3501" s="24" t="str">
        <f t="shared" si="4"/>
        <v>Over Achived</v>
      </c>
    </row>
    <row r="3502" ht="22.5" customHeight="1">
      <c r="A3502" s="18">
        <v>45707.0</v>
      </c>
      <c r="B3502" s="19" t="str">
        <f t="shared" si="1"/>
        <v>Feb</v>
      </c>
      <c r="C3502" s="20" t="s">
        <v>7</v>
      </c>
      <c r="D3502" s="19" t="s">
        <v>131</v>
      </c>
      <c r="E3502" s="19" t="s">
        <v>34</v>
      </c>
      <c r="F3502" s="21">
        <v>7.0</v>
      </c>
      <c r="G3502" s="22">
        <v>167998.0</v>
      </c>
      <c r="H3502" s="15" t="str">
        <f t="shared" si="2"/>
        <v>Very High Range</v>
      </c>
      <c r="I3502" s="22">
        <v>151855.0</v>
      </c>
      <c r="J3502" s="23">
        <f t="shared" si="3"/>
        <v>1.106305357</v>
      </c>
      <c r="K3502" s="24" t="str">
        <f t="shared" si="4"/>
        <v>Over Achived</v>
      </c>
    </row>
    <row r="3503" ht="22.5" customHeight="1">
      <c r="A3503" s="18">
        <v>45707.0</v>
      </c>
      <c r="B3503" s="19" t="str">
        <f t="shared" si="1"/>
        <v>Feb</v>
      </c>
      <c r="C3503" s="20" t="s">
        <v>7</v>
      </c>
      <c r="D3503" s="19" t="s">
        <v>131</v>
      </c>
      <c r="E3503" s="19" t="s">
        <v>19</v>
      </c>
      <c r="F3503" s="21">
        <v>3.0</v>
      </c>
      <c r="G3503" s="22">
        <v>101341.0</v>
      </c>
      <c r="H3503" s="15" t="str">
        <f t="shared" si="2"/>
        <v>Very High Range</v>
      </c>
      <c r="I3503" s="22">
        <v>84231.0</v>
      </c>
      <c r="J3503" s="23">
        <f t="shared" si="3"/>
        <v>1.203131864</v>
      </c>
      <c r="K3503" s="24" t="str">
        <f t="shared" si="4"/>
        <v>Over Achived</v>
      </c>
    </row>
    <row r="3504" ht="22.5" customHeight="1">
      <c r="A3504" s="18">
        <v>45707.0</v>
      </c>
      <c r="B3504" s="19" t="str">
        <f t="shared" si="1"/>
        <v>Feb</v>
      </c>
      <c r="C3504" s="20" t="s">
        <v>92</v>
      </c>
      <c r="D3504" s="19" t="s">
        <v>98</v>
      </c>
      <c r="E3504" s="19" t="s">
        <v>19</v>
      </c>
      <c r="F3504" s="21">
        <v>3.0</v>
      </c>
      <c r="G3504" s="22">
        <v>76744.0</v>
      </c>
      <c r="H3504" s="15" t="str">
        <f t="shared" si="2"/>
        <v>High Range</v>
      </c>
      <c r="I3504" s="22">
        <v>96509.0</v>
      </c>
      <c r="J3504" s="23">
        <f t="shared" si="3"/>
        <v>0.7952004476</v>
      </c>
      <c r="K3504" s="24" t="str">
        <f t="shared" si="4"/>
        <v>Target Not Meet</v>
      </c>
    </row>
    <row r="3505" ht="22.5" customHeight="1">
      <c r="A3505" s="18">
        <v>45707.0</v>
      </c>
      <c r="B3505" s="19" t="str">
        <f t="shared" si="1"/>
        <v>Feb</v>
      </c>
      <c r="C3505" s="20" t="s">
        <v>92</v>
      </c>
      <c r="D3505" s="19" t="s">
        <v>98</v>
      </c>
      <c r="E3505" s="19" t="s">
        <v>63</v>
      </c>
      <c r="F3505" s="21">
        <v>6.0</v>
      </c>
      <c r="G3505" s="22">
        <v>128429.0</v>
      </c>
      <c r="H3505" s="15" t="str">
        <f t="shared" si="2"/>
        <v>Very High Range</v>
      </c>
      <c r="I3505" s="22">
        <v>155211.0</v>
      </c>
      <c r="J3505" s="23">
        <f t="shared" si="3"/>
        <v>0.8274477969</v>
      </c>
      <c r="K3505" s="24" t="str">
        <f t="shared" si="4"/>
        <v>Target Not Meet</v>
      </c>
    </row>
    <row r="3506" ht="22.5" customHeight="1">
      <c r="A3506" s="18">
        <v>45707.0</v>
      </c>
      <c r="B3506" s="19" t="str">
        <f t="shared" si="1"/>
        <v>Feb</v>
      </c>
      <c r="C3506" s="20" t="s">
        <v>92</v>
      </c>
      <c r="D3506" s="19" t="s">
        <v>98</v>
      </c>
      <c r="E3506" s="19" t="s">
        <v>9</v>
      </c>
      <c r="F3506" s="21">
        <v>6.0</v>
      </c>
      <c r="G3506" s="22">
        <v>121270.0</v>
      </c>
      <c r="H3506" s="15" t="str">
        <f t="shared" si="2"/>
        <v>Very High Range</v>
      </c>
      <c r="I3506" s="22">
        <v>148743.0</v>
      </c>
      <c r="J3506" s="23">
        <f t="shared" si="3"/>
        <v>0.8152988712</v>
      </c>
      <c r="K3506" s="24" t="str">
        <f t="shared" si="4"/>
        <v>Target Not Meet</v>
      </c>
    </row>
    <row r="3507" ht="22.5" customHeight="1">
      <c r="A3507" s="18">
        <v>45707.0</v>
      </c>
      <c r="B3507" s="19" t="str">
        <f t="shared" si="1"/>
        <v>Feb</v>
      </c>
      <c r="C3507" s="20" t="s">
        <v>92</v>
      </c>
      <c r="D3507" s="19" t="s">
        <v>144</v>
      </c>
      <c r="E3507" s="19" t="s">
        <v>19</v>
      </c>
      <c r="F3507" s="21">
        <v>2.0</v>
      </c>
      <c r="G3507" s="22">
        <v>69798.0</v>
      </c>
      <c r="H3507" s="15" t="str">
        <f t="shared" si="2"/>
        <v>Medium Range</v>
      </c>
      <c r="I3507" s="22">
        <v>63628.0</v>
      </c>
      <c r="J3507" s="23">
        <f t="shared" si="3"/>
        <v>1.096969887</v>
      </c>
      <c r="K3507" s="24" t="str">
        <f t="shared" si="4"/>
        <v>Over Achived</v>
      </c>
    </row>
    <row r="3508" ht="22.5" customHeight="1">
      <c r="A3508" s="18">
        <v>45707.0</v>
      </c>
      <c r="B3508" s="19" t="str">
        <f t="shared" si="1"/>
        <v>Feb</v>
      </c>
      <c r="C3508" s="20" t="s">
        <v>92</v>
      </c>
      <c r="D3508" s="19" t="s">
        <v>144</v>
      </c>
      <c r="E3508" s="19" t="s">
        <v>68</v>
      </c>
      <c r="F3508" s="21">
        <v>3.0</v>
      </c>
      <c r="G3508" s="22">
        <v>62666.0</v>
      </c>
      <c r="H3508" s="15" t="str">
        <f t="shared" si="2"/>
        <v>Medium Range</v>
      </c>
      <c r="I3508" s="22">
        <v>54692.0</v>
      </c>
      <c r="J3508" s="23">
        <f t="shared" si="3"/>
        <v>1.145798289</v>
      </c>
      <c r="K3508" s="24" t="str">
        <f t="shared" si="4"/>
        <v>Over Achived</v>
      </c>
    </row>
    <row r="3509" ht="22.5" customHeight="1">
      <c r="A3509" s="18">
        <v>45707.0</v>
      </c>
      <c r="B3509" s="19" t="str">
        <f t="shared" si="1"/>
        <v>Feb</v>
      </c>
      <c r="C3509" s="20" t="s">
        <v>92</v>
      </c>
      <c r="D3509" s="19" t="s">
        <v>144</v>
      </c>
      <c r="E3509" s="19" t="s">
        <v>68</v>
      </c>
      <c r="F3509" s="21">
        <v>2.0</v>
      </c>
      <c r="G3509" s="22">
        <v>62803.0</v>
      </c>
      <c r="H3509" s="15" t="str">
        <f t="shared" si="2"/>
        <v>Medium Range</v>
      </c>
      <c r="I3509" s="22">
        <v>56339.0</v>
      </c>
      <c r="J3509" s="23">
        <f t="shared" si="3"/>
        <v>1.114734021</v>
      </c>
      <c r="K3509" s="24" t="str">
        <f t="shared" si="4"/>
        <v>Over Achived</v>
      </c>
    </row>
    <row r="3510" ht="22.5" customHeight="1">
      <c r="A3510" s="18">
        <v>45707.0</v>
      </c>
      <c r="B3510" s="19" t="str">
        <f t="shared" si="1"/>
        <v>Feb</v>
      </c>
      <c r="C3510" s="20" t="s">
        <v>92</v>
      </c>
      <c r="D3510" s="19" t="s">
        <v>98</v>
      </c>
      <c r="E3510" s="19" t="s">
        <v>34</v>
      </c>
      <c r="F3510" s="21">
        <v>6.0</v>
      </c>
      <c r="G3510" s="22">
        <v>130184.0</v>
      </c>
      <c r="H3510" s="15" t="str">
        <f t="shared" si="2"/>
        <v>Very High Range</v>
      </c>
      <c r="I3510" s="22">
        <v>142217.0</v>
      </c>
      <c r="J3510" s="23">
        <f t="shared" si="3"/>
        <v>0.915389862</v>
      </c>
      <c r="K3510" s="24" t="str">
        <f t="shared" si="4"/>
        <v>Target Not Meet</v>
      </c>
    </row>
    <row r="3511" ht="22.5" customHeight="1">
      <c r="A3511" s="18">
        <v>45707.0</v>
      </c>
      <c r="B3511" s="19" t="str">
        <f t="shared" si="1"/>
        <v>Feb</v>
      </c>
      <c r="C3511" s="20" t="s">
        <v>92</v>
      </c>
      <c r="D3511" s="25" t="s">
        <v>149</v>
      </c>
      <c r="E3511" s="19" t="s">
        <v>38</v>
      </c>
      <c r="F3511" s="21">
        <v>3.0</v>
      </c>
      <c r="G3511" s="22">
        <v>101922.0</v>
      </c>
      <c r="H3511" s="15" t="str">
        <f t="shared" si="2"/>
        <v>Very High Range</v>
      </c>
      <c r="I3511" s="22">
        <v>96010.0</v>
      </c>
      <c r="J3511" s="23">
        <f t="shared" si="3"/>
        <v>1.061576919</v>
      </c>
      <c r="K3511" s="24" t="str">
        <f t="shared" si="4"/>
        <v>Over Achived</v>
      </c>
    </row>
    <row r="3512" ht="22.5" customHeight="1">
      <c r="A3512" s="18">
        <v>45707.0</v>
      </c>
      <c r="B3512" s="19" t="str">
        <f t="shared" si="1"/>
        <v>Feb</v>
      </c>
      <c r="C3512" s="20" t="s">
        <v>92</v>
      </c>
      <c r="D3512" s="25" t="s">
        <v>149</v>
      </c>
      <c r="E3512" s="19" t="s">
        <v>34</v>
      </c>
      <c r="F3512" s="21">
        <v>4.0</v>
      </c>
      <c r="G3512" s="22">
        <v>106900.0</v>
      </c>
      <c r="H3512" s="15" t="str">
        <f t="shared" si="2"/>
        <v>Very High Range</v>
      </c>
      <c r="I3512" s="22">
        <v>99708.0</v>
      </c>
      <c r="J3512" s="23">
        <f t="shared" si="3"/>
        <v>1.072130621</v>
      </c>
      <c r="K3512" s="24" t="str">
        <f t="shared" si="4"/>
        <v>Over Achived</v>
      </c>
    </row>
    <row r="3513" ht="22.5" customHeight="1">
      <c r="A3513" s="18">
        <v>45707.0</v>
      </c>
      <c r="B3513" s="19" t="str">
        <f t="shared" si="1"/>
        <v>Feb</v>
      </c>
      <c r="C3513" s="20" t="s">
        <v>92</v>
      </c>
      <c r="D3513" s="19" t="s">
        <v>158</v>
      </c>
      <c r="E3513" s="19" t="s">
        <v>68</v>
      </c>
      <c r="F3513" s="21">
        <v>2.0</v>
      </c>
      <c r="G3513" s="22">
        <v>64194.0</v>
      </c>
      <c r="H3513" s="15" t="str">
        <f t="shared" si="2"/>
        <v>Medium Range</v>
      </c>
      <c r="I3513" s="22">
        <v>56788.0</v>
      </c>
      <c r="J3513" s="23">
        <f t="shared" si="3"/>
        <v>1.130414876</v>
      </c>
      <c r="K3513" s="24" t="str">
        <f t="shared" si="4"/>
        <v>Over Achived</v>
      </c>
    </row>
    <row r="3514" ht="22.5" customHeight="1">
      <c r="A3514" s="18">
        <v>45707.0</v>
      </c>
      <c r="B3514" s="19" t="str">
        <f t="shared" si="1"/>
        <v>Feb</v>
      </c>
      <c r="C3514" s="20" t="s">
        <v>92</v>
      </c>
      <c r="D3514" s="19" t="s">
        <v>158</v>
      </c>
      <c r="E3514" s="19" t="s">
        <v>23</v>
      </c>
      <c r="F3514" s="21">
        <v>3.0</v>
      </c>
      <c r="G3514" s="22">
        <v>73141.0</v>
      </c>
      <c r="H3514" s="15" t="str">
        <f t="shared" si="2"/>
        <v>High Range</v>
      </c>
      <c r="I3514" s="22">
        <v>62451.0</v>
      </c>
      <c r="J3514" s="23">
        <f t="shared" si="3"/>
        <v>1.171174201</v>
      </c>
      <c r="K3514" s="24" t="str">
        <f t="shared" si="4"/>
        <v>Over Achived</v>
      </c>
    </row>
    <row r="3515" ht="22.5" customHeight="1">
      <c r="A3515" s="18">
        <v>45707.0</v>
      </c>
      <c r="B3515" s="19" t="str">
        <f t="shared" si="1"/>
        <v>Feb</v>
      </c>
      <c r="C3515" s="20" t="s">
        <v>92</v>
      </c>
      <c r="D3515" s="19" t="s">
        <v>158</v>
      </c>
      <c r="E3515" s="19" t="s">
        <v>38</v>
      </c>
      <c r="F3515" s="21">
        <v>3.0</v>
      </c>
      <c r="G3515" s="22">
        <v>99007.0</v>
      </c>
      <c r="H3515" s="15" t="str">
        <f t="shared" si="2"/>
        <v>Very High Range</v>
      </c>
      <c r="I3515" s="22">
        <v>92924.0</v>
      </c>
      <c r="J3515" s="23">
        <f t="shared" si="3"/>
        <v>1.065462098</v>
      </c>
      <c r="K3515" s="24" t="str">
        <f t="shared" si="4"/>
        <v>Over Achived</v>
      </c>
    </row>
    <row r="3516" ht="22.5" customHeight="1">
      <c r="A3516" s="18">
        <v>45707.0</v>
      </c>
      <c r="B3516" s="19" t="str">
        <f t="shared" si="1"/>
        <v>Feb</v>
      </c>
      <c r="C3516" s="20" t="s">
        <v>92</v>
      </c>
      <c r="D3516" s="19" t="s">
        <v>144</v>
      </c>
      <c r="E3516" s="19" t="s">
        <v>34</v>
      </c>
      <c r="F3516" s="21">
        <v>4.0</v>
      </c>
      <c r="G3516" s="22">
        <v>112725.0</v>
      </c>
      <c r="H3516" s="15" t="str">
        <f t="shared" si="2"/>
        <v>Very High Range</v>
      </c>
      <c r="I3516" s="22">
        <v>106762.0</v>
      </c>
      <c r="J3516" s="23">
        <f t="shared" si="3"/>
        <v>1.055853206</v>
      </c>
      <c r="K3516" s="24" t="str">
        <f t="shared" si="4"/>
        <v>Over Achived</v>
      </c>
    </row>
    <row r="3517" ht="22.5" customHeight="1">
      <c r="A3517" s="18">
        <v>45708.0</v>
      </c>
      <c r="B3517" s="19" t="str">
        <f t="shared" si="1"/>
        <v>Feb</v>
      </c>
      <c r="C3517" s="20" t="s">
        <v>13</v>
      </c>
      <c r="D3517" s="19" t="s">
        <v>169</v>
      </c>
      <c r="E3517" s="19" t="s">
        <v>23</v>
      </c>
      <c r="F3517" s="21">
        <v>2.0</v>
      </c>
      <c r="G3517" s="22">
        <v>35418.0</v>
      </c>
      <c r="H3517" s="15" t="str">
        <f t="shared" si="2"/>
        <v>Base Range</v>
      </c>
      <c r="I3517" s="22">
        <v>39099.0</v>
      </c>
      <c r="J3517" s="23">
        <f t="shared" si="3"/>
        <v>0.9058543697</v>
      </c>
      <c r="K3517" s="24" t="str">
        <f t="shared" si="4"/>
        <v>Target Not Meet</v>
      </c>
    </row>
    <row r="3518" ht="22.5" customHeight="1">
      <c r="A3518" s="18">
        <v>45708.0</v>
      </c>
      <c r="B3518" s="19" t="str">
        <f t="shared" si="1"/>
        <v>Feb</v>
      </c>
      <c r="C3518" s="20" t="s">
        <v>13</v>
      </c>
      <c r="D3518" s="19" t="s">
        <v>169</v>
      </c>
      <c r="E3518" s="19" t="s">
        <v>23</v>
      </c>
      <c r="F3518" s="21">
        <v>2.0</v>
      </c>
      <c r="G3518" s="22">
        <v>44424.0</v>
      </c>
      <c r="H3518" s="15" t="str">
        <f t="shared" si="2"/>
        <v>Base Range</v>
      </c>
      <c r="I3518" s="22">
        <v>53790.0</v>
      </c>
      <c r="J3518" s="23">
        <f t="shared" si="3"/>
        <v>0.8258784161</v>
      </c>
      <c r="K3518" s="24" t="str">
        <f t="shared" si="4"/>
        <v>Target Not Meet</v>
      </c>
    </row>
    <row r="3519" ht="22.5" customHeight="1">
      <c r="A3519" s="18">
        <v>45708.0</v>
      </c>
      <c r="B3519" s="19" t="str">
        <f t="shared" si="1"/>
        <v>Feb</v>
      </c>
      <c r="C3519" s="20" t="s">
        <v>13</v>
      </c>
      <c r="D3519" s="19" t="s">
        <v>37</v>
      </c>
      <c r="E3519" s="19" t="s">
        <v>68</v>
      </c>
      <c r="F3519" s="21">
        <v>1.0</v>
      </c>
      <c r="G3519" s="22">
        <v>38585.0</v>
      </c>
      <c r="H3519" s="15" t="str">
        <f t="shared" si="2"/>
        <v>Base Range</v>
      </c>
      <c r="I3519" s="22">
        <v>48195.0</v>
      </c>
      <c r="J3519" s="23">
        <f t="shared" si="3"/>
        <v>0.8006017222</v>
      </c>
      <c r="K3519" s="24" t="str">
        <f t="shared" si="4"/>
        <v>Target Not Meet</v>
      </c>
    </row>
    <row r="3520" ht="22.5" customHeight="1">
      <c r="A3520" s="18">
        <v>45708.0</v>
      </c>
      <c r="B3520" s="19" t="str">
        <f t="shared" si="1"/>
        <v>Feb</v>
      </c>
      <c r="C3520" s="20" t="s">
        <v>13</v>
      </c>
      <c r="D3520" s="19" t="s">
        <v>37</v>
      </c>
      <c r="E3520" s="19" t="s">
        <v>9</v>
      </c>
      <c r="F3520" s="21">
        <v>3.0</v>
      </c>
      <c r="G3520" s="22">
        <v>89502.0</v>
      </c>
      <c r="H3520" s="15" t="str">
        <f t="shared" si="2"/>
        <v>High Range</v>
      </c>
      <c r="I3520" s="22">
        <v>106350.0</v>
      </c>
      <c r="J3520" s="23">
        <f t="shared" si="3"/>
        <v>0.8415796897</v>
      </c>
      <c r="K3520" s="24" t="str">
        <f t="shared" si="4"/>
        <v>Target Not Meet</v>
      </c>
    </row>
    <row r="3521" ht="22.5" customHeight="1">
      <c r="A3521" s="18">
        <v>45708.0</v>
      </c>
      <c r="B3521" s="19" t="str">
        <f t="shared" si="1"/>
        <v>Feb</v>
      </c>
      <c r="C3521" s="20" t="s">
        <v>13</v>
      </c>
      <c r="D3521" s="19" t="s">
        <v>37</v>
      </c>
      <c r="E3521" s="19" t="s">
        <v>34</v>
      </c>
      <c r="F3521" s="21">
        <v>3.0</v>
      </c>
      <c r="G3521" s="22">
        <v>68002.0</v>
      </c>
      <c r="H3521" s="15" t="str">
        <f t="shared" si="2"/>
        <v>Medium Range</v>
      </c>
      <c r="I3521" s="22">
        <v>80575.0</v>
      </c>
      <c r="J3521" s="23">
        <f t="shared" si="3"/>
        <v>0.8439590444</v>
      </c>
      <c r="K3521" s="24" t="str">
        <f t="shared" si="4"/>
        <v>Target Not Meet</v>
      </c>
    </row>
    <row r="3522" ht="22.5" customHeight="1">
      <c r="A3522" s="18">
        <v>45708.0</v>
      </c>
      <c r="B3522" s="19" t="str">
        <f t="shared" si="1"/>
        <v>Feb</v>
      </c>
      <c r="C3522" s="20" t="s">
        <v>13</v>
      </c>
      <c r="D3522" s="19" t="s">
        <v>37</v>
      </c>
      <c r="E3522" s="19" t="s">
        <v>9</v>
      </c>
      <c r="F3522" s="21">
        <v>4.0</v>
      </c>
      <c r="G3522" s="22">
        <v>91853.0</v>
      </c>
      <c r="H3522" s="15" t="str">
        <f t="shared" si="2"/>
        <v>Very High Range</v>
      </c>
      <c r="I3522" s="22">
        <v>103746.0</v>
      </c>
      <c r="J3522" s="23">
        <f t="shared" si="3"/>
        <v>0.885364255</v>
      </c>
      <c r="K3522" s="24" t="str">
        <f t="shared" si="4"/>
        <v>Target Not Meet</v>
      </c>
    </row>
    <row r="3523" ht="22.5" customHeight="1">
      <c r="A3523" s="18">
        <v>45708.0</v>
      </c>
      <c r="B3523" s="19" t="str">
        <f t="shared" si="1"/>
        <v>Feb</v>
      </c>
      <c r="C3523" s="20" t="s">
        <v>13</v>
      </c>
      <c r="D3523" s="19" t="s">
        <v>29</v>
      </c>
      <c r="E3523" s="19" t="s">
        <v>9</v>
      </c>
      <c r="F3523" s="21">
        <v>3.0</v>
      </c>
      <c r="G3523" s="22">
        <v>93634.0</v>
      </c>
      <c r="H3523" s="15" t="str">
        <f t="shared" si="2"/>
        <v>Very High Range</v>
      </c>
      <c r="I3523" s="22">
        <v>107570.0</v>
      </c>
      <c r="J3523" s="23">
        <f t="shared" si="3"/>
        <v>0.8704471507</v>
      </c>
      <c r="K3523" s="24" t="str">
        <f t="shared" si="4"/>
        <v>Target Not Meet</v>
      </c>
    </row>
    <row r="3524" ht="22.5" customHeight="1">
      <c r="A3524" s="18">
        <v>45708.0</v>
      </c>
      <c r="B3524" s="19" t="str">
        <f t="shared" si="1"/>
        <v>Feb</v>
      </c>
      <c r="C3524" s="20" t="s">
        <v>13</v>
      </c>
      <c r="D3524" s="19" t="s">
        <v>29</v>
      </c>
      <c r="E3524" s="19" t="s">
        <v>26</v>
      </c>
      <c r="F3524" s="21">
        <v>3.0</v>
      </c>
      <c r="G3524" s="22">
        <v>60000.0</v>
      </c>
      <c r="H3524" s="15" t="str">
        <f t="shared" si="2"/>
        <v>Medium Range</v>
      </c>
      <c r="I3524" s="22">
        <v>71899.0</v>
      </c>
      <c r="J3524" s="23">
        <f t="shared" si="3"/>
        <v>0.8345039569</v>
      </c>
      <c r="K3524" s="24" t="str">
        <f t="shared" si="4"/>
        <v>Target Not Meet</v>
      </c>
    </row>
    <row r="3525" ht="22.5" customHeight="1">
      <c r="A3525" s="18">
        <v>45708.0</v>
      </c>
      <c r="B3525" s="19" t="str">
        <f t="shared" si="1"/>
        <v>Feb</v>
      </c>
      <c r="C3525" s="20" t="s">
        <v>13</v>
      </c>
      <c r="D3525" s="19" t="s">
        <v>29</v>
      </c>
      <c r="E3525" s="19" t="s">
        <v>68</v>
      </c>
      <c r="F3525" s="21">
        <v>1.0</v>
      </c>
      <c r="G3525" s="22">
        <v>32680.0</v>
      </c>
      <c r="H3525" s="15" t="str">
        <f t="shared" si="2"/>
        <v>Base Range</v>
      </c>
      <c r="I3525" s="22">
        <v>40168.0</v>
      </c>
      <c r="J3525" s="23">
        <f t="shared" si="3"/>
        <v>0.8135829516</v>
      </c>
      <c r="K3525" s="24" t="str">
        <f t="shared" si="4"/>
        <v>Target Not Meet</v>
      </c>
    </row>
    <row r="3526" ht="22.5" customHeight="1">
      <c r="A3526" s="18">
        <v>45708.0</v>
      </c>
      <c r="B3526" s="19" t="str">
        <f t="shared" si="1"/>
        <v>Feb</v>
      </c>
      <c r="C3526" s="20" t="s">
        <v>13</v>
      </c>
      <c r="D3526" s="19" t="s">
        <v>29</v>
      </c>
      <c r="E3526" s="19" t="s">
        <v>23</v>
      </c>
      <c r="F3526" s="21">
        <v>2.0</v>
      </c>
      <c r="G3526" s="22">
        <v>44171.0</v>
      </c>
      <c r="H3526" s="15" t="str">
        <f t="shared" si="2"/>
        <v>Base Range</v>
      </c>
      <c r="I3526" s="22">
        <v>52513.0</v>
      </c>
      <c r="J3526" s="23">
        <f t="shared" si="3"/>
        <v>0.8411440977</v>
      </c>
      <c r="K3526" s="24" t="str">
        <f t="shared" si="4"/>
        <v>Target Not Meet</v>
      </c>
    </row>
    <row r="3527" ht="22.5" customHeight="1">
      <c r="A3527" s="18">
        <v>45708.0</v>
      </c>
      <c r="B3527" s="19" t="str">
        <f t="shared" si="1"/>
        <v>Feb</v>
      </c>
      <c r="C3527" s="20" t="s">
        <v>13</v>
      </c>
      <c r="D3527" s="19" t="s">
        <v>18</v>
      </c>
      <c r="E3527" s="19" t="s">
        <v>19</v>
      </c>
      <c r="F3527" s="21">
        <v>2.0</v>
      </c>
      <c r="G3527" s="22">
        <v>46154.0</v>
      </c>
      <c r="H3527" s="15" t="str">
        <f t="shared" si="2"/>
        <v>Base Range</v>
      </c>
      <c r="I3527" s="22">
        <v>33273.0</v>
      </c>
      <c r="J3527" s="23">
        <f t="shared" si="3"/>
        <v>1.387130707</v>
      </c>
      <c r="K3527" s="24" t="str">
        <f t="shared" si="4"/>
        <v>Over Achived</v>
      </c>
    </row>
    <row r="3528" ht="22.5" customHeight="1">
      <c r="A3528" s="18">
        <v>45708.0</v>
      </c>
      <c r="B3528" s="19" t="str">
        <f t="shared" si="1"/>
        <v>Feb</v>
      </c>
      <c r="C3528" s="20" t="s">
        <v>57</v>
      </c>
      <c r="D3528" s="19" t="s">
        <v>58</v>
      </c>
      <c r="E3528" s="19" t="s">
        <v>63</v>
      </c>
      <c r="F3528" s="21">
        <v>1.0</v>
      </c>
      <c r="G3528" s="22">
        <v>20358.0</v>
      </c>
      <c r="H3528" s="15" t="str">
        <f t="shared" si="2"/>
        <v>Base Range</v>
      </c>
      <c r="I3528" s="22">
        <v>15135.0</v>
      </c>
      <c r="J3528" s="23">
        <f t="shared" si="3"/>
        <v>1.345094153</v>
      </c>
      <c r="K3528" s="24" t="str">
        <f t="shared" si="4"/>
        <v>Over Achived</v>
      </c>
    </row>
    <row r="3529" ht="22.5" customHeight="1">
      <c r="A3529" s="18">
        <v>45708.0</v>
      </c>
      <c r="B3529" s="19" t="str">
        <f t="shared" si="1"/>
        <v>Feb</v>
      </c>
      <c r="C3529" s="20" t="s">
        <v>13</v>
      </c>
      <c r="D3529" s="19" t="s">
        <v>29</v>
      </c>
      <c r="E3529" s="19" t="s">
        <v>23</v>
      </c>
      <c r="F3529" s="21">
        <v>2.0</v>
      </c>
      <c r="G3529" s="22">
        <v>42578.0</v>
      </c>
      <c r="H3529" s="15" t="str">
        <f t="shared" si="2"/>
        <v>Base Range</v>
      </c>
      <c r="I3529" s="22">
        <v>49152.0</v>
      </c>
      <c r="J3529" s="23">
        <f t="shared" si="3"/>
        <v>0.8662516276</v>
      </c>
      <c r="K3529" s="24" t="str">
        <f t="shared" si="4"/>
        <v>Target Not Meet</v>
      </c>
    </row>
    <row r="3530" ht="22.5" customHeight="1">
      <c r="A3530" s="18">
        <v>45708.0</v>
      </c>
      <c r="B3530" s="19" t="str">
        <f t="shared" si="1"/>
        <v>Feb</v>
      </c>
      <c r="C3530" s="20" t="s">
        <v>57</v>
      </c>
      <c r="D3530" s="19" t="s">
        <v>58</v>
      </c>
      <c r="E3530" s="19" t="s">
        <v>23</v>
      </c>
      <c r="F3530" s="21">
        <v>1.0</v>
      </c>
      <c r="G3530" s="22">
        <v>32076.0</v>
      </c>
      <c r="H3530" s="15" t="str">
        <f t="shared" si="2"/>
        <v>Base Range</v>
      </c>
      <c r="I3530" s="22">
        <v>25973.0</v>
      </c>
      <c r="J3530" s="23">
        <f t="shared" si="3"/>
        <v>1.234974782</v>
      </c>
      <c r="K3530" s="24" t="str">
        <f t="shared" si="4"/>
        <v>Over Achived</v>
      </c>
    </row>
    <row r="3531" ht="22.5" customHeight="1">
      <c r="A3531" s="18">
        <v>45708.0</v>
      </c>
      <c r="B3531" s="19" t="str">
        <f t="shared" si="1"/>
        <v>Feb</v>
      </c>
      <c r="C3531" s="20" t="s">
        <v>13</v>
      </c>
      <c r="D3531" s="19" t="s">
        <v>18</v>
      </c>
      <c r="E3531" s="19" t="s">
        <v>63</v>
      </c>
      <c r="F3531" s="21">
        <v>3.0</v>
      </c>
      <c r="G3531" s="22">
        <v>87647.0</v>
      </c>
      <c r="H3531" s="15" t="str">
        <f t="shared" si="2"/>
        <v>High Range</v>
      </c>
      <c r="I3531" s="22">
        <v>62819.0</v>
      </c>
      <c r="J3531" s="23">
        <f t="shared" si="3"/>
        <v>1.395230742</v>
      </c>
      <c r="K3531" s="24" t="str">
        <f t="shared" si="4"/>
        <v>Over Achived</v>
      </c>
    </row>
    <row r="3532" ht="22.5" customHeight="1">
      <c r="A3532" s="18">
        <v>45708.0</v>
      </c>
      <c r="B3532" s="19" t="str">
        <f t="shared" si="1"/>
        <v>Feb</v>
      </c>
      <c r="C3532" s="20" t="s">
        <v>57</v>
      </c>
      <c r="D3532" s="25" t="s">
        <v>62</v>
      </c>
      <c r="E3532" s="19" t="s">
        <v>38</v>
      </c>
      <c r="F3532" s="21">
        <v>1.0</v>
      </c>
      <c r="G3532" s="22">
        <v>45888.0</v>
      </c>
      <c r="H3532" s="15" t="str">
        <f t="shared" si="2"/>
        <v>Base Range</v>
      </c>
      <c r="I3532" s="22">
        <v>41669.0</v>
      </c>
      <c r="J3532" s="23">
        <f t="shared" si="3"/>
        <v>1.10125033</v>
      </c>
      <c r="K3532" s="24" t="str">
        <f t="shared" si="4"/>
        <v>Over Achived</v>
      </c>
    </row>
    <row r="3533" ht="22.5" customHeight="1">
      <c r="A3533" s="18">
        <v>45708.0</v>
      </c>
      <c r="B3533" s="19" t="str">
        <f t="shared" si="1"/>
        <v>Feb</v>
      </c>
      <c r="C3533" s="20" t="s">
        <v>57</v>
      </c>
      <c r="D3533" s="19" t="s">
        <v>71</v>
      </c>
      <c r="E3533" s="19" t="s">
        <v>26</v>
      </c>
      <c r="F3533" s="21">
        <v>2.0</v>
      </c>
      <c r="G3533" s="22">
        <v>43694.0</v>
      </c>
      <c r="H3533" s="15" t="str">
        <f t="shared" si="2"/>
        <v>Base Range</v>
      </c>
      <c r="I3533" s="22">
        <v>53159.0</v>
      </c>
      <c r="J3533" s="23">
        <f t="shared" si="3"/>
        <v>0.8219492466</v>
      </c>
      <c r="K3533" s="24" t="str">
        <f t="shared" si="4"/>
        <v>Target Not Meet</v>
      </c>
    </row>
    <row r="3534" ht="22.5" customHeight="1">
      <c r="A3534" s="18">
        <v>45708.0</v>
      </c>
      <c r="B3534" s="19" t="str">
        <f t="shared" si="1"/>
        <v>Feb</v>
      </c>
      <c r="C3534" s="20" t="s">
        <v>57</v>
      </c>
      <c r="D3534" s="19" t="s">
        <v>71</v>
      </c>
      <c r="E3534" s="19" t="s">
        <v>38</v>
      </c>
      <c r="F3534" s="21">
        <v>2.0</v>
      </c>
      <c r="G3534" s="22">
        <v>35761.0</v>
      </c>
      <c r="H3534" s="15" t="str">
        <f t="shared" si="2"/>
        <v>Base Range</v>
      </c>
      <c r="I3534" s="22">
        <v>43566.0</v>
      </c>
      <c r="J3534" s="23">
        <f t="shared" si="3"/>
        <v>0.8208465317</v>
      </c>
      <c r="K3534" s="24" t="str">
        <f t="shared" si="4"/>
        <v>Target Not Meet</v>
      </c>
    </row>
    <row r="3535" ht="22.5" customHeight="1">
      <c r="A3535" s="18">
        <v>45708.0</v>
      </c>
      <c r="B3535" s="19" t="str">
        <f t="shared" si="1"/>
        <v>Feb</v>
      </c>
      <c r="C3535" s="20" t="s">
        <v>57</v>
      </c>
      <c r="D3535" s="19" t="s">
        <v>71</v>
      </c>
      <c r="E3535" s="19" t="s">
        <v>9</v>
      </c>
      <c r="F3535" s="21">
        <v>2.0</v>
      </c>
      <c r="G3535" s="22">
        <v>61158.0</v>
      </c>
      <c r="H3535" s="15" t="str">
        <f t="shared" si="2"/>
        <v>Medium Range</v>
      </c>
      <c r="I3535" s="22">
        <v>72230.0</v>
      </c>
      <c r="J3535" s="23">
        <f t="shared" si="3"/>
        <v>0.8467118926</v>
      </c>
      <c r="K3535" s="24" t="str">
        <f t="shared" si="4"/>
        <v>Target Not Meet</v>
      </c>
    </row>
    <row r="3536" ht="22.5" customHeight="1">
      <c r="A3536" s="18">
        <v>45708.0</v>
      </c>
      <c r="B3536" s="19" t="str">
        <f t="shared" si="1"/>
        <v>Feb</v>
      </c>
      <c r="C3536" s="20" t="s">
        <v>57</v>
      </c>
      <c r="D3536" s="19" t="s">
        <v>71</v>
      </c>
      <c r="E3536" s="19" t="s">
        <v>19</v>
      </c>
      <c r="F3536" s="21">
        <v>2.0</v>
      </c>
      <c r="G3536" s="22">
        <v>31455.0</v>
      </c>
      <c r="H3536" s="15" t="str">
        <f t="shared" si="2"/>
        <v>Base Range</v>
      </c>
      <c r="I3536" s="22">
        <v>36859.0</v>
      </c>
      <c r="J3536" s="23">
        <f t="shared" si="3"/>
        <v>0.8533872324</v>
      </c>
      <c r="K3536" s="24" t="str">
        <f t="shared" si="4"/>
        <v>Target Not Meet</v>
      </c>
    </row>
    <row r="3537" ht="22.5" customHeight="1">
      <c r="A3537" s="18">
        <v>45708.0</v>
      </c>
      <c r="B3537" s="19" t="str">
        <f t="shared" si="1"/>
        <v>Feb</v>
      </c>
      <c r="C3537" s="20" t="s">
        <v>57</v>
      </c>
      <c r="D3537" s="19" t="s">
        <v>80</v>
      </c>
      <c r="E3537" s="19" t="s">
        <v>63</v>
      </c>
      <c r="F3537" s="21">
        <v>1.0</v>
      </c>
      <c r="G3537" s="22">
        <v>23636.0</v>
      </c>
      <c r="H3537" s="15" t="str">
        <f t="shared" si="2"/>
        <v>Base Range</v>
      </c>
      <c r="I3537" s="22">
        <v>25027.0</v>
      </c>
      <c r="J3537" s="23">
        <f t="shared" si="3"/>
        <v>0.9444200264</v>
      </c>
      <c r="K3537" s="24" t="str">
        <f t="shared" si="4"/>
        <v>Target Not Meet</v>
      </c>
    </row>
    <row r="3538" ht="22.5" customHeight="1">
      <c r="A3538" s="18">
        <v>45708.0</v>
      </c>
      <c r="B3538" s="19" t="str">
        <f t="shared" si="1"/>
        <v>Feb</v>
      </c>
      <c r="C3538" s="20" t="s">
        <v>57</v>
      </c>
      <c r="D3538" s="19" t="s">
        <v>80</v>
      </c>
      <c r="E3538" s="19" t="s">
        <v>23</v>
      </c>
      <c r="F3538" s="21">
        <v>1.0</v>
      </c>
      <c r="G3538" s="22">
        <v>30835.0</v>
      </c>
      <c r="H3538" s="15" t="str">
        <f t="shared" si="2"/>
        <v>Base Range</v>
      </c>
      <c r="I3538" s="22">
        <v>39508.0</v>
      </c>
      <c r="J3538" s="23">
        <f t="shared" si="3"/>
        <v>0.7804748405</v>
      </c>
      <c r="K3538" s="24" t="str">
        <f t="shared" si="4"/>
        <v>Target Not Meet</v>
      </c>
    </row>
    <row r="3539" ht="22.5" customHeight="1">
      <c r="A3539" s="18">
        <v>45708.0</v>
      </c>
      <c r="B3539" s="19" t="str">
        <f t="shared" si="1"/>
        <v>Feb</v>
      </c>
      <c r="C3539" s="20" t="s">
        <v>57</v>
      </c>
      <c r="D3539" s="19" t="s">
        <v>80</v>
      </c>
      <c r="E3539" s="19" t="s">
        <v>19</v>
      </c>
      <c r="F3539" s="21">
        <v>1.0</v>
      </c>
      <c r="G3539" s="22">
        <v>32935.0</v>
      </c>
      <c r="H3539" s="15" t="str">
        <f t="shared" si="2"/>
        <v>Base Range</v>
      </c>
      <c r="I3539" s="22">
        <v>36568.0</v>
      </c>
      <c r="J3539" s="23">
        <f t="shared" si="3"/>
        <v>0.9006508423</v>
      </c>
      <c r="K3539" s="24" t="str">
        <f t="shared" si="4"/>
        <v>Target Not Meet</v>
      </c>
    </row>
    <row r="3540" ht="22.5" customHeight="1">
      <c r="A3540" s="18">
        <v>45708.0</v>
      </c>
      <c r="B3540" s="19" t="str">
        <f t="shared" si="1"/>
        <v>Feb</v>
      </c>
      <c r="C3540" s="20" t="s">
        <v>57</v>
      </c>
      <c r="D3540" s="19" t="s">
        <v>80</v>
      </c>
      <c r="E3540" s="19" t="s">
        <v>34</v>
      </c>
      <c r="F3540" s="21">
        <v>2.0</v>
      </c>
      <c r="G3540" s="22">
        <v>63962.0</v>
      </c>
      <c r="H3540" s="15" t="str">
        <f t="shared" si="2"/>
        <v>Medium Range</v>
      </c>
      <c r="I3540" s="22">
        <v>67725.0</v>
      </c>
      <c r="J3540" s="23">
        <f t="shared" si="3"/>
        <v>0.9444370616</v>
      </c>
      <c r="K3540" s="24" t="str">
        <f t="shared" si="4"/>
        <v>Target Not Meet</v>
      </c>
    </row>
    <row r="3541" ht="22.5" customHeight="1">
      <c r="A3541" s="18">
        <v>45708.0</v>
      </c>
      <c r="B3541" s="19" t="str">
        <f t="shared" si="1"/>
        <v>Feb</v>
      </c>
      <c r="C3541" s="20" t="s">
        <v>57</v>
      </c>
      <c r="D3541" s="19" t="s">
        <v>85</v>
      </c>
      <c r="E3541" s="19" t="s">
        <v>9</v>
      </c>
      <c r="F3541" s="21">
        <v>2.0</v>
      </c>
      <c r="G3541" s="22">
        <v>61798.0</v>
      </c>
      <c r="H3541" s="15" t="str">
        <f t="shared" si="2"/>
        <v>Medium Range</v>
      </c>
      <c r="I3541" s="22">
        <v>77891.0</v>
      </c>
      <c r="J3541" s="23">
        <f t="shared" si="3"/>
        <v>0.793390764</v>
      </c>
      <c r="K3541" s="24" t="str">
        <f t="shared" si="4"/>
        <v>Target Not Meet</v>
      </c>
    </row>
    <row r="3542" ht="22.5" customHeight="1">
      <c r="A3542" s="18">
        <v>45708.0</v>
      </c>
      <c r="B3542" s="19" t="str">
        <f t="shared" si="1"/>
        <v>Feb</v>
      </c>
      <c r="C3542" s="20" t="s">
        <v>57</v>
      </c>
      <c r="D3542" s="19" t="s">
        <v>85</v>
      </c>
      <c r="E3542" s="19" t="s">
        <v>26</v>
      </c>
      <c r="F3542" s="21">
        <v>2.0</v>
      </c>
      <c r="G3542" s="22">
        <v>38688.0</v>
      </c>
      <c r="H3542" s="15" t="str">
        <f t="shared" si="2"/>
        <v>Base Range</v>
      </c>
      <c r="I3542" s="22">
        <v>42806.0</v>
      </c>
      <c r="J3542" s="23">
        <f t="shared" si="3"/>
        <v>0.9037985329</v>
      </c>
      <c r="K3542" s="24" t="str">
        <f t="shared" si="4"/>
        <v>Target Not Meet</v>
      </c>
    </row>
    <row r="3543" ht="22.5" customHeight="1">
      <c r="A3543" s="18">
        <v>45708.0</v>
      </c>
      <c r="B3543" s="19" t="str">
        <f t="shared" si="1"/>
        <v>Feb</v>
      </c>
      <c r="C3543" s="20" t="s">
        <v>57</v>
      </c>
      <c r="D3543" s="19" t="s">
        <v>85</v>
      </c>
      <c r="E3543" s="19" t="s">
        <v>19</v>
      </c>
      <c r="F3543" s="21">
        <v>2.0</v>
      </c>
      <c r="G3543" s="22">
        <v>36395.0</v>
      </c>
      <c r="H3543" s="15" t="str">
        <f t="shared" si="2"/>
        <v>Base Range</v>
      </c>
      <c r="I3543" s="22">
        <v>39988.0</v>
      </c>
      <c r="J3543" s="23">
        <f t="shared" si="3"/>
        <v>0.9101480444</v>
      </c>
      <c r="K3543" s="24" t="str">
        <f t="shared" si="4"/>
        <v>Target Not Meet</v>
      </c>
    </row>
    <row r="3544" ht="22.5" customHeight="1">
      <c r="A3544" s="18">
        <v>45708.0</v>
      </c>
      <c r="B3544" s="19" t="str">
        <f t="shared" si="1"/>
        <v>Feb</v>
      </c>
      <c r="C3544" s="20" t="s">
        <v>57</v>
      </c>
      <c r="D3544" s="19" t="s">
        <v>85</v>
      </c>
      <c r="E3544" s="19" t="s">
        <v>63</v>
      </c>
      <c r="F3544" s="21">
        <v>1.0</v>
      </c>
      <c r="G3544" s="22">
        <v>20628.0</v>
      </c>
      <c r="H3544" s="15" t="str">
        <f t="shared" si="2"/>
        <v>Base Range</v>
      </c>
      <c r="I3544" s="22">
        <v>25396.0</v>
      </c>
      <c r="J3544" s="23">
        <f t="shared" si="3"/>
        <v>0.8122538983</v>
      </c>
      <c r="K3544" s="24" t="str">
        <f t="shared" si="4"/>
        <v>Target Not Meet</v>
      </c>
    </row>
    <row r="3545" ht="22.5" customHeight="1">
      <c r="A3545" s="18">
        <v>45708.0</v>
      </c>
      <c r="B3545" s="19" t="str">
        <f t="shared" si="1"/>
        <v>Feb</v>
      </c>
      <c r="C3545" s="20" t="s">
        <v>57</v>
      </c>
      <c r="D3545" s="19" t="s">
        <v>85</v>
      </c>
      <c r="E3545" s="19" t="s">
        <v>34</v>
      </c>
      <c r="F3545" s="21">
        <v>3.0</v>
      </c>
      <c r="G3545" s="22">
        <v>52513.0</v>
      </c>
      <c r="H3545" s="15" t="str">
        <f t="shared" si="2"/>
        <v>Medium Range</v>
      </c>
      <c r="I3545" s="22">
        <v>67132.0</v>
      </c>
      <c r="J3545" s="23">
        <f t="shared" si="3"/>
        <v>0.7822349997</v>
      </c>
      <c r="K3545" s="24" t="str">
        <f t="shared" si="4"/>
        <v>Target Not Meet</v>
      </c>
    </row>
    <row r="3546" ht="22.5" customHeight="1">
      <c r="A3546" s="18">
        <v>45708.0</v>
      </c>
      <c r="B3546" s="19" t="str">
        <f t="shared" si="1"/>
        <v>Feb</v>
      </c>
      <c r="C3546" s="20" t="s">
        <v>57</v>
      </c>
      <c r="D3546" s="25" t="s">
        <v>62</v>
      </c>
      <c r="E3546" s="19" t="s">
        <v>63</v>
      </c>
      <c r="F3546" s="21">
        <v>1.0</v>
      </c>
      <c r="G3546" s="22">
        <v>26801.0</v>
      </c>
      <c r="H3546" s="15" t="str">
        <f t="shared" si="2"/>
        <v>Base Range</v>
      </c>
      <c r="I3546" s="22">
        <v>20391.0</v>
      </c>
      <c r="J3546" s="23">
        <f t="shared" si="3"/>
        <v>1.314354372</v>
      </c>
      <c r="K3546" s="24" t="str">
        <f t="shared" si="4"/>
        <v>Over Achived</v>
      </c>
    </row>
    <row r="3547" ht="22.5" customHeight="1">
      <c r="A3547" s="18">
        <v>45708.0</v>
      </c>
      <c r="B3547" s="19" t="str">
        <f t="shared" si="1"/>
        <v>Feb</v>
      </c>
      <c r="C3547" s="20" t="s">
        <v>13</v>
      </c>
      <c r="D3547" s="19" t="s">
        <v>18</v>
      </c>
      <c r="E3547" s="19" t="s">
        <v>34</v>
      </c>
      <c r="F3547" s="21">
        <v>3.0</v>
      </c>
      <c r="G3547" s="22">
        <v>65912.0</v>
      </c>
      <c r="H3547" s="15" t="str">
        <f t="shared" si="2"/>
        <v>Medium Range</v>
      </c>
      <c r="I3547" s="22">
        <v>48405.0</v>
      </c>
      <c r="J3547" s="23">
        <f t="shared" si="3"/>
        <v>1.361677513</v>
      </c>
      <c r="K3547" s="24" t="str">
        <f t="shared" si="4"/>
        <v>Over Achived</v>
      </c>
    </row>
    <row r="3548" ht="22.5" customHeight="1">
      <c r="A3548" s="18">
        <v>45708.0</v>
      </c>
      <c r="B3548" s="19" t="str">
        <f t="shared" si="1"/>
        <v>Feb</v>
      </c>
      <c r="C3548" s="20" t="s">
        <v>57</v>
      </c>
      <c r="D3548" s="25" t="s">
        <v>62</v>
      </c>
      <c r="E3548" s="19" t="s">
        <v>38</v>
      </c>
      <c r="F3548" s="21">
        <v>2.0</v>
      </c>
      <c r="G3548" s="22">
        <v>46393.0</v>
      </c>
      <c r="H3548" s="15" t="str">
        <f t="shared" si="2"/>
        <v>Base Range</v>
      </c>
      <c r="I3548" s="22">
        <v>37220.0</v>
      </c>
      <c r="J3548" s="23">
        <f t="shared" si="3"/>
        <v>1.24645352</v>
      </c>
      <c r="K3548" s="24" t="str">
        <f t="shared" si="4"/>
        <v>Over Achived</v>
      </c>
    </row>
    <row r="3549" ht="22.5" customHeight="1">
      <c r="A3549" s="18">
        <v>45708.0</v>
      </c>
      <c r="B3549" s="19" t="str">
        <f t="shared" si="1"/>
        <v>Feb</v>
      </c>
      <c r="C3549" s="20" t="s">
        <v>13</v>
      </c>
      <c r="D3549" s="19" t="s">
        <v>14</v>
      </c>
      <c r="E3549" s="19" t="s">
        <v>9</v>
      </c>
      <c r="F3549" s="21">
        <v>4.0</v>
      </c>
      <c r="G3549" s="22">
        <v>88503.0</v>
      </c>
      <c r="H3549" s="15" t="str">
        <f t="shared" si="2"/>
        <v>High Range</v>
      </c>
      <c r="I3549" s="22">
        <v>70603.0</v>
      </c>
      <c r="J3549" s="23">
        <f t="shared" si="3"/>
        <v>1.253530303</v>
      </c>
      <c r="K3549" s="24" t="str">
        <f t="shared" si="4"/>
        <v>Over Achived</v>
      </c>
    </row>
    <row r="3550" ht="22.5" customHeight="1">
      <c r="A3550" s="18">
        <v>45708.0</v>
      </c>
      <c r="B3550" s="19" t="str">
        <f t="shared" si="1"/>
        <v>Feb</v>
      </c>
      <c r="C3550" s="20" t="s">
        <v>7</v>
      </c>
      <c r="D3550" s="19" t="s">
        <v>8</v>
      </c>
      <c r="E3550" s="19" t="s">
        <v>9</v>
      </c>
      <c r="F3550" s="21">
        <v>7.0</v>
      </c>
      <c r="G3550" s="22">
        <v>132163.0</v>
      </c>
      <c r="H3550" s="15" t="str">
        <f t="shared" si="2"/>
        <v>Very High Range</v>
      </c>
      <c r="I3550" s="22">
        <v>107090.0</v>
      </c>
      <c r="J3550" s="23">
        <f t="shared" si="3"/>
        <v>1.234130171</v>
      </c>
      <c r="K3550" s="24" t="str">
        <f t="shared" si="4"/>
        <v>Over Achived</v>
      </c>
    </row>
    <row r="3551" ht="22.5" customHeight="1">
      <c r="A3551" s="18">
        <v>45708.0</v>
      </c>
      <c r="B3551" s="19" t="str">
        <f t="shared" si="1"/>
        <v>Feb</v>
      </c>
      <c r="C3551" s="20" t="s">
        <v>7</v>
      </c>
      <c r="D3551" s="19" t="s">
        <v>8</v>
      </c>
      <c r="E3551" s="19" t="s">
        <v>34</v>
      </c>
      <c r="F3551" s="21">
        <v>6.0</v>
      </c>
      <c r="G3551" s="22">
        <v>138628.0</v>
      </c>
      <c r="H3551" s="15" t="str">
        <f t="shared" si="2"/>
        <v>Very High Range</v>
      </c>
      <c r="I3551" s="22">
        <v>116587.0</v>
      </c>
      <c r="J3551" s="23">
        <f t="shared" si="3"/>
        <v>1.189051953</v>
      </c>
      <c r="K3551" s="24" t="str">
        <f t="shared" si="4"/>
        <v>Over Achived</v>
      </c>
    </row>
    <row r="3552" ht="22.5" customHeight="1">
      <c r="A3552" s="18">
        <v>45708.0</v>
      </c>
      <c r="B3552" s="19" t="str">
        <f t="shared" si="1"/>
        <v>Feb</v>
      </c>
      <c r="C3552" s="20" t="s">
        <v>7</v>
      </c>
      <c r="D3552" s="19" t="s">
        <v>8</v>
      </c>
      <c r="E3552" s="19" t="s">
        <v>26</v>
      </c>
      <c r="F3552" s="21">
        <v>9.0</v>
      </c>
      <c r="G3552" s="22">
        <v>233713.0</v>
      </c>
      <c r="H3552" s="15" t="str">
        <f t="shared" si="2"/>
        <v>Very High Range</v>
      </c>
      <c r="I3552" s="22">
        <v>194987.0</v>
      </c>
      <c r="J3552" s="23">
        <f t="shared" si="3"/>
        <v>1.198608112</v>
      </c>
      <c r="K3552" s="24" t="str">
        <f t="shared" si="4"/>
        <v>Over Achived</v>
      </c>
    </row>
    <row r="3553" ht="22.5" customHeight="1">
      <c r="A3553" s="18">
        <v>45708.0</v>
      </c>
      <c r="B3553" s="19" t="str">
        <f t="shared" si="1"/>
        <v>Feb</v>
      </c>
      <c r="C3553" s="20" t="s">
        <v>7</v>
      </c>
      <c r="D3553" s="19" t="s">
        <v>106</v>
      </c>
      <c r="E3553" s="19" t="s">
        <v>34</v>
      </c>
      <c r="F3553" s="21">
        <v>6.0</v>
      </c>
      <c r="G3553" s="22">
        <v>148037.0</v>
      </c>
      <c r="H3553" s="15" t="str">
        <f t="shared" si="2"/>
        <v>Very High Range</v>
      </c>
      <c r="I3553" s="22">
        <v>126839.0</v>
      </c>
      <c r="J3553" s="23">
        <f t="shared" si="3"/>
        <v>1.167125253</v>
      </c>
      <c r="K3553" s="24" t="str">
        <f t="shared" si="4"/>
        <v>Over Achived</v>
      </c>
    </row>
    <row r="3554" ht="22.5" customHeight="1">
      <c r="A3554" s="18">
        <v>45708.0</v>
      </c>
      <c r="B3554" s="19" t="str">
        <f t="shared" si="1"/>
        <v>Feb</v>
      </c>
      <c r="C3554" s="20" t="s">
        <v>7</v>
      </c>
      <c r="D3554" s="19" t="s">
        <v>106</v>
      </c>
      <c r="E3554" s="19" t="s">
        <v>38</v>
      </c>
      <c r="F3554" s="21">
        <v>4.0</v>
      </c>
      <c r="G3554" s="22">
        <v>108982.0</v>
      </c>
      <c r="H3554" s="15" t="str">
        <f t="shared" si="2"/>
        <v>Very High Range</v>
      </c>
      <c r="I3554" s="22">
        <v>91587.0</v>
      </c>
      <c r="J3554" s="23">
        <f t="shared" si="3"/>
        <v>1.189928702</v>
      </c>
      <c r="K3554" s="24" t="str">
        <f t="shared" si="4"/>
        <v>Over Achived</v>
      </c>
    </row>
    <row r="3555" ht="22.5" customHeight="1">
      <c r="A3555" s="18">
        <v>45708.0</v>
      </c>
      <c r="B3555" s="19" t="str">
        <f t="shared" si="1"/>
        <v>Feb</v>
      </c>
      <c r="C3555" s="20" t="s">
        <v>7</v>
      </c>
      <c r="D3555" s="19" t="s">
        <v>118</v>
      </c>
      <c r="E3555" s="19" t="s">
        <v>19</v>
      </c>
      <c r="F3555" s="21">
        <v>3.0</v>
      </c>
      <c r="G3555" s="22">
        <v>72763.0</v>
      </c>
      <c r="H3555" s="15" t="str">
        <f t="shared" si="2"/>
        <v>High Range</v>
      </c>
      <c r="I3555" s="22">
        <v>57273.0</v>
      </c>
      <c r="J3555" s="23">
        <f t="shared" si="3"/>
        <v>1.27045903</v>
      </c>
      <c r="K3555" s="24" t="str">
        <f t="shared" si="4"/>
        <v>Over Achived</v>
      </c>
    </row>
    <row r="3556" ht="22.5" customHeight="1">
      <c r="A3556" s="18">
        <v>45708.0</v>
      </c>
      <c r="B3556" s="19" t="str">
        <f t="shared" si="1"/>
        <v>Feb</v>
      </c>
      <c r="C3556" s="20" t="s">
        <v>7</v>
      </c>
      <c r="D3556" s="19" t="s">
        <v>118</v>
      </c>
      <c r="E3556" s="19" t="s">
        <v>63</v>
      </c>
      <c r="F3556" s="21">
        <v>2.0</v>
      </c>
      <c r="G3556" s="22">
        <v>57346.0</v>
      </c>
      <c r="H3556" s="15" t="str">
        <f t="shared" si="2"/>
        <v>Medium Range</v>
      </c>
      <c r="I3556" s="22">
        <v>50193.0</v>
      </c>
      <c r="J3556" s="23">
        <f t="shared" si="3"/>
        <v>1.142509912</v>
      </c>
      <c r="K3556" s="24" t="str">
        <f t="shared" si="4"/>
        <v>Over Achived</v>
      </c>
    </row>
    <row r="3557" ht="22.5" customHeight="1">
      <c r="A3557" s="18">
        <v>45708.0</v>
      </c>
      <c r="B3557" s="19" t="str">
        <f t="shared" si="1"/>
        <v>Feb</v>
      </c>
      <c r="C3557" s="20" t="s">
        <v>7</v>
      </c>
      <c r="D3557" s="19" t="s">
        <v>118</v>
      </c>
      <c r="E3557" s="19" t="s">
        <v>68</v>
      </c>
      <c r="F3557" s="21">
        <v>3.0</v>
      </c>
      <c r="G3557" s="22">
        <v>57050.0</v>
      </c>
      <c r="H3557" s="15" t="str">
        <f t="shared" si="2"/>
        <v>Medium Range</v>
      </c>
      <c r="I3557" s="22">
        <v>44889.0</v>
      </c>
      <c r="J3557" s="23">
        <f t="shared" si="3"/>
        <v>1.270912696</v>
      </c>
      <c r="K3557" s="24" t="str">
        <f t="shared" si="4"/>
        <v>Over Achived</v>
      </c>
    </row>
    <row r="3558" ht="22.5" customHeight="1">
      <c r="A3558" s="18">
        <v>45708.0</v>
      </c>
      <c r="B3558" s="19" t="str">
        <f t="shared" si="1"/>
        <v>Feb</v>
      </c>
      <c r="C3558" s="20" t="s">
        <v>7</v>
      </c>
      <c r="D3558" s="19" t="s">
        <v>118</v>
      </c>
      <c r="E3558" s="19" t="s">
        <v>38</v>
      </c>
      <c r="F3558" s="21">
        <v>4.0</v>
      </c>
      <c r="G3558" s="22">
        <v>91273.0</v>
      </c>
      <c r="H3558" s="15" t="str">
        <f t="shared" si="2"/>
        <v>Very High Range</v>
      </c>
      <c r="I3558" s="22">
        <v>72006.0</v>
      </c>
      <c r="J3558" s="23">
        <f t="shared" si="3"/>
        <v>1.267574924</v>
      </c>
      <c r="K3558" s="24" t="str">
        <f t="shared" si="4"/>
        <v>Over Achived</v>
      </c>
    </row>
    <row r="3559" ht="22.5" customHeight="1">
      <c r="A3559" s="18">
        <v>45708.0</v>
      </c>
      <c r="B3559" s="19" t="str">
        <f t="shared" si="1"/>
        <v>Feb</v>
      </c>
      <c r="C3559" s="20" t="s">
        <v>7</v>
      </c>
      <c r="D3559" s="19" t="s">
        <v>126</v>
      </c>
      <c r="E3559" s="19" t="s">
        <v>26</v>
      </c>
      <c r="F3559" s="21">
        <v>8.0</v>
      </c>
      <c r="G3559" s="22">
        <v>205110.0</v>
      </c>
      <c r="H3559" s="15" t="str">
        <f t="shared" si="2"/>
        <v>Very High Range</v>
      </c>
      <c r="I3559" s="22">
        <v>176863.0</v>
      </c>
      <c r="J3559" s="23">
        <f t="shared" si="3"/>
        <v>1.159711189</v>
      </c>
      <c r="K3559" s="24" t="str">
        <f t="shared" si="4"/>
        <v>Over Achived</v>
      </c>
    </row>
    <row r="3560" ht="22.5" customHeight="1">
      <c r="A3560" s="18">
        <v>45708.0</v>
      </c>
      <c r="B3560" s="19" t="str">
        <f t="shared" si="1"/>
        <v>Feb</v>
      </c>
      <c r="C3560" s="20" t="s">
        <v>7</v>
      </c>
      <c r="D3560" s="19" t="s">
        <v>126</v>
      </c>
      <c r="E3560" s="19" t="s">
        <v>23</v>
      </c>
      <c r="F3560" s="21">
        <v>3.0</v>
      </c>
      <c r="G3560" s="22">
        <v>63505.0</v>
      </c>
      <c r="H3560" s="15" t="str">
        <f t="shared" si="2"/>
        <v>Medium Range</v>
      </c>
      <c r="I3560" s="22">
        <v>51265.0</v>
      </c>
      <c r="J3560" s="23">
        <f t="shared" si="3"/>
        <v>1.238759387</v>
      </c>
      <c r="K3560" s="24" t="str">
        <f t="shared" si="4"/>
        <v>Over Achived</v>
      </c>
    </row>
    <row r="3561" ht="22.5" customHeight="1">
      <c r="A3561" s="18">
        <v>45708.0</v>
      </c>
      <c r="B3561" s="19" t="str">
        <f t="shared" si="1"/>
        <v>Feb</v>
      </c>
      <c r="C3561" s="20" t="s">
        <v>7</v>
      </c>
      <c r="D3561" s="19" t="s">
        <v>131</v>
      </c>
      <c r="E3561" s="19" t="s">
        <v>19</v>
      </c>
      <c r="F3561" s="21">
        <v>4.0</v>
      </c>
      <c r="G3561" s="22">
        <v>71592.0</v>
      </c>
      <c r="H3561" s="15" t="str">
        <f t="shared" si="2"/>
        <v>High Range</v>
      </c>
      <c r="I3561" s="22">
        <v>63297.0</v>
      </c>
      <c r="J3561" s="23">
        <f t="shared" si="3"/>
        <v>1.131048865</v>
      </c>
      <c r="K3561" s="24" t="str">
        <f t="shared" si="4"/>
        <v>Over Achived</v>
      </c>
    </row>
    <row r="3562" ht="22.5" customHeight="1">
      <c r="A3562" s="18">
        <v>45708.0</v>
      </c>
      <c r="B3562" s="19" t="str">
        <f t="shared" si="1"/>
        <v>Feb</v>
      </c>
      <c r="C3562" s="20" t="s">
        <v>7</v>
      </c>
      <c r="D3562" s="19" t="s">
        <v>131</v>
      </c>
      <c r="E3562" s="19" t="s">
        <v>23</v>
      </c>
      <c r="F3562" s="21">
        <v>3.0</v>
      </c>
      <c r="G3562" s="22">
        <v>73556.0</v>
      </c>
      <c r="H3562" s="15" t="str">
        <f t="shared" si="2"/>
        <v>High Range</v>
      </c>
      <c r="I3562" s="22">
        <v>67565.0</v>
      </c>
      <c r="J3562" s="23">
        <f t="shared" si="3"/>
        <v>1.088670169</v>
      </c>
      <c r="K3562" s="24" t="str">
        <f t="shared" si="4"/>
        <v>Over Achived</v>
      </c>
    </row>
    <row r="3563" ht="22.5" customHeight="1">
      <c r="A3563" s="18">
        <v>45708.0</v>
      </c>
      <c r="B3563" s="19" t="str">
        <f t="shared" si="1"/>
        <v>Feb</v>
      </c>
      <c r="C3563" s="20" t="s">
        <v>13</v>
      </c>
      <c r="D3563" s="19" t="s">
        <v>14</v>
      </c>
      <c r="E3563" s="19" t="s">
        <v>19</v>
      </c>
      <c r="F3563" s="21">
        <v>2.0</v>
      </c>
      <c r="G3563" s="22">
        <v>47244.0</v>
      </c>
      <c r="H3563" s="15" t="str">
        <f t="shared" si="2"/>
        <v>Base Range</v>
      </c>
      <c r="I3563" s="22">
        <v>40957.0</v>
      </c>
      <c r="J3563" s="23">
        <f t="shared" si="3"/>
        <v>1.153502454</v>
      </c>
      <c r="K3563" s="24" t="str">
        <f t="shared" si="4"/>
        <v>Over Achived</v>
      </c>
    </row>
    <row r="3564" ht="22.5" customHeight="1">
      <c r="A3564" s="18">
        <v>45708.0</v>
      </c>
      <c r="B3564" s="19" t="str">
        <f t="shared" si="1"/>
        <v>Feb</v>
      </c>
      <c r="C3564" s="20" t="s">
        <v>7</v>
      </c>
      <c r="D3564" s="19" t="s">
        <v>118</v>
      </c>
      <c r="E3564" s="19" t="s">
        <v>19</v>
      </c>
      <c r="F3564" s="21">
        <v>3.0</v>
      </c>
      <c r="G3564" s="22">
        <v>77512.0</v>
      </c>
      <c r="H3564" s="15" t="str">
        <f t="shared" si="2"/>
        <v>High Range</v>
      </c>
      <c r="I3564" s="22">
        <v>66440.0</v>
      </c>
      <c r="J3564" s="23">
        <f t="shared" si="3"/>
        <v>1.166646598</v>
      </c>
      <c r="K3564" s="24" t="str">
        <f t="shared" si="4"/>
        <v>Over Achived</v>
      </c>
    </row>
    <row r="3565" ht="22.5" customHeight="1">
      <c r="A3565" s="18">
        <v>45708.0</v>
      </c>
      <c r="B3565" s="19" t="str">
        <f t="shared" si="1"/>
        <v>Feb</v>
      </c>
      <c r="C3565" s="20" t="s">
        <v>92</v>
      </c>
      <c r="D3565" s="19" t="s">
        <v>158</v>
      </c>
      <c r="E3565" s="19" t="s">
        <v>38</v>
      </c>
      <c r="F3565" s="21">
        <v>3.0</v>
      </c>
      <c r="G3565" s="22">
        <v>74630.0</v>
      </c>
      <c r="H3565" s="15" t="str">
        <f t="shared" si="2"/>
        <v>High Range</v>
      </c>
      <c r="I3565" s="22">
        <v>67422.0</v>
      </c>
      <c r="J3565" s="23">
        <f t="shared" si="3"/>
        <v>1.106908724</v>
      </c>
      <c r="K3565" s="24" t="str">
        <f t="shared" si="4"/>
        <v>Over Achived</v>
      </c>
    </row>
    <row r="3566" ht="22.5" customHeight="1">
      <c r="A3566" s="18">
        <v>45708.0</v>
      </c>
      <c r="B3566" s="19" t="str">
        <f t="shared" si="1"/>
        <v>Feb</v>
      </c>
      <c r="C3566" s="20" t="s">
        <v>92</v>
      </c>
      <c r="D3566" s="19" t="s">
        <v>158</v>
      </c>
      <c r="E3566" s="19" t="s">
        <v>9</v>
      </c>
      <c r="F3566" s="21">
        <v>5.0</v>
      </c>
      <c r="G3566" s="22">
        <v>96426.0</v>
      </c>
      <c r="H3566" s="15" t="str">
        <f t="shared" si="2"/>
        <v>Very High Range</v>
      </c>
      <c r="I3566" s="22">
        <v>71552.0</v>
      </c>
      <c r="J3566" s="23">
        <f t="shared" si="3"/>
        <v>1.347635286</v>
      </c>
      <c r="K3566" s="24" t="str">
        <f t="shared" si="4"/>
        <v>Over Achived</v>
      </c>
    </row>
    <row r="3567" ht="22.5" customHeight="1">
      <c r="A3567" s="18">
        <v>45708.0</v>
      </c>
      <c r="B3567" s="19" t="str">
        <f t="shared" si="1"/>
        <v>Feb</v>
      </c>
      <c r="C3567" s="20" t="s">
        <v>13</v>
      </c>
      <c r="D3567" s="19" t="s">
        <v>14</v>
      </c>
      <c r="E3567" s="19" t="s">
        <v>9</v>
      </c>
      <c r="F3567" s="21">
        <v>3.0</v>
      </c>
      <c r="G3567" s="22">
        <v>83534.0</v>
      </c>
      <c r="H3567" s="15" t="str">
        <f t="shared" si="2"/>
        <v>High Range</v>
      </c>
      <c r="I3567" s="22">
        <v>67737.0</v>
      </c>
      <c r="J3567" s="23">
        <f t="shared" si="3"/>
        <v>1.233210801</v>
      </c>
      <c r="K3567" s="24" t="str">
        <f t="shared" si="4"/>
        <v>Over Achived</v>
      </c>
    </row>
    <row r="3568" ht="22.5" customHeight="1">
      <c r="A3568" s="18">
        <v>45708.0</v>
      </c>
      <c r="B3568" s="19" t="str">
        <f t="shared" si="1"/>
        <v>Feb</v>
      </c>
      <c r="C3568" s="20" t="s">
        <v>92</v>
      </c>
      <c r="D3568" s="19" t="s">
        <v>93</v>
      </c>
      <c r="E3568" s="19" t="s">
        <v>68</v>
      </c>
      <c r="F3568" s="21">
        <v>2.0</v>
      </c>
      <c r="G3568" s="22">
        <v>48096.0</v>
      </c>
      <c r="H3568" s="15" t="str">
        <f t="shared" si="2"/>
        <v>Base Range</v>
      </c>
      <c r="I3568" s="22">
        <v>59407.0</v>
      </c>
      <c r="J3568" s="23">
        <f t="shared" si="3"/>
        <v>0.8096015621</v>
      </c>
      <c r="K3568" s="24" t="str">
        <f t="shared" si="4"/>
        <v>Target Not Meet</v>
      </c>
    </row>
    <row r="3569" ht="22.5" customHeight="1">
      <c r="A3569" s="18">
        <v>45708.0</v>
      </c>
      <c r="B3569" s="19" t="str">
        <f t="shared" si="1"/>
        <v>Feb</v>
      </c>
      <c r="C3569" s="20" t="s">
        <v>92</v>
      </c>
      <c r="D3569" s="19" t="s">
        <v>93</v>
      </c>
      <c r="E3569" s="19" t="s">
        <v>23</v>
      </c>
      <c r="F3569" s="21">
        <v>2.0</v>
      </c>
      <c r="G3569" s="22">
        <v>58474.0</v>
      </c>
      <c r="H3569" s="15" t="str">
        <f t="shared" si="2"/>
        <v>Medium Range</v>
      </c>
      <c r="I3569" s="22">
        <v>72746.0</v>
      </c>
      <c r="J3569" s="23">
        <f t="shared" si="3"/>
        <v>0.8038105188</v>
      </c>
      <c r="K3569" s="24" t="str">
        <f t="shared" si="4"/>
        <v>Target Not Meet</v>
      </c>
    </row>
    <row r="3570" ht="22.5" customHeight="1">
      <c r="A3570" s="18">
        <v>45708.0</v>
      </c>
      <c r="B3570" s="19" t="str">
        <f t="shared" si="1"/>
        <v>Feb</v>
      </c>
      <c r="C3570" s="20" t="s">
        <v>92</v>
      </c>
      <c r="D3570" s="19" t="s">
        <v>93</v>
      </c>
      <c r="E3570" s="19" t="s">
        <v>23</v>
      </c>
      <c r="F3570" s="21">
        <v>3.0</v>
      </c>
      <c r="G3570" s="22">
        <v>55869.0</v>
      </c>
      <c r="H3570" s="15" t="str">
        <f t="shared" si="2"/>
        <v>Medium Range</v>
      </c>
      <c r="I3570" s="22">
        <v>59158.0</v>
      </c>
      <c r="J3570" s="23">
        <f t="shared" si="3"/>
        <v>0.9444031238</v>
      </c>
      <c r="K3570" s="24" t="str">
        <f t="shared" si="4"/>
        <v>Target Not Meet</v>
      </c>
    </row>
    <row r="3571" ht="22.5" customHeight="1">
      <c r="A3571" s="18">
        <v>45708.0</v>
      </c>
      <c r="B3571" s="19" t="str">
        <f t="shared" si="1"/>
        <v>Feb</v>
      </c>
      <c r="C3571" s="20" t="s">
        <v>92</v>
      </c>
      <c r="D3571" s="19" t="s">
        <v>98</v>
      </c>
      <c r="E3571" s="19" t="s">
        <v>23</v>
      </c>
      <c r="F3571" s="21">
        <v>3.0</v>
      </c>
      <c r="G3571" s="22">
        <v>49187.0</v>
      </c>
      <c r="H3571" s="15" t="str">
        <f t="shared" si="2"/>
        <v>Base Range</v>
      </c>
      <c r="I3571" s="22">
        <v>53062.0</v>
      </c>
      <c r="J3571" s="23">
        <f t="shared" si="3"/>
        <v>0.9269722212</v>
      </c>
      <c r="K3571" s="24" t="str">
        <f t="shared" si="4"/>
        <v>Target Not Meet</v>
      </c>
    </row>
    <row r="3572" ht="22.5" customHeight="1">
      <c r="A3572" s="18">
        <v>45708.0</v>
      </c>
      <c r="B3572" s="19" t="str">
        <f t="shared" si="1"/>
        <v>Feb</v>
      </c>
      <c r="C3572" s="20" t="s">
        <v>92</v>
      </c>
      <c r="D3572" s="19" t="s">
        <v>144</v>
      </c>
      <c r="E3572" s="19" t="s">
        <v>23</v>
      </c>
      <c r="F3572" s="21">
        <v>3.0</v>
      </c>
      <c r="G3572" s="22">
        <v>50488.0</v>
      </c>
      <c r="H3572" s="15" t="str">
        <f t="shared" si="2"/>
        <v>Medium Range</v>
      </c>
      <c r="I3572" s="22">
        <v>45245.0</v>
      </c>
      <c r="J3572" s="23">
        <f t="shared" si="3"/>
        <v>1.115880208</v>
      </c>
      <c r="K3572" s="24" t="str">
        <f t="shared" si="4"/>
        <v>Over Achived</v>
      </c>
    </row>
    <row r="3573" ht="22.5" customHeight="1">
      <c r="A3573" s="18">
        <v>45708.0</v>
      </c>
      <c r="B3573" s="19" t="str">
        <f t="shared" si="1"/>
        <v>Feb</v>
      </c>
      <c r="C3573" s="20" t="s">
        <v>92</v>
      </c>
      <c r="D3573" s="19" t="s">
        <v>98</v>
      </c>
      <c r="E3573" s="19" t="s">
        <v>26</v>
      </c>
      <c r="F3573" s="21">
        <v>4.0</v>
      </c>
      <c r="G3573" s="22">
        <v>77299.0</v>
      </c>
      <c r="H3573" s="15" t="str">
        <f t="shared" si="2"/>
        <v>High Range</v>
      </c>
      <c r="I3573" s="22">
        <v>94829.0</v>
      </c>
      <c r="J3573" s="23">
        <f t="shared" si="3"/>
        <v>0.8151409379</v>
      </c>
      <c r="K3573" s="24" t="str">
        <f t="shared" si="4"/>
        <v>Target Not Meet</v>
      </c>
    </row>
    <row r="3574" ht="22.5" customHeight="1">
      <c r="A3574" s="18">
        <v>45708.0</v>
      </c>
      <c r="B3574" s="19" t="str">
        <f t="shared" si="1"/>
        <v>Feb</v>
      </c>
      <c r="C3574" s="20" t="s">
        <v>92</v>
      </c>
      <c r="D3574" s="19" t="s">
        <v>144</v>
      </c>
      <c r="E3574" s="19" t="s">
        <v>23</v>
      </c>
      <c r="F3574" s="21">
        <v>2.0</v>
      </c>
      <c r="G3574" s="22">
        <v>49277.0</v>
      </c>
      <c r="H3574" s="15" t="str">
        <f t="shared" si="2"/>
        <v>Base Range</v>
      </c>
      <c r="I3574" s="22">
        <v>41960.0</v>
      </c>
      <c r="J3574" s="23">
        <f t="shared" si="3"/>
        <v>1.174380362</v>
      </c>
      <c r="K3574" s="24" t="str">
        <f t="shared" si="4"/>
        <v>Over Achived</v>
      </c>
    </row>
    <row r="3575" ht="22.5" customHeight="1">
      <c r="A3575" s="18">
        <v>45708.0</v>
      </c>
      <c r="B3575" s="19" t="str">
        <f t="shared" si="1"/>
        <v>Feb</v>
      </c>
      <c r="C3575" s="20" t="s">
        <v>92</v>
      </c>
      <c r="D3575" s="19" t="s">
        <v>144</v>
      </c>
      <c r="E3575" s="19" t="s">
        <v>19</v>
      </c>
      <c r="F3575" s="21">
        <v>2.0</v>
      </c>
      <c r="G3575" s="22">
        <v>69611.0</v>
      </c>
      <c r="H3575" s="15" t="str">
        <f t="shared" si="2"/>
        <v>Medium Range</v>
      </c>
      <c r="I3575" s="22">
        <v>65766.0</v>
      </c>
      <c r="J3575" s="23">
        <f t="shared" si="3"/>
        <v>1.05846486</v>
      </c>
      <c r="K3575" s="24" t="str">
        <f t="shared" si="4"/>
        <v>Over Achived</v>
      </c>
    </row>
    <row r="3576" ht="22.5" customHeight="1">
      <c r="A3576" s="18">
        <v>45708.0</v>
      </c>
      <c r="B3576" s="19" t="str">
        <f t="shared" si="1"/>
        <v>Feb</v>
      </c>
      <c r="C3576" s="20" t="s">
        <v>92</v>
      </c>
      <c r="D3576" s="25" t="s">
        <v>149</v>
      </c>
      <c r="E3576" s="19" t="s">
        <v>63</v>
      </c>
      <c r="F3576" s="21">
        <v>4.0</v>
      </c>
      <c r="G3576" s="22">
        <v>121215.0</v>
      </c>
      <c r="H3576" s="15" t="str">
        <f t="shared" si="2"/>
        <v>Very High Range</v>
      </c>
      <c r="I3576" s="22">
        <v>111870.0</v>
      </c>
      <c r="J3576" s="23">
        <f t="shared" si="3"/>
        <v>1.08353446</v>
      </c>
      <c r="K3576" s="24" t="str">
        <f t="shared" si="4"/>
        <v>Over Achived</v>
      </c>
    </row>
    <row r="3577" ht="22.5" customHeight="1">
      <c r="A3577" s="18">
        <v>45708.0</v>
      </c>
      <c r="B3577" s="19" t="str">
        <f t="shared" si="1"/>
        <v>Feb</v>
      </c>
      <c r="C3577" s="20" t="s">
        <v>92</v>
      </c>
      <c r="D3577" s="25" t="s">
        <v>149</v>
      </c>
      <c r="E3577" s="19" t="s">
        <v>63</v>
      </c>
      <c r="F3577" s="21">
        <v>5.0</v>
      </c>
      <c r="G3577" s="22">
        <v>96715.0</v>
      </c>
      <c r="H3577" s="15" t="str">
        <f t="shared" si="2"/>
        <v>Very High Range</v>
      </c>
      <c r="I3577" s="22">
        <v>71675.0</v>
      </c>
      <c r="J3577" s="23">
        <f t="shared" si="3"/>
        <v>1.349354726</v>
      </c>
      <c r="K3577" s="24" t="str">
        <f t="shared" si="4"/>
        <v>Over Achived</v>
      </c>
    </row>
    <row r="3578" ht="22.5" customHeight="1">
      <c r="A3578" s="18">
        <v>45708.0</v>
      </c>
      <c r="B3578" s="19" t="str">
        <f t="shared" si="1"/>
        <v>Feb</v>
      </c>
      <c r="C3578" s="20" t="s">
        <v>92</v>
      </c>
      <c r="D3578" s="19" t="s">
        <v>158</v>
      </c>
      <c r="E3578" s="19" t="s">
        <v>34</v>
      </c>
      <c r="F3578" s="21">
        <v>4.0</v>
      </c>
      <c r="G3578" s="22">
        <v>97308.0</v>
      </c>
      <c r="H3578" s="15" t="str">
        <f t="shared" si="2"/>
        <v>Very High Range</v>
      </c>
      <c r="I3578" s="22">
        <v>72568.0</v>
      </c>
      <c r="J3578" s="23">
        <f t="shared" si="3"/>
        <v>1.340921618</v>
      </c>
      <c r="K3578" s="24" t="str">
        <f t="shared" si="4"/>
        <v>Over Achived</v>
      </c>
    </row>
    <row r="3579" ht="22.5" customHeight="1">
      <c r="A3579" s="18">
        <v>45708.0</v>
      </c>
      <c r="B3579" s="19" t="str">
        <f t="shared" si="1"/>
        <v>Feb</v>
      </c>
      <c r="C3579" s="20" t="s">
        <v>92</v>
      </c>
      <c r="D3579" s="19" t="s">
        <v>158</v>
      </c>
      <c r="E3579" s="19" t="s">
        <v>63</v>
      </c>
      <c r="F3579" s="21">
        <v>4.0</v>
      </c>
      <c r="G3579" s="22">
        <v>114107.0</v>
      </c>
      <c r="H3579" s="15" t="str">
        <f t="shared" si="2"/>
        <v>Very High Range</v>
      </c>
      <c r="I3579" s="22">
        <v>102051.0</v>
      </c>
      <c r="J3579" s="23">
        <f t="shared" si="3"/>
        <v>1.11813701</v>
      </c>
      <c r="K3579" s="24" t="str">
        <f t="shared" si="4"/>
        <v>Over Achived</v>
      </c>
    </row>
    <row r="3580" ht="22.5" customHeight="1">
      <c r="A3580" s="18">
        <v>45709.0</v>
      </c>
      <c r="B3580" s="19" t="str">
        <f t="shared" si="1"/>
        <v>Feb</v>
      </c>
      <c r="C3580" s="20" t="s">
        <v>13</v>
      </c>
      <c r="D3580" s="19" t="s">
        <v>37</v>
      </c>
      <c r="E3580" s="19" t="s">
        <v>26</v>
      </c>
      <c r="F3580" s="21">
        <v>3.0</v>
      </c>
      <c r="G3580" s="22">
        <v>56557.0</v>
      </c>
      <c r="H3580" s="15" t="str">
        <f t="shared" si="2"/>
        <v>Medium Range</v>
      </c>
      <c r="I3580" s="22">
        <v>70434.0</v>
      </c>
      <c r="J3580" s="23">
        <f t="shared" si="3"/>
        <v>0.8029786751</v>
      </c>
      <c r="K3580" s="24" t="str">
        <f t="shared" si="4"/>
        <v>Target Not Meet</v>
      </c>
    </row>
    <row r="3581" ht="22.5" customHeight="1">
      <c r="A3581" s="18">
        <v>45709.0</v>
      </c>
      <c r="B3581" s="19" t="str">
        <f t="shared" si="1"/>
        <v>Feb</v>
      </c>
      <c r="C3581" s="20" t="s">
        <v>13</v>
      </c>
      <c r="D3581" s="19" t="s">
        <v>169</v>
      </c>
      <c r="E3581" s="19" t="s">
        <v>38</v>
      </c>
      <c r="F3581" s="21">
        <v>3.0</v>
      </c>
      <c r="G3581" s="22">
        <v>64031.0</v>
      </c>
      <c r="H3581" s="15" t="str">
        <f t="shared" si="2"/>
        <v>Medium Range</v>
      </c>
      <c r="I3581" s="22">
        <v>70462.0</v>
      </c>
      <c r="J3581" s="23">
        <f t="shared" si="3"/>
        <v>0.9087309472</v>
      </c>
      <c r="K3581" s="24" t="str">
        <f t="shared" si="4"/>
        <v>Target Not Meet</v>
      </c>
    </row>
    <row r="3582" ht="22.5" customHeight="1">
      <c r="A3582" s="18">
        <v>45709.0</v>
      </c>
      <c r="B3582" s="19" t="str">
        <f t="shared" si="1"/>
        <v>Feb</v>
      </c>
      <c r="C3582" s="20" t="s">
        <v>13</v>
      </c>
      <c r="D3582" s="19" t="s">
        <v>169</v>
      </c>
      <c r="E3582" s="19" t="s">
        <v>38</v>
      </c>
      <c r="F3582" s="21">
        <v>2.0</v>
      </c>
      <c r="G3582" s="22">
        <v>57279.0</v>
      </c>
      <c r="H3582" s="15" t="str">
        <f t="shared" si="2"/>
        <v>Medium Range</v>
      </c>
      <c r="I3582" s="22">
        <v>74232.0</v>
      </c>
      <c r="J3582" s="23">
        <f t="shared" si="3"/>
        <v>0.7716214032</v>
      </c>
      <c r="K3582" s="24" t="str">
        <f t="shared" si="4"/>
        <v>Target Not Meet</v>
      </c>
    </row>
    <row r="3583" ht="22.5" customHeight="1">
      <c r="A3583" s="18">
        <v>45709.0</v>
      </c>
      <c r="B3583" s="19" t="str">
        <f t="shared" si="1"/>
        <v>Feb</v>
      </c>
      <c r="C3583" s="20" t="s">
        <v>13</v>
      </c>
      <c r="D3583" s="19" t="s">
        <v>169</v>
      </c>
      <c r="E3583" s="19" t="s">
        <v>68</v>
      </c>
      <c r="F3583" s="21">
        <v>2.0</v>
      </c>
      <c r="G3583" s="22">
        <v>35222.0</v>
      </c>
      <c r="H3583" s="15" t="str">
        <f t="shared" si="2"/>
        <v>Base Range</v>
      </c>
      <c r="I3583" s="22">
        <v>37580.0</v>
      </c>
      <c r="J3583" s="23">
        <f t="shared" si="3"/>
        <v>0.9372538584</v>
      </c>
      <c r="K3583" s="24" t="str">
        <f t="shared" si="4"/>
        <v>Target Not Meet</v>
      </c>
    </row>
    <row r="3584" ht="22.5" customHeight="1">
      <c r="A3584" s="18">
        <v>45709.0</v>
      </c>
      <c r="B3584" s="19" t="str">
        <f t="shared" si="1"/>
        <v>Feb</v>
      </c>
      <c r="C3584" s="20" t="s">
        <v>13</v>
      </c>
      <c r="D3584" s="19" t="s">
        <v>37</v>
      </c>
      <c r="E3584" s="19" t="s">
        <v>26</v>
      </c>
      <c r="F3584" s="21">
        <v>3.0</v>
      </c>
      <c r="G3584" s="22">
        <v>55546.0</v>
      </c>
      <c r="H3584" s="15" t="str">
        <f t="shared" si="2"/>
        <v>Medium Range</v>
      </c>
      <c r="I3584" s="22">
        <v>60210.0</v>
      </c>
      <c r="J3584" s="23">
        <f t="shared" si="3"/>
        <v>0.9225377844</v>
      </c>
      <c r="K3584" s="24" t="str">
        <f t="shared" si="4"/>
        <v>Target Not Meet</v>
      </c>
    </row>
    <row r="3585" ht="22.5" customHeight="1">
      <c r="A3585" s="18">
        <v>45709.0</v>
      </c>
      <c r="B3585" s="19" t="str">
        <f t="shared" si="1"/>
        <v>Feb</v>
      </c>
      <c r="C3585" s="20" t="s">
        <v>13</v>
      </c>
      <c r="D3585" s="19" t="s">
        <v>169</v>
      </c>
      <c r="E3585" s="19" t="s">
        <v>63</v>
      </c>
      <c r="F3585" s="21">
        <v>1.0</v>
      </c>
      <c r="G3585" s="22">
        <v>16919.0</v>
      </c>
      <c r="H3585" s="15" t="str">
        <f t="shared" si="2"/>
        <v>Base Range</v>
      </c>
      <c r="I3585" s="22">
        <v>18857.0</v>
      </c>
      <c r="J3585" s="23">
        <f t="shared" si="3"/>
        <v>0.8972264941</v>
      </c>
      <c r="K3585" s="24" t="str">
        <f t="shared" si="4"/>
        <v>Target Not Meet</v>
      </c>
    </row>
    <row r="3586" ht="22.5" customHeight="1">
      <c r="A3586" s="18">
        <v>45709.0</v>
      </c>
      <c r="B3586" s="19" t="str">
        <f t="shared" si="1"/>
        <v>Feb</v>
      </c>
      <c r="C3586" s="20" t="s">
        <v>13</v>
      </c>
      <c r="D3586" s="19" t="s">
        <v>29</v>
      </c>
      <c r="E3586" s="19" t="s">
        <v>23</v>
      </c>
      <c r="F3586" s="21">
        <v>2.0</v>
      </c>
      <c r="G3586" s="22">
        <v>48711.0</v>
      </c>
      <c r="H3586" s="15" t="str">
        <f t="shared" si="2"/>
        <v>Base Range</v>
      </c>
      <c r="I3586" s="22">
        <v>54810.0</v>
      </c>
      <c r="J3586" s="23">
        <f t="shared" si="3"/>
        <v>0.8887246853</v>
      </c>
      <c r="K3586" s="24" t="str">
        <f t="shared" si="4"/>
        <v>Target Not Meet</v>
      </c>
    </row>
    <row r="3587" ht="22.5" customHeight="1">
      <c r="A3587" s="18">
        <v>45709.0</v>
      </c>
      <c r="B3587" s="19" t="str">
        <f t="shared" si="1"/>
        <v>Feb</v>
      </c>
      <c r="C3587" s="20" t="s">
        <v>13</v>
      </c>
      <c r="D3587" s="19" t="s">
        <v>14</v>
      </c>
      <c r="E3587" s="19" t="s">
        <v>68</v>
      </c>
      <c r="F3587" s="21">
        <v>1.0</v>
      </c>
      <c r="G3587" s="22">
        <v>42976.0</v>
      </c>
      <c r="H3587" s="15" t="str">
        <f t="shared" si="2"/>
        <v>Base Range</v>
      </c>
      <c r="I3587" s="22">
        <v>30248.0</v>
      </c>
      <c r="J3587" s="23">
        <f t="shared" si="3"/>
        <v>1.420788151</v>
      </c>
      <c r="K3587" s="24" t="str">
        <f t="shared" si="4"/>
        <v>Over Achived</v>
      </c>
    </row>
    <row r="3588" ht="22.5" customHeight="1">
      <c r="A3588" s="18">
        <v>45709.0</v>
      </c>
      <c r="B3588" s="19" t="str">
        <f t="shared" si="1"/>
        <v>Feb</v>
      </c>
      <c r="C3588" s="20" t="s">
        <v>13</v>
      </c>
      <c r="D3588" s="19" t="s">
        <v>18</v>
      </c>
      <c r="E3588" s="19" t="s">
        <v>23</v>
      </c>
      <c r="F3588" s="21">
        <v>2.0</v>
      </c>
      <c r="G3588" s="22">
        <v>47683.0</v>
      </c>
      <c r="H3588" s="15" t="str">
        <f t="shared" si="2"/>
        <v>Base Range</v>
      </c>
      <c r="I3588" s="22">
        <v>35673.0</v>
      </c>
      <c r="J3588" s="23">
        <f t="shared" si="3"/>
        <v>1.33666919</v>
      </c>
      <c r="K3588" s="24" t="str">
        <f t="shared" si="4"/>
        <v>Over Achived</v>
      </c>
    </row>
    <row r="3589" ht="22.5" customHeight="1">
      <c r="A3589" s="18">
        <v>45709.0</v>
      </c>
      <c r="B3589" s="19" t="str">
        <f t="shared" si="1"/>
        <v>Feb</v>
      </c>
      <c r="C3589" s="20" t="s">
        <v>13</v>
      </c>
      <c r="D3589" s="19" t="s">
        <v>18</v>
      </c>
      <c r="E3589" s="19" t="s">
        <v>68</v>
      </c>
      <c r="F3589" s="21">
        <v>1.0</v>
      </c>
      <c r="G3589" s="22">
        <v>42720.0</v>
      </c>
      <c r="H3589" s="15" t="str">
        <f t="shared" si="2"/>
        <v>Base Range</v>
      </c>
      <c r="I3589" s="22">
        <v>36741.0</v>
      </c>
      <c r="J3589" s="23">
        <f t="shared" si="3"/>
        <v>1.162733731</v>
      </c>
      <c r="K3589" s="24" t="str">
        <f t="shared" si="4"/>
        <v>Over Achived</v>
      </c>
    </row>
    <row r="3590" ht="22.5" customHeight="1">
      <c r="A3590" s="18">
        <v>45709.0</v>
      </c>
      <c r="B3590" s="19" t="str">
        <f t="shared" si="1"/>
        <v>Feb</v>
      </c>
      <c r="C3590" s="20" t="s">
        <v>13</v>
      </c>
      <c r="D3590" s="19" t="s">
        <v>18</v>
      </c>
      <c r="E3590" s="19" t="s">
        <v>19</v>
      </c>
      <c r="F3590" s="21">
        <v>2.0</v>
      </c>
      <c r="G3590" s="22">
        <v>49980.0</v>
      </c>
      <c r="H3590" s="15" t="str">
        <f t="shared" si="2"/>
        <v>Base Range</v>
      </c>
      <c r="I3590" s="22">
        <v>39247.0</v>
      </c>
      <c r="J3590" s="23">
        <f t="shared" si="3"/>
        <v>1.273473132</v>
      </c>
      <c r="K3590" s="24" t="str">
        <f t="shared" si="4"/>
        <v>Over Achived</v>
      </c>
    </row>
    <row r="3591" ht="22.5" customHeight="1">
      <c r="A3591" s="18">
        <v>45709.0</v>
      </c>
      <c r="B3591" s="19" t="str">
        <f t="shared" si="1"/>
        <v>Feb</v>
      </c>
      <c r="C3591" s="20" t="s">
        <v>13</v>
      </c>
      <c r="D3591" s="19" t="s">
        <v>18</v>
      </c>
      <c r="E3591" s="19" t="s">
        <v>26</v>
      </c>
      <c r="F3591" s="21">
        <v>3.0</v>
      </c>
      <c r="G3591" s="22">
        <v>56982.0</v>
      </c>
      <c r="H3591" s="15" t="str">
        <f t="shared" si="2"/>
        <v>Medium Range</v>
      </c>
      <c r="I3591" s="22">
        <v>46303.0</v>
      </c>
      <c r="J3591" s="23">
        <f t="shared" si="3"/>
        <v>1.230633004</v>
      </c>
      <c r="K3591" s="24" t="str">
        <f t="shared" si="4"/>
        <v>Over Achived</v>
      </c>
    </row>
    <row r="3592" ht="22.5" customHeight="1">
      <c r="A3592" s="18">
        <v>45709.0</v>
      </c>
      <c r="B3592" s="19" t="str">
        <f t="shared" si="1"/>
        <v>Feb</v>
      </c>
      <c r="C3592" s="20" t="s">
        <v>13</v>
      </c>
      <c r="D3592" s="19" t="s">
        <v>18</v>
      </c>
      <c r="E3592" s="19" t="s">
        <v>19</v>
      </c>
      <c r="F3592" s="21">
        <v>2.0</v>
      </c>
      <c r="G3592" s="22">
        <v>49889.0</v>
      </c>
      <c r="H3592" s="15" t="str">
        <f t="shared" si="2"/>
        <v>Base Range</v>
      </c>
      <c r="I3592" s="22">
        <v>43858.0</v>
      </c>
      <c r="J3592" s="23">
        <f t="shared" si="3"/>
        <v>1.13751197</v>
      </c>
      <c r="K3592" s="24" t="str">
        <f t="shared" si="4"/>
        <v>Over Achived</v>
      </c>
    </row>
    <row r="3593" ht="22.5" customHeight="1">
      <c r="A3593" s="18">
        <v>45709.0</v>
      </c>
      <c r="B3593" s="19" t="str">
        <f t="shared" si="1"/>
        <v>Feb</v>
      </c>
      <c r="C3593" s="20" t="s">
        <v>57</v>
      </c>
      <c r="D3593" s="19" t="s">
        <v>58</v>
      </c>
      <c r="E3593" s="19" t="s">
        <v>38</v>
      </c>
      <c r="F3593" s="21">
        <v>2.0</v>
      </c>
      <c r="G3593" s="22">
        <v>48787.0</v>
      </c>
      <c r="H3593" s="15" t="str">
        <f t="shared" si="2"/>
        <v>Base Range</v>
      </c>
      <c r="I3593" s="22">
        <v>43307.0</v>
      </c>
      <c r="J3593" s="23">
        <f t="shared" si="3"/>
        <v>1.126538435</v>
      </c>
      <c r="K3593" s="24" t="str">
        <f t="shared" si="4"/>
        <v>Over Achived</v>
      </c>
    </row>
    <row r="3594" ht="22.5" customHeight="1">
      <c r="A3594" s="18">
        <v>45709.0</v>
      </c>
      <c r="B3594" s="19" t="str">
        <f t="shared" si="1"/>
        <v>Feb</v>
      </c>
      <c r="C3594" s="20" t="s">
        <v>13</v>
      </c>
      <c r="D3594" s="19" t="s">
        <v>29</v>
      </c>
      <c r="E3594" s="19" t="s">
        <v>38</v>
      </c>
      <c r="F3594" s="21">
        <v>2.0</v>
      </c>
      <c r="G3594" s="22">
        <v>56999.0</v>
      </c>
      <c r="H3594" s="15" t="str">
        <f t="shared" si="2"/>
        <v>Medium Range</v>
      </c>
      <c r="I3594" s="22">
        <v>73636.0</v>
      </c>
      <c r="J3594" s="23">
        <f t="shared" si="3"/>
        <v>0.7740643164</v>
      </c>
      <c r="K3594" s="24" t="str">
        <f t="shared" si="4"/>
        <v>Target Not Meet</v>
      </c>
    </row>
    <row r="3595" ht="22.5" customHeight="1">
      <c r="A3595" s="18">
        <v>45709.0</v>
      </c>
      <c r="B3595" s="19" t="str">
        <f t="shared" si="1"/>
        <v>Feb</v>
      </c>
      <c r="C3595" s="20" t="s">
        <v>57</v>
      </c>
      <c r="D3595" s="19" t="s">
        <v>58</v>
      </c>
      <c r="E3595" s="19" t="s">
        <v>34</v>
      </c>
      <c r="F3595" s="21">
        <v>2.0</v>
      </c>
      <c r="G3595" s="22">
        <v>57887.0</v>
      </c>
      <c r="H3595" s="15" t="str">
        <f t="shared" si="2"/>
        <v>Medium Range</v>
      </c>
      <c r="I3595" s="22">
        <v>41772.0</v>
      </c>
      <c r="J3595" s="23">
        <f t="shared" si="3"/>
        <v>1.385784736</v>
      </c>
      <c r="K3595" s="24" t="str">
        <f t="shared" si="4"/>
        <v>Over Achived</v>
      </c>
    </row>
    <row r="3596" ht="22.5" customHeight="1">
      <c r="A3596" s="18">
        <v>45709.0</v>
      </c>
      <c r="B3596" s="19" t="str">
        <f t="shared" si="1"/>
        <v>Feb</v>
      </c>
      <c r="C3596" s="20" t="s">
        <v>57</v>
      </c>
      <c r="D3596" s="19" t="s">
        <v>85</v>
      </c>
      <c r="E3596" s="19" t="s">
        <v>68</v>
      </c>
      <c r="F3596" s="21">
        <v>1.0</v>
      </c>
      <c r="G3596" s="22">
        <v>29843.0</v>
      </c>
      <c r="H3596" s="15" t="str">
        <f t="shared" si="2"/>
        <v>Base Range</v>
      </c>
      <c r="I3596" s="22">
        <v>36257.0</v>
      </c>
      <c r="J3596" s="23">
        <f t="shared" si="3"/>
        <v>0.8230962297</v>
      </c>
      <c r="K3596" s="24" t="str">
        <f t="shared" si="4"/>
        <v>Target Not Meet</v>
      </c>
    </row>
    <row r="3597" ht="22.5" customHeight="1">
      <c r="A3597" s="18">
        <v>45709.0</v>
      </c>
      <c r="B3597" s="19" t="str">
        <f t="shared" si="1"/>
        <v>Feb</v>
      </c>
      <c r="C3597" s="20" t="s">
        <v>57</v>
      </c>
      <c r="D3597" s="25" t="s">
        <v>62</v>
      </c>
      <c r="E3597" s="19" t="s">
        <v>23</v>
      </c>
      <c r="F3597" s="21">
        <v>1.0</v>
      </c>
      <c r="G3597" s="22">
        <v>32787.0</v>
      </c>
      <c r="H3597" s="15" t="str">
        <f t="shared" si="2"/>
        <v>Base Range</v>
      </c>
      <c r="I3597" s="22">
        <v>24884.0</v>
      </c>
      <c r="J3597" s="23">
        <f t="shared" si="3"/>
        <v>1.317593634</v>
      </c>
      <c r="K3597" s="24" t="str">
        <f t="shared" si="4"/>
        <v>Over Achived</v>
      </c>
    </row>
    <row r="3598" ht="22.5" customHeight="1">
      <c r="A3598" s="18">
        <v>45709.0</v>
      </c>
      <c r="B3598" s="19" t="str">
        <f t="shared" si="1"/>
        <v>Feb</v>
      </c>
      <c r="C3598" s="20" t="s">
        <v>57</v>
      </c>
      <c r="D3598" s="19" t="s">
        <v>85</v>
      </c>
      <c r="E3598" s="19" t="s">
        <v>23</v>
      </c>
      <c r="F3598" s="21">
        <v>1.0</v>
      </c>
      <c r="G3598" s="22">
        <v>33840.0</v>
      </c>
      <c r="H3598" s="15" t="str">
        <f t="shared" si="2"/>
        <v>Base Range</v>
      </c>
      <c r="I3598" s="22">
        <v>42408.0</v>
      </c>
      <c r="J3598" s="23">
        <f t="shared" si="3"/>
        <v>0.7979626486</v>
      </c>
      <c r="K3598" s="24" t="str">
        <f t="shared" si="4"/>
        <v>Target Not Meet</v>
      </c>
    </row>
    <row r="3599" ht="22.5" customHeight="1">
      <c r="A3599" s="18">
        <v>45709.0</v>
      </c>
      <c r="B3599" s="19" t="str">
        <f t="shared" si="1"/>
        <v>Feb</v>
      </c>
      <c r="C3599" s="20" t="s">
        <v>13</v>
      </c>
      <c r="D3599" s="19" t="s">
        <v>14</v>
      </c>
      <c r="E3599" s="19" t="s">
        <v>63</v>
      </c>
      <c r="F3599" s="21">
        <v>3.0</v>
      </c>
      <c r="G3599" s="22">
        <v>98747.0</v>
      </c>
      <c r="H3599" s="15" t="str">
        <f t="shared" si="2"/>
        <v>Very High Range</v>
      </c>
      <c r="I3599" s="22">
        <v>81223.0</v>
      </c>
      <c r="J3599" s="23">
        <f t="shared" si="3"/>
        <v>1.215751696</v>
      </c>
      <c r="K3599" s="24" t="str">
        <f t="shared" si="4"/>
        <v>Over Achived</v>
      </c>
    </row>
    <row r="3600" ht="22.5" customHeight="1">
      <c r="A3600" s="18">
        <v>45709.0</v>
      </c>
      <c r="B3600" s="19" t="str">
        <f t="shared" si="1"/>
        <v>Feb</v>
      </c>
      <c r="C3600" s="20" t="s">
        <v>57</v>
      </c>
      <c r="D3600" s="19" t="s">
        <v>85</v>
      </c>
      <c r="E3600" s="19" t="s">
        <v>9</v>
      </c>
      <c r="F3600" s="21">
        <v>3.0</v>
      </c>
      <c r="G3600" s="22">
        <v>58860.0</v>
      </c>
      <c r="H3600" s="15" t="str">
        <f t="shared" si="2"/>
        <v>Medium Range</v>
      </c>
      <c r="I3600" s="22">
        <v>76165.0</v>
      </c>
      <c r="J3600" s="23">
        <f t="shared" si="3"/>
        <v>0.7727959036</v>
      </c>
      <c r="K3600" s="24" t="str">
        <f t="shared" si="4"/>
        <v>Target Not Meet</v>
      </c>
    </row>
    <row r="3601" ht="22.5" customHeight="1">
      <c r="A3601" s="18">
        <v>45709.0</v>
      </c>
      <c r="B3601" s="19" t="str">
        <f t="shared" si="1"/>
        <v>Feb</v>
      </c>
      <c r="C3601" s="20" t="s">
        <v>57</v>
      </c>
      <c r="D3601" s="19" t="s">
        <v>85</v>
      </c>
      <c r="E3601" s="19" t="s">
        <v>63</v>
      </c>
      <c r="F3601" s="21">
        <v>1.0</v>
      </c>
      <c r="G3601" s="22">
        <v>28991.0</v>
      </c>
      <c r="H3601" s="15" t="str">
        <f t="shared" si="2"/>
        <v>Base Range</v>
      </c>
      <c r="I3601" s="22">
        <v>35144.0</v>
      </c>
      <c r="J3601" s="23">
        <f t="shared" si="3"/>
        <v>0.8249203278</v>
      </c>
      <c r="K3601" s="24" t="str">
        <f t="shared" si="4"/>
        <v>Target Not Meet</v>
      </c>
    </row>
    <row r="3602" ht="22.5" customHeight="1">
      <c r="A3602" s="18">
        <v>45709.0</v>
      </c>
      <c r="B3602" s="19" t="str">
        <f t="shared" si="1"/>
        <v>Feb</v>
      </c>
      <c r="C3602" s="20" t="s">
        <v>57</v>
      </c>
      <c r="D3602" s="19" t="s">
        <v>80</v>
      </c>
      <c r="E3602" s="19" t="s">
        <v>23</v>
      </c>
      <c r="F3602" s="21">
        <v>1.0</v>
      </c>
      <c r="G3602" s="22">
        <v>31535.0</v>
      </c>
      <c r="H3602" s="15" t="str">
        <f t="shared" si="2"/>
        <v>Base Range</v>
      </c>
      <c r="I3602" s="22">
        <v>40314.0</v>
      </c>
      <c r="J3602" s="23">
        <f t="shared" si="3"/>
        <v>0.7822344595</v>
      </c>
      <c r="K3602" s="24" t="str">
        <f t="shared" si="4"/>
        <v>Target Not Meet</v>
      </c>
    </row>
    <row r="3603" ht="22.5" customHeight="1">
      <c r="A3603" s="18">
        <v>45709.0</v>
      </c>
      <c r="B3603" s="19" t="str">
        <f t="shared" si="1"/>
        <v>Feb</v>
      </c>
      <c r="C3603" s="20" t="s">
        <v>57</v>
      </c>
      <c r="D3603" s="19" t="s">
        <v>80</v>
      </c>
      <c r="E3603" s="19" t="s">
        <v>38</v>
      </c>
      <c r="F3603" s="21">
        <v>2.0</v>
      </c>
      <c r="G3603" s="22">
        <v>49991.0</v>
      </c>
      <c r="H3603" s="15" t="str">
        <f t="shared" si="2"/>
        <v>Base Range</v>
      </c>
      <c r="I3603" s="22">
        <v>54586.0</v>
      </c>
      <c r="J3603" s="23">
        <f t="shared" si="3"/>
        <v>0.9158209065</v>
      </c>
      <c r="K3603" s="24" t="str">
        <f t="shared" si="4"/>
        <v>Target Not Meet</v>
      </c>
    </row>
    <row r="3604" ht="22.5" customHeight="1">
      <c r="A3604" s="18">
        <v>45709.0</v>
      </c>
      <c r="B3604" s="19" t="str">
        <f t="shared" si="1"/>
        <v>Feb</v>
      </c>
      <c r="C3604" s="20" t="s">
        <v>57</v>
      </c>
      <c r="D3604" s="19" t="s">
        <v>58</v>
      </c>
      <c r="E3604" s="19" t="s">
        <v>63</v>
      </c>
      <c r="F3604" s="21">
        <v>1.0</v>
      </c>
      <c r="G3604" s="22">
        <v>23890.0</v>
      </c>
      <c r="H3604" s="15" t="str">
        <f t="shared" si="2"/>
        <v>Base Range</v>
      </c>
      <c r="I3604" s="22">
        <v>20876.0</v>
      </c>
      <c r="J3604" s="23">
        <f t="shared" si="3"/>
        <v>1.144376317</v>
      </c>
      <c r="K3604" s="24" t="str">
        <f t="shared" si="4"/>
        <v>Over Achived</v>
      </c>
    </row>
    <row r="3605" ht="22.5" customHeight="1">
      <c r="A3605" s="18">
        <v>45709.0</v>
      </c>
      <c r="B3605" s="19" t="str">
        <f t="shared" si="1"/>
        <v>Feb</v>
      </c>
      <c r="C3605" s="20" t="s">
        <v>57</v>
      </c>
      <c r="D3605" s="19" t="s">
        <v>71</v>
      </c>
      <c r="E3605" s="19" t="s">
        <v>68</v>
      </c>
      <c r="F3605" s="21">
        <v>1.0</v>
      </c>
      <c r="G3605" s="22">
        <v>33702.0</v>
      </c>
      <c r="H3605" s="15" t="str">
        <f t="shared" si="2"/>
        <v>Base Range</v>
      </c>
      <c r="I3605" s="22">
        <v>35777.0</v>
      </c>
      <c r="J3605" s="23">
        <f t="shared" si="3"/>
        <v>0.9420018448</v>
      </c>
      <c r="K3605" s="24" t="str">
        <f t="shared" si="4"/>
        <v>Target Not Meet</v>
      </c>
    </row>
    <row r="3606" ht="22.5" customHeight="1">
      <c r="A3606" s="18">
        <v>45709.0</v>
      </c>
      <c r="B3606" s="19" t="str">
        <f t="shared" si="1"/>
        <v>Feb</v>
      </c>
      <c r="C3606" s="20" t="s">
        <v>57</v>
      </c>
      <c r="D3606" s="19" t="s">
        <v>71</v>
      </c>
      <c r="E3606" s="19" t="s">
        <v>34</v>
      </c>
      <c r="F3606" s="21">
        <v>3.0</v>
      </c>
      <c r="G3606" s="22">
        <v>54817.0</v>
      </c>
      <c r="H3606" s="15" t="str">
        <f t="shared" si="2"/>
        <v>Medium Range</v>
      </c>
      <c r="I3606" s="22">
        <v>66367.0</v>
      </c>
      <c r="J3606" s="23">
        <f t="shared" si="3"/>
        <v>0.8259677249</v>
      </c>
      <c r="K3606" s="24" t="str">
        <f t="shared" si="4"/>
        <v>Target Not Meet</v>
      </c>
    </row>
    <row r="3607" ht="22.5" customHeight="1">
      <c r="A3607" s="18">
        <v>45709.0</v>
      </c>
      <c r="B3607" s="19" t="str">
        <f t="shared" si="1"/>
        <v>Feb</v>
      </c>
      <c r="C3607" s="20" t="s">
        <v>57</v>
      </c>
      <c r="D3607" s="19" t="s">
        <v>71</v>
      </c>
      <c r="E3607" s="19" t="s">
        <v>26</v>
      </c>
      <c r="F3607" s="21">
        <v>2.0</v>
      </c>
      <c r="G3607" s="22">
        <v>54458.0</v>
      </c>
      <c r="H3607" s="15" t="str">
        <f t="shared" si="2"/>
        <v>Medium Range</v>
      </c>
      <c r="I3607" s="22">
        <v>60744.0</v>
      </c>
      <c r="J3607" s="23">
        <f t="shared" si="3"/>
        <v>0.8965165284</v>
      </c>
      <c r="K3607" s="24" t="str">
        <f t="shared" si="4"/>
        <v>Target Not Meet</v>
      </c>
    </row>
    <row r="3608" ht="22.5" customHeight="1">
      <c r="A3608" s="18">
        <v>45709.0</v>
      </c>
      <c r="B3608" s="19" t="str">
        <f t="shared" si="1"/>
        <v>Feb</v>
      </c>
      <c r="C3608" s="20" t="s">
        <v>57</v>
      </c>
      <c r="D3608" s="19" t="s">
        <v>71</v>
      </c>
      <c r="E3608" s="19" t="s">
        <v>38</v>
      </c>
      <c r="F3608" s="21">
        <v>2.0</v>
      </c>
      <c r="G3608" s="22">
        <v>41625.0</v>
      </c>
      <c r="H3608" s="15" t="str">
        <f t="shared" si="2"/>
        <v>Base Range</v>
      </c>
      <c r="I3608" s="22">
        <v>45338.0</v>
      </c>
      <c r="J3608" s="23">
        <f t="shared" si="3"/>
        <v>0.9181040187</v>
      </c>
      <c r="K3608" s="24" t="str">
        <f t="shared" si="4"/>
        <v>Target Not Meet</v>
      </c>
    </row>
    <row r="3609" ht="22.5" customHeight="1">
      <c r="A3609" s="18">
        <v>45709.0</v>
      </c>
      <c r="B3609" s="19" t="str">
        <f t="shared" si="1"/>
        <v>Feb</v>
      </c>
      <c r="C3609" s="20" t="s">
        <v>57</v>
      </c>
      <c r="D3609" s="25" t="s">
        <v>62</v>
      </c>
      <c r="E3609" s="19" t="s">
        <v>38</v>
      </c>
      <c r="F3609" s="21">
        <v>2.0</v>
      </c>
      <c r="G3609" s="22">
        <v>39489.0</v>
      </c>
      <c r="H3609" s="15" t="str">
        <f t="shared" si="2"/>
        <v>Base Range</v>
      </c>
      <c r="I3609" s="22">
        <v>35418.0</v>
      </c>
      <c r="J3609" s="23">
        <f t="shared" si="3"/>
        <v>1.114941555</v>
      </c>
      <c r="K3609" s="24" t="str">
        <f t="shared" si="4"/>
        <v>Over Achived</v>
      </c>
    </row>
    <row r="3610" ht="22.5" customHeight="1">
      <c r="A3610" s="18">
        <v>45709.0</v>
      </c>
      <c r="B3610" s="19" t="str">
        <f t="shared" si="1"/>
        <v>Feb</v>
      </c>
      <c r="C3610" s="20" t="s">
        <v>57</v>
      </c>
      <c r="D3610" s="25" t="s">
        <v>62</v>
      </c>
      <c r="E3610" s="19" t="s">
        <v>34</v>
      </c>
      <c r="F3610" s="21">
        <v>2.0</v>
      </c>
      <c r="G3610" s="22">
        <v>58037.0</v>
      </c>
      <c r="H3610" s="15" t="str">
        <f t="shared" si="2"/>
        <v>Medium Range</v>
      </c>
      <c r="I3610" s="22">
        <v>47252.0</v>
      </c>
      <c r="J3610" s="23">
        <f t="shared" si="3"/>
        <v>1.228244307</v>
      </c>
      <c r="K3610" s="24" t="str">
        <f t="shared" si="4"/>
        <v>Over Achived</v>
      </c>
    </row>
    <row r="3611" ht="22.5" customHeight="1">
      <c r="A3611" s="18">
        <v>45709.0</v>
      </c>
      <c r="B3611" s="19" t="str">
        <f t="shared" si="1"/>
        <v>Feb</v>
      </c>
      <c r="C3611" s="20" t="s">
        <v>57</v>
      </c>
      <c r="D3611" s="25" t="s">
        <v>62</v>
      </c>
      <c r="E3611" s="19" t="s">
        <v>9</v>
      </c>
      <c r="F3611" s="21">
        <v>3.0</v>
      </c>
      <c r="G3611" s="22">
        <v>65685.0</v>
      </c>
      <c r="H3611" s="15" t="str">
        <f t="shared" si="2"/>
        <v>Medium Range</v>
      </c>
      <c r="I3611" s="22">
        <v>48799.0</v>
      </c>
      <c r="J3611" s="23">
        <f t="shared" si="3"/>
        <v>1.346031681</v>
      </c>
      <c r="K3611" s="24" t="str">
        <f t="shared" si="4"/>
        <v>Over Achived</v>
      </c>
    </row>
    <row r="3612" ht="22.5" customHeight="1">
      <c r="A3612" s="18">
        <v>45709.0</v>
      </c>
      <c r="B3612" s="19" t="str">
        <f t="shared" si="1"/>
        <v>Feb</v>
      </c>
      <c r="C3612" s="20" t="s">
        <v>57</v>
      </c>
      <c r="D3612" s="19" t="s">
        <v>71</v>
      </c>
      <c r="E3612" s="19" t="s">
        <v>26</v>
      </c>
      <c r="F3612" s="21">
        <v>2.0</v>
      </c>
      <c r="G3612" s="22">
        <v>52267.0</v>
      </c>
      <c r="H3612" s="15" t="str">
        <f t="shared" si="2"/>
        <v>Medium Range</v>
      </c>
      <c r="I3612" s="22">
        <v>63923.0</v>
      </c>
      <c r="J3612" s="23">
        <f t="shared" si="3"/>
        <v>0.8176556169</v>
      </c>
      <c r="K3612" s="24" t="str">
        <f t="shared" si="4"/>
        <v>Target Not Meet</v>
      </c>
    </row>
    <row r="3613" ht="22.5" customHeight="1">
      <c r="A3613" s="18">
        <v>45709.0</v>
      </c>
      <c r="B3613" s="19" t="str">
        <f t="shared" si="1"/>
        <v>Feb</v>
      </c>
      <c r="C3613" s="20" t="s">
        <v>13</v>
      </c>
      <c r="D3613" s="19" t="s">
        <v>14</v>
      </c>
      <c r="E3613" s="19" t="s">
        <v>38</v>
      </c>
      <c r="F3613" s="21">
        <v>2.0</v>
      </c>
      <c r="G3613" s="22">
        <v>62477.0</v>
      </c>
      <c r="H3613" s="15" t="str">
        <f t="shared" si="2"/>
        <v>Medium Range</v>
      </c>
      <c r="I3613" s="22">
        <v>54542.0</v>
      </c>
      <c r="J3613" s="23">
        <f t="shared" si="3"/>
        <v>1.145484214</v>
      </c>
      <c r="K3613" s="24" t="str">
        <f t="shared" si="4"/>
        <v>Over Achived</v>
      </c>
    </row>
    <row r="3614" ht="22.5" customHeight="1">
      <c r="A3614" s="18">
        <v>45709.0</v>
      </c>
      <c r="B3614" s="19" t="str">
        <f t="shared" si="1"/>
        <v>Feb</v>
      </c>
      <c r="C3614" s="20" t="s">
        <v>13</v>
      </c>
      <c r="D3614" s="19" t="s">
        <v>14</v>
      </c>
      <c r="E3614" s="19" t="s">
        <v>38</v>
      </c>
      <c r="F3614" s="21">
        <v>2.0</v>
      </c>
      <c r="G3614" s="22">
        <v>64124.0</v>
      </c>
      <c r="H3614" s="15" t="str">
        <f t="shared" si="2"/>
        <v>Medium Range</v>
      </c>
      <c r="I3614" s="22">
        <v>53566.0</v>
      </c>
      <c r="J3614" s="23">
        <f t="shared" si="3"/>
        <v>1.19710264</v>
      </c>
      <c r="K3614" s="24" t="str">
        <f t="shared" si="4"/>
        <v>Over Achived</v>
      </c>
    </row>
    <row r="3615" ht="22.5" customHeight="1">
      <c r="A3615" s="18">
        <v>45709.0</v>
      </c>
      <c r="B3615" s="19" t="str">
        <f t="shared" si="1"/>
        <v>Feb</v>
      </c>
      <c r="C3615" s="20" t="s">
        <v>92</v>
      </c>
      <c r="D3615" s="19" t="s">
        <v>93</v>
      </c>
      <c r="E3615" s="19" t="s">
        <v>68</v>
      </c>
      <c r="F3615" s="21">
        <v>3.0</v>
      </c>
      <c r="G3615" s="22">
        <v>56676.0</v>
      </c>
      <c r="H3615" s="15" t="str">
        <f t="shared" si="2"/>
        <v>Medium Range</v>
      </c>
      <c r="I3615" s="22">
        <v>66092.0</v>
      </c>
      <c r="J3615" s="23">
        <f t="shared" si="3"/>
        <v>0.8575319252</v>
      </c>
      <c r="K3615" s="24" t="str">
        <f t="shared" si="4"/>
        <v>Target Not Meet</v>
      </c>
    </row>
    <row r="3616" ht="22.5" customHeight="1">
      <c r="A3616" s="18">
        <v>45709.0</v>
      </c>
      <c r="B3616" s="19" t="str">
        <f t="shared" si="1"/>
        <v>Feb</v>
      </c>
      <c r="C3616" s="20" t="s">
        <v>7</v>
      </c>
      <c r="D3616" s="19" t="s">
        <v>126</v>
      </c>
      <c r="E3616" s="19" t="s">
        <v>68</v>
      </c>
      <c r="F3616" s="21">
        <v>2.0</v>
      </c>
      <c r="G3616" s="22">
        <v>59012.0</v>
      </c>
      <c r="H3616" s="15" t="str">
        <f t="shared" si="2"/>
        <v>Medium Range</v>
      </c>
      <c r="I3616" s="22">
        <v>41413.0</v>
      </c>
      <c r="J3616" s="23">
        <f t="shared" si="3"/>
        <v>1.424963176</v>
      </c>
      <c r="K3616" s="24" t="str">
        <f t="shared" si="4"/>
        <v>Over Achived</v>
      </c>
    </row>
    <row r="3617" ht="22.5" customHeight="1">
      <c r="A3617" s="18">
        <v>45709.0</v>
      </c>
      <c r="B3617" s="19" t="str">
        <f t="shared" si="1"/>
        <v>Feb</v>
      </c>
      <c r="C3617" s="20" t="s">
        <v>7</v>
      </c>
      <c r="D3617" s="19" t="s">
        <v>126</v>
      </c>
      <c r="E3617" s="19" t="s">
        <v>34</v>
      </c>
      <c r="F3617" s="21">
        <v>6.0</v>
      </c>
      <c r="G3617" s="22">
        <v>136751.0</v>
      </c>
      <c r="H3617" s="15" t="str">
        <f t="shared" si="2"/>
        <v>Very High Range</v>
      </c>
      <c r="I3617" s="22">
        <v>116870.0</v>
      </c>
      <c r="J3617" s="23">
        <f t="shared" si="3"/>
        <v>1.17011209</v>
      </c>
      <c r="K3617" s="24" t="str">
        <f t="shared" si="4"/>
        <v>Over Achived</v>
      </c>
    </row>
    <row r="3618" ht="22.5" customHeight="1">
      <c r="A3618" s="18">
        <v>45709.0</v>
      </c>
      <c r="B3618" s="19" t="str">
        <f t="shared" si="1"/>
        <v>Feb</v>
      </c>
      <c r="C3618" s="20" t="s">
        <v>7</v>
      </c>
      <c r="D3618" s="19" t="s">
        <v>126</v>
      </c>
      <c r="E3618" s="19" t="s">
        <v>9</v>
      </c>
      <c r="F3618" s="21">
        <v>6.0</v>
      </c>
      <c r="G3618" s="22">
        <v>137593.0</v>
      </c>
      <c r="H3618" s="15" t="str">
        <f t="shared" si="2"/>
        <v>Very High Range</v>
      </c>
      <c r="I3618" s="22">
        <v>98649.0</v>
      </c>
      <c r="J3618" s="23">
        <f t="shared" si="3"/>
        <v>1.394773388</v>
      </c>
      <c r="K3618" s="24" t="str">
        <f t="shared" si="4"/>
        <v>Over Achived</v>
      </c>
    </row>
    <row r="3619" ht="22.5" customHeight="1">
      <c r="A3619" s="18">
        <v>45709.0</v>
      </c>
      <c r="B3619" s="19" t="str">
        <f t="shared" si="1"/>
        <v>Feb</v>
      </c>
      <c r="C3619" s="20" t="s">
        <v>7</v>
      </c>
      <c r="D3619" s="19" t="s">
        <v>118</v>
      </c>
      <c r="E3619" s="19" t="s">
        <v>19</v>
      </c>
      <c r="F3619" s="21">
        <v>3.0</v>
      </c>
      <c r="G3619" s="22">
        <v>84873.0</v>
      </c>
      <c r="H3619" s="15" t="str">
        <f t="shared" si="2"/>
        <v>High Range</v>
      </c>
      <c r="I3619" s="22">
        <v>63251.0</v>
      </c>
      <c r="J3619" s="23">
        <f t="shared" si="3"/>
        <v>1.341844398</v>
      </c>
      <c r="K3619" s="24" t="str">
        <f t="shared" si="4"/>
        <v>Over Achived</v>
      </c>
    </row>
    <row r="3620" ht="22.5" customHeight="1">
      <c r="A3620" s="18">
        <v>45709.0</v>
      </c>
      <c r="B3620" s="19" t="str">
        <f t="shared" si="1"/>
        <v>Feb</v>
      </c>
      <c r="C3620" s="20" t="s">
        <v>7</v>
      </c>
      <c r="D3620" s="19" t="s">
        <v>118</v>
      </c>
      <c r="E3620" s="19" t="s">
        <v>19</v>
      </c>
      <c r="F3620" s="21">
        <v>3.0</v>
      </c>
      <c r="G3620" s="22">
        <v>80263.0</v>
      </c>
      <c r="H3620" s="15" t="str">
        <f t="shared" si="2"/>
        <v>High Range</v>
      </c>
      <c r="I3620" s="22">
        <v>57819.0</v>
      </c>
      <c r="J3620" s="23">
        <f t="shared" si="3"/>
        <v>1.388176897</v>
      </c>
      <c r="K3620" s="24" t="str">
        <f t="shared" si="4"/>
        <v>Over Achived</v>
      </c>
    </row>
    <row r="3621" ht="22.5" customHeight="1">
      <c r="A3621" s="18">
        <v>45709.0</v>
      </c>
      <c r="B3621" s="19" t="str">
        <f t="shared" si="1"/>
        <v>Feb</v>
      </c>
      <c r="C3621" s="20" t="s">
        <v>7</v>
      </c>
      <c r="D3621" s="19" t="s">
        <v>118</v>
      </c>
      <c r="E3621" s="19" t="s">
        <v>26</v>
      </c>
      <c r="F3621" s="21">
        <v>9.0</v>
      </c>
      <c r="G3621" s="22">
        <v>217611.0</v>
      </c>
      <c r="H3621" s="15" t="str">
        <f t="shared" si="2"/>
        <v>Very High Range</v>
      </c>
      <c r="I3621" s="22">
        <v>191238.0</v>
      </c>
      <c r="J3621" s="23">
        <f t="shared" si="3"/>
        <v>1.137906692</v>
      </c>
      <c r="K3621" s="24" t="str">
        <f t="shared" si="4"/>
        <v>Over Achived</v>
      </c>
    </row>
    <row r="3622" ht="22.5" customHeight="1">
      <c r="A3622" s="18">
        <v>45709.0</v>
      </c>
      <c r="B3622" s="19" t="str">
        <f t="shared" si="1"/>
        <v>Feb</v>
      </c>
      <c r="C3622" s="20" t="s">
        <v>7</v>
      </c>
      <c r="D3622" s="19" t="s">
        <v>126</v>
      </c>
      <c r="E3622" s="19" t="s">
        <v>19</v>
      </c>
      <c r="F3622" s="21">
        <v>4.0</v>
      </c>
      <c r="G3622" s="22">
        <v>98284.0</v>
      </c>
      <c r="H3622" s="15" t="str">
        <f t="shared" si="2"/>
        <v>Very High Range</v>
      </c>
      <c r="I3622" s="22">
        <v>70959.0</v>
      </c>
      <c r="J3622" s="23">
        <f t="shared" si="3"/>
        <v>1.385081526</v>
      </c>
      <c r="K3622" s="24" t="str">
        <f t="shared" si="4"/>
        <v>Over Achived</v>
      </c>
    </row>
    <row r="3623" ht="22.5" customHeight="1">
      <c r="A3623" s="18">
        <v>45709.0</v>
      </c>
      <c r="B3623" s="19" t="str">
        <f t="shared" si="1"/>
        <v>Feb</v>
      </c>
      <c r="C3623" s="20" t="s">
        <v>7</v>
      </c>
      <c r="D3623" s="19" t="s">
        <v>118</v>
      </c>
      <c r="E3623" s="19" t="s">
        <v>63</v>
      </c>
      <c r="F3623" s="21">
        <v>2.0</v>
      </c>
      <c r="G3623" s="22">
        <v>64030.0</v>
      </c>
      <c r="H3623" s="15" t="str">
        <f t="shared" si="2"/>
        <v>Medium Range</v>
      </c>
      <c r="I3623" s="22">
        <v>44824.0</v>
      </c>
      <c r="J3623" s="23">
        <f t="shared" si="3"/>
        <v>1.428475817</v>
      </c>
      <c r="K3623" s="24" t="str">
        <f t="shared" si="4"/>
        <v>Over Achived</v>
      </c>
    </row>
    <row r="3624" ht="22.5" customHeight="1">
      <c r="A3624" s="18">
        <v>45709.0</v>
      </c>
      <c r="B3624" s="19" t="str">
        <f t="shared" si="1"/>
        <v>Feb</v>
      </c>
      <c r="C3624" s="20" t="s">
        <v>7</v>
      </c>
      <c r="D3624" s="19" t="s">
        <v>106</v>
      </c>
      <c r="E3624" s="19" t="s">
        <v>63</v>
      </c>
      <c r="F3624" s="21">
        <v>2.0</v>
      </c>
      <c r="G3624" s="22">
        <v>54880.0</v>
      </c>
      <c r="H3624" s="15" t="str">
        <f t="shared" si="2"/>
        <v>Medium Range</v>
      </c>
      <c r="I3624" s="22">
        <v>45730.0</v>
      </c>
      <c r="J3624" s="23">
        <f t="shared" si="3"/>
        <v>1.20008747</v>
      </c>
      <c r="K3624" s="24" t="str">
        <f t="shared" si="4"/>
        <v>Over Achived</v>
      </c>
    </row>
    <row r="3625" ht="22.5" customHeight="1">
      <c r="A3625" s="18">
        <v>45709.0</v>
      </c>
      <c r="B3625" s="19" t="str">
        <f t="shared" si="1"/>
        <v>Feb</v>
      </c>
      <c r="C3625" s="20" t="s">
        <v>7</v>
      </c>
      <c r="D3625" s="19" t="s">
        <v>8</v>
      </c>
      <c r="E3625" s="19" t="s">
        <v>34</v>
      </c>
      <c r="F3625" s="21">
        <v>5.0</v>
      </c>
      <c r="G3625" s="22">
        <v>155605.0</v>
      </c>
      <c r="H3625" s="15" t="str">
        <f t="shared" si="2"/>
        <v>Very High Range</v>
      </c>
      <c r="I3625" s="22">
        <v>119988.0</v>
      </c>
      <c r="J3625" s="23">
        <f t="shared" si="3"/>
        <v>1.296838017</v>
      </c>
      <c r="K3625" s="24" t="str">
        <f t="shared" si="4"/>
        <v>Over Achived</v>
      </c>
    </row>
    <row r="3626" ht="22.5" customHeight="1">
      <c r="A3626" s="18">
        <v>45709.0</v>
      </c>
      <c r="B3626" s="19" t="str">
        <f t="shared" si="1"/>
        <v>Feb</v>
      </c>
      <c r="C3626" s="20" t="s">
        <v>7</v>
      </c>
      <c r="D3626" s="19" t="s">
        <v>8</v>
      </c>
      <c r="E3626" s="19" t="s">
        <v>19</v>
      </c>
      <c r="F3626" s="21">
        <v>4.0</v>
      </c>
      <c r="G3626" s="22">
        <v>94218.0</v>
      </c>
      <c r="H3626" s="15" t="str">
        <f t="shared" si="2"/>
        <v>Very High Range</v>
      </c>
      <c r="I3626" s="22">
        <v>83394.0</v>
      </c>
      <c r="J3626" s="23">
        <f t="shared" si="3"/>
        <v>1.12979351</v>
      </c>
      <c r="K3626" s="24" t="str">
        <f t="shared" si="4"/>
        <v>Over Achived</v>
      </c>
    </row>
    <row r="3627" ht="22.5" customHeight="1">
      <c r="A3627" s="18">
        <v>45709.0</v>
      </c>
      <c r="B3627" s="19" t="str">
        <f t="shared" si="1"/>
        <v>Feb</v>
      </c>
      <c r="C3627" s="20" t="s">
        <v>7</v>
      </c>
      <c r="D3627" s="19" t="s">
        <v>8</v>
      </c>
      <c r="E3627" s="19" t="s">
        <v>34</v>
      </c>
      <c r="F3627" s="21">
        <v>5.0</v>
      </c>
      <c r="G3627" s="22">
        <v>126332.0</v>
      </c>
      <c r="H3627" s="15" t="str">
        <f t="shared" si="2"/>
        <v>Very High Range</v>
      </c>
      <c r="I3627" s="22">
        <v>117047.0</v>
      </c>
      <c r="J3627" s="23">
        <f t="shared" si="3"/>
        <v>1.079327108</v>
      </c>
      <c r="K3627" s="24" t="str">
        <f t="shared" si="4"/>
        <v>Over Achived</v>
      </c>
    </row>
    <row r="3628" ht="22.5" customHeight="1">
      <c r="A3628" s="18">
        <v>45709.0</v>
      </c>
      <c r="B3628" s="19" t="str">
        <f t="shared" si="1"/>
        <v>Feb</v>
      </c>
      <c r="C3628" s="20" t="s">
        <v>7</v>
      </c>
      <c r="D3628" s="19" t="s">
        <v>8</v>
      </c>
      <c r="E3628" s="19" t="s">
        <v>19</v>
      </c>
      <c r="F3628" s="21">
        <v>4.0</v>
      </c>
      <c r="G3628" s="22">
        <v>81593.0</v>
      </c>
      <c r="H3628" s="15" t="str">
        <f t="shared" si="2"/>
        <v>High Range</v>
      </c>
      <c r="I3628" s="22">
        <v>60857.0</v>
      </c>
      <c r="J3628" s="23">
        <f t="shared" si="3"/>
        <v>1.340733194</v>
      </c>
      <c r="K3628" s="24" t="str">
        <f t="shared" si="4"/>
        <v>Over Achived</v>
      </c>
    </row>
    <row r="3629" ht="22.5" customHeight="1">
      <c r="A3629" s="18">
        <v>45709.0</v>
      </c>
      <c r="B3629" s="19" t="str">
        <f t="shared" si="1"/>
        <v>Feb</v>
      </c>
      <c r="C3629" s="20" t="s">
        <v>92</v>
      </c>
      <c r="D3629" s="19" t="s">
        <v>93</v>
      </c>
      <c r="E3629" s="19" t="s">
        <v>26</v>
      </c>
      <c r="F3629" s="21">
        <v>3.0</v>
      </c>
      <c r="G3629" s="22">
        <v>84027.0</v>
      </c>
      <c r="H3629" s="15" t="str">
        <f t="shared" si="2"/>
        <v>High Range</v>
      </c>
      <c r="I3629" s="22">
        <v>107400.0</v>
      </c>
      <c r="J3629" s="23">
        <f t="shared" si="3"/>
        <v>0.7823743017</v>
      </c>
      <c r="K3629" s="24" t="str">
        <f t="shared" si="4"/>
        <v>Target Not Meet</v>
      </c>
    </row>
    <row r="3630" ht="22.5" customHeight="1">
      <c r="A3630" s="18">
        <v>45709.0</v>
      </c>
      <c r="B3630" s="19" t="str">
        <f t="shared" si="1"/>
        <v>Feb</v>
      </c>
      <c r="C3630" s="20" t="s">
        <v>7</v>
      </c>
      <c r="D3630" s="19" t="s">
        <v>106</v>
      </c>
      <c r="E3630" s="19" t="s">
        <v>68</v>
      </c>
      <c r="F3630" s="21">
        <v>3.0</v>
      </c>
      <c r="G3630" s="22">
        <v>66450.0</v>
      </c>
      <c r="H3630" s="15" t="str">
        <f t="shared" si="2"/>
        <v>Medium Range</v>
      </c>
      <c r="I3630" s="22">
        <v>56555.0</v>
      </c>
      <c r="J3630" s="23">
        <f t="shared" si="3"/>
        <v>1.174962426</v>
      </c>
      <c r="K3630" s="24" t="str">
        <f t="shared" si="4"/>
        <v>Over Achived</v>
      </c>
    </row>
    <row r="3631" ht="22.5" customHeight="1">
      <c r="A3631" s="18">
        <v>45709.0</v>
      </c>
      <c r="B3631" s="19" t="str">
        <f t="shared" si="1"/>
        <v>Feb</v>
      </c>
      <c r="C3631" s="20" t="s">
        <v>7</v>
      </c>
      <c r="D3631" s="19" t="s">
        <v>126</v>
      </c>
      <c r="E3631" s="19" t="s">
        <v>63</v>
      </c>
      <c r="F3631" s="21">
        <v>2.0</v>
      </c>
      <c r="G3631" s="22">
        <v>55753.0</v>
      </c>
      <c r="H3631" s="15" t="str">
        <f t="shared" si="2"/>
        <v>Medium Range</v>
      </c>
      <c r="I3631" s="22">
        <v>43796.0</v>
      </c>
      <c r="J3631" s="23">
        <f t="shared" si="3"/>
        <v>1.273015801</v>
      </c>
      <c r="K3631" s="24" t="str">
        <f t="shared" si="4"/>
        <v>Over Achived</v>
      </c>
    </row>
    <row r="3632" ht="22.5" customHeight="1">
      <c r="A3632" s="18">
        <v>45709.0</v>
      </c>
      <c r="B3632" s="19" t="str">
        <f t="shared" si="1"/>
        <v>Feb</v>
      </c>
      <c r="C3632" s="20" t="s">
        <v>7</v>
      </c>
      <c r="D3632" s="19" t="s">
        <v>118</v>
      </c>
      <c r="E3632" s="19" t="s">
        <v>68</v>
      </c>
      <c r="F3632" s="21">
        <v>3.0</v>
      </c>
      <c r="G3632" s="22">
        <v>68584.0</v>
      </c>
      <c r="H3632" s="15" t="str">
        <f t="shared" si="2"/>
        <v>Medium Range</v>
      </c>
      <c r="I3632" s="22">
        <v>60113.0</v>
      </c>
      <c r="J3632" s="23">
        <f t="shared" si="3"/>
        <v>1.140917938</v>
      </c>
      <c r="K3632" s="24" t="str">
        <f t="shared" si="4"/>
        <v>Over Achived</v>
      </c>
    </row>
    <row r="3633" ht="22.5" customHeight="1">
      <c r="A3633" s="18">
        <v>45709.0</v>
      </c>
      <c r="B3633" s="19" t="str">
        <f t="shared" si="1"/>
        <v>Feb</v>
      </c>
      <c r="C3633" s="20" t="s">
        <v>7</v>
      </c>
      <c r="D3633" s="19" t="s">
        <v>131</v>
      </c>
      <c r="E3633" s="19" t="s">
        <v>23</v>
      </c>
      <c r="F3633" s="21">
        <v>3.0</v>
      </c>
      <c r="G3633" s="22">
        <v>80249.0</v>
      </c>
      <c r="H3633" s="15" t="str">
        <f t="shared" si="2"/>
        <v>High Range</v>
      </c>
      <c r="I3633" s="22">
        <v>63571.0</v>
      </c>
      <c r="J3633" s="23">
        <f t="shared" si="3"/>
        <v>1.26235233</v>
      </c>
      <c r="K3633" s="24" t="str">
        <f t="shared" si="4"/>
        <v>Over Achived</v>
      </c>
    </row>
    <row r="3634" ht="22.5" customHeight="1">
      <c r="A3634" s="18">
        <v>45709.0</v>
      </c>
      <c r="B3634" s="19" t="str">
        <f t="shared" si="1"/>
        <v>Feb</v>
      </c>
      <c r="C3634" s="20" t="s">
        <v>92</v>
      </c>
      <c r="D3634" s="19" t="s">
        <v>98</v>
      </c>
      <c r="E3634" s="19" t="s">
        <v>26</v>
      </c>
      <c r="F3634" s="21">
        <v>3.0</v>
      </c>
      <c r="G3634" s="22">
        <v>97708.0</v>
      </c>
      <c r="H3634" s="15" t="str">
        <f t="shared" si="2"/>
        <v>Very High Range</v>
      </c>
      <c r="I3634" s="22">
        <v>105568.0</v>
      </c>
      <c r="J3634" s="23">
        <f t="shared" si="3"/>
        <v>0.9255456199</v>
      </c>
      <c r="K3634" s="24" t="str">
        <f t="shared" si="4"/>
        <v>Target Not Meet</v>
      </c>
    </row>
    <row r="3635" ht="22.5" customHeight="1">
      <c r="A3635" s="18">
        <v>45709.0</v>
      </c>
      <c r="B3635" s="19" t="str">
        <f t="shared" si="1"/>
        <v>Feb</v>
      </c>
      <c r="C3635" s="20" t="s">
        <v>7</v>
      </c>
      <c r="D3635" s="19" t="s">
        <v>131</v>
      </c>
      <c r="E3635" s="19" t="s">
        <v>9</v>
      </c>
      <c r="F3635" s="21">
        <v>5.0</v>
      </c>
      <c r="G3635" s="22">
        <v>142776.0</v>
      </c>
      <c r="H3635" s="15" t="str">
        <f t="shared" si="2"/>
        <v>Very High Range</v>
      </c>
      <c r="I3635" s="22">
        <v>113280.0</v>
      </c>
      <c r="J3635" s="23">
        <f t="shared" si="3"/>
        <v>1.260381356</v>
      </c>
      <c r="K3635" s="24" t="str">
        <f t="shared" si="4"/>
        <v>Over Achived</v>
      </c>
    </row>
    <row r="3636" ht="22.5" customHeight="1">
      <c r="A3636" s="18">
        <v>45709.0</v>
      </c>
      <c r="B3636" s="19" t="str">
        <f t="shared" si="1"/>
        <v>Feb</v>
      </c>
      <c r="C3636" s="20" t="s">
        <v>92</v>
      </c>
      <c r="D3636" s="19" t="s">
        <v>98</v>
      </c>
      <c r="E3636" s="19" t="s">
        <v>9</v>
      </c>
      <c r="F3636" s="21">
        <v>4.0</v>
      </c>
      <c r="G3636" s="22">
        <v>106441.0</v>
      </c>
      <c r="H3636" s="15" t="str">
        <f t="shared" si="2"/>
        <v>Very High Range</v>
      </c>
      <c r="I3636" s="22">
        <v>113378.0</v>
      </c>
      <c r="J3636" s="23">
        <f t="shared" si="3"/>
        <v>0.9388152904</v>
      </c>
      <c r="K3636" s="24" t="str">
        <f t="shared" si="4"/>
        <v>Target Not Meet</v>
      </c>
    </row>
    <row r="3637" ht="22.5" customHeight="1">
      <c r="A3637" s="18">
        <v>45709.0</v>
      </c>
      <c r="B3637" s="19" t="str">
        <f t="shared" si="1"/>
        <v>Feb</v>
      </c>
      <c r="C3637" s="20" t="s">
        <v>92</v>
      </c>
      <c r="D3637" s="19" t="s">
        <v>144</v>
      </c>
      <c r="E3637" s="19" t="s">
        <v>26</v>
      </c>
      <c r="F3637" s="21">
        <v>4.0</v>
      </c>
      <c r="G3637" s="22">
        <v>82374.0</v>
      </c>
      <c r="H3637" s="15" t="str">
        <f t="shared" si="2"/>
        <v>High Range</v>
      </c>
      <c r="I3637" s="22">
        <v>62470.0</v>
      </c>
      <c r="J3637" s="23">
        <f t="shared" si="3"/>
        <v>1.318616936</v>
      </c>
      <c r="K3637" s="24" t="str">
        <f t="shared" si="4"/>
        <v>Over Achived</v>
      </c>
    </row>
    <row r="3638" ht="22.5" customHeight="1">
      <c r="A3638" s="18">
        <v>45709.0</v>
      </c>
      <c r="B3638" s="19" t="str">
        <f t="shared" si="1"/>
        <v>Feb</v>
      </c>
      <c r="C3638" s="20" t="s">
        <v>92</v>
      </c>
      <c r="D3638" s="19" t="s">
        <v>144</v>
      </c>
      <c r="E3638" s="19" t="s">
        <v>19</v>
      </c>
      <c r="F3638" s="21">
        <v>3.0</v>
      </c>
      <c r="G3638" s="22">
        <v>67914.0</v>
      </c>
      <c r="H3638" s="15" t="str">
        <f t="shared" si="2"/>
        <v>Medium Range</v>
      </c>
      <c r="I3638" s="22">
        <v>56184.0</v>
      </c>
      <c r="J3638" s="23">
        <f t="shared" si="3"/>
        <v>1.2087783</v>
      </c>
      <c r="K3638" s="24" t="str">
        <f t="shared" si="4"/>
        <v>Over Achived</v>
      </c>
    </row>
    <row r="3639" ht="22.5" customHeight="1">
      <c r="A3639" s="18">
        <v>45709.0</v>
      </c>
      <c r="B3639" s="19" t="str">
        <f t="shared" si="1"/>
        <v>Feb</v>
      </c>
      <c r="C3639" s="20" t="s">
        <v>92</v>
      </c>
      <c r="D3639" s="25" t="s">
        <v>149</v>
      </c>
      <c r="E3639" s="19" t="s">
        <v>68</v>
      </c>
      <c r="F3639" s="21">
        <v>2.0</v>
      </c>
      <c r="G3639" s="22">
        <v>49506.0</v>
      </c>
      <c r="H3639" s="15" t="str">
        <f t="shared" si="2"/>
        <v>Base Range</v>
      </c>
      <c r="I3639" s="22">
        <v>36089.0</v>
      </c>
      <c r="J3639" s="23">
        <f t="shared" si="3"/>
        <v>1.371775333</v>
      </c>
      <c r="K3639" s="24" t="str">
        <f t="shared" si="4"/>
        <v>Over Achived</v>
      </c>
    </row>
    <row r="3640" ht="22.5" customHeight="1">
      <c r="A3640" s="18">
        <v>45709.0</v>
      </c>
      <c r="B3640" s="19" t="str">
        <f t="shared" si="1"/>
        <v>Feb</v>
      </c>
      <c r="C3640" s="20" t="s">
        <v>92</v>
      </c>
      <c r="D3640" s="25" t="s">
        <v>149</v>
      </c>
      <c r="E3640" s="19" t="s">
        <v>34</v>
      </c>
      <c r="F3640" s="21">
        <v>5.0</v>
      </c>
      <c r="G3640" s="22">
        <v>121831.0</v>
      </c>
      <c r="H3640" s="15" t="str">
        <f t="shared" si="2"/>
        <v>Very High Range</v>
      </c>
      <c r="I3640" s="22">
        <v>97127.0</v>
      </c>
      <c r="J3640" s="23">
        <f t="shared" si="3"/>
        <v>1.254347401</v>
      </c>
      <c r="K3640" s="24" t="str">
        <f t="shared" si="4"/>
        <v>Over Achived</v>
      </c>
    </row>
    <row r="3641" ht="22.5" customHeight="1">
      <c r="A3641" s="18">
        <v>45709.0</v>
      </c>
      <c r="B3641" s="19" t="str">
        <f t="shared" si="1"/>
        <v>Feb</v>
      </c>
      <c r="C3641" s="20" t="s">
        <v>92</v>
      </c>
      <c r="D3641" s="19" t="s">
        <v>144</v>
      </c>
      <c r="E3641" s="19" t="s">
        <v>34</v>
      </c>
      <c r="F3641" s="21">
        <v>4.0</v>
      </c>
      <c r="G3641" s="22">
        <v>125299.0</v>
      </c>
      <c r="H3641" s="15" t="str">
        <f t="shared" si="2"/>
        <v>Very High Range</v>
      </c>
      <c r="I3641" s="22">
        <v>118696.0</v>
      </c>
      <c r="J3641" s="23">
        <f t="shared" si="3"/>
        <v>1.055629507</v>
      </c>
      <c r="K3641" s="24" t="str">
        <f t="shared" si="4"/>
        <v>Over Achived</v>
      </c>
    </row>
    <row r="3642" ht="22.5" customHeight="1">
      <c r="A3642" s="18">
        <v>45709.0</v>
      </c>
      <c r="B3642" s="19" t="str">
        <f t="shared" si="1"/>
        <v>Feb</v>
      </c>
      <c r="C3642" s="20" t="s">
        <v>92</v>
      </c>
      <c r="D3642" s="25" t="s">
        <v>149</v>
      </c>
      <c r="E3642" s="19" t="s">
        <v>34</v>
      </c>
      <c r="F3642" s="21">
        <v>4.0</v>
      </c>
      <c r="G3642" s="22">
        <v>104273.0</v>
      </c>
      <c r="H3642" s="15" t="str">
        <f t="shared" si="2"/>
        <v>Very High Range</v>
      </c>
      <c r="I3642" s="22">
        <v>77275.0</v>
      </c>
      <c r="J3642" s="23">
        <f t="shared" si="3"/>
        <v>1.349375607</v>
      </c>
      <c r="K3642" s="24" t="str">
        <f t="shared" si="4"/>
        <v>Over Achived</v>
      </c>
    </row>
    <row r="3643" ht="22.5" customHeight="1">
      <c r="A3643" s="18">
        <v>45709.0</v>
      </c>
      <c r="B3643" s="19" t="str">
        <f t="shared" si="1"/>
        <v>Feb</v>
      </c>
      <c r="C3643" s="20" t="s">
        <v>92</v>
      </c>
      <c r="D3643" s="25" t="s">
        <v>149</v>
      </c>
      <c r="E3643" s="19" t="s">
        <v>9</v>
      </c>
      <c r="F3643" s="21">
        <v>5.0</v>
      </c>
      <c r="G3643" s="22">
        <v>130343.0</v>
      </c>
      <c r="H3643" s="15" t="str">
        <f t="shared" si="2"/>
        <v>Very High Range</v>
      </c>
      <c r="I3643" s="22">
        <v>92460.0</v>
      </c>
      <c r="J3643" s="23">
        <f t="shared" si="3"/>
        <v>1.409723124</v>
      </c>
      <c r="K3643" s="24" t="str">
        <f t="shared" si="4"/>
        <v>Over Achived</v>
      </c>
    </row>
    <row r="3644" ht="22.5" customHeight="1">
      <c r="A3644" s="18">
        <v>45709.0</v>
      </c>
      <c r="B3644" s="19" t="str">
        <f t="shared" si="1"/>
        <v>Feb</v>
      </c>
      <c r="C3644" s="20" t="s">
        <v>92</v>
      </c>
      <c r="D3644" s="19" t="s">
        <v>158</v>
      </c>
      <c r="E3644" s="19" t="s">
        <v>63</v>
      </c>
      <c r="F3644" s="21">
        <v>1.0</v>
      </c>
      <c r="G3644" s="22">
        <v>25130.0</v>
      </c>
      <c r="H3644" s="15" t="str">
        <f t="shared" si="2"/>
        <v>Base Range</v>
      </c>
      <c r="I3644" s="22">
        <v>19176.0</v>
      </c>
      <c r="J3644" s="23">
        <f t="shared" si="3"/>
        <v>1.310492282</v>
      </c>
      <c r="K3644" s="24" t="str">
        <f t="shared" si="4"/>
        <v>Over Achived</v>
      </c>
    </row>
    <row r="3645" ht="22.5" customHeight="1">
      <c r="A3645" s="18">
        <v>45709.0</v>
      </c>
      <c r="B3645" s="19" t="str">
        <f t="shared" si="1"/>
        <v>Feb</v>
      </c>
      <c r="C3645" s="20" t="s">
        <v>92</v>
      </c>
      <c r="D3645" s="19" t="s">
        <v>158</v>
      </c>
      <c r="E3645" s="19" t="s">
        <v>19</v>
      </c>
      <c r="F3645" s="21">
        <v>3.0</v>
      </c>
      <c r="G3645" s="22">
        <v>62252.0</v>
      </c>
      <c r="H3645" s="15" t="str">
        <f t="shared" si="2"/>
        <v>Medium Range</v>
      </c>
      <c r="I3645" s="22">
        <v>47186.0</v>
      </c>
      <c r="J3645" s="23">
        <f t="shared" si="3"/>
        <v>1.31928962</v>
      </c>
      <c r="K3645" s="24" t="str">
        <f t="shared" si="4"/>
        <v>Over Achived</v>
      </c>
    </row>
    <row r="3646" ht="22.5" customHeight="1">
      <c r="A3646" s="18">
        <v>45709.0</v>
      </c>
      <c r="B3646" s="19" t="str">
        <f t="shared" si="1"/>
        <v>Feb</v>
      </c>
      <c r="C3646" s="20" t="s">
        <v>92</v>
      </c>
      <c r="D3646" s="19" t="s">
        <v>158</v>
      </c>
      <c r="E3646" s="19" t="s">
        <v>68</v>
      </c>
      <c r="F3646" s="21">
        <v>2.0</v>
      </c>
      <c r="G3646" s="22">
        <v>56354.0</v>
      </c>
      <c r="H3646" s="15" t="str">
        <f t="shared" si="2"/>
        <v>Medium Range</v>
      </c>
      <c r="I3646" s="22">
        <v>48027.0</v>
      </c>
      <c r="J3646" s="23">
        <f t="shared" si="3"/>
        <v>1.173381639</v>
      </c>
      <c r="K3646" s="24" t="str">
        <f t="shared" si="4"/>
        <v>Over Achived</v>
      </c>
    </row>
    <row r="3647" ht="22.5" customHeight="1">
      <c r="A3647" s="18">
        <v>45709.0</v>
      </c>
      <c r="B3647" s="19" t="str">
        <f t="shared" si="1"/>
        <v>Feb</v>
      </c>
      <c r="C3647" s="20" t="s">
        <v>7</v>
      </c>
      <c r="D3647" s="19" t="s">
        <v>131</v>
      </c>
      <c r="E3647" s="19" t="s">
        <v>68</v>
      </c>
      <c r="F3647" s="21">
        <v>3.0</v>
      </c>
      <c r="G3647" s="22">
        <v>61283.0</v>
      </c>
      <c r="H3647" s="15" t="str">
        <f t="shared" si="2"/>
        <v>Medium Range</v>
      </c>
      <c r="I3647" s="22">
        <v>49404.0</v>
      </c>
      <c r="J3647" s="23">
        <f t="shared" si="3"/>
        <v>1.240446118</v>
      </c>
      <c r="K3647" s="24" t="str">
        <f t="shared" si="4"/>
        <v>Over Achived</v>
      </c>
    </row>
    <row r="3648" ht="22.5" customHeight="1">
      <c r="A3648" s="18">
        <v>45709.0</v>
      </c>
      <c r="B3648" s="19" t="str">
        <f t="shared" si="1"/>
        <v>Feb</v>
      </c>
      <c r="C3648" s="20" t="s">
        <v>92</v>
      </c>
      <c r="D3648" s="25" t="s">
        <v>149</v>
      </c>
      <c r="E3648" s="19" t="s">
        <v>26</v>
      </c>
      <c r="F3648" s="21">
        <v>3.0</v>
      </c>
      <c r="G3648" s="22">
        <v>78739.0</v>
      </c>
      <c r="H3648" s="15" t="str">
        <f t="shared" si="2"/>
        <v>High Range</v>
      </c>
      <c r="I3648" s="22">
        <v>74397.0</v>
      </c>
      <c r="J3648" s="23">
        <f t="shared" si="3"/>
        <v>1.058362568</v>
      </c>
      <c r="K3648" s="24" t="str">
        <f t="shared" si="4"/>
        <v>Over Achived</v>
      </c>
    </row>
    <row r="3649" ht="22.5" customHeight="1">
      <c r="A3649" s="18">
        <v>45710.0</v>
      </c>
      <c r="B3649" s="19" t="str">
        <f t="shared" si="1"/>
        <v>Feb</v>
      </c>
      <c r="C3649" s="20" t="s">
        <v>13</v>
      </c>
      <c r="D3649" s="19" t="s">
        <v>169</v>
      </c>
      <c r="E3649" s="19" t="s">
        <v>26</v>
      </c>
      <c r="F3649" s="21">
        <v>2.0</v>
      </c>
      <c r="G3649" s="22">
        <v>60081.0</v>
      </c>
      <c r="H3649" s="15" t="str">
        <f t="shared" si="2"/>
        <v>Medium Range</v>
      </c>
      <c r="I3649" s="22">
        <v>63522.0</v>
      </c>
      <c r="J3649" s="23">
        <f t="shared" si="3"/>
        <v>0.9458297913</v>
      </c>
      <c r="K3649" s="24" t="str">
        <f t="shared" si="4"/>
        <v>Target Not Meet</v>
      </c>
    </row>
    <row r="3650" ht="22.5" customHeight="1">
      <c r="A3650" s="18">
        <v>45710.0</v>
      </c>
      <c r="B3650" s="19" t="str">
        <f t="shared" si="1"/>
        <v>Feb</v>
      </c>
      <c r="C3650" s="20" t="s">
        <v>13</v>
      </c>
      <c r="D3650" s="19" t="s">
        <v>37</v>
      </c>
      <c r="E3650" s="19" t="s">
        <v>68</v>
      </c>
      <c r="F3650" s="21">
        <v>2.0</v>
      </c>
      <c r="G3650" s="22">
        <v>37804.0</v>
      </c>
      <c r="H3650" s="15" t="str">
        <f t="shared" si="2"/>
        <v>Base Range</v>
      </c>
      <c r="I3650" s="22">
        <v>43958.0</v>
      </c>
      <c r="J3650" s="23">
        <f t="shared" si="3"/>
        <v>0.8600027299</v>
      </c>
      <c r="K3650" s="24" t="str">
        <f t="shared" si="4"/>
        <v>Target Not Meet</v>
      </c>
    </row>
    <row r="3651" ht="22.5" customHeight="1">
      <c r="A3651" s="18">
        <v>45710.0</v>
      </c>
      <c r="B3651" s="19" t="str">
        <f t="shared" si="1"/>
        <v>Feb</v>
      </c>
      <c r="C3651" s="20" t="s">
        <v>13</v>
      </c>
      <c r="D3651" s="19" t="s">
        <v>169</v>
      </c>
      <c r="E3651" s="19" t="s">
        <v>63</v>
      </c>
      <c r="F3651" s="21">
        <v>4.0</v>
      </c>
      <c r="G3651" s="22">
        <v>83512.0</v>
      </c>
      <c r="H3651" s="15" t="str">
        <f t="shared" si="2"/>
        <v>High Range</v>
      </c>
      <c r="I3651" s="22">
        <v>97448.0</v>
      </c>
      <c r="J3651" s="23">
        <f t="shared" si="3"/>
        <v>0.8569903949</v>
      </c>
      <c r="K3651" s="24" t="str">
        <f t="shared" si="4"/>
        <v>Target Not Meet</v>
      </c>
    </row>
    <row r="3652" ht="22.5" customHeight="1">
      <c r="A3652" s="18">
        <v>45710.0</v>
      </c>
      <c r="B3652" s="19" t="str">
        <f t="shared" si="1"/>
        <v>Feb</v>
      </c>
      <c r="C3652" s="20" t="s">
        <v>13</v>
      </c>
      <c r="D3652" s="19" t="s">
        <v>169</v>
      </c>
      <c r="E3652" s="19" t="s">
        <v>34</v>
      </c>
      <c r="F3652" s="21">
        <v>3.0</v>
      </c>
      <c r="G3652" s="22">
        <v>81074.0</v>
      </c>
      <c r="H3652" s="15" t="str">
        <f t="shared" si="2"/>
        <v>High Range</v>
      </c>
      <c r="I3652" s="22">
        <v>98349.0</v>
      </c>
      <c r="J3652" s="23">
        <f t="shared" si="3"/>
        <v>0.8243500188</v>
      </c>
      <c r="K3652" s="24" t="str">
        <f t="shared" si="4"/>
        <v>Target Not Meet</v>
      </c>
    </row>
    <row r="3653" ht="22.5" customHeight="1">
      <c r="A3653" s="18">
        <v>45710.0</v>
      </c>
      <c r="B3653" s="19" t="str">
        <f t="shared" si="1"/>
        <v>Feb</v>
      </c>
      <c r="C3653" s="20" t="s">
        <v>13</v>
      </c>
      <c r="D3653" s="19" t="s">
        <v>37</v>
      </c>
      <c r="E3653" s="19" t="s">
        <v>63</v>
      </c>
      <c r="F3653" s="21">
        <v>1.0</v>
      </c>
      <c r="G3653" s="22">
        <v>21136.0</v>
      </c>
      <c r="H3653" s="15" t="str">
        <f t="shared" si="2"/>
        <v>Base Range</v>
      </c>
      <c r="I3653" s="22">
        <v>22460.0</v>
      </c>
      <c r="J3653" s="23">
        <f t="shared" si="3"/>
        <v>0.9410507569</v>
      </c>
      <c r="K3653" s="24" t="str">
        <f t="shared" si="4"/>
        <v>Target Not Meet</v>
      </c>
    </row>
    <row r="3654" ht="22.5" customHeight="1">
      <c r="A3654" s="18">
        <v>45710.0</v>
      </c>
      <c r="B3654" s="19" t="str">
        <f t="shared" si="1"/>
        <v>Feb</v>
      </c>
      <c r="C3654" s="20" t="s">
        <v>13</v>
      </c>
      <c r="D3654" s="19" t="s">
        <v>37</v>
      </c>
      <c r="E3654" s="19" t="s">
        <v>68</v>
      </c>
      <c r="F3654" s="21">
        <v>1.0</v>
      </c>
      <c r="G3654" s="22">
        <v>43703.0</v>
      </c>
      <c r="H3654" s="15" t="str">
        <f t="shared" si="2"/>
        <v>Base Range</v>
      </c>
      <c r="I3654" s="22">
        <v>48890.0</v>
      </c>
      <c r="J3654" s="23">
        <f t="shared" si="3"/>
        <v>0.893904684</v>
      </c>
      <c r="K3654" s="24" t="str">
        <f t="shared" si="4"/>
        <v>Target Not Meet</v>
      </c>
    </row>
    <row r="3655" ht="22.5" customHeight="1">
      <c r="A3655" s="18">
        <v>45710.0</v>
      </c>
      <c r="B3655" s="19" t="str">
        <f t="shared" si="1"/>
        <v>Feb</v>
      </c>
      <c r="C3655" s="20" t="s">
        <v>13</v>
      </c>
      <c r="D3655" s="19" t="s">
        <v>37</v>
      </c>
      <c r="E3655" s="19" t="s">
        <v>34</v>
      </c>
      <c r="F3655" s="21">
        <v>3.0</v>
      </c>
      <c r="G3655" s="22">
        <v>103156.0</v>
      </c>
      <c r="H3655" s="15" t="str">
        <f t="shared" si="2"/>
        <v>Very High Range</v>
      </c>
      <c r="I3655" s="22">
        <v>126752.0</v>
      </c>
      <c r="J3655" s="23">
        <f t="shared" si="3"/>
        <v>0.8138412017</v>
      </c>
      <c r="K3655" s="24" t="str">
        <f t="shared" si="4"/>
        <v>Target Not Meet</v>
      </c>
    </row>
    <row r="3656" ht="22.5" customHeight="1">
      <c r="A3656" s="18">
        <v>45710.0</v>
      </c>
      <c r="B3656" s="19" t="str">
        <f t="shared" si="1"/>
        <v>Feb</v>
      </c>
      <c r="C3656" s="20" t="s">
        <v>13</v>
      </c>
      <c r="D3656" s="19" t="s">
        <v>37</v>
      </c>
      <c r="E3656" s="19" t="s">
        <v>38</v>
      </c>
      <c r="F3656" s="21">
        <v>2.0</v>
      </c>
      <c r="G3656" s="22">
        <v>60935.0</v>
      </c>
      <c r="H3656" s="15" t="str">
        <f t="shared" si="2"/>
        <v>Medium Range</v>
      </c>
      <c r="I3656" s="22">
        <v>72503.0</v>
      </c>
      <c r="J3656" s="23">
        <f t="shared" si="3"/>
        <v>0.8404479815</v>
      </c>
      <c r="K3656" s="24" t="str">
        <f t="shared" si="4"/>
        <v>Target Not Meet</v>
      </c>
    </row>
    <row r="3657" ht="22.5" customHeight="1">
      <c r="A3657" s="18">
        <v>45710.0</v>
      </c>
      <c r="B3657" s="19" t="str">
        <f t="shared" si="1"/>
        <v>Feb</v>
      </c>
      <c r="C3657" s="20" t="s">
        <v>13</v>
      </c>
      <c r="D3657" s="19" t="s">
        <v>18</v>
      </c>
      <c r="E3657" s="19" t="s">
        <v>38</v>
      </c>
      <c r="F3657" s="21">
        <v>2.0</v>
      </c>
      <c r="G3657" s="22">
        <v>54497.0</v>
      </c>
      <c r="H3657" s="15" t="str">
        <f t="shared" si="2"/>
        <v>Medium Range</v>
      </c>
      <c r="I3657" s="22">
        <v>40962.0</v>
      </c>
      <c r="J3657" s="23">
        <f t="shared" si="3"/>
        <v>1.330428202</v>
      </c>
      <c r="K3657" s="24" t="str">
        <f t="shared" si="4"/>
        <v>Over Achived</v>
      </c>
    </row>
    <row r="3658" ht="22.5" customHeight="1">
      <c r="A3658" s="18">
        <v>45710.0</v>
      </c>
      <c r="B3658" s="19" t="str">
        <f t="shared" si="1"/>
        <v>Feb</v>
      </c>
      <c r="C3658" s="20" t="s">
        <v>13</v>
      </c>
      <c r="D3658" s="19" t="s">
        <v>29</v>
      </c>
      <c r="E3658" s="19" t="s">
        <v>9</v>
      </c>
      <c r="F3658" s="21">
        <v>4.0</v>
      </c>
      <c r="G3658" s="22">
        <v>89467.0</v>
      </c>
      <c r="H3658" s="15" t="str">
        <f t="shared" si="2"/>
        <v>High Range</v>
      </c>
      <c r="I3658" s="22">
        <v>116061.0</v>
      </c>
      <c r="J3658" s="23">
        <f t="shared" si="3"/>
        <v>0.7708618744</v>
      </c>
      <c r="K3658" s="24" t="str">
        <f t="shared" si="4"/>
        <v>Target Not Meet</v>
      </c>
    </row>
    <row r="3659" ht="22.5" customHeight="1">
      <c r="A3659" s="18">
        <v>45710.0</v>
      </c>
      <c r="B3659" s="19" t="str">
        <f t="shared" si="1"/>
        <v>Feb</v>
      </c>
      <c r="C3659" s="20" t="s">
        <v>13</v>
      </c>
      <c r="D3659" s="19" t="s">
        <v>29</v>
      </c>
      <c r="E3659" s="19" t="s">
        <v>9</v>
      </c>
      <c r="F3659" s="21">
        <v>3.0</v>
      </c>
      <c r="G3659" s="22">
        <v>84500.0</v>
      </c>
      <c r="H3659" s="15" t="str">
        <f t="shared" si="2"/>
        <v>High Range</v>
      </c>
      <c r="I3659" s="22">
        <v>96327.0</v>
      </c>
      <c r="J3659" s="23">
        <f t="shared" si="3"/>
        <v>0.8772203017</v>
      </c>
      <c r="K3659" s="24" t="str">
        <f t="shared" si="4"/>
        <v>Target Not Meet</v>
      </c>
    </row>
    <row r="3660" ht="22.5" customHeight="1">
      <c r="A3660" s="18">
        <v>45710.0</v>
      </c>
      <c r="B3660" s="19" t="str">
        <f t="shared" si="1"/>
        <v>Feb</v>
      </c>
      <c r="C3660" s="20" t="s">
        <v>13</v>
      </c>
      <c r="D3660" s="19" t="s">
        <v>29</v>
      </c>
      <c r="E3660" s="19" t="s">
        <v>68</v>
      </c>
      <c r="F3660" s="21">
        <v>2.0</v>
      </c>
      <c r="G3660" s="22">
        <v>36296.0</v>
      </c>
      <c r="H3660" s="15" t="str">
        <f t="shared" si="2"/>
        <v>Base Range</v>
      </c>
      <c r="I3660" s="22">
        <v>39988.0</v>
      </c>
      <c r="J3660" s="23">
        <f t="shared" si="3"/>
        <v>0.9076723017</v>
      </c>
      <c r="K3660" s="24" t="str">
        <f t="shared" si="4"/>
        <v>Target Not Meet</v>
      </c>
    </row>
    <row r="3661" ht="22.5" customHeight="1">
      <c r="A3661" s="18">
        <v>45710.0</v>
      </c>
      <c r="B3661" s="19" t="str">
        <f t="shared" si="1"/>
        <v>Feb</v>
      </c>
      <c r="C3661" s="20" t="s">
        <v>13</v>
      </c>
      <c r="D3661" s="19" t="s">
        <v>18</v>
      </c>
      <c r="E3661" s="19" t="s">
        <v>23</v>
      </c>
      <c r="F3661" s="21">
        <v>2.0</v>
      </c>
      <c r="G3661" s="22">
        <v>44642.0</v>
      </c>
      <c r="H3661" s="15" t="str">
        <f t="shared" si="2"/>
        <v>Base Range</v>
      </c>
      <c r="I3661" s="22">
        <v>39700.0</v>
      </c>
      <c r="J3661" s="23">
        <f t="shared" si="3"/>
        <v>1.124483627</v>
      </c>
      <c r="K3661" s="24" t="str">
        <f t="shared" si="4"/>
        <v>Over Achived</v>
      </c>
    </row>
    <row r="3662" ht="22.5" customHeight="1">
      <c r="A3662" s="18">
        <v>45710.0</v>
      </c>
      <c r="B3662" s="19" t="str">
        <f t="shared" si="1"/>
        <v>Feb</v>
      </c>
      <c r="C3662" s="20" t="s">
        <v>13</v>
      </c>
      <c r="D3662" s="19" t="s">
        <v>18</v>
      </c>
      <c r="E3662" s="19" t="s">
        <v>9</v>
      </c>
      <c r="F3662" s="21">
        <v>4.0</v>
      </c>
      <c r="G3662" s="22">
        <v>93493.0</v>
      </c>
      <c r="H3662" s="15" t="str">
        <f t="shared" si="2"/>
        <v>Very High Range</v>
      </c>
      <c r="I3662" s="22">
        <v>73407.0</v>
      </c>
      <c r="J3662" s="23">
        <f t="shared" si="3"/>
        <v>1.273625131</v>
      </c>
      <c r="K3662" s="24" t="str">
        <f t="shared" si="4"/>
        <v>Over Achived</v>
      </c>
    </row>
    <row r="3663" ht="22.5" customHeight="1">
      <c r="A3663" s="18">
        <v>45710.0</v>
      </c>
      <c r="B3663" s="19" t="str">
        <f t="shared" si="1"/>
        <v>Feb</v>
      </c>
      <c r="C3663" s="20" t="s">
        <v>13</v>
      </c>
      <c r="D3663" s="19" t="s">
        <v>18</v>
      </c>
      <c r="E3663" s="19" t="s">
        <v>63</v>
      </c>
      <c r="F3663" s="21">
        <v>4.0</v>
      </c>
      <c r="G3663" s="22">
        <v>97790.0</v>
      </c>
      <c r="H3663" s="15" t="str">
        <f t="shared" si="2"/>
        <v>Very High Range</v>
      </c>
      <c r="I3663" s="22">
        <v>88030.0</v>
      </c>
      <c r="J3663" s="23">
        <f t="shared" si="3"/>
        <v>1.110871294</v>
      </c>
      <c r="K3663" s="24" t="str">
        <f t="shared" si="4"/>
        <v>Over Achived</v>
      </c>
    </row>
    <row r="3664" ht="22.5" customHeight="1">
      <c r="A3664" s="18">
        <v>45710.0</v>
      </c>
      <c r="B3664" s="19" t="str">
        <f t="shared" si="1"/>
        <v>Feb</v>
      </c>
      <c r="C3664" s="20" t="s">
        <v>13</v>
      </c>
      <c r="D3664" s="19" t="s">
        <v>169</v>
      </c>
      <c r="E3664" s="19" t="s">
        <v>38</v>
      </c>
      <c r="F3664" s="21">
        <v>3.0</v>
      </c>
      <c r="G3664" s="22">
        <v>58455.0</v>
      </c>
      <c r="H3664" s="15" t="str">
        <f t="shared" si="2"/>
        <v>Medium Range</v>
      </c>
      <c r="I3664" s="22">
        <v>62841.0</v>
      </c>
      <c r="J3664" s="23">
        <f t="shared" si="3"/>
        <v>0.9302048026</v>
      </c>
      <c r="K3664" s="24" t="str">
        <f t="shared" si="4"/>
        <v>Target Not Meet</v>
      </c>
    </row>
    <row r="3665" ht="22.5" customHeight="1">
      <c r="A3665" s="18">
        <v>45710.0</v>
      </c>
      <c r="B3665" s="19" t="str">
        <f t="shared" si="1"/>
        <v>Feb</v>
      </c>
      <c r="C3665" s="20" t="s">
        <v>13</v>
      </c>
      <c r="D3665" s="19" t="s">
        <v>29</v>
      </c>
      <c r="E3665" s="19" t="s">
        <v>38</v>
      </c>
      <c r="F3665" s="21">
        <v>3.0</v>
      </c>
      <c r="G3665" s="22">
        <v>56282.0</v>
      </c>
      <c r="H3665" s="15" t="str">
        <f t="shared" si="2"/>
        <v>Medium Range</v>
      </c>
      <c r="I3665" s="22">
        <v>68106.0</v>
      </c>
      <c r="J3665" s="23">
        <f t="shared" si="3"/>
        <v>0.8263882771</v>
      </c>
      <c r="K3665" s="24" t="str">
        <f t="shared" si="4"/>
        <v>Target Not Meet</v>
      </c>
    </row>
    <row r="3666" ht="22.5" customHeight="1">
      <c r="A3666" s="18">
        <v>45710.0</v>
      </c>
      <c r="B3666" s="19" t="str">
        <f t="shared" si="1"/>
        <v>Feb</v>
      </c>
      <c r="C3666" s="20" t="s">
        <v>13</v>
      </c>
      <c r="D3666" s="19" t="s">
        <v>169</v>
      </c>
      <c r="E3666" s="19" t="s">
        <v>38</v>
      </c>
      <c r="F3666" s="21">
        <v>2.0</v>
      </c>
      <c r="G3666" s="22">
        <v>55616.0</v>
      </c>
      <c r="H3666" s="15" t="str">
        <f t="shared" si="2"/>
        <v>Medium Range</v>
      </c>
      <c r="I3666" s="22">
        <v>63061.0</v>
      </c>
      <c r="J3666" s="23">
        <f t="shared" si="3"/>
        <v>0.8819397092</v>
      </c>
      <c r="K3666" s="24" t="str">
        <f t="shared" si="4"/>
        <v>Target Not Meet</v>
      </c>
    </row>
    <row r="3667" ht="22.5" customHeight="1">
      <c r="A3667" s="18">
        <v>45710.0</v>
      </c>
      <c r="B3667" s="19" t="str">
        <f t="shared" si="1"/>
        <v>Feb</v>
      </c>
      <c r="C3667" s="20" t="s">
        <v>57</v>
      </c>
      <c r="D3667" s="19" t="s">
        <v>85</v>
      </c>
      <c r="E3667" s="19" t="s">
        <v>38</v>
      </c>
      <c r="F3667" s="21">
        <v>2.0</v>
      </c>
      <c r="G3667" s="22">
        <v>45797.0</v>
      </c>
      <c r="H3667" s="15" t="str">
        <f t="shared" si="2"/>
        <v>Base Range</v>
      </c>
      <c r="I3667" s="22">
        <v>50601.0</v>
      </c>
      <c r="J3667" s="23">
        <f t="shared" si="3"/>
        <v>0.9050611648</v>
      </c>
      <c r="K3667" s="24" t="str">
        <f t="shared" si="4"/>
        <v>Target Not Meet</v>
      </c>
    </row>
    <row r="3668" ht="22.5" customHeight="1">
      <c r="A3668" s="18">
        <v>45710.0</v>
      </c>
      <c r="B3668" s="19" t="str">
        <f t="shared" si="1"/>
        <v>Feb</v>
      </c>
      <c r="C3668" s="20" t="s">
        <v>57</v>
      </c>
      <c r="D3668" s="19" t="s">
        <v>58</v>
      </c>
      <c r="E3668" s="19" t="s">
        <v>19</v>
      </c>
      <c r="F3668" s="21">
        <v>2.0</v>
      </c>
      <c r="G3668" s="22">
        <v>38181.0</v>
      </c>
      <c r="H3668" s="15" t="str">
        <f t="shared" si="2"/>
        <v>Base Range</v>
      </c>
      <c r="I3668" s="22">
        <v>28075.0</v>
      </c>
      <c r="J3668" s="23">
        <f t="shared" si="3"/>
        <v>1.359964381</v>
      </c>
      <c r="K3668" s="24" t="str">
        <f t="shared" si="4"/>
        <v>Over Achived</v>
      </c>
    </row>
    <row r="3669" ht="22.5" customHeight="1">
      <c r="A3669" s="18">
        <v>45710.0</v>
      </c>
      <c r="B3669" s="19" t="str">
        <f t="shared" si="1"/>
        <v>Feb</v>
      </c>
      <c r="C3669" s="20" t="s">
        <v>13</v>
      </c>
      <c r="D3669" s="19" t="s">
        <v>18</v>
      </c>
      <c r="E3669" s="19" t="s">
        <v>26</v>
      </c>
      <c r="F3669" s="21">
        <v>3.0</v>
      </c>
      <c r="G3669" s="22">
        <v>79082.0</v>
      </c>
      <c r="H3669" s="15" t="str">
        <f t="shared" si="2"/>
        <v>High Range</v>
      </c>
      <c r="I3669" s="22">
        <v>68765.0</v>
      </c>
      <c r="J3669" s="23">
        <f t="shared" si="3"/>
        <v>1.15003272</v>
      </c>
      <c r="K3669" s="24" t="str">
        <f t="shared" si="4"/>
        <v>Over Achived</v>
      </c>
    </row>
    <row r="3670" ht="22.5" customHeight="1">
      <c r="A3670" s="18">
        <v>45710.0</v>
      </c>
      <c r="B3670" s="19" t="str">
        <f t="shared" si="1"/>
        <v>Feb</v>
      </c>
      <c r="C3670" s="20" t="s">
        <v>57</v>
      </c>
      <c r="D3670" s="19" t="s">
        <v>85</v>
      </c>
      <c r="E3670" s="19" t="s">
        <v>63</v>
      </c>
      <c r="F3670" s="21">
        <v>1.0</v>
      </c>
      <c r="G3670" s="22">
        <v>29158.0</v>
      </c>
      <c r="H3670" s="15" t="str">
        <f t="shared" si="2"/>
        <v>Base Range</v>
      </c>
      <c r="I3670" s="22">
        <v>31202.0</v>
      </c>
      <c r="J3670" s="23">
        <f t="shared" si="3"/>
        <v>0.9344913788</v>
      </c>
      <c r="K3670" s="24" t="str">
        <f t="shared" si="4"/>
        <v>Target Not Meet</v>
      </c>
    </row>
    <row r="3671" ht="22.5" customHeight="1">
      <c r="A3671" s="18">
        <v>45710.0</v>
      </c>
      <c r="B3671" s="19" t="str">
        <f t="shared" si="1"/>
        <v>Feb</v>
      </c>
      <c r="C3671" s="20" t="s">
        <v>57</v>
      </c>
      <c r="D3671" s="19" t="s">
        <v>85</v>
      </c>
      <c r="E3671" s="19" t="s">
        <v>68</v>
      </c>
      <c r="F3671" s="21">
        <v>1.0</v>
      </c>
      <c r="G3671" s="22">
        <v>30628.0</v>
      </c>
      <c r="H3671" s="15" t="str">
        <f t="shared" si="2"/>
        <v>Base Range</v>
      </c>
      <c r="I3671" s="22">
        <v>35213.0</v>
      </c>
      <c r="J3671" s="23">
        <f t="shared" si="3"/>
        <v>0.8697924062</v>
      </c>
      <c r="K3671" s="24" t="str">
        <f t="shared" si="4"/>
        <v>Target Not Meet</v>
      </c>
    </row>
    <row r="3672" ht="22.5" customHeight="1">
      <c r="A3672" s="18">
        <v>45710.0</v>
      </c>
      <c r="B3672" s="19" t="str">
        <f t="shared" si="1"/>
        <v>Feb</v>
      </c>
      <c r="C3672" s="20" t="s">
        <v>57</v>
      </c>
      <c r="D3672" s="19" t="s">
        <v>80</v>
      </c>
      <c r="E3672" s="19" t="s">
        <v>23</v>
      </c>
      <c r="F3672" s="21">
        <v>1.0</v>
      </c>
      <c r="G3672" s="22">
        <v>31019.0</v>
      </c>
      <c r="H3672" s="15" t="str">
        <f t="shared" si="2"/>
        <v>Base Range</v>
      </c>
      <c r="I3672" s="22">
        <v>37912.0</v>
      </c>
      <c r="J3672" s="23">
        <f t="shared" si="3"/>
        <v>0.8181842161</v>
      </c>
      <c r="K3672" s="24" t="str">
        <f t="shared" si="4"/>
        <v>Target Not Meet</v>
      </c>
    </row>
    <row r="3673" ht="22.5" customHeight="1">
      <c r="A3673" s="18">
        <v>45710.0</v>
      </c>
      <c r="B3673" s="19" t="str">
        <f t="shared" si="1"/>
        <v>Feb</v>
      </c>
      <c r="C3673" s="20" t="s">
        <v>57</v>
      </c>
      <c r="D3673" s="19" t="s">
        <v>80</v>
      </c>
      <c r="E3673" s="19" t="s">
        <v>68</v>
      </c>
      <c r="F3673" s="21">
        <v>1.0</v>
      </c>
      <c r="G3673" s="22">
        <v>34618.0</v>
      </c>
      <c r="H3673" s="15" t="str">
        <f t="shared" si="2"/>
        <v>Base Range</v>
      </c>
      <c r="I3673" s="22">
        <v>43130.0</v>
      </c>
      <c r="J3673" s="23">
        <f t="shared" si="3"/>
        <v>0.8026431718</v>
      </c>
      <c r="K3673" s="24" t="str">
        <f t="shared" si="4"/>
        <v>Target Not Meet</v>
      </c>
    </row>
    <row r="3674" ht="22.5" customHeight="1">
      <c r="A3674" s="18">
        <v>45710.0</v>
      </c>
      <c r="B3674" s="19" t="str">
        <f t="shared" si="1"/>
        <v>Feb</v>
      </c>
      <c r="C3674" s="20" t="s">
        <v>57</v>
      </c>
      <c r="D3674" s="19" t="s">
        <v>80</v>
      </c>
      <c r="E3674" s="19" t="s">
        <v>19</v>
      </c>
      <c r="F3674" s="21">
        <v>1.0</v>
      </c>
      <c r="G3674" s="22">
        <v>44363.0</v>
      </c>
      <c r="H3674" s="15" t="str">
        <f t="shared" si="2"/>
        <v>Base Range</v>
      </c>
      <c r="I3674" s="22">
        <v>49000.0</v>
      </c>
      <c r="J3674" s="23">
        <f t="shared" si="3"/>
        <v>0.9053673469</v>
      </c>
      <c r="K3674" s="24" t="str">
        <f t="shared" si="4"/>
        <v>Target Not Meet</v>
      </c>
    </row>
    <row r="3675" ht="22.5" customHeight="1">
      <c r="A3675" s="18">
        <v>45710.0</v>
      </c>
      <c r="B3675" s="19" t="str">
        <f t="shared" si="1"/>
        <v>Feb</v>
      </c>
      <c r="C3675" s="20" t="s">
        <v>57</v>
      </c>
      <c r="D3675" s="19" t="s">
        <v>80</v>
      </c>
      <c r="E3675" s="19" t="s">
        <v>9</v>
      </c>
      <c r="F3675" s="21">
        <v>3.0</v>
      </c>
      <c r="G3675" s="22">
        <v>76040.0</v>
      </c>
      <c r="H3675" s="15" t="str">
        <f t="shared" si="2"/>
        <v>High Range</v>
      </c>
      <c r="I3675" s="22">
        <v>81363.0</v>
      </c>
      <c r="J3675" s="23">
        <f t="shared" si="3"/>
        <v>0.9345771419</v>
      </c>
      <c r="K3675" s="24" t="str">
        <f t="shared" si="4"/>
        <v>Target Not Meet</v>
      </c>
    </row>
    <row r="3676" ht="22.5" customHeight="1">
      <c r="A3676" s="18">
        <v>45710.0</v>
      </c>
      <c r="B3676" s="19" t="str">
        <f t="shared" si="1"/>
        <v>Feb</v>
      </c>
      <c r="C3676" s="20" t="s">
        <v>57</v>
      </c>
      <c r="D3676" s="19" t="s">
        <v>58</v>
      </c>
      <c r="E3676" s="19" t="s">
        <v>38</v>
      </c>
      <c r="F3676" s="21">
        <v>2.0</v>
      </c>
      <c r="G3676" s="22">
        <v>53909.0</v>
      </c>
      <c r="H3676" s="15" t="str">
        <f t="shared" si="2"/>
        <v>Medium Range</v>
      </c>
      <c r="I3676" s="22">
        <v>38354.0</v>
      </c>
      <c r="J3676" s="23">
        <f t="shared" si="3"/>
        <v>1.405563957</v>
      </c>
      <c r="K3676" s="24" t="str">
        <f t="shared" si="4"/>
        <v>Over Achived</v>
      </c>
    </row>
    <row r="3677" ht="22.5" customHeight="1">
      <c r="A3677" s="18">
        <v>45710.0</v>
      </c>
      <c r="B3677" s="19" t="str">
        <f t="shared" si="1"/>
        <v>Feb</v>
      </c>
      <c r="C3677" s="20" t="s">
        <v>57</v>
      </c>
      <c r="D3677" s="19" t="s">
        <v>80</v>
      </c>
      <c r="E3677" s="19" t="s">
        <v>38</v>
      </c>
      <c r="F3677" s="21">
        <v>2.0</v>
      </c>
      <c r="G3677" s="22">
        <v>43524.0</v>
      </c>
      <c r="H3677" s="15" t="str">
        <f t="shared" si="2"/>
        <v>Base Range</v>
      </c>
      <c r="I3677" s="22">
        <v>52385.0</v>
      </c>
      <c r="J3677" s="23">
        <f t="shared" si="3"/>
        <v>0.8308485253</v>
      </c>
      <c r="K3677" s="24" t="str">
        <f t="shared" si="4"/>
        <v>Target Not Meet</v>
      </c>
    </row>
    <row r="3678" ht="22.5" customHeight="1">
      <c r="A3678" s="18">
        <v>45710.0</v>
      </c>
      <c r="B3678" s="19" t="str">
        <f t="shared" si="1"/>
        <v>Feb</v>
      </c>
      <c r="C3678" s="20" t="s">
        <v>57</v>
      </c>
      <c r="D3678" s="19" t="s">
        <v>71</v>
      </c>
      <c r="E3678" s="19" t="s">
        <v>34</v>
      </c>
      <c r="F3678" s="21">
        <v>3.0</v>
      </c>
      <c r="G3678" s="22">
        <v>57918.0</v>
      </c>
      <c r="H3678" s="15" t="str">
        <f t="shared" si="2"/>
        <v>Medium Range</v>
      </c>
      <c r="I3678" s="22">
        <v>62901.0</v>
      </c>
      <c r="J3678" s="23">
        <f t="shared" si="3"/>
        <v>0.9207802738</v>
      </c>
      <c r="K3678" s="24" t="str">
        <f t="shared" si="4"/>
        <v>Target Not Meet</v>
      </c>
    </row>
    <row r="3679" ht="22.5" customHeight="1">
      <c r="A3679" s="18">
        <v>45710.0</v>
      </c>
      <c r="B3679" s="19" t="str">
        <f t="shared" si="1"/>
        <v>Feb</v>
      </c>
      <c r="C3679" s="20" t="s">
        <v>57</v>
      </c>
      <c r="D3679" s="19" t="s">
        <v>71</v>
      </c>
      <c r="E3679" s="19" t="s">
        <v>23</v>
      </c>
      <c r="F3679" s="21">
        <v>1.0</v>
      </c>
      <c r="G3679" s="22">
        <v>34846.0</v>
      </c>
      <c r="H3679" s="15" t="str">
        <f t="shared" si="2"/>
        <v>Base Range</v>
      </c>
      <c r="I3679" s="22">
        <v>42776.0</v>
      </c>
      <c r="J3679" s="23">
        <f t="shared" si="3"/>
        <v>0.8146156723</v>
      </c>
      <c r="K3679" s="24" t="str">
        <f t="shared" si="4"/>
        <v>Target Not Meet</v>
      </c>
    </row>
    <row r="3680" ht="22.5" customHeight="1">
      <c r="A3680" s="18">
        <v>45710.0</v>
      </c>
      <c r="B3680" s="19" t="str">
        <f t="shared" si="1"/>
        <v>Feb</v>
      </c>
      <c r="C3680" s="20" t="s">
        <v>57</v>
      </c>
      <c r="D3680" s="19" t="s">
        <v>71</v>
      </c>
      <c r="E3680" s="19" t="s">
        <v>19</v>
      </c>
      <c r="F3680" s="21">
        <v>2.0</v>
      </c>
      <c r="G3680" s="22">
        <v>44236.0</v>
      </c>
      <c r="H3680" s="15" t="str">
        <f t="shared" si="2"/>
        <v>Base Range</v>
      </c>
      <c r="I3680" s="22">
        <v>54610.0</v>
      </c>
      <c r="J3680" s="23">
        <f t="shared" si="3"/>
        <v>0.8100347922</v>
      </c>
      <c r="K3680" s="24" t="str">
        <f t="shared" si="4"/>
        <v>Target Not Meet</v>
      </c>
    </row>
    <row r="3681" ht="22.5" customHeight="1">
      <c r="A3681" s="18">
        <v>45710.0</v>
      </c>
      <c r="B3681" s="19" t="str">
        <f t="shared" si="1"/>
        <v>Feb</v>
      </c>
      <c r="C3681" s="20" t="s">
        <v>57</v>
      </c>
      <c r="D3681" s="25" t="s">
        <v>62</v>
      </c>
      <c r="E3681" s="19" t="s">
        <v>63</v>
      </c>
      <c r="F3681" s="21">
        <v>1.0</v>
      </c>
      <c r="G3681" s="22">
        <v>30403.0</v>
      </c>
      <c r="H3681" s="15" t="str">
        <f t="shared" si="2"/>
        <v>Base Range</v>
      </c>
      <c r="I3681" s="22">
        <v>25988.0</v>
      </c>
      <c r="J3681" s="23">
        <f t="shared" si="3"/>
        <v>1.169886101</v>
      </c>
      <c r="K3681" s="24" t="str">
        <f t="shared" si="4"/>
        <v>Over Achived</v>
      </c>
    </row>
    <row r="3682" ht="22.5" customHeight="1">
      <c r="A3682" s="18">
        <v>45710.0</v>
      </c>
      <c r="B3682" s="19" t="str">
        <f t="shared" si="1"/>
        <v>Feb</v>
      </c>
      <c r="C3682" s="20" t="s">
        <v>57</v>
      </c>
      <c r="D3682" s="25" t="s">
        <v>62</v>
      </c>
      <c r="E3682" s="19" t="s">
        <v>34</v>
      </c>
      <c r="F3682" s="21">
        <v>2.0</v>
      </c>
      <c r="G3682" s="22">
        <v>58470.0</v>
      </c>
      <c r="H3682" s="15" t="str">
        <f t="shared" si="2"/>
        <v>Medium Range</v>
      </c>
      <c r="I3682" s="22">
        <v>41782.0</v>
      </c>
      <c r="J3682" s="23">
        <f t="shared" si="3"/>
        <v>1.399406443</v>
      </c>
      <c r="K3682" s="24" t="str">
        <f t="shared" si="4"/>
        <v>Over Achived</v>
      </c>
    </row>
    <row r="3683" ht="22.5" customHeight="1">
      <c r="A3683" s="18">
        <v>45710.0</v>
      </c>
      <c r="B3683" s="19" t="str">
        <f t="shared" si="1"/>
        <v>Feb</v>
      </c>
      <c r="C3683" s="20" t="s">
        <v>57</v>
      </c>
      <c r="D3683" s="19" t="s">
        <v>58</v>
      </c>
      <c r="E3683" s="19" t="s">
        <v>23</v>
      </c>
      <c r="F3683" s="21">
        <v>1.0</v>
      </c>
      <c r="G3683" s="22">
        <v>37027.0</v>
      </c>
      <c r="H3683" s="15" t="str">
        <f t="shared" si="2"/>
        <v>Base Range</v>
      </c>
      <c r="I3683" s="22">
        <v>30017.0</v>
      </c>
      <c r="J3683" s="23">
        <f t="shared" si="3"/>
        <v>1.233534331</v>
      </c>
      <c r="K3683" s="24" t="str">
        <f t="shared" si="4"/>
        <v>Over Achived</v>
      </c>
    </row>
    <row r="3684" ht="22.5" customHeight="1">
      <c r="A3684" s="18">
        <v>45710.0</v>
      </c>
      <c r="B3684" s="19" t="str">
        <f t="shared" si="1"/>
        <v>Feb</v>
      </c>
      <c r="C3684" s="20" t="s">
        <v>57</v>
      </c>
      <c r="D3684" s="19" t="s">
        <v>58</v>
      </c>
      <c r="E3684" s="19" t="s">
        <v>34</v>
      </c>
      <c r="F3684" s="21">
        <v>2.0</v>
      </c>
      <c r="G3684" s="22">
        <v>62913.0</v>
      </c>
      <c r="H3684" s="15" t="str">
        <f t="shared" si="2"/>
        <v>Medium Range</v>
      </c>
      <c r="I3684" s="22">
        <v>45150.0</v>
      </c>
      <c r="J3684" s="23">
        <f t="shared" si="3"/>
        <v>1.393421927</v>
      </c>
      <c r="K3684" s="24" t="str">
        <f t="shared" si="4"/>
        <v>Over Achived</v>
      </c>
    </row>
    <row r="3685" ht="22.5" customHeight="1">
      <c r="A3685" s="18">
        <v>45710.0</v>
      </c>
      <c r="B3685" s="19" t="str">
        <f t="shared" si="1"/>
        <v>Feb</v>
      </c>
      <c r="C3685" s="20" t="s">
        <v>57</v>
      </c>
      <c r="D3685" s="19" t="s">
        <v>71</v>
      </c>
      <c r="E3685" s="19" t="s">
        <v>68</v>
      </c>
      <c r="F3685" s="21">
        <v>1.0</v>
      </c>
      <c r="G3685" s="22">
        <v>27683.0</v>
      </c>
      <c r="H3685" s="15" t="str">
        <f t="shared" si="2"/>
        <v>Base Range</v>
      </c>
      <c r="I3685" s="22">
        <v>34681.0</v>
      </c>
      <c r="J3685" s="23">
        <f t="shared" si="3"/>
        <v>0.7982180445</v>
      </c>
      <c r="K3685" s="24" t="str">
        <f t="shared" si="4"/>
        <v>Target Not Meet</v>
      </c>
    </row>
    <row r="3686" ht="22.5" customHeight="1">
      <c r="A3686" s="18">
        <v>45710.0</v>
      </c>
      <c r="B3686" s="19" t="str">
        <f t="shared" si="1"/>
        <v>Feb</v>
      </c>
      <c r="C3686" s="20" t="s">
        <v>13</v>
      </c>
      <c r="D3686" s="19" t="s">
        <v>14</v>
      </c>
      <c r="E3686" s="19" t="s">
        <v>9</v>
      </c>
      <c r="F3686" s="21">
        <v>4.0</v>
      </c>
      <c r="G3686" s="22">
        <v>109829.0</v>
      </c>
      <c r="H3686" s="15" t="str">
        <f t="shared" si="2"/>
        <v>Very High Range</v>
      </c>
      <c r="I3686" s="22">
        <v>89037.0</v>
      </c>
      <c r="J3686" s="23">
        <f t="shared" si="3"/>
        <v>1.233520896</v>
      </c>
      <c r="K3686" s="24" t="str">
        <f t="shared" si="4"/>
        <v>Over Achived</v>
      </c>
    </row>
    <row r="3687" ht="22.5" customHeight="1">
      <c r="A3687" s="18">
        <v>45710.0</v>
      </c>
      <c r="B3687" s="19" t="str">
        <f t="shared" si="1"/>
        <v>Feb</v>
      </c>
      <c r="C3687" s="20" t="s">
        <v>7</v>
      </c>
      <c r="D3687" s="19" t="s">
        <v>106</v>
      </c>
      <c r="E3687" s="19" t="s">
        <v>26</v>
      </c>
      <c r="F3687" s="21">
        <v>10.0</v>
      </c>
      <c r="G3687" s="22">
        <v>269429.0</v>
      </c>
      <c r="H3687" s="15" t="str">
        <f t="shared" si="2"/>
        <v>Very High Range</v>
      </c>
      <c r="I3687" s="22">
        <v>189571.0</v>
      </c>
      <c r="J3687" s="23">
        <f t="shared" si="3"/>
        <v>1.421256416</v>
      </c>
      <c r="K3687" s="24" t="str">
        <f t="shared" si="4"/>
        <v>Over Achived</v>
      </c>
    </row>
    <row r="3688" ht="22.5" customHeight="1">
      <c r="A3688" s="18">
        <v>45710.0</v>
      </c>
      <c r="B3688" s="19" t="str">
        <f t="shared" si="1"/>
        <v>Feb</v>
      </c>
      <c r="C3688" s="20" t="s">
        <v>92</v>
      </c>
      <c r="D3688" s="19" t="s">
        <v>93</v>
      </c>
      <c r="E3688" s="19" t="s">
        <v>34</v>
      </c>
      <c r="F3688" s="21">
        <v>5.0</v>
      </c>
      <c r="G3688" s="22">
        <v>129298.0</v>
      </c>
      <c r="H3688" s="15" t="str">
        <f t="shared" si="2"/>
        <v>Very High Range</v>
      </c>
      <c r="I3688" s="22">
        <v>138132.0</v>
      </c>
      <c r="J3688" s="23">
        <f t="shared" si="3"/>
        <v>0.93604668</v>
      </c>
      <c r="K3688" s="24" t="str">
        <f t="shared" si="4"/>
        <v>Target Not Meet</v>
      </c>
    </row>
    <row r="3689" ht="22.5" customHeight="1">
      <c r="A3689" s="18">
        <v>45710.0</v>
      </c>
      <c r="B3689" s="19" t="str">
        <f t="shared" si="1"/>
        <v>Feb</v>
      </c>
      <c r="C3689" s="20" t="s">
        <v>7</v>
      </c>
      <c r="D3689" s="19" t="s">
        <v>131</v>
      </c>
      <c r="E3689" s="19" t="s">
        <v>34</v>
      </c>
      <c r="F3689" s="21">
        <v>7.0</v>
      </c>
      <c r="G3689" s="22">
        <v>145074.0</v>
      </c>
      <c r="H3689" s="15" t="str">
        <f t="shared" si="2"/>
        <v>Very High Range</v>
      </c>
      <c r="I3689" s="22">
        <v>115506.0</v>
      </c>
      <c r="J3689" s="23">
        <f t="shared" si="3"/>
        <v>1.255986702</v>
      </c>
      <c r="K3689" s="24" t="str">
        <f t="shared" si="4"/>
        <v>Over Achived</v>
      </c>
    </row>
    <row r="3690" ht="22.5" customHeight="1">
      <c r="A3690" s="18">
        <v>45710.0</v>
      </c>
      <c r="B3690" s="19" t="str">
        <f t="shared" si="1"/>
        <v>Feb</v>
      </c>
      <c r="C3690" s="20" t="s">
        <v>7</v>
      </c>
      <c r="D3690" s="19" t="s">
        <v>126</v>
      </c>
      <c r="E3690" s="19" t="s">
        <v>19</v>
      </c>
      <c r="F3690" s="21">
        <v>4.0</v>
      </c>
      <c r="G3690" s="22">
        <v>97522.0</v>
      </c>
      <c r="H3690" s="15" t="str">
        <f t="shared" si="2"/>
        <v>Very High Range</v>
      </c>
      <c r="I3690" s="22">
        <v>72550.0</v>
      </c>
      <c r="J3690" s="23">
        <f t="shared" si="3"/>
        <v>1.344203997</v>
      </c>
      <c r="K3690" s="24" t="str">
        <f t="shared" si="4"/>
        <v>Over Achived</v>
      </c>
    </row>
    <row r="3691" ht="22.5" customHeight="1">
      <c r="A3691" s="18">
        <v>45710.0</v>
      </c>
      <c r="B3691" s="19" t="str">
        <f t="shared" si="1"/>
        <v>Feb</v>
      </c>
      <c r="C3691" s="20" t="s">
        <v>7</v>
      </c>
      <c r="D3691" s="19" t="s">
        <v>126</v>
      </c>
      <c r="E3691" s="19" t="s">
        <v>26</v>
      </c>
      <c r="F3691" s="21">
        <v>11.0</v>
      </c>
      <c r="G3691" s="22">
        <v>266103.0</v>
      </c>
      <c r="H3691" s="15" t="str">
        <f t="shared" si="2"/>
        <v>Very High Range</v>
      </c>
      <c r="I3691" s="22">
        <v>220805.0</v>
      </c>
      <c r="J3691" s="23">
        <f t="shared" si="3"/>
        <v>1.20514934</v>
      </c>
      <c r="K3691" s="24" t="str">
        <f t="shared" si="4"/>
        <v>Over Achived</v>
      </c>
    </row>
    <row r="3692" ht="22.5" customHeight="1">
      <c r="A3692" s="18">
        <v>45710.0</v>
      </c>
      <c r="B3692" s="19" t="str">
        <f t="shared" si="1"/>
        <v>Feb</v>
      </c>
      <c r="C3692" s="20" t="s">
        <v>7</v>
      </c>
      <c r="D3692" s="19" t="s">
        <v>126</v>
      </c>
      <c r="E3692" s="19" t="s">
        <v>38</v>
      </c>
      <c r="F3692" s="21">
        <v>4.0</v>
      </c>
      <c r="G3692" s="22">
        <v>104040.0</v>
      </c>
      <c r="H3692" s="15" t="str">
        <f t="shared" si="2"/>
        <v>Very High Range</v>
      </c>
      <c r="I3692" s="22">
        <v>94102.0</v>
      </c>
      <c r="J3692" s="23">
        <f t="shared" si="3"/>
        <v>1.105608807</v>
      </c>
      <c r="K3692" s="24" t="str">
        <f t="shared" si="4"/>
        <v>Over Achived</v>
      </c>
    </row>
    <row r="3693" ht="22.5" customHeight="1">
      <c r="A3693" s="18">
        <v>45710.0</v>
      </c>
      <c r="B3693" s="19" t="str">
        <f t="shared" si="1"/>
        <v>Feb</v>
      </c>
      <c r="C3693" s="20" t="s">
        <v>7</v>
      </c>
      <c r="D3693" s="19" t="s">
        <v>126</v>
      </c>
      <c r="E3693" s="19" t="s">
        <v>68</v>
      </c>
      <c r="F3693" s="21">
        <v>3.0</v>
      </c>
      <c r="G3693" s="22">
        <v>75816.0</v>
      </c>
      <c r="H3693" s="15" t="str">
        <f t="shared" si="2"/>
        <v>High Range</v>
      </c>
      <c r="I3693" s="22">
        <v>62318.0</v>
      </c>
      <c r="J3693" s="23">
        <f t="shared" si="3"/>
        <v>1.216598736</v>
      </c>
      <c r="K3693" s="24" t="str">
        <f t="shared" si="4"/>
        <v>Over Achived</v>
      </c>
    </row>
    <row r="3694" ht="22.5" customHeight="1">
      <c r="A3694" s="18">
        <v>45710.0</v>
      </c>
      <c r="B3694" s="19" t="str">
        <f t="shared" si="1"/>
        <v>Feb</v>
      </c>
      <c r="C3694" s="20" t="s">
        <v>7</v>
      </c>
      <c r="D3694" s="19" t="s">
        <v>118</v>
      </c>
      <c r="E3694" s="19" t="s">
        <v>68</v>
      </c>
      <c r="F3694" s="21">
        <v>3.0</v>
      </c>
      <c r="G3694" s="22">
        <v>71452.0</v>
      </c>
      <c r="H3694" s="15" t="str">
        <f t="shared" si="2"/>
        <v>High Range</v>
      </c>
      <c r="I3694" s="22">
        <v>53757.0</v>
      </c>
      <c r="J3694" s="23">
        <f t="shared" si="3"/>
        <v>1.329166434</v>
      </c>
      <c r="K3694" s="24" t="str">
        <f t="shared" si="4"/>
        <v>Over Achived</v>
      </c>
    </row>
    <row r="3695" ht="22.5" customHeight="1">
      <c r="A3695" s="18">
        <v>45710.0</v>
      </c>
      <c r="B3695" s="19" t="str">
        <f t="shared" si="1"/>
        <v>Feb</v>
      </c>
      <c r="C3695" s="20" t="s">
        <v>7</v>
      </c>
      <c r="D3695" s="19" t="s">
        <v>118</v>
      </c>
      <c r="E3695" s="19" t="s">
        <v>63</v>
      </c>
      <c r="F3695" s="21">
        <v>2.0</v>
      </c>
      <c r="G3695" s="22">
        <v>62295.0</v>
      </c>
      <c r="H3695" s="15" t="str">
        <f t="shared" si="2"/>
        <v>Medium Range</v>
      </c>
      <c r="I3695" s="22">
        <v>45712.0</v>
      </c>
      <c r="J3695" s="23">
        <f t="shared" si="3"/>
        <v>1.362771264</v>
      </c>
      <c r="K3695" s="24" t="str">
        <f t="shared" si="4"/>
        <v>Over Achived</v>
      </c>
    </row>
    <row r="3696" ht="22.5" customHeight="1">
      <c r="A3696" s="18">
        <v>45710.0</v>
      </c>
      <c r="B3696" s="19" t="str">
        <f t="shared" si="1"/>
        <v>Feb</v>
      </c>
      <c r="C3696" s="20" t="s">
        <v>7</v>
      </c>
      <c r="D3696" s="19" t="s">
        <v>106</v>
      </c>
      <c r="E3696" s="19" t="s">
        <v>19</v>
      </c>
      <c r="F3696" s="21">
        <v>4.0</v>
      </c>
      <c r="G3696" s="22">
        <v>85698.0</v>
      </c>
      <c r="H3696" s="15" t="str">
        <f t="shared" si="2"/>
        <v>High Range</v>
      </c>
      <c r="I3696" s="22">
        <v>72659.0</v>
      </c>
      <c r="J3696" s="23">
        <f t="shared" si="3"/>
        <v>1.179454713</v>
      </c>
      <c r="K3696" s="24" t="str">
        <f t="shared" si="4"/>
        <v>Over Achived</v>
      </c>
    </row>
    <row r="3697" ht="22.5" customHeight="1">
      <c r="A3697" s="18">
        <v>45710.0</v>
      </c>
      <c r="B3697" s="19" t="str">
        <f t="shared" si="1"/>
        <v>Feb</v>
      </c>
      <c r="C3697" s="20" t="s">
        <v>7</v>
      </c>
      <c r="D3697" s="19" t="s">
        <v>106</v>
      </c>
      <c r="E3697" s="19" t="s">
        <v>19</v>
      </c>
      <c r="F3697" s="21">
        <v>4.0</v>
      </c>
      <c r="G3697" s="22">
        <v>87470.0</v>
      </c>
      <c r="H3697" s="15" t="str">
        <f t="shared" si="2"/>
        <v>High Range</v>
      </c>
      <c r="I3697" s="22">
        <v>72814.0</v>
      </c>
      <c r="J3697" s="23">
        <f t="shared" si="3"/>
        <v>1.201279974</v>
      </c>
      <c r="K3697" s="24" t="str">
        <f t="shared" si="4"/>
        <v>Over Achived</v>
      </c>
    </row>
    <row r="3698" ht="22.5" customHeight="1">
      <c r="A3698" s="18">
        <v>45710.0</v>
      </c>
      <c r="B3698" s="19" t="str">
        <f t="shared" si="1"/>
        <v>Feb</v>
      </c>
      <c r="C3698" s="20" t="s">
        <v>7</v>
      </c>
      <c r="D3698" s="19" t="s">
        <v>106</v>
      </c>
      <c r="E3698" s="19" t="s">
        <v>26</v>
      </c>
      <c r="F3698" s="21">
        <v>10.0</v>
      </c>
      <c r="G3698" s="22">
        <v>235580.0</v>
      </c>
      <c r="H3698" s="15" t="str">
        <f t="shared" si="2"/>
        <v>Very High Range</v>
      </c>
      <c r="I3698" s="22">
        <v>180977.0</v>
      </c>
      <c r="J3698" s="23">
        <f t="shared" si="3"/>
        <v>1.301712372</v>
      </c>
      <c r="K3698" s="24" t="str">
        <f t="shared" si="4"/>
        <v>Over Achived</v>
      </c>
    </row>
    <row r="3699" ht="22.5" customHeight="1">
      <c r="A3699" s="18">
        <v>45710.0</v>
      </c>
      <c r="B3699" s="19" t="str">
        <f t="shared" si="1"/>
        <v>Feb</v>
      </c>
      <c r="C3699" s="20" t="s">
        <v>7</v>
      </c>
      <c r="D3699" s="19" t="s">
        <v>8</v>
      </c>
      <c r="E3699" s="19" t="s">
        <v>38</v>
      </c>
      <c r="F3699" s="21">
        <v>5.0</v>
      </c>
      <c r="G3699" s="22">
        <v>108152.0</v>
      </c>
      <c r="H3699" s="15" t="str">
        <f t="shared" si="2"/>
        <v>Very High Range</v>
      </c>
      <c r="I3699" s="22">
        <v>81250.0</v>
      </c>
      <c r="J3699" s="23">
        <f t="shared" si="3"/>
        <v>1.331101538</v>
      </c>
      <c r="K3699" s="24" t="str">
        <f t="shared" si="4"/>
        <v>Over Achived</v>
      </c>
    </row>
    <row r="3700" ht="22.5" customHeight="1">
      <c r="A3700" s="18">
        <v>45710.0</v>
      </c>
      <c r="B3700" s="19" t="str">
        <f t="shared" si="1"/>
        <v>Feb</v>
      </c>
      <c r="C3700" s="20" t="s">
        <v>7</v>
      </c>
      <c r="D3700" s="19" t="s">
        <v>8</v>
      </c>
      <c r="E3700" s="19" t="s">
        <v>9</v>
      </c>
      <c r="F3700" s="21">
        <v>7.0</v>
      </c>
      <c r="G3700" s="22">
        <v>144313.0</v>
      </c>
      <c r="H3700" s="15" t="str">
        <f t="shared" si="2"/>
        <v>Very High Range</v>
      </c>
      <c r="I3700" s="22">
        <v>104056.0</v>
      </c>
      <c r="J3700" s="23">
        <f t="shared" si="3"/>
        <v>1.386878219</v>
      </c>
      <c r="K3700" s="24" t="str">
        <f t="shared" si="4"/>
        <v>Over Achived</v>
      </c>
    </row>
    <row r="3701" ht="22.5" customHeight="1">
      <c r="A3701" s="18">
        <v>45710.0</v>
      </c>
      <c r="B3701" s="19" t="str">
        <f t="shared" si="1"/>
        <v>Feb</v>
      </c>
      <c r="C3701" s="20" t="s">
        <v>7</v>
      </c>
      <c r="D3701" s="19" t="s">
        <v>8</v>
      </c>
      <c r="E3701" s="19" t="s">
        <v>9</v>
      </c>
      <c r="F3701" s="21">
        <v>7.0</v>
      </c>
      <c r="G3701" s="22">
        <v>169119.0</v>
      </c>
      <c r="H3701" s="15" t="str">
        <f t="shared" si="2"/>
        <v>Very High Range</v>
      </c>
      <c r="I3701" s="22">
        <v>141116.0</v>
      </c>
      <c r="J3701" s="23">
        <f t="shared" si="3"/>
        <v>1.198439582</v>
      </c>
      <c r="K3701" s="24" t="str">
        <f t="shared" si="4"/>
        <v>Over Achived</v>
      </c>
    </row>
    <row r="3702" ht="22.5" customHeight="1">
      <c r="A3702" s="18">
        <v>45710.0</v>
      </c>
      <c r="B3702" s="19" t="str">
        <f t="shared" si="1"/>
        <v>Feb</v>
      </c>
      <c r="C3702" s="20" t="s">
        <v>13</v>
      </c>
      <c r="D3702" s="19" t="s">
        <v>14</v>
      </c>
      <c r="E3702" s="19" t="s">
        <v>9</v>
      </c>
      <c r="F3702" s="21">
        <v>4.0</v>
      </c>
      <c r="G3702" s="22">
        <v>81819.0</v>
      </c>
      <c r="H3702" s="15" t="str">
        <f t="shared" si="2"/>
        <v>High Range</v>
      </c>
      <c r="I3702" s="22">
        <v>70968.0</v>
      </c>
      <c r="J3702" s="23">
        <f t="shared" si="3"/>
        <v>1.152899899</v>
      </c>
      <c r="K3702" s="24" t="str">
        <f t="shared" si="4"/>
        <v>Over Achived</v>
      </c>
    </row>
    <row r="3703" ht="22.5" customHeight="1">
      <c r="A3703" s="18">
        <v>45710.0</v>
      </c>
      <c r="B3703" s="19" t="str">
        <f t="shared" si="1"/>
        <v>Feb</v>
      </c>
      <c r="C3703" s="20" t="s">
        <v>7</v>
      </c>
      <c r="D3703" s="19" t="s">
        <v>8</v>
      </c>
      <c r="E3703" s="19" t="s">
        <v>9</v>
      </c>
      <c r="F3703" s="21">
        <v>6.0</v>
      </c>
      <c r="G3703" s="22">
        <v>162940.0</v>
      </c>
      <c r="H3703" s="15" t="str">
        <f t="shared" si="2"/>
        <v>Very High Range</v>
      </c>
      <c r="I3703" s="22">
        <v>146528.0</v>
      </c>
      <c r="J3703" s="23">
        <f t="shared" si="3"/>
        <v>1.112005896</v>
      </c>
      <c r="K3703" s="24" t="str">
        <f t="shared" si="4"/>
        <v>Over Achived</v>
      </c>
    </row>
    <row r="3704" ht="22.5" customHeight="1">
      <c r="A3704" s="18">
        <v>45710.0</v>
      </c>
      <c r="B3704" s="19" t="str">
        <f t="shared" si="1"/>
        <v>Feb</v>
      </c>
      <c r="C3704" s="20" t="s">
        <v>7</v>
      </c>
      <c r="D3704" s="19" t="s">
        <v>131</v>
      </c>
      <c r="E3704" s="19" t="s">
        <v>26</v>
      </c>
      <c r="F3704" s="21">
        <v>8.0</v>
      </c>
      <c r="G3704" s="22">
        <v>253829.0</v>
      </c>
      <c r="H3704" s="15" t="str">
        <f t="shared" si="2"/>
        <v>Very High Range</v>
      </c>
      <c r="I3704" s="22">
        <v>233399.0</v>
      </c>
      <c r="J3704" s="23">
        <f t="shared" si="3"/>
        <v>1.087532509</v>
      </c>
      <c r="K3704" s="24" t="str">
        <f t="shared" si="4"/>
        <v>Over Achived</v>
      </c>
    </row>
    <row r="3705" ht="22.5" customHeight="1">
      <c r="A3705" s="18">
        <v>45710.0</v>
      </c>
      <c r="B3705" s="19" t="str">
        <f t="shared" si="1"/>
        <v>Feb</v>
      </c>
      <c r="C3705" s="20" t="s">
        <v>7</v>
      </c>
      <c r="D3705" s="19" t="s">
        <v>131</v>
      </c>
      <c r="E3705" s="19" t="s">
        <v>26</v>
      </c>
      <c r="F3705" s="21">
        <v>11.0</v>
      </c>
      <c r="G3705" s="22">
        <v>242013.0</v>
      </c>
      <c r="H3705" s="15" t="str">
        <f t="shared" si="2"/>
        <v>Very High Range</v>
      </c>
      <c r="I3705" s="22">
        <v>217677.0</v>
      </c>
      <c r="J3705" s="23">
        <f t="shared" si="3"/>
        <v>1.111798674</v>
      </c>
      <c r="K3705" s="24" t="str">
        <f t="shared" si="4"/>
        <v>Over Achived</v>
      </c>
    </row>
    <row r="3706" ht="22.5" customHeight="1">
      <c r="A3706" s="18">
        <v>45710.0</v>
      </c>
      <c r="B3706" s="19" t="str">
        <f t="shared" si="1"/>
        <v>Feb</v>
      </c>
      <c r="C3706" s="20" t="s">
        <v>7</v>
      </c>
      <c r="D3706" s="19" t="s">
        <v>8</v>
      </c>
      <c r="E3706" s="19" t="s">
        <v>34</v>
      </c>
      <c r="F3706" s="21">
        <v>6.0</v>
      </c>
      <c r="G3706" s="22">
        <v>156196.0</v>
      </c>
      <c r="H3706" s="15" t="str">
        <f t="shared" si="2"/>
        <v>Very High Range</v>
      </c>
      <c r="I3706" s="22">
        <v>113252.0</v>
      </c>
      <c r="J3706" s="23">
        <f t="shared" si="3"/>
        <v>1.379189771</v>
      </c>
      <c r="K3706" s="24" t="str">
        <f t="shared" si="4"/>
        <v>Over Achived</v>
      </c>
    </row>
    <row r="3707" ht="22.5" customHeight="1">
      <c r="A3707" s="18">
        <v>45710.0</v>
      </c>
      <c r="B3707" s="19" t="str">
        <f t="shared" si="1"/>
        <v>Feb</v>
      </c>
      <c r="C3707" s="20" t="s">
        <v>7</v>
      </c>
      <c r="D3707" s="19" t="s">
        <v>131</v>
      </c>
      <c r="E3707" s="19" t="s">
        <v>23</v>
      </c>
      <c r="F3707" s="21">
        <v>3.0</v>
      </c>
      <c r="G3707" s="22">
        <v>90421.0</v>
      </c>
      <c r="H3707" s="15" t="str">
        <f t="shared" si="2"/>
        <v>Very High Range</v>
      </c>
      <c r="I3707" s="22">
        <v>77561.0</v>
      </c>
      <c r="J3707" s="23">
        <f t="shared" si="3"/>
        <v>1.165804979</v>
      </c>
      <c r="K3707" s="24" t="str">
        <f t="shared" si="4"/>
        <v>Over Achived</v>
      </c>
    </row>
    <row r="3708" ht="22.5" customHeight="1">
      <c r="A3708" s="18">
        <v>45710.0</v>
      </c>
      <c r="B3708" s="19" t="str">
        <f t="shared" si="1"/>
        <v>Feb</v>
      </c>
      <c r="C3708" s="20" t="s">
        <v>7</v>
      </c>
      <c r="D3708" s="19" t="s">
        <v>131</v>
      </c>
      <c r="E3708" s="19" t="s">
        <v>19</v>
      </c>
      <c r="F3708" s="21">
        <v>4.0</v>
      </c>
      <c r="G3708" s="22">
        <v>93065.0</v>
      </c>
      <c r="H3708" s="15" t="str">
        <f t="shared" si="2"/>
        <v>Very High Range</v>
      </c>
      <c r="I3708" s="22">
        <v>80215.0</v>
      </c>
      <c r="J3708" s="23">
        <f t="shared" si="3"/>
        <v>1.160194477</v>
      </c>
      <c r="K3708" s="24" t="str">
        <f t="shared" si="4"/>
        <v>Over Achived</v>
      </c>
    </row>
    <row r="3709" ht="22.5" customHeight="1">
      <c r="A3709" s="18">
        <v>45710.0</v>
      </c>
      <c r="B3709" s="19" t="str">
        <f t="shared" si="1"/>
        <v>Feb</v>
      </c>
      <c r="C3709" s="20" t="s">
        <v>92</v>
      </c>
      <c r="D3709" s="19" t="s">
        <v>93</v>
      </c>
      <c r="E3709" s="19" t="s">
        <v>34</v>
      </c>
      <c r="F3709" s="21">
        <v>5.0</v>
      </c>
      <c r="G3709" s="22">
        <v>128915.0</v>
      </c>
      <c r="H3709" s="15" t="str">
        <f t="shared" si="2"/>
        <v>Very High Range</v>
      </c>
      <c r="I3709" s="22">
        <v>160957.0</v>
      </c>
      <c r="J3709" s="23">
        <f t="shared" si="3"/>
        <v>0.8009281982</v>
      </c>
      <c r="K3709" s="24" t="str">
        <f t="shared" si="4"/>
        <v>Target Not Meet</v>
      </c>
    </row>
    <row r="3710" ht="22.5" customHeight="1">
      <c r="A3710" s="18">
        <v>45710.0</v>
      </c>
      <c r="B3710" s="19" t="str">
        <f t="shared" si="1"/>
        <v>Feb</v>
      </c>
      <c r="C3710" s="20" t="s">
        <v>92</v>
      </c>
      <c r="D3710" s="19" t="s">
        <v>98</v>
      </c>
      <c r="E3710" s="19" t="s">
        <v>34</v>
      </c>
      <c r="F3710" s="21">
        <v>4.0</v>
      </c>
      <c r="G3710" s="22">
        <v>140963.0</v>
      </c>
      <c r="H3710" s="15" t="str">
        <f t="shared" si="2"/>
        <v>Very High Range</v>
      </c>
      <c r="I3710" s="22">
        <v>153993.0</v>
      </c>
      <c r="J3710" s="23">
        <f t="shared" si="3"/>
        <v>0.9153857643</v>
      </c>
      <c r="K3710" s="24" t="str">
        <f t="shared" si="4"/>
        <v>Target Not Meet</v>
      </c>
    </row>
    <row r="3711" ht="22.5" customHeight="1">
      <c r="A3711" s="18">
        <v>45710.0</v>
      </c>
      <c r="B3711" s="19" t="str">
        <f t="shared" si="1"/>
        <v>Feb</v>
      </c>
      <c r="C3711" s="20" t="s">
        <v>92</v>
      </c>
      <c r="D3711" s="19" t="s">
        <v>98</v>
      </c>
      <c r="E3711" s="19" t="s">
        <v>23</v>
      </c>
      <c r="F3711" s="21">
        <v>2.0</v>
      </c>
      <c r="G3711" s="22">
        <v>72016.0</v>
      </c>
      <c r="H3711" s="15" t="str">
        <f t="shared" si="2"/>
        <v>High Range</v>
      </c>
      <c r="I3711" s="22">
        <v>86029.0</v>
      </c>
      <c r="J3711" s="23">
        <f t="shared" si="3"/>
        <v>0.8371130665</v>
      </c>
      <c r="K3711" s="24" t="str">
        <f t="shared" si="4"/>
        <v>Target Not Meet</v>
      </c>
    </row>
    <row r="3712" ht="22.5" customHeight="1">
      <c r="A3712" s="18">
        <v>45710.0</v>
      </c>
      <c r="B3712" s="19" t="str">
        <f t="shared" si="1"/>
        <v>Feb</v>
      </c>
      <c r="C3712" s="20" t="s">
        <v>92</v>
      </c>
      <c r="D3712" s="19" t="s">
        <v>98</v>
      </c>
      <c r="E3712" s="19" t="s">
        <v>63</v>
      </c>
      <c r="F3712" s="21">
        <v>1.0</v>
      </c>
      <c r="G3712" s="22">
        <v>23447.0</v>
      </c>
      <c r="H3712" s="15" t="str">
        <f t="shared" si="2"/>
        <v>Base Range</v>
      </c>
      <c r="I3712" s="22">
        <v>28194.0</v>
      </c>
      <c r="J3712" s="23">
        <f t="shared" si="3"/>
        <v>0.8316308434</v>
      </c>
      <c r="K3712" s="24" t="str">
        <f t="shared" si="4"/>
        <v>Target Not Meet</v>
      </c>
    </row>
    <row r="3713" ht="22.5" customHeight="1">
      <c r="A3713" s="18">
        <v>45710.0</v>
      </c>
      <c r="B3713" s="19" t="str">
        <f t="shared" si="1"/>
        <v>Feb</v>
      </c>
      <c r="C3713" s="20" t="s">
        <v>92</v>
      </c>
      <c r="D3713" s="19" t="s">
        <v>144</v>
      </c>
      <c r="E3713" s="19" t="s">
        <v>34</v>
      </c>
      <c r="F3713" s="21">
        <v>5.0</v>
      </c>
      <c r="G3713" s="22">
        <v>123874.0</v>
      </c>
      <c r="H3713" s="15" t="str">
        <f t="shared" si="2"/>
        <v>Very High Range</v>
      </c>
      <c r="I3713" s="22">
        <v>117140.0</v>
      </c>
      <c r="J3713" s="23">
        <f t="shared" si="3"/>
        <v>1.057486768</v>
      </c>
      <c r="K3713" s="24" t="str">
        <f t="shared" si="4"/>
        <v>Over Achived</v>
      </c>
    </row>
    <row r="3714" ht="22.5" customHeight="1">
      <c r="A3714" s="18">
        <v>45710.0</v>
      </c>
      <c r="B3714" s="19" t="str">
        <f t="shared" si="1"/>
        <v>Feb</v>
      </c>
      <c r="C3714" s="20" t="s">
        <v>92</v>
      </c>
      <c r="D3714" s="19" t="s">
        <v>144</v>
      </c>
      <c r="E3714" s="19" t="s">
        <v>19</v>
      </c>
      <c r="F3714" s="21">
        <v>3.0</v>
      </c>
      <c r="G3714" s="22">
        <v>79214.0</v>
      </c>
      <c r="H3714" s="15" t="str">
        <f t="shared" si="2"/>
        <v>High Range</v>
      </c>
      <c r="I3714" s="22">
        <v>55485.0</v>
      </c>
      <c r="J3714" s="23">
        <f t="shared" si="3"/>
        <v>1.427665135</v>
      </c>
      <c r="K3714" s="24" t="str">
        <f t="shared" si="4"/>
        <v>Over Achived</v>
      </c>
    </row>
    <row r="3715" ht="22.5" customHeight="1">
      <c r="A3715" s="18">
        <v>45710.0</v>
      </c>
      <c r="B3715" s="19" t="str">
        <f t="shared" si="1"/>
        <v>Feb</v>
      </c>
      <c r="C3715" s="20" t="s">
        <v>92</v>
      </c>
      <c r="D3715" s="19" t="s">
        <v>144</v>
      </c>
      <c r="E3715" s="19" t="s">
        <v>9</v>
      </c>
      <c r="F3715" s="21">
        <v>4.0</v>
      </c>
      <c r="G3715" s="22">
        <v>120725.0</v>
      </c>
      <c r="H3715" s="15" t="str">
        <f t="shared" si="2"/>
        <v>Very High Range</v>
      </c>
      <c r="I3715" s="22">
        <v>102526.0</v>
      </c>
      <c r="J3715" s="23">
        <f t="shared" si="3"/>
        <v>1.177506194</v>
      </c>
      <c r="K3715" s="24" t="str">
        <f t="shared" si="4"/>
        <v>Over Achived</v>
      </c>
    </row>
    <row r="3716" ht="22.5" customHeight="1">
      <c r="A3716" s="18">
        <v>45710.0</v>
      </c>
      <c r="B3716" s="19" t="str">
        <f t="shared" si="1"/>
        <v>Feb</v>
      </c>
      <c r="C3716" s="20" t="s">
        <v>92</v>
      </c>
      <c r="D3716" s="19" t="s">
        <v>98</v>
      </c>
      <c r="E3716" s="19" t="s">
        <v>26</v>
      </c>
      <c r="F3716" s="21">
        <v>4.0</v>
      </c>
      <c r="G3716" s="22">
        <v>104129.0</v>
      </c>
      <c r="H3716" s="15" t="str">
        <f t="shared" si="2"/>
        <v>Very High Range</v>
      </c>
      <c r="I3716" s="22">
        <v>122581.0</v>
      </c>
      <c r="J3716" s="23">
        <f t="shared" si="3"/>
        <v>0.8494709621</v>
      </c>
      <c r="K3716" s="24" t="str">
        <f t="shared" si="4"/>
        <v>Target Not Meet</v>
      </c>
    </row>
    <row r="3717" ht="22.5" customHeight="1">
      <c r="A3717" s="18">
        <v>45710.0</v>
      </c>
      <c r="B3717" s="19" t="str">
        <f t="shared" si="1"/>
        <v>Feb</v>
      </c>
      <c r="C3717" s="20" t="s">
        <v>92</v>
      </c>
      <c r="D3717" s="19" t="s">
        <v>144</v>
      </c>
      <c r="E3717" s="19" t="s">
        <v>38</v>
      </c>
      <c r="F3717" s="21">
        <v>3.0</v>
      </c>
      <c r="G3717" s="22">
        <v>74712.0</v>
      </c>
      <c r="H3717" s="15" t="str">
        <f t="shared" si="2"/>
        <v>High Range</v>
      </c>
      <c r="I3717" s="22">
        <v>55845.0</v>
      </c>
      <c r="J3717" s="23">
        <f t="shared" si="3"/>
        <v>1.337845823</v>
      </c>
      <c r="K3717" s="24" t="str">
        <f t="shared" si="4"/>
        <v>Over Achived</v>
      </c>
    </row>
    <row r="3718" ht="22.5" customHeight="1">
      <c r="A3718" s="18">
        <v>45710.0</v>
      </c>
      <c r="B3718" s="19" t="str">
        <f t="shared" si="1"/>
        <v>Feb</v>
      </c>
      <c r="C3718" s="20" t="s">
        <v>92</v>
      </c>
      <c r="D3718" s="25" t="s">
        <v>149</v>
      </c>
      <c r="E3718" s="19" t="s">
        <v>63</v>
      </c>
      <c r="F3718" s="21">
        <v>1.0</v>
      </c>
      <c r="G3718" s="22">
        <v>27748.0</v>
      </c>
      <c r="H3718" s="15" t="str">
        <f t="shared" si="2"/>
        <v>Base Range</v>
      </c>
      <c r="I3718" s="22">
        <v>24837.0</v>
      </c>
      <c r="J3718" s="23">
        <f t="shared" si="3"/>
        <v>1.117204171</v>
      </c>
      <c r="K3718" s="24" t="str">
        <f t="shared" si="4"/>
        <v>Over Achived</v>
      </c>
    </row>
    <row r="3719" ht="22.5" customHeight="1">
      <c r="A3719" s="18">
        <v>45710.0</v>
      </c>
      <c r="B3719" s="19" t="str">
        <f t="shared" si="1"/>
        <v>Feb</v>
      </c>
      <c r="C3719" s="20" t="s">
        <v>92</v>
      </c>
      <c r="D3719" s="25" t="s">
        <v>149</v>
      </c>
      <c r="E3719" s="19" t="s">
        <v>19</v>
      </c>
      <c r="F3719" s="21">
        <v>3.0</v>
      </c>
      <c r="G3719" s="22">
        <v>76970.0</v>
      </c>
      <c r="H3719" s="15" t="str">
        <f t="shared" si="2"/>
        <v>High Range</v>
      </c>
      <c r="I3719" s="22">
        <v>63184.0</v>
      </c>
      <c r="J3719" s="23">
        <f t="shared" si="3"/>
        <v>1.218188149</v>
      </c>
      <c r="K3719" s="24" t="str">
        <f t="shared" si="4"/>
        <v>Over Achived</v>
      </c>
    </row>
    <row r="3720" ht="22.5" customHeight="1">
      <c r="A3720" s="18">
        <v>45710.0</v>
      </c>
      <c r="B3720" s="19" t="str">
        <f t="shared" si="1"/>
        <v>Feb</v>
      </c>
      <c r="C3720" s="20" t="s">
        <v>92</v>
      </c>
      <c r="D3720" s="25" t="s">
        <v>149</v>
      </c>
      <c r="E3720" s="19" t="s">
        <v>38</v>
      </c>
      <c r="F3720" s="21">
        <v>3.0</v>
      </c>
      <c r="G3720" s="22">
        <v>80316.0</v>
      </c>
      <c r="H3720" s="15" t="str">
        <f t="shared" si="2"/>
        <v>High Range</v>
      </c>
      <c r="I3720" s="22">
        <v>59033.0</v>
      </c>
      <c r="J3720" s="23">
        <f t="shared" si="3"/>
        <v>1.360527163</v>
      </c>
      <c r="K3720" s="24" t="str">
        <f t="shared" si="4"/>
        <v>Over Achived</v>
      </c>
    </row>
    <row r="3721" ht="22.5" customHeight="1">
      <c r="A3721" s="18">
        <v>45710.0</v>
      </c>
      <c r="B3721" s="19" t="str">
        <f t="shared" si="1"/>
        <v>Feb</v>
      </c>
      <c r="C3721" s="20" t="s">
        <v>92</v>
      </c>
      <c r="D3721" s="25" t="s">
        <v>149</v>
      </c>
      <c r="E3721" s="19" t="s">
        <v>9</v>
      </c>
      <c r="F3721" s="21">
        <v>6.0</v>
      </c>
      <c r="G3721" s="22">
        <v>131407.0</v>
      </c>
      <c r="H3721" s="15" t="str">
        <f t="shared" si="2"/>
        <v>Very High Range</v>
      </c>
      <c r="I3721" s="22">
        <v>124431.0</v>
      </c>
      <c r="J3721" s="23">
        <f t="shared" si="3"/>
        <v>1.0560632</v>
      </c>
      <c r="K3721" s="24" t="str">
        <f t="shared" si="4"/>
        <v>Over Achived</v>
      </c>
    </row>
    <row r="3722" ht="22.5" customHeight="1">
      <c r="A3722" s="18">
        <v>45710.0</v>
      </c>
      <c r="B3722" s="19" t="str">
        <f t="shared" si="1"/>
        <v>Feb</v>
      </c>
      <c r="C3722" s="20" t="s">
        <v>92</v>
      </c>
      <c r="D3722" s="19" t="s">
        <v>158</v>
      </c>
      <c r="E3722" s="19" t="s">
        <v>9</v>
      </c>
      <c r="F3722" s="21">
        <v>6.0</v>
      </c>
      <c r="G3722" s="22">
        <v>132815.0</v>
      </c>
      <c r="H3722" s="15" t="str">
        <f t="shared" si="2"/>
        <v>Very High Range</v>
      </c>
      <c r="I3722" s="22">
        <v>112878.0</v>
      </c>
      <c r="J3722" s="23">
        <f t="shared" si="3"/>
        <v>1.17662432</v>
      </c>
      <c r="K3722" s="24" t="str">
        <f t="shared" si="4"/>
        <v>Over Achived</v>
      </c>
    </row>
    <row r="3723" ht="22.5" customHeight="1">
      <c r="A3723" s="18">
        <v>45710.0</v>
      </c>
      <c r="B3723" s="19" t="str">
        <f t="shared" si="1"/>
        <v>Feb</v>
      </c>
      <c r="C3723" s="20" t="s">
        <v>92</v>
      </c>
      <c r="D3723" s="19" t="s">
        <v>144</v>
      </c>
      <c r="E3723" s="19" t="s">
        <v>38</v>
      </c>
      <c r="F3723" s="21">
        <v>4.0</v>
      </c>
      <c r="G3723" s="22">
        <v>95552.0</v>
      </c>
      <c r="H3723" s="15" t="str">
        <f t="shared" si="2"/>
        <v>Very High Range</v>
      </c>
      <c r="I3723" s="22">
        <v>78922.0</v>
      </c>
      <c r="J3723" s="23">
        <f t="shared" si="3"/>
        <v>1.210714376</v>
      </c>
      <c r="K3723" s="24" t="str">
        <f t="shared" si="4"/>
        <v>Over Achived</v>
      </c>
    </row>
    <row r="3724" ht="22.5" customHeight="1">
      <c r="A3724" s="18">
        <v>45710.0</v>
      </c>
      <c r="B3724" s="19" t="str">
        <f t="shared" si="1"/>
        <v>Feb</v>
      </c>
      <c r="C3724" s="20" t="s">
        <v>92</v>
      </c>
      <c r="D3724" s="19" t="s">
        <v>158</v>
      </c>
      <c r="E3724" s="19" t="s">
        <v>63</v>
      </c>
      <c r="F3724" s="21">
        <v>6.0</v>
      </c>
      <c r="G3724" s="22">
        <v>126923.0</v>
      </c>
      <c r="H3724" s="15" t="str">
        <f t="shared" si="2"/>
        <v>Very High Range</v>
      </c>
      <c r="I3724" s="22">
        <v>109936.0</v>
      </c>
      <c r="J3724" s="23">
        <f t="shared" si="3"/>
        <v>1.154517174</v>
      </c>
      <c r="K3724" s="24" t="str">
        <f t="shared" si="4"/>
        <v>Over Achived</v>
      </c>
    </row>
    <row r="3725" ht="22.5" customHeight="1">
      <c r="A3725" s="18">
        <v>45711.0</v>
      </c>
      <c r="B3725" s="19" t="str">
        <f t="shared" si="1"/>
        <v>Feb</v>
      </c>
      <c r="C3725" s="20" t="s">
        <v>57</v>
      </c>
      <c r="D3725" s="19" t="s">
        <v>58</v>
      </c>
      <c r="E3725" s="19" t="s">
        <v>26</v>
      </c>
      <c r="F3725" s="21">
        <v>2.0</v>
      </c>
      <c r="G3725" s="22">
        <v>57526.0</v>
      </c>
      <c r="H3725" s="15" t="str">
        <f t="shared" si="2"/>
        <v>Medium Range</v>
      </c>
      <c r="I3725" s="22">
        <v>46867.0</v>
      </c>
      <c r="J3725" s="23">
        <f t="shared" si="3"/>
        <v>1.227430815</v>
      </c>
      <c r="K3725" s="24" t="str">
        <f t="shared" si="4"/>
        <v>Over Achived</v>
      </c>
    </row>
    <row r="3726" ht="22.5" customHeight="1">
      <c r="A3726" s="18">
        <v>45711.0</v>
      </c>
      <c r="B3726" s="19" t="str">
        <f t="shared" si="1"/>
        <v>Feb</v>
      </c>
      <c r="C3726" s="20" t="s">
        <v>57</v>
      </c>
      <c r="D3726" s="19" t="s">
        <v>58</v>
      </c>
      <c r="E3726" s="19" t="s">
        <v>19</v>
      </c>
      <c r="F3726" s="21">
        <v>2.0</v>
      </c>
      <c r="G3726" s="22">
        <v>37193.0</v>
      </c>
      <c r="H3726" s="15" t="str">
        <f t="shared" si="2"/>
        <v>Base Range</v>
      </c>
      <c r="I3726" s="22">
        <v>29740.0</v>
      </c>
      <c r="J3726" s="23">
        <f t="shared" si="3"/>
        <v>1.250605245</v>
      </c>
      <c r="K3726" s="24" t="str">
        <f t="shared" si="4"/>
        <v>Over Achived</v>
      </c>
    </row>
    <row r="3727" ht="22.5" customHeight="1">
      <c r="A3727" s="18">
        <v>45711.0</v>
      </c>
      <c r="B3727" s="19" t="str">
        <f t="shared" si="1"/>
        <v>Feb</v>
      </c>
      <c r="C3727" s="20" t="s">
        <v>57</v>
      </c>
      <c r="D3727" s="19" t="s">
        <v>58</v>
      </c>
      <c r="E3727" s="19" t="s">
        <v>34</v>
      </c>
      <c r="F3727" s="21">
        <v>2.0</v>
      </c>
      <c r="G3727" s="22">
        <v>75667.0</v>
      </c>
      <c r="H3727" s="15" t="str">
        <f t="shared" si="2"/>
        <v>High Range</v>
      </c>
      <c r="I3727" s="22">
        <v>55719.0</v>
      </c>
      <c r="J3727" s="23">
        <f t="shared" si="3"/>
        <v>1.358010732</v>
      </c>
      <c r="K3727" s="24" t="str">
        <f t="shared" si="4"/>
        <v>Over Achived</v>
      </c>
    </row>
    <row r="3728" ht="22.5" customHeight="1">
      <c r="A3728" s="18">
        <v>45711.0</v>
      </c>
      <c r="B3728" s="19" t="str">
        <f t="shared" si="1"/>
        <v>Feb</v>
      </c>
      <c r="C3728" s="20" t="s">
        <v>13</v>
      </c>
      <c r="D3728" s="19" t="s">
        <v>169</v>
      </c>
      <c r="E3728" s="19" t="s">
        <v>23</v>
      </c>
      <c r="F3728" s="21">
        <v>2.0</v>
      </c>
      <c r="G3728" s="22">
        <v>52907.0</v>
      </c>
      <c r="H3728" s="15" t="str">
        <f t="shared" si="2"/>
        <v>Medium Range</v>
      </c>
      <c r="I3728" s="22">
        <v>60788.0</v>
      </c>
      <c r="J3728" s="23">
        <f t="shared" si="3"/>
        <v>0.8703527012</v>
      </c>
      <c r="K3728" s="24" t="str">
        <f t="shared" si="4"/>
        <v>Target Not Meet</v>
      </c>
    </row>
    <row r="3729" ht="22.5" customHeight="1">
      <c r="A3729" s="18">
        <v>45711.0</v>
      </c>
      <c r="B3729" s="19" t="str">
        <f t="shared" si="1"/>
        <v>Feb</v>
      </c>
      <c r="C3729" s="20" t="s">
        <v>13</v>
      </c>
      <c r="D3729" s="19" t="s">
        <v>169</v>
      </c>
      <c r="E3729" s="19" t="s">
        <v>9</v>
      </c>
      <c r="F3729" s="21">
        <v>4.0</v>
      </c>
      <c r="G3729" s="22">
        <v>105542.0</v>
      </c>
      <c r="H3729" s="15" t="str">
        <f t="shared" si="2"/>
        <v>Very High Range</v>
      </c>
      <c r="I3729" s="22">
        <v>113801.0</v>
      </c>
      <c r="J3729" s="23">
        <f t="shared" si="3"/>
        <v>0.9274259453</v>
      </c>
      <c r="K3729" s="24" t="str">
        <f t="shared" si="4"/>
        <v>Target Not Meet</v>
      </c>
    </row>
    <row r="3730" ht="22.5" customHeight="1">
      <c r="A3730" s="18">
        <v>45711.0</v>
      </c>
      <c r="B3730" s="19" t="str">
        <f t="shared" si="1"/>
        <v>Feb</v>
      </c>
      <c r="C3730" s="20" t="s">
        <v>13</v>
      </c>
      <c r="D3730" s="19" t="s">
        <v>169</v>
      </c>
      <c r="E3730" s="19" t="s">
        <v>34</v>
      </c>
      <c r="F3730" s="21">
        <v>3.0</v>
      </c>
      <c r="G3730" s="22">
        <v>93468.0</v>
      </c>
      <c r="H3730" s="15" t="str">
        <f t="shared" si="2"/>
        <v>Very High Range</v>
      </c>
      <c r="I3730" s="22">
        <v>110035.0</v>
      </c>
      <c r="J3730" s="23">
        <f t="shared" si="3"/>
        <v>0.8494388149</v>
      </c>
      <c r="K3730" s="24" t="str">
        <f t="shared" si="4"/>
        <v>Target Not Meet</v>
      </c>
    </row>
    <row r="3731" ht="22.5" customHeight="1">
      <c r="A3731" s="18">
        <v>45711.0</v>
      </c>
      <c r="B3731" s="19" t="str">
        <f t="shared" si="1"/>
        <v>Feb</v>
      </c>
      <c r="C3731" s="20" t="s">
        <v>13</v>
      </c>
      <c r="D3731" s="19" t="s">
        <v>37</v>
      </c>
      <c r="E3731" s="19" t="s">
        <v>68</v>
      </c>
      <c r="F3731" s="21">
        <v>1.0</v>
      </c>
      <c r="G3731" s="22">
        <v>41559.0</v>
      </c>
      <c r="H3731" s="15" t="str">
        <f t="shared" si="2"/>
        <v>Base Range</v>
      </c>
      <c r="I3731" s="22">
        <v>51519.0</v>
      </c>
      <c r="J3731" s="23">
        <f t="shared" si="3"/>
        <v>0.8066732662</v>
      </c>
      <c r="K3731" s="24" t="str">
        <f t="shared" si="4"/>
        <v>Target Not Meet</v>
      </c>
    </row>
    <row r="3732" ht="22.5" customHeight="1">
      <c r="A3732" s="18">
        <v>45711.0</v>
      </c>
      <c r="B3732" s="19" t="str">
        <f t="shared" si="1"/>
        <v>Feb</v>
      </c>
      <c r="C3732" s="20" t="s">
        <v>13</v>
      </c>
      <c r="D3732" s="19" t="s">
        <v>169</v>
      </c>
      <c r="E3732" s="19" t="s">
        <v>23</v>
      </c>
      <c r="F3732" s="21">
        <v>2.0</v>
      </c>
      <c r="G3732" s="22">
        <v>44338.0</v>
      </c>
      <c r="H3732" s="15" t="str">
        <f t="shared" si="2"/>
        <v>Base Range</v>
      </c>
      <c r="I3732" s="22">
        <v>49463.0</v>
      </c>
      <c r="J3732" s="23">
        <f t="shared" si="3"/>
        <v>0.8963871985</v>
      </c>
      <c r="K3732" s="24" t="str">
        <f t="shared" si="4"/>
        <v>Target Not Meet</v>
      </c>
    </row>
    <row r="3733" ht="22.5" customHeight="1">
      <c r="A3733" s="18">
        <v>45711.0</v>
      </c>
      <c r="B3733" s="19" t="str">
        <f t="shared" si="1"/>
        <v>Feb</v>
      </c>
      <c r="C3733" s="20" t="s">
        <v>13</v>
      </c>
      <c r="D3733" s="19" t="s">
        <v>37</v>
      </c>
      <c r="E3733" s="19" t="s">
        <v>26</v>
      </c>
      <c r="F3733" s="21">
        <v>3.0</v>
      </c>
      <c r="G3733" s="22">
        <v>63969.0</v>
      </c>
      <c r="H3733" s="15" t="str">
        <f t="shared" si="2"/>
        <v>Medium Range</v>
      </c>
      <c r="I3733" s="22">
        <v>74057.0</v>
      </c>
      <c r="J3733" s="23">
        <f t="shared" si="3"/>
        <v>0.8637806014</v>
      </c>
      <c r="K3733" s="24" t="str">
        <f t="shared" si="4"/>
        <v>Target Not Meet</v>
      </c>
    </row>
    <row r="3734" ht="22.5" customHeight="1">
      <c r="A3734" s="18">
        <v>45711.0</v>
      </c>
      <c r="B3734" s="19" t="str">
        <f t="shared" si="1"/>
        <v>Feb</v>
      </c>
      <c r="C3734" s="20" t="s">
        <v>13</v>
      </c>
      <c r="D3734" s="19" t="s">
        <v>29</v>
      </c>
      <c r="E3734" s="19" t="s">
        <v>63</v>
      </c>
      <c r="F3734" s="21">
        <v>1.0</v>
      </c>
      <c r="G3734" s="22">
        <v>20007.0</v>
      </c>
      <c r="H3734" s="15" t="str">
        <f t="shared" si="2"/>
        <v>Base Range</v>
      </c>
      <c r="I3734" s="22">
        <v>23030.0</v>
      </c>
      <c r="J3734" s="23">
        <f t="shared" si="3"/>
        <v>0.8687364307</v>
      </c>
      <c r="K3734" s="24" t="str">
        <f t="shared" si="4"/>
        <v>Target Not Meet</v>
      </c>
    </row>
    <row r="3735" ht="22.5" customHeight="1">
      <c r="A3735" s="18">
        <v>45711.0</v>
      </c>
      <c r="B3735" s="19" t="str">
        <f t="shared" si="1"/>
        <v>Feb</v>
      </c>
      <c r="C3735" s="20" t="s">
        <v>57</v>
      </c>
      <c r="D3735" s="19" t="s">
        <v>85</v>
      </c>
      <c r="E3735" s="19" t="s">
        <v>9</v>
      </c>
      <c r="F3735" s="21">
        <v>2.0</v>
      </c>
      <c r="G3735" s="22">
        <v>70071.0</v>
      </c>
      <c r="H3735" s="15" t="str">
        <f t="shared" si="2"/>
        <v>High Range</v>
      </c>
      <c r="I3735" s="22">
        <v>76551.0</v>
      </c>
      <c r="J3735" s="23">
        <f t="shared" si="3"/>
        <v>0.9153505506</v>
      </c>
      <c r="K3735" s="24" t="str">
        <f t="shared" si="4"/>
        <v>Target Not Meet</v>
      </c>
    </row>
    <row r="3736" ht="22.5" customHeight="1">
      <c r="A3736" s="18">
        <v>45711.0</v>
      </c>
      <c r="B3736" s="19" t="str">
        <f t="shared" si="1"/>
        <v>Feb</v>
      </c>
      <c r="C3736" s="20" t="s">
        <v>13</v>
      </c>
      <c r="D3736" s="19" t="s">
        <v>29</v>
      </c>
      <c r="E3736" s="19" t="s">
        <v>38</v>
      </c>
      <c r="F3736" s="21">
        <v>3.0</v>
      </c>
      <c r="G3736" s="22">
        <v>66562.0</v>
      </c>
      <c r="H3736" s="15" t="str">
        <f t="shared" si="2"/>
        <v>Medium Range</v>
      </c>
      <c r="I3736" s="22">
        <v>73501.0</v>
      </c>
      <c r="J3736" s="23">
        <f t="shared" si="3"/>
        <v>0.9055931212</v>
      </c>
      <c r="K3736" s="24" t="str">
        <f t="shared" si="4"/>
        <v>Target Not Meet</v>
      </c>
    </row>
    <row r="3737" ht="22.5" customHeight="1">
      <c r="A3737" s="18">
        <v>45711.0</v>
      </c>
      <c r="B3737" s="19" t="str">
        <f t="shared" si="1"/>
        <v>Feb</v>
      </c>
      <c r="C3737" s="20" t="s">
        <v>57</v>
      </c>
      <c r="D3737" s="19" t="s">
        <v>58</v>
      </c>
      <c r="E3737" s="19" t="s">
        <v>23</v>
      </c>
      <c r="F3737" s="21">
        <v>2.0</v>
      </c>
      <c r="G3737" s="22">
        <v>34065.0</v>
      </c>
      <c r="H3737" s="15" t="str">
        <f t="shared" si="2"/>
        <v>Base Range</v>
      </c>
      <c r="I3737" s="22">
        <v>27660.0</v>
      </c>
      <c r="J3737" s="23">
        <f t="shared" si="3"/>
        <v>1.231561822</v>
      </c>
      <c r="K3737" s="24" t="str">
        <f t="shared" si="4"/>
        <v>Over Achived</v>
      </c>
    </row>
    <row r="3738" ht="22.5" customHeight="1">
      <c r="A3738" s="18">
        <v>45711.0</v>
      </c>
      <c r="B3738" s="19" t="str">
        <f t="shared" si="1"/>
        <v>Feb</v>
      </c>
      <c r="C3738" s="20" t="s">
        <v>13</v>
      </c>
      <c r="D3738" s="19" t="s">
        <v>29</v>
      </c>
      <c r="E3738" s="19" t="s">
        <v>23</v>
      </c>
      <c r="F3738" s="21">
        <v>2.0</v>
      </c>
      <c r="G3738" s="22">
        <v>42395.0</v>
      </c>
      <c r="H3738" s="15" t="str">
        <f t="shared" si="2"/>
        <v>Base Range</v>
      </c>
      <c r="I3738" s="22">
        <v>45450.0</v>
      </c>
      <c r="J3738" s="23">
        <f t="shared" si="3"/>
        <v>0.9327832783</v>
      </c>
      <c r="K3738" s="24" t="str">
        <f t="shared" si="4"/>
        <v>Target Not Meet</v>
      </c>
    </row>
    <row r="3739" ht="22.5" customHeight="1">
      <c r="A3739" s="18">
        <v>45711.0</v>
      </c>
      <c r="B3739" s="19" t="str">
        <f t="shared" si="1"/>
        <v>Feb</v>
      </c>
      <c r="C3739" s="20" t="s">
        <v>13</v>
      </c>
      <c r="D3739" s="19" t="s">
        <v>169</v>
      </c>
      <c r="E3739" s="19" t="s">
        <v>38</v>
      </c>
      <c r="F3739" s="21">
        <v>3.0</v>
      </c>
      <c r="G3739" s="22">
        <v>71524.0</v>
      </c>
      <c r="H3739" s="15" t="str">
        <f t="shared" si="2"/>
        <v>High Range</v>
      </c>
      <c r="I3739" s="22">
        <v>82750.0</v>
      </c>
      <c r="J3739" s="23">
        <f t="shared" si="3"/>
        <v>0.8643383686</v>
      </c>
      <c r="K3739" s="24" t="str">
        <f t="shared" si="4"/>
        <v>Target Not Meet</v>
      </c>
    </row>
    <row r="3740" ht="22.5" customHeight="1">
      <c r="A3740" s="18">
        <v>45711.0</v>
      </c>
      <c r="B3740" s="19" t="str">
        <f t="shared" si="1"/>
        <v>Feb</v>
      </c>
      <c r="C3740" s="20" t="s">
        <v>57</v>
      </c>
      <c r="D3740" s="19" t="s">
        <v>58</v>
      </c>
      <c r="E3740" s="19" t="s">
        <v>23</v>
      </c>
      <c r="F3740" s="21">
        <v>1.0</v>
      </c>
      <c r="G3740" s="22">
        <v>36488.0</v>
      </c>
      <c r="H3740" s="15" t="str">
        <f t="shared" si="2"/>
        <v>Base Range</v>
      </c>
      <c r="I3740" s="22">
        <v>29500.0</v>
      </c>
      <c r="J3740" s="23">
        <f t="shared" si="3"/>
        <v>1.236881356</v>
      </c>
      <c r="K3740" s="24" t="str">
        <f t="shared" si="4"/>
        <v>Over Achived</v>
      </c>
    </row>
    <row r="3741" ht="22.5" customHeight="1">
      <c r="A3741" s="18">
        <v>45711.0</v>
      </c>
      <c r="B3741" s="19" t="str">
        <f t="shared" si="1"/>
        <v>Feb</v>
      </c>
      <c r="C3741" s="20" t="s">
        <v>57</v>
      </c>
      <c r="D3741" s="19" t="s">
        <v>80</v>
      </c>
      <c r="E3741" s="19" t="s">
        <v>26</v>
      </c>
      <c r="F3741" s="21">
        <v>2.0</v>
      </c>
      <c r="G3741" s="22">
        <v>59668.0</v>
      </c>
      <c r="H3741" s="15" t="str">
        <f t="shared" si="2"/>
        <v>Medium Range</v>
      </c>
      <c r="I3741" s="22">
        <v>74885.0</v>
      </c>
      <c r="J3741" s="23">
        <f t="shared" si="3"/>
        <v>0.7967950858</v>
      </c>
      <c r="K3741" s="24" t="str">
        <f t="shared" si="4"/>
        <v>Target Not Meet</v>
      </c>
    </row>
    <row r="3742" ht="22.5" customHeight="1">
      <c r="A3742" s="18">
        <v>45711.0</v>
      </c>
      <c r="B3742" s="19" t="str">
        <f t="shared" si="1"/>
        <v>Feb</v>
      </c>
      <c r="C3742" s="20" t="s">
        <v>57</v>
      </c>
      <c r="D3742" s="25" t="s">
        <v>62</v>
      </c>
      <c r="E3742" s="19" t="s">
        <v>9</v>
      </c>
      <c r="F3742" s="21">
        <v>2.0</v>
      </c>
      <c r="G3742" s="22">
        <v>65486.0</v>
      </c>
      <c r="H3742" s="15" t="str">
        <f t="shared" si="2"/>
        <v>Medium Range</v>
      </c>
      <c r="I3742" s="22">
        <v>50560.0</v>
      </c>
      <c r="J3742" s="23">
        <f t="shared" si="3"/>
        <v>1.295213608</v>
      </c>
      <c r="K3742" s="24" t="str">
        <f t="shared" si="4"/>
        <v>Over Achived</v>
      </c>
    </row>
    <row r="3743" ht="22.5" customHeight="1">
      <c r="A3743" s="18">
        <v>45711.0</v>
      </c>
      <c r="B3743" s="19" t="str">
        <f t="shared" si="1"/>
        <v>Feb</v>
      </c>
      <c r="C3743" s="20" t="s">
        <v>13</v>
      </c>
      <c r="D3743" s="19" t="s">
        <v>18</v>
      </c>
      <c r="E3743" s="19" t="s">
        <v>23</v>
      </c>
      <c r="F3743" s="21">
        <v>2.0</v>
      </c>
      <c r="G3743" s="22">
        <v>41852.0</v>
      </c>
      <c r="H3743" s="15" t="str">
        <f t="shared" si="2"/>
        <v>Base Range</v>
      </c>
      <c r="I3743" s="22">
        <v>34334.0</v>
      </c>
      <c r="J3743" s="23">
        <f t="shared" si="3"/>
        <v>1.218966622</v>
      </c>
      <c r="K3743" s="24" t="str">
        <f t="shared" si="4"/>
        <v>Over Achived</v>
      </c>
    </row>
    <row r="3744" ht="22.5" customHeight="1">
      <c r="A3744" s="18">
        <v>45711.0</v>
      </c>
      <c r="B3744" s="19" t="str">
        <f t="shared" si="1"/>
        <v>Feb</v>
      </c>
      <c r="C3744" s="20" t="s">
        <v>57</v>
      </c>
      <c r="D3744" s="19" t="s">
        <v>85</v>
      </c>
      <c r="E3744" s="19" t="s">
        <v>9</v>
      </c>
      <c r="F3744" s="21">
        <v>3.0</v>
      </c>
      <c r="G3744" s="22">
        <v>72756.0</v>
      </c>
      <c r="H3744" s="15" t="str">
        <f t="shared" si="2"/>
        <v>High Range</v>
      </c>
      <c r="I3744" s="22">
        <v>81959.0</v>
      </c>
      <c r="J3744" s="23">
        <f t="shared" si="3"/>
        <v>0.8877121488</v>
      </c>
      <c r="K3744" s="24" t="str">
        <f t="shared" si="4"/>
        <v>Target Not Meet</v>
      </c>
    </row>
    <row r="3745" ht="22.5" customHeight="1">
      <c r="A3745" s="18">
        <v>45711.0</v>
      </c>
      <c r="B3745" s="19" t="str">
        <f t="shared" si="1"/>
        <v>Feb</v>
      </c>
      <c r="C3745" s="20" t="s">
        <v>57</v>
      </c>
      <c r="D3745" s="19" t="s">
        <v>85</v>
      </c>
      <c r="E3745" s="19" t="s">
        <v>23</v>
      </c>
      <c r="F3745" s="21">
        <v>2.0</v>
      </c>
      <c r="G3745" s="22">
        <v>31889.0</v>
      </c>
      <c r="H3745" s="15" t="str">
        <f t="shared" si="2"/>
        <v>Base Range</v>
      </c>
      <c r="I3745" s="22">
        <v>33581.0</v>
      </c>
      <c r="J3745" s="23">
        <f t="shared" si="3"/>
        <v>0.9496143653</v>
      </c>
      <c r="K3745" s="24" t="str">
        <f t="shared" si="4"/>
        <v>Target Not Meet</v>
      </c>
    </row>
    <row r="3746" ht="22.5" customHeight="1">
      <c r="A3746" s="18">
        <v>45711.0</v>
      </c>
      <c r="B3746" s="19" t="str">
        <f t="shared" si="1"/>
        <v>Feb</v>
      </c>
      <c r="C3746" s="20" t="s">
        <v>57</v>
      </c>
      <c r="D3746" s="19" t="s">
        <v>85</v>
      </c>
      <c r="E3746" s="19" t="s">
        <v>34</v>
      </c>
      <c r="F3746" s="21">
        <v>3.0</v>
      </c>
      <c r="G3746" s="22">
        <v>65045.0</v>
      </c>
      <c r="H3746" s="15" t="str">
        <f t="shared" si="2"/>
        <v>Medium Range</v>
      </c>
      <c r="I3746" s="22">
        <v>70365.0</v>
      </c>
      <c r="J3746" s="23">
        <f t="shared" si="3"/>
        <v>0.9243942301</v>
      </c>
      <c r="K3746" s="24" t="str">
        <f t="shared" si="4"/>
        <v>Target Not Meet</v>
      </c>
    </row>
    <row r="3747" ht="22.5" customHeight="1">
      <c r="A3747" s="18">
        <v>45711.0</v>
      </c>
      <c r="B3747" s="19" t="str">
        <f t="shared" si="1"/>
        <v>Feb</v>
      </c>
      <c r="C3747" s="20" t="s">
        <v>57</v>
      </c>
      <c r="D3747" s="19" t="s">
        <v>85</v>
      </c>
      <c r="E3747" s="19" t="s">
        <v>19</v>
      </c>
      <c r="F3747" s="21">
        <v>1.0</v>
      </c>
      <c r="G3747" s="22">
        <v>44088.0</v>
      </c>
      <c r="H3747" s="15" t="str">
        <f t="shared" si="2"/>
        <v>Base Range</v>
      </c>
      <c r="I3747" s="22">
        <v>51845.0</v>
      </c>
      <c r="J3747" s="23">
        <f t="shared" si="3"/>
        <v>0.8503809432</v>
      </c>
      <c r="K3747" s="24" t="str">
        <f t="shared" si="4"/>
        <v>Target Not Meet</v>
      </c>
    </row>
    <row r="3748" ht="22.5" customHeight="1">
      <c r="A3748" s="18">
        <v>45711.0</v>
      </c>
      <c r="B3748" s="19" t="str">
        <f t="shared" si="1"/>
        <v>Feb</v>
      </c>
      <c r="C3748" s="20" t="s">
        <v>57</v>
      </c>
      <c r="D3748" s="19" t="s">
        <v>80</v>
      </c>
      <c r="E3748" s="19" t="s">
        <v>34</v>
      </c>
      <c r="F3748" s="21">
        <v>3.0</v>
      </c>
      <c r="G3748" s="22">
        <v>71805.0</v>
      </c>
      <c r="H3748" s="15" t="str">
        <f t="shared" si="2"/>
        <v>High Range</v>
      </c>
      <c r="I3748" s="22">
        <v>76935.0</v>
      </c>
      <c r="J3748" s="23">
        <f t="shared" si="3"/>
        <v>0.9333203353</v>
      </c>
      <c r="K3748" s="24" t="str">
        <f t="shared" si="4"/>
        <v>Target Not Meet</v>
      </c>
    </row>
    <row r="3749" ht="22.5" customHeight="1">
      <c r="A3749" s="18">
        <v>45711.0</v>
      </c>
      <c r="B3749" s="19" t="str">
        <f t="shared" si="1"/>
        <v>Feb</v>
      </c>
      <c r="C3749" s="20" t="s">
        <v>57</v>
      </c>
      <c r="D3749" s="19" t="s">
        <v>80</v>
      </c>
      <c r="E3749" s="19" t="s">
        <v>63</v>
      </c>
      <c r="F3749" s="21">
        <v>1.0</v>
      </c>
      <c r="G3749" s="22">
        <v>31388.0</v>
      </c>
      <c r="H3749" s="15" t="str">
        <f t="shared" si="2"/>
        <v>Base Range</v>
      </c>
      <c r="I3749" s="22">
        <v>40432.0</v>
      </c>
      <c r="J3749" s="23">
        <f t="shared" si="3"/>
        <v>0.7763157895</v>
      </c>
      <c r="K3749" s="24" t="str">
        <f t="shared" si="4"/>
        <v>Target Not Meet</v>
      </c>
    </row>
    <row r="3750" ht="22.5" customHeight="1">
      <c r="A3750" s="18">
        <v>45711.0</v>
      </c>
      <c r="B3750" s="19" t="str">
        <f t="shared" si="1"/>
        <v>Feb</v>
      </c>
      <c r="C3750" s="20" t="s">
        <v>57</v>
      </c>
      <c r="D3750" s="19" t="s">
        <v>80</v>
      </c>
      <c r="E3750" s="19" t="s">
        <v>38</v>
      </c>
      <c r="F3750" s="21">
        <v>2.0</v>
      </c>
      <c r="G3750" s="22">
        <v>46090.0</v>
      </c>
      <c r="H3750" s="15" t="str">
        <f t="shared" si="2"/>
        <v>Base Range</v>
      </c>
      <c r="I3750" s="22">
        <v>56911.0</v>
      </c>
      <c r="J3750" s="23">
        <f t="shared" si="3"/>
        <v>0.8098610111</v>
      </c>
      <c r="K3750" s="24" t="str">
        <f t="shared" si="4"/>
        <v>Target Not Meet</v>
      </c>
    </row>
    <row r="3751" ht="22.5" customHeight="1">
      <c r="A3751" s="18">
        <v>45711.0</v>
      </c>
      <c r="B3751" s="19" t="str">
        <f t="shared" si="1"/>
        <v>Feb</v>
      </c>
      <c r="C3751" s="20" t="s">
        <v>57</v>
      </c>
      <c r="D3751" s="19" t="s">
        <v>80</v>
      </c>
      <c r="E3751" s="19" t="s">
        <v>38</v>
      </c>
      <c r="F3751" s="21">
        <v>2.0</v>
      </c>
      <c r="G3751" s="22">
        <v>52537.0</v>
      </c>
      <c r="H3751" s="15" t="str">
        <f t="shared" si="2"/>
        <v>Medium Range</v>
      </c>
      <c r="I3751" s="22">
        <v>62365.0</v>
      </c>
      <c r="J3751" s="23">
        <f t="shared" si="3"/>
        <v>0.8424116091</v>
      </c>
      <c r="K3751" s="24" t="str">
        <f t="shared" si="4"/>
        <v>Target Not Meet</v>
      </c>
    </row>
    <row r="3752" ht="22.5" customHeight="1">
      <c r="A3752" s="18">
        <v>45711.0</v>
      </c>
      <c r="B3752" s="19" t="str">
        <f t="shared" si="1"/>
        <v>Feb</v>
      </c>
      <c r="C3752" s="20" t="s">
        <v>57</v>
      </c>
      <c r="D3752" s="19" t="s">
        <v>71</v>
      </c>
      <c r="E3752" s="19" t="s">
        <v>19</v>
      </c>
      <c r="F3752" s="21">
        <v>2.0</v>
      </c>
      <c r="G3752" s="22">
        <v>44560.0</v>
      </c>
      <c r="H3752" s="15" t="str">
        <f t="shared" si="2"/>
        <v>Base Range</v>
      </c>
      <c r="I3752" s="22">
        <v>56923.0</v>
      </c>
      <c r="J3752" s="23">
        <f t="shared" si="3"/>
        <v>0.7828118687</v>
      </c>
      <c r="K3752" s="24" t="str">
        <f t="shared" si="4"/>
        <v>Target Not Meet</v>
      </c>
    </row>
    <row r="3753" ht="22.5" customHeight="1">
      <c r="A3753" s="18">
        <v>45711.0</v>
      </c>
      <c r="B3753" s="19" t="str">
        <f t="shared" si="1"/>
        <v>Feb</v>
      </c>
      <c r="C3753" s="20" t="s">
        <v>57</v>
      </c>
      <c r="D3753" s="19" t="s">
        <v>71</v>
      </c>
      <c r="E3753" s="19" t="s">
        <v>63</v>
      </c>
      <c r="F3753" s="21">
        <v>1.0</v>
      </c>
      <c r="G3753" s="22">
        <v>26327.0</v>
      </c>
      <c r="H3753" s="15" t="str">
        <f t="shared" si="2"/>
        <v>Base Range</v>
      </c>
      <c r="I3753" s="22">
        <v>30002.0</v>
      </c>
      <c r="J3753" s="23">
        <f t="shared" si="3"/>
        <v>0.8775081661</v>
      </c>
      <c r="K3753" s="24" t="str">
        <f t="shared" si="4"/>
        <v>Target Not Meet</v>
      </c>
    </row>
    <row r="3754" ht="22.5" customHeight="1">
      <c r="A3754" s="18">
        <v>45711.0</v>
      </c>
      <c r="B3754" s="19" t="str">
        <f t="shared" si="1"/>
        <v>Feb</v>
      </c>
      <c r="C3754" s="20" t="s">
        <v>57</v>
      </c>
      <c r="D3754" s="19" t="s">
        <v>71</v>
      </c>
      <c r="E3754" s="19" t="s">
        <v>63</v>
      </c>
      <c r="F3754" s="21">
        <v>1.0</v>
      </c>
      <c r="G3754" s="22">
        <v>26865.0</v>
      </c>
      <c r="H3754" s="15" t="str">
        <f t="shared" si="2"/>
        <v>Base Range</v>
      </c>
      <c r="I3754" s="22">
        <v>30509.0</v>
      </c>
      <c r="J3754" s="23">
        <f t="shared" si="3"/>
        <v>0.8805598348</v>
      </c>
      <c r="K3754" s="24" t="str">
        <f t="shared" si="4"/>
        <v>Target Not Meet</v>
      </c>
    </row>
    <row r="3755" ht="22.5" customHeight="1">
      <c r="A3755" s="18">
        <v>45711.0</v>
      </c>
      <c r="B3755" s="19" t="str">
        <f t="shared" si="1"/>
        <v>Feb</v>
      </c>
      <c r="C3755" s="20" t="s">
        <v>57</v>
      </c>
      <c r="D3755" s="25" t="s">
        <v>62</v>
      </c>
      <c r="E3755" s="19" t="s">
        <v>34</v>
      </c>
      <c r="F3755" s="21">
        <v>2.0</v>
      </c>
      <c r="G3755" s="22">
        <v>75561.0</v>
      </c>
      <c r="H3755" s="15" t="str">
        <f t="shared" si="2"/>
        <v>High Range</v>
      </c>
      <c r="I3755" s="22">
        <v>56589.0</v>
      </c>
      <c r="J3755" s="23">
        <f t="shared" si="3"/>
        <v>1.335259503</v>
      </c>
      <c r="K3755" s="24" t="str">
        <f t="shared" si="4"/>
        <v>Over Achived</v>
      </c>
    </row>
    <row r="3756" ht="22.5" customHeight="1">
      <c r="A3756" s="18">
        <v>45711.0</v>
      </c>
      <c r="B3756" s="19" t="str">
        <f t="shared" si="1"/>
        <v>Feb</v>
      </c>
      <c r="C3756" s="20" t="s">
        <v>57</v>
      </c>
      <c r="D3756" s="25" t="s">
        <v>62</v>
      </c>
      <c r="E3756" s="19" t="s">
        <v>68</v>
      </c>
      <c r="F3756" s="21">
        <v>1.0</v>
      </c>
      <c r="G3756" s="22">
        <v>30977.0</v>
      </c>
      <c r="H3756" s="15" t="str">
        <f t="shared" si="2"/>
        <v>Base Range</v>
      </c>
      <c r="I3756" s="22">
        <v>26407.0</v>
      </c>
      <c r="J3756" s="23">
        <f t="shared" si="3"/>
        <v>1.173060173</v>
      </c>
      <c r="K3756" s="24" t="str">
        <f t="shared" si="4"/>
        <v>Over Achived</v>
      </c>
    </row>
    <row r="3757" ht="22.5" customHeight="1">
      <c r="A3757" s="18">
        <v>45711.0</v>
      </c>
      <c r="B3757" s="19" t="str">
        <f t="shared" si="1"/>
        <v>Feb</v>
      </c>
      <c r="C3757" s="20" t="s">
        <v>57</v>
      </c>
      <c r="D3757" s="25" t="s">
        <v>62</v>
      </c>
      <c r="E3757" s="19" t="s">
        <v>63</v>
      </c>
      <c r="F3757" s="21">
        <v>1.0</v>
      </c>
      <c r="G3757" s="22">
        <v>27469.0</v>
      </c>
      <c r="H3757" s="15" t="str">
        <f t="shared" si="2"/>
        <v>Base Range</v>
      </c>
      <c r="I3757" s="22">
        <v>21102.0</v>
      </c>
      <c r="J3757" s="23">
        <f t="shared" si="3"/>
        <v>1.301724955</v>
      </c>
      <c r="K3757" s="24" t="str">
        <f t="shared" si="4"/>
        <v>Over Achived</v>
      </c>
    </row>
    <row r="3758" ht="22.5" customHeight="1">
      <c r="A3758" s="18">
        <v>45711.0</v>
      </c>
      <c r="B3758" s="19" t="str">
        <f t="shared" si="1"/>
        <v>Feb</v>
      </c>
      <c r="C3758" s="20" t="s">
        <v>57</v>
      </c>
      <c r="D3758" s="25" t="s">
        <v>62</v>
      </c>
      <c r="E3758" s="19" t="s">
        <v>19</v>
      </c>
      <c r="F3758" s="21">
        <v>1.0</v>
      </c>
      <c r="G3758" s="22">
        <v>36185.0</v>
      </c>
      <c r="H3758" s="15" t="str">
        <f t="shared" si="2"/>
        <v>Base Range</v>
      </c>
      <c r="I3758" s="22">
        <v>32915.0</v>
      </c>
      <c r="J3758" s="23">
        <f t="shared" si="3"/>
        <v>1.099346802</v>
      </c>
      <c r="K3758" s="24" t="str">
        <f t="shared" si="4"/>
        <v>Over Achived</v>
      </c>
    </row>
    <row r="3759" ht="22.5" customHeight="1">
      <c r="A3759" s="18">
        <v>45711.0</v>
      </c>
      <c r="B3759" s="19" t="str">
        <f t="shared" si="1"/>
        <v>Feb</v>
      </c>
      <c r="C3759" s="20" t="s">
        <v>13</v>
      </c>
      <c r="D3759" s="19" t="s">
        <v>18</v>
      </c>
      <c r="E3759" s="19" t="s">
        <v>38</v>
      </c>
      <c r="F3759" s="21">
        <v>2.0</v>
      </c>
      <c r="G3759" s="22">
        <v>64313.0</v>
      </c>
      <c r="H3759" s="15" t="str">
        <f t="shared" si="2"/>
        <v>Medium Range</v>
      </c>
      <c r="I3759" s="22">
        <v>51456.0</v>
      </c>
      <c r="J3759" s="23">
        <f t="shared" si="3"/>
        <v>1.249863961</v>
      </c>
      <c r="K3759" s="24" t="str">
        <f t="shared" si="4"/>
        <v>Over Achived</v>
      </c>
    </row>
    <row r="3760" ht="22.5" customHeight="1">
      <c r="A3760" s="18">
        <v>45711.0</v>
      </c>
      <c r="B3760" s="19" t="str">
        <f t="shared" si="1"/>
        <v>Feb</v>
      </c>
      <c r="C3760" s="20" t="s">
        <v>13</v>
      </c>
      <c r="D3760" s="19" t="s">
        <v>29</v>
      </c>
      <c r="E3760" s="19" t="s">
        <v>68</v>
      </c>
      <c r="F3760" s="21">
        <v>2.0</v>
      </c>
      <c r="G3760" s="22">
        <v>48533.0</v>
      </c>
      <c r="H3760" s="15" t="str">
        <f t="shared" si="2"/>
        <v>Base Range</v>
      </c>
      <c r="I3760" s="22">
        <v>61443.0</v>
      </c>
      <c r="J3760" s="23">
        <f t="shared" si="3"/>
        <v>0.7898865615</v>
      </c>
      <c r="K3760" s="24" t="str">
        <f t="shared" si="4"/>
        <v>Target Not Meet</v>
      </c>
    </row>
    <row r="3761" ht="22.5" customHeight="1">
      <c r="A3761" s="18">
        <v>45711.0</v>
      </c>
      <c r="B3761" s="19" t="str">
        <f t="shared" si="1"/>
        <v>Feb</v>
      </c>
      <c r="C3761" s="20" t="s">
        <v>13</v>
      </c>
      <c r="D3761" s="19" t="s">
        <v>14</v>
      </c>
      <c r="E3761" s="19" t="s">
        <v>38</v>
      </c>
      <c r="F3761" s="21">
        <v>2.0</v>
      </c>
      <c r="G3761" s="22">
        <v>63177.0</v>
      </c>
      <c r="H3761" s="15" t="str">
        <f t="shared" si="2"/>
        <v>Medium Range</v>
      </c>
      <c r="I3761" s="22">
        <v>55764.0</v>
      </c>
      <c r="J3761" s="23">
        <f t="shared" si="3"/>
        <v>1.132935227</v>
      </c>
      <c r="K3761" s="24" t="str">
        <f t="shared" si="4"/>
        <v>Over Achived</v>
      </c>
    </row>
    <row r="3762" ht="22.5" customHeight="1">
      <c r="A3762" s="18">
        <v>45711.0</v>
      </c>
      <c r="B3762" s="19" t="str">
        <f t="shared" si="1"/>
        <v>Feb</v>
      </c>
      <c r="C3762" s="20" t="s">
        <v>7</v>
      </c>
      <c r="D3762" s="19" t="s">
        <v>131</v>
      </c>
      <c r="E3762" s="19" t="s">
        <v>19</v>
      </c>
      <c r="F3762" s="21">
        <v>4.0</v>
      </c>
      <c r="G3762" s="22">
        <v>89913.0</v>
      </c>
      <c r="H3762" s="15" t="str">
        <f t="shared" si="2"/>
        <v>High Range</v>
      </c>
      <c r="I3762" s="22">
        <v>79293.0</v>
      </c>
      <c r="J3762" s="23">
        <f t="shared" si="3"/>
        <v>1.133933639</v>
      </c>
      <c r="K3762" s="24" t="str">
        <f t="shared" si="4"/>
        <v>Over Achived</v>
      </c>
    </row>
    <row r="3763" ht="22.5" customHeight="1">
      <c r="A3763" s="18">
        <v>45711.0</v>
      </c>
      <c r="B3763" s="19" t="str">
        <f t="shared" si="1"/>
        <v>Feb</v>
      </c>
      <c r="C3763" s="20" t="s">
        <v>7</v>
      </c>
      <c r="D3763" s="19" t="s">
        <v>131</v>
      </c>
      <c r="E3763" s="19" t="s">
        <v>9</v>
      </c>
      <c r="F3763" s="21">
        <v>6.0</v>
      </c>
      <c r="G3763" s="22">
        <v>177468.0</v>
      </c>
      <c r="H3763" s="15" t="str">
        <f t="shared" si="2"/>
        <v>Very High Range</v>
      </c>
      <c r="I3763" s="22">
        <v>151823.0</v>
      </c>
      <c r="J3763" s="23">
        <f t="shared" si="3"/>
        <v>1.168913801</v>
      </c>
      <c r="K3763" s="24" t="str">
        <f t="shared" si="4"/>
        <v>Over Achived</v>
      </c>
    </row>
    <row r="3764" ht="22.5" customHeight="1">
      <c r="A3764" s="18">
        <v>45711.0</v>
      </c>
      <c r="B3764" s="19" t="str">
        <f t="shared" si="1"/>
        <v>Feb</v>
      </c>
      <c r="C3764" s="20" t="s">
        <v>7</v>
      </c>
      <c r="D3764" s="19" t="s">
        <v>131</v>
      </c>
      <c r="E3764" s="19" t="s">
        <v>34</v>
      </c>
      <c r="F3764" s="21">
        <v>7.0</v>
      </c>
      <c r="G3764" s="22">
        <v>152312.0</v>
      </c>
      <c r="H3764" s="15" t="str">
        <f t="shared" si="2"/>
        <v>Very High Range</v>
      </c>
      <c r="I3764" s="22">
        <v>134273.0</v>
      </c>
      <c r="J3764" s="23">
        <f t="shared" si="3"/>
        <v>1.134345699</v>
      </c>
      <c r="K3764" s="24" t="str">
        <f t="shared" si="4"/>
        <v>Over Achived</v>
      </c>
    </row>
    <row r="3765" ht="22.5" customHeight="1">
      <c r="A3765" s="18">
        <v>45711.0</v>
      </c>
      <c r="B3765" s="19" t="str">
        <f t="shared" si="1"/>
        <v>Feb</v>
      </c>
      <c r="C3765" s="20" t="s">
        <v>7</v>
      </c>
      <c r="D3765" s="19" t="s">
        <v>131</v>
      </c>
      <c r="E3765" s="19" t="s">
        <v>19</v>
      </c>
      <c r="F3765" s="21">
        <v>3.0</v>
      </c>
      <c r="G3765" s="22">
        <v>88755.0</v>
      </c>
      <c r="H3765" s="15" t="str">
        <f t="shared" si="2"/>
        <v>High Range</v>
      </c>
      <c r="I3765" s="22">
        <v>73567.0</v>
      </c>
      <c r="J3765" s="23">
        <f t="shared" si="3"/>
        <v>1.206451262</v>
      </c>
      <c r="K3765" s="24" t="str">
        <f t="shared" si="4"/>
        <v>Over Achived</v>
      </c>
    </row>
    <row r="3766" ht="22.5" customHeight="1">
      <c r="A3766" s="18">
        <v>45711.0</v>
      </c>
      <c r="B3766" s="19" t="str">
        <f t="shared" si="1"/>
        <v>Feb</v>
      </c>
      <c r="C3766" s="20" t="s">
        <v>7</v>
      </c>
      <c r="D3766" s="19" t="s">
        <v>131</v>
      </c>
      <c r="E3766" s="19" t="s">
        <v>34</v>
      </c>
      <c r="F3766" s="21">
        <v>6.0</v>
      </c>
      <c r="G3766" s="22">
        <v>180010.0</v>
      </c>
      <c r="H3766" s="15" t="str">
        <f t="shared" si="2"/>
        <v>Very High Range</v>
      </c>
      <c r="I3766" s="22">
        <v>131914.0</v>
      </c>
      <c r="J3766" s="23">
        <f t="shared" si="3"/>
        <v>1.36460118</v>
      </c>
      <c r="K3766" s="24" t="str">
        <f t="shared" si="4"/>
        <v>Over Achived</v>
      </c>
    </row>
    <row r="3767" ht="22.5" customHeight="1">
      <c r="A3767" s="18">
        <v>45711.0</v>
      </c>
      <c r="B3767" s="19" t="str">
        <f t="shared" si="1"/>
        <v>Feb</v>
      </c>
      <c r="C3767" s="20" t="s">
        <v>7</v>
      </c>
      <c r="D3767" s="19" t="s">
        <v>126</v>
      </c>
      <c r="E3767" s="19" t="s">
        <v>68</v>
      </c>
      <c r="F3767" s="21">
        <v>3.0</v>
      </c>
      <c r="G3767" s="22">
        <v>82957.0</v>
      </c>
      <c r="H3767" s="15" t="str">
        <f t="shared" si="2"/>
        <v>High Range</v>
      </c>
      <c r="I3767" s="22">
        <v>62587.0</v>
      </c>
      <c r="J3767" s="23">
        <f t="shared" si="3"/>
        <v>1.32546695</v>
      </c>
      <c r="K3767" s="24" t="str">
        <f t="shared" si="4"/>
        <v>Over Achived</v>
      </c>
    </row>
    <row r="3768" ht="22.5" customHeight="1">
      <c r="A3768" s="18">
        <v>45711.0</v>
      </c>
      <c r="B3768" s="19" t="str">
        <f t="shared" si="1"/>
        <v>Feb</v>
      </c>
      <c r="C3768" s="20" t="s">
        <v>7</v>
      </c>
      <c r="D3768" s="19" t="s">
        <v>126</v>
      </c>
      <c r="E3768" s="19" t="s">
        <v>34</v>
      </c>
      <c r="F3768" s="21">
        <v>7.0</v>
      </c>
      <c r="G3768" s="22">
        <v>153186.0</v>
      </c>
      <c r="H3768" s="15" t="str">
        <f t="shared" si="2"/>
        <v>Very High Range</v>
      </c>
      <c r="I3768" s="22">
        <v>116761.0</v>
      </c>
      <c r="J3768" s="23">
        <f t="shared" si="3"/>
        <v>1.311962042</v>
      </c>
      <c r="K3768" s="24" t="str">
        <f t="shared" si="4"/>
        <v>Over Achived</v>
      </c>
    </row>
    <row r="3769" ht="22.5" customHeight="1">
      <c r="A3769" s="18">
        <v>45711.0</v>
      </c>
      <c r="B3769" s="19" t="str">
        <f t="shared" si="1"/>
        <v>Feb</v>
      </c>
      <c r="C3769" s="20" t="s">
        <v>7</v>
      </c>
      <c r="D3769" s="19" t="s">
        <v>126</v>
      </c>
      <c r="E3769" s="19" t="s">
        <v>23</v>
      </c>
      <c r="F3769" s="21">
        <v>4.0</v>
      </c>
      <c r="G3769" s="22">
        <v>86577.0</v>
      </c>
      <c r="H3769" s="15" t="str">
        <f t="shared" si="2"/>
        <v>High Range</v>
      </c>
      <c r="I3769" s="22">
        <v>64128.0</v>
      </c>
      <c r="J3769" s="23">
        <f t="shared" si="3"/>
        <v>1.350065494</v>
      </c>
      <c r="K3769" s="24" t="str">
        <f t="shared" si="4"/>
        <v>Over Achived</v>
      </c>
    </row>
    <row r="3770" ht="22.5" customHeight="1">
      <c r="A3770" s="18">
        <v>45711.0</v>
      </c>
      <c r="B3770" s="19" t="str">
        <f t="shared" si="1"/>
        <v>Feb</v>
      </c>
      <c r="C3770" s="20" t="s">
        <v>7</v>
      </c>
      <c r="D3770" s="19" t="s">
        <v>118</v>
      </c>
      <c r="E3770" s="19" t="s">
        <v>68</v>
      </c>
      <c r="F3770" s="21">
        <v>3.0</v>
      </c>
      <c r="G3770" s="22">
        <v>69038.0</v>
      </c>
      <c r="H3770" s="15" t="str">
        <f t="shared" si="2"/>
        <v>Medium Range</v>
      </c>
      <c r="I3770" s="22">
        <v>55872.0</v>
      </c>
      <c r="J3770" s="23">
        <f t="shared" si="3"/>
        <v>1.235645762</v>
      </c>
      <c r="K3770" s="24" t="str">
        <f t="shared" si="4"/>
        <v>Over Achived</v>
      </c>
    </row>
    <row r="3771" ht="22.5" customHeight="1">
      <c r="A3771" s="18">
        <v>45711.0</v>
      </c>
      <c r="B3771" s="19" t="str">
        <f t="shared" si="1"/>
        <v>Feb</v>
      </c>
      <c r="C3771" s="20" t="s">
        <v>7</v>
      </c>
      <c r="D3771" s="19" t="s">
        <v>118</v>
      </c>
      <c r="E3771" s="19" t="s">
        <v>68</v>
      </c>
      <c r="F3771" s="21">
        <v>2.0</v>
      </c>
      <c r="G3771" s="22">
        <v>72703.0</v>
      </c>
      <c r="H3771" s="15" t="str">
        <f t="shared" si="2"/>
        <v>High Range</v>
      </c>
      <c r="I3771" s="22">
        <v>59023.0</v>
      </c>
      <c r="J3771" s="23">
        <f t="shared" si="3"/>
        <v>1.231774054</v>
      </c>
      <c r="K3771" s="24" t="str">
        <f t="shared" si="4"/>
        <v>Over Achived</v>
      </c>
    </row>
    <row r="3772" ht="22.5" customHeight="1">
      <c r="A3772" s="18">
        <v>45711.0</v>
      </c>
      <c r="B3772" s="19" t="str">
        <f t="shared" si="1"/>
        <v>Feb</v>
      </c>
      <c r="C3772" s="20" t="s">
        <v>7</v>
      </c>
      <c r="D3772" s="19" t="s">
        <v>106</v>
      </c>
      <c r="E3772" s="19" t="s">
        <v>9</v>
      </c>
      <c r="F3772" s="21">
        <v>6.0</v>
      </c>
      <c r="G3772" s="22">
        <v>162427.0</v>
      </c>
      <c r="H3772" s="15" t="str">
        <f t="shared" si="2"/>
        <v>Very High Range</v>
      </c>
      <c r="I3772" s="22">
        <v>133416.0</v>
      </c>
      <c r="J3772" s="23">
        <f t="shared" si="3"/>
        <v>1.217447682</v>
      </c>
      <c r="K3772" s="24" t="str">
        <f t="shared" si="4"/>
        <v>Over Achived</v>
      </c>
    </row>
    <row r="3773" ht="22.5" customHeight="1">
      <c r="A3773" s="18">
        <v>45711.0</v>
      </c>
      <c r="B3773" s="19" t="str">
        <f t="shared" si="1"/>
        <v>Feb</v>
      </c>
      <c r="C3773" s="20" t="s">
        <v>7</v>
      </c>
      <c r="D3773" s="19" t="s">
        <v>106</v>
      </c>
      <c r="E3773" s="19" t="s">
        <v>23</v>
      </c>
      <c r="F3773" s="21">
        <v>3.0</v>
      </c>
      <c r="G3773" s="22">
        <v>91838.0</v>
      </c>
      <c r="H3773" s="15" t="str">
        <f t="shared" si="2"/>
        <v>Very High Range</v>
      </c>
      <c r="I3773" s="22">
        <v>67258.0</v>
      </c>
      <c r="J3773" s="23">
        <f t="shared" si="3"/>
        <v>1.365458384</v>
      </c>
      <c r="K3773" s="24" t="str">
        <f t="shared" si="4"/>
        <v>Over Achived</v>
      </c>
    </row>
    <row r="3774" ht="22.5" customHeight="1">
      <c r="A3774" s="18">
        <v>45711.0</v>
      </c>
      <c r="B3774" s="19" t="str">
        <f t="shared" si="1"/>
        <v>Feb</v>
      </c>
      <c r="C3774" s="20" t="s">
        <v>7</v>
      </c>
      <c r="D3774" s="19" t="s">
        <v>8</v>
      </c>
      <c r="E3774" s="19" t="s">
        <v>34</v>
      </c>
      <c r="F3774" s="21">
        <v>6.0</v>
      </c>
      <c r="G3774" s="22">
        <v>162237.0</v>
      </c>
      <c r="H3774" s="15" t="str">
        <f t="shared" si="2"/>
        <v>Very High Range</v>
      </c>
      <c r="I3774" s="22">
        <v>128251.0</v>
      </c>
      <c r="J3774" s="23">
        <f t="shared" si="3"/>
        <v>1.264995984</v>
      </c>
      <c r="K3774" s="24" t="str">
        <f t="shared" si="4"/>
        <v>Over Achived</v>
      </c>
    </row>
    <row r="3775" ht="22.5" customHeight="1">
      <c r="A3775" s="18">
        <v>45711.0</v>
      </c>
      <c r="B3775" s="19" t="str">
        <f t="shared" si="1"/>
        <v>Feb</v>
      </c>
      <c r="C3775" s="20" t="s">
        <v>7</v>
      </c>
      <c r="D3775" s="19" t="s">
        <v>8</v>
      </c>
      <c r="E3775" s="19" t="s">
        <v>9</v>
      </c>
      <c r="F3775" s="21">
        <v>8.0</v>
      </c>
      <c r="G3775" s="22">
        <v>162259.0</v>
      </c>
      <c r="H3775" s="15" t="str">
        <f t="shared" si="2"/>
        <v>Very High Range</v>
      </c>
      <c r="I3775" s="22">
        <v>120892.0</v>
      </c>
      <c r="J3775" s="23">
        <f t="shared" si="3"/>
        <v>1.342181451</v>
      </c>
      <c r="K3775" s="24" t="str">
        <f t="shared" si="4"/>
        <v>Over Achived</v>
      </c>
    </row>
    <row r="3776" ht="22.5" customHeight="1">
      <c r="A3776" s="18">
        <v>45711.0</v>
      </c>
      <c r="B3776" s="19" t="str">
        <f t="shared" si="1"/>
        <v>Feb</v>
      </c>
      <c r="C3776" s="20" t="s">
        <v>13</v>
      </c>
      <c r="D3776" s="19" t="s">
        <v>18</v>
      </c>
      <c r="E3776" s="19" t="s">
        <v>19</v>
      </c>
      <c r="F3776" s="21">
        <v>2.0</v>
      </c>
      <c r="G3776" s="22">
        <v>49037.0</v>
      </c>
      <c r="H3776" s="15" t="str">
        <f t="shared" si="2"/>
        <v>Base Range</v>
      </c>
      <c r="I3776" s="22">
        <v>36072.0</v>
      </c>
      <c r="J3776" s="23">
        <f t="shared" si="3"/>
        <v>1.359420049</v>
      </c>
      <c r="K3776" s="24" t="str">
        <f t="shared" si="4"/>
        <v>Over Achived</v>
      </c>
    </row>
    <row r="3777" ht="22.5" customHeight="1">
      <c r="A3777" s="18">
        <v>45711.0</v>
      </c>
      <c r="B3777" s="19" t="str">
        <f t="shared" si="1"/>
        <v>Feb</v>
      </c>
      <c r="C3777" s="20" t="s">
        <v>92</v>
      </c>
      <c r="D3777" s="19" t="s">
        <v>158</v>
      </c>
      <c r="E3777" s="19" t="s">
        <v>9</v>
      </c>
      <c r="F3777" s="21">
        <v>5.0</v>
      </c>
      <c r="G3777" s="22">
        <v>124919.0</v>
      </c>
      <c r="H3777" s="15" t="str">
        <f t="shared" si="2"/>
        <v>Very High Range</v>
      </c>
      <c r="I3777" s="22">
        <v>107753.0</v>
      </c>
      <c r="J3777" s="23">
        <f t="shared" si="3"/>
        <v>1.15930879</v>
      </c>
      <c r="K3777" s="24" t="str">
        <f t="shared" si="4"/>
        <v>Over Achived</v>
      </c>
    </row>
    <row r="3778" ht="22.5" customHeight="1">
      <c r="A3778" s="18">
        <v>45711.0</v>
      </c>
      <c r="B3778" s="19" t="str">
        <f t="shared" si="1"/>
        <v>Feb</v>
      </c>
      <c r="C3778" s="20" t="s">
        <v>92</v>
      </c>
      <c r="D3778" s="19" t="s">
        <v>158</v>
      </c>
      <c r="E3778" s="19" t="s">
        <v>63</v>
      </c>
      <c r="F3778" s="21">
        <v>1.0</v>
      </c>
      <c r="G3778" s="22">
        <v>25728.0</v>
      </c>
      <c r="H3778" s="15" t="str">
        <f t="shared" si="2"/>
        <v>Base Range</v>
      </c>
      <c r="I3778" s="22">
        <v>18174.0</v>
      </c>
      <c r="J3778" s="23">
        <f t="shared" si="3"/>
        <v>1.415648729</v>
      </c>
      <c r="K3778" s="24" t="str">
        <f t="shared" si="4"/>
        <v>Over Achived</v>
      </c>
    </row>
    <row r="3779" ht="22.5" customHeight="1">
      <c r="A3779" s="18">
        <v>45711.0</v>
      </c>
      <c r="B3779" s="19" t="str">
        <f t="shared" si="1"/>
        <v>Feb</v>
      </c>
      <c r="C3779" s="20" t="s">
        <v>7</v>
      </c>
      <c r="D3779" s="19" t="s">
        <v>8</v>
      </c>
      <c r="E3779" s="19" t="s">
        <v>63</v>
      </c>
      <c r="F3779" s="21">
        <v>2.0</v>
      </c>
      <c r="G3779" s="22">
        <v>65416.0</v>
      </c>
      <c r="H3779" s="15" t="str">
        <f t="shared" si="2"/>
        <v>Medium Range</v>
      </c>
      <c r="I3779" s="22">
        <v>58732.0</v>
      </c>
      <c r="J3779" s="23">
        <f t="shared" si="3"/>
        <v>1.113805081</v>
      </c>
      <c r="K3779" s="24" t="str">
        <f t="shared" si="4"/>
        <v>Over Achived</v>
      </c>
    </row>
    <row r="3780" ht="22.5" customHeight="1">
      <c r="A3780" s="18">
        <v>45711.0</v>
      </c>
      <c r="B3780" s="19" t="str">
        <f t="shared" si="1"/>
        <v>Feb</v>
      </c>
      <c r="C3780" s="20" t="s">
        <v>92</v>
      </c>
      <c r="D3780" s="25" t="s">
        <v>149</v>
      </c>
      <c r="E3780" s="19" t="s">
        <v>23</v>
      </c>
      <c r="F3780" s="21">
        <v>3.0</v>
      </c>
      <c r="G3780" s="22">
        <v>62329.0</v>
      </c>
      <c r="H3780" s="15" t="str">
        <f t="shared" si="2"/>
        <v>Medium Range</v>
      </c>
      <c r="I3780" s="22">
        <v>51758.0</v>
      </c>
      <c r="J3780" s="23">
        <f t="shared" si="3"/>
        <v>1.204238958</v>
      </c>
      <c r="K3780" s="24" t="str">
        <f t="shared" si="4"/>
        <v>Over Achived</v>
      </c>
    </row>
    <row r="3781" ht="22.5" customHeight="1">
      <c r="A3781" s="18">
        <v>45711.0</v>
      </c>
      <c r="B3781" s="19" t="str">
        <f t="shared" si="1"/>
        <v>Feb</v>
      </c>
      <c r="C3781" s="20" t="s">
        <v>92</v>
      </c>
      <c r="D3781" s="19" t="s">
        <v>158</v>
      </c>
      <c r="E3781" s="19" t="s">
        <v>9</v>
      </c>
      <c r="F3781" s="21">
        <v>5.0</v>
      </c>
      <c r="G3781" s="22">
        <v>139578.0</v>
      </c>
      <c r="H3781" s="15" t="str">
        <f t="shared" si="2"/>
        <v>Very High Range</v>
      </c>
      <c r="I3781" s="22">
        <v>116211.0</v>
      </c>
      <c r="J3781" s="23">
        <f t="shared" si="3"/>
        <v>1.201073909</v>
      </c>
      <c r="K3781" s="24" t="str">
        <f t="shared" si="4"/>
        <v>Over Achived</v>
      </c>
    </row>
    <row r="3782" ht="22.5" customHeight="1">
      <c r="A3782" s="18">
        <v>45711.0</v>
      </c>
      <c r="B3782" s="19" t="str">
        <f t="shared" si="1"/>
        <v>Feb</v>
      </c>
      <c r="C3782" s="20" t="s">
        <v>13</v>
      </c>
      <c r="D3782" s="19" t="s">
        <v>14</v>
      </c>
      <c r="E3782" s="19" t="s">
        <v>26</v>
      </c>
      <c r="F3782" s="21">
        <v>3.0</v>
      </c>
      <c r="G3782" s="22">
        <v>73838.0</v>
      </c>
      <c r="H3782" s="15" t="str">
        <f t="shared" si="2"/>
        <v>High Range</v>
      </c>
      <c r="I3782" s="22">
        <v>65398.0</v>
      </c>
      <c r="J3782" s="23">
        <f t="shared" si="3"/>
        <v>1.129055934</v>
      </c>
      <c r="K3782" s="24" t="str">
        <f t="shared" si="4"/>
        <v>Over Achived</v>
      </c>
    </row>
    <row r="3783" ht="22.5" customHeight="1">
      <c r="A3783" s="18">
        <v>45711.0</v>
      </c>
      <c r="B3783" s="19" t="str">
        <f t="shared" si="1"/>
        <v>Feb</v>
      </c>
      <c r="C3783" s="20" t="s">
        <v>92</v>
      </c>
      <c r="D3783" s="19" t="s">
        <v>93</v>
      </c>
      <c r="E3783" s="19" t="s">
        <v>63</v>
      </c>
      <c r="F3783" s="21">
        <v>1.0</v>
      </c>
      <c r="G3783" s="22">
        <v>23059.0</v>
      </c>
      <c r="H3783" s="15" t="str">
        <f t="shared" si="2"/>
        <v>Base Range</v>
      </c>
      <c r="I3783" s="22">
        <v>29620.0</v>
      </c>
      <c r="J3783" s="23">
        <f t="shared" si="3"/>
        <v>0.7784942606</v>
      </c>
      <c r="K3783" s="24" t="str">
        <f t="shared" si="4"/>
        <v>Target Not Meet</v>
      </c>
    </row>
    <row r="3784" ht="22.5" customHeight="1">
      <c r="A3784" s="18">
        <v>45711.0</v>
      </c>
      <c r="B3784" s="19" t="str">
        <f t="shared" si="1"/>
        <v>Feb</v>
      </c>
      <c r="C3784" s="20" t="s">
        <v>92</v>
      </c>
      <c r="D3784" s="19" t="s">
        <v>93</v>
      </c>
      <c r="E3784" s="19" t="s">
        <v>38</v>
      </c>
      <c r="F3784" s="21">
        <v>4.0</v>
      </c>
      <c r="G3784" s="22">
        <v>75253.0</v>
      </c>
      <c r="H3784" s="15" t="str">
        <f t="shared" si="2"/>
        <v>High Range</v>
      </c>
      <c r="I3784" s="22">
        <v>93643.0</v>
      </c>
      <c r="J3784" s="23">
        <f t="shared" si="3"/>
        <v>0.8036158602</v>
      </c>
      <c r="K3784" s="24" t="str">
        <f t="shared" si="4"/>
        <v>Target Not Meet</v>
      </c>
    </row>
    <row r="3785" ht="22.5" customHeight="1">
      <c r="A3785" s="18">
        <v>45711.0</v>
      </c>
      <c r="B3785" s="19" t="str">
        <f t="shared" si="1"/>
        <v>Feb</v>
      </c>
      <c r="C3785" s="20" t="s">
        <v>92</v>
      </c>
      <c r="D3785" s="19" t="s">
        <v>93</v>
      </c>
      <c r="E3785" s="19" t="s">
        <v>19</v>
      </c>
      <c r="F3785" s="21">
        <v>3.0</v>
      </c>
      <c r="G3785" s="22">
        <v>79934.0</v>
      </c>
      <c r="H3785" s="15" t="str">
        <f t="shared" si="2"/>
        <v>High Range</v>
      </c>
      <c r="I3785" s="22">
        <v>87851.0</v>
      </c>
      <c r="J3785" s="23">
        <f t="shared" si="3"/>
        <v>0.9098815039</v>
      </c>
      <c r="K3785" s="24" t="str">
        <f t="shared" si="4"/>
        <v>Target Not Meet</v>
      </c>
    </row>
    <row r="3786" ht="22.5" customHeight="1">
      <c r="A3786" s="18">
        <v>45711.0</v>
      </c>
      <c r="B3786" s="19" t="str">
        <f t="shared" si="1"/>
        <v>Feb</v>
      </c>
      <c r="C3786" s="20" t="s">
        <v>92</v>
      </c>
      <c r="D3786" s="19" t="s">
        <v>93</v>
      </c>
      <c r="E3786" s="19" t="s">
        <v>26</v>
      </c>
      <c r="F3786" s="21">
        <v>4.0</v>
      </c>
      <c r="G3786" s="22">
        <v>94506.0</v>
      </c>
      <c r="H3786" s="15" t="str">
        <f t="shared" si="2"/>
        <v>Very High Range</v>
      </c>
      <c r="I3786" s="22">
        <v>101783.0</v>
      </c>
      <c r="J3786" s="23">
        <f t="shared" si="3"/>
        <v>0.9285047601</v>
      </c>
      <c r="K3786" s="24" t="str">
        <f t="shared" si="4"/>
        <v>Target Not Meet</v>
      </c>
    </row>
    <row r="3787" ht="22.5" customHeight="1">
      <c r="A3787" s="18">
        <v>45711.0</v>
      </c>
      <c r="B3787" s="19" t="str">
        <f t="shared" si="1"/>
        <v>Feb</v>
      </c>
      <c r="C3787" s="20" t="s">
        <v>92</v>
      </c>
      <c r="D3787" s="19" t="s">
        <v>93</v>
      </c>
      <c r="E3787" s="19" t="s">
        <v>23</v>
      </c>
      <c r="F3787" s="21">
        <v>3.0</v>
      </c>
      <c r="G3787" s="22">
        <v>65340.0</v>
      </c>
      <c r="H3787" s="15" t="str">
        <f t="shared" si="2"/>
        <v>Medium Range</v>
      </c>
      <c r="I3787" s="22">
        <v>69859.0</v>
      </c>
      <c r="J3787" s="23">
        <f t="shared" si="3"/>
        <v>0.9353125582</v>
      </c>
      <c r="K3787" s="24" t="str">
        <f t="shared" si="4"/>
        <v>Target Not Meet</v>
      </c>
    </row>
    <row r="3788" ht="22.5" customHeight="1">
      <c r="A3788" s="18">
        <v>45711.0</v>
      </c>
      <c r="B3788" s="19" t="str">
        <f t="shared" si="1"/>
        <v>Feb</v>
      </c>
      <c r="C3788" s="20" t="s">
        <v>13</v>
      </c>
      <c r="D3788" s="19" t="s">
        <v>14</v>
      </c>
      <c r="E3788" s="19" t="s">
        <v>26</v>
      </c>
      <c r="F3788" s="21">
        <v>2.0</v>
      </c>
      <c r="G3788" s="22">
        <v>66150.0</v>
      </c>
      <c r="H3788" s="15" t="str">
        <f t="shared" si="2"/>
        <v>Medium Range</v>
      </c>
      <c r="I3788" s="22">
        <v>46977.0</v>
      </c>
      <c r="J3788" s="23">
        <f t="shared" si="3"/>
        <v>1.408135896</v>
      </c>
      <c r="K3788" s="24" t="str">
        <f t="shared" si="4"/>
        <v>Over Achived</v>
      </c>
    </row>
    <row r="3789" ht="22.5" customHeight="1">
      <c r="A3789" s="18">
        <v>45711.0</v>
      </c>
      <c r="B3789" s="19" t="str">
        <f t="shared" si="1"/>
        <v>Feb</v>
      </c>
      <c r="C3789" s="20" t="s">
        <v>92</v>
      </c>
      <c r="D3789" s="19" t="s">
        <v>98</v>
      </c>
      <c r="E3789" s="19" t="s">
        <v>23</v>
      </c>
      <c r="F3789" s="21">
        <v>2.0</v>
      </c>
      <c r="G3789" s="22">
        <v>65896.0</v>
      </c>
      <c r="H3789" s="15" t="str">
        <f t="shared" si="2"/>
        <v>Medium Range</v>
      </c>
      <c r="I3789" s="22">
        <v>75219.0</v>
      </c>
      <c r="J3789" s="23">
        <f t="shared" si="3"/>
        <v>0.876055252</v>
      </c>
      <c r="K3789" s="24" t="str">
        <f t="shared" si="4"/>
        <v>Target Not Meet</v>
      </c>
    </row>
    <row r="3790" ht="22.5" customHeight="1">
      <c r="A3790" s="18">
        <v>45711.0</v>
      </c>
      <c r="B3790" s="19" t="str">
        <f t="shared" si="1"/>
        <v>Feb</v>
      </c>
      <c r="C3790" s="20" t="s">
        <v>92</v>
      </c>
      <c r="D3790" s="19" t="s">
        <v>98</v>
      </c>
      <c r="E3790" s="19" t="s">
        <v>26</v>
      </c>
      <c r="F3790" s="21">
        <v>4.0</v>
      </c>
      <c r="G3790" s="22">
        <v>96446.0</v>
      </c>
      <c r="H3790" s="15" t="str">
        <f t="shared" si="2"/>
        <v>Very High Range</v>
      </c>
      <c r="I3790" s="22">
        <v>117738.0</v>
      </c>
      <c r="J3790" s="23">
        <f t="shared" si="3"/>
        <v>0.819157791</v>
      </c>
      <c r="K3790" s="24" t="str">
        <f t="shared" si="4"/>
        <v>Target Not Meet</v>
      </c>
    </row>
    <row r="3791" ht="22.5" customHeight="1">
      <c r="A3791" s="18">
        <v>45711.0</v>
      </c>
      <c r="B3791" s="19" t="str">
        <f t="shared" si="1"/>
        <v>Feb</v>
      </c>
      <c r="C3791" s="20" t="s">
        <v>92</v>
      </c>
      <c r="D3791" s="19" t="s">
        <v>98</v>
      </c>
      <c r="E3791" s="19" t="s">
        <v>19</v>
      </c>
      <c r="F3791" s="21">
        <v>3.0</v>
      </c>
      <c r="G3791" s="22">
        <v>73941.0</v>
      </c>
      <c r="H3791" s="15" t="str">
        <f t="shared" si="2"/>
        <v>High Range</v>
      </c>
      <c r="I3791" s="22">
        <v>91394.0</v>
      </c>
      <c r="J3791" s="23">
        <f t="shared" si="3"/>
        <v>0.8090356041</v>
      </c>
      <c r="K3791" s="24" t="str">
        <f t="shared" si="4"/>
        <v>Target Not Meet</v>
      </c>
    </row>
    <row r="3792" ht="22.5" customHeight="1">
      <c r="A3792" s="18">
        <v>45711.0</v>
      </c>
      <c r="B3792" s="19" t="str">
        <f t="shared" si="1"/>
        <v>Feb</v>
      </c>
      <c r="C3792" s="20" t="s">
        <v>92</v>
      </c>
      <c r="D3792" s="19" t="s">
        <v>144</v>
      </c>
      <c r="E3792" s="19" t="s">
        <v>68</v>
      </c>
      <c r="F3792" s="21">
        <v>3.0</v>
      </c>
      <c r="G3792" s="22">
        <v>55564.0</v>
      </c>
      <c r="H3792" s="15" t="str">
        <f t="shared" si="2"/>
        <v>Medium Range</v>
      </c>
      <c r="I3792" s="22">
        <v>43677.0</v>
      </c>
      <c r="J3792" s="23">
        <f t="shared" si="3"/>
        <v>1.27215697</v>
      </c>
      <c r="K3792" s="24" t="str">
        <f t="shared" si="4"/>
        <v>Over Achived</v>
      </c>
    </row>
    <row r="3793" ht="22.5" customHeight="1">
      <c r="A3793" s="18">
        <v>45711.0</v>
      </c>
      <c r="B3793" s="19" t="str">
        <f t="shared" si="1"/>
        <v>Feb</v>
      </c>
      <c r="C3793" s="20" t="s">
        <v>92</v>
      </c>
      <c r="D3793" s="19" t="s">
        <v>144</v>
      </c>
      <c r="E3793" s="19" t="s">
        <v>19</v>
      </c>
      <c r="F3793" s="21">
        <v>3.0</v>
      </c>
      <c r="G3793" s="22">
        <v>70693.0</v>
      </c>
      <c r="H3793" s="15" t="str">
        <f t="shared" si="2"/>
        <v>High Range</v>
      </c>
      <c r="I3793" s="22">
        <v>61265.0</v>
      </c>
      <c r="J3793" s="23">
        <f t="shared" si="3"/>
        <v>1.153888844</v>
      </c>
      <c r="K3793" s="24" t="str">
        <f t="shared" si="4"/>
        <v>Over Achived</v>
      </c>
    </row>
    <row r="3794" ht="22.5" customHeight="1">
      <c r="A3794" s="18">
        <v>45711.0</v>
      </c>
      <c r="B3794" s="19" t="str">
        <f t="shared" si="1"/>
        <v>Feb</v>
      </c>
      <c r="C3794" s="20" t="s">
        <v>92</v>
      </c>
      <c r="D3794" s="19" t="s">
        <v>144</v>
      </c>
      <c r="E3794" s="19" t="s">
        <v>9</v>
      </c>
      <c r="F3794" s="21">
        <v>5.0</v>
      </c>
      <c r="G3794" s="22">
        <v>137266.0</v>
      </c>
      <c r="H3794" s="15" t="str">
        <f t="shared" si="2"/>
        <v>Very High Range</v>
      </c>
      <c r="I3794" s="22">
        <v>97766.0</v>
      </c>
      <c r="J3794" s="23">
        <f t="shared" si="3"/>
        <v>1.404025939</v>
      </c>
      <c r="K3794" s="24" t="str">
        <f t="shared" si="4"/>
        <v>Over Achived</v>
      </c>
    </row>
    <row r="3795" ht="22.5" customHeight="1">
      <c r="A3795" s="18">
        <v>45711.0</v>
      </c>
      <c r="B3795" s="19" t="str">
        <f t="shared" si="1"/>
        <v>Feb</v>
      </c>
      <c r="C3795" s="20" t="s">
        <v>92</v>
      </c>
      <c r="D3795" s="19" t="s">
        <v>98</v>
      </c>
      <c r="E3795" s="19" t="s">
        <v>34</v>
      </c>
      <c r="F3795" s="21">
        <v>4.0</v>
      </c>
      <c r="G3795" s="22">
        <v>106818.0</v>
      </c>
      <c r="H3795" s="15" t="str">
        <f t="shared" si="2"/>
        <v>Very High Range</v>
      </c>
      <c r="I3795" s="22">
        <v>124735.0</v>
      </c>
      <c r="J3795" s="23">
        <f t="shared" si="3"/>
        <v>0.8563594821</v>
      </c>
      <c r="K3795" s="24" t="str">
        <f t="shared" si="4"/>
        <v>Target Not Meet</v>
      </c>
    </row>
    <row r="3796" ht="22.5" customHeight="1">
      <c r="A3796" s="18">
        <v>45711.0</v>
      </c>
      <c r="B3796" s="19" t="str">
        <f t="shared" si="1"/>
        <v>Feb</v>
      </c>
      <c r="C3796" s="20" t="s">
        <v>92</v>
      </c>
      <c r="D3796" s="25" t="s">
        <v>149</v>
      </c>
      <c r="E3796" s="19" t="s">
        <v>26</v>
      </c>
      <c r="F3796" s="21">
        <v>3.0</v>
      </c>
      <c r="G3796" s="22">
        <v>93482.0</v>
      </c>
      <c r="H3796" s="15" t="str">
        <f t="shared" si="2"/>
        <v>Very High Range</v>
      </c>
      <c r="I3796" s="22">
        <v>70635.0</v>
      </c>
      <c r="J3796" s="23">
        <f t="shared" si="3"/>
        <v>1.323451547</v>
      </c>
      <c r="K3796" s="24" t="str">
        <f t="shared" si="4"/>
        <v>Over Achived</v>
      </c>
    </row>
    <row r="3797" ht="22.5" customHeight="1">
      <c r="A3797" s="18">
        <v>45712.0</v>
      </c>
      <c r="B3797" s="19" t="str">
        <f t="shared" si="1"/>
        <v>Feb</v>
      </c>
      <c r="C3797" s="20" t="s">
        <v>57</v>
      </c>
      <c r="D3797" s="19" t="s">
        <v>58</v>
      </c>
      <c r="E3797" s="19" t="s">
        <v>34</v>
      </c>
      <c r="F3797" s="21">
        <v>2.0</v>
      </c>
      <c r="G3797" s="22">
        <v>69128.0</v>
      </c>
      <c r="H3797" s="15" t="str">
        <f t="shared" si="2"/>
        <v>Medium Range</v>
      </c>
      <c r="I3797" s="22">
        <v>62624.0</v>
      </c>
      <c r="J3797" s="23">
        <f t="shared" si="3"/>
        <v>1.103857946</v>
      </c>
      <c r="K3797" s="24" t="str">
        <f t="shared" si="4"/>
        <v>Over Achived</v>
      </c>
    </row>
    <row r="3798" ht="22.5" customHeight="1">
      <c r="A3798" s="18">
        <v>45712.0</v>
      </c>
      <c r="B3798" s="19" t="str">
        <f t="shared" si="1"/>
        <v>Feb</v>
      </c>
      <c r="C3798" s="20" t="s">
        <v>57</v>
      </c>
      <c r="D3798" s="19" t="s">
        <v>58</v>
      </c>
      <c r="E3798" s="19" t="s">
        <v>19</v>
      </c>
      <c r="F3798" s="21">
        <v>1.0</v>
      </c>
      <c r="G3798" s="22">
        <v>41188.0</v>
      </c>
      <c r="H3798" s="15" t="str">
        <f t="shared" si="2"/>
        <v>Base Range</v>
      </c>
      <c r="I3798" s="22">
        <v>36382.0</v>
      </c>
      <c r="J3798" s="23">
        <f t="shared" si="3"/>
        <v>1.13209829</v>
      </c>
      <c r="K3798" s="24" t="str">
        <f t="shared" si="4"/>
        <v>Over Achived</v>
      </c>
    </row>
    <row r="3799" ht="22.5" customHeight="1">
      <c r="A3799" s="18">
        <v>45712.0</v>
      </c>
      <c r="B3799" s="19" t="str">
        <f t="shared" si="1"/>
        <v>Feb</v>
      </c>
      <c r="C3799" s="20" t="s">
        <v>13</v>
      </c>
      <c r="D3799" s="19" t="s">
        <v>169</v>
      </c>
      <c r="E3799" s="19" t="s">
        <v>68</v>
      </c>
      <c r="F3799" s="21">
        <v>1.0</v>
      </c>
      <c r="G3799" s="22">
        <v>43967.0</v>
      </c>
      <c r="H3799" s="15" t="str">
        <f t="shared" si="2"/>
        <v>Base Range</v>
      </c>
      <c r="I3799" s="22">
        <v>53596.0</v>
      </c>
      <c r="J3799" s="23">
        <f t="shared" si="3"/>
        <v>0.8203410702</v>
      </c>
      <c r="K3799" s="24" t="str">
        <f t="shared" si="4"/>
        <v>Target Not Meet</v>
      </c>
    </row>
    <row r="3800" ht="22.5" customHeight="1">
      <c r="A3800" s="18">
        <v>45712.0</v>
      </c>
      <c r="B3800" s="19" t="str">
        <f t="shared" si="1"/>
        <v>Feb</v>
      </c>
      <c r="C3800" s="20" t="s">
        <v>13</v>
      </c>
      <c r="D3800" s="19" t="s">
        <v>169</v>
      </c>
      <c r="E3800" s="19" t="s">
        <v>68</v>
      </c>
      <c r="F3800" s="21">
        <v>1.0</v>
      </c>
      <c r="G3800" s="22">
        <v>34430.0</v>
      </c>
      <c r="H3800" s="15" t="str">
        <f t="shared" si="2"/>
        <v>Base Range</v>
      </c>
      <c r="I3800" s="22">
        <v>38433.0</v>
      </c>
      <c r="J3800" s="23">
        <f t="shared" si="3"/>
        <v>0.8958447168</v>
      </c>
      <c r="K3800" s="24" t="str">
        <f t="shared" si="4"/>
        <v>Target Not Meet</v>
      </c>
    </row>
    <row r="3801" ht="22.5" customHeight="1">
      <c r="A3801" s="18">
        <v>45712.0</v>
      </c>
      <c r="B3801" s="19" t="str">
        <f t="shared" si="1"/>
        <v>Feb</v>
      </c>
      <c r="C3801" s="20" t="s">
        <v>13</v>
      </c>
      <c r="D3801" s="19" t="s">
        <v>169</v>
      </c>
      <c r="E3801" s="19" t="s">
        <v>9</v>
      </c>
      <c r="F3801" s="21">
        <v>3.0</v>
      </c>
      <c r="G3801" s="22">
        <v>97515.0</v>
      </c>
      <c r="H3801" s="15" t="str">
        <f t="shared" si="2"/>
        <v>Very High Range</v>
      </c>
      <c r="I3801" s="22">
        <v>114433.0</v>
      </c>
      <c r="J3801" s="23">
        <f t="shared" si="3"/>
        <v>0.8521580313</v>
      </c>
      <c r="K3801" s="24" t="str">
        <f t="shared" si="4"/>
        <v>Target Not Meet</v>
      </c>
    </row>
    <row r="3802" ht="22.5" customHeight="1">
      <c r="A3802" s="18">
        <v>45712.0</v>
      </c>
      <c r="B3802" s="19" t="str">
        <f t="shared" si="1"/>
        <v>Feb</v>
      </c>
      <c r="C3802" s="20" t="s">
        <v>13</v>
      </c>
      <c r="D3802" s="19" t="s">
        <v>37</v>
      </c>
      <c r="E3802" s="19" t="s">
        <v>68</v>
      </c>
      <c r="F3802" s="21">
        <v>1.0</v>
      </c>
      <c r="G3802" s="22">
        <v>35989.0</v>
      </c>
      <c r="H3802" s="15" t="str">
        <f t="shared" si="2"/>
        <v>Base Range</v>
      </c>
      <c r="I3802" s="22">
        <v>42498.0</v>
      </c>
      <c r="J3802" s="23">
        <f t="shared" si="3"/>
        <v>0.8468398513</v>
      </c>
      <c r="K3802" s="24" t="str">
        <f t="shared" si="4"/>
        <v>Target Not Meet</v>
      </c>
    </row>
    <row r="3803" ht="22.5" customHeight="1">
      <c r="A3803" s="18">
        <v>45712.0</v>
      </c>
      <c r="B3803" s="19" t="str">
        <f t="shared" si="1"/>
        <v>Feb</v>
      </c>
      <c r="C3803" s="20" t="s">
        <v>13</v>
      </c>
      <c r="D3803" s="19" t="s">
        <v>29</v>
      </c>
      <c r="E3803" s="19" t="s">
        <v>23</v>
      </c>
      <c r="F3803" s="21">
        <v>2.0</v>
      </c>
      <c r="G3803" s="22">
        <v>46724.0</v>
      </c>
      <c r="H3803" s="15" t="str">
        <f t="shared" si="2"/>
        <v>Base Range</v>
      </c>
      <c r="I3803" s="22">
        <v>57515.0</v>
      </c>
      <c r="J3803" s="23">
        <f t="shared" si="3"/>
        <v>0.8123793793</v>
      </c>
      <c r="K3803" s="24" t="str">
        <f t="shared" si="4"/>
        <v>Target Not Meet</v>
      </c>
    </row>
    <row r="3804" ht="22.5" customHeight="1">
      <c r="A3804" s="18">
        <v>45712.0</v>
      </c>
      <c r="B3804" s="19" t="str">
        <f t="shared" si="1"/>
        <v>Feb</v>
      </c>
      <c r="C3804" s="20" t="s">
        <v>13</v>
      </c>
      <c r="D3804" s="19" t="s">
        <v>37</v>
      </c>
      <c r="E3804" s="19" t="s">
        <v>9</v>
      </c>
      <c r="F3804" s="21">
        <v>4.0</v>
      </c>
      <c r="G3804" s="22">
        <v>84736.0</v>
      </c>
      <c r="H3804" s="15" t="str">
        <f t="shared" si="2"/>
        <v>High Range</v>
      </c>
      <c r="I3804" s="22">
        <v>100844.0</v>
      </c>
      <c r="J3804" s="23">
        <f t="shared" si="3"/>
        <v>0.8402681369</v>
      </c>
      <c r="K3804" s="24" t="str">
        <f t="shared" si="4"/>
        <v>Target Not Meet</v>
      </c>
    </row>
    <row r="3805" ht="22.5" customHeight="1">
      <c r="A3805" s="18">
        <v>45712.0</v>
      </c>
      <c r="B3805" s="19" t="str">
        <f t="shared" si="1"/>
        <v>Feb</v>
      </c>
      <c r="C3805" s="20" t="s">
        <v>13</v>
      </c>
      <c r="D3805" s="19" t="s">
        <v>29</v>
      </c>
      <c r="E3805" s="19" t="s">
        <v>34</v>
      </c>
      <c r="F3805" s="21">
        <v>3.0</v>
      </c>
      <c r="G3805" s="22">
        <v>95206.0</v>
      </c>
      <c r="H3805" s="15" t="str">
        <f t="shared" si="2"/>
        <v>Very High Range</v>
      </c>
      <c r="I3805" s="22">
        <v>106080.0</v>
      </c>
      <c r="J3805" s="23">
        <f t="shared" si="3"/>
        <v>0.8974924585</v>
      </c>
      <c r="K3805" s="24" t="str">
        <f t="shared" si="4"/>
        <v>Target Not Meet</v>
      </c>
    </row>
    <row r="3806" ht="22.5" customHeight="1">
      <c r="A3806" s="18">
        <v>45712.0</v>
      </c>
      <c r="B3806" s="19" t="str">
        <f t="shared" si="1"/>
        <v>Feb</v>
      </c>
      <c r="C3806" s="20" t="s">
        <v>13</v>
      </c>
      <c r="D3806" s="19" t="s">
        <v>29</v>
      </c>
      <c r="E3806" s="19" t="s">
        <v>9</v>
      </c>
      <c r="F3806" s="21">
        <v>3.0</v>
      </c>
      <c r="G3806" s="22">
        <v>83347.0</v>
      </c>
      <c r="H3806" s="15" t="str">
        <f t="shared" si="2"/>
        <v>High Range</v>
      </c>
      <c r="I3806" s="22">
        <v>98315.0</v>
      </c>
      <c r="J3806" s="23">
        <f t="shared" si="3"/>
        <v>0.8477546661</v>
      </c>
      <c r="K3806" s="24" t="str">
        <f t="shared" si="4"/>
        <v>Target Not Meet</v>
      </c>
    </row>
    <row r="3807" ht="22.5" customHeight="1">
      <c r="A3807" s="18">
        <v>45712.0</v>
      </c>
      <c r="B3807" s="19" t="str">
        <f t="shared" si="1"/>
        <v>Feb</v>
      </c>
      <c r="C3807" s="20" t="s">
        <v>13</v>
      </c>
      <c r="D3807" s="19" t="s">
        <v>18</v>
      </c>
      <c r="E3807" s="19" t="s">
        <v>63</v>
      </c>
      <c r="F3807" s="21">
        <v>4.0</v>
      </c>
      <c r="G3807" s="22">
        <v>77001.0</v>
      </c>
      <c r="H3807" s="15" t="str">
        <f t="shared" si="2"/>
        <v>High Range</v>
      </c>
      <c r="I3807" s="22">
        <v>65172.0</v>
      </c>
      <c r="J3807" s="23">
        <f t="shared" si="3"/>
        <v>1.181504327</v>
      </c>
      <c r="K3807" s="24" t="str">
        <f t="shared" si="4"/>
        <v>Over Achived</v>
      </c>
    </row>
    <row r="3808" ht="22.5" customHeight="1">
      <c r="A3808" s="18">
        <v>45712.0</v>
      </c>
      <c r="B3808" s="19" t="str">
        <f t="shared" si="1"/>
        <v>Feb</v>
      </c>
      <c r="C3808" s="20" t="s">
        <v>13</v>
      </c>
      <c r="D3808" s="19" t="s">
        <v>18</v>
      </c>
      <c r="E3808" s="19" t="s">
        <v>26</v>
      </c>
      <c r="F3808" s="21">
        <v>3.0</v>
      </c>
      <c r="G3808" s="22">
        <v>65075.0</v>
      </c>
      <c r="H3808" s="15" t="str">
        <f t="shared" si="2"/>
        <v>Medium Range</v>
      </c>
      <c r="I3808" s="22">
        <v>50379.0</v>
      </c>
      <c r="J3808" s="23">
        <f t="shared" si="3"/>
        <v>1.291708847</v>
      </c>
      <c r="K3808" s="24" t="str">
        <f t="shared" si="4"/>
        <v>Over Achived</v>
      </c>
    </row>
    <row r="3809" ht="22.5" customHeight="1">
      <c r="A3809" s="18">
        <v>45712.0</v>
      </c>
      <c r="B3809" s="19" t="str">
        <f t="shared" si="1"/>
        <v>Feb</v>
      </c>
      <c r="C3809" s="20" t="s">
        <v>57</v>
      </c>
      <c r="D3809" s="19" t="s">
        <v>58</v>
      </c>
      <c r="E3809" s="19" t="s">
        <v>23</v>
      </c>
      <c r="F3809" s="21">
        <v>1.0</v>
      </c>
      <c r="G3809" s="22">
        <v>37456.0</v>
      </c>
      <c r="H3809" s="15" t="str">
        <f t="shared" si="2"/>
        <v>Base Range</v>
      </c>
      <c r="I3809" s="22">
        <v>29442.0</v>
      </c>
      <c r="J3809" s="23">
        <f t="shared" si="3"/>
        <v>1.272196182</v>
      </c>
      <c r="K3809" s="24" t="str">
        <f t="shared" si="4"/>
        <v>Over Achived</v>
      </c>
    </row>
    <row r="3810" ht="22.5" customHeight="1">
      <c r="A3810" s="18">
        <v>45712.0</v>
      </c>
      <c r="B3810" s="19" t="str">
        <f t="shared" si="1"/>
        <v>Feb</v>
      </c>
      <c r="C3810" s="20" t="s">
        <v>13</v>
      </c>
      <c r="D3810" s="19" t="s">
        <v>18</v>
      </c>
      <c r="E3810" s="19" t="s">
        <v>68</v>
      </c>
      <c r="F3810" s="21">
        <v>2.0</v>
      </c>
      <c r="G3810" s="22">
        <v>42893.0</v>
      </c>
      <c r="H3810" s="15" t="str">
        <f t="shared" si="2"/>
        <v>Base Range</v>
      </c>
      <c r="I3810" s="22">
        <v>39927.0</v>
      </c>
      <c r="J3810" s="23">
        <f t="shared" si="3"/>
        <v>1.074285571</v>
      </c>
      <c r="K3810" s="24" t="str">
        <f t="shared" si="4"/>
        <v>Over Achived</v>
      </c>
    </row>
    <row r="3811" ht="22.5" customHeight="1">
      <c r="A3811" s="18">
        <v>45712.0</v>
      </c>
      <c r="B3811" s="19" t="str">
        <f t="shared" si="1"/>
        <v>Feb</v>
      </c>
      <c r="C3811" s="20" t="s">
        <v>13</v>
      </c>
      <c r="D3811" s="19" t="s">
        <v>37</v>
      </c>
      <c r="E3811" s="19" t="s">
        <v>68</v>
      </c>
      <c r="F3811" s="21">
        <v>1.0</v>
      </c>
      <c r="G3811" s="22">
        <v>43324.0</v>
      </c>
      <c r="H3811" s="15" t="str">
        <f t="shared" si="2"/>
        <v>Base Range</v>
      </c>
      <c r="I3811" s="22">
        <v>52851.0</v>
      </c>
      <c r="J3811" s="23">
        <f t="shared" si="3"/>
        <v>0.8197385102</v>
      </c>
      <c r="K3811" s="24" t="str">
        <f t="shared" si="4"/>
        <v>Target Not Meet</v>
      </c>
    </row>
    <row r="3812" ht="22.5" customHeight="1">
      <c r="A3812" s="18">
        <v>45712.0</v>
      </c>
      <c r="B3812" s="19" t="str">
        <f t="shared" si="1"/>
        <v>Feb</v>
      </c>
      <c r="C3812" s="20" t="s">
        <v>57</v>
      </c>
      <c r="D3812" s="25" t="s">
        <v>62</v>
      </c>
      <c r="E3812" s="19" t="s">
        <v>23</v>
      </c>
      <c r="F3812" s="21">
        <v>1.0</v>
      </c>
      <c r="G3812" s="22">
        <v>36772.0</v>
      </c>
      <c r="H3812" s="15" t="str">
        <f t="shared" si="2"/>
        <v>Base Range</v>
      </c>
      <c r="I3812" s="22">
        <v>31444.0</v>
      </c>
      <c r="J3812" s="23">
        <f t="shared" si="3"/>
        <v>1.169444091</v>
      </c>
      <c r="K3812" s="24" t="str">
        <f t="shared" si="4"/>
        <v>Over Achived</v>
      </c>
    </row>
    <row r="3813" ht="22.5" customHeight="1">
      <c r="A3813" s="18">
        <v>45712.0</v>
      </c>
      <c r="B3813" s="19" t="str">
        <f t="shared" si="1"/>
        <v>Feb</v>
      </c>
      <c r="C3813" s="20" t="s">
        <v>57</v>
      </c>
      <c r="D3813" s="19" t="s">
        <v>80</v>
      </c>
      <c r="E3813" s="19" t="s">
        <v>68</v>
      </c>
      <c r="F3813" s="21">
        <v>1.0</v>
      </c>
      <c r="G3813" s="22">
        <v>32720.0</v>
      </c>
      <c r="H3813" s="15" t="str">
        <f t="shared" si="2"/>
        <v>Base Range</v>
      </c>
      <c r="I3813" s="22">
        <v>42301.0</v>
      </c>
      <c r="J3813" s="23">
        <f t="shared" si="3"/>
        <v>0.7735041725</v>
      </c>
      <c r="K3813" s="24" t="str">
        <f t="shared" si="4"/>
        <v>Target Not Meet</v>
      </c>
    </row>
    <row r="3814" ht="22.5" customHeight="1">
      <c r="A3814" s="18">
        <v>45712.0</v>
      </c>
      <c r="B3814" s="19" t="str">
        <f t="shared" si="1"/>
        <v>Feb</v>
      </c>
      <c r="C3814" s="20" t="s">
        <v>57</v>
      </c>
      <c r="D3814" s="25" t="s">
        <v>62</v>
      </c>
      <c r="E3814" s="19" t="s">
        <v>26</v>
      </c>
      <c r="F3814" s="21">
        <v>2.0</v>
      </c>
      <c r="G3814" s="22">
        <v>50301.0</v>
      </c>
      <c r="H3814" s="15" t="str">
        <f t="shared" si="2"/>
        <v>Medium Range</v>
      </c>
      <c r="I3814" s="22">
        <v>37713.0</v>
      </c>
      <c r="J3814" s="23">
        <f t="shared" si="3"/>
        <v>1.333784106</v>
      </c>
      <c r="K3814" s="24" t="str">
        <f t="shared" si="4"/>
        <v>Over Achived</v>
      </c>
    </row>
    <row r="3815" ht="22.5" customHeight="1">
      <c r="A3815" s="18">
        <v>45712.0</v>
      </c>
      <c r="B3815" s="19" t="str">
        <f t="shared" si="1"/>
        <v>Feb</v>
      </c>
      <c r="C3815" s="20" t="s">
        <v>13</v>
      </c>
      <c r="D3815" s="19" t="s">
        <v>18</v>
      </c>
      <c r="E3815" s="19" t="s">
        <v>19</v>
      </c>
      <c r="F3815" s="21">
        <v>2.0</v>
      </c>
      <c r="G3815" s="22">
        <v>52320.0</v>
      </c>
      <c r="H3815" s="15" t="str">
        <f t="shared" si="2"/>
        <v>Medium Range</v>
      </c>
      <c r="I3815" s="22">
        <v>46903.0</v>
      </c>
      <c r="J3815" s="23">
        <f t="shared" si="3"/>
        <v>1.115493678</v>
      </c>
      <c r="K3815" s="24" t="str">
        <f t="shared" si="4"/>
        <v>Over Achived</v>
      </c>
    </row>
    <row r="3816" ht="22.5" customHeight="1">
      <c r="A3816" s="18">
        <v>45712.0</v>
      </c>
      <c r="B3816" s="19" t="str">
        <f t="shared" si="1"/>
        <v>Feb</v>
      </c>
      <c r="C3816" s="20" t="s">
        <v>57</v>
      </c>
      <c r="D3816" s="19" t="s">
        <v>85</v>
      </c>
      <c r="E3816" s="19" t="s">
        <v>19</v>
      </c>
      <c r="F3816" s="21">
        <v>1.0</v>
      </c>
      <c r="G3816" s="22">
        <v>41511.0</v>
      </c>
      <c r="H3816" s="15" t="str">
        <f t="shared" si="2"/>
        <v>Base Range</v>
      </c>
      <c r="I3816" s="22">
        <v>51010.0</v>
      </c>
      <c r="J3816" s="23">
        <f t="shared" si="3"/>
        <v>0.8137816114</v>
      </c>
      <c r="K3816" s="24" t="str">
        <f t="shared" si="4"/>
        <v>Target Not Meet</v>
      </c>
    </row>
    <row r="3817" ht="22.5" customHeight="1">
      <c r="A3817" s="18">
        <v>45712.0</v>
      </c>
      <c r="B3817" s="19" t="str">
        <f t="shared" si="1"/>
        <v>Feb</v>
      </c>
      <c r="C3817" s="20" t="s">
        <v>57</v>
      </c>
      <c r="D3817" s="19" t="s">
        <v>85</v>
      </c>
      <c r="E3817" s="19" t="s">
        <v>23</v>
      </c>
      <c r="F3817" s="21">
        <v>1.0</v>
      </c>
      <c r="G3817" s="22">
        <v>33457.0</v>
      </c>
      <c r="H3817" s="15" t="str">
        <f t="shared" si="2"/>
        <v>Base Range</v>
      </c>
      <c r="I3817" s="22">
        <v>37910.0</v>
      </c>
      <c r="J3817" s="23">
        <f t="shared" si="3"/>
        <v>0.882537589</v>
      </c>
      <c r="K3817" s="24" t="str">
        <f t="shared" si="4"/>
        <v>Target Not Meet</v>
      </c>
    </row>
    <row r="3818" ht="22.5" customHeight="1">
      <c r="A3818" s="18">
        <v>45712.0</v>
      </c>
      <c r="B3818" s="19" t="str">
        <f t="shared" si="1"/>
        <v>Feb</v>
      </c>
      <c r="C3818" s="20" t="s">
        <v>57</v>
      </c>
      <c r="D3818" s="19" t="s">
        <v>85</v>
      </c>
      <c r="E3818" s="19" t="s">
        <v>26</v>
      </c>
      <c r="F3818" s="21">
        <v>2.0</v>
      </c>
      <c r="G3818" s="22">
        <v>50216.0</v>
      </c>
      <c r="H3818" s="15" t="str">
        <f t="shared" si="2"/>
        <v>Medium Range</v>
      </c>
      <c r="I3818" s="22">
        <v>53886.0</v>
      </c>
      <c r="J3818" s="23">
        <f t="shared" si="3"/>
        <v>0.9318932561</v>
      </c>
      <c r="K3818" s="24" t="str">
        <f t="shared" si="4"/>
        <v>Target Not Meet</v>
      </c>
    </row>
    <row r="3819" ht="22.5" customHeight="1">
      <c r="A3819" s="18">
        <v>45712.0</v>
      </c>
      <c r="B3819" s="19" t="str">
        <f t="shared" si="1"/>
        <v>Feb</v>
      </c>
      <c r="C3819" s="20" t="s">
        <v>57</v>
      </c>
      <c r="D3819" s="19" t="s">
        <v>85</v>
      </c>
      <c r="E3819" s="19" t="s">
        <v>63</v>
      </c>
      <c r="F3819" s="21">
        <v>1.0</v>
      </c>
      <c r="G3819" s="22">
        <v>27613.0</v>
      </c>
      <c r="H3819" s="15" t="str">
        <f t="shared" si="2"/>
        <v>Base Range</v>
      </c>
      <c r="I3819" s="22">
        <v>33661.0</v>
      </c>
      <c r="J3819" s="23">
        <f t="shared" si="3"/>
        <v>0.8203261935</v>
      </c>
      <c r="K3819" s="24" t="str">
        <f t="shared" si="4"/>
        <v>Target Not Meet</v>
      </c>
    </row>
    <row r="3820" ht="22.5" customHeight="1">
      <c r="A3820" s="18">
        <v>45712.0</v>
      </c>
      <c r="B3820" s="19" t="str">
        <f t="shared" si="1"/>
        <v>Feb</v>
      </c>
      <c r="C3820" s="20" t="s">
        <v>57</v>
      </c>
      <c r="D3820" s="19" t="s">
        <v>80</v>
      </c>
      <c r="E3820" s="19" t="s">
        <v>26</v>
      </c>
      <c r="F3820" s="21">
        <v>2.0</v>
      </c>
      <c r="G3820" s="22">
        <v>48200.0</v>
      </c>
      <c r="H3820" s="15" t="str">
        <f t="shared" si="2"/>
        <v>Base Range</v>
      </c>
      <c r="I3820" s="22">
        <v>55501.0</v>
      </c>
      <c r="J3820" s="23">
        <f t="shared" si="3"/>
        <v>0.8684528207</v>
      </c>
      <c r="K3820" s="24" t="str">
        <f t="shared" si="4"/>
        <v>Target Not Meet</v>
      </c>
    </row>
    <row r="3821" ht="22.5" customHeight="1">
      <c r="A3821" s="18">
        <v>45712.0</v>
      </c>
      <c r="B3821" s="19" t="str">
        <f t="shared" si="1"/>
        <v>Feb</v>
      </c>
      <c r="C3821" s="20" t="s">
        <v>57</v>
      </c>
      <c r="D3821" s="25" t="s">
        <v>62</v>
      </c>
      <c r="E3821" s="19" t="s">
        <v>68</v>
      </c>
      <c r="F3821" s="21">
        <v>1.0</v>
      </c>
      <c r="G3821" s="22">
        <v>30588.0</v>
      </c>
      <c r="H3821" s="15" t="str">
        <f t="shared" si="2"/>
        <v>Base Range</v>
      </c>
      <c r="I3821" s="22">
        <v>25771.0</v>
      </c>
      <c r="J3821" s="23">
        <f t="shared" si="3"/>
        <v>1.186915525</v>
      </c>
      <c r="K3821" s="24" t="str">
        <f t="shared" si="4"/>
        <v>Over Achived</v>
      </c>
    </row>
    <row r="3822" ht="22.5" customHeight="1">
      <c r="A3822" s="18">
        <v>45712.0</v>
      </c>
      <c r="B3822" s="19" t="str">
        <f t="shared" si="1"/>
        <v>Feb</v>
      </c>
      <c r="C3822" s="20" t="s">
        <v>57</v>
      </c>
      <c r="D3822" s="19" t="s">
        <v>80</v>
      </c>
      <c r="E3822" s="19" t="s">
        <v>9</v>
      </c>
      <c r="F3822" s="21">
        <v>3.0</v>
      </c>
      <c r="G3822" s="22">
        <v>59912.0</v>
      </c>
      <c r="H3822" s="15" t="str">
        <f t="shared" si="2"/>
        <v>Medium Range</v>
      </c>
      <c r="I3822" s="22">
        <v>64983.0</v>
      </c>
      <c r="J3822" s="23">
        <f t="shared" si="3"/>
        <v>0.921964206</v>
      </c>
      <c r="K3822" s="24" t="str">
        <f t="shared" si="4"/>
        <v>Target Not Meet</v>
      </c>
    </row>
    <row r="3823" ht="22.5" customHeight="1">
      <c r="A3823" s="18">
        <v>45712.0</v>
      </c>
      <c r="B3823" s="19" t="str">
        <f t="shared" si="1"/>
        <v>Feb</v>
      </c>
      <c r="C3823" s="20" t="s">
        <v>57</v>
      </c>
      <c r="D3823" s="19" t="s">
        <v>80</v>
      </c>
      <c r="E3823" s="19" t="s">
        <v>26</v>
      </c>
      <c r="F3823" s="21">
        <v>2.0</v>
      </c>
      <c r="G3823" s="22">
        <v>46578.0</v>
      </c>
      <c r="H3823" s="15" t="str">
        <f t="shared" si="2"/>
        <v>Base Range</v>
      </c>
      <c r="I3823" s="22">
        <v>56374.0</v>
      </c>
      <c r="J3823" s="23">
        <f t="shared" si="3"/>
        <v>0.8262319509</v>
      </c>
      <c r="K3823" s="24" t="str">
        <f t="shared" si="4"/>
        <v>Target Not Meet</v>
      </c>
    </row>
    <row r="3824" ht="22.5" customHeight="1">
      <c r="A3824" s="18">
        <v>45712.0</v>
      </c>
      <c r="B3824" s="19" t="str">
        <f t="shared" si="1"/>
        <v>Feb</v>
      </c>
      <c r="C3824" s="20" t="s">
        <v>57</v>
      </c>
      <c r="D3824" s="19" t="s">
        <v>71</v>
      </c>
      <c r="E3824" s="19" t="s">
        <v>68</v>
      </c>
      <c r="F3824" s="21">
        <v>1.0</v>
      </c>
      <c r="G3824" s="22">
        <v>31715.0</v>
      </c>
      <c r="H3824" s="15" t="str">
        <f t="shared" si="2"/>
        <v>Base Range</v>
      </c>
      <c r="I3824" s="22">
        <v>37535.0</v>
      </c>
      <c r="J3824" s="23">
        <f t="shared" si="3"/>
        <v>0.8449447183</v>
      </c>
      <c r="K3824" s="24" t="str">
        <f t="shared" si="4"/>
        <v>Target Not Meet</v>
      </c>
    </row>
    <row r="3825" ht="22.5" customHeight="1">
      <c r="A3825" s="18">
        <v>45712.0</v>
      </c>
      <c r="B3825" s="19" t="str">
        <f t="shared" si="1"/>
        <v>Feb</v>
      </c>
      <c r="C3825" s="20" t="s">
        <v>57</v>
      </c>
      <c r="D3825" s="19" t="s">
        <v>71</v>
      </c>
      <c r="E3825" s="19" t="s">
        <v>38</v>
      </c>
      <c r="F3825" s="21">
        <v>2.0</v>
      </c>
      <c r="G3825" s="22">
        <v>39466.0</v>
      </c>
      <c r="H3825" s="15" t="str">
        <f t="shared" si="2"/>
        <v>Base Range</v>
      </c>
      <c r="I3825" s="22">
        <v>43419.0</v>
      </c>
      <c r="J3825" s="23">
        <f t="shared" si="3"/>
        <v>0.9089569083</v>
      </c>
      <c r="K3825" s="24" t="str">
        <f t="shared" si="4"/>
        <v>Target Not Meet</v>
      </c>
    </row>
    <row r="3826" ht="22.5" customHeight="1">
      <c r="A3826" s="18">
        <v>45712.0</v>
      </c>
      <c r="B3826" s="19" t="str">
        <f t="shared" si="1"/>
        <v>Feb</v>
      </c>
      <c r="C3826" s="20" t="s">
        <v>57</v>
      </c>
      <c r="D3826" s="19" t="s">
        <v>71</v>
      </c>
      <c r="E3826" s="19" t="s">
        <v>34</v>
      </c>
      <c r="F3826" s="21">
        <v>2.0</v>
      </c>
      <c r="G3826" s="22">
        <v>67209.0</v>
      </c>
      <c r="H3826" s="15" t="str">
        <f t="shared" si="2"/>
        <v>Medium Range</v>
      </c>
      <c r="I3826" s="22">
        <v>84049.0</v>
      </c>
      <c r="J3826" s="23">
        <f t="shared" si="3"/>
        <v>0.7996406858</v>
      </c>
      <c r="K3826" s="24" t="str">
        <f t="shared" si="4"/>
        <v>Target Not Meet</v>
      </c>
    </row>
    <row r="3827" ht="22.5" customHeight="1">
      <c r="A3827" s="18">
        <v>45712.0</v>
      </c>
      <c r="B3827" s="19" t="str">
        <f t="shared" si="1"/>
        <v>Feb</v>
      </c>
      <c r="C3827" s="20" t="s">
        <v>57</v>
      </c>
      <c r="D3827" s="25" t="s">
        <v>62</v>
      </c>
      <c r="E3827" s="19" t="s">
        <v>34</v>
      </c>
      <c r="F3827" s="21">
        <v>3.0</v>
      </c>
      <c r="G3827" s="22">
        <v>71139.0</v>
      </c>
      <c r="H3827" s="15" t="str">
        <f t="shared" si="2"/>
        <v>High Range</v>
      </c>
      <c r="I3827" s="22">
        <v>52619.0</v>
      </c>
      <c r="J3827" s="23">
        <f t="shared" si="3"/>
        <v>1.351964119</v>
      </c>
      <c r="K3827" s="24" t="str">
        <f t="shared" si="4"/>
        <v>Over Achived</v>
      </c>
    </row>
    <row r="3828" ht="22.5" customHeight="1">
      <c r="A3828" s="18">
        <v>45712.0</v>
      </c>
      <c r="B3828" s="19" t="str">
        <f t="shared" si="1"/>
        <v>Feb</v>
      </c>
      <c r="C3828" s="20" t="s">
        <v>57</v>
      </c>
      <c r="D3828" s="25" t="s">
        <v>62</v>
      </c>
      <c r="E3828" s="19" t="s">
        <v>68</v>
      </c>
      <c r="F3828" s="21">
        <v>1.0</v>
      </c>
      <c r="G3828" s="22">
        <v>32969.0</v>
      </c>
      <c r="H3828" s="15" t="str">
        <f t="shared" si="2"/>
        <v>Base Range</v>
      </c>
      <c r="I3828" s="22">
        <v>25215.0</v>
      </c>
      <c r="J3828" s="23">
        <f t="shared" si="3"/>
        <v>1.307515368</v>
      </c>
      <c r="K3828" s="24" t="str">
        <f t="shared" si="4"/>
        <v>Over Achived</v>
      </c>
    </row>
    <row r="3829" ht="22.5" customHeight="1">
      <c r="A3829" s="18">
        <v>45712.0</v>
      </c>
      <c r="B3829" s="19" t="str">
        <f t="shared" si="1"/>
        <v>Feb</v>
      </c>
      <c r="C3829" s="20" t="s">
        <v>57</v>
      </c>
      <c r="D3829" s="19" t="s">
        <v>80</v>
      </c>
      <c r="E3829" s="19" t="s">
        <v>38</v>
      </c>
      <c r="F3829" s="21">
        <v>2.0</v>
      </c>
      <c r="G3829" s="22">
        <v>44198.0</v>
      </c>
      <c r="H3829" s="15" t="str">
        <f t="shared" si="2"/>
        <v>Base Range</v>
      </c>
      <c r="I3829" s="22">
        <v>50128.0</v>
      </c>
      <c r="J3829" s="23">
        <f t="shared" si="3"/>
        <v>0.8817028407</v>
      </c>
      <c r="K3829" s="24" t="str">
        <f t="shared" si="4"/>
        <v>Target Not Meet</v>
      </c>
    </row>
    <row r="3830" ht="22.5" customHeight="1">
      <c r="A3830" s="18">
        <v>45712.0</v>
      </c>
      <c r="B3830" s="19" t="str">
        <f t="shared" si="1"/>
        <v>Feb</v>
      </c>
      <c r="C3830" s="20" t="s">
        <v>13</v>
      </c>
      <c r="D3830" s="19" t="s">
        <v>14</v>
      </c>
      <c r="E3830" s="19" t="s">
        <v>19</v>
      </c>
      <c r="F3830" s="21">
        <v>2.0</v>
      </c>
      <c r="G3830" s="22">
        <v>54821.0</v>
      </c>
      <c r="H3830" s="15" t="str">
        <f t="shared" si="2"/>
        <v>Medium Range</v>
      </c>
      <c r="I3830" s="22">
        <v>42038.0</v>
      </c>
      <c r="J3830" s="23">
        <f t="shared" si="3"/>
        <v>1.304082021</v>
      </c>
      <c r="K3830" s="24" t="str">
        <f t="shared" si="4"/>
        <v>Over Achived</v>
      </c>
    </row>
    <row r="3831" ht="22.5" customHeight="1">
      <c r="A3831" s="18">
        <v>45712.0</v>
      </c>
      <c r="B3831" s="19" t="str">
        <f t="shared" si="1"/>
        <v>Feb</v>
      </c>
      <c r="C3831" s="20" t="s">
        <v>13</v>
      </c>
      <c r="D3831" s="19" t="s">
        <v>14</v>
      </c>
      <c r="E3831" s="19" t="s">
        <v>26</v>
      </c>
      <c r="F3831" s="21">
        <v>2.0</v>
      </c>
      <c r="G3831" s="22">
        <v>55051.0</v>
      </c>
      <c r="H3831" s="15" t="str">
        <f t="shared" si="2"/>
        <v>Medium Range</v>
      </c>
      <c r="I3831" s="22">
        <v>46712.0</v>
      </c>
      <c r="J3831" s="23">
        <f t="shared" si="3"/>
        <v>1.178519438</v>
      </c>
      <c r="K3831" s="24" t="str">
        <f t="shared" si="4"/>
        <v>Over Achived</v>
      </c>
    </row>
    <row r="3832" ht="22.5" customHeight="1">
      <c r="A3832" s="18">
        <v>45712.0</v>
      </c>
      <c r="B3832" s="19" t="str">
        <f t="shared" si="1"/>
        <v>Feb</v>
      </c>
      <c r="C3832" s="20" t="s">
        <v>7</v>
      </c>
      <c r="D3832" s="19" t="s">
        <v>126</v>
      </c>
      <c r="E3832" s="19" t="s">
        <v>63</v>
      </c>
      <c r="F3832" s="21">
        <v>3.0</v>
      </c>
      <c r="G3832" s="22">
        <v>57727.0</v>
      </c>
      <c r="H3832" s="15" t="str">
        <f t="shared" si="2"/>
        <v>Medium Range</v>
      </c>
      <c r="I3832" s="22">
        <v>49958.0</v>
      </c>
      <c r="J3832" s="23">
        <f t="shared" si="3"/>
        <v>1.155510629</v>
      </c>
      <c r="K3832" s="24" t="str">
        <f t="shared" si="4"/>
        <v>Over Achived</v>
      </c>
    </row>
    <row r="3833" ht="22.5" customHeight="1">
      <c r="A3833" s="18">
        <v>45712.0</v>
      </c>
      <c r="B3833" s="19" t="str">
        <f t="shared" si="1"/>
        <v>Feb</v>
      </c>
      <c r="C3833" s="20" t="s">
        <v>92</v>
      </c>
      <c r="D3833" s="19" t="s">
        <v>158</v>
      </c>
      <c r="E3833" s="19" t="s">
        <v>9</v>
      </c>
      <c r="F3833" s="21">
        <v>5.0</v>
      </c>
      <c r="G3833" s="22">
        <v>112443.0</v>
      </c>
      <c r="H3833" s="15" t="str">
        <f t="shared" si="2"/>
        <v>Very High Range</v>
      </c>
      <c r="I3833" s="22">
        <v>87485.0</v>
      </c>
      <c r="J3833" s="23">
        <f t="shared" si="3"/>
        <v>1.285283191</v>
      </c>
      <c r="K3833" s="24" t="str">
        <f t="shared" si="4"/>
        <v>Over Achived</v>
      </c>
    </row>
    <row r="3834" ht="22.5" customHeight="1">
      <c r="A3834" s="18">
        <v>45712.0</v>
      </c>
      <c r="B3834" s="19" t="str">
        <f t="shared" si="1"/>
        <v>Feb</v>
      </c>
      <c r="C3834" s="20" t="s">
        <v>7</v>
      </c>
      <c r="D3834" s="19" t="s">
        <v>131</v>
      </c>
      <c r="E3834" s="19" t="s">
        <v>23</v>
      </c>
      <c r="F3834" s="21">
        <v>3.0</v>
      </c>
      <c r="G3834" s="22">
        <v>71150.0</v>
      </c>
      <c r="H3834" s="15" t="str">
        <f t="shared" si="2"/>
        <v>High Range</v>
      </c>
      <c r="I3834" s="22">
        <v>65078.0</v>
      </c>
      <c r="J3834" s="23">
        <f t="shared" si="3"/>
        <v>1.093303421</v>
      </c>
      <c r="K3834" s="24" t="str">
        <f t="shared" si="4"/>
        <v>Over Achived</v>
      </c>
    </row>
    <row r="3835" ht="22.5" customHeight="1">
      <c r="A3835" s="18">
        <v>45712.0</v>
      </c>
      <c r="B3835" s="19" t="str">
        <f t="shared" si="1"/>
        <v>Feb</v>
      </c>
      <c r="C3835" s="20" t="s">
        <v>7</v>
      </c>
      <c r="D3835" s="19" t="s">
        <v>131</v>
      </c>
      <c r="E3835" s="19" t="s">
        <v>9</v>
      </c>
      <c r="F3835" s="21">
        <v>5.0</v>
      </c>
      <c r="G3835" s="22">
        <v>162903.0</v>
      </c>
      <c r="H3835" s="15" t="str">
        <f t="shared" si="2"/>
        <v>Very High Range</v>
      </c>
      <c r="I3835" s="22">
        <v>129842.0</v>
      </c>
      <c r="J3835" s="23">
        <f t="shared" si="3"/>
        <v>1.254624852</v>
      </c>
      <c r="K3835" s="24" t="str">
        <f t="shared" si="4"/>
        <v>Over Achived</v>
      </c>
    </row>
    <row r="3836" ht="22.5" customHeight="1">
      <c r="A3836" s="18">
        <v>45712.0</v>
      </c>
      <c r="B3836" s="19" t="str">
        <f t="shared" si="1"/>
        <v>Feb</v>
      </c>
      <c r="C3836" s="20" t="s">
        <v>7</v>
      </c>
      <c r="D3836" s="19" t="s">
        <v>131</v>
      </c>
      <c r="E3836" s="19" t="s">
        <v>63</v>
      </c>
      <c r="F3836" s="21">
        <v>3.0</v>
      </c>
      <c r="G3836" s="22">
        <v>68153.0</v>
      </c>
      <c r="H3836" s="15" t="str">
        <f t="shared" si="2"/>
        <v>Medium Range</v>
      </c>
      <c r="I3836" s="22">
        <v>57671.0</v>
      </c>
      <c r="J3836" s="23">
        <f t="shared" si="3"/>
        <v>1.181755128</v>
      </c>
      <c r="K3836" s="24" t="str">
        <f t="shared" si="4"/>
        <v>Over Achived</v>
      </c>
    </row>
    <row r="3837" ht="22.5" customHeight="1">
      <c r="A3837" s="18">
        <v>45712.0</v>
      </c>
      <c r="B3837" s="19" t="str">
        <f t="shared" si="1"/>
        <v>Feb</v>
      </c>
      <c r="C3837" s="20" t="s">
        <v>7</v>
      </c>
      <c r="D3837" s="19" t="s">
        <v>131</v>
      </c>
      <c r="E3837" s="19" t="s">
        <v>34</v>
      </c>
      <c r="F3837" s="21">
        <v>6.0</v>
      </c>
      <c r="G3837" s="22">
        <v>141068.0</v>
      </c>
      <c r="H3837" s="15" t="str">
        <f t="shared" si="2"/>
        <v>Very High Range</v>
      </c>
      <c r="I3837" s="22">
        <v>100769.0</v>
      </c>
      <c r="J3837" s="23">
        <f t="shared" si="3"/>
        <v>1.399914656</v>
      </c>
      <c r="K3837" s="24" t="str">
        <f t="shared" si="4"/>
        <v>Over Achived</v>
      </c>
    </row>
    <row r="3838" ht="22.5" customHeight="1">
      <c r="A3838" s="18">
        <v>45712.0</v>
      </c>
      <c r="B3838" s="19" t="str">
        <f t="shared" si="1"/>
        <v>Feb</v>
      </c>
      <c r="C3838" s="20" t="s">
        <v>7</v>
      </c>
      <c r="D3838" s="19" t="s">
        <v>126</v>
      </c>
      <c r="E3838" s="19" t="s">
        <v>68</v>
      </c>
      <c r="F3838" s="21">
        <v>3.0</v>
      </c>
      <c r="G3838" s="22">
        <v>72177.0</v>
      </c>
      <c r="H3838" s="15" t="str">
        <f t="shared" si="2"/>
        <v>High Range</v>
      </c>
      <c r="I3838" s="22">
        <v>64318.0</v>
      </c>
      <c r="J3838" s="23">
        <f t="shared" si="3"/>
        <v>1.122189745</v>
      </c>
      <c r="K3838" s="24" t="str">
        <f t="shared" si="4"/>
        <v>Over Achived</v>
      </c>
    </row>
    <row r="3839" ht="22.5" customHeight="1">
      <c r="A3839" s="18">
        <v>45712.0</v>
      </c>
      <c r="B3839" s="19" t="str">
        <f t="shared" si="1"/>
        <v>Feb</v>
      </c>
      <c r="C3839" s="20" t="s">
        <v>92</v>
      </c>
      <c r="D3839" s="19" t="s">
        <v>158</v>
      </c>
      <c r="E3839" s="19" t="s">
        <v>26</v>
      </c>
      <c r="F3839" s="21">
        <v>3.0</v>
      </c>
      <c r="G3839" s="22">
        <v>100762.0</v>
      </c>
      <c r="H3839" s="15" t="str">
        <f t="shared" si="2"/>
        <v>Very High Range</v>
      </c>
      <c r="I3839" s="22">
        <v>84032.0</v>
      </c>
      <c r="J3839" s="23">
        <f t="shared" si="3"/>
        <v>1.199090823</v>
      </c>
      <c r="K3839" s="24" t="str">
        <f t="shared" si="4"/>
        <v>Over Achived</v>
      </c>
    </row>
    <row r="3840" ht="22.5" customHeight="1">
      <c r="A3840" s="18">
        <v>45712.0</v>
      </c>
      <c r="B3840" s="19" t="str">
        <f t="shared" si="1"/>
        <v>Feb</v>
      </c>
      <c r="C3840" s="20" t="s">
        <v>7</v>
      </c>
      <c r="D3840" s="19" t="s">
        <v>118</v>
      </c>
      <c r="E3840" s="19" t="s">
        <v>63</v>
      </c>
      <c r="F3840" s="21">
        <v>2.0</v>
      </c>
      <c r="G3840" s="22">
        <v>61636.0</v>
      </c>
      <c r="H3840" s="15" t="str">
        <f t="shared" si="2"/>
        <v>Medium Range</v>
      </c>
      <c r="I3840" s="22">
        <v>53340.0</v>
      </c>
      <c r="J3840" s="23">
        <f t="shared" si="3"/>
        <v>1.155530559</v>
      </c>
      <c r="K3840" s="24" t="str">
        <f t="shared" si="4"/>
        <v>Over Achived</v>
      </c>
    </row>
    <row r="3841" ht="22.5" customHeight="1">
      <c r="A3841" s="18">
        <v>45712.0</v>
      </c>
      <c r="B3841" s="19" t="str">
        <f t="shared" si="1"/>
        <v>Feb</v>
      </c>
      <c r="C3841" s="20" t="s">
        <v>7</v>
      </c>
      <c r="D3841" s="19" t="s">
        <v>106</v>
      </c>
      <c r="E3841" s="19" t="s">
        <v>23</v>
      </c>
      <c r="F3841" s="21">
        <v>3.0</v>
      </c>
      <c r="G3841" s="22">
        <v>81635.0</v>
      </c>
      <c r="H3841" s="15" t="str">
        <f t="shared" si="2"/>
        <v>High Range</v>
      </c>
      <c r="I3841" s="22">
        <v>67345.0</v>
      </c>
      <c r="J3841" s="23">
        <f t="shared" si="3"/>
        <v>1.212190957</v>
      </c>
      <c r="K3841" s="24" t="str">
        <f t="shared" si="4"/>
        <v>Over Achived</v>
      </c>
    </row>
    <row r="3842" ht="22.5" customHeight="1">
      <c r="A3842" s="18">
        <v>45712.0</v>
      </c>
      <c r="B3842" s="19" t="str">
        <f t="shared" si="1"/>
        <v>Feb</v>
      </c>
      <c r="C3842" s="20" t="s">
        <v>7</v>
      </c>
      <c r="D3842" s="19" t="s">
        <v>106</v>
      </c>
      <c r="E3842" s="19" t="s">
        <v>26</v>
      </c>
      <c r="F3842" s="21">
        <v>8.0</v>
      </c>
      <c r="G3842" s="22">
        <v>209726.0</v>
      </c>
      <c r="H3842" s="15" t="str">
        <f t="shared" si="2"/>
        <v>Very High Range</v>
      </c>
      <c r="I3842" s="22">
        <v>160736.0</v>
      </c>
      <c r="J3842" s="23">
        <f t="shared" si="3"/>
        <v>1.304785487</v>
      </c>
      <c r="K3842" s="24" t="str">
        <f t="shared" si="4"/>
        <v>Over Achived</v>
      </c>
    </row>
    <row r="3843" ht="22.5" customHeight="1">
      <c r="A3843" s="18">
        <v>45712.0</v>
      </c>
      <c r="B3843" s="19" t="str">
        <f t="shared" si="1"/>
        <v>Feb</v>
      </c>
      <c r="C3843" s="20" t="s">
        <v>7</v>
      </c>
      <c r="D3843" s="19" t="s">
        <v>8</v>
      </c>
      <c r="E3843" s="19" t="s">
        <v>68</v>
      </c>
      <c r="F3843" s="21">
        <v>3.0</v>
      </c>
      <c r="G3843" s="22">
        <v>63116.0</v>
      </c>
      <c r="H3843" s="15" t="str">
        <f t="shared" si="2"/>
        <v>Medium Range</v>
      </c>
      <c r="I3843" s="22">
        <v>56069.0</v>
      </c>
      <c r="J3843" s="23">
        <f t="shared" si="3"/>
        <v>1.125684425</v>
      </c>
      <c r="K3843" s="24" t="str">
        <f t="shared" si="4"/>
        <v>Over Achived</v>
      </c>
    </row>
    <row r="3844" ht="22.5" customHeight="1">
      <c r="A3844" s="18">
        <v>45712.0</v>
      </c>
      <c r="B3844" s="19" t="str">
        <f t="shared" si="1"/>
        <v>Feb</v>
      </c>
      <c r="C3844" s="20" t="s">
        <v>7</v>
      </c>
      <c r="D3844" s="19" t="s">
        <v>8</v>
      </c>
      <c r="E3844" s="19" t="s">
        <v>9</v>
      </c>
      <c r="F3844" s="21">
        <v>7.0</v>
      </c>
      <c r="G3844" s="22">
        <v>138910.0</v>
      </c>
      <c r="H3844" s="15" t="str">
        <f t="shared" si="2"/>
        <v>Very High Range</v>
      </c>
      <c r="I3844" s="22">
        <v>117754.0</v>
      </c>
      <c r="J3844" s="23">
        <f t="shared" si="3"/>
        <v>1.179662687</v>
      </c>
      <c r="K3844" s="24" t="str">
        <f t="shared" si="4"/>
        <v>Over Achived</v>
      </c>
    </row>
    <row r="3845" ht="22.5" customHeight="1">
      <c r="A3845" s="18">
        <v>45712.0</v>
      </c>
      <c r="B3845" s="19" t="str">
        <f t="shared" si="1"/>
        <v>Feb</v>
      </c>
      <c r="C3845" s="20" t="s">
        <v>7</v>
      </c>
      <c r="D3845" s="19" t="s">
        <v>8</v>
      </c>
      <c r="E3845" s="19" t="s">
        <v>63</v>
      </c>
      <c r="F3845" s="21">
        <v>2.0</v>
      </c>
      <c r="G3845" s="22">
        <v>65523.0</v>
      </c>
      <c r="H3845" s="15" t="str">
        <f t="shared" si="2"/>
        <v>Medium Range</v>
      </c>
      <c r="I3845" s="22">
        <v>53652.0</v>
      </c>
      <c r="J3845" s="23">
        <f t="shared" si="3"/>
        <v>1.221259226</v>
      </c>
      <c r="K3845" s="24" t="str">
        <f t="shared" si="4"/>
        <v>Over Achived</v>
      </c>
    </row>
    <row r="3846" ht="22.5" customHeight="1">
      <c r="A3846" s="18">
        <v>45712.0</v>
      </c>
      <c r="B3846" s="19" t="str">
        <f t="shared" si="1"/>
        <v>Feb</v>
      </c>
      <c r="C3846" s="20" t="s">
        <v>13</v>
      </c>
      <c r="D3846" s="19" t="s">
        <v>14</v>
      </c>
      <c r="E3846" s="19" t="s">
        <v>9</v>
      </c>
      <c r="F3846" s="21">
        <v>3.0</v>
      </c>
      <c r="G3846" s="22">
        <v>90615.0</v>
      </c>
      <c r="H3846" s="15" t="str">
        <f t="shared" si="2"/>
        <v>Very High Range</v>
      </c>
      <c r="I3846" s="22">
        <v>63998.0</v>
      </c>
      <c r="J3846" s="23">
        <f t="shared" si="3"/>
        <v>1.415903622</v>
      </c>
      <c r="K3846" s="24" t="str">
        <f t="shared" si="4"/>
        <v>Over Achived</v>
      </c>
    </row>
    <row r="3847" ht="22.5" customHeight="1">
      <c r="A3847" s="18">
        <v>45712.0</v>
      </c>
      <c r="B3847" s="19" t="str">
        <f t="shared" si="1"/>
        <v>Feb</v>
      </c>
      <c r="C3847" s="20" t="s">
        <v>7</v>
      </c>
      <c r="D3847" s="19" t="s">
        <v>118</v>
      </c>
      <c r="E3847" s="19" t="s">
        <v>26</v>
      </c>
      <c r="F3847" s="21">
        <v>10.0</v>
      </c>
      <c r="G3847" s="22">
        <v>233206.0</v>
      </c>
      <c r="H3847" s="15" t="str">
        <f t="shared" si="2"/>
        <v>Very High Range</v>
      </c>
      <c r="I3847" s="22">
        <v>167753.0</v>
      </c>
      <c r="J3847" s="23">
        <f t="shared" si="3"/>
        <v>1.39017484</v>
      </c>
      <c r="K3847" s="24" t="str">
        <f t="shared" si="4"/>
        <v>Over Achived</v>
      </c>
    </row>
    <row r="3848" ht="22.5" customHeight="1">
      <c r="A3848" s="18">
        <v>45712.0</v>
      </c>
      <c r="B3848" s="19" t="str">
        <f t="shared" si="1"/>
        <v>Feb</v>
      </c>
      <c r="C3848" s="20" t="s">
        <v>92</v>
      </c>
      <c r="D3848" s="19" t="s">
        <v>158</v>
      </c>
      <c r="E3848" s="19" t="s">
        <v>38</v>
      </c>
      <c r="F3848" s="21">
        <v>4.0</v>
      </c>
      <c r="G3848" s="22">
        <v>70339.0</v>
      </c>
      <c r="H3848" s="15" t="str">
        <f t="shared" si="2"/>
        <v>High Range</v>
      </c>
      <c r="I3848" s="22">
        <v>51734.0</v>
      </c>
      <c r="J3848" s="23">
        <f t="shared" si="3"/>
        <v>1.359628098</v>
      </c>
      <c r="K3848" s="24" t="str">
        <f t="shared" si="4"/>
        <v>Over Achived</v>
      </c>
    </row>
    <row r="3849" ht="22.5" customHeight="1">
      <c r="A3849" s="18">
        <v>45712.0</v>
      </c>
      <c r="B3849" s="19" t="str">
        <f t="shared" si="1"/>
        <v>Feb</v>
      </c>
      <c r="C3849" s="20" t="s">
        <v>92</v>
      </c>
      <c r="D3849" s="19" t="s">
        <v>158</v>
      </c>
      <c r="E3849" s="19" t="s">
        <v>23</v>
      </c>
      <c r="F3849" s="21">
        <v>2.0</v>
      </c>
      <c r="G3849" s="22">
        <v>51938.0</v>
      </c>
      <c r="H3849" s="15" t="str">
        <f t="shared" si="2"/>
        <v>Medium Range</v>
      </c>
      <c r="I3849" s="22">
        <v>38950.0</v>
      </c>
      <c r="J3849" s="23">
        <f t="shared" si="3"/>
        <v>1.333453145</v>
      </c>
      <c r="K3849" s="24" t="str">
        <f t="shared" si="4"/>
        <v>Over Achived</v>
      </c>
    </row>
    <row r="3850" ht="22.5" customHeight="1">
      <c r="A3850" s="18">
        <v>45712.0</v>
      </c>
      <c r="B3850" s="19" t="str">
        <f t="shared" si="1"/>
        <v>Feb</v>
      </c>
      <c r="C3850" s="20" t="s">
        <v>92</v>
      </c>
      <c r="D3850" s="25" t="s">
        <v>149</v>
      </c>
      <c r="E3850" s="19" t="s">
        <v>23</v>
      </c>
      <c r="F3850" s="21">
        <v>3.0</v>
      </c>
      <c r="G3850" s="22">
        <v>55343.0</v>
      </c>
      <c r="H3850" s="15" t="str">
        <f t="shared" si="2"/>
        <v>Medium Range</v>
      </c>
      <c r="I3850" s="22">
        <v>43675.0</v>
      </c>
      <c r="J3850" s="23">
        <f t="shared" si="3"/>
        <v>1.267155123</v>
      </c>
      <c r="K3850" s="24" t="str">
        <f t="shared" si="4"/>
        <v>Over Achived</v>
      </c>
    </row>
    <row r="3851" ht="22.5" customHeight="1">
      <c r="A3851" s="18">
        <v>45712.0</v>
      </c>
      <c r="B3851" s="19" t="str">
        <f t="shared" si="1"/>
        <v>Feb</v>
      </c>
      <c r="C3851" s="20" t="s">
        <v>13</v>
      </c>
      <c r="D3851" s="19" t="s">
        <v>14</v>
      </c>
      <c r="E3851" s="19" t="s">
        <v>63</v>
      </c>
      <c r="F3851" s="21">
        <v>3.0</v>
      </c>
      <c r="G3851" s="22">
        <v>80741.0</v>
      </c>
      <c r="H3851" s="15" t="str">
        <f t="shared" si="2"/>
        <v>High Range</v>
      </c>
      <c r="I3851" s="22">
        <v>68934.0</v>
      </c>
      <c r="J3851" s="23">
        <f t="shared" si="3"/>
        <v>1.171279775</v>
      </c>
      <c r="K3851" s="24" t="str">
        <f t="shared" si="4"/>
        <v>Over Achived</v>
      </c>
    </row>
    <row r="3852" ht="22.5" customHeight="1">
      <c r="A3852" s="18">
        <v>45712.0</v>
      </c>
      <c r="B3852" s="19" t="str">
        <f t="shared" si="1"/>
        <v>Feb</v>
      </c>
      <c r="C3852" s="20" t="s">
        <v>92</v>
      </c>
      <c r="D3852" s="19" t="s">
        <v>93</v>
      </c>
      <c r="E3852" s="19" t="s">
        <v>63</v>
      </c>
      <c r="F3852" s="21">
        <v>1.0</v>
      </c>
      <c r="G3852" s="22">
        <v>20254.0</v>
      </c>
      <c r="H3852" s="15" t="str">
        <f t="shared" si="2"/>
        <v>Base Range</v>
      </c>
      <c r="I3852" s="22">
        <v>21441.0</v>
      </c>
      <c r="J3852" s="23">
        <f t="shared" si="3"/>
        <v>0.9446387762</v>
      </c>
      <c r="K3852" s="24" t="str">
        <f t="shared" si="4"/>
        <v>Target Not Meet</v>
      </c>
    </row>
    <row r="3853" ht="22.5" customHeight="1">
      <c r="A3853" s="18">
        <v>45712.0</v>
      </c>
      <c r="B3853" s="19" t="str">
        <f t="shared" si="1"/>
        <v>Feb</v>
      </c>
      <c r="C3853" s="20" t="s">
        <v>92</v>
      </c>
      <c r="D3853" s="19" t="s">
        <v>93</v>
      </c>
      <c r="E3853" s="19" t="s">
        <v>68</v>
      </c>
      <c r="F3853" s="21">
        <v>2.0</v>
      </c>
      <c r="G3853" s="22">
        <v>59705.0</v>
      </c>
      <c r="H3853" s="15" t="str">
        <f t="shared" si="2"/>
        <v>Medium Range</v>
      </c>
      <c r="I3853" s="22">
        <v>74374.0</v>
      </c>
      <c r="J3853" s="23">
        <f t="shared" si="3"/>
        <v>0.802767096</v>
      </c>
      <c r="K3853" s="24" t="str">
        <f t="shared" si="4"/>
        <v>Target Not Meet</v>
      </c>
    </row>
    <row r="3854" ht="22.5" customHeight="1">
      <c r="A3854" s="18">
        <v>45712.0</v>
      </c>
      <c r="B3854" s="19" t="str">
        <f t="shared" si="1"/>
        <v>Feb</v>
      </c>
      <c r="C3854" s="20" t="s">
        <v>92</v>
      </c>
      <c r="D3854" s="19" t="s">
        <v>93</v>
      </c>
      <c r="E3854" s="19" t="s">
        <v>26</v>
      </c>
      <c r="F3854" s="21">
        <v>3.0</v>
      </c>
      <c r="G3854" s="22">
        <v>95404.0</v>
      </c>
      <c r="H3854" s="15" t="str">
        <f t="shared" si="2"/>
        <v>Very High Range</v>
      </c>
      <c r="I3854" s="22">
        <v>112725.0</v>
      </c>
      <c r="J3854" s="23">
        <f t="shared" si="3"/>
        <v>0.8463428698</v>
      </c>
      <c r="K3854" s="24" t="str">
        <f t="shared" si="4"/>
        <v>Target Not Meet</v>
      </c>
    </row>
    <row r="3855" ht="22.5" customHeight="1">
      <c r="A3855" s="18">
        <v>45712.0</v>
      </c>
      <c r="B3855" s="19" t="str">
        <f t="shared" si="1"/>
        <v>Feb</v>
      </c>
      <c r="C3855" s="20" t="s">
        <v>92</v>
      </c>
      <c r="D3855" s="19" t="s">
        <v>93</v>
      </c>
      <c r="E3855" s="19" t="s">
        <v>9</v>
      </c>
      <c r="F3855" s="21">
        <v>5.0</v>
      </c>
      <c r="G3855" s="22">
        <v>124656.0</v>
      </c>
      <c r="H3855" s="15" t="str">
        <f t="shared" si="2"/>
        <v>Very High Range</v>
      </c>
      <c r="I3855" s="22">
        <v>145302.0</v>
      </c>
      <c r="J3855" s="23">
        <f t="shared" si="3"/>
        <v>0.8579097328</v>
      </c>
      <c r="K3855" s="24" t="str">
        <f t="shared" si="4"/>
        <v>Target Not Meet</v>
      </c>
    </row>
    <row r="3856" ht="22.5" customHeight="1">
      <c r="A3856" s="18">
        <v>45712.0</v>
      </c>
      <c r="B3856" s="19" t="str">
        <f t="shared" si="1"/>
        <v>Feb</v>
      </c>
      <c r="C3856" s="20" t="s">
        <v>92</v>
      </c>
      <c r="D3856" s="19" t="s">
        <v>158</v>
      </c>
      <c r="E3856" s="19" t="s">
        <v>38</v>
      </c>
      <c r="F3856" s="21">
        <v>3.0</v>
      </c>
      <c r="G3856" s="22">
        <v>73942.0</v>
      </c>
      <c r="H3856" s="15" t="str">
        <f t="shared" si="2"/>
        <v>High Range</v>
      </c>
      <c r="I3856" s="22">
        <v>54061.0</v>
      </c>
      <c r="J3856" s="23">
        <f t="shared" si="3"/>
        <v>1.367751244</v>
      </c>
      <c r="K3856" s="24" t="str">
        <f t="shared" si="4"/>
        <v>Over Achived</v>
      </c>
    </row>
    <row r="3857" ht="22.5" customHeight="1">
      <c r="A3857" s="18">
        <v>45712.0</v>
      </c>
      <c r="B3857" s="19" t="str">
        <f t="shared" si="1"/>
        <v>Feb</v>
      </c>
      <c r="C3857" s="20" t="s">
        <v>92</v>
      </c>
      <c r="D3857" s="19" t="s">
        <v>98</v>
      </c>
      <c r="E3857" s="19" t="s">
        <v>19</v>
      </c>
      <c r="F3857" s="21">
        <v>3.0</v>
      </c>
      <c r="G3857" s="22">
        <v>67916.0</v>
      </c>
      <c r="H3857" s="15" t="str">
        <f t="shared" si="2"/>
        <v>Medium Range</v>
      </c>
      <c r="I3857" s="22">
        <v>83054.0</v>
      </c>
      <c r="J3857" s="23">
        <f t="shared" si="3"/>
        <v>0.8177330412</v>
      </c>
      <c r="K3857" s="24" t="str">
        <f t="shared" si="4"/>
        <v>Target Not Meet</v>
      </c>
    </row>
    <row r="3858" ht="22.5" customHeight="1">
      <c r="A3858" s="18">
        <v>45712.0</v>
      </c>
      <c r="B3858" s="19" t="str">
        <f t="shared" si="1"/>
        <v>Feb</v>
      </c>
      <c r="C3858" s="20" t="s">
        <v>92</v>
      </c>
      <c r="D3858" s="19" t="s">
        <v>98</v>
      </c>
      <c r="E3858" s="19" t="s">
        <v>63</v>
      </c>
      <c r="F3858" s="21">
        <v>1.0</v>
      </c>
      <c r="G3858" s="22">
        <v>23591.0</v>
      </c>
      <c r="H3858" s="15" t="str">
        <f t="shared" si="2"/>
        <v>Base Range</v>
      </c>
      <c r="I3858" s="22">
        <v>30082.0</v>
      </c>
      <c r="J3858" s="23">
        <f t="shared" si="3"/>
        <v>0.7842231235</v>
      </c>
      <c r="K3858" s="24" t="str">
        <f t="shared" si="4"/>
        <v>Target Not Meet</v>
      </c>
    </row>
    <row r="3859" ht="22.5" customHeight="1">
      <c r="A3859" s="18">
        <v>45712.0</v>
      </c>
      <c r="B3859" s="19" t="str">
        <f t="shared" si="1"/>
        <v>Feb</v>
      </c>
      <c r="C3859" s="20" t="s">
        <v>92</v>
      </c>
      <c r="D3859" s="19" t="s">
        <v>93</v>
      </c>
      <c r="E3859" s="19" t="s">
        <v>23</v>
      </c>
      <c r="F3859" s="21">
        <v>2.0</v>
      </c>
      <c r="G3859" s="22">
        <v>68374.0</v>
      </c>
      <c r="H3859" s="15" t="str">
        <f t="shared" si="2"/>
        <v>Medium Range</v>
      </c>
      <c r="I3859" s="22">
        <v>83861.0</v>
      </c>
      <c r="J3859" s="23">
        <f t="shared" si="3"/>
        <v>0.8153253598</v>
      </c>
      <c r="K3859" s="24" t="str">
        <f t="shared" si="4"/>
        <v>Target Not Meet</v>
      </c>
    </row>
    <row r="3860" ht="22.5" customHeight="1">
      <c r="A3860" s="18">
        <v>45712.0</v>
      </c>
      <c r="B3860" s="19" t="str">
        <f t="shared" si="1"/>
        <v>Feb</v>
      </c>
      <c r="C3860" s="20" t="s">
        <v>92</v>
      </c>
      <c r="D3860" s="19" t="s">
        <v>144</v>
      </c>
      <c r="E3860" s="19" t="s">
        <v>9</v>
      </c>
      <c r="F3860" s="21">
        <v>4.0</v>
      </c>
      <c r="G3860" s="22">
        <v>115655.0</v>
      </c>
      <c r="H3860" s="15" t="str">
        <f t="shared" si="2"/>
        <v>Very High Range</v>
      </c>
      <c r="I3860" s="22">
        <v>108797.0</v>
      </c>
      <c r="J3860" s="23">
        <f t="shared" si="3"/>
        <v>1.063034826</v>
      </c>
      <c r="K3860" s="24" t="str">
        <f t="shared" si="4"/>
        <v>Over Achived</v>
      </c>
    </row>
    <row r="3861" ht="22.5" customHeight="1">
      <c r="A3861" s="18">
        <v>45712.0</v>
      </c>
      <c r="B3861" s="19" t="str">
        <f t="shared" si="1"/>
        <v>Feb</v>
      </c>
      <c r="C3861" s="20" t="s">
        <v>92</v>
      </c>
      <c r="D3861" s="19" t="s">
        <v>144</v>
      </c>
      <c r="E3861" s="19" t="s">
        <v>68</v>
      </c>
      <c r="F3861" s="21">
        <v>2.0</v>
      </c>
      <c r="G3861" s="22">
        <v>60023.0</v>
      </c>
      <c r="H3861" s="15" t="str">
        <f t="shared" si="2"/>
        <v>Medium Range</v>
      </c>
      <c r="I3861" s="22">
        <v>47031.0</v>
      </c>
      <c r="J3861" s="23">
        <f t="shared" si="3"/>
        <v>1.276243329</v>
      </c>
      <c r="K3861" s="24" t="str">
        <f t="shared" si="4"/>
        <v>Over Achived</v>
      </c>
    </row>
    <row r="3862" ht="22.5" customHeight="1">
      <c r="A3862" s="18">
        <v>45712.0</v>
      </c>
      <c r="B3862" s="19" t="str">
        <f t="shared" si="1"/>
        <v>Feb</v>
      </c>
      <c r="C3862" s="20" t="s">
        <v>92</v>
      </c>
      <c r="D3862" s="19" t="s">
        <v>144</v>
      </c>
      <c r="E3862" s="19" t="s">
        <v>23</v>
      </c>
      <c r="F3862" s="21">
        <v>3.0</v>
      </c>
      <c r="G3862" s="22">
        <v>68549.0</v>
      </c>
      <c r="H3862" s="15" t="str">
        <f t="shared" si="2"/>
        <v>Medium Range</v>
      </c>
      <c r="I3862" s="22">
        <v>49750.0</v>
      </c>
      <c r="J3862" s="23">
        <f t="shared" si="3"/>
        <v>1.377869347</v>
      </c>
      <c r="K3862" s="24" t="str">
        <f t="shared" si="4"/>
        <v>Over Achived</v>
      </c>
    </row>
    <row r="3863" ht="22.5" customHeight="1">
      <c r="A3863" s="18">
        <v>45712.0</v>
      </c>
      <c r="B3863" s="19" t="str">
        <f t="shared" si="1"/>
        <v>Feb</v>
      </c>
      <c r="C3863" s="20" t="s">
        <v>92</v>
      </c>
      <c r="D3863" s="19" t="s">
        <v>144</v>
      </c>
      <c r="E3863" s="19" t="s">
        <v>63</v>
      </c>
      <c r="F3863" s="21">
        <v>1.0</v>
      </c>
      <c r="G3863" s="22">
        <v>23678.0</v>
      </c>
      <c r="H3863" s="15" t="str">
        <f t="shared" si="2"/>
        <v>Base Range</v>
      </c>
      <c r="I3863" s="22">
        <v>17847.0</v>
      </c>
      <c r="J3863" s="23">
        <f t="shared" si="3"/>
        <v>1.326721578</v>
      </c>
      <c r="K3863" s="24" t="str">
        <f t="shared" si="4"/>
        <v>Over Achived</v>
      </c>
    </row>
    <row r="3864" ht="22.5" customHeight="1">
      <c r="A3864" s="18">
        <v>45712.0</v>
      </c>
      <c r="B3864" s="19" t="str">
        <f t="shared" si="1"/>
        <v>Feb</v>
      </c>
      <c r="C3864" s="20" t="s">
        <v>92</v>
      </c>
      <c r="D3864" s="25" t="s">
        <v>149</v>
      </c>
      <c r="E3864" s="19" t="s">
        <v>38</v>
      </c>
      <c r="F3864" s="21">
        <v>4.0</v>
      </c>
      <c r="G3864" s="22">
        <v>81144.0</v>
      </c>
      <c r="H3864" s="15" t="str">
        <f t="shared" si="2"/>
        <v>High Range</v>
      </c>
      <c r="I3864" s="22">
        <v>64697.0</v>
      </c>
      <c r="J3864" s="23">
        <f t="shared" si="3"/>
        <v>1.254215806</v>
      </c>
      <c r="K3864" s="24" t="str">
        <f t="shared" si="4"/>
        <v>Over Achived</v>
      </c>
    </row>
    <row r="3865" ht="22.5" customHeight="1">
      <c r="A3865" s="18">
        <v>45712.0</v>
      </c>
      <c r="B3865" s="19" t="str">
        <f t="shared" si="1"/>
        <v>Feb</v>
      </c>
      <c r="C3865" s="20" t="s">
        <v>92</v>
      </c>
      <c r="D3865" s="25" t="s">
        <v>149</v>
      </c>
      <c r="E3865" s="19" t="s">
        <v>23</v>
      </c>
      <c r="F3865" s="21">
        <v>2.0</v>
      </c>
      <c r="G3865" s="22">
        <v>64390.0</v>
      </c>
      <c r="H3865" s="15" t="str">
        <f t="shared" si="2"/>
        <v>Medium Range</v>
      </c>
      <c r="I3865" s="22">
        <v>57585.0</v>
      </c>
      <c r="J3865" s="23">
        <f t="shared" si="3"/>
        <v>1.118173135</v>
      </c>
      <c r="K3865" s="24" t="str">
        <f t="shared" si="4"/>
        <v>Over Achived</v>
      </c>
    </row>
    <row r="3866" ht="22.5" customHeight="1">
      <c r="A3866" s="18">
        <v>45712.0</v>
      </c>
      <c r="B3866" s="19" t="str">
        <f t="shared" si="1"/>
        <v>Feb</v>
      </c>
      <c r="C3866" s="20" t="s">
        <v>92</v>
      </c>
      <c r="D3866" s="19" t="s">
        <v>144</v>
      </c>
      <c r="E3866" s="19" t="s">
        <v>63</v>
      </c>
      <c r="F3866" s="21">
        <v>5.0</v>
      </c>
      <c r="G3866" s="22">
        <v>107190.0</v>
      </c>
      <c r="H3866" s="15" t="str">
        <f t="shared" si="2"/>
        <v>Very High Range</v>
      </c>
      <c r="I3866" s="22">
        <v>87741.0</v>
      </c>
      <c r="J3866" s="23">
        <f t="shared" si="3"/>
        <v>1.22166376</v>
      </c>
      <c r="K3866" s="24" t="str">
        <f t="shared" si="4"/>
        <v>Over Achived</v>
      </c>
    </row>
    <row r="3867" ht="22.5" customHeight="1">
      <c r="A3867" s="18">
        <v>45713.0</v>
      </c>
      <c r="B3867" s="19" t="str">
        <f t="shared" si="1"/>
        <v>Feb</v>
      </c>
      <c r="C3867" s="20" t="s">
        <v>13</v>
      </c>
      <c r="D3867" s="19" t="s">
        <v>169</v>
      </c>
      <c r="E3867" s="19" t="s">
        <v>26</v>
      </c>
      <c r="F3867" s="21">
        <v>3.0</v>
      </c>
      <c r="G3867" s="22">
        <v>53512.0</v>
      </c>
      <c r="H3867" s="15" t="str">
        <f t="shared" si="2"/>
        <v>Medium Range</v>
      </c>
      <c r="I3867" s="22">
        <v>68459.0</v>
      </c>
      <c r="J3867" s="23">
        <f t="shared" si="3"/>
        <v>0.7816649381</v>
      </c>
      <c r="K3867" s="24" t="str">
        <f t="shared" si="4"/>
        <v>Target Not Meet</v>
      </c>
    </row>
    <row r="3868" ht="22.5" customHeight="1">
      <c r="A3868" s="18">
        <v>45713.0</v>
      </c>
      <c r="B3868" s="19" t="str">
        <f t="shared" si="1"/>
        <v>Feb</v>
      </c>
      <c r="C3868" s="20" t="s">
        <v>13</v>
      </c>
      <c r="D3868" s="19" t="s">
        <v>29</v>
      </c>
      <c r="E3868" s="19" t="s">
        <v>34</v>
      </c>
      <c r="F3868" s="21">
        <v>3.0</v>
      </c>
      <c r="G3868" s="22">
        <v>90440.0</v>
      </c>
      <c r="H3868" s="15" t="str">
        <f t="shared" si="2"/>
        <v>Very High Range</v>
      </c>
      <c r="I3868" s="22">
        <v>113564.0</v>
      </c>
      <c r="J3868" s="23">
        <f t="shared" si="3"/>
        <v>0.7963791342</v>
      </c>
      <c r="K3868" s="24" t="str">
        <f t="shared" si="4"/>
        <v>Target Not Meet</v>
      </c>
    </row>
    <row r="3869" ht="22.5" customHeight="1">
      <c r="A3869" s="18">
        <v>45713.0</v>
      </c>
      <c r="B3869" s="19" t="str">
        <f t="shared" si="1"/>
        <v>Feb</v>
      </c>
      <c r="C3869" s="20" t="s">
        <v>13</v>
      </c>
      <c r="D3869" s="19" t="s">
        <v>37</v>
      </c>
      <c r="E3869" s="19" t="s">
        <v>9</v>
      </c>
      <c r="F3869" s="21">
        <v>3.0</v>
      </c>
      <c r="G3869" s="22">
        <v>79175.0</v>
      </c>
      <c r="H3869" s="15" t="str">
        <f t="shared" si="2"/>
        <v>High Range</v>
      </c>
      <c r="I3869" s="22">
        <v>99843.0</v>
      </c>
      <c r="J3869" s="23">
        <f t="shared" si="3"/>
        <v>0.7929950022</v>
      </c>
      <c r="K3869" s="24" t="str">
        <f t="shared" si="4"/>
        <v>Target Not Meet</v>
      </c>
    </row>
    <row r="3870" ht="22.5" customHeight="1">
      <c r="A3870" s="18">
        <v>45713.0</v>
      </c>
      <c r="B3870" s="19" t="str">
        <f t="shared" si="1"/>
        <v>Feb</v>
      </c>
      <c r="C3870" s="20" t="s">
        <v>13</v>
      </c>
      <c r="D3870" s="19" t="s">
        <v>37</v>
      </c>
      <c r="E3870" s="19" t="s">
        <v>19</v>
      </c>
      <c r="F3870" s="21">
        <v>2.0</v>
      </c>
      <c r="G3870" s="22">
        <v>51401.0</v>
      </c>
      <c r="H3870" s="15" t="str">
        <f t="shared" si="2"/>
        <v>Medium Range</v>
      </c>
      <c r="I3870" s="22">
        <v>54519.0</v>
      </c>
      <c r="J3870" s="23">
        <f t="shared" si="3"/>
        <v>0.942808929</v>
      </c>
      <c r="K3870" s="24" t="str">
        <f t="shared" si="4"/>
        <v>Target Not Meet</v>
      </c>
    </row>
    <row r="3871" ht="22.5" customHeight="1">
      <c r="A3871" s="18">
        <v>45713.0</v>
      </c>
      <c r="B3871" s="19" t="str">
        <f t="shared" si="1"/>
        <v>Feb</v>
      </c>
      <c r="C3871" s="20" t="s">
        <v>13</v>
      </c>
      <c r="D3871" s="19" t="s">
        <v>37</v>
      </c>
      <c r="E3871" s="19" t="s">
        <v>34</v>
      </c>
      <c r="F3871" s="21">
        <v>3.0</v>
      </c>
      <c r="G3871" s="22">
        <v>83318.0</v>
      </c>
      <c r="H3871" s="15" t="str">
        <f t="shared" si="2"/>
        <v>High Range</v>
      </c>
      <c r="I3871" s="22">
        <v>88256.0</v>
      </c>
      <c r="J3871" s="23">
        <f t="shared" si="3"/>
        <v>0.9440491298</v>
      </c>
      <c r="K3871" s="24" t="str">
        <f t="shared" si="4"/>
        <v>Target Not Meet</v>
      </c>
    </row>
    <row r="3872" ht="22.5" customHeight="1">
      <c r="A3872" s="18">
        <v>45713.0</v>
      </c>
      <c r="B3872" s="19" t="str">
        <f t="shared" si="1"/>
        <v>Feb</v>
      </c>
      <c r="C3872" s="20" t="s">
        <v>13</v>
      </c>
      <c r="D3872" s="19" t="s">
        <v>37</v>
      </c>
      <c r="E3872" s="19" t="s">
        <v>9</v>
      </c>
      <c r="F3872" s="21">
        <v>4.0</v>
      </c>
      <c r="G3872" s="22">
        <v>88119.0</v>
      </c>
      <c r="H3872" s="15" t="str">
        <f t="shared" si="2"/>
        <v>High Range</v>
      </c>
      <c r="I3872" s="22">
        <v>93681.0</v>
      </c>
      <c r="J3872" s="23">
        <f t="shared" si="3"/>
        <v>0.9406283024</v>
      </c>
      <c r="K3872" s="24" t="str">
        <f t="shared" si="4"/>
        <v>Target Not Meet</v>
      </c>
    </row>
    <row r="3873" ht="22.5" customHeight="1">
      <c r="A3873" s="18">
        <v>45713.0</v>
      </c>
      <c r="B3873" s="19" t="str">
        <f t="shared" si="1"/>
        <v>Feb</v>
      </c>
      <c r="C3873" s="20" t="s">
        <v>13</v>
      </c>
      <c r="D3873" s="19" t="s">
        <v>37</v>
      </c>
      <c r="E3873" s="19" t="s">
        <v>38</v>
      </c>
      <c r="F3873" s="21">
        <v>2.0</v>
      </c>
      <c r="G3873" s="22">
        <v>63300.0</v>
      </c>
      <c r="H3873" s="15" t="str">
        <f t="shared" si="2"/>
        <v>Medium Range</v>
      </c>
      <c r="I3873" s="22">
        <v>67688.0</v>
      </c>
      <c r="J3873" s="23">
        <f t="shared" si="3"/>
        <v>0.9351731474</v>
      </c>
      <c r="K3873" s="24" t="str">
        <f t="shared" si="4"/>
        <v>Target Not Meet</v>
      </c>
    </row>
    <row r="3874" ht="22.5" customHeight="1">
      <c r="A3874" s="18">
        <v>45713.0</v>
      </c>
      <c r="B3874" s="19" t="str">
        <f t="shared" si="1"/>
        <v>Feb</v>
      </c>
      <c r="C3874" s="20" t="s">
        <v>13</v>
      </c>
      <c r="D3874" s="19" t="s">
        <v>29</v>
      </c>
      <c r="E3874" s="19" t="s">
        <v>63</v>
      </c>
      <c r="F3874" s="21">
        <v>4.0</v>
      </c>
      <c r="G3874" s="22">
        <v>83448.0</v>
      </c>
      <c r="H3874" s="15" t="str">
        <f t="shared" si="2"/>
        <v>High Range</v>
      </c>
      <c r="I3874" s="22">
        <v>103208.0</v>
      </c>
      <c r="J3874" s="23">
        <f t="shared" si="3"/>
        <v>0.8085419735</v>
      </c>
      <c r="K3874" s="24" t="str">
        <f t="shared" si="4"/>
        <v>Target Not Meet</v>
      </c>
    </row>
    <row r="3875" ht="22.5" customHeight="1">
      <c r="A3875" s="18">
        <v>45713.0</v>
      </c>
      <c r="B3875" s="19" t="str">
        <f t="shared" si="1"/>
        <v>Feb</v>
      </c>
      <c r="C3875" s="20" t="s">
        <v>92</v>
      </c>
      <c r="D3875" s="19" t="s">
        <v>93</v>
      </c>
      <c r="E3875" s="19" t="s">
        <v>23</v>
      </c>
      <c r="F3875" s="21">
        <v>2.0</v>
      </c>
      <c r="G3875" s="22">
        <v>56516.0</v>
      </c>
      <c r="H3875" s="15" t="str">
        <f t="shared" si="2"/>
        <v>Medium Range</v>
      </c>
      <c r="I3875" s="22">
        <v>63332.0</v>
      </c>
      <c r="J3875" s="23">
        <f t="shared" si="3"/>
        <v>0.8923766816</v>
      </c>
      <c r="K3875" s="24" t="str">
        <f t="shared" si="4"/>
        <v>Target Not Meet</v>
      </c>
    </row>
    <row r="3876" ht="22.5" customHeight="1">
      <c r="A3876" s="18">
        <v>45713.0</v>
      </c>
      <c r="B3876" s="19" t="str">
        <f t="shared" si="1"/>
        <v>Feb</v>
      </c>
      <c r="C3876" s="20" t="s">
        <v>13</v>
      </c>
      <c r="D3876" s="19" t="s">
        <v>18</v>
      </c>
      <c r="E3876" s="19" t="s">
        <v>19</v>
      </c>
      <c r="F3876" s="21">
        <v>2.0</v>
      </c>
      <c r="G3876" s="22">
        <v>43247.0</v>
      </c>
      <c r="H3876" s="15" t="str">
        <f t="shared" si="2"/>
        <v>Base Range</v>
      </c>
      <c r="I3876" s="22">
        <v>38504.0</v>
      </c>
      <c r="J3876" s="23">
        <f t="shared" si="3"/>
        <v>1.123182007</v>
      </c>
      <c r="K3876" s="24" t="str">
        <f t="shared" si="4"/>
        <v>Over Achived</v>
      </c>
    </row>
    <row r="3877" ht="22.5" customHeight="1">
      <c r="A3877" s="18">
        <v>45713.0</v>
      </c>
      <c r="B3877" s="19" t="str">
        <f t="shared" si="1"/>
        <v>Feb</v>
      </c>
      <c r="C3877" s="20" t="s">
        <v>13</v>
      </c>
      <c r="D3877" s="19" t="s">
        <v>18</v>
      </c>
      <c r="E3877" s="19" t="s">
        <v>38</v>
      </c>
      <c r="F3877" s="21">
        <v>2.0</v>
      </c>
      <c r="G3877" s="22">
        <v>54404.0</v>
      </c>
      <c r="H3877" s="15" t="str">
        <f t="shared" si="2"/>
        <v>Medium Range</v>
      </c>
      <c r="I3877" s="22">
        <v>48064.0</v>
      </c>
      <c r="J3877" s="23">
        <f t="shared" si="3"/>
        <v>1.131907457</v>
      </c>
      <c r="K3877" s="24" t="str">
        <f t="shared" si="4"/>
        <v>Over Achived</v>
      </c>
    </row>
    <row r="3878" ht="22.5" customHeight="1">
      <c r="A3878" s="18">
        <v>45713.0</v>
      </c>
      <c r="B3878" s="19" t="str">
        <f t="shared" si="1"/>
        <v>Feb</v>
      </c>
      <c r="C3878" s="20" t="s">
        <v>13</v>
      </c>
      <c r="D3878" s="19" t="s">
        <v>18</v>
      </c>
      <c r="E3878" s="19" t="s">
        <v>23</v>
      </c>
      <c r="F3878" s="21">
        <v>1.0</v>
      </c>
      <c r="G3878" s="22">
        <v>36119.0</v>
      </c>
      <c r="H3878" s="15" t="str">
        <f t="shared" si="2"/>
        <v>Base Range</v>
      </c>
      <c r="I3878" s="22">
        <v>27580.0</v>
      </c>
      <c r="J3878" s="23">
        <f t="shared" si="3"/>
        <v>1.309608412</v>
      </c>
      <c r="K3878" s="24" t="str">
        <f t="shared" si="4"/>
        <v>Over Achived</v>
      </c>
    </row>
    <row r="3879" ht="22.5" customHeight="1">
      <c r="A3879" s="18">
        <v>45713.0</v>
      </c>
      <c r="B3879" s="19" t="str">
        <f t="shared" si="1"/>
        <v>Feb</v>
      </c>
      <c r="C3879" s="20" t="s">
        <v>13</v>
      </c>
      <c r="D3879" s="19" t="s">
        <v>14</v>
      </c>
      <c r="E3879" s="19" t="s">
        <v>23</v>
      </c>
      <c r="F3879" s="21">
        <v>1.0</v>
      </c>
      <c r="G3879" s="22">
        <v>40335.0</v>
      </c>
      <c r="H3879" s="15" t="str">
        <f t="shared" si="2"/>
        <v>Base Range</v>
      </c>
      <c r="I3879" s="22">
        <v>35928.0</v>
      </c>
      <c r="J3879" s="23">
        <f t="shared" si="3"/>
        <v>1.122661991</v>
      </c>
      <c r="K3879" s="24" t="str">
        <f t="shared" si="4"/>
        <v>Over Achived</v>
      </c>
    </row>
    <row r="3880" ht="22.5" customHeight="1">
      <c r="A3880" s="18">
        <v>45713.0</v>
      </c>
      <c r="B3880" s="19" t="str">
        <f t="shared" si="1"/>
        <v>Feb</v>
      </c>
      <c r="C3880" s="20" t="s">
        <v>13</v>
      </c>
      <c r="D3880" s="19" t="s">
        <v>14</v>
      </c>
      <c r="E3880" s="19" t="s">
        <v>63</v>
      </c>
      <c r="F3880" s="21">
        <v>1.0</v>
      </c>
      <c r="G3880" s="22">
        <v>18431.0</v>
      </c>
      <c r="H3880" s="15" t="str">
        <f t="shared" si="2"/>
        <v>Base Range</v>
      </c>
      <c r="I3880" s="22">
        <v>16928.0</v>
      </c>
      <c r="J3880" s="23">
        <f t="shared" si="3"/>
        <v>1.088787807</v>
      </c>
      <c r="K3880" s="24" t="str">
        <f t="shared" si="4"/>
        <v>Over Achived</v>
      </c>
    </row>
    <row r="3881" ht="22.5" customHeight="1">
      <c r="A3881" s="18">
        <v>45713.0</v>
      </c>
      <c r="B3881" s="19" t="str">
        <f t="shared" si="1"/>
        <v>Feb</v>
      </c>
      <c r="C3881" s="20" t="s">
        <v>13</v>
      </c>
      <c r="D3881" s="19" t="s">
        <v>14</v>
      </c>
      <c r="E3881" s="19" t="s">
        <v>34</v>
      </c>
      <c r="F3881" s="21">
        <v>4.0</v>
      </c>
      <c r="G3881" s="22">
        <v>76553.0</v>
      </c>
      <c r="H3881" s="15" t="str">
        <f t="shared" si="2"/>
        <v>High Range</v>
      </c>
      <c r="I3881" s="22">
        <v>65250.0</v>
      </c>
      <c r="J3881" s="23">
        <f t="shared" si="3"/>
        <v>1.173226054</v>
      </c>
      <c r="K3881" s="24" t="str">
        <f t="shared" si="4"/>
        <v>Over Achived</v>
      </c>
    </row>
    <row r="3882" ht="22.5" customHeight="1">
      <c r="A3882" s="18">
        <v>45713.0</v>
      </c>
      <c r="B3882" s="19" t="str">
        <f t="shared" si="1"/>
        <v>Feb</v>
      </c>
      <c r="C3882" s="20" t="s">
        <v>13</v>
      </c>
      <c r="D3882" s="19" t="s">
        <v>169</v>
      </c>
      <c r="E3882" s="19" t="s">
        <v>26</v>
      </c>
      <c r="F3882" s="21">
        <v>3.0</v>
      </c>
      <c r="G3882" s="22">
        <v>51737.0</v>
      </c>
      <c r="H3882" s="15" t="str">
        <f t="shared" si="2"/>
        <v>Medium Range</v>
      </c>
      <c r="I3882" s="22">
        <v>59691.0</v>
      </c>
      <c r="J3882" s="23">
        <f t="shared" si="3"/>
        <v>0.8667470808</v>
      </c>
      <c r="K3882" s="24" t="str">
        <f t="shared" si="4"/>
        <v>Target Not Meet</v>
      </c>
    </row>
    <row r="3883" ht="22.5" customHeight="1">
      <c r="A3883" s="18">
        <v>45713.0</v>
      </c>
      <c r="B3883" s="19" t="str">
        <f t="shared" si="1"/>
        <v>Feb</v>
      </c>
      <c r="C3883" s="20" t="s">
        <v>13</v>
      </c>
      <c r="D3883" s="19" t="s">
        <v>29</v>
      </c>
      <c r="E3883" s="19" t="s">
        <v>34</v>
      </c>
      <c r="F3883" s="21">
        <v>3.0</v>
      </c>
      <c r="G3883" s="22">
        <v>79946.0</v>
      </c>
      <c r="H3883" s="15" t="str">
        <f t="shared" si="2"/>
        <v>High Range</v>
      </c>
      <c r="I3883" s="22">
        <v>93922.0</v>
      </c>
      <c r="J3883" s="23">
        <f t="shared" si="3"/>
        <v>0.851195673</v>
      </c>
      <c r="K3883" s="24" t="str">
        <f t="shared" si="4"/>
        <v>Target Not Meet</v>
      </c>
    </row>
    <row r="3884" ht="22.5" customHeight="1">
      <c r="A3884" s="18">
        <v>45713.0</v>
      </c>
      <c r="B3884" s="19" t="str">
        <f t="shared" si="1"/>
        <v>Feb</v>
      </c>
      <c r="C3884" s="20" t="s">
        <v>13</v>
      </c>
      <c r="D3884" s="19" t="s">
        <v>169</v>
      </c>
      <c r="E3884" s="19" t="s">
        <v>19</v>
      </c>
      <c r="F3884" s="21">
        <v>2.0</v>
      </c>
      <c r="G3884" s="22">
        <v>40360.0</v>
      </c>
      <c r="H3884" s="15" t="str">
        <f t="shared" si="2"/>
        <v>Base Range</v>
      </c>
      <c r="I3884" s="22">
        <v>49682.0</v>
      </c>
      <c r="J3884" s="23">
        <f t="shared" si="3"/>
        <v>0.8123666519</v>
      </c>
      <c r="K3884" s="24" t="str">
        <f t="shared" si="4"/>
        <v>Target Not Meet</v>
      </c>
    </row>
    <row r="3885" ht="22.5" customHeight="1">
      <c r="A3885" s="18">
        <v>45713.0</v>
      </c>
      <c r="B3885" s="19" t="str">
        <f t="shared" si="1"/>
        <v>Feb</v>
      </c>
      <c r="C3885" s="20" t="s">
        <v>57</v>
      </c>
      <c r="D3885" s="19" t="s">
        <v>85</v>
      </c>
      <c r="E3885" s="19" t="s">
        <v>26</v>
      </c>
      <c r="F3885" s="21">
        <v>2.0</v>
      </c>
      <c r="G3885" s="22">
        <v>50822.0</v>
      </c>
      <c r="H3885" s="15" t="str">
        <f t="shared" si="2"/>
        <v>Medium Range</v>
      </c>
      <c r="I3885" s="22">
        <v>62060.0</v>
      </c>
      <c r="J3885" s="23">
        <f t="shared" si="3"/>
        <v>0.8189171769</v>
      </c>
      <c r="K3885" s="24" t="str">
        <f t="shared" si="4"/>
        <v>Target Not Meet</v>
      </c>
    </row>
    <row r="3886" ht="22.5" customHeight="1">
      <c r="A3886" s="18">
        <v>45713.0</v>
      </c>
      <c r="B3886" s="19" t="str">
        <f t="shared" si="1"/>
        <v>Feb</v>
      </c>
      <c r="C3886" s="20" t="s">
        <v>57</v>
      </c>
      <c r="D3886" s="19" t="s">
        <v>58</v>
      </c>
      <c r="E3886" s="19" t="s">
        <v>68</v>
      </c>
      <c r="F3886" s="21">
        <v>1.0</v>
      </c>
      <c r="G3886" s="22">
        <v>30717.0</v>
      </c>
      <c r="H3886" s="15" t="str">
        <f t="shared" si="2"/>
        <v>Base Range</v>
      </c>
      <c r="I3886" s="22">
        <v>21929.0</v>
      </c>
      <c r="J3886" s="23">
        <f t="shared" si="3"/>
        <v>1.400747868</v>
      </c>
      <c r="K3886" s="24" t="str">
        <f t="shared" si="4"/>
        <v>Over Achived</v>
      </c>
    </row>
    <row r="3887" ht="22.5" customHeight="1">
      <c r="A3887" s="18">
        <v>45713.0</v>
      </c>
      <c r="B3887" s="19" t="str">
        <f t="shared" si="1"/>
        <v>Feb</v>
      </c>
      <c r="C3887" s="20" t="s">
        <v>57</v>
      </c>
      <c r="D3887" s="19" t="s">
        <v>85</v>
      </c>
      <c r="E3887" s="19" t="s">
        <v>38</v>
      </c>
      <c r="F3887" s="21">
        <v>2.0</v>
      </c>
      <c r="G3887" s="22">
        <v>47271.0</v>
      </c>
      <c r="H3887" s="15" t="str">
        <f t="shared" si="2"/>
        <v>Base Range</v>
      </c>
      <c r="I3887" s="22">
        <v>53350.0</v>
      </c>
      <c r="J3887" s="23">
        <f t="shared" si="3"/>
        <v>0.886054358</v>
      </c>
      <c r="K3887" s="24" t="str">
        <f t="shared" si="4"/>
        <v>Target Not Meet</v>
      </c>
    </row>
    <row r="3888" ht="22.5" customHeight="1">
      <c r="A3888" s="18">
        <v>45713.0</v>
      </c>
      <c r="B3888" s="19" t="str">
        <f t="shared" si="1"/>
        <v>Feb</v>
      </c>
      <c r="C3888" s="20" t="s">
        <v>57</v>
      </c>
      <c r="D3888" s="19" t="s">
        <v>85</v>
      </c>
      <c r="E3888" s="19" t="s">
        <v>19</v>
      </c>
      <c r="F3888" s="21">
        <v>1.0</v>
      </c>
      <c r="G3888" s="22">
        <v>31088.0</v>
      </c>
      <c r="H3888" s="15" t="str">
        <f t="shared" si="2"/>
        <v>Base Range</v>
      </c>
      <c r="I3888" s="22">
        <v>33509.0</v>
      </c>
      <c r="J3888" s="23">
        <f t="shared" si="3"/>
        <v>0.9277507535</v>
      </c>
      <c r="K3888" s="24" t="str">
        <f t="shared" si="4"/>
        <v>Target Not Meet</v>
      </c>
    </row>
    <row r="3889" ht="22.5" customHeight="1">
      <c r="A3889" s="18">
        <v>45713.0</v>
      </c>
      <c r="B3889" s="19" t="str">
        <f t="shared" si="1"/>
        <v>Feb</v>
      </c>
      <c r="C3889" s="20" t="s">
        <v>57</v>
      </c>
      <c r="D3889" s="19" t="s">
        <v>80</v>
      </c>
      <c r="E3889" s="19" t="s">
        <v>9</v>
      </c>
      <c r="F3889" s="21">
        <v>2.0</v>
      </c>
      <c r="G3889" s="22">
        <v>65951.0</v>
      </c>
      <c r="H3889" s="15" t="str">
        <f t="shared" si="2"/>
        <v>Medium Range</v>
      </c>
      <c r="I3889" s="22">
        <v>72802.0</v>
      </c>
      <c r="J3889" s="23">
        <f t="shared" si="3"/>
        <v>0.9058954424</v>
      </c>
      <c r="K3889" s="24" t="str">
        <f t="shared" si="4"/>
        <v>Target Not Meet</v>
      </c>
    </row>
    <row r="3890" ht="22.5" customHeight="1">
      <c r="A3890" s="18">
        <v>45713.0</v>
      </c>
      <c r="B3890" s="19" t="str">
        <f t="shared" si="1"/>
        <v>Feb</v>
      </c>
      <c r="C3890" s="20" t="s">
        <v>57</v>
      </c>
      <c r="D3890" s="19" t="s">
        <v>85</v>
      </c>
      <c r="E3890" s="19" t="s">
        <v>23</v>
      </c>
      <c r="F3890" s="21">
        <v>1.0</v>
      </c>
      <c r="G3890" s="22">
        <v>32523.0</v>
      </c>
      <c r="H3890" s="15" t="str">
        <f t="shared" si="2"/>
        <v>Base Range</v>
      </c>
      <c r="I3890" s="22">
        <v>36776.0</v>
      </c>
      <c r="J3890" s="23">
        <f t="shared" si="3"/>
        <v>0.8843539265</v>
      </c>
      <c r="K3890" s="24" t="str">
        <f t="shared" si="4"/>
        <v>Target Not Meet</v>
      </c>
    </row>
    <row r="3891" ht="22.5" customHeight="1">
      <c r="A3891" s="18">
        <v>45713.0</v>
      </c>
      <c r="B3891" s="19" t="str">
        <f t="shared" si="1"/>
        <v>Feb</v>
      </c>
      <c r="C3891" s="20" t="s">
        <v>57</v>
      </c>
      <c r="D3891" s="19" t="s">
        <v>80</v>
      </c>
      <c r="E3891" s="19" t="s">
        <v>9</v>
      </c>
      <c r="F3891" s="21">
        <v>3.0</v>
      </c>
      <c r="G3891" s="22">
        <v>55132.0</v>
      </c>
      <c r="H3891" s="15" t="str">
        <f t="shared" si="2"/>
        <v>Medium Range</v>
      </c>
      <c r="I3891" s="22">
        <v>68157.0</v>
      </c>
      <c r="J3891" s="23">
        <f t="shared" si="3"/>
        <v>0.8088971052</v>
      </c>
      <c r="K3891" s="24" t="str">
        <f t="shared" si="4"/>
        <v>Target Not Meet</v>
      </c>
    </row>
    <row r="3892" ht="22.5" customHeight="1">
      <c r="A3892" s="18">
        <v>45713.0</v>
      </c>
      <c r="B3892" s="19" t="str">
        <f t="shared" si="1"/>
        <v>Feb</v>
      </c>
      <c r="C3892" s="20" t="s">
        <v>57</v>
      </c>
      <c r="D3892" s="19" t="s">
        <v>80</v>
      </c>
      <c r="E3892" s="19" t="s">
        <v>38</v>
      </c>
      <c r="F3892" s="21">
        <v>2.0</v>
      </c>
      <c r="G3892" s="22">
        <v>48088.0</v>
      </c>
      <c r="H3892" s="15" t="str">
        <f t="shared" si="2"/>
        <v>Base Range</v>
      </c>
      <c r="I3892" s="22">
        <v>56301.0</v>
      </c>
      <c r="J3892" s="23">
        <f t="shared" si="3"/>
        <v>0.8541233726</v>
      </c>
      <c r="K3892" s="24" t="str">
        <f t="shared" si="4"/>
        <v>Target Not Meet</v>
      </c>
    </row>
    <row r="3893" ht="22.5" customHeight="1">
      <c r="A3893" s="18">
        <v>45713.0</v>
      </c>
      <c r="B3893" s="19" t="str">
        <f t="shared" si="1"/>
        <v>Feb</v>
      </c>
      <c r="C3893" s="20" t="s">
        <v>57</v>
      </c>
      <c r="D3893" s="19" t="s">
        <v>80</v>
      </c>
      <c r="E3893" s="19" t="s">
        <v>63</v>
      </c>
      <c r="F3893" s="21">
        <v>1.0</v>
      </c>
      <c r="G3893" s="22">
        <v>22070.0</v>
      </c>
      <c r="H3893" s="15" t="str">
        <f t="shared" si="2"/>
        <v>Base Range</v>
      </c>
      <c r="I3893" s="22">
        <v>27002.0</v>
      </c>
      <c r="J3893" s="23">
        <f t="shared" si="3"/>
        <v>0.8173468632</v>
      </c>
      <c r="K3893" s="24" t="str">
        <f t="shared" si="4"/>
        <v>Target Not Meet</v>
      </c>
    </row>
    <row r="3894" ht="22.5" customHeight="1">
      <c r="A3894" s="18">
        <v>45713.0</v>
      </c>
      <c r="B3894" s="19" t="str">
        <f t="shared" si="1"/>
        <v>Feb</v>
      </c>
      <c r="C3894" s="20" t="s">
        <v>57</v>
      </c>
      <c r="D3894" s="19" t="s">
        <v>80</v>
      </c>
      <c r="E3894" s="19" t="s">
        <v>34</v>
      </c>
      <c r="F3894" s="21">
        <v>3.0</v>
      </c>
      <c r="G3894" s="22">
        <v>59370.0</v>
      </c>
      <c r="H3894" s="15" t="str">
        <f t="shared" si="2"/>
        <v>Medium Range</v>
      </c>
      <c r="I3894" s="22">
        <v>76837.0</v>
      </c>
      <c r="J3894" s="23">
        <f t="shared" si="3"/>
        <v>0.7726746229</v>
      </c>
      <c r="K3894" s="24" t="str">
        <f t="shared" si="4"/>
        <v>Target Not Meet</v>
      </c>
    </row>
    <row r="3895" ht="22.5" customHeight="1">
      <c r="A3895" s="18">
        <v>45713.0</v>
      </c>
      <c r="B3895" s="19" t="str">
        <f t="shared" si="1"/>
        <v>Feb</v>
      </c>
      <c r="C3895" s="20" t="s">
        <v>57</v>
      </c>
      <c r="D3895" s="19" t="s">
        <v>71</v>
      </c>
      <c r="E3895" s="19" t="s">
        <v>19</v>
      </c>
      <c r="F3895" s="21">
        <v>2.0</v>
      </c>
      <c r="G3895" s="22">
        <v>39617.0</v>
      </c>
      <c r="H3895" s="15" t="str">
        <f t="shared" si="2"/>
        <v>Base Range</v>
      </c>
      <c r="I3895" s="22">
        <v>45573.0</v>
      </c>
      <c r="J3895" s="23">
        <f t="shared" si="3"/>
        <v>0.8693085818</v>
      </c>
      <c r="K3895" s="24" t="str">
        <f t="shared" si="4"/>
        <v>Target Not Meet</v>
      </c>
    </row>
    <row r="3896" ht="22.5" customHeight="1">
      <c r="A3896" s="18">
        <v>45713.0</v>
      </c>
      <c r="B3896" s="19" t="str">
        <f t="shared" si="1"/>
        <v>Feb</v>
      </c>
      <c r="C3896" s="20" t="s">
        <v>57</v>
      </c>
      <c r="D3896" s="19" t="s">
        <v>71</v>
      </c>
      <c r="E3896" s="19" t="s">
        <v>68</v>
      </c>
      <c r="F3896" s="21">
        <v>1.0</v>
      </c>
      <c r="G3896" s="22">
        <v>25950.0</v>
      </c>
      <c r="H3896" s="15" t="str">
        <f t="shared" si="2"/>
        <v>Base Range</v>
      </c>
      <c r="I3896" s="22">
        <v>29944.0</v>
      </c>
      <c r="J3896" s="23">
        <f t="shared" si="3"/>
        <v>0.8666176863</v>
      </c>
      <c r="K3896" s="24" t="str">
        <f t="shared" si="4"/>
        <v>Target Not Meet</v>
      </c>
    </row>
    <row r="3897" ht="22.5" customHeight="1">
      <c r="A3897" s="18">
        <v>45713.0</v>
      </c>
      <c r="B3897" s="19" t="str">
        <f t="shared" si="1"/>
        <v>Feb</v>
      </c>
      <c r="C3897" s="20" t="s">
        <v>57</v>
      </c>
      <c r="D3897" s="19" t="s">
        <v>71</v>
      </c>
      <c r="E3897" s="19" t="s">
        <v>34</v>
      </c>
      <c r="F3897" s="21">
        <v>3.0</v>
      </c>
      <c r="G3897" s="22">
        <v>52068.0</v>
      </c>
      <c r="H3897" s="15" t="str">
        <f t="shared" si="2"/>
        <v>Medium Range</v>
      </c>
      <c r="I3897" s="22">
        <v>55646.0</v>
      </c>
      <c r="J3897" s="23">
        <f t="shared" si="3"/>
        <v>0.9357006793</v>
      </c>
      <c r="K3897" s="24" t="str">
        <f t="shared" si="4"/>
        <v>Target Not Meet</v>
      </c>
    </row>
    <row r="3898" ht="22.5" customHeight="1">
      <c r="A3898" s="18">
        <v>45713.0</v>
      </c>
      <c r="B3898" s="19" t="str">
        <f t="shared" si="1"/>
        <v>Feb</v>
      </c>
      <c r="C3898" s="20" t="s">
        <v>57</v>
      </c>
      <c r="D3898" s="19" t="s">
        <v>71</v>
      </c>
      <c r="E3898" s="19" t="s">
        <v>9</v>
      </c>
      <c r="F3898" s="21">
        <v>3.0</v>
      </c>
      <c r="G3898" s="22">
        <v>64841.0</v>
      </c>
      <c r="H3898" s="15" t="str">
        <f t="shared" si="2"/>
        <v>Medium Range</v>
      </c>
      <c r="I3898" s="22">
        <v>70185.0</v>
      </c>
      <c r="J3898" s="23">
        <f t="shared" si="3"/>
        <v>0.9238583743</v>
      </c>
      <c r="K3898" s="24" t="str">
        <f t="shared" si="4"/>
        <v>Target Not Meet</v>
      </c>
    </row>
    <row r="3899" ht="22.5" customHeight="1">
      <c r="A3899" s="18">
        <v>45713.0</v>
      </c>
      <c r="B3899" s="19" t="str">
        <f t="shared" si="1"/>
        <v>Feb</v>
      </c>
      <c r="C3899" s="20" t="s">
        <v>57</v>
      </c>
      <c r="D3899" s="25" t="s">
        <v>62</v>
      </c>
      <c r="E3899" s="19" t="s">
        <v>9</v>
      </c>
      <c r="F3899" s="21">
        <v>3.0</v>
      </c>
      <c r="G3899" s="22">
        <v>60036.0</v>
      </c>
      <c r="H3899" s="15" t="str">
        <f t="shared" si="2"/>
        <v>Medium Range</v>
      </c>
      <c r="I3899" s="22">
        <v>49657.0</v>
      </c>
      <c r="J3899" s="23">
        <f t="shared" si="3"/>
        <v>1.209013835</v>
      </c>
      <c r="K3899" s="24" t="str">
        <f t="shared" si="4"/>
        <v>Over Achived</v>
      </c>
    </row>
    <row r="3900" ht="22.5" customHeight="1">
      <c r="A3900" s="18">
        <v>45713.0</v>
      </c>
      <c r="B3900" s="19" t="str">
        <f t="shared" si="1"/>
        <v>Feb</v>
      </c>
      <c r="C3900" s="20" t="s">
        <v>57</v>
      </c>
      <c r="D3900" s="25" t="s">
        <v>62</v>
      </c>
      <c r="E3900" s="19" t="s">
        <v>9</v>
      </c>
      <c r="F3900" s="21">
        <v>2.0</v>
      </c>
      <c r="G3900" s="22">
        <v>56067.0</v>
      </c>
      <c r="H3900" s="15" t="str">
        <f t="shared" si="2"/>
        <v>Medium Range</v>
      </c>
      <c r="I3900" s="22">
        <v>48883.0</v>
      </c>
      <c r="J3900" s="23">
        <f t="shared" si="3"/>
        <v>1.146963157</v>
      </c>
      <c r="K3900" s="24" t="str">
        <f t="shared" si="4"/>
        <v>Over Achived</v>
      </c>
    </row>
    <row r="3901" ht="22.5" customHeight="1">
      <c r="A3901" s="18">
        <v>45713.0</v>
      </c>
      <c r="B3901" s="19" t="str">
        <f t="shared" si="1"/>
        <v>Feb</v>
      </c>
      <c r="C3901" s="20" t="s">
        <v>57</v>
      </c>
      <c r="D3901" s="25" t="s">
        <v>62</v>
      </c>
      <c r="E3901" s="19" t="s">
        <v>9</v>
      </c>
      <c r="F3901" s="21">
        <v>2.0</v>
      </c>
      <c r="G3901" s="22">
        <v>71055.0</v>
      </c>
      <c r="H3901" s="15" t="str">
        <f t="shared" si="2"/>
        <v>High Range</v>
      </c>
      <c r="I3901" s="22">
        <v>59152.0</v>
      </c>
      <c r="J3901" s="23">
        <f t="shared" si="3"/>
        <v>1.201227346</v>
      </c>
      <c r="K3901" s="24" t="str">
        <f t="shared" si="4"/>
        <v>Over Achived</v>
      </c>
    </row>
    <row r="3902" ht="22.5" customHeight="1">
      <c r="A3902" s="18">
        <v>45713.0</v>
      </c>
      <c r="B3902" s="19" t="str">
        <f t="shared" si="1"/>
        <v>Feb</v>
      </c>
      <c r="C3902" s="20" t="s">
        <v>57</v>
      </c>
      <c r="D3902" s="19" t="s">
        <v>58</v>
      </c>
      <c r="E3902" s="19" t="s">
        <v>19</v>
      </c>
      <c r="F3902" s="21">
        <v>1.0</v>
      </c>
      <c r="G3902" s="22">
        <v>34647.0</v>
      </c>
      <c r="H3902" s="15" t="str">
        <f t="shared" si="2"/>
        <v>Base Range</v>
      </c>
      <c r="I3902" s="22">
        <v>24529.0</v>
      </c>
      <c r="J3902" s="23">
        <f t="shared" si="3"/>
        <v>1.412491337</v>
      </c>
      <c r="K3902" s="24" t="str">
        <f t="shared" si="4"/>
        <v>Over Achived</v>
      </c>
    </row>
    <row r="3903" ht="22.5" customHeight="1">
      <c r="A3903" s="18">
        <v>45713.0</v>
      </c>
      <c r="B3903" s="19" t="str">
        <f t="shared" si="1"/>
        <v>Feb</v>
      </c>
      <c r="C3903" s="20" t="s">
        <v>92</v>
      </c>
      <c r="D3903" s="19" t="s">
        <v>93</v>
      </c>
      <c r="E3903" s="19" t="s">
        <v>23</v>
      </c>
      <c r="F3903" s="21">
        <v>2.0</v>
      </c>
      <c r="G3903" s="22">
        <v>49097.0</v>
      </c>
      <c r="H3903" s="15" t="str">
        <f t="shared" si="2"/>
        <v>Base Range</v>
      </c>
      <c r="I3903" s="22">
        <v>55336.0</v>
      </c>
      <c r="J3903" s="23">
        <f t="shared" si="3"/>
        <v>0.8872524216</v>
      </c>
      <c r="K3903" s="24" t="str">
        <f t="shared" si="4"/>
        <v>Target Not Meet</v>
      </c>
    </row>
    <row r="3904" ht="22.5" customHeight="1">
      <c r="A3904" s="18">
        <v>45713.0</v>
      </c>
      <c r="B3904" s="19" t="str">
        <f t="shared" si="1"/>
        <v>Feb</v>
      </c>
      <c r="C3904" s="20" t="s">
        <v>7</v>
      </c>
      <c r="D3904" s="19" t="s">
        <v>106</v>
      </c>
      <c r="E3904" s="19" t="s">
        <v>68</v>
      </c>
      <c r="F3904" s="21">
        <v>2.0</v>
      </c>
      <c r="G3904" s="22">
        <v>66667.0</v>
      </c>
      <c r="H3904" s="15" t="str">
        <f t="shared" si="2"/>
        <v>Medium Range</v>
      </c>
      <c r="I3904" s="22">
        <v>49115.0</v>
      </c>
      <c r="J3904" s="23">
        <f t="shared" si="3"/>
        <v>1.357365367</v>
      </c>
      <c r="K3904" s="24" t="str">
        <f t="shared" si="4"/>
        <v>Over Achived</v>
      </c>
    </row>
    <row r="3905" ht="22.5" customHeight="1">
      <c r="A3905" s="18">
        <v>45713.0</v>
      </c>
      <c r="B3905" s="19" t="str">
        <f t="shared" si="1"/>
        <v>Feb</v>
      </c>
      <c r="C3905" s="20" t="s">
        <v>92</v>
      </c>
      <c r="D3905" s="19" t="s">
        <v>98</v>
      </c>
      <c r="E3905" s="19" t="s">
        <v>38</v>
      </c>
      <c r="F3905" s="21">
        <v>3.0</v>
      </c>
      <c r="G3905" s="22">
        <v>86276.0</v>
      </c>
      <c r="H3905" s="15" t="str">
        <f t="shared" si="2"/>
        <v>High Range</v>
      </c>
      <c r="I3905" s="22">
        <v>101940.0</v>
      </c>
      <c r="J3905" s="23">
        <f t="shared" si="3"/>
        <v>0.8463409849</v>
      </c>
      <c r="K3905" s="24" t="str">
        <f t="shared" si="4"/>
        <v>Target Not Meet</v>
      </c>
    </row>
    <row r="3906" ht="22.5" customHeight="1">
      <c r="A3906" s="18">
        <v>45713.0</v>
      </c>
      <c r="B3906" s="19" t="str">
        <f t="shared" si="1"/>
        <v>Feb</v>
      </c>
      <c r="C3906" s="20" t="s">
        <v>7</v>
      </c>
      <c r="D3906" s="19" t="s">
        <v>131</v>
      </c>
      <c r="E3906" s="19" t="s">
        <v>9</v>
      </c>
      <c r="F3906" s="21">
        <v>5.0</v>
      </c>
      <c r="G3906" s="22">
        <v>154122.0</v>
      </c>
      <c r="H3906" s="15" t="str">
        <f t="shared" si="2"/>
        <v>Very High Range</v>
      </c>
      <c r="I3906" s="22">
        <v>125574.0</v>
      </c>
      <c r="J3906" s="23">
        <f t="shared" si="3"/>
        <v>1.227340054</v>
      </c>
      <c r="K3906" s="24" t="str">
        <f t="shared" si="4"/>
        <v>Over Achived</v>
      </c>
    </row>
    <row r="3907" ht="22.5" customHeight="1">
      <c r="A3907" s="18">
        <v>45713.0</v>
      </c>
      <c r="B3907" s="19" t="str">
        <f t="shared" si="1"/>
        <v>Feb</v>
      </c>
      <c r="C3907" s="20" t="s">
        <v>7</v>
      </c>
      <c r="D3907" s="19" t="s">
        <v>126</v>
      </c>
      <c r="E3907" s="19" t="s">
        <v>23</v>
      </c>
      <c r="F3907" s="21">
        <v>3.0</v>
      </c>
      <c r="G3907" s="22">
        <v>77827.0</v>
      </c>
      <c r="H3907" s="15" t="str">
        <f t="shared" si="2"/>
        <v>High Range</v>
      </c>
      <c r="I3907" s="22">
        <v>60502.0</v>
      </c>
      <c r="J3907" s="23">
        <f t="shared" si="3"/>
        <v>1.28635417</v>
      </c>
      <c r="K3907" s="24" t="str">
        <f t="shared" si="4"/>
        <v>Over Achived</v>
      </c>
    </row>
    <row r="3908" ht="22.5" customHeight="1">
      <c r="A3908" s="18">
        <v>45713.0</v>
      </c>
      <c r="B3908" s="19" t="str">
        <f t="shared" si="1"/>
        <v>Feb</v>
      </c>
      <c r="C3908" s="20" t="s">
        <v>7</v>
      </c>
      <c r="D3908" s="19" t="s">
        <v>126</v>
      </c>
      <c r="E3908" s="19" t="s">
        <v>63</v>
      </c>
      <c r="F3908" s="21">
        <v>2.0</v>
      </c>
      <c r="G3908" s="22">
        <v>56987.0</v>
      </c>
      <c r="H3908" s="15" t="str">
        <f t="shared" si="2"/>
        <v>Medium Range</v>
      </c>
      <c r="I3908" s="22">
        <v>51872.0</v>
      </c>
      <c r="J3908" s="23">
        <f t="shared" si="3"/>
        <v>1.098608112</v>
      </c>
      <c r="K3908" s="24" t="str">
        <f t="shared" si="4"/>
        <v>Over Achived</v>
      </c>
    </row>
    <row r="3909" ht="22.5" customHeight="1">
      <c r="A3909" s="18">
        <v>45713.0</v>
      </c>
      <c r="B3909" s="19" t="str">
        <f t="shared" si="1"/>
        <v>Feb</v>
      </c>
      <c r="C3909" s="20" t="s">
        <v>7</v>
      </c>
      <c r="D3909" s="19" t="s">
        <v>126</v>
      </c>
      <c r="E3909" s="19" t="s">
        <v>9</v>
      </c>
      <c r="F3909" s="21">
        <v>5.0</v>
      </c>
      <c r="G3909" s="22">
        <v>140435.0</v>
      </c>
      <c r="H3909" s="15" t="str">
        <f t="shared" si="2"/>
        <v>Very High Range</v>
      </c>
      <c r="I3909" s="22">
        <v>126240.0</v>
      </c>
      <c r="J3909" s="23">
        <f t="shared" si="3"/>
        <v>1.11244455</v>
      </c>
      <c r="K3909" s="24" t="str">
        <f t="shared" si="4"/>
        <v>Over Achived</v>
      </c>
    </row>
    <row r="3910" ht="22.5" customHeight="1">
      <c r="A3910" s="18">
        <v>45713.0</v>
      </c>
      <c r="B3910" s="19" t="str">
        <f t="shared" si="1"/>
        <v>Feb</v>
      </c>
      <c r="C3910" s="20" t="s">
        <v>7</v>
      </c>
      <c r="D3910" s="19" t="s">
        <v>126</v>
      </c>
      <c r="E3910" s="19" t="s">
        <v>23</v>
      </c>
      <c r="F3910" s="21">
        <v>3.0</v>
      </c>
      <c r="G3910" s="22">
        <v>72751.0</v>
      </c>
      <c r="H3910" s="15" t="str">
        <f t="shared" si="2"/>
        <v>High Range</v>
      </c>
      <c r="I3910" s="22">
        <v>65221.0</v>
      </c>
      <c r="J3910" s="23">
        <f t="shared" si="3"/>
        <v>1.115453612</v>
      </c>
      <c r="K3910" s="24" t="str">
        <f t="shared" si="4"/>
        <v>Over Achived</v>
      </c>
    </row>
    <row r="3911" ht="22.5" customHeight="1">
      <c r="A3911" s="18">
        <v>45713.0</v>
      </c>
      <c r="B3911" s="19" t="str">
        <f t="shared" si="1"/>
        <v>Feb</v>
      </c>
      <c r="C3911" s="20" t="s">
        <v>7</v>
      </c>
      <c r="D3911" s="19" t="s">
        <v>126</v>
      </c>
      <c r="E3911" s="19" t="s">
        <v>26</v>
      </c>
      <c r="F3911" s="21">
        <v>10.0</v>
      </c>
      <c r="G3911" s="22">
        <v>205084.0</v>
      </c>
      <c r="H3911" s="15" t="str">
        <f t="shared" si="2"/>
        <v>Very High Range</v>
      </c>
      <c r="I3911" s="22">
        <v>157641.0</v>
      </c>
      <c r="J3911" s="23">
        <f t="shared" si="3"/>
        <v>1.30095597</v>
      </c>
      <c r="K3911" s="24" t="str">
        <f t="shared" si="4"/>
        <v>Over Achived</v>
      </c>
    </row>
    <row r="3912" ht="22.5" customHeight="1">
      <c r="A3912" s="18">
        <v>45713.0</v>
      </c>
      <c r="B3912" s="19" t="str">
        <f t="shared" si="1"/>
        <v>Feb</v>
      </c>
      <c r="C3912" s="20" t="s">
        <v>7</v>
      </c>
      <c r="D3912" s="19" t="s">
        <v>118</v>
      </c>
      <c r="E3912" s="19" t="s">
        <v>26</v>
      </c>
      <c r="F3912" s="21">
        <v>10.0</v>
      </c>
      <c r="G3912" s="22">
        <v>213957.0</v>
      </c>
      <c r="H3912" s="15" t="str">
        <f t="shared" si="2"/>
        <v>Very High Range</v>
      </c>
      <c r="I3912" s="22">
        <v>201250.0</v>
      </c>
      <c r="J3912" s="23">
        <f t="shared" si="3"/>
        <v>1.063140373</v>
      </c>
      <c r="K3912" s="24" t="str">
        <f t="shared" si="4"/>
        <v>Over Achived</v>
      </c>
    </row>
    <row r="3913" ht="22.5" customHeight="1">
      <c r="A3913" s="18">
        <v>45713.0</v>
      </c>
      <c r="B3913" s="19" t="str">
        <f t="shared" si="1"/>
        <v>Feb</v>
      </c>
      <c r="C3913" s="20" t="s">
        <v>7</v>
      </c>
      <c r="D3913" s="19" t="s">
        <v>118</v>
      </c>
      <c r="E3913" s="19" t="s">
        <v>63</v>
      </c>
      <c r="F3913" s="21">
        <v>2.0</v>
      </c>
      <c r="G3913" s="22">
        <v>65442.0</v>
      </c>
      <c r="H3913" s="15" t="str">
        <f t="shared" si="2"/>
        <v>Medium Range</v>
      </c>
      <c r="I3913" s="22">
        <v>48605.0</v>
      </c>
      <c r="J3913" s="23">
        <f t="shared" si="3"/>
        <v>1.346404691</v>
      </c>
      <c r="K3913" s="24" t="str">
        <f t="shared" si="4"/>
        <v>Over Achived</v>
      </c>
    </row>
    <row r="3914" ht="22.5" customHeight="1">
      <c r="A3914" s="18">
        <v>45713.0</v>
      </c>
      <c r="B3914" s="19" t="str">
        <f t="shared" si="1"/>
        <v>Feb</v>
      </c>
      <c r="C3914" s="20" t="s">
        <v>7</v>
      </c>
      <c r="D3914" s="19" t="s">
        <v>118</v>
      </c>
      <c r="E3914" s="19" t="s">
        <v>68</v>
      </c>
      <c r="F3914" s="21">
        <v>3.0</v>
      </c>
      <c r="G3914" s="22">
        <v>66389.0</v>
      </c>
      <c r="H3914" s="15" t="str">
        <f t="shared" si="2"/>
        <v>Medium Range</v>
      </c>
      <c r="I3914" s="22">
        <v>57763.0</v>
      </c>
      <c r="J3914" s="23">
        <f t="shared" si="3"/>
        <v>1.149334349</v>
      </c>
      <c r="K3914" s="24" t="str">
        <f t="shared" si="4"/>
        <v>Over Achived</v>
      </c>
    </row>
    <row r="3915" ht="22.5" customHeight="1">
      <c r="A3915" s="18">
        <v>45713.0</v>
      </c>
      <c r="B3915" s="19" t="str">
        <f t="shared" si="1"/>
        <v>Feb</v>
      </c>
      <c r="C3915" s="20" t="s">
        <v>7</v>
      </c>
      <c r="D3915" s="19" t="s">
        <v>106</v>
      </c>
      <c r="E3915" s="19" t="s">
        <v>23</v>
      </c>
      <c r="F3915" s="21">
        <v>3.0</v>
      </c>
      <c r="G3915" s="22">
        <v>69493.0</v>
      </c>
      <c r="H3915" s="15" t="str">
        <f t="shared" si="2"/>
        <v>Medium Range</v>
      </c>
      <c r="I3915" s="22">
        <v>58433.0</v>
      </c>
      <c r="J3915" s="23">
        <f t="shared" si="3"/>
        <v>1.189276607</v>
      </c>
      <c r="K3915" s="24" t="str">
        <f t="shared" si="4"/>
        <v>Over Achived</v>
      </c>
    </row>
    <row r="3916" ht="22.5" customHeight="1">
      <c r="A3916" s="18">
        <v>45713.0</v>
      </c>
      <c r="B3916" s="19" t="str">
        <f t="shared" si="1"/>
        <v>Feb</v>
      </c>
      <c r="C3916" s="20" t="s">
        <v>7</v>
      </c>
      <c r="D3916" s="19" t="s">
        <v>8</v>
      </c>
      <c r="E3916" s="19" t="s">
        <v>34</v>
      </c>
      <c r="F3916" s="21">
        <v>6.0</v>
      </c>
      <c r="G3916" s="22">
        <v>157918.0</v>
      </c>
      <c r="H3916" s="15" t="str">
        <f t="shared" si="2"/>
        <v>Very High Range</v>
      </c>
      <c r="I3916" s="22">
        <v>144915.0</v>
      </c>
      <c r="J3916" s="23">
        <f t="shared" si="3"/>
        <v>1.089728462</v>
      </c>
      <c r="K3916" s="24" t="str">
        <f t="shared" si="4"/>
        <v>Over Achived</v>
      </c>
    </row>
    <row r="3917" ht="22.5" customHeight="1">
      <c r="A3917" s="18">
        <v>45713.0</v>
      </c>
      <c r="B3917" s="19" t="str">
        <f t="shared" si="1"/>
        <v>Feb</v>
      </c>
      <c r="C3917" s="20" t="s">
        <v>7</v>
      </c>
      <c r="D3917" s="19" t="s">
        <v>8</v>
      </c>
      <c r="E3917" s="19" t="s">
        <v>23</v>
      </c>
      <c r="F3917" s="21">
        <v>3.0</v>
      </c>
      <c r="G3917" s="22">
        <v>73868.0</v>
      </c>
      <c r="H3917" s="15" t="str">
        <f t="shared" si="2"/>
        <v>High Range</v>
      </c>
      <c r="I3917" s="22">
        <v>67401.0</v>
      </c>
      <c r="J3917" s="23">
        <f t="shared" si="3"/>
        <v>1.095948131</v>
      </c>
      <c r="K3917" s="24" t="str">
        <f t="shared" si="4"/>
        <v>Over Achived</v>
      </c>
    </row>
    <row r="3918" ht="22.5" customHeight="1">
      <c r="A3918" s="18">
        <v>45713.0</v>
      </c>
      <c r="B3918" s="19" t="str">
        <f t="shared" si="1"/>
        <v>Feb</v>
      </c>
      <c r="C3918" s="20" t="s">
        <v>7</v>
      </c>
      <c r="D3918" s="19" t="s">
        <v>8</v>
      </c>
      <c r="E3918" s="19" t="s">
        <v>23</v>
      </c>
      <c r="F3918" s="21">
        <v>3.0</v>
      </c>
      <c r="G3918" s="22">
        <v>75244.0</v>
      </c>
      <c r="H3918" s="15" t="str">
        <f t="shared" si="2"/>
        <v>High Range</v>
      </c>
      <c r="I3918" s="22">
        <v>63211.0</v>
      </c>
      <c r="J3918" s="23">
        <f t="shared" si="3"/>
        <v>1.190362437</v>
      </c>
      <c r="K3918" s="24" t="str">
        <f t="shared" si="4"/>
        <v>Over Achived</v>
      </c>
    </row>
    <row r="3919" ht="22.5" customHeight="1">
      <c r="A3919" s="18">
        <v>45713.0</v>
      </c>
      <c r="B3919" s="19" t="str">
        <f t="shared" si="1"/>
        <v>Feb</v>
      </c>
      <c r="C3919" s="20" t="s">
        <v>7</v>
      </c>
      <c r="D3919" s="19" t="s">
        <v>8</v>
      </c>
      <c r="E3919" s="19" t="s">
        <v>9</v>
      </c>
      <c r="F3919" s="21">
        <v>5.0</v>
      </c>
      <c r="G3919" s="22">
        <v>130396.0</v>
      </c>
      <c r="H3919" s="15" t="str">
        <f t="shared" si="2"/>
        <v>Very High Range</v>
      </c>
      <c r="I3919" s="22">
        <v>120890.0</v>
      </c>
      <c r="J3919" s="23">
        <f t="shared" si="3"/>
        <v>1.078633468</v>
      </c>
      <c r="K3919" s="24" t="str">
        <f t="shared" si="4"/>
        <v>Over Achived</v>
      </c>
    </row>
    <row r="3920" ht="22.5" customHeight="1">
      <c r="A3920" s="18">
        <v>45713.0</v>
      </c>
      <c r="B3920" s="19" t="str">
        <f t="shared" si="1"/>
        <v>Feb</v>
      </c>
      <c r="C3920" s="20" t="s">
        <v>92</v>
      </c>
      <c r="D3920" s="19" t="s">
        <v>93</v>
      </c>
      <c r="E3920" s="19" t="s">
        <v>68</v>
      </c>
      <c r="F3920" s="21">
        <v>2.0</v>
      </c>
      <c r="G3920" s="22">
        <v>55987.0</v>
      </c>
      <c r="H3920" s="15" t="str">
        <f t="shared" si="2"/>
        <v>Medium Range</v>
      </c>
      <c r="I3920" s="22">
        <v>61627.0</v>
      </c>
      <c r="J3920" s="23">
        <f t="shared" si="3"/>
        <v>0.908481672</v>
      </c>
      <c r="K3920" s="24" t="str">
        <f t="shared" si="4"/>
        <v>Target Not Meet</v>
      </c>
    </row>
    <row r="3921" ht="22.5" customHeight="1">
      <c r="A3921" s="18">
        <v>45713.0</v>
      </c>
      <c r="B3921" s="19" t="str">
        <f t="shared" si="1"/>
        <v>Feb</v>
      </c>
      <c r="C3921" s="20" t="s">
        <v>7</v>
      </c>
      <c r="D3921" s="19" t="s">
        <v>131</v>
      </c>
      <c r="E3921" s="19" t="s">
        <v>26</v>
      </c>
      <c r="F3921" s="21">
        <v>9.0</v>
      </c>
      <c r="G3921" s="22">
        <v>201618.0</v>
      </c>
      <c r="H3921" s="15" t="str">
        <f t="shared" si="2"/>
        <v>Very High Range</v>
      </c>
      <c r="I3921" s="22">
        <v>162487.0</v>
      </c>
      <c r="J3921" s="23">
        <f t="shared" si="3"/>
        <v>1.24082542</v>
      </c>
      <c r="K3921" s="24" t="str">
        <f t="shared" si="4"/>
        <v>Over Achived</v>
      </c>
    </row>
    <row r="3922" ht="22.5" customHeight="1">
      <c r="A3922" s="18">
        <v>45713.0</v>
      </c>
      <c r="B3922" s="19" t="str">
        <f t="shared" si="1"/>
        <v>Feb</v>
      </c>
      <c r="C3922" s="20" t="s">
        <v>7</v>
      </c>
      <c r="D3922" s="19" t="s">
        <v>131</v>
      </c>
      <c r="E3922" s="19" t="s">
        <v>9</v>
      </c>
      <c r="F3922" s="21">
        <v>5.0</v>
      </c>
      <c r="G3922" s="22">
        <v>154513.0</v>
      </c>
      <c r="H3922" s="15" t="str">
        <f t="shared" si="2"/>
        <v>Very High Range</v>
      </c>
      <c r="I3922" s="22">
        <v>121780.0</v>
      </c>
      <c r="J3922" s="23">
        <f t="shared" si="3"/>
        <v>1.268787978</v>
      </c>
      <c r="K3922" s="24" t="str">
        <f t="shared" si="4"/>
        <v>Over Achived</v>
      </c>
    </row>
    <row r="3923" ht="22.5" customHeight="1">
      <c r="A3923" s="18">
        <v>45713.0</v>
      </c>
      <c r="B3923" s="19" t="str">
        <f t="shared" si="1"/>
        <v>Feb</v>
      </c>
      <c r="C3923" s="20" t="s">
        <v>7</v>
      </c>
      <c r="D3923" s="19" t="s">
        <v>118</v>
      </c>
      <c r="E3923" s="19" t="s">
        <v>23</v>
      </c>
      <c r="F3923" s="21">
        <v>3.0</v>
      </c>
      <c r="G3923" s="22">
        <v>77934.0</v>
      </c>
      <c r="H3923" s="15" t="str">
        <f t="shared" si="2"/>
        <v>High Range</v>
      </c>
      <c r="I3923" s="22">
        <v>62654.0</v>
      </c>
      <c r="J3923" s="23">
        <f t="shared" si="3"/>
        <v>1.243879082</v>
      </c>
      <c r="K3923" s="24" t="str">
        <f t="shared" si="4"/>
        <v>Over Achived</v>
      </c>
    </row>
    <row r="3924" ht="22.5" customHeight="1">
      <c r="A3924" s="18">
        <v>45713.0</v>
      </c>
      <c r="B3924" s="19" t="str">
        <f t="shared" si="1"/>
        <v>Feb</v>
      </c>
      <c r="C3924" s="20" t="s">
        <v>7</v>
      </c>
      <c r="D3924" s="19" t="s">
        <v>131</v>
      </c>
      <c r="E3924" s="19" t="s">
        <v>23</v>
      </c>
      <c r="F3924" s="21">
        <v>3.0</v>
      </c>
      <c r="G3924" s="22">
        <v>65979.0</v>
      </c>
      <c r="H3924" s="15" t="str">
        <f t="shared" si="2"/>
        <v>Medium Range</v>
      </c>
      <c r="I3924" s="22">
        <v>52681.0</v>
      </c>
      <c r="J3924" s="23">
        <f t="shared" si="3"/>
        <v>1.252424973</v>
      </c>
      <c r="K3924" s="24" t="str">
        <f t="shared" si="4"/>
        <v>Over Achived</v>
      </c>
    </row>
    <row r="3925" ht="22.5" customHeight="1">
      <c r="A3925" s="18">
        <v>45713.0</v>
      </c>
      <c r="B3925" s="19" t="str">
        <f t="shared" si="1"/>
        <v>Feb</v>
      </c>
      <c r="C3925" s="20" t="s">
        <v>92</v>
      </c>
      <c r="D3925" s="19" t="s">
        <v>98</v>
      </c>
      <c r="E3925" s="19" t="s">
        <v>34</v>
      </c>
      <c r="F3925" s="21">
        <v>5.0</v>
      </c>
      <c r="G3925" s="22">
        <v>111894.0</v>
      </c>
      <c r="H3925" s="15" t="str">
        <f t="shared" si="2"/>
        <v>Very High Range</v>
      </c>
      <c r="I3925" s="22">
        <v>132693.0</v>
      </c>
      <c r="J3925" s="23">
        <f t="shared" si="3"/>
        <v>0.8432547308</v>
      </c>
      <c r="K3925" s="24" t="str">
        <f t="shared" si="4"/>
        <v>Target Not Meet</v>
      </c>
    </row>
    <row r="3926" ht="22.5" customHeight="1">
      <c r="A3926" s="18">
        <v>45713.0</v>
      </c>
      <c r="B3926" s="19" t="str">
        <f t="shared" si="1"/>
        <v>Feb</v>
      </c>
      <c r="C3926" s="20" t="s">
        <v>7</v>
      </c>
      <c r="D3926" s="19" t="s">
        <v>131</v>
      </c>
      <c r="E3926" s="19" t="s">
        <v>63</v>
      </c>
      <c r="F3926" s="21">
        <v>2.0</v>
      </c>
      <c r="G3926" s="22">
        <v>64277.0</v>
      </c>
      <c r="H3926" s="15" t="str">
        <f t="shared" si="2"/>
        <v>Medium Range</v>
      </c>
      <c r="I3926" s="22">
        <v>48319.0</v>
      </c>
      <c r="J3926" s="23">
        <f t="shared" si="3"/>
        <v>1.330263457</v>
      </c>
      <c r="K3926" s="24" t="str">
        <f t="shared" si="4"/>
        <v>Over Achived</v>
      </c>
    </row>
    <row r="3927" ht="22.5" customHeight="1">
      <c r="A3927" s="18">
        <v>45713.0</v>
      </c>
      <c r="B3927" s="19" t="str">
        <f t="shared" si="1"/>
        <v>Feb</v>
      </c>
      <c r="C3927" s="20" t="s">
        <v>92</v>
      </c>
      <c r="D3927" s="19" t="s">
        <v>98</v>
      </c>
      <c r="E3927" s="19" t="s">
        <v>38</v>
      </c>
      <c r="F3927" s="21">
        <v>3.0</v>
      </c>
      <c r="G3927" s="22">
        <v>76270.0</v>
      </c>
      <c r="H3927" s="15" t="str">
        <f t="shared" si="2"/>
        <v>High Range</v>
      </c>
      <c r="I3927" s="22">
        <v>84751.0</v>
      </c>
      <c r="J3927" s="23">
        <f t="shared" si="3"/>
        <v>0.8999303843</v>
      </c>
      <c r="K3927" s="24" t="str">
        <f t="shared" si="4"/>
        <v>Target Not Meet</v>
      </c>
    </row>
    <row r="3928" ht="22.5" customHeight="1">
      <c r="A3928" s="18">
        <v>45713.0</v>
      </c>
      <c r="B3928" s="19" t="str">
        <f t="shared" si="1"/>
        <v>Feb</v>
      </c>
      <c r="C3928" s="20" t="s">
        <v>92</v>
      </c>
      <c r="D3928" s="19" t="s">
        <v>98</v>
      </c>
      <c r="E3928" s="19" t="s">
        <v>19</v>
      </c>
      <c r="F3928" s="21">
        <v>3.0</v>
      </c>
      <c r="G3928" s="22">
        <v>55279.0</v>
      </c>
      <c r="H3928" s="15" t="str">
        <f t="shared" si="2"/>
        <v>Medium Range</v>
      </c>
      <c r="I3928" s="22">
        <v>62881.0</v>
      </c>
      <c r="J3928" s="23">
        <f t="shared" si="3"/>
        <v>0.8791049761</v>
      </c>
      <c r="K3928" s="24" t="str">
        <f t="shared" si="4"/>
        <v>Target Not Meet</v>
      </c>
    </row>
    <row r="3929" ht="22.5" customHeight="1">
      <c r="A3929" s="18">
        <v>45713.0</v>
      </c>
      <c r="B3929" s="19" t="str">
        <f t="shared" si="1"/>
        <v>Feb</v>
      </c>
      <c r="C3929" s="20" t="s">
        <v>92</v>
      </c>
      <c r="D3929" s="19" t="s">
        <v>98</v>
      </c>
      <c r="E3929" s="19" t="s">
        <v>19</v>
      </c>
      <c r="F3929" s="21">
        <v>3.0</v>
      </c>
      <c r="G3929" s="22">
        <v>56570.0</v>
      </c>
      <c r="H3929" s="15" t="str">
        <f t="shared" si="2"/>
        <v>Medium Range</v>
      </c>
      <c r="I3929" s="22">
        <v>69869.0</v>
      </c>
      <c r="J3929" s="23">
        <f t="shared" si="3"/>
        <v>0.8096580744</v>
      </c>
      <c r="K3929" s="24" t="str">
        <f t="shared" si="4"/>
        <v>Target Not Meet</v>
      </c>
    </row>
    <row r="3930" ht="22.5" customHeight="1">
      <c r="A3930" s="18">
        <v>45713.0</v>
      </c>
      <c r="B3930" s="19" t="str">
        <f t="shared" si="1"/>
        <v>Feb</v>
      </c>
      <c r="C3930" s="20" t="s">
        <v>92</v>
      </c>
      <c r="D3930" s="19" t="s">
        <v>144</v>
      </c>
      <c r="E3930" s="19" t="s">
        <v>23</v>
      </c>
      <c r="F3930" s="21">
        <v>2.0</v>
      </c>
      <c r="G3930" s="22">
        <v>62696.0</v>
      </c>
      <c r="H3930" s="15" t="str">
        <f t="shared" si="2"/>
        <v>Medium Range</v>
      </c>
      <c r="I3930" s="22">
        <v>46523.0</v>
      </c>
      <c r="J3930" s="23">
        <f t="shared" si="3"/>
        <v>1.347634503</v>
      </c>
      <c r="K3930" s="24" t="str">
        <f t="shared" si="4"/>
        <v>Over Achived</v>
      </c>
    </row>
    <row r="3931" ht="22.5" customHeight="1">
      <c r="A3931" s="18">
        <v>45713.0</v>
      </c>
      <c r="B3931" s="19" t="str">
        <f t="shared" si="1"/>
        <v>Feb</v>
      </c>
      <c r="C3931" s="20" t="s">
        <v>92</v>
      </c>
      <c r="D3931" s="19" t="s">
        <v>144</v>
      </c>
      <c r="E3931" s="19" t="s">
        <v>26</v>
      </c>
      <c r="F3931" s="21">
        <v>4.0</v>
      </c>
      <c r="G3931" s="22">
        <v>81616.0</v>
      </c>
      <c r="H3931" s="15" t="str">
        <f t="shared" si="2"/>
        <v>High Range</v>
      </c>
      <c r="I3931" s="22">
        <v>57878.0</v>
      </c>
      <c r="J3931" s="23">
        <f t="shared" si="3"/>
        <v>1.410138567</v>
      </c>
      <c r="K3931" s="24" t="str">
        <f t="shared" si="4"/>
        <v>Over Achived</v>
      </c>
    </row>
    <row r="3932" ht="22.5" customHeight="1">
      <c r="A3932" s="18">
        <v>45713.0</v>
      </c>
      <c r="B3932" s="19" t="str">
        <f t="shared" si="1"/>
        <v>Feb</v>
      </c>
      <c r="C3932" s="20" t="s">
        <v>92</v>
      </c>
      <c r="D3932" s="25" t="s">
        <v>149</v>
      </c>
      <c r="E3932" s="19" t="s">
        <v>9</v>
      </c>
      <c r="F3932" s="21">
        <v>4.0</v>
      </c>
      <c r="G3932" s="22">
        <v>99881.0</v>
      </c>
      <c r="H3932" s="15" t="str">
        <f t="shared" si="2"/>
        <v>Very High Range</v>
      </c>
      <c r="I3932" s="22">
        <v>94872.0</v>
      </c>
      <c r="J3932" s="23">
        <f t="shared" si="3"/>
        <v>1.052797453</v>
      </c>
      <c r="K3932" s="24" t="str">
        <f t="shared" si="4"/>
        <v>Over Achived</v>
      </c>
    </row>
    <row r="3933" ht="22.5" customHeight="1">
      <c r="A3933" s="18">
        <v>45713.0</v>
      </c>
      <c r="B3933" s="19" t="str">
        <f t="shared" si="1"/>
        <v>Feb</v>
      </c>
      <c r="C3933" s="20" t="s">
        <v>92</v>
      </c>
      <c r="D3933" s="19" t="s">
        <v>144</v>
      </c>
      <c r="E3933" s="19" t="s">
        <v>38</v>
      </c>
      <c r="F3933" s="21">
        <v>3.0</v>
      </c>
      <c r="G3933" s="22">
        <v>84943.0</v>
      </c>
      <c r="H3933" s="15" t="str">
        <f t="shared" si="2"/>
        <v>High Range</v>
      </c>
      <c r="I3933" s="22">
        <v>63837.0</v>
      </c>
      <c r="J3933" s="23">
        <f t="shared" si="3"/>
        <v>1.330623306</v>
      </c>
      <c r="K3933" s="24" t="str">
        <f t="shared" si="4"/>
        <v>Over Achived</v>
      </c>
    </row>
    <row r="3934" ht="22.5" customHeight="1">
      <c r="A3934" s="18">
        <v>45713.0</v>
      </c>
      <c r="B3934" s="19" t="str">
        <f t="shared" si="1"/>
        <v>Feb</v>
      </c>
      <c r="C3934" s="20" t="s">
        <v>92</v>
      </c>
      <c r="D3934" s="25" t="s">
        <v>149</v>
      </c>
      <c r="E3934" s="19" t="s">
        <v>9</v>
      </c>
      <c r="F3934" s="21">
        <v>5.0</v>
      </c>
      <c r="G3934" s="22">
        <v>110567.0</v>
      </c>
      <c r="H3934" s="15" t="str">
        <f t="shared" si="2"/>
        <v>Very High Range</v>
      </c>
      <c r="I3934" s="22">
        <v>81676.0</v>
      </c>
      <c r="J3934" s="23">
        <f t="shared" si="3"/>
        <v>1.353726921</v>
      </c>
      <c r="K3934" s="24" t="str">
        <f t="shared" si="4"/>
        <v>Over Achived</v>
      </c>
    </row>
    <row r="3935" ht="22.5" customHeight="1">
      <c r="A3935" s="18">
        <v>45713.0</v>
      </c>
      <c r="B3935" s="19" t="str">
        <f t="shared" si="1"/>
        <v>Feb</v>
      </c>
      <c r="C3935" s="20" t="s">
        <v>92</v>
      </c>
      <c r="D3935" s="25" t="s">
        <v>149</v>
      </c>
      <c r="E3935" s="19" t="s">
        <v>26</v>
      </c>
      <c r="F3935" s="21">
        <v>3.0</v>
      </c>
      <c r="G3935" s="22">
        <v>76875.0</v>
      </c>
      <c r="H3935" s="15" t="str">
        <f t="shared" si="2"/>
        <v>High Range</v>
      </c>
      <c r="I3935" s="22">
        <v>63284.0</v>
      </c>
      <c r="J3935" s="23">
        <f t="shared" si="3"/>
        <v>1.214762025</v>
      </c>
      <c r="K3935" s="24" t="str">
        <f t="shared" si="4"/>
        <v>Over Achived</v>
      </c>
    </row>
    <row r="3936" ht="22.5" customHeight="1">
      <c r="A3936" s="18">
        <v>45713.0</v>
      </c>
      <c r="B3936" s="19" t="str">
        <f t="shared" si="1"/>
        <v>Feb</v>
      </c>
      <c r="C3936" s="20" t="s">
        <v>92</v>
      </c>
      <c r="D3936" s="25" t="s">
        <v>149</v>
      </c>
      <c r="E3936" s="19" t="s">
        <v>23</v>
      </c>
      <c r="F3936" s="21">
        <v>2.0</v>
      </c>
      <c r="G3936" s="22">
        <v>62709.0</v>
      </c>
      <c r="H3936" s="15" t="str">
        <f t="shared" si="2"/>
        <v>Medium Range</v>
      </c>
      <c r="I3936" s="22">
        <v>44630.0</v>
      </c>
      <c r="J3936" s="23">
        <f t="shared" si="3"/>
        <v>1.405086265</v>
      </c>
      <c r="K3936" s="24" t="str">
        <f t="shared" si="4"/>
        <v>Over Achived</v>
      </c>
    </row>
    <row r="3937" ht="22.5" customHeight="1">
      <c r="A3937" s="18">
        <v>45713.0</v>
      </c>
      <c r="B3937" s="19" t="str">
        <f t="shared" si="1"/>
        <v>Feb</v>
      </c>
      <c r="C3937" s="20" t="s">
        <v>92</v>
      </c>
      <c r="D3937" s="19" t="s">
        <v>158</v>
      </c>
      <c r="E3937" s="19" t="s">
        <v>38</v>
      </c>
      <c r="F3937" s="21">
        <v>3.0</v>
      </c>
      <c r="G3937" s="22">
        <v>80414.0</v>
      </c>
      <c r="H3937" s="15" t="str">
        <f t="shared" si="2"/>
        <v>High Range</v>
      </c>
      <c r="I3937" s="22">
        <v>62852.0</v>
      </c>
      <c r="J3937" s="23">
        <f t="shared" si="3"/>
        <v>1.279418316</v>
      </c>
      <c r="K3937" s="24" t="str">
        <f t="shared" si="4"/>
        <v>Over Achived</v>
      </c>
    </row>
    <row r="3938" ht="22.5" customHeight="1">
      <c r="A3938" s="18">
        <v>45713.0</v>
      </c>
      <c r="B3938" s="19" t="str">
        <f t="shared" si="1"/>
        <v>Feb</v>
      </c>
      <c r="C3938" s="20" t="s">
        <v>92</v>
      </c>
      <c r="D3938" s="19" t="s">
        <v>158</v>
      </c>
      <c r="E3938" s="19" t="s">
        <v>23</v>
      </c>
      <c r="F3938" s="21">
        <v>2.0</v>
      </c>
      <c r="G3938" s="22">
        <v>52233.0</v>
      </c>
      <c r="H3938" s="15" t="str">
        <f t="shared" si="2"/>
        <v>Medium Range</v>
      </c>
      <c r="I3938" s="22">
        <v>42795.0</v>
      </c>
      <c r="J3938" s="23">
        <f t="shared" si="3"/>
        <v>1.220539783</v>
      </c>
      <c r="K3938" s="24" t="str">
        <f t="shared" si="4"/>
        <v>Over Achived</v>
      </c>
    </row>
    <row r="3939" ht="22.5" customHeight="1">
      <c r="A3939" s="18">
        <v>45713.0</v>
      </c>
      <c r="B3939" s="19" t="str">
        <f t="shared" si="1"/>
        <v>Feb</v>
      </c>
      <c r="C3939" s="20" t="s">
        <v>92</v>
      </c>
      <c r="D3939" s="19" t="s">
        <v>158</v>
      </c>
      <c r="E3939" s="19" t="s">
        <v>9</v>
      </c>
      <c r="F3939" s="21">
        <v>5.0</v>
      </c>
      <c r="G3939" s="22">
        <v>109559.0</v>
      </c>
      <c r="H3939" s="15" t="str">
        <f t="shared" si="2"/>
        <v>Very High Range</v>
      </c>
      <c r="I3939" s="22">
        <v>102425.0</v>
      </c>
      <c r="J3939" s="23">
        <f t="shared" si="3"/>
        <v>1.069650964</v>
      </c>
      <c r="K3939" s="24" t="str">
        <f t="shared" si="4"/>
        <v>Over Achived</v>
      </c>
    </row>
    <row r="3940" ht="22.5" customHeight="1">
      <c r="A3940" s="18">
        <v>45713.0</v>
      </c>
      <c r="B3940" s="19" t="str">
        <f t="shared" si="1"/>
        <v>Feb</v>
      </c>
      <c r="C3940" s="20" t="s">
        <v>92</v>
      </c>
      <c r="D3940" s="19" t="s">
        <v>158</v>
      </c>
      <c r="E3940" s="19" t="s">
        <v>38</v>
      </c>
      <c r="F3940" s="21">
        <v>3.0</v>
      </c>
      <c r="G3940" s="22">
        <v>75136.0</v>
      </c>
      <c r="H3940" s="15" t="str">
        <f t="shared" si="2"/>
        <v>High Range</v>
      </c>
      <c r="I3940" s="22">
        <v>69007.0</v>
      </c>
      <c r="J3940" s="23">
        <f t="shared" si="3"/>
        <v>1.088817077</v>
      </c>
      <c r="K3940" s="24" t="str">
        <f t="shared" si="4"/>
        <v>Over Achived</v>
      </c>
    </row>
    <row r="3941" ht="22.5" customHeight="1">
      <c r="A3941" s="18">
        <v>45713.0</v>
      </c>
      <c r="B3941" s="19" t="str">
        <f t="shared" si="1"/>
        <v>Feb</v>
      </c>
      <c r="C3941" s="20" t="s">
        <v>92</v>
      </c>
      <c r="D3941" s="25" t="s">
        <v>149</v>
      </c>
      <c r="E3941" s="19" t="s">
        <v>38</v>
      </c>
      <c r="F3941" s="21">
        <v>3.0</v>
      </c>
      <c r="G3941" s="22">
        <v>81500.0</v>
      </c>
      <c r="H3941" s="15" t="str">
        <f t="shared" si="2"/>
        <v>High Range</v>
      </c>
      <c r="I3941" s="22">
        <v>75461.0</v>
      </c>
      <c r="J3941" s="23">
        <f t="shared" si="3"/>
        <v>1.080028094</v>
      </c>
      <c r="K3941" s="24" t="str">
        <f t="shared" si="4"/>
        <v>Over Achived</v>
      </c>
    </row>
    <row r="3942" ht="22.5" customHeight="1">
      <c r="A3942" s="18">
        <v>45714.0</v>
      </c>
      <c r="B3942" s="19" t="str">
        <f t="shared" si="1"/>
        <v>Feb</v>
      </c>
      <c r="C3942" s="20" t="s">
        <v>13</v>
      </c>
      <c r="D3942" s="19" t="s">
        <v>169</v>
      </c>
      <c r="E3942" s="19" t="s">
        <v>63</v>
      </c>
      <c r="F3942" s="21">
        <v>3.0</v>
      </c>
      <c r="G3942" s="22">
        <v>72769.0</v>
      </c>
      <c r="H3942" s="15" t="str">
        <f t="shared" si="2"/>
        <v>High Range</v>
      </c>
      <c r="I3942" s="22">
        <v>76590.0</v>
      </c>
      <c r="J3942" s="23">
        <f t="shared" si="3"/>
        <v>0.9501109805</v>
      </c>
      <c r="K3942" s="24" t="str">
        <f t="shared" si="4"/>
        <v>Target Not Meet</v>
      </c>
    </row>
    <row r="3943" ht="22.5" customHeight="1">
      <c r="A3943" s="18">
        <v>45714.0</v>
      </c>
      <c r="B3943" s="19" t="str">
        <f t="shared" si="1"/>
        <v>Feb</v>
      </c>
      <c r="C3943" s="20" t="s">
        <v>13</v>
      </c>
      <c r="D3943" s="19" t="s">
        <v>37</v>
      </c>
      <c r="E3943" s="19" t="s">
        <v>23</v>
      </c>
      <c r="F3943" s="21">
        <v>2.0</v>
      </c>
      <c r="G3943" s="22">
        <v>41241.0</v>
      </c>
      <c r="H3943" s="15" t="str">
        <f t="shared" si="2"/>
        <v>Base Range</v>
      </c>
      <c r="I3943" s="22">
        <v>49551.0</v>
      </c>
      <c r="J3943" s="23">
        <f t="shared" si="3"/>
        <v>0.8322940001</v>
      </c>
      <c r="K3943" s="24" t="str">
        <f t="shared" si="4"/>
        <v>Target Not Meet</v>
      </c>
    </row>
    <row r="3944" ht="22.5" customHeight="1">
      <c r="A3944" s="18">
        <v>45714.0</v>
      </c>
      <c r="B3944" s="19" t="str">
        <f t="shared" si="1"/>
        <v>Feb</v>
      </c>
      <c r="C3944" s="20" t="s">
        <v>13</v>
      </c>
      <c r="D3944" s="19" t="s">
        <v>169</v>
      </c>
      <c r="E3944" s="19" t="s">
        <v>34</v>
      </c>
      <c r="F3944" s="21">
        <v>4.0</v>
      </c>
      <c r="G3944" s="22">
        <v>87347.0</v>
      </c>
      <c r="H3944" s="15" t="str">
        <f t="shared" si="2"/>
        <v>High Range</v>
      </c>
      <c r="I3944" s="22">
        <v>111895.0</v>
      </c>
      <c r="J3944" s="23">
        <f t="shared" si="3"/>
        <v>0.7806157558</v>
      </c>
      <c r="K3944" s="24" t="str">
        <f t="shared" si="4"/>
        <v>Target Not Meet</v>
      </c>
    </row>
    <row r="3945" ht="22.5" customHeight="1">
      <c r="A3945" s="18">
        <v>45714.0</v>
      </c>
      <c r="B3945" s="19" t="str">
        <f t="shared" si="1"/>
        <v>Feb</v>
      </c>
      <c r="C3945" s="20" t="s">
        <v>13</v>
      </c>
      <c r="D3945" s="19" t="s">
        <v>169</v>
      </c>
      <c r="E3945" s="19" t="s">
        <v>26</v>
      </c>
      <c r="F3945" s="21">
        <v>3.0</v>
      </c>
      <c r="G3945" s="22">
        <v>53199.0</v>
      </c>
      <c r="H3945" s="15" t="str">
        <f t="shared" si="2"/>
        <v>Medium Range</v>
      </c>
      <c r="I3945" s="22">
        <v>66174.0</v>
      </c>
      <c r="J3945" s="23">
        <f t="shared" si="3"/>
        <v>0.8039260132</v>
      </c>
      <c r="K3945" s="24" t="str">
        <f t="shared" si="4"/>
        <v>Target Not Meet</v>
      </c>
    </row>
    <row r="3946" ht="22.5" customHeight="1">
      <c r="A3946" s="18">
        <v>45714.0</v>
      </c>
      <c r="B3946" s="19" t="str">
        <f t="shared" si="1"/>
        <v>Feb</v>
      </c>
      <c r="C3946" s="20" t="s">
        <v>13</v>
      </c>
      <c r="D3946" s="19" t="s">
        <v>169</v>
      </c>
      <c r="E3946" s="19" t="s">
        <v>34</v>
      </c>
      <c r="F3946" s="21">
        <v>3.0</v>
      </c>
      <c r="G3946" s="22">
        <v>79155.0</v>
      </c>
      <c r="H3946" s="15" t="str">
        <f t="shared" si="2"/>
        <v>High Range</v>
      </c>
      <c r="I3946" s="22">
        <v>85677.0</v>
      </c>
      <c r="J3946" s="23">
        <f t="shared" si="3"/>
        <v>0.9238768864</v>
      </c>
      <c r="K3946" s="24" t="str">
        <f t="shared" si="4"/>
        <v>Target Not Meet</v>
      </c>
    </row>
    <row r="3947" ht="22.5" customHeight="1">
      <c r="A3947" s="18">
        <v>45714.0</v>
      </c>
      <c r="B3947" s="19" t="str">
        <f t="shared" si="1"/>
        <v>Feb</v>
      </c>
      <c r="C3947" s="20" t="s">
        <v>13</v>
      </c>
      <c r="D3947" s="19" t="s">
        <v>37</v>
      </c>
      <c r="E3947" s="19" t="s">
        <v>34</v>
      </c>
      <c r="F3947" s="21">
        <v>3.0</v>
      </c>
      <c r="G3947" s="22">
        <v>92863.0</v>
      </c>
      <c r="H3947" s="15" t="str">
        <f t="shared" si="2"/>
        <v>Very High Range</v>
      </c>
      <c r="I3947" s="22">
        <v>113105.0</v>
      </c>
      <c r="J3947" s="23">
        <f t="shared" si="3"/>
        <v>0.8210335529</v>
      </c>
      <c r="K3947" s="24" t="str">
        <f t="shared" si="4"/>
        <v>Target Not Meet</v>
      </c>
    </row>
    <row r="3948" ht="22.5" customHeight="1">
      <c r="A3948" s="18">
        <v>45714.0</v>
      </c>
      <c r="B3948" s="19" t="str">
        <f t="shared" si="1"/>
        <v>Feb</v>
      </c>
      <c r="C3948" s="20" t="s">
        <v>13</v>
      </c>
      <c r="D3948" s="19" t="s">
        <v>37</v>
      </c>
      <c r="E3948" s="19" t="s">
        <v>23</v>
      </c>
      <c r="F3948" s="21">
        <v>1.0</v>
      </c>
      <c r="G3948" s="22">
        <v>42871.0</v>
      </c>
      <c r="H3948" s="15" t="str">
        <f t="shared" si="2"/>
        <v>Base Range</v>
      </c>
      <c r="I3948" s="22">
        <v>49432.0</v>
      </c>
      <c r="J3948" s="23">
        <f t="shared" si="3"/>
        <v>0.8672722123</v>
      </c>
      <c r="K3948" s="24" t="str">
        <f t="shared" si="4"/>
        <v>Target Not Meet</v>
      </c>
    </row>
    <row r="3949" ht="22.5" customHeight="1">
      <c r="A3949" s="18">
        <v>45714.0</v>
      </c>
      <c r="B3949" s="19" t="str">
        <f t="shared" si="1"/>
        <v>Feb</v>
      </c>
      <c r="C3949" s="20" t="s">
        <v>13</v>
      </c>
      <c r="D3949" s="19" t="s">
        <v>37</v>
      </c>
      <c r="E3949" s="19" t="s">
        <v>26</v>
      </c>
      <c r="F3949" s="21">
        <v>2.0</v>
      </c>
      <c r="G3949" s="22">
        <v>56530.0</v>
      </c>
      <c r="H3949" s="15" t="str">
        <f t="shared" si="2"/>
        <v>Medium Range</v>
      </c>
      <c r="I3949" s="22">
        <v>67191.0</v>
      </c>
      <c r="J3949" s="23">
        <f t="shared" si="3"/>
        <v>0.8413329166</v>
      </c>
      <c r="K3949" s="24" t="str">
        <f t="shared" si="4"/>
        <v>Target Not Meet</v>
      </c>
    </row>
    <row r="3950" ht="22.5" customHeight="1">
      <c r="A3950" s="18">
        <v>45714.0</v>
      </c>
      <c r="B3950" s="19" t="str">
        <f t="shared" si="1"/>
        <v>Feb</v>
      </c>
      <c r="C3950" s="20" t="s">
        <v>13</v>
      </c>
      <c r="D3950" s="19" t="s">
        <v>18</v>
      </c>
      <c r="E3950" s="19" t="s">
        <v>63</v>
      </c>
      <c r="F3950" s="21">
        <v>3.0</v>
      </c>
      <c r="G3950" s="22">
        <v>88639.0</v>
      </c>
      <c r="H3950" s="15" t="str">
        <f t="shared" si="2"/>
        <v>High Range</v>
      </c>
      <c r="I3950" s="22">
        <v>76785.0</v>
      </c>
      <c r="J3950" s="23">
        <f t="shared" si="3"/>
        <v>1.154379111</v>
      </c>
      <c r="K3950" s="24" t="str">
        <f t="shared" si="4"/>
        <v>Over Achived</v>
      </c>
    </row>
    <row r="3951" ht="22.5" customHeight="1">
      <c r="A3951" s="18">
        <v>45714.0</v>
      </c>
      <c r="B3951" s="19" t="str">
        <f t="shared" si="1"/>
        <v>Feb</v>
      </c>
      <c r="C3951" s="20" t="s">
        <v>13</v>
      </c>
      <c r="D3951" s="19" t="s">
        <v>29</v>
      </c>
      <c r="E3951" s="19" t="s">
        <v>38</v>
      </c>
      <c r="F3951" s="21">
        <v>3.0</v>
      </c>
      <c r="G3951" s="22">
        <v>64998.0</v>
      </c>
      <c r="H3951" s="15" t="str">
        <f t="shared" si="2"/>
        <v>Medium Range</v>
      </c>
      <c r="I3951" s="22">
        <v>80220.0</v>
      </c>
      <c r="J3951" s="23">
        <f t="shared" si="3"/>
        <v>0.8102468212</v>
      </c>
      <c r="K3951" s="24" t="str">
        <f t="shared" si="4"/>
        <v>Target Not Meet</v>
      </c>
    </row>
    <row r="3952" ht="22.5" customHeight="1">
      <c r="A3952" s="18">
        <v>45714.0</v>
      </c>
      <c r="B3952" s="19" t="str">
        <f t="shared" si="1"/>
        <v>Feb</v>
      </c>
      <c r="C3952" s="20" t="s">
        <v>13</v>
      </c>
      <c r="D3952" s="19" t="s">
        <v>29</v>
      </c>
      <c r="E3952" s="19" t="s">
        <v>63</v>
      </c>
      <c r="F3952" s="21">
        <v>1.0</v>
      </c>
      <c r="G3952" s="22">
        <v>18038.0</v>
      </c>
      <c r="H3952" s="15" t="str">
        <f t="shared" si="2"/>
        <v>Base Range</v>
      </c>
      <c r="I3952" s="22">
        <v>22677.0</v>
      </c>
      <c r="J3952" s="23">
        <f t="shared" si="3"/>
        <v>0.7954314945</v>
      </c>
      <c r="K3952" s="24" t="str">
        <f t="shared" si="4"/>
        <v>Target Not Meet</v>
      </c>
    </row>
    <row r="3953" ht="22.5" customHeight="1">
      <c r="A3953" s="18">
        <v>45714.0</v>
      </c>
      <c r="B3953" s="19" t="str">
        <f t="shared" si="1"/>
        <v>Feb</v>
      </c>
      <c r="C3953" s="20" t="s">
        <v>13</v>
      </c>
      <c r="D3953" s="19" t="s">
        <v>18</v>
      </c>
      <c r="E3953" s="19" t="s">
        <v>68</v>
      </c>
      <c r="F3953" s="21">
        <v>2.0</v>
      </c>
      <c r="G3953" s="22">
        <v>35158.0</v>
      </c>
      <c r="H3953" s="15" t="str">
        <f t="shared" si="2"/>
        <v>Base Range</v>
      </c>
      <c r="I3953" s="22">
        <v>25767.0</v>
      </c>
      <c r="J3953" s="23">
        <f t="shared" si="3"/>
        <v>1.364458416</v>
      </c>
      <c r="K3953" s="24" t="str">
        <f t="shared" si="4"/>
        <v>Over Achived</v>
      </c>
    </row>
    <row r="3954" ht="22.5" customHeight="1">
      <c r="A3954" s="18">
        <v>45714.0</v>
      </c>
      <c r="B3954" s="19" t="str">
        <f t="shared" si="1"/>
        <v>Feb</v>
      </c>
      <c r="C3954" s="20" t="s">
        <v>13</v>
      </c>
      <c r="D3954" s="19" t="s">
        <v>18</v>
      </c>
      <c r="E3954" s="19" t="s">
        <v>19</v>
      </c>
      <c r="F3954" s="21">
        <v>2.0</v>
      </c>
      <c r="G3954" s="22">
        <v>40483.0</v>
      </c>
      <c r="H3954" s="15" t="str">
        <f t="shared" si="2"/>
        <v>Base Range</v>
      </c>
      <c r="I3954" s="22">
        <v>36182.0</v>
      </c>
      <c r="J3954" s="23">
        <f t="shared" si="3"/>
        <v>1.118871262</v>
      </c>
      <c r="K3954" s="24" t="str">
        <f t="shared" si="4"/>
        <v>Over Achived</v>
      </c>
    </row>
    <row r="3955" ht="22.5" customHeight="1">
      <c r="A3955" s="18">
        <v>45714.0</v>
      </c>
      <c r="B3955" s="19" t="str">
        <f t="shared" si="1"/>
        <v>Feb</v>
      </c>
      <c r="C3955" s="20" t="s">
        <v>13</v>
      </c>
      <c r="D3955" s="19" t="s">
        <v>18</v>
      </c>
      <c r="E3955" s="19" t="s">
        <v>34</v>
      </c>
      <c r="F3955" s="21">
        <v>3.0</v>
      </c>
      <c r="G3955" s="22">
        <v>72194.0</v>
      </c>
      <c r="H3955" s="15" t="str">
        <f t="shared" si="2"/>
        <v>High Range</v>
      </c>
      <c r="I3955" s="22">
        <v>61848.0</v>
      </c>
      <c r="J3955" s="23">
        <f t="shared" si="3"/>
        <v>1.167281076</v>
      </c>
      <c r="K3955" s="24" t="str">
        <f t="shared" si="4"/>
        <v>Over Achived</v>
      </c>
    </row>
    <row r="3956" ht="22.5" customHeight="1">
      <c r="A3956" s="18">
        <v>45714.0</v>
      </c>
      <c r="B3956" s="19" t="str">
        <f t="shared" si="1"/>
        <v>Feb</v>
      </c>
      <c r="C3956" s="20" t="s">
        <v>13</v>
      </c>
      <c r="D3956" s="19" t="s">
        <v>18</v>
      </c>
      <c r="E3956" s="19" t="s">
        <v>23</v>
      </c>
      <c r="F3956" s="21">
        <v>1.0</v>
      </c>
      <c r="G3956" s="22">
        <v>36992.0</v>
      </c>
      <c r="H3956" s="15" t="str">
        <f t="shared" si="2"/>
        <v>Base Range</v>
      </c>
      <c r="I3956" s="22">
        <v>29248.0</v>
      </c>
      <c r="J3956" s="23">
        <f t="shared" si="3"/>
        <v>1.264770241</v>
      </c>
      <c r="K3956" s="24" t="str">
        <f t="shared" si="4"/>
        <v>Over Achived</v>
      </c>
    </row>
    <row r="3957" ht="22.5" customHeight="1">
      <c r="A3957" s="18">
        <v>45714.0</v>
      </c>
      <c r="B3957" s="19" t="str">
        <f t="shared" si="1"/>
        <v>Feb</v>
      </c>
      <c r="C3957" s="20" t="s">
        <v>13</v>
      </c>
      <c r="D3957" s="19" t="s">
        <v>14</v>
      </c>
      <c r="E3957" s="19" t="s">
        <v>23</v>
      </c>
      <c r="F3957" s="21">
        <v>2.0</v>
      </c>
      <c r="G3957" s="22">
        <v>42210.0</v>
      </c>
      <c r="H3957" s="15" t="str">
        <f t="shared" si="2"/>
        <v>Base Range</v>
      </c>
      <c r="I3957" s="22">
        <v>38794.0</v>
      </c>
      <c r="J3957" s="23">
        <f t="shared" si="3"/>
        <v>1.088054854</v>
      </c>
      <c r="K3957" s="24" t="str">
        <f t="shared" si="4"/>
        <v>Over Achived</v>
      </c>
    </row>
    <row r="3958" ht="22.5" customHeight="1">
      <c r="A3958" s="18">
        <v>45714.0</v>
      </c>
      <c r="B3958" s="19" t="str">
        <f t="shared" si="1"/>
        <v>Feb</v>
      </c>
      <c r="C3958" s="20" t="s">
        <v>57</v>
      </c>
      <c r="D3958" s="19" t="s">
        <v>58</v>
      </c>
      <c r="E3958" s="19" t="s">
        <v>19</v>
      </c>
      <c r="F3958" s="21">
        <v>1.0</v>
      </c>
      <c r="G3958" s="22">
        <v>33833.0</v>
      </c>
      <c r="H3958" s="15" t="str">
        <f t="shared" si="2"/>
        <v>Base Range</v>
      </c>
      <c r="I3958" s="22">
        <v>28372.0</v>
      </c>
      <c r="J3958" s="23">
        <f t="shared" si="3"/>
        <v>1.1924785</v>
      </c>
      <c r="K3958" s="24" t="str">
        <f t="shared" si="4"/>
        <v>Over Achived</v>
      </c>
    </row>
    <row r="3959" ht="22.5" customHeight="1">
      <c r="A3959" s="18">
        <v>45714.0</v>
      </c>
      <c r="B3959" s="19" t="str">
        <f t="shared" si="1"/>
        <v>Feb</v>
      </c>
      <c r="C3959" s="20" t="s">
        <v>13</v>
      </c>
      <c r="D3959" s="19" t="s">
        <v>37</v>
      </c>
      <c r="E3959" s="19" t="s">
        <v>26</v>
      </c>
      <c r="F3959" s="21">
        <v>2.0</v>
      </c>
      <c r="G3959" s="22">
        <v>64527.0</v>
      </c>
      <c r="H3959" s="15" t="str">
        <f t="shared" si="2"/>
        <v>Medium Range</v>
      </c>
      <c r="I3959" s="22">
        <v>74239.0</v>
      </c>
      <c r="J3959" s="23">
        <f t="shared" si="3"/>
        <v>0.8691792724</v>
      </c>
      <c r="K3959" s="24" t="str">
        <f t="shared" si="4"/>
        <v>Target Not Meet</v>
      </c>
    </row>
    <row r="3960" ht="22.5" customHeight="1">
      <c r="A3960" s="18">
        <v>45714.0</v>
      </c>
      <c r="B3960" s="19" t="str">
        <f t="shared" si="1"/>
        <v>Feb</v>
      </c>
      <c r="C3960" s="20" t="s">
        <v>57</v>
      </c>
      <c r="D3960" s="19" t="s">
        <v>58</v>
      </c>
      <c r="E3960" s="19" t="s">
        <v>38</v>
      </c>
      <c r="F3960" s="21">
        <v>2.0</v>
      </c>
      <c r="G3960" s="22">
        <v>45032.0</v>
      </c>
      <c r="H3960" s="15" t="str">
        <f t="shared" si="2"/>
        <v>Base Range</v>
      </c>
      <c r="I3960" s="22">
        <v>41655.0</v>
      </c>
      <c r="J3960" s="23">
        <f t="shared" si="3"/>
        <v>1.0810707</v>
      </c>
      <c r="K3960" s="24" t="str">
        <f t="shared" si="4"/>
        <v>Over Achived</v>
      </c>
    </row>
    <row r="3961" ht="22.5" customHeight="1">
      <c r="A3961" s="18">
        <v>45714.0</v>
      </c>
      <c r="B3961" s="19" t="str">
        <f t="shared" si="1"/>
        <v>Feb</v>
      </c>
      <c r="C3961" s="20" t="s">
        <v>57</v>
      </c>
      <c r="D3961" s="19" t="s">
        <v>85</v>
      </c>
      <c r="E3961" s="19" t="s">
        <v>38</v>
      </c>
      <c r="F3961" s="21">
        <v>2.0</v>
      </c>
      <c r="G3961" s="22">
        <v>40832.0</v>
      </c>
      <c r="H3961" s="15" t="str">
        <f t="shared" si="2"/>
        <v>Base Range</v>
      </c>
      <c r="I3961" s="22">
        <v>52866.0</v>
      </c>
      <c r="J3961" s="23">
        <f t="shared" si="3"/>
        <v>0.7723678735</v>
      </c>
      <c r="K3961" s="24" t="str">
        <f t="shared" si="4"/>
        <v>Target Not Meet</v>
      </c>
    </row>
    <row r="3962" ht="22.5" customHeight="1">
      <c r="A3962" s="18">
        <v>45714.0</v>
      </c>
      <c r="B3962" s="19" t="str">
        <f t="shared" si="1"/>
        <v>Feb</v>
      </c>
      <c r="C3962" s="20" t="s">
        <v>57</v>
      </c>
      <c r="D3962" s="19" t="s">
        <v>58</v>
      </c>
      <c r="E3962" s="19" t="s">
        <v>9</v>
      </c>
      <c r="F3962" s="21">
        <v>3.0</v>
      </c>
      <c r="G3962" s="22">
        <v>67382.0</v>
      </c>
      <c r="H3962" s="15" t="str">
        <f t="shared" si="2"/>
        <v>Medium Range</v>
      </c>
      <c r="I3962" s="22">
        <v>63528.0</v>
      </c>
      <c r="J3962" s="23">
        <f t="shared" si="3"/>
        <v>1.060666163</v>
      </c>
      <c r="K3962" s="24" t="str">
        <f t="shared" si="4"/>
        <v>Over Achived</v>
      </c>
    </row>
    <row r="3963" ht="22.5" customHeight="1">
      <c r="A3963" s="18">
        <v>45714.0</v>
      </c>
      <c r="B3963" s="19" t="str">
        <f t="shared" si="1"/>
        <v>Feb</v>
      </c>
      <c r="C3963" s="20" t="s">
        <v>13</v>
      </c>
      <c r="D3963" s="19" t="s">
        <v>14</v>
      </c>
      <c r="E3963" s="19" t="s">
        <v>23</v>
      </c>
      <c r="F3963" s="21">
        <v>1.0</v>
      </c>
      <c r="G3963" s="22">
        <v>46918.0</v>
      </c>
      <c r="H3963" s="15" t="str">
        <f t="shared" si="2"/>
        <v>Base Range</v>
      </c>
      <c r="I3963" s="22">
        <v>35842.0</v>
      </c>
      <c r="J3963" s="23">
        <f t="shared" si="3"/>
        <v>1.309022934</v>
      </c>
      <c r="K3963" s="24" t="str">
        <f t="shared" si="4"/>
        <v>Over Achived</v>
      </c>
    </row>
    <row r="3964" ht="22.5" customHeight="1">
      <c r="A3964" s="18">
        <v>45714.0</v>
      </c>
      <c r="B3964" s="19" t="str">
        <f t="shared" si="1"/>
        <v>Feb</v>
      </c>
      <c r="C3964" s="20" t="s">
        <v>57</v>
      </c>
      <c r="D3964" s="19" t="s">
        <v>85</v>
      </c>
      <c r="E3964" s="19" t="s">
        <v>68</v>
      </c>
      <c r="F3964" s="21">
        <v>1.0</v>
      </c>
      <c r="G3964" s="22">
        <v>31715.0</v>
      </c>
      <c r="H3964" s="15" t="str">
        <f t="shared" si="2"/>
        <v>Base Range</v>
      </c>
      <c r="I3964" s="22">
        <v>40701.0</v>
      </c>
      <c r="J3964" s="23">
        <f t="shared" si="3"/>
        <v>0.7792191838</v>
      </c>
      <c r="K3964" s="24" t="str">
        <f t="shared" si="4"/>
        <v>Target Not Meet</v>
      </c>
    </row>
    <row r="3965" ht="22.5" customHeight="1">
      <c r="A3965" s="18">
        <v>45714.0</v>
      </c>
      <c r="B3965" s="19" t="str">
        <f t="shared" si="1"/>
        <v>Feb</v>
      </c>
      <c r="C3965" s="20" t="s">
        <v>57</v>
      </c>
      <c r="D3965" s="19" t="s">
        <v>85</v>
      </c>
      <c r="E3965" s="19" t="s">
        <v>9</v>
      </c>
      <c r="F3965" s="21">
        <v>2.0</v>
      </c>
      <c r="G3965" s="22">
        <v>56384.0</v>
      </c>
      <c r="H3965" s="15" t="str">
        <f t="shared" si="2"/>
        <v>Medium Range</v>
      </c>
      <c r="I3965" s="22">
        <v>71422.0</v>
      </c>
      <c r="J3965" s="23">
        <f t="shared" si="3"/>
        <v>0.7894486293</v>
      </c>
      <c r="K3965" s="24" t="str">
        <f t="shared" si="4"/>
        <v>Target Not Meet</v>
      </c>
    </row>
    <row r="3966" ht="22.5" customHeight="1">
      <c r="A3966" s="18">
        <v>45714.0</v>
      </c>
      <c r="B3966" s="19" t="str">
        <f t="shared" si="1"/>
        <v>Feb</v>
      </c>
      <c r="C3966" s="20" t="s">
        <v>57</v>
      </c>
      <c r="D3966" s="19" t="s">
        <v>85</v>
      </c>
      <c r="E3966" s="19" t="s">
        <v>68</v>
      </c>
      <c r="F3966" s="21">
        <v>1.0</v>
      </c>
      <c r="G3966" s="22">
        <v>27957.0</v>
      </c>
      <c r="H3966" s="15" t="str">
        <f t="shared" si="2"/>
        <v>Base Range</v>
      </c>
      <c r="I3966" s="22">
        <v>34718.0</v>
      </c>
      <c r="J3966" s="23">
        <f t="shared" si="3"/>
        <v>0.8052595196</v>
      </c>
      <c r="K3966" s="24" t="str">
        <f t="shared" si="4"/>
        <v>Target Not Meet</v>
      </c>
    </row>
    <row r="3967" ht="22.5" customHeight="1">
      <c r="A3967" s="18">
        <v>45714.0</v>
      </c>
      <c r="B3967" s="19" t="str">
        <f t="shared" si="1"/>
        <v>Feb</v>
      </c>
      <c r="C3967" s="20" t="s">
        <v>57</v>
      </c>
      <c r="D3967" s="19" t="s">
        <v>80</v>
      </c>
      <c r="E3967" s="19" t="s">
        <v>9</v>
      </c>
      <c r="F3967" s="21">
        <v>2.0</v>
      </c>
      <c r="G3967" s="22">
        <v>56315.0</v>
      </c>
      <c r="H3967" s="15" t="str">
        <f t="shared" si="2"/>
        <v>Medium Range</v>
      </c>
      <c r="I3967" s="22">
        <v>60241.0</v>
      </c>
      <c r="J3967" s="23">
        <f t="shared" si="3"/>
        <v>0.9348284391</v>
      </c>
      <c r="K3967" s="24" t="str">
        <f t="shared" si="4"/>
        <v>Target Not Meet</v>
      </c>
    </row>
    <row r="3968" ht="22.5" customHeight="1">
      <c r="A3968" s="18">
        <v>45714.0</v>
      </c>
      <c r="B3968" s="19" t="str">
        <f t="shared" si="1"/>
        <v>Feb</v>
      </c>
      <c r="C3968" s="20" t="s">
        <v>57</v>
      </c>
      <c r="D3968" s="19" t="s">
        <v>80</v>
      </c>
      <c r="E3968" s="19" t="s">
        <v>23</v>
      </c>
      <c r="F3968" s="21">
        <v>1.0</v>
      </c>
      <c r="G3968" s="22">
        <v>30245.0</v>
      </c>
      <c r="H3968" s="15" t="str">
        <f t="shared" si="2"/>
        <v>Base Range</v>
      </c>
      <c r="I3968" s="22">
        <v>34255.0</v>
      </c>
      <c r="J3968" s="23">
        <f t="shared" si="3"/>
        <v>0.8829367975</v>
      </c>
      <c r="K3968" s="24" t="str">
        <f t="shared" si="4"/>
        <v>Target Not Meet</v>
      </c>
    </row>
    <row r="3969" ht="22.5" customHeight="1">
      <c r="A3969" s="18">
        <v>45714.0</v>
      </c>
      <c r="B3969" s="19" t="str">
        <f t="shared" si="1"/>
        <v>Feb</v>
      </c>
      <c r="C3969" s="20" t="s">
        <v>57</v>
      </c>
      <c r="D3969" s="19" t="s">
        <v>80</v>
      </c>
      <c r="E3969" s="19" t="s">
        <v>63</v>
      </c>
      <c r="F3969" s="21">
        <v>1.0</v>
      </c>
      <c r="G3969" s="22">
        <v>25356.0</v>
      </c>
      <c r="H3969" s="15" t="str">
        <f t="shared" si="2"/>
        <v>Base Range</v>
      </c>
      <c r="I3969" s="22">
        <v>32209.0</v>
      </c>
      <c r="J3969" s="23">
        <f t="shared" si="3"/>
        <v>0.787233382</v>
      </c>
      <c r="K3969" s="24" t="str">
        <f t="shared" si="4"/>
        <v>Target Not Meet</v>
      </c>
    </row>
    <row r="3970" ht="22.5" customHeight="1">
      <c r="A3970" s="18">
        <v>45714.0</v>
      </c>
      <c r="B3970" s="19" t="str">
        <f t="shared" si="1"/>
        <v>Feb</v>
      </c>
      <c r="C3970" s="20" t="s">
        <v>57</v>
      </c>
      <c r="D3970" s="19" t="s">
        <v>80</v>
      </c>
      <c r="E3970" s="19" t="s">
        <v>68</v>
      </c>
      <c r="F3970" s="21">
        <v>1.0</v>
      </c>
      <c r="G3970" s="22">
        <v>25969.0</v>
      </c>
      <c r="H3970" s="15" t="str">
        <f t="shared" si="2"/>
        <v>Base Range</v>
      </c>
      <c r="I3970" s="22">
        <v>28327.0</v>
      </c>
      <c r="J3970" s="23">
        <f t="shared" si="3"/>
        <v>0.9167578635</v>
      </c>
      <c r="K3970" s="24" t="str">
        <f t="shared" si="4"/>
        <v>Target Not Meet</v>
      </c>
    </row>
    <row r="3971" ht="22.5" customHeight="1">
      <c r="A3971" s="18">
        <v>45714.0</v>
      </c>
      <c r="B3971" s="19" t="str">
        <f t="shared" si="1"/>
        <v>Feb</v>
      </c>
      <c r="C3971" s="20" t="s">
        <v>57</v>
      </c>
      <c r="D3971" s="19" t="s">
        <v>80</v>
      </c>
      <c r="E3971" s="19" t="s">
        <v>26</v>
      </c>
      <c r="F3971" s="21">
        <v>2.0</v>
      </c>
      <c r="G3971" s="22">
        <v>53110.0</v>
      </c>
      <c r="H3971" s="15" t="str">
        <f t="shared" si="2"/>
        <v>Medium Range</v>
      </c>
      <c r="I3971" s="22">
        <v>56394.0</v>
      </c>
      <c r="J3971" s="23">
        <f t="shared" si="3"/>
        <v>0.9417668546</v>
      </c>
      <c r="K3971" s="24" t="str">
        <f t="shared" si="4"/>
        <v>Target Not Meet</v>
      </c>
    </row>
    <row r="3972" ht="22.5" customHeight="1">
      <c r="A3972" s="18">
        <v>45714.0</v>
      </c>
      <c r="B3972" s="19" t="str">
        <f t="shared" si="1"/>
        <v>Feb</v>
      </c>
      <c r="C3972" s="20" t="s">
        <v>57</v>
      </c>
      <c r="D3972" s="19" t="s">
        <v>71</v>
      </c>
      <c r="E3972" s="19" t="s">
        <v>9</v>
      </c>
      <c r="F3972" s="21">
        <v>3.0</v>
      </c>
      <c r="G3972" s="22">
        <v>54892.0</v>
      </c>
      <c r="H3972" s="15" t="str">
        <f t="shared" si="2"/>
        <v>Medium Range</v>
      </c>
      <c r="I3972" s="22">
        <v>62930.0</v>
      </c>
      <c r="J3972" s="23">
        <f t="shared" si="3"/>
        <v>0.8722707771</v>
      </c>
      <c r="K3972" s="24" t="str">
        <f t="shared" si="4"/>
        <v>Target Not Meet</v>
      </c>
    </row>
    <row r="3973" ht="22.5" customHeight="1">
      <c r="A3973" s="18">
        <v>45714.0</v>
      </c>
      <c r="B3973" s="19" t="str">
        <f t="shared" si="1"/>
        <v>Feb</v>
      </c>
      <c r="C3973" s="20" t="s">
        <v>57</v>
      </c>
      <c r="D3973" s="19" t="s">
        <v>71</v>
      </c>
      <c r="E3973" s="19" t="s">
        <v>38</v>
      </c>
      <c r="F3973" s="21">
        <v>2.0</v>
      </c>
      <c r="G3973" s="22">
        <v>48407.0</v>
      </c>
      <c r="H3973" s="15" t="str">
        <f t="shared" si="2"/>
        <v>Base Range</v>
      </c>
      <c r="I3973" s="22">
        <v>52081.0</v>
      </c>
      <c r="J3973" s="23">
        <f t="shared" si="3"/>
        <v>0.9294560396</v>
      </c>
      <c r="K3973" s="24" t="str">
        <f t="shared" si="4"/>
        <v>Target Not Meet</v>
      </c>
    </row>
    <row r="3974" ht="22.5" customHeight="1">
      <c r="A3974" s="18">
        <v>45714.0</v>
      </c>
      <c r="B3974" s="19" t="str">
        <f t="shared" si="1"/>
        <v>Feb</v>
      </c>
      <c r="C3974" s="20" t="s">
        <v>57</v>
      </c>
      <c r="D3974" s="19" t="s">
        <v>71</v>
      </c>
      <c r="E3974" s="19" t="s">
        <v>23</v>
      </c>
      <c r="F3974" s="21">
        <v>1.0</v>
      </c>
      <c r="G3974" s="22">
        <v>33343.0</v>
      </c>
      <c r="H3974" s="15" t="str">
        <f t="shared" si="2"/>
        <v>Base Range</v>
      </c>
      <c r="I3974" s="22">
        <v>37887.0</v>
      </c>
      <c r="J3974" s="23">
        <f t="shared" si="3"/>
        <v>0.880064402</v>
      </c>
      <c r="K3974" s="24" t="str">
        <f t="shared" si="4"/>
        <v>Target Not Meet</v>
      </c>
    </row>
    <row r="3975" ht="22.5" customHeight="1">
      <c r="A3975" s="18">
        <v>45714.0</v>
      </c>
      <c r="B3975" s="19" t="str">
        <f t="shared" si="1"/>
        <v>Feb</v>
      </c>
      <c r="C3975" s="20" t="s">
        <v>57</v>
      </c>
      <c r="D3975" s="19" t="s">
        <v>71</v>
      </c>
      <c r="E3975" s="19" t="s">
        <v>9</v>
      </c>
      <c r="F3975" s="21">
        <v>3.0</v>
      </c>
      <c r="G3975" s="22">
        <v>58193.0</v>
      </c>
      <c r="H3975" s="15" t="str">
        <f t="shared" si="2"/>
        <v>Medium Range</v>
      </c>
      <c r="I3975" s="22">
        <v>69141.0</v>
      </c>
      <c r="J3975" s="23">
        <f t="shared" si="3"/>
        <v>0.841656904</v>
      </c>
      <c r="K3975" s="24" t="str">
        <f t="shared" si="4"/>
        <v>Target Not Meet</v>
      </c>
    </row>
    <row r="3976" ht="22.5" customHeight="1">
      <c r="A3976" s="18">
        <v>45714.0</v>
      </c>
      <c r="B3976" s="19" t="str">
        <f t="shared" si="1"/>
        <v>Feb</v>
      </c>
      <c r="C3976" s="20" t="s">
        <v>57</v>
      </c>
      <c r="D3976" s="19" t="s">
        <v>71</v>
      </c>
      <c r="E3976" s="19" t="s">
        <v>23</v>
      </c>
      <c r="F3976" s="21">
        <v>1.0</v>
      </c>
      <c r="G3976" s="22">
        <v>28638.0</v>
      </c>
      <c r="H3976" s="15" t="str">
        <f t="shared" si="2"/>
        <v>Base Range</v>
      </c>
      <c r="I3976" s="22">
        <v>30816.0</v>
      </c>
      <c r="J3976" s="23">
        <f t="shared" si="3"/>
        <v>0.9293224299</v>
      </c>
      <c r="K3976" s="24" t="str">
        <f t="shared" si="4"/>
        <v>Target Not Meet</v>
      </c>
    </row>
    <row r="3977" ht="22.5" customHeight="1">
      <c r="A3977" s="18">
        <v>45714.0</v>
      </c>
      <c r="B3977" s="19" t="str">
        <f t="shared" si="1"/>
        <v>Feb</v>
      </c>
      <c r="C3977" s="20" t="s">
        <v>57</v>
      </c>
      <c r="D3977" s="25" t="s">
        <v>62</v>
      </c>
      <c r="E3977" s="19" t="s">
        <v>68</v>
      </c>
      <c r="F3977" s="21">
        <v>1.0</v>
      </c>
      <c r="G3977" s="22">
        <v>31795.0</v>
      </c>
      <c r="H3977" s="15" t="str">
        <f t="shared" si="2"/>
        <v>Base Range</v>
      </c>
      <c r="I3977" s="22">
        <v>25750.0</v>
      </c>
      <c r="J3977" s="23">
        <f t="shared" si="3"/>
        <v>1.234757282</v>
      </c>
      <c r="K3977" s="24" t="str">
        <f t="shared" si="4"/>
        <v>Over Achived</v>
      </c>
    </row>
    <row r="3978" ht="22.5" customHeight="1">
      <c r="A3978" s="18">
        <v>45714.0</v>
      </c>
      <c r="B3978" s="19" t="str">
        <f t="shared" si="1"/>
        <v>Feb</v>
      </c>
      <c r="C3978" s="20" t="s">
        <v>57</v>
      </c>
      <c r="D3978" s="25" t="s">
        <v>62</v>
      </c>
      <c r="E3978" s="19" t="s">
        <v>19</v>
      </c>
      <c r="F3978" s="21">
        <v>1.0</v>
      </c>
      <c r="G3978" s="22">
        <v>30443.0</v>
      </c>
      <c r="H3978" s="15" t="str">
        <f t="shared" si="2"/>
        <v>Base Range</v>
      </c>
      <c r="I3978" s="22">
        <v>28257.0</v>
      </c>
      <c r="J3978" s="23">
        <f t="shared" si="3"/>
        <v>1.077361362</v>
      </c>
      <c r="K3978" s="24" t="str">
        <f t="shared" si="4"/>
        <v>Over Achived</v>
      </c>
    </row>
    <row r="3979" ht="22.5" customHeight="1">
      <c r="A3979" s="18">
        <v>45714.0</v>
      </c>
      <c r="B3979" s="19" t="str">
        <f t="shared" si="1"/>
        <v>Feb</v>
      </c>
      <c r="C3979" s="20" t="s">
        <v>57</v>
      </c>
      <c r="D3979" s="19" t="s">
        <v>58</v>
      </c>
      <c r="E3979" s="19" t="s">
        <v>19</v>
      </c>
      <c r="F3979" s="21">
        <v>1.0</v>
      </c>
      <c r="G3979" s="22">
        <v>34453.0</v>
      </c>
      <c r="H3979" s="15" t="str">
        <f t="shared" si="2"/>
        <v>Base Range</v>
      </c>
      <c r="I3979" s="22">
        <v>28824.0</v>
      </c>
      <c r="J3979" s="23">
        <f t="shared" si="3"/>
        <v>1.195288648</v>
      </c>
      <c r="K3979" s="24" t="str">
        <f t="shared" si="4"/>
        <v>Over Achived</v>
      </c>
    </row>
    <row r="3980" ht="22.5" customHeight="1">
      <c r="A3980" s="18">
        <v>45714.0</v>
      </c>
      <c r="B3980" s="19" t="str">
        <f t="shared" si="1"/>
        <v>Feb</v>
      </c>
      <c r="C3980" s="20" t="s">
        <v>57</v>
      </c>
      <c r="D3980" s="19" t="s">
        <v>58</v>
      </c>
      <c r="E3980" s="19" t="s">
        <v>9</v>
      </c>
      <c r="F3980" s="21">
        <v>2.0</v>
      </c>
      <c r="G3980" s="22">
        <v>63849.0</v>
      </c>
      <c r="H3980" s="15" t="str">
        <f t="shared" si="2"/>
        <v>Medium Range</v>
      </c>
      <c r="I3980" s="22">
        <v>56215.0</v>
      </c>
      <c r="J3980" s="23">
        <f t="shared" si="3"/>
        <v>1.135800053</v>
      </c>
      <c r="K3980" s="24" t="str">
        <f t="shared" si="4"/>
        <v>Over Achived</v>
      </c>
    </row>
    <row r="3981" ht="22.5" customHeight="1">
      <c r="A3981" s="18">
        <v>45714.0</v>
      </c>
      <c r="B3981" s="19" t="str">
        <f t="shared" si="1"/>
        <v>Feb</v>
      </c>
      <c r="C3981" s="20" t="s">
        <v>13</v>
      </c>
      <c r="D3981" s="19" t="s">
        <v>14</v>
      </c>
      <c r="E3981" s="19" t="s">
        <v>68</v>
      </c>
      <c r="F3981" s="21">
        <v>1.0</v>
      </c>
      <c r="G3981" s="22">
        <v>38839.0</v>
      </c>
      <c r="H3981" s="15" t="str">
        <f t="shared" si="2"/>
        <v>Base Range</v>
      </c>
      <c r="I3981" s="22">
        <v>35194.0</v>
      </c>
      <c r="J3981" s="23">
        <f t="shared" si="3"/>
        <v>1.10356879</v>
      </c>
      <c r="K3981" s="24" t="str">
        <f t="shared" si="4"/>
        <v>Over Achived</v>
      </c>
    </row>
    <row r="3982" ht="22.5" customHeight="1">
      <c r="A3982" s="18">
        <v>45714.0</v>
      </c>
      <c r="B3982" s="19" t="str">
        <f t="shared" si="1"/>
        <v>Feb</v>
      </c>
      <c r="C3982" s="20" t="s">
        <v>7</v>
      </c>
      <c r="D3982" s="19" t="s">
        <v>106</v>
      </c>
      <c r="E3982" s="19" t="s">
        <v>68</v>
      </c>
      <c r="F3982" s="21">
        <v>3.0</v>
      </c>
      <c r="G3982" s="22">
        <v>72909.0</v>
      </c>
      <c r="H3982" s="15" t="str">
        <f t="shared" si="2"/>
        <v>High Range</v>
      </c>
      <c r="I3982" s="22">
        <v>58976.0</v>
      </c>
      <c r="J3982" s="23">
        <f t="shared" si="3"/>
        <v>1.236248644</v>
      </c>
      <c r="K3982" s="24" t="str">
        <f t="shared" si="4"/>
        <v>Over Achived</v>
      </c>
    </row>
    <row r="3983" ht="22.5" customHeight="1">
      <c r="A3983" s="18">
        <v>45714.0</v>
      </c>
      <c r="B3983" s="19" t="str">
        <f t="shared" si="1"/>
        <v>Feb</v>
      </c>
      <c r="C3983" s="20" t="s">
        <v>92</v>
      </c>
      <c r="D3983" s="19" t="s">
        <v>93</v>
      </c>
      <c r="E3983" s="19" t="s">
        <v>34</v>
      </c>
      <c r="F3983" s="21">
        <v>5.0</v>
      </c>
      <c r="G3983" s="22">
        <v>99194.0</v>
      </c>
      <c r="H3983" s="15" t="str">
        <f t="shared" si="2"/>
        <v>Very High Range</v>
      </c>
      <c r="I3983" s="22">
        <v>105027.0</v>
      </c>
      <c r="J3983" s="23">
        <f t="shared" si="3"/>
        <v>0.9444619003</v>
      </c>
      <c r="K3983" s="24" t="str">
        <f t="shared" si="4"/>
        <v>Target Not Meet</v>
      </c>
    </row>
    <row r="3984" ht="22.5" customHeight="1">
      <c r="A3984" s="18">
        <v>45714.0</v>
      </c>
      <c r="B3984" s="19" t="str">
        <f t="shared" si="1"/>
        <v>Feb</v>
      </c>
      <c r="C3984" s="20" t="s">
        <v>7</v>
      </c>
      <c r="D3984" s="19" t="s">
        <v>131</v>
      </c>
      <c r="E3984" s="19" t="s">
        <v>34</v>
      </c>
      <c r="F3984" s="21">
        <v>5.0</v>
      </c>
      <c r="G3984" s="22">
        <v>155456.0</v>
      </c>
      <c r="H3984" s="15" t="str">
        <f t="shared" si="2"/>
        <v>Very High Range</v>
      </c>
      <c r="I3984" s="22">
        <v>146636.0</v>
      </c>
      <c r="J3984" s="23">
        <f t="shared" si="3"/>
        <v>1.06014894</v>
      </c>
      <c r="K3984" s="24" t="str">
        <f t="shared" si="4"/>
        <v>Over Achived</v>
      </c>
    </row>
    <row r="3985" ht="22.5" customHeight="1">
      <c r="A3985" s="18">
        <v>45714.0</v>
      </c>
      <c r="B3985" s="19" t="str">
        <f t="shared" si="1"/>
        <v>Feb</v>
      </c>
      <c r="C3985" s="20" t="s">
        <v>7</v>
      </c>
      <c r="D3985" s="19" t="s">
        <v>131</v>
      </c>
      <c r="E3985" s="19" t="s">
        <v>23</v>
      </c>
      <c r="F3985" s="21">
        <v>3.0</v>
      </c>
      <c r="G3985" s="22">
        <v>69640.0</v>
      </c>
      <c r="H3985" s="15" t="str">
        <f t="shared" si="2"/>
        <v>Medium Range</v>
      </c>
      <c r="I3985" s="22">
        <v>49558.0</v>
      </c>
      <c r="J3985" s="23">
        <f t="shared" si="3"/>
        <v>1.405222164</v>
      </c>
      <c r="K3985" s="24" t="str">
        <f t="shared" si="4"/>
        <v>Over Achived</v>
      </c>
    </row>
    <row r="3986" ht="22.5" customHeight="1">
      <c r="A3986" s="18">
        <v>45714.0</v>
      </c>
      <c r="B3986" s="19" t="str">
        <f t="shared" si="1"/>
        <v>Feb</v>
      </c>
      <c r="C3986" s="20" t="s">
        <v>7</v>
      </c>
      <c r="D3986" s="19" t="s">
        <v>131</v>
      </c>
      <c r="E3986" s="19" t="s">
        <v>63</v>
      </c>
      <c r="F3986" s="21">
        <v>3.0</v>
      </c>
      <c r="G3986" s="22">
        <v>54730.0</v>
      </c>
      <c r="H3986" s="15" t="str">
        <f t="shared" si="2"/>
        <v>Medium Range</v>
      </c>
      <c r="I3986" s="22">
        <v>49827.0</v>
      </c>
      <c r="J3986" s="23">
        <f t="shared" si="3"/>
        <v>1.098400466</v>
      </c>
      <c r="K3986" s="24" t="str">
        <f t="shared" si="4"/>
        <v>Over Achived</v>
      </c>
    </row>
    <row r="3987" ht="22.5" customHeight="1">
      <c r="A3987" s="18">
        <v>45714.0</v>
      </c>
      <c r="B3987" s="19" t="str">
        <f t="shared" si="1"/>
        <v>Feb</v>
      </c>
      <c r="C3987" s="20" t="s">
        <v>7</v>
      </c>
      <c r="D3987" s="19" t="s">
        <v>126</v>
      </c>
      <c r="E3987" s="19" t="s">
        <v>26</v>
      </c>
      <c r="F3987" s="21">
        <v>8.0</v>
      </c>
      <c r="G3987" s="22">
        <v>207071.0</v>
      </c>
      <c r="H3987" s="15" t="str">
        <f t="shared" si="2"/>
        <v>Very High Range</v>
      </c>
      <c r="I3987" s="22">
        <v>191827.0</v>
      </c>
      <c r="J3987" s="23">
        <f t="shared" si="3"/>
        <v>1.079467437</v>
      </c>
      <c r="K3987" s="24" t="str">
        <f t="shared" si="4"/>
        <v>Over Achived</v>
      </c>
    </row>
    <row r="3988" ht="22.5" customHeight="1">
      <c r="A3988" s="18">
        <v>45714.0</v>
      </c>
      <c r="B3988" s="19" t="str">
        <f t="shared" si="1"/>
        <v>Feb</v>
      </c>
      <c r="C3988" s="20" t="s">
        <v>7</v>
      </c>
      <c r="D3988" s="19" t="s">
        <v>126</v>
      </c>
      <c r="E3988" s="19" t="s">
        <v>38</v>
      </c>
      <c r="F3988" s="21">
        <v>5.0</v>
      </c>
      <c r="G3988" s="22">
        <v>110746.0</v>
      </c>
      <c r="H3988" s="15" t="str">
        <f t="shared" si="2"/>
        <v>Very High Range</v>
      </c>
      <c r="I3988" s="22">
        <v>90765.0</v>
      </c>
      <c r="J3988" s="23">
        <f t="shared" si="3"/>
        <v>1.220139922</v>
      </c>
      <c r="K3988" s="24" t="str">
        <f t="shared" si="4"/>
        <v>Over Achived</v>
      </c>
    </row>
    <row r="3989" ht="22.5" customHeight="1">
      <c r="A3989" s="18">
        <v>45714.0</v>
      </c>
      <c r="B3989" s="19" t="str">
        <f t="shared" si="1"/>
        <v>Feb</v>
      </c>
      <c r="C3989" s="20" t="s">
        <v>7</v>
      </c>
      <c r="D3989" s="19" t="s">
        <v>126</v>
      </c>
      <c r="E3989" s="19" t="s">
        <v>9</v>
      </c>
      <c r="F3989" s="21">
        <v>5.0</v>
      </c>
      <c r="G3989" s="22">
        <v>165271.0</v>
      </c>
      <c r="H3989" s="15" t="str">
        <f t="shared" si="2"/>
        <v>Very High Range</v>
      </c>
      <c r="I3989" s="22">
        <v>116561.0</v>
      </c>
      <c r="J3989" s="23">
        <f t="shared" si="3"/>
        <v>1.417892777</v>
      </c>
      <c r="K3989" s="24" t="str">
        <f t="shared" si="4"/>
        <v>Over Achived</v>
      </c>
    </row>
    <row r="3990" ht="22.5" customHeight="1">
      <c r="A3990" s="18">
        <v>45714.0</v>
      </c>
      <c r="B3990" s="19" t="str">
        <f t="shared" si="1"/>
        <v>Feb</v>
      </c>
      <c r="C3990" s="20" t="s">
        <v>7</v>
      </c>
      <c r="D3990" s="19" t="s">
        <v>126</v>
      </c>
      <c r="E3990" s="19" t="s">
        <v>38</v>
      </c>
      <c r="F3990" s="21">
        <v>4.0</v>
      </c>
      <c r="G3990" s="22">
        <v>90995.0</v>
      </c>
      <c r="H3990" s="15" t="str">
        <f t="shared" si="2"/>
        <v>Very High Range</v>
      </c>
      <c r="I3990" s="22">
        <v>81455.0</v>
      </c>
      <c r="J3990" s="23">
        <f t="shared" si="3"/>
        <v>1.117119882</v>
      </c>
      <c r="K3990" s="24" t="str">
        <f t="shared" si="4"/>
        <v>Over Achived</v>
      </c>
    </row>
    <row r="3991" ht="22.5" customHeight="1">
      <c r="A3991" s="18">
        <v>45714.0</v>
      </c>
      <c r="B3991" s="19" t="str">
        <f t="shared" si="1"/>
        <v>Feb</v>
      </c>
      <c r="C3991" s="20" t="s">
        <v>7</v>
      </c>
      <c r="D3991" s="19" t="s">
        <v>131</v>
      </c>
      <c r="E3991" s="19" t="s">
        <v>23</v>
      </c>
      <c r="F3991" s="21">
        <v>2.0</v>
      </c>
      <c r="G3991" s="22">
        <v>83435.0</v>
      </c>
      <c r="H3991" s="15" t="str">
        <f t="shared" si="2"/>
        <v>High Range</v>
      </c>
      <c r="I3991" s="22">
        <v>77863.0</v>
      </c>
      <c r="J3991" s="23">
        <f t="shared" si="3"/>
        <v>1.071561589</v>
      </c>
      <c r="K3991" s="24" t="str">
        <f t="shared" si="4"/>
        <v>Over Achived</v>
      </c>
    </row>
    <row r="3992" ht="22.5" customHeight="1">
      <c r="A3992" s="18">
        <v>45714.0</v>
      </c>
      <c r="B3992" s="19" t="str">
        <f t="shared" si="1"/>
        <v>Feb</v>
      </c>
      <c r="C3992" s="20" t="s">
        <v>7</v>
      </c>
      <c r="D3992" s="19" t="s">
        <v>118</v>
      </c>
      <c r="E3992" s="19" t="s">
        <v>34</v>
      </c>
      <c r="F3992" s="21">
        <v>6.0</v>
      </c>
      <c r="G3992" s="22">
        <v>150161.0</v>
      </c>
      <c r="H3992" s="15" t="str">
        <f t="shared" si="2"/>
        <v>Very High Range</v>
      </c>
      <c r="I3992" s="22">
        <v>106534.0</v>
      </c>
      <c r="J3992" s="23">
        <f t="shared" si="3"/>
        <v>1.409512456</v>
      </c>
      <c r="K3992" s="24" t="str">
        <f t="shared" si="4"/>
        <v>Over Achived</v>
      </c>
    </row>
    <row r="3993" ht="22.5" customHeight="1">
      <c r="A3993" s="18">
        <v>45714.0</v>
      </c>
      <c r="B3993" s="19" t="str">
        <f t="shared" si="1"/>
        <v>Feb</v>
      </c>
      <c r="C3993" s="20" t="s">
        <v>13</v>
      </c>
      <c r="D3993" s="19" t="s">
        <v>14</v>
      </c>
      <c r="E3993" s="19" t="s">
        <v>68</v>
      </c>
      <c r="F3993" s="21">
        <v>2.0</v>
      </c>
      <c r="G3993" s="22">
        <v>32461.0</v>
      </c>
      <c r="H3993" s="15" t="str">
        <f t="shared" si="2"/>
        <v>Base Range</v>
      </c>
      <c r="I3993" s="22">
        <v>25408.0</v>
      </c>
      <c r="J3993" s="23">
        <f t="shared" si="3"/>
        <v>1.277589736</v>
      </c>
      <c r="K3993" s="24" t="str">
        <f t="shared" si="4"/>
        <v>Over Achived</v>
      </c>
    </row>
    <row r="3994" ht="22.5" customHeight="1">
      <c r="A3994" s="18">
        <v>45714.0</v>
      </c>
      <c r="B3994" s="19" t="str">
        <f t="shared" si="1"/>
        <v>Feb</v>
      </c>
      <c r="C3994" s="20" t="s">
        <v>7</v>
      </c>
      <c r="D3994" s="19" t="s">
        <v>106</v>
      </c>
      <c r="E3994" s="19" t="s">
        <v>19</v>
      </c>
      <c r="F3994" s="21">
        <v>3.0</v>
      </c>
      <c r="G3994" s="22">
        <v>95494.0</v>
      </c>
      <c r="H3994" s="15" t="str">
        <f t="shared" si="2"/>
        <v>Very High Range</v>
      </c>
      <c r="I3994" s="22">
        <v>88973.0</v>
      </c>
      <c r="J3994" s="23">
        <f t="shared" si="3"/>
        <v>1.073291898</v>
      </c>
      <c r="K3994" s="24" t="str">
        <f t="shared" si="4"/>
        <v>Over Achived</v>
      </c>
    </row>
    <row r="3995" ht="22.5" customHeight="1">
      <c r="A3995" s="18">
        <v>45714.0</v>
      </c>
      <c r="B3995" s="19" t="str">
        <f t="shared" si="1"/>
        <v>Feb</v>
      </c>
      <c r="C3995" s="20" t="s">
        <v>7</v>
      </c>
      <c r="D3995" s="19" t="s">
        <v>106</v>
      </c>
      <c r="E3995" s="19" t="s">
        <v>63</v>
      </c>
      <c r="F3995" s="21">
        <v>2.0</v>
      </c>
      <c r="G3995" s="22">
        <v>52396.0</v>
      </c>
      <c r="H3995" s="15" t="str">
        <f t="shared" si="2"/>
        <v>Medium Range</v>
      </c>
      <c r="I3995" s="22">
        <v>39942.0</v>
      </c>
      <c r="J3995" s="23">
        <f t="shared" si="3"/>
        <v>1.311802113</v>
      </c>
      <c r="K3995" s="24" t="str">
        <f t="shared" si="4"/>
        <v>Over Achived</v>
      </c>
    </row>
    <row r="3996" ht="22.5" customHeight="1">
      <c r="A3996" s="18">
        <v>45714.0</v>
      </c>
      <c r="B3996" s="19" t="str">
        <f t="shared" si="1"/>
        <v>Feb</v>
      </c>
      <c r="C3996" s="20" t="s">
        <v>7</v>
      </c>
      <c r="D3996" s="19" t="s">
        <v>106</v>
      </c>
      <c r="E3996" s="19" t="s">
        <v>26</v>
      </c>
      <c r="F3996" s="21">
        <v>9.0</v>
      </c>
      <c r="G3996" s="22">
        <v>184459.0</v>
      </c>
      <c r="H3996" s="15" t="str">
        <f t="shared" si="2"/>
        <v>Very High Range</v>
      </c>
      <c r="I3996" s="22">
        <v>143079.0</v>
      </c>
      <c r="J3996" s="23">
        <f t="shared" si="3"/>
        <v>1.289210856</v>
      </c>
      <c r="K3996" s="24" t="str">
        <f t="shared" si="4"/>
        <v>Over Achived</v>
      </c>
    </row>
    <row r="3997" ht="22.5" customHeight="1">
      <c r="A3997" s="18">
        <v>45714.0</v>
      </c>
      <c r="B3997" s="19" t="str">
        <f t="shared" si="1"/>
        <v>Feb</v>
      </c>
      <c r="C3997" s="20" t="s">
        <v>7</v>
      </c>
      <c r="D3997" s="19" t="s">
        <v>8</v>
      </c>
      <c r="E3997" s="19" t="s">
        <v>68</v>
      </c>
      <c r="F3997" s="21">
        <v>2.0</v>
      </c>
      <c r="G3997" s="22">
        <v>62062.0</v>
      </c>
      <c r="H3997" s="15" t="str">
        <f t="shared" si="2"/>
        <v>Medium Range</v>
      </c>
      <c r="I3997" s="22">
        <v>45641.0</v>
      </c>
      <c r="J3997" s="23">
        <f t="shared" si="3"/>
        <v>1.359786157</v>
      </c>
      <c r="K3997" s="24" t="str">
        <f t="shared" si="4"/>
        <v>Over Achived</v>
      </c>
    </row>
    <row r="3998" ht="22.5" customHeight="1">
      <c r="A3998" s="18">
        <v>45714.0</v>
      </c>
      <c r="B3998" s="19" t="str">
        <f t="shared" si="1"/>
        <v>Feb</v>
      </c>
      <c r="C3998" s="20" t="s">
        <v>7</v>
      </c>
      <c r="D3998" s="19" t="s">
        <v>8</v>
      </c>
      <c r="E3998" s="19" t="s">
        <v>38</v>
      </c>
      <c r="F3998" s="21">
        <v>4.0</v>
      </c>
      <c r="G3998" s="22">
        <v>104182.0</v>
      </c>
      <c r="H3998" s="15" t="str">
        <f t="shared" si="2"/>
        <v>Very High Range</v>
      </c>
      <c r="I3998" s="22">
        <v>94807.0</v>
      </c>
      <c r="J3998" s="23">
        <f t="shared" si="3"/>
        <v>1.098885103</v>
      </c>
      <c r="K3998" s="24" t="str">
        <f t="shared" si="4"/>
        <v>Over Achived</v>
      </c>
    </row>
    <row r="3999" ht="22.5" customHeight="1">
      <c r="A3999" s="18">
        <v>45714.0</v>
      </c>
      <c r="B3999" s="19" t="str">
        <f t="shared" si="1"/>
        <v>Feb</v>
      </c>
      <c r="C3999" s="20" t="s">
        <v>7</v>
      </c>
      <c r="D3999" s="19" t="s">
        <v>8</v>
      </c>
      <c r="E3999" s="19" t="s">
        <v>38</v>
      </c>
      <c r="F3999" s="21">
        <v>4.0</v>
      </c>
      <c r="G3999" s="22">
        <v>104039.0</v>
      </c>
      <c r="H3999" s="15" t="str">
        <f t="shared" si="2"/>
        <v>Very High Range</v>
      </c>
      <c r="I3999" s="22">
        <v>95085.0</v>
      </c>
      <c r="J3999" s="23">
        <f t="shared" si="3"/>
        <v>1.094168376</v>
      </c>
      <c r="K3999" s="24" t="str">
        <f t="shared" si="4"/>
        <v>Over Achived</v>
      </c>
    </row>
    <row r="4000" ht="22.5" customHeight="1">
      <c r="A4000" s="18">
        <v>45714.0</v>
      </c>
      <c r="B4000" s="19" t="str">
        <f t="shared" si="1"/>
        <v>Feb</v>
      </c>
      <c r="C4000" s="20" t="s">
        <v>7</v>
      </c>
      <c r="D4000" s="19" t="s">
        <v>118</v>
      </c>
      <c r="E4000" s="19" t="s">
        <v>19</v>
      </c>
      <c r="F4000" s="21">
        <v>3.0</v>
      </c>
      <c r="G4000" s="22">
        <v>90476.0</v>
      </c>
      <c r="H4000" s="15" t="str">
        <f t="shared" si="2"/>
        <v>Very High Range</v>
      </c>
      <c r="I4000" s="22">
        <v>81019.0</v>
      </c>
      <c r="J4000" s="23">
        <f t="shared" si="3"/>
        <v>1.116725706</v>
      </c>
      <c r="K4000" s="24" t="str">
        <f t="shared" si="4"/>
        <v>Over Achived</v>
      </c>
    </row>
    <row r="4001" ht="22.5" customHeight="1">
      <c r="A4001" s="18">
        <v>45714.0</v>
      </c>
      <c r="B4001" s="19" t="str">
        <f t="shared" si="1"/>
        <v>Feb</v>
      </c>
      <c r="C4001" s="20" t="s">
        <v>7</v>
      </c>
      <c r="D4001" s="19" t="s">
        <v>131</v>
      </c>
      <c r="E4001" s="19" t="s">
        <v>63</v>
      </c>
      <c r="F4001" s="21">
        <v>3.0</v>
      </c>
      <c r="G4001" s="22">
        <v>55093.0</v>
      </c>
      <c r="H4001" s="15" t="str">
        <f t="shared" si="2"/>
        <v>Medium Range</v>
      </c>
      <c r="I4001" s="22">
        <v>40019.0</v>
      </c>
      <c r="J4001" s="23">
        <f t="shared" si="3"/>
        <v>1.376671081</v>
      </c>
      <c r="K4001" s="24" t="str">
        <f t="shared" si="4"/>
        <v>Over Achived</v>
      </c>
    </row>
    <row r="4002" ht="22.5" customHeight="1">
      <c r="A4002" s="18">
        <v>45714.0</v>
      </c>
      <c r="B4002" s="19" t="str">
        <f t="shared" si="1"/>
        <v>Feb</v>
      </c>
      <c r="C4002" s="20" t="s">
        <v>7</v>
      </c>
      <c r="D4002" s="19" t="s">
        <v>8</v>
      </c>
      <c r="E4002" s="19" t="s">
        <v>26</v>
      </c>
      <c r="F4002" s="21">
        <v>10.0</v>
      </c>
      <c r="G4002" s="22">
        <v>246760.0</v>
      </c>
      <c r="H4002" s="15" t="str">
        <f t="shared" si="2"/>
        <v>Very High Range</v>
      </c>
      <c r="I4002" s="22">
        <v>222328.0</v>
      </c>
      <c r="J4002" s="23">
        <f t="shared" si="3"/>
        <v>1.109891692</v>
      </c>
      <c r="K4002" s="24" t="str">
        <f t="shared" si="4"/>
        <v>Over Achived</v>
      </c>
    </row>
    <row r="4003" ht="22.5" customHeight="1">
      <c r="A4003" s="18">
        <v>45714.0</v>
      </c>
      <c r="B4003" s="19" t="str">
        <f t="shared" si="1"/>
        <v>Feb</v>
      </c>
      <c r="C4003" s="20" t="s">
        <v>92</v>
      </c>
      <c r="D4003" s="19" t="s">
        <v>158</v>
      </c>
      <c r="E4003" s="19" t="s">
        <v>63</v>
      </c>
      <c r="F4003" s="21">
        <v>5.0</v>
      </c>
      <c r="G4003" s="22">
        <v>109416.0</v>
      </c>
      <c r="H4003" s="15" t="str">
        <f t="shared" si="2"/>
        <v>Very High Range</v>
      </c>
      <c r="I4003" s="22">
        <v>81009.0</v>
      </c>
      <c r="J4003" s="23">
        <f t="shared" si="3"/>
        <v>1.350664741</v>
      </c>
      <c r="K4003" s="24" t="str">
        <f t="shared" si="4"/>
        <v>Over Achived</v>
      </c>
    </row>
    <row r="4004" ht="22.5" customHeight="1">
      <c r="A4004" s="18">
        <v>45714.0</v>
      </c>
      <c r="B4004" s="19" t="str">
        <f t="shared" si="1"/>
        <v>Feb</v>
      </c>
      <c r="C4004" s="20" t="s">
        <v>92</v>
      </c>
      <c r="D4004" s="19" t="s">
        <v>93</v>
      </c>
      <c r="E4004" s="19" t="s">
        <v>26</v>
      </c>
      <c r="F4004" s="21">
        <v>4.0</v>
      </c>
      <c r="G4004" s="22">
        <v>92018.0</v>
      </c>
      <c r="H4004" s="15" t="str">
        <f t="shared" si="2"/>
        <v>Very High Range</v>
      </c>
      <c r="I4004" s="22">
        <v>115657.0</v>
      </c>
      <c r="J4004" s="23">
        <f t="shared" si="3"/>
        <v>0.7956111606</v>
      </c>
      <c r="K4004" s="24" t="str">
        <f t="shared" si="4"/>
        <v>Target Not Meet</v>
      </c>
    </row>
    <row r="4005" ht="22.5" customHeight="1">
      <c r="A4005" s="18">
        <v>45714.0</v>
      </c>
      <c r="B4005" s="19" t="str">
        <f t="shared" si="1"/>
        <v>Feb</v>
      </c>
      <c r="C4005" s="20" t="s">
        <v>92</v>
      </c>
      <c r="D4005" s="19" t="s">
        <v>93</v>
      </c>
      <c r="E4005" s="19" t="s">
        <v>9</v>
      </c>
      <c r="F4005" s="21">
        <v>5.0</v>
      </c>
      <c r="G4005" s="22">
        <v>130377.0</v>
      </c>
      <c r="H4005" s="15" t="str">
        <f t="shared" si="2"/>
        <v>Very High Range</v>
      </c>
      <c r="I4005" s="22">
        <v>160816.0</v>
      </c>
      <c r="J4005" s="23">
        <f t="shared" si="3"/>
        <v>0.81072157</v>
      </c>
      <c r="K4005" s="24" t="str">
        <f t="shared" si="4"/>
        <v>Target Not Meet</v>
      </c>
    </row>
    <row r="4006" ht="22.5" customHeight="1">
      <c r="A4006" s="18">
        <v>45714.0</v>
      </c>
      <c r="B4006" s="19" t="str">
        <f t="shared" si="1"/>
        <v>Feb</v>
      </c>
      <c r="C4006" s="20" t="s">
        <v>92</v>
      </c>
      <c r="D4006" s="19" t="s">
        <v>93</v>
      </c>
      <c r="E4006" s="19" t="s">
        <v>19</v>
      </c>
      <c r="F4006" s="21">
        <v>3.0</v>
      </c>
      <c r="G4006" s="22">
        <v>71424.0</v>
      </c>
      <c r="H4006" s="15" t="str">
        <f t="shared" si="2"/>
        <v>High Range</v>
      </c>
      <c r="I4006" s="22">
        <v>80247.0</v>
      </c>
      <c r="J4006" s="23">
        <f t="shared" si="3"/>
        <v>0.8900519646</v>
      </c>
      <c r="K4006" s="24" t="str">
        <f t="shared" si="4"/>
        <v>Target Not Meet</v>
      </c>
    </row>
    <row r="4007" ht="22.5" customHeight="1">
      <c r="A4007" s="18">
        <v>45714.0</v>
      </c>
      <c r="B4007" s="19" t="str">
        <f t="shared" si="1"/>
        <v>Feb</v>
      </c>
      <c r="C4007" s="20" t="s">
        <v>92</v>
      </c>
      <c r="D4007" s="19" t="s">
        <v>98</v>
      </c>
      <c r="E4007" s="19" t="s">
        <v>26</v>
      </c>
      <c r="F4007" s="21">
        <v>3.0</v>
      </c>
      <c r="G4007" s="22">
        <v>83626.0</v>
      </c>
      <c r="H4007" s="15" t="str">
        <f t="shared" si="2"/>
        <v>High Range</v>
      </c>
      <c r="I4007" s="22">
        <v>88896.0</v>
      </c>
      <c r="J4007" s="23">
        <f t="shared" si="3"/>
        <v>0.9407172426</v>
      </c>
      <c r="K4007" s="24" t="str">
        <f t="shared" si="4"/>
        <v>Target Not Meet</v>
      </c>
    </row>
    <row r="4008" ht="22.5" customHeight="1">
      <c r="A4008" s="18">
        <v>45714.0</v>
      </c>
      <c r="B4008" s="19" t="str">
        <f t="shared" si="1"/>
        <v>Feb</v>
      </c>
      <c r="C4008" s="20" t="s">
        <v>92</v>
      </c>
      <c r="D4008" s="19" t="s">
        <v>98</v>
      </c>
      <c r="E4008" s="19" t="s">
        <v>34</v>
      </c>
      <c r="F4008" s="21">
        <v>4.0</v>
      </c>
      <c r="G4008" s="22">
        <v>121494.0</v>
      </c>
      <c r="H4008" s="15" t="str">
        <f t="shared" si="2"/>
        <v>Very High Range</v>
      </c>
      <c r="I4008" s="22">
        <v>130145.0</v>
      </c>
      <c r="J4008" s="23">
        <f t="shared" si="3"/>
        <v>0.933527988</v>
      </c>
      <c r="K4008" s="24" t="str">
        <f t="shared" si="4"/>
        <v>Target Not Meet</v>
      </c>
    </row>
    <row r="4009" ht="22.5" customHeight="1">
      <c r="A4009" s="18">
        <v>45714.0</v>
      </c>
      <c r="B4009" s="19" t="str">
        <f t="shared" si="1"/>
        <v>Feb</v>
      </c>
      <c r="C4009" s="20" t="s">
        <v>92</v>
      </c>
      <c r="D4009" s="19" t="s">
        <v>158</v>
      </c>
      <c r="E4009" s="19" t="s">
        <v>26</v>
      </c>
      <c r="F4009" s="21">
        <v>4.0</v>
      </c>
      <c r="G4009" s="22">
        <v>86737.0</v>
      </c>
      <c r="H4009" s="15" t="str">
        <f t="shared" si="2"/>
        <v>High Range</v>
      </c>
      <c r="I4009" s="22">
        <v>80763.0</v>
      </c>
      <c r="J4009" s="23">
        <f t="shared" si="3"/>
        <v>1.073969516</v>
      </c>
      <c r="K4009" s="24" t="str">
        <f t="shared" si="4"/>
        <v>Over Achived</v>
      </c>
    </row>
    <row r="4010" ht="22.5" customHeight="1">
      <c r="A4010" s="18">
        <v>45714.0</v>
      </c>
      <c r="B4010" s="19" t="str">
        <f t="shared" si="1"/>
        <v>Feb</v>
      </c>
      <c r="C4010" s="20" t="s">
        <v>92</v>
      </c>
      <c r="D4010" s="19" t="s">
        <v>98</v>
      </c>
      <c r="E4010" s="19" t="s">
        <v>68</v>
      </c>
      <c r="F4010" s="21">
        <v>2.0</v>
      </c>
      <c r="G4010" s="22">
        <v>46036.0</v>
      </c>
      <c r="H4010" s="15" t="str">
        <f t="shared" si="2"/>
        <v>Base Range</v>
      </c>
      <c r="I4010" s="22">
        <v>58672.0</v>
      </c>
      <c r="J4010" s="23">
        <f t="shared" si="3"/>
        <v>0.7846332152</v>
      </c>
      <c r="K4010" s="24" t="str">
        <f t="shared" si="4"/>
        <v>Target Not Meet</v>
      </c>
    </row>
    <row r="4011" ht="22.5" customHeight="1">
      <c r="A4011" s="18">
        <v>45714.0</v>
      </c>
      <c r="B4011" s="19" t="str">
        <f t="shared" si="1"/>
        <v>Feb</v>
      </c>
      <c r="C4011" s="20" t="s">
        <v>92</v>
      </c>
      <c r="D4011" s="19" t="s">
        <v>98</v>
      </c>
      <c r="E4011" s="19" t="s">
        <v>68</v>
      </c>
      <c r="F4011" s="21">
        <v>2.0</v>
      </c>
      <c r="G4011" s="22">
        <v>48117.0</v>
      </c>
      <c r="H4011" s="15" t="str">
        <f t="shared" si="2"/>
        <v>Base Range</v>
      </c>
      <c r="I4011" s="22">
        <v>53599.0</v>
      </c>
      <c r="J4011" s="23">
        <f t="shared" si="3"/>
        <v>0.8977219724</v>
      </c>
      <c r="K4011" s="24" t="str">
        <f t="shared" si="4"/>
        <v>Target Not Meet</v>
      </c>
    </row>
    <row r="4012" ht="22.5" customHeight="1">
      <c r="A4012" s="18">
        <v>45714.0</v>
      </c>
      <c r="B4012" s="19" t="str">
        <f t="shared" si="1"/>
        <v>Feb</v>
      </c>
      <c r="C4012" s="20" t="s">
        <v>92</v>
      </c>
      <c r="D4012" s="19" t="s">
        <v>98</v>
      </c>
      <c r="E4012" s="19" t="s">
        <v>63</v>
      </c>
      <c r="F4012" s="21">
        <v>4.0</v>
      </c>
      <c r="G4012" s="22">
        <v>123427.0</v>
      </c>
      <c r="H4012" s="15" t="str">
        <f t="shared" si="2"/>
        <v>Very High Range</v>
      </c>
      <c r="I4012" s="22">
        <v>148213.0</v>
      </c>
      <c r="J4012" s="23">
        <f t="shared" si="3"/>
        <v>0.8327677059</v>
      </c>
      <c r="K4012" s="24" t="str">
        <f t="shared" si="4"/>
        <v>Target Not Meet</v>
      </c>
    </row>
    <row r="4013" ht="22.5" customHeight="1">
      <c r="A4013" s="18">
        <v>45714.0</v>
      </c>
      <c r="B4013" s="19" t="str">
        <f t="shared" si="1"/>
        <v>Feb</v>
      </c>
      <c r="C4013" s="20" t="s">
        <v>92</v>
      </c>
      <c r="D4013" s="19" t="s">
        <v>144</v>
      </c>
      <c r="E4013" s="19" t="s">
        <v>68</v>
      </c>
      <c r="F4013" s="21">
        <v>2.0</v>
      </c>
      <c r="G4013" s="22">
        <v>55090.0</v>
      </c>
      <c r="H4013" s="15" t="str">
        <f t="shared" si="2"/>
        <v>Medium Range</v>
      </c>
      <c r="I4013" s="22">
        <v>45594.0</v>
      </c>
      <c r="J4013" s="23">
        <f t="shared" si="3"/>
        <v>1.208273018</v>
      </c>
      <c r="K4013" s="24" t="str">
        <f t="shared" si="4"/>
        <v>Over Achived</v>
      </c>
    </row>
    <row r="4014" ht="22.5" customHeight="1">
      <c r="A4014" s="18">
        <v>45714.0</v>
      </c>
      <c r="B4014" s="19" t="str">
        <f t="shared" si="1"/>
        <v>Feb</v>
      </c>
      <c r="C4014" s="20" t="s">
        <v>92</v>
      </c>
      <c r="D4014" s="19" t="s">
        <v>144</v>
      </c>
      <c r="E4014" s="19" t="s">
        <v>9</v>
      </c>
      <c r="F4014" s="21">
        <v>5.0</v>
      </c>
      <c r="G4014" s="22">
        <v>108221.0</v>
      </c>
      <c r="H4014" s="15" t="str">
        <f t="shared" si="2"/>
        <v>Very High Range</v>
      </c>
      <c r="I4014" s="22">
        <v>91056.0</v>
      </c>
      <c r="J4014" s="23">
        <f t="shared" si="3"/>
        <v>1.188510367</v>
      </c>
      <c r="K4014" s="24" t="str">
        <f t="shared" si="4"/>
        <v>Over Achived</v>
      </c>
    </row>
    <row r="4015" ht="22.5" customHeight="1">
      <c r="A4015" s="18">
        <v>45714.0</v>
      </c>
      <c r="B4015" s="19" t="str">
        <f t="shared" si="1"/>
        <v>Feb</v>
      </c>
      <c r="C4015" s="20" t="s">
        <v>92</v>
      </c>
      <c r="D4015" s="19" t="s">
        <v>144</v>
      </c>
      <c r="E4015" s="19" t="s">
        <v>19</v>
      </c>
      <c r="F4015" s="21">
        <v>3.0</v>
      </c>
      <c r="G4015" s="22">
        <v>55863.0</v>
      </c>
      <c r="H4015" s="15" t="str">
        <f t="shared" si="2"/>
        <v>Medium Range</v>
      </c>
      <c r="I4015" s="22">
        <v>44001.0</v>
      </c>
      <c r="J4015" s="23">
        <f t="shared" si="3"/>
        <v>1.269584782</v>
      </c>
      <c r="K4015" s="24" t="str">
        <f t="shared" si="4"/>
        <v>Over Achived</v>
      </c>
    </row>
    <row r="4016" ht="22.5" customHeight="1">
      <c r="A4016" s="18">
        <v>45714.0</v>
      </c>
      <c r="B4016" s="19" t="str">
        <f t="shared" si="1"/>
        <v>Feb</v>
      </c>
      <c r="C4016" s="20" t="s">
        <v>92</v>
      </c>
      <c r="D4016" s="19" t="s">
        <v>144</v>
      </c>
      <c r="E4016" s="19" t="s">
        <v>19</v>
      </c>
      <c r="F4016" s="21">
        <v>2.0</v>
      </c>
      <c r="G4016" s="22">
        <v>63565.0</v>
      </c>
      <c r="H4016" s="15" t="str">
        <f t="shared" si="2"/>
        <v>Medium Range</v>
      </c>
      <c r="I4016" s="22">
        <v>51652.0</v>
      </c>
      <c r="J4016" s="23">
        <f t="shared" si="3"/>
        <v>1.230639665</v>
      </c>
      <c r="K4016" s="24" t="str">
        <f t="shared" si="4"/>
        <v>Over Achived</v>
      </c>
    </row>
    <row r="4017" ht="22.5" customHeight="1">
      <c r="A4017" s="18">
        <v>45714.0</v>
      </c>
      <c r="B4017" s="19" t="str">
        <f t="shared" si="1"/>
        <v>Feb</v>
      </c>
      <c r="C4017" s="20" t="s">
        <v>92</v>
      </c>
      <c r="D4017" s="25" t="s">
        <v>149</v>
      </c>
      <c r="E4017" s="19" t="s">
        <v>34</v>
      </c>
      <c r="F4017" s="21">
        <v>4.0</v>
      </c>
      <c r="G4017" s="22">
        <v>113742.0</v>
      </c>
      <c r="H4017" s="15" t="str">
        <f t="shared" si="2"/>
        <v>Very High Range</v>
      </c>
      <c r="I4017" s="22">
        <v>86677.0</v>
      </c>
      <c r="J4017" s="23">
        <f t="shared" si="3"/>
        <v>1.312251232</v>
      </c>
      <c r="K4017" s="24" t="str">
        <f t="shared" si="4"/>
        <v>Over Achived</v>
      </c>
    </row>
    <row r="4018" ht="22.5" customHeight="1">
      <c r="A4018" s="18">
        <v>45714.0</v>
      </c>
      <c r="B4018" s="19" t="str">
        <f t="shared" si="1"/>
        <v>Feb</v>
      </c>
      <c r="C4018" s="20" t="s">
        <v>92</v>
      </c>
      <c r="D4018" s="25" t="s">
        <v>149</v>
      </c>
      <c r="E4018" s="19" t="s">
        <v>68</v>
      </c>
      <c r="F4018" s="21">
        <v>2.0</v>
      </c>
      <c r="G4018" s="22">
        <v>51378.0</v>
      </c>
      <c r="H4018" s="15" t="str">
        <f t="shared" si="2"/>
        <v>Medium Range</v>
      </c>
      <c r="I4018" s="22">
        <v>36694.0</v>
      </c>
      <c r="J4018" s="23">
        <f t="shared" si="3"/>
        <v>1.400174415</v>
      </c>
      <c r="K4018" s="24" t="str">
        <f t="shared" si="4"/>
        <v>Over Achived</v>
      </c>
    </row>
    <row r="4019" ht="22.5" customHeight="1">
      <c r="A4019" s="18">
        <v>45714.0</v>
      </c>
      <c r="B4019" s="19" t="str">
        <f t="shared" si="1"/>
        <v>Feb</v>
      </c>
      <c r="C4019" s="20" t="s">
        <v>92</v>
      </c>
      <c r="D4019" s="19" t="s">
        <v>158</v>
      </c>
      <c r="E4019" s="19" t="s">
        <v>9</v>
      </c>
      <c r="F4019" s="21">
        <v>6.0</v>
      </c>
      <c r="G4019" s="22">
        <v>103214.0</v>
      </c>
      <c r="H4019" s="15" t="str">
        <f t="shared" si="2"/>
        <v>Very High Range</v>
      </c>
      <c r="I4019" s="22">
        <v>90496.0</v>
      </c>
      <c r="J4019" s="23">
        <f t="shared" si="3"/>
        <v>1.140536598</v>
      </c>
      <c r="K4019" s="24" t="str">
        <f t="shared" si="4"/>
        <v>Over Achived</v>
      </c>
    </row>
    <row r="4020" ht="22.5" customHeight="1">
      <c r="A4020" s="18">
        <v>45714.0</v>
      </c>
      <c r="B4020" s="19" t="str">
        <f t="shared" si="1"/>
        <v>Feb</v>
      </c>
      <c r="C4020" s="20" t="s">
        <v>92</v>
      </c>
      <c r="D4020" s="19" t="s">
        <v>158</v>
      </c>
      <c r="E4020" s="19" t="s">
        <v>68</v>
      </c>
      <c r="F4020" s="21">
        <v>2.0</v>
      </c>
      <c r="G4020" s="22">
        <v>54003.0</v>
      </c>
      <c r="H4020" s="15" t="str">
        <f t="shared" si="2"/>
        <v>Medium Range</v>
      </c>
      <c r="I4020" s="22">
        <v>38825.0</v>
      </c>
      <c r="J4020" s="23">
        <f t="shared" si="3"/>
        <v>1.390933677</v>
      </c>
      <c r="K4020" s="24" t="str">
        <f t="shared" si="4"/>
        <v>Over Achived</v>
      </c>
    </row>
    <row r="4021" ht="22.5" customHeight="1">
      <c r="A4021" s="18">
        <v>45714.0</v>
      </c>
      <c r="B4021" s="19" t="str">
        <f t="shared" si="1"/>
        <v>Feb</v>
      </c>
      <c r="C4021" s="20" t="s">
        <v>92</v>
      </c>
      <c r="D4021" s="19" t="s">
        <v>144</v>
      </c>
      <c r="E4021" s="19" t="s">
        <v>34</v>
      </c>
      <c r="F4021" s="21">
        <v>4.0</v>
      </c>
      <c r="G4021" s="22">
        <v>115361.0</v>
      </c>
      <c r="H4021" s="15" t="str">
        <f t="shared" si="2"/>
        <v>Very High Range</v>
      </c>
      <c r="I4021" s="22">
        <v>90072.0</v>
      </c>
      <c r="J4021" s="23">
        <f t="shared" si="3"/>
        <v>1.280764277</v>
      </c>
      <c r="K4021" s="24" t="str">
        <f t="shared" si="4"/>
        <v>Over Achived</v>
      </c>
    </row>
    <row r="4022" ht="22.5" customHeight="1">
      <c r="A4022" s="18">
        <v>45715.0</v>
      </c>
      <c r="B4022" s="19" t="str">
        <f t="shared" si="1"/>
        <v>Feb</v>
      </c>
      <c r="C4022" s="20" t="s">
        <v>13</v>
      </c>
      <c r="D4022" s="19" t="s">
        <v>169</v>
      </c>
      <c r="E4022" s="19" t="s">
        <v>34</v>
      </c>
      <c r="F4022" s="21">
        <v>3.0</v>
      </c>
      <c r="G4022" s="22">
        <v>87167.0</v>
      </c>
      <c r="H4022" s="15" t="str">
        <f t="shared" si="2"/>
        <v>High Range</v>
      </c>
      <c r="I4022" s="22">
        <v>102073.0</v>
      </c>
      <c r="J4022" s="23">
        <f t="shared" si="3"/>
        <v>0.8539672587</v>
      </c>
      <c r="K4022" s="24" t="str">
        <f t="shared" si="4"/>
        <v>Target Not Meet</v>
      </c>
    </row>
    <row r="4023" ht="22.5" customHeight="1">
      <c r="A4023" s="18">
        <v>45715.0</v>
      </c>
      <c r="B4023" s="19" t="str">
        <f t="shared" si="1"/>
        <v>Feb</v>
      </c>
      <c r="C4023" s="20" t="s">
        <v>13</v>
      </c>
      <c r="D4023" s="19" t="s">
        <v>37</v>
      </c>
      <c r="E4023" s="19" t="s">
        <v>34</v>
      </c>
      <c r="F4023" s="21">
        <v>4.0</v>
      </c>
      <c r="G4023" s="22">
        <v>91101.0</v>
      </c>
      <c r="H4023" s="15" t="str">
        <f t="shared" si="2"/>
        <v>Very High Range</v>
      </c>
      <c r="I4023" s="22">
        <v>96881.0</v>
      </c>
      <c r="J4023" s="23">
        <f t="shared" si="3"/>
        <v>0.940339179</v>
      </c>
      <c r="K4023" s="24" t="str">
        <f t="shared" si="4"/>
        <v>Target Not Meet</v>
      </c>
    </row>
    <row r="4024" ht="22.5" customHeight="1">
      <c r="A4024" s="18">
        <v>45715.0</v>
      </c>
      <c r="B4024" s="19" t="str">
        <f t="shared" si="1"/>
        <v>Feb</v>
      </c>
      <c r="C4024" s="20" t="s">
        <v>13</v>
      </c>
      <c r="D4024" s="19" t="s">
        <v>37</v>
      </c>
      <c r="E4024" s="19" t="s">
        <v>38</v>
      </c>
      <c r="F4024" s="21">
        <v>3.0</v>
      </c>
      <c r="G4024" s="22">
        <v>55534.0</v>
      </c>
      <c r="H4024" s="15" t="str">
        <f t="shared" si="2"/>
        <v>Medium Range</v>
      </c>
      <c r="I4024" s="22">
        <v>61571.0</v>
      </c>
      <c r="J4024" s="23">
        <f t="shared" si="3"/>
        <v>0.9019505936</v>
      </c>
      <c r="K4024" s="24" t="str">
        <f t="shared" si="4"/>
        <v>Target Not Meet</v>
      </c>
    </row>
    <row r="4025" ht="22.5" customHeight="1">
      <c r="A4025" s="18">
        <v>45715.0</v>
      </c>
      <c r="B4025" s="19" t="str">
        <f t="shared" si="1"/>
        <v>Feb</v>
      </c>
      <c r="C4025" s="20" t="s">
        <v>13</v>
      </c>
      <c r="D4025" s="19" t="s">
        <v>37</v>
      </c>
      <c r="E4025" s="19" t="s">
        <v>38</v>
      </c>
      <c r="F4025" s="21">
        <v>3.0</v>
      </c>
      <c r="G4025" s="22">
        <v>60189.0</v>
      </c>
      <c r="H4025" s="15" t="str">
        <f t="shared" si="2"/>
        <v>Medium Range</v>
      </c>
      <c r="I4025" s="22">
        <v>73330.0</v>
      </c>
      <c r="J4025" s="23">
        <f t="shared" si="3"/>
        <v>0.8207963998</v>
      </c>
      <c r="K4025" s="24" t="str">
        <f t="shared" si="4"/>
        <v>Target Not Meet</v>
      </c>
    </row>
    <row r="4026" ht="22.5" customHeight="1">
      <c r="A4026" s="18">
        <v>45715.0</v>
      </c>
      <c r="B4026" s="19" t="str">
        <f t="shared" si="1"/>
        <v>Feb</v>
      </c>
      <c r="C4026" s="20" t="s">
        <v>13</v>
      </c>
      <c r="D4026" s="19" t="s">
        <v>37</v>
      </c>
      <c r="E4026" s="19" t="s">
        <v>26</v>
      </c>
      <c r="F4026" s="21">
        <v>2.0</v>
      </c>
      <c r="G4026" s="22">
        <v>75367.0</v>
      </c>
      <c r="H4026" s="15" t="str">
        <f t="shared" si="2"/>
        <v>High Range</v>
      </c>
      <c r="I4026" s="22">
        <v>88644.0</v>
      </c>
      <c r="J4026" s="23">
        <f t="shared" si="3"/>
        <v>0.8502211092</v>
      </c>
      <c r="K4026" s="24" t="str">
        <f t="shared" si="4"/>
        <v>Target Not Meet</v>
      </c>
    </row>
    <row r="4027" ht="22.5" customHeight="1">
      <c r="A4027" s="18">
        <v>45715.0</v>
      </c>
      <c r="B4027" s="19" t="str">
        <f t="shared" si="1"/>
        <v>Feb</v>
      </c>
      <c r="C4027" s="20" t="s">
        <v>13</v>
      </c>
      <c r="D4027" s="19" t="s">
        <v>37</v>
      </c>
      <c r="E4027" s="19" t="s">
        <v>63</v>
      </c>
      <c r="F4027" s="21">
        <v>1.0</v>
      </c>
      <c r="G4027" s="22">
        <v>16195.0</v>
      </c>
      <c r="H4027" s="15" t="str">
        <f t="shared" si="2"/>
        <v>Base Range</v>
      </c>
      <c r="I4027" s="22">
        <v>18819.0</v>
      </c>
      <c r="J4027" s="23">
        <f t="shared" si="3"/>
        <v>0.8605664488</v>
      </c>
      <c r="K4027" s="24" t="str">
        <f t="shared" si="4"/>
        <v>Target Not Meet</v>
      </c>
    </row>
    <row r="4028" ht="22.5" customHeight="1">
      <c r="A4028" s="18">
        <v>45715.0</v>
      </c>
      <c r="B4028" s="19" t="str">
        <f t="shared" si="1"/>
        <v>Feb</v>
      </c>
      <c r="C4028" s="20" t="s">
        <v>13</v>
      </c>
      <c r="D4028" s="19" t="s">
        <v>29</v>
      </c>
      <c r="E4028" s="19" t="s">
        <v>26</v>
      </c>
      <c r="F4028" s="21">
        <v>3.0</v>
      </c>
      <c r="G4028" s="22">
        <v>66918.0</v>
      </c>
      <c r="H4028" s="15" t="str">
        <f t="shared" si="2"/>
        <v>Medium Range</v>
      </c>
      <c r="I4028" s="22">
        <v>74273.0</v>
      </c>
      <c r="J4028" s="23">
        <f t="shared" si="3"/>
        <v>0.9009734358</v>
      </c>
      <c r="K4028" s="24" t="str">
        <f t="shared" si="4"/>
        <v>Target Not Meet</v>
      </c>
    </row>
    <row r="4029" ht="22.5" customHeight="1">
      <c r="A4029" s="18">
        <v>45715.0</v>
      </c>
      <c r="B4029" s="19" t="str">
        <f t="shared" si="1"/>
        <v>Feb</v>
      </c>
      <c r="C4029" s="20" t="s">
        <v>13</v>
      </c>
      <c r="D4029" s="19" t="s">
        <v>18</v>
      </c>
      <c r="E4029" s="19" t="s">
        <v>38</v>
      </c>
      <c r="F4029" s="21">
        <v>2.0</v>
      </c>
      <c r="G4029" s="22">
        <v>54397.0</v>
      </c>
      <c r="H4029" s="15" t="str">
        <f t="shared" si="2"/>
        <v>Medium Range</v>
      </c>
      <c r="I4029" s="22">
        <v>46204.0</v>
      </c>
      <c r="J4029" s="23">
        <f t="shared" si="3"/>
        <v>1.17732231</v>
      </c>
      <c r="K4029" s="24" t="str">
        <f t="shared" si="4"/>
        <v>Over Achived</v>
      </c>
    </row>
    <row r="4030" ht="22.5" customHeight="1">
      <c r="A4030" s="18">
        <v>45715.0</v>
      </c>
      <c r="B4030" s="19" t="str">
        <f t="shared" si="1"/>
        <v>Feb</v>
      </c>
      <c r="C4030" s="20" t="s">
        <v>13</v>
      </c>
      <c r="D4030" s="19" t="s">
        <v>29</v>
      </c>
      <c r="E4030" s="19" t="s">
        <v>19</v>
      </c>
      <c r="F4030" s="21">
        <v>2.0</v>
      </c>
      <c r="G4030" s="22">
        <v>50691.0</v>
      </c>
      <c r="H4030" s="15" t="str">
        <f t="shared" si="2"/>
        <v>Medium Range</v>
      </c>
      <c r="I4030" s="22">
        <v>56620.0</v>
      </c>
      <c r="J4030" s="23">
        <f t="shared" si="3"/>
        <v>0.8952843518</v>
      </c>
      <c r="K4030" s="24" t="str">
        <f t="shared" si="4"/>
        <v>Target Not Meet</v>
      </c>
    </row>
    <row r="4031" ht="22.5" customHeight="1">
      <c r="A4031" s="18">
        <v>45715.0</v>
      </c>
      <c r="B4031" s="19" t="str">
        <f t="shared" si="1"/>
        <v>Feb</v>
      </c>
      <c r="C4031" s="20" t="s">
        <v>13</v>
      </c>
      <c r="D4031" s="19" t="s">
        <v>29</v>
      </c>
      <c r="E4031" s="19" t="s">
        <v>68</v>
      </c>
      <c r="F4031" s="21">
        <v>2.0</v>
      </c>
      <c r="G4031" s="22">
        <v>45528.0</v>
      </c>
      <c r="H4031" s="15" t="str">
        <f t="shared" si="2"/>
        <v>Base Range</v>
      </c>
      <c r="I4031" s="22">
        <v>50158.0</v>
      </c>
      <c r="J4031" s="23">
        <f t="shared" si="3"/>
        <v>0.9076916942</v>
      </c>
      <c r="K4031" s="24" t="str">
        <f t="shared" si="4"/>
        <v>Target Not Meet</v>
      </c>
    </row>
    <row r="4032" ht="22.5" customHeight="1">
      <c r="A4032" s="18">
        <v>45715.0</v>
      </c>
      <c r="B4032" s="19" t="str">
        <f t="shared" si="1"/>
        <v>Feb</v>
      </c>
      <c r="C4032" s="20" t="s">
        <v>13</v>
      </c>
      <c r="D4032" s="19" t="s">
        <v>29</v>
      </c>
      <c r="E4032" s="19" t="s">
        <v>38</v>
      </c>
      <c r="F4032" s="21">
        <v>2.0</v>
      </c>
      <c r="G4032" s="22">
        <v>70497.0</v>
      </c>
      <c r="H4032" s="15" t="str">
        <f t="shared" si="2"/>
        <v>High Range</v>
      </c>
      <c r="I4032" s="22">
        <v>91464.0</v>
      </c>
      <c r="J4032" s="23">
        <f t="shared" si="3"/>
        <v>0.7707622671</v>
      </c>
      <c r="K4032" s="24" t="str">
        <f t="shared" si="4"/>
        <v>Target Not Meet</v>
      </c>
    </row>
    <row r="4033" ht="22.5" customHeight="1">
      <c r="A4033" s="18">
        <v>45715.0</v>
      </c>
      <c r="B4033" s="19" t="str">
        <f t="shared" si="1"/>
        <v>Feb</v>
      </c>
      <c r="C4033" s="20" t="s">
        <v>13</v>
      </c>
      <c r="D4033" s="19" t="s">
        <v>18</v>
      </c>
      <c r="E4033" s="19" t="s">
        <v>23</v>
      </c>
      <c r="F4033" s="21">
        <v>2.0</v>
      </c>
      <c r="G4033" s="22">
        <v>46206.0</v>
      </c>
      <c r="H4033" s="15" t="str">
        <f t="shared" si="2"/>
        <v>Base Range</v>
      </c>
      <c r="I4033" s="22">
        <v>35927.0</v>
      </c>
      <c r="J4033" s="23">
        <f t="shared" si="3"/>
        <v>1.286107941</v>
      </c>
      <c r="K4033" s="24" t="str">
        <f t="shared" si="4"/>
        <v>Over Achived</v>
      </c>
    </row>
    <row r="4034" ht="22.5" customHeight="1">
      <c r="A4034" s="18">
        <v>45715.0</v>
      </c>
      <c r="B4034" s="19" t="str">
        <f t="shared" si="1"/>
        <v>Feb</v>
      </c>
      <c r="C4034" s="20" t="s">
        <v>13</v>
      </c>
      <c r="D4034" s="19" t="s">
        <v>18</v>
      </c>
      <c r="E4034" s="19" t="s">
        <v>38</v>
      </c>
      <c r="F4034" s="21">
        <v>2.0</v>
      </c>
      <c r="G4034" s="22">
        <v>73212.0</v>
      </c>
      <c r="H4034" s="15" t="str">
        <f t="shared" si="2"/>
        <v>High Range</v>
      </c>
      <c r="I4034" s="22">
        <v>55800.0</v>
      </c>
      <c r="J4034" s="23">
        <f t="shared" si="3"/>
        <v>1.312043011</v>
      </c>
      <c r="K4034" s="24" t="str">
        <f t="shared" si="4"/>
        <v>Over Achived</v>
      </c>
    </row>
    <row r="4035" ht="22.5" customHeight="1">
      <c r="A4035" s="18">
        <v>45715.0</v>
      </c>
      <c r="B4035" s="19" t="str">
        <f t="shared" si="1"/>
        <v>Feb</v>
      </c>
      <c r="C4035" s="20" t="s">
        <v>13</v>
      </c>
      <c r="D4035" s="19" t="s">
        <v>18</v>
      </c>
      <c r="E4035" s="19" t="s">
        <v>19</v>
      </c>
      <c r="F4035" s="21">
        <v>2.0</v>
      </c>
      <c r="G4035" s="22">
        <v>49289.0</v>
      </c>
      <c r="H4035" s="15" t="str">
        <f t="shared" si="2"/>
        <v>Base Range</v>
      </c>
      <c r="I4035" s="22">
        <v>42512.0</v>
      </c>
      <c r="J4035" s="23">
        <f t="shared" si="3"/>
        <v>1.159413813</v>
      </c>
      <c r="K4035" s="24" t="str">
        <f t="shared" si="4"/>
        <v>Over Achived</v>
      </c>
    </row>
    <row r="4036" ht="22.5" customHeight="1">
      <c r="A4036" s="18">
        <v>45715.0</v>
      </c>
      <c r="B4036" s="19" t="str">
        <f t="shared" si="1"/>
        <v>Feb</v>
      </c>
      <c r="C4036" s="20" t="s">
        <v>13</v>
      </c>
      <c r="D4036" s="19" t="s">
        <v>18</v>
      </c>
      <c r="E4036" s="19" t="s">
        <v>26</v>
      </c>
      <c r="F4036" s="21">
        <v>3.0</v>
      </c>
      <c r="G4036" s="22">
        <v>72057.0</v>
      </c>
      <c r="H4036" s="15" t="str">
        <f t="shared" si="2"/>
        <v>High Range</v>
      </c>
      <c r="I4036" s="22">
        <v>57952.0</v>
      </c>
      <c r="J4036" s="23">
        <f t="shared" si="3"/>
        <v>1.243391082</v>
      </c>
      <c r="K4036" s="24" t="str">
        <f t="shared" si="4"/>
        <v>Over Achived</v>
      </c>
    </row>
    <row r="4037" ht="22.5" customHeight="1">
      <c r="A4037" s="18">
        <v>45715.0</v>
      </c>
      <c r="B4037" s="19" t="str">
        <f t="shared" si="1"/>
        <v>Feb</v>
      </c>
      <c r="C4037" s="20" t="s">
        <v>13</v>
      </c>
      <c r="D4037" s="19" t="s">
        <v>169</v>
      </c>
      <c r="E4037" s="19" t="s">
        <v>19</v>
      </c>
      <c r="F4037" s="21">
        <v>2.0</v>
      </c>
      <c r="G4037" s="22">
        <v>48803.0</v>
      </c>
      <c r="H4037" s="15" t="str">
        <f t="shared" si="2"/>
        <v>Base Range</v>
      </c>
      <c r="I4037" s="22">
        <v>61014.0</v>
      </c>
      <c r="J4037" s="23">
        <f t="shared" si="3"/>
        <v>0.7998656046</v>
      </c>
      <c r="K4037" s="24" t="str">
        <f t="shared" si="4"/>
        <v>Target Not Meet</v>
      </c>
    </row>
    <row r="4038" ht="22.5" customHeight="1">
      <c r="A4038" s="18">
        <v>45715.0</v>
      </c>
      <c r="B4038" s="19" t="str">
        <f t="shared" si="1"/>
        <v>Feb</v>
      </c>
      <c r="C4038" s="20" t="s">
        <v>13</v>
      </c>
      <c r="D4038" s="19" t="s">
        <v>29</v>
      </c>
      <c r="E4038" s="19" t="s">
        <v>34</v>
      </c>
      <c r="F4038" s="21">
        <v>3.0</v>
      </c>
      <c r="G4038" s="22">
        <v>91811.0</v>
      </c>
      <c r="H4038" s="15" t="str">
        <f t="shared" si="2"/>
        <v>Very High Range</v>
      </c>
      <c r="I4038" s="22">
        <v>109149.0</v>
      </c>
      <c r="J4038" s="23">
        <f t="shared" si="3"/>
        <v>0.8411529194</v>
      </c>
      <c r="K4038" s="24" t="str">
        <f t="shared" si="4"/>
        <v>Target Not Meet</v>
      </c>
    </row>
    <row r="4039" ht="22.5" customHeight="1">
      <c r="A4039" s="18">
        <v>45715.0</v>
      </c>
      <c r="B4039" s="19" t="str">
        <f t="shared" si="1"/>
        <v>Feb</v>
      </c>
      <c r="C4039" s="20" t="s">
        <v>13</v>
      </c>
      <c r="D4039" s="19" t="s">
        <v>169</v>
      </c>
      <c r="E4039" s="19" t="s">
        <v>68</v>
      </c>
      <c r="F4039" s="21">
        <v>2.0</v>
      </c>
      <c r="G4039" s="22">
        <v>44402.0</v>
      </c>
      <c r="H4039" s="15" t="str">
        <f t="shared" si="2"/>
        <v>Base Range</v>
      </c>
      <c r="I4039" s="22">
        <v>54615.0</v>
      </c>
      <c r="J4039" s="23">
        <f t="shared" si="3"/>
        <v>0.8130000915</v>
      </c>
      <c r="K4039" s="24" t="str">
        <f t="shared" si="4"/>
        <v>Target Not Meet</v>
      </c>
    </row>
    <row r="4040" ht="22.5" customHeight="1">
      <c r="A4040" s="18">
        <v>45715.0</v>
      </c>
      <c r="B4040" s="19" t="str">
        <f t="shared" si="1"/>
        <v>Feb</v>
      </c>
      <c r="C4040" s="20" t="s">
        <v>57</v>
      </c>
      <c r="D4040" s="19" t="s">
        <v>71</v>
      </c>
      <c r="E4040" s="19" t="s">
        <v>34</v>
      </c>
      <c r="F4040" s="21">
        <v>2.0</v>
      </c>
      <c r="G4040" s="22">
        <v>66467.0</v>
      </c>
      <c r="H4040" s="15" t="str">
        <f t="shared" si="2"/>
        <v>Medium Range</v>
      </c>
      <c r="I4040" s="22">
        <v>80675.0</v>
      </c>
      <c r="J4040" s="23">
        <f t="shared" si="3"/>
        <v>0.8238859622</v>
      </c>
      <c r="K4040" s="24" t="str">
        <f t="shared" si="4"/>
        <v>Target Not Meet</v>
      </c>
    </row>
    <row r="4041" ht="22.5" customHeight="1">
      <c r="A4041" s="18">
        <v>45715.0</v>
      </c>
      <c r="B4041" s="19" t="str">
        <f t="shared" si="1"/>
        <v>Feb</v>
      </c>
      <c r="C4041" s="20" t="s">
        <v>57</v>
      </c>
      <c r="D4041" s="19" t="s">
        <v>58</v>
      </c>
      <c r="E4041" s="19" t="s">
        <v>23</v>
      </c>
      <c r="F4041" s="21">
        <v>1.0</v>
      </c>
      <c r="G4041" s="22">
        <v>38878.0</v>
      </c>
      <c r="H4041" s="15" t="str">
        <f t="shared" si="2"/>
        <v>Base Range</v>
      </c>
      <c r="I4041" s="22">
        <v>34257.0</v>
      </c>
      <c r="J4041" s="23">
        <f t="shared" si="3"/>
        <v>1.134892139</v>
      </c>
      <c r="K4041" s="24" t="str">
        <f t="shared" si="4"/>
        <v>Over Achived</v>
      </c>
    </row>
    <row r="4042" ht="22.5" customHeight="1">
      <c r="A4042" s="18">
        <v>45715.0</v>
      </c>
      <c r="B4042" s="19" t="str">
        <f t="shared" si="1"/>
        <v>Feb</v>
      </c>
      <c r="C4042" s="20" t="s">
        <v>13</v>
      </c>
      <c r="D4042" s="19" t="s">
        <v>14</v>
      </c>
      <c r="E4042" s="19" t="s">
        <v>19</v>
      </c>
      <c r="F4042" s="21">
        <v>2.0</v>
      </c>
      <c r="G4042" s="22">
        <v>58517.0</v>
      </c>
      <c r="H4042" s="15" t="str">
        <f t="shared" si="2"/>
        <v>Medium Range</v>
      </c>
      <c r="I4042" s="22">
        <v>45846.0</v>
      </c>
      <c r="J4042" s="23">
        <f t="shared" si="3"/>
        <v>1.2763818</v>
      </c>
      <c r="K4042" s="24" t="str">
        <f t="shared" si="4"/>
        <v>Over Achived</v>
      </c>
    </row>
    <row r="4043" ht="22.5" customHeight="1">
      <c r="A4043" s="18">
        <v>45715.0</v>
      </c>
      <c r="B4043" s="19" t="str">
        <f t="shared" si="1"/>
        <v>Feb</v>
      </c>
      <c r="C4043" s="20" t="s">
        <v>57</v>
      </c>
      <c r="D4043" s="19" t="s">
        <v>85</v>
      </c>
      <c r="E4043" s="19" t="s">
        <v>63</v>
      </c>
      <c r="F4043" s="21">
        <v>1.0</v>
      </c>
      <c r="G4043" s="22">
        <v>29198.0</v>
      </c>
      <c r="H4043" s="15" t="str">
        <f t="shared" si="2"/>
        <v>Base Range</v>
      </c>
      <c r="I4043" s="22">
        <v>36445.0</v>
      </c>
      <c r="J4043" s="23">
        <f t="shared" si="3"/>
        <v>0.8011524215</v>
      </c>
      <c r="K4043" s="24" t="str">
        <f t="shared" si="4"/>
        <v>Target Not Meet</v>
      </c>
    </row>
    <row r="4044" ht="22.5" customHeight="1">
      <c r="A4044" s="18">
        <v>45715.0</v>
      </c>
      <c r="B4044" s="19" t="str">
        <f t="shared" si="1"/>
        <v>Feb</v>
      </c>
      <c r="C4044" s="20" t="s">
        <v>57</v>
      </c>
      <c r="D4044" s="19" t="s">
        <v>85</v>
      </c>
      <c r="E4044" s="19" t="s">
        <v>38</v>
      </c>
      <c r="F4044" s="21">
        <v>2.0</v>
      </c>
      <c r="G4044" s="22">
        <v>46840.0</v>
      </c>
      <c r="H4044" s="15" t="str">
        <f t="shared" si="2"/>
        <v>Base Range</v>
      </c>
      <c r="I4044" s="22">
        <v>49939.0</v>
      </c>
      <c r="J4044" s="23">
        <f t="shared" si="3"/>
        <v>0.937944292</v>
      </c>
      <c r="K4044" s="24" t="str">
        <f t="shared" si="4"/>
        <v>Target Not Meet</v>
      </c>
    </row>
    <row r="4045" ht="22.5" customHeight="1">
      <c r="A4045" s="18">
        <v>45715.0</v>
      </c>
      <c r="B4045" s="19" t="str">
        <f t="shared" si="1"/>
        <v>Feb</v>
      </c>
      <c r="C4045" s="20" t="s">
        <v>57</v>
      </c>
      <c r="D4045" s="19" t="s">
        <v>85</v>
      </c>
      <c r="E4045" s="19" t="s">
        <v>26</v>
      </c>
      <c r="F4045" s="21">
        <v>2.0</v>
      </c>
      <c r="G4045" s="22">
        <v>57747.0</v>
      </c>
      <c r="H4045" s="15" t="str">
        <f t="shared" si="2"/>
        <v>Medium Range</v>
      </c>
      <c r="I4045" s="22">
        <v>64306.0</v>
      </c>
      <c r="J4045" s="23">
        <f t="shared" si="3"/>
        <v>0.8980032967</v>
      </c>
      <c r="K4045" s="24" t="str">
        <f t="shared" si="4"/>
        <v>Target Not Meet</v>
      </c>
    </row>
    <row r="4046" ht="22.5" customHeight="1">
      <c r="A4046" s="18">
        <v>45715.0</v>
      </c>
      <c r="B4046" s="19" t="str">
        <f t="shared" si="1"/>
        <v>Feb</v>
      </c>
      <c r="C4046" s="20" t="s">
        <v>57</v>
      </c>
      <c r="D4046" s="19" t="s">
        <v>80</v>
      </c>
      <c r="E4046" s="19" t="s">
        <v>34</v>
      </c>
      <c r="F4046" s="21">
        <v>2.0</v>
      </c>
      <c r="G4046" s="22">
        <v>70530.0</v>
      </c>
      <c r="H4046" s="15" t="str">
        <f t="shared" si="2"/>
        <v>High Range</v>
      </c>
      <c r="I4046" s="22">
        <v>74520.0</v>
      </c>
      <c r="J4046" s="23">
        <f t="shared" si="3"/>
        <v>0.9464573269</v>
      </c>
      <c r="K4046" s="24" t="str">
        <f t="shared" si="4"/>
        <v>Target Not Meet</v>
      </c>
    </row>
    <row r="4047" ht="22.5" customHeight="1">
      <c r="A4047" s="18">
        <v>45715.0</v>
      </c>
      <c r="B4047" s="19" t="str">
        <f t="shared" si="1"/>
        <v>Feb</v>
      </c>
      <c r="C4047" s="20" t="s">
        <v>57</v>
      </c>
      <c r="D4047" s="19" t="s">
        <v>80</v>
      </c>
      <c r="E4047" s="19" t="s">
        <v>26</v>
      </c>
      <c r="F4047" s="21">
        <v>2.0</v>
      </c>
      <c r="G4047" s="22">
        <v>55642.0</v>
      </c>
      <c r="H4047" s="15" t="str">
        <f t="shared" si="2"/>
        <v>Medium Range</v>
      </c>
      <c r="I4047" s="22">
        <v>72075.0</v>
      </c>
      <c r="J4047" s="23">
        <f t="shared" si="3"/>
        <v>0.7720013874</v>
      </c>
      <c r="K4047" s="24" t="str">
        <f t="shared" si="4"/>
        <v>Target Not Meet</v>
      </c>
    </row>
    <row r="4048" ht="22.5" customHeight="1">
      <c r="A4048" s="18">
        <v>45715.0</v>
      </c>
      <c r="B4048" s="19" t="str">
        <f t="shared" si="1"/>
        <v>Feb</v>
      </c>
      <c r="C4048" s="20" t="s">
        <v>57</v>
      </c>
      <c r="D4048" s="19" t="s">
        <v>71</v>
      </c>
      <c r="E4048" s="19" t="s">
        <v>34</v>
      </c>
      <c r="F4048" s="21">
        <v>3.0</v>
      </c>
      <c r="G4048" s="22">
        <v>59194.0</v>
      </c>
      <c r="H4048" s="15" t="str">
        <f t="shared" si="2"/>
        <v>Medium Range</v>
      </c>
      <c r="I4048" s="22">
        <v>64760.0</v>
      </c>
      <c r="J4048" s="23">
        <f t="shared" si="3"/>
        <v>0.9140518839</v>
      </c>
      <c r="K4048" s="24" t="str">
        <f t="shared" si="4"/>
        <v>Target Not Meet</v>
      </c>
    </row>
    <row r="4049" ht="22.5" customHeight="1">
      <c r="A4049" s="18">
        <v>45715.0</v>
      </c>
      <c r="B4049" s="19" t="str">
        <f t="shared" si="1"/>
        <v>Feb</v>
      </c>
      <c r="C4049" s="20" t="s">
        <v>57</v>
      </c>
      <c r="D4049" s="19" t="s">
        <v>71</v>
      </c>
      <c r="E4049" s="19" t="s">
        <v>63</v>
      </c>
      <c r="F4049" s="21">
        <v>1.0</v>
      </c>
      <c r="G4049" s="22">
        <v>26651.0</v>
      </c>
      <c r="H4049" s="15" t="str">
        <f t="shared" si="2"/>
        <v>Base Range</v>
      </c>
      <c r="I4049" s="22">
        <v>34141.0</v>
      </c>
      <c r="J4049" s="23">
        <f t="shared" si="3"/>
        <v>0.780615682</v>
      </c>
      <c r="K4049" s="24" t="str">
        <f t="shared" si="4"/>
        <v>Target Not Meet</v>
      </c>
    </row>
    <row r="4050" ht="22.5" customHeight="1">
      <c r="A4050" s="18">
        <v>45715.0</v>
      </c>
      <c r="B4050" s="19" t="str">
        <f t="shared" si="1"/>
        <v>Feb</v>
      </c>
      <c r="C4050" s="20" t="s">
        <v>57</v>
      </c>
      <c r="D4050" s="19" t="s">
        <v>71</v>
      </c>
      <c r="E4050" s="19" t="s">
        <v>26</v>
      </c>
      <c r="F4050" s="21">
        <v>2.0</v>
      </c>
      <c r="G4050" s="22">
        <v>59728.0</v>
      </c>
      <c r="H4050" s="15" t="str">
        <f t="shared" si="2"/>
        <v>Medium Range</v>
      </c>
      <c r="I4050" s="22">
        <v>69288.0</v>
      </c>
      <c r="J4050" s="23">
        <f t="shared" si="3"/>
        <v>0.8620251703</v>
      </c>
      <c r="K4050" s="24" t="str">
        <f t="shared" si="4"/>
        <v>Target Not Meet</v>
      </c>
    </row>
    <row r="4051" ht="22.5" customHeight="1">
      <c r="A4051" s="18">
        <v>45715.0</v>
      </c>
      <c r="B4051" s="19" t="str">
        <f t="shared" si="1"/>
        <v>Feb</v>
      </c>
      <c r="C4051" s="20" t="s">
        <v>57</v>
      </c>
      <c r="D4051" s="19" t="s">
        <v>71</v>
      </c>
      <c r="E4051" s="19" t="s">
        <v>23</v>
      </c>
      <c r="F4051" s="21">
        <v>1.0</v>
      </c>
      <c r="G4051" s="22">
        <v>40719.0</v>
      </c>
      <c r="H4051" s="15" t="str">
        <f t="shared" si="2"/>
        <v>Base Range</v>
      </c>
      <c r="I4051" s="22">
        <v>51614.0</v>
      </c>
      <c r="J4051" s="23">
        <f t="shared" si="3"/>
        <v>0.7889138606</v>
      </c>
      <c r="K4051" s="24" t="str">
        <f t="shared" si="4"/>
        <v>Target Not Meet</v>
      </c>
    </row>
    <row r="4052" ht="22.5" customHeight="1">
      <c r="A4052" s="18">
        <v>45715.0</v>
      </c>
      <c r="B4052" s="19" t="str">
        <f t="shared" si="1"/>
        <v>Feb</v>
      </c>
      <c r="C4052" s="20" t="s">
        <v>57</v>
      </c>
      <c r="D4052" s="25" t="s">
        <v>62</v>
      </c>
      <c r="E4052" s="19" t="s">
        <v>9</v>
      </c>
      <c r="F4052" s="21">
        <v>3.0</v>
      </c>
      <c r="G4052" s="22">
        <v>81023.0</v>
      </c>
      <c r="H4052" s="15" t="str">
        <f t="shared" si="2"/>
        <v>High Range</v>
      </c>
      <c r="I4052" s="22">
        <v>61884.0</v>
      </c>
      <c r="J4052" s="23">
        <f t="shared" si="3"/>
        <v>1.309272187</v>
      </c>
      <c r="K4052" s="24" t="str">
        <f t="shared" si="4"/>
        <v>Over Achived</v>
      </c>
    </row>
    <row r="4053" ht="22.5" customHeight="1">
      <c r="A4053" s="18">
        <v>45715.0</v>
      </c>
      <c r="B4053" s="19" t="str">
        <f t="shared" si="1"/>
        <v>Feb</v>
      </c>
      <c r="C4053" s="20" t="s">
        <v>57</v>
      </c>
      <c r="D4053" s="25" t="s">
        <v>62</v>
      </c>
      <c r="E4053" s="19" t="s">
        <v>34</v>
      </c>
      <c r="F4053" s="21">
        <v>3.0</v>
      </c>
      <c r="G4053" s="22">
        <v>76427.0</v>
      </c>
      <c r="H4053" s="15" t="str">
        <f t="shared" si="2"/>
        <v>High Range</v>
      </c>
      <c r="I4053" s="22">
        <v>66915.0</v>
      </c>
      <c r="J4053" s="23">
        <f t="shared" si="3"/>
        <v>1.142150489</v>
      </c>
      <c r="K4053" s="24" t="str">
        <f t="shared" si="4"/>
        <v>Over Achived</v>
      </c>
    </row>
    <row r="4054" ht="22.5" customHeight="1">
      <c r="A4054" s="18">
        <v>45715.0</v>
      </c>
      <c r="B4054" s="19" t="str">
        <f t="shared" si="1"/>
        <v>Feb</v>
      </c>
      <c r="C4054" s="20" t="s">
        <v>57</v>
      </c>
      <c r="D4054" s="25" t="s">
        <v>62</v>
      </c>
      <c r="E4054" s="19" t="s">
        <v>63</v>
      </c>
      <c r="F4054" s="21">
        <v>1.0</v>
      </c>
      <c r="G4054" s="22">
        <v>30509.0</v>
      </c>
      <c r="H4054" s="15" t="str">
        <f t="shared" si="2"/>
        <v>Base Range</v>
      </c>
      <c r="I4054" s="22">
        <v>27451.0</v>
      </c>
      <c r="J4054" s="23">
        <f t="shared" si="3"/>
        <v>1.111398492</v>
      </c>
      <c r="K4054" s="24" t="str">
        <f t="shared" si="4"/>
        <v>Over Achived</v>
      </c>
    </row>
    <row r="4055" ht="22.5" customHeight="1">
      <c r="A4055" s="18">
        <v>45715.0</v>
      </c>
      <c r="B4055" s="19" t="str">
        <f t="shared" si="1"/>
        <v>Feb</v>
      </c>
      <c r="C4055" s="20" t="s">
        <v>57</v>
      </c>
      <c r="D4055" s="19" t="s">
        <v>58</v>
      </c>
      <c r="E4055" s="19" t="s">
        <v>9</v>
      </c>
      <c r="F4055" s="21">
        <v>3.0</v>
      </c>
      <c r="G4055" s="22">
        <v>63136.0</v>
      </c>
      <c r="H4055" s="15" t="str">
        <f t="shared" si="2"/>
        <v>Medium Range</v>
      </c>
      <c r="I4055" s="22">
        <v>54857.0</v>
      </c>
      <c r="J4055" s="23">
        <f t="shared" si="3"/>
        <v>1.150919664</v>
      </c>
      <c r="K4055" s="24" t="str">
        <f t="shared" si="4"/>
        <v>Over Achived</v>
      </c>
    </row>
    <row r="4056" ht="22.5" customHeight="1">
      <c r="A4056" s="18">
        <v>45715.0</v>
      </c>
      <c r="B4056" s="19" t="str">
        <f t="shared" si="1"/>
        <v>Feb</v>
      </c>
      <c r="C4056" s="20" t="s">
        <v>57</v>
      </c>
      <c r="D4056" s="19" t="s">
        <v>58</v>
      </c>
      <c r="E4056" s="19" t="s">
        <v>19</v>
      </c>
      <c r="F4056" s="21">
        <v>2.0</v>
      </c>
      <c r="G4056" s="22">
        <v>39750.0</v>
      </c>
      <c r="H4056" s="15" t="str">
        <f t="shared" si="2"/>
        <v>Base Range</v>
      </c>
      <c r="I4056" s="22">
        <v>33109.0</v>
      </c>
      <c r="J4056" s="23">
        <f t="shared" si="3"/>
        <v>1.200579903</v>
      </c>
      <c r="K4056" s="24" t="str">
        <f t="shared" si="4"/>
        <v>Over Achived</v>
      </c>
    </row>
    <row r="4057" ht="22.5" customHeight="1">
      <c r="A4057" s="18">
        <v>45715.0</v>
      </c>
      <c r="B4057" s="19" t="str">
        <f t="shared" si="1"/>
        <v>Feb</v>
      </c>
      <c r="C4057" s="20" t="s">
        <v>57</v>
      </c>
      <c r="D4057" s="19" t="s">
        <v>58</v>
      </c>
      <c r="E4057" s="19" t="s">
        <v>26</v>
      </c>
      <c r="F4057" s="21">
        <v>2.0</v>
      </c>
      <c r="G4057" s="22">
        <v>54096.0</v>
      </c>
      <c r="H4057" s="15" t="str">
        <f t="shared" si="2"/>
        <v>Medium Range</v>
      </c>
      <c r="I4057" s="22">
        <v>38702.0</v>
      </c>
      <c r="J4057" s="23">
        <f t="shared" si="3"/>
        <v>1.397757222</v>
      </c>
      <c r="K4057" s="24" t="str">
        <f t="shared" si="4"/>
        <v>Over Achived</v>
      </c>
    </row>
    <row r="4058" ht="22.5" customHeight="1">
      <c r="A4058" s="18">
        <v>45715.0</v>
      </c>
      <c r="B4058" s="19" t="str">
        <f t="shared" si="1"/>
        <v>Feb</v>
      </c>
      <c r="C4058" s="20" t="s">
        <v>57</v>
      </c>
      <c r="D4058" s="19" t="s">
        <v>58</v>
      </c>
      <c r="E4058" s="19" t="s">
        <v>68</v>
      </c>
      <c r="F4058" s="21">
        <v>1.0</v>
      </c>
      <c r="G4058" s="22">
        <v>35815.0</v>
      </c>
      <c r="H4058" s="15" t="str">
        <f t="shared" si="2"/>
        <v>Base Range</v>
      </c>
      <c r="I4058" s="22">
        <v>30005.0</v>
      </c>
      <c r="J4058" s="23">
        <f t="shared" si="3"/>
        <v>1.193634394</v>
      </c>
      <c r="K4058" s="24" t="str">
        <f t="shared" si="4"/>
        <v>Over Achived</v>
      </c>
    </row>
    <row r="4059" ht="22.5" customHeight="1">
      <c r="A4059" s="18">
        <v>45715.0</v>
      </c>
      <c r="B4059" s="19" t="str">
        <f t="shared" si="1"/>
        <v>Feb</v>
      </c>
      <c r="C4059" s="20" t="s">
        <v>13</v>
      </c>
      <c r="D4059" s="19" t="s">
        <v>169</v>
      </c>
      <c r="E4059" s="19" t="s">
        <v>34</v>
      </c>
      <c r="F4059" s="21">
        <v>4.0</v>
      </c>
      <c r="G4059" s="22">
        <v>86387.0</v>
      </c>
      <c r="H4059" s="15" t="str">
        <f t="shared" si="2"/>
        <v>High Range</v>
      </c>
      <c r="I4059" s="22">
        <v>108404.0</v>
      </c>
      <c r="J4059" s="23">
        <f t="shared" si="3"/>
        <v>0.7968986384</v>
      </c>
      <c r="K4059" s="24" t="str">
        <f t="shared" si="4"/>
        <v>Target Not Meet</v>
      </c>
    </row>
    <row r="4060" ht="22.5" customHeight="1">
      <c r="A4060" s="18">
        <v>45715.0</v>
      </c>
      <c r="B4060" s="19" t="str">
        <f t="shared" si="1"/>
        <v>Feb</v>
      </c>
      <c r="C4060" s="20" t="s">
        <v>13</v>
      </c>
      <c r="D4060" s="19" t="s">
        <v>14</v>
      </c>
      <c r="E4060" s="19" t="s">
        <v>9</v>
      </c>
      <c r="F4060" s="21">
        <v>4.0</v>
      </c>
      <c r="G4060" s="22">
        <v>87774.0</v>
      </c>
      <c r="H4060" s="15" t="str">
        <f t="shared" si="2"/>
        <v>High Range</v>
      </c>
      <c r="I4060" s="22">
        <v>78243.0</v>
      </c>
      <c r="J4060" s="23">
        <f t="shared" si="3"/>
        <v>1.121812814</v>
      </c>
      <c r="K4060" s="24" t="str">
        <f t="shared" si="4"/>
        <v>Over Achived</v>
      </c>
    </row>
    <row r="4061" ht="22.5" customHeight="1">
      <c r="A4061" s="18">
        <v>45715.0</v>
      </c>
      <c r="B4061" s="19" t="str">
        <f t="shared" si="1"/>
        <v>Feb</v>
      </c>
      <c r="C4061" s="20" t="s">
        <v>92</v>
      </c>
      <c r="D4061" s="19" t="s">
        <v>93</v>
      </c>
      <c r="E4061" s="19" t="s">
        <v>19</v>
      </c>
      <c r="F4061" s="21">
        <v>2.0</v>
      </c>
      <c r="G4061" s="22">
        <v>62897.0</v>
      </c>
      <c r="H4061" s="15" t="str">
        <f t="shared" si="2"/>
        <v>Medium Range</v>
      </c>
      <c r="I4061" s="22">
        <v>80548.0</v>
      </c>
      <c r="J4061" s="23">
        <f t="shared" si="3"/>
        <v>0.7808635844</v>
      </c>
      <c r="K4061" s="24" t="str">
        <f t="shared" si="4"/>
        <v>Target Not Meet</v>
      </c>
    </row>
    <row r="4062" ht="22.5" customHeight="1">
      <c r="A4062" s="18">
        <v>45715.0</v>
      </c>
      <c r="B4062" s="19" t="str">
        <f t="shared" si="1"/>
        <v>Feb</v>
      </c>
      <c r="C4062" s="20" t="s">
        <v>13</v>
      </c>
      <c r="D4062" s="19" t="s">
        <v>14</v>
      </c>
      <c r="E4062" s="19" t="s">
        <v>38</v>
      </c>
      <c r="F4062" s="21">
        <v>2.0</v>
      </c>
      <c r="G4062" s="22">
        <v>54607.0</v>
      </c>
      <c r="H4062" s="15" t="str">
        <f t="shared" si="2"/>
        <v>Medium Range</v>
      </c>
      <c r="I4062" s="22">
        <v>41743.0</v>
      </c>
      <c r="J4062" s="23">
        <f t="shared" si="3"/>
        <v>1.30817143</v>
      </c>
      <c r="K4062" s="24" t="str">
        <f t="shared" si="4"/>
        <v>Over Achived</v>
      </c>
    </row>
    <row r="4063" ht="22.5" customHeight="1">
      <c r="A4063" s="18">
        <v>45715.0</v>
      </c>
      <c r="B4063" s="19" t="str">
        <f t="shared" si="1"/>
        <v>Feb</v>
      </c>
      <c r="C4063" s="20" t="s">
        <v>7</v>
      </c>
      <c r="D4063" s="19" t="s">
        <v>131</v>
      </c>
      <c r="E4063" s="19" t="s">
        <v>23</v>
      </c>
      <c r="F4063" s="21">
        <v>4.0</v>
      </c>
      <c r="G4063" s="22">
        <v>94640.0</v>
      </c>
      <c r="H4063" s="15" t="str">
        <f t="shared" si="2"/>
        <v>Very High Range</v>
      </c>
      <c r="I4063" s="22">
        <v>71392.0</v>
      </c>
      <c r="J4063" s="23">
        <f t="shared" si="3"/>
        <v>1.325638727</v>
      </c>
      <c r="K4063" s="24" t="str">
        <f t="shared" si="4"/>
        <v>Over Achived</v>
      </c>
    </row>
    <row r="4064" ht="22.5" customHeight="1">
      <c r="A4064" s="18">
        <v>45715.0</v>
      </c>
      <c r="B4064" s="19" t="str">
        <f t="shared" si="1"/>
        <v>Feb</v>
      </c>
      <c r="C4064" s="20" t="s">
        <v>7</v>
      </c>
      <c r="D4064" s="19" t="s">
        <v>131</v>
      </c>
      <c r="E4064" s="19" t="s">
        <v>19</v>
      </c>
      <c r="F4064" s="21">
        <v>4.0</v>
      </c>
      <c r="G4064" s="22">
        <v>87679.0</v>
      </c>
      <c r="H4064" s="15" t="str">
        <f t="shared" si="2"/>
        <v>High Range</v>
      </c>
      <c r="I4064" s="22">
        <v>68727.0</v>
      </c>
      <c r="J4064" s="23">
        <f t="shared" si="3"/>
        <v>1.275757708</v>
      </c>
      <c r="K4064" s="24" t="str">
        <f t="shared" si="4"/>
        <v>Over Achived</v>
      </c>
    </row>
    <row r="4065" ht="22.5" customHeight="1">
      <c r="A4065" s="18">
        <v>45715.0</v>
      </c>
      <c r="B4065" s="19" t="str">
        <f t="shared" si="1"/>
        <v>Feb</v>
      </c>
      <c r="C4065" s="20" t="s">
        <v>7</v>
      </c>
      <c r="D4065" s="19" t="s">
        <v>126</v>
      </c>
      <c r="E4065" s="19" t="s">
        <v>9</v>
      </c>
      <c r="F4065" s="21">
        <v>7.0</v>
      </c>
      <c r="G4065" s="22">
        <v>173890.0</v>
      </c>
      <c r="H4065" s="15" t="str">
        <f t="shared" si="2"/>
        <v>Very High Range</v>
      </c>
      <c r="I4065" s="22">
        <v>156165.0</v>
      </c>
      <c r="J4065" s="23">
        <f t="shared" si="3"/>
        <v>1.113501745</v>
      </c>
      <c r="K4065" s="24" t="str">
        <f t="shared" si="4"/>
        <v>Over Achived</v>
      </c>
    </row>
    <row r="4066" ht="22.5" customHeight="1">
      <c r="A4066" s="18">
        <v>45715.0</v>
      </c>
      <c r="B4066" s="19" t="str">
        <f t="shared" si="1"/>
        <v>Feb</v>
      </c>
      <c r="C4066" s="20" t="s">
        <v>7</v>
      </c>
      <c r="D4066" s="19" t="s">
        <v>126</v>
      </c>
      <c r="E4066" s="19" t="s">
        <v>68</v>
      </c>
      <c r="F4066" s="21">
        <v>4.0</v>
      </c>
      <c r="G4066" s="22">
        <v>73217.0</v>
      </c>
      <c r="H4066" s="15" t="str">
        <f t="shared" si="2"/>
        <v>High Range</v>
      </c>
      <c r="I4066" s="22">
        <v>63067.0</v>
      </c>
      <c r="J4066" s="23">
        <f t="shared" si="3"/>
        <v>1.160939953</v>
      </c>
      <c r="K4066" s="24" t="str">
        <f t="shared" si="4"/>
        <v>Over Achived</v>
      </c>
    </row>
    <row r="4067" ht="22.5" customHeight="1">
      <c r="A4067" s="18">
        <v>45715.0</v>
      </c>
      <c r="B4067" s="19" t="str">
        <f t="shared" si="1"/>
        <v>Feb</v>
      </c>
      <c r="C4067" s="20" t="s">
        <v>7</v>
      </c>
      <c r="D4067" s="19" t="s">
        <v>126</v>
      </c>
      <c r="E4067" s="19" t="s">
        <v>9</v>
      </c>
      <c r="F4067" s="21">
        <v>8.0</v>
      </c>
      <c r="G4067" s="22">
        <v>150854.0</v>
      </c>
      <c r="H4067" s="15" t="str">
        <f t="shared" si="2"/>
        <v>Very High Range</v>
      </c>
      <c r="I4067" s="22">
        <v>111997.0</v>
      </c>
      <c r="J4067" s="23">
        <f t="shared" si="3"/>
        <v>1.346946793</v>
      </c>
      <c r="K4067" s="24" t="str">
        <f t="shared" si="4"/>
        <v>Over Achived</v>
      </c>
    </row>
    <row r="4068" ht="22.5" customHeight="1">
      <c r="A4068" s="18">
        <v>45715.0</v>
      </c>
      <c r="B4068" s="19" t="str">
        <f t="shared" si="1"/>
        <v>Feb</v>
      </c>
      <c r="C4068" s="20" t="s">
        <v>7</v>
      </c>
      <c r="D4068" s="19" t="s">
        <v>126</v>
      </c>
      <c r="E4068" s="19" t="s">
        <v>34</v>
      </c>
      <c r="F4068" s="21">
        <v>6.0</v>
      </c>
      <c r="G4068" s="22">
        <v>152160.0</v>
      </c>
      <c r="H4068" s="15" t="str">
        <f t="shared" si="2"/>
        <v>Very High Range</v>
      </c>
      <c r="I4068" s="22">
        <v>112661.0</v>
      </c>
      <c r="J4068" s="23">
        <f t="shared" si="3"/>
        <v>1.350600474</v>
      </c>
      <c r="K4068" s="24" t="str">
        <f t="shared" si="4"/>
        <v>Over Achived</v>
      </c>
    </row>
    <row r="4069" ht="22.5" customHeight="1">
      <c r="A4069" s="18">
        <v>45715.0</v>
      </c>
      <c r="B4069" s="19" t="str">
        <f t="shared" si="1"/>
        <v>Feb</v>
      </c>
      <c r="C4069" s="20" t="s">
        <v>7</v>
      </c>
      <c r="D4069" s="19" t="s">
        <v>126</v>
      </c>
      <c r="E4069" s="19" t="s">
        <v>38</v>
      </c>
      <c r="F4069" s="21">
        <v>5.0</v>
      </c>
      <c r="G4069" s="22">
        <v>114446.0</v>
      </c>
      <c r="H4069" s="15" t="str">
        <f t="shared" si="2"/>
        <v>Very High Range</v>
      </c>
      <c r="I4069" s="22">
        <v>97699.0</v>
      </c>
      <c r="J4069" s="23">
        <f t="shared" si="3"/>
        <v>1.171414242</v>
      </c>
      <c r="K4069" s="24" t="str">
        <f t="shared" si="4"/>
        <v>Over Achived</v>
      </c>
    </row>
    <row r="4070" ht="22.5" customHeight="1">
      <c r="A4070" s="18">
        <v>45715.0</v>
      </c>
      <c r="B4070" s="19" t="str">
        <f t="shared" si="1"/>
        <v>Feb</v>
      </c>
      <c r="C4070" s="20" t="s">
        <v>92</v>
      </c>
      <c r="D4070" s="19" t="s">
        <v>158</v>
      </c>
      <c r="E4070" s="19" t="s">
        <v>19</v>
      </c>
      <c r="F4070" s="21">
        <v>3.0</v>
      </c>
      <c r="G4070" s="22">
        <v>83352.0</v>
      </c>
      <c r="H4070" s="15" t="str">
        <f t="shared" si="2"/>
        <v>High Range</v>
      </c>
      <c r="I4070" s="22">
        <v>66610.0</v>
      </c>
      <c r="J4070" s="23">
        <f t="shared" si="3"/>
        <v>1.251343642</v>
      </c>
      <c r="K4070" s="24" t="str">
        <f t="shared" si="4"/>
        <v>Over Achived</v>
      </c>
    </row>
    <row r="4071" ht="22.5" customHeight="1">
      <c r="A4071" s="18">
        <v>45715.0</v>
      </c>
      <c r="B4071" s="19" t="str">
        <f t="shared" si="1"/>
        <v>Feb</v>
      </c>
      <c r="C4071" s="20" t="s">
        <v>7</v>
      </c>
      <c r="D4071" s="19" t="s">
        <v>118</v>
      </c>
      <c r="E4071" s="19" t="s">
        <v>9</v>
      </c>
      <c r="F4071" s="21">
        <v>6.0</v>
      </c>
      <c r="G4071" s="22">
        <v>180140.0</v>
      </c>
      <c r="H4071" s="15" t="str">
        <f t="shared" si="2"/>
        <v>Very High Range</v>
      </c>
      <c r="I4071" s="22">
        <v>158979.0</v>
      </c>
      <c r="J4071" s="23">
        <f t="shared" si="3"/>
        <v>1.13310563</v>
      </c>
      <c r="K4071" s="24" t="str">
        <f t="shared" si="4"/>
        <v>Over Achived</v>
      </c>
    </row>
    <row r="4072" ht="22.5" customHeight="1">
      <c r="A4072" s="18">
        <v>45715.0</v>
      </c>
      <c r="B4072" s="19" t="str">
        <f t="shared" si="1"/>
        <v>Feb</v>
      </c>
      <c r="C4072" s="20" t="s">
        <v>7</v>
      </c>
      <c r="D4072" s="19" t="s">
        <v>118</v>
      </c>
      <c r="E4072" s="19" t="s">
        <v>63</v>
      </c>
      <c r="F4072" s="21">
        <v>3.0</v>
      </c>
      <c r="G4072" s="22">
        <v>62916.0</v>
      </c>
      <c r="H4072" s="15" t="str">
        <f t="shared" si="2"/>
        <v>Medium Range</v>
      </c>
      <c r="I4072" s="22">
        <v>51760.0</v>
      </c>
      <c r="J4072" s="23">
        <f t="shared" si="3"/>
        <v>1.21553323</v>
      </c>
      <c r="K4072" s="24" t="str">
        <f t="shared" si="4"/>
        <v>Over Achived</v>
      </c>
    </row>
    <row r="4073" ht="22.5" customHeight="1">
      <c r="A4073" s="18">
        <v>45715.0</v>
      </c>
      <c r="B4073" s="19" t="str">
        <f t="shared" si="1"/>
        <v>Feb</v>
      </c>
      <c r="C4073" s="20" t="s">
        <v>7</v>
      </c>
      <c r="D4073" s="19" t="s">
        <v>118</v>
      </c>
      <c r="E4073" s="19" t="s">
        <v>68</v>
      </c>
      <c r="F4073" s="21">
        <v>3.0</v>
      </c>
      <c r="G4073" s="22">
        <v>65507.0</v>
      </c>
      <c r="H4073" s="15" t="str">
        <f t="shared" si="2"/>
        <v>Medium Range</v>
      </c>
      <c r="I4073" s="22">
        <v>59891.0</v>
      </c>
      <c r="J4073" s="23">
        <f t="shared" si="3"/>
        <v>1.093770349</v>
      </c>
      <c r="K4073" s="24" t="str">
        <f t="shared" si="4"/>
        <v>Over Achived</v>
      </c>
    </row>
    <row r="4074" ht="22.5" customHeight="1">
      <c r="A4074" s="18">
        <v>45715.0</v>
      </c>
      <c r="B4074" s="19" t="str">
        <f t="shared" si="1"/>
        <v>Feb</v>
      </c>
      <c r="C4074" s="20" t="s">
        <v>7</v>
      </c>
      <c r="D4074" s="19" t="s">
        <v>106</v>
      </c>
      <c r="E4074" s="19" t="s">
        <v>26</v>
      </c>
      <c r="F4074" s="21">
        <v>8.0</v>
      </c>
      <c r="G4074" s="22">
        <v>259102.0</v>
      </c>
      <c r="H4074" s="15" t="str">
        <f t="shared" si="2"/>
        <v>Very High Range</v>
      </c>
      <c r="I4074" s="22">
        <v>214985.0</v>
      </c>
      <c r="J4074" s="23">
        <f t="shared" si="3"/>
        <v>1.205209666</v>
      </c>
      <c r="K4074" s="24" t="str">
        <f t="shared" si="4"/>
        <v>Over Achived</v>
      </c>
    </row>
    <row r="4075" ht="22.5" customHeight="1">
      <c r="A4075" s="18">
        <v>45715.0</v>
      </c>
      <c r="B4075" s="19" t="str">
        <f t="shared" si="1"/>
        <v>Feb</v>
      </c>
      <c r="C4075" s="20" t="s">
        <v>13</v>
      </c>
      <c r="D4075" s="19" t="s">
        <v>14</v>
      </c>
      <c r="E4075" s="19" t="s">
        <v>68</v>
      </c>
      <c r="F4075" s="21">
        <v>2.0</v>
      </c>
      <c r="G4075" s="22">
        <v>48724.0</v>
      </c>
      <c r="H4075" s="15" t="str">
        <f t="shared" si="2"/>
        <v>Base Range</v>
      </c>
      <c r="I4075" s="22">
        <v>43119.0</v>
      </c>
      <c r="J4075" s="23">
        <f t="shared" si="3"/>
        <v>1.1299891</v>
      </c>
      <c r="K4075" s="24" t="str">
        <f t="shared" si="4"/>
        <v>Over Achived</v>
      </c>
    </row>
    <row r="4076" ht="22.5" customHeight="1">
      <c r="A4076" s="18">
        <v>45715.0</v>
      </c>
      <c r="B4076" s="19" t="str">
        <f t="shared" si="1"/>
        <v>Feb</v>
      </c>
      <c r="C4076" s="20" t="s">
        <v>7</v>
      </c>
      <c r="D4076" s="19" t="s">
        <v>8</v>
      </c>
      <c r="E4076" s="19" t="s">
        <v>26</v>
      </c>
      <c r="F4076" s="21">
        <v>11.0</v>
      </c>
      <c r="G4076" s="22">
        <v>217975.0</v>
      </c>
      <c r="H4076" s="15" t="str">
        <f t="shared" si="2"/>
        <v>Very High Range</v>
      </c>
      <c r="I4076" s="22">
        <v>191331.0</v>
      </c>
      <c r="J4076" s="23">
        <f t="shared" si="3"/>
        <v>1.139256054</v>
      </c>
      <c r="K4076" s="24" t="str">
        <f t="shared" si="4"/>
        <v>Over Achived</v>
      </c>
    </row>
    <row r="4077" ht="22.5" customHeight="1">
      <c r="A4077" s="18">
        <v>45715.0</v>
      </c>
      <c r="B4077" s="19" t="str">
        <f t="shared" si="1"/>
        <v>Feb</v>
      </c>
      <c r="C4077" s="20" t="s">
        <v>7</v>
      </c>
      <c r="D4077" s="19" t="s">
        <v>8</v>
      </c>
      <c r="E4077" s="19" t="s">
        <v>63</v>
      </c>
      <c r="F4077" s="21">
        <v>2.0</v>
      </c>
      <c r="G4077" s="22">
        <v>61028.0</v>
      </c>
      <c r="H4077" s="15" t="str">
        <f t="shared" si="2"/>
        <v>Medium Range</v>
      </c>
      <c r="I4077" s="22">
        <v>49391.0</v>
      </c>
      <c r="J4077" s="23">
        <f t="shared" si="3"/>
        <v>1.235609726</v>
      </c>
      <c r="K4077" s="24" t="str">
        <f t="shared" si="4"/>
        <v>Over Achived</v>
      </c>
    </row>
    <row r="4078" ht="22.5" customHeight="1">
      <c r="A4078" s="18">
        <v>45715.0</v>
      </c>
      <c r="B4078" s="19" t="str">
        <f t="shared" si="1"/>
        <v>Feb</v>
      </c>
      <c r="C4078" s="20" t="s">
        <v>7</v>
      </c>
      <c r="D4078" s="19" t="s">
        <v>8</v>
      </c>
      <c r="E4078" s="19" t="s">
        <v>38</v>
      </c>
      <c r="F4078" s="21">
        <v>4.0</v>
      </c>
      <c r="G4078" s="22">
        <v>112906.0</v>
      </c>
      <c r="H4078" s="15" t="str">
        <f t="shared" si="2"/>
        <v>Very High Range</v>
      </c>
      <c r="I4078" s="22">
        <v>82857.0</v>
      </c>
      <c r="J4078" s="23">
        <f t="shared" si="3"/>
        <v>1.36266097</v>
      </c>
      <c r="K4078" s="24" t="str">
        <f t="shared" si="4"/>
        <v>Over Achived</v>
      </c>
    </row>
    <row r="4079" ht="22.5" customHeight="1">
      <c r="A4079" s="18">
        <v>45715.0</v>
      </c>
      <c r="B4079" s="19" t="str">
        <f t="shared" si="1"/>
        <v>Feb</v>
      </c>
      <c r="C4079" s="20" t="s">
        <v>7</v>
      </c>
      <c r="D4079" s="19" t="s">
        <v>118</v>
      </c>
      <c r="E4079" s="19" t="s">
        <v>19</v>
      </c>
      <c r="F4079" s="21">
        <v>4.0</v>
      </c>
      <c r="G4079" s="22">
        <v>105398.0</v>
      </c>
      <c r="H4079" s="15" t="str">
        <f t="shared" si="2"/>
        <v>Very High Range</v>
      </c>
      <c r="I4079" s="22">
        <v>94493.0</v>
      </c>
      <c r="J4079" s="23">
        <f t="shared" si="3"/>
        <v>1.115405374</v>
      </c>
      <c r="K4079" s="24" t="str">
        <f t="shared" si="4"/>
        <v>Over Achived</v>
      </c>
    </row>
    <row r="4080" ht="22.5" customHeight="1">
      <c r="A4080" s="18">
        <v>45715.0</v>
      </c>
      <c r="B4080" s="19" t="str">
        <f t="shared" si="1"/>
        <v>Feb</v>
      </c>
      <c r="C4080" s="20" t="s">
        <v>92</v>
      </c>
      <c r="D4080" s="19" t="s">
        <v>158</v>
      </c>
      <c r="E4080" s="19" t="s">
        <v>9</v>
      </c>
      <c r="F4080" s="21">
        <v>6.0</v>
      </c>
      <c r="G4080" s="22">
        <v>143489.0</v>
      </c>
      <c r="H4080" s="15" t="str">
        <f t="shared" si="2"/>
        <v>Very High Range</v>
      </c>
      <c r="I4080" s="22">
        <v>128702.0</v>
      </c>
      <c r="J4080" s="23">
        <f t="shared" si="3"/>
        <v>1.114893319</v>
      </c>
      <c r="K4080" s="24" t="str">
        <f t="shared" si="4"/>
        <v>Over Achived</v>
      </c>
    </row>
    <row r="4081" ht="22.5" customHeight="1">
      <c r="A4081" s="18">
        <v>45715.0</v>
      </c>
      <c r="B4081" s="19" t="str">
        <f t="shared" si="1"/>
        <v>Feb</v>
      </c>
      <c r="C4081" s="20" t="s">
        <v>7</v>
      </c>
      <c r="D4081" s="19" t="s">
        <v>106</v>
      </c>
      <c r="E4081" s="19" t="s">
        <v>9</v>
      </c>
      <c r="F4081" s="21">
        <v>7.0</v>
      </c>
      <c r="G4081" s="22">
        <v>159186.0</v>
      </c>
      <c r="H4081" s="15" t="str">
        <f t="shared" si="2"/>
        <v>Very High Range</v>
      </c>
      <c r="I4081" s="22">
        <v>148524.0</v>
      </c>
      <c r="J4081" s="23">
        <f t="shared" si="3"/>
        <v>1.071786378</v>
      </c>
      <c r="K4081" s="24" t="str">
        <f t="shared" si="4"/>
        <v>Over Achived</v>
      </c>
    </row>
    <row r="4082" ht="22.5" customHeight="1">
      <c r="A4082" s="18">
        <v>45715.0</v>
      </c>
      <c r="B4082" s="19" t="str">
        <f t="shared" si="1"/>
        <v>Feb</v>
      </c>
      <c r="C4082" s="20" t="s">
        <v>92</v>
      </c>
      <c r="D4082" s="19" t="s">
        <v>158</v>
      </c>
      <c r="E4082" s="19" t="s">
        <v>19</v>
      </c>
      <c r="F4082" s="21">
        <v>3.0</v>
      </c>
      <c r="G4082" s="22">
        <v>74653.0</v>
      </c>
      <c r="H4082" s="15" t="str">
        <f t="shared" si="2"/>
        <v>High Range</v>
      </c>
      <c r="I4082" s="22">
        <v>53257.0</v>
      </c>
      <c r="J4082" s="23">
        <f t="shared" si="3"/>
        <v>1.401750005</v>
      </c>
      <c r="K4082" s="24" t="str">
        <f t="shared" si="4"/>
        <v>Over Achived</v>
      </c>
    </row>
    <row r="4083" ht="22.5" customHeight="1">
      <c r="A4083" s="18">
        <v>45715.0</v>
      </c>
      <c r="B4083" s="19" t="str">
        <f t="shared" si="1"/>
        <v>Feb</v>
      </c>
      <c r="C4083" s="20" t="s">
        <v>13</v>
      </c>
      <c r="D4083" s="19" t="s">
        <v>14</v>
      </c>
      <c r="E4083" s="19" t="s">
        <v>68</v>
      </c>
      <c r="F4083" s="21">
        <v>2.0</v>
      </c>
      <c r="G4083" s="22">
        <v>37561.0</v>
      </c>
      <c r="H4083" s="15" t="str">
        <f t="shared" si="2"/>
        <v>Base Range</v>
      </c>
      <c r="I4083" s="22">
        <v>27766.0</v>
      </c>
      <c r="J4083" s="23">
        <f t="shared" si="3"/>
        <v>1.352769574</v>
      </c>
      <c r="K4083" s="24" t="str">
        <f t="shared" si="4"/>
        <v>Over Achived</v>
      </c>
    </row>
    <row r="4084" ht="22.5" customHeight="1">
      <c r="A4084" s="18">
        <v>45715.0</v>
      </c>
      <c r="B4084" s="19" t="str">
        <f t="shared" si="1"/>
        <v>Feb</v>
      </c>
      <c r="C4084" s="20" t="s">
        <v>92</v>
      </c>
      <c r="D4084" s="19" t="s">
        <v>93</v>
      </c>
      <c r="E4084" s="19" t="s">
        <v>26</v>
      </c>
      <c r="F4084" s="21">
        <v>3.0</v>
      </c>
      <c r="G4084" s="22">
        <v>100746.0</v>
      </c>
      <c r="H4084" s="15" t="str">
        <f t="shared" si="2"/>
        <v>Very High Range</v>
      </c>
      <c r="I4084" s="22">
        <v>120992.0</v>
      </c>
      <c r="J4084" s="23">
        <f t="shared" si="3"/>
        <v>0.8326666226</v>
      </c>
      <c r="K4084" s="24" t="str">
        <f t="shared" si="4"/>
        <v>Target Not Meet</v>
      </c>
    </row>
    <row r="4085" ht="22.5" customHeight="1">
      <c r="A4085" s="18">
        <v>45715.0</v>
      </c>
      <c r="B4085" s="19" t="str">
        <f t="shared" si="1"/>
        <v>Feb</v>
      </c>
      <c r="C4085" s="20" t="s">
        <v>92</v>
      </c>
      <c r="D4085" s="19" t="s">
        <v>93</v>
      </c>
      <c r="E4085" s="19" t="s">
        <v>63</v>
      </c>
      <c r="F4085" s="21">
        <v>4.0</v>
      </c>
      <c r="G4085" s="22">
        <v>139696.0</v>
      </c>
      <c r="H4085" s="15" t="str">
        <f t="shared" si="2"/>
        <v>Very High Range</v>
      </c>
      <c r="I4085" s="22">
        <v>149943.0</v>
      </c>
      <c r="J4085" s="23">
        <f t="shared" si="3"/>
        <v>0.9316606977</v>
      </c>
      <c r="K4085" s="24" t="str">
        <f t="shared" si="4"/>
        <v>Target Not Meet</v>
      </c>
    </row>
    <row r="4086" ht="22.5" customHeight="1">
      <c r="A4086" s="18">
        <v>45715.0</v>
      </c>
      <c r="B4086" s="19" t="str">
        <f t="shared" si="1"/>
        <v>Feb</v>
      </c>
      <c r="C4086" s="20" t="s">
        <v>92</v>
      </c>
      <c r="D4086" s="19" t="s">
        <v>93</v>
      </c>
      <c r="E4086" s="19" t="s">
        <v>38</v>
      </c>
      <c r="F4086" s="21">
        <v>3.0</v>
      </c>
      <c r="G4086" s="22">
        <v>93276.0</v>
      </c>
      <c r="H4086" s="15" t="str">
        <f t="shared" si="2"/>
        <v>Very High Range</v>
      </c>
      <c r="I4086" s="22">
        <v>109684.0</v>
      </c>
      <c r="J4086" s="23">
        <f t="shared" si="3"/>
        <v>0.8504066227</v>
      </c>
      <c r="K4086" s="24" t="str">
        <f t="shared" si="4"/>
        <v>Target Not Meet</v>
      </c>
    </row>
    <row r="4087" ht="22.5" customHeight="1">
      <c r="A4087" s="18">
        <v>45715.0</v>
      </c>
      <c r="B4087" s="19" t="str">
        <f t="shared" si="1"/>
        <v>Feb</v>
      </c>
      <c r="C4087" s="20" t="s">
        <v>92</v>
      </c>
      <c r="D4087" s="19" t="s">
        <v>98</v>
      </c>
      <c r="E4087" s="19" t="s">
        <v>38</v>
      </c>
      <c r="F4087" s="21">
        <v>4.0</v>
      </c>
      <c r="G4087" s="22">
        <v>80586.0</v>
      </c>
      <c r="H4087" s="15" t="str">
        <f t="shared" si="2"/>
        <v>High Range</v>
      </c>
      <c r="I4087" s="22">
        <v>94457.0</v>
      </c>
      <c r="J4087" s="23">
        <f t="shared" si="3"/>
        <v>0.8531501106</v>
      </c>
      <c r="K4087" s="24" t="str">
        <f t="shared" si="4"/>
        <v>Target Not Meet</v>
      </c>
    </row>
    <row r="4088" ht="22.5" customHeight="1">
      <c r="A4088" s="18">
        <v>45715.0</v>
      </c>
      <c r="B4088" s="19" t="str">
        <f t="shared" si="1"/>
        <v>Feb</v>
      </c>
      <c r="C4088" s="20" t="s">
        <v>92</v>
      </c>
      <c r="D4088" s="19" t="s">
        <v>98</v>
      </c>
      <c r="E4088" s="19" t="s">
        <v>34</v>
      </c>
      <c r="F4088" s="21">
        <v>4.0</v>
      </c>
      <c r="G4088" s="22">
        <v>113722.0</v>
      </c>
      <c r="H4088" s="15" t="str">
        <f t="shared" si="2"/>
        <v>Very High Range</v>
      </c>
      <c r="I4088" s="22">
        <v>137828.0</v>
      </c>
      <c r="J4088" s="23">
        <f t="shared" si="3"/>
        <v>0.8251008503</v>
      </c>
      <c r="K4088" s="24" t="str">
        <f t="shared" si="4"/>
        <v>Target Not Meet</v>
      </c>
    </row>
    <row r="4089" ht="22.5" customHeight="1">
      <c r="A4089" s="18">
        <v>45715.0</v>
      </c>
      <c r="B4089" s="19" t="str">
        <f t="shared" si="1"/>
        <v>Feb</v>
      </c>
      <c r="C4089" s="20" t="s">
        <v>92</v>
      </c>
      <c r="D4089" s="19" t="s">
        <v>144</v>
      </c>
      <c r="E4089" s="19" t="s">
        <v>63</v>
      </c>
      <c r="F4089" s="21">
        <v>5.0</v>
      </c>
      <c r="G4089" s="22">
        <v>110966.0</v>
      </c>
      <c r="H4089" s="15" t="str">
        <f t="shared" si="2"/>
        <v>Very High Range</v>
      </c>
      <c r="I4089" s="22">
        <v>100791.0</v>
      </c>
      <c r="J4089" s="23">
        <f t="shared" si="3"/>
        <v>1.100951474</v>
      </c>
      <c r="K4089" s="24" t="str">
        <f t="shared" si="4"/>
        <v>Over Achived</v>
      </c>
    </row>
    <row r="4090" ht="22.5" customHeight="1">
      <c r="A4090" s="18">
        <v>45715.0</v>
      </c>
      <c r="B4090" s="19" t="str">
        <f t="shared" si="1"/>
        <v>Feb</v>
      </c>
      <c r="C4090" s="20" t="s">
        <v>92</v>
      </c>
      <c r="D4090" s="19" t="s">
        <v>98</v>
      </c>
      <c r="E4090" s="19" t="s">
        <v>68</v>
      </c>
      <c r="F4090" s="21">
        <v>2.0</v>
      </c>
      <c r="G4090" s="22">
        <v>64731.0</v>
      </c>
      <c r="H4090" s="15" t="str">
        <f t="shared" si="2"/>
        <v>Medium Range</v>
      </c>
      <c r="I4090" s="22">
        <v>75461.0</v>
      </c>
      <c r="J4090" s="23">
        <f t="shared" si="3"/>
        <v>0.8578073442</v>
      </c>
      <c r="K4090" s="24" t="str">
        <f t="shared" si="4"/>
        <v>Target Not Meet</v>
      </c>
    </row>
    <row r="4091" ht="22.5" customHeight="1">
      <c r="A4091" s="18">
        <v>45715.0</v>
      </c>
      <c r="B4091" s="19" t="str">
        <f t="shared" si="1"/>
        <v>Feb</v>
      </c>
      <c r="C4091" s="20" t="s">
        <v>92</v>
      </c>
      <c r="D4091" s="19" t="s">
        <v>144</v>
      </c>
      <c r="E4091" s="19" t="s">
        <v>38</v>
      </c>
      <c r="F4091" s="21">
        <v>4.0</v>
      </c>
      <c r="G4091" s="22">
        <v>91119.0</v>
      </c>
      <c r="H4091" s="15" t="str">
        <f t="shared" si="2"/>
        <v>Very High Range</v>
      </c>
      <c r="I4091" s="22">
        <v>73390.0</v>
      </c>
      <c r="J4091" s="23">
        <f t="shared" si="3"/>
        <v>1.241572421</v>
      </c>
      <c r="K4091" s="24" t="str">
        <f t="shared" si="4"/>
        <v>Over Achived</v>
      </c>
    </row>
    <row r="4092" ht="22.5" customHeight="1">
      <c r="A4092" s="18">
        <v>45715.0</v>
      </c>
      <c r="B4092" s="19" t="str">
        <f t="shared" si="1"/>
        <v>Feb</v>
      </c>
      <c r="C4092" s="20" t="s">
        <v>92</v>
      </c>
      <c r="D4092" s="19" t="s">
        <v>144</v>
      </c>
      <c r="E4092" s="19" t="s">
        <v>38</v>
      </c>
      <c r="F4092" s="21">
        <v>4.0</v>
      </c>
      <c r="G4092" s="22">
        <v>82196.0</v>
      </c>
      <c r="H4092" s="15" t="str">
        <f t="shared" si="2"/>
        <v>High Range</v>
      </c>
      <c r="I4092" s="22">
        <v>71681.0</v>
      </c>
      <c r="J4092" s="23">
        <f t="shared" si="3"/>
        <v>1.146691592</v>
      </c>
      <c r="K4092" s="24" t="str">
        <f t="shared" si="4"/>
        <v>Over Achived</v>
      </c>
    </row>
    <row r="4093" ht="22.5" customHeight="1">
      <c r="A4093" s="18">
        <v>45715.0</v>
      </c>
      <c r="B4093" s="19" t="str">
        <f t="shared" si="1"/>
        <v>Feb</v>
      </c>
      <c r="C4093" s="20" t="s">
        <v>92</v>
      </c>
      <c r="D4093" s="19" t="s">
        <v>144</v>
      </c>
      <c r="E4093" s="19" t="s">
        <v>38</v>
      </c>
      <c r="F4093" s="21">
        <v>4.0</v>
      </c>
      <c r="G4093" s="22">
        <v>87421.0</v>
      </c>
      <c r="H4093" s="15" t="str">
        <f t="shared" si="2"/>
        <v>High Range</v>
      </c>
      <c r="I4093" s="22">
        <v>76210.0</v>
      </c>
      <c r="J4093" s="23">
        <f t="shared" si="3"/>
        <v>1.147106679</v>
      </c>
      <c r="K4093" s="24" t="str">
        <f t="shared" si="4"/>
        <v>Over Achived</v>
      </c>
    </row>
    <row r="4094" ht="22.5" customHeight="1">
      <c r="A4094" s="18">
        <v>45715.0</v>
      </c>
      <c r="B4094" s="19" t="str">
        <f t="shared" si="1"/>
        <v>Feb</v>
      </c>
      <c r="C4094" s="20" t="s">
        <v>92</v>
      </c>
      <c r="D4094" s="25" t="s">
        <v>149</v>
      </c>
      <c r="E4094" s="19" t="s">
        <v>38</v>
      </c>
      <c r="F4094" s="21">
        <v>3.0</v>
      </c>
      <c r="G4094" s="22">
        <v>75969.0</v>
      </c>
      <c r="H4094" s="15" t="str">
        <f t="shared" si="2"/>
        <v>High Range</v>
      </c>
      <c r="I4094" s="22">
        <v>70112.0</v>
      </c>
      <c r="J4094" s="23">
        <f t="shared" si="3"/>
        <v>1.083537768</v>
      </c>
      <c r="K4094" s="24" t="str">
        <f t="shared" si="4"/>
        <v>Over Achived</v>
      </c>
    </row>
    <row r="4095" ht="22.5" customHeight="1">
      <c r="A4095" s="18">
        <v>45715.0</v>
      </c>
      <c r="B4095" s="19" t="str">
        <f t="shared" si="1"/>
        <v>Feb</v>
      </c>
      <c r="C4095" s="20" t="s">
        <v>92</v>
      </c>
      <c r="D4095" s="25" t="s">
        <v>149</v>
      </c>
      <c r="E4095" s="19" t="s">
        <v>34</v>
      </c>
      <c r="F4095" s="21">
        <v>4.0</v>
      </c>
      <c r="G4095" s="22">
        <v>114318.0</v>
      </c>
      <c r="H4095" s="15" t="str">
        <f t="shared" si="2"/>
        <v>Very High Range</v>
      </c>
      <c r="I4095" s="22">
        <v>87542.0</v>
      </c>
      <c r="J4095" s="23">
        <f t="shared" si="3"/>
        <v>1.305864614</v>
      </c>
      <c r="K4095" s="24" t="str">
        <f t="shared" si="4"/>
        <v>Over Achived</v>
      </c>
    </row>
    <row r="4096" ht="22.5" customHeight="1">
      <c r="A4096" s="18">
        <v>45715.0</v>
      </c>
      <c r="B4096" s="19" t="str">
        <f t="shared" si="1"/>
        <v>Feb</v>
      </c>
      <c r="C4096" s="20" t="s">
        <v>92</v>
      </c>
      <c r="D4096" s="25" t="s">
        <v>149</v>
      </c>
      <c r="E4096" s="19" t="s">
        <v>23</v>
      </c>
      <c r="F4096" s="21">
        <v>3.0</v>
      </c>
      <c r="G4096" s="22">
        <v>75548.0</v>
      </c>
      <c r="H4096" s="15" t="str">
        <f t="shared" si="2"/>
        <v>High Range</v>
      </c>
      <c r="I4096" s="22">
        <v>65783.0</v>
      </c>
      <c r="J4096" s="23">
        <f t="shared" si="3"/>
        <v>1.148442607</v>
      </c>
      <c r="K4096" s="24" t="str">
        <f t="shared" si="4"/>
        <v>Over Achived</v>
      </c>
    </row>
    <row r="4097" ht="22.5" customHeight="1">
      <c r="A4097" s="18">
        <v>45715.0</v>
      </c>
      <c r="B4097" s="19" t="str">
        <f t="shared" si="1"/>
        <v>Feb</v>
      </c>
      <c r="C4097" s="20" t="s">
        <v>92</v>
      </c>
      <c r="D4097" s="19" t="s">
        <v>158</v>
      </c>
      <c r="E4097" s="19" t="s">
        <v>23</v>
      </c>
      <c r="F4097" s="21">
        <v>2.0</v>
      </c>
      <c r="G4097" s="22">
        <v>61976.0</v>
      </c>
      <c r="H4097" s="15" t="str">
        <f t="shared" si="2"/>
        <v>Medium Range</v>
      </c>
      <c r="I4097" s="22">
        <v>50240.0</v>
      </c>
      <c r="J4097" s="23">
        <f t="shared" si="3"/>
        <v>1.233598726</v>
      </c>
      <c r="K4097" s="24" t="str">
        <f t="shared" si="4"/>
        <v>Over Achived</v>
      </c>
    </row>
    <row r="4098" ht="22.5" customHeight="1">
      <c r="A4098" s="18">
        <v>45715.0</v>
      </c>
      <c r="B4098" s="19" t="str">
        <f t="shared" si="1"/>
        <v>Feb</v>
      </c>
      <c r="C4098" s="20" t="s">
        <v>92</v>
      </c>
      <c r="D4098" s="19" t="s">
        <v>144</v>
      </c>
      <c r="E4098" s="19" t="s">
        <v>68</v>
      </c>
      <c r="F4098" s="21">
        <v>2.0</v>
      </c>
      <c r="G4098" s="22">
        <v>63085.0</v>
      </c>
      <c r="H4098" s="15" t="str">
        <f t="shared" si="2"/>
        <v>Medium Range</v>
      </c>
      <c r="I4098" s="22">
        <v>53501.0</v>
      </c>
      <c r="J4098" s="23">
        <f t="shared" si="3"/>
        <v>1.179136839</v>
      </c>
      <c r="K4098" s="24" t="str">
        <f t="shared" si="4"/>
        <v>Over Achived</v>
      </c>
    </row>
    <row r="4099" ht="22.5" customHeight="1">
      <c r="A4099" s="18">
        <v>45715.0</v>
      </c>
      <c r="B4099" s="19" t="str">
        <f t="shared" si="1"/>
        <v>Feb</v>
      </c>
      <c r="C4099" s="20" t="s">
        <v>92</v>
      </c>
      <c r="D4099" s="19" t="s">
        <v>158</v>
      </c>
      <c r="E4099" s="19" t="s">
        <v>26</v>
      </c>
      <c r="F4099" s="21">
        <v>4.0</v>
      </c>
      <c r="G4099" s="22">
        <v>102081.0</v>
      </c>
      <c r="H4099" s="15" t="str">
        <f t="shared" si="2"/>
        <v>Very High Range</v>
      </c>
      <c r="I4099" s="22">
        <v>80325.0</v>
      </c>
      <c r="J4099" s="23">
        <f t="shared" si="3"/>
        <v>1.270849673</v>
      </c>
      <c r="K4099" s="24" t="str">
        <f t="shared" si="4"/>
        <v>Over Achived</v>
      </c>
    </row>
    <row r="4100" ht="22.5" customHeight="1">
      <c r="A4100" s="18">
        <v>45716.0</v>
      </c>
      <c r="B4100" s="19" t="str">
        <f t="shared" si="1"/>
        <v>Feb</v>
      </c>
      <c r="C4100" s="20" t="s">
        <v>13</v>
      </c>
      <c r="D4100" s="19" t="s">
        <v>29</v>
      </c>
      <c r="E4100" s="19" t="s">
        <v>26</v>
      </c>
      <c r="F4100" s="21">
        <v>3.0</v>
      </c>
      <c r="G4100" s="22">
        <v>58857.0</v>
      </c>
      <c r="H4100" s="15" t="str">
        <f t="shared" si="2"/>
        <v>Medium Range</v>
      </c>
      <c r="I4100" s="22">
        <v>75903.0</v>
      </c>
      <c r="J4100" s="23">
        <f t="shared" si="3"/>
        <v>0.7754238963</v>
      </c>
      <c r="K4100" s="24" t="str">
        <f t="shared" si="4"/>
        <v>Target Not Meet</v>
      </c>
    </row>
    <row r="4101" ht="22.5" customHeight="1">
      <c r="A4101" s="18">
        <v>45716.0</v>
      </c>
      <c r="B4101" s="19" t="str">
        <f t="shared" si="1"/>
        <v>Feb</v>
      </c>
      <c r="C4101" s="20" t="s">
        <v>13</v>
      </c>
      <c r="D4101" s="19" t="s">
        <v>169</v>
      </c>
      <c r="E4101" s="19" t="s">
        <v>68</v>
      </c>
      <c r="F4101" s="21">
        <v>2.0</v>
      </c>
      <c r="G4101" s="22">
        <v>41333.0</v>
      </c>
      <c r="H4101" s="15" t="str">
        <f t="shared" si="2"/>
        <v>Base Range</v>
      </c>
      <c r="I4101" s="22">
        <v>53202.0</v>
      </c>
      <c r="J4101" s="23">
        <f t="shared" si="3"/>
        <v>0.7769068832</v>
      </c>
      <c r="K4101" s="24" t="str">
        <f t="shared" si="4"/>
        <v>Target Not Meet</v>
      </c>
    </row>
    <row r="4102" ht="22.5" customHeight="1">
      <c r="A4102" s="18">
        <v>45716.0</v>
      </c>
      <c r="B4102" s="19" t="str">
        <f t="shared" si="1"/>
        <v>Feb</v>
      </c>
      <c r="C4102" s="20" t="s">
        <v>13</v>
      </c>
      <c r="D4102" s="19" t="s">
        <v>37</v>
      </c>
      <c r="E4102" s="19" t="s">
        <v>34</v>
      </c>
      <c r="F4102" s="21">
        <v>3.0</v>
      </c>
      <c r="G4102" s="22">
        <v>99799.0</v>
      </c>
      <c r="H4102" s="15" t="str">
        <f t="shared" si="2"/>
        <v>Very High Range</v>
      </c>
      <c r="I4102" s="22">
        <v>122767.0</v>
      </c>
      <c r="J4102" s="23">
        <f t="shared" si="3"/>
        <v>0.8129138938</v>
      </c>
      <c r="K4102" s="24" t="str">
        <f t="shared" si="4"/>
        <v>Target Not Meet</v>
      </c>
    </row>
    <row r="4103" ht="22.5" customHeight="1">
      <c r="A4103" s="18">
        <v>45716.0</v>
      </c>
      <c r="B4103" s="19" t="str">
        <f t="shared" si="1"/>
        <v>Feb</v>
      </c>
      <c r="C4103" s="20" t="s">
        <v>13</v>
      </c>
      <c r="D4103" s="19" t="s">
        <v>37</v>
      </c>
      <c r="E4103" s="19" t="s">
        <v>26</v>
      </c>
      <c r="F4103" s="21">
        <v>3.0</v>
      </c>
      <c r="G4103" s="22">
        <v>61769.0</v>
      </c>
      <c r="H4103" s="15" t="str">
        <f t="shared" si="2"/>
        <v>Medium Range</v>
      </c>
      <c r="I4103" s="22">
        <v>77598.0</v>
      </c>
      <c r="J4103" s="23">
        <f t="shared" si="3"/>
        <v>0.7960127838</v>
      </c>
      <c r="K4103" s="24" t="str">
        <f t="shared" si="4"/>
        <v>Target Not Meet</v>
      </c>
    </row>
    <row r="4104" ht="22.5" customHeight="1">
      <c r="A4104" s="18">
        <v>45716.0</v>
      </c>
      <c r="B4104" s="19" t="str">
        <f t="shared" si="1"/>
        <v>Feb</v>
      </c>
      <c r="C4104" s="20" t="s">
        <v>13</v>
      </c>
      <c r="D4104" s="19" t="s">
        <v>37</v>
      </c>
      <c r="E4104" s="19" t="s">
        <v>34</v>
      </c>
      <c r="F4104" s="21">
        <v>4.0</v>
      </c>
      <c r="G4104" s="22">
        <v>100631.0</v>
      </c>
      <c r="H4104" s="15" t="str">
        <f t="shared" si="2"/>
        <v>Very High Range</v>
      </c>
      <c r="I4104" s="22">
        <v>130604.0</v>
      </c>
      <c r="J4104" s="23">
        <f t="shared" si="3"/>
        <v>0.7705047319</v>
      </c>
      <c r="K4104" s="24" t="str">
        <f t="shared" si="4"/>
        <v>Target Not Meet</v>
      </c>
    </row>
    <row r="4105" ht="22.5" customHeight="1">
      <c r="A4105" s="18">
        <v>45716.0</v>
      </c>
      <c r="B4105" s="19" t="str">
        <f t="shared" si="1"/>
        <v>Feb</v>
      </c>
      <c r="C4105" s="20" t="s">
        <v>13</v>
      </c>
      <c r="D4105" s="19" t="s">
        <v>29</v>
      </c>
      <c r="E4105" s="19" t="s">
        <v>38</v>
      </c>
      <c r="F4105" s="21">
        <v>2.0</v>
      </c>
      <c r="G4105" s="22">
        <v>61151.0</v>
      </c>
      <c r="H4105" s="15" t="str">
        <f t="shared" si="2"/>
        <v>Medium Range</v>
      </c>
      <c r="I4105" s="22">
        <v>77928.0</v>
      </c>
      <c r="J4105" s="23">
        <f t="shared" si="3"/>
        <v>0.7847115286</v>
      </c>
      <c r="K4105" s="24" t="str">
        <f t="shared" si="4"/>
        <v>Target Not Meet</v>
      </c>
    </row>
    <row r="4106" ht="22.5" customHeight="1">
      <c r="A4106" s="18">
        <v>45716.0</v>
      </c>
      <c r="B4106" s="19" t="str">
        <f t="shared" si="1"/>
        <v>Feb</v>
      </c>
      <c r="C4106" s="20" t="s">
        <v>92</v>
      </c>
      <c r="D4106" s="19" t="s">
        <v>93</v>
      </c>
      <c r="E4106" s="19" t="s">
        <v>26</v>
      </c>
      <c r="F4106" s="21">
        <v>4.0</v>
      </c>
      <c r="G4106" s="22">
        <v>94289.0</v>
      </c>
      <c r="H4106" s="15" t="str">
        <f t="shared" si="2"/>
        <v>Very High Range</v>
      </c>
      <c r="I4106" s="22">
        <v>119448.0</v>
      </c>
      <c r="J4106" s="23">
        <f t="shared" si="3"/>
        <v>0.7893727815</v>
      </c>
      <c r="K4106" s="24" t="str">
        <f t="shared" si="4"/>
        <v>Target Not Meet</v>
      </c>
    </row>
    <row r="4107" ht="22.5" customHeight="1">
      <c r="A4107" s="18">
        <v>45716.0</v>
      </c>
      <c r="B4107" s="19" t="str">
        <f t="shared" si="1"/>
        <v>Feb</v>
      </c>
      <c r="C4107" s="20" t="s">
        <v>13</v>
      </c>
      <c r="D4107" s="19" t="s">
        <v>18</v>
      </c>
      <c r="E4107" s="19" t="s">
        <v>26</v>
      </c>
      <c r="F4107" s="21">
        <v>2.0</v>
      </c>
      <c r="G4107" s="22">
        <v>61345.0</v>
      </c>
      <c r="H4107" s="15" t="str">
        <f t="shared" si="2"/>
        <v>Medium Range</v>
      </c>
      <c r="I4107" s="22">
        <v>52169.0</v>
      </c>
      <c r="J4107" s="23">
        <f t="shared" si="3"/>
        <v>1.175889896</v>
      </c>
      <c r="K4107" s="24" t="str">
        <f t="shared" si="4"/>
        <v>Over Achived</v>
      </c>
    </row>
    <row r="4108" ht="22.5" customHeight="1">
      <c r="A4108" s="18">
        <v>45716.0</v>
      </c>
      <c r="B4108" s="19" t="str">
        <f t="shared" si="1"/>
        <v>Feb</v>
      </c>
      <c r="C4108" s="20" t="s">
        <v>13</v>
      </c>
      <c r="D4108" s="19" t="s">
        <v>14</v>
      </c>
      <c r="E4108" s="19" t="s">
        <v>63</v>
      </c>
      <c r="F4108" s="21">
        <v>1.0</v>
      </c>
      <c r="G4108" s="22">
        <v>19424.0</v>
      </c>
      <c r="H4108" s="15" t="str">
        <f t="shared" si="2"/>
        <v>Base Range</v>
      </c>
      <c r="I4108" s="22">
        <v>16773.0</v>
      </c>
      <c r="J4108" s="23">
        <f t="shared" si="3"/>
        <v>1.158051631</v>
      </c>
      <c r="K4108" s="24" t="str">
        <f t="shared" si="4"/>
        <v>Over Achived</v>
      </c>
    </row>
    <row r="4109" ht="22.5" customHeight="1">
      <c r="A4109" s="18">
        <v>45716.0</v>
      </c>
      <c r="B4109" s="19" t="str">
        <f t="shared" si="1"/>
        <v>Feb</v>
      </c>
      <c r="C4109" s="20" t="s">
        <v>13</v>
      </c>
      <c r="D4109" s="19" t="s">
        <v>14</v>
      </c>
      <c r="E4109" s="19" t="s">
        <v>9</v>
      </c>
      <c r="F4109" s="21">
        <v>4.0</v>
      </c>
      <c r="G4109" s="22">
        <v>91628.0</v>
      </c>
      <c r="H4109" s="15" t="str">
        <f t="shared" si="2"/>
        <v>Very High Range</v>
      </c>
      <c r="I4109" s="22">
        <v>68514.0</v>
      </c>
      <c r="J4109" s="23">
        <f t="shared" si="3"/>
        <v>1.337361707</v>
      </c>
      <c r="K4109" s="24" t="str">
        <f t="shared" si="4"/>
        <v>Over Achived</v>
      </c>
    </row>
    <row r="4110" ht="22.5" customHeight="1">
      <c r="A4110" s="18">
        <v>45716.0</v>
      </c>
      <c r="B4110" s="19" t="str">
        <f t="shared" si="1"/>
        <v>Feb</v>
      </c>
      <c r="C4110" s="20" t="s">
        <v>92</v>
      </c>
      <c r="D4110" s="19" t="s">
        <v>93</v>
      </c>
      <c r="E4110" s="19" t="s">
        <v>26</v>
      </c>
      <c r="F4110" s="21">
        <v>4.0</v>
      </c>
      <c r="G4110" s="22">
        <v>82782.0</v>
      </c>
      <c r="H4110" s="15" t="str">
        <f t="shared" si="2"/>
        <v>High Range</v>
      </c>
      <c r="I4110" s="22">
        <v>97078.0</v>
      </c>
      <c r="J4110" s="23">
        <f t="shared" si="3"/>
        <v>0.8527369744</v>
      </c>
      <c r="K4110" s="24" t="str">
        <f t="shared" si="4"/>
        <v>Target Not Meet</v>
      </c>
    </row>
    <row r="4111" ht="22.5" customHeight="1">
      <c r="A4111" s="18">
        <v>45716.0</v>
      </c>
      <c r="B4111" s="19" t="str">
        <f t="shared" si="1"/>
        <v>Feb</v>
      </c>
      <c r="C4111" s="20" t="s">
        <v>92</v>
      </c>
      <c r="D4111" s="19" t="s">
        <v>93</v>
      </c>
      <c r="E4111" s="19" t="s">
        <v>26</v>
      </c>
      <c r="F4111" s="21">
        <v>4.0</v>
      </c>
      <c r="G4111" s="22">
        <v>105968.0</v>
      </c>
      <c r="H4111" s="15" t="str">
        <f t="shared" si="2"/>
        <v>Very High Range</v>
      </c>
      <c r="I4111" s="22">
        <v>120375.0</v>
      </c>
      <c r="J4111" s="23">
        <f t="shared" si="3"/>
        <v>0.8803156802</v>
      </c>
      <c r="K4111" s="24" t="str">
        <f t="shared" si="4"/>
        <v>Target Not Meet</v>
      </c>
    </row>
    <row r="4112" ht="22.5" customHeight="1">
      <c r="A4112" s="18">
        <v>45716.0</v>
      </c>
      <c r="B4112" s="19" t="str">
        <f t="shared" si="1"/>
        <v>Feb</v>
      </c>
      <c r="C4112" s="20" t="s">
        <v>13</v>
      </c>
      <c r="D4112" s="19" t="s">
        <v>169</v>
      </c>
      <c r="E4112" s="19" t="s">
        <v>38</v>
      </c>
      <c r="F4112" s="21">
        <v>3.0</v>
      </c>
      <c r="G4112" s="22">
        <v>72252.0</v>
      </c>
      <c r="H4112" s="15" t="str">
        <f t="shared" si="2"/>
        <v>High Range</v>
      </c>
      <c r="I4112" s="22">
        <v>84028.0</v>
      </c>
      <c r="J4112" s="23">
        <f t="shared" si="3"/>
        <v>0.8598562384</v>
      </c>
      <c r="K4112" s="24" t="str">
        <f t="shared" si="4"/>
        <v>Target Not Meet</v>
      </c>
    </row>
    <row r="4113" ht="22.5" customHeight="1">
      <c r="A4113" s="18">
        <v>45716.0</v>
      </c>
      <c r="B4113" s="19" t="str">
        <f t="shared" si="1"/>
        <v>Feb</v>
      </c>
      <c r="C4113" s="20" t="s">
        <v>13</v>
      </c>
      <c r="D4113" s="19" t="s">
        <v>18</v>
      </c>
      <c r="E4113" s="19" t="s">
        <v>68</v>
      </c>
      <c r="F4113" s="21">
        <v>2.0</v>
      </c>
      <c r="G4113" s="22">
        <v>37449.0</v>
      </c>
      <c r="H4113" s="15" t="str">
        <f t="shared" si="2"/>
        <v>Base Range</v>
      </c>
      <c r="I4113" s="22">
        <v>26892.0</v>
      </c>
      <c r="J4113" s="23">
        <f t="shared" si="3"/>
        <v>1.392570281</v>
      </c>
      <c r="K4113" s="24" t="str">
        <f t="shared" si="4"/>
        <v>Over Achived</v>
      </c>
    </row>
    <row r="4114" ht="22.5" customHeight="1">
      <c r="A4114" s="18">
        <v>45716.0</v>
      </c>
      <c r="B4114" s="19" t="str">
        <f t="shared" si="1"/>
        <v>Feb</v>
      </c>
      <c r="C4114" s="20" t="s">
        <v>57</v>
      </c>
      <c r="D4114" s="19" t="s">
        <v>58</v>
      </c>
      <c r="E4114" s="19" t="s">
        <v>23</v>
      </c>
      <c r="F4114" s="21">
        <v>1.0</v>
      </c>
      <c r="G4114" s="22">
        <v>34155.0</v>
      </c>
      <c r="H4114" s="15" t="str">
        <f t="shared" si="2"/>
        <v>Base Range</v>
      </c>
      <c r="I4114" s="22">
        <v>29065.0</v>
      </c>
      <c r="J4114" s="23">
        <f t="shared" si="3"/>
        <v>1.17512472</v>
      </c>
      <c r="K4114" s="24" t="str">
        <f t="shared" si="4"/>
        <v>Over Achived</v>
      </c>
    </row>
    <row r="4115" ht="22.5" customHeight="1">
      <c r="A4115" s="18">
        <v>45716.0</v>
      </c>
      <c r="B4115" s="19" t="str">
        <f t="shared" si="1"/>
        <v>Feb</v>
      </c>
      <c r="C4115" s="20" t="s">
        <v>57</v>
      </c>
      <c r="D4115" s="19" t="s">
        <v>80</v>
      </c>
      <c r="E4115" s="19" t="s">
        <v>26</v>
      </c>
      <c r="F4115" s="21">
        <v>2.0</v>
      </c>
      <c r="G4115" s="22">
        <v>51504.0</v>
      </c>
      <c r="H4115" s="15" t="str">
        <f t="shared" si="2"/>
        <v>Medium Range</v>
      </c>
      <c r="I4115" s="22">
        <v>57478.0</v>
      </c>
      <c r="J4115" s="23">
        <f t="shared" si="3"/>
        <v>0.8960645812</v>
      </c>
      <c r="K4115" s="24" t="str">
        <f t="shared" si="4"/>
        <v>Target Not Meet</v>
      </c>
    </row>
    <row r="4116" ht="22.5" customHeight="1">
      <c r="A4116" s="18">
        <v>45716.0</v>
      </c>
      <c r="B4116" s="19" t="str">
        <f t="shared" si="1"/>
        <v>Feb</v>
      </c>
      <c r="C4116" s="20" t="s">
        <v>57</v>
      </c>
      <c r="D4116" s="19" t="s">
        <v>58</v>
      </c>
      <c r="E4116" s="19" t="s">
        <v>26</v>
      </c>
      <c r="F4116" s="21">
        <v>2.0</v>
      </c>
      <c r="G4116" s="22">
        <v>45315.0</v>
      </c>
      <c r="H4116" s="15" t="str">
        <f t="shared" si="2"/>
        <v>Base Range</v>
      </c>
      <c r="I4116" s="22">
        <v>40960.0</v>
      </c>
      <c r="J4116" s="23">
        <f t="shared" si="3"/>
        <v>1.106323242</v>
      </c>
      <c r="K4116" s="24" t="str">
        <f t="shared" si="4"/>
        <v>Over Achived</v>
      </c>
    </row>
    <row r="4117" ht="22.5" customHeight="1">
      <c r="A4117" s="18">
        <v>45716.0</v>
      </c>
      <c r="B4117" s="19" t="str">
        <f t="shared" si="1"/>
        <v>Feb</v>
      </c>
      <c r="C4117" s="20" t="s">
        <v>57</v>
      </c>
      <c r="D4117" s="19" t="s">
        <v>58</v>
      </c>
      <c r="E4117" s="19" t="s">
        <v>34</v>
      </c>
      <c r="F4117" s="21">
        <v>2.0</v>
      </c>
      <c r="G4117" s="22">
        <v>68191.0</v>
      </c>
      <c r="H4117" s="15" t="str">
        <f t="shared" si="2"/>
        <v>Medium Range</v>
      </c>
      <c r="I4117" s="22">
        <v>52377.0</v>
      </c>
      <c r="J4117" s="23">
        <f t="shared" si="3"/>
        <v>1.301926418</v>
      </c>
      <c r="K4117" s="24" t="str">
        <f t="shared" si="4"/>
        <v>Over Achived</v>
      </c>
    </row>
    <row r="4118" ht="22.5" customHeight="1">
      <c r="A4118" s="18">
        <v>45716.0</v>
      </c>
      <c r="B4118" s="19" t="str">
        <f t="shared" si="1"/>
        <v>Feb</v>
      </c>
      <c r="C4118" s="20" t="s">
        <v>57</v>
      </c>
      <c r="D4118" s="25" t="s">
        <v>62</v>
      </c>
      <c r="E4118" s="19" t="s">
        <v>63</v>
      </c>
      <c r="F4118" s="21">
        <v>1.0</v>
      </c>
      <c r="G4118" s="22">
        <v>29821.0</v>
      </c>
      <c r="H4118" s="15" t="str">
        <f t="shared" si="2"/>
        <v>Base Range</v>
      </c>
      <c r="I4118" s="22">
        <v>21415.0</v>
      </c>
      <c r="J4118" s="23">
        <f t="shared" si="3"/>
        <v>1.392528601</v>
      </c>
      <c r="K4118" s="24" t="str">
        <f t="shared" si="4"/>
        <v>Over Achived</v>
      </c>
    </row>
    <row r="4119" ht="22.5" customHeight="1">
      <c r="A4119" s="18">
        <v>45716.0</v>
      </c>
      <c r="B4119" s="19" t="str">
        <f t="shared" si="1"/>
        <v>Feb</v>
      </c>
      <c r="C4119" s="20" t="s">
        <v>57</v>
      </c>
      <c r="D4119" s="25" t="s">
        <v>62</v>
      </c>
      <c r="E4119" s="19" t="s">
        <v>26</v>
      </c>
      <c r="F4119" s="21">
        <v>2.0</v>
      </c>
      <c r="G4119" s="22">
        <v>50837.0</v>
      </c>
      <c r="H4119" s="15" t="str">
        <f t="shared" si="2"/>
        <v>Medium Range</v>
      </c>
      <c r="I4119" s="22">
        <v>43003.0</v>
      </c>
      <c r="J4119" s="23">
        <f t="shared" si="3"/>
        <v>1.182173337</v>
      </c>
      <c r="K4119" s="24" t="str">
        <f t="shared" si="4"/>
        <v>Over Achived</v>
      </c>
    </row>
    <row r="4120" ht="22.5" customHeight="1">
      <c r="A4120" s="18">
        <v>45716.0</v>
      </c>
      <c r="B4120" s="19" t="str">
        <f t="shared" si="1"/>
        <v>Feb</v>
      </c>
      <c r="C4120" s="20" t="s">
        <v>57</v>
      </c>
      <c r="D4120" s="25" t="s">
        <v>62</v>
      </c>
      <c r="E4120" s="19" t="s">
        <v>23</v>
      </c>
      <c r="F4120" s="21">
        <v>1.0</v>
      </c>
      <c r="G4120" s="22">
        <v>37588.0</v>
      </c>
      <c r="H4120" s="15" t="str">
        <f t="shared" si="2"/>
        <v>Base Range</v>
      </c>
      <c r="I4120" s="22">
        <v>28082.0</v>
      </c>
      <c r="J4120" s="23">
        <f t="shared" si="3"/>
        <v>1.338508653</v>
      </c>
      <c r="K4120" s="24" t="str">
        <f t="shared" si="4"/>
        <v>Over Achived</v>
      </c>
    </row>
    <row r="4121" ht="22.5" customHeight="1">
      <c r="A4121" s="18">
        <v>45716.0</v>
      </c>
      <c r="B4121" s="19" t="str">
        <f t="shared" si="1"/>
        <v>Feb</v>
      </c>
      <c r="C4121" s="20" t="s">
        <v>57</v>
      </c>
      <c r="D4121" s="19" t="s">
        <v>71</v>
      </c>
      <c r="E4121" s="19" t="s">
        <v>9</v>
      </c>
      <c r="F4121" s="21">
        <v>3.0</v>
      </c>
      <c r="G4121" s="22">
        <v>70288.0</v>
      </c>
      <c r="H4121" s="15" t="str">
        <f t="shared" si="2"/>
        <v>High Range</v>
      </c>
      <c r="I4121" s="22">
        <v>81560.0</v>
      </c>
      <c r="J4121" s="23">
        <f t="shared" si="3"/>
        <v>0.8617949975</v>
      </c>
      <c r="K4121" s="24" t="str">
        <f t="shared" si="4"/>
        <v>Target Not Meet</v>
      </c>
    </row>
    <row r="4122" ht="22.5" customHeight="1">
      <c r="A4122" s="18">
        <v>45716.0</v>
      </c>
      <c r="B4122" s="19" t="str">
        <f t="shared" si="1"/>
        <v>Feb</v>
      </c>
      <c r="C4122" s="20" t="s">
        <v>57</v>
      </c>
      <c r="D4122" s="19" t="s">
        <v>71</v>
      </c>
      <c r="E4122" s="19" t="s">
        <v>68</v>
      </c>
      <c r="F4122" s="21">
        <v>1.0</v>
      </c>
      <c r="G4122" s="22">
        <v>29680.0</v>
      </c>
      <c r="H4122" s="15" t="str">
        <f t="shared" si="2"/>
        <v>Base Range</v>
      </c>
      <c r="I4122" s="22">
        <v>32724.0</v>
      </c>
      <c r="J4122" s="23">
        <f t="shared" si="3"/>
        <v>0.9069795868</v>
      </c>
      <c r="K4122" s="24" t="str">
        <f t="shared" si="4"/>
        <v>Target Not Meet</v>
      </c>
    </row>
    <row r="4123" ht="22.5" customHeight="1">
      <c r="A4123" s="18">
        <v>45716.0</v>
      </c>
      <c r="B4123" s="19" t="str">
        <f t="shared" si="1"/>
        <v>Feb</v>
      </c>
      <c r="C4123" s="20" t="s">
        <v>57</v>
      </c>
      <c r="D4123" s="19" t="s">
        <v>80</v>
      </c>
      <c r="E4123" s="19" t="s">
        <v>23</v>
      </c>
      <c r="F4123" s="21">
        <v>2.0</v>
      </c>
      <c r="G4123" s="22">
        <v>37041.0</v>
      </c>
      <c r="H4123" s="15" t="str">
        <f t="shared" si="2"/>
        <v>Base Range</v>
      </c>
      <c r="I4123" s="22">
        <v>39382.0</v>
      </c>
      <c r="J4123" s="23">
        <f t="shared" si="3"/>
        <v>0.9405565995</v>
      </c>
      <c r="K4123" s="24" t="str">
        <f t="shared" si="4"/>
        <v>Target Not Meet</v>
      </c>
    </row>
    <row r="4124" ht="22.5" customHeight="1">
      <c r="A4124" s="18">
        <v>45716.0</v>
      </c>
      <c r="B4124" s="19" t="str">
        <f t="shared" si="1"/>
        <v>Feb</v>
      </c>
      <c r="C4124" s="20" t="s">
        <v>57</v>
      </c>
      <c r="D4124" s="19" t="s">
        <v>80</v>
      </c>
      <c r="E4124" s="19" t="s">
        <v>9</v>
      </c>
      <c r="F4124" s="21">
        <v>2.0</v>
      </c>
      <c r="G4124" s="22">
        <v>72156.0</v>
      </c>
      <c r="H4124" s="15" t="str">
        <f t="shared" si="2"/>
        <v>High Range</v>
      </c>
      <c r="I4124" s="22">
        <v>87420.0</v>
      </c>
      <c r="J4124" s="23">
        <f t="shared" si="3"/>
        <v>0.8253946465</v>
      </c>
      <c r="K4124" s="24" t="str">
        <f t="shared" si="4"/>
        <v>Target Not Meet</v>
      </c>
    </row>
    <row r="4125" ht="22.5" customHeight="1">
      <c r="A4125" s="18">
        <v>45716.0</v>
      </c>
      <c r="B4125" s="19" t="str">
        <f t="shared" si="1"/>
        <v>Feb</v>
      </c>
      <c r="C4125" s="20" t="s">
        <v>57</v>
      </c>
      <c r="D4125" s="19" t="s">
        <v>85</v>
      </c>
      <c r="E4125" s="19" t="s">
        <v>19</v>
      </c>
      <c r="F4125" s="21">
        <v>2.0</v>
      </c>
      <c r="G4125" s="22">
        <v>41575.0</v>
      </c>
      <c r="H4125" s="15" t="str">
        <f t="shared" si="2"/>
        <v>Base Range</v>
      </c>
      <c r="I4125" s="22">
        <v>49784.0</v>
      </c>
      <c r="J4125" s="23">
        <f t="shared" si="3"/>
        <v>0.8351076651</v>
      </c>
      <c r="K4125" s="24" t="str">
        <f t="shared" si="4"/>
        <v>Target Not Meet</v>
      </c>
    </row>
    <row r="4126" ht="22.5" customHeight="1">
      <c r="A4126" s="18">
        <v>45716.0</v>
      </c>
      <c r="B4126" s="19" t="str">
        <f t="shared" si="1"/>
        <v>Feb</v>
      </c>
      <c r="C4126" s="20" t="s">
        <v>57</v>
      </c>
      <c r="D4126" s="19" t="s">
        <v>85</v>
      </c>
      <c r="E4126" s="19" t="s">
        <v>26</v>
      </c>
      <c r="F4126" s="21">
        <v>2.0</v>
      </c>
      <c r="G4126" s="22">
        <v>45956.0</v>
      </c>
      <c r="H4126" s="15" t="str">
        <f t="shared" si="2"/>
        <v>Base Range</v>
      </c>
      <c r="I4126" s="22">
        <v>51090.0</v>
      </c>
      <c r="J4126" s="23">
        <f t="shared" si="3"/>
        <v>0.8995106674</v>
      </c>
      <c r="K4126" s="24" t="str">
        <f t="shared" si="4"/>
        <v>Target Not Meet</v>
      </c>
    </row>
    <row r="4127" ht="22.5" customHeight="1">
      <c r="A4127" s="18">
        <v>45716.0</v>
      </c>
      <c r="B4127" s="19" t="str">
        <f t="shared" si="1"/>
        <v>Feb</v>
      </c>
      <c r="C4127" s="20" t="s">
        <v>57</v>
      </c>
      <c r="D4127" s="19" t="s">
        <v>85</v>
      </c>
      <c r="E4127" s="19" t="s">
        <v>26</v>
      </c>
      <c r="F4127" s="21">
        <v>2.0</v>
      </c>
      <c r="G4127" s="22">
        <v>55007.0</v>
      </c>
      <c r="H4127" s="15" t="str">
        <f t="shared" si="2"/>
        <v>Medium Range</v>
      </c>
      <c r="I4127" s="22">
        <v>67943.0</v>
      </c>
      <c r="J4127" s="23">
        <f t="shared" si="3"/>
        <v>0.8096051102</v>
      </c>
      <c r="K4127" s="24" t="str">
        <f t="shared" si="4"/>
        <v>Target Not Meet</v>
      </c>
    </row>
    <row r="4128" ht="22.5" customHeight="1">
      <c r="A4128" s="18">
        <v>45716.0</v>
      </c>
      <c r="B4128" s="19" t="str">
        <f t="shared" si="1"/>
        <v>Feb</v>
      </c>
      <c r="C4128" s="20" t="s">
        <v>57</v>
      </c>
      <c r="D4128" s="19" t="s">
        <v>85</v>
      </c>
      <c r="E4128" s="19" t="s">
        <v>23</v>
      </c>
      <c r="F4128" s="21">
        <v>1.0</v>
      </c>
      <c r="G4128" s="22">
        <v>35987.0</v>
      </c>
      <c r="H4128" s="15" t="str">
        <f t="shared" si="2"/>
        <v>Base Range</v>
      </c>
      <c r="I4128" s="22">
        <v>46623.0</v>
      </c>
      <c r="J4128" s="23">
        <f t="shared" si="3"/>
        <v>0.7718722519</v>
      </c>
      <c r="K4128" s="24" t="str">
        <f t="shared" si="4"/>
        <v>Target Not Meet</v>
      </c>
    </row>
    <row r="4129" ht="22.5" customHeight="1">
      <c r="A4129" s="18">
        <v>45716.0</v>
      </c>
      <c r="B4129" s="19" t="str">
        <f t="shared" si="1"/>
        <v>Feb</v>
      </c>
      <c r="C4129" s="20" t="s">
        <v>92</v>
      </c>
      <c r="D4129" s="19" t="s">
        <v>93</v>
      </c>
      <c r="E4129" s="19" t="s">
        <v>38</v>
      </c>
      <c r="F4129" s="21">
        <v>3.0</v>
      </c>
      <c r="G4129" s="22">
        <v>88026.0</v>
      </c>
      <c r="H4129" s="15" t="str">
        <f t="shared" si="2"/>
        <v>High Range</v>
      </c>
      <c r="I4129" s="22">
        <v>114363.0</v>
      </c>
      <c r="J4129" s="23">
        <f t="shared" si="3"/>
        <v>0.7697069857</v>
      </c>
      <c r="K4129" s="24" t="str">
        <f t="shared" si="4"/>
        <v>Target Not Meet</v>
      </c>
    </row>
    <row r="4130" ht="22.5" customHeight="1">
      <c r="A4130" s="18">
        <v>45716.0</v>
      </c>
      <c r="B4130" s="19" t="str">
        <f t="shared" si="1"/>
        <v>Feb</v>
      </c>
      <c r="C4130" s="20" t="s">
        <v>57</v>
      </c>
      <c r="D4130" s="19" t="s">
        <v>58</v>
      </c>
      <c r="E4130" s="19" t="s">
        <v>26</v>
      </c>
      <c r="F4130" s="21">
        <v>2.0</v>
      </c>
      <c r="G4130" s="22">
        <v>51229.0</v>
      </c>
      <c r="H4130" s="15" t="str">
        <f t="shared" si="2"/>
        <v>Medium Range</v>
      </c>
      <c r="I4130" s="22">
        <v>42151.0</v>
      </c>
      <c r="J4130" s="23">
        <f t="shared" si="3"/>
        <v>1.215368556</v>
      </c>
      <c r="K4130" s="24" t="str">
        <f t="shared" si="4"/>
        <v>Over Achived</v>
      </c>
    </row>
    <row r="4131" ht="22.5" customHeight="1">
      <c r="A4131" s="18">
        <v>45716.0</v>
      </c>
      <c r="B4131" s="19" t="str">
        <f t="shared" si="1"/>
        <v>Feb</v>
      </c>
      <c r="C4131" s="20" t="s">
        <v>92</v>
      </c>
      <c r="D4131" s="19" t="s">
        <v>93</v>
      </c>
      <c r="E4131" s="19" t="s">
        <v>23</v>
      </c>
      <c r="F4131" s="21">
        <v>3.0</v>
      </c>
      <c r="G4131" s="22">
        <v>69203.0</v>
      </c>
      <c r="H4131" s="15" t="str">
        <f t="shared" si="2"/>
        <v>Medium Range</v>
      </c>
      <c r="I4131" s="22">
        <v>89717.0</v>
      </c>
      <c r="J4131" s="23">
        <f t="shared" si="3"/>
        <v>0.7713476822</v>
      </c>
      <c r="K4131" s="24" t="str">
        <f t="shared" si="4"/>
        <v>Target Not Meet</v>
      </c>
    </row>
    <row r="4132" ht="22.5" customHeight="1">
      <c r="A4132" s="18">
        <v>45716.0</v>
      </c>
      <c r="B4132" s="19" t="str">
        <f t="shared" si="1"/>
        <v>Feb</v>
      </c>
      <c r="C4132" s="20" t="s">
        <v>57</v>
      </c>
      <c r="D4132" s="19" t="s">
        <v>80</v>
      </c>
      <c r="E4132" s="19" t="s">
        <v>68</v>
      </c>
      <c r="F4132" s="21">
        <v>1.0</v>
      </c>
      <c r="G4132" s="22">
        <v>31015.0</v>
      </c>
      <c r="H4132" s="15" t="str">
        <f t="shared" si="2"/>
        <v>Base Range</v>
      </c>
      <c r="I4132" s="22">
        <v>38835.0</v>
      </c>
      <c r="J4132" s="23">
        <f t="shared" si="3"/>
        <v>0.7986352517</v>
      </c>
      <c r="K4132" s="24" t="str">
        <f t="shared" si="4"/>
        <v>Target Not Meet</v>
      </c>
    </row>
    <row r="4133" ht="22.5" customHeight="1">
      <c r="A4133" s="18">
        <v>45716.0</v>
      </c>
      <c r="B4133" s="19" t="str">
        <f t="shared" si="1"/>
        <v>Feb</v>
      </c>
      <c r="C4133" s="20" t="s">
        <v>92</v>
      </c>
      <c r="D4133" s="19" t="s">
        <v>98</v>
      </c>
      <c r="E4133" s="19" t="s">
        <v>9</v>
      </c>
      <c r="F4133" s="21">
        <v>6.0</v>
      </c>
      <c r="G4133" s="22">
        <v>145613.0</v>
      </c>
      <c r="H4133" s="15" t="str">
        <f t="shared" si="2"/>
        <v>Very High Range</v>
      </c>
      <c r="I4133" s="22">
        <v>168384.0</v>
      </c>
      <c r="J4133" s="23">
        <f t="shared" si="3"/>
        <v>0.8647674363</v>
      </c>
      <c r="K4133" s="24" t="str">
        <f t="shared" si="4"/>
        <v>Target Not Meet</v>
      </c>
    </row>
    <row r="4134" ht="22.5" customHeight="1">
      <c r="A4134" s="18">
        <v>45716.0</v>
      </c>
      <c r="B4134" s="19" t="str">
        <f t="shared" si="1"/>
        <v>Feb</v>
      </c>
      <c r="C4134" s="20" t="s">
        <v>7</v>
      </c>
      <c r="D4134" s="19" t="s">
        <v>8</v>
      </c>
      <c r="E4134" s="19" t="s">
        <v>68</v>
      </c>
      <c r="F4134" s="21">
        <v>3.0</v>
      </c>
      <c r="G4134" s="22">
        <v>68073.0</v>
      </c>
      <c r="H4134" s="15" t="str">
        <f t="shared" si="2"/>
        <v>Medium Range</v>
      </c>
      <c r="I4134" s="22">
        <v>51039.0</v>
      </c>
      <c r="J4134" s="23">
        <f t="shared" si="3"/>
        <v>1.333744783</v>
      </c>
      <c r="K4134" s="24" t="str">
        <f t="shared" si="4"/>
        <v>Over Achived</v>
      </c>
    </row>
    <row r="4135" ht="22.5" customHeight="1">
      <c r="A4135" s="18">
        <v>45716.0</v>
      </c>
      <c r="B4135" s="19" t="str">
        <f t="shared" si="1"/>
        <v>Feb</v>
      </c>
      <c r="C4135" s="20" t="s">
        <v>7</v>
      </c>
      <c r="D4135" s="19" t="s">
        <v>8</v>
      </c>
      <c r="E4135" s="19" t="s">
        <v>63</v>
      </c>
      <c r="F4135" s="21">
        <v>3.0</v>
      </c>
      <c r="G4135" s="22">
        <v>63177.0</v>
      </c>
      <c r="H4135" s="15" t="str">
        <f t="shared" si="2"/>
        <v>Medium Range</v>
      </c>
      <c r="I4135" s="22">
        <v>47352.0</v>
      </c>
      <c r="J4135" s="23">
        <f t="shared" si="3"/>
        <v>1.334199189</v>
      </c>
      <c r="K4135" s="24" t="str">
        <f t="shared" si="4"/>
        <v>Over Achived</v>
      </c>
    </row>
    <row r="4136" ht="22.5" customHeight="1">
      <c r="A4136" s="18">
        <v>45716.0</v>
      </c>
      <c r="B4136" s="19" t="str">
        <f t="shared" si="1"/>
        <v>Feb</v>
      </c>
      <c r="C4136" s="20" t="s">
        <v>7</v>
      </c>
      <c r="D4136" s="19" t="s">
        <v>8</v>
      </c>
      <c r="E4136" s="19" t="s">
        <v>19</v>
      </c>
      <c r="F4136" s="21">
        <v>4.0</v>
      </c>
      <c r="G4136" s="22">
        <v>96084.0</v>
      </c>
      <c r="H4136" s="15" t="str">
        <f t="shared" si="2"/>
        <v>Very High Range</v>
      </c>
      <c r="I4136" s="22">
        <v>88674.0</v>
      </c>
      <c r="J4136" s="23">
        <f t="shared" si="3"/>
        <v>1.083564517</v>
      </c>
      <c r="K4136" s="24" t="str">
        <f t="shared" si="4"/>
        <v>Over Achived</v>
      </c>
    </row>
    <row r="4137" ht="22.5" customHeight="1">
      <c r="A4137" s="18">
        <v>45716.0</v>
      </c>
      <c r="B4137" s="19" t="str">
        <f t="shared" si="1"/>
        <v>Feb</v>
      </c>
      <c r="C4137" s="20" t="s">
        <v>7</v>
      </c>
      <c r="D4137" s="19" t="s">
        <v>8</v>
      </c>
      <c r="E4137" s="19" t="s">
        <v>34</v>
      </c>
      <c r="F4137" s="21">
        <v>7.0</v>
      </c>
      <c r="G4137" s="22">
        <v>134293.0</v>
      </c>
      <c r="H4137" s="15" t="str">
        <f t="shared" si="2"/>
        <v>Very High Range</v>
      </c>
      <c r="I4137" s="22">
        <v>122355.0</v>
      </c>
      <c r="J4137" s="23">
        <f t="shared" si="3"/>
        <v>1.097568551</v>
      </c>
      <c r="K4137" s="24" t="str">
        <f t="shared" si="4"/>
        <v>Over Achived</v>
      </c>
    </row>
    <row r="4138" ht="22.5" customHeight="1">
      <c r="A4138" s="18">
        <v>45716.0</v>
      </c>
      <c r="B4138" s="19" t="str">
        <f t="shared" si="1"/>
        <v>Feb</v>
      </c>
      <c r="C4138" s="20" t="s">
        <v>7</v>
      </c>
      <c r="D4138" s="19" t="s">
        <v>106</v>
      </c>
      <c r="E4138" s="19" t="s">
        <v>9</v>
      </c>
      <c r="F4138" s="21">
        <v>6.0</v>
      </c>
      <c r="G4138" s="22">
        <v>159504.0</v>
      </c>
      <c r="H4138" s="15" t="str">
        <f t="shared" si="2"/>
        <v>Very High Range</v>
      </c>
      <c r="I4138" s="22">
        <v>132023.0</v>
      </c>
      <c r="J4138" s="23">
        <f t="shared" si="3"/>
        <v>1.208153125</v>
      </c>
      <c r="K4138" s="24" t="str">
        <f t="shared" si="4"/>
        <v>Over Achived</v>
      </c>
    </row>
    <row r="4139" ht="22.5" customHeight="1">
      <c r="A4139" s="18">
        <v>45716.0</v>
      </c>
      <c r="B4139" s="19" t="str">
        <f t="shared" si="1"/>
        <v>Feb</v>
      </c>
      <c r="C4139" s="20" t="s">
        <v>7</v>
      </c>
      <c r="D4139" s="19" t="s">
        <v>106</v>
      </c>
      <c r="E4139" s="19" t="s">
        <v>34</v>
      </c>
      <c r="F4139" s="21">
        <v>7.0</v>
      </c>
      <c r="G4139" s="22">
        <v>134867.0</v>
      </c>
      <c r="H4139" s="15" t="str">
        <f t="shared" si="2"/>
        <v>Very High Range</v>
      </c>
      <c r="I4139" s="22">
        <v>116031.0</v>
      </c>
      <c r="J4139" s="23">
        <f t="shared" si="3"/>
        <v>1.162335927</v>
      </c>
      <c r="K4139" s="24" t="str">
        <f t="shared" si="4"/>
        <v>Over Achived</v>
      </c>
    </row>
    <row r="4140" ht="22.5" customHeight="1">
      <c r="A4140" s="18">
        <v>45716.0</v>
      </c>
      <c r="B4140" s="19" t="str">
        <f t="shared" si="1"/>
        <v>Feb</v>
      </c>
      <c r="C4140" s="20" t="s">
        <v>7</v>
      </c>
      <c r="D4140" s="19" t="s">
        <v>106</v>
      </c>
      <c r="E4140" s="19" t="s">
        <v>38</v>
      </c>
      <c r="F4140" s="21">
        <v>4.0</v>
      </c>
      <c r="G4140" s="22">
        <v>112155.0</v>
      </c>
      <c r="H4140" s="15" t="str">
        <f t="shared" si="2"/>
        <v>Very High Range</v>
      </c>
      <c r="I4140" s="22">
        <v>83314.0</v>
      </c>
      <c r="J4140" s="23">
        <f t="shared" si="3"/>
        <v>1.346172312</v>
      </c>
      <c r="K4140" s="24" t="str">
        <f t="shared" si="4"/>
        <v>Over Achived</v>
      </c>
    </row>
    <row r="4141" ht="22.5" customHeight="1">
      <c r="A4141" s="18">
        <v>45716.0</v>
      </c>
      <c r="B4141" s="19" t="str">
        <f t="shared" si="1"/>
        <v>Feb</v>
      </c>
      <c r="C4141" s="20" t="s">
        <v>7</v>
      </c>
      <c r="D4141" s="19" t="s">
        <v>106</v>
      </c>
      <c r="E4141" s="19" t="s">
        <v>34</v>
      </c>
      <c r="F4141" s="21">
        <v>5.0</v>
      </c>
      <c r="G4141" s="22">
        <v>175353.0</v>
      </c>
      <c r="H4141" s="15" t="str">
        <f t="shared" si="2"/>
        <v>Very High Range</v>
      </c>
      <c r="I4141" s="22">
        <v>160859.0</v>
      </c>
      <c r="J4141" s="23">
        <f t="shared" si="3"/>
        <v>1.090103755</v>
      </c>
      <c r="K4141" s="24" t="str">
        <f t="shared" si="4"/>
        <v>Over Achived</v>
      </c>
    </row>
    <row r="4142" ht="22.5" customHeight="1">
      <c r="A4142" s="18">
        <v>45716.0</v>
      </c>
      <c r="B4142" s="19" t="str">
        <f t="shared" si="1"/>
        <v>Feb</v>
      </c>
      <c r="C4142" s="20" t="s">
        <v>7</v>
      </c>
      <c r="D4142" s="19" t="s">
        <v>106</v>
      </c>
      <c r="E4142" s="19" t="s">
        <v>19</v>
      </c>
      <c r="F4142" s="21">
        <v>4.0</v>
      </c>
      <c r="G4142" s="22">
        <v>104651.0</v>
      </c>
      <c r="H4142" s="15" t="str">
        <f t="shared" si="2"/>
        <v>Very High Range</v>
      </c>
      <c r="I4142" s="22">
        <v>98194.0</v>
      </c>
      <c r="J4142" s="23">
        <f t="shared" si="3"/>
        <v>1.065757582</v>
      </c>
      <c r="K4142" s="24" t="str">
        <f t="shared" si="4"/>
        <v>Over Achived</v>
      </c>
    </row>
    <row r="4143" ht="22.5" customHeight="1">
      <c r="A4143" s="18">
        <v>45716.0</v>
      </c>
      <c r="B4143" s="19" t="str">
        <f t="shared" si="1"/>
        <v>Feb</v>
      </c>
      <c r="C4143" s="20" t="s">
        <v>7</v>
      </c>
      <c r="D4143" s="19" t="s">
        <v>118</v>
      </c>
      <c r="E4143" s="19" t="s">
        <v>19</v>
      </c>
      <c r="F4143" s="21">
        <v>3.0</v>
      </c>
      <c r="G4143" s="22">
        <v>102311.0</v>
      </c>
      <c r="H4143" s="15" t="str">
        <f t="shared" si="2"/>
        <v>Very High Range</v>
      </c>
      <c r="I4143" s="22">
        <v>75386.0</v>
      </c>
      <c r="J4143" s="23">
        <f t="shared" si="3"/>
        <v>1.357161807</v>
      </c>
      <c r="K4143" s="24" t="str">
        <f t="shared" si="4"/>
        <v>Over Achived</v>
      </c>
    </row>
    <row r="4144" ht="22.5" customHeight="1">
      <c r="A4144" s="18">
        <v>45716.0</v>
      </c>
      <c r="B4144" s="19" t="str">
        <f t="shared" si="1"/>
        <v>Feb</v>
      </c>
      <c r="C4144" s="20" t="s">
        <v>7</v>
      </c>
      <c r="D4144" s="19" t="s">
        <v>118</v>
      </c>
      <c r="E4144" s="19" t="s">
        <v>34</v>
      </c>
      <c r="F4144" s="21">
        <v>5.0</v>
      </c>
      <c r="G4144" s="22">
        <v>163292.0</v>
      </c>
      <c r="H4144" s="15" t="str">
        <f t="shared" si="2"/>
        <v>Very High Range</v>
      </c>
      <c r="I4144" s="22">
        <v>142413.0</v>
      </c>
      <c r="J4144" s="23">
        <f t="shared" si="3"/>
        <v>1.146608807</v>
      </c>
      <c r="K4144" s="24" t="str">
        <f t="shared" si="4"/>
        <v>Over Achived</v>
      </c>
    </row>
    <row r="4145" ht="22.5" customHeight="1">
      <c r="A4145" s="18">
        <v>45716.0</v>
      </c>
      <c r="B4145" s="19" t="str">
        <f t="shared" si="1"/>
        <v>Feb</v>
      </c>
      <c r="C4145" s="20" t="s">
        <v>7</v>
      </c>
      <c r="D4145" s="19" t="s">
        <v>118</v>
      </c>
      <c r="E4145" s="19" t="s">
        <v>23</v>
      </c>
      <c r="F4145" s="21">
        <v>4.0</v>
      </c>
      <c r="G4145" s="22">
        <v>89929.0</v>
      </c>
      <c r="H4145" s="15" t="str">
        <f t="shared" si="2"/>
        <v>High Range</v>
      </c>
      <c r="I4145" s="22">
        <v>64220.0</v>
      </c>
      <c r="J4145" s="23">
        <f t="shared" si="3"/>
        <v>1.400327001</v>
      </c>
      <c r="K4145" s="24" t="str">
        <f t="shared" si="4"/>
        <v>Over Achived</v>
      </c>
    </row>
    <row r="4146" ht="22.5" customHeight="1">
      <c r="A4146" s="18">
        <v>45716.0</v>
      </c>
      <c r="B4146" s="19" t="str">
        <f t="shared" si="1"/>
        <v>Feb</v>
      </c>
      <c r="C4146" s="20" t="s">
        <v>7</v>
      </c>
      <c r="D4146" s="19" t="s">
        <v>118</v>
      </c>
      <c r="E4146" s="19" t="s">
        <v>26</v>
      </c>
      <c r="F4146" s="21">
        <v>10.0</v>
      </c>
      <c r="G4146" s="22">
        <v>247150.0</v>
      </c>
      <c r="H4146" s="15" t="str">
        <f t="shared" si="2"/>
        <v>Very High Range</v>
      </c>
      <c r="I4146" s="22">
        <v>185956.0</v>
      </c>
      <c r="J4146" s="23">
        <f t="shared" si="3"/>
        <v>1.329077846</v>
      </c>
      <c r="K4146" s="24" t="str">
        <f t="shared" si="4"/>
        <v>Over Achived</v>
      </c>
    </row>
    <row r="4147" ht="22.5" customHeight="1">
      <c r="A4147" s="18">
        <v>45716.0</v>
      </c>
      <c r="B4147" s="19" t="str">
        <f t="shared" si="1"/>
        <v>Feb</v>
      </c>
      <c r="C4147" s="20" t="s">
        <v>7</v>
      </c>
      <c r="D4147" s="19" t="s">
        <v>126</v>
      </c>
      <c r="E4147" s="19" t="s">
        <v>23</v>
      </c>
      <c r="F4147" s="21">
        <v>3.0</v>
      </c>
      <c r="G4147" s="22">
        <v>88426.0</v>
      </c>
      <c r="H4147" s="15" t="str">
        <f t="shared" si="2"/>
        <v>High Range</v>
      </c>
      <c r="I4147" s="22">
        <v>74097.0</v>
      </c>
      <c r="J4147" s="23">
        <f t="shared" si="3"/>
        <v>1.193381648</v>
      </c>
      <c r="K4147" s="24" t="str">
        <f t="shared" si="4"/>
        <v>Over Achived</v>
      </c>
    </row>
    <row r="4148" ht="22.5" customHeight="1">
      <c r="A4148" s="18">
        <v>45716.0</v>
      </c>
      <c r="B4148" s="19" t="str">
        <f t="shared" si="1"/>
        <v>Feb</v>
      </c>
      <c r="C4148" s="20" t="s">
        <v>7</v>
      </c>
      <c r="D4148" s="19" t="s">
        <v>126</v>
      </c>
      <c r="E4148" s="19" t="s">
        <v>34</v>
      </c>
      <c r="F4148" s="21">
        <v>6.0</v>
      </c>
      <c r="G4148" s="22">
        <v>157346.0</v>
      </c>
      <c r="H4148" s="15" t="str">
        <f t="shared" si="2"/>
        <v>Very High Range</v>
      </c>
      <c r="I4148" s="22">
        <v>114503.0</v>
      </c>
      <c r="J4148" s="23">
        <f t="shared" si="3"/>
        <v>1.374164869</v>
      </c>
      <c r="K4148" s="24" t="str">
        <f t="shared" si="4"/>
        <v>Over Achived</v>
      </c>
    </row>
    <row r="4149" ht="22.5" customHeight="1">
      <c r="A4149" s="18">
        <v>45716.0</v>
      </c>
      <c r="B4149" s="19" t="str">
        <f t="shared" si="1"/>
        <v>Feb</v>
      </c>
      <c r="C4149" s="20" t="s">
        <v>92</v>
      </c>
      <c r="D4149" s="19" t="s">
        <v>98</v>
      </c>
      <c r="E4149" s="19" t="s">
        <v>23</v>
      </c>
      <c r="F4149" s="21">
        <v>3.0</v>
      </c>
      <c r="G4149" s="22">
        <v>74640.0</v>
      </c>
      <c r="H4149" s="15" t="str">
        <f t="shared" si="2"/>
        <v>High Range</v>
      </c>
      <c r="I4149" s="22">
        <v>79840.0</v>
      </c>
      <c r="J4149" s="23">
        <f t="shared" si="3"/>
        <v>0.9348697395</v>
      </c>
      <c r="K4149" s="24" t="str">
        <f t="shared" si="4"/>
        <v>Target Not Meet</v>
      </c>
    </row>
    <row r="4150" ht="22.5" customHeight="1">
      <c r="A4150" s="18">
        <v>45716.0</v>
      </c>
      <c r="B4150" s="19" t="str">
        <f t="shared" si="1"/>
        <v>Feb</v>
      </c>
      <c r="C4150" s="20" t="s">
        <v>7</v>
      </c>
      <c r="D4150" s="19" t="s">
        <v>131</v>
      </c>
      <c r="E4150" s="19" t="s">
        <v>38</v>
      </c>
      <c r="F4150" s="21">
        <v>4.0</v>
      </c>
      <c r="G4150" s="22">
        <v>123235.0</v>
      </c>
      <c r="H4150" s="15" t="str">
        <f t="shared" si="2"/>
        <v>Very High Range</v>
      </c>
      <c r="I4150" s="22">
        <v>114849.0</v>
      </c>
      <c r="J4150" s="23">
        <f t="shared" si="3"/>
        <v>1.073017614</v>
      </c>
      <c r="K4150" s="24" t="str">
        <f t="shared" si="4"/>
        <v>Over Achived</v>
      </c>
    </row>
    <row r="4151" ht="22.5" customHeight="1">
      <c r="A4151" s="18">
        <v>45716.0</v>
      </c>
      <c r="B4151" s="19" t="str">
        <f t="shared" si="1"/>
        <v>Feb</v>
      </c>
      <c r="C4151" s="20" t="s">
        <v>7</v>
      </c>
      <c r="D4151" s="19" t="s">
        <v>131</v>
      </c>
      <c r="E4151" s="19" t="s">
        <v>26</v>
      </c>
      <c r="F4151" s="21">
        <v>10.0</v>
      </c>
      <c r="G4151" s="22">
        <v>240405.0</v>
      </c>
      <c r="H4151" s="15" t="str">
        <f t="shared" si="2"/>
        <v>Very High Range</v>
      </c>
      <c r="I4151" s="22">
        <v>185686.0</v>
      </c>
      <c r="J4151" s="23">
        <f t="shared" si="3"/>
        <v>1.294685652</v>
      </c>
      <c r="K4151" s="24" t="str">
        <f t="shared" si="4"/>
        <v>Over Achived</v>
      </c>
    </row>
    <row r="4152" ht="22.5" customHeight="1">
      <c r="A4152" s="18">
        <v>45716.0</v>
      </c>
      <c r="B4152" s="19" t="str">
        <f t="shared" si="1"/>
        <v>Feb</v>
      </c>
      <c r="C4152" s="20" t="s">
        <v>92</v>
      </c>
      <c r="D4152" s="19" t="s">
        <v>98</v>
      </c>
      <c r="E4152" s="19" t="s">
        <v>63</v>
      </c>
      <c r="F4152" s="21">
        <v>5.0</v>
      </c>
      <c r="G4152" s="22">
        <v>143757.0</v>
      </c>
      <c r="H4152" s="15" t="str">
        <f t="shared" si="2"/>
        <v>Very High Range</v>
      </c>
      <c r="I4152" s="22">
        <v>180942.0</v>
      </c>
      <c r="J4152" s="23">
        <f t="shared" si="3"/>
        <v>0.7944921577</v>
      </c>
      <c r="K4152" s="24" t="str">
        <f t="shared" si="4"/>
        <v>Target Not Meet</v>
      </c>
    </row>
    <row r="4153" ht="22.5" customHeight="1">
      <c r="A4153" s="18">
        <v>45716.0</v>
      </c>
      <c r="B4153" s="19" t="str">
        <f t="shared" si="1"/>
        <v>Feb</v>
      </c>
      <c r="C4153" s="20" t="s">
        <v>92</v>
      </c>
      <c r="D4153" s="19" t="s">
        <v>144</v>
      </c>
      <c r="E4153" s="19" t="s">
        <v>34</v>
      </c>
      <c r="F4153" s="21">
        <v>5.0</v>
      </c>
      <c r="G4153" s="22">
        <v>124322.0</v>
      </c>
      <c r="H4153" s="15" t="str">
        <f t="shared" si="2"/>
        <v>Very High Range</v>
      </c>
      <c r="I4153" s="22">
        <v>114936.0</v>
      </c>
      <c r="J4153" s="23">
        <f t="shared" si="3"/>
        <v>1.081662838</v>
      </c>
      <c r="K4153" s="24" t="str">
        <f t="shared" si="4"/>
        <v>Over Achived</v>
      </c>
    </row>
    <row r="4154" ht="22.5" customHeight="1">
      <c r="A4154" s="18">
        <v>45716.0</v>
      </c>
      <c r="B4154" s="19" t="str">
        <f t="shared" si="1"/>
        <v>Feb</v>
      </c>
      <c r="C4154" s="20" t="s">
        <v>92</v>
      </c>
      <c r="D4154" s="19" t="s">
        <v>144</v>
      </c>
      <c r="E4154" s="19" t="s">
        <v>38</v>
      </c>
      <c r="F4154" s="21">
        <v>3.0</v>
      </c>
      <c r="G4154" s="22">
        <v>76226.0</v>
      </c>
      <c r="H4154" s="15" t="str">
        <f t="shared" si="2"/>
        <v>High Range</v>
      </c>
      <c r="I4154" s="22">
        <v>71041.0</v>
      </c>
      <c r="J4154" s="23">
        <f t="shared" si="3"/>
        <v>1.072986022</v>
      </c>
      <c r="K4154" s="24" t="str">
        <f t="shared" si="4"/>
        <v>Over Achived</v>
      </c>
    </row>
    <row r="4155" ht="22.5" customHeight="1">
      <c r="A4155" s="18">
        <v>45716.0</v>
      </c>
      <c r="B4155" s="19" t="str">
        <f t="shared" si="1"/>
        <v>Feb</v>
      </c>
      <c r="C4155" s="20" t="s">
        <v>92</v>
      </c>
      <c r="D4155" s="19" t="s">
        <v>144</v>
      </c>
      <c r="E4155" s="19" t="s">
        <v>19</v>
      </c>
      <c r="F4155" s="21">
        <v>3.0</v>
      </c>
      <c r="G4155" s="22">
        <v>73118.0</v>
      </c>
      <c r="H4155" s="15" t="str">
        <f t="shared" si="2"/>
        <v>High Range</v>
      </c>
      <c r="I4155" s="22">
        <v>59073.0</v>
      </c>
      <c r="J4155" s="23">
        <f t="shared" si="3"/>
        <v>1.237756674</v>
      </c>
      <c r="K4155" s="24" t="str">
        <f t="shared" si="4"/>
        <v>Over Achived</v>
      </c>
    </row>
    <row r="4156" ht="22.5" customHeight="1">
      <c r="A4156" s="18">
        <v>45716.0</v>
      </c>
      <c r="B4156" s="19" t="str">
        <f t="shared" si="1"/>
        <v>Feb</v>
      </c>
      <c r="C4156" s="20" t="s">
        <v>92</v>
      </c>
      <c r="D4156" s="19" t="s">
        <v>144</v>
      </c>
      <c r="E4156" s="19" t="s">
        <v>9</v>
      </c>
      <c r="F4156" s="21">
        <v>6.0</v>
      </c>
      <c r="G4156" s="22">
        <v>132816.0</v>
      </c>
      <c r="H4156" s="15" t="str">
        <f t="shared" si="2"/>
        <v>Very High Range</v>
      </c>
      <c r="I4156" s="22">
        <v>103596.0</v>
      </c>
      <c r="J4156" s="23">
        <f t="shared" si="3"/>
        <v>1.282057222</v>
      </c>
      <c r="K4156" s="24" t="str">
        <f t="shared" si="4"/>
        <v>Over Achived</v>
      </c>
    </row>
    <row r="4157" ht="22.5" customHeight="1">
      <c r="A4157" s="18">
        <v>45716.0</v>
      </c>
      <c r="B4157" s="19" t="str">
        <f t="shared" si="1"/>
        <v>Feb</v>
      </c>
      <c r="C4157" s="20" t="s">
        <v>92</v>
      </c>
      <c r="D4157" s="19" t="s">
        <v>144</v>
      </c>
      <c r="E4157" s="19" t="s">
        <v>68</v>
      </c>
      <c r="F4157" s="21">
        <v>2.0</v>
      </c>
      <c r="G4157" s="22">
        <v>65743.0</v>
      </c>
      <c r="H4157" s="15" t="str">
        <f t="shared" si="2"/>
        <v>Medium Range</v>
      </c>
      <c r="I4157" s="22">
        <v>48224.0</v>
      </c>
      <c r="J4157" s="23">
        <f t="shared" si="3"/>
        <v>1.363283842</v>
      </c>
      <c r="K4157" s="24" t="str">
        <f t="shared" si="4"/>
        <v>Over Achived</v>
      </c>
    </row>
    <row r="4158" ht="22.5" customHeight="1">
      <c r="A4158" s="18">
        <v>45716.0</v>
      </c>
      <c r="B4158" s="19" t="str">
        <f t="shared" si="1"/>
        <v>Feb</v>
      </c>
      <c r="C4158" s="20" t="s">
        <v>92</v>
      </c>
      <c r="D4158" s="19" t="s">
        <v>98</v>
      </c>
      <c r="E4158" s="19" t="s">
        <v>19</v>
      </c>
      <c r="F4158" s="21">
        <v>3.0</v>
      </c>
      <c r="G4158" s="22">
        <v>70153.0</v>
      </c>
      <c r="H4158" s="15" t="str">
        <f t="shared" si="2"/>
        <v>High Range</v>
      </c>
      <c r="I4158" s="22">
        <v>90271.0</v>
      </c>
      <c r="J4158" s="23">
        <f t="shared" si="3"/>
        <v>0.7771377297</v>
      </c>
      <c r="K4158" s="24" t="str">
        <f t="shared" si="4"/>
        <v>Target Not Meet</v>
      </c>
    </row>
    <row r="4159" ht="22.5" customHeight="1">
      <c r="A4159" s="18">
        <v>45716.0</v>
      </c>
      <c r="B4159" s="19" t="str">
        <f t="shared" si="1"/>
        <v>Feb</v>
      </c>
      <c r="C4159" s="20" t="s">
        <v>92</v>
      </c>
      <c r="D4159" s="25" t="s">
        <v>149</v>
      </c>
      <c r="E4159" s="19" t="s">
        <v>9</v>
      </c>
      <c r="F4159" s="21">
        <v>5.0</v>
      </c>
      <c r="G4159" s="22">
        <v>149737.0</v>
      </c>
      <c r="H4159" s="15" t="str">
        <f t="shared" si="2"/>
        <v>Very High Range</v>
      </c>
      <c r="I4159" s="22">
        <v>138572.0</v>
      </c>
      <c r="J4159" s="23">
        <f t="shared" si="3"/>
        <v>1.080571833</v>
      </c>
      <c r="K4159" s="24" t="str">
        <f t="shared" si="4"/>
        <v>Over Achived</v>
      </c>
    </row>
    <row r="4160" ht="22.5" customHeight="1">
      <c r="A4160" s="18">
        <v>45716.0</v>
      </c>
      <c r="B4160" s="19" t="str">
        <f t="shared" si="1"/>
        <v>Feb</v>
      </c>
      <c r="C4160" s="20" t="s">
        <v>92</v>
      </c>
      <c r="D4160" s="25" t="s">
        <v>149</v>
      </c>
      <c r="E4160" s="19" t="s">
        <v>68</v>
      </c>
      <c r="F4160" s="21">
        <v>2.0</v>
      </c>
      <c r="G4160" s="22">
        <v>54968.0</v>
      </c>
      <c r="H4160" s="15" t="str">
        <f t="shared" si="2"/>
        <v>Medium Range</v>
      </c>
      <c r="I4160" s="22">
        <v>51126.0</v>
      </c>
      <c r="J4160" s="23">
        <f t="shared" si="3"/>
        <v>1.075147674</v>
      </c>
      <c r="K4160" s="24" t="str">
        <f t="shared" si="4"/>
        <v>Over Achived</v>
      </c>
    </row>
    <row r="4161" ht="22.5" customHeight="1">
      <c r="A4161" s="18">
        <v>45716.0</v>
      </c>
      <c r="B4161" s="19" t="str">
        <f t="shared" si="1"/>
        <v>Feb</v>
      </c>
      <c r="C4161" s="20" t="s">
        <v>92</v>
      </c>
      <c r="D4161" s="25" t="s">
        <v>149</v>
      </c>
      <c r="E4161" s="19" t="s">
        <v>23</v>
      </c>
      <c r="F4161" s="21">
        <v>2.0</v>
      </c>
      <c r="G4161" s="22">
        <v>71871.0</v>
      </c>
      <c r="H4161" s="15" t="str">
        <f t="shared" si="2"/>
        <v>High Range</v>
      </c>
      <c r="I4161" s="22">
        <v>65743.0</v>
      </c>
      <c r="J4161" s="23">
        <f t="shared" si="3"/>
        <v>1.093211445</v>
      </c>
      <c r="K4161" s="24" t="str">
        <f t="shared" si="4"/>
        <v>Over Achived</v>
      </c>
    </row>
    <row r="4162" ht="22.5" customHeight="1">
      <c r="A4162" s="18">
        <v>45716.0</v>
      </c>
      <c r="B4162" s="19" t="str">
        <f t="shared" si="1"/>
        <v>Feb</v>
      </c>
      <c r="C4162" s="20" t="s">
        <v>92</v>
      </c>
      <c r="D4162" s="19" t="s">
        <v>158</v>
      </c>
      <c r="E4162" s="19" t="s">
        <v>68</v>
      </c>
      <c r="F4162" s="21">
        <v>2.0</v>
      </c>
      <c r="G4162" s="22">
        <v>57199.0</v>
      </c>
      <c r="H4162" s="15" t="str">
        <f t="shared" si="2"/>
        <v>Medium Range</v>
      </c>
      <c r="I4162" s="22">
        <v>53508.0</v>
      </c>
      <c r="J4162" s="23">
        <f t="shared" si="3"/>
        <v>1.068980339</v>
      </c>
      <c r="K4162" s="24" t="str">
        <f t="shared" si="4"/>
        <v>Over Achived</v>
      </c>
    </row>
    <row r="4163" ht="22.5" customHeight="1">
      <c r="A4163" s="18">
        <v>45716.0</v>
      </c>
      <c r="B4163" s="19" t="str">
        <f t="shared" si="1"/>
        <v>Feb</v>
      </c>
      <c r="C4163" s="20" t="s">
        <v>92</v>
      </c>
      <c r="D4163" s="19" t="s">
        <v>158</v>
      </c>
      <c r="E4163" s="19" t="s">
        <v>26</v>
      </c>
      <c r="F4163" s="21">
        <v>3.0</v>
      </c>
      <c r="G4163" s="22">
        <v>95902.0</v>
      </c>
      <c r="H4163" s="15" t="str">
        <f t="shared" si="2"/>
        <v>Very High Range</v>
      </c>
      <c r="I4163" s="22">
        <v>79073.0</v>
      </c>
      <c r="J4163" s="23">
        <f t="shared" si="3"/>
        <v>1.212828652</v>
      </c>
      <c r="K4163" s="24" t="str">
        <f t="shared" si="4"/>
        <v>Over Achived</v>
      </c>
    </row>
    <row r="4164" ht="22.5" customHeight="1">
      <c r="A4164" s="18">
        <v>45716.0</v>
      </c>
      <c r="B4164" s="19" t="str">
        <f t="shared" si="1"/>
        <v>Feb</v>
      </c>
      <c r="C4164" s="20" t="s">
        <v>7</v>
      </c>
      <c r="D4164" s="19" t="s">
        <v>131</v>
      </c>
      <c r="E4164" s="19" t="s">
        <v>68</v>
      </c>
      <c r="F4164" s="21">
        <v>2.0</v>
      </c>
      <c r="G4164" s="22">
        <v>76438.0</v>
      </c>
      <c r="H4164" s="15" t="str">
        <f t="shared" si="2"/>
        <v>High Range</v>
      </c>
      <c r="I4164" s="22">
        <v>70461.0</v>
      </c>
      <c r="J4164" s="23">
        <f t="shared" si="3"/>
        <v>1.084827067</v>
      </c>
      <c r="K4164" s="24" t="str">
        <f t="shared" si="4"/>
        <v>Over Achived</v>
      </c>
    </row>
    <row r="4165" ht="22.5" customHeight="1">
      <c r="A4165" s="18">
        <v>45716.0</v>
      </c>
      <c r="B4165" s="19" t="str">
        <f t="shared" si="1"/>
        <v>Feb</v>
      </c>
      <c r="C4165" s="20" t="s">
        <v>7</v>
      </c>
      <c r="D4165" s="19" t="s">
        <v>131</v>
      </c>
      <c r="E4165" s="19" t="s">
        <v>9</v>
      </c>
      <c r="F4165" s="21">
        <v>6.0</v>
      </c>
      <c r="G4165" s="22">
        <v>177778.0</v>
      </c>
      <c r="H4165" s="15" t="str">
        <f t="shared" si="2"/>
        <v>Very High Range</v>
      </c>
      <c r="I4165" s="22">
        <v>138385.0</v>
      </c>
      <c r="J4165" s="23">
        <f t="shared" si="3"/>
        <v>1.284662355</v>
      </c>
      <c r="K4165" s="24" t="str">
        <f t="shared" si="4"/>
        <v>Over Achived</v>
      </c>
    </row>
    <row r="4166" ht="22.5" customHeight="1">
      <c r="A4166" s="18">
        <v>45717.0</v>
      </c>
      <c r="B4166" s="19" t="str">
        <f t="shared" si="1"/>
        <v>Mar</v>
      </c>
      <c r="C4166" s="20" t="s">
        <v>13</v>
      </c>
      <c r="D4166" s="19" t="s">
        <v>169</v>
      </c>
      <c r="E4166" s="19" t="s">
        <v>63</v>
      </c>
      <c r="F4166" s="21">
        <v>1.0</v>
      </c>
      <c r="G4166" s="22">
        <v>13894.0</v>
      </c>
      <c r="H4166" s="15" t="str">
        <f t="shared" si="2"/>
        <v>Base Range</v>
      </c>
      <c r="I4166" s="22">
        <v>16328.0</v>
      </c>
      <c r="J4166" s="23">
        <f t="shared" si="3"/>
        <v>0.8509309162</v>
      </c>
      <c r="K4166" s="24" t="str">
        <f t="shared" si="4"/>
        <v>Target Not Meet</v>
      </c>
    </row>
    <row r="4167" ht="22.5" customHeight="1">
      <c r="A4167" s="18">
        <v>45717.0</v>
      </c>
      <c r="B4167" s="19" t="str">
        <f t="shared" si="1"/>
        <v>Mar</v>
      </c>
      <c r="C4167" s="20" t="s">
        <v>13</v>
      </c>
      <c r="D4167" s="19" t="s">
        <v>169</v>
      </c>
      <c r="E4167" s="19" t="s">
        <v>19</v>
      </c>
      <c r="F4167" s="21">
        <v>2.0</v>
      </c>
      <c r="G4167" s="22">
        <v>38935.0</v>
      </c>
      <c r="H4167" s="15" t="str">
        <f t="shared" si="2"/>
        <v>Base Range</v>
      </c>
      <c r="I4167" s="22">
        <v>42098.0</v>
      </c>
      <c r="J4167" s="23">
        <f t="shared" si="3"/>
        <v>0.9248657893</v>
      </c>
      <c r="K4167" s="24" t="str">
        <f t="shared" si="4"/>
        <v>Target Not Meet</v>
      </c>
    </row>
    <row r="4168" ht="22.5" customHeight="1">
      <c r="A4168" s="18">
        <v>45717.0</v>
      </c>
      <c r="B4168" s="19" t="str">
        <f t="shared" si="1"/>
        <v>Mar</v>
      </c>
      <c r="C4168" s="20" t="s">
        <v>13</v>
      </c>
      <c r="D4168" s="19" t="s">
        <v>169</v>
      </c>
      <c r="E4168" s="19" t="s">
        <v>34</v>
      </c>
      <c r="F4168" s="21">
        <v>3.0</v>
      </c>
      <c r="G4168" s="22">
        <v>74789.0</v>
      </c>
      <c r="H4168" s="15" t="str">
        <f t="shared" si="2"/>
        <v>High Range</v>
      </c>
      <c r="I4168" s="22">
        <v>81794.0</v>
      </c>
      <c r="J4168" s="23">
        <f t="shared" si="3"/>
        <v>0.9143580214</v>
      </c>
      <c r="K4168" s="24" t="str">
        <f t="shared" si="4"/>
        <v>Target Not Meet</v>
      </c>
      <c r="M4168" s="26" t="str">
        <f t="array" ref="M4168">INDEX(D:D, MATCH(MAX(G:G),G:G,0))</f>
        <v>Bhavin</v>
      </c>
    </row>
    <row r="4169" ht="22.5" customHeight="1">
      <c r="A4169" s="18">
        <v>45717.0</v>
      </c>
      <c r="B4169" s="19" t="str">
        <f t="shared" si="1"/>
        <v>Mar</v>
      </c>
      <c r="C4169" s="20" t="s">
        <v>13</v>
      </c>
      <c r="D4169" s="19" t="s">
        <v>169</v>
      </c>
      <c r="E4169" s="19" t="s">
        <v>9</v>
      </c>
      <c r="F4169" s="21">
        <v>3.0</v>
      </c>
      <c r="G4169" s="22">
        <v>79646.0</v>
      </c>
      <c r="H4169" s="15" t="str">
        <f t="shared" si="2"/>
        <v>High Range</v>
      </c>
      <c r="I4169" s="22">
        <v>85609.0</v>
      </c>
      <c r="J4169" s="23">
        <f t="shared" si="3"/>
        <v>0.9303461085</v>
      </c>
      <c r="K4169" s="24" t="str">
        <f t="shared" si="4"/>
        <v>Target Not Meet</v>
      </c>
    </row>
    <row r="4170" ht="22.5" customHeight="1">
      <c r="A4170" s="18">
        <v>45717.0</v>
      </c>
      <c r="B4170" s="19" t="str">
        <f t="shared" si="1"/>
        <v>Mar</v>
      </c>
      <c r="C4170" s="20" t="s">
        <v>13</v>
      </c>
      <c r="D4170" s="19" t="s">
        <v>37</v>
      </c>
      <c r="E4170" s="19" t="s">
        <v>9</v>
      </c>
      <c r="F4170" s="21">
        <v>3.0</v>
      </c>
      <c r="G4170" s="22">
        <v>86356.0</v>
      </c>
      <c r="H4170" s="15" t="str">
        <f t="shared" si="2"/>
        <v>High Range</v>
      </c>
      <c r="I4170" s="22">
        <v>95674.0</v>
      </c>
      <c r="J4170" s="23">
        <f t="shared" si="3"/>
        <v>0.9026067688</v>
      </c>
      <c r="K4170" s="24" t="str">
        <f t="shared" si="4"/>
        <v>Target Not Meet</v>
      </c>
    </row>
    <row r="4171" ht="22.5" customHeight="1">
      <c r="A4171" s="18">
        <v>45717.0</v>
      </c>
      <c r="B4171" s="19" t="str">
        <f t="shared" si="1"/>
        <v>Mar</v>
      </c>
      <c r="C4171" s="20" t="s">
        <v>13</v>
      </c>
      <c r="D4171" s="19" t="s">
        <v>37</v>
      </c>
      <c r="E4171" s="19" t="s">
        <v>9</v>
      </c>
      <c r="F4171" s="21">
        <v>3.0</v>
      </c>
      <c r="G4171" s="22">
        <v>66759.0</v>
      </c>
      <c r="H4171" s="15" t="str">
        <f t="shared" si="2"/>
        <v>Medium Range</v>
      </c>
      <c r="I4171" s="22">
        <v>79769.0</v>
      </c>
      <c r="J4171" s="23">
        <f t="shared" si="3"/>
        <v>0.8369040605</v>
      </c>
      <c r="K4171" s="24" t="str">
        <f t="shared" si="4"/>
        <v>Target Not Meet</v>
      </c>
    </row>
    <row r="4172" ht="22.5" customHeight="1">
      <c r="A4172" s="18">
        <v>45717.0</v>
      </c>
      <c r="B4172" s="19" t="str">
        <f t="shared" si="1"/>
        <v>Mar</v>
      </c>
      <c r="C4172" s="20" t="s">
        <v>13</v>
      </c>
      <c r="D4172" s="19" t="s">
        <v>29</v>
      </c>
      <c r="E4172" s="19" t="s">
        <v>19</v>
      </c>
      <c r="F4172" s="21">
        <v>1.0</v>
      </c>
      <c r="G4172" s="22">
        <v>37049.0</v>
      </c>
      <c r="H4172" s="15" t="str">
        <f t="shared" si="2"/>
        <v>Base Range</v>
      </c>
      <c r="I4172" s="22">
        <v>43652.0</v>
      </c>
      <c r="J4172" s="23">
        <f t="shared" si="3"/>
        <v>0.8487354531</v>
      </c>
      <c r="K4172" s="24" t="str">
        <f t="shared" si="4"/>
        <v>Target Not Meet</v>
      </c>
    </row>
    <row r="4173" ht="22.5" customHeight="1">
      <c r="A4173" s="18">
        <v>45717.0</v>
      </c>
      <c r="B4173" s="19" t="str">
        <f t="shared" si="1"/>
        <v>Mar</v>
      </c>
      <c r="C4173" s="20" t="s">
        <v>13</v>
      </c>
      <c r="D4173" s="19" t="s">
        <v>29</v>
      </c>
      <c r="E4173" s="19" t="s">
        <v>38</v>
      </c>
      <c r="F4173" s="21">
        <v>2.0</v>
      </c>
      <c r="G4173" s="22">
        <v>53718.0</v>
      </c>
      <c r="H4173" s="15" t="str">
        <f t="shared" si="2"/>
        <v>Medium Range</v>
      </c>
      <c r="I4173" s="22">
        <v>62110.0</v>
      </c>
      <c r="J4173" s="23">
        <f t="shared" si="3"/>
        <v>0.8648848817</v>
      </c>
      <c r="K4173" s="24" t="str">
        <f t="shared" si="4"/>
        <v>Target Not Meet</v>
      </c>
    </row>
    <row r="4174" ht="22.5" customHeight="1">
      <c r="A4174" s="18">
        <v>45717.0</v>
      </c>
      <c r="B4174" s="19" t="str">
        <f t="shared" si="1"/>
        <v>Mar</v>
      </c>
      <c r="C4174" s="20" t="s">
        <v>13</v>
      </c>
      <c r="D4174" s="19" t="s">
        <v>18</v>
      </c>
      <c r="E4174" s="19" t="s">
        <v>34</v>
      </c>
      <c r="F4174" s="21">
        <v>3.0</v>
      </c>
      <c r="G4174" s="22">
        <v>80825.0</v>
      </c>
      <c r="H4174" s="15" t="str">
        <f t="shared" si="2"/>
        <v>High Range</v>
      </c>
      <c r="I4174" s="22">
        <v>63790.0</v>
      </c>
      <c r="J4174" s="23">
        <f t="shared" si="3"/>
        <v>1.267048127</v>
      </c>
      <c r="K4174" s="24" t="str">
        <f t="shared" si="4"/>
        <v>Over Achived</v>
      </c>
    </row>
    <row r="4175" ht="22.5" customHeight="1">
      <c r="A4175" s="18">
        <v>45717.0</v>
      </c>
      <c r="B4175" s="19" t="str">
        <f t="shared" si="1"/>
        <v>Mar</v>
      </c>
      <c r="C4175" s="20" t="s">
        <v>13</v>
      </c>
      <c r="D4175" s="19" t="s">
        <v>29</v>
      </c>
      <c r="E4175" s="19" t="s">
        <v>19</v>
      </c>
      <c r="F4175" s="21">
        <v>2.0</v>
      </c>
      <c r="G4175" s="22">
        <v>47554.0</v>
      </c>
      <c r="H4175" s="15" t="str">
        <f t="shared" si="2"/>
        <v>Base Range</v>
      </c>
      <c r="I4175" s="22">
        <v>59858.0</v>
      </c>
      <c r="J4175" s="23">
        <f t="shared" si="3"/>
        <v>0.7944468576</v>
      </c>
      <c r="K4175" s="24" t="str">
        <f t="shared" si="4"/>
        <v>Target Not Meet</v>
      </c>
    </row>
    <row r="4176" ht="22.5" customHeight="1">
      <c r="A4176" s="18">
        <v>45717.0</v>
      </c>
      <c r="B4176" s="19" t="str">
        <f t="shared" si="1"/>
        <v>Mar</v>
      </c>
      <c r="C4176" s="20" t="s">
        <v>13</v>
      </c>
      <c r="D4176" s="19" t="s">
        <v>18</v>
      </c>
      <c r="E4176" s="19" t="s">
        <v>19</v>
      </c>
      <c r="F4176" s="21">
        <v>1.0</v>
      </c>
      <c r="G4176" s="22">
        <v>45829.0</v>
      </c>
      <c r="H4176" s="15" t="str">
        <f t="shared" si="2"/>
        <v>Base Range</v>
      </c>
      <c r="I4176" s="22">
        <v>32548.0</v>
      </c>
      <c r="J4176" s="23">
        <f t="shared" si="3"/>
        <v>1.408043505</v>
      </c>
      <c r="K4176" s="24" t="str">
        <f t="shared" si="4"/>
        <v>Over Achived</v>
      </c>
    </row>
    <row r="4177" ht="22.5" customHeight="1">
      <c r="A4177" s="18">
        <v>45717.0</v>
      </c>
      <c r="B4177" s="19" t="str">
        <f t="shared" si="1"/>
        <v>Mar</v>
      </c>
      <c r="C4177" s="20" t="s">
        <v>13</v>
      </c>
      <c r="D4177" s="19" t="s">
        <v>18</v>
      </c>
      <c r="E4177" s="19" t="s">
        <v>68</v>
      </c>
      <c r="F4177" s="21">
        <v>1.0</v>
      </c>
      <c r="G4177" s="22">
        <v>31182.0</v>
      </c>
      <c r="H4177" s="15" t="str">
        <f t="shared" si="2"/>
        <v>Base Range</v>
      </c>
      <c r="I4177" s="22">
        <v>29284.0</v>
      </c>
      <c r="J4177" s="23">
        <f t="shared" si="3"/>
        <v>1.06481355</v>
      </c>
      <c r="K4177" s="24" t="str">
        <f t="shared" si="4"/>
        <v>Over Achived</v>
      </c>
    </row>
    <row r="4178" ht="22.5" customHeight="1">
      <c r="A4178" s="18">
        <v>45717.0</v>
      </c>
      <c r="B4178" s="19" t="str">
        <f t="shared" si="1"/>
        <v>Mar</v>
      </c>
      <c r="C4178" s="20" t="s">
        <v>13</v>
      </c>
      <c r="D4178" s="19" t="s">
        <v>18</v>
      </c>
      <c r="E4178" s="19" t="s">
        <v>34</v>
      </c>
      <c r="F4178" s="21">
        <v>3.0</v>
      </c>
      <c r="G4178" s="22">
        <v>66226.0</v>
      </c>
      <c r="H4178" s="15" t="str">
        <f t="shared" si="2"/>
        <v>Medium Range</v>
      </c>
      <c r="I4178" s="22">
        <v>53447.0</v>
      </c>
      <c r="J4178" s="23">
        <f t="shared" si="3"/>
        <v>1.239096675</v>
      </c>
      <c r="K4178" s="24" t="str">
        <f t="shared" si="4"/>
        <v>Over Achived</v>
      </c>
    </row>
    <row r="4179" ht="22.5" customHeight="1">
      <c r="A4179" s="18">
        <v>45717.0</v>
      </c>
      <c r="B4179" s="19" t="str">
        <f t="shared" si="1"/>
        <v>Mar</v>
      </c>
      <c r="C4179" s="20" t="s">
        <v>57</v>
      </c>
      <c r="D4179" s="19" t="s">
        <v>58</v>
      </c>
      <c r="E4179" s="19" t="s">
        <v>34</v>
      </c>
      <c r="F4179" s="21">
        <v>2.0</v>
      </c>
      <c r="G4179" s="22">
        <v>51239.0</v>
      </c>
      <c r="H4179" s="15" t="str">
        <f t="shared" si="2"/>
        <v>Medium Range</v>
      </c>
      <c r="I4179" s="22">
        <v>45353.0</v>
      </c>
      <c r="J4179" s="23">
        <f t="shared" si="3"/>
        <v>1.129781933</v>
      </c>
      <c r="K4179" s="24" t="str">
        <f t="shared" si="4"/>
        <v>Over Achived</v>
      </c>
    </row>
    <row r="4180" ht="22.5" customHeight="1">
      <c r="A4180" s="18">
        <v>45717.0</v>
      </c>
      <c r="B4180" s="19" t="str">
        <f t="shared" si="1"/>
        <v>Mar</v>
      </c>
      <c r="C4180" s="20" t="s">
        <v>13</v>
      </c>
      <c r="D4180" s="19" t="s">
        <v>29</v>
      </c>
      <c r="E4180" s="19" t="s">
        <v>68</v>
      </c>
      <c r="F4180" s="21">
        <v>1.0</v>
      </c>
      <c r="G4180" s="22">
        <v>38120.0</v>
      </c>
      <c r="H4180" s="15" t="str">
        <f t="shared" si="2"/>
        <v>Base Range</v>
      </c>
      <c r="I4180" s="22">
        <v>40565.0</v>
      </c>
      <c r="J4180" s="23">
        <f t="shared" si="3"/>
        <v>0.9397263651</v>
      </c>
      <c r="K4180" s="24" t="str">
        <f t="shared" si="4"/>
        <v>Target Not Meet</v>
      </c>
    </row>
    <row r="4181" ht="22.5" customHeight="1">
      <c r="A4181" s="18">
        <v>45717.0</v>
      </c>
      <c r="B4181" s="19" t="str">
        <f t="shared" si="1"/>
        <v>Mar</v>
      </c>
      <c r="C4181" s="20" t="s">
        <v>57</v>
      </c>
      <c r="D4181" s="19" t="s">
        <v>58</v>
      </c>
      <c r="E4181" s="19" t="s">
        <v>34</v>
      </c>
      <c r="F4181" s="21">
        <v>2.0</v>
      </c>
      <c r="G4181" s="22">
        <v>49462.0</v>
      </c>
      <c r="H4181" s="15" t="str">
        <f t="shared" si="2"/>
        <v>Base Range</v>
      </c>
      <c r="I4181" s="22">
        <v>41325.0</v>
      </c>
      <c r="J4181" s="23">
        <f t="shared" si="3"/>
        <v>1.196902601</v>
      </c>
      <c r="K4181" s="24" t="str">
        <f t="shared" si="4"/>
        <v>Over Achived</v>
      </c>
    </row>
    <row r="4182" ht="22.5" customHeight="1">
      <c r="A4182" s="18">
        <v>45717.0</v>
      </c>
      <c r="B4182" s="19" t="str">
        <f t="shared" si="1"/>
        <v>Mar</v>
      </c>
      <c r="C4182" s="20" t="s">
        <v>57</v>
      </c>
      <c r="D4182" s="19" t="s">
        <v>71</v>
      </c>
      <c r="E4182" s="19" t="s">
        <v>19</v>
      </c>
      <c r="F4182" s="21">
        <v>1.0</v>
      </c>
      <c r="G4182" s="22">
        <v>35457.0</v>
      </c>
      <c r="H4182" s="15" t="str">
        <f t="shared" si="2"/>
        <v>Base Range</v>
      </c>
      <c r="I4182" s="22">
        <v>42122.0</v>
      </c>
      <c r="J4182" s="23">
        <f t="shared" si="3"/>
        <v>0.8417691468</v>
      </c>
      <c r="K4182" s="24" t="str">
        <f t="shared" si="4"/>
        <v>Target Not Meet</v>
      </c>
    </row>
    <row r="4183" ht="22.5" customHeight="1">
      <c r="A4183" s="18">
        <v>45717.0</v>
      </c>
      <c r="B4183" s="19" t="str">
        <f t="shared" si="1"/>
        <v>Mar</v>
      </c>
      <c r="C4183" s="20" t="s">
        <v>57</v>
      </c>
      <c r="D4183" s="19" t="s">
        <v>58</v>
      </c>
      <c r="E4183" s="19" t="s">
        <v>19</v>
      </c>
      <c r="F4183" s="21">
        <v>1.0</v>
      </c>
      <c r="G4183" s="22">
        <v>36397.0</v>
      </c>
      <c r="H4183" s="15" t="str">
        <f t="shared" si="2"/>
        <v>Base Range</v>
      </c>
      <c r="I4183" s="22">
        <v>29483.0</v>
      </c>
      <c r="J4183" s="23">
        <f t="shared" si="3"/>
        <v>1.234508022</v>
      </c>
      <c r="K4183" s="24" t="str">
        <f t="shared" si="4"/>
        <v>Over Achived</v>
      </c>
    </row>
    <row r="4184" ht="22.5" customHeight="1">
      <c r="A4184" s="18">
        <v>45717.0</v>
      </c>
      <c r="B4184" s="19" t="str">
        <f t="shared" si="1"/>
        <v>Mar</v>
      </c>
      <c r="C4184" s="20" t="s">
        <v>57</v>
      </c>
      <c r="D4184" s="19" t="s">
        <v>85</v>
      </c>
      <c r="E4184" s="19" t="s">
        <v>9</v>
      </c>
      <c r="F4184" s="21">
        <v>2.0</v>
      </c>
      <c r="G4184" s="22">
        <v>63829.0</v>
      </c>
      <c r="H4184" s="15" t="str">
        <f t="shared" si="2"/>
        <v>Medium Range</v>
      </c>
      <c r="I4184" s="22">
        <v>68869.0</v>
      </c>
      <c r="J4184" s="23">
        <f t="shared" si="3"/>
        <v>0.9268175812</v>
      </c>
      <c r="K4184" s="24" t="str">
        <f t="shared" si="4"/>
        <v>Target Not Meet</v>
      </c>
    </row>
    <row r="4185" ht="22.5" customHeight="1">
      <c r="A4185" s="18">
        <v>45717.0</v>
      </c>
      <c r="B4185" s="19" t="str">
        <f t="shared" si="1"/>
        <v>Mar</v>
      </c>
      <c r="C4185" s="20" t="s">
        <v>13</v>
      </c>
      <c r="D4185" s="19" t="s">
        <v>14</v>
      </c>
      <c r="E4185" s="19" t="s">
        <v>63</v>
      </c>
      <c r="F4185" s="21">
        <v>3.0</v>
      </c>
      <c r="G4185" s="22">
        <v>69960.0</v>
      </c>
      <c r="H4185" s="15" t="str">
        <f t="shared" si="2"/>
        <v>Medium Range</v>
      </c>
      <c r="I4185" s="22">
        <v>57268.0</v>
      </c>
      <c r="J4185" s="23">
        <f t="shared" si="3"/>
        <v>1.221624642</v>
      </c>
      <c r="K4185" s="24" t="str">
        <f t="shared" si="4"/>
        <v>Over Achived</v>
      </c>
    </row>
    <row r="4186" ht="22.5" customHeight="1">
      <c r="A4186" s="18">
        <v>45717.0</v>
      </c>
      <c r="B4186" s="19" t="str">
        <f t="shared" si="1"/>
        <v>Mar</v>
      </c>
      <c r="C4186" s="20" t="s">
        <v>57</v>
      </c>
      <c r="D4186" s="19" t="s">
        <v>80</v>
      </c>
      <c r="E4186" s="19" t="s">
        <v>23</v>
      </c>
      <c r="F4186" s="21">
        <v>1.0</v>
      </c>
      <c r="G4186" s="22">
        <v>25870.0</v>
      </c>
      <c r="H4186" s="15" t="str">
        <f t="shared" si="2"/>
        <v>Base Range</v>
      </c>
      <c r="I4186" s="22">
        <v>33431.0</v>
      </c>
      <c r="J4186" s="23">
        <f t="shared" si="3"/>
        <v>0.7738326703</v>
      </c>
      <c r="K4186" s="24" t="str">
        <f t="shared" si="4"/>
        <v>Target Not Meet</v>
      </c>
    </row>
    <row r="4187" ht="22.5" customHeight="1">
      <c r="A4187" s="18">
        <v>45717.0</v>
      </c>
      <c r="B4187" s="19" t="str">
        <f t="shared" si="1"/>
        <v>Mar</v>
      </c>
      <c r="C4187" s="20" t="s">
        <v>57</v>
      </c>
      <c r="D4187" s="19" t="s">
        <v>80</v>
      </c>
      <c r="E4187" s="19" t="s">
        <v>38</v>
      </c>
      <c r="F4187" s="21">
        <v>1.0</v>
      </c>
      <c r="G4187" s="22">
        <v>40991.0</v>
      </c>
      <c r="H4187" s="15" t="str">
        <f t="shared" si="2"/>
        <v>Base Range</v>
      </c>
      <c r="I4187" s="22">
        <v>46528.0</v>
      </c>
      <c r="J4187" s="23">
        <f t="shared" si="3"/>
        <v>0.8809963893</v>
      </c>
      <c r="K4187" s="24" t="str">
        <f t="shared" si="4"/>
        <v>Target Not Meet</v>
      </c>
    </row>
    <row r="4188" ht="22.5" customHeight="1">
      <c r="A4188" s="18">
        <v>45717.0</v>
      </c>
      <c r="B4188" s="19" t="str">
        <f t="shared" si="1"/>
        <v>Mar</v>
      </c>
      <c r="C4188" s="20" t="s">
        <v>57</v>
      </c>
      <c r="D4188" s="19" t="s">
        <v>80</v>
      </c>
      <c r="E4188" s="19" t="s">
        <v>34</v>
      </c>
      <c r="F4188" s="21">
        <v>2.0</v>
      </c>
      <c r="G4188" s="22">
        <v>52004.0</v>
      </c>
      <c r="H4188" s="15" t="str">
        <f t="shared" si="2"/>
        <v>Medium Range</v>
      </c>
      <c r="I4188" s="22">
        <v>57331.0</v>
      </c>
      <c r="J4188" s="23">
        <f t="shared" si="3"/>
        <v>0.9070834278</v>
      </c>
      <c r="K4188" s="24" t="str">
        <f t="shared" si="4"/>
        <v>Target Not Meet</v>
      </c>
    </row>
    <row r="4189" ht="22.5" customHeight="1">
      <c r="A4189" s="18">
        <v>45717.0</v>
      </c>
      <c r="B4189" s="19" t="str">
        <f t="shared" si="1"/>
        <v>Mar</v>
      </c>
      <c r="C4189" s="20" t="s">
        <v>57</v>
      </c>
      <c r="D4189" s="19" t="s">
        <v>80</v>
      </c>
      <c r="E4189" s="19" t="s">
        <v>19</v>
      </c>
      <c r="F4189" s="21">
        <v>1.0</v>
      </c>
      <c r="G4189" s="22">
        <v>29358.0</v>
      </c>
      <c r="H4189" s="15" t="str">
        <f t="shared" si="2"/>
        <v>Base Range</v>
      </c>
      <c r="I4189" s="22">
        <v>32720.0</v>
      </c>
      <c r="J4189" s="23">
        <f t="shared" si="3"/>
        <v>0.8972493888</v>
      </c>
      <c r="K4189" s="24" t="str">
        <f t="shared" si="4"/>
        <v>Target Not Meet</v>
      </c>
    </row>
    <row r="4190" ht="22.5" customHeight="1">
      <c r="A4190" s="18">
        <v>45717.0</v>
      </c>
      <c r="B4190" s="19" t="str">
        <f t="shared" si="1"/>
        <v>Mar</v>
      </c>
      <c r="C4190" s="20" t="s">
        <v>57</v>
      </c>
      <c r="D4190" s="19" t="s">
        <v>58</v>
      </c>
      <c r="E4190" s="19" t="s">
        <v>23</v>
      </c>
      <c r="F4190" s="21">
        <v>1.0</v>
      </c>
      <c r="G4190" s="22">
        <v>25108.0</v>
      </c>
      <c r="H4190" s="15" t="str">
        <f t="shared" si="2"/>
        <v>Base Range</v>
      </c>
      <c r="I4190" s="22">
        <v>20204.0</v>
      </c>
      <c r="J4190" s="23">
        <f t="shared" si="3"/>
        <v>1.242724213</v>
      </c>
      <c r="K4190" s="24" t="str">
        <f t="shared" si="4"/>
        <v>Over Achived</v>
      </c>
    </row>
    <row r="4191" ht="22.5" customHeight="1">
      <c r="A4191" s="18">
        <v>45717.0</v>
      </c>
      <c r="B4191" s="19" t="str">
        <f t="shared" si="1"/>
        <v>Mar</v>
      </c>
      <c r="C4191" s="20" t="s">
        <v>57</v>
      </c>
      <c r="D4191" s="19" t="s">
        <v>80</v>
      </c>
      <c r="E4191" s="19" t="s">
        <v>19</v>
      </c>
      <c r="F4191" s="21">
        <v>1.0</v>
      </c>
      <c r="G4191" s="22">
        <v>27285.0</v>
      </c>
      <c r="H4191" s="15" t="str">
        <f t="shared" si="2"/>
        <v>Base Range</v>
      </c>
      <c r="I4191" s="22">
        <v>31839.0</v>
      </c>
      <c r="J4191" s="23">
        <f t="shared" si="3"/>
        <v>0.8569678696</v>
      </c>
      <c r="K4191" s="24" t="str">
        <f t="shared" si="4"/>
        <v>Target Not Meet</v>
      </c>
    </row>
    <row r="4192" ht="22.5" customHeight="1">
      <c r="A4192" s="18">
        <v>45717.0</v>
      </c>
      <c r="B4192" s="19" t="str">
        <f t="shared" si="1"/>
        <v>Mar</v>
      </c>
      <c r="C4192" s="20" t="s">
        <v>57</v>
      </c>
      <c r="D4192" s="19" t="s">
        <v>71</v>
      </c>
      <c r="E4192" s="19" t="s">
        <v>23</v>
      </c>
      <c r="F4192" s="21">
        <v>1.0</v>
      </c>
      <c r="G4192" s="22">
        <v>27356.0</v>
      </c>
      <c r="H4192" s="15" t="str">
        <f t="shared" si="2"/>
        <v>Base Range</v>
      </c>
      <c r="I4192" s="22">
        <v>33523.0</v>
      </c>
      <c r="J4192" s="23">
        <f t="shared" si="3"/>
        <v>0.8160367509</v>
      </c>
      <c r="K4192" s="24" t="str">
        <f t="shared" si="4"/>
        <v>Target Not Meet</v>
      </c>
    </row>
    <row r="4193" ht="22.5" customHeight="1">
      <c r="A4193" s="18">
        <v>45717.0</v>
      </c>
      <c r="B4193" s="19" t="str">
        <f t="shared" si="1"/>
        <v>Mar</v>
      </c>
      <c r="C4193" s="20" t="s">
        <v>57</v>
      </c>
      <c r="D4193" s="25" t="s">
        <v>62</v>
      </c>
      <c r="E4193" s="19" t="s">
        <v>38</v>
      </c>
      <c r="F4193" s="21">
        <v>1.0</v>
      </c>
      <c r="G4193" s="22">
        <v>37310.0</v>
      </c>
      <c r="H4193" s="15" t="str">
        <f t="shared" si="2"/>
        <v>Base Range</v>
      </c>
      <c r="I4193" s="22">
        <v>32140.0</v>
      </c>
      <c r="J4193" s="23">
        <f t="shared" si="3"/>
        <v>1.160858743</v>
      </c>
      <c r="K4193" s="24" t="str">
        <f t="shared" si="4"/>
        <v>Over Achived</v>
      </c>
    </row>
    <row r="4194" ht="22.5" customHeight="1">
      <c r="A4194" s="18">
        <v>45717.0</v>
      </c>
      <c r="B4194" s="19" t="str">
        <f t="shared" si="1"/>
        <v>Mar</v>
      </c>
      <c r="C4194" s="20" t="s">
        <v>57</v>
      </c>
      <c r="D4194" s="25" t="s">
        <v>62</v>
      </c>
      <c r="E4194" s="19" t="s">
        <v>26</v>
      </c>
      <c r="F4194" s="21">
        <v>2.0</v>
      </c>
      <c r="G4194" s="22">
        <v>47029.0</v>
      </c>
      <c r="H4194" s="15" t="str">
        <f t="shared" si="2"/>
        <v>Base Range</v>
      </c>
      <c r="I4194" s="22">
        <v>39074.0</v>
      </c>
      <c r="J4194" s="23">
        <f t="shared" si="3"/>
        <v>1.203588064</v>
      </c>
      <c r="K4194" s="24" t="str">
        <f t="shared" si="4"/>
        <v>Over Achived</v>
      </c>
    </row>
    <row r="4195" ht="22.5" customHeight="1">
      <c r="A4195" s="18">
        <v>45717.0</v>
      </c>
      <c r="B4195" s="19" t="str">
        <f t="shared" si="1"/>
        <v>Mar</v>
      </c>
      <c r="C4195" s="20" t="s">
        <v>57</v>
      </c>
      <c r="D4195" s="25" t="s">
        <v>62</v>
      </c>
      <c r="E4195" s="19" t="s">
        <v>63</v>
      </c>
      <c r="F4195" s="21">
        <v>1.0</v>
      </c>
      <c r="G4195" s="22">
        <v>21280.0</v>
      </c>
      <c r="H4195" s="15" t="str">
        <f t="shared" si="2"/>
        <v>Base Range</v>
      </c>
      <c r="I4195" s="22">
        <v>15497.0</v>
      </c>
      <c r="J4195" s="23">
        <f t="shared" si="3"/>
        <v>1.373169</v>
      </c>
      <c r="K4195" s="24" t="str">
        <f t="shared" si="4"/>
        <v>Over Achived</v>
      </c>
    </row>
    <row r="4196" ht="22.5" customHeight="1">
      <c r="A4196" s="18">
        <v>45717.0</v>
      </c>
      <c r="B4196" s="19" t="str">
        <f t="shared" si="1"/>
        <v>Mar</v>
      </c>
      <c r="C4196" s="20" t="s">
        <v>57</v>
      </c>
      <c r="D4196" s="25" t="s">
        <v>62</v>
      </c>
      <c r="E4196" s="19" t="s">
        <v>34</v>
      </c>
      <c r="F4196" s="21">
        <v>2.0</v>
      </c>
      <c r="G4196" s="22">
        <v>51892.0</v>
      </c>
      <c r="H4196" s="15" t="str">
        <f t="shared" si="2"/>
        <v>Medium Range</v>
      </c>
      <c r="I4196" s="22">
        <v>36326.0</v>
      </c>
      <c r="J4196" s="23">
        <f t="shared" si="3"/>
        <v>1.428508506</v>
      </c>
      <c r="K4196" s="24" t="str">
        <f t="shared" si="4"/>
        <v>Over Achived</v>
      </c>
    </row>
    <row r="4197" ht="22.5" customHeight="1">
      <c r="A4197" s="18">
        <v>45717.0</v>
      </c>
      <c r="B4197" s="19" t="str">
        <f t="shared" si="1"/>
        <v>Mar</v>
      </c>
      <c r="C4197" s="20" t="s">
        <v>57</v>
      </c>
      <c r="D4197" s="19" t="s">
        <v>58</v>
      </c>
      <c r="E4197" s="19" t="s">
        <v>38</v>
      </c>
      <c r="F4197" s="21">
        <v>2.0</v>
      </c>
      <c r="G4197" s="22">
        <v>42588.0</v>
      </c>
      <c r="H4197" s="15" t="str">
        <f t="shared" si="2"/>
        <v>Base Range</v>
      </c>
      <c r="I4197" s="22">
        <v>32727.0</v>
      </c>
      <c r="J4197" s="23">
        <f t="shared" si="3"/>
        <v>1.301310844</v>
      </c>
      <c r="K4197" s="24" t="str">
        <f t="shared" si="4"/>
        <v>Over Achived</v>
      </c>
    </row>
    <row r="4198" ht="22.5" customHeight="1">
      <c r="A4198" s="18">
        <v>45717.0</v>
      </c>
      <c r="B4198" s="19" t="str">
        <f t="shared" si="1"/>
        <v>Mar</v>
      </c>
      <c r="C4198" s="20" t="s">
        <v>57</v>
      </c>
      <c r="D4198" s="19" t="s">
        <v>71</v>
      </c>
      <c r="E4198" s="19" t="s">
        <v>26</v>
      </c>
      <c r="F4198" s="21">
        <v>1.0</v>
      </c>
      <c r="G4198" s="22">
        <v>43513.0</v>
      </c>
      <c r="H4198" s="15" t="str">
        <f t="shared" si="2"/>
        <v>Base Range</v>
      </c>
      <c r="I4198" s="22">
        <v>51527.0</v>
      </c>
      <c r="J4198" s="23">
        <f t="shared" si="3"/>
        <v>0.8444698896</v>
      </c>
      <c r="K4198" s="24" t="str">
        <f t="shared" si="4"/>
        <v>Target Not Meet</v>
      </c>
    </row>
    <row r="4199" ht="22.5" customHeight="1">
      <c r="A4199" s="18">
        <v>45717.0</v>
      </c>
      <c r="B4199" s="19" t="str">
        <f t="shared" si="1"/>
        <v>Mar</v>
      </c>
      <c r="C4199" s="20" t="s">
        <v>13</v>
      </c>
      <c r="D4199" s="19" t="s">
        <v>14</v>
      </c>
      <c r="E4199" s="19" t="s">
        <v>26</v>
      </c>
      <c r="F4199" s="21">
        <v>3.0</v>
      </c>
      <c r="G4199" s="22">
        <v>57750.0</v>
      </c>
      <c r="H4199" s="15" t="str">
        <f t="shared" si="2"/>
        <v>Medium Range</v>
      </c>
      <c r="I4199" s="22">
        <v>50142.0</v>
      </c>
      <c r="J4199" s="23">
        <f t="shared" si="3"/>
        <v>1.151729089</v>
      </c>
      <c r="K4199" s="24" t="str">
        <f t="shared" si="4"/>
        <v>Over Achived</v>
      </c>
    </row>
    <row r="4200" ht="22.5" customHeight="1">
      <c r="A4200" s="18">
        <v>45717.0</v>
      </c>
      <c r="B4200" s="19" t="str">
        <f t="shared" si="1"/>
        <v>Mar</v>
      </c>
      <c r="C4200" s="20" t="s">
        <v>57</v>
      </c>
      <c r="D4200" s="19" t="s">
        <v>85</v>
      </c>
      <c r="E4200" s="19" t="s">
        <v>38</v>
      </c>
      <c r="F4200" s="21">
        <v>2.0</v>
      </c>
      <c r="G4200" s="22">
        <v>35158.0</v>
      </c>
      <c r="H4200" s="15" t="str">
        <f t="shared" si="2"/>
        <v>Base Range</v>
      </c>
      <c r="I4200" s="22">
        <v>44230.0</v>
      </c>
      <c r="J4200" s="23">
        <f t="shared" si="3"/>
        <v>0.7948903459</v>
      </c>
      <c r="K4200" s="24" t="str">
        <f t="shared" si="4"/>
        <v>Target Not Meet</v>
      </c>
    </row>
    <row r="4201" ht="22.5" customHeight="1">
      <c r="A4201" s="18">
        <v>45717.0</v>
      </c>
      <c r="B4201" s="19" t="str">
        <f t="shared" si="1"/>
        <v>Mar</v>
      </c>
      <c r="C4201" s="20" t="s">
        <v>92</v>
      </c>
      <c r="D4201" s="19" t="s">
        <v>93</v>
      </c>
      <c r="E4201" s="19" t="s">
        <v>19</v>
      </c>
      <c r="F4201" s="21">
        <v>2.0</v>
      </c>
      <c r="G4201" s="22">
        <v>57038.0</v>
      </c>
      <c r="H4201" s="15" t="str">
        <f t="shared" si="2"/>
        <v>Medium Range</v>
      </c>
      <c r="I4201" s="22">
        <v>64072.0</v>
      </c>
      <c r="J4201" s="23">
        <f t="shared" si="3"/>
        <v>0.8902172556</v>
      </c>
      <c r="K4201" s="24" t="str">
        <f t="shared" si="4"/>
        <v>Target Not Meet</v>
      </c>
    </row>
    <row r="4202" ht="22.5" customHeight="1">
      <c r="A4202" s="18">
        <v>45717.0</v>
      </c>
      <c r="B4202" s="19" t="str">
        <f t="shared" si="1"/>
        <v>Mar</v>
      </c>
      <c r="C4202" s="20" t="s">
        <v>7</v>
      </c>
      <c r="D4202" s="19" t="s">
        <v>126</v>
      </c>
      <c r="E4202" s="19" t="s">
        <v>23</v>
      </c>
      <c r="F4202" s="21">
        <v>3.0</v>
      </c>
      <c r="G4202" s="22">
        <v>62033.0</v>
      </c>
      <c r="H4202" s="15" t="str">
        <f t="shared" si="2"/>
        <v>Medium Range</v>
      </c>
      <c r="I4202" s="22">
        <v>56414.0</v>
      </c>
      <c r="J4202" s="23">
        <f t="shared" si="3"/>
        <v>1.099602935</v>
      </c>
      <c r="K4202" s="24" t="str">
        <f t="shared" si="4"/>
        <v>Over Achived</v>
      </c>
    </row>
    <row r="4203" ht="22.5" customHeight="1">
      <c r="A4203" s="18">
        <v>45717.0</v>
      </c>
      <c r="B4203" s="19" t="str">
        <f t="shared" si="1"/>
        <v>Mar</v>
      </c>
      <c r="C4203" s="20" t="s">
        <v>7</v>
      </c>
      <c r="D4203" s="19" t="s">
        <v>126</v>
      </c>
      <c r="E4203" s="19" t="s">
        <v>9</v>
      </c>
      <c r="F4203" s="21">
        <v>5.0</v>
      </c>
      <c r="G4203" s="22">
        <v>127123.0</v>
      </c>
      <c r="H4203" s="15" t="str">
        <f t="shared" si="2"/>
        <v>Very High Range</v>
      </c>
      <c r="I4203" s="22">
        <v>101511.0</v>
      </c>
      <c r="J4203" s="23">
        <f t="shared" si="3"/>
        <v>1.252307632</v>
      </c>
      <c r="K4203" s="24" t="str">
        <f t="shared" si="4"/>
        <v>Over Achived</v>
      </c>
    </row>
    <row r="4204" ht="22.5" customHeight="1">
      <c r="A4204" s="18">
        <v>45717.0</v>
      </c>
      <c r="B4204" s="19" t="str">
        <f t="shared" si="1"/>
        <v>Mar</v>
      </c>
      <c r="C4204" s="20" t="s">
        <v>7</v>
      </c>
      <c r="D4204" s="19" t="s">
        <v>118</v>
      </c>
      <c r="E4204" s="19" t="s">
        <v>34</v>
      </c>
      <c r="F4204" s="21">
        <v>5.0</v>
      </c>
      <c r="G4204" s="22">
        <v>126856.0</v>
      </c>
      <c r="H4204" s="15" t="str">
        <f t="shared" si="2"/>
        <v>Very High Range</v>
      </c>
      <c r="I4204" s="22">
        <v>94635.0</v>
      </c>
      <c r="J4204" s="23">
        <f t="shared" si="3"/>
        <v>1.340476568</v>
      </c>
      <c r="K4204" s="24" t="str">
        <f t="shared" si="4"/>
        <v>Over Achived</v>
      </c>
    </row>
    <row r="4205" ht="22.5" customHeight="1">
      <c r="A4205" s="18">
        <v>45717.0</v>
      </c>
      <c r="B4205" s="19" t="str">
        <f t="shared" si="1"/>
        <v>Mar</v>
      </c>
      <c r="C4205" s="20" t="s">
        <v>7</v>
      </c>
      <c r="D4205" s="19" t="s">
        <v>118</v>
      </c>
      <c r="E4205" s="19" t="s">
        <v>38</v>
      </c>
      <c r="F4205" s="21">
        <v>3.0</v>
      </c>
      <c r="G4205" s="22">
        <v>84616.0</v>
      </c>
      <c r="H4205" s="15" t="str">
        <f t="shared" si="2"/>
        <v>High Range</v>
      </c>
      <c r="I4205" s="22">
        <v>70735.0</v>
      </c>
      <c r="J4205" s="23">
        <f t="shared" si="3"/>
        <v>1.196239485</v>
      </c>
      <c r="K4205" s="24" t="str">
        <f t="shared" si="4"/>
        <v>Over Achived</v>
      </c>
    </row>
    <row r="4206" ht="22.5" customHeight="1">
      <c r="A4206" s="18">
        <v>45717.0</v>
      </c>
      <c r="B4206" s="19" t="str">
        <f t="shared" si="1"/>
        <v>Mar</v>
      </c>
      <c r="C4206" s="20" t="s">
        <v>7</v>
      </c>
      <c r="D4206" s="19" t="s">
        <v>118</v>
      </c>
      <c r="E4206" s="19" t="s">
        <v>38</v>
      </c>
      <c r="F4206" s="21">
        <v>4.0</v>
      </c>
      <c r="G4206" s="22">
        <v>85340.0</v>
      </c>
      <c r="H4206" s="15" t="str">
        <f t="shared" si="2"/>
        <v>High Range</v>
      </c>
      <c r="I4206" s="22">
        <v>80085.0</v>
      </c>
      <c r="J4206" s="23">
        <f t="shared" si="3"/>
        <v>1.065617781</v>
      </c>
      <c r="K4206" s="24" t="str">
        <f t="shared" si="4"/>
        <v>Over Achived</v>
      </c>
    </row>
    <row r="4207" ht="22.5" customHeight="1">
      <c r="A4207" s="18">
        <v>45717.0</v>
      </c>
      <c r="B4207" s="19" t="str">
        <f t="shared" si="1"/>
        <v>Mar</v>
      </c>
      <c r="C4207" s="20" t="s">
        <v>7</v>
      </c>
      <c r="D4207" s="19" t="s">
        <v>118</v>
      </c>
      <c r="E4207" s="19" t="s">
        <v>23</v>
      </c>
      <c r="F4207" s="21">
        <v>3.0</v>
      </c>
      <c r="G4207" s="22">
        <v>73500.0</v>
      </c>
      <c r="H4207" s="15" t="str">
        <f t="shared" si="2"/>
        <v>High Range</v>
      </c>
      <c r="I4207" s="22">
        <v>52355.0</v>
      </c>
      <c r="J4207" s="23">
        <f t="shared" si="3"/>
        <v>1.403877376</v>
      </c>
      <c r="K4207" s="24" t="str">
        <f t="shared" si="4"/>
        <v>Over Achived</v>
      </c>
    </row>
    <row r="4208" ht="22.5" customHeight="1">
      <c r="A4208" s="18">
        <v>45717.0</v>
      </c>
      <c r="B4208" s="19" t="str">
        <f t="shared" si="1"/>
        <v>Mar</v>
      </c>
      <c r="C4208" s="20" t="s">
        <v>7</v>
      </c>
      <c r="D4208" s="19" t="s">
        <v>126</v>
      </c>
      <c r="E4208" s="19" t="s">
        <v>23</v>
      </c>
      <c r="F4208" s="21">
        <v>2.0</v>
      </c>
      <c r="G4208" s="22">
        <v>66921.0</v>
      </c>
      <c r="H4208" s="15" t="str">
        <f t="shared" si="2"/>
        <v>Medium Range</v>
      </c>
      <c r="I4208" s="22">
        <v>61721.0</v>
      </c>
      <c r="J4208" s="23">
        <f t="shared" si="3"/>
        <v>1.084250093</v>
      </c>
      <c r="K4208" s="24" t="str">
        <f t="shared" si="4"/>
        <v>Over Achived</v>
      </c>
    </row>
    <row r="4209" ht="22.5" customHeight="1">
      <c r="A4209" s="18">
        <v>45717.0</v>
      </c>
      <c r="B4209" s="19" t="str">
        <f t="shared" si="1"/>
        <v>Mar</v>
      </c>
      <c r="C4209" s="20" t="s">
        <v>7</v>
      </c>
      <c r="D4209" s="19" t="s">
        <v>106</v>
      </c>
      <c r="E4209" s="19" t="s">
        <v>63</v>
      </c>
      <c r="F4209" s="21">
        <v>2.0</v>
      </c>
      <c r="G4209" s="22">
        <v>51478.0</v>
      </c>
      <c r="H4209" s="15" t="str">
        <f t="shared" si="2"/>
        <v>Medium Range</v>
      </c>
      <c r="I4209" s="22">
        <v>43828.0</v>
      </c>
      <c r="J4209" s="23">
        <f t="shared" si="3"/>
        <v>1.174545952</v>
      </c>
      <c r="K4209" s="24" t="str">
        <f t="shared" si="4"/>
        <v>Over Achived</v>
      </c>
    </row>
    <row r="4210" ht="22.5" customHeight="1">
      <c r="A4210" s="18">
        <v>45717.0</v>
      </c>
      <c r="B4210" s="19" t="str">
        <f t="shared" si="1"/>
        <v>Mar</v>
      </c>
      <c r="C4210" s="20" t="s">
        <v>7</v>
      </c>
      <c r="D4210" s="19" t="s">
        <v>106</v>
      </c>
      <c r="E4210" s="19" t="s">
        <v>9</v>
      </c>
      <c r="F4210" s="21">
        <v>5.0</v>
      </c>
      <c r="G4210" s="22">
        <v>142959.0</v>
      </c>
      <c r="H4210" s="15" t="str">
        <f t="shared" si="2"/>
        <v>Very High Range</v>
      </c>
      <c r="I4210" s="22">
        <v>133296.0</v>
      </c>
      <c r="J4210" s="23">
        <f t="shared" si="3"/>
        <v>1.072492798</v>
      </c>
      <c r="K4210" s="24" t="str">
        <f t="shared" si="4"/>
        <v>Over Achived</v>
      </c>
    </row>
    <row r="4211" ht="22.5" customHeight="1">
      <c r="A4211" s="18">
        <v>45717.0</v>
      </c>
      <c r="B4211" s="19" t="str">
        <f t="shared" si="1"/>
        <v>Mar</v>
      </c>
      <c r="C4211" s="20" t="s">
        <v>7</v>
      </c>
      <c r="D4211" s="19" t="s">
        <v>106</v>
      </c>
      <c r="E4211" s="19" t="s">
        <v>19</v>
      </c>
      <c r="F4211" s="21">
        <v>3.0</v>
      </c>
      <c r="G4211" s="22">
        <v>70876.0</v>
      </c>
      <c r="H4211" s="15" t="str">
        <f t="shared" si="2"/>
        <v>High Range</v>
      </c>
      <c r="I4211" s="22">
        <v>57347.0</v>
      </c>
      <c r="J4211" s="23">
        <f t="shared" si="3"/>
        <v>1.235914695</v>
      </c>
      <c r="K4211" s="24" t="str">
        <f t="shared" si="4"/>
        <v>Over Achived</v>
      </c>
    </row>
    <row r="4212" ht="22.5" customHeight="1">
      <c r="A4212" s="18">
        <v>45717.0</v>
      </c>
      <c r="B4212" s="19" t="str">
        <f t="shared" si="1"/>
        <v>Mar</v>
      </c>
      <c r="C4212" s="20" t="s">
        <v>7</v>
      </c>
      <c r="D4212" s="19" t="s">
        <v>8</v>
      </c>
      <c r="E4212" s="19" t="s">
        <v>26</v>
      </c>
      <c r="F4212" s="21">
        <v>8.0</v>
      </c>
      <c r="G4212" s="22">
        <v>217366.0</v>
      </c>
      <c r="H4212" s="15" t="str">
        <f t="shared" si="2"/>
        <v>Very High Range</v>
      </c>
      <c r="I4212" s="22">
        <v>170596.0</v>
      </c>
      <c r="J4212" s="23">
        <f t="shared" si="3"/>
        <v>1.274156487</v>
      </c>
      <c r="K4212" s="24" t="str">
        <f t="shared" si="4"/>
        <v>Over Achived</v>
      </c>
    </row>
    <row r="4213" ht="22.5" customHeight="1">
      <c r="A4213" s="18">
        <v>45717.0</v>
      </c>
      <c r="B4213" s="19" t="str">
        <f t="shared" si="1"/>
        <v>Mar</v>
      </c>
      <c r="C4213" s="20" t="s">
        <v>7</v>
      </c>
      <c r="D4213" s="19" t="s">
        <v>8</v>
      </c>
      <c r="E4213" s="19" t="s">
        <v>34</v>
      </c>
      <c r="F4213" s="21">
        <v>6.0</v>
      </c>
      <c r="G4213" s="22">
        <v>128054.0</v>
      </c>
      <c r="H4213" s="15" t="str">
        <f t="shared" si="2"/>
        <v>Very High Range</v>
      </c>
      <c r="I4213" s="22">
        <v>120343.0</v>
      </c>
      <c r="J4213" s="23">
        <f t="shared" si="3"/>
        <v>1.064075185</v>
      </c>
      <c r="K4213" s="24" t="str">
        <f t="shared" si="4"/>
        <v>Over Achived</v>
      </c>
    </row>
    <row r="4214" ht="22.5" customHeight="1">
      <c r="A4214" s="18">
        <v>45717.0</v>
      </c>
      <c r="B4214" s="19" t="str">
        <f t="shared" si="1"/>
        <v>Mar</v>
      </c>
      <c r="C4214" s="20" t="s">
        <v>7</v>
      </c>
      <c r="D4214" s="19" t="s">
        <v>8</v>
      </c>
      <c r="E4214" s="19" t="s">
        <v>63</v>
      </c>
      <c r="F4214" s="21">
        <v>2.0</v>
      </c>
      <c r="G4214" s="22">
        <v>45905.0</v>
      </c>
      <c r="H4214" s="15" t="str">
        <f t="shared" si="2"/>
        <v>Base Range</v>
      </c>
      <c r="I4214" s="22">
        <v>40928.0</v>
      </c>
      <c r="J4214" s="23">
        <f t="shared" si="3"/>
        <v>1.121603792</v>
      </c>
      <c r="K4214" s="24" t="str">
        <f t="shared" si="4"/>
        <v>Over Achived</v>
      </c>
    </row>
    <row r="4215" ht="22.5" customHeight="1">
      <c r="A4215" s="18">
        <v>45717.0</v>
      </c>
      <c r="B4215" s="19" t="str">
        <f t="shared" si="1"/>
        <v>Mar</v>
      </c>
      <c r="C4215" s="20" t="s">
        <v>7</v>
      </c>
      <c r="D4215" s="19" t="s">
        <v>8</v>
      </c>
      <c r="E4215" s="19" t="s">
        <v>19</v>
      </c>
      <c r="F4215" s="21">
        <v>3.0</v>
      </c>
      <c r="G4215" s="22">
        <v>69971.0</v>
      </c>
      <c r="H4215" s="15" t="str">
        <f t="shared" si="2"/>
        <v>Medium Range</v>
      </c>
      <c r="I4215" s="22">
        <v>51145.0</v>
      </c>
      <c r="J4215" s="23">
        <f t="shared" si="3"/>
        <v>1.368090722</v>
      </c>
      <c r="K4215" s="24" t="str">
        <f t="shared" si="4"/>
        <v>Over Achived</v>
      </c>
    </row>
    <row r="4216" ht="22.5" customHeight="1">
      <c r="A4216" s="18">
        <v>45717.0</v>
      </c>
      <c r="B4216" s="19" t="str">
        <f t="shared" si="1"/>
        <v>Mar</v>
      </c>
      <c r="C4216" s="20" t="s">
        <v>7</v>
      </c>
      <c r="D4216" s="19" t="s">
        <v>106</v>
      </c>
      <c r="E4216" s="19" t="s">
        <v>38</v>
      </c>
      <c r="F4216" s="21">
        <v>4.0</v>
      </c>
      <c r="G4216" s="22">
        <v>92800.0</v>
      </c>
      <c r="H4216" s="15" t="str">
        <f t="shared" si="2"/>
        <v>Very High Range</v>
      </c>
      <c r="I4216" s="22">
        <v>66773.0</v>
      </c>
      <c r="J4216" s="23">
        <f t="shared" si="3"/>
        <v>1.389783296</v>
      </c>
      <c r="K4216" s="24" t="str">
        <f t="shared" si="4"/>
        <v>Over Achived</v>
      </c>
    </row>
    <row r="4217" ht="22.5" customHeight="1">
      <c r="A4217" s="18">
        <v>45717.0</v>
      </c>
      <c r="B4217" s="19" t="str">
        <f t="shared" si="1"/>
        <v>Mar</v>
      </c>
      <c r="C4217" s="20" t="s">
        <v>7</v>
      </c>
      <c r="D4217" s="19" t="s">
        <v>131</v>
      </c>
      <c r="E4217" s="19" t="s">
        <v>26</v>
      </c>
      <c r="F4217" s="21">
        <v>7.0</v>
      </c>
      <c r="G4217" s="22">
        <v>164029.0</v>
      </c>
      <c r="H4217" s="15" t="str">
        <f t="shared" si="2"/>
        <v>Very High Range</v>
      </c>
      <c r="I4217" s="22">
        <v>153597.0</v>
      </c>
      <c r="J4217" s="23">
        <f t="shared" si="3"/>
        <v>1.067917993</v>
      </c>
      <c r="K4217" s="24" t="str">
        <f t="shared" si="4"/>
        <v>Over Achived</v>
      </c>
    </row>
    <row r="4218" ht="22.5" customHeight="1">
      <c r="A4218" s="18">
        <v>45717.0</v>
      </c>
      <c r="B4218" s="19" t="str">
        <f t="shared" si="1"/>
        <v>Mar</v>
      </c>
      <c r="C4218" s="20" t="s">
        <v>13</v>
      </c>
      <c r="D4218" s="19" t="s">
        <v>14</v>
      </c>
      <c r="E4218" s="19" t="s">
        <v>9</v>
      </c>
      <c r="F4218" s="21">
        <v>3.0</v>
      </c>
      <c r="G4218" s="22">
        <v>72177.0</v>
      </c>
      <c r="H4218" s="15" t="str">
        <f t="shared" si="2"/>
        <v>High Range</v>
      </c>
      <c r="I4218" s="22">
        <v>61037.0</v>
      </c>
      <c r="J4218" s="23">
        <f t="shared" si="3"/>
        <v>1.182512247</v>
      </c>
      <c r="K4218" s="24" t="str">
        <f t="shared" si="4"/>
        <v>Over Achived</v>
      </c>
    </row>
    <row r="4219" ht="22.5" customHeight="1">
      <c r="A4219" s="18">
        <v>45717.0</v>
      </c>
      <c r="B4219" s="19" t="str">
        <f t="shared" si="1"/>
        <v>Mar</v>
      </c>
      <c r="C4219" s="20" t="s">
        <v>7</v>
      </c>
      <c r="D4219" s="19" t="s">
        <v>131</v>
      </c>
      <c r="E4219" s="19" t="s">
        <v>19</v>
      </c>
      <c r="F4219" s="21">
        <v>2.0</v>
      </c>
      <c r="G4219" s="22">
        <v>63753.0</v>
      </c>
      <c r="H4219" s="15" t="str">
        <f t="shared" si="2"/>
        <v>Medium Range</v>
      </c>
      <c r="I4219" s="22">
        <v>47028.0</v>
      </c>
      <c r="J4219" s="23">
        <f t="shared" si="3"/>
        <v>1.355639194</v>
      </c>
      <c r="K4219" s="24" t="str">
        <f t="shared" si="4"/>
        <v>Over Achived</v>
      </c>
    </row>
    <row r="4220" ht="22.5" customHeight="1">
      <c r="A4220" s="18">
        <v>45717.0</v>
      </c>
      <c r="B4220" s="19" t="str">
        <f t="shared" si="1"/>
        <v>Mar</v>
      </c>
      <c r="C4220" s="20" t="s">
        <v>7</v>
      </c>
      <c r="D4220" s="19" t="s">
        <v>131</v>
      </c>
      <c r="E4220" s="19" t="s">
        <v>9</v>
      </c>
      <c r="F4220" s="21">
        <v>5.0</v>
      </c>
      <c r="G4220" s="22">
        <v>143370.0</v>
      </c>
      <c r="H4220" s="15" t="str">
        <f t="shared" si="2"/>
        <v>Very High Range</v>
      </c>
      <c r="I4220" s="22">
        <v>103509.0</v>
      </c>
      <c r="J4220" s="23">
        <f t="shared" si="3"/>
        <v>1.385096948</v>
      </c>
      <c r="K4220" s="24" t="str">
        <f t="shared" si="4"/>
        <v>Over Achived</v>
      </c>
    </row>
    <row r="4221" ht="22.5" customHeight="1">
      <c r="A4221" s="18">
        <v>45717.0</v>
      </c>
      <c r="B4221" s="19" t="str">
        <f t="shared" si="1"/>
        <v>Mar</v>
      </c>
      <c r="C4221" s="20" t="s">
        <v>92</v>
      </c>
      <c r="D4221" s="19" t="s">
        <v>93</v>
      </c>
      <c r="E4221" s="19" t="s">
        <v>63</v>
      </c>
      <c r="F4221" s="21">
        <v>5.0</v>
      </c>
      <c r="G4221" s="22">
        <v>102732.0</v>
      </c>
      <c r="H4221" s="15" t="str">
        <f t="shared" si="2"/>
        <v>Very High Range</v>
      </c>
      <c r="I4221" s="22">
        <v>117673.0</v>
      </c>
      <c r="J4221" s="23">
        <f t="shared" si="3"/>
        <v>0.873029497</v>
      </c>
      <c r="K4221" s="24" t="str">
        <f t="shared" si="4"/>
        <v>Target Not Meet</v>
      </c>
    </row>
    <row r="4222" ht="22.5" customHeight="1">
      <c r="A4222" s="18">
        <v>45717.0</v>
      </c>
      <c r="B4222" s="19" t="str">
        <f t="shared" si="1"/>
        <v>Mar</v>
      </c>
      <c r="C4222" s="20" t="s">
        <v>92</v>
      </c>
      <c r="D4222" s="19" t="s">
        <v>98</v>
      </c>
      <c r="E4222" s="19" t="s">
        <v>63</v>
      </c>
      <c r="F4222" s="21">
        <v>1.0</v>
      </c>
      <c r="G4222" s="22">
        <v>19459.0</v>
      </c>
      <c r="H4222" s="15" t="str">
        <f t="shared" si="2"/>
        <v>Base Range</v>
      </c>
      <c r="I4222" s="22">
        <v>21358.0</v>
      </c>
      <c r="J4222" s="23">
        <f t="shared" si="3"/>
        <v>0.9110871804</v>
      </c>
      <c r="K4222" s="24" t="str">
        <f t="shared" si="4"/>
        <v>Target Not Meet</v>
      </c>
    </row>
    <row r="4223" ht="22.5" customHeight="1">
      <c r="A4223" s="18">
        <v>45717.0</v>
      </c>
      <c r="B4223" s="19" t="str">
        <f t="shared" si="1"/>
        <v>Mar</v>
      </c>
      <c r="C4223" s="20" t="s">
        <v>92</v>
      </c>
      <c r="D4223" s="19" t="s">
        <v>98</v>
      </c>
      <c r="E4223" s="19" t="s">
        <v>63</v>
      </c>
      <c r="F4223" s="21">
        <v>4.0</v>
      </c>
      <c r="G4223" s="22">
        <v>105590.0</v>
      </c>
      <c r="H4223" s="15" t="str">
        <f t="shared" si="2"/>
        <v>Very High Range</v>
      </c>
      <c r="I4223" s="22">
        <v>123821.0</v>
      </c>
      <c r="J4223" s="23">
        <f t="shared" si="3"/>
        <v>0.8527632631</v>
      </c>
      <c r="K4223" s="24" t="str">
        <f t="shared" si="4"/>
        <v>Target Not Meet</v>
      </c>
    </row>
    <row r="4224" ht="22.5" customHeight="1">
      <c r="A4224" s="18">
        <v>45717.0</v>
      </c>
      <c r="B4224" s="19" t="str">
        <f t="shared" si="1"/>
        <v>Mar</v>
      </c>
      <c r="C4224" s="20" t="s">
        <v>92</v>
      </c>
      <c r="D4224" s="19" t="s">
        <v>144</v>
      </c>
      <c r="E4224" s="19" t="s">
        <v>19</v>
      </c>
      <c r="F4224" s="21">
        <v>3.0</v>
      </c>
      <c r="G4224" s="22">
        <v>56126.0</v>
      </c>
      <c r="H4224" s="15" t="str">
        <f t="shared" si="2"/>
        <v>Medium Range</v>
      </c>
      <c r="I4224" s="22">
        <v>47089.0</v>
      </c>
      <c r="J4224" s="23">
        <f t="shared" si="3"/>
        <v>1.191913186</v>
      </c>
      <c r="K4224" s="24" t="str">
        <f t="shared" si="4"/>
        <v>Over Achived</v>
      </c>
    </row>
    <row r="4225" ht="22.5" customHeight="1">
      <c r="A4225" s="18">
        <v>45717.0</v>
      </c>
      <c r="B4225" s="19" t="str">
        <f t="shared" si="1"/>
        <v>Mar</v>
      </c>
      <c r="C4225" s="20" t="s">
        <v>92</v>
      </c>
      <c r="D4225" s="19" t="s">
        <v>144</v>
      </c>
      <c r="E4225" s="19" t="s">
        <v>26</v>
      </c>
      <c r="F4225" s="21">
        <v>3.0</v>
      </c>
      <c r="G4225" s="22">
        <v>86383.0</v>
      </c>
      <c r="H4225" s="15" t="str">
        <f t="shared" si="2"/>
        <v>High Range</v>
      </c>
      <c r="I4225" s="22">
        <v>63154.0</v>
      </c>
      <c r="J4225" s="23">
        <f t="shared" si="3"/>
        <v>1.367815182</v>
      </c>
      <c r="K4225" s="24" t="str">
        <f t="shared" si="4"/>
        <v>Over Achived</v>
      </c>
    </row>
    <row r="4226" ht="22.5" customHeight="1">
      <c r="A4226" s="18">
        <v>45717.0</v>
      </c>
      <c r="B4226" s="19" t="str">
        <f t="shared" si="1"/>
        <v>Mar</v>
      </c>
      <c r="C4226" s="20" t="s">
        <v>92</v>
      </c>
      <c r="D4226" s="19" t="s">
        <v>144</v>
      </c>
      <c r="E4226" s="19" t="s">
        <v>38</v>
      </c>
      <c r="F4226" s="21">
        <v>3.0</v>
      </c>
      <c r="G4226" s="22">
        <v>73383.0</v>
      </c>
      <c r="H4226" s="15" t="str">
        <f t="shared" si="2"/>
        <v>High Range</v>
      </c>
      <c r="I4226" s="22">
        <v>62436.0</v>
      </c>
      <c r="J4226" s="23">
        <f t="shared" si="3"/>
        <v>1.175331539</v>
      </c>
      <c r="K4226" s="24" t="str">
        <f t="shared" si="4"/>
        <v>Over Achived</v>
      </c>
    </row>
    <row r="4227" ht="22.5" customHeight="1">
      <c r="A4227" s="18">
        <v>45717.0</v>
      </c>
      <c r="B4227" s="19" t="str">
        <f t="shared" si="1"/>
        <v>Mar</v>
      </c>
      <c r="C4227" s="20" t="s">
        <v>92</v>
      </c>
      <c r="D4227" s="19" t="s">
        <v>144</v>
      </c>
      <c r="E4227" s="19" t="s">
        <v>26</v>
      </c>
      <c r="F4227" s="21">
        <v>3.0</v>
      </c>
      <c r="G4227" s="22">
        <v>68592.0</v>
      </c>
      <c r="H4227" s="15" t="str">
        <f t="shared" si="2"/>
        <v>Medium Range</v>
      </c>
      <c r="I4227" s="22">
        <v>51856.0</v>
      </c>
      <c r="J4227" s="23">
        <f t="shared" si="3"/>
        <v>1.322739895</v>
      </c>
      <c r="K4227" s="24" t="str">
        <f t="shared" si="4"/>
        <v>Over Achived</v>
      </c>
    </row>
    <row r="4228" ht="22.5" customHeight="1">
      <c r="A4228" s="18">
        <v>45717.0</v>
      </c>
      <c r="B4228" s="19" t="str">
        <f t="shared" si="1"/>
        <v>Mar</v>
      </c>
      <c r="C4228" s="20" t="s">
        <v>92</v>
      </c>
      <c r="D4228" s="25" t="s">
        <v>149</v>
      </c>
      <c r="E4228" s="19" t="s">
        <v>19</v>
      </c>
      <c r="F4228" s="21">
        <v>3.0</v>
      </c>
      <c r="G4228" s="22">
        <v>58191.0</v>
      </c>
      <c r="H4228" s="15" t="str">
        <f t="shared" si="2"/>
        <v>Medium Range</v>
      </c>
      <c r="I4228" s="22">
        <v>46097.0</v>
      </c>
      <c r="J4228" s="23">
        <f t="shared" si="3"/>
        <v>1.262359806</v>
      </c>
      <c r="K4228" s="24" t="str">
        <f t="shared" si="4"/>
        <v>Over Achived</v>
      </c>
    </row>
    <row r="4229" ht="22.5" customHeight="1">
      <c r="A4229" s="18">
        <v>45717.0</v>
      </c>
      <c r="B4229" s="19" t="str">
        <f t="shared" si="1"/>
        <v>Mar</v>
      </c>
      <c r="C4229" s="20" t="s">
        <v>92</v>
      </c>
      <c r="D4229" s="25" t="s">
        <v>149</v>
      </c>
      <c r="E4229" s="19" t="s">
        <v>23</v>
      </c>
      <c r="F4229" s="21">
        <v>2.0</v>
      </c>
      <c r="G4229" s="22">
        <v>59469.0</v>
      </c>
      <c r="H4229" s="15" t="str">
        <f t="shared" si="2"/>
        <v>Medium Range</v>
      </c>
      <c r="I4229" s="22">
        <v>52882.0</v>
      </c>
      <c r="J4229" s="23">
        <f t="shared" si="3"/>
        <v>1.124560342</v>
      </c>
      <c r="K4229" s="24" t="str">
        <f t="shared" si="4"/>
        <v>Over Achived</v>
      </c>
    </row>
    <row r="4230" ht="22.5" customHeight="1">
      <c r="A4230" s="18">
        <v>45717.0</v>
      </c>
      <c r="B4230" s="19" t="str">
        <f t="shared" si="1"/>
        <v>Mar</v>
      </c>
      <c r="C4230" s="20" t="s">
        <v>92</v>
      </c>
      <c r="D4230" s="19" t="s">
        <v>158</v>
      </c>
      <c r="E4230" s="19" t="s">
        <v>38</v>
      </c>
      <c r="F4230" s="21">
        <v>3.0</v>
      </c>
      <c r="G4230" s="22">
        <v>78787.0</v>
      </c>
      <c r="H4230" s="15" t="str">
        <f t="shared" si="2"/>
        <v>High Range</v>
      </c>
      <c r="I4230" s="22">
        <v>55447.0</v>
      </c>
      <c r="J4230" s="23">
        <f t="shared" si="3"/>
        <v>1.420942522</v>
      </c>
      <c r="K4230" s="24" t="str">
        <f t="shared" si="4"/>
        <v>Over Achived</v>
      </c>
    </row>
    <row r="4231" ht="22.5" customHeight="1">
      <c r="A4231" s="18">
        <v>45717.0</v>
      </c>
      <c r="B4231" s="19" t="str">
        <f t="shared" si="1"/>
        <v>Mar</v>
      </c>
      <c r="C4231" s="20" t="s">
        <v>92</v>
      </c>
      <c r="D4231" s="19" t="s">
        <v>158</v>
      </c>
      <c r="E4231" s="19" t="s">
        <v>34</v>
      </c>
      <c r="F4231" s="21">
        <v>4.0</v>
      </c>
      <c r="G4231" s="22">
        <v>111543.0</v>
      </c>
      <c r="H4231" s="15" t="str">
        <f t="shared" si="2"/>
        <v>Very High Range</v>
      </c>
      <c r="I4231" s="22">
        <v>101212.0</v>
      </c>
      <c r="J4231" s="23">
        <f t="shared" si="3"/>
        <v>1.102072877</v>
      </c>
      <c r="K4231" s="24" t="str">
        <f t="shared" si="4"/>
        <v>Over Achived</v>
      </c>
    </row>
    <row r="4232" ht="22.5" customHeight="1">
      <c r="A4232" s="18">
        <v>45717.0</v>
      </c>
      <c r="B4232" s="19" t="str">
        <f t="shared" si="1"/>
        <v>Mar</v>
      </c>
      <c r="C4232" s="20" t="s">
        <v>92</v>
      </c>
      <c r="D4232" s="19" t="s">
        <v>158</v>
      </c>
      <c r="E4232" s="19" t="s">
        <v>38</v>
      </c>
      <c r="F4232" s="21">
        <v>3.0</v>
      </c>
      <c r="G4232" s="22">
        <v>67863.0</v>
      </c>
      <c r="H4232" s="15" t="str">
        <f t="shared" si="2"/>
        <v>Medium Range</v>
      </c>
      <c r="I4232" s="22">
        <v>63788.0</v>
      </c>
      <c r="J4232" s="23">
        <f t="shared" si="3"/>
        <v>1.063883489</v>
      </c>
      <c r="K4232" s="24" t="str">
        <f t="shared" si="4"/>
        <v>Over Achived</v>
      </c>
    </row>
    <row r="4233" ht="22.5" customHeight="1">
      <c r="A4233" s="18">
        <v>45717.0</v>
      </c>
      <c r="B4233" s="19" t="str">
        <f t="shared" si="1"/>
        <v>Mar</v>
      </c>
      <c r="C4233" s="20" t="s">
        <v>7</v>
      </c>
      <c r="D4233" s="19" t="s">
        <v>131</v>
      </c>
      <c r="E4233" s="19" t="s">
        <v>63</v>
      </c>
      <c r="F4233" s="21">
        <v>2.0</v>
      </c>
      <c r="G4233" s="22">
        <v>49719.0</v>
      </c>
      <c r="H4233" s="15" t="str">
        <f t="shared" si="2"/>
        <v>Base Range</v>
      </c>
      <c r="I4233" s="22">
        <v>38312.0</v>
      </c>
      <c r="J4233" s="23">
        <f t="shared" si="3"/>
        <v>1.297739612</v>
      </c>
      <c r="K4233" s="24" t="str">
        <f t="shared" si="4"/>
        <v>Over Achived</v>
      </c>
    </row>
    <row r="4234" ht="22.5" customHeight="1">
      <c r="A4234" s="18">
        <v>45717.0</v>
      </c>
      <c r="B4234" s="19" t="str">
        <f t="shared" si="1"/>
        <v>Mar</v>
      </c>
      <c r="C4234" s="20" t="s">
        <v>92</v>
      </c>
      <c r="D4234" s="25" t="s">
        <v>149</v>
      </c>
      <c r="E4234" s="19" t="s">
        <v>63</v>
      </c>
      <c r="F4234" s="21">
        <v>1.0</v>
      </c>
      <c r="G4234" s="22">
        <v>20541.0</v>
      </c>
      <c r="H4234" s="15" t="str">
        <f t="shared" si="2"/>
        <v>Base Range</v>
      </c>
      <c r="I4234" s="22">
        <v>18447.0</v>
      </c>
      <c r="J4234" s="23">
        <f t="shared" si="3"/>
        <v>1.113514393</v>
      </c>
      <c r="K4234" s="24" t="str">
        <f t="shared" si="4"/>
        <v>Over Achived</v>
      </c>
    </row>
    <row r="4235" ht="22.5" customHeight="1">
      <c r="A4235" s="18">
        <v>45718.0</v>
      </c>
      <c r="B4235" s="19" t="str">
        <f t="shared" si="1"/>
        <v>Mar</v>
      </c>
      <c r="C4235" s="20" t="s">
        <v>13</v>
      </c>
      <c r="D4235" s="19" t="s">
        <v>29</v>
      </c>
      <c r="E4235" s="19" t="s">
        <v>38</v>
      </c>
      <c r="F4235" s="21">
        <v>2.0</v>
      </c>
      <c r="G4235" s="22">
        <v>51497.0</v>
      </c>
      <c r="H4235" s="15" t="str">
        <f t="shared" si="2"/>
        <v>Medium Range</v>
      </c>
      <c r="I4235" s="22">
        <v>57133.0</v>
      </c>
      <c r="J4235" s="23">
        <f t="shared" si="3"/>
        <v>0.9013529834</v>
      </c>
      <c r="K4235" s="24" t="str">
        <f t="shared" si="4"/>
        <v>Target Not Meet</v>
      </c>
    </row>
    <row r="4236" ht="22.5" customHeight="1">
      <c r="A4236" s="18">
        <v>45718.0</v>
      </c>
      <c r="B4236" s="19" t="str">
        <f t="shared" si="1"/>
        <v>Mar</v>
      </c>
      <c r="C4236" s="20" t="s">
        <v>13</v>
      </c>
      <c r="D4236" s="19" t="s">
        <v>37</v>
      </c>
      <c r="E4236" s="19" t="s">
        <v>26</v>
      </c>
      <c r="F4236" s="21">
        <v>2.0</v>
      </c>
      <c r="G4236" s="22">
        <v>55724.0</v>
      </c>
      <c r="H4236" s="15" t="str">
        <f t="shared" si="2"/>
        <v>Medium Range</v>
      </c>
      <c r="I4236" s="22">
        <v>69116.0</v>
      </c>
      <c r="J4236" s="23">
        <f t="shared" si="3"/>
        <v>0.806238787</v>
      </c>
      <c r="K4236" s="24" t="str">
        <f t="shared" si="4"/>
        <v>Target Not Meet</v>
      </c>
    </row>
    <row r="4237" ht="22.5" customHeight="1">
      <c r="A4237" s="18">
        <v>45718.0</v>
      </c>
      <c r="B4237" s="19" t="str">
        <f t="shared" si="1"/>
        <v>Mar</v>
      </c>
      <c r="C4237" s="20" t="s">
        <v>13</v>
      </c>
      <c r="D4237" s="19" t="s">
        <v>29</v>
      </c>
      <c r="E4237" s="19" t="s">
        <v>63</v>
      </c>
      <c r="F4237" s="21">
        <v>1.0</v>
      </c>
      <c r="G4237" s="22">
        <v>14697.0</v>
      </c>
      <c r="H4237" s="15" t="str">
        <f t="shared" si="2"/>
        <v>Base Range</v>
      </c>
      <c r="I4237" s="22">
        <v>17039.0</v>
      </c>
      <c r="J4237" s="23">
        <f t="shared" si="3"/>
        <v>0.8625506192</v>
      </c>
      <c r="K4237" s="24" t="str">
        <f t="shared" si="4"/>
        <v>Target Not Meet</v>
      </c>
    </row>
    <row r="4238" ht="22.5" customHeight="1">
      <c r="A4238" s="18">
        <v>45718.0</v>
      </c>
      <c r="B4238" s="19" t="str">
        <f t="shared" si="1"/>
        <v>Mar</v>
      </c>
      <c r="C4238" s="20" t="s">
        <v>13</v>
      </c>
      <c r="D4238" s="19" t="s">
        <v>29</v>
      </c>
      <c r="E4238" s="19" t="s">
        <v>26</v>
      </c>
      <c r="F4238" s="21">
        <v>2.0</v>
      </c>
      <c r="G4238" s="22">
        <v>51044.0</v>
      </c>
      <c r="H4238" s="15" t="str">
        <f t="shared" si="2"/>
        <v>Medium Range</v>
      </c>
      <c r="I4238" s="22">
        <v>63424.0</v>
      </c>
      <c r="J4238" s="23">
        <f t="shared" si="3"/>
        <v>0.8048057518</v>
      </c>
      <c r="K4238" s="24" t="str">
        <f t="shared" si="4"/>
        <v>Target Not Meet</v>
      </c>
    </row>
    <row r="4239" ht="22.5" customHeight="1">
      <c r="A4239" s="18">
        <v>45718.0</v>
      </c>
      <c r="B4239" s="19" t="str">
        <f t="shared" si="1"/>
        <v>Mar</v>
      </c>
      <c r="C4239" s="20" t="s">
        <v>13</v>
      </c>
      <c r="D4239" s="19" t="s">
        <v>29</v>
      </c>
      <c r="E4239" s="19" t="s">
        <v>38</v>
      </c>
      <c r="F4239" s="21">
        <v>2.0</v>
      </c>
      <c r="G4239" s="22">
        <v>45960.0</v>
      </c>
      <c r="H4239" s="15" t="str">
        <f t="shared" si="2"/>
        <v>Base Range</v>
      </c>
      <c r="I4239" s="22">
        <v>50531.0</v>
      </c>
      <c r="J4239" s="23">
        <f t="shared" si="3"/>
        <v>0.909540678</v>
      </c>
      <c r="K4239" s="24" t="str">
        <f t="shared" si="4"/>
        <v>Target Not Meet</v>
      </c>
    </row>
    <row r="4240" ht="22.5" customHeight="1">
      <c r="A4240" s="18">
        <v>45718.0</v>
      </c>
      <c r="B4240" s="19" t="str">
        <f t="shared" si="1"/>
        <v>Mar</v>
      </c>
      <c r="C4240" s="20" t="s">
        <v>13</v>
      </c>
      <c r="D4240" s="19" t="s">
        <v>29</v>
      </c>
      <c r="E4240" s="19" t="s">
        <v>63</v>
      </c>
      <c r="F4240" s="21">
        <v>3.0</v>
      </c>
      <c r="G4240" s="22">
        <v>81400.0</v>
      </c>
      <c r="H4240" s="15" t="str">
        <f t="shared" si="2"/>
        <v>High Range</v>
      </c>
      <c r="I4240" s="22">
        <v>92223.0</v>
      </c>
      <c r="J4240" s="23">
        <f t="shared" si="3"/>
        <v>0.8826431584</v>
      </c>
      <c r="K4240" s="24" t="str">
        <f t="shared" si="4"/>
        <v>Target Not Meet</v>
      </c>
    </row>
    <row r="4241" ht="22.5" customHeight="1">
      <c r="A4241" s="18">
        <v>45718.0</v>
      </c>
      <c r="B4241" s="19" t="str">
        <f t="shared" si="1"/>
        <v>Mar</v>
      </c>
      <c r="C4241" s="20" t="s">
        <v>13</v>
      </c>
      <c r="D4241" s="19" t="s">
        <v>14</v>
      </c>
      <c r="E4241" s="19" t="s">
        <v>68</v>
      </c>
      <c r="F4241" s="21">
        <v>1.0</v>
      </c>
      <c r="G4241" s="22">
        <v>33377.0</v>
      </c>
      <c r="H4241" s="15" t="str">
        <f t="shared" si="2"/>
        <v>Base Range</v>
      </c>
      <c r="I4241" s="22">
        <v>30918.0</v>
      </c>
      <c r="J4241" s="23">
        <f t="shared" si="3"/>
        <v>1.079532958</v>
      </c>
      <c r="K4241" s="24" t="str">
        <f t="shared" si="4"/>
        <v>Over Achived</v>
      </c>
    </row>
    <row r="4242" ht="22.5" customHeight="1">
      <c r="A4242" s="18">
        <v>45718.0</v>
      </c>
      <c r="B4242" s="19" t="str">
        <f t="shared" si="1"/>
        <v>Mar</v>
      </c>
      <c r="C4242" s="20" t="s">
        <v>13</v>
      </c>
      <c r="D4242" s="19" t="s">
        <v>18</v>
      </c>
      <c r="E4242" s="19" t="s">
        <v>23</v>
      </c>
      <c r="F4242" s="21">
        <v>1.0</v>
      </c>
      <c r="G4242" s="22">
        <v>41047.0</v>
      </c>
      <c r="H4242" s="15" t="str">
        <f t="shared" si="2"/>
        <v>Base Range</v>
      </c>
      <c r="I4242" s="22">
        <v>29436.0</v>
      </c>
      <c r="J4242" s="23">
        <f t="shared" si="3"/>
        <v>1.394448974</v>
      </c>
      <c r="K4242" s="24" t="str">
        <f t="shared" si="4"/>
        <v>Over Achived</v>
      </c>
    </row>
    <row r="4243" ht="22.5" customHeight="1">
      <c r="A4243" s="18">
        <v>45718.0</v>
      </c>
      <c r="B4243" s="19" t="str">
        <f t="shared" si="1"/>
        <v>Mar</v>
      </c>
      <c r="C4243" s="20" t="s">
        <v>13</v>
      </c>
      <c r="D4243" s="19" t="s">
        <v>18</v>
      </c>
      <c r="E4243" s="19" t="s">
        <v>9</v>
      </c>
      <c r="F4243" s="21">
        <v>3.0</v>
      </c>
      <c r="G4243" s="22">
        <v>72251.0</v>
      </c>
      <c r="H4243" s="15" t="str">
        <f t="shared" si="2"/>
        <v>High Range</v>
      </c>
      <c r="I4243" s="22">
        <v>58703.0</v>
      </c>
      <c r="J4243" s="23">
        <f t="shared" si="3"/>
        <v>1.230788886</v>
      </c>
      <c r="K4243" s="24" t="str">
        <f t="shared" si="4"/>
        <v>Over Achived</v>
      </c>
    </row>
    <row r="4244" ht="22.5" customHeight="1">
      <c r="A4244" s="18">
        <v>45718.0</v>
      </c>
      <c r="B4244" s="19" t="str">
        <f t="shared" si="1"/>
        <v>Mar</v>
      </c>
      <c r="C4244" s="20" t="s">
        <v>13</v>
      </c>
      <c r="D4244" s="19" t="s">
        <v>14</v>
      </c>
      <c r="E4244" s="19" t="s">
        <v>19</v>
      </c>
      <c r="F4244" s="21">
        <v>2.0</v>
      </c>
      <c r="G4244" s="22">
        <v>43610.0</v>
      </c>
      <c r="H4244" s="15" t="str">
        <f t="shared" si="2"/>
        <v>Base Range</v>
      </c>
      <c r="I4244" s="22">
        <v>37873.0</v>
      </c>
      <c r="J4244" s="23">
        <f t="shared" si="3"/>
        <v>1.151479946</v>
      </c>
      <c r="K4244" s="24" t="str">
        <f t="shared" si="4"/>
        <v>Over Achived</v>
      </c>
    </row>
    <row r="4245" ht="22.5" customHeight="1">
      <c r="A4245" s="18">
        <v>45718.0</v>
      </c>
      <c r="B4245" s="19" t="str">
        <f t="shared" si="1"/>
        <v>Mar</v>
      </c>
      <c r="C4245" s="20" t="s">
        <v>13</v>
      </c>
      <c r="D4245" s="19" t="s">
        <v>14</v>
      </c>
      <c r="E4245" s="19" t="s">
        <v>19</v>
      </c>
      <c r="F4245" s="21">
        <v>2.0</v>
      </c>
      <c r="G4245" s="22">
        <v>36118.0</v>
      </c>
      <c r="H4245" s="15" t="str">
        <f t="shared" si="2"/>
        <v>Base Range</v>
      </c>
      <c r="I4245" s="22">
        <v>29635.0</v>
      </c>
      <c r="J4245" s="23">
        <f t="shared" si="3"/>
        <v>1.218761599</v>
      </c>
      <c r="K4245" s="24" t="str">
        <f t="shared" si="4"/>
        <v>Over Achived</v>
      </c>
    </row>
    <row r="4246" ht="22.5" customHeight="1">
      <c r="A4246" s="18">
        <v>45718.0</v>
      </c>
      <c r="B4246" s="19" t="str">
        <f t="shared" si="1"/>
        <v>Mar</v>
      </c>
      <c r="C4246" s="20" t="s">
        <v>13</v>
      </c>
      <c r="D4246" s="19" t="s">
        <v>14</v>
      </c>
      <c r="E4246" s="19" t="s">
        <v>63</v>
      </c>
      <c r="F4246" s="21">
        <v>1.0</v>
      </c>
      <c r="G4246" s="22">
        <v>16773.0</v>
      </c>
      <c r="H4246" s="15" t="str">
        <f t="shared" si="2"/>
        <v>Base Range</v>
      </c>
      <c r="I4246" s="22">
        <v>13275.0</v>
      </c>
      <c r="J4246" s="23">
        <f t="shared" si="3"/>
        <v>1.263502825</v>
      </c>
      <c r="K4246" s="24" t="str">
        <f t="shared" si="4"/>
        <v>Over Achived</v>
      </c>
    </row>
    <row r="4247" ht="22.5" customHeight="1">
      <c r="A4247" s="18">
        <v>45718.0</v>
      </c>
      <c r="B4247" s="19" t="str">
        <f t="shared" si="1"/>
        <v>Mar</v>
      </c>
      <c r="C4247" s="20" t="s">
        <v>13</v>
      </c>
      <c r="D4247" s="19" t="s">
        <v>37</v>
      </c>
      <c r="E4247" s="19" t="s">
        <v>9</v>
      </c>
      <c r="F4247" s="21">
        <v>3.0</v>
      </c>
      <c r="G4247" s="22">
        <v>67197.0</v>
      </c>
      <c r="H4247" s="15" t="str">
        <f t="shared" si="2"/>
        <v>Medium Range</v>
      </c>
      <c r="I4247" s="22">
        <v>83410.0</v>
      </c>
      <c r="J4247" s="23">
        <f t="shared" si="3"/>
        <v>0.805622827</v>
      </c>
      <c r="K4247" s="24" t="str">
        <f t="shared" si="4"/>
        <v>Target Not Meet</v>
      </c>
    </row>
    <row r="4248" ht="22.5" customHeight="1">
      <c r="A4248" s="18">
        <v>45718.0</v>
      </c>
      <c r="B4248" s="19" t="str">
        <f t="shared" si="1"/>
        <v>Mar</v>
      </c>
      <c r="C4248" s="20" t="s">
        <v>13</v>
      </c>
      <c r="D4248" s="19" t="s">
        <v>18</v>
      </c>
      <c r="E4248" s="19" t="s">
        <v>9</v>
      </c>
      <c r="F4248" s="21">
        <v>4.0</v>
      </c>
      <c r="G4248" s="22">
        <v>85330.0</v>
      </c>
      <c r="H4248" s="15" t="str">
        <f t="shared" si="2"/>
        <v>High Range</v>
      </c>
      <c r="I4248" s="22">
        <v>69798.0</v>
      </c>
      <c r="J4248" s="23">
        <f t="shared" si="3"/>
        <v>1.222527866</v>
      </c>
      <c r="K4248" s="24" t="str">
        <f t="shared" si="4"/>
        <v>Over Achived</v>
      </c>
    </row>
    <row r="4249" ht="22.5" customHeight="1">
      <c r="A4249" s="18">
        <v>45718.0</v>
      </c>
      <c r="B4249" s="19" t="str">
        <f t="shared" si="1"/>
        <v>Mar</v>
      </c>
      <c r="C4249" s="20" t="s">
        <v>13</v>
      </c>
      <c r="D4249" s="19" t="s">
        <v>37</v>
      </c>
      <c r="E4249" s="19" t="s">
        <v>34</v>
      </c>
      <c r="F4249" s="21">
        <v>3.0</v>
      </c>
      <c r="G4249" s="22">
        <v>70440.0</v>
      </c>
      <c r="H4249" s="15" t="str">
        <f t="shared" si="2"/>
        <v>High Range</v>
      </c>
      <c r="I4249" s="22">
        <v>84983.0</v>
      </c>
      <c r="J4249" s="23">
        <f t="shared" si="3"/>
        <v>0.8288716567</v>
      </c>
      <c r="K4249" s="24" t="str">
        <f t="shared" si="4"/>
        <v>Target Not Meet</v>
      </c>
    </row>
    <row r="4250" ht="22.5" customHeight="1">
      <c r="A4250" s="18">
        <v>45718.0</v>
      </c>
      <c r="B4250" s="19" t="str">
        <f t="shared" si="1"/>
        <v>Mar</v>
      </c>
      <c r="C4250" s="20" t="s">
        <v>57</v>
      </c>
      <c r="D4250" s="25" t="s">
        <v>62</v>
      </c>
      <c r="E4250" s="19" t="s">
        <v>34</v>
      </c>
      <c r="F4250" s="21">
        <v>2.0</v>
      </c>
      <c r="G4250" s="22">
        <v>52173.0</v>
      </c>
      <c r="H4250" s="15" t="str">
        <f t="shared" si="2"/>
        <v>Medium Range</v>
      </c>
      <c r="I4250" s="22">
        <v>43827.0</v>
      </c>
      <c r="J4250" s="23">
        <f t="shared" si="3"/>
        <v>1.190430557</v>
      </c>
      <c r="K4250" s="24" t="str">
        <f t="shared" si="4"/>
        <v>Over Achived</v>
      </c>
    </row>
    <row r="4251" ht="22.5" customHeight="1">
      <c r="A4251" s="18">
        <v>45718.0</v>
      </c>
      <c r="B4251" s="19" t="str">
        <f t="shared" si="1"/>
        <v>Mar</v>
      </c>
      <c r="C4251" s="20" t="s">
        <v>13</v>
      </c>
      <c r="D4251" s="19" t="s">
        <v>169</v>
      </c>
      <c r="E4251" s="19" t="s">
        <v>9</v>
      </c>
      <c r="F4251" s="21">
        <v>3.0</v>
      </c>
      <c r="G4251" s="22">
        <v>69088.0</v>
      </c>
      <c r="H4251" s="15" t="str">
        <f t="shared" si="2"/>
        <v>Medium Range</v>
      </c>
      <c r="I4251" s="22">
        <v>83010.0</v>
      </c>
      <c r="J4251" s="23">
        <f t="shared" si="3"/>
        <v>0.8322852668</v>
      </c>
      <c r="K4251" s="24" t="str">
        <f t="shared" si="4"/>
        <v>Target Not Meet</v>
      </c>
    </row>
    <row r="4252" ht="22.5" customHeight="1">
      <c r="A4252" s="18">
        <v>45718.0</v>
      </c>
      <c r="B4252" s="19" t="str">
        <f t="shared" si="1"/>
        <v>Mar</v>
      </c>
      <c r="C4252" s="20" t="s">
        <v>13</v>
      </c>
      <c r="D4252" s="19" t="s">
        <v>14</v>
      </c>
      <c r="E4252" s="19" t="s">
        <v>19</v>
      </c>
      <c r="F4252" s="21">
        <v>2.0</v>
      </c>
      <c r="G4252" s="22">
        <v>39438.0</v>
      </c>
      <c r="H4252" s="15" t="str">
        <f t="shared" si="2"/>
        <v>Base Range</v>
      </c>
      <c r="I4252" s="22">
        <v>35392.0</v>
      </c>
      <c r="J4252" s="23">
        <f t="shared" si="3"/>
        <v>1.11431962</v>
      </c>
      <c r="K4252" s="24" t="str">
        <f t="shared" si="4"/>
        <v>Over Achived</v>
      </c>
    </row>
    <row r="4253" ht="22.5" customHeight="1">
      <c r="A4253" s="18">
        <v>45718.0</v>
      </c>
      <c r="B4253" s="19" t="str">
        <f t="shared" si="1"/>
        <v>Mar</v>
      </c>
      <c r="C4253" s="20" t="s">
        <v>57</v>
      </c>
      <c r="D4253" s="19" t="s">
        <v>85</v>
      </c>
      <c r="E4253" s="19" t="s">
        <v>26</v>
      </c>
      <c r="F4253" s="21">
        <v>1.0</v>
      </c>
      <c r="G4253" s="22">
        <v>43742.0</v>
      </c>
      <c r="H4253" s="15" t="str">
        <f t="shared" si="2"/>
        <v>Base Range</v>
      </c>
      <c r="I4253" s="22">
        <v>54434.0</v>
      </c>
      <c r="J4253" s="23">
        <f t="shared" si="3"/>
        <v>0.8035786457</v>
      </c>
      <c r="K4253" s="24" t="str">
        <f t="shared" si="4"/>
        <v>Target Not Meet</v>
      </c>
    </row>
    <row r="4254" ht="22.5" customHeight="1">
      <c r="A4254" s="18">
        <v>45718.0</v>
      </c>
      <c r="B4254" s="19" t="str">
        <f t="shared" si="1"/>
        <v>Mar</v>
      </c>
      <c r="C4254" s="20" t="s">
        <v>57</v>
      </c>
      <c r="D4254" s="19" t="s">
        <v>85</v>
      </c>
      <c r="E4254" s="19" t="s">
        <v>9</v>
      </c>
      <c r="F4254" s="21">
        <v>2.0</v>
      </c>
      <c r="G4254" s="22">
        <v>58561.0</v>
      </c>
      <c r="H4254" s="15" t="str">
        <f t="shared" si="2"/>
        <v>Medium Range</v>
      </c>
      <c r="I4254" s="22">
        <v>62762.0</v>
      </c>
      <c r="J4254" s="23">
        <f t="shared" si="3"/>
        <v>0.9330645932</v>
      </c>
      <c r="K4254" s="24" t="str">
        <f t="shared" si="4"/>
        <v>Target Not Meet</v>
      </c>
    </row>
    <row r="4255" ht="22.5" customHeight="1">
      <c r="A4255" s="18">
        <v>45718.0</v>
      </c>
      <c r="B4255" s="19" t="str">
        <f t="shared" si="1"/>
        <v>Mar</v>
      </c>
      <c r="C4255" s="20" t="s">
        <v>57</v>
      </c>
      <c r="D4255" s="19" t="s">
        <v>80</v>
      </c>
      <c r="E4255" s="19" t="s">
        <v>38</v>
      </c>
      <c r="F4255" s="21">
        <v>1.0</v>
      </c>
      <c r="G4255" s="22">
        <v>37680.0</v>
      </c>
      <c r="H4255" s="15" t="str">
        <f t="shared" si="2"/>
        <v>Base Range</v>
      </c>
      <c r="I4255" s="22">
        <v>46064.0</v>
      </c>
      <c r="J4255" s="23">
        <f t="shared" si="3"/>
        <v>0.8179923585</v>
      </c>
      <c r="K4255" s="24" t="str">
        <f t="shared" si="4"/>
        <v>Target Not Meet</v>
      </c>
    </row>
    <row r="4256" ht="22.5" customHeight="1">
      <c r="A4256" s="18">
        <v>45718.0</v>
      </c>
      <c r="B4256" s="19" t="str">
        <f t="shared" si="1"/>
        <v>Mar</v>
      </c>
      <c r="C4256" s="20" t="s">
        <v>57</v>
      </c>
      <c r="D4256" s="19" t="s">
        <v>80</v>
      </c>
      <c r="E4256" s="19" t="s">
        <v>19</v>
      </c>
      <c r="F4256" s="21">
        <v>1.0</v>
      </c>
      <c r="G4256" s="22">
        <v>33514.0</v>
      </c>
      <c r="H4256" s="15" t="str">
        <f t="shared" si="2"/>
        <v>Base Range</v>
      </c>
      <c r="I4256" s="22">
        <v>36170.0</v>
      </c>
      <c r="J4256" s="23">
        <f t="shared" si="3"/>
        <v>0.9265689798</v>
      </c>
      <c r="K4256" s="24" t="str">
        <f t="shared" si="4"/>
        <v>Target Not Meet</v>
      </c>
    </row>
    <row r="4257" ht="22.5" customHeight="1">
      <c r="A4257" s="18">
        <v>45718.0</v>
      </c>
      <c r="B4257" s="19" t="str">
        <f t="shared" si="1"/>
        <v>Mar</v>
      </c>
      <c r="C4257" s="20" t="s">
        <v>57</v>
      </c>
      <c r="D4257" s="19" t="s">
        <v>80</v>
      </c>
      <c r="E4257" s="19" t="s">
        <v>23</v>
      </c>
      <c r="F4257" s="21">
        <v>1.0</v>
      </c>
      <c r="G4257" s="22">
        <v>32050.0</v>
      </c>
      <c r="H4257" s="15" t="str">
        <f t="shared" si="2"/>
        <v>Base Range</v>
      </c>
      <c r="I4257" s="22">
        <v>38119.0</v>
      </c>
      <c r="J4257" s="23">
        <f t="shared" si="3"/>
        <v>0.8407880584</v>
      </c>
      <c r="K4257" s="24" t="str">
        <f t="shared" si="4"/>
        <v>Target Not Meet</v>
      </c>
    </row>
    <row r="4258" ht="22.5" customHeight="1">
      <c r="A4258" s="18">
        <v>45718.0</v>
      </c>
      <c r="B4258" s="19" t="str">
        <f t="shared" si="1"/>
        <v>Mar</v>
      </c>
      <c r="C4258" s="20" t="s">
        <v>13</v>
      </c>
      <c r="D4258" s="19" t="s">
        <v>37</v>
      </c>
      <c r="E4258" s="19" t="s">
        <v>23</v>
      </c>
      <c r="F4258" s="21">
        <v>1.0</v>
      </c>
      <c r="G4258" s="22">
        <v>38925.0</v>
      </c>
      <c r="H4258" s="15" t="str">
        <f t="shared" si="2"/>
        <v>Base Range</v>
      </c>
      <c r="I4258" s="22">
        <v>48120.0</v>
      </c>
      <c r="J4258" s="23">
        <f t="shared" si="3"/>
        <v>0.808915212</v>
      </c>
      <c r="K4258" s="24" t="str">
        <f t="shared" si="4"/>
        <v>Target Not Meet</v>
      </c>
    </row>
    <row r="4259" ht="22.5" customHeight="1">
      <c r="A4259" s="18">
        <v>45718.0</v>
      </c>
      <c r="B4259" s="19" t="str">
        <f t="shared" si="1"/>
        <v>Mar</v>
      </c>
      <c r="C4259" s="20" t="s">
        <v>57</v>
      </c>
      <c r="D4259" s="19" t="s">
        <v>80</v>
      </c>
      <c r="E4259" s="19" t="s">
        <v>38</v>
      </c>
      <c r="F4259" s="21">
        <v>1.0</v>
      </c>
      <c r="G4259" s="22">
        <v>39440.0</v>
      </c>
      <c r="H4259" s="15" t="str">
        <f t="shared" si="2"/>
        <v>Base Range</v>
      </c>
      <c r="I4259" s="22">
        <v>44262.0</v>
      </c>
      <c r="J4259" s="23">
        <f t="shared" si="3"/>
        <v>0.8910577922</v>
      </c>
      <c r="K4259" s="24" t="str">
        <f t="shared" si="4"/>
        <v>Target Not Meet</v>
      </c>
    </row>
    <row r="4260" ht="22.5" customHeight="1">
      <c r="A4260" s="18">
        <v>45718.0</v>
      </c>
      <c r="B4260" s="19" t="str">
        <f t="shared" si="1"/>
        <v>Mar</v>
      </c>
      <c r="C4260" s="20" t="s">
        <v>57</v>
      </c>
      <c r="D4260" s="19" t="s">
        <v>71</v>
      </c>
      <c r="E4260" s="19" t="s">
        <v>68</v>
      </c>
      <c r="F4260" s="21">
        <v>1.0</v>
      </c>
      <c r="G4260" s="22">
        <v>23705.0</v>
      </c>
      <c r="H4260" s="15" t="str">
        <f t="shared" si="2"/>
        <v>Base Range</v>
      </c>
      <c r="I4260" s="22">
        <v>24893.0</v>
      </c>
      <c r="J4260" s="23">
        <f t="shared" si="3"/>
        <v>0.9522757402</v>
      </c>
      <c r="K4260" s="24" t="str">
        <f t="shared" si="4"/>
        <v>Target Not Meet</v>
      </c>
    </row>
    <row r="4261" ht="22.5" customHeight="1">
      <c r="A4261" s="18">
        <v>45718.0</v>
      </c>
      <c r="B4261" s="19" t="str">
        <f t="shared" si="1"/>
        <v>Mar</v>
      </c>
      <c r="C4261" s="20" t="s">
        <v>57</v>
      </c>
      <c r="D4261" s="25" t="s">
        <v>62</v>
      </c>
      <c r="E4261" s="19" t="s">
        <v>26</v>
      </c>
      <c r="F4261" s="21">
        <v>2.0</v>
      </c>
      <c r="G4261" s="22">
        <v>39779.0</v>
      </c>
      <c r="H4261" s="15" t="str">
        <f t="shared" si="2"/>
        <v>Base Range</v>
      </c>
      <c r="I4261" s="22">
        <v>29877.0</v>
      </c>
      <c r="J4261" s="23">
        <f t="shared" si="3"/>
        <v>1.331425511</v>
      </c>
      <c r="K4261" s="24" t="str">
        <f t="shared" si="4"/>
        <v>Over Achived</v>
      </c>
    </row>
    <row r="4262" ht="22.5" customHeight="1">
      <c r="A4262" s="18">
        <v>45718.0</v>
      </c>
      <c r="B4262" s="19" t="str">
        <f t="shared" si="1"/>
        <v>Mar</v>
      </c>
      <c r="C4262" s="20" t="s">
        <v>57</v>
      </c>
      <c r="D4262" s="25" t="s">
        <v>62</v>
      </c>
      <c r="E4262" s="19" t="s">
        <v>34</v>
      </c>
      <c r="F4262" s="21">
        <v>2.0</v>
      </c>
      <c r="G4262" s="22">
        <v>49491.0</v>
      </c>
      <c r="H4262" s="15" t="str">
        <f t="shared" si="2"/>
        <v>Base Range</v>
      </c>
      <c r="I4262" s="22">
        <v>45333.0</v>
      </c>
      <c r="J4262" s="23">
        <f t="shared" si="3"/>
        <v>1.091721263</v>
      </c>
      <c r="K4262" s="24" t="str">
        <f t="shared" si="4"/>
        <v>Over Achived</v>
      </c>
    </row>
    <row r="4263" ht="22.5" customHeight="1">
      <c r="A4263" s="18">
        <v>45718.0</v>
      </c>
      <c r="B4263" s="19" t="str">
        <f t="shared" si="1"/>
        <v>Mar</v>
      </c>
      <c r="C4263" s="20" t="s">
        <v>57</v>
      </c>
      <c r="D4263" s="19" t="s">
        <v>58</v>
      </c>
      <c r="E4263" s="19" t="s">
        <v>63</v>
      </c>
      <c r="F4263" s="21">
        <v>1.0</v>
      </c>
      <c r="G4263" s="22">
        <v>22900.0</v>
      </c>
      <c r="H4263" s="15" t="str">
        <f t="shared" si="2"/>
        <v>Base Range</v>
      </c>
      <c r="I4263" s="22">
        <v>16614.0</v>
      </c>
      <c r="J4263" s="23">
        <f t="shared" si="3"/>
        <v>1.378355604</v>
      </c>
      <c r="K4263" s="24" t="str">
        <f t="shared" si="4"/>
        <v>Over Achived</v>
      </c>
    </row>
    <row r="4264" ht="22.5" customHeight="1">
      <c r="A4264" s="18">
        <v>45718.0</v>
      </c>
      <c r="B4264" s="19" t="str">
        <f t="shared" si="1"/>
        <v>Mar</v>
      </c>
      <c r="C4264" s="20" t="s">
        <v>57</v>
      </c>
      <c r="D4264" s="19" t="s">
        <v>58</v>
      </c>
      <c r="E4264" s="19" t="s">
        <v>19</v>
      </c>
      <c r="F4264" s="21">
        <v>2.0</v>
      </c>
      <c r="G4264" s="22">
        <v>36474.0</v>
      </c>
      <c r="H4264" s="15" t="str">
        <f t="shared" si="2"/>
        <v>Base Range</v>
      </c>
      <c r="I4264" s="22">
        <v>30447.0</v>
      </c>
      <c r="J4264" s="23">
        <f t="shared" si="3"/>
        <v>1.197950537</v>
      </c>
      <c r="K4264" s="24" t="str">
        <f t="shared" si="4"/>
        <v>Over Achived</v>
      </c>
    </row>
    <row r="4265" ht="22.5" customHeight="1">
      <c r="A4265" s="18">
        <v>45718.0</v>
      </c>
      <c r="B4265" s="19" t="str">
        <f t="shared" si="1"/>
        <v>Mar</v>
      </c>
      <c r="C4265" s="20" t="s">
        <v>13</v>
      </c>
      <c r="D4265" s="19" t="s">
        <v>169</v>
      </c>
      <c r="E4265" s="19" t="s">
        <v>23</v>
      </c>
      <c r="F4265" s="21">
        <v>1.0</v>
      </c>
      <c r="G4265" s="22">
        <v>37647.0</v>
      </c>
      <c r="H4265" s="15" t="str">
        <f t="shared" si="2"/>
        <v>Base Range</v>
      </c>
      <c r="I4265" s="22">
        <v>45179.0</v>
      </c>
      <c r="J4265" s="23">
        <f t="shared" si="3"/>
        <v>0.8332853759</v>
      </c>
      <c r="K4265" s="24" t="str">
        <f t="shared" si="4"/>
        <v>Target Not Meet</v>
      </c>
    </row>
    <row r="4266" ht="22.5" customHeight="1">
      <c r="A4266" s="18">
        <v>45718.0</v>
      </c>
      <c r="B4266" s="19" t="str">
        <f t="shared" si="1"/>
        <v>Mar</v>
      </c>
      <c r="C4266" s="20" t="s">
        <v>57</v>
      </c>
      <c r="D4266" s="19" t="s">
        <v>71</v>
      </c>
      <c r="E4266" s="19" t="s">
        <v>63</v>
      </c>
      <c r="F4266" s="21">
        <v>1.0</v>
      </c>
      <c r="G4266" s="22">
        <v>23976.0</v>
      </c>
      <c r="H4266" s="15" t="str">
        <f t="shared" si="2"/>
        <v>Base Range</v>
      </c>
      <c r="I4266" s="22">
        <v>25240.0</v>
      </c>
      <c r="J4266" s="23">
        <f t="shared" si="3"/>
        <v>0.9499207607</v>
      </c>
      <c r="K4266" s="24" t="str">
        <f t="shared" si="4"/>
        <v>Target Not Meet</v>
      </c>
    </row>
    <row r="4267" ht="22.5" customHeight="1">
      <c r="A4267" s="18">
        <v>45718.0</v>
      </c>
      <c r="B4267" s="19" t="str">
        <f t="shared" si="1"/>
        <v>Mar</v>
      </c>
      <c r="C4267" s="20" t="s">
        <v>57</v>
      </c>
      <c r="D4267" s="19" t="s">
        <v>85</v>
      </c>
      <c r="E4267" s="19" t="s">
        <v>38</v>
      </c>
      <c r="F4267" s="21">
        <v>2.0</v>
      </c>
      <c r="G4267" s="22">
        <v>34054.0</v>
      </c>
      <c r="H4267" s="15" t="str">
        <f t="shared" si="2"/>
        <v>Base Range</v>
      </c>
      <c r="I4267" s="22">
        <v>40081.0</v>
      </c>
      <c r="J4267" s="23">
        <f t="shared" si="3"/>
        <v>0.8496295003</v>
      </c>
      <c r="K4267" s="24" t="str">
        <f t="shared" si="4"/>
        <v>Target Not Meet</v>
      </c>
    </row>
    <row r="4268" ht="22.5" customHeight="1">
      <c r="A4268" s="18">
        <v>45718.0</v>
      </c>
      <c r="B4268" s="19" t="str">
        <f t="shared" si="1"/>
        <v>Mar</v>
      </c>
      <c r="C4268" s="20" t="s">
        <v>92</v>
      </c>
      <c r="D4268" s="19" t="s">
        <v>93</v>
      </c>
      <c r="E4268" s="19" t="s">
        <v>63</v>
      </c>
      <c r="F4268" s="21">
        <v>3.0</v>
      </c>
      <c r="G4268" s="22">
        <v>98767.0</v>
      </c>
      <c r="H4268" s="15" t="str">
        <f t="shared" si="2"/>
        <v>Very High Range</v>
      </c>
      <c r="I4268" s="22">
        <v>106754.0</v>
      </c>
      <c r="J4268" s="23">
        <f t="shared" si="3"/>
        <v>0.9251831313</v>
      </c>
      <c r="K4268" s="24" t="str">
        <f t="shared" si="4"/>
        <v>Target Not Meet</v>
      </c>
    </row>
    <row r="4269" ht="22.5" customHeight="1">
      <c r="A4269" s="18">
        <v>45718.0</v>
      </c>
      <c r="B4269" s="19" t="str">
        <f t="shared" si="1"/>
        <v>Mar</v>
      </c>
      <c r="C4269" s="20" t="s">
        <v>92</v>
      </c>
      <c r="D4269" s="19" t="s">
        <v>98</v>
      </c>
      <c r="E4269" s="19" t="s">
        <v>38</v>
      </c>
      <c r="F4269" s="21">
        <v>3.0</v>
      </c>
      <c r="G4269" s="22">
        <v>79680.0</v>
      </c>
      <c r="H4269" s="15" t="str">
        <f t="shared" si="2"/>
        <v>High Range</v>
      </c>
      <c r="I4269" s="22">
        <v>85416.0</v>
      </c>
      <c r="J4269" s="23">
        <f t="shared" si="3"/>
        <v>0.9328463051</v>
      </c>
      <c r="K4269" s="24" t="str">
        <f t="shared" si="4"/>
        <v>Target Not Meet</v>
      </c>
    </row>
    <row r="4270" ht="22.5" customHeight="1">
      <c r="A4270" s="18">
        <v>45718.0</v>
      </c>
      <c r="B4270" s="19" t="str">
        <f t="shared" si="1"/>
        <v>Mar</v>
      </c>
      <c r="C4270" s="20" t="s">
        <v>92</v>
      </c>
      <c r="D4270" s="19" t="s">
        <v>93</v>
      </c>
      <c r="E4270" s="19" t="s">
        <v>26</v>
      </c>
      <c r="F4270" s="21">
        <v>4.0</v>
      </c>
      <c r="G4270" s="22">
        <v>83335.0</v>
      </c>
      <c r="H4270" s="15" t="str">
        <f t="shared" si="2"/>
        <v>High Range</v>
      </c>
      <c r="I4270" s="22">
        <v>87717.0</v>
      </c>
      <c r="J4270" s="23">
        <f t="shared" si="3"/>
        <v>0.9500438911</v>
      </c>
      <c r="K4270" s="24" t="str">
        <f t="shared" si="4"/>
        <v>Target Not Meet</v>
      </c>
    </row>
    <row r="4271" ht="22.5" customHeight="1">
      <c r="A4271" s="18">
        <v>45718.0</v>
      </c>
      <c r="B4271" s="19" t="str">
        <f t="shared" si="1"/>
        <v>Mar</v>
      </c>
      <c r="C4271" s="20" t="s">
        <v>7</v>
      </c>
      <c r="D4271" s="19" t="s">
        <v>8</v>
      </c>
      <c r="E4271" s="19" t="s">
        <v>9</v>
      </c>
      <c r="F4271" s="21">
        <v>6.0</v>
      </c>
      <c r="G4271" s="22">
        <v>140258.0</v>
      </c>
      <c r="H4271" s="15" t="str">
        <f t="shared" si="2"/>
        <v>Very High Range</v>
      </c>
      <c r="I4271" s="22">
        <v>130572.0</v>
      </c>
      <c r="J4271" s="23">
        <f t="shared" si="3"/>
        <v>1.074181295</v>
      </c>
      <c r="K4271" s="24" t="str">
        <f t="shared" si="4"/>
        <v>Over Achived</v>
      </c>
    </row>
    <row r="4272" ht="22.5" customHeight="1">
      <c r="A4272" s="18">
        <v>45718.0</v>
      </c>
      <c r="B4272" s="19" t="str">
        <f t="shared" si="1"/>
        <v>Mar</v>
      </c>
      <c r="C4272" s="20" t="s">
        <v>7</v>
      </c>
      <c r="D4272" s="19" t="s">
        <v>8</v>
      </c>
      <c r="E4272" s="19" t="s">
        <v>23</v>
      </c>
      <c r="F4272" s="21">
        <v>2.0</v>
      </c>
      <c r="G4272" s="22">
        <v>61651.0</v>
      </c>
      <c r="H4272" s="15" t="str">
        <f t="shared" si="2"/>
        <v>Medium Range</v>
      </c>
      <c r="I4272" s="22">
        <v>54296.0</v>
      </c>
      <c r="J4272" s="23">
        <f t="shared" si="3"/>
        <v>1.135461176</v>
      </c>
      <c r="K4272" s="24" t="str">
        <f t="shared" si="4"/>
        <v>Over Achived</v>
      </c>
    </row>
    <row r="4273" ht="22.5" customHeight="1">
      <c r="A4273" s="18">
        <v>45718.0</v>
      </c>
      <c r="B4273" s="19" t="str">
        <f t="shared" si="1"/>
        <v>Mar</v>
      </c>
      <c r="C4273" s="20" t="s">
        <v>7</v>
      </c>
      <c r="D4273" s="19" t="s">
        <v>8</v>
      </c>
      <c r="E4273" s="19" t="s">
        <v>38</v>
      </c>
      <c r="F4273" s="21">
        <v>4.0</v>
      </c>
      <c r="G4273" s="22">
        <v>88102.0</v>
      </c>
      <c r="H4273" s="15" t="str">
        <f t="shared" si="2"/>
        <v>High Range</v>
      </c>
      <c r="I4273" s="22">
        <v>83642.0</v>
      </c>
      <c r="J4273" s="23">
        <f t="shared" si="3"/>
        <v>1.053322493</v>
      </c>
      <c r="K4273" s="24" t="str">
        <f t="shared" si="4"/>
        <v>Over Achived</v>
      </c>
    </row>
    <row r="4274" ht="22.5" customHeight="1">
      <c r="A4274" s="18">
        <v>45718.0</v>
      </c>
      <c r="B4274" s="19" t="str">
        <f t="shared" si="1"/>
        <v>Mar</v>
      </c>
      <c r="C4274" s="20" t="s">
        <v>7</v>
      </c>
      <c r="D4274" s="19" t="s">
        <v>8</v>
      </c>
      <c r="E4274" s="19" t="s">
        <v>63</v>
      </c>
      <c r="F4274" s="21">
        <v>2.0</v>
      </c>
      <c r="G4274" s="22">
        <v>49334.0</v>
      </c>
      <c r="H4274" s="15" t="str">
        <f t="shared" si="2"/>
        <v>Base Range</v>
      </c>
      <c r="I4274" s="22">
        <v>42859.0</v>
      </c>
      <c r="J4274" s="23">
        <f t="shared" si="3"/>
        <v>1.151076787</v>
      </c>
      <c r="K4274" s="24" t="str">
        <f t="shared" si="4"/>
        <v>Over Achived</v>
      </c>
    </row>
    <row r="4275" ht="22.5" customHeight="1">
      <c r="A4275" s="18">
        <v>45718.0</v>
      </c>
      <c r="B4275" s="19" t="str">
        <f t="shared" si="1"/>
        <v>Mar</v>
      </c>
      <c r="C4275" s="20" t="s">
        <v>7</v>
      </c>
      <c r="D4275" s="19" t="s">
        <v>8</v>
      </c>
      <c r="E4275" s="19" t="s">
        <v>68</v>
      </c>
      <c r="F4275" s="21">
        <v>2.0</v>
      </c>
      <c r="G4275" s="22">
        <v>63890.0</v>
      </c>
      <c r="H4275" s="15" t="str">
        <f t="shared" si="2"/>
        <v>Medium Range</v>
      </c>
      <c r="I4275" s="22">
        <v>53221.0</v>
      </c>
      <c r="J4275" s="23">
        <f t="shared" si="3"/>
        <v>1.200465981</v>
      </c>
      <c r="K4275" s="24" t="str">
        <f t="shared" si="4"/>
        <v>Over Achived</v>
      </c>
    </row>
    <row r="4276" ht="22.5" customHeight="1">
      <c r="A4276" s="18">
        <v>45718.0</v>
      </c>
      <c r="B4276" s="19" t="str">
        <f t="shared" si="1"/>
        <v>Mar</v>
      </c>
      <c r="C4276" s="20" t="s">
        <v>7</v>
      </c>
      <c r="D4276" s="19" t="s">
        <v>106</v>
      </c>
      <c r="E4276" s="19" t="s">
        <v>19</v>
      </c>
      <c r="F4276" s="21">
        <v>3.0</v>
      </c>
      <c r="G4276" s="22">
        <v>81751.0</v>
      </c>
      <c r="H4276" s="15" t="str">
        <f t="shared" si="2"/>
        <v>High Range</v>
      </c>
      <c r="I4276" s="22">
        <v>63522.0</v>
      </c>
      <c r="J4276" s="23">
        <f t="shared" si="3"/>
        <v>1.286971443</v>
      </c>
      <c r="K4276" s="24" t="str">
        <f t="shared" si="4"/>
        <v>Over Achived</v>
      </c>
    </row>
    <row r="4277" ht="22.5" customHeight="1">
      <c r="A4277" s="18">
        <v>45718.0</v>
      </c>
      <c r="B4277" s="19" t="str">
        <f t="shared" si="1"/>
        <v>Mar</v>
      </c>
      <c r="C4277" s="20" t="s">
        <v>7</v>
      </c>
      <c r="D4277" s="19" t="s">
        <v>106</v>
      </c>
      <c r="E4277" s="19" t="s">
        <v>26</v>
      </c>
      <c r="F4277" s="21">
        <v>7.0</v>
      </c>
      <c r="G4277" s="22">
        <v>180061.0</v>
      </c>
      <c r="H4277" s="15" t="str">
        <f t="shared" si="2"/>
        <v>Very High Range</v>
      </c>
      <c r="I4277" s="22">
        <v>140643.0</v>
      </c>
      <c r="J4277" s="23">
        <f t="shared" si="3"/>
        <v>1.280269903</v>
      </c>
      <c r="K4277" s="24" t="str">
        <f t="shared" si="4"/>
        <v>Over Achived</v>
      </c>
    </row>
    <row r="4278" ht="22.5" customHeight="1">
      <c r="A4278" s="18">
        <v>45718.0</v>
      </c>
      <c r="B4278" s="19" t="str">
        <f t="shared" si="1"/>
        <v>Mar</v>
      </c>
      <c r="C4278" s="20" t="s">
        <v>7</v>
      </c>
      <c r="D4278" s="19" t="s">
        <v>106</v>
      </c>
      <c r="E4278" s="19" t="s">
        <v>63</v>
      </c>
      <c r="F4278" s="21">
        <v>2.0</v>
      </c>
      <c r="G4278" s="22">
        <v>48100.0</v>
      </c>
      <c r="H4278" s="15" t="str">
        <f t="shared" si="2"/>
        <v>Base Range</v>
      </c>
      <c r="I4278" s="22">
        <v>40656.0</v>
      </c>
      <c r="J4278" s="23">
        <f t="shared" si="3"/>
        <v>1.183097206</v>
      </c>
      <c r="K4278" s="24" t="str">
        <f t="shared" si="4"/>
        <v>Over Achived</v>
      </c>
    </row>
    <row r="4279" ht="22.5" customHeight="1">
      <c r="A4279" s="18">
        <v>45718.0</v>
      </c>
      <c r="B4279" s="19" t="str">
        <f t="shared" si="1"/>
        <v>Mar</v>
      </c>
      <c r="C4279" s="20" t="s">
        <v>7</v>
      </c>
      <c r="D4279" s="19" t="s">
        <v>106</v>
      </c>
      <c r="E4279" s="19" t="s">
        <v>19</v>
      </c>
      <c r="F4279" s="21">
        <v>3.0</v>
      </c>
      <c r="G4279" s="22">
        <v>82625.0</v>
      </c>
      <c r="H4279" s="15" t="str">
        <f t="shared" si="2"/>
        <v>High Range</v>
      </c>
      <c r="I4279" s="22">
        <v>65473.0</v>
      </c>
      <c r="J4279" s="23">
        <f t="shared" si="3"/>
        <v>1.261970583</v>
      </c>
      <c r="K4279" s="24" t="str">
        <f t="shared" si="4"/>
        <v>Over Achived</v>
      </c>
    </row>
    <row r="4280" ht="22.5" customHeight="1">
      <c r="A4280" s="18">
        <v>45718.0</v>
      </c>
      <c r="B4280" s="19" t="str">
        <f t="shared" si="1"/>
        <v>Mar</v>
      </c>
      <c r="C4280" s="20" t="s">
        <v>7</v>
      </c>
      <c r="D4280" s="19" t="s">
        <v>118</v>
      </c>
      <c r="E4280" s="19" t="s">
        <v>68</v>
      </c>
      <c r="F4280" s="21">
        <v>2.0</v>
      </c>
      <c r="G4280" s="22">
        <v>63999.0</v>
      </c>
      <c r="H4280" s="15" t="str">
        <f t="shared" si="2"/>
        <v>Medium Range</v>
      </c>
      <c r="I4280" s="22">
        <v>59807.0</v>
      </c>
      <c r="J4280" s="23">
        <f t="shared" si="3"/>
        <v>1.07009213</v>
      </c>
      <c r="K4280" s="24" t="str">
        <f t="shared" si="4"/>
        <v>Over Achived</v>
      </c>
    </row>
    <row r="4281" ht="22.5" customHeight="1">
      <c r="A4281" s="18">
        <v>45718.0</v>
      </c>
      <c r="B4281" s="19" t="str">
        <f t="shared" si="1"/>
        <v>Mar</v>
      </c>
      <c r="C4281" s="20" t="s">
        <v>7</v>
      </c>
      <c r="D4281" s="19" t="s">
        <v>118</v>
      </c>
      <c r="E4281" s="19" t="s">
        <v>38</v>
      </c>
      <c r="F4281" s="21">
        <v>3.0</v>
      </c>
      <c r="G4281" s="22">
        <v>85195.0</v>
      </c>
      <c r="H4281" s="15" t="str">
        <f t="shared" si="2"/>
        <v>High Range</v>
      </c>
      <c r="I4281" s="22">
        <v>77583.0</v>
      </c>
      <c r="J4281" s="23">
        <f t="shared" si="3"/>
        <v>1.098114278</v>
      </c>
      <c r="K4281" s="24" t="str">
        <f t="shared" si="4"/>
        <v>Over Achived</v>
      </c>
    </row>
    <row r="4282" ht="22.5" customHeight="1">
      <c r="A4282" s="18">
        <v>45718.0</v>
      </c>
      <c r="B4282" s="19" t="str">
        <f t="shared" si="1"/>
        <v>Mar</v>
      </c>
      <c r="C4282" s="20" t="s">
        <v>7</v>
      </c>
      <c r="D4282" s="19" t="s">
        <v>118</v>
      </c>
      <c r="E4282" s="19" t="s">
        <v>63</v>
      </c>
      <c r="F4282" s="21">
        <v>2.0</v>
      </c>
      <c r="G4282" s="22">
        <v>51966.0</v>
      </c>
      <c r="H4282" s="15" t="str">
        <f t="shared" si="2"/>
        <v>Medium Range</v>
      </c>
      <c r="I4282" s="22">
        <v>48536.0</v>
      </c>
      <c r="J4282" s="23">
        <f t="shared" si="3"/>
        <v>1.070669194</v>
      </c>
      <c r="K4282" s="24" t="str">
        <f t="shared" si="4"/>
        <v>Over Achived</v>
      </c>
    </row>
    <row r="4283" ht="22.5" customHeight="1">
      <c r="A4283" s="18">
        <v>45718.0</v>
      </c>
      <c r="B4283" s="19" t="str">
        <f t="shared" si="1"/>
        <v>Mar</v>
      </c>
      <c r="C4283" s="20" t="s">
        <v>7</v>
      </c>
      <c r="D4283" s="19" t="s">
        <v>118</v>
      </c>
      <c r="E4283" s="19" t="s">
        <v>26</v>
      </c>
      <c r="F4283" s="21">
        <v>8.0</v>
      </c>
      <c r="G4283" s="22">
        <v>164947.0</v>
      </c>
      <c r="H4283" s="15" t="str">
        <f t="shared" si="2"/>
        <v>Very High Range</v>
      </c>
      <c r="I4283" s="22">
        <v>135177.0</v>
      </c>
      <c r="J4283" s="23">
        <f t="shared" si="3"/>
        <v>1.220229773</v>
      </c>
      <c r="K4283" s="24" t="str">
        <f t="shared" si="4"/>
        <v>Over Achived</v>
      </c>
    </row>
    <row r="4284" ht="22.5" customHeight="1">
      <c r="A4284" s="18">
        <v>45718.0</v>
      </c>
      <c r="B4284" s="19" t="str">
        <f t="shared" si="1"/>
        <v>Mar</v>
      </c>
      <c r="C4284" s="20" t="s">
        <v>7</v>
      </c>
      <c r="D4284" s="19" t="s">
        <v>118</v>
      </c>
      <c r="E4284" s="19" t="s">
        <v>38</v>
      </c>
      <c r="F4284" s="21">
        <v>4.0</v>
      </c>
      <c r="G4284" s="22">
        <v>80625.0</v>
      </c>
      <c r="H4284" s="15" t="str">
        <f t="shared" si="2"/>
        <v>High Range</v>
      </c>
      <c r="I4284" s="22">
        <v>70612.0</v>
      </c>
      <c r="J4284" s="23">
        <f t="shared" si="3"/>
        <v>1.141803093</v>
      </c>
      <c r="K4284" s="24" t="str">
        <f t="shared" si="4"/>
        <v>Over Achived</v>
      </c>
    </row>
    <row r="4285" ht="22.5" customHeight="1">
      <c r="A4285" s="18">
        <v>45718.0</v>
      </c>
      <c r="B4285" s="19" t="str">
        <f t="shared" si="1"/>
        <v>Mar</v>
      </c>
      <c r="C4285" s="20" t="s">
        <v>7</v>
      </c>
      <c r="D4285" s="19" t="s">
        <v>106</v>
      </c>
      <c r="E4285" s="19" t="s">
        <v>9</v>
      </c>
      <c r="F4285" s="21">
        <v>5.0</v>
      </c>
      <c r="G4285" s="22">
        <v>114094.0</v>
      </c>
      <c r="H4285" s="15" t="str">
        <f t="shared" si="2"/>
        <v>Very High Range</v>
      </c>
      <c r="I4285" s="22">
        <v>89669.0</v>
      </c>
      <c r="J4285" s="23">
        <f t="shared" si="3"/>
        <v>1.272390681</v>
      </c>
      <c r="K4285" s="24" t="str">
        <f t="shared" si="4"/>
        <v>Over Achived</v>
      </c>
    </row>
    <row r="4286" ht="22.5" customHeight="1">
      <c r="A4286" s="18">
        <v>45718.0</v>
      </c>
      <c r="B4286" s="19" t="str">
        <f t="shared" si="1"/>
        <v>Mar</v>
      </c>
      <c r="C4286" s="20" t="s">
        <v>7</v>
      </c>
      <c r="D4286" s="19" t="s">
        <v>126</v>
      </c>
      <c r="E4286" s="19" t="s">
        <v>38</v>
      </c>
      <c r="F4286" s="21">
        <v>4.0</v>
      </c>
      <c r="G4286" s="22">
        <v>101689.0</v>
      </c>
      <c r="H4286" s="15" t="str">
        <f t="shared" si="2"/>
        <v>Very High Range</v>
      </c>
      <c r="I4286" s="22">
        <v>74444.0</v>
      </c>
      <c r="J4286" s="23">
        <f t="shared" si="3"/>
        <v>1.365979797</v>
      </c>
      <c r="K4286" s="24" t="str">
        <f t="shared" si="4"/>
        <v>Over Achived</v>
      </c>
    </row>
    <row r="4287" ht="22.5" customHeight="1">
      <c r="A4287" s="18">
        <v>45718.0</v>
      </c>
      <c r="B4287" s="19" t="str">
        <f t="shared" si="1"/>
        <v>Mar</v>
      </c>
      <c r="C4287" s="20" t="s">
        <v>7</v>
      </c>
      <c r="D4287" s="19" t="s">
        <v>126</v>
      </c>
      <c r="E4287" s="19" t="s">
        <v>19</v>
      </c>
      <c r="F4287" s="21">
        <v>3.0</v>
      </c>
      <c r="G4287" s="22">
        <v>75131.0</v>
      </c>
      <c r="H4287" s="15" t="str">
        <f t="shared" si="2"/>
        <v>High Range</v>
      </c>
      <c r="I4287" s="22">
        <v>62875.0</v>
      </c>
      <c r="J4287" s="23">
        <f t="shared" si="3"/>
        <v>1.194926441</v>
      </c>
      <c r="K4287" s="24" t="str">
        <f t="shared" si="4"/>
        <v>Over Achived</v>
      </c>
    </row>
    <row r="4288" ht="22.5" customHeight="1">
      <c r="A4288" s="18">
        <v>45718.0</v>
      </c>
      <c r="B4288" s="19" t="str">
        <f t="shared" si="1"/>
        <v>Mar</v>
      </c>
      <c r="C4288" s="20" t="s">
        <v>92</v>
      </c>
      <c r="D4288" s="19" t="s">
        <v>98</v>
      </c>
      <c r="E4288" s="19" t="s">
        <v>34</v>
      </c>
      <c r="F4288" s="21">
        <v>4.0</v>
      </c>
      <c r="G4288" s="22">
        <v>96551.0</v>
      </c>
      <c r="H4288" s="15" t="str">
        <f t="shared" si="2"/>
        <v>Very High Range</v>
      </c>
      <c r="I4288" s="22">
        <v>123531.0</v>
      </c>
      <c r="J4288" s="23">
        <f t="shared" si="3"/>
        <v>0.7815932843</v>
      </c>
      <c r="K4288" s="24" t="str">
        <f t="shared" si="4"/>
        <v>Target Not Meet</v>
      </c>
    </row>
    <row r="4289" ht="22.5" customHeight="1">
      <c r="A4289" s="18">
        <v>45718.0</v>
      </c>
      <c r="B4289" s="19" t="str">
        <f t="shared" si="1"/>
        <v>Mar</v>
      </c>
      <c r="C4289" s="20" t="s">
        <v>92</v>
      </c>
      <c r="D4289" s="19" t="s">
        <v>98</v>
      </c>
      <c r="E4289" s="19" t="s">
        <v>68</v>
      </c>
      <c r="F4289" s="21">
        <v>2.0</v>
      </c>
      <c r="G4289" s="22">
        <v>51482.0</v>
      </c>
      <c r="H4289" s="15" t="str">
        <f t="shared" si="2"/>
        <v>Medium Range</v>
      </c>
      <c r="I4289" s="22">
        <v>62769.0</v>
      </c>
      <c r="J4289" s="23">
        <f t="shared" si="3"/>
        <v>0.8201819369</v>
      </c>
      <c r="K4289" s="24" t="str">
        <f t="shared" si="4"/>
        <v>Target Not Meet</v>
      </c>
    </row>
    <row r="4290" ht="22.5" customHeight="1">
      <c r="A4290" s="18">
        <v>45718.0</v>
      </c>
      <c r="B4290" s="19" t="str">
        <f t="shared" si="1"/>
        <v>Mar</v>
      </c>
      <c r="C4290" s="20" t="s">
        <v>92</v>
      </c>
      <c r="D4290" s="19" t="s">
        <v>144</v>
      </c>
      <c r="E4290" s="19" t="s">
        <v>23</v>
      </c>
      <c r="F4290" s="21">
        <v>2.0</v>
      </c>
      <c r="G4290" s="22">
        <v>52758.0</v>
      </c>
      <c r="H4290" s="15" t="str">
        <f t="shared" si="2"/>
        <v>Medium Range</v>
      </c>
      <c r="I4290" s="22">
        <v>46352.0</v>
      </c>
      <c r="J4290" s="23">
        <f t="shared" si="3"/>
        <v>1.138203314</v>
      </c>
      <c r="K4290" s="24" t="str">
        <f t="shared" si="4"/>
        <v>Over Achived</v>
      </c>
    </row>
    <row r="4291" ht="22.5" customHeight="1">
      <c r="A4291" s="18">
        <v>45718.0</v>
      </c>
      <c r="B4291" s="19" t="str">
        <f t="shared" si="1"/>
        <v>Mar</v>
      </c>
      <c r="C4291" s="20" t="s">
        <v>92</v>
      </c>
      <c r="D4291" s="19" t="s">
        <v>144</v>
      </c>
      <c r="E4291" s="19" t="s">
        <v>26</v>
      </c>
      <c r="F4291" s="21">
        <v>4.0</v>
      </c>
      <c r="G4291" s="22">
        <v>81108.0</v>
      </c>
      <c r="H4291" s="15" t="str">
        <f t="shared" si="2"/>
        <v>High Range</v>
      </c>
      <c r="I4291" s="22">
        <v>75796.0</v>
      </c>
      <c r="J4291" s="23">
        <f t="shared" si="3"/>
        <v>1.070082854</v>
      </c>
      <c r="K4291" s="24" t="str">
        <f t="shared" si="4"/>
        <v>Over Achived</v>
      </c>
    </row>
    <row r="4292" ht="22.5" customHeight="1">
      <c r="A4292" s="18">
        <v>45718.0</v>
      </c>
      <c r="B4292" s="19" t="str">
        <f t="shared" si="1"/>
        <v>Mar</v>
      </c>
      <c r="C4292" s="20" t="s">
        <v>92</v>
      </c>
      <c r="D4292" s="19" t="s">
        <v>144</v>
      </c>
      <c r="E4292" s="19" t="s">
        <v>23</v>
      </c>
      <c r="F4292" s="21">
        <v>2.0</v>
      </c>
      <c r="G4292" s="22">
        <v>56056.0</v>
      </c>
      <c r="H4292" s="15" t="str">
        <f t="shared" si="2"/>
        <v>Medium Range</v>
      </c>
      <c r="I4292" s="22">
        <v>44476.0</v>
      </c>
      <c r="J4292" s="23">
        <f t="shared" si="3"/>
        <v>1.260365141</v>
      </c>
      <c r="K4292" s="24" t="str">
        <f t="shared" si="4"/>
        <v>Over Achived</v>
      </c>
    </row>
    <row r="4293" ht="22.5" customHeight="1">
      <c r="A4293" s="18">
        <v>45718.0</v>
      </c>
      <c r="B4293" s="19" t="str">
        <f t="shared" si="1"/>
        <v>Mar</v>
      </c>
      <c r="C4293" s="20" t="s">
        <v>92</v>
      </c>
      <c r="D4293" s="19" t="s">
        <v>144</v>
      </c>
      <c r="E4293" s="19" t="s">
        <v>68</v>
      </c>
      <c r="F4293" s="21">
        <v>2.0</v>
      </c>
      <c r="G4293" s="22">
        <v>42569.0</v>
      </c>
      <c r="H4293" s="15" t="str">
        <f t="shared" si="2"/>
        <v>Base Range</v>
      </c>
      <c r="I4293" s="22">
        <v>39958.0</v>
      </c>
      <c r="J4293" s="23">
        <f t="shared" si="3"/>
        <v>1.065343611</v>
      </c>
      <c r="K4293" s="24" t="str">
        <f t="shared" si="4"/>
        <v>Over Achived</v>
      </c>
    </row>
    <row r="4294" ht="22.5" customHeight="1">
      <c r="A4294" s="18">
        <v>45718.0</v>
      </c>
      <c r="B4294" s="19" t="str">
        <f t="shared" si="1"/>
        <v>Mar</v>
      </c>
      <c r="C4294" s="20" t="s">
        <v>92</v>
      </c>
      <c r="D4294" s="19" t="s">
        <v>98</v>
      </c>
      <c r="E4294" s="19" t="s">
        <v>63</v>
      </c>
      <c r="F4294" s="21">
        <v>4.0</v>
      </c>
      <c r="G4294" s="22">
        <v>116250.0</v>
      </c>
      <c r="H4294" s="15" t="str">
        <f t="shared" si="2"/>
        <v>Very High Range</v>
      </c>
      <c r="I4294" s="22">
        <v>135798.0</v>
      </c>
      <c r="J4294" s="23">
        <f t="shared" si="3"/>
        <v>0.8560508991</v>
      </c>
      <c r="K4294" s="24" t="str">
        <f t="shared" si="4"/>
        <v>Target Not Meet</v>
      </c>
    </row>
    <row r="4295" ht="22.5" customHeight="1">
      <c r="A4295" s="18">
        <v>45718.0</v>
      </c>
      <c r="B4295" s="19" t="str">
        <f t="shared" si="1"/>
        <v>Mar</v>
      </c>
      <c r="C4295" s="20" t="s">
        <v>92</v>
      </c>
      <c r="D4295" s="25" t="s">
        <v>149</v>
      </c>
      <c r="E4295" s="19" t="s">
        <v>19</v>
      </c>
      <c r="F4295" s="21">
        <v>3.0</v>
      </c>
      <c r="G4295" s="22">
        <v>54468.0</v>
      </c>
      <c r="H4295" s="15" t="str">
        <f t="shared" si="2"/>
        <v>Medium Range</v>
      </c>
      <c r="I4295" s="22">
        <v>45405.0</v>
      </c>
      <c r="J4295" s="23">
        <f t="shared" si="3"/>
        <v>1.199603568</v>
      </c>
      <c r="K4295" s="24" t="str">
        <f t="shared" si="4"/>
        <v>Over Achived</v>
      </c>
    </row>
    <row r="4296" ht="22.5" customHeight="1">
      <c r="A4296" s="18">
        <v>45718.0</v>
      </c>
      <c r="B4296" s="19" t="str">
        <f t="shared" si="1"/>
        <v>Mar</v>
      </c>
      <c r="C4296" s="20" t="s">
        <v>92</v>
      </c>
      <c r="D4296" s="19" t="s">
        <v>158</v>
      </c>
      <c r="E4296" s="19" t="s">
        <v>68</v>
      </c>
      <c r="F4296" s="21">
        <v>2.0</v>
      </c>
      <c r="G4296" s="22">
        <v>47203.0</v>
      </c>
      <c r="H4296" s="15" t="str">
        <f t="shared" si="2"/>
        <v>Base Range</v>
      </c>
      <c r="I4296" s="22">
        <v>42901.0</v>
      </c>
      <c r="J4296" s="23">
        <f t="shared" si="3"/>
        <v>1.100277383</v>
      </c>
      <c r="K4296" s="24" t="str">
        <f t="shared" si="4"/>
        <v>Over Achived</v>
      </c>
    </row>
    <row r="4297" ht="22.5" customHeight="1">
      <c r="A4297" s="18">
        <v>45718.0</v>
      </c>
      <c r="B4297" s="19" t="str">
        <f t="shared" si="1"/>
        <v>Mar</v>
      </c>
      <c r="C4297" s="20" t="s">
        <v>92</v>
      </c>
      <c r="D4297" s="19" t="s">
        <v>158</v>
      </c>
      <c r="E4297" s="19" t="s">
        <v>34</v>
      </c>
      <c r="F4297" s="21">
        <v>4.0</v>
      </c>
      <c r="G4297" s="22">
        <v>89361.0</v>
      </c>
      <c r="H4297" s="15" t="str">
        <f t="shared" si="2"/>
        <v>High Range</v>
      </c>
      <c r="I4297" s="22">
        <v>72308.0</v>
      </c>
      <c r="J4297" s="23">
        <f t="shared" si="3"/>
        <v>1.235838358</v>
      </c>
      <c r="K4297" s="24" t="str">
        <f t="shared" si="4"/>
        <v>Over Achived</v>
      </c>
    </row>
    <row r="4298" ht="22.5" customHeight="1">
      <c r="A4298" s="18">
        <v>45718.0</v>
      </c>
      <c r="B4298" s="19" t="str">
        <f t="shared" si="1"/>
        <v>Mar</v>
      </c>
      <c r="C4298" s="20" t="s">
        <v>92</v>
      </c>
      <c r="D4298" s="19" t="s">
        <v>158</v>
      </c>
      <c r="E4298" s="19" t="s">
        <v>26</v>
      </c>
      <c r="F4298" s="21">
        <v>3.0</v>
      </c>
      <c r="G4298" s="22">
        <v>81175.0</v>
      </c>
      <c r="H4298" s="15" t="str">
        <f t="shared" si="2"/>
        <v>High Range</v>
      </c>
      <c r="I4298" s="22">
        <v>61623.0</v>
      </c>
      <c r="J4298" s="23">
        <f t="shared" si="3"/>
        <v>1.317284131</v>
      </c>
      <c r="K4298" s="24" t="str">
        <f t="shared" si="4"/>
        <v>Over Achived</v>
      </c>
    </row>
    <row r="4299" ht="22.5" customHeight="1">
      <c r="A4299" s="18">
        <v>45718.0</v>
      </c>
      <c r="B4299" s="19" t="str">
        <f t="shared" si="1"/>
        <v>Mar</v>
      </c>
      <c r="C4299" s="20" t="s">
        <v>7</v>
      </c>
      <c r="D4299" s="19" t="s">
        <v>131</v>
      </c>
      <c r="E4299" s="19" t="s">
        <v>9</v>
      </c>
      <c r="F4299" s="21">
        <v>6.0</v>
      </c>
      <c r="G4299" s="22">
        <v>117493.0</v>
      </c>
      <c r="H4299" s="15" t="str">
        <f t="shared" si="2"/>
        <v>Very High Range</v>
      </c>
      <c r="I4299" s="22">
        <v>109461.0</v>
      </c>
      <c r="J4299" s="23">
        <f t="shared" si="3"/>
        <v>1.073377733</v>
      </c>
      <c r="K4299" s="24" t="str">
        <f t="shared" si="4"/>
        <v>Over Achived</v>
      </c>
    </row>
    <row r="4300" ht="22.5" customHeight="1">
      <c r="A4300" s="18">
        <v>45718.0</v>
      </c>
      <c r="B4300" s="19" t="str">
        <f t="shared" si="1"/>
        <v>Mar</v>
      </c>
      <c r="C4300" s="20" t="s">
        <v>7</v>
      </c>
      <c r="D4300" s="19" t="s">
        <v>131</v>
      </c>
      <c r="E4300" s="19" t="s">
        <v>23</v>
      </c>
      <c r="F4300" s="21">
        <v>3.0</v>
      </c>
      <c r="G4300" s="22">
        <v>62156.0</v>
      </c>
      <c r="H4300" s="15" t="str">
        <f t="shared" si="2"/>
        <v>Medium Range</v>
      </c>
      <c r="I4300" s="22">
        <v>53084.0</v>
      </c>
      <c r="J4300" s="23">
        <f t="shared" si="3"/>
        <v>1.170898953</v>
      </c>
      <c r="K4300" s="24" t="str">
        <f t="shared" si="4"/>
        <v>Over Achived</v>
      </c>
    </row>
    <row r="4301" ht="22.5" customHeight="1">
      <c r="A4301" s="18">
        <v>45718.0</v>
      </c>
      <c r="B4301" s="19" t="str">
        <f t="shared" si="1"/>
        <v>Mar</v>
      </c>
      <c r="C4301" s="20" t="s">
        <v>92</v>
      </c>
      <c r="D4301" s="25" t="s">
        <v>149</v>
      </c>
      <c r="E4301" s="19" t="s">
        <v>19</v>
      </c>
      <c r="F4301" s="21">
        <v>2.0</v>
      </c>
      <c r="G4301" s="22">
        <v>64748.0</v>
      </c>
      <c r="H4301" s="15" t="str">
        <f t="shared" si="2"/>
        <v>Medium Range</v>
      </c>
      <c r="I4301" s="22">
        <v>58949.0</v>
      </c>
      <c r="J4301" s="23">
        <f t="shared" si="3"/>
        <v>1.09837317</v>
      </c>
      <c r="K4301" s="24" t="str">
        <f t="shared" si="4"/>
        <v>Over Achived</v>
      </c>
    </row>
    <row r="4302" ht="22.5" customHeight="1">
      <c r="A4302" s="18">
        <v>45719.0</v>
      </c>
      <c r="B4302" s="19" t="str">
        <f t="shared" si="1"/>
        <v>Mar</v>
      </c>
      <c r="C4302" s="20" t="s">
        <v>13</v>
      </c>
      <c r="D4302" s="19" t="s">
        <v>169</v>
      </c>
      <c r="E4302" s="19" t="s">
        <v>19</v>
      </c>
      <c r="F4302" s="21">
        <v>2.0</v>
      </c>
      <c r="G4302" s="22">
        <v>49903.0</v>
      </c>
      <c r="H4302" s="15" t="str">
        <f t="shared" si="2"/>
        <v>Base Range</v>
      </c>
      <c r="I4302" s="22">
        <v>53323.0</v>
      </c>
      <c r="J4302" s="23">
        <f t="shared" si="3"/>
        <v>0.9358625734</v>
      </c>
      <c r="K4302" s="24" t="str">
        <f t="shared" si="4"/>
        <v>Target Not Meet</v>
      </c>
    </row>
    <row r="4303" ht="22.5" customHeight="1">
      <c r="A4303" s="18">
        <v>45719.0</v>
      </c>
      <c r="B4303" s="19" t="str">
        <f t="shared" si="1"/>
        <v>Mar</v>
      </c>
      <c r="C4303" s="20" t="s">
        <v>13</v>
      </c>
      <c r="D4303" s="19" t="s">
        <v>169</v>
      </c>
      <c r="E4303" s="19" t="s">
        <v>68</v>
      </c>
      <c r="F4303" s="21">
        <v>1.0</v>
      </c>
      <c r="G4303" s="22">
        <v>43748.0</v>
      </c>
      <c r="H4303" s="15" t="str">
        <f t="shared" si="2"/>
        <v>Base Range</v>
      </c>
      <c r="I4303" s="22">
        <v>52286.0</v>
      </c>
      <c r="J4303" s="23">
        <f t="shared" si="3"/>
        <v>0.8367058104</v>
      </c>
      <c r="K4303" s="24" t="str">
        <f t="shared" si="4"/>
        <v>Target Not Meet</v>
      </c>
    </row>
    <row r="4304" ht="22.5" customHeight="1">
      <c r="A4304" s="18">
        <v>45719.0</v>
      </c>
      <c r="B4304" s="19" t="str">
        <f t="shared" si="1"/>
        <v>Mar</v>
      </c>
      <c r="C4304" s="20" t="s">
        <v>13</v>
      </c>
      <c r="D4304" s="19" t="s">
        <v>37</v>
      </c>
      <c r="E4304" s="19" t="s">
        <v>68</v>
      </c>
      <c r="F4304" s="21">
        <v>1.0</v>
      </c>
      <c r="G4304" s="22">
        <v>38905.0</v>
      </c>
      <c r="H4304" s="15" t="str">
        <f t="shared" si="2"/>
        <v>Base Range</v>
      </c>
      <c r="I4304" s="22">
        <v>43396.0</v>
      </c>
      <c r="J4304" s="23">
        <f t="shared" si="3"/>
        <v>0.8965111992</v>
      </c>
      <c r="K4304" s="24" t="str">
        <f t="shared" si="4"/>
        <v>Target Not Meet</v>
      </c>
    </row>
    <row r="4305" ht="22.5" customHeight="1">
      <c r="A4305" s="18">
        <v>45719.0</v>
      </c>
      <c r="B4305" s="19" t="str">
        <f t="shared" si="1"/>
        <v>Mar</v>
      </c>
      <c r="C4305" s="20" t="s">
        <v>13</v>
      </c>
      <c r="D4305" s="19" t="s">
        <v>37</v>
      </c>
      <c r="E4305" s="19" t="s">
        <v>26</v>
      </c>
      <c r="F4305" s="21">
        <v>2.0</v>
      </c>
      <c r="G4305" s="22">
        <v>61469.0</v>
      </c>
      <c r="H4305" s="15" t="str">
        <f t="shared" si="2"/>
        <v>Medium Range</v>
      </c>
      <c r="I4305" s="22">
        <v>68427.0</v>
      </c>
      <c r="J4305" s="23">
        <f t="shared" si="3"/>
        <v>0.8983149926</v>
      </c>
      <c r="K4305" s="24" t="str">
        <f t="shared" si="4"/>
        <v>Target Not Meet</v>
      </c>
    </row>
    <row r="4306" ht="22.5" customHeight="1">
      <c r="A4306" s="18">
        <v>45719.0</v>
      </c>
      <c r="B4306" s="19" t="str">
        <f t="shared" si="1"/>
        <v>Mar</v>
      </c>
      <c r="C4306" s="20" t="s">
        <v>13</v>
      </c>
      <c r="D4306" s="19" t="s">
        <v>37</v>
      </c>
      <c r="E4306" s="19" t="s">
        <v>23</v>
      </c>
      <c r="F4306" s="21">
        <v>2.0</v>
      </c>
      <c r="G4306" s="22">
        <v>45620.0</v>
      </c>
      <c r="H4306" s="15" t="str">
        <f t="shared" si="2"/>
        <v>Base Range</v>
      </c>
      <c r="I4306" s="22">
        <v>49394.0</v>
      </c>
      <c r="J4306" s="23">
        <f t="shared" si="3"/>
        <v>0.9235939588</v>
      </c>
      <c r="K4306" s="24" t="str">
        <f t="shared" si="4"/>
        <v>Target Not Meet</v>
      </c>
    </row>
    <row r="4307" ht="22.5" customHeight="1">
      <c r="A4307" s="18">
        <v>45719.0</v>
      </c>
      <c r="B4307" s="19" t="str">
        <f t="shared" si="1"/>
        <v>Mar</v>
      </c>
      <c r="C4307" s="20" t="s">
        <v>13</v>
      </c>
      <c r="D4307" s="19" t="s">
        <v>37</v>
      </c>
      <c r="E4307" s="19" t="s">
        <v>23</v>
      </c>
      <c r="F4307" s="21">
        <v>2.0</v>
      </c>
      <c r="G4307" s="22">
        <v>49627.0</v>
      </c>
      <c r="H4307" s="15" t="str">
        <f t="shared" si="2"/>
        <v>Base Range</v>
      </c>
      <c r="I4307" s="22">
        <v>62870.0</v>
      </c>
      <c r="J4307" s="23">
        <f t="shared" si="3"/>
        <v>0.7893589948</v>
      </c>
      <c r="K4307" s="24" t="str">
        <f t="shared" si="4"/>
        <v>Target Not Meet</v>
      </c>
    </row>
    <row r="4308" ht="22.5" customHeight="1">
      <c r="A4308" s="18">
        <v>45719.0</v>
      </c>
      <c r="B4308" s="19" t="str">
        <f t="shared" si="1"/>
        <v>Mar</v>
      </c>
      <c r="C4308" s="20" t="s">
        <v>13</v>
      </c>
      <c r="D4308" s="19" t="s">
        <v>29</v>
      </c>
      <c r="E4308" s="19" t="s">
        <v>19</v>
      </c>
      <c r="F4308" s="21">
        <v>2.0</v>
      </c>
      <c r="G4308" s="22">
        <v>50353.0</v>
      </c>
      <c r="H4308" s="15" t="str">
        <f t="shared" si="2"/>
        <v>Medium Range</v>
      </c>
      <c r="I4308" s="22">
        <v>65124.0</v>
      </c>
      <c r="J4308" s="23">
        <f t="shared" si="3"/>
        <v>0.7731865365</v>
      </c>
      <c r="K4308" s="24" t="str">
        <f t="shared" si="4"/>
        <v>Target Not Meet</v>
      </c>
    </row>
    <row r="4309" ht="22.5" customHeight="1">
      <c r="A4309" s="18">
        <v>45719.0</v>
      </c>
      <c r="B4309" s="19" t="str">
        <f t="shared" si="1"/>
        <v>Mar</v>
      </c>
      <c r="C4309" s="20" t="s">
        <v>13</v>
      </c>
      <c r="D4309" s="19" t="s">
        <v>29</v>
      </c>
      <c r="E4309" s="19" t="s">
        <v>26</v>
      </c>
      <c r="F4309" s="21">
        <v>3.0</v>
      </c>
      <c r="G4309" s="22">
        <v>66963.0</v>
      </c>
      <c r="H4309" s="15" t="str">
        <f t="shared" si="2"/>
        <v>Medium Range</v>
      </c>
      <c r="I4309" s="22">
        <v>83551.0</v>
      </c>
      <c r="J4309" s="23">
        <f t="shared" si="3"/>
        <v>0.8014625797</v>
      </c>
      <c r="K4309" s="24" t="str">
        <f t="shared" si="4"/>
        <v>Target Not Meet</v>
      </c>
    </row>
    <row r="4310" ht="22.5" customHeight="1">
      <c r="A4310" s="18">
        <v>45719.0</v>
      </c>
      <c r="B4310" s="19" t="str">
        <f t="shared" si="1"/>
        <v>Mar</v>
      </c>
      <c r="C4310" s="20" t="s">
        <v>13</v>
      </c>
      <c r="D4310" s="19" t="s">
        <v>29</v>
      </c>
      <c r="E4310" s="19" t="s">
        <v>9</v>
      </c>
      <c r="F4310" s="21">
        <v>4.0</v>
      </c>
      <c r="G4310" s="22">
        <v>86983.0</v>
      </c>
      <c r="H4310" s="15" t="str">
        <f t="shared" si="2"/>
        <v>High Range</v>
      </c>
      <c r="I4310" s="22">
        <v>94916.0</v>
      </c>
      <c r="J4310" s="23">
        <f t="shared" si="3"/>
        <v>0.9164208353</v>
      </c>
      <c r="K4310" s="24" t="str">
        <f t="shared" si="4"/>
        <v>Target Not Meet</v>
      </c>
    </row>
    <row r="4311" ht="22.5" customHeight="1">
      <c r="A4311" s="18">
        <v>45719.0</v>
      </c>
      <c r="B4311" s="19" t="str">
        <f t="shared" si="1"/>
        <v>Mar</v>
      </c>
      <c r="C4311" s="20" t="s">
        <v>13</v>
      </c>
      <c r="D4311" s="19" t="s">
        <v>18</v>
      </c>
      <c r="E4311" s="19" t="s">
        <v>26</v>
      </c>
      <c r="F4311" s="21">
        <v>2.0</v>
      </c>
      <c r="G4311" s="22">
        <v>65646.0</v>
      </c>
      <c r="H4311" s="15" t="str">
        <f t="shared" si="2"/>
        <v>Medium Range</v>
      </c>
      <c r="I4311" s="22">
        <v>46882.0</v>
      </c>
      <c r="J4311" s="23">
        <f t="shared" si="3"/>
        <v>1.400238898</v>
      </c>
      <c r="K4311" s="24" t="str">
        <f t="shared" si="4"/>
        <v>Over Achived</v>
      </c>
    </row>
    <row r="4312" ht="22.5" customHeight="1">
      <c r="A4312" s="18">
        <v>45719.0</v>
      </c>
      <c r="B4312" s="19" t="str">
        <f t="shared" si="1"/>
        <v>Mar</v>
      </c>
      <c r="C4312" s="20" t="s">
        <v>13</v>
      </c>
      <c r="D4312" s="19" t="s">
        <v>18</v>
      </c>
      <c r="E4312" s="19" t="s">
        <v>34</v>
      </c>
      <c r="F4312" s="21">
        <v>4.0</v>
      </c>
      <c r="G4312" s="22">
        <v>81566.0</v>
      </c>
      <c r="H4312" s="15" t="str">
        <f t="shared" si="2"/>
        <v>High Range</v>
      </c>
      <c r="I4312" s="22">
        <v>70996.0</v>
      </c>
      <c r="J4312" s="23">
        <f t="shared" si="3"/>
        <v>1.148881627</v>
      </c>
      <c r="K4312" s="24" t="str">
        <f t="shared" si="4"/>
        <v>Over Achived</v>
      </c>
    </row>
    <row r="4313" ht="22.5" customHeight="1">
      <c r="A4313" s="18">
        <v>45719.0</v>
      </c>
      <c r="B4313" s="19" t="str">
        <f t="shared" si="1"/>
        <v>Mar</v>
      </c>
      <c r="C4313" s="20" t="s">
        <v>13</v>
      </c>
      <c r="D4313" s="19" t="s">
        <v>14</v>
      </c>
      <c r="E4313" s="19" t="s">
        <v>23</v>
      </c>
      <c r="F4313" s="21">
        <v>2.0</v>
      </c>
      <c r="G4313" s="22">
        <v>48283.0</v>
      </c>
      <c r="H4313" s="15" t="str">
        <f t="shared" si="2"/>
        <v>Base Range</v>
      </c>
      <c r="I4313" s="22">
        <v>43329.0</v>
      </c>
      <c r="J4313" s="23">
        <f t="shared" si="3"/>
        <v>1.11433451</v>
      </c>
      <c r="K4313" s="24" t="str">
        <f t="shared" si="4"/>
        <v>Over Achived</v>
      </c>
    </row>
    <row r="4314" ht="22.5" customHeight="1">
      <c r="A4314" s="18">
        <v>45719.0</v>
      </c>
      <c r="B4314" s="19" t="str">
        <f t="shared" si="1"/>
        <v>Mar</v>
      </c>
      <c r="C4314" s="20" t="s">
        <v>57</v>
      </c>
      <c r="D4314" s="19" t="s">
        <v>58</v>
      </c>
      <c r="E4314" s="19" t="s">
        <v>26</v>
      </c>
      <c r="F4314" s="21">
        <v>2.0</v>
      </c>
      <c r="G4314" s="22">
        <v>53191.0</v>
      </c>
      <c r="H4314" s="15" t="str">
        <f t="shared" si="2"/>
        <v>Medium Range</v>
      </c>
      <c r="I4314" s="22">
        <v>42029.0</v>
      </c>
      <c r="J4314" s="23">
        <f t="shared" si="3"/>
        <v>1.265578529</v>
      </c>
      <c r="K4314" s="24" t="str">
        <f t="shared" si="4"/>
        <v>Over Achived</v>
      </c>
    </row>
    <row r="4315" ht="22.5" customHeight="1">
      <c r="A4315" s="18">
        <v>45719.0</v>
      </c>
      <c r="B4315" s="19" t="str">
        <f t="shared" si="1"/>
        <v>Mar</v>
      </c>
      <c r="C4315" s="20" t="s">
        <v>13</v>
      </c>
      <c r="D4315" s="19" t="s">
        <v>29</v>
      </c>
      <c r="E4315" s="19" t="s">
        <v>34</v>
      </c>
      <c r="F4315" s="21">
        <v>4.0</v>
      </c>
      <c r="G4315" s="22">
        <v>78470.0</v>
      </c>
      <c r="H4315" s="15" t="str">
        <f t="shared" si="2"/>
        <v>High Range</v>
      </c>
      <c r="I4315" s="22">
        <v>88141.0</v>
      </c>
      <c r="J4315" s="23">
        <f t="shared" si="3"/>
        <v>0.8902780772</v>
      </c>
      <c r="K4315" s="24" t="str">
        <f t="shared" si="4"/>
        <v>Target Not Meet</v>
      </c>
    </row>
    <row r="4316" ht="22.5" customHeight="1">
      <c r="A4316" s="18">
        <v>45719.0</v>
      </c>
      <c r="B4316" s="19" t="str">
        <f t="shared" si="1"/>
        <v>Mar</v>
      </c>
      <c r="C4316" s="20" t="s">
        <v>57</v>
      </c>
      <c r="D4316" s="19" t="s">
        <v>58</v>
      </c>
      <c r="E4316" s="19" t="s">
        <v>9</v>
      </c>
      <c r="F4316" s="21">
        <v>2.0</v>
      </c>
      <c r="G4316" s="22">
        <v>72800.0</v>
      </c>
      <c r="H4316" s="15" t="str">
        <f t="shared" si="2"/>
        <v>High Range</v>
      </c>
      <c r="I4316" s="22">
        <v>61301.0</v>
      </c>
      <c r="J4316" s="23">
        <f t="shared" si="3"/>
        <v>1.187582584</v>
      </c>
      <c r="K4316" s="24" t="str">
        <f t="shared" si="4"/>
        <v>Over Achived</v>
      </c>
    </row>
    <row r="4317" ht="22.5" customHeight="1">
      <c r="A4317" s="18">
        <v>45719.0</v>
      </c>
      <c r="B4317" s="19" t="str">
        <f t="shared" si="1"/>
        <v>Mar</v>
      </c>
      <c r="C4317" s="20" t="s">
        <v>13</v>
      </c>
      <c r="D4317" s="19" t="s">
        <v>14</v>
      </c>
      <c r="E4317" s="19" t="s">
        <v>34</v>
      </c>
      <c r="F4317" s="21">
        <v>3.0</v>
      </c>
      <c r="G4317" s="22">
        <v>79247.0</v>
      </c>
      <c r="H4317" s="15" t="str">
        <f t="shared" si="2"/>
        <v>High Range</v>
      </c>
      <c r="I4317" s="22">
        <v>58509.0</v>
      </c>
      <c r="J4317" s="23">
        <f t="shared" si="3"/>
        <v>1.354441197</v>
      </c>
      <c r="K4317" s="24" t="str">
        <f t="shared" si="4"/>
        <v>Over Achived</v>
      </c>
    </row>
    <row r="4318" ht="22.5" customHeight="1">
      <c r="A4318" s="18">
        <v>45719.0</v>
      </c>
      <c r="B4318" s="19" t="str">
        <f t="shared" si="1"/>
        <v>Mar</v>
      </c>
      <c r="C4318" s="20" t="s">
        <v>57</v>
      </c>
      <c r="D4318" s="25" t="s">
        <v>62</v>
      </c>
      <c r="E4318" s="19" t="s">
        <v>23</v>
      </c>
      <c r="F4318" s="21">
        <v>1.0</v>
      </c>
      <c r="G4318" s="22">
        <v>31000.0</v>
      </c>
      <c r="H4318" s="15" t="str">
        <f t="shared" si="2"/>
        <v>Base Range</v>
      </c>
      <c r="I4318" s="22">
        <v>28676.0</v>
      </c>
      <c r="J4318" s="23">
        <f t="shared" si="3"/>
        <v>1.081043381</v>
      </c>
      <c r="K4318" s="24" t="str">
        <f t="shared" si="4"/>
        <v>Over Achived</v>
      </c>
    </row>
    <row r="4319" ht="22.5" customHeight="1">
      <c r="A4319" s="18">
        <v>45719.0</v>
      </c>
      <c r="B4319" s="19" t="str">
        <f t="shared" si="1"/>
        <v>Mar</v>
      </c>
      <c r="C4319" s="20" t="s">
        <v>57</v>
      </c>
      <c r="D4319" s="19" t="s">
        <v>85</v>
      </c>
      <c r="E4319" s="19" t="s">
        <v>23</v>
      </c>
      <c r="F4319" s="21">
        <v>1.0</v>
      </c>
      <c r="G4319" s="22">
        <v>35927.0</v>
      </c>
      <c r="H4319" s="15" t="str">
        <f t="shared" si="2"/>
        <v>Base Range</v>
      </c>
      <c r="I4319" s="22">
        <v>45782.0</v>
      </c>
      <c r="J4319" s="23">
        <f t="shared" si="3"/>
        <v>0.7847407278</v>
      </c>
      <c r="K4319" s="24" t="str">
        <f t="shared" si="4"/>
        <v>Target Not Meet</v>
      </c>
    </row>
    <row r="4320" ht="22.5" customHeight="1">
      <c r="A4320" s="18">
        <v>45719.0</v>
      </c>
      <c r="B4320" s="19" t="str">
        <f t="shared" si="1"/>
        <v>Mar</v>
      </c>
      <c r="C4320" s="20" t="s">
        <v>57</v>
      </c>
      <c r="D4320" s="19" t="s">
        <v>85</v>
      </c>
      <c r="E4320" s="19" t="s">
        <v>34</v>
      </c>
      <c r="F4320" s="21">
        <v>3.0</v>
      </c>
      <c r="G4320" s="22">
        <v>68402.0</v>
      </c>
      <c r="H4320" s="15" t="str">
        <f t="shared" si="2"/>
        <v>Medium Range</v>
      </c>
      <c r="I4320" s="22">
        <v>84248.0</v>
      </c>
      <c r="J4320" s="23">
        <f t="shared" si="3"/>
        <v>0.811912449</v>
      </c>
      <c r="K4320" s="24" t="str">
        <f t="shared" si="4"/>
        <v>Target Not Meet</v>
      </c>
    </row>
    <row r="4321" ht="22.5" customHeight="1">
      <c r="A4321" s="18">
        <v>45719.0</v>
      </c>
      <c r="B4321" s="19" t="str">
        <f t="shared" si="1"/>
        <v>Mar</v>
      </c>
      <c r="C4321" s="20" t="s">
        <v>57</v>
      </c>
      <c r="D4321" s="19" t="s">
        <v>85</v>
      </c>
      <c r="E4321" s="19" t="s">
        <v>9</v>
      </c>
      <c r="F4321" s="21">
        <v>3.0</v>
      </c>
      <c r="G4321" s="22">
        <v>64006.0</v>
      </c>
      <c r="H4321" s="15" t="str">
        <f t="shared" si="2"/>
        <v>Medium Range</v>
      </c>
      <c r="I4321" s="22">
        <v>69157.0</v>
      </c>
      <c r="J4321" s="23">
        <f t="shared" si="3"/>
        <v>0.9255173012</v>
      </c>
      <c r="K4321" s="24" t="str">
        <f t="shared" si="4"/>
        <v>Target Not Meet</v>
      </c>
    </row>
    <row r="4322" ht="22.5" customHeight="1">
      <c r="A4322" s="18">
        <v>45719.0</v>
      </c>
      <c r="B4322" s="19" t="str">
        <f t="shared" si="1"/>
        <v>Mar</v>
      </c>
      <c r="C4322" s="20" t="s">
        <v>57</v>
      </c>
      <c r="D4322" s="19" t="s">
        <v>80</v>
      </c>
      <c r="E4322" s="19" t="s">
        <v>68</v>
      </c>
      <c r="F4322" s="21">
        <v>1.0</v>
      </c>
      <c r="G4322" s="22">
        <v>29407.0</v>
      </c>
      <c r="H4322" s="15" t="str">
        <f t="shared" si="2"/>
        <v>Base Range</v>
      </c>
      <c r="I4322" s="22">
        <v>33767.0</v>
      </c>
      <c r="J4322" s="23">
        <f t="shared" si="3"/>
        <v>0.8708798531</v>
      </c>
      <c r="K4322" s="24" t="str">
        <f t="shared" si="4"/>
        <v>Target Not Meet</v>
      </c>
    </row>
    <row r="4323" ht="22.5" customHeight="1">
      <c r="A4323" s="18">
        <v>45719.0</v>
      </c>
      <c r="B4323" s="19" t="str">
        <f t="shared" si="1"/>
        <v>Mar</v>
      </c>
      <c r="C4323" s="20" t="s">
        <v>57</v>
      </c>
      <c r="D4323" s="19" t="s">
        <v>80</v>
      </c>
      <c r="E4323" s="19" t="s">
        <v>19</v>
      </c>
      <c r="F4323" s="21">
        <v>1.0</v>
      </c>
      <c r="G4323" s="22">
        <v>39711.0</v>
      </c>
      <c r="H4323" s="15" t="str">
        <f t="shared" si="2"/>
        <v>Base Range</v>
      </c>
      <c r="I4323" s="22">
        <v>46754.0</v>
      </c>
      <c r="J4323" s="23">
        <f t="shared" si="3"/>
        <v>0.8493604825</v>
      </c>
      <c r="K4323" s="24" t="str">
        <f t="shared" si="4"/>
        <v>Target Not Meet</v>
      </c>
    </row>
    <row r="4324" ht="22.5" customHeight="1">
      <c r="A4324" s="18">
        <v>45719.0</v>
      </c>
      <c r="B4324" s="19" t="str">
        <f t="shared" si="1"/>
        <v>Mar</v>
      </c>
      <c r="C4324" s="20" t="s">
        <v>57</v>
      </c>
      <c r="D4324" s="19" t="s">
        <v>80</v>
      </c>
      <c r="E4324" s="19" t="s">
        <v>19</v>
      </c>
      <c r="F4324" s="21">
        <v>1.0</v>
      </c>
      <c r="G4324" s="22">
        <v>31584.0</v>
      </c>
      <c r="H4324" s="15" t="str">
        <f t="shared" si="2"/>
        <v>Base Range</v>
      </c>
      <c r="I4324" s="22">
        <v>40554.0</v>
      </c>
      <c r="J4324" s="23">
        <f t="shared" si="3"/>
        <v>0.7788134339</v>
      </c>
      <c r="K4324" s="24" t="str">
        <f t="shared" si="4"/>
        <v>Target Not Meet</v>
      </c>
    </row>
    <row r="4325" ht="22.5" customHeight="1">
      <c r="A4325" s="18">
        <v>45719.0</v>
      </c>
      <c r="B4325" s="19" t="str">
        <f t="shared" si="1"/>
        <v>Mar</v>
      </c>
      <c r="C4325" s="20" t="s">
        <v>57</v>
      </c>
      <c r="D4325" s="19" t="s">
        <v>58</v>
      </c>
      <c r="E4325" s="19" t="s">
        <v>19</v>
      </c>
      <c r="F4325" s="21">
        <v>1.0</v>
      </c>
      <c r="G4325" s="22">
        <v>38051.0</v>
      </c>
      <c r="H4325" s="15" t="str">
        <f t="shared" si="2"/>
        <v>Base Range</v>
      </c>
      <c r="I4325" s="22">
        <v>27993.0</v>
      </c>
      <c r="J4325" s="23">
        <f t="shared" si="3"/>
        <v>1.359304112</v>
      </c>
      <c r="K4325" s="24" t="str">
        <f t="shared" si="4"/>
        <v>Over Achived</v>
      </c>
    </row>
    <row r="4326" ht="22.5" customHeight="1">
      <c r="A4326" s="18">
        <v>45719.0</v>
      </c>
      <c r="B4326" s="19" t="str">
        <f t="shared" si="1"/>
        <v>Mar</v>
      </c>
      <c r="C4326" s="20" t="s">
        <v>57</v>
      </c>
      <c r="D4326" s="19" t="s">
        <v>80</v>
      </c>
      <c r="E4326" s="19" t="s">
        <v>9</v>
      </c>
      <c r="F4326" s="21">
        <v>3.0</v>
      </c>
      <c r="G4326" s="22">
        <v>70754.0</v>
      </c>
      <c r="H4326" s="15" t="str">
        <f t="shared" si="2"/>
        <v>High Range</v>
      </c>
      <c r="I4326" s="22">
        <v>79492.0</v>
      </c>
      <c r="J4326" s="23">
        <f t="shared" si="3"/>
        <v>0.8900769889</v>
      </c>
      <c r="K4326" s="24" t="str">
        <f t="shared" si="4"/>
        <v>Target Not Meet</v>
      </c>
    </row>
    <row r="4327" ht="22.5" customHeight="1">
      <c r="A4327" s="18">
        <v>45719.0</v>
      </c>
      <c r="B4327" s="19" t="str">
        <f t="shared" si="1"/>
        <v>Mar</v>
      </c>
      <c r="C4327" s="20" t="s">
        <v>57</v>
      </c>
      <c r="D4327" s="19" t="s">
        <v>71</v>
      </c>
      <c r="E4327" s="19" t="s">
        <v>34</v>
      </c>
      <c r="F4327" s="21">
        <v>3.0</v>
      </c>
      <c r="G4327" s="22">
        <v>64066.0</v>
      </c>
      <c r="H4327" s="15" t="str">
        <f t="shared" si="2"/>
        <v>Medium Range</v>
      </c>
      <c r="I4327" s="22">
        <v>80114.0</v>
      </c>
      <c r="J4327" s="23">
        <f t="shared" si="3"/>
        <v>0.7996854482</v>
      </c>
      <c r="K4327" s="24" t="str">
        <f t="shared" si="4"/>
        <v>Target Not Meet</v>
      </c>
    </row>
    <row r="4328" ht="22.5" customHeight="1">
      <c r="A4328" s="18">
        <v>45719.0</v>
      </c>
      <c r="B4328" s="19" t="str">
        <f t="shared" si="1"/>
        <v>Mar</v>
      </c>
      <c r="C4328" s="20" t="s">
        <v>57</v>
      </c>
      <c r="D4328" s="19" t="s">
        <v>71</v>
      </c>
      <c r="E4328" s="19" t="s">
        <v>38</v>
      </c>
      <c r="F4328" s="21">
        <v>2.0</v>
      </c>
      <c r="G4328" s="22">
        <v>43875.0</v>
      </c>
      <c r="H4328" s="15" t="str">
        <f t="shared" si="2"/>
        <v>Base Range</v>
      </c>
      <c r="I4328" s="22">
        <v>48377.0</v>
      </c>
      <c r="J4328" s="23">
        <f t="shared" si="3"/>
        <v>0.906939248</v>
      </c>
      <c r="K4328" s="24" t="str">
        <f t="shared" si="4"/>
        <v>Target Not Meet</v>
      </c>
    </row>
    <row r="4329" ht="22.5" customHeight="1">
      <c r="A4329" s="18">
        <v>45719.0</v>
      </c>
      <c r="B4329" s="19" t="str">
        <f t="shared" si="1"/>
        <v>Mar</v>
      </c>
      <c r="C4329" s="20" t="s">
        <v>57</v>
      </c>
      <c r="D4329" s="19" t="s">
        <v>71</v>
      </c>
      <c r="E4329" s="19" t="s">
        <v>34</v>
      </c>
      <c r="F4329" s="21">
        <v>2.0</v>
      </c>
      <c r="G4329" s="22">
        <v>61691.0</v>
      </c>
      <c r="H4329" s="15" t="str">
        <f t="shared" si="2"/>
        <v>Medium Range</v>
      </c>
      <c r="I4329" s="22">
        <v>72093.0</v>
      </c>
      <c r="J4329" s="23">
        <f t="shared" si="3"/>
        <v>0.855714147</v>
      </c>
      <c r="K4329" s="24" t="str">
        <f t="shared" si="4"/>
        <v>Target Not Meet</v>
      </c>
    </row>
    <row r="4330" ht="22.5" customHeight="1">
      <c r="A4330" s="18">
        <v>45719.0</v>
      </c>
      <c r="B4330" s="19" t="str">
        <f t="shared" si="1"/>
        <v>Mar</v>
      </c>
      <c r="C4330" s="20" t="s">
        <v>57</v>
      </c>
      <c r="D4330" s="25" t="s">
        <v>62</v>
      </c>
      <c r="E4330" s="19" t="s">
        <v>38</v>
      </c>
      <c r="F4330" s="21">
        <v>2.0</v>
      </c>
      <c r="G4330" s="22">
        <v>43275.0</v>
      </c>
      <c r="H4330" s="15" t="str">
        <f t="shared" si="2"/>
        <v>Base Range</v>
      </c>
      <c r="I4330" s="22">
        <v>35118.0</v>
      </c>
      <c r="J4330" s="23">
        <f t="shared" si="3"/>
        <v>1.232274047</v>
      </c>
      <c r="K4330" s="24" t="str">
        <f t="shared" si="4"/>
        <v>Over Achived</v>
      </c>
    </row>
    <row r="4331" ht="22.5" customHeight="1">
      <c r="A4331" s="18">
        <v>45719.0</v>
      </c>
      <c r="B4331" s="19" t="str">
        <f t="shared" si="1"/>
        <v>Mar</v>
      </c>
      <c r="C4331" s="20" t="s">
        <v>57</v>
      </c>
      <c r="D4331" s="25" t="s">
        <v>62</v>
      </c>
      <c r="E4331" s="19" t="s">
        <v>38</v>
      </c>
      <c r="F4331" s="21">
        <v>2.0</v>
      </c>
      <c r="G4331" s="22">
        <v>41536.0</v>
      </c>
      <c r="H4331" s="15" t="str">
        <f t="shared" si="2"/>
        <v>Base Range</v>
      </c>
      <c r="I4331" s="22">
        <v>30341.0</v>
      </c>
      <c r="J4331" s="23">
        <f t="shared" si="3"/>
        <v>1.368972677</v>
      </c>
      <c r="K4331" s="24" t="str">
        <f t="shared" si="4"/>
        <v>Over Achived</v>
      </c>
    </row>
    <row r="4332" ht="22.5" customHeight="1">
      <c r="A4332" s="18">
        <v>45719.0</v>
      </c>
      <c r="B4332" s="19" t="str">
        <f t="shared" si="1"/>
        <v>Mar</v>
      </c>
      <c r="C4332" s="20" t="s">
        <v>57</v>
      </c>
      <c r="D4332" s="25" t="s">
        <v>62</v>
      </c>
      <c r="E4332" s="19" t="s">
        <v>23</v>
      </c>
      <c r="F4332" s="21">
        <v>1.0</v>
      </c>
      <c r="G4332" s="22">
        <v>30179.0</v>
      </c>
      <c r="H4332" s="15" t="str">
        <f t="shared" si="2"/>
        <v>Base Range</v>
      </c>
      <c r="I4332" s="22">
        <v>25081.0</v>
      </c>
      <c r="J4332" s="23">
        <f t="shared" si="3"/>
        <v>1.203261433</v>
      </c>
      <c r="K4332" s="24" t="str">
        <f t="shared" si="4"/>
        <v>Over Achived</v>
      </c>
    </row>
    <row r="4333" ht="22.5" customHeight="1">
      <c r="A4333" s="18">
        <v>45719.0</v>
      </c>
      <c r="B4333" s="19" t="str">
        <f t="shared" si="1"/>
        <v>Mar</v>
      </c>
      <c r="C4333" s="20" t="s">
        <v>57</v>
      </c>
      <c r="D4333" s="19" t="s">
        <v>71</v>
      </c>
      <c r="E4333" s="19" t="s">
        <v>26</v>
      </c>
      <c r="F4333" s="21">
        <v>2.0</v>
      </c>
      <c r="G4333" s="22">
        <v>50058.0</v>
      </c>
      <c r="H4333" s="15" t="str">
        <f t="shared" si="2"/>
        <v>Medium Range</v>
      </c>
      <c r="I4333" s="22">
        <v>57091.0</v>
      </c>
      <c r="J4333" s="23">
        <f t="shared" si="3"/>
        <v>0.8768107057</v>
      </c>
      <c r="K4333" s="24" t="str">
        <f t="shared" si="4"/>
        <v>Target Not Meet</v>
      </c>
    </row>
    <row r="4334" ht="22.5" customHeight="1">
      <c r="A4334" s="18">
        <v>45719.0</v>
      </c>
      <c r="B4334" s="19" t="str">
        <f t="shared" si="1"/>
        <v>Mar</v>
      </c>
      <c r="C4334" s="20" t="s">
        <v>13</v>
      </c>
      <c r="D4334" s="19" t="s">
        <v>14</v>
      </c>
      <c r="E4334" s="19" t="s">
        <v>68</v>
      </c>
      <c r="F4334" s="21">
        <v>2.0</v>
      </c>
      <c r="G4334" s="22">
        <v>37233.0</v>
      </c>
      <c r="H4334" s="15" t="str">
        <f t="shared" si="2"/>
        <v>Base Range</v>
      </c>
      <c r="I4334" s="22">
        <v>27048.0</v>
      </c>
      <c r="J4334" s="23">
        <f t="shared" si="3"/>
        <v>1.376552795</v>
      </c>
      <c r="K4334" s="24" t="str">
        <f t="shared" si="4"/>
        <v>Over Achived</v>
      </c>
    </row>
    <row r="4335" ht="22.5" customHeight="1">
      <c r="A4335" s="18">
        <v>45719.0</v>
      </c>
      <c r="B4335" s="19" t="str">
        <f t="shared" si="1"/>
        <v>Mar</v>
      </c>
      <c r="C4335" s="20" t="s">
        <v>57</v>
      </c>
      <c r="D4335" s="19" t="s">
        <v>80</v>
      </c>
      <c r="E4335" s="19" t="s">
        <v>19</v>
      </c>
      <c r="F4335" s="21">
        <v>1.0</v>
      </c>
      <c r="G4335" s="22">
        <v>34646.0</v>
      </c>
      <c r="H4335" s="15" t="str">
        <f t="shared" si="2"/>
        <v>Base Range</v>
      </c>
      <c r="I4335" s="22">
        <v>43628.0</v>
      </c>
      <c r="J4335" s="23">
        <f t="shared" si="3"/>
        <v>0.7941230402</v>
      </c>
      <c r="K4335" s="24" t="str">
        <f t="shared" si="4"/>
        <v>Target Not Meet</v>
      </c>
    </row>
    <row r="4336" ht="22.5" customHeight="1">
      <c r="A4336" s="18">
        <v>45719.0</v>
      </c>
      <c r="B4336" s="19" t="str">
        <f t="shared" si="1"/>
        <v>Mar</v>
      </c>
      <c r="C4336" s="20" t="s">
        <v>13</v>
      </c>
      <c r="D4336" s="19" t="s">
        <v>14</v>
      </c>
      <c r="E4336" s="19" t="s">
        <v>38</v>
      </c>
      <c r="F4336" s="21">
        <v>2.0</v>
      </c>
      <c r="G4336" s="22">
        <v>65101.0</v>
      </c>
      <c r="H4336" s="15" t="str">
        <f t="shared" si="2"/>
        <v>Medium Range</v>
      </c>
      <c r="I4336" s="22">
        <v>55624.0</v>
      </c>
      <c r="J4336" s="23">
        <f t="shared" si="3"/>
        <v>1.170376097</v>
      </c>
      <c r="K4336" s="24" t="str">
        <f t="shared" si="4"/>
        <v>Over Achived</v>
      </c>
    </row>
    <row r="4337" ht="22.5" customHeight="1">
      <c r="A4337" s="18">
        <v>45719.0</v>
      </c>
      <c r="B4337" s="19" t="str">
        <f t="shared" si="1"/>
        <v>Mar</v>
      </c>
      <c r="C4337" s="20" t="s">
        <v>7</v>
      </c>
      <c r="D4337" s="19" t="s">
        <v>131</v>
      </c>
      <c r="E4337" s="19" t="s">
        <v>68</v>
      </c>
      <c r="F4337" s="21">
        <v>3.0</v>
      </c>
      <c r="G4337" s="22">
        <v>69232.0</v>
      </c>
      <c r="H4337" s="15" t="str">
        <f t="shared" si="2"/>
        <v>Medium Range</v>
      </c>
      <c r="I4337" s="22">
        <v>60387.0</v>
      </c>
      <c r="J4337" s="23">
        <f t="shared" si="3"/>
        <v>1.146471923</v>
      </c>
      <c r="K4337" s="24" t="str">
        <f t="shared" si="4"/>
        <v>Over Achived</v>
      </c>
    </row>
    <row r="4338" ht="22.5" customHeight="1">
      <c r="A4338" s="18">
        <v>45719.0</v>
      </c>
      <c r="B4338" s="19" t="str">
        <f t="shared" si="1"/>
        <v>Mar</v>
      </c>
      <c r="C4338" s="20" t="s">
        <v>7</v>
      </c>
      <c r="D4338" s="19" t="s">
        <v>126</v>
      </c>
      <c r="E4338" s="19" t="s">
        <v>68</v>
      </c>
      <c r="F4338" s="21">
        <v>3.0</v>
      </c>
      <c r="G4338" s="22">
        <v>61889.0</v>
      </c>
      <c r="H4338" s="15" t="str">
        <f t="shared" si="2"/>
        <v>Medium Range</v>
      </c>
      <c r="I4338" s="22">
        <v>49063.0</v>
      </c>
      <c r="J4338" s="23">
        <f t="shared" si="3"/>
        <v>1.261418992</v>
      </c>
      <c r="K4338" s="24" t="str">
        <f t="shared" si="4"/>
        <v>Over Achived</v>
      </c>
    </row>
    <row r="4339" ht="22.5" customHeight="1">
      <c r="A4339" s="18">
        <v>45719.0</v>
      </c>
      <c r="B4339" s="19" t="str">
        <f t="shared" si="1"/>
        <v>Mar</v>
      </c>
      <c r="C4339" s="20" t="s">
        <v>7</v>
      </c>
      <c r="D4339" s="19" t="s">
        <v>126</v>
      </c>
      <c r="E4339" s="19" t="s">
        <v>38</v>
      </c>
      <c r="F4339" s="21">
        <v>4.0</v>
      </c>
      <c r="G4339" s="22">
        <v>105132.0</v>
      </c>
      <c r="H4339" s="15" t="str">
        <f t="shared" si="2"/>
        <v>Very High Range</v>
      </c>
      <c r="I4339" s="22">
        <v>75009.0</v>
      </c>
      <c r="J4339" s="23">
        <f t="shared" si="3"/>
        <v>1.401591809</v>
      </c>
      <c r="K4339" s="24" t="str">
        <f t="shared" si="4"/>
        <v>Over Achived</v>
      </c>
    </row>
    <row r="4340" ht="22.5" customHeight="1">
      <c r="A4340" s="18">
        <v>45719.0</v>
      </c>
      <c r="B4340" s="19" t="str">
        <f t="shared" si="1"/>
        <v>Mar</v>
      </c>
      <c r="C4340" s="20" t="s">
        <v>7</v>
      </c>
      <c r="D4340" s="19" t="s">
        <v>126</v>
      </c>
      <c r="E4340" s="19" t="s">
        <v>19</v>
      </c>
      <c r="F4340" s="21">
        <v>3.0</v>
      </c>
      <c r="G4340" s="22">
        <v>82540.0</v>
      </c>
      <c r="H4340" s="15" t="str">
        <f t="shared" si="2"/>
        <v>High Range</v>
      </c>
      <c r="I4340" s="22">
        <v>71245.0</v>
      </c>
      <c r="J4340" s="23">
        <f t="shared" si="3"/>
        <v>1.158537441</v>
      </c>
      <c r="K4340" s="24" t="str">
        <f t="shared" si="4"/>
        <v>Over Achived</v>
      </c>
    </row>
    <row r="4341" ht="22.5" customHeight="1">
      <c r="A4341" s="18">
        <v>45719.0</v>
      </c>
      <c r="B4341" s="19" t="str">
        <f t="shared" si="1"/>
        <v>Mar</v>
      </c>
      <c r="C4341" s="20" t="s">
        <v>7</v>
      </c>
      <c r="D4341" s="19" t="s">
        <v>126</v>
      </c>
      <c r="E4341" s="19" t="s">
        <v>38</v>
      </c>
      <c r="F4341" s="21">
        <v>4.0</v>
      </c>
      <c r="G4341" s="22">
        <v>90963.0</v>
      </c>
      <c r="H4341" s="15" t="str">
        <f t="shared" si="2"/>
        <v>Very High Range</v>
      </c>
      <c r="I4341" s="22">
        <v>74914.0</v>
      </c>
      <c r="J4341" s="23">
        <f t="shared" si="3"/>
        <v>1.21423232</v>
      </c>
      <c r="K4341" s="24" t="str">
        <f t="shared" si="4"/>
        <v>Over Achived</v>
      </c>
    </row>
    <row r="4342" ht="22.5" customHeight="1">
      <c r="A4342" s="18">
        <v>45719.0</v>
      </c>
      <c r="B4342" s="19" t="str">
        <f t="shared" si="1"/>
        <v>Mar</v>
      </c>
      <c r="C4342" s="20" t="s">
        <v>7</v>
      </c>
      <c r="D4342" s="19" t="s">
        <v>118</v>
      </c>
      <c r="E4342" s="19" t="s">
        <v>26</v>
      </c>
      <c r="F4342" s="21">
        <v>10.0</v>
      </c>
      <c r="G4342" s="22">
        <v>219251.0</v>
      </c>
      <c r="H4342" s="15" t="str">
        <f t="shared" si="2"/>
        <v>Very High Range</v>
      </c>
      <c r="I4342" s="22">
        <v>165980.0</v>
      </c>
      <c r="J4342" s="23">
        <f t="shared" si="3"/>
        <v>1.320948307</v>
      </c>
      <c r="K4342" s="24" t="str">
        <f t="shared" si="4"/>
        <v>Over Achived</v>
      </c>
    </row>
    <row r="4343" ht="22.5" customHeight="1">
      <c r="A4343" s="18">
        <v>45719.0</v>
      </c>
      <c r="B4343" s="19" t="str">
        <f t="shared" si="1"/>
        <v>Mar</v>
      </c>
      <c r="C4343" s="20" t="s">
        <v>7</v>
      </c>
      <c r="D4343" s="19" t="s">
        <v>131</v>
      </c>
      <c r="E4343" s="19" t="s">
        <v>63</v>
      </c>
      <c r="F4343" s="21">
        <v>3.0</v>
      </c>
      <c r="G4343" s="22">
        <v>56017.0</v>
      </c>
      <c r="H4343" s="15" t="str">
        <f t="shared" si="2"/>
        <v>Medium Range</v>
      </c>
      <c r="I4343" s="22">
        <v>45152.0</v>
      </c>
      <c r="J4343" s="23">
        <f t="shared" si="3"/>
        <v>1.240631644</v>
      </c>
      <c r="K4343" s="24" t="str">
        <f t="shared" si="4"/>
        <v>Over Achived</v>
      </c>
    </row>
    <row r="4344" ht="22.5" customHeight="1">
      <c r="A4344" s="18">
        <v>45719.0</v>
      </c>
      <c r="B4344" s="19" t="str">
        <f t="shared" si="1"/>
        <v>Mar</v>
      </c>
      <c r="C4344" s="20" t="s">
        <v>7</v>
      </c>
      <c r="D4344" s="19" t="s">
        <v>118</v>
      </c>
      <c r="E4344" s="19" t="s">
        <v>19</v>
      </c>
      <c r="F4344" s="21">
        <v>3.0</v>
      </c>
      <c r="G4344" s="22">
        <v>93869.0</v>
      </c>
      <c r="H4344" s="15" t="str">
        <f t="shared" si="2"/>
        <v>Very High Range</v>
      </c>
      <c r="I4344" s="22">
        <v>81230.0</v>
      </c>
      <c r="J4344" s="23">
        <f t="shared" si="3"/>
        <v>1.155595223</v>
      </c>
      <c r="K4344" s="24" t="str">
        <f t="shared" si="4"/>
        <v>Over Achived</v>
      </c>
    </row>
    <row r="4345" ht="22.5" customHeight="1">
      <c r="A4345" s="18">
        <v>45719.0</v>
      </c>
      <c r="B4345" s="19" t="str">
        <f t="shared" si="1"/>
        <v>Mar</v>
      </c>
      <c r="C4345" s="20" t="s">
        <v>7</v>
      </c>
      <c r="D4345" s="19" t="s">
        <v>106</v>
      </c>
      <c r="E4345" s="19" t="s">
        <v>26</v>
      </c>
      <c r="F4345" s="21">
        <v>7.0</v>
      </c>
      <c r="G4345" s="22">
        <v>204270.0</v>
      </c>
      <c r="H4345" s="15" t="str">
        <f t="shared" si="2"/>
        <v>Very High Range</v>
      </c>
      <c r="I4345" s="22">
        <v>168498.0</v>
      </c>
      <c r="J4345" s="23">
        <f t="shared" si="3"/>
        <v>1.212299256</v>
      </c>
      <c r="K4345" s="24" t="str">
        <f t="shared" si="4"/>
        <v>Over Achived</v>
      </c>
    </row>
    <row r="4346" ht="22.5" customHeight="1">
      <c r="A4346" s="18">
        <v>45719.0</v>
      </c>
      <c r="B4346" s="19" t="str">
        <f t="shared" si="1"/>
        <v>Mar</v>
      </c>
      <c r="C4346" s="20" t="s">
        <v>7</v>
      </c>
      <c r="D4346" s="19" t="s">
        <v>106</v>
      </c>
      <c r="E4346" s="19" t="s">
        <v>38</v>
      </c>
      <c r="F4346" s="21">
        <v>4.0</v>
      </c>
      <c r="G4346" s="22">
        <v>102014.0</v>
      </c>
      <c r="H4346" s="15" t="str">
        <f t="shared" si="2"/>
        <v>Very High Range</v>
      </c>
      <c r="I4346" s="22">
        <v>77548.0</v>
      </c>
      <c r="J4346" s="23">
        <f t="shared" si="3"/>
        <v>1.315494919</v>
      </c>
      <c r="K4346" s="24" t="str">
        <f t="shared" si="4"/>
        <v>Over Achived</v>
      </c>
    </row>
    <row r="4347" ht="22.5" customHeight="1">
      <c r="A4347" s="18">
        <v>45719.0</v>
      </c>
      <c r="B4347" s="19" t="str">
        <f t="shared" si="1"/>
        <v>Mar</v>
      </c>
      <c r="C4347" s="20" t="s">
        <v>7</v>
      </c>
      <c r="D4347" s="19" t="s">
        <v>8</v>
      </c>
      <c r="E4347" s="19" t="s">
        <v>23</v>
      </c>
      <c r="F4347" s="21">
        <v>3.0</v>
      </c>
      <c r="G4347" s="22">
        <v>86361.0</v>
      </c>
      <c r="H4347" s="15" t="str">
        <f t="shared" si="2"/>
        <v>High Range</v>
      </c>
      <c r="I4347" s="22">
        <v>70782.0</v>
      </c>
      <c r="J4347" s="23">
        <f t="shared" si="3"/>
        <v>1.22009833</v>
      </c>
      <c r="K4347" s="24" t="str">
        <f t="shared" si="4"/>
        <v>Over Achived</v>
      </c>
    </row>
    <row r="4348" ht="22.5" customHeight="1">
      <c r="A4348" s="18">
        <v>45719.0</v>
      </c>
      <c r="B4348" s="19" t="str">
        <f t="shared" si="1"/>
        <v>Mar</v>
      </c>
      <c r="C4348" s="20" t="s">
        <v>7</v>
      </c>
      <c r="D4348" s="19" t="s">
        <v>8</v>
      </c>
      <c r="E4348" s="19" t="s">
        <v>34</v>
      </c>
      <c r="F4348" s="21">
        <v>7.0</v>
      </c>
      <c r="G4348" s="22">
        <v>131679.0</v>
      </c>
      <c r="H4348" s="15" t="str">
        <f t="shared" si="2"/>
        <v>Very High Range</v>
      </c>
      <c r="I4348" s="22">
        <v>98297.0</v>
      </c>
      <c r="J4348" s="23">
        <f t="shared" si="3"/>
        <v>1.339603447</v>
      </c>
      <c r="K4348" s="24" t="str">
        <f t="shared" si="4"/>
        <v>Over Achived</v>
      </c>
    </row>
    <row r="4349" ht="22.5" customHeight="1">
      <c r="A4349" s="18">
        <v>45719.0</v>
      </c>
      <c r="B4349" s="19" t="str">
        <f t="shared" si="1"/>
        <v>Mar</v>
      </c>
      <c r="C4349" s="20" t="s">
        <v>7</v>
      </c>
      <c r="D4349" s="19" t="s">
        <v>8</v>
      </c>
      <c r="E4349" s="19" t="s">
        <v>38</v>
      </c>
      <c r="F4349" s="21">
        <v>3.0</v>
      </c>
      <c r="G4349" s="22">
        <v>106466.0</v>
      </c>
      <c r="H4349" s="15" t="str">
        <f t="shared" si="2"/>
        <v>Very High Range</v>
      </c>
      <c r="I4349" s="22">
        <v>80633.0</v>
      </c>
      <c r="J4349" s="23">
        <f t="shared" si="3"/>
        <v>1.320377513</v>
      </c>
      <c r="K4349" s="24" t="str">
        <f t="shared" si="4"/>
        <v>Over Achived</v>
      </c>
    </row>
    <row r="4350" ht="22.5" customHeight="1">
      <c r="A4350" s="18">
        <v>45719.0</v>
      </c>
      <c r="B4350" s="19" t="str">
        <f t="shared" si="1"/>
        <v>Mar</v>
      </c>
      <c r="C4350" s="20" t="s">
        <v>13</v>
      </c>
      <c r="D4350" s="19" t="s">
        <v>14</v>
      </c>
      <c r="E4350" s="19" t="s">
        <v>34</v>
      </c>
      <c r="F4350" s="21">
        <v>3.0</v>
      </c>
      <c r="G4350" s="22">
        <v>69798.0</v>
      </c>
      <c r="H4350" s="15" t="str">
        <f t="shared" si="2"/>
        <v>Medium Range</v>
      </c>
      <c r="I4350" s="22">
        <v>61301.0</v>
      </c>
      <c r="J4350" s="23">
        <f t="shared" si="3"/>
        <v>1.138611116</v>
      </c>
      <c r="K4350" s="24" t="str">
        <f t="shared" si="4"/>
        <v>Over Achived</v>
      </c>
    </row>
    <row r="4351" ht="22.5" customHeight="1">
      <c r="A4351" s="18">
        <v>45719.0</v>
      </c>
      <c r="B4351" s="19" t="str">
        <f t="shared" si="1"/>
        <v>Mar</v>
      </c>
      <c r="C4351" s="20" t="s">
        <v>7</v>
      </c>
      <c r="D4351" s="19" t="s">
        <v>106</v>
      </c>
      <c r="E4351" s="19" t="s">
        <v>26</v>
      </c>
      <c r="F4351" s="21">
        <v>10.0</v>
      </c>
      <c r="G4351" s="22">
        <v>222938.0</v>
      </c>
      <c r="H4351" s="15" t="str">
        <f t="shared" si="2"/>
        <v>Very High Range</v>
      </c>
      <c r="I4351" s="22">
        <v>202972.0</v>
      </c>
      <c r="J4351" s="23">
        <f t="shared" si="3"/>
        <v>1.098368248</v>
      </c>
      <c r="K4351" s="24" t="str">
        <f t="shared" si="4"/>
        <v>Over Achived</v>
      </c>
    </row>
    <row r="4352" ht="22.5" customHeight="1">
      <c r="A4352" s="18">
        <v>45719.0</v>
      </c>
      <c r="B4352" s="19" t="str">
        <f t="shared" si="1"/>
        <v>Mar</v>
      </c>
      <c r="C4352" s="20" t="s">
        <v>7</v>
      </c>
      <c r="D4352" s="19" t="s">
        <v>131</v>
      </c>
      <c r="E4352" s="19" t="s">
        <v>38</v>
      </c>
      <c r="F4352" s="21">
        <v>4.0</v>
      </c>
      <c r="G4352" s="22">
        <v>87620.0</v>
      </c>
      <c r="H4352" s="15" t="str">
        <f t="shared" si="2"/>
        <v>High Range</v>
      </c>
      <c r="I4352" s="22">
        <v>72136.0</v>
      </c>
      <c r="J4352" s="23">
        <f t="shared" si="3"/>
        <v>1.214650105</v>
      </c>
      <c r="K4352" s="24" t="str">
        <f t="shared" si="4"/>
        <v>Over Achived</v>
      </c>
    </row>
    <row r="4353" ht="22.5" customHeight="1">
      <c r="A4353" s="18">
        <v>45719.0</v>
      </c>
      <c r="B4353" s="19" t="str">
        <f t="shared" si="1"/>
        <v>Mar</v>
      </c>
      <c r="C4353" s="20" t="s">
        <v>7</v>
      </c>
      <c r="D4353" s="19" t="s">
        <v>8</v>
      </c>
      <c r="E4353" s="19" t="s">
        <v>68</v>
      </c>
      <c r="F4353" s="21">
        <v>3.0</v>
      </c>
      <c r="G4353" s="22">
        <v>66641.0</v>
      </c>
      <c r="H4353" s="15" t="str">
        <f t="shared" si="2"/>
        <v>Medium Range</v>
      </c>
      <c r="I4353" s="22">
        <v>49947.0</v>
      </c>
      <c r="J4353" s="23">
        <f t="shared" si="3"/>
        <v>1.334234288</v>
      </c>
      <c r="K4353" s="24" t="str">
        <f t="shared" si="4"/>
        <v>Over Achived</v>
      </c>
    </row>
    <row r="4354" ht="22.5" customHeight="1">
      <c r="A4354" s="18">
        <v>45719.0</v>
      </c>
      <c r="B4354" s="19" t="str">
        <f t="shared" si="1"/>
        <v>Mar</v>
      </c>
      <c r="C4354" s="20" t="s">
        <v>92</v>
      </c>
      <c r="D4354" s="19" t="s">
        <v>158</v>
      </c>
      <c r="E4354" s="19" t="s">
        <v>19</v>
      </c>
      <c r="F4354" s="21">
        <v>2.0</v>
      </c>
      <c r="G4354" s="22">
        <v>60608.0</v>
      </c>
      <c r="H4354" s="15" t="str">
        <f t="shared" si="2"/>
        <v>Medium Range</v>
      </c>
      <c r="I4354" s="22">
        <v>49188.0</v>
      </c>
      <c r="J4354" s="23">
        <f t="shared" si="3"/>
        <v>1.232170448</v>
      </c>
      <c r="K4354" s="24" t="str">
        <f t="shared" si="4"/>
        <v>Over Achived</v>
      </c>
    </row>
    <row r="4355" ht="22.5" customHeight="1">
      <c r="A4355" s="18">
        <v>45719.0</v>
      </c>
      <c r="B4355" s="19" t="str">
        <f t="shared" si="1"/>
        <v>Mar</v>
      </c>
      <c r="C4355" s="20" t="s">
        <v>7</v>
      </c>
      <c r="D4355" s="19" t="s">
        <v>131</v>
      </c>
      <c r="E4355" s="19" t="s">
        <v>63</v>
      </c>
      <c r="F4355" s="21">
        <v>2.0</v>
      </c>
      <c r="G4355" s="22">
        <v>50596.0</v>
      </c>
      <c r="H4355" s="15" t="str">
        <f t="shared" si="2"/>
        <v>Medium Range</v>
      </c>
      <c r="I4355" s="22">
        <v>35755.0</v>
      </c>
      <c r="J4355" s="23">
        <f t="shared" si="3"/>
        <v>1.415074815</v>
      </c>
      <c r="K4355" s="24" t="str">
        <f t="shared" si="4"/>
        <v>Over Achived</v>
      </c>
    </row>
    <row r="4356" ht="22.5" customHeight="1">
      <c r="A4356" s="18">
        <v>45719.0</v>
      </c>
      <c r="B4356" s="19" t="str">
        <f t="shared" si="1"/>
        <v>Mar</v>
      </c>
      <c r="C4356" s="20" t="s">
        <v>92</v>
      </c>
      <c r="D4356" s="19" t="s">
        <v>93</v>
      </c>
      <c r="E4356" s="19" t="s">
        <v>26</v>
      </c>
      <c r="F4356" s="21">
        <v>3.0</v>
      </c>
      <c r="G4356" s="22">
        <v>91370.0</v>
      </c>
      <c r="H4356" s="15" t="str">
        <f t="shared" si="2"/>
        <v>Very High Range</v>
      </c>
      <c r="I4356" s="22">
        <v>108546.0</v>
      </c>
      <c r="J4356" s="23">
        <f t="shared" si="3"/>
        <v>0.8417629392</v>
      </c>
      <c r="K4356" s="24" t="str">
        <f t="shared" si="4"/>
        <v>Target Not Meet</v>
      </c>
    </row>
    <row r="4357" ht="22.5" customHeight="1">
      <c r="A4357" s="18">
        <v>45719.0</v>
      </c>
      <c r="B4357" s="19" t="str">
        <f t="shared" si="1"/>
        <v>Mar</v>
      </c>
      <c r="C4357" s="20" t="s">
        <v>92</v>
      </c>
      <c r="D4357" s="19" t="s">
        <v>93</v>
      </c>
      <c r="E4357" s="19" t="s">
        <v>68</v>
      </c>
      <c r="F4357" s="21">
        <v>2.0</v>
      </c>
      <c r="G4357" s="22">
        <v>60189.0</v>
      </c>
      <c r="H4357" s="15" t="str">
        <f t="shared" si="2"/>
        <v>Medium Range</v>
      </c>
      <c r="I4357" s="22">
        <v>77915.0</v>
      </c>
      <c r="J4357" s="23">
        <f t="shared" si="3"/>
        <v>0.7724956684</v>
      </c>
      <c r="K4357" s="24" t="str">
        <f t="shared" si="4"/>
        <v>Target Not Meet</v>
      </c>
    </row>
    <row r="4358" ht="22.5" customHeight="1">
      <c r="A4358" s="18">
        <v>45719.0</v>
      </c>
      <c r="B4358" s="19" t="str">
        <f t="shared" si="1"/>
        <v>Mar</v>
      </c>
      <c r="C4358" s="20" t="s">
        <v>92</v>
      </c>
      <c r="D4358" s="19" t="s">
        <v>93</v>
      </c>
      <c r="E4358" s="19" t="s">
        <v>23</v>
      </c>
      <c r="F4358" s="21">
        <v>2.0</v>
      </c>
      <c r="G4358" s="22">
        <v>50534.0</v>
      </c>
      <c r="H4358" s="15" t="str">
        <f t="shared" si="2"/>
        <v>Medium Range</v>
      </c>
      <c r="I4358" s="22">
        <v>55488.0</v>
      </c>
      <c r="J4358" s="23">
        <f t="shared" si="3"/>
        <v>0.9107194348</v>
      </c>
      <c r="K4358" s="24" t="str">
        <f t="shared" si="4"/>
        <v>Target Not Meet</v>
      </c>
    </row>
    <row r="4359" ht="22.5" customHeight="1">
      <c r="A4359" s="18">
        <v>45719.0</v>
      </c>
      <c r="B4359" s="19" t="str">
        <f t="shared" si="1"/>
        <v>Mar</v>
      </c>
      <c r="C4359" s="20" t="s">
        <v>92</v>
      </c>
      <c r="D4359" s="19" t="s">
        <v>93</v>
      </c>
      <c r="E4359" s="19" t="s">
        <v>9</v>
      </c>
      <c r="F4359" s="21">
        <v>6.0</v>
      </c>
      <c r="G4359" s="22">
        <v>102986.0</v>
      </c>
      <c r="H4359" s="15" t="str">
        <f t="shared" si="2"/>
        <v>Very High Range</v>
      </c>
      <c r="I4359" s="22">
        <v>127072.0</v>
      </c>
      <c r="J4359" s="23">
        <f t="shared" si="3"/>
        <v>0.8104539159</v>
      </c>
      <c r="K4359" s="24" t="str">
        <f t="shared" si="4"/>
        <v>Target Not Meet</v>
      </c>
    </row>
    <row r="4360" ht="22.5" customHeight="1">
      <c r="A4360" s="18">
        <v>45719.0</v>
      </c>
      <c r="B4360" s="19" t="str">
        <f t="shared" si="1"/>
        <v>Mar</v>
      </c>
      <c r="C4360" s="20" t="s">
        <v>92</v>
      </c>
      <c r="D4360" s="19" t="s">
        <v>98</v>
      </c>
      <c r="E4360" s="19" t="s">
        <v>19</v>
      </c>
      <c r="F4360" s="21">
        <v>2.0</v>
      </c>
      <c r="G4360" s="22">
        <v>60233.0</v>
      </c>
      <c r="H4360" s="15" t="str">
        <f t="shared" si="2"/>
        <v>Medium Range</v>
      </c>
      <c r="I4360" s="22">
        <v>66152.0</v>
      </c>
      <c r="J4360" s="23">
        <f t="shared" si="3"/>
        <v>0.9105242472</v>
      </c>
      <c r="K4360" s="24" t="str">
        <f t="shared" si="4"/>
        <v>Target Not Meet</v>
      </c>
    </row>
    <row r="4361" ht="22.5" customHeight="1">
      <c r="A4361" s="18">
        <v>45719.0</v>
      </c>
      <c r="B4361" s="19" t="str">
        <f t="shared" si="1"/>
        <v>Mar</v>
      </c>
      <c r="C4361" s="20" t="s">
        <v>92</v>
      </c>
      <c r="D4361" s="19" t="s">
        <v>98</v>
      </c>
      <c r="E4361" s="19" t="s">
        <v>68</v>
      </c>
      <c r="F4361" s="21">
        <v>2.0</v>
      </c>
      <c r="G4361" s="22">
        <v>60156.0</v>
      </c>
      <c r="H4361" s="15" t="str">
        <f t="shared" si="2"/>
        <v>Medium Range</v>
      </c>
      <c r="I4361" s="22">
        <v>76130.0</v>
      </c>
      <c r="J4361" s="23">
        <f t="shared" si="3"/>
        <v>0.7901747012</v>
      </c>
      <c r="K4361" s="24" t="str">
        <f t="shared" si="4"/>
        <v>Target Not Meet</v>
      </c>
    </row>
    <row r="4362" ht="22.5" customHeight="1">
      <c r="A4362" s="18">
        <v>45719.0</v>
      </c>
      <c r="B4362" s="19" t="str">
        <f t="shared" si="1"/>
        <v>Mar</v>
      </c>
      <c r="C4362" s="20" t="s">
        <v>92</v>
      </c>
      <c r="D4362" s="19" t="s">
        <v>93</v>
      </c>
      <c r="E4362" s="19" t="s">
        <v>23</v>
      </c>
      <c r="F4362" s="21">
        <v>2.0</v>
      </c>
      <c r="G4362" s="22">
        <v>56209.0</v>
      </c>
      <c r="H4362" s="15" t="str">
        <f t="shared" si="2"/>
        <v>Medium Range</v>
      </c>
      <c r="I4362" s="22">
        <v>63222.0</v>
      </c>
      <c r="J4362" s="23">
        <f t="shared" si="3"/>
        <v>0.8890734238</v>
      </c>
      <c r="K4362" s="24" t="str">
        <f t="shared" si="4"/>
        <v>Target Not Meet</v>
      </c>
    </row>
    <row r="4363" ht="22.5" customHeight="1">
      <c r="A4363" s="18">
        <v>45719.0</v>
      </c>
      <c r="B4363" s="19" t="str">
        <f t="shared" si="1"/>
        <v>Mar</v>
      </c>
      <c r="C4363" s="20" t="s">
        <v>92</v>
      </c>
      <c r="D4363" s="19" t="s">
        <v>144</v>
      </c>
      <c r="E4363" s="19" t="s">
        <v>19</v>
      </c>
      <c r="F4363" s="21">
        <v>2.0</v>
      </c>
      <c r="G4363" s="22">
        <v>65303.0</v>
      </c>
      <c r="H4363" s="15" t="str">
        <f t="shared" si="2"/>
        <v>Medium Range</v>
      </c>
      <c r="I4363" s="22">
        <v>50968.0</v>
      </c>
      <c r="J4363" s="23">
        <f t="shared" si="3"/>
        <v>1.281254905</v>
      </c>
      <c r="K4363" s="24" t="str">
        <f t="shared" si="4"/>
        <v>Over Achived</v>
      </c>
    </row>
    <row r="4364" ht="22.5" customHeight="1">
      <c r="A4364" s="18">
        <v>45719.0</v>
      </c>
      <c r="B4364" s="19" t="str">
        <f t="shared" si="1"/>
        <v>Mar</v>
      </c>
      <c r="C4364" s="20" t="s">
        <v>92</v>
      </c>
      <c r="D4364" s="25" t="s">
        <v>149</v>
      </c>
      <c r="E4364" s="19" t="s">
        <v>19</v>
      </c>
      <c r="F4364" s="21">
        <v>3.0</v>
      </c>
      <c r="G4364" s="22">
        <v>72232.0</v>
      </c>
      <c r="H4364" s="15" t="str">
        <f t="shared" si="2"/>
        <v>High Range</v>
      </c>
      <c r="I4364" s="22">
        <v>55944.0</v>
      </c>
      <c r="J4364" s="23">
        <f t="shared" si="3"/>
        <v>1.291148291</v>
      </c>
      <c r="K4364" s="24" t="str">
        <f t="shared" si="4"/>
        <v>Over Achived</v>
      </c>
    </row>
    <row r="4365" ht="22.5" customHeight="1">
      <c r="A4365" s="18">
        <v>45719.0</v>
      </c>
      <c r="B4365" s="19" t="str">
        <f t="shared" si="1"/>
        <v>Mar</v>
      </c>
      <c r="C4365" s="20" t="s">
        <v>92</v>
      </c>
      <c r="D4365" s="25" t="s">
        <v>149</v>
      </c>
      <c r="E4365" s="19" t="s">
        <v>34</v>
      </c>
      <c r="F4365" s="21">
        <v>4.0</v>
      </c>
      <c r="G4365" s="22">
        <v>102773.0</v>
      </c>
      <c r="H4365" s="15" t="str">
        <f t="shared" si="2"/>
        <v>Very High Range</v>
      </c>
      <c r="I4365" s="22">
        <v>88074.0</v>
      </c>
      <c r="J4365" s="23">
        <f t="shared" si="3"/>
        <v>1.166893748</v>
      </c>
      <c r="K4365" s="24" t="str">
        <f t="shared" si="4"/>
        <v>Over Achived</v>
      </c>
    </row>
    <row r="4366" ht="22.5" customHeight="1">
      <c r="A4366" s="18">
        <v>45719.0</v>
      </c>
      <c r="B4366" s="19" t="str">
        <f t="shared" si="1"/>
        <v>Mar</v>
      </c>
      <c r="C4366" s="20" t="s">
        <v>92</v>
      </c>
      <c r="D4366" s="25" t="s">
        <v>149</v>
      </c>
      <c r="E4366" s="19" t="s">
        <v>26</v>
      </c>
      <c r="F4366" s="21">
        <v>3.0</v>
      </c>
      <c r="G4366" s="22">
        <v>92407.0</v>
      </c>
      <c r="H4366" s="15" t="str">
        <f t="shared" si="2"/>
        <v>Very High Range</v>
      </c>
      <c r="I4366" s="22">
        <v>69669.0</v>
      </c>
      <c r="J4366" s="23">
        <f t="shared" si="3"/>
        <v>1.326371844</v>
      </c>
      <c r="K4366" s="24" t="str">
        <f t="shared" si="4"/>
        <v>Over Achived</v>
      </c>
    </row>
    <row r="4367" ht="22.5" customHeight="1">
      <c r="A4367" s="18">
        <v>45719.0</v>
      </c>
      <c r="B4367" s="19" t="str">
        <f t="shared" si="1"/>
        <v>Mar</v>
      </c>
      <c r="C4367" s="20" t="s">
        <v>92</v>
      </c>
      <c r="D4367" s="25" t="s">
        <v>149</v>
      </c>
      <c r="E4367" s="19" t="s">
        <v>9</v>
      </c>
      <c r="F4367" s="21">
        <v>4.0</v>
      </c>
      <c r="G4367" s="22">
        <v>117456.0</v>
      </c>
      <c r="H4367" s="15" t="str">
        <f t="shared" si="2"/>
        <v>Very High Range</v>
      </c>
      <c r="I4367" s="22">
        <v>93176.0</v>
      </c>
      <c r="J4367" s="23">
        <f t="shared" si="3"/>
        <v>1.260582124</v>
      </c>
      <c r="K4367" s="24" t="str">
        <f t="shared" si="4"/>
        <v>Over Achived</v>
      </c>
    </row>
    <row r="4368" ht="22.5" customHeight="1">
      <c r="A4368" s="18">
        <v>45719.0</v>
      </c>
      <c r="B4368" s="19" t="str">
        <f t="shared" si="1"/>
        <v>Mar</v>
      </c>
      <c r="C4368" s="20" t="s">
        <v>92</v>
      </c>
      <c r="D4368" s="19" t="s">
        <v>144</v>
      </c>
      <c r="E4368" s="19" t="s">
        <v>9</v>
      </c>
      <c r="F4368" s="21">
        <v>4.0</v>
      </c>
      <c r="G4368" s="22">
        <v>126199.0</v>
      </c>
      <c r="H4368" s="15" t="str">
        <f t="shared" si="2"/>
        <v>Very High Range</v>
      </c>
      <c r="I4368" s="22">
        <v>112591.0</v>
      </c>
      <c r="J4368" s="23">
        <f t="shared" si="3"/>
        <v>1.120862236</v>
      </c>
      <c r="K4368" s="24" t="str">
        <f t="shared" si="4"/>
        <v>Over Achived</v>
      </c>
    </row>
    <row r="4369" ht="22.5" customHeight="1">
      <c r="A4369" s="18">
        <v>45719.0</v>
      </c>
      <c r="B4369" s="19" t="str">
        <f t="shared" si="1"/>
        <v>Mar</v>
      </c>
      <c r="C4369" s="20" t="s">
        <v>92</v>
      </c>
      <c r="D4369" s="19" t="s">
        <v>158</v>
      </c>
      <c r="E4369" s="19" t="s">
        <v>34</v>
      </c>
      <c r="F4369" s="21">
        <v>4.0</v>
      </c>
      <c r="G4369" s="22">
        <v>118006.0</v>
      </c>
      <c r="H4369" s="15" t="str">
        <f t="shared" si="2"/>
        <v>Very High Range</v>
      </c>
      <c r="I4369" s="22">
        <v>94438.0</v>
      </c>
      <c r="J4369" s="23">
        <f t="shared" si="3"/>
        <v>1.249560558</v>
      </c>
      <c r="K4369" s="24" t="str">
        <f t="shared" si="4"/>
        <v>Over Achived</v>
      </c>
    </row>
    <row r="4370" ht="22.5" customHeight="1">
      <c r="A4370" s="18">
        <v>45720.0</v>
      </c>
      <c r="B4370" s="19" t="str">
        <f t="shared" si="1"/>
        <v>Mar</v>
      </c>
      <c r="C4370" s="20" t="s">
        <v>57</v>
      </c>
      <c r="D4370" s="19" t="s">
        <v>58</v>
      </c>
      <c r="E4370" s="19" t="s">
        <v>68</v>
      </c>
      <c r="F4370" s="21">
        <v>1.0</v>
      </c>
      <c r="G4370" s="22">
        <v>27079.0</v>
      </c>
      <c r="H4370" s="15" t="str">
        <f t="shared" si="2"/>
        <v>Base Range</v>
      </c>
      <c r="I4370" s="22">
        <v>25598.0</v>
      </c>
      <c r="J4370" s="23">
        <f t="shared" si="3"/>
        <v>1.057856083</v>
      </c>
      <c r="K4370" s="24" t="str">
        <f t="shared" si="4"/>
        <v>Over Achived</v>
      </c>
    </row>
    <row r="4371" ht="22.5" customHeight="1">
      <c r="A4371" s="18">
        <v>45720.0</v>
      </c>
      <c r="B4371" s="19" t="str">
        <f t="shared" si="1"/>
        <v>Mar</v>
      </c>
      <c r="C4371" s="20" t="s">
        <v>57</v>
      </c>
      <c r="D4371" s="19" t="s">
        <v>58</v>
      </c>
      <c r="E4371" s="19" t="s">
        <v>23</v>
      </c>
      <c r="F4371" s="21">
        <v>1.0</v>
      </c>
      <c r="G4371" s="22">
        <v>29529.0</v>
      </c>
      <c r="H4371" s="15" t="str">
        <f t="shared" si="2"/>
        <v>Base Range</v>
      </c>
      <c r="I4371" s="22">
        <v>21506.0</v>
      </c>
      <c r="J4371" s="23">
        <f t="shared" si="3"/>
        <v>1.373058681</v>
      </c>
      <c r="K4371" s="24" t="str">
        <f t="shared" si="4"/>
        <v>Over Achived</v>
      </c>
    </row>
    <row r="4372" ht="22.5" customHeight="1">
      <c r="A4372" s="18">
        <v>45720.0</v>
      </c>
      <c r="B4372" s="19" t="str">
        <f t="shared" si="1"/>
        <v>Mar</v>
      </c>
      <c r="C4372" s="20" t="s">
        <v>57</v>
      </c>
      <c r="D4372" s="19" t="s">
        <v>58</v>
      </c>
      <c r="E4372" s="19" t="s">
        <v>9</v>
      </c>
      <c r="F4372" s="21">
        <v>2.0</v>
      </c>
      <c r="G4372" s="22">
        <v>55468.0</v>
      </c>
      <c r="H4372" s="15" t="str">
        <f t="shared" si="2"/>
        <v>Medium Range</v>
      </c>
      <c r="I4372" s="22">
        <v>39192.0</v>
      </c>
      <c r="J4372" s="23">
        <f t="shared" si="3"/>
        <v>1.415288834</v>
      </c>
      <c r="K4372" s="24" t="str">
        <f t="shared" si="4"/>
        <v>Over Achived</v>
      </c>
    </row>
    <row r="4373" ht="22.5" customHeight="1">
      <c r="A4373" s="18">
        <v>45720.0</v>
      </c>
      <c r="B4373" s="19" t="str">
        <f t="shared" si="1"/>
        <v>Mar</v>
      </c>
      <c r="C4373" s="20" t="s">
        <v>57</v>
      </c>
      <c r="D4373" s="19" t="s">
        <v>58</v>
      </c>
      <c r="E4373" s="19" t="s">
        <v>63</v>
      </c>
      <c r="F4373" s="21">
        <v>1.0</v>
      </c>
      <c r="G4373" s="22">
        <v>26288.0</v>
      </c>
      <c r="H4373" s="15" t="str">
        <f t="shared" si="2"/>
        <v>Base Range</v>
      </c>
      <c r="I4373" s="22">
        <v>19507.0</v>
      </c>
      <c r="J4373" s="23">
        <f t="shared" si="3"/>
        <v>1.347618804</v>
      </c>
      <c r="K4373" s="24" t="str">
        <f t="shared" si="4"/>
        <v>Over Achived</v>
      </c>
    </row>
    <row r="4374" ht="22.5" customHeight="1">
      <c r="A4374" s="18">
        <v>45720.0</v>
      </c>
      <c r="B4374" s="19" t="str">
        <f t="shared" si="1"/>
        <v>Mar</v>
      </c>
      <c r="C4374" s="20" t="s">
        <v>13</v>
      </c>
      <c r="D4374" s="19" t="s">
        <v>169</v>
      </c>
      <c r="E4374" s="19" t="s">
        <v>63</v>
      </c>
      <c r="F4374" s="21">
        <v>3.0</v>
      </c>
      <c r="G4374" s="22">
        <v>83177.0</v>
      </c>
      <c r="H4374" s="15" t="str">
        <f t="shared" si="2"/>
        <v>High Range</v>
      </c>
      <c r="I4374" s="22">
        <v>103881.0</v>
      </c>
      <c r="J4374" s="23">
        <f t="shared" si="3"/>
        <v>0.800695026</v>
      </c>
      <c r="K4374" s="24" t="str">
        <f t="shared" si="4"/>
        <v>Target Not Meet</v>
      </c>
    </row>
    <row r="4375" ht="22.5" customHeight="1">
      <c r="A4375" s="18">
        <v>45720.0</v>
      </c>
      <c r="B4375" s="19" t="str">
        <f t="shared" si="1"/>
        <v>Mar</v>
      </c>
      <c r="C4375" s="20" t="s">
        <v>13</v>
      </c>
      <c r="D4375" s="19" t="s">
        <v>169</v>
      </c>
      <c r="E4375" s="19" t="s">
        <v>63</v>
      </c>
      <c r="F4375" s="21">
        <v>1.0</v>
      </c>
      <c r="G4375" s="22">
        <v>14526.0</v>
      </c>
      <c r="H4375" s="15" t="str">
        <f t="shared" si="2"/>
        <v>Base Range</v>
      </c>
      <c r="I4375" s="22">
        <v>15959.0</v>
      </c>
      <c r="J4375" s="23">
        <f t="shared" si="3"/>
        <v>0.9102074065</v>
      </c>
      <c r="K4375" s="24" t="str">
        <f t="shared" si="4"/>
        <v>Target Not Meet</v>
      </c>
    </row>
    <row r="4376" ht="22.5" customHeight="1">
      <c r="A4376" s="18">
        <v>45720.0</v>
      </c>
      <c r="B4376" s="19" t="str">
        <f t="shared" si="1"/>
        <v>Mar</v>
      </c>
      <c r="C4376" s="20" t="s">
        <v>13</v>
      </c>
      <c r="D4376" s="19" t="s">
        <v>37</v>
      </c>
      <c r="E4376" s="19" t="s">
        <v>9</v>
      </c>
      <c r="F4376" s="21">
        <v>3.0</v>
      </c>
      <c r="G4376" s="22">
        <v>78703.0</v>
      </c>
      <c r="H4376" s="15" t="str">
        <f t="shared" si="2"/>
        <v>High Range</v>
      </c>
      <c r="I4376" s="22">
        <v>83862.0</v>
      </c>
      <c r="J4376" s="23">
        <f t="shared" si="3"/>
        <v>0.9384822685</v>
      </c>
      <c r="K4376" s="24" t="str">
        <f t="shared" si="4"/>
        <v>Target Not Meet</v>
      </c>
    </row>
    <row r="4377" ht="22.5" customHeight="1">
      <c r="A4377" s="18">
        <v>45720.0</v>
      </c>
      <c r="B4377" s="19" t="str">
        <f t="shared" si="1"/>
        <v>Mar</v>
      </c>
      <c r="C4377" s="20" t="s">
        <v>13</v>
      </c>
      <c r="D4377" s="19" t="s">
        <v>169</v>
      </c>
      <c r="E4377" s="19" t="s">
        <v>19</v>
      </c>
      <c r="F4377" s="21">
        <v>2.0</v>
      </c>
      <c r="G4377" s="22">
        <v>42480.0</v>
      </c>
      <c r="H4377" s="15" t="str">
        <f t="shared" si="2"/>
        <v>Base Range</v>
      </c>
      <c r="I4377" s="22">
        <v>52734.0</v>
      </c>
      <c r="J4377" s="23">
        <f t="shared" si="3"/>
        <v>0.805552395</v>
      </c>
      <c r="K4377" s="24" t="str">
        <f t="shared" si="4"/>
        <v>Target Not Meet</v>
      </c>
    </row>
    <row r="4378" ht="22.5" customHeight="1">
      <c r="A4378" s="18">
        <v>45720.0</v>
      </c>
      <c r="B4378" s="19" t="str">
        <f t="shared" si="1"/>
        <v>Mar</v>
      </c>
      <c r="C4378" s="20" t="s">
        <v>13</v>
      </c>
      <c r="D4378" s="19" t="s">
        <v>37</v>
      </c>
      <c r="E4378" s="19" t="s">
        <v>26</v>
      </c>
      <c r="F4378" s="21">
        <v>2.0</v>
      </c>
      <c r="G4378" s="22">
        <v>66922.0</v>
      </c>
      <c r="H4378" s="15" t="str">
        <f t="shared" si="2"/>
        <v>Medium Range</v>
      </c>
      <c r="I4378" s="22">
        <v>81801.0</v>
      </c>
      <c r="J4378" s="23">
        <f t="shared" si="3"/>
        <v>0.8181073581</v>
      </c>
      <c r="K4378" s="24" t="str">
        <f t="shared" si="4"/>
        <v>Target Not Meet</v>
      </c>
    </row>
    <row r="4379" ht="22.5" customHeight="1">
      <c r="A4379" s="18">
        <v>45720.0</v>
      </c>
      <c r="B4379" s="19" t="str">
        <f t="shared" si="1"/>
        <v>Mar</v>
      </c>
      <c r="C4379" s="20" t="s">
        <v>13</v>
      </c>
      <c r="D4379" s="19" t="s">
        <v>37</v>
      </c>
      <c r="E4379" s="19" t="s">
        <v>19</v>
      </c>
      <c r="F4379" s="21">
        <v>2.0</v>
      </c>
      <c r="G4379" s="22">
        <v>46154.0</v>
      </c>
      <c r="H4379" s="15" t="str">
        <f t="shared" si="2"/>
        <v>Base Range</v>
      </c>
      <c r="I4379" s="22">
        <v>58859.0</v>
      </c>
      <c r="J4379" s="23">
        <f t="shared" si="3"/>
        <v>0.7841451605</v>
      </c>
      <c r="K4379" s="24" t="str">
        <f t="shared" si="4"/>
        <v>Target Not Meet</v>
      </c>
    </row>
    <row r="4380" ht="22.5" customHeight="1">
      <c r="A4380" s="18">
        <v>45720.0</v>
      </c>
      <c r="B4380" s="19" t="str">
        <f t="shared" si="1"/>
        <v>Mar</v>
      </c>
      <c r="C4380" s="20" t="s">
        <v>13</v>
      </c>
      <c r="D4380" s="19" t="s">
        <v>29</v>
      </c>
      <c r="E4380" s="19" t="s">
        <v>26</v>
      </c>
      <c r="F4380" s="21">
        <v>2.0</v>
      </c>
      <c r="G4380" s="22">
        <v>67440.0</v>
      </c>
      <c r="H4380" s="15" t="str">
        <f t="shared" si="2"/>
        <v>Medium Range</v>
      </c>
      <c r="I4380" s="22">
        <v>80693.0</v>
      </c>
      <c r="J4380" s="23">
        <f t="shared" si="3"/>
        <v>0.835760227</v>
      </c>
      <c r="K4380" s="24" t="str">
        <f t="shared" si="4"/>
        <v>Target Not Meet</v>
      </c>
    </row>
    <row r="4381" ht="22.5" customHeight="1">
      <c r="A4381" s="18">
        <v>45720.0</v>
      </c>
      <c r="B4381" s="19" t="str">
        <f t="shared" si="1"/>
        <v>Mar</v>
      </c>
      <c r="C4381" s="20" t="s">
        <v>57</v>
      </c>
      <c r="D4381" s="19" t="s">
        <v>58</v>
      </c>
      <c r="E4381" s="19" t="s">
        <v>34</v>
      </c>
      <c r="F4381" s="21">
        <v>2.0</v>
      </c>
      <c r="G4381" s="22">
        <v>55078.0</v>
      </c>
      <c r="H4381" s="15" t="str">
        <f t="shared" si="2"/>
        <v>Medium Range</v>
      </c>
      <c r="I4381" s="22">
        <v>41768.0</v>
      </c>
      <c r="J4381" s="23">
        <f t="shared" si="3"/>
        <v>1.318665007</v>
      </c>
      <c r="K4381" s="24" t="str">
        <f t="shared" si="4"/>
        <v>Over Achived</v>
      </c>
    </row>
    <row r="4382" ht="22.5" customHeight="1">
      <c r="A4382" s="18">
        <v>45720.0</v>
      </c>
      <c r="B4382" s="19" t="str">
        <f t="shared" si="1"/>
        <v>Mar</v>
      </c>
      <c r="C4382" s="20" t="s">
        <v>13</v>
      </c>
      <c r="D4382" s="19" t="s">
        <v>29</v>
      </c>
      <c r="E4382" s="19" t="s">
        <v>26</v>
      </c>
      <c r="F4382" s="21">
        <v>2.0</v>
      </c>
      <c r="G4382" s="22">
        <v>63380.0</v>
      </c>
      <c r="H4382" s="15" t="str">
        <f t="shared" si="2"/>
        <v>Medium Range</v>
      </c>
      <c r="I4382" s="22">
        <v>78546.0</v>
      </c>
      <c r="J4382" s="23">
        <f t="shared" si="3"/>
        <v>0.8069156927</v>
      </c>
      <c r="K4382" s="24" t="str">
        <f t="shared" si="4"/>
        <v>Target Not Meet</v>
      </c>
    </row>
    <row r="4383" ht="22.5" customHeight="1">
      <c r="A4383" s="18">
        <v>45720.0</v>
      </c>
      <c r="B4383" s="19" t="str">
        <f t="shared" si="1"/>
        <v>Mar</v>
      </c>
      <c r="C4383" s="20" t="s">
        <v>13</v>
      </c>
      <c r="D4383" s="19" t="s">
        <v>169</v>
      </c>
      <c r="E4383" s="19" t="s">
        <v>38</v>
      </c>
      <c r="F4383" s="21">
        <v>2.0</v>
      </c>
      <c r="G4383" s="22">
        <v>61766.0</v>
      </c>
      <c r="H4383" s="15" t="str">
        <f t="shared" si="2"/>
        <v>Medium Range</v>
      </c>
      <c r="I4383" s="22">
        <v>65928.0</v>
      </c>
      <c r="J4383" s="23">
        <f t="shared" si="3"/>
        <v>0.9368705254</v>
      </c>
      <c r="K4383" s="24" t="str">
        <f t="shared" si="4"/>
        <v>Target Not Meet</v>
      </c>
    </row>
    <row r="4384" ht="22.5" customHeight="1">
      <c r="A4384" s="18">
        <v>45720.0</v>
      </c>
      <c r="B4384" s="19" t="str">
        <f t="shared" si="1"/>
        <v>Mar</v>
      </c>
      <c r="C4384" s="20" t="s">
        <v>57</v>
      </c>
      <c r="D4384" s="25" t="s">
        <v>62</v>
      </c>
      <c r="E4384" s="19" t="s">
        <v>23</v>
      </c>
      <c r="F4384" s="21">
        <v>1.0</v>
      </c>
      <c r="G4384" s="22">
        <v>30703.0</v>
      </c>
      <c r="H4384" s="15" t="str">
        <f t="shared" si="2"/>
        <v>Base Range</v>
      </c>
      <c r="I4384" s="22">
        <v>28046.0</v>
      </c>
      <c r="J4384" s="23">
        <f t="shared" si="3"/>
        <v>1.094737217</v>
      </c>
      <c r="K4384" s="24" t="str">
        <f t="shared" si="4"/>
        <v>Over Achived</v>
      </c>
    </row>
    <row r="4385" ht="22.5" customHeight="1">
      <c r="A4385" s="18">
        <v>45720.0</v>
      </c>
      <c r="B4385" s="19" t="str">
        <f t="shared" si="1"/>
        <v>Mar</v>
      </c>
      <c r="C4385" s="20" t="s">
        <v>57</v>
      </c>
      <c r="D4385" s="19" t="s">
        <v>80</v>
      </c>
      <c r="E4385" s="19" t="s">
        <v>68</v>
      </c>
      <c r="F4385" s="21">
        <v>1.0</v>
      </c>
      <c r="G4385" s="22">
        <v>24873.0</v>
      </c>
      <c r="H4385" s="15" t="str">
        <f t="shared" si="2"/>
        <v>Base Range</v>
      </c>
      <c r="I4385" s="22">
        <v>31345.0</v>
      </c>
      <c r="J4385" s="23">
        <f t="shared" si="3"/>
        <v>0.793523688</v>
      </c>
      <c r="K4385" s="24" t="str">
        <f t="shared" si="4"/>
        <v>Target Not Meet</v>
      </c>
    </row>
    <row r="4386" ht="22.5" customHeight="1">
      <c r="A4386" s="18">
        <v>45720.0</v>
      </c>
      <c r="B4386" s="19" t="str">
        <f t="shared" si="1"/>
        <v>Mar</v>
      </c>
      <c r="C4386" s="20" t="s">
        <v>57</v>
      </c>
      <c r="D4386" s="25" t="s">
        <v>62</v>
      </c>
      <c r="E4386" s="19" t="s">
        <v>38</v>
      </c>
      <c r="F4386" s="21">
        <v>2.0</v>
      </c>
      <c r="G4386" s="22">
        <v>42342.0</v>
      </c>
      <c r="H4386" s="15" t="str">
        <f t="shared" si="2"/>
        <v>Base Range</v>
      </c>
      <c r="I4386" s="22">
        <v>35881.0</v>
      </c>
      <c r="J4386" s="23">
        <f t="shared" si="3"/>
        <v>1.180067445</v>
      </c>
      <c r="K4386" s="24" t="str">
        <f t="shared" si="4"/>
        <v>Over Achived</v>
      </c>
    </row>
    <row r="4387" ht="22.5" customHeight="1">
      <c r="A4387" s="18">
        <v>45720.0</v>
      </c>
      <c r="B4387" s="19" t="str">
        <f t="shared" si="1"/>
        <v>Mar</v>
      </c>
      <c r="C4387" s="20" t="s">
        <v>57</v>
      </c>
      <c r="D4387" s="25" t="s">
        <v>62</v>
      </c>
      <c r="E4387" s="19" t="s">
        <v>23</v>
      </c>
      <c r="F4387" s="21">
        <v>1.0</v>
      </c>
      <c r="G4387" s="22">
        <v>32654.0</v>
      </c>
      <c r="H4387" s="15" t="str">
        <f t="shared" si="2"/>
        <v>Base Range</v>
      </c>
      <c r="I4387" s="22">
        <v>27592.0</v>
      </c>
      <c r="J4387" s="23">
        <f t="shared" si="3"/>
        <v>1.183458974</v>
      </c>
      <c r="K4387" s="24" t="str">
        <f t="shared" si="4"/>
        <v>Over Achived</v>
      </c>
    </row>
    <row r="4388" ht="22.5" customHeight="1">
      <c r="A4388" s="18">
        <v>45720.0</v>
      </c>
      <c r="B4388" s="19" t="str">
        <f t="shared" si="1"/>
        <v>Mar</v>
      </c>
      <c r="C4388" s="20" t="s">
        <v>57</v>
      </c>
      <c r="D4388" s="25" t="s">
        <v>62</v>
      </c>
      <c r="E4388" s="19" t="s">
        <v>34</v>
      </c>
      <c r="F4388" s="21">
        <v>3.0</v>
      </c>
      <c r="G4388" s="22">
        <v>50521.0</v>
      </c>
      <c r="H4388" s="15" t="str">
        <f t="shared" si="2"/>
        <v>Medium Range</v>
      </c>
      <c r="I4388" s="22">
        <v>43822.0</v>
      </c>
      <c r="J4388" s="23">
        <f t="shared" si="3"/>
        <v>1.152868422</v>
      </c>
      <c r="K4388" s="24" t="str">
        <f t="shared" si="4"/>
        <v>Over Achived</v>
      </c>
    </row>
    <row r="4389" ht="22.5" customHeight="1">
      <c r="A4389" s="18">
        <v>45720.0</v>
      </c>
      <c r="B4389" s="19" t="str">
        <f t="shared" si="1"/>
        <v>Mar</v>
      </c>
      <c r="C4389" s="20" t="s">
        <v>57</v>
      </c>
      <c r="D4389" s="19" t="s">
        <v>71</v>
      </c>
      <c r="E4389" s="19" t="s">
        <v>23</v>
      </c>
      <c r="F4389" s="21">
        <v>1.0</v>
      </c>
      <c r="G4389" s="22">
        <v>29438.0</v>
      </c>
      <c r="H4389" s="15" t="str">
        <f t="shared" si="2"/>
        <v>Base Range</v>
      </c>
      <c r="I4389" s="22">
        <v>32209.0</v>
      </c>
      <c r="J4389" s="23">
        <f t="shared" si="3"/>
        <v>0.9139681455</v>
      </c>
      <c r="K4389" s="24" t="str">
        <f t="shared" si="4"/>
        <v>Target Not Meet</v>
      </c>
    </row>
    <row r="4390" ht="22.5" customHeight="1">
      <c r="A4390" s="18">
        <v>45720.0</v>
      </c>
      <c r="B4390" s="19" t="str">
        <f t="shared" si="1"/>
        <v>Mar</v>
      </c>
      <c r="C4390" s="20" t="s">
        <v>57</v>
      </c>
      <c r="D4390" s="19" t="s">
        <v>71</v>
      </c>
      <c r="E4390" s="19" t="s">
        <v>38</v>
      </c>
      <c r="F4390" s="21">
        <v>2.0</v>
      </c>
      <c r="G4390" s="22">
        <v>41427.0</v>
      </c>
      <c r="H4390" s="15" t="str">
        <f t="shared" si="2"/>
        <v>Base Range</v>
      </c>
      <c r="I4390" s="22">
        <v>48087.0</v>
      </c>
      <c r="J4390" s="23">
        <f t="shared" si="3"/>
        <v>0.8615010294</v>
      </c>
      <c r="K4390" s="24" t="str">
        <f t="shared" si="4"/>
        <v>Target Not Meet</v>
      </c>
    </row>
    <row r="4391" ht="22.5" customHeight="1">
      <c r="A4391" s="18">
        <v>45720.0</v>
      </c>
      <c r="B4391" s="19" t="str">
        <f t="shared" si="1"/>
        <v>Mar</v>
      </c>
      <c r="C4391" s="20" t="s">
        <v>57</v>
      </c>
      <c r="D4391" s="19" t="s">
        <v>80</v>
      </c>
      <c r="E4391" s="19" t="s">
        <v>23</v>
      </c>
      <c r="F4391" s="21">
        <v>1.0</v>
      </c>
      <c r="G4391" s="22">
        <v>27065.0</v>
      </c>
      <c r="H4391" s="15" t="str">
        <f t="shared" si="2"/>
        <v>Base Range</v>
      </c>
      <c r="I4391" s="22">
        <v>33309.0</v>
      </c>
      <c r="J4391" s="23">
        <f t="shared" si="3"/>
        <v>0.8125431565</v>
      </c>
      <c r="K4391" s="24" t="str">
        <f t="shared" si="4"/>
        <v>Target Not Meet</v>
      </c>
    </row>
    <row r="4392" ht="22.5" customHeight="1">
      <c r="A4392" s="18">
        <v>45720.0</v>
      </c>
      <c r="B4392" s="19" t="str">
        <f t="shared" si="1"/>
        <v>Mar</v>
      </c>
      <c r="C4392" s="20" t="s">
        <v>57</v>
      </c>
      <c r="D4392" s="19" t="s">
        <v>80</v>
      </c>
      <c r="E4392" s="19" t="s">
        <v>34</v>
      </c>
      <c r="F4392" s="21">
        <v>3.0</v>
      </c>
      <c r="G4392" s="22">
        <v>59972.0</v>
      </c>
      <c r="H4392" s="15" t="str">
        <f t="shared" si="2"/>
        <v>Medium Range</v>
      </c>
      <c r="I4392" s="22">
        <v>77923.0</v>
      </c>
      <c r="J4392" s="23">
        <f t="shared" si="3"/>
        <v>0.7696315594</v>
      </c>
      <c r="K4392" s="24" t="str">
        <f t="shared" si="4"/>
        <v>Target Not Meet</v>
      </c>
    </row>
    <row r="4393" ht="22.5" customHeight="1">
      <c r="A4393" s="18">
        <v>45720.0</v>
      </c>
      <c r="B4393" s="19" t="str">
        <f t="shared" si="1"/>
        <v>Mar</v>
      </c>
      <c r="C4393" s="20" t="s">
        <v>57</v>
      </c>
      <c r="D4393" s="19" t="s">
        <v>80</v>
      </c>
      <c r="E4393" s="19" t="s">
        <v>26</v>
      </c>
      <c r="F4393" s="21">
        <v>2.0</v>
      </c>
      <c r="G4393" s="22">
        <v>49596.0</v>
      </c>
      <c r="H4393" s="15" t="str">
        <f t="shared" si="2"/>
        <v>Base Range</v>
      </c>
      <c r="I4393" s="22">
        <v>59676.0</v>
      </c>
      <c r="J4393" s="23">
        <f t="shared" si="3"/>
        <v>0.8310878745</v>
      </c>
      <c r="K4393" s="24" t="str">
        <f t="shared" si="4"/>
        <v>Target Not Meet</v>
      </c>
    </row>
    <row r="4394" ht="22.5" customHeight="1">
      <c r="A4394" s="18">
        <v>45720.0</v>
      </c>
      <c r="B4394" s="19" t="str">
        <f t="shared" si="1"/>
        <v>Mar</v>
      </c>
      <c r="C4394" s="20" t="s">
        <v>57</v>
      </c>
      <c r="D4394" s="19" t="s">
        <v>80</v>
      </c>
      <c r="E4394" s="19" t="s">
        <v>34</v>
      </c>
      <c r="F4394" s="21">
        <v>2.0</v>
      </c>
      <c r="G4394" s="22">
        <v>51255.0</v>
      </c>
      <c r="H4394" s="15" t="str">
        <f t="shared" si="2"/>
        <v>Medium Range</v>
      </c>
      <c r="I4394" s="22">
        <v>55012.0</v>
      </c>
      <c r="J4394" s="23">
        <f t="shared" si="3"/>
        <v>0.9317058096</v>
      </c>
      <c r="K4394" s="24" t="str">
        <f t="shared" si="4"/>
        <v>Target Not Meet</v>
      </c>
    </row>
    <row r="4395" ht="22.5" customHeight="1">
      <c r="A4395" s="18">
        <v>45720.0</v>
      </c>
      <c r="B4395" s="19" t="str">
        <f t="shared" si="1"/>
        <v>Mar</v>
      </c>
      <c r="C4395" s="20" t="s">
        <v>57</v>
      </c>
      <c r="D4395" s="19" t="s">
        <v>85</v>
      </c>
      <c r="E4395" s="19" t="s">
        <v>63</v>
      </c>
      <c r="F4395" s="21">
        <v>1.0</v>
      </c>
      <c r="G4395" s="22">
        <v>25191.0</v>
      </c>
      <c r="H4395" s="15" t="str">
        <f t="shared" si="2"/>
        <v>Base Range</v>
      </c>
      <c r="I4395" s="22">
        <v>28790.0</v>
      </c>
      <c r="J4395" s="23">
        <f t="shared" si="3"/>
        <v>0.8749913164</v>
      </c>
      <c r="K4395" s="24" t="str">
        <f t="shared" si="4"/>
        <v>Target Not Meet</v>
      </c>
    </row>
    <row r="4396" ht="22.5" customHeight="1">
      <c r="A4396" s="18">
        <v>45720.0</v>
      </c>
      <c r="B4396" s="19" t="str">
        <f t="shared" si="1"/>
        <v>Mar</v>
      </c>
      <c r="C4396" s="20" t="s">
        <v>57</v>
      </c>
      <c r="D4396" s="19" t="s">
        <v>85</v>
      </c>
      <c r="E4396" s="19" t="s">
        <v>63</v>
      </c>
      <c r="F4396" s="21">
        <v>1.0</v>
      </c>
      <c r="G4396" s="22">
        <v>20752.0</v>
      </c>
      <c r="H4396" s="15" t="str">
        <f t="shared" si="2"/>
        <v>Base Range</v>
      </c>
      <c r="I4396" s="22">
        <v>26498.0</v>
      </c>
      <c r="J4396" s="23">
        <f t="shared" si="3"/>
        <v>0.7831534455</v>
      </c>
      <c r="K4396" s="24" t="str">
        <f t="shared" si="4"/>
        <v>Target Not Meet</v>
      </c>
    </row>
    <row r="4397" ht="22.5" customHeight="1">
      <c r="A4397" s="18">
        <v>45720.0</v>
      </c>
      <c r="B4397" s="19" t="str">
        <f t="shared" si="1"/>
        <v>Mar</v>
      </c>
      <c r="C4397" s="20" t="s">
        <v>57</v>
      </c>
      <c r="D4397" s="19" t="s">
        <v>85</v>
      </c>
      <c r="E4397" s="19" t="s">
        <v>68</v>
      </c>
      <c r="F4397" s="21">
        <v>1.0</v>
      </c>
      <c r="G4397" s="22">
        <v>26711.0</v>
      </c>
      <c r="H4397" s="15" t="str">
        <f t="shared" si="2"/>
        <v>Base Range</v>
      </c>
      <c r="I4397" s="22">
        <v>29169.0</v>
      </c>
      <c r="J4397" s="23">
        <f t="shared" si="3"/>
        <v>0.9157324557</v>
      </c>
      <c r="K4397" s="24" t="str">
        <f t="shared" si="4"/>
        <v>Target Not Meet</v>
      </c>
    </row>
    <row r="4398" ht="22.5" customHeight="1">
      <c r="A4398" s="18">
        <v>45720.0</v>
      </c>
      <c r="B4398" s="19" t="str">
        <f t="shared" si="1"/>
        <v>Mar</v>
      </c>
      <c r="C4398" s="20" t="s">
        <v>57</v>
      </c>
      <c r="D4398" s="19" t="s">
        <v>85</v>
      </c>
      <c r="E4398" s="19" t="s">
        <v>19</v>
      </c>
      <c r="F4398" s="21">
        <v>1.0</v>
      </c>
      <c r="G4398" s="22">
        <v>34369.0</v>
      </c>
      <c r="H4398" s="15" t="str">
        <f t="shared" si="2"/>
        <v>Base Range</v>
      </c>
      <c r="I4398" s="22">
        <v>43521.0</v>
      </c>
      <c r="J4398" s="23">
        <f t="shared" si="3"/>
        <v>0.7897107144</v>
      </c>
      <c r="K4398" s="24" t="str">
        <f t="shared" si="4"/>
        <v>Target Not Meet</v>
      </c>
    </row>
    <row r="4399" ht="22.5" customHeight="1">
      <c r="A4399" s="18">
        <v>45720.0</v>
      </c>
      <c r="B4399" s="19" t="str">
        <f t="shared" si="1"/>
        <v>Mar</v>
      </c>
      <c r="C4399" s="20" t="s">
        <v>13</v>
      </c>
      <c r="D4399" s="19" t="s">
        <v>29</v>
      </c>
      <c r="E4399" s="19" t="s">
        <v>26</v>
      </c>
      <c r="F4399" s="21">
        <v>2.0</v>
      </c>
      <c r="G4399" s="22">
        <v>51915.0</v>
      </c>
      <c r="H4399" s="15" t="str">
        <f t="shared" si="2"/>
        <v>Medium Range</v>
      </c>
      <c r="I4399" s="22">
        <v>61170.0</v>
      </c>
      <c r="J4399" s="23">
        <f t="shared" si="3"/>
        <v>0.8487003433</v>
      </c>
      <c r="K4399" s="24" t="str">
        <f t="shared" si="4"/>
        <v>Target Not Meet</v>
      </c>
    </row>
    <row r="4400" ht="22.5" customHeight="1">
      <c r="A4400" s="18">
        <v>45720.0</v>
      </c>
      <c r="B4400" s="19" t="str">
        <f t="shared" si="1"/>
        <v>Mar</v>
      </c>
      <c r="C4400" s="20" t="s">
        <v>57</v>
      </c>
      <c r="D4400" s="25" t="s">
        <v>62</v>
      </c>
      <c r="E4400" s="19" t="s">
        <v>26</v>
      </c>
      <c r="F4400" s="21">
        <v>2.0</v>
      </c>
      <c r="G4400" s="22">
        <v>50543.0</v>
      </c>
      <c r="H4400" s="15" t="str">
        <f t="shared" si="2"/>
        <v>Medium Range</v>
      </c>
      <c r="I4400" s="22">
        <v>40125.0</v>
      </c>
      <c r="J4400" s="23">
        <f t="shared" si="3"/>
        <v>1.259638629</v>
      </c>
      <c r="K4400" s="24" t="str">
        <f t="shared" si="4"/>
        <v>Over Achived</v>
      </c>
    </row>
    <row r="4401" ht="22.5" customHeight="1">
      <c r="A4401" s="18">
        <v>45720.0</v>
      </c>
      <c r="B4401" s="19" t="str">
        <f t="shared" si="1"/>
        <v>Mar</v>
      </c>
      <c r="C4401" s="20" t="s">
        <v>13</v>
      </c>
      <c r="D4401" s="19" t="s">
        <v>18</v>
      </c>
      <c r="E4401" s="19" t="s">
        <v>63</v>
      </c>
      <c r="F4401" s="21">
        <v>3.0</v>
      </c>
      <c r="G4401" s="22">
        <v>80508.0</v>
      </c>
      <c r="H4401" s="15" t="str">
        <f t="shared" si="2"/>
        <v>High Range</v>
      </c>
      <c r="I4401" s="22">
        <v>72272.0</v>
      </c>
      <c r="J4401" s="23">
        <f t="shared" si="3"/>
        <v>1.113958379</v>
      </c>
      <c r="K4401" s="24" t="str">
        <f t="shared" si="4"/>
        <v>Over Achived</v>
      </c>
    </row>
    <row r="4402" ht="22.5" customHeight="1">
      <c r="A4402" s="18">
        <v>45720.0</v>
      </c>
      <c r="B4402" s="19" t="str">
        <f t="shared" si="1"/>
        <v>Mar</v>
      </c>
      <c r="C4402" s="20" t="s">
        <v>57</v>
      </c>
      <c r="D4402" s="19" t="s">
        <v>85</v>
      </c>
      <c r="E4402" s="19" t="s">
        <v>38</v>
      </c>
      <c r="F4402" s="21">
        <v>2.0</v>
      </c>
      <c r="G4402" s="22">
        <v>39658.0</v>
      </c>
      <c r="H4402" s="15" t="str">
        <f t="shared" si="2"/>
        <v>Base Range</v>
      </c>
      <c r="I4402" s="22">
        <v>45603.0</v>
      </c>
      <c r="J4402" s="23">
        <f t="shared" si="3"/>
        <v>0.8696357696</v>
      </c>
      <c r="K4402" s="24" t="str">
        <f t="shared" si="4"/>
        <v>Target Not Meet</v>
      </c>
    </row>
    <row r="4403" ht="22.5" customHeight="1">
      <c r="A4403" s="18">
        <v>45720.0</v>
      </c>
      <c r="B4403" s="19" t="str">
        <f t="shared" si="1"/>
        <v>Mar</v>
      </c>
      <c r="C4403" s="20" t="s">
        <v>13</v>
      </c>
      <c r="D4403" s="19" t="s">
        <v>18</v>
      </c>
      <c r="E4403" s="19" t="s">
        <v>23</v>
      </c>
      <c r="F4403" s="21">
        <v>2.0</v>
      </c>
      <c r="G4403" s="22">
        <v>36908.0</v>
      </c>
      <c r="H4403" s="15" t="str">
        <f t="shared" si="2"/>
        <v>Base Range</v>
      </c>
      <c r="I4403" s="22">
        <v>31311.0</v>
      </c>
      <c r="J4403" s="23">
        <f t="shared" si="3"/>
        <v>1.17875507</v>
      </c>
      <c r="K4403" s="24" t="str">
        <f t="shared" si="4"/>
        <v>Over Achived</v>
      </c>
    </row>
    <row r="4404" ht="22.5" customHeight="1">
      <c r="A4404" s="18">
        <v>45720.0</v>
      </c>
      <c r="B4404" s="19" t="str">
        <f t="shared" si="1"/>
        <v>Mar</v>
      </c>
      <c r="C4404" s="20" t="s">
        <v>7</v>
      </c>
      <c r="D4404" s="19" t="s">
        <v>8</v>
      </c>
      <c r="E4404" s="19" t="s">
        <v>63</v>
      </c>
      <c r="F4404" s="21">
        <v>3.0</v>
      </c>
      <c r="G4404" s="22">
        <v>56623.0</v>
      </c>
      <c r="H4404" s="15" t="str">
        <f t="shared" si="2"/>
        <v>Medium Range</v>
      </c>
      <c r="I4404" s="22">
        <v>46044.0</v>
      </c>
      <c r="J4404" s="23">
        <f t="shared" si="3"/>
        <v>1.229758492</v>
      </c>
      <c r="K4404" s="24" t="str">
        <f t="shared" si="4"/>
        <v>Over Achived</v>
      </c>
    </row>
    <row r="4405" ht="22.5" customHeight="1">
      <c r="A4405" s="18">
        <v>45720.0</v>
      </c>
      <c r="B4405" s="19" t="str">
        <f t="shared" si="1"/>
        <v>Mar</v>
      </c>
      <c r="C4405" s="20" t="s">
        <v>7</v>
      </c>
      <c r="D4405" s="19" t="s">
        <v>8</v>
      </c>
      <c r="E4405" s="19" t="s">
        <v>9</v>
      </c>
      <c r="F4405" s="21">
        <v>6.0</v>
      </c>
      <c r="G4405" s="22">
        <v>123936.0</v>
      </c>
      <c r="H4405" s="15" t="str">
        <f t="shared" si="2"/>
        <v>Very High Range</v>
      </c>
      <c r="I4405" s="22">
        <v>96477.0</v>
      </c>
      <c r="J4405" s="23">
        <f t="shared" si="3"/>
        <v>1.284617059</v>
      </c>
      <c r="K4405" s="24" t="str">
        <f t="shared" si="4"/>
        <v>Over Achived</v>
      </c>
    </row>
    <row r="4406" ht="22.5" customHeight="1">
      <c r="A4406" s="18">
        <v>45720.0</v>
      </c>
      <c r="B4406" s="19" t="str">
        <f t="shared" si="1"/>
        <v>Mar</v>
      </c>
      <c r="C4406" s="20" t="s">
        <v>7</v>
      </c>
      <c r="D4406" s="19" t="s">
        <v>106</v>
      </c>
      <c r="E4406" s="19" t="s">
        <v>19</v>
      </c>
      <c r="F4406" s="21">
        <v>3.0</v>
      </c>
      <c r="G4406" s="22">
        <v>79718.0</v>
      </c>
      <c r="H4406" s="15" t="str">
        <f t="shared" si="2"/>
        <v>High Range</v>
      </c>
      <c r="I4406" s="22">
        <v>71826.0</v>
      </c>
      <c r="J4406" s="23">
        <f t="shared" si="3"/>
        <v>1.109876646</v>
      </c>
      <c r="K4406" s="24" t="str">
        <f t="shared" si="4"/>
        <v>Over Achived</v>
      </c>
    </row>
    <row r="4407" ht="22.5" customHeight="1">
      <c r="A4407" s="18">
        <v>45720.0</v>
      </c>
      <c r="B4407" s="19" t="str">
        <f t="shared" si="1"/>
        <v>Mar</v>
      </c>
      <c r="C4407" s="20" t="s">
        <v>7</v>
      </c>
      <c r="D4407" s="19" t="s">
        <v>106</v>
      </c>
      <c r="E4407" s="19" t="s">
        <v>9</v>
      </c>
      <c r="F4407" s="21">
        <v>6.0</v>
      </c>
      <c r="G4407" s="22">
        <v>144137.0</v>
      </c>
      <c r="H4407" s="15" t="str">
        <f t="shared" si="2"/>
        <v>Very High Range</v>
      </c>
      <c r="I4407" s="22">
        <v>108225.0</v>
      </c>
      <c r="J4407" s="23">
        <f t="shared" si="3"/>
        <v>1.331827212</v>
      </c>
      <c r="K4407" s="24" t="str">
        <f t="shared" si="4"/>
        <v>Over Achived</v>
      </c>
    </row>
    <row r="4408" ht="22.5" customHeight="1">
      <c r="A4408" s="18">
        <v>45720.0</v>
      </c>
      <c r="B4408" s="19" t="str">
        <f t="shared" si="1"/>
        <v>Mar</v>
      </c>
      <c r="C4408" s="20" t="s">
        <v>7</v>
      </c>
      <c r="D4408" s="19" t="s">
        <v>118</v>
      </c>
      <c r="E4408" s="19" t="s">
        <v>68</v>
      </c>
      <c r="F4408" s="21">
        <v>2.0</v>
      </c>
      <c r="G4408" s="22">
        <v>57099.0</v>
      </c>
      <c r="H4408" s="15" t="str">
        <f t="shared" si="2"/>
        <v>Medium Range</v>
      </c>
      <c r="I4408" s="22">
        <v>44506.0</v>
      </c>
      <c r="J4408" s="23">
        <f t="shared" si="3"/>
        <v>1.282950613</v>
      </c>
      <c r="K4408" s="24" t="str">
        <f t="shared" si="4"/>
        <v>Over Achived</v>
      </c>
    </row>
    <row r="4409" ht="22.5" customHeight="1">
      <c r="A4409" s="18">
        <v>45720.0</v>
      </c>
      <c r="B4409" s="19" t="str">
        <f t="shared" si="1"/>
        <v>Mar</v>
      </c>
      <c r="C4409" s="20" t="s">
        <v>7</v>
      </c>
      <c r="D4409" s="19" t="s">
        <v>118</v>
      </c>
      <c r="E4409" s="19" t="s">
        <v>63</v>
      </c>
      <c r="F4409" s="21">
        <v>2.0</v>
      </c>
      <c r="G4409" s="22">
        <v>51468.0</v>
      </c>
      <c r="H4409" s="15" t="str">
        <f t="shared" si="2"/>
        <v>Medium Range</v>
      </c>
      <c r="I4409" s="22">
        <v>37669.0</v>
      </c>
      <c r="J4409" s="23">
        <f t="shared" si="3"/>
        <v>1.36632244</v>
      </c>
      <c r="K4409" s="24" t="str">
        <f t="shared" si="4"/>
        <v>Over Achived</v>
      </c>
    </row>
    <row r="4410" ht="22.5" customHeight="1">
      <c r="A4410" s="18">
        <v>45720.0</v>
      </c>
      <c r="B4410" s="19" t="str">
        <f t="shared" si="1"/>
        <v>Mar</v>
      </c>
      <c r="C4410" s="20" t="s">
        <v>7</v>
      </c>
      <c r="D4410" s="19" t="s">
        <v>118</v>
      </c>
      <c r="E4410" s="19" t="s">
        <v>23</v>
      </c>
      <c r="F4410" s="21">
        <v>2.0</v>
      </c>
      <c r="G4410" s="22">
        <v>77187.0</v>
      </c>
      <c r="H4410" s="15" t="str">
        <f t="shared" si="2"/>
        <v>High Range</v>
      </c>
      <c r="I4410" s="22">
        <v>62923.0</v>
      </c>
      <c r="J4410" s="23">
        <f t="shared" si="3"/>
        <v>1.226689764</v>
      </c>
      <c r="K4410" s="24" t="str">
        <f t="shared" si="4"/>
        <v>Over Achived</v>
      </c>
    </row>
    <row r="4411" ht="22.5" customHeight="1">
      <c r="A4411" s="18">
        <v>45720.0</v>
      </c>
      <c r="B4411" s="19" t="str">
        <f t="shared" si="1"/>
        <v>Mar</v>
      </c>
      <c r="C4411" s="20" t="s">
        <v>7</v>
      </c>
      <c r="D4411" s="19" t="s">
        <v>126</v>
      </c>
      <c r="E4411" s="19" t="s">
        <v>23</v>
      </c>
      <c r="F4411" s="21">
        <v>3.0</v>
      </c>
      <c r="G4411" s="22">
        <v>69806.0</v>
      </c>
      <c r="H4411" s="15" t="str">
        <f t="shared" si="2"/>
        <v>Medium Range</v>
      </c>
      <c r="I4411" s="22">
        <v>61463.0</v>
      </c>
      <c r="J4411" s="23">
        <f t="shared" si="3"/>
        <v>1.135740201</v>
      </c>
      <c r="K4411" s="24" t="str">
        <f t="shared" si="4"/>
        <v>Over Achived</v>
      </c>
    </row>
    <row r="4412" ht="22.5" customHeight="1">
      <c r="A4412" s="18">
        <v>45720.0</v>
      </c>
      <c r="B4412" s="19" t="str">
        <f t="shared" si="1"/>
        <v>Mar</v>
      </c>
      <c r="C4412" s="20" t="s">
        <v>7</v>
      </c>
      <c r="D4412" s="19" t="s">
        <v>126</v>
      </c>
      <c r="E4412" s="19" t="s">
        <v>26</v>
      </c>
      <c r="F4412" s="21">
        <v>7.0</v>
      </c>
      <c r="G4412" s="22">
        <v>191989.0</v>
      </c>
      <c r="H4412" s="15" t="str">
        <f t="shared" si="2"/>
        <v>Very High Range</v>
      </c>
      <c r="I4412" s="22">
        <v>135657.0</v>
      </c>
      <c r="J4412" s="23">
        <f t="shared" si="3"/>
        <v>1.415253175</v>
      </c>
      <c r="K4412" s="24" t="str">
        <f t="shared" si="4"/>
        <v>Over Achived</v>
      </c>
    </row>
    <row r="4413" ht="22.5" customHeight="1">
      <c r="A4413" s="18">
        <v>45720.0</v>
      </c>
      <c r="B4413" s="19" t="str">
        <f t="shared" si="1"/>
        <v>Mar</v>
      </c>
      <c r="C4413" s="20" t="s">
        <v>7</v>
      </c>
      <c r="D4413" s="19" t="s">
        <v>126</v>
      </c>
      <c r="E4413" s="19" t="s">
        <v>38</v>
      </c>
      <c r="F4413" s="21">
        <v>3.0</v>
      </c>
      <c r="G4413" s="22">
        <v>95213.0</v>
      </c>
      <c r="H4413" s="15" t="str">
        <f t="shared" si="2"/>
        <v>Very High Range</v>
      </c>
      <c r="I4413" s="22">
        <v>77946.0</v>
      </c>
      <c r="J4413" s="23">
        <f t="shared" si="3"/>
        <v>1.221525158</v>
      </c>
      <c r="K4413" s="24" t="str">
        <f t="shared" si="4"/>
        <v>Over Achived</v>
      </c>
    </row>
    <row r="4414" ht="22.5" customHeight="1">
      <c r="A4414" s="18">
        <v>45720.0</v>
      </c>
      <c r="B4414" s="19" t="str">
        <f t="shared" si="1"/>
        <v>Mar</v>
      </c>
      <c r="C4414" s="20" t="s">
        <v>7</v>
      </c>
      <c r="D4414" s="19" t="s">
        <v>126</v>
      </c>
      <c r="E4414" s="19" t="s">
        <v>63</v>
      </c>
      <c r="F4414" s="21">
        <v>2.0</v>
      </c>
      <c r="G4414" s="22">
        <v>51013.0</v>
      </c>
      <c r="H4414" s="15" t="str">
        <f t="shared" si="2"/>
        <v>Medium Range</v>
      </c>
      <c r="I4414" s="22">
        <v>37089.0</v>
      </c>
      <c r="J4414" s="23">
        <f t="shared" si="3"/>
        <v>1.375421284</v>
      </c>
      <c r="K4414" s="24" t="str">
        <f t="shared" si="4"/>
        <v>Over Achived</v>
      </c>
    </row>
    <row r="4415" ht="22.5" customHeight="1">
      <c r="A4415" s="18">
        <v>45720.0</v>
      </c>
      <c r="B4415" s="19" t="str">
        <f t="shared" si="1"/>
        <v>Mar</v>
      </c>
      <c r="C4415" s="20" t="s">
        <v>7</v>
      </c>
      <c r="D4415" s="19" t="s">
        <v>131</v>
      </c>
      <c r="E4415" s="19" t="s">
        <v>19</v>
      </c>
      <c r="F4415" s="21">
        <v>3.0</v>
      </c>
      <c r="G4415" s="22">
        <v>75339.0</v>
      </c>
      <c r="H4415" s="15" t="str">
        <f t="shared" si="2"/>
        <v>High Range</v>
      </c>
      <c r="I4415" s="22">
        <v>68008.0</v>
      </c>
      <c r="J4415" s="23">
        <f t="shared" si="3"/>
        <v>1.107796142</v>
      </c>
      <c r="K4415" s="24" t="str">
        <f t="shared" si="4"/>
        <v>Over Achived</v>
      </c>
    </row>
    <row r="4416" ht="22.5" customHeight="1">
      <c r="A4416" s="18">
        <v>45720.0</v>
      </c>
      <c r="B4416" s="19" t="str">
        <f t="shared" si="1"/>
        <v>Mar</v>
      </c>
      <c r="C4416" s="20" t="s">
        <v>7</v>
      </c>
      <c r="D4416" s="19" t="s">
        <v>131</v>
      </c>
      <c r="E4416" s="19" t="s">
        <v>68</v>
      </c>
      <c r="F4416" s="21">
        <v>2.0</v>
      </c>
      <c r="G4416" s="22">
        <v>57839.0</v>
      </c>
      <c r="H4416" s="15" t="str">
        <f t="shared" si="2"/>
        <v>Medium Range</v>
      </c>
      <c r="I4416" s="22">
        <v>54408.0</v>
      </c>
      <c r="J4416" s="23">
        <f t="shared" si="3"/>
        <v>1.063060579</v>
      </c>
      <c r="K4416" s="24" t="str">
        <f t="shared" si="4"/>
        <v>Over Achived</v>
      </c>
    </row>
    <row r="4417" ht="22.5" customHeight="1">
      <c r="A4417" s="18">
        <v>45720.0</v>
      </c>
      <c r="B4417" s="19" t="str">
        <f t="shared" si="1"/>
        <v>Mar</v>
      </c>
      <c r="C4417" s="20" t="s">
        <v>7</v>
      </c>
      <c r="D4417" s="19" t="s">
        <v>131</v>
      </c>
      <c r="E4417" s="19" t="s">
        <v>38</v>
      </c>
      <c r="F4417" s="21">
        <v>3.0</v>
      </c>
      <c r="G4417" s="22">
        <v>109436.0</v>
      </c>
      <c r="H4417" s="15" t="str">
        <f t="shared" si="2"/>
        <v>Very High Range</v>
      </c>
      <c r="I4417" s="22">
        <v>94199.0</v>
      </c>
      <c r="J4417" s="23">
        <f t="shared" si="3"/>
        <v>1.161753309</v>
      </c>
      <c r="K4417" s="24" t="str">
        <f t="shared" si="4"/>
        <v>Over Achived</v>
      </c>
    </row>
    <row r="4418" ht="22.5" customHeight="1">
      <c r="A4418" s="18">
        <v>45720.0</v>
      </c>
      <c r="B4418" s="19" t="str">
        <f t="shared" si="1"/>
        <v>Mar</v>
      </c>
      <c r="C4418" s="20" t="s">
        <v>92</v>
      </c>
      <c r="D4418" s="19" t="s">
        <v>158</v>
      </c>
      <c r="E4418" s="19" t="s">
        <v>68</v>
      </c>
      <c r="F4418" s="21">
        <v>2.0</v>
      </c>
      <c r="G4418" s="22">
        <v>53152.0</v>
      </c>
      <c r="H4418" s="15" t="str">
        <f t="shared" si="2"/>
        <v>Medium Range</v>
      </c>
      <c r="I4418" s="22">
        <v>48311.0</v>
      </c>
      <c r="J4418" s="23">
        <f t="shared" si="3"/>
        <v>1.100204922</v>
      </c>
      <c r="K4418" s="24" t="str">
        <f t="shared" si="4"/>
        <v>Over Achived</v>
      </c>
    </row>
    <row r="4419" ht="22.5" customHeight="1">
      <c r="A4419" s="18">
        <v>45720.0</v>
      </c>
      <c r="B4419" s="19" t="str">
        <f t="shared" si="1"/>
        <v>Mar</v>
      </c>
      <c r="C4419" s="20" t="s">
        <v>13</v>
      </c>
      <c r="D4419" s="19" t="s">
        <v>18</v>
      </c>
      <c r="E4419" s="19" t="s">
        <v>68</v>
      </c>
      <c r="F4419" s="21">
        <v>1.0</v>
      </c>
      <c r="G4419" s="22">
        <v>40387.0</v>
      </c>
      <c r="H4419" s="15" t="str">
        <f t="shared" si="2"/>
        <v>Base Range</v>
      </c>
      <c r="I4419" s="22">
        <v>29951.0</v>
      </c>
      <c r="J4419" s="23">
        <f t="shared" si="3"/>
        <v>1.348435778</v>
      </c>
      <c r="K4419" s="24" t="str">
        <f t="shared" si="4"/>
        <v>Over Achived</v>
      </c>
    </row>
    <row r="4420" ht="22.5" customHeight="1">
      <c r="A4420" s="18">
        <v>45720.0</v>
      </c>
      <c r="B4420" s="19" t="str">
        <f t="shared" si="1"/>
        <v>Mar</v>
      </c>
      <c r="C4420" s="20" t="s">
        <v>92</v>
      </c>
      <c r="D4420" s="19" t="s">
        <v>158</v>
      </c>
      <c r="E4420" s="19" t="s">
        <v>38</v>
      </c>
      <c r="F4420" s="21">
        <v>3.0</v>
      </c>
      <c r="G4420" s="22">
        <v>64613.0</v>
      </c>
      <c r="H4420" s="15" t="str">
        <f t="shared" si="2"/>
        <v>Medium Range</v>
      </c>
      <c r="I4420" s="22">
        <v>51119.0</v>
      </c>
      <c r="J4420" s="23">
        <f t="shared" si="3"/>
        <v>1.2639723</v>
      </c>
      <c r="K4420" s="24" t="str">
        <f t="shared" si="4"/>
        <v>Over Achived</v>
      </c>
    </row>
    <row r="4421" ht="22.5" customHeight="1">
      <c r="A4421" s="18">
        <v>45720.0</v>
      </c>
      <c r="B4421" s="19" t="str">
        <f t="shared" si="1"/>
        <v>Mar</v>
      </c>
      <c r="C4421" s="20" t="s">
        <v>13</v>
      </c>
      <c r="D4421" s="19" t="s">
        <v>18</v>
      </c>
      <c r="E4421" s="19" t="s">
        <v>19</v>
      </c>
      <c r="F4421" s="21">
        <v>2.0</v>
      </c>
      <c r="G4421" s="22">
        <v>49004.0</v>
      </c>
      <c r="H4421" s="15" t="str">
        <f t="shared" si="2"/>
        <v>Base Range</v>
      </c>
      <c r="I4421" s="22">
        <v>46223.0</v>
      </c>
      <c r="J4421" s="23">
        <f t="shared" si="3"/>
        <v>1.060164853</v>
      </c>
      <c r="K4421" s="24" t="str">
        <f t="shared" si="4"/>
        <v>Over Achived</v>
      </c>
    </row>
    <row r="4422" ht="22.5" customHeight="1">
      <c r="A4422" s="18">
        <v>45720.0</v>
      </c>
      <c r="B4422" s="19" t="str">
        <f t="shared" si="1"/>
        <v>Mar</v>
      </c>
      <c r="C4422" s="20" t="s">
        <v>13</v>
      </c>
      <c r="D4422" s="19" t="s">
        <v>14</v>
      </c>
      <c r="E4422" s="19" t="s">
        <v>38</v>
      </c>
      <c r="F4422" s="21">
        <v>3.0</v>
      </c>
      <c r="G4422" s="22">
        <v>57965.0</v>
      </c>
      <c r="H4422" s="15" t="str">
        <f t="shared" si="2"/>
        <v>Medium Range</v>
      </c>
      <c r="I4422" s="22">
        <v>50924.0</v>
      </c>
      <c r="J4422" s="23">
        <f t="shared" si="3"/>
        <v>1.138264865</v>
      </c>
      <c r="K4422" s="24" t="str">
        <f t="shared" si="4"/>
        <v>Over Achived</v>
      </c>
    </row>
    <row r="4423" ht="22.5" customHeight="1">
      <c r="A4423" s="18">
        <v>45720.0</v>
      </c>
      <c r="B4423" s="19" t="str">
        <f t="shared" si="1"/>
        <v>Mar</v>
      </c>
      <c r="C4423" s="20" t="s">
        <v>13</v>
      </c>
      <c r="D4423" s="19" t="s">
        <v>14</v>
      </c>
      <c r="E4423" s="19" t="s">
        <v>26</v>
      </c>
      <c r="F4423" s="21">
        <v>2.0</v>
      </c>
      <c r="G4423" s="22">
        <v>61267.0</v>
      </c>
      <c r="H4423" s="15" t="str">
        <f t="shared" si="2"/>
        <v>Medium Range</v>
      </c>
      <c r="I4423" s="22">
        <v>56307.0</v>
      </c>
      <c r="J4423" s="23">
        <f t="shared" si="3"/>
        <v>1.088088515</v>
      </c>
      <c r="K4423" s="24" t="str">
        <f t="shared" si="4"/>
        <v>Over Achived</v>
      </c>
    </row>
    <row r="4424" ht="22.5" customHeight="1">
      <c r="A4424" s="18">
        <v>45720.0</v>
      </c>
      <c r="B4424" s="19" t="str">
        <f t="shared" si="1"/>
        <v>Mar</v>
      </c>
      <c r="C4424" s="20" t="s">
        <v>13</v>
      </c>
      <c r="D4424" s="19" t="s">
        <v>14</v>
      </c>
      <c r="E4424" s="19" t="s">
        <v>68</v>
      </c>
      <c r="F4424" s="21">
        <v>1.0</v>
      </c>
      <c r="G4424" s="22">
        <v>32064.0</v>
      </c>
      <c r="H4424" s="15" t="str">
        <f t="shared" si="2"/>
        <v>Base Range</v>
      </c>
      <c r="I4424" s="22">
        <v>23742.0</v>
      </c>
      <c r="J4424" s="23">
        <f t="shared" si="3"/>
        <v>1.350518069</v>
      </c>
      <c r="K4424" s="24" t="str">
        <f t="shared" si="4"/>
        <v>Over Achived</v>
      </c>
    </row>
    <row r="4425" ht="22.5" customHeight="1">
      <c r="A4425" s="18">
        <v>45720.0</v>
      </c>
      <c r="B4425" s="19" t="str">
        <f t="shared" si="1"/>
        <v>Mar</v>
      </c>
      <c r="C4425" s="20" t="s">
        <v>92</v>
      </c>
      <c r="D4425" s="19" t="s">
        <v>158</v>
      </c>
      <c r="E4425" s="19" t="s">
        <v>19</v>
      </c>
      <c r="F4425" s="21">
        <v>2.0</v>
      </c>
      <c r="G4425" s="22">
        <v>54190.0</v>
      </c>
      <c r="H4425" s="15" t="str">
        <f t="shared" si="2"/>
        <v>Medium Range</v>
      </c>
      <c r="I4425" s="22">
        <v>42784.0</v>
      </c>
      <c r="J4425" s="23">
        <f t="shared" si="3"/>
        <v>1.266594989</v>
      </c>
      <c r="K4425" s="24" t="str">
        <f t="shared" si="4"/>
        <v>Over Achived</v>
      </c>
    </row>
    <row r="4426" ht="22.5" customHeight="1">
      <c r="A4426" s="18">
        <v>45720.0</v>
      </c>
      <c r="B4426" s="19" t="str">
        <f t="shared" si="1"/>
        <v>Mar</v>
      </c>
      <c r="C4426" s="20" t="s">
        <v>92</v>
      </c>
      <c r="D4426" s="19" t="s">
        <v>93</v>
      </c>
      <c r="E4426" s="19" t="s">
        <v>63</v>
      </c>
      <c r="F4426" s="21">
        <v>1.0</v>
      </c>
      <c r="G4426" s="22">
        <v>21824.0</v>
      </c>
      <c r="H4426" s="15" t="str">
        <f t="shared" si="2"/>
        <v>Base Range</v>
      </c>
      <c r="I4426" s="22">
        <v>27675.0</v>
      </c>
      <c r="J4426" s="23">
        <f t="shared" si="3"/>
        <v>0.7885817525</v>
      </c>
      <c r="K4426" s="24" t="str">
        <f t="shared" si="4"/>
        <v>Target Not Meet</v>
      </c>
    </row>
    <row r="4427" ht="22.5" customHeight="1">
      <c r="A4427" s="18">
        <v>45720.0</v>
      </c>
      <c r="B4427" s="19" t="str">
        <f t="shared" si="1"/>
        <v>Mar</v>
      </c>
      <c r="C4427" s="20" t="s">
        <v>92</v>
      </c>
      <c r="D4427" s="19" t="s">
        <v>93</v>
      </c>
      <c r="E4427" s="19" t="s">
        <v>68</v>
      </c>
      <c r="F4427" s="21">
        <v>2.0</v>
      </c>
      <c r="G4427" s="22">
        <v>52873.0</v>
      </c>
      <c r="H4427" s="15" t="str">
        <f t="shared" si="2"/>
        <v>Medium Range</v>
      </c>
      <c r="I4427" s="22">
        <v>61527.0</v>
      </c>
      <c r="J4427" s="23">
        <f t="shared" si="3"/>
        <v>0.8593463032</v>
      </c>
      <c r="K4427" s="24" t="str">
        <f t="shared" si="4"/>
        <v>Target Not Meet</v>
      </c>
    </row>
    <row r="4428" ht="22.5" customHeight="1">
      <c r="A4428" s="18">
        <v>45720.0</v>
      </c>
      <c r="B4428" s="19" t="str">
        <f t="shared" si="1"/>
        <v>Mar</v>
      </c>
      <c r="C4428" s="20" t="s">
        <v>92</v>
      </c>
      <c r="D4428" s="19" t="s">
        <v>93</v>
      </c>
      <c r="E4428" s="19" t="s">
        <v>23</v>
      </c>
      <c r="F4428" s="21">
        <v>2.0</v>
      </c>
      <c r="G4428" s="22">
        <v>50256.0</v>
      </c>
      <c r="H4428" s="15" t="str">
        <f t="shared" si="2"/>
        <v>Medium Range</v>
      </c>
      <c r="I4428" s="22">
        <v>63209.0</v>
      </c>
      <c r="J4428" s="23">
        <f t="shared" si="3"/>
        <v>0.7950766505</v>
      </c>
      <c r="K4428" s="24" t="str">
        <f t="shared" si="4"/>
        <v>Target Not Meet</v>
      </c>
    </row>
    <row r="4429" ht="22.5" customHeight="1">
      <c r="A4429" s="18">
        <v>45720.0</v>
      </c>
      <c r="B4429" s="19" t="str">
        <f t="shared" si="1"/>
        <v>Mar</v>
      </c>
      <c r="C4429" s="20" t="s">
        <v>92</v>
      </c>
      <c r="D4429" s="19" t="s">
        <v>98</v>
      </c>
      <c r="E4429" s="19" t="s">
        <v>68</v>
      </c>
      <c r="F4429" s="21">
        <v>2.0</v>
      </c>
      <c r="G4429" s="22">
        <v>50062.0</v>
      </c>
      <c r="H4429" s="15" t="str">
        <f t="shared" si="2"/>
        <v>Medium Range</v>
      </c>
      <c r="I4429" s="22">
        <v>57885.0</v>
      </c>
      <c r="J4429" s="23">
        <f t="shared" si="3"/>
        <v>0.8648527252</v>
      </c>
      <c r="K4429" s="24" t="str">
        <f t="shared" si="4"/>
        <v>Target Not Meet</v>
      </c>
    </row>
    <row r="4430" ht="22.5" customHeight="1">
      <c r="A4430" s="18">
        <v>45720.0</v>
      </c>
      <c r="B4430" s="19" t="str">
        <f t="shared" si="1"/>
        <v>Mar</v>
      </c>
      <c r="C4430" s="20" t="s">
        <v>92</v>
      </c>
      <c r="D4430" s="19" t="s">
        <v>144</v>
      </c>
      <c r="E4430" s="19" t="s">
        <v>38</v>
      </c>
      <c r="F4430" s="21">
        <v>3.0</v>
      </c>
      <c r="G4430" s="22">
        <v>65284.0</v>
      </c>
      <c r="H4430" s="15" t="str">
        <f t="shared" si="2"/>
        <v>Medium Range</v>
      </c>
      <c r="I4430" s="22">
        <v>52482.0</v>
      </c>
      <c r="J4430" s="23">
        <f t="shared" si="3"/>
        <v>1.243931253</v>
      </c>
      <c r="K4430" s="24" t="str">
        <f t="shared" si="4"/>
        <v>Over Achived</v>
      </c>
    </row>
    <row r="4431" ht="22.5" customHeight="1">
      <c r="A4431" s="18">
        <v>45720.0</v>
      </c>
      <c r="B4431" s="19" t="str">
        <f t="shared" si="1"/>
        <v>Mar</v>
      </c>
      <c r="C4431" s="20" t="s">
        <v>92</v>
      </c>
      <c r="D4431" s="19" t="s">
        <v>144</v>
      </c>
      <c r="E4431" s="19" t="s">
        <v>19</v>
      </c>
      <c r="F4431" s="21">
        <v>3.0</v>
      </c>
      <c r="G4431" s="22">
        <v>64317.0</v>
      </c>
      <c r="H4431" s="15" t="str">
        <f t="shared" si="2"/>
        <v>Medium Range</v>
      </c>
      <c r="I4431" s="22">
        <v>59300.0</v>
      </c>
      <c r="J4431" s="23">
        <f t="shared" si="3"/>
        <v>1.08460371</v>
      </c>
      <c r="K4431" s="24" t="str">
        <f t="shared" si="4"/>
        <v>Over Achived</v>
      </c>
    </row>
    <row r="4432" ht="22.5" customHeight="1">
      <c r="A4432" s="18">
        <v>45720.0</v>
      </c>
      <c r="B4432" s="19" t="str">
        <f t="shared" si="1"/>
        <v>Mar</v>
      </c>
      <c r="C4432" s="20" t="s">
        <v>92</v>
      </c>
      <c r="D4432" s="25" t="s">
        <v>149</v>
      </c>
      <c r="E4432" s="19" t="s">
        <v>63</v>
      </c>
      <c r="F4432" s="21">
        <v>5.0</v>
      </c>
      <c r="G4432" s="22">
        <v>110713.0</v>
      </c>
      <c r="H4432" s="15" t="str">
        <f t="shared" si="2"/>
        <v>Very High Range</v>
      </c>
      <c r="I4432" s="22">
        <v>78683.0</v>
      </c>
      <c r="J4432" s="23">
        <f t="shared" si="3"/>
        <v>1.407076497</v>
      </c>
      <c r="K4432" s="24" t="str">
        <f t="shared" si="4"/>
        <v>Over Achived</v>
      </c>
    </row>
    <row r="4433" ht="22.5" customHeight="1">
      <c r="A4433" s="18">
        <v>45720.0</v>
      </c>
      <c r="B4433" s="19" t="str">
        <f t="shared" si="1"/>
        <v>Mar</v>
      </c>
      <c r="C4433" s="20" t="s">
        <v>92</v>
      </c>
      <c r="D4433" s="25" t="s">
        <v>149</v>
      </c>
      <c r="E4433" s="19" t="s">
        <v>63</v>
      </c>
      <c r="F4433" s="21">
        <v>1.0</v>
      </c>
      <c r="G4433" s="22">
        <v>21257.0</v>
      </c>
      <c r="H4433" s="15" t="str">
        <f t="shared" si="2"/>
        <v>Base Range</v>
      </c>
      <c r="I4433" s="22">
        <v>16461.0</v>
      </c>
      <c r="J4433" s="23">
        <f t="shared" si="3"/>
        <v>1.291355325</v>
      </c>
      <c r="K4433" s="24" t="str">
        <f t="shared" si="4"/>
        <v>Over Achived</v>
      </c>
    </row>
    <row r="4434" ht="22.5" customHeight="1">
      <c r="A4434" s="18">
        <v>45720.0</v>
      </c>
      <c r="B4434" s="19" t="str">
        <f t="shared" si="1"/>
        <v>Mar</v>
      </c>
      <c r="C4434" s="20" t="s">
        <v>92</v>
      </c>
      <c r="D4434" s="19" t="s">
        <v>158</v>
      </c>
      <c r="E4434" s="19" t="s">
        <v>19</v>
      </c>
      <c r="F4434" s="21">
        <v>3.0</v>
      </c>
      <c r="G4434" s="22">
        <v>64228.0</v>
      </c>
      <c r="H4434" s="15" t="str">
        <f t="shared" si="2"/>
        <v>Medium Range</v>
      </c>
      <c r="I4434" s="22">
        <v>59682.0</v>
      </c>
      <c r="J4434" s="23">
        <f t="shared" si="3"/>
        <v>1.07617037</v>
      </c>
      <c r="K4434" s="24" t="str">
        <f t="shared" si="4"/>
        <v>Over Achived</v>
      </c>
    </row>
    <row r="4435" ht="22.5" customHeight="1">
      <c r="A4435" s="18">
        <v>45720.0</v>
      </c>
      <c r="B4435" s="19" t="str">
        <f t="shared" si="1"/>
        <v>Mar</v>
      </c>
      <c r="C4435" s="20" t="s">
        <v>92</v>
      </c>
      <c r="D4435" s="19" t="s">
        <v>98</v>
      </c>
      <c r="E4435" s="19" t="s">
        <v>68</v>
      </c>
      <c r="F4435" s="21">
        <v>2.0</v>
      </c>
      <c r="G4435" s="22">
        <v>51955.0</v>
      </c>
      <c r="H4435" s="15" t="str">
        <f t="shared" si="2"/>
        <v>Medium Range</v>
      </c>
      <c r="I4435" s="22">
        <v>56697.0</v>
      </c>
      <c r="J4435" s="23">
        <f t="shared" si="3"/>
        <v>0.9163624178</v>
      </c>
      <c r="K4435" s="24" t="str">
        <f t="shared" si="4"/>
        <v>Target Not Meet</v>
      </c>
    </row>
    <row r="4436" ht="22.5" customHeight="1">
      <c r="A4436" s="18">
        <v>45721.0</v>
      </c>
      <c r="B4436" s="19" t="str">
        <f t="shared" si="1"/>
        <v>Mar</v>
      </c>
      <c r="C4436" s="20" t="s">
        <v>13</v>
      </c>
      <c r="D4436" s="19" t="s">
        <v>37</v>
      </c>
      <c r="E4436" s="19" t="s">
        <v>9</v>
      </c>
      <c r="F4436" s="21">
        <v>3.0</v>
      </c>
      <c r="G4436" s="22">
        <v>93652.0</v>
      </c>
      <c r="H4436" s="15" t="str">
        <f t="shared" si="2"/>
        <v>Very High Range</v>
      </c>
      <c r="I4436" s="22">
        <v>114545.0</v>
      </c>
      <c r="J4436" s="23">
        <f t="shared" si="3"/>
        <v>0.8176000698</v>
      </c>
      <c r="K4436" s="24" t="str">
        <f t="shared" si="4"/>
        <v>Target Not Meet</v>
      </c>
    </row>
    <row r="4437" ht="22.5" customHeight="1">
      <c r="A4437" s="18">
        <v>45721.0</v>
      </c>
      <c r="B4437" s="19" t="str">
        <f t="shared" si="1"/>
        <v>Mar</v>
      </c>
      <c r="C4437" s="20" t="s">
        <v>13</v>
      </c>
      <c r="D4437" s="19" t="s">
        <v>37</v>
      </c>
      <c r="E4437" s="19" t="s">
        <v>9</v>
      </c>
      <c r="F4437" s="21">
        <v>3.0</v>
      </c>
      <c r="G4437" s="22">
        <v>73056.0</v>
      </c>
      <c r="H4437" s="15" t="str">
        <f t="shared" si="2"/>
        <v>High Range</v>
      </c>
      <c r="I4437" s="22">
        <v>93547.0</v>
      </c>
      <c r="J4437" s="23">
        <f t="shared" si="3"/>
        <v>0.780955028</v>
      </c>
      <c r="K4437" s="24" t="str">
        <f t="shared" si="4"/>
        <v>Target Not Meet</v>
      </c>
    </row>
    <row r="4438" ht="22.5" customHeight="1">
      <c r="A4438" s="18">
        <v>45721.0</v>
      </c>
      <c r="B4438" s="19" t="str">
        <f t="shared" si="1"/>
        <v>Mar</v>
      </c>
      <c r="C4438" s="20" t="s">
        <v>13</v>
      </c>
      <c r="D4438" s="19" t="s">
        <v>29</v>
      </c>
      <c r="E4438" s="19" t="s">
        <v>34</v>
      </c>
      <c r="F4438" s="21">
        <v>3.0</v>
      </c>
      <c r="G4438" s="22">
        <v>91356.0</v>
      </c>
      <c r="H4438" s="15" t="str">
        <f t="shared" si="2"/>
        <v>Very High Range</v>
      </c>
      <c r="I4438" s="22">
        <v>100371.0</v>
      </c>
      <c r="J4438" s="23">
        <f t="shared" si="3"/>
        <v>0.9101832203</v>
      </c>
      <c r="K4438" s="24" t="str">
        <f t="shared" si="4"/>
        <v>Target Not Meet</v>
      </c>
    </row>
    <row r="4439" ht="22.5" customHeight="1">
      <c r="A4439" s="18">
        <v>45721.0</v>
      </c>
      <c r="B4439" s="19" t="str">
        <f t="shared" si="1"/>
        <v>Mar</v>
      </c>
      <c r="C4439" s="20" t="s">
        <v>13</v>
      </c>
      <c r="D4439" s="19" t="s">
        <v>29</v>
      </c>
      <c r="E4439" s="19" t="s">
        <v>19</v>
      </c>
      <c r="F4439" s="21">
        <v>2.0</v>
      </c>
      <c r="G4439" s="22">
        <v>45225.0</v>
      </c>
      <c r="H4439" s="15" t="str">
        <f t="shared" si="2"/>
        <v>Base Range</v>
      </c>
      <c r="I4439" s="22">
        <v>57747.0</v>
      </c>
      <c r="J4439" s="23">
        <f t="shared" si="3"/>
        <v>0.7831575666</v>
      </c>
      <c r="K4439" s="24" t="str">
        <f t="shared" si="4"/>
        <v>Target Not Meet</v>
      </c>
    </row>
    <row r="4440" ht="22.5" customHeight="1">
      <c r="A4440" s="18">
        <v>45721.0</v>
      </c>
      <c r="B4440" s="19" t="str">
        <f t="shared" si="1"/>
        <v>Mar</v>
      </c>
      <c r="C4440" s="20" t="s">
        <v>13</v>
      </c>
      <c r="D4440" s="19" t="s">
        <v>29</v>
      </c>
      <c r="E4440" s="19" t="s">
        <v>9</v>
      </c>
      <c r="F4440" s="21">
        <v>4.0</v>
      </c>
      <c r="G4440" s="22">
        <v>90117.0</v>
      </c>
      <c r="H4440" s="15" t="str">
        <f t="shared" si="2"/>
        <v>Very High Range</v>
      </c>
      <c r="I4440" s="22">
        <v>100805.0</v>
      </c>
      <c r="J4440" s="23">
        <f t="shared" si="3"/>
        <v>0.8939735132</v>
      </c>
      <c r="K4440" s="24" t="str">
        <f t="shared" si="4"/>
        <v>Target Not Meet</v>
      </c>
    </row>
    <row r="4441" ht="22.5" customHeight="1">
      <c r="A4441" s="18">
        <v>45721.0</v>
      </c>
      <c r="B4441" s="19" t="str">
        <f t="shared" si="1"/>
        <v>Mar</v>
      </c>
      <c r="C4441" s="20" t="s">
        <v>92</v>
      </c>
      <c r="D4441" s="19" t="s">
        <v>93</v>
      </c>
      <c r="E4441" s="19" t="s">
        <v>34</v>
      </c>
      <c r="F4441" s="21">
        <v>4.0</v>
      </c>
      <c r="G4441" s="22">
        <v>125897.0</v>
      </c>
      <c r="H4441" s="15" t="str">
        <f t="shared" si="2"/>
        <v>Very High Range</v>
      </c>
      <c r="I4441" s="22">
        <v>151885.0</v>
      </c>
      <c r="J4441" s="23">
        <f t="shared" si="3"/>
        <v>0.8288968628</v>
      </c>
      <c r="K4441" s="24" t="str">
        <f t="shared" si="4"/>
        <v>Target Not Meet</v>
      </c>
    </row>
    <row r="4442" ht="22.5" customHeight="1">
      <c r="A4442" s="18">
        <v>45721.0</v>
      </c>
      <c r="B4442" s="19" t="str">
        <f t="shared" si="1"/>
        <v>Mar</v>
      </c>
      <c r="C4442" s="20" t="s">
        <v>13</v>
      </c>
      <c r="D4442" s="19" t="s">
        <v>18</v>
      </c>
      <c r="E4442" s="19" t="s">
        <v>63</v>
      </c>
      <c r="F4442" s="21">
        <v>1.0</v>
      </c>
      <c r="G4442" s="22">
        <v>15497.0</v>
      </c>
      <c r="H4442" s="15" t="str">
        <f t="shared" si="2"/>
        <v>Base Range</v>
      </c>
      <c r="I4442" s="22">
        <v>13164.0</v>
      </c>
      <c r="J4442" s="23">
        <f t="shared" si="3"/>
        <v>1.177225767</v>
      </c>
      <c r="K4442" s="24" t="str">
        <f t="shared" si="4"/>
        <v>Over Achived</v>
      </c>
    </row>
    <row r="4443" ht="22.5" customHeight="1">
      <c r="A4443" s="18">
        <v>45721.0</v>
      </c>
      <c r="B4443" s="19" t="str">
        <f t="shared" si="1"/>
        <v>Mar</v>
      </c>
      <c r="C4443" s="20" t="s">
        <v>13</v>
      </c>
      <c r="D4443" s="19" t="s">
        <v>18</v>
      </c>
      <c r="E4443" s="19" t="s">
        <v>23</v>
      </c>
      <c r="F4443" s="21">
        <v>2.0</v>
      </c>
      <c r="G4443" s="22">
        <v>42718.0</v>
      </c>
      <c r="H4443" s="15" t="str">
        <f t="shared" si="2"/>
        <v>Base Range</v>
      </c>
      <c r="I4443" s="22">
        <v>32051.0</v>
      </c>
      <c r="J4443" s="23">
        <f t="shared" si="3"/>
        <v>1.332813329</v>
      </c>
      <c r="K4443" s="24" t="str">
        <f t="shared" si="4"/>
        <v>Over Achived</v>
      </c>
    </row>
    <row r="4444" ht="22.5" customHeight="1">
      <c r="A4444" s="18">
        <v>45721.0</v>
      </c>
      <c r="B4444" s="19" t="str">
        <f t="shared" si="1"/>
        <v>Mar</v>
      </c>
      <c r="C4444" s="20" t="s">
        <v>13</v>
      </c>
      <c r="D4444" s="19" t="s">
        <v>14</v>
      </c>
      <c r="E4444" s="19" t="s">
        <v>23</v>
      </c>
      <c r="F4444" s="21">
        <v>2.0</v>
      </c>
      <c r="G4444" s="22">
        <v>38014.0</v>
      </c>
      <c r="H4444" s="15" t="str">
        <f t="shared" si="2"/>
        <v>Base Range</v>
      </c>
      <c r="I4444" s="22">
        <v>27649.0</v>
      </c>
      <c r="J4444" s="23">
        <f t="shared" si="3"/>
        <v>1.374877934</v>
      </c>
      <c r="K4444" s="24" t="str">
        <f t="shared" si="4"/>
        <v>Over Achived</v>
      </c>
    </row>
    <row r="4445" ht="22.5" customHeight="1">
      <c r="A4445" s="18">
        <v>45721.0</v>
      </c>
      <c r="B4445" s="19" t="str">
        <f t="shared" si="1"/>
        <v>Mar</v>
      </c>
      <c r="C4445" s="20" t="s">
        <v>13</v>
      </c>
      <c r="D4445" s="19" t="s">
        <v>14</v>
      </c>
      <c r="E4445" s="19" t="s">
        <v>26</v>
      </c>
      <c r="F4445" s="21">
        <v>3.0</v>
      </c>
      <c r="G4445" s="22">
        <v>65109.0</v>
      </c>
      <c r="H4445" s="15" t="str">
        <f t="shared" si="2"/>
        <v>Medium Range</v>
      </c>
      <c r="I4445" s="22">
        <v>49510.0</v>
      </c>
      <c r="J4445" s="23">
        <f t="shared" si="3"/>
        <v>1.315067663</v>
      </c>
      <c r="K4445" s="24" t="str">
        <f t="shared" si="4"/>
        <v>Over Achived</v>
      </c>
    </row>
    <row r="4446" ht="22.5" customHeight="1">
      <c r="A4446" s="18">
        <v>45721.0</v>
      </c>
      <c r="B4446" s="19" t="str">
        <f t="shared" si="1"/>
        <v>Mar</v>
      </c>
      <c r="C4446" s="20" t="s">
        <v>92</v>
      </c>
      <c r="D4446" s="19" t="s">
        <v>93</v>
      </c>
      <c r="E4446" s="19" t="s">
        <v>26</v>
      </c>
      <c r="F4446" s="21">
        <v>3.0</v>
      </c>
      <c r="G4446" s="22">
        <v>80675.0</v>
      </c>
      <c r="H4446" s="15" t="str">
        <f t="shared" si="2"/>
        <v>High Range</v>
      </c>
      <c r="I4446" s="22">
        <v>101776.0</v>
      </c>
      <c r="J4446" s="23">
        <f t="shared" si="3"/>
        <v>0.7926721427</v>
      </c>
      <c r="K4446" s="24" t="str">
        <f t="shared" si="4"/>
        <v>Target Not Meet</v>
      </c>
    </row>
    <row r="4447" ht="22.5" customHeight="1">
      <c r="A4447" s="18">
        <v>45721.0</v>
      </c>
      <c r="B4447" s="19" t="str">
        <f t="shared" si="1"/>
        <v>Mar</v>
      </c>
      <c r="C4447" s="20" t="s">
        <v>13</v>
      </c>
      <c r="D4447" s="19" t="s">
        <v>37</v>
      </c>
      <c r="E4447" s="19" t="s">
        <v>23</v>
      </c>
      <c r="F4447" s="21">
        <v>2.0</v>
      </c>
      <c r="G4447" s="22">
        <v>40280.0</v>
      </c>
      <c r="H4447" s="15" t="str">
        <f t="shared" si="2"/>
        <v>Base Range</v>
      </c>
      <c r="I4447" s="22">
        <v>50876.0</v>
      </c>
      <c r="J4447" s="23">
        <f t="shared" si="3"/>
        <v>0.7917289095</v>
      </c>
      <c r="K4447" s="24" t="str">
        <f t="shared" si="4"/>
        <v>Target Not Meet</v>
      </c>
    </row>
    <row r="4448" ht="22.5" customHeight="1">
      <c r="A4448" s="18">
        <v>45721.0</v>
      </c>
      <c r="B4448" s="19" t="str">
        <f t="shared" si="1"/>
        <v>Mar</v>
      </c>
      <c r="C4448" s="20" t="s">
        <v>13</v>
      </c>
      <c r="D4448" s="19" t="s">
        <v>18</v>
      </c>
      <c r="E4448" s="19" t="s">
        <v>23</v>
      </c>
      <c r="F4448" s="21">
        <v>2.0</v>
      </c>
      <c r="G4448" s="22">
        <v>41334.0</v>
      </c>
      <c r="H4448" s="15" t="str">
        <f t="shared" si="2"/>
        <v>Base Range</v>
      </c>
      <c r="I4448" s="22">
        <v>36961.0</v>
      </c>
      <c r="J4448" s="23">
        <f t="shared" si="3"/>
        <v>1.118313898</v>
      </c>
      <c r="K4448" s="24" t="str">
        <f t="shared" si="4"/>
        <v>Over Achived</v>
      </c>
    </row>
    <row r="4449" ht="22.5" customHeight="1">
      <c r="A4449" s="18">
        <v>45721.0</v>
      </c>
      <c r="B4449" s="19" t="str">
        <f t="shared" si="1"/>
        <v>Mar</v>
      </c>
      <c r="C4449" s="20" t="s">
        <v>13</v>
      </c>
      <c r="D4449" s="19" t="s">
        <v>169</v>
      </c>
      <c r="E4449" s="19" t="s">
        <v>34</v>
      </c>
      <c r="F4449" s="21">
        <v>3.0</v>
      </c>
      <c r="G4449" s="22">
        <v>72716.0</v>
      </c>
      <c r="H4449" s="15" t="str">
        <f t="shared" si="2"/>
        <v>High Range</v>
      </c>
      <c r="I4449" s="22">
        <v>91309.0</v>
      </c>
      <c r="J4449" s="23">
        <f t="shared" si="3"/>
        <v>0.7963727562</v>
      </c>
      <c r="K4449" s="24" t="str">
        <f t="shared" si="4"/>
        <v>Target Not Meet</v>
      </c>
    </row>
    <row r="4450" ht="22.5" customHeight="1">
      <c r="A4450" s="18">
        <v>45721.0</v>
      </c>
      <c r="B4450" s="19" t="str">
        <f t="shared" si="1"/>
        <v>Mar</v>
      </c>
      <c r="C4450" s="20" t="s">
        <v>57</v>
      </c>
      <c r="D4450" s="19" t="s">
        <v>71</v>
      </c>
      <c r="E4450" s="19" t="s">
        <v>9</v>
      </c>
      <c r="F4450" s="21">
        <v>3.0</v>
      </c>
      <c r="G4450" s="22">
        <v>68903.0</v>
      </c>
      <c r="H4450" s="15" t="str">
        <f t="shared" si="2"/>
        <v>Medium Range</v>
      </c>
      <c r="I4450" s="22">
        <v>84188.0</v>
      </c>
      <c r="J4450" s="23">
        <f t="shared" si="3"/>
        <v>0.8184420583</v>
      </c>
      <c r="K4450" s="24" t="str">
        <f t="shared" si="4"/>
        <v>Target Not Meet</v>
      </c>
    </row>
    <row r="4451" ht="22.5" customHeight="1">
      <c r="A4451" s="18">
        <v>45721.0</v>
      </c>
      <c r="B4451" s="19" t="str">
        <f t="shared" si="1"/>
        <v>Mar</v>
      </c>
      <c r="C4451" s="20" t="s">
        <v>57</v>
      </c>
      <c r="D4451" s="19" t="s">
        <v>58</v>
      </c>
      <c r="E4451" s="19" t="s">
        <v>34</v>
      </c>
      <c r="F4451" s="21">
        <v>2.0</v>
      </c>
      <c r="G4451" s="22">
        <v>65913.0</v>
      </c>
      <c r="H4451" s="15" t="str">
        <f t="shared" si="2"/>
        <v>Medium Range</v>
      </c>
      <c r="I4451" s="22">
        <v>53203.0</v>
      </c>
      <c r="J4451" s="23">
        <f t="shared" si="3"/>
        <v>1.238896303</v>
      </c>
      <c r="K4451" s="24" t="str">
        <f t="shared" si="4"/>
        <v>Over Achived</v>
      </c>
    </row>
    <row r="4452" ht="22.5" customHeight="1">
      <c r="A4452" s="18">
        <v>45721.0</v>
      </c>
      <c r="B4452" s="19" t="str">
        <f t="shared" si="1"/>
        <v>Mar</v>
      </c>
      <c r="C4452" s="20" t="s">
        <v>57</v>
      </c>
      <c r="D4452" s="19" t="s">
        <v>58</v>
      </c>
      <c r="E4452" s="19" t="s">
        <v>38</v>
      </c>
      <c r="F4452" s="21">
        <v>2.0</v>
      </c>
      <c r="G4452" s="22">
        <v>38019.0</v>
      </c>
      <c r="H4452" s="15" t="str">
        <f t="shared" si="2"/>
        <v>Base Range</v>
      </c>
      <c r="I4452" s="22">
        <v>36022.0</v>
      </c>
      <c r="J4452" s="23">
        <f t="shared" si="3"/>
        <v>1.055438343</v>
      </c>
      <c r="K4452" s="24" t="str">
        <f t="shared" si="4"/>
        <v>Over Achived</v>
      </c>
    </row>
    <row r="4453" ht="22.5" customHeight="1">
      <c r="A4453" s="18">
        <v>45721.0</v>
      </c>
      <c r="B4453" s="19" t="str">
        <f t="shared" si="1"/>
        <v>Mar</v>
      </c>
      <c r="C4453" s="20" t="s">
        <v>57</v>
      </c>
      <c r="D4453" s="19" t="s">
        <v>58</v>
      </c>
      <c r="E4453" s="19" t="s">
        <v>19</v>
      </c>
      <c r="F4453" s="21">
        <v>1.0</v>
      </c>
      <c r="G4453" s="22">
        <v>34286.0</v>
      </c>
      <c r="H4453" s="15" t="str">
        <f t="shared" si="2"/>
        <v>Base Range</v>
      </c>
      <c r="I4453" s="22">
        <v>28882.0</v>
      </c>
      <c r="J4453" s="23">
        <f t="shared" si="3"/>
        <v>1.187106156</v>
      </c>
      <c r="K4453" s="24" t="str">
        <f t="shared" si="4"/>
        <v>Over Achived</v>
      </c>
    </row>
    <row r="4454" ht="22.5" customHeight="1">
      <c r="A4454" s="18">
        <v>45721.0</v>
      </c>
      <c r="B4454" s="19" t="str">
        <f t="shared" si="1"/>
        <v>Mar</v>
      </c>
      <c r="C4454" s="20" t="s">
        <v>57</v>
      </c>
      <c r="D4454" s="19" t="s">
        <v>58</v>
      </c>
      <c r="E4454" s="19" t="s">
        <v>34</v>
      </c>
      <c r="F4454" s="21">
        <v>3.0</v>
      </c>
      <c r="G4454" s="22">
        <v>55827.0</v>
      </c>
      <c r="H4454" s="15" t="str">
        <f t="shared" si="2"/>
        <v>Medium Range</v>
      </c>
      <c r="I4454" s="22">
        <v>46802.0</v>
      </c>
      <c r="J4454" s="23">
        <f t="shared" si="3"/>
        <v>1.19283364</v>
      </c>
      <c r="K4454" s="24" t="str">
        <f t="shared" si="4"/>
        <v>Over Achived</v>
      </c>
    </row>
    <row r="4455" ht="22.5" customHeight="1">
      <c r="A4455" s="18">
        <v>45721.0</v>
      </c>
      <c r="B4455" s="19" t="str">
        <f t="shared" si="1"/>
        <v>Mar</v>
      </c>
      <c r="C4455" s="20" t="s">
        <v>57</v>
      </c>
      <c r="D4455" s="25" t="s">
        <v>62</v>
      </c>
      <c r="E4455" s="19" t="s">
        <v>23</v>
      </c>
      <c r="F4455" s="21">
        <v>1.0</v>
      </c>
      <c r="G4455" s="22">
        <v>33905.0</v>
      </c>
      <c r="H4455" s="15" t="str">
        <f t="shared" si="2"/>
        <v>Base Range</v>
      </c>
      <c r="I4455" s="22">
        <v>31412.0</v>
      </c>
      <c r="J4455" s="23">
        <f t="shared" si="3"/>
        <v>1.079364574</v>
      </c>
      <c r="K4455" s="24" t="str">
        <f t="shared" si="4"/>
        <v>Over Achived</v>
      </c>
    </row>
    <row r="4456" ht="22.5" customHeight="1">
      <c r="A4456" s="18">
        <v>45721.0</v>
      </c>
      <c r="B4456" s="19" t="str">
        <f t="shared" si="1"/>
        <v>Mar</v>
      </c>
      <c r="C4456" s="20" t="s">
        <v>57</v>
      </c>
      <c r="D4456" s="25" t="s">
        <v>62</v>
      </c>
      <c r="E4456" s="19" t="s">
        <v>63</v>
      </c>
      <c r="F4456" s="21">
        <v>1.0</v>
      </c>
      <c r="G4456" s="22">
        <v>24467.0</v>
      </c>
      <c r="H4456" s="15" t="str">
        <f t="shared" si="2"/>
        <v>Base Range</v>
      </c>
      <c r="I4456" s="22">
        <v>21569.0</v>
      </c>
      <c r="J4456" s="23">
        <f t="shared" si="3"/>
        <v>1.134359497</v>
      </c>
      <c r="K4456" s="24" t="str">
        <f t="shared" si="4"/>
        <v>Over Achived</v>
      </c>
    </row>
    <row r="4457" ht="22.5" customHeight="1">
      <c r="A4457" s="18">
        <v>45721.0</v>
      </c>
      <c r="B4457" s="19" t="str">
        <f t="shared" si="1"/>
        <v>Mar</v>
      </c>
      <c r="C4457" s="20" t="s">
        <v>57</v>
      </c>
      <c r="D4457" s="19" t="s">
        <v>71</v>
      </c>
      <c r="E4457" s="19" t="s">
        <v>63</v>
      </c>
      <c r="F4457" s="21">
        <v>1.0</v>
      </c>
      <c r="G4457" s="22">
        <v>25849.0</v>
      </c>
      <c r="H4457" s="15" t="str">
        <f t="shared" si="2"/>
        <v>Base Range</v>
      </c>
      <c r="I4457" s="22">
        <v>31562.0</v>
      </c>
      <c r="J4457" s="23">
        <f t="shared" si="3"/>
        <v>0.8189911919</v>
      </c>
      <c r="K4457" s="24" t="str">
        <f t="shared" si="4"/>
        <v>Target Not Meet</v>
      </c>
    </row>
    <row r="4458" ht="22.5" customHeight="1">
      <c r="A4458" s="18">
        <v>45721.0</v>
      </c>
      <c r="B4458" s="19" t="str">
        <f t="shared" si="1"/>
        <v>Mar</v>
      </c>
      <c r="C4458" s="20" t="s">
        <v>57</v>
      </c>
      <c r="D4458" s="19" t="s">
        <v>80</v>
      </c>
      <c r="E4458" s="19" t="s">
        <v>38</v>
      </c>
      <c r="F4458" s="21">
        <v>2.0</v>
      </c>
      <c r="G4458" s="22">
        <v>44467.0</v>
      </c>
      <c r="H4458" s="15" t="str">
        <f t="shared" si="2"/>
        <v>Base Range</v>
      </c>
      <c r="I4458" s="22">
        <v>47211.0</v>
      </c>
      <c r="J4458" s="23">
        <f t="shared" si="3"/>
        <v>0.9418779522</v>
      </c>
      <c r="K4458" s="24" t="str">
        <f t="shared" si="4"/>
        <v>Target Not Meet</v>
      </c>
    </row>
    <row r="4459" ht="22.5" customHeight="1">
      <c r="A4459" s="18">
        <v>45721.0</v>
      </c>
      <c r="B4459" s="19" t="str">
        <f t="shared" si="1"/>
        <v>Mar</v>
      </c>
      <c r="C4459" s="20" t="s">
        <v>57</v>
      </c>
      <c r="D4459" s="19" t="s">
        <v>80</v>
      </c>
      <c r="E4459" s="19" t="s">
        <v>34</v>
      </c>
      <c r="F4459" s="21">
        <v>2.0</v>
      </c>
      <c r="G4459" s="22">
        <v>54117.0</v>
      </c>
      <c r="H4459" s="15" t="str">
        <f t="shared" si="2"/>
        <v>Medium Range</v>
      </c>
      <c r="I4459" s="22">
        <v>62322.0</v>
      </c>
      <c r="J4459" s="23">
        <f t="shared" si="3"/>
        <v>0.8683450467</v>
      </c>
      <c r="K4459" s="24" t="str">
        <f t="shared" si="4"/>
        <v>Target Not Meet</v>
      </c>
    </row>
    <row r="4460" ht="22.5" customHeight="1">
      <c r="A4460" s="18">
        <v>45721.0</v>
      </c>
      <c r="B4460" s="19" t="str">
        <f t="shared" si="1"/>
        <v>Mar</v>
      </c>
      <c r="C4460" s="20" t="s">
        <v>57</v>
      </c>
      <c r="D4460" s="19" t="s">
        <v>85</v>
      </c>
      <c r="E4460" s="19" t="s">
        <v>34</v>
      </c>
      <c r="F4460" s="21">
        <v>2.0</v>
      </c>
      <c r="G4460" s="22">
        <v>62451.0</v>
      </c>
      <c r="H4460" s="15" t="str">
        <f t="shared" si="2"/>
        <v>Medium Range</v>
      </c>
      <c r="I4460" s="22">
        <v>72421.0</v>
      </c>
      <c r="J4460" s="23">
        <f t="shared" si="3"/>
        <v>0.8623327488</v>
      </c>
      <c r="K4460" s="24" t="str">
        <f t="shared" si="4"/>
        <v>Target Not Meet</v>
      </c>
    </row>
    <row r="4461" ht="22.5" customHeight="1">
      <c r="A4461" s="18">
        <v>45721.0</v>
      </c>
      <c r="B4461" s="19" t="str">
        <f t="shared" si="1"/>
        <v>Mar</v>
      </c>
      <c r="C4461" s="20" t="s">
        <v>57</v>
      </c>
      <c r="D4461" s="19" t="s">
        <v>85</v>
      </c>
      <c r="E4461" s="19" t="s">
        <v>63</v>
      </c>
      <c r="F4461" s="21">
        <v>1.0</v>
      </c>
      <c r="G4461" s="22">
        <v>21806.0</v>
      </c>
      <c r="H4461" s="15" t="str">
        <f t="shared" si="2"/>
        <v>Base Range</v>
      </c>
      <c r="I4461" s="22">
        <v>25535.0</v>
      </c>
      <c r="J4461" s="23">
        <f t="shared" si="3"/>
        <v>0.8539651459</v>
      </c>
      <c r="K4461" s="24" t="str">
        <f t="shared" si="4"/>
        <v>Target Not Meet</v>
      </c>
    </row>
    <row r="4462" ht="22.5" customHeight="1">
      <c r="A4462" s="18">
        <v>45721.0</v>
      </c>
      <c r="B4462" s="19" t="str">
        <f t="shared" si="1"/>
        <v>Mar</v>
      </c>
      <c r="C4462" s="20" t="s">
        <v>57</v>
      </c>
      <c r="D4462" s="19" t="s">
        <v>85</v>
      </c>
      <c r="E4462" s="19" t="s">
        <v>63</v>
      </c>
      <c r="F4462" s="21">
        <v>1.0</v>
      </c>
      <c r="G4462" s="22">
        <v>22733.0</v>
      </c>
      <c r="H4462" s="15" t="str">
        <f t="shared" si="2"/>
        <v>Base Range</v>
      </c>
      <c r="I4462" s="22">
        <v>28033.0</v>
      </c>
      <c r="J4462" s="23">
        <f t="shared" si="3"/>
        <v>0.8109371098</v>
      </c>
      <c r="K4462" s="24" t="str">
        <f t="shared" si="4"/>
        <v>Target Not Meet</v>
      </c>
    </row>
    <row r="4463" ht="22.5" customHeight="1">
      <c r="A4463" s="18">
        <v>45721.0</v>
      </c>
      <c r="B4463" s="19" t="str">
        <f t="shared" si="1"/>
        <v>Mar</v>
      </c>
      <c r="C4463" s="20" t="s">
        <v>57</v>
      </c>
      <c r="D4463" s="19" t="s">
        <v>85</v>
      </c>
      <c r="E4463" s="19" t="s">
        <v>19</v>
      </c>
      <c r="F4463" s="21">
        <v>1.0</v>
      </c>
      <c r="G4463" s="22">
        <v>34745.0</v>
      </c>
      <c r="H4463" s="15" t="str">
        <f t="shared" si="2"/>
        <v>Base Range</v>
      </c>
      <c r="I4463" s="22">
        <v>36613.0</v>
      </c>
      <c r="J4463" s="23">
        <f t="shared" si="3"/>
        <v>0.9489798705</v>
      </c>
      <c r="K4463" s="24" t="str">
        <f t="shared" si="4"/>
        <v>Target Not Meet</v>
      </c>
    </row>
    <row r="4464" ht="22.5" customHeight="1">
      <c r="A4464" s="18">
        <v>45721.0</v>
      </c>
      <c r="B4464" s="19" t="str">
        <f t="shared" si="1"/>
        <v>Mar</v>
      </c>
      <c r="C4464" s="20" t="s">
        <v>92</v>
      </c>
      <c r="D4464" s="19" t="s">
        <v>98</v>
      </c>
      <c r="E4464" s="19" t="s">
        <v>34</v>
      </c>
      <c r="F4464" s="21">
        <v>4.0</v>
      </c>
      <c r="G4464" s="22">
        <v>97605.0</v>
      </c>
      <c r="H4464" s="15" t="str">
        <f t="shared" si="2"/>
        <v>Very High Range</v>
      </c>
      <c r="I4464" s="22">
        <v>115037.0</v>
      </c>
      <c r="J4464" s="23">
        <f t="shared" si="3"/>
        <v>0.8484661457</v>
      </c>
      <c r="K4464" s="24" t="str">
        <f t="shared" si="4"/>
        <v>Target Not Meet</v>
      </c>
    </row>
    <row r="4465" ht="22.5" customHeight="1">
      <c r="A4465" s="18">
        <v>45721.0</v>
      </c>
      <c r="B4465" s="19" t="str">
        <f t="shared" si="1"/>
        <v>Mar</v>
      </c>
      <c r="C4465" s="20" t="s">
        <v>13</v>
      </c>
      <c r="D4465" s="19" t="s">
        <v>169</v>
      </c>
      <c r="E4465" s="19" t="s">
        <v>68</v>
      </c>
      <c r="F4465" s="21">
        <v>2.0</v>
      </c>
      <c r="G4465" s="22">
        <v>33548.0</v>
      </c>
      <c r="H4465" s="15" t="str">
        <f t="shared" si="2"/>
        <v>Base Range</v>
      </c>
      <c r="I4465" s="22">
        <v>38623.0</v>
      </c>
      <c r="J4465" s="23">
        <f t="shared" si="3"/>
        <v>0.8686016104</v>
      </c>
      <c r="K4465" s="24" t="str">
        <f t="shared" si="4"/>
        <v>Target Not Meet</v>
      </c>
    </row>
    <row r="4466" ht="22.5" customHeight="1">
      <c r="A4466" s="18">
        <v>45721.0</v>
      </c>
      <c r="B4466" s="19" t="str">
        <f t="shared" si="1"/>
        <v>Mar</v>
      </c>
      <c r="C4466" s="20" t="s">
        <v>57</v>
      </c>
      <c r="D4466" s="19" t="s">
        <v>85</v>
      </c>
      <c r="E4466" s="19" t="s">
        <v>19</v>
      </c>
      <c r="F4466" s="21">
        <v>1.0</v>
      </c>
      <c r="G4466" s="22">
        <v>35763.0</v>
      </c>
      <c r="H4466" s="15" t="str">
        <f t="shared" si="2"/>
        <v>Base Range</v>
      </c>
      <c r="I4466" s="22">
        <v>38296.0</v>
      </c>
      <c r="J4466" s="23">
        <f t="shared" si="3"/>
        <v>0.9338573219</v>
      </c>
      <c r="K4466" s="24" t="str">
        <f t="shared" si="4"/>
        <v>Target Not Meet</v>
      </c>
    </row>
    <row r="4467" ht="22.5" customHeight="1">
      <c r="A4467" s="18">
        <v>45721.0</v>
      </c>
      <c r="B4467" s="19" t="str">
        <f t="shared" si="1"/>
        <v>Mar</v>
      </c>
      <c r="C4467" s="20" t="s">
        <v>92</v>
      </c>
      <c r="D4467" s="19" t="s">
        <v>98</v>
      </c>
      <c r="E4467" s="19" t="s">
        <v>34</v>
      </c>
      <c r="F4467" s="21">
        <v>4.0</v>
      </c>
      <c r="G4467" s="22">
        <v>94174.0</v>
      </c>
      <c r="H4467" s="15" t="str">
        <f t="shared" si="2"/>
        <v>Very High Range</v>
      </c>
      <c r="I4467" s="22">
        <v>114159.0</v>
      </c>
      <c r="J4467" s="23">
        <f t="shared" si="3"/>
        <v>0.8249371491</v>
      </c>
      <c r="K4467" s="24" t="str">
        <f t="shared" si="4"/>
        <v>Target Not Meet</v>
      </c>
    </row>
    <row r="4468" ht="22.5" customHeight="1">
      <c r="A4468" s="18">
        <v>45721.0</v>
      </c>
      <c r="B4468" s="19" t="str">
        <f t="shared" si="1"/>
        <v>Mar</v>
      </c>
      <c r="C4468" s="20" t="s">
        <v>92</v>
      </c>
      <c r="D4468" s="19" t="s">
        <v>144</v>
      </c>
      <c r="E4468" s="19" t="s">
        <v>63</v>
      </c>
      <c r="F4468" s="21">
        <v>1.0</v>
      </c>
      <c r="G4468" s="22">
        <v>22735.0</v>
      </c>
      <c r="H4468" s="15" t="str">
        <f t="shared" si="2"/>
        <v>Base Range</v>
      </c>
      <c r="I4468" s="22">
        <v>17796.0</v>
      </c>
      <c r="J4468" s="23">
        <f t="shared" si="3"/>
        <v>1.277534277</v>
      </c>
      <c r="K4468" s="24" t="str">
        <f t="shared" si="4"/>
        <v>Over Achived</v>
      </c>
    </row>
    <row r="4469" ht="22.5" customHeight="1">
      <c r="A4469" s="18">
        <v>45721.0</v>
      </c>
      <c r="B4469" s="19" t="str">
        <f t="shared" si="1"/>
        <v>Mar</v>
      </c>
      <c r="C4469" s="20" t="s">
        <v>92</v>
      </c>
      <c r="D4469" s="19" t="s">
        <v>98</v>
      </c>
      <c r="E4469" s="19" t="s">
        <v>68</v>
      </c>
      <c r="F4469" s="21">
        <v>2.0</v>
      </c>
      <c r="G4469" s="22">
        <v>49391.0</v>
      </c>
      <c r="H4469" s="15" t="str">
        <f t="shared" si="2"/>
        <v>Base Range</v>
      </c>
      <c r="I4469" s="22">
        <v>60480.0</v>
      </c>
      <c r="J4469" s="23">
        <f t="shared" si="3"/>
        <v>0.8166501323</v>
      </c>
      <c r="K4469" s="24" t="str">
        <f t="shared" si="4"/>
        <v>Target Not Meet</v>
      </c>
    </row>
    <row r="4470" ht="22.5" customHeight="1">
      <c r="A4470" s="18">
        <v>45721.0</v>
      </c>
      <c r="B4470" s="19" t="str">
        <f t="shared" si="1"/>
        <v>Mar</v>
      </c>
      <c r="C4470" s="20" t="s">
        <v>7</v>
      </c>
      <c r="D4470" s="19" t="s">
        <v>8</v>
      </c>
      <c r="E4470" s="19" t="s">
        <v>19</v>
      </c>
      <c r="F4470" s="21">
        <v>4.0</v>
      </c>
      <c r="G4470" s="22">
        <v>82287.0</v>
      </c>
      <c r="H4470" s="15" t="str">
        <f t="shared" si="2"/>
        <v>High Range</v>
      </c>
      <c r="I4470" s="22">
        <v>69185.0</v>
      </c>
      <c r="J4470" s="23">
        <f t="shared" si="3"/>
        <v>1.18937631</v>
      </c>
      <c r="K4470" s="24" t="str">
        <f t="shared" si="4"/>
        <v>Over Achived</v>
      </c>
    </row>
    <row r="4471" ht="22.5" customHeight="1">
      <c r="A4471" s="18">
        <v>45721.0</v>
      </c>
      <c r="B4471" s="19" t="str">
        <f t="shared" si="1"/>
        <v>Mar</v>
      </c>
      <c r="C4471" s="20" t="s">
        <v>7</v>
      </c>
      <c r="D4471" s="19" t="s">
        <v>8</v>
      </c>
      <c r="E4471" s="19" t="s">
        <v>9</v>
      </c>
      <c r="F4471" s="21">
        <v>5.0</v>
      </c>
      <c r="G4471" s="22">
        <v>161212.0</v>
      </c>
      <c r="H4471" s="15" t="str">
        <f t="shared" si="2"/>
        <v>Very High Range</v>
      </c>
      <c r="I4471" s="22">
        <v>120503.0</v>
      </c>
      <c r="J4471" s="23">
        <f t="shared" si="3"/>
        <v>1.337825614</v>
      </c>
      <c r="K4471" s="24" t="str">
        <f t="shared" si="4"/>
        <v>Over Achived</v>
      </c>
    </row>
    <row r="4472" ht="22.5" customHeight="1">
      <c r="A4472" s="18">
        <v>45721.0</v>
      </c>
      <c r="B4472" s="19" t="str">
        <f t="shared" si="1"/>
        <v>Mar</v>
      </c>
      <c r="C4472" s="20" t="s">
        <v>7</v>
      </c>
      <c r="D4472" s="19" t="s">
        <v>8</v>
      </c>
      <c r="E4472" s="19" t="s">
        <v>38</v>
      </c>
      <c r="F4472" s="21">
        <v>3.0</v>
      </c>
      <c r="G4472" s="22">
        <v>95057.0</v>
      </c>
      <c r="H4472" s="15" t="str">
        <f t="shared" si="2"/>
        <v>Very High Range</v>
      </c>
      <c r="I4472" s="22">
        <v>79745.0</v>
      </c>
      <c r="J4472" s="23">
        <f t="shared" si="3"/>
        <v>1.192012038</v>
      </c>
      <c r="K4472" s="24" t="str">
        <f t="shared" si="4"/>
        <v>Over Achived</v>
      </c>
    </row>
    <row r="4473" ht="22.5" customHeight="1">
      <c r="A4473" s="18">
        <v>45721.0</v>
      </c>
      <c r="B4473" s="19" t="str">
        <f t="shared" si="1"/>
        <v>Mar</v>
      </c>
      <c r="C4473" s="20" t="s">
        <v>7</v>
      </c>
      <c r="D4473" s="19" t="s">
        <v>106</v>
      </c>
      <c r="E4473" s="19" t="s">
        <v>38</v>
      </c>
      <c r="F4473" s="21">
        <v>4.0</v>
      </c>
      <c r="G4473" s="22">
        <v>104064.0</v>
      </c>
      <c r="H4473" s="15" t="str">
        <f t="shared" si="2"/>
        <v>Very High Range</v>
      </c>
      <c r="I4473" s="22">
        <v>84241.0</v>
      </c>
      <c r="J4473" s="23">
        <f t="shared" si="3"/>
        <v>1.235312971</v>
      </c>
      <c r="K4473" s="24" t="str">
        <f t="shared" si="4"/>
        <v>Over Achived</v>
      </c>
    </row>
    <row r="4474" ht="22.5" customHeight="1">
      <c r="A4474" s="18">
        <v>45721.0</v>
      </c>
      <c r="B4474" s="19" t="str">
        <f t="shared" si="1"/>
        <v>Mar</v>
      </c>
      <c r="C4474" s="20" t="s">
        <v>7</v>
      </c>
      <c r="D4474" s="19" t="s">
        <v>106</v>
      </c>
      <c r="E4474" s="19" t="s">
        <v>68</v>
      </c>
      <c r="F4474" s="21">
        <v>3.0</v>
      </c>
      <c r="G4474" s="22">
        <v>74199.0</v>
      </c>
      <c r="H4474" s="15" t="str">
        <f t="shared" si="2"/>
        <v>High Range</v>
      </c>
      <c r="I4474" s="22">
        <v>69630.0</v>
      </c>
      <c r="J4474" s="23">
        <f t="shared" si="3"/>
        <v>1.065618268</v>
      </c>
      <c r="K4474" s="24" t="str">
        <f t="shared" si="4"/>
        <v>Over Achived</v>
      </c>
    </row>
    <row r="4475" ht="22.5" customHeight="1">
      <c r="A4475" s="18">
        <v>45721.0</v>
      </c>
      <c r="B4475" s="19" t="str">
        <f t="shared" si="1"/>
        <v>Mar</v>
      </c>
      <c r="C4475" s="20" t="s">
        <v>7</v>
      </c>
      <c r="D4475" s="19" t="s">
        <v>106</v>
      </c>
      <c r="E4475" s="19" t="s">
        <v>19</v>
      </c>
      <c r="F4475" s="21">
        <v>3.0</v>
      </c>
      <c r="G4475" s="22">
        <v>92861.0</v>
      </c>
      <c r="H4475" s="15" t="str">
        <f t="shared" si="2"/>
        <v>Very High Range</v>
      </c>
      <c r="I4475" s="22">
        <v>87681.0</v>
      </c>
      <c r="J4475" s="23">
        <f t="shared" si="3"/>
        <v>1.059077793</v>
      </c>
      <c r="K4475" s="24" t="str">
        <f t="shared" si="4"/>
        <v>Over Achived</v>
      </c>
    </row>
    <row r="4476" ht="22.5" customHeight="1">
      <c r="A4476" s="18">
        <v>45721.0</v>
      </c>
      <c r="B4476" s="19" t="str">
        <f t="shared" si="1"/>
        <v>Mar</v>
      </c>
      <c r="C4476" s="20" t="s">
        <v>7</v>
      </c>
      <c r="D4476" s="19" t="s">
        <v>106</v>
      </c>
      <c r="E4476" s="19" t="s">
        <v>26</v>
      </c>
      <c r="F4476" s="21">
        <v>7.0</v>
      </c>
      <c r="G4476" s="22">
        <v>213169.0</v>
      </c>
      <c r="H4476" s="15" t="str">
        <f t="shared" si="2"/>
        <v>Very High Range</v>
      </c>
      <c r="I4476" s="22">
        <v>170452.0</v>
      </c>
      <c r="J4476" s="23">
        <f t="shared" si="3"/>
        <v>1.250610142</v>
      </c>
      <c r="K4476" s="24" t="str">
        <f t="shared" si="4"/>
        <v>Over Achived</v>
      </c>
    </row>
    <row r="4477" ht="22.5" customHeight="1">
      <c r="A4477" s="18">
        <v>45721.0</v>
      </c>
      <c r="B4477" s="19" t="str">
        <f t="shared" si="1"/>
        <v>Mar</v>
      </c>
      <c r="C4477" s="20" t="s">
        <v>7</v>
      </c>
      <c r="D4477" s="19" t="s">
        <v>118</v>
      </c>
      <c r="E4477" s="19" t="s">
        <v>19</v>
      </c>
      <c r="F4477" s="21">
        <v>3.0</v>
      </c>
      <c r="G4477" s="22">
        <v>87546.0</v>
      </c>
      <c r="H4477" s="15" t="str">
        <f t="shared" si="2"/>
        <v>High Range</v>
      </c>
      <c r="I4477" s="22">
        <v>66432.0</v>
      </c>
      <c r="J4477" s="23">
        <f t="shared" si="3"/>
        <v>1.317828757</v>
      </c>
      <c r="K4477" s="24" t="str">
        <f t="shared" si="4"/>
        <v>Over Achived</v>
      </c>
    </row>
    <row r="4478" ht="22.5" customHeight="1">
      <c r="A4478" s="18">
        <v>45721.0</v>
      </c>
      <c r="B4478" s="19" t="str">
        <f t="shared" si="1"/>
        <v>Mar</v>
      </c>
      <c r="C4478" s="20" t="s">
        <v>7</v>
      </c>
      <c r="D4478" s="19" t="s">
        <v>118</v>
      </c>
      <c r="E4478" s="19" t="s">
        <v>19</v>
      </c>
      <c r="F4478" s="21">
        <v>3.0</v>
      </c>
      <c r="G4478" s="22">
        <v>89244.0</v>
      </c>
      <c r="H4478" s="15" t="str">
        <f t="shared" si="2"/>
        <v>High Range</v>
      </c>
      <c r="I4478" s="22">
        <v>71104.0</v>
      </c>
      <c r="J4478" s="23">
        <f t="shared" si="3"/>
        <v>1.255119262</v>
      </c>
      <c r="K4478" s="24" t="str">
        <f t="shared" si="4"/>
        <v>Over Achived</v>
      </c>
    </row>
    <row r="4479" ht="22.5" customHeight="1">
      <c r="A4479" s="18">
        <v>45721.0</v>
      </c>
      <c r="B4479" s="19" t="str">
        <f t="shared" si="1"/>
        <v>Mar</v>
      </c>
      <c r="C4479" s="20" t="s">
        <v>7</v>
      </c>
      <c r="D4479" s="19" t="s">
        <v>118</v>
      </c>
      <c r="E4479" s="19" t="s">
        <v>63</v>
      </c>
      <c r="F4479" s="21">
        <v>2.0</v>
      </c>
      <c r="G4479" s="22">
        <v>62531.0</v>
      </c>
      <c r="H4479" s="15" t="str">
        <f t="shared" si="2"/>
        <v>Medium Range</v>
      </c>
      <c r="I4479" s="22">
        <v>52930.0</v>
      </c>
      <c r="J4479" s="23">
        <f t="shared" si="3"/>
        <v>1.181390516</v>
      </c>
      <c r="K4479" s="24" t="str">
        <f t="shared" si="4"/>
        <v>Over Achived</v>
      </c>
    </row>
    <row r="4480" ht="22.5" customHeight="1">
      <c r="A4480" s="18">
        <v>45721.0</v>
      </c>
      <c r="B4480" s="19" t="str">
        <f t="shared" si="1"/>
        <v>Mar</v>
      </c>
      <c r="C4480" s="20" t="s">
        <v>7</v>
      </c>
      <c r="D4480" s="19" t="s">
        <v>118</v>
      </c>
      <c r="E4480" s="19" t="s">
        <v>23</v>
      </c>
      <c r="F4480" s="21">
        <v>3.0</v>
      </c>
      <c r="G4480" s="22">
        <v>82615.0</v>
      </c>
      <c r="H4480" s="15" t="str">
        <f t="shared" si="2"/>
        <v>High Range</v>
      </c>
      <c r="I4480" s="22">
        <v>68332.0</v>
      </c>
      <c r="J4480" s="23">
        <f t="shared" si="3"/>
        <v>1.209023591</v>
      </c>
      <c r="K4480" s="24" t="str">
        <f t="shared" si="4"/>
        <v>Over Achived</v>
      </c>
    </row>
    <row r="4481" ht="22.5" customHeight="1">
      <c r="A4481" s="18">
        <v>45721.0</v>
      </c>
      <c r="B4481" s="19" t="str">
        <f t="shared" si="1"/>
        <v>Mar</v>
      </c>
      <c r="C4481" s="20" t="s">
        <v>7</v>
      </c>
      <c r="D4481" s="19" t="s">
        <v>126</v>
      </c>
      <c r="E4481" s="19" t="s">
        <v>23</v>
      </c>
      <c r="F4481" s="21">
        <v>3.0</v>
      </c>
      <c r="G4481" s="22">
        <v>81495.0</v>
      </c>
      <c r="H4481" s="15" t="str">
        <f t="shared" si="2"/>
        <v>High Range</v>
      </c>
      <c r="I4481" s="22">
        <v>71805.0</v>
      </c>
      <c r="J4481" s="23">
        <f t="shared" si="3"/>
        <v>1.13494882</v>
      </c>
      <c r="K4481" s="24" t="str">
        <f t="shared" si="4"/>
        <v>Over Achived</v>
      </c>
    </row>
    <row r="4482" ht="22.5" customHeight="1">
      <c r="A4482" s="18">
        <v>45721.0</v>
      </c>
      <c r="B4482" s="19" t="str">
        <f t="shared" si="1"/>
        <v>Mar</v>
      </c>
      <c r="C4482" s="20" t="s">
        <v>7</v>
      </c>
      <c r="D4482" s="19" t="s">
        <v>126</v>
      </c>
      <c r="E4482" s="19" t="s">
        <v>34</v>
      </c>
      <c r="F4482" s="21">
        <v>5.0</v>
      </c>
      <c r="G4482" s="22">
        <v>152187.0</v>
      </c>
      <c r="H4482" s="15" t="str">
        <f t="shared" si="2"/>
        <v>Very High Range</v>
      </c>
      <c r="I4482" s="22">
        <v>116461.0</v>
      </c>
      <c r="J4482" s="23">
        <f t="shared" si="3"/>
        <v>1.306763638</v>
      </c>
      <c r="K4482" s="24" t="str">
        <f t="shared" si="4"/>
        <v>Over Achived</v>
      </c>
    </row>
    <row r="4483" ht="22.5" customHeight="1">
      <c r="A4483" s="18">
        <v>45721.0</v>
      </c>
      <c r="B4483" s="19" t="str">
        <f t="shared" si="1"/>
        <v>Mar</v>
      </c>
      <c r="C4483" s="20" t="s">
        <v>7</v>
      </c>
      <c r="D4483" s="19" t="s">
        <v>126</v>
      </c>
      <c r="E4483" s="19" t="s">
        <v>63</v>
      </c>
      <c r="F4483" s="21">
        <v>3.0</v>
      </c>
      <c r="G4483" s="22">
        <v>54532.0</v>
      </c>
      <c r="H4483" s="15" t="str">
        <f t="shared" si="2"/>
        <v>Medium Range</v>
      </c>
      <c r="I4483" s="22">
        <v>42118.0</v>
      </c>
      <c r="J4483" s="23">
        <f t="shared" si="3"/>
        <v>1.29474334</v>
      </c>
      <c r="K4483" s="24" t="str">
        <f t="shared" si="4"/>
        <v>Over Achived</v>
      </c>
    </row>
    <row r="4484" ht="22.5" customHeight="1">
      <c r="A4484" s="18">
        <v>45721.0</v>
      </c>
      <c r="B4484" s="19" t="str">
        <f t="shared" si="1"/>
        <v>Mar</v>
      </c>
      <c r="C4484" s="20" t="s">
        <v>7</v>
      </c>
      <c r="D4484" s="19" t="s">
        <v>106</v>
      </c>
      <c r="E4484" s="19" t="s">
        <v>26</v>
      </c>
      <c r="F4484" s="21">
        <v>9.0</v>
      </c>
      <c r="G4484" s="22">
        <v>192074.0</v>
      </c>
      <c r="H4484" s="15" t="str">
        <f t="shared" si="2"/>
        <v>Very High Range</v>
      </c>
      <c r="I4484" s="22">
        <v>139148.0</v>
      </c>
      <c r="J4484" s="23">
        <f t="shared" si="3"/>
        <v>1.380357605</v>
      </c>
      <c r="K4484" s="24" t="str">
        <f t="shared" si="4"/>
        <v>Over Achived</v>
      </c>
    </row>
    <row r="4485" ht="22.5" customHeight="1">
      <c r="A4485" s="18">
        <v>45721.0</v>
      </c>
      <c r="B4485" s="19" t="str">
        <f t="shared" si="1"/>
        <v>Mar</v>
      </c>
      <c r="C4485" s="20" t="s">
        <v>7</v>
      </c>
      <c r="D4485" s="19" t="s">
        <v>126</v>
      </c>
      <c r="E4485" s="19" t="s">
        <v>19</v>
      </c>
      <c r="F4485" s="21">
        <v>3.0</v>
      </c>
      <c r="G4485" s="22">
        <v>73591.0</v>
      </c>
      <c r="H4485" s="15" t="str">
        <f t="shared" si="2"/>
        <v>High Range</v>
      </c>
      <c r="I4485" s="22">
        <v>53246.0</v>
      </c>
      <c r="J4485" s="23">
        <f t="shared" si="3"/>
        <v>1.38209443</v>
      </c>
      <c r="K4485" s="24" t="str">
        <f t="shared" si="4"/>
        <v>Over Achived</v>
      </c>
    </row>
    <row r="4486" ht="22.5" customHeight="1">
      <c r="A4486" s="18">
        <v>45721.0</v>
      </c>
      <c r="B4486" s="19" t="str">
        <f t="shared" si="1"/>
        <v>Mar</v>
      </c>
      <c r="C4486" s="20" t="s">
        <v>7</v>
      </c>
      <c r="D4486" s="19" t="s">
        <v>126</v>
      </c>
      <c r="E4486" s="19" t="s">
        <v>23</v>
      </c>
      <c r="F4486" s="21">
        <v>3.0</v>
      </c>
      <c r="G4486" s="22">
        <v>77862.0</v>
      </c>
      <c r="H4486" s="15" t="str">
        <f t="shared" si="2"/>
        <v>High Range</v>
      </c>
      <c r="I4486" s="22">
        <v>62000.0</v>
      </c>
      <c r="J4486" s="23">
        <f t="shared" si="3"/>
        <v>1.25583871</v>
      </c>
      <c r="K4486" s="24" t="str">
        <f t="shared" si="4"/>
        <v>Over Achived</v>
      </c>
    </row>
    <row r="4487" ht="22.5" customHeight="1">
      <c r="A4487" s="18">
        <v>45721.0</v>
      </c>
      <c r="B4487" s="19" t="str">
        <f t="shared" si="1"/>
        <v>Mar</v>
      </c>
      <c r="C4487" s="20" t="s">
        <v>92</v>
      </c>
      <c r="D4487" s="19" t="s">
        <v>144</v>
      </c>
      <c r="E4487" s="19" t="s">
        <v>63</v>
      </c>
      <c r="F4487" s="21">
        <v>1.0</v>
      </c>
      <c r="G4487" s="22">
        <v>25551.0</v>
      </c>
      <c r="H4487" s="15" t="str">
        <f t="shared" si="2"/>
        <v>Base Range</v>
      </c>
      <c r="I4487" s="22">
        <v>18255.0</v>
      </c>
      <c r="J4487" s="23">
        <f t="shared" si="3"/>
        <v>1.399671323</v>
      </c>
      <c r="K4487" s="24" t="str">
        <f t="shared" si="4"/>
        <v>Over Achived</v>
      </c>
    </row>
    <row r="4488" ht="22.5" customHeight="1">
      <c r="A4488" s="18">
        <v>45721.0</v>
      </c>
      <c r="B4488" s="19" t="str">
        <f t="shared" si="1"/>
        <v>Mar</v>
      </c>
      <c r="C4488" s="20" t="s">
        <v>92</v>
      </c>
      <c r="D4488" s="25" t="s">
        <v>149</v>
      </c>
      <c r="E4488" s="19" t="s">
        <v>34</v>
      </c>
      <c r="F4488" s="21">
        <v>5.0</v>
      </c>
      <c r="G4488" s="22">
        <v>110956.0</v>
      </c>
      <c r="H4488" s="15" t="str">
        <f t="shared" si="2"/>
        <v>Very High Range</v>
      </c>
      <c r="I4488" s="22">
        <v>103123.0</v>
      </c>
      <c r="J4488" s="23">
        <f t="shared" si="3"/>
        <v>1.075957837</v>
      </c>
      <c r="K4488" s="24" t="str">
        <f t="shared" si="4"/>
        <v>Over Achived</v>
      </c>
    </row>
    <row r="4489" ht="22.5" customHeight="1">
      <c r="A4489" s="18">
        <v>45721.0</v>
      </c>
      <c r="B4489" s="19" t="str">
        <f t="shared" si="1"/>
        <v>Mar</v>
      </c>
      <c r="C4489" s="20" t="s">
        <v>92</v>
      </c>
      <c r="D4489" s="25" t="s">
        <v>149</v>
      </c>
      <c r="E4489" s="19" t="s">
        <v>63</v>
      </c>
      <c r="F4489" s="21">
        <v>4.0</v>
      </c>
      <c r="G4489" s="22">
        <v>111440.0</v>
      </c>
      <c r="H4489" s="15" t="str">
        <f t="shared" si="2"/>
        <v>Very High Range</v>
      </c>
      <c r="I4489" s="22">
        <v>103008.0</v>
      </c>
      <c r="J4489" s="23">
        <f t="shared" si="3"/>
        <v>1.08185772</v>
      </c>
      <c r="K4489" s="24" t="str">
        <f t="shared" si="4"/>
        <v>Over Achived</v>
      </c>
    </row>
    <row r="4490" ht="22.5" customHeight="1">
      <c r="A4490" s="18">
        <v>45721.0</v>
      </c>
      <c r="B4490" s="19" t="str">
        <f t="shared" si="1"/>
        <v>Mar</v>
      </c>
      <c r="C4490" s="20" t="s">
        <v>92</v>
      </c>
      <c r="D4490" s="19" t="s">
        <v>158</v>
      </c>
      <c r="E4490" s="19" t="s">
        <v>34</v>
      </c>
      <c r="F4490" s="21">
        <v>4.0</v>
      </c>
      <c r="G4490" s="22">
        <v>113120.0</v>
      </c>
      <c r="H4490" s="15" t="str">
        <f t="shared" si="2"/>
        <v>Very High Range</v>
      </c>
      <c r="I4490" s="22">
        <v>82871.0</v>
      </c>
      <c r="J4490" s="23">
        <f t="shared" si="3"/>
        <v>1.365013093</v>
      </c>
      <c r="K4490" s="24" t="str">
        <f t="shared" si="4"/>
        <v>Over Achived</v>
      </c>
    </row>
    <row r="4491" ht="22.5" customHeight="1">
      <c r="A4491" s="18">
        <v>45721.0</v>
      </c>
      <c r="B4491" s="19" t="str">
        <f t="shared" si="1"/>
        <v>Mar</v>
      </c>
      <c r="C4491" s="20" t="s">
        <v>92</v>
      </c>
      <c r="D4491" s="19" t="s">
        <v>158</v>
      </c>
      <c r="E4491" s="19" t="s">
        <v>34</v>
      </c>
      <c r="F4491" s="21">
        <v>4.0</v>
      </c>
      <c r="G4491" s="22">
        <v>111064.0</v>
      </c>
      <c r="H4491" s="15" t="str">
        <f t="shared" si="2"/>
        <v>Very High Range</v>
      </c>
      <c r="I4491" s="22">
        <v>85636.0</v>
      </c>
      <c r="J4491" s="23">
        <f t="shared" si="3"/>
        <v>1.296931197</v>
      </c>
      <c r="K4491" s="24" t="str">
        <f t="shared" si="4"/>
        <v>Over Achived</v>
      </c>
    </row>
    <row r="4492" ht="22.5" customHeight="1">
      <c r="A4492" s="18">
        <v>45721.0</v>
      </c>
      <c r="B4492" s="19" t="str">
        <f t="shared" si="1"/>
        <v>Mar</v>
      </c>
      <c r="C4492" s="20" t="s">
        <v>92</v>
      </c>
      <c r="D4492" s="19" t="s">
        <v>158</v>
      </c>
      <c r="E4492" s="19" t="s">
        <v>34</v>
      </c>
      <c r="F4492" s="21">
        <v>4.0</v>
      </c>
      <c r="G4492" s="22">
        <v>109556.0</v>
      </c>
      <c r="H4492" s="15" t="str">
        <f t="shared" si="2"/>
        <v>Very High Range</v>
      </c>
      <c r="I4492" s="22">
        <v>81495.0</v>
      </c>
      <c r="J4492" s="23">
        <f t="shared" si="3"/>
        <v>1.344327873</v>
      </c>
      <c r="K4492" s="24" t="str">
        <f t="shared" si="4"/>
        <v>Over Achived</v>
      </c>
    </row>
    <row r="4493" ht="22.5" customHeight="1">
      <c r="A4493" s="18">
        <v>45721.0</v>
      </c>
      <c r="B4493" s="19" t="str">
        <f t="shared" si="1"/>
        <v>Mar</v>
      </c>
      <c r="C4493" s="20" t="s">
        <v>92</v>
      </c>
      <c r="D4493" s="19" t="s">
        <v>144</v>
      </c>
      <c r="E4493" s="19" t="s">
        <v>63</v>
      </c>
      <c r="F4493" s="21">
        <v>1.0</v>
      </c>
      <c r="G4493" s="22">
        <v>21349.0</v>
      </c>
      <c r="H4493" s="15" t="str">
        <f t="shared" si="2"/>
        <v>Base Range</v>
      </c>
      <c r="I4493" s="22">
        <v>17586.0</v>
      </c>
      <c r="J4493" s="23">
        <f t="shared" si="3"/>
        <v>1.213977027</v>
      </c>
      <c r="K4493" s="24" t="str">
        <f t="shared" si="4"/>
        <v>Over Achived</v>
      </c>
    </row>
    <row r="4494" ht="22.5" customHeight="1">
      <c r="A4494" s="18">
        <v>45721.0</v>
      </c>
      <c r="B4494" s="19" t="str">
        <f t="shared" si="1"/>
        <v>Mar</v>
      </c>
      <c r="C4494" s="20" t="s">
        <v>92</v>
      </c>
      <c r="D4494" s="19" t="s">
        <v>158</v>
      </c>
      <c r="E4494" s="19" t="s">
        <v>9</v>
      </c>
      <c r="F4494" s="21">
        <v>5.0</v>
      </c>
      <c r="G4494" s="22">
        <v>115580.0</v>
      </c>
      <c r="H4494" s="15" t="str">
        <f t="shared" si="2"/>
        <v>Very High Range</v>
      </c>
      <c r="I4494" s="22">
        <v>108400.0</v>
      </c>
      <c r="J4494" s="23">
        <f t="shared" si="3"/>
        <v>1.066236162</v>
      </c>
      <c r="K4494" s="24" t="str">
        <f t="shared" si="4"/>
        <v>Over Achived</v>
      </c>
    </row>
    <row r="4495" ht="22.5" customHeight="1">
      <c r="A4495" s="18">
        <v>45721.0</v>
      </c>
      <c r="B4495" s="19" t="str">
        <f t="shared" si="1"/>
        <v>Mar</v>
      </c>
      <c r="C4495" s="20" t="s">
        <v>7</v>
      </c>
      <c r="D4495" s="19" t="s">
        <v>131</v>
      </c>
      <c r="E4495" s="19" t="s">
        <v>19</v>
      </c>
      <c r="F4495" s="21">
        <v>4.0</v>
      </c>
      <c r="G4495" s="22">
        <v>70730.0</v>
      </c>
      <c r="H4495" s="15" t="str">
        <f t="shared" si="2"/>
        <v>High Range</v>
      </c>
      <c r="I4495" s="22">
        <v>61680.0</v>
      </c>
      <c r="J4495" s="23">
        <f t="shared" si="3"/>
        <v>1.146725032</v>
      </c>
      <c r="K4495" s="24" t="str">
        <f t="shared" si="4"/>
        <v>Over Achived</v>
      </c>
    </row>
    <row r="4496" ht="22.5" customHeight="1">
      <c r="A4496" s="18">
        <v>45721.0</v>
      </c>
      <c r="B4496" s="19" t="str">
        <f t="shared" si="1"/>
        <v>Mar</v>
      </c>
      <c r="C4496" s="20" t="s">
        <v>7</v>
      </c>
      <c r="D4496" s="19" t="s">
        <v>131</v>
      </c>
      <c r="E4496" s="19" t="s">
        <v>63</v>
      </c>
      <c r="F4496" s="21">
        <v>2.0</v>
      </c>
      <c r="G4496" s="22">
        <v>49807.0</v>
      </c>
      <c r="H4496" s="15" t="str">
        <f t="shared" si="2"/>
        <v>Base Range</v>
      </c>
      <c r="I4496" s="22">
        <v>37101.0</v>
      </c>
      <c r="J4496" s="23">
        <f t="shared" si="3"/>
        <v>1.342470553</v>
      </c>
      <c r="K4496" s="24" t="str">
        <f t="shared" si="4"/>
        <v>Over Achived</v>
      </c>
    </row>
    <row r="4497" ht="22.5" customHeight="1">
      <c r="A4497" s="18">
        <v>45721.0</v>
      </c>
      <c r="B4497" s="19" t="str">
        <f t="shared" si="1"/>
        <v>Mar</v>
      </c>
      <c r="C4497" s="20" t="s">
        <v>7</v>
      </c>
      <c r="D4497" s="19" t="s">
        <v>131</v>
      </c>
      <c r="E4497" s="19" t="s">
        <v>68</v>
      </c>
      <c r="F4497" s="21">
        <v>3.0</v>
      </c>
      <c r="G4497" s="22">
        <v>64154.0</v>
      </c>
      <c r="H4497" s="15" t="str">
        <f t="shared" si="2"/>
        <v>Medium Range</v>
      </c>
      <c r="I4497" s="22">
        <v>57988.0</v>
      </c>
      <c r="J4497" s="23">
        <f t="shared" si="3"/>
        <v>1.106332345</v>
      </c>
      <c r="K4497" s="24" t="str">
        <f t="shared" si="4"/>
        <v>Over Achived</v>
      </c>
    </row>
    <row r="4498" ht="22.5" customHeight="1">
      <c r="A4498" s="18">
        <v>45721.0</v>
      </c>
      <c r="B4498" s="19" t="str">
        <f t="shared" si="1"/>
        <v>Mar</v>
      </c>
      <c r="C4498" s="20" t="s">
        <v>7</v>
      </c>
      <c r="D4498" s="19" t="s">
        <v>131</v>
      </c>
      <c r="E4498" s="19" t="s">
        <v>38</v>
      </c>
      <c r="F4498" s="21">
        <v>4.0</v>
      </c>
      <c r="G4498" s="22">
        <v>106146.0</v>
      </c>
      <c r="H4498" s="15" t="str">
        <f t="shared" si="2"/>
        <v>Very High Range</v>
      </c>
      <c r="I4498" s="22">
        <v>100328.0</v>
      </c>
      <c r="J4498" s="23">
        <f t="shared" si="3"/>
        <v>1.057989793</v>
      </c>
      <c r="K4498" s="24" t="str">
        <f t="shared" si="4"/>
        <v>Over Achived</v>
      </c>
    </row>
    <row r="4499" ht="22.5" customHeight="1">
      <c r="A4499" s="18">
        <v>45721.0</v>
      </c>
      <c r="B4499" s="19" t="str">
        <f t="shared" si="1"/>
        <v>Mar</v>
      </c>
      <c r="C4499" s="20" t="s">
        <v>92</v>
      </c>
      <c r="D4499" s="19" t="s">
        <v>158</v>
      </c>
      <c r="E4499" s="19" t="s">
        <v>9</v>
      </c>
      <c r="F4499" s="21">
        <v>5.0</v>
      </c>
      <c r="G4499" s="22">
        <v>111421.0</v>
      </c>
      <c r="H4499" s="15" t="str">
        <f t="shared" si="2"/>
        <v>Very High Range</v>
      </c>
      <c r="I4499" s="22">
        <v>87796.0</v>
      </c>
      <c r="J4499" s="23">
        <f t="shared" si="3"/>
        <v>1.269089708</v>
      </c>
      <c r="K4499" s="24" t="str">
        <f t="shared" si="4"/>
        <v>Over Achived</v>
      </c>
    </row>
    <row r="4500" ht="22.5" customHeight="1">
      <c r="A4500" s="18">
        <v>45722.0</v>
      </c>
      <c r="B4500" s="19" t="str">
        <f t="shared" si="1"/>
        <v>Mar</v>
      </c>
      <c r="C4500" s="20" t="s">
        <v>13</v>
      </c>
      <c r="D4500" s="19" t="s">
        <v>37</v>
      </c>
      <c r="E4500" s="19" t="s">
        <v>26</v>
      </c>
      <c r="F4500" s="21">
        <v>3.0</v>
      </c>
      <c r="G4500" s="22">
        <v>52494.0</v>
      </c>
      <c r="H4500" s="15" t="str">
        <f t="shared" si="2"/>
        <v>Medium Range</v>
      </c>
      <c r="I4500" s="22">
        <v>63934.0</v>
      </c>
      <c r="J4500" s="23">
        <f t="shared" si="3"/>
        <v>0.8210654738</v>
      </c>
      <c r="K4500" s="24" t="str">
        <f t="shared" si="4"/>
        <v>Target Not Meet</v>
      </c>
    </row>
    <row r="4501" ht="22.5" customHeight="1">
      <c r="A4501" s="18">
        <v>45722.0</v>
      </c>
      <c r="B4501" s="19" t="str">
        <f t="shared" si="1"/>
        <v>Mar</v>
      </c>
      <c r="C4501" s="20" t="s">
        <v>13</v>
      </c>
      <c r="D4501" s="19" t="s">
        <v>37</v>
      </c>
      <c r="E4501" s="19" t="s">
        <v>9</v>
      </c>
      <c r="F4501" s="21">
        <v>3.0</v>
      </c>
      <c r="G4501" s="22">
        <v>78895.0</v>
      </c>
      <c r="H4501" s="15" t="str">
        <f t="shared" si="2"/>
        <v>High Range</v>
      </c>
      <c r="I4501" s="22">
        <v>94342.0</v>
      </c>
      <c r="J4501" s="23">
        <f t="shared" si="3"/>
        <v>0.8362659261</v>
      </c>
      <c r="K4501" s="24" t="str">
        <f t="shared" si="4"/>
        <v>Target Not Meet</v>
      </c>
    </row>
    <row r="4502" ht="22.5" customHeight="1">
      <c r="A4502" s="18">
        <v>45722.0</v>
      </c>
      <c r="B4502" s="19" t="str">
        <f t="shared" si="1"/>
        <v>Mar</v>
      </c>
      <c r="C4502" s="20" t="s">
        <v>13</v>
      </c>
      <c r="D4502" s="19" t="s">
        <v>29</v>
      </c>
      <c r="E4502" s="19" t="s">
        <v>19</v>
      </c>
      <c r="F4502" s="21">
        <v>2.0</v>
      </c>
      <c r="G4502" s="22">
        <v>50071.0</v>
      </c>
      <c r="H4502" s="15" t="str">
        <f t="shared" si="2"/>
        <v>Medium Range</v>
      </c>
      <c r="I4502" s="22">
        <v>56297.0</v>
      </c>
      <c r="J4502" s="23">
        <f t="shared" si="3"/>
        <v>0.8894079613</v>
      </c>
      <c r="K4502" s="24" t="str">
        <f t="shared" si="4"/>
        <v>Target Not Meet</v>
      </c>
    </row>
    <row r="4503" ht="22.5" customHeight="1">
      <c r="A4503" s="18">
        <v>45722.0</v>
      </c>
      <c r="B4503" s="19" t="str">
        <f t="shared" si="1"/>
        <v>Mar</v>
      </c>
      <c r="C4503" s="20" t="s">
        <v>13</v>
      </c>
      <c r="D4503" s="19" t="s">
        <v>29</v>
      </c>
      <c r="E4503" s="19" t="s">
        <v>9</v>
      </c>
      <c r="F4503" s="21">
        <v>3.0</v>
      </c>
      <c r="G4503" s="22">
        <v>81890.0</v>
      </c>
      <c r="H4503" s="15" t="str">
        <f t="shared" si="2"/>
        <v>High Range</v>
      </c>
      <c r="I4503" s="22">
        <v>86103.0</v>
      </c>
      <c r="J4503" s="23">
        <f t="shared" si="3"/>
        <v>0.9510702298</v>
      </c>
      <c r="K4503" s="24" t="str">
        <f t="shared" si="4"/>
        <v>Target Not Meet</v>
      </c>
    </row>
    <row r="4504" ht="22.5" customHeight="1">
      <c r="A4504" s="18">
        <v>45722.0</v>
      </c>
      <c r="B4504" s="19" t="str">
        <f t="shared" si="1"/>
        <v>Mar</v>
      </c>
      <c r="C4504" s="20" t="s">
        <v>13</v>
      </c>
      <c r="D4504" s="19" t="s">
        <v>29</v>
      </c>
      <c r="E4504" s="19" t="s">
        <v>26</v>
      </c>
      <c r="F4504" s="21">
        <v>2.0</v>
      </c>
      <c r="G4504" s="22">
        <v>56024.0</v>
      </c>
      <c r="H4504" s="15" t="str">
        <f t="shared" si="2"/>
        <v>Medium Range</v>
      </c>
      <c r="I4504" s="22">
        <v>60335.0</v>
      </c>
      <c r="J4504" s="23">
        <f t="shared" si="3"/>
        <v>0.9285489351</v>
      </c>
      <c r="K4504" s="24" t="str">
        <f t="shared" si="4"/>
        <v>Target Not Meet</v>
      </c>
    </row>
    <row r="4505" ht="22.5" customHeight="1">
      <c r="A4505" s="18">
        <v>45722.0</v>
      </c>
      <c r="B4505" s="19" t="str">
        <f t="shared" si="1"/>
        <v>Mar</v>
      </c>
      <c r="C4505" s="20" t="s">
        <v>13</v>
      </c>
      <c r="D4505" s="19" t="s">
        <v>29</v>
      </c>
      <c r="E4505" s="19" t="s">
        <v>63</v>
      </c>
      <c r="F4505" s="21">
        <v>1.0</v>
      </c>
      <c r="G4505" s="22">
        <v>16468.0</v>
      </c>
      <c r="H4505" s="15" t="str">
        <f t="shared" si="2"/>
        <v>Base Range</v>
      </c>
      <c r="I4505" s="22">
        <v>21125.0</v>
      </c>
      <c r="J4505" s="23">
        <f t="shared" si="3"/>
        <v>0.7795502959</v>
      </c>
      <c r="K4505" s="24" t="str">
        <f t="shared" si="4"/>
        <v>Target Not Meet</v>
      </c>
    </row>
    <row r="4506" ht="22.5" customHeight="1">
      <c r="A4506" s="18">
        <v>45722.0</v>
      </c>
      <c r="B4506" s="19" t="str">
        <f t="shared" si="1"/>
        <v>Mar</v>
      </c>
      <c r="C4506" s="20" t="s">
        <v>13</v>
      </c>
      <c r="D4506" s="19" t="s">
        <v>29</v>
      </c>
      <c r="E4506" s="19" t="s">
        <v>23</v>
      </c>
      <c r="F4506" s="21">
        <v>2.0</v>
      </c>
      <c r="G4506" s="22">
        <v>35725.0</v>
      </c>
      <c r="H4506" s="15" t="str">
        <f t="shared" si="2"/>
        <v>Base Range</v>
      </c>
      <c r="I4506" s="22">
        <v>45079.0</v>
      </c>
      <c r="J4506" s="23">
        <f t="shared" si="3"/>
        <v>0.7924976153</v>
      </c>
      <c r="K4506" s="24" t="str">
        <f t="shared" si="4"/>
        <v>Target Not Meet</v>
      </c>
    </row>
    <row r="4507" ht="22.5" customHeight="1">
      <c r="A4507" s="18">
        <v>45722.0</v>
      </c>
      <c r="B4507" s="19" t="str">
        <f t="shared" si="1"/>
        <v>Mar</v>
      </c>
      <c r="C4507" s="20" t="s">
        <v>13</v>
      </c>
      <c r="D4507" s="19" t="s">
        <v>18</v>
      </c>
      <c r="E4507" s="19" t="s">
        <v>9</v>
      </c>
      <c r="F4507" s="21">
        <v>3.0</v>
      </c>
      <c r="G4507" s="22">
        <v>78598.0</v>
      </c>
      <c r="H4507" s="15" t="str">
        <f t="shared" si="2"/>
        <v>High Range</v>
      </c>
      <c r="I4507" s="22">
        <v>70230.0</v>
      </c>
      <c r="J4507" s="23">
        <f t="shared" si="3"/>
        <v>1.11915136</v>
      </c>
      <c r="K4507" s="24" t="str">
        <f t="shared" si="4"/>
        <v>Over Achived</v>
      </c>
    </row>
    <row r="4508" ht="22.5" customHeight="1">
      <c r="A4508" s="18">
        <v>45722.0</v>
      </c>
      <c r="B4508" s="19" t="str">
        <f t="shared" si="1"/>
        <v>Mar</v>
      </c>
      <c r="C4508" s="20" t="s">
        <v>13</v>
      </c>
      <c r="D4508" s="19" t="s">
        <v>18</v>
      </c>
      <c r="E4508" s="19" t="s">
        <v>68</v>
      </c>
      <c r="F4508" s="21">
        <v>1.0</v>
      </c>
      <c r="G4508" s="22">
        <v>31384.0</v>
      </c>
      <c r="H4508" s="15" t="str">
        <f t="shared" si="2"/>
        <v>Base Range</v>
      </c>
      <c r="I4508" s="22">
        <v>29313.0</v>
      </c>
      <c r="J4508" s="23">
        <f t="shared" si="3"/>
        <v>1.070651247</v>
      </c>
      <c r="K4508" s="24" t="str">
        <f t="shared" si="4"/>
        <v>Over Achived</v>
      </c>
    </row>
    <row r="4509" ht="22.5" customHeight="1">
      <c r="A4509" s="18">
        <v>45722.0</v>
      </c>
      <c r="B4509" s="19" t="str">
        <f t="shared" si="1"/>
        <v>Mar</v>
      </c>
      <c r="C4509" s="20" t="s">
        <v>57</v>
      </c>
      <c r="D4509" s="19" t="s">
        <v>85</v>
      </c>
      <c r="E4509" s="19" t="s">
        <v>34</v>
      </c>
      <c r="F4509" s="21">
        <v>3.0</v>
      </c>
      <c r="G4509" s="22">
        <v>50803.0</v>
      </c>
      <c r="H4509" s="15" t="str">
        <f t="shared" si="2"/>
        <v>Medium Range</v>
      </c>
      <c r="I4509" s="22">
        <v>65467.0</v>
      </c>
      <c r="J4509" s="23">
        <f t="shared" si="3"/>
        <v>0.7760092871</v>
      </c>
      <c r="K4509" s="24" t="str">
        <f t="shared" si="4"/>
        <v>Target Not Meet</v>
      </c>
    </row>
    <row r="4510" ht="22.5" customHeight="1">
      <c r="A4510" s="18">
        <v>45722.0</v>
      </c>
      <c r="B4510" s="19" t="str">
        <f t="shared" si="1"/>
        <v>Mar</v>
      </c>
      <c r="C4510" s="20" t="s">
        <v>13</v>
      </c>
      <c r="D4510" s="19" t="s">
        <v>18</v>
      </c>
      <c r="E4510" s="19" t="s">
        <v>19</v>
      </c>
      <c r="F4510" s="21">
        <v>2.0</v>
      </c>
      <c r="G4510" s="22">
        <v>52022.0</v>
      </c>
      <c r="H4510" s="15" t="str">
        <f t="shared" si="2"/>
        <v>Medium Range</v>
      </c>
      <c r="I4510" s="22">
        <v>48637.0</v>
      </c>
      <c r="J4510" s="23">
        <f t="shared" si="3"/>
        <v>1.06959722</v>
      </c>
      <c r="K4510" s="24" t="str">
        <f t="shared" si="4"/>
        <v>Over Achived</v>
      </c>
    </row>
    <row r="4511" ht="22.5" customHeight="1">
      <c r="A4511" s="18">
        <v>45722.0</v>
      </c>
      <c r="B4511" s="19" t="str">
        <f t="shared" si="1"/>
        <v>Mar</v>
      </c>
      <c r="C4511" s="20" t="s">
        <v>13</v>
      </c>
      <c r="D4511" s="19" t="s">
        <v>14</v>
      </c>
      <c r="E4511" s="19" t="s">
        <v>63</v>
      </c>
      <c r="F4511" s="21">
        <v>3.0</v>
      </c>
      <c r="G4511" s="22">
        <v>89347.0</v>
      </c>
      <c r="H4511" s="15" t="str">
        <f t="shared" si="2"/>
        <v>High Range</v>
      </c>
      <c r="I4511" s="22">
        <v>75328.0</v>
      </c>
      <c r="J4511" s="23">
        <f t="shared" si="3"/>
        <v>1.186106096</v>
      </c>
      <c r="K4511" s="24" t="str">
        <f t="shared" si="4"/>
        <v>Over Achived</v>
      </c>
    </row>
    <row r="4512" ht="22.5" customHeight="1">
      <c r="A4512" s="18">
        <v>45722.0</v>
      </c>
      <c r="B4512" s="19" t="str">
        <f t="shared" si="1"/>
        <v>Mar</v>
      </c>
      <c r="C4512" s="20" t="s">
        <v>13</v>
      </c>
      <c r="D4512" s="19" t="s">
        <v>14</v>
      </c>
      <c r="E4512" s="19" t="s">
        <v>23</v>
      </c>
      <c r="F4512" s="21">
        <v>2.0</v>
      </c>
      <c r="G4512" s="22">
        <v>40985.0</v>
      </c>
      <c r="H4512" s="15" t="str">
        <f t="shared" si="2"/>
        <v>Base Range</v>
      </c>
      <c r="I4512" s="22">
        <v>32866.0</v>
      </c>
      <c r="J4512" s="23">
        <f t="shared" si="3"/>
        <v>1.247033408</v>
      </c>
      <c r="K4512" s="24" t="str">
        <f t="shared" si="4"/>
        <v>Over Achived</v>
      </c>
    </row>
    <row r="4513" ht="22.5" customHeight="1">
      <c r="A4513" s="18">
        <v>45722.0</v>
      </c>
      <c r="B4513" s="19" t="str">
        <f t="shared" si="1"/>
        <v>Mar</v>
      </c>
      <c r="C4513" s="20" t="s">
        <v>13</v>
      </c>
      <c r="D4513" s="19" t="s">
        <v>14</v>
      </c>
      <c r="E4513" s="19" t="s">
        <v>19</v>
      </c>
      <c r="F4513" s="21">
        <v>2.0</v>
      </c>
      <c r="G4513" s="22">
        <v>44664.0</v>
      </c>
      <c r="H4513" s="15" t="str">
        <f t="shared" si="2"/>
        <v>Base Range</v>
      </c>
      <c r="I4513" s="22">
        <v>35927.0</v>
      </c>
      <c r="J4513" s="23">
        <f t="shared" si="3"/>
        <v>1.243187575</v>
      </c>
      <c r="K4513" s="24" t="str">
        <f t="shared" si="4"/>
        <v>Over Achived</v>
      </c>
    </row>
    <row r="4514" ht="22.5" customHeight="1">
      <c r="A4514" s="18">
        <v>45722.0</v>
      </c>
      <c r="B4514" s="19" t="str">
        <f t="shared" si="1"/>
        <v>Mar</v>
      </c>
      <c r="C4514" s="20" t="s">
        <v>13</v>
      </c>
      <c r="D4514" s="19" t="s">
        <v>18</v>
      </c>
      <c r="E4514" s="19" t="s">
        <v>68</v>
      </c>
      <c r="F4514" s="21">
        <v>2.0</v>
      </c>
      <c r="G4514" s="22">
        <v>37040.0</v>
      </c>
      <c r="H4514" s="15" t="str">
        <f t="shared" si="2"/>
        <v>Base Range</v>
      </c>
      <c r="I4514" s="22">
        <v>30575.0</v>
      </c>
      <c r="J4514" s="23">
        <f t="shared" si="3"/>
        <v>1.211447261</v>
      </c>
      <c r="K4514" s="24" t="str">
        <f t="shared" si="4"/>
        <v>Over Achived</v>
      </c>
    </row>
    <row r="4515" ht="22.5" customHeight="1">
      <c r="A4515" s="18">
        <v>45722.0</v>
      </c>
      <c r="B4515" s="19" t="str">
        <f t="shared" si="1"/>
        <v>Mar</v>
      </c>
      <c r="C4515" s="20" t="s">
        <v>13</v>
      </c>
      <c r="D4515" s="19" t="s">
        <v>37</v>
      </c>
      <c r="E4515" s="19" t="s">
        <v>9</v>
      </c>
      <c r="F4515" s="21">
        <v>3.0</v>
      </c>
      <c r="G4515" s="22">
        <v>89314.0</v>
      </c>
      <c r="H4515" s="15" t="str">
        <f t="shared" si="2"/>
        <v>High Range</v>
      </c>
      <c r="I4515" s="22">
        <v>105564.0</v>
      </c>
      <c r="J4515" s="23">
        <f t="shared" si="3"/>
        <v>0.8460649464</v>
      </c>
      <c r="K4515" s="24" t="str">
        <f t="shared" si="4"/>
        <v>Target Not Meet</v>
      </c>
    </row>
    <row r="4516" ht="22.5" customHeight="1">
      <c r="A4516" s="18">
        <v>45722.0</v>
      </c>
      <c r="B4516" s="19" t="str">
        <f t="shared" si="1"/>
        <v>Mar</v>
      </c>
      <c r="C4516" s="20" t="s">
        <v>57</v>
      </c>
      <c r="D4516" s="19" t="s">
        <v>85</v>
      </c>
      <c r="E4516" s="19" t="s">
        <v>38</v>
      </c>
      <c r="F4516" s="21">
        <v>2.0</v>
      </c>
      <c r="G4516" s="22">
        <v>43868.0</v>
      </c>
      <c r="H4516" s="15" t="str">
        <f t="shared" si="2"/>
        <v>Base Range</v>
      </c>
      <c r="I4516" s="22">
        <v>53555.0</v>
      </c>
      <c r="J4516" s="23">
        <f t="shared" si="3"/>
        <v>0.8191205303</v>
      </c>
      <c r="K4516" s="24" t="str">
        <f t="shared" si="4"/>
        <v>Target Not Meet</v>
      </c>
    </row>
    <row r="4517" ht="22.5" customHeight="1">
      <c r="A4517" s="18">
        <v>45722.0</v>
      </c>
      <c r="B4517" s="19" t="str">
        <f t="shared" si="1"/>
        <v>Mar</v>
      </c>
      <c r="C4517" s="20" t="s">
        <v>13</v>
      </c>
      <c r="D4517" s="19" t="s">
        <v>37</v>
      </c>
      <c r="E4517" s="19" t="s">
        <v>23</v>
      </c>
      <c r="F4517" s="21">
        <v>1.0</v>
      </c>
      <c r="G4517" s="22">
        <v>37845.0</v>
      </c>
      <c r="H4517" s="15" t="str">
        <f t="shared" si="2"/>
        <v>Base Range</v>
      </c>
      <c r="I4517" s="22">
        <v>48452.0</v>
      </c>
      <c r="J4517" s="23">
        <f t="shared" si="3"/>
        <v>0.7810823083</v>
      </c>
      <c r="K4517" s="24" t="str">
        <f t="shared" si="4"/>
        <v>Target Not Meet</v>
      </c>
    </row>
    <row r="4518" ht="22.5" customHeight="1">
      <c r="A4518" s="18">
        <v>45722.0</v>
      </c>
      <c r="B4518" s="19" t="str">
        <f t="shared" si="1"/>
        <v>Mar</v>
      </c>
      <c r="C4518" s="20" t="s">
        <v>13</v>
      </c>
      <c r="D4518" s="19" t="s">
        <v>14</v>
      </c>
      <c r="E4518" s="19" t="s">
        <v>9</v>
      </c>
      <c r="F4518" s="21">
        <v>4.0</v>
      </c>
      <c r="G4518" s="22">
        <v>93929.0</v>
      </c>
      <c r="H4518" s="15" t="str">
        <f t="shared" si="2"/>
        <v>Very High Range</v>
      </c>
      <c r="I4518" s="22">
        <v>84166.0</v>
      </c>
      <c r="J4518" s="23">
        <f t="shared" si="3"/>
        <v>1.115996958</v>
      </c>
      <c r="K4518" s="24" t="str">
        <f t="shared" si="4"/>
        <v>Over Achived</v>
      </c>
    </row>
    <row r="4519" ht="22.5" customHeight="1">
      <c r="A4519" s="18">
        <v>45722.0</v>
      </c>
      <c r="B4519" s="19" t="str">
        <f t="shared" si="1"/>
        <v>Mar</v>
      </c>
      <c r="C4519" s="20" t="s">
        <v>57</v>
      </c>
      <c r="D4519" s="19" t="s">
        <v>80</v>
      </c>
      <c r="E4519" s="19" t="s">
        <v>26</v>
      </c>
      <c r="F4519" s="21">
        <v>2.0</v>
      </c>
      <c r="G4519" s="22">
        <v>38195.0</v>
      </c>
      <c r="H4519" s="15" t="str">
        <f t="shared" si="2"/>
        <v>Base Range</v>
      </c>
      <c r="I4519" s="22">
        <v>46783.0</v>
      </c>
      <c r="J4519" s="23">
        <f t="shared" si="3"/>
        <v>0.8164290447</v>
      </c>
      <c r="K4519" s="24" t="str">
        <f t="shared" si="4"/>
        <v>Target Not Meet</v>
      </c>
    </row>
    <row r="4520" ht="22.5" customHeight="1">
      <c r="A4520" s="18">
        <v>45722.0</v>
      </c>
      <c r="B4520" s="19" t="str">
        <f t="shared" si="1"/>
        <v>Mar</v>
      </c>
      <c r="C4520" s="20" t="s">
        <v>57</v>
      </c>
      <c r="D4520" s="19" t="s">
        <v>80</v>
      </c>
      <c r="E4520" s="19" t="s">
        <v>23</v>
      </c>
      <c r="F4520" s="21">
        <v>1.0</v>
      </c>
      <c r="G4520" s="22">
        <v>32399.0</v>
      </c>
      <c r="H4520" s="15" t="str">
        <f t="shared" si="2"/>
        <v>Base Range</v>
      </c>
      <c r="I4520" s="22">
        <v>38648.0</v>
      </c>
      <c r="J4520" s="23">
        <f t="shared" si="3"/>
        <v>0.8383098737</v>
      </c>
      <c r="K4520" s="24" t="str">
        <f t="shared" si="4"/>
        <v>Target Not Meet</v>
      </c>
    </row>
    <row r="4521" ht="22.5" customHeight="1">
      <c r="A4521" s="18">
        <v>45722.0</v>
      </c>
      <c r="B4521" s="19" t="str">
        <f t="shared" si="1"/>
        <v>Mar</v>
      </c>
      <c r="C4521" s="20" t="s">
        <v>57</v>
      </c>
      <c r="D4521" s="19" t="s">
        <v>80</v>
      </c>
      <c r="E4521" s="19" t="s">
        <v>19</v>
      </c>
      <c r="F4521" s="21">
        <v>2.0</v>
      </c>
      <c r="G4521" s="22">
        <v>39040.0</v>
      </c>
      <c r="H4521" s="15" t="str">
        <f t="shared" si="2"/>
        <v>Base Range</v>
      </c>
      <c r="I4521" s="22">
        <v>50390.0</v>
      </c>
      <c r="J4521" s="23">
        <f t="shared" si="3"/>
        <v>0.7747568962</v>
      </c>
      <c r="K4521" s="24" t="str">
        <f t="shared" si="4"/>
        <v>Target Not Meet</v>
      </c>
    </row>
    <row r="4522" ht="22.5" customHeight="1">
      <c r="A4522" s="18">
        <v>45722.0</v>
      </c>
      <c r="B4522" s="19" t="str">
        <f t="shared" si="1"/>
        <v>Mar</v>
      </c>
      <c r="C4522" s="20" t="s">
        <v>57</v>
      </c>
      <c r="D4522" s="19" t="s">
        <v>80</v>
      </c>
      <c r="E4522" s="19" t="s">
        <v>38</v>
      </c>
      <c r="F4522" s="21">
        <v>2.0</v>
      </c>
      <c r="G4522" s="22">
        <v>43704.0</v>
      </c>
      <c r="H4522" s="15" t="str">
        <f t="shared" si="2"/>
        <v>Base Range</v>
      </c>
      <c r="I4522" s="22">
        <v>47072.0</v>
      </c>
      <c r="J4522" s="23">
        <f t="shared" si="3"/>
        <v>0.928450034</v>
      </c>
      <c r="K4522" s="24" t="str">
        <f t="shared" si="4"/>
        <v>Target Not Meet</v>
      </c>
    </row>
    <row r="4523" ht="22.5" customHeight="1">
      <c r="A4523" s="18">
        <v>45722.0</v>
      </c>
      <c r="B4523" s="19" t="str">
        <f t="shared" si="1"/>
        <v>Mar</v>
      </c>
      <c r="C4523" s="20" t="s">
        <v>57</v>
      </c>
      <c r="D4523" s="19" t="s">
        <v>71</v>
      </c>
      <c r="E4523" s="19" t="s">
        <v>38</v>
      </c>
      <c r="F4523" s="21">
        <v>2.0</v>
      </c>
      <c r="G4523" s="22">
        <v>41069.0</v>
      </c>
      <c r="H4523" s="15" t="str">
        <f t="shared" si="2"/>
        <v>Base Range</v>
      </c>
      <c r="I4523" s="22">
        <v>46989.0</v>
      </c>
      <c r="J4523" s="23">
        <f t="shared" si="3"/>
        <v>0.8740130669</v>
      </c>
      <c r="K4523" s="24" t="str">
        <f t="shared" si="4"/>
        <v>Target Not Meet</v>
      </c>
    </row>
    <row r="4524" ht="22.5" customHeight="1">
      <c r="A4524" s="18">
        <v>45722.0</v>
      </c>
      <c r="B4524" s="19" t="str">
        <f t="shared" si="1"/>
        <v>Mar</v>
      </c>
      <c r="C4524" s="20" t="s">
        <v>13</v>
      </c>
      <c r="D4524" s="19" t="s">
        <v>37</v>
      </c>
      <c r="E4524" s="19" t="s">
        <v>23</v>
      </c>
      <c r="F4524" s="21">
        <v>1.0</v>
      </c>
      <c r="G4524" s="22">
        <v>35432.0</v>
      </c>
      <c r="H4524" s="15" t="str">
        <f t="shared" si="2"/>
        <v>Base Range</v>
      </c>
      <c r="I4524" s="22">
        <v>38226.0</v>
      </c>
      <c r="J4524" s="23">
        <f t="shared" si="3"/>
        <v>0.926908387</v>
      </c>
      <c r="K4524" s="24" t="str">
        <f t="shared" si="4"/>
        <v>Target Not Meet</v>
      </c>
    </row>
    <row r="4525" ht="22.5" customHeight="1">
      <c r="A4525" s="18">
        <v>45722.0</v>
      </c>
      <c r="B4525" s="19" t="str">
        <f t="shared" si="1"/>
        <v>Mar</v>
      </c>
      <c r="C4525" s="20" t="s">
        <v>57</v>
      </c>
      <c r="D4525" s="19" t="s">
        <v>71</v>
      </c>
      <c r="E4525" s="19" t="s">
        <v>19</v>
      </c>
      <c r="F4525" s="21">
        <v>1.0</v>
      </c>
      <c r="G4525" s="22">
        <v>31494.0</v>
      </c>
      <c r="H4525" s="15" t="str">
        <f t="shared" si="2"/>
        <v>Base Range</v>
      </c>
      <c r="I4525" s="22">
        <v>38867.0</v>
      </c>
      <c r="J4525" s="23">
        <f t="shared" si="3"/>
        <v>0.8103017984</v>
      </c>
      <c r="K4525" s="24" t="str">
        <f t="shared" si="4"/>
        <v>Target Not Meet</v>
      </c>
    </row>
    <row r="4526" ht="22.5" customHeight="1">
      <c r="A4526" s="18">
        <v>45722.0</v>
      </c>
      <c r="B4526" s="19" t="str">
        <f t="shared" si="1"/>
        <v>Mar</v>
      </c>
      <c r="C4526" s="20" t="s">
        <v>57</v>
      </c>
      <c r="D4526" s="25" t="s">
        <v>62</v>
      </c>
      <c r="E4526" s="19" t="s">
        <v>19</v>
      </c>
      <c r="F4526" s="21">
        <v>2.0</v>
      </c>
      <c r="G4526" s="22">
        <v>36633.0</v>
      </c>
      <c r="H4526" s="15" t="str">
        <f t="shared" si="2"/>
        <v>Base Range</v>
      </c>
      <c r="I4526" s="22">
        <v>26608.0</v>
      </c>
      <c r="J4526" s="23">
        <f t="shared" si="3"/>
        <v>1.376766386</v>
      </c>
      <c r="K4526" s="24" t="str">
        <f t="shared" si="4"/>
        <v>Over Achived</v>
      </c>
    </row>
    <row r="4527" ht="22.5" customHeight="1">
      <c r="A4527" s="18">
        <v>45722.0</v>
      </c>
      <c r="B4527" s="19" t="str">
        <f t="shared" si="1"/>
        <v>Mar</v>
      </c>
      <c r="C4527" s="20" t="s">
        <v>57</v>
      </c>
      <c r="D4527" s="19" t="s">
        <v>58</v>
      </c>
      <c r="E4527" s="19" t="s">
        <v>34</v>
      </c>
      <c r="F4527" s="21">
        <v>3.0</v>
      </c>
      <c r="G4527" s="22">
        <v>67177.0</v>
      </c>
      <c r="H4527" s="15" t="str">
        <f t="shared" si="2"/>
        <v>Medium Range</v>
      </c>
      <c r="I4527" s="22">
        <v>53805.0</v>
      </c>
      <c r="J4527" s="23">
        <f t="shared" si="3"/>
        <v>1.248527089</v>
      </c>
      <c r="K4527" s="24" t="str">
        <f t="shared" si="4"/>
        <v>Over Achived</v>
      </c>
    </row>
    <row r="4528" ht="22.5" customHeight="1">
      <c r="A4528" s="18">
        <v>45722.0</v>
      </c>
      <c r="B4528" s="19" t="str">
        <f t="shared" si="1"/>
        <v>Mar</v>
      </c>
      <c r="C4528" s="20" t="s">
        <v>57</v>
      </c>
      <c r="D4528" s="19" t="s">
        <v>58</v>
      </c>
      <c r="E4528" s="19" t="s">
        <v>23</v>
      </c>
      <c r="F4528" s="21">
        <v>1.0</v>
      </c>
      <c r="G4528" s="22">
        <v>33288.0</v>
      </c>
      <c r="H4528" s="15" t="str">
        <f t="shared" si="2"/>
        <v>Base Range</v>
      </c>
      <c r="I4528" s="22">
        <v>30417.0</v>
      </c>
      <c r="J4528" s="23">
        <f t="shared" si="3"/>
        <v>1.094388007</v>
      </c>
      <c r="K4528" s="24" t="str">
        <f t="shared" si="4"/>
        <v>Over Achived</v>
      </c>
    </row>
    <row r="4529" ht="22.5" customHeight="1">
      <c r="A4529" s="18">
        <v>45722.0</v>
      </c>
      <c r="B4529" s="19" t="str">
        <f t="shared" si="1"/>
        <v>Mar</v>
      </c>
      <c r="C4529" s="20" t="s">
        <v>13</v>
      </c>
      <c r="D4529" s="19" t="s">
        <v>169</v>
      </c>
      <c r="E4529" s="19" t="s">
        <v>68</v>
      </c>
      <c r="F4529" s="21">
        <v>2.0</v>
      </c>
      <c r="G4529" s="22">
        <v>42098.0</v>
      </c>
      <c r="H4529" s="15" t="str">
        <f t="shared" si="2"/>
        <v>Base Range</v>
      </c>
      <c r="I4529" s="22">
        <v>47382.0</v>
      </c>
      <c r="J4529" s="23">
        <f t="shared" si="3"/>
        <v>0.8884808577</v>
      </c>
      <c r="K4529" s="24" t="str">
        <f t="shared" si="4"/>
        <v>Target Not Meet</v>
      </c>
    </row>
    <row r="4530" ht="22.5" customHeight="1">
      <c r="A4530" s="18">
        <v>45722.0</v>
      </c>
      <c r="B4530" s="19" t="str">
        <f t="shared" si="1"/>
        <v>Mar</v>
      </c>
      <c r="C4530" s="20" t="s">
        <v>13</v>
      </c>
      <c r="D4530" s="19" t="s">
        <v>169</v>
      </c>
      <c r="E4530" s="19" t="s">
        <v>68</v>
      </c>
      <c r="F4530" s="21">
        <v>2.0</v>
      </c>
      <c r="G4530" s="22">
        <v>34400.0</v>
      </c>
      <c r="H4530" s="15" t="str">
        <f t="shared" si="2"/>
        <v>Base Range</v>
      </c>
      <c r="I4530" s="22">
        <v>38329.0</v>
      </c>
      <c r="J4530" s="23">
        <f t="shared" si="3"/>
        <v>0.8974927601</v>
      </c>
      <c r="K4530" s="24" t="str">
        <f t="shared" si="4"/>
        <v>Target Not Meet</v>
      </c>
    </row>
    <row r="4531" ht="22.5" customHeight="1">
      <c r="A4531" s="18">
        <v>45722.0</v>
      </c>
      <c r="B4531" s="19" t="str">
        <f t="shared" si="1"/>
        <v>Mar</v>
      </c>
      <c r="C4531" s="20" t="s">
        <v>13</v>
      </c>
      <c r="D4531" s="19" t="s">
        <v>169</v>
      </c>
      <c r="E4531" s="19" t="s">
        <v>23</v>
      </c>
      <c r="F4531" s="21">
        <v>2.0</v>
      </c>
      <c r="G4531" s="22">
        <v>37105.0</v>
      </c>
      <c r="H4531" s="15" t="str">
        <f t="shared" si="2"/>
        <v>Base Range</v>
      </c>
      <c r="I4531" s="22">
        <v>47402.0</v>
      </c>
      <c r="J4531" s="23">
        <f t="shared" si="3"/>
        <v>0.7827728788</v>
      </c>
      <c r="K4531" s="24" t="str">
        <f t="shared" si="4"/>
        <v>Target Not Meet</v>
      </c>
    </row>
    <row r="4532" ht="22.5" customHeight="1">
      <c r="A4532" s="18">
        <v>45722.0</v>
      </c>
      <c r="B4532" s="19" t="str">
        <f t="shared" si="1"/>
        <v>Mar</v>
      </c>
      <c r="C4532" s="20" t="s">
        <v>57</v>
      </c>
      <c r="D4532" s="25" t="s">
        <v>62</v>
      </c>
      <c r="E4532" s="19" t="s">
        <v>19</v>
      </c>
      <c r="F4532" s="21">
        <v>1.0</v>
      </c>
      <c r="G4532" s="22">
        <v>38886.0</v>
      </c>
      <c r="H4532" s="15" t="str">
        <f t="shared" si="2"/>
        <v>Base Range</v>
      </c>
      <c r="I4532" s="22">
        <v>35637.0</v>
      </c>
      <c r="J4532" s="23">
        <f t="shared" si="3"/>
        <v>1.09116929</v>
      </c>
      <c r="K4532" s="24" t="str">
        <f t="shared" si="4"/>
        <v>Over Achived</v>
      </c>
    </row>
    <row r="4533" ht="22.5" customHeight="1">
      <c r="A4533" s="18">
        <v>45722.0</v>
      </c>
      <c r="B4533" s="19" t="str">
        <f t="shared" si="1"/>
        <v>Mar</v>
      </c>
      <c r="C4533" s="20" t="s">
        <v>13</v>
      </c>
      <c r="D4533" s="19" t="s">
        <v>14</v>
      </c>
      <c r="E4533" s="19" t="s">
        <v>63</v>
      </c>
      <c r="F4533" s="21">
        <v>4.0</v>
      </c>
      <c r="G4533" s="22">
        <v>89717.0</v>
      </c>
      <c r="H4533" s="15" t="str">
        <f t="shared" si="2"/>
        <v>High Range</v>
      </c>
      <c r="I4533" s="22">
        <v>69492.0</v>
      </c>
      <c r="J4533" s="23">
        <f t="shared" si="3"/>
        <v>1.291040695</v>
      </c>
      <c r="K4533" s="24" t="str">
        <f t="shared" si="4"/>
        <v>Over Achived</v>
      </c>
    </row>
    <row r="4534" ht="22.5" customHeight="1">
      <c r="A4534" s="18">
        <v>45722.0</v>
      </c>
      <c r="B4534" s="19" t="str">
        <f t="shared" si="1"/>
        <v>Mar</v>
      </c>
      <c r="C4534" s="20" t="s">
        <v>13</v>
      </c>
      <c r="D4534" s="19" t="s">
        <v>18</v>
      </c>
      <c r="E4534" s="19" t="s">
        <v>23</v>
      </c>
      <c r="F4534" s="21">
        <v>2.0</v>
      </c>
      <c r="G4534" s="22">
        <v>36423.0</v>
      </c>
      <c r="H4534" s="15" t="str">
        <f t="shared" si="2"/>
        <v>Base Range</v>
      </c>
      <c r="I4534" s="22">
        <v>26804.0</v>
      </c>
      <c r="J4534" s="23">
        <f t="shared" si="3"/>
        <v>1.358864349</v>
      </c>
      <c r="K4534" s="24" t="str">
        <f t="shared" si="4"/>
        <v>Over Achived</v>
      </c>
    </row>
    <row r="4535" ht="22.5" customHeight="1">
      <c r="A4535" s="18">
        <v>45722.0</v>
      </c>
      <c r="B4535" s="19" t="str">
        <f t="shared" si="1"/>
        <v>Mar</v>
      </c>
      <c r="C4535" s="20" t="s">
        <v>92</v>
      </c>
      <c r="D4535" s="19" t="s">
        <v>93</v>
      </c>
      <c r="E4535" s="19" t="s">
        <v>26</v>
      </c>
      <c r="F4535" s="21">
        <v>3.0</v>
      </c>
      <c r="G4535" s="22">
        <v>75081.0</v>
      </c>
      <c r="H4535" s="15" t="str">
        <f t="shared" si="2"/>
        <v>High Range</v>
      </c>
      <c r="I4535" s="22">
        <v>83410.0</v>
      </c>
      <c r="J4535" s="23">
        <f t="shared" si="3"/>
        <v>0.9001438676</v>
      </c>
      <c r="K4535" s="24" t="str">
        <f t="shared" si="4"/>
        <v>Target Not Meet</v>
      </c>
    </row>
    <row r="4536" ht="22.5" customHeight="1">
      <c r="A4536" s="18">
        <v>45722.0</v>
      </c>
      <c r="B4536" s="19" t="str">
        <f t="shared" si="1"/>
        <v>Mar</v>
      </c>
      <c r="C4536" s="20" t="s">
        <v>7</v>
      </c>
      <c r="D4536" s="19" t="s">
        <v>131</v>
      </c>
      <c r="E4536" s="19" t="s">
        <v>38</v>
      </c>
      <c r="F4536" s="21">
        <v>5.0</v>
      </c>
      <c r="G4536" s="22">
        <v>105501.0</v>
      </c>
      <c r="H4536" s="15" t="str">
        <f t="shared" si="2"/>
        <v>Very High Range</v>
      </c>
      <c r="I4536" s="22">
        <v>80112.0</v>
      </c>
      <c r="J4536" s="23">
        <f t="shared" si="3"/>
        <v>1.316918814</v>
      </c>
      <c r="K4536" s="24" t="str">
        <f t="shared" si="4"/>
        <v>Over Achived</v>
      </c>
    </row>
    <row r="4537" ht="22.5" customHeight="1">
      <c r="A4537" s="18">
        <v>45722.0</v>
      </c>
      <c r="B4537" s="19" t="str">
        <f t="shared" si="1"/>
        <v>Mar</v>
      </c>
      <c r="C4537" s="20" t="s">
        <v>7</v>
      </c>
      <c r="D4537" s="19" t="s">
        <v>131</v>
      </c>
      <c r="E4537" s="19" t="s">
        <v>34</v>
      </c>
      <c r="F4537" s="21">
        <v>6.0</v>
      </c>
      <c r="G4537" s="22">
        <v>135924.0</v>
      </c>
      <c r="H4537" s="15" t="str">
        <f t="shared" si="2"/>
        <v>Very High Range</v>
      </c>
      <c r="I4537" s="22">
        <v>95440.0</v>
      </c>
      <c r="J4537" s="23">
        <f t="shared" si="3"/>
        <v>1.424182733</v>
      </c>
      <c r="K4537" s="24" t="str">
        <f t="shared" si="4"/>
        <v>Over Achived</v>
      </c>
    </row>
    <row r="4538" ht="22.5" customHeight="1">
      <c r="A4538" s="18">
        <v>45722.0</v>
      </c>
      <c r="B4538" s="19" t="str">
        <f t="shared" si="1"/>
        <v>Mar</v>
      </c>
      <c r="C4538" s="20" t="s">
        <v>7</v>
      </c>
      <c r="D4538" s="19" t="s">
        <v>126</v>
      </c>
      <c r="E4538" s="19" t="s">
        <v>63</v>
      </c>
      <c r="F4538" s="21">
        <v>3.0</v>
      </c>
      <c r="G4538" s="22">
        <v>57962.0</v>
      </c>
      <c r="H4538" s="15" t="str">
        <f t="shared" si="2"/>
        <v>Medium Range</v>
      </c>
      <c r="I4538" s="22">
        <v>50777.0</v>
      </c>
      <c r="J4538" s="23">
        <f t="shared" si="3"/>
        <v>1.141501073</v>
      </c>
      <c r="K4538" s="24" t="str">
        <f t="shared" si="4"/>
        <v>Over Achived</v>
      </c>
    </row>
    <row r="4539" ht="22.5" customHeight="1">
      <c r="A4539" s="18">
        <v>45722.0</v>
      </c>
      <c r="B4539" s="19" t="str">
        <f t="shared" si="1"/>
        <v>Mar</v>
      </c>
      <c r="C4539" s="20" t="s">
        <v>7</v>
      </c>
      <c r="D4539" s="19" t="s">
        <v>126</v>
      </c>
      <c r="E4539" s="19" t="s">
        <v>26</v>
      </c>
      <c r="F4539" s="21">
        <v>9.0</v>
      </c>
      <c r="G4539" s="22">
        <v>188472.0</v>
      </c>
      <c r="H4539" s="15" t="str">
        <f t="shared" si="2"/>
        <v>Very High Range</v>
      </c>
      <c r="I4539" s="22">
        <v>166287.0</v>
      </c>
      <c r="J4539" s="23">
        <f t="shared" si="3"/>
        <v>1.133413917</v>
      </c>
      <c r="K4539" s="24" t="str">
        <f t="shared" si="4"/>
        <v>Over Achived</v>
      </c>
    </row>
    <row r="4540" ht="22.5" customHeight="1">
      <c r="A4540" s="18">
        <v>45722.0</v>
      </c>
      <c r="B4540" s="19" t="str">
        <f t="shared" si="1"/>
        <v>Mar</v>
      </c>
      <c r="C4540" s="20" t="s">
        <v>7</v>
      </c>
      <c r="D4540" s="19" t="s">
        <v>126</v>
      </c>
      <c r="E4540" s="19" t="s">
        <v>38</v>
      </c>
      <c r="F4540" s="21">
        <v>4.0</v>
      </c>
      <c r="G4540" s="22">
        <v>105199.0</v>
      </c>
      <c r="H4540" s="15" t="str">
        <f t="shared" si="2"/>
        <v>Very High Range</v>
      </c>
      <c r="I4540" s="22">
        <v>79259.0</v>
      </c>
      <c r="J4540" s="23">
        <f t="shared" si="3"/>
        <v>1.327281444</v>
      </c>
      <c r="K4540" s="24" t="str">
        <f t="shared" si="4"/>
        <v>Over Achived</v>
      </c>
    </row>
    <row r="4541" ht="22.5" customHeight="1">
      <c r="A4541" s="18">
        <v>45722.0</v>
      </c>
      <c r="B4541" s="19" t="str">
        <f t="shared" si="1"/>
        <v>Mar</v>
      </c>
      <c r="C4541" s="20" t="s">
        <v>7</v>
      </c>
      <c r="D4541" s="19" t="s">
        <v>118</v>
      </c>
      <c r="E4541" s="19" t="s">
        <v>63</v>
      </c>
      <c r="F4541" s="21">
        <v>2.0</v>
      </c>
      <c r="G4541" s="22">
        <v>64167.0</v>
      </c>
      <c r="H4541" s="15" t="str">
        <f t="shared" si="2"/>
        <v>Medium Range</v>
      </c>
      <c r="I4541" s="22">
        <v>51065.0</v>
      </c>
      <c r="J4541" s="23">
        <f t="shared" si="3"/>
        <v>1.256574953</v>
      </c>
      <c r="K4541" s="24" t="str">
        <f t="shared" si="4"/>
        <v>Over Achived</v>
      </c>
    </row>
    <row r="4542" ht="22.5" customHeight="1">
      <c r="A4542" s="18">
        <v>45722.0</v>
      </c>
      <c r="B4542" s="19" t="str">
        <f t="shared" si="1"/>
        <v>Mar</v>
      </c>
      <c r="C4542" s="20" t="s">
        <v>7</v>
      </c>
      <c r="D4542" s="19" t="s">
        <v>131</v>
      </c>
      <c r="E4542" s="19" t="s">
        <v>19</v>
      </c>
      <c r="F4542" s="21">
        <v>3.0</v>
      </c>
      <c r="G4542" s="22">
        <v>79534.0</v>
      </c>
      <c r="H4542" s="15" t="str">
        <f t="shared" si="2"/>
        <v>High Range</v>
      </c>
      <c r="I4542" s="22">
        <v>58133.0</v>
      </c>
      <c r="J4542" s="23">
        <f t="shared" si="3"/>
        <v>1.368138579</v>
      </c>
      <c r="K4542" s="24" t="str">
        <f t="shared" si="4"/>
        <v>Over Achived</v>
      </c>
    </row>
    <row r="4543" ht="22.5" customHeight="1">
      <c r="A4543" s="18">
        <v>45722.0</v>
      </c>
      <c r="B4543" s="19" t="str">
        <f t="shared" si="1"/>
        <v>Mar</v>
      </c>
      <c r="C4543" s="20" t="s">
        <v>7</v>
      </c>
      <c r="D4543" s="19" t="s">
        <v>118</v>
      </c>
      <c r="E4543" s="19" t="s">
        <v>9</v>
      </c>
      <c r="F4543" s="21">
        <v>5.0</v>
      </c>
      <c r="G4543" s="22">
        <v>153882.0</v>
      </c>
      <c r="H4543" s="15" t="str">
        <f t="shared" si="2"/>
        <v>Very High Range</v>
      </c>
      <c r="I4543" s="22">
        <v>142316.0</v>
      </c>
      <c r="J4543" s="23">
        <f t="shared" si="3"/>
        <v>1.08126985</v>
      </c>
      <c r="K4543" s="24" t="str">
        <f t="shared" si="4"/>
        <v>Over Achived</v>
      </c>
    </row>
    <row r="4544" ht="22.5" customHeight="1">
      <c r="A4544" s="18">
        <v>45722.0</v>
      </c>
      <c r="B4544" s="19" t="str">
        <f t="shared" si="1"/>
        <v>Mar</v>
      </c>
      <c r="C4544" s="20" t="s">
        <v>7</v>
      </c>
      <c r="D4544" s="19" t="s">
        <v>106</v>
      </c>
      <c r="E4544" s="19" t="s">
        <v>23</v>
      </c>
      <c r="F4544" s="21">
        <v>2.0</v>
      </c>
      <c r="G4544" s="22">
        <v>73180.0</v>
      </c>
      <c r="H4544" s="15" t="str">
        <f t="shared" si="2"/>
        <v>High Range</v>
      </c>
      <c r="I4544" s="22">
        <v>51855.0</v>
      </c>
      <c r="J4544" s="23">
        <f t="shared" si="3"/>
        <v>1.411242889</v>
      </c>
      <c r="K4544" s="24" t="str">
        <f t="shared" si="4"/>
        <v>Over Achived</v>
      </c>
    </row>
    <row r="4545" ht="22.5" customHeight="1">
      <c r="A4545" s="18">
        <v>45722.0</v>
      </c>
      <c r="B4545" s="19" t="str">
        <f t="shared" si="1"/>
        <v>Mar</v>
      </c>
      <c r="C4545" s="20" t="s">
        <v>7</v>
      </c>
      <c r="D4545" s="19" t="s">
        <v>106</v>
      </c>
      <c r="E4545" s="19" t="s">
        <v>26</v>
      </c>
      <c r="F4545" s="21">
        <v>8.0</v>
      </c>
      <c r="G4545" s="22">
        <v>212042.0</v>
      </c>
      <c r="H4545" s="15" t="str">
        <f t="shared" si="2"/>
        <v>Very High Range</v>
      </c>
      <c r="I4545" s="22">
        <v>198610.0</v>
      </c>
      <c r="J4545" s="23">
        <f t="shared" si="3"/>
        <v>1.067630029</v>
      </c>
      <c r="K4545" s="24" t="str">
        <f t="shared" si="4"/>
        <v>Over Achived</v>
      </c>
    </row>
    <row r="4546" ht="22.5" customHeight="1">
      <c r="A4546" s="18">
        <v>45722.0</v>
      </c>
      <c r="B4546" s="19" t="str">
        <f t="shared" si="1"/>
        <v>Mar</v>
      </c>
      <c r="C4546" s="20" t="s">
        <v>7</v>
      </c>
      <c r="D4546" s="19" t="s">
        <v>106</v>
      </c>
      <c r="E4546" s="19" t="s">
        <v>23</v>
      </c>
      <c r="F4546" s="21">
        <v>3.0</v>
      </c>
      <c r="G4546" s="22">
        <v>64768.0</v>
      </c>
      <c r="H4546" s="15" t="str">
        <f t="shared" si="2"/>
        <v>Medium Range</v>
      </c>
      <c r="I4546" s="22">
        <v>54757.0</v>
      </c>
      <c r="J4546" s="23">
        <f t="shared" si="3"/>
        <v>1.18282594</v>
      </c>
      <c r="K4546" s="24" t="str">
        <f t="shared" si="4"/>
        <v>Over Achived</v>
      </c>
    </row>
    <row r="4547" ht="22.5" customHeight="1">
      <c r="A4547" s="18">
        <v>45722.0</v>
      </c>
      <c r="B4547" s="19" t="str">
        <f t="shared" si="1"/>
        <v>Mar</v>
      </c>
      <c r="C4547" s="20" t="s">
        <v>7</v>
      </c>
      <c r="D4547" s="19" t="s">
        <v>106</v>
      </c>
      <c r="E4547" s="19" t="s">
        <v>26</v>
      </c>
      <c r="F4547" s="21">
        <v>10.0</v>
      </c>
      <c r="G4547" s="22">
        <v>216792.0</v>
      </c>
      <c r="H4547" s="15" t="str">
        <f t="shared" si="2"/>
        <v>Very High Range</v>
      </c>
      <c r="I4547" s="22">
        <v>182560.0</v>
      </c>
      <c r="J4547" s="23">
        <f t="shared" si="3"/>
        <v>1.187510955</v>
      </c>
      <c r="K4547" s="24" t="str">
        <f t="shared" si="4"/>
        <v>Over Achived</v>
      </c>
    </row>
    <row r="4548" ht="22.5" customHeight="1">
      <c r="A4548" s="18">
        <v>45722.0</v>
      </c>
      <c r="B4548" s="19" t="str">
        <f t="shared" si="1"/>
        <v>Mar</v>
      </c>
      <c r="C4548" s="20" t="s">
        <v>7</v>
      </c>
      <c r="D4548" s="19" t="s">
        <v>8</v>
      </c>
      <c r="E4548" s="19" t="s">
        <v>26</v>
      </c>
      <c r="F4548" s="21">
        <v>8.0</v>
      </c>
      <c r="G4548" s="22">
        <v>232066.0</v>
      </c>
      <c r="H4548" s="15" t="str">
        <f t="shared" si="2"/>
        <v>Very High Range</v>
      </c>
      <c r="I4548" s="22">
        <v>192164.0</v>
      </c>
      <c r="J4548" s="23">
        <f t="shared" si="3"/>
        <v>1.207645553</v>
      </c>
      <c r="K4548" s="24" t="str">
        <f t="shared" si="4"/>
        <v>Over Achived</v>
      </c>
    </row>
    <row r="4549" ht="22.5" customHeight="1">
      <c r="A4549" s="18">
        <v>45722.0</v>
      </c>
      <c r="B4549" s="19" t="str">
        <f t="shared" si="1"/>
        <v>Mar</v>
      </c>
      <c r="C4549" s="20" t="s">
        <v>92</v>
      </c>
      <c r="D4549" s="19" t="s">
        <v>93</v>
      </c>
      <c r="E4549" s="19" t="s">
        <v>9</v>
      </c>
      <c r="F4549" s="21">
        <v>5.0</v>
      </c>
      <c r="G4549" s="22">
        <v>101680.0</v>
      </c>
      <c r="H4549" s="15" t="str">
        <f t="shared" si="2"/>
        <v>Very High Range</v>
      </c>
      <c r="I4549" s="22">
        <v>124193.0</v>
      </c>
      <c r="J4549" s="23">
        <f t="shared" si="3"/>
        <v>0.8187256931</v>
      </c>
      <c r="K4549" s="24" t="str">
        <f t="shared" si="4"/>
        <v>Target Not Meet</v>
      </c>
    </row>
    <row r="4550" ht="22.5" customHeight="1">
      <c r="A4550" s="18">
        <v>45722.0</v>
      </c>
      <c r="B4550" s="19" t="str">
        <f t="shared" si="1"/>
        <v>Mar</v>
      </c>
      <c r="C4550" s="20" t="s">
        <v>7</v>
      </c>
      <c r="D4550" s="19" t="s">
        <v>106</v>
      </c>
      <c r="E4550" s="19" t="s">
        <v>68</v>
      </c>
      <c r="F4550" s="21">
        <v>2.0</v>
      </c>
      <c r="G4550" s="22">
        <v>63041.0</v>
      </c>
      <c r="H4550" s="15" t="str">
        <f t="shared" si="2"/>
        <v>Medium Range</v>
      </c>
      <c r="I4550" s="22">
        <v>47389.0</v>
      </c>
      <c r="J4550" s="23">
        <f t="shared" si="3"/>
        <v>1.330287619</v>
      </c>
      <c r="K4550" s="24" t="str">
        <f t="shared" si="4"/>
        <v>Over Achived</v>
      </c>
    </row>
    <row r="4551" ht="22.5" customHeight="1">
      <c r="A4551" s="18">
        <v>45722.0</v>
      </c>
      <c r="B4551" s="19" t="str">
        <f t="shared" si="1"/>
        <v>Mar</v>
      </c>
      <c r="C4551" s="20" t="s">
        <v>7</v>
      </c>
      <c r="D4551" s="19" t="s">
        <v>131</v>
      </c>
      <c r="E4551" s="19" t="s">
        <v>63</v>
      </c>
      <c r="F4551" s="21">
        <v>2.0</v>
      </c>
      <c r="G4551" s="22">
        <v>48775.0</v>
      </c>
      <c r="H4551" s="15" t="str">
        <f t="shared" si="2"/>
        <v>Base Range</v>
      </c>
      <c r="I4551" s="22">
        <v>44718.0</v>
      </c>
      <c r="J4551" s="23">
        <f t="shared" si="3"/>
        <v>1.090724093</v>
      </c>
      <c r="K4551" s="24" t="str">
        <f t="shared" si="4"/>
        <v>Over Achived</v>
      </c>
    </row>
    <row r="4552" ht="22.5" customHeight="1">
      <c r="A4552" s="18">
        <v>45722.0</v>
      </c>
      <c r="B4552" s="19" t="str">
        <f t="shared" si="1"/>
        <v>Mar</v>
      </c>
      <c r="C4552" s="20" t="s">
        <v>7</v>
      </c>
      <c r="D4552" s="19" t="s">
        <v>8</v>
      </c>
      <c r="E4552" s="19" t="s">
        <v>23</v>
      </c>
      <c r="F4552" s="21">
        <v>3.0</v>
      </c>
      <c r="G4552" s="22">
        <v>64573.0</v>
      </c>
      <c r="H4552" s="15" t="str">
        <f t="shared" si="2"/>
        <v>Medium Range</v>
      </c>
      <c r="I4552" s="22">
        <v>50996.0</v>
      </c>
      <c r="J4552" s="23">
        <f t="shared" si="3"/>
        <v>1.266236568</v>
      </c>
      <c r="K4552" s="24" t="str">
        <f t="shared" si="4"/>
        <v>Over Achived</v>
      </c>
    </row>
    <row r="4553" ht="22.5" customHeight="1">
      <c r="A4553" s="18">
        <v>45722.0</v>
      </c>
      <c r="B4553" s="19" t="str">
        <f t="shared" si="1"/>
        <v>Mar</v>
      </c>
      <c r="C4553" s="20" t="s">
        <v>92</v>
      </c>
      <c r="D4553" s="19" t="s">
        <v>158</v>
      </c>
      <c r="E4553" s="19" t="s">
        <v>9</v>
      </c>
      <c r="F4553" s="21">
        <v>5.0</v>
      </c>
      <c r="G4553" s="22">
        <v>112401.0</v>
      </c>
      <c r="H4553" s="15" t="str">
        <f t="shared" si="2"/>
        <v>Very High Range</v>
      </c>
      <c r="I4553" s="22">
        <v>102057.0</v>
      </c>
      <c r="J4553" s="23">
        <f t="shared" si="3"/>
        <v>1.101355125</v>
      </c>
      <c r="K4553" s="24" t="str">
        <f t="shared" si="4"/>
        <v>Over Achived</v>
      </c>
    </row>
    <row r="4554" ht="22.5" customHeight="1">
      <c r="A4554" s="18">
        <v>45722.0</v>
      </c>
      <c r="B4554" s="19" t="str">
        <f t="shared" si="1"/>
        <v>Mar</v>
      </c>
      <c r="C4554" s="20" t="s">
        <v>92</v>
      </c>
      <c r="D4554" s="19" t="s">
        <v>98</v>
      </c>
      <c r="E4554" s="19" t="s">
        <v>26</v>
      </c>
      <c r="F4554" s="21">
        <v>4.0</v>
      </c>
      <c r="G4554" s="22">
        <v>85012.0</v>
      </c>
      <c r="H4554" s="15" t="str">
        <f t="shared" si="2"/>
        <v>High Range</v>
      </c>
      <c r="I4554" s="22">
        <v>103123.0</v>
      </c>
      <c r="J4554" s="23">
        <f t="shared" si="3"/>
        <v>0.8243747758</v>
      </c>
      <c r="K4554" s="24" t="str">
        <f t="shared" si="4"/>
        <v>Target Not Meet</v>
      </c>
    </row>
    <row r="4555" ht="22.5" customHeight="1">
      <c r="A4555" s="18">
        <v>45722.0</v>
      </c>
      <c r="B4555" s="19" t="str">
        <f t="shared" si="1"/>
        <v>Mar</v>
      </c>
      <c r="C4555" s="20" t="s">
        <v>92</v>
      </c>
      <c r="D4555" s="19" t="s">
        <v>98</v>
      </c>
      <c r="E4555" s="19" t="s">
        <v>34</v>
      </c>
      <c r="F4555" s="21">
        <v>4.0</v>
      </c>
      <c r="G4555" s="22">
        <v>96192.0</v>
      </c>
      <c r="H4555" s="15" t="str">
        <f t="shared" si="2"/>
        <v>Very High Range</v>
      </c>
      <c r="I4555" s="22">
        <v>107398.0</v>
      </c>
      <c r="J4555" s="23">
        <f t="shared" si="3"/>
        <v>0.895659137</v>
      </c>
      <c r="K4555" s="24" t="str">
        <f t="shared" si="4"/>
        <v>Target Not Meet</v>
      </c>
    </row>
    <row r="4556" ht="22.5" customHeight="1">
      <c r="A4556" s="18">
        <v>45722.0</v>
      </c>
      <c r="B4556" s="19" t="str">
        <f t="shared" si="1"/>
        <v>Mar</v>
      </c>
      <c r="C4556" s="20" t="s">
        <v>92</v>
      </c>
      <c r="D4556" s="19" t="s">
        <v>98</v>
      </c>
      <c r="E4556" s="19" t="s">
        <v>68</v>
      </c>
      <c r="F4556" s="21">
        <v>2.0</v>
      </c>
      <c r="G4556" s="22">
        <v>43478.0</v>
      </c>
      <c r="H4556" s="15" t="str">
        <f t="shared" si="2"/>
        <v>Base Range</v>
      </c>
      <c r="I4556" s="22">
        <v>46037.0</v>
      </c>
      <c r="J4556" s="23">
        <f t="shared" si="3"/>
        <v>0.9444142755</v>
      </c>
      <c r="K4556" s="24" t="str">
        <f t="shared" si="4"/>
        <v>Target Not Meet</v>
      </c>
    </row>
    <row r="4557" ht="22.5" customHeight="1">
      <c r="A4557" s="18">
        <v>45722.0</v>
      </c>
      <c r="B4557" s="19" t="str">
        <f t="shared" si="1"/>
        <v>Mar</v>
      </c>
      <c r="C4557" s="20" t="s">
        <v>92</v>
      </c>
      <c r="D4557" s="19" t="s">
        <v>98</v>
      </c>
      <c r="E4557" s="19" t="s">
        <v>63</v>
      </c>
      <c r="F4557" s="21">
        <v>4.0</v>
      </c>
      <c r="G4557" s="22">
        <v>108293.0</v>
      </c>
      <c r="H4557" s="15" t="str">
        <f t="shared" si="2"/>
        <v>Very High Range</v>
      </c>
      <c r="I4557" s="22">
        <v>117268.0</v>
      </c>
      <c r="J4557" s="23">
        <f t="shared" si="3"/>
        <v>0.9234659072</v>
      </c>
      <c r="K4557" s="24" t="str">
        <f t="shared" si="4"/>
        <v>Target Not Meet</v>
      </c>
    </row>
    <row r="4558" ht="22.5" customHeight="1">
      <c r="A4558" s="18">
        <v>45722.0</v>
      </c>
      <c r="B4558" s="19" t="str">
        <f t="shared" si="1"/>
        <v>Mar</v>
      </c>
      <c r="C4558" s="20" t="s">
        <v>7</v>
      </c>
      <c r="D4558" s="19" t="s">
        <v>131</v>
      </c>
      <c r="E4558" s="19" t="s">
        <v>38</v>
      </c>
      <c r="F4558" s="21">
        <v>4.0</v>
      </c>
      <c r="G4558" s="22">
        <v>82855.0</v>
      </c>
      <c r="H4558" s="15" t="str">
        <f t="shared" si="2"/>
        <v>High Range</v>
      </c>
      <c r="I4558" s="22">
        <v>69621.0</v>
      </c>
      <c r="J4558" s="23">
        <f t="shared" si="3"/>
        <v>1.190086325</v>
      </c>
      <c r="K4558" s="24" t="str">
        <f t="shared" si="4"/>
        <v>Over Achived</v>
      </c>
    </row>
    <row r="4559" ht="22.5" customHeight="1">
      <c r="A4559" s="18">
        <v>45722.0</v>
      </c>
      <c r="B4559" s="19" t="str">
        <f t="shared" si="1"/>
        <v>Mar</v>
      </c>
      <c r="C4559" s="20" t="s">
        <v>92</v>
      </c>
      <c r="D4559" s="19" t="s">
        <v>144</v>
      </c>
      <c r="E4559" s="19" t="s">
        <v>23</v>
      </c>
      <c r="F4559" s="21">
        <v>3.0</v>
      </c>
      <c r="G4559" s="22">
        <v>50278.0</v>
      </c>
      <c r="H4559" s="15" t="str">
        <f t="shared" si="2"/>
        <v>Medium Range</v>
      </c>
      <c r="I4559" s="22">
        <v>47549.0</v>
      </c>
      <c r="J4559" s="23">
        <f t="shared" si="3"/>
        <v>1.057393426</v>
      </c>
      <c r="K4559" s="24" t="str">
        <f t="shared" si="4"/>
        <v>Over Achived</v>
      </c>
    </row>
    <row r="4560" ht="22.5" customHeight="1">
      <c r="A4560" s="18">
        <v>45722.0</v>
      </c>
      <c r="B4560" s="19" t="str">
        <f t="shared" si="1"/>
        <v>Mar</v>
      </c>
      <c r="C4560" s="20" t="s">
        <v>92</v>
      </c>
      <c r="D4560" s="19" t="s">
        <v>144</v>
      </c>
      <c r="E4560" s="19" t="s">
        <v>34</v>
      </c>
      <c r="F4560" s="21">
        <v>5.0</v>
      </c>
      <c r="G4560" s="22">
        <v>110493.0</v>
      </c>
      <c r="H4560" s="15" t="str">
        <f t="shared" si="2"/>
        <v>Very High Range</v>
      </c>
      <c r="I4560" s="22">
        <v>101878.0</v>
      </c>
      <c r="J4560" s="23">
        <f t="shared" si="3"/>
        <v>1.084561927</v>
      </c>
      <c r="K4560" s="24" t="str">
        <f t="shared" si="4"/>
        <v>Over Achived</v>
      </c>
    </row>
    <row r="4561" ht="22.5" customHeight="1">
      <c r="A4561" s="18">
        <v>45722.0</v>
      </c>
      <c r="B4561" s="19" t="str">
        <f t="shared" si="1"/>
        <v>Mar</v>
      </c>
      <c r="C4561" s="20" t="s">
        <v>92</v>
      </c>
      <c r="D4561" s="19" t="s">
        <v>144</v>
      </c>
      <c r="E4561" s="19" t="s">
        <v>63</v>
      </c>
      <c r="F4561" s="21">
        <v>1.0</v>
      </c>
      <c r="G4561" s="22">
        <v>23669.0</v>
      </c>
      <c r="H4561" s="15" t="str">
        <f t="shared" si="2"/>
        <v>Base Range</v>
      </c>
      <c r="I4561" s="22">
        <v>20858.0</v>
      </c>
      <c r="J4561" s="23">
        <f t="shared" si="3"/>
        <v>1.134768434</v>
      </c>
      <c r="K4561" s="24" t="str">
        <f t="shared" si="4"/>
        <v>Over Achived</v>
      </c>
    </row>
    <row r="4562" ht="22.5" customHeight="1">
      <c r="A4562" s="18">
        <v>45722.0</v>
      </c>
      <c r="B4562" s="19" t="str">
        <f t="shared" si="1"/>
        <v>Mar</v>
      </c>
      <c r="C4562" s="20" t="s">
        <v>92</v>
      </c>
      <c r="D4562" s="25" t="s">
        <v>149</v>
      </c>
      <c r="E4562" s="19" t="s">
        <v>9</v>
      </c>
      <c r="F4562" s="21">
        <v>4.0</v>
      </c>
      <c r="G4562" s="22">
        <v>99569.0</v>
      </c>
      <c r="H4562" s="15" t="str">
        <f t="shared" si="2"/>
        <v>Very High Range</v>
      </c>
      <c r="I4562" s="22">
        <v>91711.0</v>
      </c>
      <c r="J4562" s="23">
        <f t="shared" si="3"/>
        <v>1.085682197</v>
      </c>
      <c r="K4562" s="24" t="str">
        <f t="shared" si="4"/>
        <v>Over Achived</v>
      </c>
    </row>
    <row r="4563" ht="22.5" customHeight="1">
      <c r="A4563" s="18">
        <v>45722.0</v>
      </c>
      <c r="B4563" s="19" t="str">
        <f t="shared" si="1"/>
        <v>Mar</v>
      </c>
      <c r="C4563" s="20" t="s">
        <v>92</v>
      </c>
      <c r="D4563" s="25" t="s">
        <v>149</v>
      </c>
      <c r="E4563" s="19" t="s">
        <v>63</v>
      </c>
      <c r="F4563" s="21">
        <v>4.0</v>
      </c>
      <c r="G4563" s="22">
        <v>98785.0</v>
      </c>
      <c r="H4563" s="15" t="str">
        <f t="shared" si="2"/>
        <v>Very High Range</v>
      </c>
      <c r="I4563" s="22">
        <v>80538.0</v>
      </c>
      <c r="J4563" s="23">
        <f t="shared" si="3"/>
        <v>1.226563858</v>
      </c>
      <c r="K4563" s="24" t="str">
        <f t="shared" si="4"/>
        <v>Over Achived</v>
      </c>
    </row>
    <row r="4564" ht="22.5" customHeight="1">
      <c r="A4564" s="18">
        <v>45722.0</v>
      </c>
      <c r="B4564" s="19" t="str">
        <f t="shared" si="1"/>
        <v>Mar</v>
      </c>
      <c r="C4564" s="20" t="s">
        <v>92</v>
      </c>
      <c r="D4564" s="25" t="s">
        <v>149</v>
      </c>
      <c r="E4564" s="19" t="s">
        <v>19</v>
      </c>
      <c r="F4564" s="21">
        <v>2.0</v>
      </c>
      <c r="G4564" s="22">
        <v>66215.0</v>
      </c>
      <c r="H4564" s="15" t="str">
        <f t="shared" si="2"/>
        <v>Medium Range</v>
      </c>
      <c r="I4564" s="22">
        <v>48807.0</v>
      </c>
      <c r="J4564" s="23">
        <f t="shared" si="3"/>
        <v>1.35667015</v>
      </c>
      <c r="K4564" s="24" t="str">
        <f t="shared" si="4"/>
        <v>Over Achived</v>
      </c>
    </row>
    <row r="4565" ht="22.5" customHeight="1">
      <c r="A4565" s="18">
        <v>45722.0</v>
      </c>
      <c r="B4565" s="19" t="str">
        <f t="shared" si="1"/>
        <v>Mar</v>
      </c>
      <c r="C4565" s="20" t="s">
        <v>92</v>
      </c>
      <c r="D4565" s="25" t="s">
        <v>149</v>
      </c>
      <c r="E4565" s="19" t="s">
        <v>23</v>
      </c>
      <c r="F4565" s="21">
        <v>3.0</v>
      </c>
      <c r="G4565" s="22">
        <v>60444.0</v>
      </c>
      <c r="H4565" s="15" t="str">
        <f t="shared" si="2"/>
        <v>Medium Range</v>
      </c>
      <c r="I4565" s="22">
        <v>51584.0</v>
      </c>
      <c r="J4565" s="23">
        <f t="shared" si="3"/>
        <v>1.171758685</v>
      </c>
      <c r="K4565" s="24" t="str">
        <f t="shared" si="4"/>
        <v>Over Achived</v>
      </c>
    </row>
    <row r="4566" ht="22.5" customHeight="1">
      <c r="A4566" s="18">
        <v>45722.0</v>
      </c>
      <c r="B4566" s="19" t="str">
        <f t="shared" si="1"/>
        <v>Mar</v>
      </c>
      <c r="C4566" s="20" t="s">
        <v>92</v>
      </c>
      <c r="D4566" s="19" t="s">
        <v>158</v>
      </c>
      <c r="E4566" s="19" t="s">
        <v>26</v>
      </c>
      <c r="F4566" s="21">
        <v>3.0</v>
      </c>
      <c r="G4566" s="22">
        <v>89583.0</v>
      </c>
      <c r="H4566" s="15" t="str">
        <f t="shared" si="2"/>
        <v>High Range</v>
      </c>
      <c r="I4566" s="22">
        <v>75196.0</v>
      </c>
      <c r="J4566" s="23">
        <f t="shared" si="3"/>
        <v>1.191326666</v>
      </c>
      <c r="K4566" s="24" t="str">
        <f t="shared" si="4"/>
        <v>Over Achived</v>
      </c>
    </row>
    <row r="4567" ht="22.5" customHeight="1">
      <c r="A4567" s="18">
        <v>45722.0</v>
      </c>
      <c r="B4567" s="19" t="str">
        <f t="shared" si="1"/>
        <v>Mar</v>
      </c>
      <c r="C4567" s="20" t="s">
        <v>92</v>
      </c>
      <c r="D4567" s="19" t="s">
        <v>158</v>
      </c>
      <c r="E4567" s="19" t="s">
        <v>19</v>
      </c>
      <c r="F4567" s="21">
        <v>3.0</v>
      </c>
      <c r="G4567" s="22">
        <v>69119.0</v>
      </c>
      <c r="H4567" s="15" t="str">
        <f t="shared" si="2"/>
        <v>Medium Range</v>
      </c>
      <c r="I4567" s="22">
        <v>60439.0</v>
      </c>
      <c r="J4567" s="23">
        <f t="shared" si="3"/>
        <v>1.143615877</v>
      </c>
      <c r="K4567" s="24" t="str">
        <f t="shared" si="4"/>
        <v>Over Achived</v>
      </c>
    </row>
    <row r="4568" ht="22.5" customHeight="1">
      <c r="A4568" s="18">
        <v>45722.0</v>
      </c>
      <c r="B4568" s="19" t="str">
        <f t="shared" si="1"/>
        <v>Mar</v>
      </c>
      <c r="C4568" s="20" t="s">
        <v>92</v>
      </c>
      <c r="D4568" s="19" t="s">
        <v>158</v>
      </c>
      <c r="E4568" s="19" t="s">
        <v>19</v>
      </c>
      <c r="F4568" s="21">
        <v>2.0</v>
      </c>
      <c r="G4568" s="22">
        <v>63611.0</v>
      </c>
      <c r="H4568" s="15" t="str">
        <f t="shared" si="2"/>
        <v>Medium Range</v>
      </c>
      <c r="I4568" s="22">
        <v>53156.0</v>
      </c>
      <c r="J4568" s="23">
        <f t="shared" si="3"/>
        <v>1.196685228</v>
      </c>
      <c r="K4568" s="24" t="str">
        <f t="shared" si="4"/>
        <v>Over Achived</v>
      </c>
    </row>
    <row r="4569" ht="22.5" customHeight="1">
      <c r="A4569" s="18">
        <v>45722.0</v>
      </c>
      <c r="B4569" s="19" t="str">
        <f t="shared" si="1"/>
        <v>Mar</v>
      </c>
      <c r="C4569" s="20" t="s">
        <v>92</v>
      </c>
      <c r="D4569" s="25" t="s">
        <v>149</v>
      </c>
      <c r="E4569" s="19" t="s">
        <v>9</v>
      </c>
      <c r="F4569" s="21">
        <v>5.0</v>
      </c>
      <c r="G4569" s="22">
        <v>121288.0</v>
      </c>
      <c r="H4569" s="15" t="str">
        <f t="shared" si="2"/>
        <v>Very High Range</v>
      </c>
      <c r="I4569" s="22">
        <v>100554.0</v>
      </c>
      <c r="J4569" s="23">
        <f t="shared" si="3"/>
        <v>1.206197665</v>
      </c>
      <c r="K4569" s="24" t="str">
        <f t="shared" si="4"/>
        <v>Over Achived</v>
      </c>
    </row>
    <row r="4570" ht="22.5" customHeight="1">
      <c r="A4570" s="18">
        <v>45723.0</v>
      </c>
      <c r="B4570" s="19" t="str">
        <f t="shared" si="1"/>
        <v>Mar</v>
      </c>
      <c r="C4570" s="20" t="s">
        <v>13</v>
      </c>
      <c r="D4570" s="19" t="s">
        <v>169</v>
      </c>
      <c r="E4570" s="19" t="s">
        <v>19</v>
      </c>
      <c r="F4570" s="21">
        <v>2.0</v>
      </c>
      <c r="G4570" s="22">
        <v>40145.0</v>
      </c>
      <c r="H4570" s="15" t="str">
        <f t="shared" si="2"/>
        <v>Base Range</v>
      </c>
      <c r="I4570" s="22">
        <v>45003.0</v>
      </c>
      <c r="J4570" s="23">
        <f t="shared" si="3"/>
        <v>0.892051641</v>
      </c>
      <c r="K4570" s="24" t="str">
        <f t="shared" si="4"/>
        <v>Target Not Meet</v>
      </c>
    </row>
    <row r="4571" ht="22.5" customHeight="1">
      <c r="A4571" s="18">
        <v>45723.0</v>
      </c>
      <c r="B4571" s="19" t="str">
        <f t="shared" si="1"/>
        <v>Mar</v>
      </c>
      <c r="C4571" s="20" t="s">
        <v>13</v>
      </c>
      <c r="D4571" s="19" t="s">
        <v>169</v>
      </c>
      <c r="E4571" s="19" t="s">
        <v>34</v>
      </c>
      <c r="F4571" s="21">
        <v>3.0</v>
      </c>
      <c r="G4571" s="22">
        <v>73770.0</v>
      </c>
      <c r="H4571" s="15" t="str">
        <f t="shared" si="2"/>
        <v>High Range</v>
      </c>
      <c r="I4571" s="22">
        <v>83387.0</v>
      </c>
      <c r="J4571" s="23">
        <f t="shared" si="3"/>
        <v>0.8846702723</v>
      </c>
      <c r="K4571" s="24" t="str">
        <f t="shared" si="4"/>
        <v>Target Not Meet</v>
      </c>
    </row>
    <row r="4572" ht="22.5" customHeight="1">
      <c r="A4572" s="18">
        <v>45723.0</v>
      </c>
      <c r="B4572" s="19" t="str">
        <f t="shared" si="1"/>
        <v>Mar</v>
      </c>
      <c r="C4572" s="20" t="s">
        <v>13</v>
      </c>
      <c r="D4572" s="19" t="s">
        <v>169</v>
      </c>
      <c r="E4572" s="19" t="s">
        <v>63</v>
      </c>
      <c r="F4572" s="21">
        <v>3.0</v>
      </c>
      <c r="G4572" s="22">
        <v>79272.0</v>
      </c>
      <c r="H4572" s="15" t="str">
        <f t="shared" si="2"/>
        <v>High Range</v>
      </c>
      <c r="I4572" s="22">
        <v>90596.0</v>
      </c>
      <c r="J4572" s="23">
        <f t="shared" si="3"/>
        <v>0.875005519</v>
      </c>
      <c r="K4572" s="24" t="str">
        <f t="shared" si="4"/>
        <v>Target Not Meet</v>
      </c>
    </row>
    <row r="4573" ht="22.5" customHeight="1">
      <c r="A4573" s="18">
        <v>45723.0</v>
      </c>
      <c r="B4573" s="19" t="str">
        <f t="shared" si="1"/>
        <v>Mar</v>
      </c>
      <c r="C4573" s="20" t="s">
        <v>13</v>
      </c>
      <c r="D4573" s="19" t="s">
        <v>169</v>
      </c>
      <c r="E4573" s="19" t="s">
        <v>34</v>
      </c>
      <c r="F4573" s="21">
        <v>3.0</v>
      </c>
      <c r="G4573" s="22">
        <v>67726.0</v>
      </c>
      <c r="H4573" s="15" t="str">
        <f t="shared" si="2"/>
        <v>Medium Range</v>
      </c>
      <c r="I4573" s="22">
        <v>73215.0</v>
      </c>
      <c r="J4573" s="23">
        <f t="shared" si="3"/>
        <v>0.9250290241</v>
      </c>
      <c r="K4573" s="24" t="str">
        <f t="shared" si="4"/>
        <v>Target Not Meet</v>
      </c>
    </row>
    <row r="4574" ht="22.5" customHeight="1">
      <c r="A4574" s="18">
        <v>45723.0</v>
      </c>
      <c r="B4574" s="19" t="str">
        <f t="shared" si="1"/>
        <v>Mar</v>
      </c>
      <c r="C4574" s="20" t="s">
        <v>13</v>
      </c>
      <c r="D4574" s="19" t="s">
        <v>37</v>
      </c>
      <c r="E4574" s="19" t="s">
        <v>68</v>
      </c>
      <c r="F4574" s="21">
        <v>2.0</v>
      </c>
      <c r="G4574" s="22">
        <v>33166.0</v>
      </c>
      <c r="H4574" s="15" t="str">
        <f t="shared" si="2"/>
        <v>Base Range</v>
      </c>
      <c r="I4574" s="22">
        <v>42713.0</v>
      </c>
      <c r="J4574" s="23">
        <f t="shared" si="3"/>
        <v>0.7764849109</v>
      </c>
      <c r="K4574" s="24" t="str">
        <f t="shared" si="4"/>
        <v>Target Not Meet</v>
      </c>
    </row>
    <row r="4575" ht="22.5" customHeight="1">
      <c r="A4575" s="18">
        <v>45723.0</v>
      </c>
      <c r="B4575" s="19" t="str">
        <f t="shared" si="1"/>
        <v>Mar</v>
      </c>
      <c r="C4575" s="20" t="s">
        <v>13</v>
      </c>
      <c r="D4575" s="19" t="s">
        <v>37</v>
      </c>
      <c r="E4575" s="19" t="s">
        <v>68</v>
      </c>
      <c r="F4575" s="21">
        <v>2.0</v>
      </c>
      <c r="G4575" s="22">
        <v>31383.0</v>
      </c>
      <c r="H4575" s="15" t="str">
        <f t="shared" si="2"/>
        <v>Base Range</v>
      </c>
      <c r="I4575" s="22">
        <v>33950.0</v>
      </c>
      <c r="J4575" s="23">
        <f t="shared" si="3"/>
        <v>0.9243888071</v>
      </c>
      <c r="K4575" s="24" t="str">
        <f t="shared" si="4"/>
        <v>Target Not Meet</v>
      </c>
    </row>
    <row r="4576" ht="22.5" customHeight="1">
      <c r="A4576" s="18">
        <v>45723.0</v>
      </c>
      <c r="B4576" s="19" t="str">
        <f t="shared" si="1"/>
        <v>Mar</v>
      </c>
      <c r="C4576" s="20" t="s">
        <v>13</v>
      </c>
      <c r="D4576" s="19" t="s">
        <v>14</v>
      </c>
      <c r="E4576" s="19" t="s">
        <v>63</v>
      </c>
      <c r="F4576" s="21">
        <v>1.0</v>
      </c>
      <c r="G4576" s="22">
        <v>14656.0</v>
      </c>
      <c r="H4576" s="15" t="str">
        <f t="shared" si="2"/>
        <v>Base Range</v>
      </c>
      <c r="I4576" s="22">
        <v>10836.0</v>
      </c>
      <c r="J4576" s="23">
        <f t="shared" si="3"/>
        <v>1.352528608</v>
      </c>
      <c r="K4576" s="24" t="str">
        <f t="shared" si="4"/>
        <v>Over Achived</v>
      </c>
    </row>
    <row r="4577" ht="22.5" customHeight="1">
      <c r="A4577" s="18">
        <v>45723.0</v>
      </c>
      <c r="B4577" s="19" t="str">
        <f t="shared" si="1"/>
        <v>Mar</v>
      </c>
      <c r="C4577" s="20" t="s">
        <v>13</v>
      </c>
      <c r="D4577" s="19" t="s">
        <v>29</v>
      </c>
      <c r="E4577" s="19" t="s">
        <v>38</v>
      </c>
      <c r="F4577" s="21">
        <v>2.0</v>
      </c>
      <c r="G4577" s="22">
        <v>47833.0</v>
      </c>
      <c r="H4577" s="15" t="str">
        <f t="shared" si="2"/>
        <v>Base Range</v>
      </c>
      <c r="I4577" s="22">
        <v>59152.0</v>
      </c>
      <c r="J4577" s="23">
        <f t="shared" si="3"/>
        <v>0.8086455234</v>
      </c>
      <c r="K4577" s="24" t="str">
        <f t="shared" si="4"/>
        <v>Target Not Meet</v>
      </c>
    </row>
    <row r="4578" ht="22.5" customHeight="1">
      <c r="A4578" s="18">
        <v>45723.0</v>
      </c>
      <c r="B4578" s="19" t="str">
        <f t="shared" si="1"/>
        <v>Mar</v>
      </c>
      <c r="C4578" s="20" t="s">
        <v>13</v>
      </c>
      <c r="D4578" s="19" t="s">
        <v>29</v>
      </c>
      <c r="E4578" s="19" t="s">
        <v>9</v>
      </c>
      <c r="F4578" s="21">
        <v>3.0</v>
      </c>
      <c r="G4578" s="22">
        <v>73654.0</v>
      </c>
      <c r="H4578" s="15" t="str">
        <f t="shared" si="2"/>
        <v>High Range</v>
      </c>
      <c r="I4578" s="22">
        <v>80081.0</v>
      </c>
      <c r="J4578" s="23">
        <f t="shared" si="3"/>
        <v>0.9197437594</v>
      </c>
      <c r="K4578" s="24" t="str">
        <f t="shared" si="4"/>
        <v>Target Not Meet</v>
      </c>
    </row>
    <row r="4579" ht="22.5" customHeight="1">
      <c r="A4579" s="18">
        <v>45723.0</v>
      </c>
      <c r="B4579" s="19" t="str">
        <f t="shared" si="1"/>
        <v>Mar</v>
      </c>
      <c r="C4579" s="20" t="s">
        <v>13</v>
      </c>
      <c r="D4579" s="19" t="s">
        <v>29</v>
      </c>
      <c r="E4579" s="19" t="s">
        <v>9</v>
      </c>
      <c r="F4579" s="21">
        <v>4.0</v>
      </c>
      <c r="G4579" s="22">
        <v>80013.0</v>
      </c>
      <c r="H4579" s="15" t="str">
        <f t="shared" si="2"/>
        <v>High Range</v>
      </c>
      <c r="I4579" s="22">
        <v>91007.0</v>
      </c>
      <c r="J4579" s="23">
        <f t="shared" si="3"/>
        <v>0.8791961058</v>
      </c>
      <c r="K4579" s="24" t="str">
        <f t="shared" si="4"/>
        <v>Target Not Meet</v>
      </c>
    </row>
    <row r="4580" ht="22.5" customHeight="1">
      <c r="A4580" s="18">
        <v>45723.0</v>
      </c>
      <c r="B4580" s="19" t="str">
        <f t="shared" si="1"/>
        <v>Mar</v>
      </c>
      <c r="C4580" s="20" t="s">
        <v>13</v>
      </c>
      <c r="D4580" s="19" t="s">
        <v>18</v>
      </c>
      <c r="E4580" s="19" t="s">
        <v>19</v>
      </c>
      <c r="F4580" s="21">
        <v>1.0</v>
      </c>
      <c r="G4580" s="22">
        <v>47047.0</v>
      </c>
      <c r="H4580" s="15" t="str">
        <f t="shared" si="2"/>
        <v>Base Range</v>
      </c>
      <c r="I4580" s="22">
        <v>41180.0</v>
      </c>
      <c r="J4580" s="23">
        <f t="shared" si="3"/>
        <v>1.142472074</v>
      </c>
      <c r="K4580" s="24" t="str">
        <f t="shared" si="4"/>
        <v>Over Achived</v>
      </c>
    </row>
    <row r="4581" ht="22.5" customHeight="1">
      <c r="A4581" s="18">
        <v>45723.0</v>
      </c>
      <c r="B4581" s="19" t="str">
        <f t="shared" si="1"/>
        <v>Mar</v>
      </c>
      <c r="C4581" s="20" t="s">
        <v>13</v>
      </c>
      <c r="D4581" s="19" t="s">
        <v>18</v>
      </c>
      <c r="E4581" s="19" t="s">
        <v>26</v>
      </c>
      <c r="F4581" s="21">
        <v>2.0</v>
      </c>
      <c r="G4581" s="22">
        <v>52546.0</v>
      </c>
      <c r="H4581" s="15" t="str">
        <f t="shared" si="2"/>
        <v>Medium Range</v>
      </c>
      <c r="I4581" s="22">
        <v>49726.0</v>
      </c>
      <c r="J4581" s="23">
        <f t="shared" si="3"/>
        <v>1.056710775</v>
      </c>
      <c r="K4581" s="24" t="str">
        <f t="shared" si="4"/>
        <v>Over Achived</v>
      </c>
    </row>
    <row r="4582" ht="22.5" customHeight="1">
      <c r="A4582" s="18">
        <v>45723.0</v>
      </c>
      <c r="B4582" s="19" t="str">
        <f t="shared" si="1"/>
        <v>Mar</v>
      </c>
      <c r="C4582" s="20" t="s">
        <v>13</v>
      </c>
      <c r="D4582" s="19" t="s">
        <v>169</v>
      </c>
      <c r="E4582" s="19" t="s">
        <v>63</v>
      </c>
      <c r="F4582" s="21">
        <v>1.0</v>
      </c>
      <c r="G4582" s="22">
        <v>14458.0</v>
      </c>
      <c r="H4582" s="15" t="str">
        <f t="shared" si="2"/>
        <v>Base Range</v>
      </c>
      <c r="I4582" s="22">
        <v>16452.0</v>
      </c>
      <c r="J4582" s="23">
        <f t="shared" si="3"/>
        <v>0.8787989302</v>
      </c>
      <c r="K4582" s="24" t="str">
        <f t="shared" si="4"/>
        <v>Target Not Meet</v>
      </c>
    </row>
    <row r="4583" ht="22.5" customHeight="1">
      <c r="A4583" s="18">
        <v>45723.0</v>
      </c>
      <c r="B4583" s="19" t="str">
        <f t="shared" si="1"/>
        <v>Mar</v>
      </c>
      <c r="C4583" s="20" t="s">
        <v>13</v>
      </c>
      <c r="D4583" s="19" t="s">
        <v>29</v>
      </c>
      <c r="E4583" s="19" t="s">
        <v>9</v>
      </c>
      <c r="F4583" s="21">
        <v>3.0</v>
      </c>
      <c r="G4583" s="22">
        <v>82475.0</v>
      </c>
      <c r="H4583" s="15" t="str">
        <f t="shared" si="2"/>
        <v>High Range</v>
      </c>
      <c r="I4583" s="22">
        <v>87116.0</v>
      </c>
      <c r="J4583" s="23">
        <f t="shared" si="3"/>
        <v>0.9467262041</v>
      </c>
      <c r="K4583" s="24" t="str">
        <f t="shared" si="4"/>
        <v>Target Not Meet</v>
      </c>
    </row>
    <row r="4584" ht="22.5" customHeight="1">
      <c r="A4584" s="18">
        <v>45723.0</v>
      </c>
      <c r="B4584" s="19" t="str">
        <f t="shared" si="1"/>
        <v>Mar</v>
      </c>
      <c r="C4584" s="20" t="s">
        <v>57</v>
      </c>
      <c r="D4584" s="19" t="s">
        <v>58</v>
      </c>
      <c r="E4584" s="19" t="s">
        <v>34</v>
      </c>
      <c r="F4584" s="21">
        <v>2.0</v>
      </c>
      <c r="G4584" s="22">
        <v>55875.0</v>
      </c>
      <c r="H4584" s="15" t="str">
        <f t="shared" si="2"/>
        <v>Medium Range</v>
      </c>
      <c r="I4584" s="22">
        <v>42495.0</v>
      </c>
      <c r="J4584" s="23">
        <f t="shared" si="3"/>
        <v>1.314860572</v>
      </c>
      <c r="K4584" s="24" t="str">
        <f t="shared" si="4"/>
        <v>Over Achived</v>
      </c>
    </row>
    <row r="4585" ht="22.5" customHeight="1">
      <c r="A4585" s="18">
        <v>45723.0</v>
      </c>
      <c r="B4585" s="19" t="str">
        <f t="shared" si="1"/>
        <v>Mar</v>
      </c>
      <c r="C4585" s="20" t="s">
        <v>57</v>
      </c>
      <c r="D4585" s="19" t="s">
        <v>71</v>
      </c>
      <c r="E4585" s="19" t="s">
        <v>63</v>
      </c>
      <c r="F4585" s="21">
        <v>1.0</v>
      </c>
      <c r="G4585" s="22">
        <v>24415.0</v>
      </c>
      <c r="H4585" s="15" t="str">
        <f t="shared" si="2"/>
        <v>Base Range</v>
      </c>
      <c r="I4585" s="22">
        <v>30412.0</v>
      </c>
      <c r="J4585" s="23">
        <f t="shared" si="3"/>
        <v>0.8028081021</v>
      </c>
      <c r="K4585" s="24" t="str">
        <f t="shared" si="4"/>
        <v>Target Not Meet</v>
      </c>
    </row>
    <row r="4586" ht="22.5" customHeight="1">
      <c r="A4586" s="18">
        <v>45723.0</v>
      </c>
      <c r="B4586" s="19" t="str">
        <f t="shared" si="1"/>
        <v>Mar</v>
      </c>
      <c r="C4586" s="20" t="s">
        <v>57</v>
      </c>
      <c r="D4586" s="25" t="s">
        <v>62</v>
      </c>
      <c r="E4586" s="19" t="s">
        <v>9</v>
      </c>
      <c r="F4586" s="21">
        <v>2.0</v>
      </c>
      <c r="G4586" s="22">
        <v>65417.0</v>
      </c>
      <c r="H4586" s="15" t="str">
        <f t="shared" si="2"/>
        <v>Medium Range</v>
      </c>
      <c r="I4586" s="22">
        <v>62047.0</v>
      </c>
      <c r="J4586" s="23">
        <f t="shared" si="3"/>
        <v>1.054313665</v>
      </c>
      <c r="K4586" s="24" t="str">
        <f t="shared" si="4"/>
        <v>Over Achived</v>
      </c>
    </row>
    <row r="4587" ht="22.5" customHeight="1">
      <c r="A4587" s="18">
        <v>45723.0</v>
      </c>
      <c r="B4587" s="19" t="str">
        <f t="shared" si="1"/>
        <v>Mar</v>
      </c>
      <c r="C4587" s="20" t="s">
        <v>57</v>
      </c>
      <c r="D4587" s="25" t="s">
        <v>62</v>
      </c>
      <c r="E4587" s="19" t="s">
        <v>23</v>
      </c>
      <c r="F4587" s="21">
        <v>1.0</v>
      </c>
      <c r="G4587" s="22">
        <v>27597.0</v>
      </c>
      <c r="H4587" s="15" t="str">
        <f t="shared" si="2"/>
        <v>Base Range</v>
      </c>
      <c r="I4587" s="22">
        <v>21276.0</v>
      </c>
      <c r="J4587" s="23">
        <f t="shared" si="3"/>
        <v>1.297095319</v>
      </c>
      <c r="K4587" s="24" t="str">
        <f t="shared" si="4"/>
        <v>Over Achived</v>
      </c>
    </row>
    <row r="4588" ht="22.5" customHeight="1">
      <c r="A4588" s="18">
        <v>45723.0</v>
      </c>
      <c r="B4588" s="19" t="str">
        <f t="shared" si="1"/>
        <v>Mar</v>
      </c>
      <c r="C4588" s="20" t="s">
        <v>57</v>
      </c>
      <c r="D4588" s="25" t="s">
        <v>62</v>
      </c>
      <c r="E4588" s="19" t="s">
        <v>38</v>
      </c>
      <c r="F4588" s="21">
        <v>2.0</v>
      </c>
      <c r="G4588" s="22">
        <v>42529.0</v>
      </c>
      <c r="H4588" s="15" t="str">
        <f t="shared" si="2"/>
        <v>Base Range</v>
      </c>
      <c r="I4588" s="22">
        <v>38533.0</v>
      </c>
      <c r="J4588" s="23">
        <f t="shared" si="3"/>
        <v>1.103703319</v>
      </c>
      <c r="K4588" s="24" t="str">
        <f t="shared" si="4"/>
        <v>Over Achived</v>
      </c>
    </row>
    <row r="4589" ht="22.5" customHeight="1">
      <c r="A4589" s="18">
        <v>45723.0</v>
      </c>
      <c r="B4589" s="19" t="str">
        <f t="shared" si="1"/>
        <v>Mar</v>
      </c>
      <c r="C4589" s="20" t="s">
        <v>57</v>
      </c>
      <c r="D4589" s="25" t="s">
        <v>62</v>
      </c>
      <c r="E4589" s="19" t="s">
        <v>38</v>
      </c>
      <c r="F4589" s="21">
        <v>2.0</v>
      </c>
      <c r="G4589" s="22">
        <v>39437.0</v>
      </c>
      <c r="H4589" s="15" t="str">
        <f t="shared" si="2"/>
        <v>Base Range</v>
      </c>
      <c r="I4589" s="22">
        <v>28699.0</v>
      </c>
      <c r="J4589" s="23">
        <f t="shared" si="3"/>
        <v>1.374159378</v>
      </c>
      <c r="K4589" s="24" t="str">
        <f t="shared" si="4"/>
        <v>Over Achived</v>
      </c>
    </row>
    <row r="4590" ht="22.5" customHeight="1">
      <c r="A4590" s="18">
        <v>45723.0</v>
      </c>
      <c r="B4590" s="19" t="str">
        <f t="shared" si="1"/>
        <v>Mar</v>
      </c>
      <c r="C4590" s="20" t="s">
        <v>57</v>
      </c>
      <c r="D4590" s="25" t="s">
        <v>62</v>
      </c>
      <c r="E4590" s="19" t="s">
        <v>38</v>
      </c>
      <c r="F4590" s="21">
        <v>2.0</v>
      </c>
      <c r="G4590" s="22">
        <v>42676.0</v>
      </c>
      <c r="H4590" s="15" t="str">
        <f t="shared" si="2"/>
        <v>Base Range</v>
      </c>
      <c r="I4590" s="22">
        <v>32402.0</v>
      </c>
      <c r="J4590" s="23">
        <f t="shared" si="3"/>
        <v>1.317079193</v>
      </c>
      <c r="K4590" s="24" t="str">
        <f t="shared" si="4"/>
        <v>Over Achived</v>
      </c>
    </row>
    <row r="4591" ht="22.5" customHeight="1">
      <c r="A4591" s="18">
        <v>45723.0</v>
      </c>
      <c r="B4591" s="19" t="str">
        <f t="shared" si="1"/>
        <v>Mar</v>
      </c>
      <c r="C4591" s="20" t="s">
        <v>57</v>
      </c>
      <c r="D4591" s="19" t="s">
        <v>71</v>
      </c>
      <c r="E4591" s="19" t="s">
        <v>34</v>
      </c>
      <c r="F4591" s="21">
        <v>2.0</v>
      </c>
      <c r="G4591" s="22">
        <v>59852.0</v>
      </c>
      <c r="H4591" s="15" t="str">
        <f t="shared" si="2"/>
        <v>Medium Range</v>
      </c>
      <c r="I4591" s="22">
        <v>76609.0</v>
      </c>
      <c r="J4591" s="23">
        <f t="shared" si="3"/>
        <v>0.7812659087</v>
      </c>
      <c r="K4591" s="24" t="str">
        <f t="shared" si="4"/>
        <v>Target Not Meet</v>
      </c>
    </row>
    <row r="4592" ht="22.5" customHeight="1">
      <c r="A4592" s="18">
        <v>45723.0</v>
      </c>
      <c r="B4592" s="19" t="str">
        <f t="shared" si="1"/>
        <v>Mar</v>
      </c>
      <c r="C4592" s="20" t="s">
        <v>57</v>
      </c>
      <c r="D4592" s="19" t="s">
        <v>71</v>
      </c>
      <c r="E4592" s="19" t="s">
        <v>9</v>
      </c>
      <c r="F4592" s="21">
        <v>2.0</v>
      </c>
      <c r="G4592" s="22">
        <v>63785.0</v>
      </c>
      <c r="H4592" s="15" t="str">
        <f t="shared" si="2"/>
        <v>Medium Range</v>
      </c>
      <c r="I4592" s="22">
        <v>81986.0</v>
      </c>
      <c r="J4592" s="23">
        <f t="shared" si="3"/>
        <v>0.7779986827</v>
      </c>
      <c r="K4592" s="24" t="str">
        <f t="shared" si="4"/>
        <v>Target Not Meet</v>
      </c>
    </row>
    <row r="4593" ht="22.5" customHeight="1">
      <c r="A4593" s="18">
        <v>45723.0</v>
      </c>
      <c r="B4593" s="19" t="str">
        <f t="shared" si="1"/>
        <v>Mar</v>
      </c>
      <c r="C4593" s="20" t="s">
        <v>57</v>
      </c>
      <c r="D4593" s="19" t="s">
        <v>71</v>
      </c>
      <c r="E4593" s="19" t="s">
        <v>34</v>
      </c>
      <c r="F4593" s="21">
        <v>3.0</v>
      </c>
      <c r="G4593" s="22">
        <v>51588.0</v>
      </c>
      <c r="H4593" s="15" t="str">
        <f t="shared" si="2"/>
        <v>Medium Range</v>
      </c>
      <c r="I4593" s="22">
        <v>57110.0</v>
      </c>
      <c r="J4593" s="23">
        <f t="shared" si="3"/>
        <v>0.9033094029</v>
      </c>
      <c r="K4593" s="24" t="str">
        <f t="shared" si="4"/>
        <v>Target Not Meet</v>
      </c>
    </row>
    <row r="4594" ht="22.5" customHeight="1">
      <c r="A4594" s="18">
        <v>45723.0</v>
      </c>
      <c r="B4594" s="19" t="str">
        <f t="shared" si="1"/>
        <v>Mar</v>
      </c>
      <c r="C4594" s="20" t="s">
        <v>57</v>
      </c>
      <c r="D4594" s="19" t="s">
        <v>80</v>
      </c>
      <c r="E4594" s="19" t="s">
        <v>38</v>
      </c>
      <c r="F4594" s="21">
        <v>2.0</v>
      </c>
      <c r="G4594" s="22">
        <v>38321.0</v>
      </c>
      <c r="H4594" s="15" t="str">
        <f t="shared" si="2"/>
        <v>Base Range</v>
      </c>
      <c r="I4594" s="22">
        <v>41776.0</v>
      </c>
      <c r="J4594" s="23">
        <f t="shared" si="3"/>
        <v>0.9172970126</v>
      </c>
      <c r="K4594" s="24" t="str">
        <f t="shared" si="4"/>
        <v>Target Not Meet</v>
      </c>
    </row>
    <row r="4595" ht="22.5" customHeight="1">
      <c r="A4595" s="18">
        <v>45723.0</v>
      </c>
      <c r="B4595" s="19" t="str">
        <f t="shared" si="1"/>
        <v>Mar</v>
      </c>
      <c r="C4595" s="20" t="s">
        <v>57</v>
      </c>
      <c r="D4595" s="19" t="s">
        <v>80</v>
      </c>
      <c r="E4595" s="19" t="s">
        <v>26</v>
      </c>
      <c r="F4595" s="21">
        <v>2.0</v>
      </c>
      <c r="G4595" s="22">
        <v>38791.0</v>
      </c>
      <c r="H4595" s="15" t="str">
        <f t="shared" si="2"/>
        <v>Base Range</v>
      </c>
      <c r="I4595" s="22">
        <v>45533.0</v>
      </c>
      <c r="J4595" s="23">
        <f t="shared" si="3"/>
        <v>0.8519315661</v>
      </c>
      <c r="K4595" s="24" t="str">
        <f t="shared" si="4"/>
        <v>Target Not Meet</v>
      </c>
    </row>
    <row r="4596" ht="22.5" customHeight="1">
      <c r="A4596" s="18">
        <v>45723.0</v>
      </c>
      <c r="B4596" s="19" t="str">
        <f t="shared" si="1"/>
        <v>Mar</v>
      </c>
      <c r="C4596" s="20" t="s">
        <v>57</v>
      </c>
      <c r="D4596" s="19" t="s">
        <v>85</v>
      </c>
      <c r="E4596" s="19" t="s">
        <v>38</v>
      </c>
      <c r="F4596" s="21">
        <v>1.0</v>
      </c>
      <c r="G4596" s="22">
        <v>42187.0</v>
      </c>
      <c r="H4596" s="15" t="str">
        <f t="shared" si="2"/>
        <v>Base Range</v>
      </c>
      <c r="I4596" s="22">
        <v>52965.0</v>
      </c>
      <c r="J4596" s="23">
        <f t="shared" si="3"/>
        <v>0.7965071273</v>
      </c>
      <c r="K4596" s="24" t="str">
        <f t="shared" si="4"/>
        <v>Target Not Meet</v>
      </c>
    </row>
    <row r="4597" ht="22.5" customHeight="1">
      <c r="A4597" s="18">
        <v>45723.0</v>
      </c>
      <c r="B4597" s="19" t="str">
        <f t="shared" si="1"/>
        <v>Mar</v>
      </c>
      <c r="C4597" s="20" t="s">
        <v>57</v>
      </c>
      <c r="D4597" s="19" t="s">
        <v>85</v>
      </c>
      <c r="E4597" s="19" t="s">
        <v>9</v>
      </c>
      <c r="F4597" s="21">
        <v>3.0</v>
      </c>
      <c r="G4597" s="22">
        <v>62188.0</v>
      </c>
      <c r="H4597" s="15" t="str">
        <f t="shared" si="2"/>
        <v>Medium Range</v>
      </c>
      <c r="I4597" s="22">
        <v>76008.0</v>
      </c>
      <c r="J4597" s="23">
        <f t="shared" si="3"/>
        <v>0.818177034</v>
      </c>
      <c r="K4597" s="24" t="str">
        <f t="shared" si="4"/>
        <v>Target Not Meet</v>
      </c>
    </row>
    <row r="4598" ht="22.5" customHeight="1">
      <c r="A4598" s="18">
        <v>45723.0</v>
      </c>
      <c r="B4598" s="19" t="str">
        <f t="shared" si="1"/>
        <v>Mar</v>
      </c>
      <c r="C4598" s="20" t="s">
        <v>57</v>
      </c>
      <c r="D4598" s="19" t="s">
        <v>85</v>
      </c>
      <c r="E4598" s="19" t="s">
        <v>63</v>
      </c>
      <c r="F4598" s="21">
        <v>1.0</v>
      </c>
      <c r="G4598" s="22">
        <v>22279.0</v>
      </c>
      <c r="H4598" s="15" t="str">
        <f t="shared" si="2"/>
        <v>Base Range</v>
      </c>
      <c r="I4598" s="22">
        <v>28371.0</v>
      </c>
      <c r="J4598" s="23">
        <f t="shared" si="3"/>
        <v>0.785273695</v>
      </c>
      <c r="K4598" s="24" t="str">
        <f t="shared" si="4"/>
        <v>Target Not Meet</v>
      </c>
    </row>
    <row r="4599" ht="22.5" customHeight="1">
      <c r="A4599" s="18">
        <v>45723.0</v>
      </c>
      <c r="B4599" s="19" t="str">
        <f t="shared" si="1"/>
        <v>Mar</v>
      </c>
      <c r="C4599" s="20" t="s">
        <v>92</v>
      </c>
      <c r="D4599" s="19" t="s">
        <v>93</v>
      </c>
      <c r="E4599" s="19" t="s">
        <v>34</v>
      </c>
      <c r="F4599" s="21">
        <v>4.0</v>
      </c>
      <c r="G4599" s="22">
        <v>104603.0</v>
      </c>
      <c r="H4599" s="15" t="str">
        <f t="shared" si="2"/>
        <v>Very High Range</v>
      </c>
      <c r="I4599" s="22">
        <v>111391.0</v>
      </c>
      <c r="J4599" s="23">
        <f t="shared" si="3"/>
        <v>0.9390615041</v>
      </c>
      <c r="K4599" s="24" t="str">
        <f t="shared" si="4"/>
        <v>Target Not Meet</v>
      </c>
    </row>
    <row r="4600" ht="22.5" customHeight="1">
      <c r="A4600" s="18">
        <v>45723.0</v>
      </c>
      <c r="B4600" s="19" t="str">
        <f t="shared" si="1"/>
        <v>Mar</v>
      </c>
      <c r="C4600" s="20" t="s">
        <v>57</v>
      </c>
      <c r="D4600" s="19" t="s">
        <v>58</v>
      </c>
      <c r="E4600" s="19" t="s">
        <v>19</v>
      </c>
      <c r="F4600" s="21">
        <v>2.0</v>
      </c>
      <c r="G4600" s="22">
        <v>31631.0</v>
      </c>
      <c r="H4600" s="15" t="str">
        <f t="shared" si="2"/>
        <v>Base Range</v>
      </c>
      <c r="I4600" s="22">
        <v>23620.0</v>
      </c>
      <c r="J4600" s="23">
        <f t="shared" si="3"/>
        <v>1.339161727</v>
      </c>
      <c r="K4600" s="24" t="str">
        <f t="shared" si="4"/>
        <v>Over Achived</v>
      </c>
    </row>
    <row r="4601" ht="22.5" customHeight="1">
      <c r="A4601" s="18">
        <v>45723.0</v>
      </c>
      <c r="B4601" s="19" t="str">
        <f t="shared" si="1"/>
        <v>Mar</v>
      </c>
      <c r="C4601" s="20" t="s">
        <v>92</v>
      </c>
      <c r="D4601" s="19" t="s">
        <v>93</v>
      </c>
      <c r="E4601" s="19" t="s">
        <v>68</v>
      </c>
      <c r="F4601" s="21">
        <v>2.0</v>
      </c>
      <c r="G4601" s="22">
        <v>52027.0</v>
      </c>
      <c r="H4601" s="15" t="str">
        <f t="shared" si="2"/>
        <v>Medium Range</v>
      </c>
      <c r="I4601" s="22">
        <v>63761.0</v>
      </c>
      <c r="J4601" s="23">
        <f t="shared" si="3"/>
        <v>0.8159690093</v>
      </c>
      <c r="K4601" s="24" t="str">
        <f t="shared" si="4"/>
        <v>Target Not Meet</v>
      </c>
    </row>
    <row r="4602" ht="22.5" customHeight="1">
      <c r="A4602" s="18">
        <v>45723.0</v>
      </c>
      <c r="B4602" s="19" t="str">
        <f t="shared" si="1"/>
        <v>Mar</v>
      </c>
      <c r="C4602" s="20" t="s">
        <v>13</v>
      </c>
      <c r="D4602" s="19" t="s">
        <v>14</v>
      </c>
      <c r="E4602" s="19" t="s">
        <v>68</v>
      </c>
      <c r="F4602" s="21">
        <v>2.0</v>
      </c>
      <c r="G4602" s="22">
        <v>39271.0</v>
      </c>
      <c r="H4602" s="15" t="str">
        <f t="shared" si="2"/>
        <v>Base Range</v>
      </c>
      <c r="I4602" s="22">
        <v>33495.0</v>
      </c>
      <c r="J4602" s="23">
        <f t="shared" si="3"/>
        <v>1.172443648</v>
      </c>
      <c r="K4602" s="24" t="str">
        <f t="shared" si="4"/>
        <v>Over Achived</v>
      </c>
    </row>
    <row r="4603" ht="22.5" customHeight="1">
      <c r="A4603" s="18">
        <v>45723.0</v>
      </c>
      <c r="B4603" s="19" t="str">
        <f t="shared" si="1"/>
        <v>Mar</v>
      </c>
      <c r="C4603" s="20" t="s">
        <v>92</v>
      </c>
      <c r="D4603" s="19" t="s">
        <v>98</v>
      </c>
      <c r="E4603" s="19" t="s">
        <v>68</v>
      </c>
      <c r="F4603" s="21">
        <v>2.0</v>
      </c>
      <c r="G4603" s="22">
        <v>51617.0</v>
      </c>
      <c r="H4603" s="15" t="str">
        <f t="shared" si="2"/>
        <v>Medium Range</v>
      </c>
      <c r="I4603" s="22">
        <v>66150.0</v>
      </c>
      <c r="J4603" s="23">
        <f t="shared" si="3"/>
        <v>0.7803023432</v>
      </c>
      <c r="K4603" s="24" t="str">
        <f t="shared" si="4"/>
        <v>Target Not Meet</v>
      </c>
    </row>
    <row r="4604" ht="22.5" customHeight="1">
      <c r="A4604" s="18">
        <v>45723.0</v>
      </c>
      <c r="B4604" s="19" t="str">
        <f t="shared" si="1"/>
        <v>Mar</v>
      </c>
      <c r="C4604" s="20" t="s">
        <v>92</v>
      </c>
      <c r="D4604" s="19" t="s">
        <v>98</v>
      </c>
      <c r="E4604" s="19" t="s">
        <v>26</v>
      </c>
      <c r="F4604" s="21">
        <v>4.0</v>
      </c>
      <c r="G4604" s="22">
        <v>79211.0</v>
      </c>
      <c r="H4604" s="15" t="str">
        <f t="shared" si="2"/>
        <v>High Range</v>
      </c>
      <c r="I4604" s="22">
        <v>87669.0</v>
      </c>
      <c r="J4604" s="23">
        <f t="shared" si="3"/>
        <v>0.9035234804</v>
      </c>
      <c r="K4604" s="24" t="str">
        <f t="shared" si="4"/>
        <v>Target Not Meet</v>
      </c>
    </row>
    <row r="4605" ht="22.5" customHeight="1">
      <c r="A4605" s="18">
        <v>45723.0</v>
      </c>
      <c r="B4605" s="19" t="str">
        <f t="shared" si="1"/>
        <v>Mar</v>
      </c>
      <c r="C4605" s="20" t="s">
        <v>7</v>
      </c>
      <c r="D4605" s="19" t="s">
        <v>8</v>
      </c>
      <c r="E4605" s="19" t="s">
        <v>9</v>
      </c>
      <c r="F4605" s="21">
        <v>5.0</v>
      </c>
      <c r="G4605" s="22">
        <v>137598.0</v>
      </c>
      <c r="H4605" s="15" t="str">
        <f t="shared" si="2"/>
        <v>Very High Range</v>
      </c>
      <c r="I4605" s="22">
        <v>103304.0</v>
      </c>
      <c r="J4605" s="23">
        <f t="shared" si="3"/>
        <v>1.331971656</v>
      </c>
      <c r="K4605" s="24" t="str">
        <f t="shared" si="4"/>
        <v>Over Achived</v>
      </c>
    </row>
    <row r="4606" ht="22.5" customHeight="1">
      <c r="A4606" s="18">
        <v>45723.0</v>
      </c>
      <c r="B4606" s="19" t="str">
        <f t="shared" si="1"/>
        <v>Mar</v>
      </c>
      <c r="C4606" s="20" t="s">
        <v>7</v>
      </c>
      <c r="D4606" s="19" t="s">
        <v>8</v>
      </c>
      <c r="E4606" s="19" t="s">
        <v>68</v>
      </c>
      <c r="F4606" s="21">
        <v>3.0</v>
      </c>
      <c r="G4606" s="22">
        <v>57514.0</v>
      </c>
      <c r="H4606" s="15" t="str">
        <f t="shared" si="2"/>
        <v>Medium Range</v>
      </c>
      <c r="I4606" s="22">
        <v>45584.0</v>
      </c>
      <c r="J4606" s="23">
        <f t="shared" si="3"/>
        <v>1.261714637</v>
      </c>
      <c r="K4606" s="24" t="str">
        <f t="shared" si="4"/>
        <v>Over Achived</v>
      </c>
    </row>
    <row r="4607" ht="22.5" customHeight="1">
      <c r="A4607" s="18">
        <v>45723.0</v>
      </c>
      <c r="B4607" s="19" t="str">
        <f t="shared" si="1"/>
        <v>Mar</v>
      </c>
      <c r="C4607" s="20" t="s">
        <v>7</v>
      </c>
      <c r="D4607" s="19" t="s">
        <v>106</v>
      </c>
      <c r="E4607" s="19" t="s">
        <v>26</v>
      </c>
      <c r="F4607" s="21">
        <v>9.0</v>
      </c>
      <c r="G4607" s="22">
        <v>197612.0</v>
      </c>
      <c r="H4607" s="15" t="str">
        <f t="shared" si="2"/>
        <v>Very High Range</v>
      </c>
      <c r="I4607" s="22">
        <v>172965.0</v>
      </c>
      <c r="J4607" s="23">
        <f t="shared" si="3"/>
        <v>1.142497037</v>
      </c>
      <c r="K4607" s="24" t="str">
        <f t="shared" si="4"/>
        <v>Over Achived</v>
      </c>
    </row>
    <row r="4608" ht="22.5" customHeight="1">
      <c r="A4608" s="18">
        <v>45723.0</v>
      </c>
      <c r="B4608" s="19" t="str">
        <f t="shared" si="1"/>
        <v>Mar</v>
      </c>
      <c r="C4608" s="20" t="s">
        <v>7</v>
      </c>
      <c r="D4608" s="19" t="s">
        <v>106</v>
      </c>
      <c r="E4608" s="19" t="s">
        <v>34</v>
      </c>
      <c r="F4608" s="21">
        <v>6.0</v>
      </c>
      <c r="G4608" s="22">
        <v>143029.0</v>
      </c>
      <c r="H4608" s="15" t="str">
        <f t="shared" si="2"/>
        <v>Very High Range</v>
      </c>
      <c r="I4608" s="22">
        <v>118826.0</v>
      </c>
      <c r="J4608" s="23">
        <f t="shared" si="3"/>
        <v>1.203684379</v>
      </c>
      <c r="K4608" s="24" t="str">
        <f t="shared" si="4"/>
        <v>Over Achived</v>
      </c>
    </row>
    <row r="4609" ht="22.5" customHeight="1">
      <c r="A4609" s="18">
        <v>45723.0</v>
      </c>
      <c r="B4609" s="19" t="str">
        <f t="shared" si="1"/>
        <v>Mar</v>
      </c>
      <c r="C4609" s="20" t="s">
        <v>7</v>
      </c>
      <c r="D4609" s="19" t="s">
        <v>106</v>
      </c>
      <c r="E4609" s="19" t="s">
        <v>63</v>
      </c>
      <c r="F4609" s="21">
        <v>2.0</v>
      </c>
      <c r="G4609" s="22">
        <v>58640.0</v>
      </c>
      <c r="H4609" s="15" t="str">
        <f t="shared" si="2"/>
        <v>Medium Range</v>
      </c>
      <c r="I4609" s="22">
        <v>47526.0</v>
      </c>
      <c r="J4609" s="23">
        <f t="shared" si="3"/>
        <v>1.233850945</v>
      </c>
      <c r="K4609" s="24" t="str">
        <f t="shared" si="4"/>
        <v>Over Achived</v>
      </c>
    </row>
    <row r="4610" ht="22.5" customHeight="1">
      <c r="A4610" s="18">
        <v>45723.0</v>
      </c>
      <c r="B4610" s="19" t="str">
        <f t="shared" si="1"/>
        <v>Mar</v>
      </c>
      <c r="C4610" s="20" t="s">
        <v>7</v>
      </c>
      <c r="D4610" s="19" t="s">
        <v>106</v>
      </c>
      <c r="E4610" s="19" t="s">
        <v>68</v>
      </c>
      <c r="F4610" s="21">
        <v>2.0</v>
      </c>
      <c r="G4610" s="22">
        <v>68459.0</v>
      </c>
      <c r="H4610" s="15" t="str">
        <f t="shared" si="2"/>
        <v>Medium Range</v>
      </c>
      <c r="I4610" s="22">
        <v>57435.0</v>
      </c>
      <c r="J4610" s="23">
        <f t="shared" si="3"/>
        <v>1.191938713</v>
      </c>
      <c r="K4610" s="24" t="str">
        <f t="shared" si="4"/>
        <v>Over Achived</v>
      </c>
    </row>
    <row r="4611" ht="22.5" customHeight="1">
      <c r="A4611" s="18">
        <v>45723.0</v>
      </c>
      <c r="B4611" s="19" t="str">
        <f t="shared" si="1"/>
        <v>Mar</v>
      </c>
      <c r="C4611" s="20" t="s">
        <v>7</v>
      </c>
      <c r="D4611" s="19" t="s">
        <v>106</v>
      </c>
      <c r="E4611" s="19" t="s">
        <v>63</v>
      </c>
      <c r="F4611" s="21">
        <v>2.0</v>
      </c>
      <c r="G4611" s="22">
        <v>58393.0</v>
      </c>
      <c r="H4611" s="15" t="str">
        <f t="shared" si="2"/>
        <v>Medium Range</v>
      </c>
      <c r="I4611" s="22">
        <v>41645.0</v>
      </c>
      <c r="J4611" s="23">
        <f t="shared" si="3"/>
        <v>1.402161124</v>
      </c>
      <c r="K4611" s="24" t="str">
        <f t="shared" si="4"/>
        <v>Over Achived</v>
      </c>
    </row>
    <row r="4612" ht="22.5" customHeight="1">
      <c r="A4612" s="18">
        <v>45723.0</v>
      </c>
      <c r="B4612" s="19" t="str">
        <f t="shared" si="1"/>
        <v>Mar</v>
      </c>
      <c r="C4612" s="20" t="s">
        <v>7</v>
      </c>
      <c r="D4612" s="19" t="s">
        <v>118</v>
      </c>
      <c r="E4612" s="19" t="s">
        <v>63</v>
      </c>
      <c r="F4612" s="21">
        <v>2.0</v>
      </c>
      <c r="G4612" s="22">
        <v>57384.0</v>
      </c>
      <c r="H4612" s="15" t="str">
        <f t="shared" si="2"/>
        <v>Medium Range</v>
      </c>
      <c r="I4612" s="22">
        <v>40296.0</v>
      </c>
      <c r="J4612" s="23">
        <f t="shared" si="3"/>
        <v>1.424061942</v>
      </c>
      <c r="K4612" s="24" t="str">
        <f t="shared" si="4"/>
        <v>Over Achived</v>
      </c>
    </row>
    <row r="4613" ht="22.5" customHeight="1">
      <c r="A4613" s="18">
        <v>45723.0</v>
      </c>
      <c r="B4613" s="19" t="str">
        <f t="shared" si="1"/>
        <v>Mar</v>
      </c>
      <c r="C4613" s="20" t="s">
        <v>7</v>
      </c>
      <c r="D4613" s="19" t="s">
        <v>118</v>
      </c>
      <c r="E4613" s="19" t="s">
        <v>26</v>
      </c>
      <c r="F4613" s="21">
        <v>8.0</v>
      </c>
      <c r="G4613" s="22">
        <v>220152.0</v>
      </c>
      <c r="H4613" s="15" t="str">
        <f t="shared" si="2"/>
        <v>Very High Range</v>
      </c>
      <c r="I4613" s="22">
        <v>158879.0</v>
      </c>
      <c r="J4613" s="23">
        <f t="shared" si="3"/>
        <v>1.385658268</v>
      </c>
      <c r="K4613" s="24" t="str">
        <f t="shared" si="4"/>
        <v>Over Achived</v>
      </c>
    </row>
    <row r="4614" ht="22.5" customHeight="1">
      <c r="A4614" s="18">
        <v>45723.0</v>
      </c>
      <c r="B4614" s="19" t="str">
        <f t="shared" si="1"/>
        <v>Mar</v>
      </c>
      <c r="C4614" s="20" t="s">
        <v>7</v>
      </c>
      <c r="D4614" s="19" t="s">
        <v>118</v>
      </c>
      <c r="E4614" s="19" t="s">
        <v>63</v>
      </c>
      <c r="F4614" s="21">
        <v>2.0</v>
      </c>
      <c r="G4614" s="22">
        <v>52707.0</v>
      </c>
      <c r="H4614" s="15" t="str">
        <f t="shared" si="2"/>
        <v>Medium Range</v>
      </c>
      <c r="I4614" s="22">
        <v>43726.0</v>
      </c>
      <c r="J4614" s="23">
        <f t="shared" si="3"/>
        <v>1.205392673</v>
      </c>
      <c r="K4614" s="24" t="str">
        <f t="shared" si="4"/>
        <v>Over Achived</v>
      </c>
    </row>
    <row r="4615" ht="22.5" customHeight="1">
      <c r="A4615" s="18">
        <v>45723.0</v>
      </c>
      <c r="B4615" s="19" t="str">
        <f t="shared" si="1"/>
        <v>Mar</v>
      </c>
      <c r="C4615" s="20" t="s">
        <v>7</v>
      </c>
      <c r="D4615" s="19" t="s">
        <v>118</v>
      </c>
      <c r="E4615" s="19" t="s">
        <v>34</v>
      </c>
      <c r="F4615" s="21">
        <v>5.0</v>
      </c>
      <c r="G4615" s="22">
        <v>149433.0</v>
      </c>
      <c r="H4615" s="15" t="str">
        <f t="shared" si="2"/>
        <v>Very High Range</v>
      </c>
      <c r="I4615" s="22">
        <v>135657.0</v>
      </c>
      <c r="J4615" s="23">
        <f t="shared" si="3"/>
        <v>1.101550233</v>
      </c>
      <c r="K4615" s="24" t="str">
        <f t="shared" si="4"/>
        <v>Over Achived</v>
      </c>
    </row>
    <row r="4616" ht="22.5" customHeight="1">
      <c r="A4616" s="18">
        <v>45723.0</v>
      </c>
      <c r="B4616" s="19" t="str">
        <f t="shared" si="1"/>
        <v>Mar</v>
      </c>
      <c r="C4616" s="20" t="s">
        <v>7</v>
      </c>
      <c r="D4616" s="19" t="s">
        <v>126</v>
      </c>
      <c r="E4616" s="19" t="s">
        <v>63</v>
      </c>
      <c r="F4616" s="21">
        <v>2.0</v>
      </c>
      <c r="G4616" s="22">
        <v>50173.0</v>
      </c>
      <c r="H4616" s="15" t="str">
        <f t="shared" si="2"/>
        <v>Medium Range</v>
      </c>
      <c r="I4616" s="22">
        <v>39956.0</v>
      </c>
      <c r="J4616" s="23">
        <f t="shared" si="3"/>
        <v>1.255706277</v>
      </c>
      <c r="K4616" s="24" t="str">
        <f t="shared" si="4"/>
        <v>Over Achived</v>
      </c>
    </row>
    <row r="4617" ht="22.5" customHeight="1">
      <c r="A4617" s="18">
        <v>45723.0</v>
      </c>
      <c r="B4617" s="19" t="str">
        <f t="shared" si="1"/>
        <v>Mar</v>
      </c>
      <c r="C4617" s="20" t="s">
        <v>7</v>
      </c>
      <c r="D4617" s="19" t="s">
        <v>126</v>
      </c>
      <c r="E4617" s="19" t="s">
        <v>63</v>
      </c>
      <c r="F4617" s="21">
        <v>2.0</v>
      </c>
      <c r="G4617" s="22">
        <v>57961.0</v>
      </c>
      <c r="H4617" s="15" t="str">
        <f t="shared" si="2"/>
        <v>Medium Range</v>
      </c>
      <c r="I4617" s="22">
        <v>45599.0</v>
      </c>
      <c r="J4617" s="23">
        <f t="shared" si="3"/>
        <v>1.271102436</v>
      </c>
      <c r="K4617" s="24" t="str">
        <f t="shared" si="4"/>
        <v>Over Achived</v>
      </c>
    </row>
    <row r="4618" ht="22.5" customHeight="1">
      <c r="A4618" s="18">
        <v>45723.0</v>
      </c>
      <c r="B4618" s="19" t="str">
        <f t="shared" si="1"/>
        <v>Mar</v>
      </c>
      <c r="C4618" s="20" t="s">
        <v>7</v>
      </c>
      <c r="D4618" s="19" t="s">
        <v>126</v>
      </c>
      <c r="E4618" s="19" t="s">
        <v>23</v>
      </c>
      <c r="F4618" s="21">
        <v>3.0</v>
      </c>
      <c r="G4618" s="22">
        <v>59340.0</v>
      </c>
      <c r="H4618" s="15" t="str">
        <f t="shared" si="2"/>
        <v>Medium Range</v>
      </c>
      <c r="I4618" s="22">
        <v>56176.0</v>
      </c>
      <c r="J4618" s="23">
        <f t="shared" si="3"/>
        <v>1.056322985</v>
      </c>
      <c r="K4618" s="24" t="str">
        <f t="shared" si="4"/>
        <v>Over Achived</v>
      </c>
    </row>
    <row r="4619" ht="22.5" customHeight="1">
      <c r="A4619" s="18">
        <v>45723.0</v>
      </c>
      <c r="B4619" s="19" t="str">
        <f t="shared" si="1"/>
        <v>Mar</v>
      </c>
      <c r="C4619" s="20" t="s">
        <v>7</v>
      </c>
      <c r="D4619" s="19" t="s">
        <v>118</v>
      </c>
      <c r="E4619" s="19" t="s">
        <v>19</v>
      </c>
      <c r="F4619" s="21">
        <v>3.0</v>
      </c>
      <c r="G4619" s="22">
        <v>71192.0</v>
      </c>
      <c r="H4619" s="15" t="str">
        <f t="shared" si="2"/>
        <v>High Range</v>
      </c>
      <c r="I4619" s="22">
        <v>58780.0</v>
      </c>
      <c r="J4619" s="23">
        <f t="shared" si="3"/>
        <v>1.211160259</v>
      </c>
      <c r="K4619" s="24" t="str">
        <f t="shared" si="4"/>
        <v>Over Achived</v>
      </c>
    </row>
    <row r="4620" ht="22.5" customHeight="1">
      <c r="A4620" s="18">
        <v>45723.0</v>
      </c>
      <c r="B4620" s="19" t="str">
        <f t="shared" si="1"/>
        <v>Mar</v>
      </c>
      <c r="C4620" s="20" t="s">
        <v>7</v>
      </c>
      <c r="D4620" s="19" t="s">
        <v>131</v>
      </c>
      <c r="E4620" s="19" t="s">
        <v>9</v>
      </c>
      <c r="F4620" s="21">
        <v>5.0</v>
      </c>
      <c r="G4620" s="22">
        <v>144959.0</v>
      </c>
      <c r="H4620" s="15" t="str">
        <f t="shared" si="2"/>
        <v>Very High Range</v>
      </c>
      <c r="I4620" s="22">
        <v>118990.0</v>
      </c>
      <c r="J4620" s="23">
        <f t="shared" si="3"/>
        <v>1.218245231</v>
      </c>
      <c r="K4620" s="24" t="str">
        <f t="shared" si="4"/>
        <v>Over Achived</v>
      </c>
    </row>
    <row r="4621" ht="22.5" customHeight="1">
      <c r="A4621" s="18">
        <v>45723.0</v>
      </c>
      <c r="B4621" s="19" t="str">
        <f t="shared" si="1"/>
        <v>Mar</v>
      </c>
      <c r="C4621" s="20" t="s">
        <v>7</v>
      </c>
      <c r="D4621" s="19" t="s">
        <v>131</v>
      </c>
      <c r="E4621" s="19" t="s">
        <v>9</v>
      </c>
      <c r="F4621" s="21">
        <v>5.0</v>
      </c>
      <c r="G4621" s="22">
        <v>143785.0</v>
      </c>
      <c r="H4621" s="15" t="str">
        <f t="shared" si="2"/>
        <v>Very High Range</v>
      </c>
      <c r="I4621" s="22">
        <v>114418.0</v>
      </c>
      <c r="J4621" s="23">
        <f t="shared" si="3"/>
        <v>1.256664161</v>
      </c>
      <c r="K4621" s="24" t="str">
        <f t="shared" si="4"/>
        <v>Over Achived</v>
      </c>
    </row>
    <row r="4622" ht="22.5" customHeight="1">
      <c r="A4622" s="18">
        <v>45723.0</v>
      </c>
      <c r="B4622" s="19" t="str">
        <f t="shared" si="1"/>
        <v>Mar</v>
      </c>
      <c r="C4622" s="20" t="s">
        <v>92</v>
      </c>
      <c r="D4622" s="19" t="s">
        <v>98</v>
      </c>
      <c r="E4622" s="19" t="s">
        <v>63</v>
      </c>
      <c r="F4622" s="21">
        <v>4.0</v>
      </c>
      <c r="G4622" s="22">
        <v>93132.0</v>
      </c>
      <c r="H4622" s="15" t="str">
        <f t="shared" si="2"/>
        <v>Very High Range</v>
      </c>
      <c r="I4622" s="22">
        <v>102708.0</v>
      </c>
      <c r="J4622" s="23">
        <f t="shared" si="3"/>
        <v>0.906764809</v>
      </c>
      <c r="K4622" s="24" t="str">
        <f t="shared" si="4"/>
        <v>Target Not Meet</v>
      </c>
    </row>
    <row r="4623" ht="22.5" customHeight="1">
      <c r="A4623" s="18">
        <v>45723.0</v>
      </c>
      <c r="B4623" s="19" t="str">
        <f t="shared" si="1"/>
        <v>Mar</v>
      </c>
      <c r="C4623" s="20" t="s">
        <v>92</v>
      </c>
      <c r="D4623" s="19" t="s">
        <v>98</v>
      </c>
      <c r="E4623" s="19" t="s">
        <v>23</v>
      </c>
      <c r="F4623" s="21">
        <v>2.0</v>
      </c>
      <c r="G4623" s="22">
        <v>46834.0</v>
      </c>
      <c r="H4623" s="15" t="str">
        <f t="shared" si="2"/>
        <v>Base Range</v>
      </c>
      <c r="I4623" s="22">
        <v>58296.0</v>
      </c>
      <c r="J4623" s="23">
        <f t="shared" si="3"/>
        <v>0.8033827364</v>
      </c>
      <c r="K4623" s="24" t="str">
        <f t="shared" si="4"/>
        <v>Target Not Meet</v>
      </c>
    </row>
    <row r="4624" ht="22.5" customHeight="1">
      <c r="A4624" s="18">
        <v>45723.0</v>
      </c>
      <c r="B4624" s="19" t="str">
        <f t="shared" si="1"/>
        <v>Mar</v>
      </c>
      <c r="C4624" s="20" t="s">
        <v>92</v>
      </c>
      <c r="D4624" s="19" t="s">
        <v>144</v>
      </c>
      <c r="E4624" s="19" t="s">
        <v>9</v>
      </c>
      <c r="F4624" s="21">
        <v>3.0</v>
      </c>
      <c r="G4624" s="22">
        <v>111619.0</v>
      </c>
      <c r="H4624" s="15" t="str">
        <f t="shared" si="2"/>
        <v>Very High Range</v>
      </c>
      <c r="I4624" s="22">
        <v>81722.0</v>
      </c>
      <c r="J4624" s="23">
        <f t="shared" si="3"/>
        <v>1.36583784</v>
      </c>
      <c r="K4624" s="24" t="str">
        <f t="shared" si="4"/>
        <v>Over Achived</v>
      </c>
    </row>
    <row r="4625" ht="22.5" customHeight="1">
      <c r="A4625" s="18">
        <v>45723.0</v>
      </c>
      <c r="B4625" s="19" t="str">
        <f t="shared" si="1"/>
        <v>Mar</v>
      </c>
      <c r="C4625" s="20" t="s">
        <v>92</v>
      </c>
      <c r="D4625" s="25" t="s">
        <v>149</v>
      </c>
      <c r="E4625" s="19" t="s">
        <v>34</v>
      </c>
      <c r="F4625" s="21">
        <v>3.0</v>
      </c>
      <c r="G4625" s="22">
        <v>110059.0</v>
      </c>
      <c r="H4625" s="15" t="str">
        <f t="shared" si="2"/>
        <v>Very High Range</v>
      </c>
      <c r="I4625" s="22">
        <v>81084.0</v>
      </c>
      <c r="J4625" s="23">
        <f t="shared" si="3"/>
        <v>1.357345469</v>
      </c>
      <c r="K4625" s="24" t="str">
        <f t="shared" si="4"/>
        <v>Over Achived</v>
      </c>
    </row>
    <row r="4626" ht="22.5" customHeight="1">
      <c r="A4626" s="18">
        <v>45723.0</v>
      </c>
      <c r="B4626" s="19" t="str">
        <f t="shared" si="1"/>
        <v>Mar</v>
      </c>
      <c r="C4626" s="20" t="s">
        <v>92</v>
      </c>
      <c r="D4626" s="25" t="s">
        <v>149</v>
      </c>
      <c r="E4626" s="19" t="s">
        <v>38</v>
      </c>
      <c r="F4626" s="21">
        <v>3.0</v>
      </c>
      <c r="G4626" s="22">
        <v>73419.0</v>
      </c>
      <c r="H4626" s="15" t="str">
        <f t="shared" si="2"/>
        <v>High Range</v>
      </c>
      <c r="I4626" s="22">
        <v>56165.0</v>
      </c>
      <c r="J4626" s="23">
        <f t="shared" si="3"/>
        <v>1.307201994</v>
      </c>
      <c r="K4626" s="24" t="str">
        <f t="shared" si="4"/>
        <v>Over Achived</v>
      </c>
    </row>
    <row r="4627" ht="22.5" customHeight="1">
      <c r="A4627" s="18">
        <v>45723.0</v>
      </c>
      <c r="B4627" s="19" t="str">
        <f t="shared" si="1"/>
        <v>Mar</v>
      </c>
      <c r="C4627" s="20" t="s">
        <v>92</v>
      </c>
      <c r="D4627" s="25" t="s">
        <v>149</v>
      </c>
      <c r="E4627" s="19" t="s">
        <v>34</v>
      </c>
      <c r="F4627" s="21">
        <v>5.0</v>
      </c>
      <c r="G4627" s="22">
        <v>90492.0</v>
      </c>
      <c r="H4627" s="15" t="str">
        <f t="shared" si="2"/>
        <v>Very High Range</v>
      </c>
      <c r="I4627" s="22">
        <v>83743.0</v>
      </c>
      <c r="J4627" s="23">
        <f t="shared" si="3"/>
        <v>1.080591811</v>
      </c>
      <c r="K4627" s="24" t="str">
        <f t="shared" si="4"/>
        <v>Over Achived</v>
      </c>
    </row>
    <row r="4628" ht="22.5" customHeight="1">
      <c r="A4628" s="18">
        <v>45723.0</v>
      </c>
      <c r="B4628" s="19" t="str">
        <f t="shared" si="1"/>
        <v>Mar</v>
      </c>
      <c r="C4628" s="20" t="s">
        <v>92</v>
      </c>
      <c r="D4628" s="19" t="s">
        <v>144</v>
      </c>
      <c r="E4628" s="19" t="s">
        <v>63</v>
      </c>
      <c r="F4628" s="21">
        <v>4.0</v>
      </c>
      <c r="G4628" s="22">
        <v>112522.0</v>
      </c>
      <c r="H4628" s="15" t="str">
        <f t="shared" si="2"/>
        <v>Very High Range</v>
      </c>
      <c r="I4628" s="22">
        <v>94407.0</v>
      </c>
      <c r="J4628" s="23">
        <f t="shared" si="3"/>
        <v>1.191881958</v>
      </c>
      <c r="K4628" s="24" t="str">
        <f t="shared" si="4"/>
        <v>Over Achived</v>
      </c>
    </row>
    <row r="4629" ht="22.5" customHeight="1">
      <c r="A4629" s="18">
        <v>45723.0</v>
      </c>
      <c r="B4629" s="19" t="str">
        <f t="shared" si="1"/>
        <v>Mar</v>
      </c>
      <c r="C4629" s="20" t="s">
        <v>92</v>
      </c>
      <c r="D4629" s="19" t="s">
        <v>158</v>
      </c>
      <c r="E4629" s="19" t="s">
        <v>26</v>
      </c>
      <c r="F4629" s="21">
        <v>3.0</v>
      </c>
      <c r="G4629" s="22">
        <v>75953.0</v>
      </c>
      <c r="H4629" s="15" t="str">
        <f t="shared" si="2"/>
        <v>High Range</v>
      </c>
      <c r="I4629" s="22">
        <v>57718.0</v>
      </c>
      <c r="J4629" s="23">
        <f t="shared" si="3"/>
        <v>1.315932638</v>
      </c>
      <c r="K4629" s="24" t="str">
        <f t="shared" si="4"/>
        <v>Over Achived</v>
      </c>
    </row>
    <row r="4630" ht="22.5" customHeight="1">
      <c r="A4630" s="18">
        <v>45723.0</v>
      </c>
      <c r="B4630" s="19" t="str">
        <f t="shared" si="1"/>
        <v>Mar</v>
      </c>
      <c r="C4630" s="20" t="s">
        <v>92</v>
      </c>
      <c r="D4630" s="19" t="s">
        <v>158</v>
      </c>
      <c r="E4630" s="19" t="s">
        <v>26</v>
      </c>
      <c r="F4630" s="21">
        <v>3.0</v>
      </c>
      <c r="G4630" s="22">
        <v>71285.0</v>
      </c>
      <c r="H4630" s="15" t="str">
        <f t="shared" si="2"/>
        <v>High Range</v>
      </c>
      <c r="I4630" s="22">
        <v>56308.0</v>
      </c>
      <c r="J4630" s="23">
        <f t="shared" si="3"/>
        <v>1.265983519</v>
      </c>
      <c r="K4630" s="24" t="str">
        <f t="shared" si="4"/>
        <v>Over Achived</v>
      </c>
    </row>
    <row r="4631" ht="22.5" customHeight="1">
      <c r="A4631" s="18">
        <v>45723.0</v>
      </c>
      <c r="B4631" s="19" t="str">
        <f t="shared" si="1"/>
        <v>Mar</v>
      </c>
      <c r="C4631" s="20" t="s">
        <v>92</v>
      </c>
      <c r="D4631" s="19" t="s">
        <v>158</v>
      </c>
      <c r="E4631" s="19" t="s">
        <v>23</v>
      </c>
      <c r="F4631" s="21">
        <v>2.0</v>
      </c>
      <c r="G4631" s="22">
        <v>53593.0</v>
      </c>
      <c r="H4631" s="15" t="str">
        <f t="shared" si="2"/>
        <v>Medium Range</v>
      </c>
      <c r="I4631" s="22">
        <v>50769.0</v>
      </c>
      <c r="J4631" s="23">
        <f t="shared" si="3"/>
        <v>1.055624495</v>
      </c>
      <c r="K4631" s="24" t="str">
        <f t="shared" si="4"/>
        <v>Over Achived</v>
      </c>
    </row>
    <row r="4632" ht="22.5" customHeight="1">
      <c r="A4632" s="18">
        <v>45723.0</v>
      </c>
      <c r="B4632" s="19" t="str">
        <f t="shared" si="1"/>
        <v>Mar</v>
      </c>
      <c r="C4632" s="20" t="s">
        <v>92</v>
      </c>
      <c r="D4632" s="19" t="s">
        <v>158</v>
      </c>
      <c r="E4632" s="19" t="s">
        <v>38</v>
      </c>
      <c r="F4632" s="21">
        <v>3.0</v>
      </c>
      <c r="G4632" s="22">
        <v>61753.0</v>
      </c>
      <c r="H4632" s="15" t="str">
        <f t="shared" si="2"/>
        <v>Medium Range</v>
      </c>
      <c r="I4632" s="22">
        <v>52909.0</v>
      </c>
      <c r="J4632" s="23">
        <f t="shared" si="3"/>
        <v>1.167154926</v>
      </c>
      <c r="K4632" s="24" t="str">
        <f t="shared" si="4"/>
        <v>Over Achived</v>
      </c>
    </row>
    <row r="4633" ht="22.5" customHeight="1">
      <c r="A4633" s="18">
        <v>45723.0</v>
      </c>
      <c r="B4633" s="19" t="str">
        <f t="shared" si="1"/>
        <v>Mar</v>
      </c>
      <c r="C4633" s="20" t="s">
        <v>92</v>
      </c>
      <c r="D4633" s="19" t="s">
        <v>158</v>
      </c>
      <c r="E4633" s="19" t="s">
        <v>19</v>
      </c>
      <c r="F4633" s="21">
        <v>2.0</v>
      </c>
      <c r="G4633" s="22">
        <v>56528.0</v>
      </c>
      <c r="H4633" s="15" t="str">
        <f t="shared" si="2"/>
        <v>Medium Range</v>
      </c>
      <c r="I4633" s="22">
        <v>48744.0</v>
      </c>
      <c r="J4633" s="23">
        <f t="shared" si="3"/>
        <v>1.159691449</v>
      </c>
      <c r="K4633" s="24" t="str">
        <f t="shared" si="4"/>
        <v>Over Achived</v>
      </c>
    </row>
    <row r="4634" ht="22.5" customHeight="1">
      <c r="A4634" s="18">
        <v>45723.0</v>
      </c>
      <c r="B4634" s="19" t="str">
        <f t="shared" si="1"/>
        <v>Mar</v>
      </c>
      <c r="C4634" s="20" t="s">
        <v>7</v>
      </c>
      <c r="D4634" s="19" t="s">
        <v>131</v>
      </c>
      <c r="E4634" s="19" t="s">
        <v>63</v>
      </c>
      <c r="F4634" s="21">
        <v>2.0</v>
      </c>
      <c r="G4634" s="22">
        <v>55706.0</v>
      </c>
      <c r="H4634" s="15" t="str">
        <f t="shared" si="2"/>
        <v>Medium Range</v>
      </c>
      <c r="I4634" s="22">
        <v>41436.0</v>
      </c>
      <c r="J4634" s="23">
        <f t="shared" si="3"/>
        <v>1.344386524</v>
      </c>
      <c r="K4634" s="24" t="str">
        <f t="shared" si="4"/>
        <v>Over Achived</v>
      </c>
    </row>
    <row r="4635" ht="22.5" customHeight="1">
      <c r="A4635" s="18">
        <v>45724.0</v>
      </c>
      <c r="B4635" s="19" t="str">
        <f t="shared" si="1"/>
        <v>Mar</v>
      </c>
      <c r="C4635" s="20" t="s">
        <v>13</v>
      </c>
      <c r="D4635" s="19" t="s">
        <v>29</v>
      </c>
      <c r="E4635" s="19" t="s">
        <v>34</v>
      </c>
      <c r="F4635" s="21">
        <v>3.0</v>
      </c>
      <c r="G4635" s="22">
        <v>80502.0</v>
      </c>
      <c r="H4635" s="15" t="str">
        <f t="shared" si="2"/>
        <v>High Range</v>
      </c>
      <c r="I4635" s="22">
        <v>85641.0</v>
      </c>
      <c r="J4635" s="23">
        <f t="shared" si="3"/>
        <v>0.9399936946</v>
      </c>
      <c r="K4635" s="24" t="str">
        <f t="shared" si="4"/>
        <v>Target Not Meet</v>
      </c>
    </row>
    <row r="4636" ht="22.5" customHeight="1">
      <c r="A4636" s="18">
        <v>45724.0</v>
      </c>
      <c r="B4636" s="19" t="str">
        <f t="shared" si="1"/>
        <v>Mar</v>
      </c>
      <c r="C4636" s="20" t="s">
        <v>13</v>
      </c>
      <c r="D4636" s="19" t="s">
        <v>37</v>
      </c>
      <c r="E4636" s="19" t="s">
        <v>34</v>
      </c>
      <c r="F4636" s="21">
        <v>3.0</v>
      </c>
      <c r="G4636" s="22">
        <v>72677.0</v>
      </c>
      <c r="H4636" s="15" t="str">
        <f t="shared" si="2"/>
        <v>High Range</v>
      </c>
      <c r="I4636" s="22">
        <v>79061.0</v>
      </c>
      <c r="J4636" s="23">
        <f t="shared" si="3"/>
        <v>0.919252223</v>
      </c>
      <c r="K4636" s="24" t="str">
        <f t="shared" si="4"/>
        <v>Target Not Meet</v>
      </c>
    </row>
    <row r="4637" ht="22.5" customHeight="1">
      <c r="A4637" s="18">
        <v>45724.0</v>
      </c>
      <c r="B4637" s="19" t="str">
        <f t="shared" si="1"/>
        <v>Mar</v>
      </c>
      <c r="C4637" s="20" t="s">
        <v>13</v>
      </c>
      <c r="D4637" s="19" t="s">
        <v>37</v>
      </c>
      <c r="E4637" s="19" t="s">
        <v>63</v>
      </c>
      <c r="F4637" s="21">
        <v>1.0</v>
      </c>
      <c r="G4637" s="22">
        <v>15833.0</v>
      </c>
      <c r="H4637" s="15" t="str">
        <f t="shared" si="2"/>
        <v>Base Range</v>
      </c>
      <c r="I4637" s="22">
        <v>17446.0</v>
      </c>
      <c r="J4637" s="23">
        <f t="shared" si="3"/>
        <v>0.9075432764</v>
      </c>
      <c r="K4637" s="24" t="str">
        <f t="shared" si="4"/>
        <v>Target Not Meet</v>
      </c>
    </row>
    <row r="4638" ht="22.5" customHeight="1">
      <c r="A4638" s="18">
        <v>45724.0</v>
      </c>
      <c r="B4638" s="19" t="str">
        <f t="shared" si="1"/>
        <v>Mar</v>
      </c>
      <c r="C4638" s="20" t="s">
        <v>13</v>
      </c>
      <c r="D4638" s="19" t="s">
        <v>29</v>
      </c>
      <c r="E4638" s="19" t="s">
        <v>23</v>
      </c>
      <c r="F4638" s="21">
        <v>2.0</v>
      </c>
      <c r="G4638" s="22">
        <v>43756.0</v>
      </c>
      <c r="H4638" s="15" t="str">
        <f t="shared" si="2"/>
        <v>Base Range</v>
      </c>
      <c r="I4638" s="22">
        <v>48941.0</v>
      </c>
      <c r="J4638" s="23">
        <f t="shared" si="3"/>
        <v>0.8940561084</v>
      </c>
      <c r="K4638" s="24" t="str">
        <f t="shared" si="4"/>
        <v>Target Not Meet</v>
      </c>
    </row>
    <row r="4639" ht="22.5" customHeight="1">
      <c r="A4639" s="18">
        <v>45724.0</v>
      </c>
      <c r="B4639" s="19" t="str">
        <f t="shared" si="1"/>
        <v>Mar</v>
      </c>
      <c r="C4639" s="20" t="s">
        <v>13</v>
      </c>
      <c r="D4639" s="19" t="s">
        <v>29</v>
      </c>
      <c r="E4639" s="19" t="s">
        <v>38</v>
      </c>
      <c r="F4639" s="21">
        <v>2.0</v>
      </c>
      <c r="G4639" s="22">
        <v>53318.0</v>
      </c>
      <c r="H4639" s="15" t="str">
        <f t="shared" si="2"/>
        <v>Medium Range</v>
      </c>
      <c r="I4639" s="22">
        <v>61201.0</v>
      </c>
      <c r="J4639" s="23">
        <f t="shared" si="3"/>
        <v>0.8711949151</v>
      </c>
      <c r="K4639" s="24" t="str">
        <f t="shared" si="4"/>
        <v>Target Not Meet</v>
      </c>
    </row>
    <row r="4640" ht="22.5" customHeight="1">
      <c r="A4640" s="18">
        <v>45724.0</v>
      </c>
      <c r="B4640" s="19" t="str">
        <f t="shared" si="1"/>
        <v>Mar</v>
      </c>
      <c r="C4640" s="20" t="s">
        <v>13</v>
      </c>
      <c r="D4640" s="19" t="s">
        <v>29</v>
      </c>
      <c r="E4640" s="19" t="s">
        <v>23</v>
      </c>
      <c r="F4640" s="21">
        <v>2.0</v>
      </c>
      <c r="G4640" s="22">
        <v>42109.0</v>
      </c>
      <c r="H4640" s="15" t="str">
        <f t="shared" si="2"/>
        <v>Base Range</v>
      </c>
      <c r="I4640" s="22">
        <v>45879.0</v>
      </c>
      <c r="J4640" s="23">
        <f t="shared" si="3"/>
        <v>0.9178273284</v>
      </c>
      <c r="K4640" s="24" t="str">
        <f t="shared" si="4"/>
        <v>Target Not Meet</v>
      </c>
    </row>
    <row r="4641" ht="22.5" customHeight="1">
      <c r="A4641" s="18">
        <v>45724.0</v>
      </c>
      <c r="B4641" s="19" t="str">
        <f t="shared" si="1"/>
        <v>Mar</v>
      </c>
      <c r="C4641" s="20" t="s">
        <v>13</v>
      </c>
      <c r="D4641" s="19" t="s">
        <v>37</v>
      </c>
      <c r="E4641" s="19" t="s">
        <v>63</v>
      </c>
      <c r="F4641" s="21">
        <v>3.0</v>
      </c>
      <c r="G4641" s="22">
        <v>83600.0</v>
      </c>
      <c r="H4641" s="15" t="str">
        <f t="shared" si="2"/>
        <v>High Range</v>
      </c>
      <c r="I4641" s="22">
        <v>106504.0</v>
      </c>
      <c r="J4641" s="23">
        <f t="shared" si="3"/>
        <v>0.7849470442</v>
      </c>
      <c r="K4641" s="24" t="str">
        <f t="shared" si="4"/>
        <v>Target Not Meet</v>
      </c>
    </row>
    <row r="4642" ht="22.5" customHeight="1">
      <c r="A4642" s="18">
        <v>45724.0</v>
      </c>
      <c r="B4642" s="19" t="str">
        <f t="shared" si="1"/>
        <v>Mar</v>
      </c>
      <c r="C4642" s="20" t="s">
        <v>13</v>
      </c>
      <c r="D4642" s="19" t="s">
        <v>29</v>
      </c>
      <c r="E4642" s="19" t="s">
        <v>34</v>
      </c>
      <c r="F4642" s="21">
        <v>3.0</v>
      </c>
      <c r="G4642" s="22">
        <v>75808.0</v>
      </c>
      <c r="H4642" s="15" t="str">
        <f t="shared" si="2"/>
        <v>High Range</v>
      </c>
      <c r="I4642" s="22">
        <v>91587.0</v>
      </c>
      <c r="J4642" s="23">
        <f t="shared" si="3"/>
        <v>0.8277157238</v>
      </c>
      <c r="K4642" s="24" t="str">
        <f t="shared" si="4"/>
        <v>Target Not Meet</v>
      </c>
    </row>
    <row r="4643" ht="22.5" customHeight="1">
      <c r="A4643" s="18">
        <v>45724.0</v>
      </c>
      <c r="B4643" s="19" t="str">
        <f t="shared" si="1"/>
        <v>Mar</v>
      </c>
      <c r="C4643" s="20" t="s">
        <v>13</v>
      </c>
      <c r="D4643" s="19" t="s">
        <v>14</v>
      </c>
      <c r="E4643" s="19" t="s">
        <v>23</v>
      </c>
      <c r="F4643" s="21">
        <v>2.0</v>
      </c>
      <c r="G4643" s="22">
        <v>36297.0</v>
      </c>
      <c r="H4643" s="15" t="str">
        <f t="shared" si="2"/>
        <v>Base Range</v>
      </c>
      <c r="I4643" s="22">
        <v>25417.0</v>
      </c>
      <c r="J4643" s="23">
        <f t="shared" si="3"/>
        <v>1.42805996</v>
      </c>
      <c r="K4643" s="24" t="str">
        <f t="shared" si="4"/>
        <v>Over Achived</v>
      </c>
    </row>
    <row r="4644" ht="22.5" customHeight="1">
      <c r="A4644" s="18">
        <v>45724.0</v>
      </c>
      <c r="B4644" s="19" t="str">
        <f t="shared" si="1"/>
        <v>Mar</v>
      </c>
      <c r="C4644" s="20" t="s">
        <v>13</v>
      </c>
      <c r="D4644" s="19" t="s">
        <v>18</v>
      </c>
      <c r="E4644" s="19" t="s">
        <v>26</v>
      </c>
      <c r="F4644" s="21">
        <v>2.0</v>
      </c>
      <c r="G4644" s="22">
        <v>63970.0</v>
      </c>
      <c r="H4644" s="15" t="str">
        <f t="shared" si="2"/>
        <v>Medium Range</v>
      </c>
      <c r="I4644" s="22">
        <v>50607.0</v>
      </c>
      <c r="J4644" s="23">
        <f t="shared" si="3"/>
        <v>1.26405438</v>
      </c>
      <c r="K4644" s="24" t="str">
        <f t="shared" si="4"/>
        <v>Over Achived</v>
      </c>
    </row>
    <row r="4645" ht="22.5" customHeight="1">
      <c r="A4645" s="18">
        <v>45724.0</v>
      </c>
      <c r="B4645" s="19" t="str">
        <f t="shared" si="1"/>
        <v>Mar</v>
      </c>
      <c r="C4645" s="20" t="s">
        <v>13</v>
      </c>
      <c r="D4645" s="19" t="s">
        <v>18</v>
      </c>
      <c r="E4645" s="19" t="s">
        <v>9</v>
      </c>
      <c r="F4645" s="21">
        <v>3.0</v>
      </c>
      <c r="G4645" s="22">
        <v>91968.0</v>
      </c>
      <c r="H4645" s="15" t="str">
        <f t="shared" si="2"/>
        <v>Very High Range</v>
      </c>
      <c r="I4645" s="22">
        <v>71457.0</v>
      </c>
      <c r="J4645" s="23">
        <f t="shared" si="3"/>
        <v>1.287039758</v>
      </c>
      <c r="K4645" s="24" t="str">
        <f t="shared" si="4"/>
        <v>Over Achived</v>
      </c>
    </row>
    <row r="4646" ht="22.5" customHeight="1">
      <c r="A4646" s="18">
        <v>45724.0</v>
      </c>
      <c r="B4646" s="19" t="str">
        <f t="shared" si="1"/>
        <v>Mar</v>
      </c>
      <c r="C4646" s="20" t="s">
        <v>13</v>
      </c>
      <c r="D4646" s="19" t="s">
        <v>18</v>
      </c>
      <c r="E4646" s="19" t="s">
        <v>38</v>
      </c>
      <c r="F4646" s="21">
        <v>2.0</v>
      </c>
      <c r="G4646" s="22">
        <v>52033.0</v>
      </c>
      <c r="H4646" s="15" t="str">
        <f t="shared" si="2"/>
        <v>Medium Range</v>
      </c>
      <c r="I4646" s="22">
        <v>39408.0</v>
      </c>
      <c r="J4646" s="23">
        <f t="shared" si="3"/>
        <v>1.320366423</v>
      </c>
      <c r="K4646" s="24" t="str">
        <f t="shared" si="4"/>
        <v>Over Achived</v>
      </c>
    </row>
    <row r="4647" ht="22.5" customHeight="1">
      <c r="A4647" s="18">
        <v>45724.0</v>
      </c>
      <c r="B4647" s="19" t="str">
        <f t="shared" si="1"/>
        <v>Mar</v>
      </c>
      <c r="C4647" s="20" t="s">
        <v>13</v>
      </c>
      <c r="D4647" s="19" t="s">
        <v>14</v>
      </c>
      <c r="E4647" s="19" t="s">
        <v>19</v>
      </c>
      <c r="F4647" s="21">
        <v>2.0</v>
      </c>
      <c r="G4647" s="22">
        <v>49082.0</v>
      </c>
      <c r="H4647" s="15" t="str">
        <f t="shared" si="2"/>
        <v>Base Range</v>
      </c>
      <c r="I4647" s="22">
        <v>39670.0</v>
      </c>
      <c r="J4647" s="23">
        <f t="shared" si="3"/>
        <v>1.237257373</v>
      </c>
      <c r="K4647" s="24" t="str">
        <f t="shared" si="4"/>
        <v>Over Achived</v>
      </c>
    </row>
    <row r="4648" ht="22.5" customHeight="1">
      <c r="A4648" s="18">
        <v>45724.0</v>
      </c>
      <c r="B4648" s="19" t="str">
        <f t="shared" si="1"/>
        <v>Mar</v>
      </c>
      <c r="C4648" s="20" t="s">
        <v>13</v>
      </c>
      <c r="D4648" s="19" t="s">
        <v>18</v>
      </c>
      <c r="E4648" s="19" t="s">
        <v>34</v>
      </c>
      <c r="F4648" s="21">
        <v>3.0</v>
      </c>
      <c r="G4648" s="22">
        <v>77148.0</v>
      </c>
      <c r="H4648" s="15" t="str">
        <f t="shared" si="2"/>
        <v>High Range</v>
      </c>
      <c r="I4648" s="22">
        <v>56679.0</v>
      </c>
      <c r="J4648" s="23">
        <f t="shared" si="3"/>
        <v>1.361139046</v>
      </c>
      <c r="K4648" s="24" t="str">
        <f t="shared" si="4"/>
        <v>Over Achived</v>
      </c>
    </row>
    <row r="4649" ht="22.5" customHeight="1">
      <c r="A4649" s="18">
        <v>45724.0</v>
      </c>
      <c r="B4649" s="19" t="str">
        <f t="shared" si="1"/>
        <v>Mar</v>
      </c>
      <c r="C4649" s="20" t="s">
        <v>13</v>
      </c>
      <c r="D4649" s="19" t="s">
        <v>14</v>
      </c>
      <c r="E4649" s="19" t="s">
        <v>19</v>
      </c>
      <c r="F4649" s="21">
        <v>2.0</v>
      </c>
      <c r="G4649" s="22">
        <v>46345.0</v>
      </c>
      <c r="H4649" s="15" t="str">
        <f t="shared" si="2"/>
        <v>Base Range</v>
      </c>
      <c r="I4649" s="22">
        <v>40642.0</v>
      </c>
      <c r="J4649" s="23">
        <f t="shared" si="3"/>
        <v>1.140322819</v>
      </c>
      <c r="K4649" s="24" t="str">
        <f t="shared" si="4"/>
        <v>Over Achived</v>
      </c>
    </row>
    <row r="4650" ht="22.5" customHeight="1">
      <c r="A4650" s="18">
        <v>45724.0</v>
      </c>
      <c r="B4650" s="19" t="str">
        <f t="shared" si="1"/>
        <v>Mar</v>
      </c>
      <c r="C4650" s="20" t="s">
        <v>13</v>
      </c>
      <c r="D4650" s="19" t="s">
        <v>169</v>
      </c>
      <c r="E4650" s="19" t="s">
        <v>63</v>
      </c>
      <c r="F4650" s="21">
        <v>3.0</v>
      </c>
      <c r="G4650" s="22">
        <v>85231.0</v>
      </c>
      <c r="H4650" s="15" t="str">
        <f t="shared" si="2"/>
        <v>High Range</v>
      </c>
      <c r="I4650" s="22">
        <v>97848.0</v>
      </c>
      <c r="J4650" s="23">
        <f t="shared" si="3"/>
        <v>0.8710551059</v>
      </c>
      <c r="K4650" s="24" t="str">
        <f t="shared" si="4"/>
        <v>Target Not Meet</v>
      </c>
    </row>
    <row r="4651" ht="22.5" customHeight="1">
      <c r="A4651" s="18">
        <v>45724.0</v>
      </c>
      <c r="B4651" s="19" t="str">
        <f t="shared" si="1"/>
        <v>Mar</v>
      </c>
      <c r="C4651" s="20" t="s">
        <v>13</v>
      </c>
      <c r="D4651" s="19" t="s">
        <v>18</v>
      </c>
      <c r="E4651" s="19" t="s">
        <v>38</v>
      </c>
      <c r="F4651" s="21">
        <v>2.0</v>
      </c>
      <c r="G4651" s="22">
        <v>55573.0</v>
      </c>
      <c r="H4651" s="15" t="str">
        <f t="shared" si="2"/>
        <v>Medium Range</v>
      </c>
      <c r="I4651" s="22">
        <v>47434.0</v>
      </c>
      <c r="J4651" s="23">
        <f t="shared" si="3"/>
        <v>1.171585782</v>
      </c>
      <c r="K4651" s="24" t="str">
        <f t="shared" si="4"/>
        <v>Over Achived</v>
      </c>
    </row>
    <row r="4652" ht="22.5" customHeight="1">
      <c r="A4652" s="18">
        <v>45724.0</v>
      </c>
      <c r="B4652" s="19" t="str">
        <f t="shared" si="1"/>
        <v>Mar</v>
      </c>
      <c r="C4652" s="20" t="s">
        <v>13</v>
      </c>
      <c r="D4652" s="19" t="s">
        <v>169</v>
      </c>
      <c r="E4652" s="19" t="s">
        <v>34</v>
      </c>
      <c r="F4652" s="21">
        <v>3.0</v>
      </c>
      <c r="G4652" s="22">
        <v>76033.0</v>
      </c>
      <c r="H4652" s="15" t="str">
        <f t="shared" si="2"/>
        <v>High Range</v>
      </c>
      <c r="I4652" s="22">
        <v>85492.0</v>
      </c>
      <c r="J4652" s="23">
        <f t="shared" si="3"/>
        <v>0.8893580686</v>
      </c>
      <c r="K4652" s="24" t="str">
        <f t="shared" si="4"/>
        <v>Target Not Meet</v>
      </c>
    </row>
    <row r="4653" ht="22.5" customHeight="1">
      <c r="A4653" s="18">
        <v>45724.0</v>
      </c>
      <c r="B4653" s="19" t="str">
        <f t="shared" si="1"/>
        <v>Mar</v>
      </c>
      <c r="C4653" s="20" t="s">
        <v>57</v>
      </c>
      <c r="D4653" s="19" t="s">
        <v>85</v>
      </c>
      <c r="E4653" s="19" t="s">
        <v>23</v>
      </c>
      <c r="F4653" s="21">
        <v>1.0</v>
      </c>
      <c r="G4653" s="22">
        <v>26419.0</v>
      </c>
      <c r="H4653" s="15" t="str">
        <f t="shared" si="2"/>
        <v>Base Range</v>
      </c>
      <c r="I4653" s="22">
        <v>31936.0</v>
      </c>
      <c r="J4653" s="23">
        <f t="shared" si="3"/>
        <v>0.8272482465</v>
      </c>
      <c r="K4653" s="24" t="str">
        <f t="shared" si="4"/>
        <v>Target Not Meet</v>
      </c>
    </row>
    <row r="4654" ht="22.5" customHeight="1">
      <c r="A4654" s="18">
        <v>45724.0</v>
      </c>
      <c r="B4654" s="19" t="str">
        <f t="shared" si="1"/>
        <v>Mar</v>
      </c>
      <c r="C4654" s="20" t="s">
        <v>57</v>
      </c>
      <c r="D4654" s="19" t="s">
        <v>58</v>
      </c>
      <c r="E4654" s="19" t="s">
        <v>9</v>
      </c>
      <c r="F4654" s="21">
        <v>2.0</v>
      </c>
      <c r="G4654" s="22">
        <v>56944.0</v>
      </c>
      <c r="H4654" s="15" t="str">
        <f t="shared" si="2"/>
        <v>Medium Range</v>
      </c>
      <c r="I4654" s="22">
        <v>45498.0</v>
      </c>
      <c r="J4654" s="23">
        <f t="shared" si="3"/>
        <v>1.251571498</v>
      </c>
      <c r="K4654" s="24" t="str">
        <f t="shared" si="4"/>
        <v>Over Achived</v>
      </c>
    </row>
    <row r="4655" ht="22.5" customHeight="1">
      <c r="A4655" s="18">
        <v>45724.0</v>
      </c>
      <c r="B4655" s="19" t="str">
        <f t="shared" si="1"/>
        <v>Mar</v>
      </c>
      <c r="C4655" s="20" t="s">
        <v>92</v>
      </c>
      <c r="D4655" s="19" t="s">
        <v>93</v>
      </c>
      <c r="E4655" s="19" t="s">
        <v>23</v>
      </c>
      <c r="F4655" s="21">
        <v>2.0</v>
      </c>
      <c r="G4655" s="22">
        <v>58230.0</v>
      </c>
      <c r="H4655" s="15" t="str">
        <f t="shared" si="2"/>
        <v>Medium Range</v>
      </c>
      <c r="I4655" s="22">
        <v>69673.0</v>
      </c>
      <c r="J4655" s="23">
        <f t="shared" si="3"/>
        <v>0.8357613423</v>
      </c>
      <c r="K4655" s="24" t="str">
        <f t="shared" si="4"/>
        <v>Target Not Meet</v>
      </c>
    </row>
    <row r="4656" ht="22.5" customHeight="1">
      <c r="A4656" s="18">
        <v>45724.0</v>
      </c>
      <c r="B4656" s="19" t="str">
        <f t="shared" si="1"/>
        <v>Mar</v>
      </c>
      <c r="C4656" s="20" t="s">
        <v>57</v>
      </c>
      <c r="D4656" s="19" t="s">
        <v>85</v>
      </c>
      <c r="E4656" s="19" t="s">
        <v>34</v>
      </c>
      <c r="F4656" s="21">
        <v>2.0</v>
      </c>
      <c r="G4656" s="22">
        <v>58198.0</v>
      </c>
      <c r="H4656" s="15" t="str">
        <f t="shared" si="2"/>
        <v>Medium Range</v>
      </c>
      <c r="I4656" s="22">
        <v>66745.0</v>
      </c>
      <c r="J4656" s="23">
        <f t="shared" si="3"/>
        <v>0.8719454641</v>
      </c>
      <c r="K4656" s="24" t="str">
        <f t="shared" si="4"/>
        <v>Target Not Meet</v>
      </c>
    </row>
    <row r="4657" ht="22.5" customHeight="1">
      <c r="A4657" s="18">
        <v>45724.0</v>
      </c>
      <c r="B4657" s="19" t="str">
        <f t="shared" si="1"/>
        <v>Mar</v>
      </c>
      <c r="C4657" s="20" t="s">
        <v>57</v>
      </c>
      <c r="D4657" s="19" t="s">
        <v>85</v>
      </c>
      <c r="E4657" s="19" t="s">
        <v>19</v>
      </c>
      <c r="F4657" s="21">
        <v>1.0</v>
      </c>
      <c r="G4657" s="22">
        <v>32035.0</v>
      </c>
      <c r="H4657" s="15" t="str">
        <f t="shared" si="2"/>
        <v>Base Range</v>
      </c>
      <c r="I4657" s="22">
        <v>34467.0</v>
      </c>
      <c r="J4657" s="23">
        <f t="shared" si="3"/>
        <v>0.929439754</v>
      </c>
      <c r="K4657" s="24" t="str">
        <f t="shared" si="4"/>
        <v>Target Not Meet</v>
      </c>
    </row>
    <row r="4658" ht="22.5" customHeight="1">
      <c r="A4658" s="18">
        <v>45724.0</v>
      </c>
      <c r="B4658" s="19" t="str">
        <f t="shared" si="1"/>
        <v>Mar</v>
      </c>
      <c r="C4658" s="20" t="s">
        <v>57</v>
      </c>
      <c r="D4658" s="19" t="s">
        <v>85</v>
      </c>
      <c r="E4658" s="19" t="s">
        <v>26</v>
      </c>
      <c r="F4658" s="21">
        <v>2.0</v>
      </c>
      <c r="G4658" s="22">
        <v>49704.0</v>
      </c>
      <c r="H4658" s="15" t="str">
        <f t="shared" si="2"/>
        <v>Base Range</v>
      </c>
      <c r="I4658" s="22">
        <v>61856.0</v>
      </c>
      <c r="J4658" s="23">
        <f t="shared" si="3"/>
        <v>0.8035437144</v>
      </c>
      <c r="K4658" s="24" t="str">
        <f t="shared" si="4"/>
        <v>Target Not Meet</v>
      </c>
    </row>
    <row r="4659" ht="22.5" customHeight="1">
      <c r="A4659" s="18">
        <v>45724.0</v>
      </c>
      <c r="B4659" s="19" t="str">
        <f t="shared" si="1"/>
        <v>Mar</v>
      </c>
      <c r="C4659" s="20" t="s">
        <v>57</v>
      </c>
      <c r="D4659" s="19" t="s">
        <v>80</v>
      </c>
      <c r="E4659" s="19" t="s">
        <v>63</v>
      </c>
      <c r="F4659" s="21">
        <v>1.0</v>
      </c>
      <c r="G4659" s="22">
        <v>26778.0</v>
      </c>
      <c r="H4659" s="15" t="str">
        <f t="shared" si="2"/>
        <v>Base Range</v>
      </c>
      <c r="I4659" s="22">
        <v>31728.0</v>
      </c>
      <c r="J4659" s="23">
        <f t="shared" si="3"/>
        <v>0.8439863843</v>
      </c>
      <c r="K4659" s="24" t="str">
        <f t="shared" si="4"/>
        <v>Target Not Meet</v>
      </c>
    </row>
    <row r="4660" ht="22.5" customHeight="1">
      <c r="A4660" s="18">
        <v>45724.0</v>
      </c>
      <c r="B4660" s="19" t="str">
        <f t="shared" si="1"/>
        <v>Mar</v>
      </c>
      <c r="C4660" s="20" t="s">
        <v>57</v>
      </c>
      <c r="D4660" s="19" t="s">
        <v>80</v>
      </c>
      <c r="E4660" s="19" t="s">
        <v>68</v>
      </c>
      <c r="F4660" s="21">
        <v>1.0</v>
      </c>
      <c r="G4660" s="22">
        <v>23274.0</v>
      </c>
      <c r="H4660" s="15" t="str">
        <f t="shared" si="2"/>
        <v>Base Range</v>
      </c>
      <c r="I4660" s="22">
        <v>24858.0</v>
      </c>
      <c r="J4660" s="23">
        <f t="shared" si="3"/>
        <v>0.9362780594</v>
      </c>
      <c r="K4660" s="24" t="str">
        <f t="shared" si="4"/>
        <v>Target Not Meet</v>
      </c>
    </row>
    <row r="4661" ht="22.5" customHeight="1">
      <c r="A4661" s="18">
        <v>45724.0</v>
      </c>
      <c r="B4661" s="19" t="str">
        <f t="shared" si="1"/>
        <v>Mar</v>
      </c>
      <c r="C4661" s="20" t="s">
        <v>57</v>
      </c>
      <c r="D4661" s="19" t="s">
        <v>80</v>
      </c>
      <c r="E4661" s="19" t="s">
        <v>38</v>
      </c>
      <c r="F4661" s="21">
        <v>1.0</v>
      </c>
      <c r="G4661" s="22">
        <v>41776.0</v>
      </c>
      <c r="H4661" s="15" t="str">
        <f t="shared" si="2"/>
        <v>Base Range</v>
      </c>
      <c r="I4661" s="22">
        <v>46713.0</v>
      </c>
      <c r="J4661" s="23">
        <f t="shared" si="3"/>
        <v>0.8943120759</v>
      </c>
      <c r="K4661" s="24" t="str">
        <f t="shared" si="4"/>
        <v>Target Not Meet</v>
      </c>
    </row>
    <row r="4662" ht="22.5" customHeight="1">
      <c r="A4662" s="18">
        <v>45724.0</v>
      </c>
      <c r="B4662" s="19" t="str">
        <f t="shared" si="1"/>
        <v>Mar</v>
      </c>
      <c r="C4662" s="20" t="s">
        <v>57</v>
      </c>
      <c r="D4662" s="19" t="s">
        <v>85</v>
      </c>
      <c r="E4662" s="19" t="s">
        <v>26</v>
      </c>
      <c r="F4662" s="21">
        <v>2.0</v>
      </c>
      <c r="G4662" s="22">
        <v>39081.0</v>
      </c>
      <c r="H4662" s="15" t="str">
        <f t="shared" si="2"/>
        <v>Base Range</v>
      </c>
      <c r="I4662" s="22">
        <v>45284.0</v>
      </c>
      <c r="J4662" s="23">
        <f t="shared" si="3"/>
        <v>0.8630200512</v>
      </c>
      <c r="K4662" s="24" t="str">
        <f t="shared" si="4"/>
        <v>Target Not Meet</v>
      </c>
    </row>
    <row r="4663" ht="22.5" customHeight="1">
      <c r="A4663" s="18">
        <v>45724.0</v>
      </c>
      <c r="B4663" s="19" t="str">
        <f t="shared" si="1"/>
        <v>Mar</v>
      </c>
      <c r="C4663" s="20" t="s">
        <v>57</v>
      </c>
      <c r="D4663" s="19" t="s">
        <v>80</v>
      </c>
      <c r="E4663" s="19" t="s">
        <v>26</v>
      </c>
      <c r="F4663" s="21">
        <v>2.0</v>
      </c>
      <c r="G4663" s="22">
        <v>41537.0</v>
      </c>
      <c r="H4663" s="15" t="str">
        <f t="shared" si="2"/>
        <v>Base Range</v>
      </c>
      <c r="I4663" s="22">
        <v>51083.0</v>
      </c>
      <c r="J4663" s="23">
        <f t="shared" si="3"/>
        <v>0.813127655</v>
      </c>
      <c r="K4663" s="24" t="str">
        <f t="shared" si="4"/>
        <v>Target Not Meet</v>
      </c>
    </row>
    <row r="4664" ht="22.5" customHeight="1">
      <c r="A4664" s="18">
        <v>45724.0</v>
      </c>
      <c r="B4664" s="19" t="str">
        <f t="shared" si="1"/>
        <v>Mar</v>
      </c>
      <c r="C4664" s="20" t="s">
        <v>57</v>
      </c>
      <c r="D4664" s="19" t="s">
        <v>71</v>
      </c>
      <c r="E4664" s="19" t="s">
        <v>63</v>
      </c>
      <c r="F4664" s="21">
        <v>1.0</v>
      </c>
      <c r="G4664" s="22">
        <v>22271.0</v>
      </c>
      <c r="H4664" s="15" t="str">
        <f t="shared" si="2"/>
        <v>Base Range</v>
      </c>
      <c r="I4664" s="22">
        <v>24110.0</v>
      </c>
      <c r="J4664" s="23">
        <f t="shared" si="3"/>
        <v>0.9237245956</v>
      </c>
      <c r="K4664" s="24" t="str">
        <f t="shared" si="4"/>
        <v>Target Not Meet</v>
      </c>
    </row>
    <row r="4665" ht="22.5" customHeight="1">
      <c r="A4665" s="18">
        <v>45724.0</v>
      </c>
      <c r="B4665" s="19" t="str">
        <f t="shared" si="1"/>
        <v>Mar</v>
      </c>
      <c r="C4665" s="20" t="s">
        <v>57</v>
      </c>
      <c r="D4665" s="19" t="s">
        <v>71</v>
      </c>
      <c r="E4665" s="19" t="s">
        <v>68</v>
      </c>
      <c r="F4665" s="21">
        <v>1.0</v>
      </c>
      <c r="G4665" s="22">
        <v>24970.0</v>
      </c>
      <c r="H4665" s="15" t="str">
        <f t="shared" si="2"/>
        <v>Base Range</v>
      </c>
      <c r="I4665" s="22">
        <v>32136.0</v>
      </c>
      <c r="J4665" s="23">
        <f t="shared" si="3"/>
        <v>0.7770102066</v>
      </c>
      <c r="K4665" s="24" t="str">
        <f t="shared" si="4"/>
        <v>Target Not Meet</v>
      </c>
    </row>
    <row r="4666" ht="22.5" customHeight="1">
      <c r="A4666" s="18">
        <v>45724.0</v>
      </c>
      <c r="B4666" s="19" t="str">
        <f t="shared" si="1"/>
        <v>Mar</v>
      </c>
      <c r="C4666" s="20" t="s">
        <v>57</v>
      </c>
      <c r="D4666" s="19" t="s">
        <v>71</v>
      </c>
      <c r="E4666" s="19" t="s">
        <v>68</v>
      </c>
      <c r="F4666" s="21">
        <v>1.0</v>
      </c>
      <c r="G4666" s="22">
        <v>23807.0</v>
      </c>
      <c r="H4666" s="15" t="str">
        <f t="shared" si="2"/>
        <v>Base Range</v>
      </c>
      <c r="I4666" s="22">
        <v>27518.0</v>
      </c>
      <c r="J4666" s="23">
        <f t="shared" si="3"/>
        <v>0.8651428156</v>
      </c>
      <c r="K4666" s="24" t="str">
        <f t="shared" si="4"/>
        <v>Target Not Meet</v>
      </c>
    </row>
    <row r="4667" ht="22.5" customHeight="1">
      <c r="A4667" s="18">
        <v>45724.0</v>
      </c>
      <c r="B4667" s="19" t="str">
        <f t="shared" si="1"/>
        <v>Mar</v>
      </c>
      <c r="C4667" s="20" t="s">
        <v>57</v>
      </c>
      <c r="D4667" s="19" t="s">
        <v>71</v>
      </c>
      <c r="E4667" s="19" t="s">
        <v>19</v>
      </c>
      <c r="F4667" s="21">
        <v>1.0</v>
      </c>
      <c r="G4667" s="22">
        <v>35955.0</v>
      </c>
      <c r="H4667" s="15" t="str">
        <f t="shared" si="2"/>
        <v>Base Range</v>
      </c>
      <c r="I4667" s="22">
        <v>45681.0</v>
      </c>
      <c r="J4667" s="23">
        <f t="shared" si="3"/>
        <v>0.787088724</v>
      </c>
      <c r="K4667" s="24" t="str">
        <f t="shared" si="4"/>
        <v>Target Not Meet</v>
      </c>
    </row>
    <row r="4668" ht="22.5" customHeight="1">
      <c r="A4668" s="18">
        <v>45724.0</v>
      </c>
      <c r="B4668" s="19" t="str">
        <f t="shared" si="1"/>
        <v>Mar</v>
      </c>
      <c r="C4668" s="20" t="s">
        <v>57</v>
      </c>
      <c r="D4668" s="25" t="s">
        <v>62</v>
      </c>
      <c r="E4668" s="19" t="s">
        <v>68</v>
      </c>
      <c r="F4668" s="21">
        <v>1.0</v>
      </c>
      <c r="G4668" s="22">
        <v>26617.0</v>
      </c>
      <c r="H4668" s="15" t="str">
        <f t="shared" si="2"/>
        <v>Base Range</v>
      </c>
      <c r="I4668" s="22">
        <v>25232.0</v>
      </c>
      <c r="J4668" s="23">
        <f t="shared" si="3"/>
        <v>1.054890615</v>
      </c>
      <c r="K4668" s="24" t="str">
        <f t="shared" si="4"/>
        <v>Over Achived</v>
      </c>
    </row>
    <row r="4669" ht="22.5" customHeight="1">
      <c r="A4669" s="18">
        <v>45724.0</v>
      </c>
      <c r="B4669" s="19" t="str">
        <f t="shared" si="1"/>
        <v>Mar</v>
      </c>
      <c r="C4669" s="20" t="s">
        <v>57</v>
      </c>
      <c r="D4669" s="25" t="s">
        <v>62</v>
      </c>
      <c r="E4669" s="19" t="s">
        <v>23</v>
      </c>
      <c r="F4669" s="21">
        <v>1.0</v>
      </c>
      <c r="G4669" s="22">
        <v>32644.0</v>
      </c>
      <c r="H4669" s="15" t="str">
        <f t="shared" si="2"/>
        <v>Base Range</v>
      </c>
      <c r="I4669" s="22">
        <v>28984.0</v>
      </c>
      <c r="J4669" s="23">
        <f t="shared" si="3"/>
        <v>1.126276566</v>
      </c>
      <c r="K4669" s="24" t="str">
        <f t="shared" si="4"/>
        <v>Over Achived</v>
      </c>
    </row>
    <row r="4670" ht="22.5" customHeight="1">
      <c r="A4670" s="18">
        <v>45724.0</v>
      </c>
      <c r="B4670" s="19" t="str">
        <f t="shared" si="1"/>
        <v>Mar</v>
      </c>
      <c r="C4670" s="20" t="s">
        <v>57</v>
      </c>
      <c r="D4670" s="25" t="s">
        <v>62</v>
      </c>
      <c r="E4670" s="19" t="s">
        <v>68</v>
      </c>
      <c r="F4670" s="21">
        <v>1.0</v>
      </c>
      <c r="G4670" s="22">
        <v>24749.0</v>
      </c>
      <c r="H4670" s="15" t="str">
        <f t="shared" si="2"/>
        <v>Base Range</v>
      </c>
      <c r="I4670" s="22">
        <v>18946.0</v>
      </c>
      <c r="J4670" s="23">
        <f t="shared" si="3"/>
        <v>1.306291566</v>
      </c>
      <c r="K4670" s="24" t="str">
        <f t="shared" si="4"/>
        <v>Over Achived</v>
      </c>
    </row>
    <row r="4671" ht="22.5" customHeight="1">
      <c r="A4671" s="18">
        <v>45724.0</v>
      </c>
      <c r="B4671" s="19" t="str">
        <f t="shared" si="1"/>
        <v>Mar</v>
      </c>
      <c r="C4671" s="20" t="s">
        <v>57</v>
      </c>
      <c r="D4671" s="19" t="s">
        <v>58</v>
      </c>
      <c r="E4671" s="19" t="s">
        <v>63</v>
      </c>
      <c r="F4671" s="21">
        <v>1.0</v>
      </c>
      <c r="G4671" s="22">
        <v>21466.0</v>
      </c>
      <c r="H4671" s="15" t="str">
        <f t="shared" si="2"/>
        <v>Base Range</v>
      </c>
      <c r="I4671" s="22">
        <v>18518.0</v>
      </c>
      <c r="J4671" s="23">
        <f t="shared" si="3"/>
        <v>1.159196458</v>
      </c>
      <c r="K4671" s="24" t="str">
        <f t="shared" si="4"/>
        <v>Over Achived</v>
      </c>
    </row>
    <row r="4672" ht="22.5" customHeight="1">
      <c r="A4672" s="18">
        <v>45724.0</v>
      </c>
      <c r="B4672" s="19" t="str">
        <f t="shared" si="1"/>
        <v>Mar</v>
      </c>
      <c r="C4672" s="20" t="s">
        <v>57</v>
      </c>
      <c r="D4672" s="19" t="s">
        <v>58</v>
      </c>
      <c r="E4672" s="19" t="s">
        <v>63</v>
      </c>
      <c r="F4672" s="21">
        <v>1.0</v>
      </c>
      <c r="G4672" s="22">
        <v>26628.0</v>
      </c>
      <c r="H4672" s="15" t="str">
        <f t="shared" si="2"/>
        <v>Base Range</v>
      </c>
      <c r="I4672" s="22">
        <v>20855.0</v>
      </c>
      <c r="J4672" s="23">
        <f t="shared" si="3"/>
        <v>1.276816111</v>
      </c>
      <c r="K4672" s="24" t="str">
        <f t="shared" si="4"/>
        <v>Over Achived</v>
      </c>
    </row>
    <row r="4673" ht="22.5" customHeight="1">
      <c r="A4673" s="18">
        <v>45724.0</v>
      </c>
      <c r="B4673" s="19" t="str">
        <f t="shared" si="1"/>
        <v>Mar</v>
      </c>
      <c r="C4673" s="20" t="s">
        <v>92</v>
      </c>
      <c r="D4673" s="19" t="s">
        <v>93</v>
      </c>
      <c r="E4673" s="19" t="s">
        <v>68</v>
      </c>
      <c r="F4673" s="21">
        <v>2.0</v>
      </c>
      <c r="G4673" s="22">
        <v>42781.0</v>
      </c>
      <c r="H4673" s="15" t="str">
        <f t="shared" si="2"/>
        <v>Base Range</v>
      </c>
      <c r="I4673" s="22">
        <v>49579.0</v>
      </c>
      <c r="J4673" s="23">
        <f t="shared" si="3"/>
        <v>0.8628854959</v>
      </c>
      <c r="K4673" s="24" t="str">
        <f t="shared" si="4"/>
        <v>Target Not Meet</v>
      </c>
    </row>
    <row r="4674" ht="22.5" customHeight="1">
      <c r="A4674" s="18">
        <v>45724.0</v>
      </c>
      <c r="B4674" s="19" t="str">
        <f t="shared" si="1"/>
        <v>Mar</v>
      </c>
      <c r="C4674" s="20" t="s">
        <v>7</v>
      </c>
      <c r="D4674" s="19" t="s">
        <v>118</v>
      </c>
      <c r="E4674" s="19" t="s">
        <v>23</v>
      </c>
      <c r="F4674" s="21">
        <v>3.0</v>
      </c>
      <c r="G4674" s="22">
        <v>73194.0</v>
      </c>
      <c r="H4674" s="15" t="str">
        <f t="shared" si="2"/>
        <v>High Range</v>
      </c>
      <c r="I4674" s="22">
        <v>62873.0</v>
      </c>
      <c r="J4674" s="23">
        <f t="shared" si="3"/>
        <v>1.164156315</v>
      </c>
      <c r="K4674" s="24" t="str">
        <f t="shared" si="4"/>
        <v>Over Achived</v>
      </c>
    </row>
    <row r="4675" ht="22.5" customHeight="1">
      <c r="A4675" s="18">
        <v>45724.0</v>
      </c>
      <c r="B4675" s="19" t="str">
        <f t="shared" si="1"/>
        <v>Mar</v>
      </c>
      <c r="C4675" s="20" t="s">
        <v>92</v>
      </c>
      <c r="D4675" s="19" t="s">
        <v>98</v>
      </c>
      <c r="E4675" s="19" t="s">
        <v>38</v>
      </c>
      <c r="F4675" s="21">
        <v>3.0</v>
      </c>
      <c r="G4675" s="22">
        <v>86159.0</v>
      </c>
      <c r="H4675" s="15" t="str">
        <f t="shared" si="2"/>
        <v>High Range</v>
      </c>
      <c r="I4675" s="22">
        <v>106261.0</v>
      </c>
      <c r="J4675" s="23">
        <f t="shared" si="3"/>
        <v>0.8108242911</v>
      </c>
      <c r="K4675" s="24" t="str">
        <f t="shared" si="4"/>
        <v>Target Not Meet</v>
      </c>
    </row>
    <row r="4676" ht="22.5" customHeight="1">
      <c r="A4676" s="18">
        <v>45724.0</v>
      </c>
      <c r="B4676" s="19" t="str">
        <f t="shared" si="1"/>
        <v>Mar</v>
      </c>
      <c r="C4676" s="20" t="s">
        <v>7</v>
      </c>
      <c r="D4676" s="19" t="s">
        <v>131</v>
      </c>
      <c r="E4676" s="19" t="s">
        <v>9</v>
      </c>
      <c r="F4676" s="21">
        <v>6.0</v>
      </c>
      <c r="G4676" s="22">
        <v>150658.0</v>
      </c>
      <c r="H4676" s="15" t="str">
        <f t="shared" si="2"/>
        <v>Very High Range</v>
      </c>
      <c r="I4676" s="22">
        <v>135558.0</v>
      </c>
      <c r="J4676" s="23">
        <f t="shared" si="3"/>
        <v>1.111391434</v>
      </c>
      <c r="K4676" s="24" t="str">
        <f t="shared" si="4"/>
        <v>Over Achived</v>
      </c>
    </row>
    <row r="4677" ht="22.5" customHeight="1">
      <c r="A4677" s="18">
        <v>45724.0</v>
      </c>
      <c r="B4677" s="19" t="str">
        <f t="shared" si="1"/>
        <v>Mar</v>
      </c>
      <c r="C4677" s="20" t="s">
        <v>7</v>
      </c>
      <c r="D4677" s="19" t="s">
        <v>126</v>
      </c>
      <c r="E4677" s="19" t="s">
        <v>68</v>
      </c>
      <c r="F4677" s="21">
        <v>3.0</v>
      </c>
      <c r="G4677" s="22">
        <v>64052.0</v>
      </c>
      <c r="H4677" s="15" t="str">
        <f t="shared" si="2"/>
        <v>Medium Range</v>
      </c>
      <c r="I4677" s="22">
        <v>46650.0</v>
      </c>
      <c r="J4677" s="23">
        <f t="shared" si="3"/>
        <v>1.373033226</v>
      </c>
      <c r="K4677" s="24" t="str">
        <f t="shared" si="4"/>
        <v>Over Achived</v>
      </c>
    </row>
    <row r="4678" ht="22.5" customHeight="1">
      <c r="A4678" s="18">
        <v>45724.0</v>
      </c>
      <c r="B4678" s="19" t="str">
        <f t="shared" si="1"/>
        <v>Mar</v>
      </c>
      <c r="C4678" s="20" t="s">
        <v>7</v>
      </c>
      <c r="D4678" s="19" t="s">
        <v>126</v>
      </c>
      <c r="E4678" s="19" t="s">
        <v>26</v>
      </c>
      <c r="F4678" s="21">
        <v>8.0</v>
      </c>
      <c r="G4678" s="22">
        <v>230947.0</v>
      </c>
      <c r="H4678" s="15" t="str">
        <f t="shared" si="2"/>
        <v>Very High Range</v>
      </c>
      <c r="I4678" s="22">
        <v>215537.0</v>
      </c>
      <c r="J4678" s="23">
        <f t="shared" si="3"/>
        <v>1.071495845</v>
      </c>
      <c r="K4678" s="24" t="str">
        <f t="shared" si="4"/>
        <v>Over Achived</v>
      </c>
    </row>
    <row r="4679" ht="22.5" customHeight="1">
      <c r="A4679" s="18">
        <v>45724.0</v>
      </c>
      <c r="B4679" s="19" t="str">
        <f t="shared" si="1"/>
        <v>Mar</v>
      </c>
      <c r="C4679" s="20" t="s">
        <v>7</v>
      </c>
      <c r="D4679" s="19" t="s">
        <v>126</v>
      </c>
      <c r="E4679" s="19" t="s">
        <v>68</v>
      </c>
      <c r="F4679" s="21">
        <v>2.0</v>
      </c>
      <c r="G4679" s="22">
        <v>65392.0</v>
      </c>
      <c r="H4679" s="15" t="str">
        <f t="shared" si="2"/>
        <v>Medium Range</v>
      </c>
      <c r="I4679" s="22">
        <v>49070.0</v>
      </c>
      <c r="J4679" s="23">
        <f t="shared" si="3"/>
        <v>1.33262686</v>
      </c>
      <c r="K4679" s="24" t="str">
        <f t="shared" si="4"/>
        <v>Over Achived</v>
      </c>
    </row>
    <row r="4680" ht="22.5" customHeight="1">
      <c r="A4680" s="18">
        <v>45724.0</v>
      </c>
      <c r="B4680" s="19" t="str">
        <f t="shared" si="1"/>
        <v>Mar</v>
      </c>
      <c r="C4680" s="20" t="s">
        <v>7</v>
      </c>
      <c r="D4680" s="19" t="s">
        <v>126</v>
      </c>
      <c r="E4680" s="19" t="s">
        <v>68</v>
      </c>
      <c r="F4680" s="21">
        <v>3.0</v>
      </c>
      <c r="G4680" s="22">
        <v>67365.0</v>
      </c>
      <c r="H4680" s="15" t="str">
        <f t="shared" si="2"/>
        <v>Medium Range</v>
      </c>
      <c r="I4680" s="22">
        <v>51379.0</v>
      </c>
      <c r="J4680" s="23">
        <f t="shared" si="3"/>
        <v>1.311138792</v>
      </c>
      <c r="K4680" s="24" t="str">
        <f t="shared" si="4"/>
        <v>Over Achived</v>
      </c>
    </row>
    <row r="4681" ht="22.5" customHeight="1">
      <c r="A4681" s="18">
        <v>45724.0</v>
      </c>
      <c r="B4681" s="19" t="str">
        <f t="shared" si="1"/>
        <v>Mar</v>
      </c>
      <c r="C4681" s="20" t="s">
        <v>7</v>
      </c>
      <c r="D4681" s="19" t="s">
        <v>126</v>
      </c>
      <c r="E4681" s="19" t="s">
        <v>63</v>
      </c>
      <c r="F4681" s="21">
        <v>2.0</v>
      </c>
      <c r="G4681" s="22">
        <v>58777.0</v>
      </c>
      <c r="H4681" s="15" t="str">
        <f t="shared" si="2"/>
        <v>Medium Range</v>
      </c>
      <c r="I4681" s="22">
        <v>43976.0</v>
      </c>
      <c r="J4681" s="23">
        <f t="shared" si="3"/>
        <v>1.336569947</v>
      </c>
      <c r="K4681" s="24" t="str">
        <f t="shared" si="4"/>
        <v>Over Achived</v>
      </c>
    </row>
    <row r="4682" ht="22.5" customHeight="1">
      <c r="A4682" s="18">
        <v>45724.0</v>
      </c>
      <c r="B4682" s="19" t="str">
        <f t="shared" si="1"/>
        <v>Mar</v>
      </c>
      <c r="C4682" s="20" t="s">
        <v>7</v>
      </c>
      <c r="D4682" s="19" t="s">
        <v>118</v>
      </c>
      <c r="E4682" s="19" t="s">
        <v>19</v>
      </c>
      <c r="F4682" s="21">
        <v>3.0</v>
      </c>
      <c r="G4682" s="22">
        <v>85920.0</v>
      </c>
      <c r="H4682" s="15" t="str">
        <f t="shared" si="2"/>
        <v>High Range</v>
      </c>
      <c r="I4682" s="22">
        <v>67645.0</v>
      </c>
      <c r="J4682" s="23">
        <f t="shared" si="3"/>
        <v>1.270160396</v>
      </c>
      <c r="K4682" s="24" t="str">
        <f t="shared" si="4"/>
        <v>Over Achived</v>
      </c>
    </row>
    <row r="4683" ht="22.5" customHeight="1">
      <c r="A4683" s="18">
        <v>45724.0</v>
      </c>
      <c r="B4683" s="19" t="str">
        <f t="shared" si="1"/>
        <v>Mar</v>
      </c>
      <c r="C4683" s="20" t="s">
        <v>7</v>
      </c>
      <c r="D4683" s="19" t="s">
        <v>131</v>
      </c>
      <c r="E4683" s="19" t="s">
        <v>38</v>
      </c>
      <c r="F4683" s="21">
        <v>3.0</v>
      </c>
      <c r="G4683" s="22">
        <v>106020.0</v>
      </c>
      <c r="H4683" s="15" t="str">
        <f t="shared" si="2"/>
        <v>Very High Range</v>
      </c>
      <c r="I4683" s="22">
        <v>88332.0</v>
      </c>
      <c r="J4683" s="23">
        <f t="shared" si="3"/>
        <v>1.200244532</v>
      </c>
      <c r="K4683" s="24" t="str">
        <f t="shared" si="4"/>
        <v>Over Achived</v>
      </c>
    </row>
    <row r="4684" ht="22.5" customHeight="1">
      <c r="A4684" s="18">
        <v>45724.0</v>
      </c>
      <c r="B4684" s="19" t="str">
        <f t="shared" si="1"/>
        <v>Mar</v>
      </c>
      <c r="C4684" s="20" t="s">
        <v>7</v>
      </c>
      <c r="D4684" s="19" t="s">
        <v>118</v>
      </c>
      <c r="E4684" s="19" t="s">
        <v>9</v>
      </c>
      <c r="F4684" s="21">
        <v>5.0</v>
      </c>
      <c r="G4684" s="22">
        <v>159470.0</v>
      </c>
      <c r="H4684" s="15" t="str">
        <f t="shared" si="2"/>
        <v>Very High Range</v>
      </c>
      <c r="I4684" s="22">
        <v>126546.0</v>
      </c>
      <c r="J4684" s="23">
        <f t="shared" si="3"/>
        <v>1.260174166</v>
      </c>
      <c r="K4684" s="24" t="str">
        <f t="shared" si="4"/>
        <v>Over Achived</v>
      </c>
    </row>
    <row r="4685" ht="22.5" customHeight="1">
      <c r="A4685" s="18">
        <v>45724.0</v>
      </c>
      <c r="B4685" s="19" t="str">
        <f t="shared" si="1"/>
        <v>Mar</v>
      </c>
      <c r="C4685" s="20" t="s">
        <v>7</v>
      </c>
      <c r="D4685" s="19" t="s">
        <v>106</v>
      </c>
      <c r="E4685" s="19" t="s">
        <v>68</v>
      </c>
      <c r="F4685" s="21">
        <v>3.0</v>
      </c>
      <c r="G4685" s="22">
        <v>55734.0</v>
      </c>
      <c r="H4685" s="15" t="str">
        <f t="shared" si="2"/>
        <v>Medium Range</v>
      </c>
      <c r="I4685" s="22">
        <v>44279.0</v>
      </c>
      <c r="J4685" s="23">
        <f t="shared" si="3"/>
        <v>1.258700513</v>
      </c>
      <c r="K4685" s="24" t="str">
        <f t="shared" si="4"/>
        <v>Over Achived</v>
      </c>
    </row>
    <row r="4686" ht="22.5" customHeight="1">
      <c r="A4686" s="18">
        <v>45724.0</v>
      </c>
      <c r="B4686" s="19" t="str">
        <f t="shared" si="1"/>
        <v>Mar</v>
      </c>
      <c r="C4686" s="20" t="s">
        <v>7</v>
      </c>
      <c r="D4686" s="19" t="s">
        <v>106</v>
      </c>
      <c r="E4686" s="19" t="s">
        <v>34</v>
      </c>
      <c r="F4686" s="21">
        <v>6.0</v>
      </c>
      <c r="G4686" s="22">
        <v>140015.0</v>
      </c>
      <c r="H4686" s="15" t="str">
        <f t="shared" si="2"/>
        <v>Very High Range</v>
      </c>
      <c r="I4686" s="22">
        <v>115933.0</v>
      </c>
      <c r="J4686" s="23">
        <f t="shared" si="3"/>
        <v>1.207723426</v>
      </c>
      <c r="K4686" s="24" t="str">
        <f t="shared" si="4"/>
        <v>Over Achived</v>
      </c>
    </row>
    <row r="4687" ht="22.5" customHeight="1">
      <c r="A4687" s="18">
        <v>45724.0</v>
      </c>
      <c r="B4687" s="19" t="str">
        <f t="shared" si="1"/>
        <v>Mar</v>
      </c>
      <c r="C4687" s="20" t="s">
        <v>7</v>
      </c>
      <c r="D4687" s="19" t="s">
        <v>106</v>
      </c>
      <c r="E4687" s="19" t="s">
        <v>68</v>
      </c>
      <c r="F4687" s="21">
        <v>3.0</v>
      </c>
      <c r="G4687" s="22">
        <v>57518.0</v>
      </c>
      <c r="H4687" s="15" t="str">
        <f t="shared" si="2"/>
        <v>Medium Range</v>
      </c>
      <c r="I4687" s="22">
        <v>45521.0</v>
      </c>
      <c r="J4687" s="23">
        <f t="shared" si="3"/>
        <v>1.263548692</v>
      </c>
      <c r="K4687" s="24" t="str">
        <f t="shared" si="4"/>
        <v>Over Achived</v>
      </c>
    </row>
    <row r="4688" ht="22.5" customHeight="1">
      <c r="A4688" s="18">
        <v>45724.0</v>
      </c>
      <c r="B4688" s="19" t="str">
        <f t="shared" si="1"/>
        <v>Mar</v>
      </c>
      <c r="C4688" s="20" t="s">
        <v>7</v>
      </c>
      <c r="D4688" s="19" t="s">
        <v>106</v>
      </c>
      <c r="E4688" s="19" t="s">
        <v>34</v>
      </c>
      <c r="F4688" s="21">
        <v>6.0</v>
      </c>
      <c r="G4688" s="22">
        <v>138148.0</v>
      </c>
      <c r="H4688" s="15" t="str">
        <f t="shared" si="2"/>
        <v>Very High Range</v>
      </c>
      <c r="I4688" s="22">
        <v>98936.0</v>
      </c>
      <c r="J4688" s="23">
        <f t="shared" si="3"/>
        <v>1.396337026</v>
      </c>
      <c r="K4688" s="24" t="str">
        <f t="shared" si="4"/>
        <v>Over Achived</v>
      </c>
    </row>
    <row r="4689" ht="22.5" customHeight="1">
      <c r="A4689" s="18">
        <v>45724.0</v>
      </c>
      <c r="B4689" s="19" t="str">
        <f t="shared" si="1"/>
        <v>Mar</v>
      </c>
      <c r="C4689" s="20" t="s">
        <v>7</v>
      </c>
      <c r="D4689" s="19" t="s">
        <v>8</v>
      </c>
      <c r="E4689" s="19" t="s">
        <v>68</v>
      </c>
      <c r="F4689" s="21">
        <v>3.0</v>
      </c>
      <c r="G4689" s="22">
        <v>57385.0</v>
      </c>
      <c r="H4689" s="15" t="str">
        <f t="shared" si="2"/>
        <v>Medium Range</v>
      </c>
      <c r="I4689" s="22">
        <v>49973.0</v>
      </c>
      <c r="J4689" s="23">
        <f t="shared" si="3"/>
        <v>1.148320093</v>
      </c>
      <c r="K4689" s="24" t="str">
        <f t="shared" si="4"/>
        <v>Over Achived</v>
      </c>
    </row>
    <row r="4690" ht="22.5" customHeight="1">
      <c r="A4690" s="18">
        <v>45724.0</v>
      </c>
      <c r="B4690" s="19" t="str">
        <f t="shared" si="1"/>
        <v>Mar</v>
      </c>
      <c r="C4690" s="20" t="s">
        <v>7</v>
      </c>
      <c r="D4690" s="19" t="s">
        <v>8</v>
      </c>
      <c r="E4690" s="19" t="s">
        <v>34</v>
      </c>
      <c r="F4690" s="21">
        <v>5.0</v>
      </c>
      <c r="G4690" s="22">
        <v>119198.0</v>
      </c>
      <c r="H4690" s="15" t="str">
        <f t="shared" si="2"/>
        <v>Very High Range</v>
      </c>
      <c r="I4690" s="22">
        <v>99367.0</v>
      </c>
      <c r="J4690" s="23">
        <f t="shared" si="3"/>
        <v>1.199573299</v>
      </c>
      <c r="K4690" s="24" t="str">
        <f t="shared" si="4"/>
        <v>Over Achived</v>
      </c>
    </row>
    <row r="4691" ht="22.5" customHeight="1">
      <c r="A4691" s="18">
        <v>45724.0</v>
      </c>
      <c r="B4691" s="19" t="str">
        <f t="shared" si="1"/>
        <v>Mar</v>
      </c>
      <c r="C4691" s="20" t="s">
        <v>92</v>
      </c>
      <c r="D4691" s="19" t="s">
        <v>93</v>
      </c>
      <c r="E4691" s="19" t="s">
        <v>19</v>
      </c>
      <c r="F4691" s="21">
        <v>3.0</v>
      </c>
      <c r="G4691" s="22">
        <v>63120.0</v>
      </c>
      <c r="H4691" s="15" t="str">
        <f t="shared" si="2"/>
        <v>Medium Range</v>
      </c>
      <c r="I4691" s="22">
        <v>77782.0</v>
      </c>
      <c r="J4691" s="23">
        <f t="shared" si="3"/>
        <v>0.8114988044</v>
      </c>
      <c r="K4691" s="24" t="str">
        <f t="shared" si="4"/>
        <v>Target Not Meet</v>
      </c>
    </row>
    <row r="4692" ht="22.5" customHeight="1">
      <c r="A4692" s="18">
        <v>45724.0</v>
      </c>
      <c r="B4692" s="19" t="str">
        <f t="shared" si="1"/>
        <v>Mar</v>
      </c>
      <c r="C4692" s="20" t="s">
        <v>7</v>
      </c>
      <c r="D4692" s="19" t="s">
        <v>118</v>
      </c>
      <c r="E4692" s="19" t="s">
        <v>68</v>
      </c>
      <c r="F4692" s="21">
        <v>3.0</v>
      </c>
      <c r="G4692" s="22">
        <v>64844.0</v>
      </c>
      <c r="H4692" s="15" t="str">
        <f t="shared" si="2"/>
        <v>Medium Range</v>
      </c>
      <c r="I4692" s="22">
        <v>52398.0</v>
      </c>
      <c r="J4692" s="23">
        <f t="shared" si="3"/>
        <v>1.23752815</v>
      </c>
      <c r="K4692" s="24" t="str">
        <f t="shared" si="4"/>
        <v>Over Achived</v>
      </c>
    </row>
    <row r="4693" ht="22.5" customHeight="1">
      <c r="A4693" s="18">
        <v>45724.0</v>
      </c>
      <c r="B4693" s="19" t="str">
        <f t="shared" si="1"/>
        <v>Mar</v>
      </c>
      <c r="C4693" s="20" t="s">
        <v>7</v>
      </c>
      <c r="D4693" s="19" t="s">
        <v>131</v>
      </c>
      <c r="E4693" s="19" t="s">
        <v>23</v>
      </c>
      <c r="F4693" s="21">
        <v>3.0</v>
      </c>
      <c r="G4693" s="22">
        <v>81655.0</v>
      </c>
      <c r="H4693" s="15" t="str">
        <f t="shared" si="2"/>
        <v>High Range</v>
      </c>
      <c r="I4693" s="22">
        <v>60254.0</v>
      </c>
      <c r="J4693" s="23">
        <f t="shared" si="3"/>
        <v>1.355179739</v>
      </c>
      <c r="K4693" s="24" t="str">
        <f t="shared" si="4"/>
        <v>Over Achived</v>
      </c>
    </row>
    <row r="4694" ht="22.5" customHeight="1">
      <c r="A4694" s="18">
        <v>45724.0</v>
      </c>
      <c r="B4694" s="19" t="str">
        <f t="shared" si="1"/>
        <v>Mar</v>
      </c>
      <c r="C4694" s="20" t="s">
        <v>7</v>
      </c>
      <c r="D4694" s="19" t="s">
        <v>118</v>
      </c>
      <c r="E4694" s="19" t="s">
        <v>19</v>
      </c>
      <c r="F4694" s="21">
        <v>4.0</v>
      </c>
      <c r="G4694" s="22">
        <v>88295.0</v>
      </c>
      <c r="H4694" s="15" t="str">
        <f t="shared" si="2"/>
        <v>High Range</v>
      </c>
      <c r="I4694" s="22">
        <v>68797.0</v>
      </c>
      <c r="J4694" s="23">
        <f t="shared" si="3"/>
        <v>1.283413521</v>
      </c>
      <c r="K4694" s="24" t="str">
        <f t="shared" si="4"/>
        <v>Over Achived</v>
      </c>
    </row>
    <row r="4695" ht="22.5" customHeight="1">
      <c r="A4695" s="18">
        <v>45724.0</v>
      </c>
      <c r="B4695" s="19" t="str">
        <f t="shared" si="1"/>
        <v>Mar</v>
      </c>
      <c r="C4695" s="20" t="s">
        <v>92</v>
      </c>
      <c r="D4695" s="19" t="s">
        <v>158</v>
      </c>
      <c r="E4695" s="19" t="s">
        <v>9</v>
      </c>
      <c r="F4695" s="21">
        <v>4.0</v>
      </c>
      <c r="G4695" s="22">
        <v>99399.0</v>
      </c>
      <c r="H4695" s="15" t="str">
        <f t="shared" si="2"/>
        <v>Very High Range</v>
      </c>
      <c r="I4695" s="22">
        <v>71759.0</v>
      </c>
      <c r="J4695" s="23">
        <f t="shared" si="3"/>
        <v>1.385178166</v>
      </c>
      <c r="K4695" s="24" t="str">
        <f t="shared" si="4"/>
        <v>Over Achived</v>
      </c>
    </row>
    <row r="4696" ht="22.5" customHeight="1">
      <c r="A4696" s="18">
        <v>45724.0</v>
      </c>
      <c r="B4696" s="19" t="str">
        <f t="shared" si="1"/>
        <v>Mar</v>
      </c>
      <c r="C4696" s="20" t="s">
        <v>92</v>
      </c>
      <c r="D4696" s="19" t="s">
        <v>158</v>
      </c>
      <c r="E4696" s="19" t="s">
        <v>68</v>
      </c>
      <c r="F4696" s="21">
        <v>2.0</v>
      </c>
      <c r="G4696" s="22">
        <v>49942.0</v>
      </c>
      <c r="H4696" s="15" t="str">
        <f t="shared" si="2"/>
        <v>Base Range</v>
      </c>
      <c r="I4696" s="22">
        <v>36235.0</v>
      </c>
      <c r="J4696" s="23">
        <f t="shared" si="3"/>
        <v>1.378280668</v>
      </c>
      <c r="K4696" s="24" t="str">
        <f t="shared" si="4"/>
        <v>Over Achived</v>
      </c>
    </row>
    <row r="4697" ht="22.5" customHeight="1">
      <c r="A4697" s="18">
        <v>45724.0</v>
      </c>
      <c r="B4697" s="19" t="str">
        <f t="shared" si="1"/>
        <v>Mar</v>
      </c>
      <c r="C4697" s="20" t="s">
        <v>92</v>
      </c>
      <c r="D4697" s="19" t="s">
        <v>98</v>
      </c>
      <c r="E4697" s="19" t="s">
        <v>19</v>
      </c>
      <c r="F4697" s="21">
        <v>2.0</v>
      </c>
      <c r="G4697" s="22">
        <v>70596.0</v>
      </c>
      <c r="H4697" s="15" t="str">
        <f t="shared" si="2"/>
        <v>High Range</v>
      </c>
      <c r="I4697" s="22">
        <v>82869.0</v>
      </c>
      <c r="J4697" s="23">
        <f t="shared" si="3"/>
        <v>0.85189878</v>
      </c>
      <c r="K4697" s="24" t="str">
        <f t="shared" si="4"/>
        <v>Target Not Meet</v>
      </c>
    </row>
    <row r="4698" ht="22.5" customHeight="1">
      <c r="A4698" s="18">
        <v>45724.0</v>
      </c>
      <c r="B4698" s="19" t="str">
        <f t="shared" si="1"/>
        <v>Mar</v>
      </c>
      <c r="C4698" s="20" t="s">
        <v>92</v>
      </c>
      <c r="D4698" s="19" t="s">
        <v>98</v>
      </c>
      <c r="E4698" s="19" t="s">
        <v>34</v>
      </c>
      <c r="F4698" s="21">
        <v>4.0</v>
      </c>
      <c r="G4698" s="22">
        <v>113315.0</v>
      </c>
      <c r="H4698" s="15" t="str">
        <f t="shared" si="2"/>
        <v>Very High Range</v>
      </c>
      <c r="I4698" s="22">
        <v>141446.0</v>
      </c>
      <c r="J4698" s="23">
        <f t="shared" si="3"/>
        <v>0.801118448</v>
      </c>
      <c r="K4698" s="24" t="str">
        <f t="shared" si="4"/>
        <v>Target Not Meet</v>
      </c>
    </row>
    <row r="4699" ht="22.5" customHeight="1">
      <c r="A4699" s="18">
        <v>45724.0</v>
      </c>
      <c r="B4699" s="19" t="str">
        <f t="shared" si="1"/>
        <v>Mar</v>
      </c>
      <c r="C4699" s="20" t="s">
        <v>92</v>
      </c>
      <c r="D4699" s="19" t="s">
        <v>98</v>
      </c>
      <c r="E4699" s="19" t="s">
        <v>34</v>
      </c>
      <c r="F4699" s="21">
        <v>4.0</v>
      </c>
      <c r="G4699" s="22">
        <v>119015.0</v>
      </c>
      <c r="H4699" s="15" t="str">
        <f t="shared" si="2"/>
        <v>Very High Range</v>
      </c>
      <c r="I4699" s="22">
        <v>149791.0</v>
      </c>
      <c r="J4699" s="23">
        <f t="shared" si="3"/>
        <v>0.7945403929</v>
      </c>
      <c r="K4699" s="24" t="str">
        <f t="shared" si="4"/>
        <v>Target Not Meet</v>
      </c>
    </row>
    <row r="4700" ht="22.5" customHeight="1">
      <c r="A4700" s="18">
        <v>45724.0</v>
      </c>
      <c r="B4700" s="19" t="str">
        <f t="shared" si="1"/>
        <v>Mar</v>
      </c>
      <c r="C4700" s="20" t="s">
        <v>92</v>
      </c>
      <c r="D4700" s="19" t="s">
        <v>144</v>
      </c>
      <c r="E4700" s="19" t="s">
        <v>63</v>
      </c>
      <c r="F4700" s="21">
        <v>1.0</v>
      </c>
      <c r="G4700" s="22">
        <v>19468.0</v>
      </c>
      <c r="H4700" s="15" t="str">
        <f t="shared" si="2"/>
        <v>Base Range</v>
      </c>
      <c r="I4700" s="22">
        <v>17969.0</v>
      </c>
      <c r="J4700" s="23">
        <f t="shared" si="3"/>
        <v>1.083421448</v>
      </c>
      <c r="K4700" s="24" t="str">
        <f t="shared" si="4"/>
        <v>Over Achived</v>
      </c>
    </row>
    <row r="4701" ht="22.5" customHeight="1">
      <c r="A4701" s="18">
        <v>45724.0</v>
      </c>
      <c r="B4701" s="19" t="str">
        <f t="shared" si="1"/>
        <v>Mar</v>
      </c>
      <c r="C4701" s="20" t="s">
        <v>92</v>
      </c>
      <c r="D4701" s="19" t="s">
        <v>144</v>
      </c>
      <c r="E4701" s="19" t="s">
        <v>9</v>
      </c>
      <c r="F4701" s="21">
        <v>4.0</v>
      </c>
      <c r="G4701" s="22">
        <v>117721.0</v>
      </c>
      <c r="H4701" s="15" t="str">
        <f t="shared" si="2"/>
        <v>Very High Range</v>
      </c>
      <c r="I4701" s="22">
        <v>87768.0</v>
      </c>
      <c r="J4701" s="23">
        <f t="shared" si="3"/>
        <v>1.341274724</v>
      </c>
      <c r="K4701" s="24" t="str">
        <f t="shared" si="4"/>
        <v>Over Achived</v>
      </c>
    </row>
    <row r="4702" ht="22.5" customHeight="1">
      <c r="A4702" s="18">
        <v>45724.0</v>
      </c>
      <c r="B4702" s="19" t="str">
        <f t="shared" si="1"/>
        <v>Mar</v>
      </c>
      <c r="C4702" s="20" t="s">
        <v>92</v>
      </c>
      <c r="D4702" s="19" t="s">
        <v>144</v>
      </c>
      <c r="E4702" s="19" t="s">
        <v>26</v>
      </c>
      <c r="F4702" s="21">
        <v>3.0</v>
      </c>
      <c r="G4702" s="22">
        <v>91493.0</v>
      </c>
      <c r="H4702" s="15" t="str">
        <f t="shared" si="2"/>
        <v>Very High Range</v>
      </c>
      <c r="I4702" s="22">
        <v>75895.0</v>
      </c>
      <c r="J4702" s="23">
        <f t="shared" si="3"/>
        <v>1.205520785</v>
      </c>
      <c r="K4702" s="24" t="str">
        <f t="shared" si="4"/>
        <v>Over Achived</v>
      </c>
    </row>
    <row r="4703" ht="22.5" customHeight="1">
      <c r="A4703" s="18">
        <v>45724.0</v>
      </c>
      <c r="B4703" s="19" t="str">
        <f t="shared" si="1"/>
        <v>Mar</v>
      </c>
      <c r="C4703" s="20" t="s">
        <v>92</v>
      </c>
      <c r="D4703" s="19" t="s">
        <v>144</v>
      </c>
      <c r="E4703" s="19" t="s">
        <v>23</v>
      </c>
      <c r="F4703" s="21">
        <v>2.0</v>
      </c>
      <c r="G4703" s="22">
        <v>61183.0</v>
      </c>
      <c r="H4703" s="15" t="str">
        <f t="shared" si="2"/>
        <v>Medium Range</v>
      </c>
      <c r="I4703" s="22">
        <v>46741.0</v>
      </c>
      <c r="J4703" s="23">
        <f t="shared" si="3"/>
        <v>1.308979269</v>
      </c>
      <c r="K4703" s="24" t="str">
        <f t="shared" si="4"/>
        <v>Over Achived</v>
      </c>
    </row>
    <row r="4704" ht="22.5" customHeight="1">
      <c r="A4704" s="18">
        <v>45724.0</v>
      </c>
      <c r="B4704" s="19" t="str">
        <f t="shared" si="1"/>
        <v>Mar</v>
      </c>
      <c r="C4704" s="20" t="s">
        <v>92</v>
      </c>
      <c r="D4704" s="19" t="s">
        <v>98</v>
      </c>
      <c r="E4704" s="19" t="s">
        <v>19</v>
      </c>
      <c r="F4704" s="21">
        <v>2.0</v>
      </c>
      <c r="G4704" s="22">
        <v>53930.0</v>
      </c>
      <c r="H4704" s="15" t="str">
        <f t="shared" si="2"/>
        <v>Medium Range</v>
      </c>
      <c r="I4704" s="22">
        <v>66694.0</v>
      </c>
      <c r="J4704" s="23">
        <f t="shared" si="3"/>
        <v>0.8086184664</v>
      </c>
      <c r="K4704" s="24" t="str">
        <f t="shared" si="4"/>
        <v>Target Not Meet</v>
      </c>
    </row>
    <row r="4705" ht="22.5" customHeight="1">
      <c r="A4705" s="18">
        <v>45724.0</v>
      </c>
      <c r="B4705" s="19" t="str">
        <f t="shared" si="1"/>
        <v>Mar</v>
      </c>
      <c r="C4705" s="20" t="s">
        <v>92</v>
      </c>
      <c r="D4705" s="25" t="s">
        <v>149</v>
      </c>
      <c r="E4705" s="19" t="s">
        <v>34</v>
      </c>
      <c r="F4705" s="21">
        <v>3.0</v>
      </c>
      <c r="G4705" s="22">
        <v>117350.0</v>
      </c>
      <c r="H4705" s="15" t="str">
        <f t="shared" si="2"/>
        <v>Very High Range</v>
      </c>
      <c r="I4705" s="22">
        <v>87441.0</v>
      </c>
      <c r="J4705" s="23">
        <f t="shared" si="3"/>
        <v>1.342047781</v>
      </c>
      <c r="K4705" s="24" t="str">
        <f t="shared" si="4"/>
        <v>Over Achived</v>
      </c>
    </row>
    <row r="4706" ht="22.5" customHeight="1">
      <c r="A4706" s="18">
        <v>45724.0</v>
      </c>
      <c r="B4706" s="19" t="str">
        <f t="shared" si="1"/>
        <v>Mar</v>
      </c>
      <c r="C4706" s="20" t="s">
        <v>92</v>
      </c>
      <c r="D4706" s="25" t="s">
        <v>149</v>
      </c>
      <c r="E4706" s="19" t="s">
        <v>26</v>
      </c>
      <c r="F4706" s="21">
        <v>3.0</v>
      </c>
      <c r="G4706" s="22">
        <v>69735.0</v>
      </c>
      <c r="H4706" s="15" t="str">
        <f t="shared" si="2"/>
        <v>Medium Range</v>
      </c>
      <c r="I4706" s="22">
        <v>53323.0</v>
      </c>
      <c r="J4706" s="23">
        <f t="shared" si="3"/>
        <v>1.307784633</v>
      </c>
      <c r="K4706" s="24" t="str">
        <f t="shared" si="4"/>
        <v>Over Achived</v>
      </c>
    </row>
    <row r="4707" ht="22.5" customHeight="1">
      <c r="A4707" s="18">
        <v>45724.0</v>
      </c>
      <c r="B4707" s="19" t="str">
        <f t="shared" si="1"/>
        <v>Mar</v>
      </c>
      <c r="C4707" s="20" t="s">
        <v>92</v>
      </c>
      <c r="D4707" s="25" t="s">
        <v>149</v>
      </c>
      <c r="E4707" s="19" t="s">
        <v>34</v>
      </c>
      <c r="F4707" s="21">
        <v>5.0</v>
      </c>
      <c r="G4707" s="22">
        <v>106227.0</v>
      </c>
      <c r="H4707" s="15" t="str">
        <f t="shared" si="2"/>
        <v>Very High Range</v>
      </c>
      <c r="I4707" s="22">
        <v>90635.0</v>
      </c>
      <c r="J4707" s="23">
        <f t="shared" si="3"/>
        <v>1.172030672</v>
      </c>
      <c r="K4707" s="24" t="str">
        <f t="shared" si="4"/>
        <v>Over Achived</v>
      </c>
    </row>
    <row r="4708" ht="22.5" customHeight="1">
      <c r="A4708" s="18">
        <v>45724.0</v>
      </c>
      <c r="B4708" s="19" t="str">
        <f t="shared" si="1"/>
        <v>Mar</v>
      </c>
      <c r="C4708" s="20" t="s">
        <v>92</v>
      </c>
      <c r="D4708" s="25" t="s">
        <v>149</v>
      </c>
      <c r="E4708" s="19" t="s">
        <v>63</v>
      </c>
      <c r="F4708" s="21">
        <v>1.0</v>
      </c>
      <c r="G4708" s="22">
        <v>22243.0</v>
      </c>
      <c r="H4708" s="15" t="str">
        <f t="shared" si="2"/>
        <v>Base Range</v>
      </c>
      <c r="I4708" s="22">
        <v>16148.0</v>
      </c>
      <c r="J4708" s="23">
        <f t="shared" si="3"/>
        <v>1.377446123</v>
      </c>
      <c r="K4708" s="24" t="str">
        <f t="shared" si="4"/>
        <v>Over Achived</v>
      </c>
    </row>
    <row r="4709" ht="22.5" customHeight="1">
      <c r="A4709" s="18">
        <v>45724.0</v>
      </c>
      <c r="B4709" s="19" t="str">
        <f t="shared" si="1"/>
        <v>Mar</v>
      </c>
      <c r="C4709" s="20" t="s">
        <v>92</v>
      </c>
      <c r="D4709" s="19" t="s">
        <v>158</v>
      </c>
      <c r="E4709" s="19" t="s">
        <v>38</v>
      </c>
      <c r="F4709" s="21">
        <v>3.0</v>
      </c>
      <c r="G4709" s="22">
        <v>70647.0</v>
      </c>
      <c r="H4709" s="15" t="str">
        <f t="shared" si="2"/>
        <v>High Range</v>
      </c>
      <c r="I4709" s="22">
        <v>63192.0</v>
      </c>
      <c r="J4709" s="23">
        <f t="shared" si="3"/>
        <v>1.117973794</v>
      </c>
      <c r="K4709" s="24" t="str">
        <f t="shared" si="4"/>
        <v>Over Achived</v>
      </c>
    </row>
    <row r="4710" ht="22.5" customHeight="1">
      <c r="A4710" s="18">
        <v>45724.0</v>
      </c>
      <c r="B4710" s="19" t="str">
        <f t="shared" si="1"/>
        <v>Mar</v>
      </c>
      <c r="C4710" s="20" t="s">
        <v>92</v>
      </c>
      <c r="D4710" s="19" t="s">
        <v>158</v>
      </c>
      <c r="E4710" s="19" t="s">
        <v>9</v>
      </c>
      <c r="F4710" s="21">
        <v>4.0</v>
      </c>
      <c r="G4710" s="22">
        <v>100169.0</v>
      </c>
      <c r="H4710" s="15" t="str">
        <f t="shared" si="2"/>
        <v>Very High Range</v>
      </c>
      <c r="I4710" s="22">
        <v>72750.0</v>
      </c>
      <c r="J4710" s="23">
        <f t="shared" si="3"/>
        <v>1.376893471</v>
      </c>
      <c r="K4710" s="24" t="str">
        <f t="shared" si="4"/>
        <v>Over Achived</v>
      </c>
    </row>
    <row r="4711" ht="22.5" customHeight="1">
      <c r="A4711" s="18">
        <v>45724.0</v>
      </c>
      <c r="B4711" s="19" t="str">
        <f t="shared" si="1"/>
        <v>Mar</v>
      </c>
      <c r="C4711" s="20" t="s">
        <v>92</v>
      </c>
      <c r="D4711" s="19" t="s">
        <v>158</v>
      </c>
      <c r="E4711" s="19" t="s">
        <v>38</v>
      </c>
      <c r="F4711" s="21">
        <v>3.0</v>
      </c>
      <c r="G4711" s="22">
        <v>72102.0</v>
      </c>
      <c r="H4711" s="15" t="str">
        <f t="shared" si="2"/>
        <v>High Range</v>
      </c>
      <c r="I4711" s="22">
        <v>65029.0</v>
      </c>
      <c r="J4711" s="23">
        <f t="shared" si="3"/>
        <v>1.108766858</v>
      </c>
      <c r="K4711" s="24" t="str">
        <f t="shared" si="4"/>
        <v>Over Achived</v>
      </c>
    </row>
    <row r="4712" ht="22.5" customHeight="1">
      <c r="A4712" s="18">
        <v>45724.0</v>
      </c>
      <c r="B4712" s="19" t="str">
        <f t="shared" si="1"/>
        <v>Mar</v>
      </c>
      <c r="C4712" s="20" t="s">
        <v>92</v>
      </c>
      <c r="D4712" s="25" t="s">
        <v>149</v>
      </c>
      <c r="E4712" s="19" t="s">
        <v>26</v>
      </c>
      <c r="F4712" s="21">
        <v>4.0</v>
      </c>
      <c r="G4712" s="22">
        <v>88300.0</v>
      </c>
      <c r="H4712" s="15" t="str">
        <f t="shared" si="2"/>
        <v>High Range</v>
      </c>
      <c r="I4712" s="22">
        <v>68911.0</v>
      </c>
      <c r="J4712" s="23">
        <f t="shared" si="3"/>
        <v>1.281362917</v>
      </c>
      <c r="K4712" s="24" t="str">
        <f t="shared" si="4"/>
        <v>Over Achived</v>
      </c>
    </row>
    <row r="4713" ht="22.5" customHeight="1">
      <c r="A4713" s="18">
        <v>45725.0</v>
      </c>
      <c r="B4713" s="19" t="str">
        <f t="shared" si="1"/>
        <v>Mar</v>
      </c>
      <c r="C4713" s="20" t="s">
        <v>13</v>
      </c>
      <c r="D4713" s="19" t="s">
        <v>37</v>
      </c>
      <c r="E4713" s="19" t="s">
        <v>19</v>
      </c>
      <c r="F4713" s="21">
        <v>2.0</v>
      </c>
      <c r="G4713" s="22">
        <v>51294.0</v>
      </c>
      <c r="H4713" s="15" t="str">
        <f t="shared" si="2"/>
        <v>Medium Range</v>
      </c>
      <c r="I4713" s="22">
        <v>59187.0</v>
      </c>
      <c r="J4713" s="23">
        <f t="shared" si="3"/>
        <v>0.8666430128</v>
      </c>
      <c r="K4713" s="24" t="str">
        <f t="shared" si="4"/>
        <v>Target Not Meet</v>
      </c>
    </row>
    <row r="4714" ht="22.5" customHeight="1">
      <c r="A4714" s="18">
        <v>45725.0</v>
      </c>
      <c r="B4714" s="19" t="str">
        <f t="shared" si="1"/>
        <v>Mar</v>
      </c>
      <c r="C4714" s="20" t="s">
        <v>13</v>
      </c>
      <c r="D4714" s="19" t="s">
        <v>37</v>
      </c>
      <c r="E4714" s="19" t="s">
        <v>34</v>
      </c>
      <c r="F4714" s="21">
        <v>4.0</v>
      </c>
      <c r="G4714" s="22">
        <v>90563.0</v>
      </c>
      <c r="H4714" s="15" t="str">
        <f t="shared" si="2"/>
        <v>Very High Range</v>
      </c>
      <c r="I4714" s="22">
        <v>105953.0</v>
      </c>
      <c r="J4714" s="23">
        <f t="shared" si="3"/>
        <v>0.8547469161</v>
      </c>
      <c r="K4714" s="24" t="str">
        <f t="shared" si="4"/>
        <v>Target Not Meet</v>
      </c>
    </row>
    <row r="4715" ht="22.5" customHeight="1">
      <c r="A4715" s="18">
        <v>45725.0</v>
      </c>
      <c r="B4715" s="19" t="str">
        <f t="shared" si="1"/>
        <v>Mar</v>
      </c>
      <c r="C4715" s="20" t="s">
        <v>13</v>
      </c>
      <c r="D4715" s="19" t="s">
        <v>29</v>
      </c>
      <c r="E4715" s="19" t="s">
        <v>26</v>
      </c>
      <c r="F4715" s="21">
        <v>2.0</v>
      </c>
      <c r="G4715" s="22">
        <v>58207.0</v>
      </c>
      <c r="H4715" s="15" t="str">
        <f t="shared" si="2"/>
        <v>Medium Range</v>
      </c>
      <c r="I4715" s="22">
        <v>69973.0</v>
      </c>
      <c r="J4715" s="23">
        <f t="shared" si="3"/>
        <v>0.8318494276</v>
      </c>
      <c r="K4715" s="24" t="str">
        <f t="shared" si="4"/>
        <v>Target Not Meet</v>
      </c>
    </row>
    <row r="4716" ht="22.5" customHeight="1">
      <c r="A4716" s="18">
        <v>45725.0</v>
      </c>
      <c r="B4716" s="19" t="str">
        <f t="shared" si="1"/>
        <v>Mar</v>
      </c>
      <c r="C4716" s="20" t="s">
        <v>13</v>
      </c>
      <c r="D4716" s="19" t="s">
        <v>29</v>
      </c>
      <c r="E4716" s="19" t="s">
        <v>34</v>
      </c>
      <c r="F4716" s="21">
        <v>3.0</v>
      </c>
      <c r="G4716" s="22">
        <v>82547.0</v>
      </c>
      <c r="H4716" s="15" t="str">
        <f t="shared" si="2"/>
        <v>High Range</v>
      </c>
      <c r="I4716" s="22">
        <v>94178.0</v>
      </c>
      <c r="J4716" s="23">
        <f t="shared" si="3"/>
        <v>0.8764998195</v>
      </c>
      <c r="K4716" s="24" t="str">
        <f t="shared" si="4"/>
        <v>Target Not Meet</v>
      </c>
    </row>
    <row r="4717" ht="22.5" customHeight="1">
      <c r="A4717" s="18">
        <v>45725.0</v>
      </c>
      <c r="B4717" s="19" t="str">
        <f t="shared" si="1"/>
        <v>Mar</v>
      </c>
      <c r="C4717" s="20" t="s">
        <v>13</v>
      </c>
      <c r="D4717" s="19" t="s">
        <v>18</v>
      </c>
      <c r="E4717" s="19" t="s">
        <v>68</v>
      </c>
      <c r="F4717" s="21">
        <v>2.0</v>
      </c>
      <c r="G4717" s="22">
        <v>41686.0</v>
      </c>
      <c r="H4717" s="15" t="str">
        <f t="shared" si="2"/>
        <v>Base Range</v>
      </c>
      <c r="I4717" s="22">
        <v>33009.0</v>
      </c>
      <c r="J4717" s="23">
        <f t="shared" si="3"/>
        <v>1.262867703</v>
      </c>
      <c r="K4717" s="24" t="str">
        <f t="shared" si="4"/>
        <v>Over Achived</v>
      </c>
    </row>
    <row r="4718" ht="22.5" customHeight="1">
      <c r="A4718" s="18">
        <v>45725.0</v>
      </c>
      <c r="B4718" s="19" t="str">
        <f t="shared" si="1"/>
        <v>Mar</v>
      </c>
      <c r="C4718" s="20" t="s">
        <v>13</v>
      </c>
      <c r="D4718" s="19" t="s">
        <v>18</v>
      </c>
      <c r="E4718" s="19" t="s">
        <v>9</v>
      </c>
      <c r="F4718" s="21">
        <v>3.0</v>
      </c>
      <c r="G4718" s="22">
        <v>75419.0</v>
      </c>
      <c r="H4718" s="15" t="str">
        <f t="shared" si="2"/>
        <v>High Range</v>
      </c>
      <c r="I4718" s="22">
        <v>55687.0</v>
      </c>
      <c r="J4718" s="23">
        <f t="shared" si="3"/>
        <v>1.354337637</v>
      </c>
      <c r="K4718" s="24" t="str">
        <f t="shared" si="4"/>
        <v>Over Achived</v>
      </c>
    </row>
    <row r="4719" ht="22.5" customHeight="1">
      <c r="A4719" s="18">
        <v>45725.0</v>
      </c>
      <c r="B4719" s="19" t="str">
        <f t="shared" si="1"/>
        <v>Mar</v>
      </c>
      <c r="C4719" s="20" t="s">
        <v>13</v>
      </c>
      <c r="D4719" s="19" t="s">
        <v>18</v>
      </c>
      <c r="E4719" s="19" t="s">
        <v>68</v>
      </c>
      <c r="F4719" s="21">
        <v>2.0</v>
      </c>
      <c r="G4719" s="22">
        <v>40392.0</v>
      </c>
      <c r="H4719" s="15" t="str">
        <f t="shared" si="2"/>
        <v>Base Range</v>
      </c>
      <c r="I4719" s="22">
        <v>30247.0</v>
      </c>
      <c r="J4719" s="23">
        <f t="shared" si="3"/>
        <v>1.335405164</v>
      </c>
      <c r="K4719" s="24" t="str">
        <f t="shared" si="4"/>
        <v>Over Achived</v>
      </c>
    </row>
    <row r="4720" ht="22.5" customHeight="1">
      <c r="A4720" s="18">
        <v>45725.0</v>
      </c>
      <c r="B4720" s="19" t="str">
        <f t="shared" si="1"/>
        <v>Mar</v>
      </c>
      <c r="C4720" s="20" t="s">
        <v>13</v>
      </c>
      <c r="D4720" s="19" t="s">
        <v>14</v>
      </c>
      <c r="E4720" s="19" t="s">
        <v>19</v>
      </c>
      <c r="F4720" s="21">
        <v>2.0</v>
      </c>
      <c r="G4720" s="22">
        <v>45557.0</v>
      </c>
      <c r="H4720" s="15" t="str">
        <f t="shared" si="2"/>
        <v>Base Range</v>
      </c>
      <c r="I4720" s="22">
        <v>38839.0</v>
      </c>
      <c r="J4720" s="23">
        <f t="shared" si="3"/>
        <v>1.172970468</v>
      </c>
      <c r="K4720" s="24" t="str">
        <f t="shared" si="4"/>
        <v>Over Achived</v>
      </c>
    </row>
    <row r="4721" ht="22.5" customHeight="1">
      <c r="A4721" s="18">
        <v>45725.0</v>
      </c>
      <c r="B4721" s="19" t="str">
        <f t="shared" si="1"/>
        <v>Mar</v>
      </c>
      <c r="C4721" s="20" t="s">
        <v>13</v>
      </c>
      <c r="D4721" s="19" t="s">
        <v>18</v>
      </c>
      <c r="E4721" s="19" t="s">
        <v>34</v>
      </c>
      <c r="F4721" s="21">
        <v>3.0</v>
      </c>
      <c r="G4721" s="22">
        <v>89799.0</v>
      </c>
      <c r="H4721" s="15" t="str">
        <f t="shared" si="2"/>
        <v>High Range</v>
      </c>
      <c r="I4721" s="22">
        <v>74434.0</v>
      </c>
      <c r="J4721" s="23">
        <f t="shared" si="3"/>
        <v>1.206424483</v>
      </c>
      <c r="K4721" s="24" t="str">
        <f t="shared" si="4"/>
        <v>Over Achived</v>
      </c>
    </row>
    <row r="4722" ht="22.5" customHeight="1">
      <c r="A4722" s="18">
        <v>45725.0</v>
      </c>
      <c r="B4722" s="19" t="str">
        <f t="shared" si="1"/>
        <v>Mar</v>
      </c>
      <c r="C4722" s="20" t="s">
        <v>13</v>
      </c>
      <c r="D4722" s="19" t="s">
        <v>14</v>
      </c>
      <c r="E4722" s="19" t="s">
        <v>9</v>
      </c>
      <c r="F4722" s="21">
        <v>3.0</v>
      </c>
      <c r="G4722" s="22">
        <v>85190.0</v>
      </c>
      <c r="H4722" s="15" t="str">
        <f t="shared" si="2"/>
        <v>High Range</v>
      </c>
      <c r="I4722" s="22">
        <v>59729.0</v>
      </c>
      <c r="J4722" s="23">
        <f t="shared" si="3"/>
        <v>1.426275344</v>
      </c>
      <c r="K4722" s="24" t="str">
        <f t="shared" si="4"/>
        <v>Over Achived</v>
      </c>
    </row>
    <row r="4723" ht="22.5" customHeight="1">
      <c r="A4723" s="18">
        <v>45725.0</v>
      </c>
      <c r="B4723" s="19" t="str">
        <f t="shared" si="1"/>
        <v>Mar</v>
      </c>
      <c r="C4723" s="20" t="s">
        <v>13</v>
      </c>
      <c r="D4723" s="19" t="s">
        <v>14</v>
      </c>
      <c r="E4723" s="19" t="s">
        <v>68</v>
      </c>
      <c r="F4723" s="21">
        <v>1.0</v>
      </c>
      <c r="G4723" s="22">
        <v>33914.0</v>
      </c>
      <c r="H4723" s="15" t="str">
        <f t="shared" si="2"/>
        <v>Base Range</v>
      </c>
      <c r="I4723" s="22">
        <v>31115.0</v>
      </c>
      <c r="J4723" s="23">
        <f t="shared" si="3"/>
        <v>1.089956613</v>
      </c>
      <c r="K4723" s="24" t="str">
        <f t="shared" si="4"/>
        <v>Over Achived</v>
      </c>
    </row>
    <row r="4724" ht="22.5" customHeight="1">
      <c r="A4724" s="18">
        <v>45725.0</v>
      </c>
      <c r="B4724" s="19" t="str">
        <f t="shared" si="1"/>
        <v>Mar</v>
      </c>
      <c r="C4724" s="20" t="s">
        <v>13</v>
      </c>
      <c r="D4724" s="19" t="s">
        <v>14</v>
      </c>
      <c r="E4724" s="19" t="s">
        <v>68</v>
      </c>
      <c r="F4724" s="21">
        <v>2.0</v>
      </c>
      <c r="G4724" s="22">
        <v>33554.0</v>
      </c>
      <c r="H4724" s="15" t="str">
        <f t="shared" si="2"/>
        <v>Base Range</v>
      </c>
      <c r="I4724" s="22">
        <v>31866.0</v>
      </c>
      <c r="J4724" s="23">
        <f t="shared" si="3"/>
        <v>1.052971819</v>
      </c>
      <c r="K4724" s="24" t="str">
        <f t="shared" si="4"/>
        <v>Over Achived</v>
      </c>
    </row>
    <row r="4725" ht="22.5" customHeight="1">
      <c r="A4725" s="18">
        <v>45725.0</v>
      </c>
      <c r="B4725" s="19" t="str">
        <f t="shared" si="1"/>
        <v>Mar</v>
      </c>
      <c r="C4725" s="20" t="s">
        <v>92</v>
      </c>
      <c r="D4725" s="19" t="s">
        <v>93</v>
      </c>
      <c r="E4725" s="19" t="s">
        <v>34</v>
      </c>
      <c r="F4725" s="21">
        <v>5.0</v>
      </c>
      <c r="G4725" s="22">
        <v>106154.0</v>
      </c>
      <c r="H4725" s="15" t="str">
        <f t="shared" si="2"/>
        <v>Very High Range</v>
      </c>
      <c r="I4725" s="22">
        <v>132890.0</v>
      </c>
      <c r="J4725" s="23">
        <f t="shared" si="3"/>
        <v>0.7988110467</v>
      </c>
      <c r="K4725" s="24" t="str">
        <f t="shared" si="4"/>
        <v>Target Not Meet</v>
      </c>
    </row>
    <row r="4726" ht="22.5" customHeight="1">
      <c r="A4726" s="18">
        <v>45725.0</v>
      </c>
      <c r="B4726" s="19" t="str">
        <f t="shared" si="1"/>
        <v>Mar</v>
      </c>
      <c r="C4726" s="20" t="s">
        <v>92</v>
      </c>
      <c r="D4726" s="19" t="s">
        <v>93</v>
      </c>
      <c r="E4726" s="19" t="s">
        <v>63</v>
      </c>
      <c r="F4726" s="21">
        <v>1.0</v>
      </c>
      <c r="G4726" s="22">
        <v>26291.0</v>
      </c>
      <c r="H4726" s="15" t="str">
        <f t="shared" si="2"/>
        <v>Base Range</v>
      </c>
      <c r="I4726" s="22">
        <v>33511.0</v>
      </c>
      <c r="J4726" s="23">
        <f t="shared" si="3"/>
        <v>0.7845483573</v>
      </c>
      <c r="K4726" s="24" t="str">
        <f t="shared" si="4"/>
        <v>Target Not Meet</v>
      </c>
    </row>
    <row r="4727" ht="22.5" customHeight="1">
      <c r="A4727" s="18">
        <v>45725.0</v>
      </c>
      <c r="B4727" s="19" t="str">
        <f t="shared" si="1"/>
        <v>Mar</v>
      </c>
      <c r="C4727" s="20" t="s">
        <v>13</v>
      </c>
      <c r="D4727" s="19" t="s">
        <v>169</v>
      </c>
      <c r="E4727" s="19" t="s">
        <v>26</v>
      </c>
      <c r="F4727" s="21">
        <v>2.0</v>
      </c>
      <c r="G4727" s="22">
        <v>57571.0</v>
      </c>
      <c r="H4727" s="15" t="str">
        <f t="shared" si="2"/>
        <v>Medium Range</v>
      </c>
      <c r="I4727" s="22">
        <v>63176.0</v>
      </c>
      <c r="J4727" s="23">
        <f t="shared" si="3"/>
        <v>0.9112795998</v>
      </c>
      <c r="K4727" s="24" t="str">
        <f t="shared" si="4"/>
        <v>Target Not Meet</v>
      </c>
    </row>
    <row r="4728" ht="22.5" customHeight="1">
      <c r="A4728" s="18">
        <v>45725.0</v>
      </c>
      <c r="B4728" s="19" t="str">
        <f t="shared" si="1"/>
        <v>Mar</v>
      </c>
      <c r="C4728" s="20" t="s">
        <v>13</v>
      </c>
      <c r="D4728" s="19" t="s">
        <v>18</v>
      </c>
      <c r="E4728" s="19" t="s">
        <v>19</v>
      </c>
      <c r="F4728" s="21">
        <v>2.0</v>
      </c>
      <c r="G4728" s="22">
        <v>51160.0</v>
      </c>
      <c r="H4728" s="15" t="str">
        <f t="shared" si="2"/>
        <v>Medium Range</v>
      </c>
      <c r="I4728" s="22">
        <v>45127.0</v>
      </c>
      <c r="J4728" s="23">
        <f t="shared" si="3"/>
        <v>1.133689366</v>
      </c>
      <c r="K4728" s="24" t="str">
        <f t="shared" si="4"/>
        <v>Over Achived</v>
      </c>
    </row>
    <row r="4729" ht="22.5" customHeight="1">
      <c r="A4729" s="18">
        <v>45725.0</v>
      </c>
      <c r="B4729" s="19" t="str">
        <f t="shared" si="1"/>
        <v>Mar</v>
      </c>
      <c r="C4729" s="20" t="s">
        <v>13</v>
      </c>
      <c r="D4729" s="19" t="s">
        <v>169</v>
      </c>
      <c r="E4729" s="19" t="s">
        <v>63</v>
      </c>
      <c r="F4729" s="21">
        <v>3.0</v>
      </c>
      <c r="G4729" s="22">
        <v>86799.0</v>
      </c>
      <c r="H4729" s="15" t="str">
        <f t="shared" si="2"/>
        <v>High Range</v>
      </c>
      <c r="I4729" s="22">
        <v>111334.0</v>
      </c>
      <c r="J4729" s="23">
        <f t="shared" si="3"/>
        <v>0.7796270681</v>
      </c>
      <c r="K4729" s="24" t="str">
        <f t="shared" si="4"/>
        <v>Target Not Meet</v>
      </c>
    </row>
    <row r="4730" ht="22.5" customHeight="1">
      <c r="A4730" s="18">
        <v>45725.0</v>
      </c>
      <c r="B4730" s="19" t="str">
        <f t="shared" si="1"/>
        <v>Mar</v>
      </c>
      <c r="C4730" s="20" t="s">
        <v>92</v>
      </c>
      <c r="D4730" s="19" t="s">
        <v>93</v>
      </c>
      <c r="E4730" s="19" t="s">
        <v>19</v>
      </c>
      <c r="F4730" s="21">
        <v>2.0</v>
      </c>
      <c r="G4730" s="22">
        <v>74805.0</v>
      </c>
      <c r="H4730" s="15" t="str">
        <f t="shared" si="2"/>
        <v>High Range</v>
      </c>
      <c r="I4730" s="22">
        <v>78735.0</v>
      </c>
      <c r="J4730" s="23">
        <f t="shared" si="3"/>
        <v>0.9500857306</v>
      </c>
      <c r="K4730" s="24" t="str">
        <f t="shared" si="4"/>
        <v>Target Not Meet</v>
      </c>
    </row>
    <row r="4731" ht="22.5" customHeight="1">
      <c r="A4731" s="18">
        <v>45725.0</v>
      </c>
      <c r="B4731" s="19" t="str">
        <f t="shared" si="1"/>
        <v>Mar</v>
      </c>
      <c r="C4731" s="20" t="s">
        <v>13</v>
      </c>
      <c r="D4731" s="19" t="s">
        <v>169</v>
      </c>
      <c r="E4731" s="19" t="s">
        <v>34</v>
      </c>
      <c r="F4731" s="21">
        <v>3.0</v>
      </c>
      <c r="G4731" s="22">
        <v>74011.0</v>
      </c>
      <c r="H4731" s="15" t="str">
        <f t="shared" si="2"/>
        <v>High Range</v>
      </c>
      <c r="I4731" s="22">
        <v>95011.0</v>
      </c>
      <c r="J4731" s="23">
        <f t="shared" si="3"/>
        <v>0.778972961</v>
      </c>
      <c r="K4731" s="24" t="str">
        <f t="shared" si="4"/>
        <v>Target Not Meet</v>
      </c>
    </row>
    <row r="4732" ht="22.5" customHeight="1">
      <c r="A4732" s="18">
        <v>45725.0</v>
      </c>
      <c r="B4732" s="19" t="str">
        <f t="shared" si="1"/>
        <v>Mar</v>
      </c>
      <c r="C4732" s="20" t="s">
        <v>57</v>
      </c>
      <c r="D4732" s="19" t="s">
        <v>85</v>
      </c>
      <c r="E4732" s="19" t="s">
        <v>9</v>
      </c>
      <c r="F4732" s="21">
        <v>3.0</v>
      </c>
      <c r="G4732" s="22">
        <v>58495.0</v>
      </c>
      <c r="H4732" s="15" t="str">
        <f t="shared" si="2"/>
        <v>Medium Range</v>
      </c>
      <c r="I4732" s="22">
        <v>74831.0</v>
      </c>
      <c r="J4732" s="23">
        <f t="shared" si="3"/>
        <v>0.7816947522</v>
      </c>
      <c r="K4732" s="24" t="str">
        <f t="shared" si="4"/>
        <v>Target Not Meet</v>
      </c>
    </row>
    <row r="4733" ht="22.5" customHeight="1">
      <c r="A4733" s="18">
        <v>45725.0</v>
      </c>
      <c r="B4733" s="19" t="str">
        <f t="shared" si="1"/>
        <v>Mar</v>
      </c>
      <c r="C4733" s="20" t="s">
        <v>57</v>
      </c>
      <c r="D4733" s="19" t="s">
        <v>85</v>
      </c>
      <c r="E4733" s="19" t="s">
        <v>68</v>
      </c>
      <c r="F4733" s="21">
        <v>1.0</v>
      </c>
      <c r="G4733" s="22">
        <v>32583.0</v>
      </c>
      <c r="H4733" s="15" t="str">
        <f t="shared" si="2"/>
        <v>Base Range</v>
      </c>
      <c r="I4733" s="22">
        <v>35315.0</v>
      </c>
      <c r="J4733" s="23">
        <f t="shared" si="3"/>
        <v>0.9226391052</v>
      </c>
      <c r="K4733" s="24" t="str">
        <f t="shared" si="4"/>
        <v>Target Not Meet</v>
      </c>
    </row>
    <row r="4734" ht="22.5" customHeight="1">
      <c r="A4734" s="18">
        <v>45725.0</v>
      </c>
      <c r="B4734" s="19" t="str">
        <f t="shared" si="1"/>
        <v>Mar</v>
      </c>
      <c r="C4734" s="20" t="s">
        <v>57</v>
      </c>
      <c r="D4734" s="19" t="s">
        <v>80</v>
      </c>
      <c r="E4734" s="19" t="s">
        <v>23</v>
      </c>
      <c r="F4734" s="21">
        <v>1.0</v>
      </c>
      <c r="G4734" s="22">
        <v>30739.0</v>
      </c>
      <c r="H4734" s="15" t="str">
        <f t="shared" si="2"/>
        <v>Base Range</v>
      </c>
      <c r="I4734" s="22">
        <v>38048.0</v>
      </c>
      <c r="J4734" s="23">
        <f t="shared" si="3"/>
        <v>0.8079005467</v>
      </c>
      <c r="K4734" s="24" t="str">
        <f t="shared" si="4"/>
        <v>Target Not Meet</v>
      </c>
    </row>
    <row r="4735" ht="22.5" customHeight="1">
      <c r="A4735" s="18">
        <v>45725.0</v>
      </c>
      <c r="B4735" s="19" t="str">
        <f t="shared" si="1"/>
        <v>Mar</v>
      </c>
      <c r="C4735" s="20" t="s">
        <v>57</v>
      </c>
      <c r="D4735" s="19" t="s">
        <v>80</v>
      </c>
      <c r="E4735" s="19" t="s">
        <v>23</v>
      </c>
      <c r="F4735" s="21">
        <v>1.0</v>
      </c>
      <c r="G4735" s="22">
        <v>37485.0</v>
      </c>
      <c r="H4735" s="15" t="str">
        <f t="shared" si="2"/>
        <v>Base Range</v>
      </c>
      <c r="I4735" s="22">
        <v>42043.0</v>
      </c>
      <c r="J4735" s="23">
        <f t="shared" si="3"/>
        <v>0.8915871845</v>
      </c>
      <c r="K4735" s="24" t="str">
        <f t="shared" si="4"/>
        <v>Target Not Meet</v>
      </c>
    </row>
    <row r="4736" ht="22.5" customHeight="1">
      <c r="A4736" s="18">
        <v>45725.0</v>
      </c>
      <c r="B4736" s="19" t="str">
        <f t="shared" si="1"/>
        <v>Mar</v>
      </c>
      <c r="C4736" s="20" t="s">
        <v>57</v>
      </c>
      <c r="D4736" s="19" t="s">
        <v>85</v>
      </c>
      <c r="E4736" s="19" t="s">
        <v>38</v>
      </c>
      <c r="F4736" s="21">
        <v>2.0</v>
      </c>
      <c r="G4736" s="22">
        <v>38071.0</v>
      </c>
      <c r="H4736" s="15" t="str">
        <f t="shared" si="2"/>
        <v>Base Range</v>
      </c>
      <c r="I4736" s="22">
        <v>43810.0</v>
      </c>
      <c r="J4736" s="23">
        <f t="shared" si="3"/>
        <v>0.8690025108</v>
      </c>
      <c r="K4736" s="24" t="str">
        <f t="shared" si="4"/>
        <v>Target Not Meet</v>
      </c>
    </row>
    <row r="4737" ht="22.5" customHeight="1">
      <c r="A4737" s="18">
        <v>45725.0</v>
      </c>
      <c r="B4737" s="19" t="str">
        <f t="shared" si="1"/>
        <v>Mar</v>
      </c>
      <c r="C4737" s="20" t="s">
        <v>57</v>
      </c>
      <c r="D4737" s="19" t="s">
        <v>80</v>
      </c>
      <c r="E4737" s="19" t="s">
        <v>9</v>
      </c>
      <c r="F4737" s="21">
        <v>2.0</v>
      </c>
      <c r="G4737" s="22">
        <v>60423.0</v>
      </c>
      <c r="H4737" s="15" t="str">
        <f t="shared" si="2"/>
        <v>Medium Range</v>
      </c>
      <c r="I4737" s="22">
        <v>71817.0</v>
      </c>
      <c r="J4737" s="23">
        <f t="shared" si="3"/>
        <v>0.8413467563</v>
      </c>
      <c r="K4737" s="24" t="str">
        <f t="shared" si="4"/>
        <v>Target Not Meet</v>
      </c>
    </row>
    <row r="4738" ht="22.5" customHeight="1">
      <c r="A4738" s="18">
        <v>45725.0</v>
      </c>
      <c r="B4738" s="19" t="str">
        <f t="shared" si="1"/>
        <v>Mar</v>
      </c>
      <c r="C4738" s="20" t="s">
        <v>57</v>
      </c>
      <c r="D4738" s="19" t="s">
        <v>71</v>
      </c>
      <c r="E4738" s="19" t="s">
        <v>34</v>
      </c>
      <c r="F4738" s="21">
        <v>3.0</v>
      </c>
      <c r="G4738" s="22">
        <v>66106.0</v>
      </c>
      <c r="H4738" s="15" t="str">
        <f t="shared" si="2"/>
        <v>Medium Range</v>
      </c>
      <c r="I4738" s="22">
        <v>78639.0</v>
      </c>
      <c r="J4738" s="23">
        <f t="shared" si="3"/>
        <v>0.8406261524</v>
      </c>
      <c r="K4738" s="24" t="str">
        <f t="shared" si="4"/>
        <v>Target Not Meet</v>
      </c>
    </row>
    <row r="4739" ht="22.5" customHeight="1">
      <c r="A4739" s="18">
        <v>45725.0</v>
      </c>
      <c r="B4739" s="19" t="str">
        <f t="shared" si="1"/>
        <v>Mar</v>
      </c>
      <c r="C4739" s="20" t="s">
        <v>13</v>
      </c>
      <c r="D4739" s="19" t="s">
        <v>169</v>
      </c>
      <c r="E4739" s="19" t="s">
        <v>63</v>
      </c>
      <c r="F4739" s="21">
        <v>4.0</v>
      </c>
      <c r="G4739" s="22">
        <v>94385.0</v>
      </c>
      <c r="H4739" s="15" t="str">
        <f t="shared" si="2"/>
        <v>Very High Range</v>
      </c>
      <c r="I4739" s="22">
        <v>100276.0</v>
      </c>
      <c r="J4739" s="23">
        <f t="shared" si="3"/>
        <v>0.9412521441</v>
      </c>
      <c r="K4739" s="24" t="str">
        <f t="shared" si="4"/>
        <v>Target Not Meet</v>
      </c>
    </row>
    <row r="4740" ht="22.5" customHeight="1">
      <c r="A4740" s="18">
        <v>45725.0</v>
      </c>
      <c r="B4740" s="19" t="str">
        <f t="shared" si="1"/>
        <v>Mar</v>
      </c>
      <c r="C4740" s="20" t="s">
        <v>57</v>
      </c>
      <c r="D4740" s="19" t="s">
        <v>71</v>
      </c>
      <c r="E4740" s="19" t="s">
        <v>9</v>
      </c>
      <c r="F4740" s="21">
        <v>3.0</v>
      </c>
      <c r="G4740" s="22">
        <v>57581.0</v>
      </c>
      <c r="H4740" s="15" t="str">
        <f t="shared" si="2"/>
        <v>Medium Range</v>
      </c>
      <c r="I4740" s="22">
        <v>64625.0</v>
      </c>
      <c r="J4740" s="23">
        <f t="shared" si="3"/>
        <v>0.8910019342</v>
      </c>
      <c r="K4740" s="24" t="str">
        <f t="shared" si="4"/>
        <v>Target Not Meet</v>
      </c>
    </row>
    <row r="4741" ht="22.5" customHeight="1">
      <c r="A4741" s="18">
        <v>45725.0</v>
      </c>
      <c r="B4741" s="19" t="str">
        <f t="shared" si="1"/>
        <v>Mar</v>
      </c>
      <c r="C4741" s="20" t="s">
        <v>57</v>
      </c>
      <c r="D4741" s="25" t="s">
        <v>62</v>
      </c>
      <c r="E4741" s="19" t="s">
        <v>23</v>
      </c>
      <c r="F4741" s="21">
        <v>1.0</v>
      </c>
      <c r="G4741" s="22">
        <v>30855.0</v>
      </c>
      <c r="H4741" s="15" t="str">
        <f t="shared" si="2"/>
        <v>Base Range</v>
      </c>
      <c r="I4741" s="22">
        <v>21835.0</v>
      </c>
      <c r="J4741" s="23">
        <f t="shared" si="3"/>
        <v>1.413098237</v>
      </c>
      <c r="K4741" s="24" t="str">
        <f t="shared" si="4"/>
        <v>Over Achived</v>
      </c>
    </row>
    <row r="4742" ht="22.5" customHeight="1">
      <c r="A4742" s="18">
        <v>45725.0</v>
      </c>
      <c r="B4742" s="19" t="str">
        <f t="shared" si="1"/>
        <v>Mar</v>
      </c>
      <c r="C4742" s="20" t="s">
        <v>57</v>
      </c>
      <c r="D4742" s="25" t="s">
        <v>62</v>
      </c>
      <c r="E4742" s="19" t="s">
        <v>23</v>
      </c>
      <c r="F4742" s="21">
        <v>1.0</v>
      </c>
      <c r="G4742" s="22">
        <v>28006.0</v>
      </c>
      <c r="H4742" s="15" t="str">
        <f t="shared" si="2"/>
        <v>Base Range</v>
      </c>
      <c r="I4742" s="22">
        <v>22056.0</v>
      </c>
      <c r="J4742" s="23">
        <f t="shared" si="3"/>
        <v>1.269767864</v>
      </c>
      <c r="K4742" s="24" t="str">
        <f t="shared" si="4"/>
        <v>Over Achived</v>
      </c>
    </row>
    <row r="4743" ht="22.5" customHeight="1">
      <c r="A4743" s="18">
        <v>45725.0</v>
      </c>
      <c r="B4743" s="19" t="str">
        <f t="shared" si="1"/>
        <v>Mar</v>
      </c>
      <c r="C4743" s="20" t="s">
        <v>57</v>
      </c>
      <c r="D4743" s="19" t="s">
        <v>58</v>
      </c>
      <c r="E4743" s="19" t="s">
        <v>19</v>
      </c>
      <c r="F4743" s="21">
        <v>2.0</v>
      </c>
      <c r="G4743" s="22">
        <v>37621.0</v>
      </c>
      <c r="H4743" s="15" t="str">
        <f t="shared" si="2"/>
        <v>Base Range</v>
      </c>
      <c r="I4743" s="22">
        <v>30771.0</v>
      </c>
      <c r="J4743" s="23">
        <f t="shared" si="3"/>
        <v>1.2226122</v>
      </c>
      <c r="K4743" s="24" t="str">
        <f t="shared" si="4"/>
        <v>Over Achived</v>
      </c>
    </row>
    <row r="4744" ht="22.5" customHeight="1">
      <c r="A4744" s="18">
        <v>45725.0</v>
      </c>
      <c r="B4744" s="19" t="str">
        <f t="shared" si="1"/>
        <v>Mar</v>
      </c>
      <c r="C4744" s="20" t="s">
        <v>57</v>
      </c>
      <c r="D4744" s="19" t="s">
        <v>58</v>
      </c>
      <c r="E4744" s="19" t="s">
        <v>9</v>
      </c>
      <c r="F4744" s="21">
        <v>2.0</v>
      </c>
      <c r="G4744" s="22">
        <v>63104.0</v>
      </c>
      <c r="H4744" s="15" t="str">
        <f t="shared" si="2"/>
        <v>Medium Range</v>
      </c>
      <c r="I4744" s="22">
        <v>45367.0</v>
      </c>
      <c r="J4744" s="23">
        <f t="shared" si="3"/>
        <v>1.390967002</v>
      </c>
      <c r="K4744" s="24" t="str">
        <f t="shared" si="4"/>
        <v>Over Achived</v>
      </c>
    </row>
    <row r="4745" ht="22.5" customHeight="1">
      <c r="A4745" s="18">
        <v>45725.0</v>
      </c>
      <c r="B4745" s="19" t="str">
        <f t="shared" si="1"/>
        <v>Mar</v>
      </c>
      <c r="C4745" s="20" t="s">
        <v>57</v>
      </c>
      <c r="D4745" s="19" t="s">
        <v>58</v>
      </c>
      <c r="E4745" s="19" t="s">
        <v>9</v>
      </c>
      <c r="F4745" s="21">
        <v>3.0</v>
      </c>
      <c r="G4745" s="22">
        <v>69292.0</v>
      </c>
      <c r="H4745" s="15" t="str">
        <f t="shared" si="2"/>
        <v>Medium Range</v>
      </c>
      <c r="I4745" s="22">
        <v>57108.0</v>
      </c>
      <c r="J4745" s="23">
        <f t="shared" si="3"/>
        <v>1.213350144</v>
      </c>
      <c r="K4745" s="24" t="str">
        <f t="shared" si="4"/>
        <v>Over Achived</v>
      </c>
    </row>
    <row r="4746" ht="22.5" customHeight="1">
      <c r="A4746" s="18">
        <v>45725.0</v>
      </c>
      <c r="B4746" s="19" t="str">
        <f t="shared" si="1"/>
        <v>Mar</v>
      </c>
      <c r="C4746" s="20" t="s">
        <v>57</v>
      </c>
      <c r="D4746" s="19" t="s">
        <v>58</v>
      </c>
      <c r="E4746" s="19" t="s">
        <v>68</v>
      </c>
      <c r="F4746" s="21">
        <v>1.0</v>
      </c>
      <c r="G4746" s="22">
        <v>30238.0</v>
      </c>
      <c r="H4746" s="15" t="str">
        <f t="shared" si="2"/>
        <v>Base Range</v>
      </c>
      <c r="I4746" s="22">
        <v>21610.0</v>
      </c>
      <c r="J4746" s="23">
        <f t="shared" si="3"/>
        <v>1.399259602</v>
      </c>
      <c r="K4746" s="24" t="str">
        <f t="shared" si="4"/>
        <v>Over Achived</v>
      </c>
    </row>
    <row r="4747" ht="22.5" customHeight="1">
      <c r="A4747" s="18">
        <v>45725.0</v>
      </c>
      <c r="B4747" s="19" t="str">
        <f t="shared" si="1"/>
        <v>Mar</v>
      </c>
      <c r="C4747" s="20" t="s">
        <v>13</v>
      </c>
      <c r="D4747" s="19" t="s">
        <v>169</v>
      </c>
      <c r="E4747" s="19" t="s">
        <v>26</v>
      </c>
      <c r="F4747" s="21">
        <v>2.0</v>
      </c>
      <c r="G4747" s="22">
        <v>70507.0</v>
      </c>
      <c r="H4747" s="15" t="str">
        <f t="shared" si="2"/>
        <v>High Range</v>
      </c>
      <c r="I4747" s="22">
        <v>83812.0</v>
      </c>
      <c r="J4747" s="23">
        <f t="shared" si="3"/>
        <v>0.8412518494</v>
      </c>
      <c r="K4747" s="24" t="str">
        <f t="shared" si="4"/>
        <v>Target Not Meet</v>
      </c>
    </row>
    <row r="4748" ht="22.5" customHeight="1">
      <c r="A4748" s="18">
        <v>45725.0</v>
      </c>
      <c r="B4748" s="19" t="str">
        <f t="shared" si="1"/>
        <v>Mar</v>
      </c>
      <c r="C4748" s="20" t="s">
        <v>57</v>
      </c>
      <c r="D4748" s="19" t="s">
        <v>71</v>
      </c>
      <c r="E4748" s="19" t="s">
        <v>63</v>
      </c>
      <c r="F4748" s="21">
        <v>1.0</v>
      </c>
      <c r="G4748" s="22">
        <v>23249.0</v>
      </c>
      <c r="H4748" s="15" t="str">
        <f t="shared" si="2"/>
        <v>Base Range</v>
      </c>
      <c r="I4748" s="22">
        <v>28516.0</v>
      </c>
      <c r="J4748" s="23">
        <f t="shared" si="3"/>
        <v>0.8152966756</v>
      </c>
      <c r="K4748" s="24" t="str">
        <f t="shared" si="4"/>
        <v>Target Not Meet</v>
      </c>
    </row>
    <row r="4749" ht="22.5" customHeight="1">
      <c r="A4749" s="18">
        <v>45725.0</v>
      </c>
      <c r="B4749" s="19" t="str">
        <f t="shared" si="1"/>
        <v>Mar</v>
      </c>
      <c r="C4749" s="20" t="s">
        <v>92</v>
      </c>
      <c r="D4749" s="19" t="s">
        <v>98</v>
      </c>
      <c r="E4749" s="19" t="s">
        <v>34</v>
      </c>
      <c r="F4749" s="21">
        <v>4.0</v>
      </c>
      <c r="G4749" s="22">
        <v>125471.0</v>
      </c>
      <c r="H4749" s="15" t="str">
        <f t="shared" si="2"/>
        <v>Very High Range</v>
      </c>
      <c r="I4749" s="22">
        <v>150309.0</v>
      </c>
      <c r="J4749" s="23">
        <f t="shared" si="3"/>
        <v>0.8347537406</v>
      </c>
      <c r="K4749" s="24" t="str">
        <f t="shared" si="4"/>
        <v>Target Not Meet</v>
      </c>
    </row>
    <row r="4750" ht="22.5" customHeight="1">
      <c r="A4750" s="18">
        <v>45725.0</v>
      </c>
      <c r="B4750" s="19" t="str">
        <f t="shared" si="1"/>
        <v>Mar</v>
      </c>
      <c r="C4750" s="20" t="s">
        <v>7</v>
      </c>
      <c r="D4750" s="19" t="s">
        <v>8</v>
      </c>
      <c r="E4750" s="19" t="s">
        <v>68</v>
      </c>
      <c r="F4750" s="21">
        <v>3.0</v>
      </c>
      <c r="G4750" s="22">
        <v>76965.0</v>
      </c>
      <c r="H4750" s="15" t="str">
        <f t="shared" si="2"/>
        <v>High Range</v>
      </c>
      <c r="I4750" s="22">
        <v>55698.0</v>
      </c>
      <c r="J4750" s="23">
        <f t="shared" si="3"/>
        <v>1.381826996</v>
      </c>
      <c r="K4750" s="24" t="str">
        <f t="shared" si="4"/>
        <v>Over Achived</v>
      </c>
    </row>
    <row r="4751" ht="22.5" customHeight="1">
      <c r="A4751" s="18">
        <v>45725.0</v>
      </c>
      <c r="B4751" s="19" t="str">
        <f t="shared" si="1"/>
        <v>Mar</v>
      </c>
      <c r="C4751" s="20" t="s">
        <v>92</v>
      </c>
      <c r="D4751" s="19" t="s">
        <v>98</v>
      </c>
      <c r="E4751" s="19" t="s">
        <v>9</v>
      </c>
      <c r="F4751" s="21">
        <v>6.0</v>
      </c>
      <c r="G4751" s="22">
        <v>136292.0</v>
      </c>
      <c r="H4751" s="15" t="str">
        <f t="shared" si="2"/>
        <v>Very High Range</v>
      </c>
      <c r="I4751" s="22">
        <v>159622.0</v>
      </c>
      <c r="J4751" s="23">
        <f t="shared" si="3"/>
        <v>0.8538422022</v>
      </c>
      <c r="K4751" s="24" t="str">
        <f t="shared" si="4"/>
        <v>Target Not Meet</v>
      </c>
    </row>
    <row r="4752" ht="22.5" customHeight="1">
      <c r="A4752" s="18">
        <v>45725.0</v>
      </c>
      <c r="B4752" s="19" t="str">
        <f t="shared" si="1"/>
        <v>Mar</v>
      </c>
      <c r="C4752" s="20" t="s">
        <v>7</v>
      </c>
      <c r="D4752" s="19" t="s">
        <v>126</v>
      </c>
      <c r="E4752" s="19" t="s">
        <v>23</v>
      </c>
      <c r="F4752" s="21">
        <v>4.0</v>
      </c>
      <c r="G4752" s="22">
        <v>80700.0</v>
      </c>
      <c r="H4752" s="15" t="str">
        <f t="shared" si="2"/>
        <v>High Range</v>
      </c>
      <c r="I4752" s="22">
        <v>66482.0</v>
      </c>
      <c r="J4752" s="23">
        <f t="shared" si="3"/>
        <v>1.213862399</v>
      </c>
      <c r="K4752" s="24" t="str">
        <f t="shared" si="4"/>
        <v>Over Achived</v>
      </c>
    </row>
    <row r="4753" ht="22.5" customHeight="1">
      <c r="A4753" s="18">
        <v>45725.0</v>
      </c>
      <c r="B4753" s="19" t="str">
        <f t="shared" si="1"/>
        <v>Mar</v>
      </c>
      <c r="C4753" s="20" t="s">
        <v>7</v>
      </c>
      <c r="D4753" s="19" t="s">
        <v>126</v>
      </c>
      <c r="E4753" s="19" t="s">
        <v>63</v>
      </c>
      <c r="F4753" s="21">
        <v>3.0</v>
      </c>
      <c r="G4753" s="22">
        <v>57334.0</v>
      </c>
      <c r="H4753" s="15" t="str">
        <f t="shared" si="2"/>
        <v>Medium Range</v>
      </c>
      <c r="I4753" s="22">
        <v>50490.0</v>
      </c>
      <c r="J4753" s="23">
        <f t="shared" si="3"/>
        <v>1.135551594</v>
      </c>
      <c r="K4753" s="24" t="str">
        <f t="shared" si="4"/>
        <v>Over Achived</v>
      </c>
    </row>
    <row r="4754" ht="22.5" customHeight="1">
      <c r="A4754" s="18">
        <v>45725.0</v>
      </c>
      <c r="B4754" s="19" t="str">
        <f t="shared" si="1"/>
        <v>Mar</v>
      </c>
      <c r="C4754" s="20" t="s">
        <v>7</v>
      </c>
      <c r="D4754" s="19" t="s">
        <v>118</v>
      </c>
      <c r="E4754" s="19" t="s">
        <v>34</v>
      </c>
      <c r="F4754" s="21">
        <v>7.0</v>
      </c>
      <c r="G4754" s="22">
        <v>151049.0</v>
      </c>
      <c r="H4754" s="15" t="str">
        <f t="shared" si="2"/>
        <v>Very High Range</v>
      </c>
      <c r="I4754" s="22">
        <v>140681.0</v>
      </c>
      <c r="J4754" s="23">
        <f t="shared" si="3"/>
        <v>1.073698652</v>
      </c>
      <c r="K4754" s="24" t="str">
        <f t="shared" si="4"/>
        <v>Over Achived</v>
      </c>
    </row>
    <row r="4755" ht="22.5" customHeight="1">
      <c r="A4755" s="18">
        <v>45725.0</v>
      </c>
      <c r="B4755" s="19" t="str">
        <f t="shared" si="1"/>
        <v>Mar</v>
      </c>
      <c r="C4755" s="20" t="s">
        <v>7</v>
      </c>
      <c r="D4755" s="19" t="s">
        <v>118</v>
      </c>
      <c r="E4755" s="19" t="s">
        <v>63</v>
      </c>
      <c r="F4755" s="21">
        <v>3.0</v>
      </c>
      <c r="G4755" s="22">
        <v>60353.0</v>
      </c>
      <c r="H4755" s="15" t="str">
        <f t="shared" si="2"/>
        <v>Medium Range</v>
      </c>
      <c r="I4755" s="22">
        <v>45697.0</v>
      </c>
      <c r="J4755" s="23">
        <f t="shared" si="3"/>
        <v>1.320721273</v>
      </c>
      <c r="K4755" s="24" t="str">
        <f t="shared" si="4"/>
        <v>Over Achived</v>
      </c>
    </row>
    <row r="4756" ht="22.5" customHeight="1">
      <c r="A4756" s="18">
        <v>45725.0</v>
      </c>
      <c r="B4756" s="19" t="str">
        <f t="shared" si="1"/>
        <v>Mar</v>
      </c>
      <c r="C4756" s="20" t="s">
        <v>7</v>
      </c>
      <c r="D4756" s="19" t="s">
        <v>118</v>
      </c>
      <c r="E4756" s="19" t="s">
        <v>23</v>
      </c>
      <c r="F4756" s="21">
        <v>4.0</v>
      </c>
      <c r="G4756" s="22">
        <v>85454.0</v>
      </c>
      <c r="H4756" s="15" t="str">
        <f t="shared" si="2"/>
        <v>High Range</v>
      </c>
      <c r="I4756" s="22">
        <v>77743.0</v>
      </c>
      <c r="J4756" s="23">
        <f t="shared" si="3"/>
        <v>1.099185779</v>
      </c>
      <c r="K4756" s="24" t="str">
        <f t="shared" si="4"/>
        <v>Over Achived</v>
      </c>
    </row>
    <row r="4757" ht="22.5" customHeight="1">
      <c r="A4757" s="18">
        <v>45725.0</v>
      </c>
      <c r="B4757" s="19" t="str">
        <f t="shared" si="1"/>
        <v>Mar</v>
      </c>
      <c r="C4757" s="20" t="s">
        <v>7</v>
      </c>
      <c r="D4757" s="19" t="s">
        <v>118</v>
      </c>
      <c r="E4757" s="19" t="s">
        <v>34</v>
      </c>
      <c r="F4757" s="21">
        <v>6.0</v>
      </c>
      <c r="G4757" s="22">
        <v>129507.0</v>
      </c>
      <c r="H4757" s="15" t="str">
        <f t="shared" si="2"/>
        <v>Very High Range</v>
      </c>
      <c r="I4757" s="22">
        <v>107706.0</v>
      </c>
      <c r="J4757" s="23">
        <f t="shared" si="3"/>
        <v>1.202412122</v>
      </c>
      <c r="K4757" s="24" t="str">
        <f t="shared" si="4"/>
        <v>Over Achived</v>
      </c>
    </row>
    <row r="4758" ht="22.5" customHeight="1">
      <c r="A4758" s="18">
        <v>45725.0</v>
      </c>
      <c r="B4758" s="19" t="str">
        <f t="shared" si="1"/>
        <v>Mar</v>
      </c>
      <c r="C4758" s="20" t="s">
        <v>7</v>
      </c>
      <c r="D4758" s="19" t="s">
        <v>106</v>
      </c>
      <c r="E4758" s="19" t="s">
        <v>23</v>
      </c>
      <c r="F4758" s="21">
        <v>3.0</v>
      </c>
      <c r="G4758" s="22">
        <v>85955.0</v>
      </c>
      <c r="H4758" s="15" t="str">
        <f t="shared" si="2"/>
        <v>High Range</v>
      </c>
      <c r="I4758" s="22">
        <v>78359.0</v>
      </c>
      <c r="J4758" s="23">
        <f t="shared" si="3"/>
        <v>1.09693845</v>
      </c>
      <c r="K4758" s="24" t="str">
        <f t="shared" si="4"/>
        <v>Over Achived</v>
      </c>
    </row>
    <row r="4759" ht="22.5" customHeight="1">
      <c r="A4759" s="18">
        <v>45725.0</v>
      </c>
      <c r="B4759" s="19" t="str">
        <f t="shared" si="1"/>
        <v>Mar</v>
      </c>
      <c r="C4759" s="20" t="s">
        <v>7</v>
      </c>
      <c r="D4759" s="19" t="s">
        <v>106</v>
      </c>
      <c r="E4759" s="19" t="s">
        <v>19</v>
      </c>
      <c r="F4759" s="21">
        <v>4.0</v>
      </c>
      <c r="G4759" s="22">
        <v>84787.0</v>
      </c>
      <c r="H4759" s="15" t="str">
        <f t="shared" si="2"/>
        <v>High Range</v>
      </c>
      <c r="I4759" s="22">
        <v>75257.0</v>
      </c>
      <c r="J4759" s="23">
        <f t="shared" si="3"/>
        <v>1.126632738</v>
      </c>
      <c r="K4759" s="24" t="str">
        <f t="shared" si="4"/>
        <v>Over Achived</v>
      </c>
    </row>
    <row r="4760" ht="22.5" customHeight="1">
      <c r="A4760" s="18">
        <v>45725.0</v>
      </c>
      <c r="B4760" s="19" t="str">
        <f t="shared" si="1"/>
        <v>Mar</v>
      </c>
      <c r="C4760" s="20" t="s">
        <v>7</v>
      </c>
      <c r="D4760" s="19" t="s">
        <v>106</v>
      </c>
      <c r="E4760" s="19" t="s">
        <v>63</v>
      </c>
      <c r="F4760" s="21">
        <v>2.0</v>
      </c>
      <c r="G4760" s="22">
        <v>64480.0</v>
      </c>
      <c r="H4760" s="15" t="str">
        <f t="shared" si="2"/>
        <v>Medium Range</v>
      </c>
      <c r="I4760" s="22">
        <v>55563.0</v>
      </c>
      <c r="J4760" s="23">
        <f t="shared" si="3"/>
        <v>1.160484495</v>
      </c>
      <c r="K4760" s="24" t="str">
        <f t="shared" si="4"/>
        <v>Over Achived</v>
      </c>
    </row>
    <row r="4761" ht="22.5" customHeight="1">
      <c r="A4761" s="18">
        <v>45725.0</v>
      </c>
      <c r="B4761" s="19" t="str">
        <f t="shared" si="1"/>
        <v>Mar</v>
      </c>
      <c r="C4761" s="20" t="s">
        <v>7</v>
      </c>
      <c r="D4761" s="19" t="s">
        <v>106</v>
      </c>
      <c r="E4761" s="19" t="s">
        <v>26</v>
      </c>
      <c r="F4761" s="21">
        <v>10.0</v>
      </c>
      <c r="G4761" s="22">
        <v>232830.0</v>
      </c>
      <c r="H4761" s="15" t="str">
        <f t="shared" si="2"/>
        <v>Very High Range</v>
      </c>
      <c r="I4761" s="22">
        <v>211687.0</v>
      </c>
      <c r="J4761" s="23">
        <f t="shared" si="3"/>
        <v>1.099878594</v>
      </c>
      <c r="K4761" s="24" t="str">
        <f t="shared" si="4"/>
        <v>Over Achived</v>
      </c>
    </row>
    <row r="4762" ht="22.5" customHeight="1">
      <c r="A4762" s="18">
        <v>45725.0</v>
      </c>
      <c r="B4762" s="19" t="str">
        <f t="shared" si="1"/>
        <v>Mar</v>
      </c>
      <c r="C4762" s="20" t="s">
        <v>7</v>
      </c>
      <c r="D4762" s="19" t="s">
        <v>8</v>
      </c>
      <c r="E4762" s="19" t="s">
        <v>9</v>
      </c>
      <c r="F4762" s="21">
        <v>7.0</v>
      </c>
      <c r="G4762" s="22">
        <v>145202.0</v>
      </c>
      <c r="H4762" s="15" t="str">
        <f t="shared" si="2"/>
        <v>Very High Range</v>
      </c>
      <c r="I4762" s="22">
        <v>123506.0</v>
      </c>
      <c r="J4762" s="23">
        <f t="shared" si="3"/>
        <v>1.175667579</v>
      </c>
      <c r="K4762" s="24" t="str">
        <f t="shared" si="4"/>
        <v>Over Achived</v>
      </c>
    </row>
    <row r="4763" ht="22.5" customHeight="1">
      <c r="A4763" s="18">
        <v>45725.0</v>
      </c>
      <c r="B4763" s="19" t="str">
        <f t="shared" si="1"/>
        <v>Mar</v>
      </c>
      <c r="C4763" s="20" t="s">
        <v>7</v>
      </c>
      <c r="D4763" s="19" t="s">
        <v>8</v>
      </c>
      <c r="E4763" s="19" t="s">
        <v>34</v>
      </c>
      <c r="F4763" s="21">
        <v>6.0</v>
      </c>
      <c r="G4763" s="22">
        <v>162832.0</v>
      </c>
      <c r="H4763" s="15" t="str">
        <f t="shared" si="2"/>
        <v>Very High Range</v>
      </c>
      <c r="I4763" s="22">
        <v>116478.0</v>
      </c>
      <c r="J4763" s="23">
        <f t="shared" si="3"/>
        <v>1.397963564</v>
      </c>
      <c r="K4763" s="24" t="str">
        <f t="shared" si="4"/>
        <v>Over Achived</v>
      </c>
    </row>
    <row r="4764" ht="22.5" customHeight="1">
      <c r="A4764" s="18">
        <v>45725.0</v>
      </c>
      <c r="B4764" s="19" t="str">
        <f t="shared" si="1"/>
        <v>Mar</v>
      </c>
      <c r="C4764" s="20" t="s">
        <v>7</v>
      </c>
      <c r="D4764" s="19" t="s">
        <v>8</v>
      </c>
      <c r="E4764" s="19" t="s">
        <v>38</v>
      </c>
      <c r="F4764" s="21">
        <v>4.0</v>
      </c>
      <c r="G4764" s="22">
        <v>89664.0</v>
      </c>
      <c r="H4764" s="15" t="str">
        <f t="shared" si="2"/>
        <v>High Range</v>
      </c>
      <c r="I4764" s="22">
        <v>84176.0</v>
      </c>
      <c r="J4764" s="23">
        <f t="shared" si="3"/>
        <v>1.065196731</v>
      </c>
      <c r="K4764" s="24" t="str">
        <f t="shared" si="4"/>
        <v>Over Achived</v>
      </c>
    </row>
    <row r="4765" ht="22.5" customHeight="1">
      <c r="A4765" s="18">
        <v>45725.0</v>
      </c>
      <c r="B4765" s="19" t="str">
        <f t="shared" si="1"/>
        <v>Mar</v>
      </c>
      <c r="C4765" s="20" t="s">
        <v>7</v>
      </c>
      <c r="D4765" s="19" t="s">
        <v>8</v>
      </c>
      <c r="E4765" s="19" t="s">
        <v>9</v>
      </c>
      <c r="F4765" s="21">
        <v>7.0</v>
      </c>
      <c r="G4765" s="22">
        <v>134261.0</v>
      </c>
      <c r="H4765" s="15" t="str">
        <f t="shared" si="2"/>
        <v>Very High Range</v>
      </c>
      <c r="I4765" s="22">
        <v>100589.0</v>
      </c>
      <c r="J4765" s="23">
        <f t="shared" si="3"/>
        <v>1.334748332</v>
      </c>
      <c r="K4765" s="24" t="str">
        <f t="shared" si="4"/>
        <v>Over Achived</v>
      </c>
    </row>
    <row r="4766" ht="22.5" customHeight="1">
      <c r="A4766" s="18">
        <v>45725.0</v>
      </c>
      <c r="B4766" s="19" t="str">
        <f t="shared" si="1"/>
        <v>Mar</v>
      </c>
      <c r="C4766" s="20" t="s">
        <v>92</v>
      </c>
      <c r="D4766" s="19" t="s">
        <v>98</v>
      </c>
      <c r="E4766" s="19" t="s">
        <v>63</v>
      </c>
      <c r="F4766" s="21">
        <v>4.0</v>
      </c>
      <c r="G4766" s="22">
        <v>112842.0</v>
      </c>
      <c r="H4766" s="15" t="str">
        <f t="shared" si="2"/>
        <v>Very High Range</v>
      </c>
      <c r="I4766" s="22">
        <v>134770.0</v>
      </c>
      <c r="J4766" s="23">
        <f t="shared" si="3"/>
        <v>0.8372931661</v>
      </c>
      <c r="K4766" s="24" t="str">
        <f t="shared" si="4"/>
        <v>Target Not Meet</v>
      </c>
    </row>
    <row r="4767" ht="22.5" customHeight="1">
      <c r="A4767" s="18">
        <v>45725.0</v>
      </c>
      <c r="B4767" s="19" t="str">
        <f t="shared" si="1"/>
        <v>Mar</v>
      </c>
      <c r="C4767" s="20" t="s">
        <v>7</v>
      </c>
      <c r="D4767" s="19" t="s">
        <v>131</v>
      </c>
      <c r="E4767" s="19" t="s">
        <v>63</v>
      </c>
      <c r="F4767" s="21">
        <v>3.0</v>
      </c>
      <c r="G4767" s="22">
        <v>66740.0</v>
      </c>
      <c r="H4767" s="15" t="str">
        <f t="shared" si="2"/>
        <v>Medium Range</v>
      </c>
      <c r="I4767" s="22">
        <v>58880.0</v>
      </c>
      <c r="J4767" s="23">
        <f t="shared" si="3"/>
        <v>1.133491848</v>
      </c>
      <c r="K4767" s="24" t="str">
        <f t="shared" si="4"/>
        <v>Over Achived</v>
      </c>
    </row>
    <row r="4768" ht="22.5" customHeight="1">
      <c r="A4768" s="18">
        <v>45725.0</v>
      </c>
      <c r="B4768" s="19" t="str">
        <f t="shared" si="1"/>
        <v>Mar</v>
      </c>
      <c r="C4768" s="20" t="s">
        <v>7</v>
      </c>
      <c r="D4768" s="19" t="s">
        <v>131</v>
      </c>
      <c r="E4768" s="19" t="s">
        <v>68</v>
      </c>
      <c r="F4768" s="21">
        <v>3.0</v>
      </c>
      <c r="G4768" s="22">
        <v>64137.0</v>
      </c>
      <c r="H4768" s="15" t="str">
        <f t="shared" si="2"/>
        <v>Medium Range</v>
      </c>
      <c r="I4768" s="22">
        <v>59064.0</v>
      </c>
      <c r="J4768" s="23">
        <f t="shared" si="3"/>
        <v>1.085889882</v>
      </c>
      <c r="K4768" s="24" t="str">
        <f t="shared" si="4"/>
        <v>Over Achived</v>
      </c>
    </row>
    <row r="4769" ht="22.5" customHeight="1">
      <c r="A4769" s="18">
        <v>45725.0</v>
      </c>
      <c r="B4769" s="19" t="str">
        <f t="shared" si="1"/>
        <v>Mar</v>
      </c>
      <c r="C4769" s="20" t="s">
        <v>7</v>
      </c>
      <c r="D4769" s="19" t="s">
        <v>118</v>
      </c>
      <c r="E4769" s="19" t="s">
        <v>34</v>
      </c>
      <c r="F4769" s="21">
        <v>5.0</v>
      </c>
      <c r="G4769" s="22">
        <v>132248.0</v>
      </c>
      <c r="H4769" s="15" t="str">
        <f t="shared" si="2"/>
        <v>Very High Range</v>
      </c>
      <c r="I4769" s="22">
        <v>110698.0</v>
      </c>
      <c r="J4769" s="23">
        <f t="shared" si="3"/>
        <v>1.194673797</v>
      </c>
      <c r="K4769" s="24" t="str">
        <f t="shared" si="4"/>
        <v>Over Achived</v>
      </c>
    </row>
    <row r="4770" ht="22.5" customHeight="1">
      <c r="A4770" s="18">
        <v>45725.0</v>
      </c>
      <c r="B4770" s="19" t="str">
        <f t="shared" si="1"/>
        <v>Mar</v>
      </c>
      <c r="C4770" s="20" t="s">
        <v>7</v>
      </c>
      <c r="D4770" s="19" t="s">
        <v>131</v>
      </c>
      <c r="E4770" s="19" t="s">
        <v>19</v>
      </c>
      <c r="F4770" s="21">
        <v>3.0</v>
      </c>
      <c r="G4770" s="22">
        <v>96400.0</v>
      </c>
      <c r="H4770" s="15" t="str">
        <f t="shared" si="2"/>
        <v>Very High Range</v>
      </c>
      <c r="I4770" s="22">
        <v>89878.0</v>
      </c>
      <c r="J4770" s="23">
        <f t="shared" si="3"/>
        <v>1.072565033</v>
      </c>
      <c r="K4770" s="24" t="str">
        <f t="shared" si="4"/>
        <v>Over Achived</v>
      </c>
    </row>
    <row r="4771" ht="22.5" customHeight="1">
      <c r="A4771" s="18">
        <v>45725.0</v>
      </c>
      <c r="B4771" s="19" t="str">
        <f t="shared" si="1"/>
        <v>Mar</v>
      </c>
      <c r="C4771" s="20" t="s">
        <v>7</v>
      </c>
      <c r="D4771" s="19" t="s">
        <v>131</v>
      </c>
      <c r="E4771" s="19" t="s">
        <v>68</v>
      </c>
      <c r="F4771" s="21">
        <v>3.0</v>
      </c>
      <c r="G4771" s="22">
        <v>68498.0</v>
      </c>
      <c r="H4771" s="15" t="str">
        <f t="shared" si="2"/>
        <v>Medium Range</v>
      </c>
      <c r="I4771" s="22">
        <v>59380.0</v>
      </c>
      <c r="J4771" s="23">
        <f t="shared" si="3"/>
        <v>1.153553385</v>
      </c>
      <c r="K4771" s="24" t="str">
        <f t="shared" si="4"/>
        <v>Over Achived</v>
      </c>
    </row>
    <row r="4772" ht="22.5" customHeight="1">
      <c r="A4772" s="18">
        <v>45725.0</v>
      </c>
      <c r="B4772" s="19" t="str">
        <f t="shared" si="1"/>
        <v>Mar</v>
      </c>
      <c r="C4772" s="20" t="s">
        <v>92</v>
      </c>
      <c r="D4772" s="19" t="s">
        <v>98</v>
      </c>
      <c r="E4772" s="19" t="s">
        <v>63</v>
      </c>
      <c r="F4772" s="21">
        <v>1.0</v>
      </c>
      <c r="G4772" s="22">
        <v>21289.0</v>
      </c>
      <c r="H4772" s="15" t="str">
        <f t="shared" si="2"/>
        <v>Base Range</v>
      </c>
      <c r="I4772" s="22">
        <v>26116.0</v>
      </c>
      <c r="J4772" s="23">
        <f t="shared" si="3"/>
        <v>0.8151707765</v>
      </c>
      <c r="K4772" s="24" t="str">
        <f t="shared" si="4"/>
        <v>Target Not Meet</v>
      </c>
    </row>
    <row r="4773" ht="22.5" customHeight="1">
      <c r="A4773" s="18">
        <v>45725.0</v>
      </c>
      <c r="B4773" s="19" t="str">
        <f t="shared" si="1"/>
        <v>Mar</v>
      </c>
      <c r="C4773" s="20" t="s">
        <v>92</v>
      </c>
      <c r="D4773" s="19" t="s">
        <v>144</v>
      </c>
      <c r="E4773" s="19" t="s">
        <v>23</v>
      </c>
      <c r="F4773" s="21">
        <v>3.0</v>
      </c>
      <c r="G4773" s="22">
        <v>58541.0</v>
      </c>
      <c r="H4773" s="15" t="str">
        <f t="shared" si="2"/>
        <v>Medium Range</v>
      </c>
      <c r="I4773" s="22">
        <v>49866.0</v>
      </c>
      <c r="J4773" s="23">
        <f t="shared" si="3"/>
        <v>1.173966229</v>
      </c>
      <c r="K4773" s="24" t="str">
        <f t="shared" si="4"/>
        <v>Over Achived</v>
      </c>
    </row>
    <row r="4774" ht="22.5" customHeight="1">
      <c r="A4774" s="18">
        <v>45725.0</v>
      </c>
      <c r="B4774" s="19" t="str">
        <f t="shared" si="1"/>
        <v>Mar</v>
      </c>
      <c r="C4774" s="20" t="s">
        <v>92</v>
      </c>
      <c r="D4774" s="19" t="s">
        <v>144</v>
      </c>
      <c r="E4774" s="19" t="s">
        <v>26</v>
      </c>
      <c r="F4774" s="21">
        <v>4.0</v>
      </c>
      <c r="G4774" s="22">
        <v>88405.0</v>
      </c>
      <c r="H4774" s="15" t="str">
        <f t="shared" si="2"/>
        <v>High Range</v>
      </c>
      <c r="I4774" s="22">
        <v>72583.0</v>
      </c>
      <c r="J4774" s="23">
        <f t="shared" si="3"/>
        <v>1.217984928</v>
      </c>
      <c r="K4774" s="24" t="str">
        <f t="shared" si="4"/>
        <v>Over Achived</v>
      </c>
    </row>
    <row r="4775" ht="22.5" customHeight="1">
      <c r="A4775" s="18">
        <v>45725.0</v>
      </c>
      <c r="B4775" s="19" t="str">
        <f t="shared" si="1"/>
        <v>Mar</v>
      </c>
      <c r="C4775" s="20" t="s">
        <v>92</v>
      </c>
      <c r="D4775" s="19" t="s">
        <v>144</v>
      </c>
      <c r="E4775" s="19" t="s">
        <v>23</v>
      </c>
      <c r="F4775" s="21">
        <v>2.0</v>
      </c>
      <c r="G4775" s="22">
        <v>53539.0</v>
      </c>
      <c r="H4775" s="15" t="str">
        <f t="shared" si="2"/>
        <v>Medium Range</v>
      </c>
      <c r="I4775" s="22">
        <v>42301.0</v>
      </c>
      <c r="J4775" s="23">
        <f t="shared" si="3"/>
        <v>1.265667478</v>
      </c>
      <c r="K4775" s="24" t="str">
        <f t="shared" si="4"/>
        <v>Over Achived</v>
      </c>
    </row>
    <row r="4776" ht="22.5" customHeight="1">
      <c r="A4776" s="18">
        <v>45725.0</v>
      </c>
      <c r="B4776" s="19" t="str">
        <f t="shared" si="1"/>
        <v>Mar</v>
      </c>
      <c r="C4776" s="20" t="s">
        <v>92</v>
      </c>
      <c r="D4776" s="19" t="s">
        <v>144</v>
      </c>
      <c r="E4776" s="19" t="s">
        <v>23</v>
      </c>
      <c r="F4776" s="21">
        <v>2.0</v>
      </c>
      <c r="G4776" s="22">
        <v>51396.0</v>
      </c>
      <c r="H4776" s="15" t="str">
        <f t="shared" si="2"/>
        <v>Medium Range</v>
      </c>
      <c r="I4776" s="22">
        <v>43165.0</v>
      </c>
      <c r="J4776" s="23">
        <f t="shared" si="3"/>
        <v>1.190686899</v>
      </c>
      <c r="K4776" s="24" t="str">
        <f t="shared" si="4"/>
        <v>Over Achived</v>
      </c>
    </row>
    <row r="4777" ht="22.5" customHeight="1">
      <c r="A4777" s="18">
        <v>45725.0</v>
      </c>
      <c r="B4777" s="19" t="str">
        <f t="shared" si="1"/>
        <v>Mar</v>
      </c>
      <c r="C4777" s="20" t="s">
        <v>92</v>
      </c>
      <c r="D4777" s="19" t="s">
        <v>144</v>
      </c>
      <c r="E4777" s="19" t="s">
        <v>68</v>
      </c>
      <c r="F4777" s="21">
        <v>2.0</v>
      </c>
      <c r="G4777" s="22">
        <v>50849.0</v>
      </c>
      <c r="H4777" s="15" t="str">
        <f t="shared" si="2"/>
        <v>Medium Range</v>
      </c>
      <c r="I4777" s="22">
        <v>40090.0</v>
      </c>
      <c r="J4777" s="23">
        <f t="shared" si="3"/>
        <v>1.268371165</v>
      </c>
      <c r="K4777" s="24" t="str">
        <f t="shared" si="4"/>
        <v>Over Achived</v>
      </c>
    </row>
    <row r="4778" ht="22.5" customHeight="1">
      <c r="A4778" s="18">
        <v>45725.0</v>
      </c>
      <c r="B4778" s="19" t="str">
        <f t="shared" si="1"/>
        <v>Mar</v>
      </c>
      <c r="C4778" s="20" t="s">
        <v>92</v>
      </c>
      <c r="D4778" s="25" t="s">
        <v>149</v>
      </c>
      <c r="E4778" s="19" t="s">
        <v>68</v>
      </c>
      <c r="F4778" s="21">
        <v>3.0</v>
      </c>
      <c r="G4778" s="22">
        <v>60815.0</v>
      </c>
      <c r="H4778" s="15" t="str">
        <f t="shared" si="2"/>
        <v>Medium Range</v>
      </c>
      <c r="I4778" s="22">
        <v>49154.0</v>
      </c>
      <c r="J4778" s="23">
        <f t="shared" si="3"/>
        <v>1.237233999</v>
      </c>
      <c r="K4778" s="24" t="str">
        <f t="shared" si="4"/>
        <v>Over Achived</v>
      </c>
    </row>
    <row r="4779" ht="22.5" customHeight="1">
      <c r="A4779" s="18">
        <v>45725.0</v>
      </c>
      <c r="B4779" s="19" t="str">
        <f t="shared" si="1"/>
        <v>Mar</v>
      </c>
      <c r="C4779" s="20" t="s">
        <v>92</v>
      </c>
      <c r="D4779" s="19" t="s">
        <v>98</v>
      </c>
      <c r="E4779" s="19" t="s">
        <v>9</v>
      </c>
      <c r="F4779" s="21">
        <v>5.0</v>
      </c>
      <c r="G4779" s="22">
        <v>119517.0</v>
      </c>
      <c r="H4779" s="15" t="str">
        <f t="shared" si="2"/>
        <v>Very High Range</v>
      </c>
      <c r="I4779" s="22">
        <v>147038.0</v>
      </c>
      <c r="J4779" s="23">
        <f t="shared" si="3"/>
        <v>0.8128306968</v>
      </c>
      <c r="K4779" s="24" t="str">
        <f t="shared" si="4"/>
        <v>Target Not Meet</v>
      </c>
    </row>
    <row r="4780" ht="22.5" customHeight="1">
      <c r="A4780" s="18">
        <v>45725.0</v>
      </c>
      <c r="B4780" s="19" t="str">
        <f t="shared" si="1"/>
        <v>Mar</v>
      </c>
      <c r="C4780" s="20" t="s">
        <v>92</v>
      </c>
      <c r="D4780" s="25" t="s">
        <v>149</v>
      </c>
      <c r="E4780" s="19" t="s">
        <v>23</v>
      </c>
      <c r="F4780" s="21">
        <v>2.0</v>
      </c>
      <c r="G4780" s="22">
        <v>67023.0</v>
      </c>
      <c r="H4780" s="15" t="str">
        <f t="shared" si="2"/>
        <v>Medium Range</v>
      </c>
      <c r="I4780" s="22">
        <v>58367.0</v>
      </c>
      <c r="J4780" s="23">
        <f t="shared" si="3"/>
        <v>1.148302979</v>
      </c>
      <c r="K4780" s="24" t="str">
        <f t="shared" si="4"/>
        <v>Over Achived</v>
      </c>
    </row>
    <row r="4781" ht="22.5" customHeight="1">
      <c r="A4781" s="18">
        <v>45725.0</v>
      </c>
      <c r="B4781" s="19" t="str">
        <f t="shared" si="1"/>
        <v>Mar</v>
      </c>
      <c r="C4781" s="20" t="s">
        <v>92</v>
      </c>
      <c r="D4781" s="19" t="s">
        <v>158</v>
      </c>
      <c r="E4781" s="19" t="s">
        <v>26</v>
      </c>
      <c r="F4781" s="21">
        <v>4.0</v>
      </c>
      <c r="G4781" s="22">
        <v>74500.0</v>
      </c>
      <c r="H4781" s="15" t="str">
        <f t="shared" si="2"/>
        <v>High Range</v>
      </c>
      <c r="I4781" s="22">
        <v>67838.0</v>
      </c>
      <c r="J4781" s="23">
        <f t="shared" si="3"/>
        <v>1.098204546</v>
      </c>
      <c r="K4781" s="24" t="str">
        <f t="shared" si="4"/>
        <v>Over Achived</v>
      </c>
    </row>
    <row r="4782" ht="22.5" customHeight="1">
      <c r="A4782" s="18">
        <v>45725.0</v>
      </c>
      <c r="B4782" s="19" t="str">
        <f t="shared" si="1"/>
        <v>Mar</v>
      </c>
      <c r="C4782" s="20" t="s">
        <v>92</v>
      </c>
      <c r="D4782" s="19" t="s">
        <v>158</v>
      </c>
      <c r="E4782" s="19" t="s">
        <v>23</v>
      </c>
      <c r="F4782" s="21">
        <v>3.0</v>
      </c>
      <c r="G4782" s="22">
        <v>56229.0</v>
      </c>
      <c r="H4782" s="15" t="str">
        <f t="shared" si="2"/>
        <v>Medium Range</v>
      </c>
      <c r="I4782" s="22">
        <v>43984.0</v>
      </c>
      <c r="J4782" s="23">
        <f t="shared" si="3"/>
        <v>1.27839669</v>
      </c>
      <c r="K4782" s="24" t="str">
        <f t="shared" si="4"/>
        <v>Over Achived</v>
      </c>
    </row>
    <row r="4783" ht="22.5" customHeight="1">
      <c r="A4783" s="18">
        <v>45725.0</v>
      </c>
      <c r="B4783" s="19" t="str">
        <f t="shared" si="1"/>
        <v>Mar</v>
      </c>
      <c r="C4783" s="20" t="s">
        <v>92</v>
      </c>
      <c r="D4783" s="19" t="s">
        <v>158</v>
      </c>
      <c r="E4783" s="19" t="s">
        <v>63</v>
      </c>
      <c r="F4783" s="21">
        <v>5.0</v>
      </c>
      <c r="G4783" s="22">
        <v>102937.0</v>
      </c>
      <c r="H4783" s="15" t="str">
        <f t="shared" si="2"/>
        <v>Very High Range</v>
      </c>
      <c r="I4783" s="22">
        <v>75470.0</v>
      </c>
      <c r="J4783" s="23">
        <f t="shared" si="3"/>
        <v>1.363945939</v>
      </c>
      <c r="K4783" s="24" t="str">
        <f t="shared" si="4"/>
        <v>Over Achived</v>
      </c>
    </row>
    <row r="4784" ht="22.5" customHeight="1">
      <c r="A4784" s="18">
        <v>45725.0</v>
      </c>
      <c r="B4784" s="19" t="str">
        <f t="shared" si="1"/>
        <v>Mar</v>
      </c>
      <c r="C4784" s="20" t="s">
        <v>92</v>
      </c>
      <c r="D4784" s="19" t="s">
        <v>158</v>
      </c>
      <c r="E4784" s="19" t="s">
        <v>23</v>
      </c>
      <c r="F4784" s="21">
        <v>2.0</v>
      </c>
      <c r="G4784" s="22">
        <v>55249.0</v>
      </c>
      <c r="H4784" s="15" t="str">
        <f t="shared" si="2"/>
        <v>Medium Range</v>
      </c>
      <c r="I4784" s="22">
        <v>44980.0</v>
      </c>
      <c r="J4784" s="23">
        <f t="shared" si="3"/>
        <v>1.228301467</v>
      </c>
      <c r="K4784" s="24" t="str">
        <f t="shared" si="4"/>
        <v>Over Achived</v>
      </c>
    </row>
    <row r="4785" ht="22.5" customHeight="1">
      <c r="A4785" s="18">
        <v>45725.0</v>
      </c>
      <c r="B4785" s="19" t="str">
        <f t="shared" si="1"/>
        <v>Mar</v>
      </c>
      <c r="C4785" s="20" t="s">
        <v>7</v>
      </c>
      <c r="D4785" s="19" t="s">
        <v>131</v>
      </c>
      <c r="E4785" s="19" t="s">
        <v>34</v>
      </c>
      <c r="F4785" s="21">
        <v>5.0</v>
      </c>
      <c r="G4785" s="22">
        <v>124828.0</v>
      </c>
      <c r="H4785" s="15" t="str">
        <f t="shared" si="2"/>
        <v>Very High Range</v>
      </c>
      <c r="I4785" s="22">
        <v>107133.0</v>
      </c>
      <c r="J4785" s="23">
        <f t="shared" si="3"/>
        <v>1.165168529</v>
      </c>
      <c r="K4785" s="24" t="str">
        <f t="shared" si="4"/>
        <v>Over Achived</v>
      </c>
    </row>
    <row r="4786" ht="22.5" customHeight="1">
      <c r="A4786" s="18">
        <v>45725.0</v>
      </c>
      <c r="B4786" s="19" t="str">
        <f t="shared" si="1"/>
        <v>Mar</v>
      </c>
      <c r="C4786" s="20" t="s">
        <v>92</v>
      </c>
      <c r="D4786" s="25" t="s">
        <v>149</v>
      </c>
      <c r="E4786" s="19" t="s">
        <v>38</v>
      </c>
      <c r="F4786" s="21">
        <v>4.0</v>
      </c>
      <c r="G4786" s="22">
        <v>78401.0</v>
      </c>
      <c r="H4786" s="15" t="str">
        <f t="shared" si="2"/>
        <v>High Range</v>
      </c>
      <c r="I4786" s="22">
        <v>73011.0</v>
      </c>
      <c r="J4786" s="23">
        <f t="shared" si="3"/>
        <v>1.073824492</v>
      </c>
      <c r="K4786" s="24" t="str">
        <f t="shared" si="4"/>
        <v>Over Achived</v>
      </c>
    </row>
    <row r="4787" ht="22.5" customHeight="1">
      <c r="A4787" s="18">
        <v>45726.0</v>
      </c>
      <c r="B4787" s="19" t="str">
        <f t="shared" si="1"/>
        <v>Mar</v>
      </c>
      <c r="C4787" s="20" t="s">
        <v>13</v>
      </c>
      <c r="D4787" s="19" t="s">
        <v>169</v>
      </c>
      <c r="E4787" s="19" t="s">
        <v>38</v>
      </c>
      <c r="F4787" s="21">
        <v>2.0</v>
      </c>
      <c r="G4787" s="22">
        <v>60495.0</v>
      </c>
      <c r="H4787" s="15" t="str">
        <f t="shared" si="2"/>
        <v>Medium Range</v>
      </c>
      <c r="I4787" s="22">
        <v>68596.0</v>
      </c>
      <c r="J4787" s="23">
        <f t="shared" si="3"/>
        <v>0.8819027349</v>
      </c>
      <c r="K4787" s="24" t="str">
        <f t="shared" si="4"/>
        <v>Target Not Meet</v>
      </c>
    </row>
    <row r="4788" ht="22.5" customHeight="1">
      <c r="A4788" s="18">
        <v>45726.0</v>
      </c>
      <c r="B4788" s="19" t="str">
        <f t="shared" si="1"/>
        <v>Mar</v>
      </c>
      <c r="C4788" s="20" t="s">
        <v>13</v>
      </c>
      <c r="D4788" s="19" t="s">
        <v>37</v>
      </c>
      <c r="E4788" s="19" t="s">
        <v>19</v>
      </c>
      <c r="F4788" s="21">
        <v>2.0</v>
      </c>
      <c r="G4788" s="22">
        <v>51812.0</v>
      </c>
      <c r="H4788" s="15" t="str">
        <f t="shared" si="2"/>
        <v>Medium Range</v>
      </c>
      <c r="I4788" s="22">
        <v>56918.0</v>
      </c>
      <c r="J4788" s="23">
        <f t="shared" si="3"/>
        <v>0.910291999</v>
      </c>
      <c r="K4788" s="24" t="str">
        <f t="shared" si="4"/>
        <v>Target Not Meet</v>
      </c>
    </row>
    <row r="4789" ht="22.5" customHeight="1">
      <c r="A4789" s="18">
        <v>45726.0</v>
      </c>
      <c r="B4789" s="19" t="str">
        <f t="shared" si="1"/>
        <v>Mar</v>
      </c>
      <c r="C4789" s="20" t="s">
        <v>13</v>
      </c>
      <c r="D4789" s="19" t="s">
        <v>37</v>
      </c>
      <c r="E4789" s="19" t="s">
        <v>23</v>
      </c>
      <c r="F4789" s="21">
        <v>2.0</v>
      </c>
      <c r="G4789" s="22">
        <v>46036.0</v>
      </c>
      <c r="H4789" s="15" t="str">
        <f t="shared" si="2"/>
        <v>Base Range</v>
      </c>
      <c r="I4789" s="22">
        <v>53179.0</v>
      </c>
      <c r="J4789" s="23">
        <f t="shared" si="3"/>
        <v>0.8656800617</v>
      </c>
      <c r="K4789" s="24" t="str">
        <f t="shared" si="4"/>
        <v>Target Not Meet</v>
      </c>
    </row>
    <row r="4790" ht="22.5" customHeight="1">
      <c r="A4790" s="18">
        <v>45726.0</v>
      </c>
      <c r="B4790" s="19" t="str">
        <f t="shared" si="1"/>
        <v>Mar</v>
      </c>
      <c r="C4790" s="20" t="s">
        <v>13</v>
      </c>
      <c r="D4790" s="19" t="s">
        <v>37</v>
      </c>
      <c r="E4790" s="19" t="s">
        <v>26</v>
      </c>
      <c r="F4790" s="21">
        <v>2.0</v>
      </c>
      <c r="G4790" s="22">
        <v>57861.0</v>
      </c>
      <c r="H4790" s="15" t="str">
        <f t="shared" si="2"/>
        <v>Medium Range</v>
      </c>
      <c r="I4790" s="22">
        <v>74784.0</v>
      </c>
      <c r="J4790" s="23">
        <f t="shared" si="3"/>
        <v>0.7737082798</v>
      </c>
      <c r="K4790" s="24" t="str">
        <f t="shared" si="4"/>
        <v>Target Not Meet</v>
      </c>
    </row>
    <row r="4791" ht="22.5" customHeight="1">
      <c r="A4791" s="18">
        <v>45726.0</v>
      </c>
      <c r="B4791" s="19" t="str">
        <f t="shared" si="1"/>
        <v>Mar</v>
      </c>
      <c r="C4791" s="20" t="s">
        <v>13</v>
      </c>
      <c r="D4791" s="19" t="s">
        <v>37</v>
      </c>
      <c r="E4791" s="19" t="s">
        <v>23</v>
      </c>
      <c r="F4791" s="21">
        <v>2.0</v>
      </c>
      <c r="G4791" s="22">
        <v>45360.0</v>
      </c>
      <c r="H4791" s="15" t="str">
        <f t="shared" si="2"/>
        <v>Base Range</v>
      </c>
      <c r="I4791" s="22">
        <v>49643.0</v>
      </c>
      <c r="J4791" s="23">
        <f t="shared" si="3"/>
        <v>0.9137239893</v>
      </c>
      <c r="K4791" s="24" t="str">
        <f t="shared" si="4"/>
        <v>Target Not Meet</v>
      </c>
    </row>
    <row r="4792" ht="22.5" customHeight="1">
      <c r="A4792" s="18">
        <v>45726.0</v>
      </c>
      <c r="B4792" s="19" t="str">
        <f t="shared" si="1"/>
        <v>Mar</v>
      </c>
      <c r="C4792" s="20" t="s">
        <v>13</v>
      </c>
      <c r="D4792" s="19" t="s">
        <v>37</v>
      </c>
      <c r="E4792" s="19" t="s">
        <v>26</v>
      </c>
      <c r="F4792" s="21">
        <v>3.0</v>
      </c>
      <c r="G4792" s="22">
        <v>63329.0</v>
      </c>
      <c r="H4792" s="15" t="str">
        <f t="shared" si="2"/>
        <v>Medium Range</v>
      </c>
      <c r="I4792" s="22">
        <v>70802.0</v>
      </c>
      <c r="J4792" s="23">
        <f t="shared" si="3"/>
        <v>0.8944521341</v>
      </c>
      <c r="K4792" s="24" t="str">
        <f t="shared" si="4"/>
        <v>Target Not Meet</v>
      </c>
    </row>
    <row r="4793" ht="22.5" customHeight="1">
      <c r="A4793" s="18">
        <v>45726.0</v>
      </c>
      <c r="B4793" s="19" t="str">
        <f t="shared" si="1"/>
        <v>Mar</v>
      </c>
      <c r="C4793" s="20" t="s">
        <v>13</v>
      </c>
      <c r="D4793" s="19" t="s">
        <v>29</v>
      </c>
      <c r="E4793" s="19" t="s">
        <v>23</v>
      </c>
      <c r="F4793" s="21">
        <v>2.0</v>
      </c>
      <c r="G4793" s="22">
        <v>49210.0</v>
      </c>
      <c r="H4793" s="15" t="str">
        <f t="shared" si="2"/>
        <v>Base Range</v>
      </c>
      <c r="I4793" s="22">
        <v>57309.0</v>
      </c>
      <c r="J4793" s="23">
        <f t="shared" si="3"/>
        <v>0.8586783926</v>
      </c>
      <c r="K4793" s="24" t="str">
        <f t="shared" si="4"/>
        <v>Target Not Meet</v>
      </c>
    </row>
    <row r="4794" ht="22.5" customHeight="1">
      <c r="A4794" s="18">
        <v>45726.0</v>
      </c>
      <c r="B4794" s="19" t="str">
        <f t="shared" si="1"/>
        <v>Mar</v>
      </c>
      <c r="C4794" s="20" t="s">
        <v>13</v>
      </c>
      <c r="D4794" s="19" t="s">
        <v>29</v>
      </c>
      <c r="E4794" s="19" t="s">
        <v>34</v>
      </c>
      <c r="F4794" s="21">
        <v>4.0</v>
      </c>
      <c r="G4794" s="22">
        <v>74398.0</v>
      </c>
      <c r="H4794" s="15" t="str">
        <f t="shared" si="2"/>
        <v>High Range</v>
      </c>
      <c r="I4794" s="22">
        <v>87096.0</v>
      </c>
      <c r="J4794" s="23">
        <f t="shared" si="3"/>
        <v>0.8542068522</v>
      </c>
      <c r="K4794" s="24" t="str">
        <f t="shared" si="4"/>
        <v>Target Not Meet</v>
      </c>
    </row>
    <row r="4795" ht="22.5" customHeight="1">
      <c r="A4795" s="18">
        <v>45726.0</v>
      </c>
      <c r="B4795" s="19" t="str">
        <f t="shared" si="1"/>
        <v>Mar</v>
      </c>
      <c r="C4795" s="20" t="s">
        <v>13</v>
      </c>
      <c r="D4795" s="19" t="s">
        <v>18</v>
      </c>
      <c r="E4795" s="19" t="s">
        <v>23</v>
      </c>
      <c r="F4795" s="21">
        <v>2.0</v>
      </c>
      <c r="G4795" s="22">
        <v>39573.0</v>
      </c>
      <c r="H4795" s="15" t="str">
        <f t="shared" si="2"/>
        <v>Base Range</v>
      </c>
      <c r="I4795" s="22">
        <v>28014.0</v>
      </c>
      <c r="J4795" s="23">
        <f t="shared" si="3"/>
        <v>1.412615121</v>
      </c>
      <c r="K4795" s="24" t="str">
        <f t="shared" si="4"/>
        <v>Over Achived</v>
      </c>
    </row>
    <row r="4796" ht="22.5" customHeight="1">
      <c r="A4796" s="18">
        <v>45726.0</v>
      </c>
      <c r="B4796" s="19" t="str">
        <f t="shared" si="1"/>
        <v>Mar</v>
      </c>
      <c r="C4796" s="20" t="s">
        <v>13</v>
      </c>
      <c r="D4796" s="19" t="s">
        <v>29</v>
      </c>
      <c r="E4796" s="19" t="s">
        <v>68</v>
      </c>
      <c r="F4796" s="21">
        <v>2.0</v>
      </c>
      <c r="G4796" s="22">
        <v>34394.0</v>
      </c>
      <c r="H4796" s="15" t="str">
        <f t="shared" si="2"/>
        <v>Base Range</v>
      </c>
      <c r="I4796" s="22">
        <v>43896.0</v>
      </c>
      <c r="J4796" s="23">
        <f t="shared" si="3"/>
        <v>0.7835338072</v>
      </c>
      <c r="K4796" s="24" t="str">
        <f t="shared" si="4"/>
        <v>Target Not Meet</v>
      </c>
    </row>
    <row r="4797" ht="22.5" customHeight="1">
      <c r="A4797" s="18">
        <v>45726.0</v>
      </c>
      <c r="B4797" s="19" t="str">
        <f t="shared" si="1"/>
        <v>Mar</v>
      </c>
      <c r="C4797" s="20" t="s">
        <v>13</v>
      </c>
      <c r="D4797" s="19" t="s">
        <v>29</v>
      </c>
      <c r="E4797" s="19" t="s">
        <v>63</v>
      </c>
      <c r="F4797" s="21">
        <v>1.0</v>
      </c>
      <c r="G4797" s="22">
        <v>19395.0</v>
      </c>
      <c r="H4797" s="15" t="str">
        <f t="shared" si="2"/>
        <v>Base Range</v>
      </c>
      <c r="I4797" s="22">
        <v>21796.0</v>
      </c>
      <c r="J4797" s="23">
        <f t="shared" si="3"/>
        <v>0.8898421729</v>
      </c>
      <c r="K4797" s="24" t="str">
        <f t="shared" si="4"/>
        <v>Target Not Meet</v>
      </c>
    </row>
    <row r="4798" ht="22.5" customHeight="1">
      <c r="A4798" s="18">
        <v>45726.0</v>
      </c>
      <c r="B4798" s="19" t="str">
        <f t="shared" si="1"/>
        <v>Mar</v>
      </c>
      <c r="C4798" s="20" t="s">
        <v>13</v>
      </c>
      <c r="D4798" s="19" t="s">
        <v>18</v>
      </c>
      <c r="E4798" s="19" t="s">
        <v>68</v>
      </c>
      <c r="F4798" s="21">
        <v>2.0</v>
      </c>
      <c r="G4798" s="22">
        <v>35362.0</v>
      </c>
      <c r="H4798" s="15" t="str">
        <f t="shared" si="2"/>
        <v>Base Range</v>
      </c>
      <c r="I4798" s="22">
        <v>29733.0</v>
      </c>
      <c r="J4798" s="23">
        <f t="shared" si="3"/>
        <v>1.189318266</v>
      </c>
      <c r="K4798" s="24" t="str">
        <f t="shared" si="4"/>
        <v>Over Achived</v>
      </c>
    </row>
    <row r="4799" ht="22.5" customHeight="1">
      <c r="A4799" s="18">
        <v>45726.0</v>
      </c>
      <c r="B4799" s="19" t="str">
        <f t="shared" si="1"/>
        <v>Mar</v>
      </c>
      <c r="C4799" s="20" t="s">
        <v>13</v>
      </c>
      <c r="D4799" s="19" t="s">
        <v>18</v>
      </c>
      <c r="E4799" s="19" t="s">
        <v>38</v>
      </c>
      <c r="F4799" s="21">
        <v>2.0</v>
      </c>
      <c r="G4799" s="22">
        <v>67404.0</v>
      </c>
      <c r="H4799" s="15" t="str">
        <f t="shared" si="2"/>
        <v>Medium Range</v>
      </c>
      <c r="I4799" s="22">
        <v>63460.0</v>
      </c>
      <c r="J4799" s="23">
        <f t="shared" si="3"/>
        <v>1.062149385</v>
      </c>
      <c r="K4799" s="24" t="str">
        <f t="shared" si="4"/>
        <v>Over Achived</v>
      </c>
    </row>
    <row r="4800" ht="22.5" customHeight="1">
      <c r="A4800" s="18">
        <v>45726.0</v>
      </c>
      <c r="B4800" s="19" t="str">
        <f t="shared" si="1"/>
        <v>Mar</v>
      </c>
      <c r="C4800" s="20" t="s">
        <v>13</v>
      </c>
      <c r="D4800" s="19" t="s">
        <v>18</v>
      </c>
      <c r="E4800" s="19" t="s">
        <v>26</v>
      </c>
      <c r="F4800" s="21">
        <v>3.0</v>
      </c>
      <c r="G4800" s="22">
        <v>65703.0</v>
      </c>
      <c r="H4800" s="15" t="str">
        <f t="shared" si="2"/>
        <v>Medium Range</v>
      </c>
      <c r="I4800" s="22">
        <v>48887.0</v>
      </c>
      <c r="J4800" s="23">
        <f t="shared" si="3"/>
        <v>1.343976926</v>
      </c>
      <c r="K4800" s="24" t="str">
        <f t="shared" si="4"/>
        <v>Over Achived</v>
      </c>
    </row>
    <row r="4801" ht="22.5" customHeight="1">
      <c r="A4801" s="18">
        <v>45726.0</v>
      </c>
      <c r="B4801" s="19" t="str">
        <f t="shared" si="1"/>
        <v>Mar</v>
      </c>
      <c r="C4801" s="20" t="s">
        <v>13</v>
      </c>
      <c r="D4801" s="19" t="s">
        <v>14</v>
      </c>
      <c r="E4801" s="19" t="s">
        <v>23</v>
      </c>
      <c r="F4801" s="21">
        <v>1.0</v>
      </c>
      <c r="G4801" s="22">
        <v>48715.0</v>
      </c>
      <c r="H4801" s="15" t="str">
        <f t="shared" si="2"/>
        <v>Base Range</v>
      </c>
      <c r="I4801" s="22">
        <v>35309.0</v>
      </c>
      <c r="J4801" s="23">
        <f t="shared" si="3"/>
        <v>1.37967657</v>
      </c>
      <c r="K4801" s="24" t="str">
        <f t="shared" si="4"/>
        <v>Over Achived</v>
      </c>
    </row>
    <row r="4802" ht="22.5" customHeight="1">
      <c r="A4802" s="18">
        <v>45726.0</v>
      </c>
      <c r="B4802" s="19" t="str">
        <f t="shared" si="1"/>
        <v>Mar</v>
      </c>
      <c r="C4802" s="20" t="s">
        <v>13</v>
      </c>
      <c r="D4802" s="19" t="s">
        <v>29</v>
      </c>
      <c r="E4802" s="19" t="s">
        <v>68</v>
      </c>
      <c r="F4802" s="21">
        <v>1.0</v>
      </c>
      <c r="G4802" s="22">
        <v>44016.0</v>
      </c>
      <c r="H4802" s="15" t="str">
        <f t="shared" si="2"/>
        <v>Base Range</v>
      </c>
      <c r="I4802" s="22">
        <v>48859.0</v>
      </c>
      <c r="J4802" s="23">
        <f t="shared" si="3"/>
        <v>0.9008780368</v>
      </c>
      <c r="K4802" s="24" t="str">
        <f t="shared" si="4"/>
        <v>Target Not Meet</v>
      </c>
    </row>
    <row r="4803" ht="22.5" customHeight="1">
      <c r="A4803" s="18">
        <v>45726.0</v>
      </c>
      <c r="B4803" s="19" t="str">
        <f t="shared" si="1"/>
        <v>Mar</v>
      </c>
      <c r="C4803" s="20" t="s">
        <v>13</v>
      </c>
      <c r="D4803" s="19" t="s">
        <v>169</v>
      </c>
      <c r="E4803" s="19" t="s">
        <v>23</v>
      </c>
      <c r="F4803" s="21">
        <v>2.0</v>
      </c>
      <c r="G4803" s="22">
        <v>44984.0</v>
      </c>
      <c r="H4803" s="15" t="str">
        <f t="shared" si="2"/>
        <v>Base Range</v>
      </c>
      <c r="I4803" s="22">
        <v>56453.0</v>
      </c>
      <c r="J4803" s="23">
        <f t="shared" si="3"/>
        <v>0.7968398491</v>
      </c>
      <c r="K4803" s="24" t="str">
        <f t="shared" si="4"/>
        <v>Target Not Meet</v>
      </c>
    </row>
    <row r="4804" ht="22.5" customHeight="1">
      <c r="A4804" s="18">
        <v>45726.0</v>
      </c>
      <c r="B4804" s="19" t="str">
        <f t="shared" si="1"/>
        <v>Mar</v>
      </c>
      <c r="C4804" s="20" t="s">
        <v>57</v>
      </c>
      <c r="D4804" s="19" t="s">
        <v>85</v>
      </c>
      <c r="E4804" s="19" t="s">
        <v>19</v>
      </c>
      <c r="F4804" s="21">
        <v>2.0</v>
      </c>
      <c r="G4804" s="22">
        <v>41077.0</v>
      </c>
      <c r="H4804" s="15" t="str">
        <f t="shared" si="2"/>
        <v>Base Range</v>
      </c>
      <c r="I4804" s="22">
        <v>46893.0</v>
      </c>
      <c r="J4804" s="23">
        <f t="shared" si="3"/>
        <v>0.8759729597</v>
      </c>
      <c r="K4804" s="24" t="str">
        <f t="shared" si="4"/>
        <v>Target Not Meet</v>
      </c>
    </row>
    <row r="4805" ht="22.5" customHeight="1">
      <c r="A4805" s="18">
        <v>45726.0</v>
      </c>
      <c r="B4805" s="19" t="str">
        <f t="shared" si="1"/>
        <v>Mar</v>
      </c>
      <c r="C4805" s="20" t="s">
        <v>13</v>
      </c>
      <c r="D4805" s="19" t="s">
        <v>169</v>
      </c>
      <c r="E4805" s="19" t="s">
        <v>38</v>
      </c>
      <c r="F4805" s="21">
        <v>2.0</v>
      </c>
      <c r="G4805" s="22">
        <v>64541.0</v>
      </c>
      <c r="H4805" s="15" t="str">
        <f t="shared" si="2"/>
        <v>Medium Range</v>
      </c>
      <c r="I4805" s="22">
        <v>76787.0</v>
      </c>
      <c r="J4805" s="23">
        <f t="shared" si="3"/>
        <v>0.8405198797</v>
      </c>
      <c r="K4805" s="24" t="str">
        <f t="shared" si="4"/>
        <v>Target Not Meet</v>
      </c>
    </row>
    <row r="4806" ht="22.5" customHeight="1">
      <c r="A4806" s="18">
        <v>45726.0</v>
      </c>
      <c r="B4806" s="19" t="str">
        <f t="shared" si="1"/>
        <v>Mar</v>
      </c>
      <c r="C4806" s="20" t="s">
        <v>13</v>
      </c>
      <c r="D4806" s="19" t="s">
        <v>14</v>
      </c>
      <c r="E4806" s="19" t="s">
        <v>38</v>
      </c>
      <c r="F4806" s="21">
        <v>2.0</v>
      </c>
      <c r="G4806" s="22">
        <v>53759.0</v>
      </c>
      <c r="H4806" s="15" t="str">
        <f t="shared" si="2"/>
        <v>Medium Range</v>
      </c>
      <c r="I4806" s="22">
        <v>42221.0</v>
      </c>
      <c r="J4806" s="23">
        <f t="shared" si="3"/>
        <v>1.273276332</v>
      </c>
      <c r="K4806" s="24" t="str">
        <f t="shared" si="4"/>
        <v>Over Achived</v>
      </c>
    </row>
    <row r="4807" ht="22.5" customHeight="1">
      <c r="A4807" s="18">
        <v>45726.0</v>
      </c>
      <c r="B4807" s="19" t="str">
        <f t="shared" si="1"/>
        <v>Mar</v>
      </c>
      <c r="C4807" s="20" t="s">
        <v>57</v>
      </c>
      <c r="D4807" s="19" t="s">
        <v>85</v>
      </c>
      <c r="E4807" s="19" t="s">
        <v>9</v>
      </c>
      <c r="F4807" s="21">
        <v>3.0</v>
      </c>
      <c r="G4807" s="22">
        <v>76320.0</v>
      </c>
      <c r="H4807" s="15" t="str">
        <f t="shared" si="2"/>
        <v>High Range</v>
      </c>
      <c r="I4807" s="22">
        <v>86905.0</v>
      </c>
      <c r="J4807" s="23">
        <f t="shared" si="3"/>
        <v>0.8782003337</v>
      </c>
      <c r="K4807" s="24" t="str">
        <f t="shared" si="4"/>
        <v>Target Not Meet</v>
      </c>
    </row>
    <row r="4808" ht="22.5" customHeight="1">
      <c r="A4808" s="18">
        <v>45726.0</v>
      </c>
      <c r="B4808" s="19" t="str">
        <f t="shared" si="1"/>
        <v>Mar</v>
      </c>
      <c r="C4808" s="20" t="s">
        <v>57</v>
      </c>
      <c r="D4808" s="19" t="s">
        <v>80</v>
      </c>
      <c r="E4808" s="19" t="s">
        <v>63</v>
      </c>
      <c r="F4808" s="21">
        <v>1.0</v>
      </c>
      <c r="G4808" s="22">
        <v>23752.0</v>
      </c>
      <c r="H4808" s="15" t="str">
        <f t="shared" si="2"/>
        <v>Base Range</v>
      </c>
      <c r="I4808" s="22">
        <v>26548.0</v>
      </c>
      <c r="J4808" s="23">
        <f t="shared" si="3"/>
        <v>0.8946813319</v>
      </c>
      <c r="K4808" s="24" t="str">
        <f t="shared" si="4"/>
        <v>Target Not Meet</v>
      </c>
    </row>
    <row r="4809" ht="22.5" customHeight="1">
      <c r="A4809" s="18">
        <v>45726.0</v>
      </c>
      <c r="B4809" s="19" t="str">
        <f t="shared" si="1"/>
        <v>Mar</v>
      </c>
      <c r="C4809" s="20" t="s">
        <v>57</v>
      </c>
      <c r="D4809" s="19" t="s">
        <v>80</v>
      </c>
      <c r="E4809" s="19" t="s">
        <v>19</v>
      </c>
      <c r="F4809" s="21">
        <v>2.0</v>
      </c>
      <c r="G4809" s="22">
        <v>40147.0</v>
      </c>
      <c r="H4809" s="15" t="str">
        <f t="shared" si="2"/>
        <v>Base Range</v>
      </c>
      <c r="I4809" s="22">
        <v>43883.0</v>
      </c>
      <c r="J4809" s="23">
        <f t="shared" si="3"/>
        <v>0.9148645261</v>
      </c>
      <c r="K4809" s="24" t="str">
        <f t="shared" si="4"/>
        <v>Target Not Meet</v>
      </c>
    </row>
    <row r="4810" ht="22.5" customHeight="1">
      <c r="A4810" s="18">
        <v>45726.0</v>
      </c>
      <c r="B4810" s="19" t="str">
        <f t="shared" si="1"/>
        <v>Mar</v>
      </c>
      <c r="C4810" s="20" t="s">
        <v>57</v>
      </c>
      <c r="D4810" s="19" t="s">
        <v>80</v>
      </c>
      <c r="E4810" s="19" t="s">
        <v>34</v>
      </c>
      <c r="F4810" s="21">
        <v>2.0</v>
      </c>
      <c r="G4810" s="22">
        <v>71749.0</v>
      </c>
      <c r="H4810" s="15" t="str">
        <f t="shared" si="2"/>
        <v>High Range</v>
      </c>
      <c r="I4810" s="22">
        <v>75419.0</v>
      </c>
      <c r="J4810" s="23">
        <f t="shared" si="3"/>
        <v>0.9513385221</v>
      </c>
      <c r="K4810" s="24" t="str">
        <f t="shared" si="4"/>
        <v>Target Not Meet</v>
      </c>
    </row>
    <row r="4811" ht="22.5" customHeight="1">
      <c r="A4811" s="18">
        <v>45726.0</v>
      </c>
      <c r="B4811" s="19" t="str">
        <f t="shared" si="1"/>
        <v>Mar</v>
      </c>
      <c r="C4811" s="20" t="s">
        <v>57</v>
      </c>
      <c r="D4811" s="19" t="s">
        <v>80</v>
      </c>
      <c r="E4811" s="19" t="s">
        <v>23</v>
      </c>
      <c r="F4811" s="21">
        <v>2.0</v>
      </c>
      <c r="G4811" s="22">
        <v>36397.0</v>
      </c>
      <c r="H4811" s="15" t="str">
        <f t="shared" si="2"/>
        <v>Base Range</v>
      </c>
      <c r="I4811" s="22">
        <v>42844.0</v>
      </c>
      <c r="J4811" s="23">
        <f t="shared" si="3"/>
        <v>0.849523854</v>
      </c>
      <c r="K4811" s="24" t="str">
        <f t="shared" si="4"/>
        <v>Target Not Meet</v>
      </c>
    </row>
    <row r="4812" ht="22.5" customHeight="1">
      <c r="A4812" s="18">
        <v>45726.0</v>
      </c>
      <c r="B4812" s="19" t="str">
        <f t="shared" si="1"/>
        <v>Mar</v>
      </c>
      <c r="C4812" s="20" t="s">
        <v>57</v>
      </c>
      <c r="D4812" s="19" t="s">
        <v>71</v>
      </c>
      <c r="E4812" s="19" t="s">
        <v>26</v>
      </c>
      <c r="F4812" s="21">
        <v>2.0</v>
      </c>
      <c r="G4812" s="22">
        <v>56176.0</v>
      </c>
      <c r="H4812" s="15" t="str">
        <f t="shared" si="2"/>
        <v>Medium Range</v>
      </c>
      <c r="I4812" s="22">
        <v>59677.0</v>
      </c>
      <c r="J4812" s="23">
        <f t="shared" si="3"/>
        <v>0.9413341823</v>
      </c>
      <c r="K4812" s="24" t="str">
        <f t="shared" si="4"/>
        <v>Target Not Meet</v>
      </c>
    </row>
    <row r="4813" ht="22.5" customHeight="1">
      <c r="A4813" s="18">
        <v>45726.0</v>
      </c>
      <c r="B4813" s="19" t="str">
        <f t="shared" si="1"/>
        <v>Mar</v>
      </c>
      <c r="C4813" s="20" t="s">
        <v>13</v>
      </c>
      <c r="D4813" s="19" t="s">
        <v>169</v>
      </c>
      <c r="E4813" s="19" t="s">
        <v>68</v>
      </c>
      <c r="F4813" s="21">
        <v>1.0</v>
      </c>
      <c r="G4813" s="22">
        <v>43458.0</v>
      </c>
      <c r="H4813" s="15" t="str">
        <f t="shared" si="2"/>
        <v>Base Range</v>
      </c>
      <c r="I4813" s="22">
        <v>55660.0</v>
      </c>
      <c r="J4813" s="23">
        <f t="shared" si="3"/>
        <v>0.7807761409</v>
      </c>
      <c r="K4813" s="24" t="str">
        <f t="shared" si="4"/>
        <v>Target Not Meet</v>
      </c>
    </row>
    <row r="4814" ht="22.5" customHeight="1">
      <c r="A4814" s="18">
        <v>45726.0</v>
      </c>
      <c r="B4814" s="19" t="str">
        <f t="shared" si="1"/>
        <v>Mar</v>
      </c>
      <c r="C4814" s="20" t="s">
        <v>57</v>
      </c>
      <c r="D4814" s="19" t="s">
        <v>71</v>
      </c>
      <c r="E4814" s="19" t="s">
        <v>23</v>
      </c>
      <c r="F4814" s="21">
        <v>2.0</v>
      </c>
      <c r="G4814" s="22">
        <v>32639.0</v>
      </c>
      <c r="H4814" s="15" t="str">
        <f t="shared" si="2"/>
        <v>Base Range</v>
      </c>
      <c r="I4814" s="22">
        <v>38360.0</v>
      </c>
      <c r="J4814" s="23">
        <f t="shared" si="3"/>
        <v>0.8508602711</v>
      </c>
      <c r="K4814" s="24" t="str">
        <f t="shared" si="4"/>
        <v>Target Not Meet</v>
      </c>
    </row>
    <row r="4815" ht="22.5" customHeight="1">
      <c r="A4815" s="18">
        <v>45726.0</v>
      </c>
      <c r="B4815" s="19" t="str">
        <f t="shared" si="1"/>
        <v>Mar</v>
      </c>
      <c r="C4815" s="20" t="s">
        <v>57</v>
      </c>
      <c r="D4815" s="25" t="s">
        <v>62</v>
      </c>
      <c r="E4815" s="19" t="s">
        <v>19</v>
      </c>
      <c r="F4815" s="21">
        <v>1.0</v>
      </c>
      <c r="G4815" s="22">
        <v>33363.0</v>
      </c>
      <c r="H4815" s="15" t="str">
        <f t="shared" si="2"/>
        <v>Base Range</v>
      </c>
      <c r="I4815" s="22">
        <v>30559.0</v>
      </c>
      <c r="J4815" s="23">
        <f t="shared" si="3"/>
        <v>1.091756929</v>
      </c>
      <c r="K4815" s="24" t="str">
        <f t="shared" si="4"/>
        <v>Over Achived</v>
      </c>
    </row>
    <row r="4816" ht="22.5" customHeight="1">
      <c r="A4816" s="18">
        <v>45726.0</v>
      </c>
      <c r="B4816" s="19" t="str">
        <f t="shared" si="1"/>
        <v>Mar</v>
      </c>
      <c r="C4816" s="20" t="s">
        <v>57</v>
      </c>
      <c r="D4816" s="25" t="s">
        <v>62</v>
      </c>
      <c r="E4816" s="19" t="s">
        <v>9</v>
      </c>
      <c r="F4816" s="21">
        <v>3.0</v>
      </c>
      <c r="G4816" s="22">
        <v>65448.0</v>
      </c>
      <c r="H4816" s="15" t="str">
        <f t="shared" si="2"/>
        <v>Medium Range</v>
      </c>
      <c r="I4816" s="22">
        <v>54428.0</v>
      </c>
      <c r="J4816" s="23">
        <f t="shared" si="3"/>
        <v>1.202469317</v>
      </c>
      <c r="K4816" s="24" t="str">
        <f t="shared" si="4"/>
        <v>Over Achived</v>
      </c>
    </row>
    <row r="4817" ht="22.5" customHeight="1">
      <c r="A4817" s="18">
        <v>45726.0</v>
      </c>
      <c r="B4817" s="19" t="str">
        <f t="shared" si="1"/>
        <v>Mar</v>
      </c>
      <c r="C4817" s="20" t="s">
        <v>57</v>
      </c>
      <c r="D4817" s="25" t="s">
        <v>62</v>
      </c>
      <c r="E4817" s="19" t="s">
        <v>68</v>
      </c>
      <c r="F4817" s="21">
        <v>1.0</v>
      </c>
      <c r="G4817" s="22">
        <v>26132.0</v>
      </c>
      <c r="H4817" s="15" t="str">
        <f t="shared" si="2"/>
        <v>Base Range</v>
      </c>
      <c r="I4817" s="22">
        <v>21796.0</v>
      </c>
      <c r="J4817" s="23">
        <f t="shared" si="3"/>
        <v>1.198935585</v>
      </c>
      <c r="K4817" s="24" t="str">
        <f t="shared" si="4"/>
        <v>Over Achived</v>
      </c>
    </row>
    <row r="4818" ht="22.5" customHeight="1">
      <c r="A4818" s="18">
        <v>45726.0</v>
      </c>
      <c r="B4818" s="19" t="str">
        <f t="shared" si="1"/>
        <v>Mar</v>
      </c>
      <c r="C4818" s="20" t="s">
        <v>57</v>
      </c>
      <c r="D4818" s="25" t="s">
        <v>62</v>
      </c>
      <c r="E4818" s="19" t="s">
        <v>68</v>
      </c>
      <c r="F4818" s="21">
        <v>1.0</v>
      </c>
      <c r="G4818" s="22">
        <v>27035.0</v>
      </c>
      <c r="H4818" s="15" t="str">
        <f t="shared" si="2"/>
        <v>Base Range</v>
      </c>
      <c r="I4818" s="22">
        <v>20279.0</v>
      </c>
      <c r="J4818" s="23">
        <f t="shared" si="3"/>
        <v>1.333152522</v>
      </c>
      <c r="K4818" s="24" t="str">
        <f t="shared" si="4"/>
        <v>Over Achived</v>
      </c>
    </row>
    <row r="4819" ht="22.5" customHeight="1">
      <c r="A4819" s="18">
        <v>45726.0</v>
      </c>
      <c r="B4819" s="19" t="str">
        <f t="shared" si="1"/>
        <v>Mar</v>
      </c>
      <c r="C4819" s="20" t="s">
        <v>57</v>
      </c>
      <c r="D4819" s="19" t="s">
        <v>58</v>
      </c>
      <c r="E4819" s="19" t="s">
        <v>19</v>
      </c>
      <c r="F4819" s="21">
        <v>1.0</v>
      </c>
      <c r="G4819" s="22">
        <v>32419.0</v>
      </c>
      <c r="H4819" s="15" t="str">
        <f t="shared" si="2"/>
        <v>Base Range</v>
      </c>
      <c r="I4819" s="22">
        <v>29328.0</v>
      </c>
      <c r="J4819" s="23">
        <f t="shared" si="3"/>
        <v>1.105394163</v>
      </c>
      <c r="K4819" s="24" t="str">
        <f t="shared" si="4"/>
        <v>Over Achived</v>
      </c>
    </row>
    <row r="4820" ht="22.5" customHeight="1">
      <c r="A4820" s="18">
        <v>45726.0</v>
      </c>
      <c r="B4820" s="19" t="str">
        <f t="shared" si="1"/>
        <v>Mar</v>
      </c>
      <c r="C4820" s="20" t="s">
        <v>57</v>
      </c>
      <c r="D4820" s="19" t="s">
        <v>58</v>
      </c>
      <c r="E4820" s="19" t="s">
        <v>9</v>
      </c>
      <c r="F4820" s="21">
        <v>2.0</v>
      </c>
      <c r="G4820" s="22">
        <v>76798.0</v>
      </c>
      <c r="H4820" s="15" t="str">
        <f t="shared" si="2"/>
        <v>High Range</v>
      </c>
      <c r="I4820" s="22">
        <v>67646.0</v>
      </c>
      <c r="J4820" s="23">
        <f t="shared" si="3"/>
        <v>1.135292552</v>
      </c>
      <c r="K4820" s="24" t="str">
        <f t="shared" si="4"/>
        <v>Over Achived</v>
      </c>
    </row>
    <row r="4821" ht="22.5" customHeight="1">
      <c r="A4821" s="18">
        <v>45726.0</v>
      </c>
      <c r="B4821" s="19" t="str">
        <f t="shared" si="1"/>
        <v>Mar</v>
      </c>
      <c r="C4821" s="20" t="s">
        <v>57</v>
      </c>
      <c r="D4821" s="19" t="s">
        <v>58</v>
      </c>
      <c r="E4821" s="19" t="s">
        <v>34</v>
      </c>
      <c r="F4821" s="21">
        <v>2.0</v>
      </c>
      <c r="G4821" s="22">
        <v>64799.0</v>
      </c>
      <c r="H4821" s="15" t="str">
        <f t="shared" si="2"/>
        <v>Medium Range</v>
      </c>
      <c r="I4821" s="22">
        <v>53859.0</v>
      </c>
      <c r="J4821" s="23">
        <f t="shared" si="3"/>
        <v>1.203122969</v>
      </c>
      <c r="K4821" s="24" t="str">
        <f t="shared" si="4"/>
        <v>Over Achived</v>
      </c>
    </row>
    <row r="4822" ht="22.5" customHeight="1">
      <c r="A4822" s="18">
        <v>45726.0</v>
      </c>
      <c r="B4822" s="19" t="str">
        <f t="shared" si="1"/>
        <v>Mar</v>
      </c>
      <c r="C4822" s="20" t="s">
        <v>57</v>
      </c>
      <c r="D4822" s="19" t="s">
        <v>71</v>
      </c>
      <c r="E4822" s="19" t="s">
        <v>68</v>
      </c>
      <c r="F4822" s="21">
        <v>1.0</v>
      </c>
      <c r="G4822" s="22">
        <v>30312.0</v>
      </c>
      <c r="H4822" s="15" t="str">
        <f t="shared" si="2"/>
        <v>Base Range</v>
      </c>
      <c r="I4822" s="22">
        <v>34184.0</v>
      </c>
      <c r="J4822" s="23">
        <f t="shared" si="3"/>
        <v>0.8867306342</v>
      </c>
      <c r="K4822" s="24" t="str">
        <f t="shared" si="4"/>
        <v>Target Not Meet</v>
      </c>
    </row>
    <row r="4823" ht="22.5" customHeight="1">
      <c r="A4823" s="18">
        <v>45726.0</v>
      </c>
      <c r="B4823" s="19" t="str">
        <f t="shared" si="1"/>
        <v>Mar</v>
      </c>
      <c r="C4823" s="20" t="s">
        <v>13</v>
      </c>
      <c r="D4823" s="19" t="s">
        <v>14</v>
      </c>
      <c r="E4823" s="19" t="s">
        <v>68</v>
      </c>
      <c r="F4823" s="21">
        <v>1.0</v>
      </c>
      <c r="G4823" s="22">
        <v>42685.0</v>
      </c>
      <c r="H4823" s="15" t="str">
        <f t="shared" si="2"/>
        <v>Base Range</v>
      </c>
      <c r="I4823" s="22">
        <v>32229.0</v>
      </c>
      <c r="J4823" s="23">
        <f t="shared" si="3"/>
        <v>1.32442831</v>
      </c>
      <c r="K4823" s="24" t="str">
        <f t="shared" si="4"/>
        <v>Over Achived</v>
      </c>
    </row>
    <row r="4824" ht="22.5" customHeight="1">
      <c r="A4824" s="18">
        <v>45726.0</v>
      </c>
      <c r="B4824" s="19" t="str">
        <f t="shared" si="1"/>
        <v>Mar</v>
      </c>
      <c r="C4824" s="20" t="s">
        <v>13</v>
      </c>
      <c r="D4824" s="19" t="s">
        <v>14</v>
      </c>
      <c r="E4824" s="19" t="s">
        <v>63</v>
      </c>
      <c r="F4824" s="21">
        <v>3.0</v>
      </c>
      <c r="G4824" s="22">
        <v>98649.0</v>
      </c>
      <c r="H4824" s="15" t="str">
        <f t="shared" si="2"/>
        <v>Very High Range</v>
      </c>
      <c r="I4824" s="22">
        <v>87240.0</v>
      </c>
      <c r="J4824" s="23">
        <f t="shared" si="3"/>
        <v>1.130777166</v>
      </c>
      <c r="K4824" s="24" t="str">
        <f t="shared" si="4"/>
        <v>Over Achived</v>
      </c>
    </row>
    <row r="4825" ht="22.5" customHeight="1">
      <c r="A4825" s="18">
        <v>45726.0</v>
      </c>
      <c r="B4825" s="19" t="str">
        <f t="shared" si="1"/>
        <v>Mar</v>
      </c>
      <c r="C4825" s="20" t="s">
        <v>92</v>
      </c>
      <c r="D4825" s="19" t="s">
        <v>93</v>
      </c>
      <c r="E4825" s="19" t="s">
        <v>63</v>
      </c>
      <c r="F4825" s="21">
        <v>1.0</v>
      </c>
      <c r="G4825" s="22">
        <v>21861.0</v>
      </c>
      <c r="H4825" s="15" t="str">
        <f t="shared" si="2"/>
        <v>Base Range</v>
      </c>
      <c r="I4825" s="22">
        <v>26307.0</v>
      </c>
      <c r="J4825" s="23">
        <f t="shared" si="3"/>
        <v>0.8309955525</v>
      </c>
      <c r="K4825" s="24" t="str">
        <f t="shared" si="4"/>
        <v>Target Not Meet</v>
      </c>
    </row>
    <row r="4826" ht="22.5" customHeight="1">
      <c r="A4826" s="18">
        <v>45726.0</v>
      </c>
      <c r="B4826" s="19" t="str">
        <f t="shared" si="1"/>
        <v>Mar</v>
      </c>
      <c r="C4826" s="20" t="s">
        <v>7</v>
      </c>
      <c r="D4826" s="19" t="s">
        <v>131</v>
      </c>
      <c r="E4826" s="19" t="s">
        <v>68</v>
      </c>
      <c r="F4826" s="21">
        <v>3.0</v>
      </c>
      <c r="G4826" s="22">
        <v>81042.0</v>
      </c>
      <c r="H4826" s="15" t="str">
        <f t="shared" si="2"/>
        <v>High Range</v>
      </c>
      <c r="I4826" s="22">
        <v>70868.0</v>
      </c>
      <c r="J4826" s="23">
        <f t="shared" si="3"/>
        <v>1.14356268</v>
      </c>
      <c r="K4826" s="24" t="str">
        <f t="shared" si="4"/>
        <v>Over Achived</v>
      </c>
    </row>
    <row r="4827" ht="22.5" customHeight="1">
      <c r="A4827" s="18">
        <v>45726.0</v>
      </c>
      <c r="B4827" s="19" t="str">
        <f t="shared" si="1"/>
        <v>Mar</v>
      </c>
      <c r="C4827" s="20" t="s">
        <v>7</v>
      </c>
      <c r="D4827" s="19" t="s">
        <v>126</v>
      </c>
      <c r="E4827" s="19" t="s">
        <v>38</v>
      </c>
      <c r="F4827" s="21">
        <v>5.0</v>
      </c>
      <c r="G4827" s="22">
        <v>104687.0</v>
      </c>
      <c r="H4827" s="15" t="str">
        <f t="shared" si="2"/>
        <v>Very High Range</v>
      </c>
      <c r="I4827" s="22">
        <v>93240.0</v>
      </c>
      <c r="J4827" s="23">
        <f t="shared" si="3"/>
        <v>1.122769198</v>
      </c>
      <c r="K4827" s="24" t="str">
        <f t="shared" si="4"/>
        <v>Over Achived</v>
      </c>
    </row>
    <row r="4828" ht="22.5" customHeight="1">
      <c r="A4828" s="18">
        <v>45726.0</v>
      </c>
      <c r="B4828" s="19" t="str">
        <f t="shared" si="1"/>
        <v>Mar</v>
      </c>
      <c r="C4828" s="20" t="s">
        <v>7</v>
      </c>
      <c r="D4828" s="19" t="s">
        <v>126</v>
      </c>
      <c r="E4828" s="19" t="s">
        <v>38</v>
      </c>
      <c r="F4828" s="21">
        <v>4.0</v>
      </c>
      <c r="G4828" s="22">
        <v>97589.0</v>
      </c>
      <c r="H4828" s="15" t="str">
        <f t="shared" si="2"/>
        <v>Very High Range</v>
      </c>
      <c r="I4828" s="22">
        <v>73465.0</v>
      </c>
      <c r="J4828" s="23">
        <f t="shared" si="3"/>
        <v>1.328374056</v>
      </c>
      <c r="K4828" s="24" t="str">
        <f t="shared" si="4"/>
        <v>Over Achived</v>
      </c>
    </row>
    <row r="4829" ht="22.5" customHeight="1">
      <c r="A4829" s="18">
        <v>45726.0</v>
      </c>
      <c r="B4829" s="19" t="str">
        <f t="shared" si="1"/>
        <v>Mar</v>
      </c>
      <c r="C4829" s="20" t="s">
        <v>7</v>
      </c>
      <c r="D4829" s="19" t="s">
        <v>118</v>
      </c>
      <c r="E4829" s="19" t="s">
        <v>68</v>
      </c>
      <c r="F4829" s="21">
        <v>3.0</v>
      </c>
      <c r="G4829" s="22">
        <v>76809.0</v>
      </c>
      <c r="H4829" s="15" t="str">
        <f t="shared" si="2"/>
        <v>High Range</v>
      </c>
      <c r="I4829" s="22">
        <v>65053.0</v>
      </c>
      <c r="J4829" s="23">
        <f t="shared" si="3"/>
        <v>1.180714187</v>
      </c>
      <c r="K4829" s="24" t="str">
        <f t="shared" si="4"/>
        <v>Over Achived</v>
      </c>
    </row>
    <row r="4830" ht="22.5" customHeight="1">
      <c r="A4830" s="18">
        <v>45726.0</v>
      </c>
      <c r="B4830" s="19" t="str">
        <f t="shared" si="1"/>
        <v>Mar</v>
      </c>
      <c r="C4830" s="20" t="s">
        <v>7</v>
      </c>
      <c r="D4830" s="19" t="s">
        <v>118</v>
      </c>
      <c r="E4830" s="19" t="s">
        <v>19</v>
      </c>
      <c r="F4830" s="21">
        <v>4.0</v>
      </c>
      <c r="G4830" s="22">
        <v>81834.0</v>
      </c>
      <c r="H4830" s="15" t="str">
        <f t="shared" si="2"/>
        <v>High Range</v>
      </c>
      <c r="I4830" s="22">
        <v>74073.0</v>
      </c>
      <c r="J4830" s="23">
        <f t="shared" si="3"/>
        <v>1.104775019</v>
      </c>
      <c r="K4830" s="24" t="str">
        <f t="shared" si="4"/>
        <v>Over Achived</v>
      </c>
    </row>
    <row r="4831" ht="22.5" customHeight="1">
      <c r="A4831" s="18">
        <v>45726.0</v>
      </c>
      <c r="B4831" s="19" t="str">
        <f t="shared" si="1"/>
        <v>Mar</v>
      </c>
      <c r="C4831" s="20" t="s">
        <v>7</v>
      </c>
      <c r="D4831" s="19" t="s">
        <v>118</v>
      </c>
      <c r="E4831" s="19" t="s">
        <v>19</v>
      </c>
      <c r="F4831" s="21">
        <v>4.0</v>
      </c>
      <c r="G4831" s="22">
        <v>88379.0</v>
      </c>
      <c r="H4831" s="15" t="str">
        <f t="shared" si="2"/>
        <v>High Range</v>
      </c>
      <c r="I4831" s="22">
        <v>80186.0</v>
      </c>
      <c r="J4831" s="23">
        <f t="shared" si="3"/>
        <v>1.102174943</v>
      </c>
      <c r="K4831" s="24" t="str">
        <f t="shared" si="4"/>
        <v>Over Achived</v>
      </c>
    </row>
    <row r="4832" ht="22.5" customHeight="1">
      <c r="A4832" s="18">
        <v>45726.0</v>
      </c>
      <c r="B4832" s="19" t="str">
        <f t="shared" si="1"/>
        <v>Mar</v>
      </c>
      <c r="C4832" s="20" t="s">
        <v>7</v>
      </c>
      <c r="D4832" s="19" t="s">
        <v>106</v>
      </c>
      <c r="E4832" s="19" t="s">
        <v>9</v>
      </c>
      <c r="F4832" s="21">
        <v>7.0</v>
      </c>
      <c r="G4832" s="22">
        <v>168257.0</v>
      </c>
      <c r="H4832" s="15" t="str">
        <f t="shared" si="2"/>
        <v>Very High Range</v>
      </c>
      <c r="I4832" s="22">
        <v>149369.0</v>
      </c>
      <c r="J4832" s="23">
        <f t="shared" si="3"/>
        <v>1.126451941</v>
      </c>
      <c r="K4832" s="24" t="str">
        <f t="shared" si="4"/>
        <v>Over Achived</v>
      </c>
    </row>
    <row r="4833" ht="22.5" customHeight="1">
      <c r="A4833" s="18">
        <v>45726.0</v>
      </c>
      <c r="B4833" s="19" t="str">
        <f t="shared" si="1"/>
        <v>Mar</v>
      </c>
      <c r="C4833" s="20" t="s">
        <v>7</v>
      </c>
      <c r="D4833" s="19" t="s">
        <v>106</v>
      </c>
      <c r="E4833" s="19" t="s">
        <v>34</v>
      </c>
      <c r="F4833" s="21">
        <v>5.0</v>
      </c>
      <c r="G4833" s="22">
        <v>150640.0</v>
      </c>
      <c r="H4833" s="15" t="str">
        <f t="shared" si="2"/>
        <v>Very High Range</v>
      </c>
      <c r="I4833" s="22">
        <v>127423.0</v>
      </c>
      <c r="J4833" s="23">
        <f t="shared" si="3"/>
        <v>1.182204155</v>
      </c>
      <c r="K4833" s="24" t="str">
        <f t="shared" si="4"/>
        <v>Over Achived</v>
      </c>
    </row>
    <row r="4834" ht="22.5" customHeight="1">
      <c r="A4834" s="18">
        <v>45726.0</v>
      </c>
      <c r="B4834" s="19" t="str">
        <f t="shared" si="1"/>
        <v>Mar</v>
      </c>
      <c r="C4834" s="20" t="s">
        <v>7</v>
      </c>
      <c r="D4834" s="19" t="s">
        <v>106</v>
      </c>
      <c r="E4834" s="19" t="s">
        <v>34</v>
      </c>
      <c r="F4834" s="21">
        <v>7.0</v>
      </c>
      <c r="G4834" s="22">
        <v>133017.0</v>
      </c>
      <c r="H4834" s="15" t="str">
        <f t="shared" si="2"/>
        <v>Very High Range</v>
      </c>
      <c r="I4834" s="22">
        <v>121103.0</v>
      </c>
      <c r="J4834" s="23">
        <f t="shared" si="3"/>
        <v>1.098379066</v>
      </c>
      <c r="K4834" s="24" t="str">
        <f t="shared" si="4"/>
        <v>Over Achived</v>
      </c>
    </row>
    <row r="4835" ht="22.5" customHeight="1">
      <c r="A4835" s="18">
        <v>45726.0</v>
      </c>
      <c r="B4835" s="19" t="str">
        <f t="shared" si="1"/>
        <v>Mar</v>
      </c>
      <c r="C4835" s="20" t="s">
        <v>7</v>
      </c>
      <c r="D4835" s="19" t="s">
        <v>106</v>
      </c>
      <c r="E4835" s="19" t="s">
        <v>68</v>
      </c>
      <c r="F4835" s="21">
        <v>3.0</v>
      </c>
      <c r="G4835" s="22">
        <v>78504.0</v>
      </c>
      <c r="H4835" s="15" t="str">
        <f t="shared" si="2"/>
        <v>High Range</v>
      </c>
      <c r="I4835" s="22">
        <v>59427.0</v>
      </c>
      <c r="J4835" s="23">
        <f t="shared" si="3"/>
        <v>1.3210157</v>
      </c>
      <c r="K4835" s="24" t="str">
        <f t="shared" si="4"/>
        <v>Over Achived</v>
      </c>
    </row>
    <row r="4836" ht="22.5" customHeight="1">
      <c r="A4836" s="18">
        <v>45726.0</v>
      </c>
      <c r="B4836" s="19" t="str">
        <f t="shared" si="1"/>
        <v>Mar</v>
      </c>
      <c r="C4836" s="20" t="s">
        <v>7</v>
      </c>
      <c r="D4836" s="19" t="s">
        <v>106</v>
      </c>
      <c r="E4836" s="19" t="s">
        <v>19</v>
      </c>
      <c r="F4836" s="21">
        <v>4.0</v>
      </c>
      <c r="G4836" s="22">
        <v>99630.0</v>
      </c>
      <c r="H4836" s="15" t="str">
        <f t="shared" si="2"/>
        <v>Very High Range</v>
      </c>
      <c r="I4836" s="22">
        <v>81834.0</v>
      </c>
      <c r="J4836" s="23">
        <f t="shared" si="3"/>
        <v>1.217464624</v>
      </c>
      <c r="K4836" s="24" t="str">
        <f t="shared" si="4"/>
        <v>Over Achived</v>
      </c>
    </row>
    <row r="4837" ht="22.5" customHeight="1">
      <c r="A4837" s="18">
        <v>45726.0</v>
      </c>
      <c r="B4837" s="19" t="str">
        <f t="shared" si="1"/>
        <v>Mar</v>
      </c>
      <c r="C4837" s="20" t="s">
        <v>7</v>
      </c>
      <c r="D4837" s="19" t="s">
        <v>8</v>
      </c>
      <c r="E4837" s="19" t="s">
        <v>68</v>
      </c>
      <c r="F4837" s="21">
        <v>3.0</v>
      </c>
      <c r="G4837" s="22">
        <v>65493.0</v>
      </c>
      <c r="H4837" s="15" t="str">
        <f t="shared" si="2"/>
        <v>Medium Range</v>
      </c>
      <c r="I4837" s="22">
        <v>49664.0</v>
      </c>
      <c r="J4837" s="23">
        <f t="shared" si="3"/>
        <v>1.318721811</v>
      </c>
      <c r="K4837" s="24" t="str">
        <f t="shared" si="4"/>
        <v>Over Achived</v>
      </c>
    </row>
    <row r="4838" ht="22.5" customHeight="1">
      <c r="A4838" s="18">
        <v>45726.0</v>
      </c>
      <c r="B4838" s="19" t="str">
        <f t="shared" si="1"/>
        <v>Mar</v>
      </c>
      <c r="C4838" s="20" t="s">
        <v>7</v>
      </c>
      <c r="D4838" s="19" t="s">
        <v>8</v>
      </c>
      <c r="E4838" s="19" t="s">
        <v>34</v>
      </c>
      <c r="F4838" s="21">
        <v>6.0</v>
      </c>
      <c r="G4838" s="22">
        <v>127484.0</v>
      </c>
      <c r="H4838" s="15" t="str">
        <f t="shared" si="2"/>
        <v>Very High Range</v>
      </c>
      <c r="I4838" s="22">
        <v>92707.0</v>
      </c>
      <c r="J4838" s="23">
        <f t="shared" si="3"/>
        <v>1.375128092</v>
      </c>
      <c r="K4838" s="24" t="str">
        <f t="shared" si="4"/>
        <v>Over Achived</v>
      </c>
    </row>
    <row r="4839" ht="22.5" customHeight="1">
      <c r="A4839" s="18">
        <v>45726.0</v>
      </c>
      <c r="B4839" s="19" t="str">
        <f t="shared" si="1"/>
        <v>Mar</v>
      </c>
      <c r="C4839" s="20" t="s">
        <v>7</v>
      </c>
      <c r="D4839" s="19" t="s">
        <v>8</v>
      </c>
      <c r="E4839" s="19" t="s">
        <v>26</v>
      </c>
      <c r="F4839" s="21">
        <v>9.0</v>
      </c>
      <c r="G4839" s="22">
        <v>206872.0</v>
      </c>
      <c r="H4839" s="15" t="str">
        <f t="shared" si="2"/>
        <v>Very High Range</v>
      </c>
      <c r="I4839" s="22">
        <v>156877.0</v>
      </c>
      <c r="J4839" s="23">
        <f t="shared" si="3"/>
        <v>1.318689164</v>
      </c>
      <c r="K4839" s="24" t="str">
        <f t="shared" si="4"/>
        <v>Over Achived</v>
      </c>
    </row>
    <row r="4840" ht="22.5" customHeight="1">
      <c r="A4840" s="18">
        <v>45726.0</v>
      </c>
      <c r="B4840" s="19" t="str">
        <f t="shared" si="1"/>
        <v>Mar</v>
      </c>
      <c r="C4840" s="20" t="s">
        <v>7</v>
      </c>
      <c r="D4840" s="19" t="s">
        <v>8</v>
      </c>
      <c r="E4840" s="19" t="s">
        <v>23</v>
      </c>
      <c r="F4840" s="21">
        <v>3.0</v>
      </c>
      <c r="G4840" s="22">
        <v>72118.0</v>
      </c>
      <c r="H4840" s="15" t="str">
        <f t="shared" si="2"/>
        <v>High Range</v>
      </c>
      <c r="I4840" s="22">
        <v>51738.0</v>
      </c>
      <c r="J4840" s="23">
        <f t="shared" si="3"/>
        <v>1.393907766</v>
      </c>
      <c r="K4840" s="24" t="str">
        <f t="shared" si="4"/>
        <v>Over Achived</v>
      </c>
    </row>
    <row r="4841" ht="22.5" customHeight="1">
      <c r="A4841" s="18">
        <v>45726.0</v>
      </c>
      <c r="B4841" s="19" t="str">
        <f t="shared" si="1"/>
        <v>Mar</v>
      </c>
      <c r="C4841" s="20" t="s">
        <v>7</v>
      </c>
      <c r="D4841" s="19" t="s">
        <v>131</v>
      </c>
      <c r="E4841" s="19" t="s">
        <v>38</v>
      </c>
      <c r="F4841" s="21">
        <v>4.0</v>
      </c>
      <c r="G4841" s="22">
        <v>92116.0</v>
      </c>
      <c r="H4841" s="15" t="str">
        <f t="shared" si="2"/>
        <v>Very High Range</v>
      </c>
      <c r="I4841" s="22">
        <v>78103.0</v>
      </c>
      <c r="J4841" s="23">
        <f t="shared" si="3"/>
        <v>1.179416924</v>
      </c>
      <c r="K4841" s="24" t="str">
        <f t="shared" si="4"/>
        <v>Over Achived</v>
      </c>
    </row>
    <row r="4842" ht="22.5" customHeight="1">
      <c r="A4842" s="18">
        <v>45726.0</v>
      </c>
      <c r="B4842" s="19" t="str">
        <f t="shared" si="1"/>
        <v>Mar</v>
      </c>
      <c r="C4842" s="20" t="s">
        <v>7</v>
      </c>
      <c r="D4842" s="19" t="s">
        <v>131</v>
      </c>
      <c r="E4842" s="19" t="s">
        <v>19</v>
      </c>
      <c r="F4842" s="21">
        <v>3.0</v>
      </c>
      <c r="G4842" s="22">
        <v>99563.0</v>
      </c>
      <c r="H4842" s="15" t="str">
        <f t="shared" si="2"/>
        <v>Very High Range</v>
      </c>
      <c r="I4842" s="22">
        <v>72404.0</v>
      </c>
      <c r="J4842" s="23">
        <f t="shared" si="3"/>
        <v>1.375103585</v>
      </c>
      <c r="K4842" s="24" t="str">
        <f t="shared" si="4"/>
        <v>Over Achived</v>
      </c>
    </row>
    <row r="4843" ht="22.5" customHeight="1">
      <c r="A4843" s="18">
        <v>45726.0</v>
      </c>
      <c r="B4843" s="19" t="str">
        <f t="shared" si="1"/>
        <v>Mar</v>
      </c>
      <c r="C4843" s="20" t="s">
        <v>7</v>
      </c>
      <c r="D4843" s="19" t="s">
        <v>8</v>
      </c>
      <c r="E4843" s="19" t="s">
        <v>26</v>
      </c>
      <c r="F4843" s="21">
        <v>8.0</v>
      </c>
      <c r="G4843" s="22">
        <v>254874.0</v>
      </c>
      <c r="H4843" s="15" t="str">
        <f t="shared" si="2"/>
        <v>Very High Range</v>
      </c>
      <c r="I4843" s="22">
        <v>199710.0</v>
      </c>
      <c r="J4843" s="23">
        <f t="shared" si="3"/>
        <v>1.27622052</v>
      </c>
      <c r="K4843" s="24" t="str">
        <f t="shared" si="4"/>
        <v>Over Achived</v>
      </c>
    </row>
    <row r="4844" ht="22.5" customHeight="1">
      <c r="A4844" s="18">
        <v>45726.0</v>
      </c>
      <c r="B4844" s="19" t="str">
        <f t="shared" si="1"/>
        <v>Mar</v>
      </c>
      <c r="C4844" s="20" t="s">
        <v>92</v>
      </c>
      <c r="D4844" s="19" t="s">
        <v>158</v>
      </c>
      <c r="E4844" s="19" t="s">
        <v>23</v>
      </c>
      <c r="F4844" s="21">
        <v>2.0</v>
      </c>
      <c r="G4844" s="22">
        <v>64676.0</v>
      </c>
      <c r="H4844" s="15" t="str">
        <f t="shared" si="2"/>
        <v>Medium Range</v>
      </c>
      <c r="I4844" s="22">
        <v>57277.0</v>
      </c>
      <c r="J4844" s="23">
        <f t="shared" si="3"/>
        <v>1.129179252</v>
      </c>
      <c r="K4844" s="24" t="str">
        <f t="shared" si="4"/>
        <v>Over Achived</v>
      </c>
    </row>
    <row r="4845" ht="22.5" customHeight="1">
      <c r="A4845" s="18">
        <v>45726.0</v>
      </c>
      <c r="B4845" s="19" t="str">
        <f t="shared" si="1"/>
        <v>Mar</v>
      </c>
      <c r="C4845" s="20" t="s">
        <v>92</v>
      </c>
      <c r="D4845" s="19" t="s">
        <v>93</v>
      </c>
      <c r="E4845" s="19" t="s">
        <v>9</v>
      </c>
      <c r="F4845" s="21">
        <v>6.0</v>
      </c>
      <c r="G4845" s="22">
        <v>127839.0</v>
      </c>
      <c r="H4845" s="15" t="str">
        <f t="shared" si="2"/>
        <v>Very High Range</v>
      </c>
      <c r="I4845" s="22">
        <v>155386.0</v>
      </c>
      <c r="J4845" s="23">
        <f t="shared" si="3"/>
        <v>0.8227189065</v>
      </c>
      <c r="K4845" s="24" t="str">
        <f t="shared" si="4"/>
        <v>Target Not Meet</v>
      </c>
    </row>
    <row r="4846" ht="22.5" customHeight="1">
      <c r="A4846" s="18">
        <v>45726.0</v>
      </c>
      <c r="B4846" s="19" t="str">
        <f t="shared" si="1"/>
        <v>Mar</v>
      </c>
      <c r="C4846" s="20" t="s">
        <v>92</v>
      </c>
      <c r="D4846" s="19" t="s">
        <v>93</v>
      </c>
      <c r="E4846" s="19" t="s">
        <v>38</v>
      </c>
      <c r="F4846" s="21">
        <v>4.0</v>
      </c>
      <c r="G4846" s="22">
        <v>87646.0</v>
      </c>
      <c r="H4846" s="15" t="str">
        <f t="shared" si="2"/>
        <v>High Range</v>
      </c>
      <c r="I4846" s="22">
        <v>110124.0</v>
      </c>
      <c r="J4846" s="23">
        <f t="shared" si="3"/>
        <v>0.7958846391</v>
      </c>
      <c r="K4846" s="24" t="str">
        <f t="shared" si="4"/>
        <v>Target Not Meet</v>
      </c>
    </row>
    <row r="4847" ht="22.5" customHeight="1">
      <c r="A4847" s="18">
        <v>45726.0</v>
      </c>
      <c r="B4847" s="19" t="str">
        <f t="shared" si="1"/>
        <v>Mar</v>
      </c>
      <c r="C4847" s="20" t="s">
        <v>92</v>
      </c>
      <c r="D4847" s="19" t="s">
        <v>93</v>
      </c>
      <c r="E4847" s="19" t="s">
        <v>34</v>
      </c>
      <c r="F4847" s="21">
        <v>4.0</v>
      </c>
      <c r="G4847" s="22">
        <v>121496.0</v>
      </c>
      <c r="H4847" s="15" t="str">
        <f t="shared" si="2"/>
        <v>Very High Range</v>
      </c>
      <c r="I4847" s="22">
        <v>141188.0</v>
      </c>
      <c r="J4847" s="23">
        <f t="shared" si="3"/>
        <v>0.8605263903</v>
      </c>
      <c r="K4847" s="24" t="str">
        <f t="shared" si="4"/>
        <v>Target Not Meet</v>
      </c>
    </row>
    <row r="4848" ht="22.5" customHeight="1">
      <c r="A4848" s="18">
        <v>45726.0</v>
      </c>
      <c r="B4848" s="19" t="str">
        <f t="shared" si="1"/>
        <v>Mar</v>
      </c>
      <c r="C4848" s="20" t="s">
        <v>92</v>
      </c>
      <c r="D4848" s="19" t="s">
        <v>93</v>
      </c>
      <c r="E4848" s="19" t="s">
        <v>34</v>
      </c>
      <c r="F4848" s="21">
        <v>4.0</v>
      </c>
      <c r="G4848" s="22">
        <v>115055.0</v>
      </c>
      <c r="H4848" s="15" t="str">
        <f t="shared" si="2"/>
        <v>Very High Range</v>
      </c>
      <c r="I4848" s="22">
        <v>135787.0</v>
      </c>
      <c r="J4848" s="23">
        <f t="shared" si="3"/>
        <v>0.8473196992</v>
      </c>
      <c r="K4848" s="24" t="str">
        <f t="shared" si="4"/>
        <v>Target Not Meet</v>
      </c>
    </row>
    <row r="4849" ht="22.5" customHeight="1">
      <c r="A4849" s="18">
        <v>45726.0</v>
      </c>
      <c r="B4849" s="19" t="str">
        <f t="shared" si="1"/>
        <v>Mar</v>
      </c>
      <c r="C4849" s="20" t="s">
        <v>92</v>
      </c>
      <c r="D4849" s="19" t="s">
        <v>158</v>
      </c>
      <c r="E4849" s="19" t="s">
        <v>23</v>
      </c>
      <c r="F4849" s="21">
        <v>2.0</v>
      </c>
      <c r="G4849" s="22">
        <v>63281.0</v>
      </c>
      <c r="H4849" s="15" t="str">
        <f t="shared" si="2"/>
        <v>Medium Range</v>
      </c>
      <c r="I4849" s="22">
        <v>59068.0</v>
      </c>
      <c r="J4849" s="23">
        <f t="shared" si="3"/>
        <v>1.071324575</v>
      </c>
      <c r="K4849" s="24" t="str">
        <f t="shared" si="4"/>
        <v>Over Achived</v>
      </c>
    </row>
    <row r="4850" ht="22.5" customHeight="1">
      <c r="A4850" s="18">
        <v>45726.0</v>
      </c>
      <c r="B4850" s="19" t="str">
        <f t="shared" si="1"/>
        <v>Mar</v>
      </c>
      <c r="C4850" s="20" t="s">
        <v>92</v>
      </c>
      <c r="D4850" s="19" t="s">
        <v>98</v>
      </c>
      <c r="E4850" s="19" t="s">
        <v>68</v>
      </c>
      <c r="F4850" s="21">
        <v>2.0</v>
      </c>
      <c r="G4850" s="22">
        <v>59898.0</v>
      </c>
      <c r="H4850" s="15" t="str">
        <f t="shared" si="2"/>
        <v>Medium Range</v>
      </c>
      <c r="I4850" s="22">
        <v>62906.0</v>
      </c>
      <c r="J4850" s="23">
        <f t="shared" si="3"/>
        <v>0.9521826217</v>
      </c>
      <c r="K4850" s="24" t="str">
        <f t="shared" si="4"/>
        <v>Target Not Meet</v>
      </c>
    </row>
    <row r="4851" ht="22.5" customHeight="1">
      <c r="A4851" s="18">
        <v>45726.0</v>
      </c>
      <c r="B4851" s="19" t="str">
        <f t="shared" si="1"/>
        <v>Mar</v>
      </c>
      <c r="C4851" s="20" t="s">
        <v>92</v>
      </c>
      <c r="D4851" s="19" t="s">
        <v>144</v>
      </c>
      <c r="E4851" s="19" t="s">
        <v>38</v>
      </c>
      <c r="F4851" s="21">
        <v>4.0</v>
      </c>
      <c r="G4851" s="22">
        <v>83976.0</v>
      </c>
      <c r="H4851" s="15" t="str">
        <f t="shared" si="2"/>
        <v>High Range</v>
      </c>
      <c r="I4851" s="22">
        <v>59986.0</v>
      </c>
      <c r="J4851" s="23">
        <f t="shared" si="3"/>
        <v>1.39992665</v>
      </c>
      <c r="K4851" s="24" t="str">
        <f t="shared" si="4"/>
        <v>Over Achived</v>
      </c>
    </row>
    <row r="4852" ht="22.5" customHeight="1">
      <c r="A4852" s="18">
        <v>45726.0</v>
      </c>
      <c r="B4852" s="19" t="str">
        <f t="shared" si="1"/>
        <v>Mar</v>
      </c>
      <c r="C4852" s="20" t="s">
        <v>92</v>
      </c>
      <c r="D4852" s="19" t="s">
        <v>98</v>
      </c>
      <c r="E4852" s="19" t="s">
        <v>23</v>
      </c>
      <c r="F4852" s="21">
        <v>2.0</v>
      </c>
      <c r="G4852" s="22">
        <v>69957.0</v>
      </c>
      <c r="H4852" s="15" t="str">
        <f t="shared" si="2"/>
        <v>Medium Range</v>
      </c>
      <c r="I4852" s="22">
        <v>75228.0</v>
      </c>
      <c r="J4852" s="23">
        <f t="shared" si="3"/>
        <v>0.9299330037</v>
      </c>
      <c r="K4852" s="24" t="str">
        <f t="shared" si="4"/>
        <v>Target Not Meet</v>
      </c>
    </row>
    <row r="4853" ht="22.5" customHeight="1">
      <c r="A4853" s="18">
        <v>45726.0</v>
      </c>
      <c r="B4853" s="19" t="str">
        <f t="shared" si="1"/>
        <v>Mar</v>
      </c>
      <c r="C4853" s="20" t="s">
        <v>92</v>
      </c>
      <c r="D4853" s="19" t="s">
        <v>144</v>
      </c>
      <c r="E4853" s="19" t="s">
        <v>19</v>
      </c>
      <c r="F4853" s="21">
        <v>3.0</v>
      </c>
      <c r="G4853" s="22">
        <v>76228.0</v>
      </c>
      <c r="H4853" s="15" t="str">
        <f t="shared" si="2"/>
        <v>High Range</v>
      </c>
      <c r="I4853" s="22">
        <v>64239.0</v>
      </c>
      <c r="J4853" s="23">
        <f t="shared" si="3"/>
        <v>1.186631174</v>
      </c>
      <c r="K4853" s="24" t="str">
        <f t="shared" si="4"/>
        <v>Over Achived</v>
      </c>
    </row>
    <row r="4854" ht="22.5" customHeight="1">
      <c r="A4854" s="18">
        <v>45726.0</v>
      </c>
      <c r="B4854" s="19" t="str">
        <f t="shared" si="1"/>
        <v>Mar</v>
      </c>
      <c r="C4854" s="20" t="s">
        <v>92</v>
      </c>
      <c r="D4854" s="19" t="s">
        <v>144</v>
      </c>
      <c r="E4854" s="19" t="s">
        <v>68</v>
      </c>
      <c r="F4854" s="21">
        <v>2.0</v>
      </c>
      <c r="G4854" s="22">
        <v>56571.0</v>
      </c>
      <c r="H4854" s="15" t="str">
        <f t="shared" si="2"/>
        <v>Medium Range</v>
      </c>
      <c r="I4854" s="22">
        <v>52871.0</v>
      </c>
      <c r="J4854" s="23">
        <f t="shared" si="3"/>
        <v>1.069981653</v>
      </c>
      <c r="K4854" s="24" t="str">
        <f t="shared" si="4"/>
        <v>Over Achived</v>
      </c>
    </row>
    <row r="4855" ht="22.5" customHeight="1">
      <c r="A4855" s="18">
        <v>45726.0</v>
      </c>
      <c r="B4855" s="19" t="str">
        <f t="shared" si="1"/>
        <v>Mar</v>
      </c>
      <c r="C4855" s="20" t="s">
        <v>92</v>
      </c>
      <c r="D4855" s="25" t="s">
        <v>149</v>
      </c>
      <c r="E4855" s="19" t="s">
        <v>63</v>
      </c>
      <c r="F4855" s="21">
        <v>4.0</v>
      </c>
      <c r="G4855" s="22">
        <v>112379.0</v>
      </c>
      <c r="H4855" s="15" t="str">
        <f t="shared" si="2"/>
        <v>Very High Range</v>
      </c>
      <c r="I4855" s="22">
        <v>93572.0</v>
      </c>
      <c r="J4855" s="23">
        <f t="shared" si="3"/>
        <v>1.200989612</v>
      </c>
      <c r="K4855" s="24" t="str">
        <f t="shared" si="4"/>
        <v>Over Achived</v>
      </c>
    </row>
    <row r="4856" ht="22.5" customHeight="1">
      <c r="A4856" s="18">
        <v>45726.0</v>
      </c>
      <c r="B4856" s="19" t="str">
        <f t="shared" si="1"/>
        <v>Mar</v>
      </c>
      <c r="C4856" s="20" t="s">
        <v>92</v>
      </c>
      <c r="D4856" s="25" t="s">
        <v>149</v>
      </c>
      <c r="E4856" s="19" t="s">
        <v>38</v>
      </c>
      <c r="F4856" s="21">
        <v>4.0</v>
      </c>
      <c r="G4856" s="22">
        <v>78913.0</v>
      </c>
      <c r="H4856" s="15" t="str">
        <f t="shared" si="2"/>
        <v>High Range</v>
      </c>
      <c r="I4856" s="22">
        <v>65746.0</v>
      </c>
      <c r="J4856" s="23">
        <f t="shared" si="3"/>
        <v>1.200270739</v>
      </c>
      <c r="K4856" s="24" t="str">
        <f t="shared" si="4"/>
        <v>Over Achived</v>
      </c>
    </row>
    <row r="4857" ht="22.5" customHeight="1">
      <c r="A4857" s="18">
        <v>45726.0</v>
      </c>
      <c r="B4857" s="19" t="str">
        <f t="shared" si="1"/>
        <v>Mar</v>
      </c>
      <c r="C4857" s="20" t="s">
        <v>92</v>
      </c>
      <c r="D4857" s="25" t="s">
        <v>149</v>
      </c>
      <c r="E4857" s="19" t="s">
        <v>68</v>
      </c>
      <c r="F4857" s="21">
        <v>2.0</v>
      </c>
      <c r="G4857" s="22">
        <v>62717.0</v>
      </c>
      <c r="H4857" s="15" t="str">
        <f t="shared" si="2"/>
        <v>Medium Range</v>
      </c>
      <c r="I4857" s="22">
        <v>54782.0</v>
      </c>
      <c r="J4857" s="23">
        <f t="shared" si="3"/>
        <v>1.144846848</v>
      </c>
      <c r="K4857" s="24" t="str">
        <f t="shared" si="4"/>
        <v>Over Achived</v>
      </c>
    </row>
    <row r="4858" ht="22.5" customHeight="1">
      <c r="A4858" s="18">
        <v>45726.0</v>
      </c>
      <c r="B4858" s="19" t="str">
        <f t="shared" si="1"/>
        <v>Mar</v>
      </c>
      <c r="C4858" s="20" t="s">
        <v>92</v>
      </c>
      <c r="D4858" s="25" t="s">
        <v>149</v>
      </c>
      <c r="E4858" s="19" t="s">
        <v>68</v>
      </c>
      <c r="F4858" s="21">
        <v>3.0</v>
      </c>
      <c r="G4858" s="22">
        <v>51043.0</v>
      </c>
      <c r="H4858" s="15" t="str">
        <f t="shared" si="2"/>
        <v>Medium Range</v>
      </c>
      <c r="I4858" s="22">
        <v>41775.0</v>
      </c>
      <c r="J4858" s="23">
        <f t="shared" si="3"/>
        <v>1.221855177</v>
      </c>
      <c r="K4858" s="24" t="str">
        <f t="shared" si="4"/>
        <v>Over Achived</v>
      </c>
    </row>
    <row r="4859" ht="22.5" customHeight="1">
      <c r="A4859" s="18">
        <v>45726.0</v>
      </c>
      <c r="B4859" s="19" t="str">
        <f t="shared" si="1"/>
        <v>Mar</v>
      </c>
      <c r="C4859" s="20" t="s">
        <v>92</v>
      </c>
      <c r="D4859" s="25" t="s">
        <v>149</v>
      </c>
      <c r="E4859" s="19" t="s">
        <v>38</v>
      </c>
      <c r="F4859" s="21">
        <v>3.0</v>
      </c>
      <c r="G4859" s="22">
        <v>79777.0</v>
      </c>
      <c r="H4859" s="15" t="str">
        <f t="shared" si="2"/>
        <v>High Range</v>
      </c>
      <c r="I4859" s="22">
        <v>56547.0</v>
      </c>
      <c r="J4859" s="23">
        <f t="shared" si="3"/>
        <v>1.410808708</v>
      </c>
      <c r="K4859" s="24" t="str">
        <f t="shared" si="4"/>
        <v>Over Achived</v>
      </c>
    </row>
    <row r="4860" ht="22.5" customHeight="1">
      <c r="A4860" s="18">
        <v>45726.0</v>
      </c>
      <c r="B4860" s="19" t="str">
        <f t="shared" si="1"/>
        <v>Mar</v>
      </c>
      <c r="C4860" s="20" t="s">
        <v>92</v>
      </c>
      <c r="D4860" s="19" t="s">
        <v>144</v>
      </c>
      <c r="E4860" s="19" t="s">
        <v>19</v>
      </c>
      <c r="F4860" s="21">
        <v>2.0</v>
      </c>
      <c r="G4860" s="22">
        <v>61084.0</v>
      </c>
      <c r="H4860" s="15" t="str">
        <f t="shared" si="2"/>
        <v>Medium Range</v>
      </c>
      <c r="I4860" s="22">
        <v>57148.0</v>
      </c>
      <c r="J4860" s="23">
        <f t="shared" si="3"/>
        <v>1.068873801</v>
      </c>
      <c r="K4860" s="24" t="str">
        <f t="shared" si="4"/>
        <v>Over Achived</v>
      </c>
    </row>
    <row r="4861" ht="22.5" customHeight="1">
      <c r="A4861" s="18">
        <v>45727.0</v>
      </c>
      <c r="B4861" s="19" t="str">
        <f t="shared" si="1"/>
        <v>Mar</v>
      </c>
      <c r="C4861" s="20" t="s">
        <v>13</v>
      </c>
      <c r="D4861" s="19" t="s">
        <v>169</v>
      </c>
      <c r="E4861" s="19" t="s">
        <v>19</v>
      </c>
      <c r="F4861" s="21">
        <v>2.0</v>
      </c>
      <c r="G4861" s="22">
        <v>50411.0</v>
      </c>
      <c r="H4861" s="15" t="str">
        <f t="shared" si="2"/>
        <v>Medium Range</v>
      </c>
      <c r="I4861" s="22">
        <v>60859.0</v>
      </c>
      <c r="J4861" s="23">
        <f t="shared" si="3"/>
        <v>0.8283244878</v>
      </c>
      <c r="K4861" s="24" t="str">
        <f t="shared" si="4"/>
        <v>Target Not Meet</v>
      </c>
    </row>
    <row r="4862" ht="22.5" customHeight="1">
      <c r="A4862" s="18">
        <v>45727.0</v>
      </c>
      <c r="B4862" s="19" t="str">
        <f t="shared" si="1"/>
        <v>Mar</v>
      </c>
      <c r="C4862" s="20" t="s">
        <v>13</v>
      </c>
      <c r="D4862" s="19" t="s">
        <v>169</v>
      </c>
      <c r="E4862" s="19" t="s">
        <v>9</v>
      </c>
      <c r="F4862" s="21">
        <v>3.0</v>
      </c>
      <c r="G4862" s="22">
        <v>88887.0</v>
      </c>
      <c r="H4862" s="15" t="str">
        <f t="shared" si="2"/>
        <v>High Range</v>
      </c>
      <c r="I4862" s="22">
        <v>96157.0</v>
      </c>
      <c r="J4862" s="23">
        <f t="shared" si="3"/>
        <v>0.9243944799</v>
      </c>
      <c r="K4862" s="24" t="str">
        <f t="shared" si="4"/>
        <v>Target Not Meet</v>
      </c>
    </row>
    <row r="4863" ht="22.5" customHeight="1">
      <c r="A4863" s="18">
        <v>45727.0</v>
      </c>
      <c r="B4863" s="19" t="str">
        <f t="shared" si="1"/>
        <v>Mar</v>
      </c>
      <c r="C4863" s="20" t="s">
        <v>13</v>
      </c>
      <c r="D4863" s="19" t="s">
        <v>37</v>
      </c>
      <c r="E4863" s="19" t="s">
        <v>19</v>
      </c>
      <c r="F4863" s="21">
        <v>1.0</v>
      </c>
      <c r="G4863" s="22">
        <v>43959.0</v>
      </c>
      <c r="H4863" s="15" t="str">
        <f t="shared" si="2"/>
        <v>Base Range</v>
      </c>
      <c r="I4863" s="22">
        <v>50815.0</v>
      </c>
      <c r="J4863" s="23">
        <f t="shared" si="3"/>
        <v>0.8650792089</v>
      </c>
      <c r="K4863" s="24" t="str">
        <f t="shared" si="4"/>
        <v>Target Not Meet</v>
      </c>
    </row>
    <row r="4864" ht="22.5" customHeight="1">
      <c r="A4864" s="18">
        <v>45727.0</v>
      </c>
      <c r="B4864" s="19" t="str">
        <f t="shared" si="1"/>
        <v>Mar</v>
      </c>
      <c r="C4864" s="20" t="s">
        <v>13</v>
      </c>
      <c r="D4864" s="19" t="s">
        <v>37</v>
      </c>
      <c r="E4864" s="19" t="s">
        <v>38</v>
      </c>
      <c r="F4864" s="21">
        <v>2.0</v>
      </c>
      <c r="G4864" s="22">
        <v>53869.0</v>
      </c>
      <c r="H4864" s="15" t="str">
        <f t="shared" si="2"/>
        <v>Medium Range</v>
      </c>
      <c r="I4864" s="22">
        <v>69577.0</v>
      </c>
      <c r="J4864" s="23">
        <f t="shared" si="3"/>
        <v>0.7742357388</v>
      </c>
      <c r="K4864" s="24" t="str">
        <f t="shared" si="4"/>
        <v>Target Not Meet</v>
      </c>
    </row>
    <row r="4865" ht="22.5" customHeight="1">
      <c r="A4865" s="18">
        <v>45727.0</v>
      </c>
      <c r="B4865" s="19" t="str">
        <f t="shared" si="1"/>
        <v>Mar</v>
      </c>
      <c r="C4865" s="20" t="s">
        <v>13</v>
      </c>
      <c r="D4865" s="19" t="s">
        <v>37</v>
      </c>
      <c r="E4865" s="19" t="s">
        <v>34</v>
      </c>
      <c r="F4865" s="21">
        <v>3.0</v>
      </c>
      <c r="G4865" s="22">
        <v>79444.0</v>
      </c>
      <c r="H4865" s="15" t="str">
        <f t="shared" si="2"/>
        <v>High Range</v>
      </c>
      <c r="I4865" s="22">
        <v>87600.0</v>
      </c>
      <c r="J4865" s="23">
        <f t="shared" si="3"/>
        <v>0.9068949772</v>
      </c>
      <c r="K4865" s="24" t="str">
        <f t="shared" si="4"/>
        <v>Target Not Meet</v>
      </c>
    </row>
    <row r="4866" ht="22.5" customHeight="1">
      <c r="A4866" s="18">
        <v>45727.0</v>
      </c>
      <c r="B4866" s="19" t="str">
        <f t="shared" si="1"/>
        <v>Mar</v>
      </c>
      <c r="C4866" s="20" t="s">
        <v>13</v>
      </c>
      <c r="D4866" s="19" t="s">
        <v>29</v>
      </c>
      <c r="E4866" s="19" t="s">
        <v>26</v>
      </c>
      <c r="F4866" s="21">
        <v>3.0</v>
      </c>
      <c r="G4866" s="22">
        <v>61080.0</v>
      </c>
      <c r="H4866" s="15" t="str">
        <f t="shared" si="2"/>
        <v>Medium Range</v>
      </c>
      <c r="I4866" s="22">
        <v>72182.0</v>
      </c>
      <c r="J4866" s="23">
        <f t="shared" si="3"/>
        <v>0.8461943421</v>
      </c>
      <c r="K4866" s="24" t="str">
        <f t="shared" si="4"/>
        <v>Target Not Meet</v>
      </c>
    </row>
    <row r="4867" ht="22.5" customHeight="1">
      <c r="A4867" s="18">
        <v>45727.0</v>
      </c>
      <c r="B4867" s="19" t="str">
        <f t="shared" si="1"/>
        <v>Mar</v>
      </c>
      <c r="C4867" s="20" t="s">
        <v>13</v>
      </c>
      <c r="D4867" s="19" t="s">
        <v>14</v>
      </c>
      <c r="E4867" s="19" t="s">
        <v>68</v>
      </c>
      <c r="F4867" s="21">
        <v>1.0</v>
      </c>
      <c r="G4867" s="22">
        <v>39498.0</v>
      </c>
      <c r="H4867" s="15" t="str">
        <f t="shared" si="2"/>
        <v>Base Range</v>
      </c>
      <c r="I4867" s="22">
        <v>35027.0</v>
      </c>
      <c r="J4867" s="23">
        <f t="shared" si="3"/>
        <v>1.127644389</v>
      </c>
      <c r="K4867" s="24" t="str">
        <f t="shared" si="4"/>
        <v>Over Achived</v>
      </c>
    </row>
    <row r="4868" ht="22.5" customHeight="1">
      <c r="A4868" s="18">
        <v>45727.0</v>
      </c>
      <c r="B4868" s="19" t="str">
        <f t="shared" si="1"/>
        <v>Mar</v>
      </c>
      <c r="C4868" s="20" t="s">
        <v>13</v>
      </c>
      <c r="D4868" s="19" t="s">
        <v>29</v>
      </c>
      <c r="E4868" s="19" t="s">
        <v>26</v>
      </c>
      <c r="F4868" s="21">
        <v>2.0</v>
      </c>
      <c r="G4868" s="22">
        <v>63953.0</v>
      </c>
      <c r="H4868" s="15" t="str">
        <f t="shared" si="2"/>
        <v>Medium Range</v>
      </c>
      <c r="I4868" s="22">
        <v>72625.0</v>
      </c>
      <c r="J4868" s="23">
        <f t="shared" si="3"/>
        <v>0.8805920826</v>
      </c>
      <c r="K4868" s="24" t="str">
        <f t="shared" si="4"/>
        <v>Target Not Meet</v>
      </c>
    </row>
    <row r="4869" ht="22.5" customHeight="1">
      <c r="A4869" s="18">
        <v>45727.0</v>
      </c>
      <c r="B4869" s="19" t="str">
        <f t="shared" si="1"/>
        <v>Mar</v>
      </c>
      <c r="C4869" s="20" t="s">
        <v>13</v>
      </c>
      <c r="D4869" s="19" t="s">
        <v>29</v>
      </c>
      <c r="E4869" s="19" t="s">
        <v>26</v>
      </c>
      <c r="F4869" s="21">
        <v>2.0</v>
      </c>
      <c r="G4869" s="22">
        <v>59929.0</v>
      </c>
      <c r="H4869" s="15" t="str">
        <f t="shared" si="2"/>
        <v>Medium Range</v>
      </c>
      <c r="I4869" s="22">
        <v>65999.0</v>
      </c>
      <c r="J4869" s="23">
        <f t="shared" si="3"/>
        <v>0.9080289095</v>
      </c>
      <c r="K4869" s="24" t="str">
        <f t="shared" si="4"/>
        <v>Target Not Meet</v>
      </c>
    </row>
    <row r="4870" ht="22.5" customHeight="1">
      <c r="A4870" s="18">
        <v>45727.0</v>
      </c>
      <c r="B4870" s="19" t="str">
        <f t="shared" si="1"/>
        <v>Mar</v>
      </c>
      <c r="C4870" s="20" t="s">
        <v>13</v>
      </c>
      <c r="D4870" s="19" t="s">
        <v>18</v>
      </c>
      <c r="E4870" s="19" t="s">
        <v>38</v>
      </c>
      <c r="F4870" s="21">
        <v>2.0</v>
      </c>
      <c r="G4870" s="22">
        <v>50048.0</v>
      </c>
      <c r="H4870" s="15" t="str">
        <f t="shared" si="2"/>
        <v>Medium Range</v>
      </c>
      <c r="I4870" s="22">
        <v>35336.0</v>
      </c>
      <c r="J4870" s="23">
        <f t="shared" si="3"/>
        <v>1.416345936</v>
      </c>
      <c r="K4870" s="24" t="str">
        <f t="shared" si="4"/>
        <v>Over Achived</v>
      </c>
    </row>
    <row r="4871" ht="22.5" customHeight="1">
      <c r="A4871" s="18">
        <v>45727.0</v>
      </c>
      <c r="B4871" s="19" t="str">
        <f t="shared" si="1"/>
        <v>Mar</v>
      </c>
      <c r="C4871" s="20" t="s">
        <v>13</v>
      </c>
      <c r="D4871" s="19" t="s">
        <v>18</v>
      </c>
      <c r="E4871" s="19" t="s">
        <v>26</v>
      </c>
      <c r="F4871" s="21">
        <v>3.0</v>
      </c>
      <c r="G4871" s="22">
        <v>61677.0</v>
      </c>
      <c r="H4871" s="15" t="str">
        <f t="shared" si="2"/>
        <v>Medium Range</v>
      </c>
      <c r="I4871" s="22">
        <v>47752.0</v>
      </c>
      <c r="J4871" s="23">
        <f t="shared" si="3"/>
        <v>1.291610823</v>
      </c>
      <c r="K4871" s="24" t="str">
        <f t="shared" si="4"/>
        <v>Over Achived</v>
      </c>
    </row>
    <row r="4872" ht="22.5" customHeight="1">
      <c r="A4872" s="18">
        <v>45727.0</v>
      </c>
      <c r="B4872" s="19" t="str">
        <f t="shared" si="1"/>
        <v>Mar</v>
      </c>
      <c r="C4872" s="20" t="s">
        <v>13</v>
      </c>
      <c r="D4872" s="19" t="s">
        <v>18</v>
      </c>
      <c r="E4872" s="19" t="s">
        <v>19</v>
      </c>
      <c r="F4872" s="21">
        <v>2.0</v>
      </c>
      <c r="G4872" s="22">
        <v>39465.0</v>
      </c>
      <c r="H4872" s="15" t="str">
        <f t="shared" si="2"/>
        <v>Base Range</v>
      </c>
      <c r="I4872" s="22">
        <v>29393.0</v>
      </c>
      <c r="J4872" s="23">
        <f t="shared" si="3"/>
        <v>1.342666621</v>
      </c>
      <c r="K4872" s="24" t="str">
        <f t="shared" si="4"/>
        <v>Over Achived</v>
      </c>
    </row>
    <row r="4873" ht="22.5" customHeight="1">
      <c r="A4873" s="18">
        <v>45727.0</v>
      </c>
      <c r="B4873" s="19" t="str">
        <f t="shared" si="1"/>
        <v>Mar</v>
      </c>
      <c r="C4873" s="20" t="s">
        <v>13</v>
      </c>
      <c r="D4873" s="19" t="s">
        <v>14</v>
      </c>
      <c r="E4873" s="19" t="s">
        <v>23</v>
      </c>
      <c r="F4873" s="21">
        <v>2.0</v>
      </c>
      <c r="G4873" s="22">
        <v>37568.0</v>
      </c>
      <c r="H4873" s="15" t="str">
        <f t="shared" si="2"/>
        <v>Base Range</v>
      </c>
      <c r="I4873" s="22">
        <v>33848.0</v>
      </c>
      <c r="J4873" s="23">
        <f t="shared" si="3"/>
        <v>1.109903096</v>
      </c>
      <c r="K4873" s="24" t="str">
        <f t="shared" si="4"/>
        <v>Over Achived</v>
      </c>
    </row>
    <row r="4874" ht="22.5" customHeight="1">
      <c r="A4874" s="18">
        <v>45727.0</v>
      </c>
      <c r="B4874" s="19" t="str">
        <f t="shared" si="1"/>
        <v>Mar</v>
      </c>
      <c r="C4874" s="20" t="s">
        <v>13</v>
      </c>
      <c r="D4874" s="19" t="s">
        <v>169</v>
      </c>
      <c r="E4874" s="19" t="s">
        <v>38</v>
      </c>
      <c r="F4874" s="21">
        <v>2.0</v>
      </c>
      <c r="G4874" s="22">
        <v>60562.0</v>
      </c>
      <c r="H4874" s="15" t="str">
        <f t="shared" si="2"/>
        <v>Medium Range</v>
      </c>
      <c r="I4874" s="22">
        <v>65938.0</v>
      </c>
      <c r="J4874" s="23">
        <f t="shared" si="3"/>
        <v>0.9184688647</v>
      </c>
      <c r="K4874" s="24" t="str">
        <f t="shared" si="4"/>
        <v>Target Not Meet</v>
      </c>
    </row>
    <row r="4875" ht="22.5" customHeight="1">
      <c r="A4875" s="18">
        <v>45727.0</v>
      </c>
      <c r="B4875" s="19" t="str">
        <f t="shared" si="1"/>
        <v>Mar</v>
      </c>
      <c r="C4875" s="20" t="s">
        <v>13</v>
      </c>
      <c r="D4875" s="19" t="s">
        <v>29</v>
      </c>
      <c r="E4875" s="19" t="s">
        <v>68</v>
      </c>
      <c r="F4875" s="21">
        <v>2.0</v>
      </c>
      <c r="G4875" s="22">
        <v>36707.0</v>
      </c>
      <c r="H4875" s="15" t="str">
        <f t="shared" si="2"/>
        <v>Base Range</v>
      </c>
      <c r="I4875" s="22">
        <v>46311.0</v>
      </c>
      <c r="J4875" s="23">
        <f t="shared" si="3"/>
        <v>0.7926194641</v>
      </c>
      <c r="K4875" s="24" t="str">
        <f t="shared" si="4"/>
        <v>Target Not Meet</v>
      </c>
    </row>
    <row r="4876" ht="22.5" customHeight="1">
      <c r="A4876" s="18">
        <v>45727.0</v>
      </c>
      <c r="B4876" s="19" t="str">
        <f t="shared" si="1"/>
        <v>Mar</v>
      </c>
      <c r="C4876" s="20" t="s">
        <v>13</v>
      </c>
      <c r="D4876" s="19" t="s">
        <v>169</v>
      </c>
      <c r="E4876" s="19" t="s">
        <v>9</v>
      </c>
      <c r="F4876" s="21">
        <v>4.0</v>
      </c>
      <c r="G4876" s="22">
        <v>85652.0</v>
      </c>
      <c r="H4876" s="15" t="str">
        <f t="shared" si="2"/>
        <v>High Range</v>
      </c>
      <c r="I4876" s="22">
        <v>90221.0</v>
      </c>
      <c r="J4876" s="23">
        <f t="shared" si="3"/>
        <v>0.9493576883</v>
      </c>
      <c r="K4876" s="24" t="str">
        <f t="shared" si="4"/>
        <v>Target Not Meet</v>
      </c>
    </row>
    <row r="4877" ht="22.5" customHeight="1">
      <c r="A4877" s="18">
        <v>45727.0</v>
      </c>
      <c r="B4877" s="19" t="str">
        <f t="shared" si="1"/>
        <v>Mar</v>
      </c>
      <c r="C4877" s="20" t="s">
        <v>57</v>
      </c>
      <c r="D4877" s="19" t="s">
        <v>71</v>
      </c>
      <c r="E4877" s="19" t="s">
        <v>34</v>
      </c>
      <c r="F4877" s="21">
        <v>2.0</v>
      </c>
      <c r="G4877" s="22">
        <v>63583.0</v>
      </c>
      <c r="H4877" s="15" t="str">
        <f t="shared" si="2"/>
        <v>Medium Range</v>
      </c>
      <c r="I4877" s="22">
        <v>76971.0</v>
      </c>
      <c r="J4877" s="23">
        <f t="shared" si="3"/>
        <v>0.8260643619</v>
      </c>
      <c r="K4877" s="24" t="str">
        <f t="shared" si="4"/>
        <v>Target Not Meet</v>
      </c>
    </row>
    <row r="4878" ht="22.5" customHeight="1">
      <c r="A4878" s="18">
        <v>45727.0</v>
      </c>
      <c r="B4878" s="19" t="str">
        <f t="shared" si="1"/>
        <v>Mar</v>
      </c>
      <c r="C4878" s="20" t="s">
        <v>57</v>
      </c>
      <c r="D4878" s="19" t="s">
        <v>58</v>
      </c>
      <c r="E4878" s="19" t="s">
        <v>68</v>
      </c>
      <c r="F4878" s="21">
        <v>1.0</v>
      </c>
      <c r="G4878" s="22">
        <v>24341.0</v>
      </c>
      <c r="H4878" s="15" t="str">
        <f t="shared" si="2"/>
        <v>Base Range</v>
      </c>
      <c r="I4878" s="22">
        <v>19326.0</v>
      </c>
      <c r="J4878" s="23">
        <f t="shared" si="3"/>
        <v>1.259494981</v>
      </c>
      <c r="K4878" s="24" t="str">
        <f t="shared" si="4"/>
        <v>Over Achived</v>
      </c>
    </row>
    <row r="4879" ht="22.5" customHeight="1">
      <c r="A4879" s="18">
        <v>45727.0</v>
      </c>
      <c r="B4879" s="19" t="str">
        <f t="shared" si="1"/>
        <v>Mar</v>
      </c>
      <c r="C4879" s="20" t="s">
        <v>13</v>
      </c>
      <c r="D4879" s="19" t="s">
        <v>14</v>
      </c>
      <c r="E4879" s="19" t="s">
        <v>26</v>
      </c>
      <c r="F4879" s="21">
        <v>2.0</v>
      </c>
      <c r="G4879" s="22">
        <v>53079.0</v>
      </c>
      <c r="H4879" s="15" t="str">
        <f t="shared" si="2"/>
        <v>Medium Range</v>
      </c>
      <c r="I4879" s="22">
        <v>46396.0</v>
      </c>
      <c r="J4879" s="23">
        <f t="shared" si="3"/>
        <v>1.14404259</v>
      </c>
      <c r="K4879" s="24" t="str">
        <f t="shared" si="4"/>
        <v>Over Achived</v>
      </c>
    </row>
    <row r="4880" ht="22.5" customHeight="1">
      <c r="A4880" s="18">
        <v>45727.0</v>
      </c>
      <c r="B4880" s="19" t="str">
        <f t="shared" si="1"/>
        <v>Mar</v>
      </c>
      <c r="C4880" s="20" t="s">
        <v>57</v>
      </c>
      <c r="D4880" s="19" t="s">
        <v>85</v>
      </c>
      <c r="E4880" s="19" t="s">
        <v>63</v>
      </c>
      <c r="F4880" s="21">
        <v>1.0</v>
      </c>
      <c r="G4880" s="22">
        <v>22516.0</v>
      </c>
      <c r="H4880" s="15" t="str">
        <f t="shared" si="2"/>
        <v>Base Range</v>
      </c>
      <c r="I4880" s="22">
        <v>26171.0</v>
      </c>
      <c r="J4880" s="23">
        <f t="shared" si="3"/>
        <v>0.8603415995</v>
      </c>
      <c r="K4880" s="24" t="str">
        <f t="shared" si="4"/>
        <v>Target Not Meet</v>
      </c>
    </row>
    <row r="4881" ht="22.5" customHeight="1">
      <c r="A4881" s="18">
        <v>45727.0</v>
      </c>
      <c r="B4881" s="19" t="str">
        <f t="shared" si="1"/>
        <v>Mar</v>
      </c>
      <c r="C4881" s="20" t="s">
        <v>57</v>
      </c>
      <c r="D4881" s="19" t="s">
        <v>85</v>
      </c>
      <c r="E4881" s="19" t="s">
        <v>68</v>
      </c>
      <c r="F4881" s="21">
        <v>1.0</v>
      </c>
      <c r="G4881" s="22">
        <v>24989.0</v>
      </c>
      <c r="H4881" s="15" t="str">
        <f t="shared" si="2"/>
        <v>Base Range</v>
      </c>
      <c r="I4881" s="22">
        <v>28268.0</v>
      </c>
      <c r="J4881" s="23">
        <f t="shared" si="3"/>
        <v>0.8840031131</v>
      </c>
      <c r="K4881" s="24" t="str">
        <f t="shared" si="4"/>
        <v>Target Not Meet</v>
      </c>
    </row>
    <row r="4882" ht="22.5" customHeight="1">
      <c r="A4882" s="18">
        <v>45727.0</v>
      </c>
      <c r="B4882" s="19" t="str">
        <f t="shared" si="1"/>
        <v>Mar</v>
      </c>
      <c r="C4882" s="20" t="s">
        <v>57</v>
      </c>
      <c r="D4882" s="19" t="s">
        <v>80</v>
      </c>
      <c r="E4882" s="19" t="s">
        <v>63</v>
      </c>
      <c r="F4882" s="21">
        <v>1.0</v>
      </c>
      <c r="G4882" s="22">
        <v>26375.0</v>
      </c>
      <c r="H4882" s="15" t="str">
        <f t="shared" si="2"/>
        <v>Base Range</v>
      </c>
      <c r="I4882" s="22">
        <v>32637.0</v>
      </c>
      <c r="J4882" s="23">
        <f t="shared" si="3"/>
        <v>0.8081318749</v>
      </c>
      <c r="K4882" s="24" t="str">
        <f t="shared" si="4"/>
        <v>Target Not Meet</v>
      </c>
    </row>
    <row r="4883" ht="22.5" customHeight="1">
      <c r="A4883" s="18">
        <v>45727.0</v>
      </c>
      <c r="B4883" s="19" t="str">
        <f t="shared" si="1"/>
        <v>Mar</v>
      </c>
      <c r="C4883" s="20" t="s">
        <v>57</v>
      </c>
      <c r="D4883" s="19" t="s">
        <v>80</v>
      </c>
      <c r="E4883" s="19" t="s">
        <v>19</v>
      </c>
      <c r="F4883" s="21">
        <v>2.0</v>
      </c>
      <c r="G4883" s="22">
        <v>31142.0</v>
      </c>
      <c r="H4883" s="15" t="str">
        <f t="shared" si="2"/>
        <v>Base Range</v>
      </c>
      <c r="I4883" s="22">
        <v>33315.0</v>
      </c>
      <c r="J4883" s="23">
        <f t="shared" si="3"/>
        <v>0.9347741258</v>
      </c>
      <c r="K4883" s="24" t="str">
        <f t="shared" si="4"/>
        <v>Target Not Meet</v>
      </c>
    </row>
    <row r="4884" ht="22.5" customHeight="1">
      <c r="A4884" s="18">
        <v>45727.0</v>
      </c>
      <c r="B4884" s="19" t="str">
        <f t="shared" si="1"/>
        <v>Mar</v>
      </c>
      <c r="C4884" s="20" t="s">
        <v>57</v>
      </c>
      <c r="D4884" s="19" t="s">
        <v>80</v>
      </c>
      <c r="E4884" s="19" t="s">
        <v>68</v>
      </c>
      <c r="F4884" s="21">
        <v>1.0</v>
      </c>
      <c r="G4884" s="22">
        <v>30086.0</v>
      </c>
      <c r="H4884" s="15" t="str">
        <f t="shared" si="2"/>
        <v>Base Range</v>
      </c>
      <c r="I4884" s="22">
        <v>36931.0</v>
      </c>
      <c r="J4884" s="23">
        <f t="shared" si="3"/>
        <v>0.8146543554</v>
      </c>
      <c r="K4884" s="24" t="str">
        <f t="shared" si="4"/>
        <v>Target Not Meet</v>
      </c>
    </row>
    <row r="4885" ht="22.5" customHeight="1">
      <c r="A4885" s="18">
        <v>45727.0</v>
      </c>
      <c r="B4885" s="19" t="str">
        <f t="shared" si="1"/>
        <v>Mar</v>
      </c>
      <c r="C4885" s="20" t="s">
        <v>57</v>
      </c>
      <c r="D4885" s="19" t="s">
        <v>80</v>
      </c>
      <c r="E4885" s="19" t="s">
        <v>23</v>
      </c>
      <c r="F4885" s="21">
        <v>1.0</v>
      </c>
      <c r="G4885" s="22">
        <v>28641.0</v>
      </c>
      <c r="H4885" s="15" t="str">
        <f t="shared" si="2"/>
        <v>Base Range</v>
      </c>
      <c r="I4885" s="22">
        <v>32487.0</v>
      </c>
      <c r="J4885" s="23">
        <f t="shared" si="3"/>
        <v>0.8816141841</v>
      </c>
      <c r="K4885" s="24" t="str">
        <f t="shared" si="4"/>
        <v>Target Not Meet</v>
      </c>
    </row>
    <row r="4886" ht="22.5" customHeight="1">
      <c r="A4886" s="18">
        <v>45727.0</v>
      </c>
      <c r="B4886" s="19" t="str">
        <f t="shared" si="1"/>
        <v>Mar</v>
      </c>
      <c r="C4886" s="20" t="s">
        <v>57</v>
      </c>
      <c r="D4886" s="19" t="s">
        <v>71</v>
      </c>
      <c r="E4886" s="19" t="s">
        <v>34</v>
      </c>
      <c r="F4886" s="21">
        <v>2.0</v>
      </c>
      <c r="G4886" s="22">
        <v>54962.0</v>
      </c>
      <c r="H4886" s="15" t="str">
        <f t="shared" si="2"/>
        <v>Medium Range</v>
      </c>
      <c r="I4886" s="22">
        <v>65170.0</v>
      </c>
      <c r="J4886" s="23">
        <f t="shared" si="3"/>
        <v>0.8433635108</v>
      </c>
      <c r="K4886" s="24" t="str">
        <f t="shared" si="4"/>
        <v>Target Not Meet</v>
      </c>
    </row>
    <row r="4887" ht="22.5" customHeight="1">
      <c r="A4887" s="18">
        <v>45727.0</v>
      </c>
      <c r="B4887" s="19" t="str">
        <f t="shared" si="1"/>
        <v>Mar</v>
      </c>
      <c r="C4887" s="20" t="s">
        <v>57</v>
      </c>
      <c r="D4887" s="19" t="s">
        <v>71</v>
      </c>
      <c r="E4887" s="19" t="s">
        <v>9</v>
      </c>
      <c r="F4887" s="21">
        <v>2.0</v>
      </c>
      <c r="G4887" s="22">
        <v>58198.0</v>
      </c>
      <c r="H4887" s="15" t="str">
        <f t="shared" si="2"/>
        <v>Medium Range</v>
      </c>
      <c r="I4887" s="22">
        <v>67713.0</v>
      </c>
      <c r="J4887" s="23">
        <f t="shared" si="3"/>
        <v>0.8594804543</v>
      </c>
      <c r="K4887" s="24" t="str">
        <f t="shared" si="4"/>
        <v>Target Not Meet</v>
      </c>
    </row>
    <row r="4888" ht="22.5" customHeight="1">
      <c r="A4888" s="18">
        <v>45727.0</v>
      </c>
      <c r="B4888" s="19" t="str">
        <f t="shared" si="1"/>
        <v>Mar</v>
      </c>
      <c r="C4888" s="20" t="s">
        <v>57</v>
      </c>
      <c r="D4888" s="19" t="s">
        <v>71</v>
      </c>
      <c r="E4888" s="19" t="s">
        <v>9</v>
      </c>
      <c r="F4888" s="21">
        <v>2.0</v>
      </c>
      <c r="G4888" s="22">
        <v>52209.0</v>
      </c>
      <c r="H4888" s="15" t="str">
        <f t="shared" si="2"/>
        <v>Medium Range</v>
      </c>
      <c r="I4888" s="22">
        <v>62651.0</v>
      </c>
      <c r="J4888" s="23">
        <f t="shared" si="3"/>
        <v>0.8333306731</v>
      </c>
      <c r="K4888" s="24" t="str">
        <f t="shared" si="4"/>
        <v>Target Not Meet</v>
      </c>
    </row>
    <row r="4889" ht="22.5" customHeight="1">
      <c r="A4889" s="18">
        <v>45727.0</v>
      </c>
      <c r="B4889" s="19" t="str">
        <f t="shared" si="1"/>
        <v>Mar</v>
      </c>
      <c r="C4889" s="20" t="s">
        <v>57</v>
      </c>
      <c r="D4889" s="19" t="s">
        <v>71</v>
      </c>
      <c r="E4889" s="19" t="s">
        <v>63</v>
      </c>
      <c r="F4889" s="21">
        <v>1.0</v>
      </c>
      <c r="G4889" s="22">
        <v>24025.0</v>
      </c>
      <c r="H4889" s="15" t="str">
        <f t="shared" si="2"/>
        <v>Base Range</v>
      </c>
      <c r="I4889" s="22">
        <v>28420.0</v>
      </c>
      <c r="J4889" s="23">
        <f t="shared" si="3"/>
        <v>0.8453553835</v>
      </c>
      <c r="K4889" s="24" t="str">
        <f t="shared" si="4"/>
        <v>Target Not Meet</v>
      </c>
    </row>
    <row r="4890" ht="22.5" customHeight="1">
      <c r="A4890" s="18">
        <v>45727.0</v>
      </c>
      <c r="B4890" s="19" t="str">
        <f t="shared" si="1"/>
        <v>Mar</v>
      </c>
      <c r="C4890" s="20" t="s">
        <v>57</v>
      </c>
      <c r="D4890" s="25" t="s">
        <v>62</v>
      </c>
      <c r="E4890" s="19" t="s">
        <v>23</v>
      </c>
      <c r="F4890" s="21">
        <v>1.0</v>
      </c>
      <c r="G4890" s="22">
        <v>30381.0</v>
      </c>
      <c r="H4890" s="15" t="str">
        <f t="shared" si="2"/>
        <v>Base Range</v>
      </c>
      <c r="I4890" s="22">
        <v>27890.0</v>
      </c>
      <c r="J4890" s="23">
        <f t="shared" si="3"/>
        <v>1.089315167</v>
      </c>
      <c r="K4890" s="24" t="str">
        <f t="shared" si="4"/>
        <v>Over Achived</v>
      </c>
    </row>
    <row r="4891" ht="22.5" customHeight="1">
      <c r="A4891" s="18">
        <v>45727.0</v>
      </c>
      <c r="B4891" s="19" t="str">
        <f t="shared" si="1"/>
        <v>Mar</v>
      </c>
      <c r="C4891" s="20" t="s">
        <v>57</v>
      </c>
      <c r="D4891" s="25" t="s">
        <v>62</v>
      </c>
      <c r="E4891" s="19" t="s">
        <v>9</v>
      </c>
      <c r="F4891" s="21">
        <v>2.0</v>
      </c>
      <c r="G4891" s="22">
        <v>58535.0</v>
      </c>
      <c r="H4891" s="15" t="str">
        <f t="shared" si="2"/>
        <v>Medium Range</v>
      </c>
      <c r="I4891" s="22">
        <v>47971.0</v>
      </c>
      <c r="J4891" s="23">
        <f t="shared" si="3"/>
        <v>1.220216381</v>
      </c>
      <c r="K4891" s="24" t="str">
        <f t="shared" si="4"/>
        <v>Over Achived</v>
      </c>
    </row>
    <row r="4892" ht="22.5" customHeight="1">
      <c r="A4892" s="18">
        <v>45727.0</v>
      </c>
      <c r="B4892" s="19" t="str">
        <f t="shared" si="1"/>
        <v>Mar</v>
      </c>
      <c r="C4892" s="20" t="s">
        <v>57</v>
      </c>
      <c r="D4892" s="25" t="s">
        <v>62</v>
      </c>
      <c r="E4892" s="19" t="s">
        <v>38</v>
      </c>
      <c r="F4892" s="21">
        <v>1.0</v>
      </c>
      <c r="G4892" s="22">
        <v>44934.0</v>
      </c>
      <c r="H4892" s="15" t="str">
        <f t="shared" si="2"/>
        <v>Base Range</v>
      </c>
      <c r="I4892" s="22">
        <v>38146.0</v>
      </c>
      <c r="J4892" s="23">
        <f t="shared" si="3"/>
        <v>1.177947884</v>
      </c>
      <c r="K4892" s="24" t="str">
        <f t="shared" si="4"/>
        <v>Over Achived</v>
      </c>
    </row>
    <row r="4893" ht="22.5" customHeight="1">
      <c r="A4893" s="18">
        <v>45727.0</v>
      </c>
      <c r="B4893" s="19" t="str">
        <f t="shared" si="1"/>
        <v>Mar</v>
      </c>
      <c r="C4893" s="20" t="s">
        <v>57</v>
      </c>
      <c r="D4893" s="19" t="s">
        <v>58</v>
      </c>
      <c r="E4893" s="19" t="s">
        <v>9</v>
      </c>
      <c r="F4893" s="21">
        <v>3.0</v>
      </c>
      <c r="G4893" s="22">
        <v>60707.0</v>
      </c>
      <c r="H4893" s="15" t="str">
        <f t="shared" si="2"/>
        <v>Medium Range</v>
      </c>
      <c r="I4893" s="22">
        <v>43336.0</v>
      </c>
      <c r="J4893" s="23">
        <f t="shared" si="3"/>
        <v>1.400844563</v>
      </c>
      <c r="K4893" s="24" t="str">
        <f t="shared" si="4"/>
        <v>Over Achived</v>
      </c>
    </row>
    <row r="4894" ht="22.5" customHeight="1">
      <c r="A4894" s="18">
        <v>45727.0</v>
      </c>
      <c r="B4894" s="19" t="str">
        <f t="shared" si="1"/>
        <v>Mar</v>
      </c>
      <c r="C4894" s="20" t="s">
        <v>57</v>
      </c>
      <c r="D4894" s="19" t="s">
        <v>58</v>
      </c>
      <c r="E4894" s="19" t="s">
        <v>68</v>
      </c>
      <c r="F4894" s="21">
        <v>1.0</v>
      </c>
      <c r="G4894" s="22">
        <v>25622.0</v>
      </c>
      <c r="H4894" s="15" t="str">
        <f t="shared" si="2"/>
        <v>Base Range</v>
      </c>
      <c r="I4894" s="22">
        <v>22482.0</v>
      </c>
      <c r="J4894" s="23">
        <f t="shared" si="3"/>
        <v>1.139667289</v>
      </c>
      <c r="K4894" s="24" t="str">
        <f t="shared" si="4"/>
        <v>Over Achived</v>
      </c>
    </row>
    <row r="4895" ht="22.5" customHeight="1">
      <c r="A4895" s="18">
        <v>45727.0</v>
      </c>
      <c r="B4895" s="19" t="str">
        <f t="shared" si="1"/>
        <v>Mar</v>
      </c>
      <c r="C4895" s="20" t="s">
        <v>92</v>
      </c>
      <c r="D4895" s="19" t="s">
        <v>93</v>
      </c>
      <c r="E4895" s="19" t="s">
        <v>38</v>
      </c>
      <c r="F4895" s="21">
        <v>3.0</v>
      </c>
      <c r="G4895" s="22">
        <v>82372.0</v>
      </c>
      <c r="H4895" s="15" t="str">
        <f t="shared" si="2"/>
        <v>High Range</v>
      </c>
      <c r="I4895" s="22">
        <v>98811.0</v>
      </c>
      <c r="J4895" s="23">
        <f t="shared" si="3"/>
        <v>0.8336318831</v>
      </c>
      <c r="K4895" s="24" t="str">
        <f t="shared" si="4"/>
        <v>Target Not Meet</v>
      </c>
    </row>
    <row r="4896" ht="22.5" customHeight="1">
      <c r="A4896" s="18">
        <v>45727.0</v>
      </c>
      <c r="B4896" s="19" t="str">
        <f t="shared" si="1"/>
        <v>Mar</v>
      </c>
      <c r="C4896" s="20" t="s">
        <v>57</v>
      </c>
      <c r="D4896" s="19" t="s">
        <v>80</v>
      </c>
      <c r="E4896" s="19" t="s">
        <v>9</v>
      </c>
      <c r="F4896" s="21">
        <v>3.0</v>
      </c>
      <c r="G4896" s="22">
        <v>66821.0</v>
      </c>
      <c r="H4896" s="15" t="str">
        <f t="shared" si="2"/>
        <v>Medium Range</v>
      </c>
      <c r="I4896" s="22">
        <v>75531.0</v>
      </c>
      <c r="J4896" s="23">
        <f t="shared" si="3"/>
        <v>0.8846831102</v>
      </c>
      <c r="K4896" s="24" t="str">
        <f t="shared" si="4"/>
        <v>Target Not Meet</v>
      </c>
    </row>
    <row r="4897" ht="22.5" customHeight="1">
      <c r="A4897" s="18">
        <v>45727.0</v>
      </c>
      <c r="B4897" s="19" t="str">
        <f t="shared" si="1"/>
        <v>Mar</v>
      </c>
      <c r="C4897" s="20" t="s">
        <v>92</v>
      </c>
      <c r="D4897" s="19" t="s">
        <v>98</v>
      </c>
      <c r="E4897" s="19" t="s">
        <v>68</v>
      </c>
      <c r="F4897" s="21">
        <v>2.0</v>
      </c>
      <c r="G4897" s="22">
        <v>44602.0</v>
      </c>
      <c r="H4897" s="15" t="str">
        <f t="shared" si="2"/>
        <v>Base Range</v>
      </c>
      <c r="I4897" s="22">
        <v>50777.0</v>
      </c>
      <c r="J4897" s="23">
        <f t="shared" si="3"/>
        <v>0.8783898222</v>
      </c>
      <c r="K4897" s="24" t="str">
        <f t="shared" si="4"/>
        <v>Target Not Meet</v>
      </c>
    </row>
    <row r="4898" ht="22.5" customHeight="1">
      <c r="A4898" s="18">
        <v>45727.0</v>
      </c>
      <c r="B4898" s="19" t="str">
        <f t="shared" si="1"/>
        <v>Mar</v>
      </c>
      <c r="C4898" s="20" t="s">
        <v>7</v>
      </c>
      <c r="D4898" s="19" t="s">
        <v>126</v>
      </c>
      <c r="E4898" s="19" t="s">
        <v>9</v>
      </c>
      <c r="F4898" s="21">
        <v>6.0</v>
      </c>
      <c r="G4898" s="22">
        <v>134799.0</v>
      </c>
      <c r="H4898" s="15" t="str">
        <f t="shared" si="2"/>
        <v>Very High Range</v>
      </c>
      <c r="I4898" s="22">
        <v>107043.0</v>
      </c>
      <c r="J4898" s="23">
        <f t="shared" si="3"/>
        <v>1.259297665</v>
      </c>
      <c r="K4898" s="24" t="str">
        <f t="shared" si="4"/>
        <v>Over Achived</v>
      </c>
    </row>
    <row r="4899" ht="22.5" customHeight="1">
      <c r="A4899" s="18">
        <v>45727.0</v>
      </c>
      <c r="B4899" s="19" t="str">
        <f t="shared" si="1"/>
        <v>Mar</v>
      </c>
      <c r="C4899" s="20" t="s">
        <v>7</v>
      </c>
      <c r="D4899" s="19" t="s">
        <v>126</v>
      </c>
      <c r="E4899" s="19" t="s">
        <v>38</v>
      </c>
      <c r="F4899" s="21">
        <v>4.0</v>
      </c>
      <c r="G4899" s="22">
        <v>87686.0</v>
      </c>
      <c r="H4899" s="15" t="str">
        <f t="shared" si="2"/>
        <v>High Range</v>
      </c>
      <c r="I4899" s="22">
        <v>82175.0</v>
      </c>
      <c r="J4899" s="23">
        <f t="shared" si="3"/>
        <v>1.067064192</v>
      </c>
      <c r="K4899" s="24" t="str">
        <f t="shared" si="4"/>
        <v>Over Achived</v>
      </c>
    </row>
    <row r="4900" ht="22.5" customHeight="1">
      <c r="A4900" s="18">
        <v>45727.0</v>
      </c>
      <c r="B4900" s="19" t="str">
        <f t="shared" si="1"/>
        <v>Mar</v>
      </c>
      <c r="C4900" s="20" t="s">
        <v>7</v>
      </c>
      <c r="D4900" s="19" t="s">
        <v>118</v>
      </c>
      <c r="E4900" s="19" t="s">
        <v>38</v>
      </c>
      <c r="F4900" s="21">
        <v>4.0</v>
      </c>
      <c r="G4900" s="22">
        <v>86811.0</v>
      </c>
      <c r="H4900" s="15" t="str">
        <f t="shared" si="2"/>
        <v>High Range</v>
      </c>
      <c r="I4900" s="22">
        <v>64818.0</v>
      </c>
      <c r="J4900" s="23">
        <f t="shared" si="3"/>
        <v>1.339303897</v>
      </c>
      <c r="K4900" s="24" t="str">
        <f t="shared" si="4"/>
        <v>Over Achived</v>
      </c>
    </row>
    <row r="4901" ht="22.5" customHeight="1">
      <c r="A4901" s="18">
        <v>45727.0</v>
      </c>
      <c r="B4901" s="19" t="str">
        <f t="shared" si="1"/>
        <v>Mar</v>
      </c>
      <c r="C4901" s="20" t="s">
        <v>7</v>
      </c>
      <c r="D4901" s="19" t="s">
        <v>118</v>
      </c>
      <c r="E4901" s="19" t="s">
        <v>38</v>
      </c>
      <c r="F4901" s="21">
        <v>4.0</v>
      </c>
      <c r="G4901" s="22">
        <v>101097.0</v>
      </c>
      <c r="H4901" s="15" t="str">
        <f t="shared" si="2"/>
        <v>Very High Range</v>
      </c>
      <c r="I4901" s="22">
        <v>77469.0</v>
      </c>
      <c r="J4901" s="23">
        <f t="shared" si="3"/>
        <v>1.304999419</v>
      </c>
      <c r="K4901" s="24" t="str">
        <f t="shared" si="4"/>
        <v>Over Achived</v>
      </c>
    </row>
    <row r="4902" ht="22.5" customHeight="1">
      <c r="A4902" s="18">
        <v>45727.0</v>
      </c>
      <c r="B4902" s="19" t="str">
        <f t="shared" si="1"/>
        <v>Mar</v>
      </c>
      <c r="C4902" s="20" t="s">
        <v>7</v>
      </c>
      <c r="D4902" s="19" t="s">
        <v>118</v>
      </c>
      <c r="E4902" s="19" t="s">
        <v>19</v>
      </c>
      <c r="F4902" s="21">
        <v>3.0</v>
      </c>
      <c r="G4902" s="22">
        <v>83497.0</v>
      </c>
      <c r="H4902" s="15" t="str">
        <f t="shared" si="2"/>
        <v>High Range</v>
      </c>
      <c r="I4902" s="22">
        <v>63869.0</v>
      </c>
      <c r="J4902" s="23">
        <f t="shared" si="3"/>
        <v>1.307316539</v>
      </c>
      <c r="K4902" s="24" t="str">
        <f t="shared" si="4"/>
        <v>Over Achived</v>
      </c>
    </row>
    <row r="4903" ht="22.5" customHeight="1">
      <c r="A4903" s="18">
        <v>45727.0</v>
      </c>
      <c r="B4903" s="19" t="str">
        <f t="shared" si="1"/>
        <v>Mar</v>
      </c>
      <c r="C4903" s="20" t="s">
        <v>7</v>
      </c>
      <c r="D4903" s="19" t="s">
        <v>118</v>
      </c>
      <c r="E4903" s="19" t="s">
        <v>9</v>
      </c>
      <c r="F4903" s="21">
        <v>5.0</v>
      </c>
      <c r="G4903" s="22">
        <v>128933.0</v>
      </c>
      <c r="H4903" s="15" t="str">
        <f t="shared" si="2"/>
        <v>Very High Range</v>
      </c>
      <c r="I4903" s="22">
        <v>118266.0</v>
      </c>
      <c r="J4903" s="23">
        <f t="shared" si="3"/>
        <v>1.090194984</v>
      </c>
      <c r="K4903" s="24" t="str">
        <f t="shared" si="4"/>
        <v>Over Achived</v>
      </c>
    </row>
    <row r="4904" ht="22.5" customHeight="1">
      <c r="A4904" s="18">
        <v>45727.0</v>
      </c>
      <c r="B4904" s="19" t="str">
        <f t="shared" si="1"/>
        <v>Mar</v>
      </c>
      <c r="C4904" s="20" t="s">
        <v>7</v>
      </c>
      <c r="D4904" s="19" t="s">
        <v>126</v>
      </c>
      <c r="E4904" s="19" t="s">
        <v>23</v>
      </c>
      <c r="F4904" s="21">
        <v>3.0</v>
      </c>
      <c r="G4904" s="22">
        <v>76230.0</v>
      </c>
      <c r="H4904" s="15" t="str">
        <f t="shared" si="2"/>
        <v>High Range</v>
      </c>
      <c r="I4904" s="22">
        <v>54370.0</v>
      </c>
      <c r="J4904" s="23">
        <f t="shared" si="3"/>
        <v>1.40205996</v>
      </c>
      <c r="K4904" s="24" t="str">
        <f t="shared" si="4"/>
        <v>Over Achived</v>
      </c>
    </row>
    <row r="4905" ht="22.5" customHeight="1">
      <c r="A4905" s="18">
        <v>45727.0</v>
      </c>
      <c r="B4905" s="19" t="str">
        <f t="shared" si="1"/>
        <v>Mar</v>
      </c>
      <c r="C4905" s="20" t="s">
        <v>7</v>
      </c>
      <c r="D4905" s="19" t="s">
        <v>118</v>
      </c>
      <c r="E4905" s="19" t="s">
        <v>68</v>
      </c>
      <c r="F4905" s="21">
        <v>3.0</v>
      </c>
      <c r="G4905" s="22">
        <v>71101.0</v>
      </c>
      <c r="H4905" s="15" t="str">
        <f t="shared" si="2"/>
        <v>High Range</v>
      </c>
      <c r="I4905" s="22">
        <v>52521.0</v>
      </c>
      <c r="J4905" s="23">
        <f t="shared" si="3"/>
        <v>1.353763257</v>
      </c>
      <c r="K4905" s="24" t="str">
        <f t="shared" si="4"/>
        <v>Over Achived</v>
      </c>
    </row>
    <row r="4906" ht="22.5" customHeight="1">
      <c r="A4906" s="18">
        <v>45727.0</v>
      </c>
      <c r="B4906" s="19" t="str">
        <f t="shared" si="1"/>
        <v>Mar</v>
      </c>
      <c r="C4906" s="20" t="s">
        <v>92</v>
      </c>
      <c r="D4906" s="19" t="s">
        <v>93</v>
      </c>
      <c r="E4906" s="19" t="s">
        <v>68</v>
      </c>
      <c r="F4906" s="21">
        <v>2.0</v>
      </c>
      <c r="G4906" s="22">
        <v>49347.0</v>
      </c>
      <c r="H4906" s="15" t="str">
        <f t="shared" si="2"/>
        <v>Base Range</v>
      </c>
      <c r="I4906" s="22">
        <v>59280.0</v>
      </c>
      <c r="J4906" s="23">
        <f t="shared" si="3"/>
        <v>0.8324392713</v>
      </c>
      <c r="K4906" s="24" t="str">
        <f t="shared" si="4"/>
        <v>Target Not Meet</v>
      </c>
    </row>
    <row r="4907" ht="22.5" customHeight="1">
      <c r="A4907" s="18">
        <v>45727.0</v>
      </c>
      <c r="B4907" s="19" t="str">
        <f t="shared" si="1"/>
        <v>Mar</v>
      </c>
      <c r="C4907" s="20" t="s">
        <v>7</v>
      </c>
      <c r="D4907" s="19" t="s">
        <v>106</v>
      </c>
      <c r="E4907" s="19" t="s">
        <v>63</v>
      </c>
      <c r="F4907" s="21">
        <v>2.0</v>
      </c>
      <c r="G4907" s="22">
        <v>46394.0</v>
      </c>
      <c r="H4907" s="15" t="str">
        <f t="shared" si="2"/>
        <v>Base Range</v>
      </c>
      <c r="I4907" s="22">
        <v>42602.0</v>
      </c>
      <c r="J4907" s="23">
        <f t="shared" si="3"/>
        <v>1.089009906</v>
      </c>
      <c r="K4907" s="24" t="str">
        <f t="shared" si="4"/>
        <v>Over Achived</v>
      </c>
    </row>
    <row r="4908" ht="22.5" customHeight="1">
      <c r="A4908" s="18">
        <v>45727.0</v>
      </c>
      <c r="B4908" s="19" t="str">
        <f t="shared" si="1"/>
        <v>Mar</v>
      </c>
      <c r="C4908" s="20" t="s">
        <v>7</v>
      </c>
      <c r="D4908" s="19" t="s">
        <v>106</v>
      </c>
      <c r="E4908" s="19" t="s">
        <v>9</v>
      </c>
      <c r="F4908" s="21">
        <v>5.0</v>
      </c>
      <c r="G4908" s="22">
        <v>135309.0</v>
      </c>
      <c r="H4908" s="15" t="str">
        <f t="shared" si="2"/>
        <v>Very High Range</v>
      </c>
      <c r="I4908" s="22">
        <v>124729.0</v>
      </c>
      <c r="J4908" s="23">
        <f t="shared" si="3"/>
        <v>1.084823898</v>
      </c>
      <c r="K4908" s="24" t="str">
        <f t="shared" si="4"/>
        <v>Over Achived</v>
      </c>
    </row>
    <row r="4909" ht="22.5" customHeight="1">
      <c r="A4909" s="18">
        <v>45727.0</v>
      </c>
      <c r="B4909" s="19" t="str">
        <f t="shared" si="1"/>
        <v>Mar</v>
      </c>
      <c r="C4909" s="20" t="s">
        <v>7</v>
      </c>
      <c r="D4909" s="19" t="s">
        <v>8</v>
      </c>
      <c r="E4909" s="19" t="s">
        <v>23</v>
      </c>
      <c r="F4909" s="21">
        <v>3.0</v>
      </c>
      <c r="G4909" s="22">
        <v>73678.0</v>
      </c>
      <c r="H4909" s="15" t="str">
        <f t="shared" si="2"/>
        <v>High Range</v>
      </c>
      <c r="I4909" s="22">
        <v>64715.0</v>
      </c>
      <c r="J4909" s="23">
        <f t="shared" si="3"/>
        <v>1.138499575</v>
      </c>
      <c r="K4909" s="24" t="str">
        <f t="shared" si="4"/>
        <v>Over Achived</v>
      </c>
    </row>
    <row r="4910" ht="22.5" customHeight="1">
      <c r="A4910" s="18">
        <v>45727.0</v>
      </c>
      <c r="B4910" s="19" t="str">
        <f t="shared" si="1"/>
        <v>Mar</v>
      </c>
      <c r="C4910" s="20" t="s">
        <v>7</v>
      </c>
      <c r="D4910" s="19" t="s">
        <v>8</v>
      </c>
      <c r="E4910" s="19" t="s">
        <v>34</v>
      </c>
      <c r="F4910" s="21">
        <v>5.0</v>
      </c>
      <c r="G4910" s="22">
        <v>129036.0</v>
      </c>
      <c r="H4910" s="15" t="str">
        <f t="shared" si="2"/>
        <v>Very High Range</v>
      </c>
      <c r="I4910" s="22">
        <v>97869.0</v>
      </c>
      <c r="J4910" s="23">
        <f t="shared" si="3"/>
        <v>1.318456304</v>
      </c>
      <c r="K4910" s="24" t="str">
        <f t="shared" si="4"/>
        <v>Over Achived</v>
      </c>
    </row>
    <row r="4911" ht="22.5" customHeight="1">
      <c r="A4911" s="18">
        <v>45727.0</v>
      </c>
      <c r="B4911" s="19" t="str">
        <f t="shared" si="1"/>
        <v>Mar</v>
      </c>
      <c r="C4911" s="20" t="s">
        <v>7</v>
      </c>
      <c r="D4911" s="19" t="s">
        <v>8</v>
      </c>
      <c r="E4911" s="19" t="s">
        <v>19</v>
      </c>
      <c r="F4911" s="21">
        <v>3.0</v>
      </c>
      <c r="G4911" s="22">
        <v>73210.0</v>
      </c>
      <c r="H4911" s="15" t="str">
        <f t="shared" si="2"/>
        <v>High Range</v>
      </c>
      <c r="I4911" s="22">
        <v>52541.0</v>
      </c>
      <c r="J4911" s="23">
        <f t="shared" si="3"/>
        <v>1.393388021</v>
      </c>
      <c r="K4911" s="24" t="str">
        <f t="shared" si="4"/>
        <v>Over Achived</v>
      </c>
    </row>
    <row r="4912" ht="22.5" customHeight="1">
      <c r="A4912" s="18">
        <v>45727.0</v>
      </c>
      <c r="B4912" s="19" t="str">
        <f t="shared" si="1"/>
        <v>Mar</v>
      </c>
      <c r="C4912" s="20" t="s">
        <v>7</v>
      </c>
      <c r="D4912" s="19" t="s">
        <v>106</v>
      </c>
      <c r="E4912" s="19" t="s">
        <v>19</v>
      </c>
      <c r="F4912" s="21">
        <v>3.0</v>
      </c>
      <c r="G4912" s="22">
        <v>74195.0</v>
      </c>
      <c r="H4912" s="15" t="str">
        <f t="shared" si="2"/>
        <v>High Range</v>
      </c>
      <c r="I4912" s="22">
        <v>59260.0</v>
      </c>
      <c r="J4912" s="23">
        <f t="shared" si="3"/>
        <v>1.252024975</v>
      </c>
      <c r="K4912" s="24" t="str">
        <f t="shared" si="4"/>
        <v>Over Achived</v>
      </c>
    </row>
    <row r="4913" ht="22.5" customHeight="1">
      <c r="A4913" s="18">
        <v>45727.0</v>
      </c>
      <c r="B4913" s="19" t="str">
        <f t="shared" si="1"/>
        <v>Mar</v>
      </c>
      <c r="C4913" s="20" t="s">
        <v>7</v>
      </c>
      <c r="D4913" s="19" t="s">
        <v>126</v>
      </c>
      <c r="E4913" s="19" t="s">
        <v>34</v>
      </c>
      <c r="F4913" s="21">
        <v>5.0</v>
      </c>
      <c r="G4913" s="22">
        <v>129023.0</v>
      </c>
      <c r="H4913" s="15" t="str">
        <f t="shared" si="2"/>
        <v>Very High Range</v>
      </c>
      <c r="I4913" s="22">
        <v>105765.0</v>
      </c>
      <c r="J4913" s="23">
        <f t="shared" si="3"/>
        <v>1.219902614</v>
      </c>
      <c r="K4913" s="24" t="str">
        <f t="shared" si="4"/>
        <v>Over Achived</v>
      </c>
    </row>
    <row r="4914" ht="22.5" customHeight="1">
      <c r="A4914" s="18">
        <v>45727.0</v>
      </c>
      <c r="B4914" s="19" t="str">
        <f t="shared" si="1"/>
        <v>Mar</v>
      </c>
      <c r="C4914" s="20" t="s">
        <v>7</v>
      </c>
      <c r="D4914" s="19" t="s">
        <v>106</v>
      </c>
      <c r="E4914" s="19" t="s">
        <v>68</v>
      </c>
      <c r="F4914" s="21">
        <v>3.0</v>
      </c>
      <c r="G4914" s="22">
        <v>68448.0</v>
      </c>
      <c r="H4914" s="15" t="str">
        <f t="shared" si="2"/>
        <v>Medium Range</v>
      </c>
      <c r="I4914" s="22">
        <v>55586.0</v>
      </c>
      <c r="J4914" s="23">
        <f t="shared" si="3"/>
        <v>1.231389199</v>
      </c>
      <c r="K4914" s="24" t="str">
        <f t="shared" si="4"/>
        <v>Over Achived</v>
      </c>
    </row>
    <row r="4915" ht="22.5" customHeight="1">
      <c r="A4915" s="18">
        <v>45727.0</v>
      </c>
      <c r="B4915" s="19" t="str">
        <f t="shared" si="1"/>
        <v>Mar</v>
      </c>
      <c r="C4915" s="20" t="s">
        <v>7</v>
      </c>
      <c r="D4915" s="19" t="s">
        <v>131</v>
      </c>
      <c r="E4915" s="19" t="s">
        <v>34</v>
      </c>
      <c r="F4915" s="21">
        <v>6.0</v>
      </c>
      <c r="G4915" s="22">
        <v>112342.0</v>
      </c>
      <c r="H4915" s="15" t="str">
        <f t="shared" si="2"/>
        <v>Very High Range</v>
      </c>
      <c r="I4915" s="22">
        <v>84568.0</v>
      </c>
      <c r="J4915" s="23">
        <f t="shared" si="3"/>
        <v>1.328422098</v>
      </c>
      <c r="K4915" s="24" t="str">
        <f t="shared" si="4"/>
        <v>Over Achived</v>
      </c>
    </row>
    <row r="4916" ht="22.5" customHeight="1">
      <c r="A4916" s="18">
        <v>45727.0</v>
      </c>
      <c r="B4916" s="19" t="str">
        <f t="shared" si="1"/>
        <v>Mar</v>
      </c>
      <c r="C4916" s="20" t="s">
        <v>7</v>
      </c>
      <c r="D4916" s="19" t="s">
        <v>131</v>
      </c>
      <c r="E4916" s="19" t="s">
        <v>63</v>
      </c>
      <c r="F4916" s="21">
        <v>2.0</v>
      </c>
      <c r="G4916" s="22">
        <v>48494.0</v>
      </c>
      <c r="H4916" s="15" t="str">
        <f t="shared" si="2"/>
        <v>Base Range</v>
      </c>
      <c r="I4916" s="22">
        <v>41970.0</v>
      </c>
      <c r="J4916" s="23">
        <f t="shared" si="3"/>
        <v>1.155444365</v>
      </c>
      <c r="K4916" s="24" t="str">
        <f t="shared" si="4"/>
        <v>Over Achived</v>
      </c>
    </row>
    <row r="4917" ht="22.5" customHeight="1">
      <c r="A4917" s="18">
        <v>45727.0</v>
      </c>
      <c r="B4917" s="19" t="str">
        <f t="shared" si="1"/>
        <v>Mar</v>
      </c>
      <c r="C4917" s="20" t="s">
        <v>92</v>
      </c>
      <c r="D4917" s="19" t="s">
        <v>98</v>
      </c>
      <c r="E4917" s="19" t="s">
        <v>19</v>
      </c>
      <c r="F4917" s="21">
        <v>2.0</v>
      </c>
      <c r="G4917" s="22">
        <v>56388.0</v>
      </c>
      <c r="H4917" s="15" t="str">
        <f t="shared" si="2"/>
        <v>Medium Range</v>
      </c>
      <c r="I4917" s="22">
        <v>71059.0</v>
      </c>
      <c r="J4917" s="23">
        <f t="shared" si="3"/>
        <v>0.7935377644</v>
      </c>
      <c r="K4917" s="24" t="str">
        <f t="shared" si="4"/>
        <v>Target Not Meet</v>
      </c>
    </row>
    <row r="4918" ht="22.5" customHeight="1">
      <c r="A4918" s="18">
        <v>45727.0</v>
      </c>
      <c r="B4918" s="19" t="str">
        <f t="shared" si="1"/>
        <v>Mar</v>
      </c>
      <c r="C4918" s="20" t="s">
        <v>92</v>
      </c>
      <c r="D4918" s="19" t="s">
        <v>144</v>
      </c>
      <c r="E4918" s="19" t="s">
        <v>38</v>
      </c>
      <c r="F4918" s="21">
        <v>3.0</v>
      </c>
      <c r="G4918" s="22">
        <v>79091.0</v>
      </c>
      <c r="H4918" s="15" t="str">
        <f t="shared" si="2"/>
        <v>High Range</v>
      </c>
      <c r="I4918" s="22">
        <v>69560.0</v>
      </c>
      <c r="J4918" s="23">
        <f t="shared" si="3"/>
        <v>1.137018401</v>
      </c>
      <c r="K4918" s="24" t="str">
        <f t="shared" si="4"/>
        <v>Over Achived</v>
      </c>
    </row>
    <row r="4919" ht="22.5" customHeight="1">
      <c r="A4919" s="18">
        <v>45727.0</v>
      </c>
      <c r="B4919" s="19" t="str">
        <f t="shared" si="1"/>
        <v>Mar</v>
      </c>
      <c r="C4919" s="20" t="s">
        <v>92</v>
      </c>
      <c r="D4919" s="19" t="s">
        <v>144</v>
      </c>
      <c r="E4919" s="19" t="s">
        <v>34</v>
      </c>
      <c r="F4919" s="21">
        <v>3.0</v>
      </c>
      <c r="G4919" s="22">
        <v>116061.0</v>
      </c>
      <c r="H4919" s="15" t="str">
        <f t="shared" si="2"/>
        <v>Very High Range</v>
      </c>
      <c r="I4919" s="22">
        <v>89423.0</v>
      </c>
      <c r="J4919" s="23">
        <f t="shared" si="3"/>
        <v>1.297887568</v>
      </c>
      <c r="K4919" s="24" t="str">
        <f t="shared" si="4"/>
        <v>Over Achived</v>
      </c>
    </row>
    <row r="4920" ht="22.5" customHeight="1">
      <c r="A4920" s="18">
        <v>45727.0</v>
      </c>
      <c r="B4920" s="19" t="str">
        <f t="shared" si="1"/>
        <v>Mar</v>
      </c>
      <c r="C4920" s="20" t="s">
        <v>92</v>
      </c>
      <c r="D4920" s="19" t="s">
        <v>144</v>
      </c>
      <c r="E4920" s="19" t="s">
        <v>68</v>
      </c>
      <c r="F4920" s="21">
        <v>2.0</v>
      </c>
      <c r="G4920" s="22">
        <v>53751.0</v>
      </c>
      <c r="H4920" s="15" t="str">
        <f t="shared" si="2"/>
        <v>Medium Range</v>
      </c>
      <c r="I4920" s="22">
        <v>48057.0</v>
      </c>
      <c r="J4920" s="23">
        <f t="shared" si="3"/>
        <v>1.1184843</v>
      </c>
      <c r="K4920" s="24" t="str">
        <f t="shared" si="4"/>
        <v>Over Achived</v>
      </c>
    </row>
    <row r="4921" ht="22.5" customHeight="1">
      <c r="A4921" s="18">
        <v>45727.0</v>
      </c>
      <c r="B4921" s="19" t="str">
        <f t="shared" si="1"/>
        <v>Mar</v>
      </c>
      <c r="C4921" s="20" t="s">
        <v>92</v>
      </c>
      <c r="D4921" s="25" t="s">
        <v>149</v>
      </c>
      <c r="E4921" s="19" t="s">
        <v>9</v>
      </c>
      <c r="F4921" s="21">
        <v>4.0</v>
      </c>
      <c r="G4921" s="22">
        <v>123395.0</v>
      </c>
      <c r="H4921" s="15" t="str">
        <f t="shared" si="2"/>
        <v>Very High Range</v>
      </c>
      <c r="I4921" s="22">
        <v>110194.0</v>
      </c>
      <c r="J4921" s="23">
        <f t="shared" si="3"/>
        <v>1.119797811</v>
      </c>
      <c r="K4921" s="24" t="str">
        <f t="shared" si="4"/>
        <v>Over Achived</v>
      </c>
    </row>
    <row r="4922" ht="22.5" customHeight="1">
      <c r="A4922" s="18">
        <v>45727.0</v>
      </c>
      <c r="B4922" s="19" t="str">
        <f t="shared" si="1"/>
        <v>Mar</v>
      </c>
      <c r="C4922" s="20" t="s">
        <v>92</v>
      </c>
      <c r="D4922" s="25" t="s">
        <v>149</v>
      </c>
      <c r="E4922" s="19" t="s">
        <v>9</v>
      </c>
      <c r="F4922" s="21">
        <v>4.0</v>
      </c>
      <c r="G4922" s="22">
        <v>111767.0</v>
      </c>
      <c r="H4922" s="15" t="str">
        <f t="shared" si="2"/>
        <v>Very High Range</v>
      </c>
      <c r="I4922" s="22">
        <v>102233.0</v>
      </c>
      <c r="J4922" s="23">
        <f t="shared" si="3"/>
        <v>1.093257559</v>
      </c>
      <c r="K4922" s="24" t="str">
        <f t="shared" si="4"/>
        <v>Over Achived</v>
      </c>
    </row>
    <row r="4923" ht="22.5" customHeight="1">
      <c r="A4923" s="18">
        <v>45727.0</v>
      </c>
      <c r="B4923" s="19" t="str">
        <f t="shared" si="1"/>
        <v>Mar</v>
      </c>
      <c r="C4923" s="20" t="s">
        <v>92</v>
      </c>
      <c r="D4923" s="19" t="s">
        <v>144</v>
      </c>
      <c r="E4923" s="19" t="s">
        <v>63</v>
      </c>
      <c r="F4923" s="21">
        <v>5.0</v>
      </c>
      <c r="G4923" s="22">
        <v>108227.0</v>
      </c>
      <c r="H4923" s="15" t="str">
        <f t="shared" si="2"/>
        <v>Very High Range</v>
      </c>
      <c r="I4923" s="22">
        <v>79590.0</v>
      </c>
      <c r="J4923" s="23">
        <f t="shared" si="3"/>
        <v>1.359806508</v>
      </c>
      <c r="K4923" s="24" t="str">
        <f t="shared" si="4"/>
        <v>Over Achived</v>
      </c>
    </row>
    <row r="4924" ht="22.5" customHeight="1">
      <c r="A4924" s="18">
        <v>45727.0</v>
      </c>
      <c r="B4924" s="19" t="str">
        <f t="shared" si="1"/>
        <v>Mar</v>
      </c>
      <c r="C4924" s="20" t="s">
        <v>92</v>
      </c>
      <c r="D4924" s="19" t="s">
        <v>158</v>
      </c>
      <c r="E4924" s="19" t="s">
        <v>34</v>
      </c>
      <c r="F4924" s="21">
        <v>4.0</v>
      </c>
      <c r="G4924" s="22">
        <v>94876.0</v>
      </c>
      <c r="H4924" s="15" t="str">
        <f t="shared" si="2"/>
        <v>Very High Range</v>
      </c>
      <c r="I4924" s="22">
        <v>81276.0</v>
      </c>
      <c r="J4924" s="23">
        <f t="shared" si="3"/>
        <v>1.167331069</v>
      </c>
      <c r="K4924" s="24" t="str">
        <f t="shared" si="4"/>
        <v>Over Achived</v>
      </c>
    </row>
    <row r="4925" ht="22.5" customHeight="1">
      <c r="A4925" s="18">
        <v>45727.0</v>
      </c>
      <c r="B4925" s="19" t="str">
        <f t="shared" si="1"/>
        <v>Mar</v>
      </c>
      <c r="C4925" s="20" t="s">
        <v>92</v>
      </c>
      <c r="D4925" s="19" t="s">
        <v>158</v>
      </c>
      <c r="E4925" s="19" t="s">
        <v>26</v>
      </c>
      <c r="F4925" s="21">
        <v>3.0</v>
      </c>
      <c r="G4925" s="22">
        <v>86162.0</v>
      </c>
      <c r="H4925" s="15" t="str">
        <f t="shared" si="2"/>
        <v>High Range</v>
      </c>
      <c r="I4925" s="22">
        <v>67496.0</v>
      </c>
      <c r="J4925" s="23">
        <f t="shared" si="3"/>
        <v>1.276549721</v>
      </c>
      <c r="K4925" s="24" t="str">
        <f t="shared" si="4"/>
        <v>Over Achived</v>
      </c>
    </row>
    <row r="4926" ht="22.5" customHeight="1">
      <c r="A4926" s="18">
        <v>45727.0</v>
      </c>
      <c r="B4926" s="19" t="str">
        <f t="shared" si="1"/>
        <v>Mar</v>
      </c>
      <c r="C4926" s="20" t="s">
        <v>92</v>
      </c>
      <c r="D4926" s="19" t="s">
        <v>158</v>
      </c>
      <c r="E4926" s="19" t="s">
        <v>26</v>
      </c>
      <c r="F4926" s="21">
        <v>4.0</v>
      </c>
      <c r="G4926" s="22">
        <v>86072.0</v>
      </c>
      <c r="H4926" s="15" t="str">
        <f t="shared" si="2"/>
        <v>High Range</v>
      </c>
      <c r="I4926" s="22">
        <v>69349.0</v>
      </c>
      <c r="J4926" s="23">
        <f t="shared" si="3"/>
        <v>1.241142626</v>
      </c>
      <c r="K4926" s="24" t="str">
        <f t="shared" si="4"/>
        <v>Over Achived</v>
      </c>
    </row>
    <row r="4927" ht="22.5" customHeight="1">
      <c r="A4927" s="18">
        <v>45727.0</v>
      </c>
      <c r="B4927" s="19" t="str">
        <f t="shared" si="1"/>
        <v>Mar</v>
      </c>
      <c r="C4927" s="20" t="s">
        <v>92</v>
      </c>
      <c r="D4927" s="19" t="s">
        <v>158</v>
      </c>
      <c r="E4927" s="19" t="s">
        <v>38</v>
      </c>
      <c r="F4927" s="21">
        <v>3.0</v>
      </c>
      <c r="G4927" s="22">
        <v>81351.0</v>
      </c>
      <c r="H4927" s="15" t="str">
        <f t="shared" si="2"/>
        <v>High Range</v>
      </c>
      <c r="I4927" s="22">
        <v>57096.0</v>
      </c>
      <c r="J4927" s="23">
        <f t="shared" si="3"/>
        <v>1.424810845</v>
      </c>
      <c r="K4927" s="24" t="str">
        <f t="shared" si="4"/>
        <v>Over Achived</v>
      </c>
    </row>
    <row r="4928" ht="22.5" customHeight="1">
      <c r="A4928" s="18">
        <v>45727.0</v>
      </c>
      <c r="B4928" s="19" t="str">
        <f t="shared" si="1"/>
        <v>Mar</v>
      </c>
      <c r="C4928" s="20" t="s">
        <v>7</v>
      </c>
      <c r="D4928" s="19" t="s">
        <v>131</v>
      </c>
      <c r="E4928" s="19" t="s">
        <v>34</v>
      </c>
      <c r="F4928" s="21">
        <v>6.0</v>
      </c>
      <c r="G4928" s="22">
        <v>116213.0</v>
      </c>
      <c r="H4928" s="15" t="str">
        <f t="shared" si="2"/>
        <v>Very High Range</v>
      </c>
      <c r="I4928" s="22">
        <v>109159.0</v>
      </c>
      <c r="J4928" s="23">
        <f t="shared" si="3"/>
        <v>1.064621332</v>
      </c>
      <c r="K4928" s="24" t="str">
        <f t="shared" si="4"/>
        <v>Over Achived</v>
      </c>
    </row>
    <row r="4929" ht="22.5" customHeight="1">
      <c r="A4929" s="18">
        <v>45727.0</v>
      </c>
      <c r="B4929" s="19" t="str">
        <f t="shared" si="1"/>
        <v>Mar</v>
      </c>
      <c r="C4929" s="20" t="s">
        <v>7</v>
      </c>
      <c r="D4929" s="19" t="s">
        <v>131</v>
      </c>
      <c r="E4929" s="19" t="s">
        <v>23</v>
      </c>
      <c r="F4929" s="21">
        <v>2.0</v>
      </c>
      <c r="G4929" s="22">
        <v>66649.0</v>
      </c>
      <c r="H4929" s="15" t="str">
        <f t="shared" si="2"/>
        <v>Medium Range</v>
      </c>
      <c r="I4929" s="22">
        <v>51892.0</v>
      </c>
      <c r="J4929" s="23">
        <f t="shared" si="3"/>
        <v>1.284379095</v>
      </c>
      <c r="K4929" s="24" t="str">
        <f t="shared" si="4"/>
        <v>Over Achived</v>
      </c>
    </row>
    <row r="4930" ht="22.5" customHeight="1">
      <c r="A4930" s="18">
        <v>45727.0</v>
      </c>
      <c r="B4930" s="19" t="str">
        <f t="shared" si="1"/>
        <v>Mar</v>
      </c>
      <c r="C4930" s="20" t="s">
        <v>92</v>
      </c>
      <c r="D4930" s="25" t="s">
        <v>149</v>
      </c>
      <c r="E4930" s="19" t="s">
        <v>26</v>
      </c>
      <c r="F4930" s="21">
        <v>3.0</v>
      </c>
      <c r="G4930" s="22">
        <v>79066.0</v>
      </c>
      <c r="H4930" s="15" t="str">
        <f t="shared" si="2"/>
        <v>High Range</v>
      </c>
      <c r="I4930" s="22">
        <v>69936.0</v>
      </c>
      <c r="J4930" s="23">
        <f t="shared" si="3"/>
        <v>1.13054793</v>
      </c>
      <c r="K4930" s="24" t="str">
        <f t="shared" si="4"/>
        <v>Over Achived</v>
      </c>
    </row>
    <row r="4931" ht="22.5" customHeight="1">
      <c r="A4931" s="18">
        <v>45727.0</v>
      </c>
      <c r="B4931" s="19" t="str">
        <f t="shared" si="1"/>
        <v>Mar</v>
      </c>
      <c r="C4931" s="20" t="s">
        <v>7</v>
      </c>
      <c r="D4931" s="19" t="s">
        <v>131</v>
      </c>
      <c r="E4931" s="19" t="s">
        <v>19</v>
      </c>
      <c r="F4931" s="21">
        <v>3.0</v>
      </c>
      <c r="G4931" s="22">
        <v>66380.0</v>
      </c>
      <c r="H4931" s="15" t="str">
        <f t="shared" si="2"/>
        <v>Medium Range</v>
      </c>
      <c r="I4931" s="22">
        <v>52478.0</v>
      </c>
      <c r="J4931" s="23">
        <f t="shared" si="3"/>
        <v>1.26491101</v>
      </c>
      <c r="K4931" s="24" t="str">
        <f t="shared" si="4"/>
        <v>Over Achived</v>
      </c>
    </row>
    <row r="4932" ht="22.5" customHeight="1">
      <c r="A4932" s="18">
        <v>45728.0</v>
      </c>
      <c r="B4932" s="19" t="str">
        <f t="shared" si="1"/>
        <v>Mar</v>
      </c>
      <c r="C4932" s="20" t="s">
        <v>13</v>
      </c>
      <c r="D4932" s="19" t="s">
        <v>29</v>
      </c>
      <c r="E4932" s="19" t="s">
        <v>68</v>
      </c>
      <c r="F4932" s="21">
        <v>2.0</v>
      </c>
      <c r="G4932" s="22">
        <v>42593.0</v>
      </c>
      <c r="H4932" s="15" t="str">
        <f t="shared" si="2"/>
        <v>Base Range</v>
      </c>
      <c r="I4932" s="22">
        <v>50713.0</v>
      </c>
      <c r="J4932" s="23">
        <f t="shared" si="3"/>
        <v>0.8398832646</v>
      </c>
      <c r="K4932" s="24" t="str">
        <f t="shared" si="4"/>
        <v>Target Not Meet</v>
      </c>
    </row>
    <row r="4933" ht="22.5" customHeight="1">
      <c r="A4933" s="18">
        <v>45728.0</v>
      </c>
      <c r="B4933" s="19" t="str">
        <f t="shared" si="1"/>
        <v>Mar</v>
      </c>
      <c r="C4933" s="20" t="s">
        <v>13</v>
      </c>
      <c r="D4933" s="19" t="s">
        <v>29</v>
      </c>
      <c r="E4933" s="19" t="s">
        <v>19</v>
      </c>
      <c r="F4933" s="21">
        <v>2.0</v>
      </c>
      <c r="G4933" s="22">
        <v>52175.0</v>
      </c>
      <c r="H4933" s="15" t="str">
        <f t="shared" si="2"/>
        <v>Medium Range</v>
      </c>
      <c r="I4933" s="22">
        <v>60043.0</v>
      </c>
      <c r="J4933" s="23">
        <f t="shared" si="3"/>
        <v>0.8689605783</v>
      </c>
      <c r="K4933" s="24" t="str">
        <f t="shared" si="4"/>
        <v>Target Not Meet</v>
      </c>
    </row>
    <row r="4934" ht="22.5" customHeight="1">
      <c r="A4934" s="18">
        <v>45728.0</v>
      </c>
      <c r="B4934" s="19" t="str">
        <f t="shared" si="1"/>
        <v>Mar</v>
      </c>
      <c r="C4934" s="20" t="s">
        <v>13</v>
      </c>
      <c r="D4934" s="19" t="s">
        <v>29</v>
      </c>
      <c r="E4934" s="19" t="s">
        <v>9</v>
      </c>
      <c r="F4934" s="21">
        <v>4.0</v>
      </c>
      <c r="G4934" s="22">
        <v>92215.0</v>
      </c>
      <c r="H4934" s="15" t="str">
        <f t="shared" si="2"/>
        <v>Very High Range</v>
      </c>
      <c r="I4934" s="22">
        <v>105069.0</v>
      </c>
      <c r="J4934" s="23">
        <f t="shared" si="3"/>
        <v>0.8776613464</v>
      </c>
      <c r="K4934" s="24" t="str">
        <f t="shared" si="4"/>
        <v>Target Not Meet</v>
      </c>
    </row>
    <row r="4935" ht="22.5" customHeight="1">
      <c r="A4935" s="18">
        <v>45728.0</v>
      </c>
      <c r="B4935" s="19" t="str">
        <f t="shared" si="1"/>
        <v>Mar</v>
      </c>
      <c r="C4935" s="20" t="s">
        <v>13</v>
      </c>
      <c r="D4935" s="19" t="s">
        <v>29</v>
      </c>
      <c r="E4935" s="19" t="s">
        <v>63</v>
      </c>
      <c r="F4935" s="21">
        <v>1.0</v>
      </c>
      <c r="G4935" s="22">
        <v>17143.0</v>
      </c>
      <c r="H4935" s="15" t="str">
        <f t="shared" si="2"/>
        <v>Base Range</v>
      </c>
      <c r="I4935" s="22">
        <v>18186.0</v>
      </c>
      <c r="J4935" s="23">
        <f t="shared" si="3"/>
        <v>0.9426481909</v>
      </c>
      <c r="K4935" s="24" t="str">
        <f t="shared" si="4"/>
        <v>Target Not Meet</v>
      </c>
    </row>
    <row r="4936" ht="22.5" customHeight="1">
      <c r="A4936" s="18">
        <v>45728.0</v>
      </c>
      <c r="B4936" s="19" t="str">
        <f t="shared" si="1"/>
        <v>Mar</v>
      </c>
      <c r="C4936" s="20" t="s">
        <v>13</v>
      </c>
      <c r="D4936" s="19" t="s">
        <v>29</v>
      </c>
      <c r="E4936" s="19" t="s">
        <v>26</v>
      </c>
      <c r="F4936" s="21">
        <v>3.0</v>
      </c>
      <c r="G4936" s="22">
        <v>63995.0</v>
      </c>
      <c r="H4936" s="15" t="str">
        <f t="shared" si="2"/>
        <v>Medium Range</v>
      </c>
      <c r="I4936" s="22">
        <v>70142.0</v>
      </c>
      <c r="J4936" s="23">
        <f t="shared" si="3"/>
        <v>0.9123634912</v>
      </c>
      <c r="K4936" s="24" t="str">
        <f t="shared" si="4"/>
        <v>Target Not Meet</v>
      </c>
    </row>
    <row r="4937" ht="22.5" customHeight="1">
      <c r="A4937" s="18">
        <v>45728.0</v>
      </c>
      <c r="B4937" s="19" t="str">
        <f t="shared" si="1"/>
        <v>Mar</v>
      </c>
      <c r="C4937" s="20" t="s">
        <v>13</v>
      </c>
      <c r="D4937" s="19" t="s">
        <v>14</v>
      </c>
      <c r="E4937" s="19" t="s">
        <v>34</v>
      </c>
      <c r="F4937" s="21">
        <v>3.0</v>
      </c>
      <c r="G4937" s="22">
        <v>86131.0</v>
      </c>
      <c r="H4937" s="15" t="str">
        <f t="shared" si="2"/>
        <v>High Range</v>
      </c>
      <c r="I4937" s="22">
        <v>69697.0</v>
      </c>
      <c r="J4937" s="23">
        <f t="shared" si="3"/>
        <v>1.235792071</v>
      </c>
      <c r="K4937" s="24" t="str">
        <f t="shared" si="4"/>
        <v>Over Achived</v>
      </c>
    </row>
    <row r="4938" ht="22.5" customHeight="1">
      <c r="A4938" s="18">
        <v>45728.0</v>
      </c>
      <c r="B4938" s="19" t="str">
        <f t="shared" si="1"/>
        <v>Mar</v>
      </c>
      <c r="C4938" s="20" t="s">
        <v>13</v>
      </c>
      <c r="D4938" s="19" t="s">
        <v>18</v>
      </c>
      <c r="E4938" s="19" t="s">
        <v>63</v>
      </c>
      <c r="F4938" s="21">
        <v>1.0</v>
      </c>
      <c r="G4938" s="22">
        <v>15771.0</v>
      </c>
      <c r="H4938" s="15" t="str">
        <f t="shared" si="2"/>
        <v>Base Range</v>
      </c>
      <c r="I4938" s="22">
        <v>13571.0</v>
      </c>
      <c r="J4938" s="23">
        <f t="shared" si="3"/>
        <v>1.162110382</v>
      </c>
      <c r="K4938" s="24" t="str">
        <f t="shared" si="4"/>
        <v>Over Achived</v>
      </c>
    </row>
    <row r="4939" ht="22.5" customHeight="1">
      <c r="A4939" s="18">
        <v>45728.0</v>
      </c>
      <c r="B4939" s="19" t="str">
        <f t="shared" si="1"/>
        <v>Mar</v>
      </c>
      <c r="C4939" s="20" t="s">
        <v>13</v>
      </c>
      <c r="D4939" s="19" t="s">
        <v>14</v>
      </c>
      <c r="E4939" s="19" t="s">
        <v>63</v>
      </c>
      <c r="F4939" s="21">
        <v>4.0</v>
      </c>
      <c r="G4939" s="22">
        <v>97621.0</v>
      </c>
      <c r="H4939" s="15" t="str">
        <f t="shared" si="2"/>
        <v>Very High Range</v>
      </c>
      <c r="I4939" s="22">
        <v>69353.0</v>
      </c>
      <c r="J4939" s="23">
        <f t="shared" si="3"/>
        <v>1.407595922</v>
      </c>
      <c r="K4939" s="24" t="str">
        <f t="shared" si="4"/>
        <v>Over Achived</v>
      </c>
    </row>
    <row r="4940" ht="22.5" customHeight="1">
      <c r="A4940" s="18">
        <v>45728.0</v>
      </c>
      <c r="B4940" s="19" t="str">
        <f t="shared" si="1"/>
        <v>Mar</v>
      </c>
      <c r="C4940" s="20" t="s">
        <v>92</v>
      </c>
      <c r="D4940" s="19" t="s">
        <v>93</v>
      </c>
      <c r="E4940" s="19" t="s">
        <v>19</v>
      </c>
      <c r="F4940" s="21">
        <v>3.0</v>
      </c>
      <c r="G4940" s="22">
        <v>73935.0</v>
      </c>
      <c r="H4940" s="15" t="str">
        <f t="shared" si="2"/>
        <v>High Range</v>
      </c>
      <c r="I4940" s="22">
        <v>88660.0</v>
      </c>
      <c r="J4940" s="23">
        <f t="shared" si="3"/>
        <v>0.8339160839</v>
      </c>
      <c r="K4940" s="24" t="str">
        <f t="shared" si="4"/>
        <v>Target Not Meet</v>
      </c>
    </row>
    <row r="4941" ht="22.5" customHeight="1">
      <c r="A4941" s="18">
        <v>45728.0</v>
      </c>
      <c r="B4941" s="19" t="str">
        <f t="shared" si="1"/>
        <v>Mar</v>
      </c>
      <c r="C4941" s="20" t="s">
        <v>13</v>
      </c>
      <c r="D4941" s="19" t="s">
        <v>37</v>
      </c>
      <c r="E4941" s="19" t="s">
        <v>19</v>
      </c>
      <c r="F4941" s="21">
        <v>2.0</v>
      </c>
      <c r="G4941" s="22">
        <v>48881.0</v>
      </c>
      <c r="H4941" s="15" t="str">
        <f t="shared" si="2"/>
        <v>Base Range</v>
      </c>
      <c r="I4941" s="22">
        <v>59927.0</v>
      </c>
      <c r="J4941" s="23">
        <f t="shared" si="3"/>
        <v>0.8156757388</v>
      </c>
      <c r="K4941" s="24" t="str">
        <f t="shared" si="4"/>
        <v>Target Not Meet</v>
      </c>
    </row>
    <row r="4942" ht="22.5" customHeight="1">
      <c r="A4942" s="18">
        <v>45728.0</v>
      </c>
      <c r="B4942" s="19" t="str">
        <f t="shared" si="1"/>
        <v>Mar</v>
      </c>
      <c r="C4942" s="20" t="s">
        <v>92</v>
      </c>
      <c r="D4942" s="19" t="s">
        <v>93</v>
      </c>
      <c r="E4942" s="19" t="s">
        <v>68</v>
      </c>
      <c r="F4942" s="21">
        <v>2.0</v>
      </c>
      <c r="G4942" s="22">
        <v>50577.0</v>
      </c>
      <c r="H4942" s="15" t="str">
        <f t="shared" si="2"/>
        <v>Medium Range</v>
      </c>
      <c r="I4942" s="22">
        <v>61008.0</v>
      </c>
      <c r="J4942" s="23">
        <f t="shared" si="3"/>
        <v>0.8290224233</v>
      </c>
      <c r="K4942" s="24" t="str">
        <f t="shared" si="4"/>
        <v>Target Not Meet</v>
      </c>
    </row>
    <row r="4943" ht="22.5" customHeight="1">
      <c r="A4943" s="18">
        <v>45728.0</v>
      </c>
      <c r="B4943" s="19" t="str">
        <f t="shared" si="1"/>
        <v>Mar</v>
      </c>
      <c r="C4943" s="20" t="s">
        <v>13</v>
      </c>
      <c r="D4943" s="19" t="s">
        <v>18</v>
      </c>
      <c r="E4943" s="19" t="s">
        <v>63</v>
      </c>
      <c r="F4943" s="21">
        <v>1.0</v>
      </c>
      <c r="G4943" s="22">
        <v>18102.0</v>
      </c>
      <c r="H4943" s="15" t="str">
        <f t="shared" si="2"/>
        <v>Base Range</v>
      </c>
      <c r="I4943" s="22">
        <v>15789.0</v>
      </c>
      <c r="J4943" s="23">
        <f t="shared" si="3"/>
        <v>1.146494395</v>
      </c>
      <c r="K4943" s="24" t="str">
        <f t="shared" si="4"/>
        <v>Over Achived</v>
      </c>
    </row>
    <row r="4944" ht="22.5" customHeight="1">
      <c r="A4944" s="18">
        <v>45728.0</v>
      </c>
      <c r="B4944" s="19" t="str">
        <f t="shared" si="1"/>
        <v>Mar</v>
      </c>
      <c r="C4944" s="20" t="s">
        <v>13</v>
      </c>
      <c r="D4944" s="19" t="s">
        <v>37</v>
      </c>
      <c r="E4944" s="19" t="s">
        <v>34</v>
      </c>
      <c r="F4944" s="21">
        <v>4.0</v>
      </c>
      <c r="G4944" s="22">
        <v>84318.0</v>
      </c>
      <c r="H4944" s="15" t="str">
        <f t="shared" si="2"/>
        <v>High Range</v>
      </c>
      <c r="I4944" s="22">
        <v>109532.0</v>
      </c>
      <c r="J4944" s="23">
        <f t="shared" si="3"/>
        <v>0.7698024322</v>
      </c>
      <c r="K4944" s="24" t="str">
        <f t="shared" si="4"/>
        <v>Target Not Meet</v>
      </c>
    </row>
    <row r="4945" ht="22.5" customHeight="1">
      <c r="A4945" s="18">
        <v>45728.0</v>
      </c>
      <c r="B4945" s="19" t="str">
        <f t="shared" si="1"/>
        <v>Mar</v>
      </c>
      <c r="C4945" s="20" t="s">
        <v>57</v>
      </c>
      <c r="D4945" s="19" t="s">
        <v>71</v>
      </c>
      <c r="E4945" s="19" t="s">
        <v>63</v>
      </c>
      <c r="F4945" s="21">
        <v>1.0</v>
      </c>
      <c r="G4945" s="22">
        <v>26109.0</v>
      </c>
      <c r="H4945" s="15" t="str">
        <f t="shared" si="2"/>
        <v>Base Range</v>
      </c>
      <c r="I4945" s="22">
        <v>33772.0</v>
      </c>
      <c r="J4945" s="23">
        <f t="shared" si="3"/>
        <v>0.7730960559</v>
      </c>
      <c r="K4945" s="24" t="str">
        <f t="shared" si="4"/>
        <v>Target Not Meet</v>
      </c>
    </row>
    <row r="4946" ht="22.5" customHeight="1">
      <c r="A4946" s="18">
        <v>45728.0</v>
      </c>
      <c r="B4946" s="19" t="str">
        <f t="shared" si="1"/>
        <v>Mar</v>
      </c>
      <c r="C4946" s="20" t="s">
        <v>13</v>
      </c>
      <c r="D4946" s="19" t="s">
        <v>169</v>
      </c>
      <c r="E4946" s="19" t="s">
        <v>19</v>
      </c>
      <c r="F4946" s="21">
        <v>2.0</v>
      </c>
      <c r="G4946" s="22">
        <v>52207.0</v>
      </c>
      <c r="H4946" s="15" t="str">
        <f t="shared" si="2"/>
        <v>Medium Range</v>
      </c>
      <c r="I4946" s="22">
        <v>66395.0</v>
      </c>
      <c r="J4946" s="23">
        <f t="shared" si="3"/>
        <v>0.78630921</v>
      </c>
      <c r="K4946" s="24" t="str">
        <f t="shared" si="4"/>
        <v>Target Not Meet</v>
      </c>
    </row>
    <row r="4947" ht="22.5" customHeight="1">
      <c r="A4947" s="18">
        <v>45728.0</v>
      </c>
      <c r="B4947" s="19" t="str">
        <f t="shared" si="1"/>
        <v>Mar</v>
      </c>
      <c r="C4947" s="20" t="s">
        <v>57</v>
      </c>
      <c r="D4947" s="19" t="s">
        <v>58</v>
      </c>
      <c r="E4947" s="19" t="s">
        <v>68</v>
      </c>
      <c r="F4947" s="21">
        <v>1.0</v>
      </c>
      <c r="G4947" s="22">
        <v>29111.0</v>
      </c>
      <c r="H4947" s="15" t="str">
        <f t="shared" si="2"/>
        <v>Base Range</v>
      </c>
      <c r="I4947" s="22">
        <v>24182.0</v>
      </c>
      <c r="J4947" s="23">
        <f t="shared" si="3"/>
        <v>1.203829295</v>
      </c>
      <c r="K4947" s="24" t="str">
        <f t="shared" si="4"/>
        <v>Over Achived</v>
      </c>
    </row>
    <row r="4948" ht="22.5" customHeight="1">
      <c r="A4948" s="18">
        <v>45728.0</v>
      </c>
      <c r="B4948" s="19" t="str">
        <f t="shared" si="1"/>
        <v>Mar</v>
      </c>
      <c r="C4948" s="20" t="s">
        <v>57</v>
      </c>
      <c r="D4948" s="19" t="s">
        <v>58</v>
      </c>
      <c r="E4948" s="19" t="s">
        <v>68</v>
      </c>
      <c r="F4948" s="21">
        <v>1.0</v>
      </c>
      <c r="G4948" s="22">
        <v>31191.0</v>
      </c>
      <c r="H4948" s="15" t="str">
        <f t="shared" si="2"/>
        <v>Base Range</v>
      </c>
      <c r="I4948" s="22">
        <v>28218.0</v>
      </c>
      <c r="J4948" s="23">
        <f t="shared" si="3"/>
        <v>1.105358282</v>
      </c>
      <c r="K4948" s="24" t="str">
        <f t="shared" si="4"/>
        <v>Over Achived</v>
      </c>
    </row>
    <row r="4949" ht="22.5" customHeight="1">
      <c r="A4949" s="18">
        <v>45728.0</v>
      </c>
      <c r="B4949" s="19" t="str">
        <f t="shared" si="1"/>
        <v>Mar</v>
      </c>
      <c r="C4949" s="20" t="s">
        <v>57</v>
      </c>
      <c r="D4949" s="19" t="s">
        <v>58</v>
      </c>
      <c r="E4949" s="19" t="s">
        <v>23</v>
      </c>
      <c r="F4949" s="21">
        <v>1.0</v>
      </c>
      <c r="G4949" s="22">
        <v>34639.0</v>
      </c>
      <c r="H4949" s="15" t="str">
        <f t="shared" si="2"/>
        <v>Base Range</v>
      </c>
      <c r="I4949" s="22">
        <v>29524.0</v>
      </c>
      <c r="J4949" s="23">
        <f t="shared" si="3"/>
        <v>1.173248882</v>
      </c>
      <c r="K4949" s="24" t="str">
        <f t="shared" si="4"/>
        <v>Over Achived</v>
      </c>
    </row>
    <row r="4950" ht="22.5" customHeight="1">
      <c r="A4950" s="18">
        <v>45728.0</v>
      </c>
      <c r="B4950" s="19" t="str">
        <f t="shared" si="1"/>
        <v>Mar</v>
      </c>
      <c r="C4950" s="20" t="s">
        <v>57</v>
      </c>
      <c r="D4950" s="19" t="s">
        <v>58</v>
      </c>
      <c r="E4950" s="19" t="s">
        <v>9</v>
      </c>
      <c r="F4950" s="21">
        <v>3.0</v>
      </c>
      <c r="G4950" s="22">
        <v>73055.0</v>
      </c>
      <c r="H4950" s="15" t="str">
        <f t="shared" si="2"/>
        <v>High Range</v>
      </c>
      <c r="I4950" s="22">
        <v>62350.0</v>
      </c>
      <c r="J4950" s="23">
        <f t="shared" si="3"/>
        <v>1.171692061</v>
      </c>
      <c r="K4950" s="24" t="str">
        <f t="shared" si="4"/>
        <v>Over Achived</v>
      </c>
    </row>
    <row r="4951" ht="22.5" customHeight="1">
      <c r="A4951" s="18">
        <v>45728.0</v>
      </c>
      <c r="B4951" s="19" t="str">
        <f t="shared" si="1"/>
        <v>Mar</v>
      </c>
      <c r="C4951" s="20" t="s">
        <v>57</v>
      </c>
      <c r="D4951" s="25" t="s">
        <v>62</v>
      </c>
      <c r="E4951" s="19" t="s">
        <v>9</v>
      </c>
      <c r="F4951" s="21">
        <v>3.0</v>
      </c>
      <c r="G4951" s="22">
        <v>64181.0</v>
      </c>
      <c r="H4951" s="15" t="str">
        <f t="shared" si="2"/>
        <v>Medium Range</v>
      </c>
      <c r="I4951" s="22">
        <v>57837.0</v>
      </c>
      <c r="J4951" s="23">
        <f t="shared" si="3"/>
        <v>1.10968757</v>
      </c>
      <c r="K4951" s="24" t="str">
        <f t="shared" si="4"/>
        <v>Over Achived</v>
      </c>
    </row>
    <row r="4952" ht="22.5" customHeight="1">
      <c r="A4952" s="18">
        <v>45728.0</v>
      </c>
      <c r="B4952" s="19" t="str">
        <f t="shared" si="1"/>
        <v>Mar</v>
      </c>
      <c r="C4952" s="20" t="s">
        <v>57</v>
      </c>
      <c r="D4952" s="25" t="s">
        <v>62</v>
      </c>
      <c r="E4952" s="19" t="s">
        <v>68</v>
      </c>
      <c r="F4952" s="21">
        <v>1.0</v>
      </c>
      <c r="G4952" s="22">
        <v>27229.0</v>
      </c>
      <c r="H4952" s="15" t="str">
        <f t="shared" si="2"/>
        <v>Base Range</v>
      </c>
      <c r="I4952" s="22">
        <v>23853.0</v>
      </c>
      <c r="J4952" s="23">
        <f t="shared" si="3"/>
        <v>1.14153356</v>
      </c>
      <c r="K4952" s="24" t="str">
        <f t="shared" si="4"/>
        <v>Over Achived</v>
      </c>
    </row>
    <row r="4953" ht="22.5" customHeight="1">
      <c r="A4953" s="18">
        <v>45728.0</v>
      </c>
      <c r="B4953" s="19" t="str">
        <f t="shared" si="1"/>
        <v>Mar</v>
      </c>
      <c r="C4953" s="20" t="s">
        <v>57</v>
      </c>
      <c r="D4953" s="19" t="s">
        <v>71</v>
      </c>
      <c r="E4953" s="19" t="s">
        <v>19</v>
      </c>
      <c r="F4953" s="21">
        <v>1.0</v>
      </c>
      <c r="G4953" s="22">
        <v>40414.0</v>
      </c>
      <c r="H4953" s="15" t="str">
        <f t="shared" si="2"/>
        <v>Base Range</v>
      </c>
      <c r="I4953" s="22">
        <v>42558.0</v>
      </c>
      <c r="J4953" s="23">
        <f t="shared" si="3"/>
        <v>0.9496216927</v>
      </c>
      <c r="K4953" s="24" t="str">
        <f t="shared" si="4"/>
        <v>Target Not Meet</v>
      </c>
    </row>
    <row r="4954" ht="22.5" customHeight="1">
      <c r="A4954" s="18">
        <v>45728.0</v>
      </c>
      <c r="B4954" s="19" t="str">
        <f t="shared" si="1"/>
        <v>Mar</v>
      </c>
      <c r="C4954" s="20" t="s">
        <v>57</v>
      </c>
      <c r="D4954" s="19" t="s">
        <v>80</v>
      </c>
      <c r="E4954" s="19" t="s">
        <v>9</v>
      </c>
      <c r="F4954" s="21">
        <v>3.0</v>
      </c>
      <c r="G4954" s="22">
        <v>76233.0</v>
      </c>
      <c r="H4954" s="15" t="str">
        <f t="shared" si="2"/>
        <v>High Range</v>
      </c>
      <c r="I4954" s="22">
        <v>93501.0</v>
      </c>
      <c r="J4954" s="23">
        <f t="shared" si="3"/>
        <v>0.8153174832</v>
      </c>
      <c r="K4954" s="24" t="str">
        <f t="shared" si="4"/>
        <v>Target Not Meet</v>
      </c>
    </row>
    <row r="4955" ht="22.5" customHeight="1">
      <c r="A4955" s="18">
        <v>45728.0</v>
      </c>
      <c r="B4955" s="19" t="str">
        <f t="shared" si="1"/>
        <v>Mar</v>
      </c>
      <c r="C4955" s="20" t="s">
        <v>57</v>
      </c>
      <c r="D4955" s="19" t="s">
        <v>80</v>
      </c>
      <c r="E4955" s="19" t="s">
        <v>26</v>
      </c>
      <c r="F4955" s="21">
        <v>2.0</v>
      </c>
      <c r="G4955" s="22">
        <v>51006.0</v>
      </c>
      <c r="H4955" s="15" t="str">
        <f t="shared" si="2"/>
        <v>Medium Range</v>
      </c>
      <c r="I4955" s="22">
        <v>64246.0</v>
      </c>
      <c r="J4955" s="23">
        <f t="shared" si="3"/>
        <v>0.793917131</v>
      </c>
      <c r="K4955" s="24" t="str">
        <f t="shared" si="4"/>
        <v>Target Not Meet</v>
      </c>
    </row>
    <row r="4956" ht="22.5" customHeight="1">
      <c r="A4956" s="18">
        <v>45728.0</v>
      </c>
      <c r="B4956" s="19" t="str">
        <f t="shared" si="1"/>
        <v>Mar</v>
      </c>
      <c r="C4956" s="20" t="s">
        <v>57</v>
      </c>
      <c r="D4956" s="19" t="s">
        <v>85</v>
      </c>
      <c r="E4956" s="19" t="s">
        <v>26</v>
      </c>
      <c r="F4956" s="21">
        <v>2.0</v>
      </c>
      <c r="G4956" s="22">
        <v>48506.0</v>
      </c>
      <c r="H4956" s="15" t="str">
        <f t="shared" si="2"/>
        <v>Base Range</v>
      </c>
      <c r="I4956" s="22">
        <v>55233.0</v>
      </c>
      <c r="J4956" s="23">
        <f t="shared" si="3"/>
        <v>0.8782068691</v>
      </c>
      <c r="K4956" s="24" t="str">
        <f t="shared" si="4"/>
        <v>Target Not Meet</v>
      </c>
    </row>
    <row r="4957" ht="22.5" customHeight="1">
      <c r="A4957" s="18">
        <v>45728.0</v>
      </c>
      <c r="B4957" s="19" t="str">
        <f t="shared" si="1"/>
        <v>Mar</v>
      </c>
      <c r="C4957" s="20" t="s">
        <v>57</v>
      </c>
      <c r="D4957" s="19" t="s">
        <v>85</v>
      </c>
      <c r="E4957" s="19" t="s">
        <v>38</v>
      </c>
      <c r="F4957" s="21">
        <v>2.0</v>
      </c>
      <c r="G4957" s="22">
        <v>46094.0</v>
      </c>
      <c r="H4957" s="15" t="str">
        <f t="shared" si="2"/>
        <v>Base Range</v>
      </c>
      <c r="I4957" s="22">
        <v>56831.0</v>
      </c>
      <c r="J4957" s="23">
        <f t="shared" si="3"/>
        <v>0.8110714223</v>
      </c>
      <c r="K4957" s="24" t="str">
        <f t="shared" si="4"/>
        <v>Target Not Meet</v>
      </c>
    </row>
    <row r="4958" ht="22.5" customHeight="1">
      <c r="A4958" s="18">
        <v>45728.0</v>
      </c>
      <c r="B4958" s="19" t="str">
        <f t="shared" si="1"/>
        <v>Mar</v>
      </c>
      <c r="C4958" s="20" t="s">
        <v>92</v>
      </c>
      <c r="D4958" s="19" t="s">
        <v>93</v>
      </c>
      <c r="E4958" s="19" t="s">
        <v>26</v>
      </c>
      <c r="F4958" s="21">
        <v>4.0</v>
      </c>
      <c r="G4958" s="22">
        <v>91643.0</v>
      </c>
      <c r="H4958" s="15" t="str">
        <f t="shared" si="2"/>
        <v>Very High Range</v>
      </c>
      <c r="I4958" s="22">
        <v>109474.0</v>
      </c>
      <c r="J4958" s="23">
        <f t="shared" si="3"/>
        <v>0.8371211429</v>
      </c>
      <c r="K4958" s="24" t="str">
        <f t="shared" si="4"/>
        <v>Target Not Meet</v>
      </c>
    </row>
    <row r="4959" ht="22.5" customHeight="1">
      <c r="A4959" s="18">
        <v>45728.0</v>
      </c>
      <c r="B4959" s="19" t="str">
        <f t="shared" si="1"/>
        <v>Mar</v>
      </c>
      <c r="C4959" s="20" t="s">
        <v>13</v>
      </c>
      <c r="D4959" s="19" t="s">
        <v>169</v>
      </c>
      <c r="E4959" s="19" t="s">
        <v>9</v>
      </c>
      <c r="F4959" s="21">
        <v>4.0</v>
      </c>
      <c r="G4959" s="22">
        <v>101150.0</v>
      </c>
      <c r="H4959" s="15" t="str">
        <f t="shared" si="2"/>
        <v>Very High Range</v>
      </c>
      <c r="I4959" s="22">
        <v>112619.0</v>
      </c>
      <c r="J4959" s="23">
        <f t="shared" si="3"/>
        <v>0.8981610563</v>
      </c>
      <c r="K4959" s="24" t="str">
        <f t="shared" si="4"/>
        <v>Target Not Meet</v>
      </c>
    </row>
    <row r="4960" ht="22.5" customHeight="1">
      <c r="A4960" s="18">
        <v>45728.0</v>
      </c>
      <c r="B4960" s="19" t="str">
        <f t="shared" si="1"/>
        <v>Mar</v>
      </c>
      <c r="C4960" s="20" t="s">
        <v>92</v>
      </c>
      <c r="D4960" s="19" t="s">
        <v>98</v>
      </c>
      <c r="E4960" s="19" t="s">
        <v>34</v>
      </c>
      <c r="F4960" s="21">
        <v>5.0</v>
      </c>
      <c r="G4960" s="22">
        <v>123272.0</v>
      </c>
      <c r="H4960" s="15" t="str">
        <f t="shared" si="2"/>
        <v>Very High Range</v>
      </c>
      <c r="I4960" s="22">
        <v>147632.0</v>
      </c>
      <c r="J4960" s="23">
        <f t="shared" si="3"/>
        <v>0.834995123</v>
      </c>
      <c r="K4960" s="24" t="str">
        <f t="shared" si="4"/>
        <v>Target Not Meet</v>
      </c>
    </row>
    <row r="4961" ht="22.5" customHeight="1">
      <c r="A4961" s="18">
        <v>45728.0</v>
      </c>
      <c r="B4961" s="19" t="str">
        <f t="shared" si="1"/>
        <v>Mar</v>
      </c>
      <c r="C4961" s="20" t="s">
        <v>92</v>
      </c>
      <c r="D4961" s="19" t="s">
        <v>93</v>
      </c>
      <c r="E4961" s="19" t="s">
        <v>9</v>
      </c>
      <c r="F4961" s="21">
        <v>5.0</v>
      </c>
      <c r="G4961" s="22">
        <v>131721.0</v>
      </c>
      <c r="H4961" s="15" t="str">
        <f t="shared" si="2"/>
        <v>Very High Range</v>
      </c>
      <c r="I4961" s="22">
        <v>153534.0</v>
      </c>
      <c r="J4961" s="23">
        <f t="shared" si="3"/>
        <v>0.8579272344</v>
      </c>
      <c r="K4961" s="24" t="str">
        <f t="shared" si="4"/>
        <v>Target Not Meet</v>
      </c>
    </row>
    <row r="4962" ht="22.5" customHeight="1">
      <c r="A4962" s="18">
        <v>45728.0</v>
      </c>
      <c r="B4962" s="19" t="str">
        <f t="shared" si="1"/>
        <v>Mar</v>
      </c>
      <c r="C4962" s="20" t="s">
        <v>7</v>
      </c>
      <c r="D4962" s="19" t="s">
        <v>118</v>
      </c>
      <c r="E4962" s="19" t="s">
        <v>26</v>
      </c>
      <c r="F4962" s="21">
        <v>9.0</v>
      </c>
      <c r="G4962" s="22">
        <v>237919.0</v>
      </c>
      <c r="H4962" s="15" t="str">
        <f t="shared" si="2"/>
        <v>Very High Range</v>
      </c>
      <c r="I4962" s="22">
        <v>184677.0</v>
      </c>
      <c r="J4962" s="23">
        <f t="shared" si="3"/>
        <v>1.288297947</v>
      </c>
      <c r="K4962" s="24" t="str">
        <f t="shared" si="4"/>
        <v>Over Achived</v>
      </c>
    </row>
    <row r="4963" ht="22.5" customHeight="1">
      <c r="A4963" s="18">
        <v>45728.0</v>
      </c>
      <c r="B4963" s="19" t="str">
        <f t="shared" si="1"/>
        <v>Mar</v>
      </c>
      <c r="C4963" s="20" t="s">
        <v>92</v>
      </c>
      <c r="D4963" s="19" t="s">
        <v>98</v>
      </c>
      <c r="E4963" s="19" t="s">
        <v>63</v>
      </c>
      <c r="F4963" s="21">
        <v>6.0</v>
      </c>
      <c r="G4963" s="22">
        <v>135467.0</v>
      </c>
      <c r="H4963" s="15" t="str">
        <f t="shared" si="2"/>
        <v>Very High Range</v>
      </c>
      <c r="I4963" s="22">
        <v>169344.0</v>
      </c>
      <c r="J4963" s="23">
        <f t="shared" si="3"/>
        <v>0.7999515779</v>
      </c>
      <c r="K4963" s="24" t="str">
        <f t="shared" si="4"/>
        <v>Target Not Meet</v>
      </c>
    </row>
    <row r="4964" ht="22.5" customHeight="1">
      <c r="A4964" s="18">
        <v>45728.0</v>
      </c>
      <c r="B4964" s="19" t="str">
        <f t="shared" si="1"/>
        <v>Mar</v>
      </c>
      <c r="C4964" s="20" t="s">
        <v>7</v>
      </c>
      <c r="D4964" s="19" t="s">
        <v>8</v>
      </c>
      <c r="E4964" s="19" t="s">
        <v>9</v>
      </c>
      <c r="F4964" s="21">
        <v>7.0</v>
      </c>
      <c r="G4964" s="22">
        <v>162209.0</v>
      </c>
      <c r="H4964" s="15" t="str">
        <f t="shared" si="2"/>
        <v>Very High Range</v>
      </c>
      <c r="I4964" s="22">
        <v>118818.0</v>
      </c>
      <c r="J4964" s="23">
        <f t="shared" si="3"/>
        <v>1.365188776</v>
      </c>
      <c r="K4964" s="24" t="str">
        <f t="shared" si="4"/>
        <v>Over Achived</v>
      </c>
    </row>
    <row r="4965" ht="22.5" customHeight="1">
      <c r="A4965" s="18">
        <v>45728.0</v>
      </c>
      <c r="B4965" s="19" t="str">
        <f t="shared" si="1"/>
        <v>Mar</v>
      </c>
      <c r="C4965" s="20" t="s">
        <v>7</v>
      </c>
      <c r="D4965" s="19" t="s">
        <v>8</v>
      </c>
      <c r="E4965" s="19" t="s">
        <v>9</v>
      </c>
      <c r="F4965" s="21">
        <v>7.0</v>
      </c>
      <c r="G4965" s="22">
        <v>157192.0</v>
      </c>
      <c r="H4965" s="15" t="str">
        <f t="shared" si="2"/>
        <v>Very High Range</v>
      </c>
      <c r="I4965" s="22">
        <v>122257.0</v>
      </c>
      <c r="J4965" s="23">
        <f t="shared" si="3"/>
        <v>1.285750509</v>
      </c>
      <c r="K4965" s="24" t="str">
        <f t="shared" si="4"/>
        <v>Over Achived</v>
      </c>
    </row>
    <row r="4966" ht="22.5" customHeight="1">
      <c r="A4966" s="18">
        <v>45728.0</v>
      </c>
      <c r="B4966" s="19" t="str">
        <f t="shared" si="1"/>
        <v>Mar</v>
      </c>
      <c r="C4966" s="20" t="s">
        <v>7</v>
      </c>
      <c r="D4966" s="19" t="s">
        <v>8</v>
      </c>
      <c r="E4966" s="19" t="s">
        <v>26</v>
      </c>
      <c r="F4966" s="21">
        <v>9.0</v>
      </c>
      <c r="G4966" s="22">
        <v>237217.0</v>
      </c>
      <c r="H4966" s="15" t="str">
        <f t="shared" si="2"/>
        <v>Very High Range</v>
      </c>
      <c r="I4966" s="22">
        <v>182246.0</v>
      </c>
      <c r="J4966" s="23">
        <f t="shared" si="3"/>
        <v>1.301630763</v>
      </c>
      <c r="K4966" s="24" t="str">
        <f t="shared" si="4"/>
        <v>Over Achived</v>
      </c>
    </row>
    <row r="4967" ht="22.5" customHeight="1">
      <c r="A4967" s="18">
        <v>45728.0</v>
      </c>
      <c r="B4967" s="19" t="str">
        <f t="shared" si="1"/>
        <v>Mar</v>
      </c>
      <c r="C4967" s="20" t="s">
        <v>7</v>
      </c>
      <c r="D4967" s="19" t="s">
        <v>106</v>
      </c>
      <c r="E4967" s="19" t="s">
        <v>9</v>
      </c>
      <c r="F4967" s="21">
        <v>7.0</v>
      </c>
      <c r="G4967" s="22">
        <v>157879.0</v>
      </c>
      <c r="H4967" s="15" t="str">
        <f t="shared" si="2"/>
        <v>Very High Range</v>
      </c>
      <c r="I4967" s="22">
        <v>113946.0</v>
      </c>
      <c r="J4967" s="23">
        <f t="shared" si="3"/>
        <v>1.385559827</v>
      </c>
      <c r="K4967" s="24" t="str">
        <f t="shared" si="4"/>
        <v>Over Achived</v>
      </c>
    </row>
    <row r="4968" ht="22.5" customHeight="1">
      <c r="A4968" s="18">
        <v>45728.0</v>
      </c>
      <c r="B4968" s="19" t="str">
        <f t="shared" si="1"/>
        <v>Mar</v>
      </c>
      <c r="C4968" s="20" t="s">
        <v>7</v>
      </c>
      <c r="D4968" s="19" t="s">
        <v>106</v>
      </c>
      <c r="E4968" s="19" t="s">
        <v>38</v>
      </c>
      <c r="F4968" s="21">
        <v>5.0</v>
      </c>
      <c r="G4968" s="22">
        <v>102786.0</v>
      </c>
      <c r="H4968" s="15" t="str">
        <f t="shared" si="2"/>
        <v>Very High Range</v>
      </c>
      <c r="I4968" s="22">
        <v>75313.0</v>
      </c>
      <c r="J4968" s="23">
        <f t="shared" si="3"/>
        <v>1.3647843</v>
      </c>
      <c r="K4968" s="24" t="str">
        <f t="shared" si="4"/>
        <v>Over Achived</v>
      </c>
    </row>
    <row r="4969" ht="22.5" customHeight="1">
      <c r="A4969" s="18">
        <v>45728.0</v>
      </c>
      <c r="B4969" s="19" t="str">
        <f t="shared" si="1"/>
        <v>Mar</v>
      </c>
      <c r="C4969" s="20" t="s">
        <v>7</v>
      </c>
      <c r="D4969" s="19" t="s">
        <v>118</v>
      </c>
      <c r="E4969" s="19" t="s">
        <v>9</v>
      </c>
      <c r="F4969" s="21">
        <v>5.0</v>
      </c>
      <c r="G4969" s="22">
        <v>142477.0</v>
      </c>
      <c r="H4969" s="15" t="str">
        <f t="shared" si="2"/>
        <v>Very High Range</v>
      </c>
      <c r="I4969" s="22">
        <v>118062.0</v>
      </c>
      <c r="J4969" s="23">
        <f t="shared" si="3"/>
        <v>1.206798123</v>
      </c>
      <c r="K4969" s="24" t="str">
        <f t="shared" si="4"/>
        <v>Over Achived</v>
      </c>
    </row>
    <row r="4970" ht="22.5" customHeight="1">
      <c r="A4970" s="18">
        <v>45728.0</v>
      </c>
      <c r="B4970" s="19" t="str">
        <f t="shared" si="1"/>
        <v>Mar</v>
      </c>
      <c r="C4970" s="20" t="s">
        <v>7</v>
      </c>
      <c r="D4970" s="19" t="s">
        <v>118</v>
      </c>
      <c r="E4970" s="19" t="s">
        <v>19</v>
      </c>
      <c r="F4970" s="21">
        <v>3.0</v>
      </c>
      <c r="G4970" s="22">
        <v>80073.0</v>
      </c>
      <c r="H4970" s="15" t="str">
        <f t="shared" si="2"/>
        <v>High Range</v>
      </c>
      <c r="I4970" s="22">
        <v>57193.0</v>
      </c>
      <c r="J4970" s="23">
        <f t="shared" si="3"/>
        <v>1.400048957</v>
      </c>
      <c r="K4970" s="24" t="str">
        <f t="shared" si="4"/>
        <v>Over Achived</v>
      </c>
    </row>
    <row r="4971" ht="22.5" customHeight="1">
      <c r="A4971" s="18">
        <v>45728.0</v>
      </c>
      <c r="B4971" s="19" t="str">
        <f t="shared" si="1"/>
        <v>Mar</v>
      </c>
      <c r="C4971" s="20" t="s">
        <v>7</v>
      </c>
      <c r="D4971" s="19" t="s">
        <v>118</v>
      </c>
      <c r="E4971" s="19" t="s">
        <v>34</v>
      </c>
      <c r="F4971" s="21">
        <v>5.0</v>
      </c>
      <c r="G4971" s="22">
        <v>148687.0</v>
      </c>
      <c r="H4971" s="15" t="str">
        <f t="shared" si="2"/>
        <v>Very High Range</v>
      </c>
      <c r="I4971" s="22">
        <v>139837.0</v>
      </c>
      <c r="J4971" s="23">
        <f t="shared" si="3"/>
        <v>1.063287971</v>
      </c>
      <c r="K4971" s="24" t="str">
        <f t="shared" si="4"/>
        <v>Over Achived</v>
      </c>
    </row>
    <row r="4972" ht="22.5" customHeight="1">
      <c r="A4972" s="18">
        <v>45728.0</v>
      </c>
      <c r="B4972" s="19" t="str">
        <f t="shared" si="1"/>
        <v>Mar</v>
      </c>
      <c r="C4972" s="20" t="s">
        <v>7</v>
      </c>
      <c r="D4972" s="19" t="s">
        <v>126</v>
      </c>
      <c r="E4972" s="19" t="s">
        <v>38</v>
      </c>
      <c r="F4972" s="21">
        <v>5.0</v>
      </c>
      <c r="G4972" s="22">
        <v>116481.0</v>
      </c>
      <c r="H4972" s="15" t="str">
        <f t="shared" si="2"/>
        <v>Very High Range</v>
      </c>
      <c r="I4972" s="22">
        <v>93464.0</v>
      </c>
      <c r="J4972" s="23">
        <f t="shared" si="3"/>
        <v>1.246265942</v>
      </c>
      <c r="K4972" s="24" t="str">
        <f t="shared" si="4"/>
        <v>Over Achived</v>
      </c>
    </row>
    <row r="4973" ht="22.5" customHeight="1">
      <c r="A4973" s="18">
        <v>45728.0</v>
      </c>
      <c r="B4973" s="19" t="str">
        <f t="shared" si="1"/>
        <v>Mar</v>
      </c>
      <c r="C4973" s="20" t="s">
        <v>7</v>
      </c>
      <c r="D4973" s="19" t="s">
        <v>126</v>
      </c>
      <c r="E4973" s="19" t="s">
        <v>26</v>
      </c>
      <c r="F4973" s="21">
        <v>9.0</v>
      </c>
      <c r="G4973" s="22">
        <v>195624.0</v>
      </c>
      <c r="H4973" s="15" t="str">
        <f t="shared" si="2"/>
        <v>Very High Range</v>
      </c>
      <c r="I4973" s="22">
        <v>160167.0</v>
      </c>
      <c r="J4973" s="23">
        <f t="shared" si="3"/>
        <v>1.22137519</v>
      </c>
      <c r="K4973" s="24" t="str">
        <f t="shared" si="4"/>
        <v>Over Achived</v>
      </c>
    </row>
    <row r="4974" ht="22.5" customHeight="1">
      <c r="A4974" s="18">
        <v>45728.0</v>
      </c>
      <c r="B4974" s="19" t="str">
        <f t="shared" si="1"/>
        <v>Mar</v>
      </c>
      <c r="C4974" s="20" t="s">
        <v>7</v>
      </c>
      <c r="D4974" s="19" t="s">
        <v>131</v>
      </c>
      <c r="E4974" s="19" t="s">
        <v>38</v>
      </c>
      <c r="F4974" s="21">
        <v>4.0</v>
      </c>
      <c r="G4974" s="22">
        <v>117809.0</v>
      </c>
      <c r="H4974" s="15" t="str">
        <f t="shared" si="2"/>
        <v>Very High Range</v>
      </c>
      <c r="I4974" s="22">
        <v>97460.0</v>
      </c>
      <c r="J4974" s="23">
        <f t="shared" si="3"/>
        <v>1.208793351</v>
      </c>
      <c r="K4974" s="24" t="str">
        <f t="shared" si="4"/>
        <v>Over Achived</v>
      </c>
    </row>
    <row r="4975" ht="22.5" customHeight="1">
      <c r="A4975" s="18">
        <v>45728.0</v>
      </c>
      <c r="B4975" s="19" t="str">
        <f t="shared" si="1"/>
        <v>Mar</v>
      </c>
      <c r="C4975" s="20" t="s">
        <v>7</v>
      </c>
      <c r="D4975" s="19" t="s">
        <v>131</v>
      </c>
      <c r="E4975" s="19" t="s">
        <v>23</v>
      </c>
      <c r="F4975" s="21">
        <v>3.0</v>
      </c>
      <c r="G4975" s="22">
        <v>82945.0</v>
      </c>
      <c r="H4975" s="15" t="str">
        <f t="shared" si="2"/>
        <v>High Range</v>
      </c>
      <c r="I4975" s="22">
        <v>72076.0</v>
      </c>
      <c r="J4975" s="23">
        <f t="shared" si="3"/>
        <v>1.150799156</v>
      </c>
      <c r="K4975" s="24" t="str">
        <f t="shared" si="4"/>
        <v>Over Achived</v>
      </c>
    </row>
    <row r="4976" ht="22.5" customHeight="1">
      <c r="A4976" s="18">
        <v>45728.0</v>
      </c>
      <c r="B4976" s="19" t="str">
        <f t="shared" si="1"/>
        <v>Mar</v>
      </c>
      <c r="C4976" s="20" t="s">
        <v>7</v>
      </c>
      <c r="D4976" s="19" t="s">
        <v>126</v>
      </c>
      <c r="E4976" s="19" t="s">
        <v>34</v>
      </c>
      <c r="F4976" s="21">
        <v>5.0</v>
      </c>
      <c r="G4976" s="22">
        <v>144390.0</v>
      </c>
      <c r="H4976" s="15" t="str">
        <f t="shared" si="2"/>
        <v>Very High Range</v>
      </c>
      <c r="I4976" s="22">
        <v>132494.0</v>
      </c>
      <c r="J4976" s="23">
        <f t="shared" si="3"/>
        <v>1.089785198</v>
      </c>
      <c r="K4976" s="24" t="str">
        <f t="shared" si="4"/>
        <v>Over Achived</v>
      </c>
    </row>
    <row r="4977" ht="22.5" customHeight="1">
      <c r="A4977" s="18">
        <v>45728.0</v>
      </c>
      <c r="B4977" s="19" t="str">
        <f t="shared" si="1"/>
        <v>Mar</v>
      </c>
      <c r="C4977" s="20" t="s">
        <v>7</v>
      </c>
      <c r="D4977" s="19" t="s">
        <v>131</v>
      </c>
      <c r="E4977" s="19" t="s">
        <v>9</v>
      </c>
      <c r="F4977" s="21">
        <v>7.0</v>
      </c>
      <c r="G4977" s="22">
        <v>175669.0</v>
      </c>
      <c r="H4977" s="15" t="str">
        <f t="shared" si="2"/>
        <v>Very High Range</v>
      </c>
      <c r="I4977" s="22">
        <v>160605.0</v>
      </c>
      <c r="J4977" s="23">
        <f t="shared" si="3"/>
        <v>1.093795336</v>
      </c>
      <c r="K4977" s="24" t="str">
        <f t="shared" si="4"/>
        <v>Over Achived</v>
      </c>
    </row>
    <row r="4978" ht="22.5" customHeight="1">
      <c r="A4978" s="18">
        <v>45728.0</v>
      </c>
      <c r="B4978" s="19" t="str">
        <f t="shared" si="1"/>
        <v>Mar</v>
      </c>
      <c r="C4978" s="20" t="s">
        <v>92</v>
      </c>
      <c r="D4978" s="19" t="s">
        <v>98</v>
      </c>
      <c r="E4978" s="19" t="s">
        <v>38</v>
      </c>
      <c r="F4978" s="21">
        <v>3.0</v>
      </c>
      <c r="G4978" s="22">
        <v>90581.0</v>
      </c>
      <c r="H4978" s="15" t="str">
        <f t="shared" si="2"/>
        <v>Very High Range</v>
      </c>
      <c r="I4978" s="22">
        <v>103651.0</v>
      </c>
      <c r="J4978" s="23">
        <f t="shared" si="3"/>
        <v>0.8739037732</v>
      </c>
      <c r="K4978" s="24" t="str">
        <f t="shared" si="4"/>
        <v>Target Not Meet</v>
      </c>
    </row>
    <row r="4979" ht="22.5" customHeight="1">
      <c r="A4979" s="18">
        <v>45728.0</v>
      </c>
      <c r="B4979" s="19" t="str">
        <f t="shared" si="1"/>
        <v>Mar</v>
      </c>
      <c r="C4979" s="20" t="s">
        <v>92</v>
      </c>
      <c r="D4979" s="19" t="s">
        <v>144</v>
      </c>
      <c r="E4979" s="19" t="s">
        <v>26</v>
      </c>
      <c r="F4979" s="21">
        <v>4.0</v>
      </c>
      <c r="G4979" s="22">
        <v>83262.0</v>
      </c>
      <c r="H4979" s="15" t="str">
        <f t="shared" si="2"/>
        <v>High Range</v>
      </c>
      <c r="I4979" s="22">
        <v>76262.0</v>
      </c>
      <c r="J4979" s="23">
        <f t="shared" si="3"/>
        <v>1.091788833</v>
      </c>
      <c r="K4979" s="24" t="str">
        <f t="shared" si="4"/>
        <v>Over Achived</v>
      </c>
    </row>
    <row r="4980" ht="22.5" customHeight="1">
      <c r="A4980" s="18">
        <v>45728.0</v>
      </c>
      <c r="B4980" s="19" t="str">
        <f t="shared" si="1"/>
        <v>Mar</v>
      </c>
      <c r="C4980" s="20" t="s">
        <v>92</v>
      </c>
      <c r="D4980" s="19" t="s">
        <v>144</v>
      </c>
      <c r="E4980" s="19" t="s">
        <v>26</v>
      </c>
      <c r="F4980" s="21">
        <v>4.0</v>
      </c>
      <c r="G4980" s="22">
        <v>88449.0</v>
      </c>
      <c r="H4980" s="15" t="str">
        <f t="shared" si="2"/>
        <v>High Range</v>
      </c>
      <c r="I4980" s="22">
        <v>77735.0</v>
      </c>
      <c r="J4980" s="23">
        <f t="shared" si="3"/>
        <v>1.137827234</v>
      </c>
      <c r="K4980" s="24" t="str">
        <f t="shared" si="4"/>
        <v>Over Achived</v>
      </c>
    </row>
    <row r="4981" ht="22.5" customHeight="1">
      <c r="A4981" s="18">
        <v>45728.0</v>
      </c>
      <c r="B4981" s="19" t="str">
        <f t="shared" si="1"/>
        <v>Mar</v>
      </c>
      <c r="C4981" s="20" t="s">
        <v>92</v>
      </c>
      <c r="D4981" s="19" t="s">
        <v>144</v>
      </c>
      <c r="E4981" s="19" t="s">
        <v>68</v>
      </c>
      <c r="F4981" s="21">
        <v>2.0</v>
      </c>
      <c r="G4981" s="22">
        <v>58769.0</v>
      </c>
      <c r="H4981" s="15" t="str">
        <f t="shared" si="2"/>
        <v>Medium Range</v>
      </c>
      <c r="I4981" s="22">
        <v>54274.0</v>
      </c>
      <c r="J4981" s="23">
        <f t="shared" si="3"/>
        <v>1.082820503</v>
      </c>
      <c r="K4981" s="24" t="str">
        <f t="shared" si="4"/>
        <v>Over Achived</v>
      </c>
    </row>
    <row r="4982" ht="22.5" customHeight="1">
      <c r="A4982" s="18">
        <v>45728.0</v>
      </c>
      <c r="B4982" s="19" t="str">
        <f t="shared" si="1"/>
        <v>Mar</v>
      </c>
      <c r="C4982" s="20" t="s">
        <v>7</v>
      </c>
      <c r="D4982" s="19" t="s">
        <v>131</v>
      </c>
      <c r="E4982" s="19" t="s">
        <v>34</v>
      </c>
      <c r="F4982" s="21">
        <v>6.0</v>
      </c>
      <c r="G4982" s="22">
        <v>146518.0</v>
      </c>
      <c r="H4982" s="15" t="str">
        <f t="shared" si="2"/>
        <v>Very High Range</v>
      </c>
      <c r="I4982" s="22">
        <v>137429.0</v>
      </c>
      <c r="J4982" s="23">
        <f t="shared" si="3"/>
        <v>1.066135968</v>
      </c>
      <c r="K4982" s="24" t="str">
        <f t="shared" si="4"/>
        <v>Over Achived</v>
      </c>
    </row>
    <row r="4983" ht="22.5" customHeight="1">
      <c r="A4983" s="18">
        <v>45728.0</v>
      </c>
      <c r="B4983" s="19" t="str">
        <f t="shared" si="1"/>
        <v>Mar</v>
      </c>
      <c r="C4983" s="20" t="s">
        <v>92</v>
      </c>
      <c r="D4983" s="25" t="s">
        <v>149</v>
      </c>
      <c r="E4983" s="19" t="s">
        <v>38</v>
      </c>
      <c r="F4983" s="21">
        <v>4.0</v>
      </c>
      <c r="G4983" s="22">
        <v>80943.0</v>
      </c>
      <c r="H4983" s="15" t="str">
        <f t="shared" si="2"/>
        <v>High Range</v>
      </c>
      <c r="I4983" s="22">
        <v>60394.0</v>
      </c>
      <c r="J4983" s="23">
        <f t="shared" si="3"/>
        <v>1.340249031</v>
      </c>
      <c r="K4983" s="24" t="str">
        <f t="shared" si="4"/>
        <v>Over Achived</v>
      </c>
    </row>
    <row r="4984" ht="22.5" customHeight="1">
      <c r="A4984" s="18">
        <v>45728.0</v>
      </c>
      <c r="B4984" s="19" t="str">
        <f t="shared" si="1"/>
        <v>Mar</v>
      </c>
      <c r="C4984" s="20" t="s">
        <v>92</v>
      </c>
      <c r="D4984" s="19" t="s">
        <v>144</v>
      </c>
      <c r="E4984" s="19" t="s">
        <v>34</v>
      </c>
      <c r="F4984" s="21">
        <v>5.0</v>
      </c>
      <c r="G4984" s="22">
        <v>117416.0</v>
      </c>
      <c r="H4984" s="15" t="str">
        <f t="shared" si="2"/>
        <v>Very High Range</v>
      </c>
      <c r="I4984" s="22">
        <v>110071.0</v>
      </c>
      <c r="J4984" s="23">
        <f t="shared" si="3"/>
        <v>1.066729656</v>
      </c>
      <c r="K4984" s="24" t="str">
        <f t="shared" si="4"/>
        <v>Over Achived</v>
      </c>
    </row>
    <row r="4985" ht="22.5" customHeight="1">
      <c r="A4985" s="18">
        <v>45728.0</v>
      </c>
      <c r="B4985" s="19" t="str">
        <f t="shared" si="1"/>
        <v>Mar</v>
      </c>
      <c r="C4985" s="20" t="s">
        <v>92</v>
      </c>
      <c r="D4985" s="19" t="s">
        <v>158</v>
      </c>
      <c r="E4985" s="19" t="s">
        <v>23</v>
      </c>
      <c r="F4985" s="21">
        <v>3.0</v>
      </c>
      <c r="G4985" s="22">
        <v>69241.0</v>
      </c>
      <c r="H4985" s="15" t="str">
        <f t="shared" si="2"/>
        <v>Medium Range</v>
      </c>
      <c r="I4985" s="22">
        <v>63606.0</v>
      </c>
      <c r="J4985" s="23">
        <f t="shared" si="3"/>
        <v>1.088592271</v>
      </c>
      <c r="K4985" s="24" t="str">
        <f t="shared" si="4"/>
        <v>Over Achived</v>
      </c>
    </row>
    <row r="4986" ht="22.5" customHeight="1">
      <c r="A4986" s="18">
        <v>45728.0</v>
      </c>
      <c r="B4986" s="19" t="str">
        <f t="shared" si="1"/>
        <v>Mar</v>
      </c>
      <c r="C4986" s="20" t="s">
        <v>92</v>
      </c>
      <c r="D4986" s="19" t="s">
        <v>158</v>
      </c>
      <c r="E4986" s="19" t="s">
        <v>9</v>
      </c>
      <c r="F4986" s="21">
        <v>6.0</v>
      </c>
      <c r="G4986" s="22">
        <v>123655.0</v>
      </c>
      <c r="H4986" s="15" t="str">
        <f t="shared" si="2"/>
        <v>Very High Range</v>
      </c>
      <c r="I4986" s="22">
        <v>99278.0</v>
      </c>
      <c r="J4986" s="23">
        <f t="shared" si="3"/>
        <v>1.245542819</v>
      </c>
      <c r="K4986" s="24" t="str">
        <f t="shared" si="4"/>
        <v>Over Achived</v>
      </c>
    </row>
    <row r="4987" ht="22.5" customHeight="1">
      <c r="A4987" s="18">
        <v>45728.0</v>
      </c>
      <c r="B4987" s="19" t="str">
        <f t="shared" si="1"/>
        <v>Mar</v>
      </c>
      <c r="C4987" s="20" t="s">
        <v>92</v>
      </c>
      <c r="D4987" s="19" t="s">
        <v>158</v>
      </c>
      <c r="E4987" s="19" t="s">
        <v>38</v>
      </c>
      <c r="F4987" s="21">
        <v>3.0</v>
      </c>
      <c r="G4987" s="22">
        <v>93257.0</v>
      </c>
      <c r="H4987" s="15" t="str">
        <f t="shared" si="2"/>
        <v>Very High Range</v>
      </c>
      <c r="I4987" s="22">
        <v>71341.0</v>
      </c>
      <c r="J4987" s="23">
        <f t="shared" si="3"/>
        <v>1.307200628</v>
      </c>
      <c r="K4987" s="24" t="str">
        <f t="shared" si="4"/>
        <v>Over Achived</v>
      </c>
    </row>
    <row r="4988" ht="22.5" customHeight="1">
      <c r="A4988" s="18">
        <v>45728.0</v>
      </c>
      <c r="B4988" s="19" t="str">
        <f t="shared" si="1"/>
        <v>Mar</v>
      </c>
      <c r="C4988" s="20" t="s">
        <v>92</v>
      </c>
      <c r="D4988" s="19" t="s">
        <v>158</v>
      </c>
      <c r="E4988" s="19" t="s">
        <v>26</v>
      </c>
      <c r="F4988" s="21">
        <v>3.0</v>
      </c>
      <c r="G4988" s="22">
        <v>103211.0</v>
      </c>
      <c r="H4988" s="15" t="str">
        <f t="shared" si="2"/>
        <v>Very High Range</v>
      </c>
      <c r="I4988" s="22">
        <v>79152.0</v>
      </c>
      <c r="J4988" s="23">
        <f t="shared" si="3"/>
        <v>1.30395947</v>
      </c>
      <c r="K4988" s="24" t="str">
        <f t="shared" si="4"/>
        <v>Over Achived</v>
      </c>
    </row>
    <row r="4989" ht="22.5" customHeight="1">
      <c r="A4989" s="18">
        <v>45728.0</v>
      </c>
      <c r="B4989" s="19" t="str">
        <f t="shared" si="1"/>
        <v>Mar</v>
      </c>
      <c r="C4989" s="20" t="s">
        <v>92</v>
      </c>
      <c r="D4989" s="19" t="s">
        <v>158</v>
      </c>
      <c r="E4989" s="19" t="s">
        <v>23</v>
      </c>
      <c r="F4989" s="21">
        <v>3.0</v>
      </c>
      <c r="G4989" s="22">
        <v>62338.0</v>
      </c>
      <c r="H4989" s="15" t="str">
        <f t="shared" si="2"/>
        <v>Medium Range</v>
      </c>
      <c r="I4989" s="22">
        <v>53661.0</v>
      </c>
      <c r="J4989" s="23">
        <f t="shared" si="3"/>
        <v>1.161700304</v>
      </c>
      <c r="K4989" s="24" t="str">
        <f t="shared" si="4"/>
        <v>Over Achived</v>
      </c>
    </row>
    <row r="4990" ht="22.5" customHeight="1">
      <c r="A4990" s="18">
        <v>45728.0</v>
      </c>
      <c r="B4990" s="19" t="str">
        <f t="shared" si="1"/>
        <v>Mar</v>
      </c>
      <c r="C4990" s="20" t="s">
        <v>92</v>
      </c>
      <c r="D4990" s="25" t="s">
        <v>149</v>
      </c>
      <c r="E4990" s="19" t="s">
        <v>23</v>
      </c>
      <c r="F4990" s="21">
        <v>3.0</v>
      </c>
      <c r="G4990" s="22">
        <v>67714.0</v>
      </c>
      <c r="H4990" s="15" t="str">
        <f t="shared" si="2"/>
        <v>Medium Range</v>
      </c>
      <c r="I4990" s="22">
        <v>59035.0</v>
      </c>
      <c r="J4990" s="23">
        <f t="shared" si="3"/>
        <v>1.147014483</v>
      </c>
      <c r="K4990" s="24" t="str">
        <f t="shared" si="4"/>
        <v>Over Achived</v>
      </c>
    </row>
    <row r="4991" ht="22.5" customHeight="1">
      <c r="A4991" s="18">
        <v>45729.0</v>
      </c>
      <c r="B4991" s="19" t="str">
        <f t="shared" si="1"/>
        <v>Mar</v>
      </c>
      <c r="C4991" s="20" t="s">
        <v>13</v>
      </c>
      <c r="D4991" s="19" t="s">
        <v>169</v>
      </c>
      <c r="E4991" s="19" t="s">
        <v>63</v>
      </c>
      <c r="F4991" s="21">
        <v>3.0</v>
      </c>
      <c r="G4991" s="22">
        <v>68370.0</v>
      </c>
      <c r="H4991" s="15" t="str">
        <f t="shared" si="2"/>
        <v>Medium Range</v>
      </c>
      <c r="I4991" s="22">
        <v>82660.0</v>
      </c>
      <c r="J4991" s="23">
        <f t="shared" si="3"/>
        <v>0.8271231551</v>
      </c>
      <c r="K4991" s="24" t="str">
        <f t="shared" si="4"/>
        <v>Target Not Meet</v>
      </c>
    </row>
    <row r="4992" ht="22.5" customHeight="1">
      <c r="A4992" s="18">
        <v>45729.0</v>
      </c>
      <c r="B4992" s="19" t="str">
        <f t="shared" si="1"/>
        <v>Mar</v>
      </c>
      <c r="C4992" s="20" t="s">
        <v>13</v>
      </c>
      <c r="D4992" s="19" t="s">
        <v>37</v>
      </c>
      <c r="E4992" s="19" t="s">
        <v>68</v>
      </c>
      <c r="F4992" s="21">
        <v>1.0</v>
      </c>
      <c r="G4992" s="22">
        <v>29106.0</v>
      </c>
      <c r="H4992" s="15" t="str">
        <f t="shared" si="2"/>
        <v>Base Range</v>
      </c>
      <c r="I4992" s="22">
        <v>33280.0</v>
      </c>
      <c r="J4992" s="23">
        <f t="shared" si="3"/>
        <v>0.8745793269</v>
      </c>
      <c r="K4992" s="24" t="str">
        <f t="shared" si="4"/>
        <v>Target Not Meet</v>
      </c>
    </row>
    <row r="4993" ht="22.5" customHeight="1">
      <c r="A4993" s="18">
        <v>45729.0</v>
      </c>
      <c r="B4993" s="19" t="str">
        <f t="shared" si="1"/>
        <v>Mar</v>
      </c>
      <c r="C4993" s="20" t="s">
        <v>13</v>
      </c>
      <c r="D4993" s="19" t="s">
        <v>169</v>
      </c>
      <c r="E4993" s="19" t="s">
        <v>63</v>
      </c>
      <c r="F4993" s="21">
        <v>1.0</v>
      </c>
      <c r="G4993" s="22">
        <v>14566.0</v>
      </c>
      <c r="H4993" s="15" t="str">
        <f t="shared" si="2"/>
        <v>Base Range</v>
      </c>
      <c r="I4993" s="22">
        <v>16524.0</v>
      </c>
      <c r="J4993" s="23">
        <f t="shared" si="3"/>
        <v>0.8815056887</v>
      </c>
      <c r="K4993" s="24" t="str">
        <f t="shared" si="4"/>
        <v>Target Not Meet</v>
      </c>
    </row>
    <row r="4994" ht="22.5" customHeight="1">
      <c r="A4994" s="18">
        <v>45729.0</v>
      </c>
      <c r="B4994" s="19" t="str">
        <f t="shared" si="1"/>
        <v>Mar</v>
      </c>
      <c r="C4994" s="20" t="s">
        <v>13</v>
      </c>
      <c r="D4994" s="19" t="s">
        <v>169</v>
      </c>
      <c r="E4994" s="19" t="s">
        <v>19</v>
      </c>
      <c r="F4994" s="21">
        <v>2.0</v>
      </c>
      <c r="G4994" s="22">
        <v>39552.0</v>
      </c>
      <c r="H4994" s="15" t="str">
        <f t="shared" si="2"/>
        <v>Base Range</v>
      </c>
      <c r="I4994" s="22">
        <v>43998.0</v>
      </c>
      <c r="J4994" s="23">
        <f t="shared" si="3"/>
        <v>0.8989499523</v>
      </c>
      <c r="K4994" s="24" t="str">
        <f t="shared" si="4"/>
        <v>Target Not Meet</v>
      </c>
    </row>
    <row r="4995" ht="22.5" customHeight="1">
      <c r="A4995" s="18">
        <v>45729.0</v>
      </c>
      <c r="B4995" s="19" t="str">
        <f t="shared" si="1"/>
        <v>Mar</v>
      </c>
      <c r="C4995" s="20" t="s">
        <v>13</v>
      </c>
      <c r="D4995" s="19" t="s">
        <v>169</v>
      </c>
      <c r="E4995" s="19" t="s">
        <v>68</v>
      </c>
      <c r="F4995" s="21">
        <v>2.0</v>
      </c>
      <c r="G4995" s="22">
        <v>30456.0</v>
      </c>
      <c r="H4995" s="15" t="str">
        <f t="shared" si="2"/>
        <v>Base Range</v>
      </c>
      <c r="I4995" s="22">
        <v>38656.0</v>
      </c>
      <c r="J4995" s="23">
        <f t="shared" si="3"/>
        <v>0.7878725166</v>
      </c>
      <c r="K4995" s="24" t="str">
        <f t="shared" si="4"/>
        <v>Target Not Meet</v>
      </c>
    </row>
    <row r="4996" ht="22.5" customHeight="1">
      <c r="A4996" s="18">
        <v>45729.0</v>
      </c>
      <c r="B4996" s="19" t="str">
        <f t="shared" si="1"/>
        <v>Mar</v>
      </c>
      <c r="C4996" s="20" t="s">
        <v>13</v>
      </c>
      <c r="D4996" s="19" t="s">
        <v>169</v>
      </c>
      <c r="E4996" s="19" t="s">
        <v>38</v>
      </c>
      <c r="F4996" s="21">
        <v>2.0</v>
      </c>
      <c r="G4996" s="22">
        <v>47351.0</v>
      </c>
      <c r="H4996" s="15" t="str">
        <f t="shared" si="2"/>
        <v>Base Range</v>
      </c>
      <c r="I4996" s="22">
        <v>57665.0</v>
      </c>
      <c r="J4996" s="23">
        <f t="shared" si="3"/>
        <v>0.8211393393</v>
      </c>
      <c r="K4996" s="24" t="str">
        <f t="shared" si="4"/>
        <v>Target Not Meet</v>
      </c>
    </row>
    <row r="4997" ht="22.5" customHeight="1">
      <c r="A4997" s="18">
        <v>45729.0</v>
      </c>
      <c r="B4997" s="19" t="str">
        <f t="shared" si="1"/>
        <v>Mar</v>
      </c>
      <c r="C4997" s="20" t="s">
        <v>13</v>
      </c>
      <c r="D4997" s="19" t="s">
        <v>37</v>
      </c>
      <c r="E4997" s="19" t="s">
        <v>26</v>
      </c>
      <c r="F4997" s="21">
        <v>3.0</v>
      </c>
      <c r="G4997" s="22">
        <v>53379.0</v>
      </c>
      <c r="H4997" s="15" t="str">
        <f t="shared" si="2"/>
        <v>Medium Range</v>
      </c>
      <c r="I4997" s="22">
        <v>56154.0</v>
      </c>
      <c r="J4997" s="23">
        <f t="shared" si="3"/>
        <v>0.9505823272</v>
      </c>
      <c r="K4997" s="24" t="str">
        <f t="shared" si="4"/>
        <v>Target Not Meet</v>
      </c>
    </row>
    <row r="4998" ht="22.5" customHeight="1">
      <c r="A4998" s="18">
        <v>45729.0</v>
      </c>
      <c r="B4998" s="19" t="str">
        <f t="shared" si="1"/>
        <v>Mar</v>
      </c>
      <c r="C4998" s="20" t="s">
        <v>13</v>
      </c>
      <c r="D4998" s="19" t="s">
        <v>37</v>
      </c>
      <c r="E4998" s="19" t="s">
        <v>9</v>
      </c>
      <c r="F4998" s="21">
        <v>3.0</v>
      </c>
      <c r="G4998" s="22">
        <v>75222.0</v>
      </c>
      <c r="H4998" s="15" t="str">
        <f t="shared" si="2"/>
        <v>High Range</v>
      </c>
      <c r="I4998" s="22">
        <v>96674.0</v>
      </c>
      <c r="J4998" s="23">
        <f t="shared" si="3"/>
        <v>0.7780995924</v>
      </c>
      <c r="K4998" s="24" t="str">
        <f t="shared" si="4"/>
        <v>Target Not Meet</v>
      </c>
    </row>
    <row r="4999" ht="22.5" customHeight="1">
      <c r="A4999" s="18">
        <v>45729.0</v>
      </c>
      <c r="B4999" s="19" t="str">
        <f t="shared" si="1"/>
        <v>Mar</v>
      </c>
      <c r="C4999" s="20" t="s">
        <v>13</v>
      </c>
      <c r="D4999" s="19" t="s">
        <v>18</v>
      </c>
      <c r="E4999" s="19" t="s">
        <v>9</v>
      </c>
      <c r="F4999" s="21">
        <v>4.0</v>
      </c>
      <c r="G4999" s="22">
        <v>83151.0</v>
      </c>
      <c r="H4999" s="15" t="str">
        <f t="shared" si="2"/>
        <v>High Range</v>
      </c>
      <c r="I4999" s="22">
        <v>73102.0</v>
      </c>
      <c r="J4999" s="23">
        <f t="shared" si="3"/>
        <v>1.137465459</v>
      </c>
      <c r="K4999" s="24" t="str">
        <f t="shared" si="4"/>
        <v>Over Achived</v>
      </c>
    </row>
    <row r="5000" ht="22.5" customHeight="1">
      <c r="A5000" s="18">
        <v>45729.0</v>
      </c>
      <c r="B5000" s="19" t="str">
        <f t="shared" si="1"/>
        <v>Mar</v>
      </c>
      <c r="C5000" s="20" t="s">
        <v>13</v>
      </c>
      <c r="D5000" s="19" t="s">
        <v>29</v>
      </c>
      <c r="E5000" s="19" t="s">
        <v>9</v>
      </c>
      <c r="F5000" s="21">
        <v>4.0</v>
      </c>
      <c r="G5000" s="22">
        <v>69164.0</v>
      </c>
      <c r="H5000" s="15" t="str">
        <f t="shared" si="2"/>
        <v>Medium Range</v>
      </c>
      <c r="I5000" s="22">
        <v>81507.0</v>
      </c>
      <c r="J5000" s="23">
        <f t="shared" si="3"/>
        <v>0.8485651539</v>
      </c>
      <c r="K5000" s="24" t="str">
        <f t="shared" si="4"/>
        <v>Target Not Meet</v>
      </c>
    </row>
    <row r="5001" ht="22.5" customHeight="1">
      <c r="A5001" s="18">
        <v>45729.0</v>
      </c>
      <c r="B5001" s="19" t="str">
        <f t="shared" si="1"/>
        <v>Mar</v>
      </c>
      <c r="C5001" s="20" t="s">
        <v>13</v>
      </c>
      <c r="D5001" s="19" t="s">
        <v>29</v>
      </c>
      <c r="E5001" s="19" t="s">
        <v>9</v>
      </c>
      <c r="F5001" s="21">
        <v>3.0</v>
      </c>
      <c r="G5001" s="22">
        <v>78879.0</v>
      </c>
      <c r="H5001" s="15" t="str">
        <f t="shared" si="2"/>
        <v>High Range</v>
      </c>
      <c r="I5001" s="22">
        <v>88879.0</v>
      </c>
      <c r="J5001" s="23">
        <f t="shared" si="3"/>
        <v>0.887487483</v>
      </c>
      <c r="K5001" s="24" t="str">
        <f t="shared" si="4"/>
        <v>Target Not Meet</v>
      </c>
    </row>
    <row r="5002" ht="22.5" customHeight="1">
      <c r="A5002" s="18">
        <v>45729.0</v>
      </c>
      <c r="B5002" s="19" t="str">
        <f t="shared" si="1"/>
        <v>Mar</v>
      </c>
      <c r="C5002" s="20" t="s">
        <v>13</v>
      </c>
      <c r="D5002" s="19" t="s">
        <v>29</v>
      </c>
      <c r="E5002" s="19" t="s">
        <v>9</v>
      </c>
      <c r="F5002" s="21">
        <v>2.0</v>
      </c>
      <c r="G5002" s="22">
        <v>64782.0</v>
      </c>
      <c r="H5002" s="15" t="str">
        <f t="shared" si="2"/>
        <v>Medium Range</v>
      </c>
      <c r="I5002" s="22">
        <v>72070.0</v>
      </c>
      <c r="J5002" s="23">
        <f t="shared" si="3"/>
        <v>0.8988760927</v>
      </c>
      <c r="K5002" s="24" t="str">
        <f t="shared" si="4"/>
        <v>Target Not Meet</v>
      </c>
    </row>
    <row r="5003" ht="22.5" customHeight="1">
      <c r="A5003" s="18">
        <v>45729.0</v>
      </c>
      <c r="B5003" s="19" t="str">
        <f t="shared" si="1"/>
        <v>Mar</v>
      </c>
      <c r="C5003" s="20" t="s">
        <v>13</v>
      </c>
      <c r="D5003" s="19" t="s">
        <v>18</v>
      </c>
      <c r="E5003" s="19" t="s">
        <v>19</v>
      </c>
      <c r="F5003" s="21">
        <v>2.0</v>
      </c>
      <c r="G5003" s="22">
        <v>42121.0</v>
      </c>
      <c r="H5003" s="15" t="str">
        <f t="shared" si="2"/>
        <v>Base Range</v>
      </c>
      <c r="I5003" s="22">
        <v>36952.0</v>
      </c>
      <c r="J5003" s="23">
        <f t="shared" si="3"/>
        <v>1.139884174</v>
      </c>
      <c r="K5003" s="24" t="str">
        <f t="shared" si="4"/>
        <v>Over Achived</v>
      </c>
    </row>
    <row r="5004" ht="22.5" customHeight="1">
      <c r="A5004" s="18">
        <v>45729.0</v>
      </c>
      <c r="B5004" s="19" t="str">
        <f t="shared" si="1"/>
        <v>Mar</v>
      </c>
      <c r="C5004" s="20" t="s">
        <v>13</v>
      </c>
      <c r="D5004" s="19" t="s">
        <v>18</v>
      </c>
      <c r="E5004" s="19" t="s">
        <v>63</v>
      </c>
      <c r="F5004" s="21">
        <v>3.0</v>
      </c>
      <c r="G5004" s="22">
        <v>72904.0</v>
      </c>
      <c r="H5004" s="15" t="str">
        <f t="shared" si="2"/>
        <v>High Range</v>
      </c>
      <c r="I5004" s="22">
        <v>51312.0</v>
      </c>
      <c r="J5004" s="23">
        <f t="shared" si="3"/>
        <v>1.420798254</v>
      </c>
      <c r="K5004" s="24" t="str">
        <f t="shared" si="4"/>
        <v>Over Achived</v>
      </c>
    </row>
    <row r="5005" ht="22.5" customHeight="1">
      <c r="A5005" s="18">
        <v>45729.0</v>
      </c>
      <c r="B5005" s="19" t="str">
        <f t="shared" si="1"/>
        <v>Mar</v>
      </c>
      <c r="C5005" s="20" t="s">
        <v>13</v>
      </c>
      <c r="D5005" s="19" t="s">
        <v>18</v>
      </c>
      <c r="E5005" s="19" t="s">
        <v>34</v>
      </c>
      <c r="F5005" s="21">
        <v>3.0</v>
      </c>
      <c r="G5005" s="22">
        <v>69289.0</v>
      </c>
      <c r="H5005" s="15" t="str">
        <f t="shared" si="2"/>
        <v>Medium Range</v>
      </c>
      <c r="I5005" s="22">
        <v>51505.0</v>
      </c>
      <c r="J5005" s="23">
        <f t="shared" si="3"/>
        <v>1.345286865</v>
      </c>
      <c r="K5005" s="24" t="str">
        <f t="shared" si="4"/>
        <v>Over Achived</v>
      </c>
    </row>
    <row r="5006" ht="22.5" customHeight="1">
      <c r="A5006" s="18">
        <v>45729.0</v>
      </c>
      <c r="B5006" s="19" t="str">
        <f t="shared" si="1"/>
        <v>Mar</v>
      </c>
      <c r="C5006" s="20" t="s">
        <v>57</v>
      </c>
      <c r="D5006" s="19" t="s">
        <v>58</v>
      </c>
      <c r="E5006" s="19" t="s">
        <v>38</v>
      </c>
      <c r="F5006" s="21">
        <v>1.0</v>
      </c>
      <c r="G5006" s="22">
        <v>40038.0</v>
      </c>
      <c r="H5006" s="15" t="str">
        <f t="shared" si="2"/>
        <v>Base Range</v>
      </c>
      <c r="I5006" s="22">
        <v>30133.0</v>
      </c>
      <c r="J5006" s="23">
        <f t="shared" si="3"/>
        <v>1.328709388</v>
      </c>
      <c r="K5006" s="24" t="str">
        <f t="shared" si="4"/>
        <v>Over Achived</v>
      </c>
    </row>
    <row r="5007" ht="22.5" customHeight="1">
      <c r="A5007" s="18">
        <v>45729.0</v>
      </c>
      <c r="B5007" s="19" t="str">
        <f t="shared" si="1"/>
        <v>Mar</v>
      </c>
      <c r="C5007" s="20" t="s">
        <v>13</v>
      </c>
      <c r="D5007" s="19" t="s">
        <v>37</v>
      </c>
      <c r="E5007" s="19" t="s">
        <v>23</v>
      </c>
      <c r="F5007" s="21">
        <v>1.0</v>
      </c>
      <c r="G5007" s="22">
        <v>40798.0</v>
      </c>
      <c r="H5007" s="15" t="str">
        <f t="shared" si="2"/>
        <v>Base Range</v>
      </c>
      <c r="I5007" s="22">
        <v>48689.0</v>
      </c>
      <c r="J5007" s="23">
        <f t="shared" si="3"/>
        <v>0.8379305387</v>
      </c>
      <c r="K5007" s="24" t="str">
        <f t="shared" si="4"/>
        <v>Target Not Meet</v>
      </c>
    </row>
    <row r="5008" ht="22.5" customHeight="1">
      <c r="A5008" s="18">
        <v>45729.0</v>
      </c>
      <c r="B5008" s="19" t="str">
        <f t="shared" si="1"/>
        <v>Mar</v>
      </c>
      <c r="C5008" s="20" t="s">
        <v>57</v>
      </c>
      <c r="D5008" s="19" t="s">
        <v>58</v>
      </c>
      <c r="E5008" s="19" t="s">
        <v>23</v>
      </c>
      <c r="F5008" s="21">
        <v>1.0</v>
      </c>
      <c r="G5008" s="22">
        <v>25154.0</v>
      </c>
      <c r="H5008" s="15" t="str">
        <f t="shared" si="2"/>
        <v>Base Range</v>
      </c>
      <c r="I5008" s="22">
        <v>21624.0</v>
      </c>
      <c r="J5008" s="23">
        <f t="shared" si="3"/>
        <v>1.163244543</v>
      </c>
      <c r="K5008" s="24" t="str">
        <f t="shared" si="4"/>
        <v>Over Achived</v>
      </c>
    </row>
    <row r="5009" ht="22.5" customHeight="1">
      <c r="A5009" s="18">
        <v>45729.0</v>
      </c>
      <c r="B5009" s="19" t="str">
        <f t="shared" si="1"/>
        <v>Mar</v>
      </c>
      <c r="C5009" s="20" t="s">
        <v>57</v>
      </c>
      <c r="D5009" s="19" t="s">
        <v>85</v>
      </c>
      <c r="E5009" s="19" t="s">
        <v>26</v>
      </c>
      <c r="F5009" s="21">
        <v>2.0</v>
      </c>
      <c r="G5009" s="22">
        <v>37383.0</v>
      </c>
      <c r="H5009" s="15" t="str">
        <f t="shared" si="2"/>
        <v>Base Range</v>
      </c>
      <c r="I5009" s="22">
        <v>40805.0</v>
      </c>
      <c r="J5009" s="23">
        <f t="shared" si="3"/>
        <v>0.9161377282</v>
      </c>
      <c r="K5009" s="24" t="str">
        <f t="shared" si="4"/>
        <v>Target Not Meet</v>
      </c>
    </row>
    <row r="5010" ht="22.5" customHeight="1">
      <c r="A5010" s="18">
        <v>45729.0</v>
      </c>
      <c r="B5010" s="19" t="str">
        <f t="shared" si="1"/>
        <v>Mar</v>
      </c>
      <c r="C5010" s="20" t="s">
        <v>57</v>
      </c>
      <c r="D5010" s="25" t="s">
        <v>62</v>
      </c>
      <c r="E5010" s="19" t="s">
        <v>68</v>
      </c>
      <c r="F5010" s="21">
        <v>1.0</v>
      </c>
      <c r="G5010" s="22">
        <v>24413.0</v>
      </c>
      <c r="H5010" s="15" t="str">
        <f t="shared" si="2"/>
        <v>Base Range</v>
      </c>
      <c r="I5010" s="22">
        <v>17472.0</v>
      </c>
      <c r="J5010" s="23">
        <f t="shared" si="3"/>
        <v>1.397264194</v>
      </c>
      <c r="K5010" s="24" t="str">
        <f t="shared" si="4"/>
        <v>Over Achived</v>
      </c>
    </row>
    <row r="5011" ht="22.5" customHeight="1">
      <c r="A5011" s="18">
        <v>45729.0</v>
      </c>
      <c r="B5011" s="19" t="str">
        <f t="shared" si="1"/>
        <v>Mar</v>
      </c>
      <c r="C5011" s="20" t="s">
        <v>57</v>
      </c>
      <c r="D5011" s="19" t="s">
        <v>85</v>
      </c>
      <c r="E5011" s="19" t="s">
        <v>19</v>
      </c>
      <c r="F5011" s="21">
        <v>1.0</v>
      </c>
      <c r="G5011" s="22">
        <v>30680.0</v>
      </c>
      <c r="H5011" s="15" t="str">
        <f t="shared" si="2"/>
        <v>Base Range</v>
      </c>
      <c r="I5011" s="22">
        <v>36567.0</v>
      </c>
      <c r="J5011" s="23">
        <f t="shared" si="3"/>
        <v>0.8390078486</v>
      </c>
      <c r="K5011" s="24" t="str">
        <f t="shared" si="4"/>
        <v>Target Not Meet</v>
      </c>
    </row>
    <row r="5012" ht="22.5" customHeight="1">
      <c r="A5012" s="18">
        <v>45729.0</v>
      </c>
      <c r="B5012" s="19" t="str">
        <f t="shared" si="1"/>
        <v>Mar</v>
      </c>
      <c r="C5012" s="20" t="s">
        <v>57</v>
      </c>
      <c r="D5012" s="19" t="s">
        <v>85</v>
      </c>
      <c r="E5012" s="19" t="s">
        <v>26</v>
      </c>
      <c r="F5012" s="21">
        <v>2.0</v>
      </c>
      <c r="G5012" s="22">
        <v>43322.0</v>
      </c>
      <c r="H5012" s="15" t="str">
        <f t="shared" si="2"/>
        <v>Base Range</v>
      </c>
      <c r="I5012" s="22">
        <v>49786.0</v>
      </c>
      <c r="J5012" s="23">
        <f t="shared" si="3"/>
        <v>0.8701643032</v>
      </c>
      <c r="K5012" s="24" t="str">
        <f t="shared" si="4"/>
        <v>Target Not Meet</v>
      </c>
    </row>
    <row r="5013" ht="22.5" customHeight="1">
      <c r="A5013" s="18">
        <v>45729.0</v>
      </c>
      <c r="B5013" s="19" t="str">
        <f t="shared" si="1"/>
        <v>Mar</v>
      </c>
      <c r="C5013" s="20" t="s">
        <v>57</v>
      </c>
      <c r="D5013" s="19" t="s">
        <v>85</v>
      </c>
      <c r="E5013" s="19" t="s">
        <v>19</v>
      </c>
      <c r="F5013" s="21">
        <v>2.0</v>
      </c>
      <c r="G5013" s="22">
        <v>27709.0</v>
      </c>
      <c r="H5013" s="15" t="str">
        <f t="shared" si="2"/>
        <v>Base Range</v>
      </c>
      <c r="I5013" s="22">
        <v>30283.0</v>
      </c>
      <c r="J5013" s="23">
        <f t="shared" si="3"/>
        <v>0.9150018162</v>
      </c>
      <c r="K5013" s="24" t="str">
        <f t="shared" si="4"/>
        <v>Target Not Meet</v>
      </c>
    </row>
    <row r="5014" ht="22.5" customHeight="1">
      <c r="A5014" s="18">
        <v>45729.0</v>
      </c>
      <c r="B5014" s="19" t="str">
        <f t="shared" si="1"/>
        <v>Mar</v>
      </c>
      <c r="C5014" s="20" t="s">
        <v>57</v>
      </c>
      <c r="D5014" s="19" t="s">
        <v>80</v>
      </c>
      <c r="E5014" s="19" t="s">
        <v>38</v>
      </c>
      <c r="F5014" s="21">
        <v>2.0</v>
      </c>
      <c r="G5014" s="22">
        <v>38335.0</v>
      </c>
      <c r="H5014" s="15" t="str">
        <f t="shared" si="2"/>
        <v>Base Range</v>
      </c>
      <c r="I5014" s="22">
        <v>45766.0</v>
      </c>
      <c r="J5014" s="23">
        <f t="shared" si="3"/>
        <v>0.8376305554</v>
      </c>
      <c r="K5014" s="24" t="str">
        <f t="shared" si="4"/>
        <v>Target Not Meet</v>
      </c>
    </row>
    <row r="5015" ht="22.5" customHeight="1">
      <c r="A5015" s="18">
        <v>45729.0</v>
      </c>
      <c r="B5015" s="19" t="str">
        <f t="shared" si="1"/>
        <v>Mar</v>
      </c>
      <c r="C5015" s="20" t="s">
        <v>57</v>
      </c>
      <c r="D5015" s="19" t="s">
        <v>80</v>
      </c>
      <c r="E5015" s="19" t="s">
        <v>38</v>
      </c>
      <c r="F5015" s="21">
        <v>1.0</v>
      </c>
      <c r="G5015" s="22">
        <v>43520.0</v>
      </c>
      <c r="H5015" s="15" t="str">
        <f t="shared" si="2"/>
        <v>Base Range</v>
      </c>
      <c r="I5015" s="22">
        <v>50485.0</v>
      </c>
      <c r="J5015" s="23">
        <f t="shared" si="3"/>
        <v>0.8620382292</v>
      </c>
      <c r="K5015" s="24" t="str">
        <f t="shared" si="4"/>
        <v>Target Not Meet</v>
      </c>
    </row>
    <row r="5016" ht="22.5" customHeight="1">
      <c r="A5016" s="18">
        <v>45729.0</v>
      </c>
      <c r="B5016" s="19" t="str">
        <f t="shared" si="1"/>
        <v>Mar</v>
      </c>
      <c r="C5016" s="20" t="s">
        <v>57</v>
      </c>
      <c r="D5016" s="19" t="s">
        <v>71</v>
      </c>
      <c r="E5016" s="19" t="s">
        <v>34</v>
      </c>
      <c r="F5016" s="21">
        <v>2.0</v>
      </c>
      <c r="G5016" s="22">
        <v>50885.0</v>
      </c>
      <c r="H5016" s="15" t="str">
        <f t="shared" si="2"/>
        <v>Medium Range</v>
      </c>
      <c r="I5016" s="22">
        <v>58391.0</v>
      </c>
      <c r="J5016" s="23">
        <f t="shared" si="3"/>
        <v>0.8714527924</v>
      </c>
      <c r="K5016" s="24" t="str">
        <f t="shared" si="4"/>
        <v>Target Not Meet</v>
      </c>
    </row>
    <row r="5017" ht="22.5" customHeight="1">
      <c r="A5017" s="18">
        <v>45729.0</v>
      </c>
      <c r="B5017" s="19" t="str">
        <f t="shared" si="1"/>
        <v>Mar</v>
      </c>
      <c r="C5017" s="20" t="s">
        <v>57</v>
      </c>
      <c r="D5017" s="19" t="s">
        <v>85</v>
      </c>
      <c r="E5017" s="19" t="s">
        <v>9</v>
      </c>
      <c r="F5017" s="21">
        <v>2.0</v>
      </c>
      <c r="G5017" s="22">
        <v>48774.0</v>
      </c>
      <c r="H5017" s="15" t="str">
        <f t="shared" si="2"/>
        <v>Base Range</v>
      </c>
      <c r="I5017" s="22">
        <v>58629.0</v>
      </c>
      <c r="J5017" s="23">
        <f t="shared" si="3"/>
        <v>0.8319091235</v>
      </c>
      <c r="K5017" s="24" t="str">
        <f t="shared" si="4"/>
        <v>Target Not Meet</v>
      </c>
    </row>
    <row r="5018" ht="22.5" customHeight="1">
      <c r="A5018" s="18">
        <v>45729.0</v>
      </c>
      <c r="B5018" s="19" t="str">
        <f t="shared" si="1"/>
        <v>Mar</v>
      </c>
      <c r="C5018" s="20" t="s">
        <v>57</v>
      </c>
      <c r="D5018" s="19" t="s">
        <v>71</v>
      </c>
      <c r="E5018" s="19" t="s">
        <v>9</v>
      </c>
      <c r="F5018" s="21">
        <v>2.0</v>
      </c>
      <c r="G5018" s="22">
        <v>51865.0</v>
      </c>
      <c r="H5018" s="15" t="str">
        <f t="shared" si="2"/>
        <v>Medium Range</v>
      </c>
      <c r="I5018" s="22">
        <v>63466.0</v>
      </c>
      <c r="J5018" s="23">
        <f t="shared" si="3"/>
        <v>0.8172092144</v>
      </c>
      <c r="K5018" s="24" t="str">
        <f t="shared" si="4"/>
        <v>Target Not Meet</v>
      </c>
    </row>
    <row r="5019" ht="22.5" customHeight="1">
      <c r="A5019" s="18">
        <v>45729.0</v>
      </c>
      <c r="B5019" s="19" t="str">
        <f t="shared" si="1"/>
        <v>Mar</v>
      </c>
      <c r="C5019" s="20" t="s">
        <v>57</v>
      </c>
      <c r="D5019" s="19" t="s">
        <v>71</v>
      </c>
      <c r="E5019" s="19" t="s">
        <v>19</v>
      </c>
      <c r="F5019" s="21">
        <v>1.0</v>
      </c>
      <c r="G5019" s="22">
        <v>34919.0</v>
      </c>
      <c r="H5019" s="15" t="str">
        <f t="shared" si="2"/>
        <v>Base Range</v>
      </c>
      <c r="I5019" s="22">
        <v>38568.0</v>
      </c>
      <c r="J5019" s="23">
        <f t="shared" si="3"/>
        <v>0.9053878863</v>
      </c>
      <c r="K5019" s="24" t="str">
        <f t="shared" si="4"/>
        <v>Target Not Meet</v>
      </c>
    </row>
    <row r="5020" ht="22.5" customHeight="1">
      <c r="A5020" s="18">
        <v>45729.0</v>
      </c>
      <c r="B5020" s="19" t="str">
        <f t="shared" si="1"/>
        <v>Mar</v>
      </c>
      <c r="C5020" s="20" t="s">
        <v>57</v>
      </c>
      <c r="D5020" s="19" t="s">
        <v>71</v>
      </c>
      <c r="E5020" s="19" t="s">
        <v>9</v>
      </c>
      <c r="F5020" s="21">
        <v>3.0</v>
      </c>
      <c r="G5020" s="22">
        <v>63113.0</v>
      </c>
      <c r="H5020" s="15" t="str">
        <f t="shared" si="2"/>
        <v>Medium Range</v>
      </c>
      <c r="I5020" s="22">
        <v>74022.0</v>
      </c>
      <c r="J5020" s="23">
        <f t="shared" si="3"/>
        <v>0.8526248953</v>
      </c>
      <c r="K5020" s="24" t="str">
        <f t="shared" si="4"/>
        <v>Target Not Meet</v>
      </c>
    </row>
    <row r="5021" ht="22.5" customHeight="1">
      <c r="A5021" s="18">
        <v>45729.0</v>
      </c>
      <c r="B5021" s="19" t="str">
        <f t="shared" si="1"/>
        <v>Mar</v>
      </c>
      <c r="C5021" s="20" t="s">
        <v>57</v>
      </c>
      <c r="D5021" s="19" t="s">
        <v>71</v>
      </c>
      <c r="E5021" s="19" t="s">
        <v>68</v>
      </c>
      <c r="F5021" s="21">
        <v>1.0</v>
      </c>
      <c r="G5021" s="22">
        <v>26171.0</v>
      </c>
      <c r="H5021" s="15" t="str">
        <f t="shared" si="2"/>
        <v>Base Range</v>
      </c>
      <c r="I5021" s="22">
        <v>30002.0</v>
      </c>
      <c r="J5021" s="23">
        <f t="shared" si="3"/>
        <v>0.8723085128</v>
      </c>
      <c r="K5021" s="24" t="str">
        <f t="shared" si="4"/>
        <v>Target Not Meet</v>
      </c>
    </row>
    <row r="5022" ht="22.5" customHeight="1">
      <c r="A5022" s="18">
        <v>45729.0</v>
      </c>
      <c r="B5022" s="19" t="str">
        <f t="shared" si="1"/>
        <v>Mar</v>
      </c>
      <c r="C5022" s="20" t="s">
        <v>57</v>
      </c>
      <c r="D5022" s="25" t="s">
        <v>62</v>
      </c>
      <c r="E5022" s="19" t="s">
        <v>38</v>
      </c>
      <c r="F5022" s="21">
        <v>2.0</v>
      </c>
      <c r="G5022" s="22">
        <v>38156.0</v>
      </c>
      <c r="H5022" s="15" t="str">
        <f t="shared" si="2"/>
        <v>Base Range</v>
      </c>
      <c r="I5022" s="22">
        <v>31975.0</v>
      </c>
      <c r="J5022" s="23">
        <f t="shared" si="3"/>
        <v>1.193307271</v>
      </c>
      <c r="K5022" s="24" t="str">
        <f t="shared" si="4"/>
        <v>Over Achived</v>
      </c>
    </row>
    <row r="5023" ht="22.5" customHeight="1">
      <c r="A5023" s="18">
        <v>45729.0</v>
      </c>
      <c r="B5023" s="19" t="str">
        <f t="shared" si="1"/>
        <v>Mar</v>
      </c>
      <c r="C5023" s="20" t="s">
        <v>57</v>
      </c>
      <c r="D5023" s="25" t="s">
        <v>62</v>
      </c>
      <c r="E5023" s="19" t="s">
        <v>68</v>
      </c>
      <c r="F5023" s="21">
        <v>1.0</v>
      </c>
      <c r="G5023" s="22">
        <v>21782.0</v>
      </c>
      <c r="H5023" s="15" t="str">
        <f t="shared" si="2"/>
        <v>Base Range</v>
      </c>
      <c r="I5023" s="22">
        <v>20588.0</v>
      </c>
      <c r="J5023" s="23">
        <f t="shared" si="3"/>
        <v>1.057994949</v>
      </c>
      <c r="K5023" s="24" t="str">
        <f t="shared" si="4"/>
        <v>Over Achived</v>
      </c>
    </row>
    <row r="5024" ht="22.5" customHeight="1">
      <c r="A5024" s="18">
        <v>45729.0</v>
      </c>
      <c r="B5024" s="19" t="str">
        <f t="shared" si="1"/>
        <v>Mar</v>
      </c>
      <c r="C5024" s="20" t="s">
        <v>57</v>
      </c>
      <c r="D5024" s="25" t="s">
        <v>62</v>
      </c>
      <c r="E5024" s="19" t="s">
        <v>9</v>
      </c>
      <c r="F5024" s="21">
        <v>2.0</v>
      </c>
      <c r="G5024" s="22">
        <v>55771.0</v>
      </c>
      <c r="H5024" s="15" t="str">
        <f t="shared" si="2"/>
        <v>Medium Range</v>
      </c>
      <c r="I5024" s="22">
        <v>49765.0</v>
      </c>
      <c r="J5024" s="23">
        <f t="shared" si="3"/>
        <v>1.12068723</v>
      </c>
      <c r="K5024" s="24" t="str">
        <f t="shared" si="4"/>
        <v>Over Achived</v>
      </c>
    </row>
    <row r="5025" ht="22.5" customHeight="1">
      <c r="A5025" s="18">
        <v>45729.0</v>
      </c>
      <c r="B5025" s="19" t="str">
        <f t="shared" si="1"/>
        <v>Mar</v>
      </c>
      <c r="C5025" s="20" t="s">
        <v>57</v>
      </c>
      <c r="D5025" s="25" t="s">
        <v>62</v>
      </c>
      <c r="E5025" s="19" t="s">
        <v>34</v>
      </c>
      <c r="F5025" s="21">
        <v>3.0</v>
      </c>
      <c r="G5025" s="22">
        <v>54926.0</v>
      </c>
      <c r="H5025" s="15" t="str">
        <f t="shared" si="2"/>
        <v>Medium Range</v>
      </c>
      <c r="I5025" s="22">
        <v>43142.0</v>
      </c>
      <c r="J5025" s="23">
        <f t="shared" si="3"/>
        <v>1.2731445</v>
      </c>
      <c r="K5025" s="24" t="str">
        <f t="shared" si="4"/>
        <v>Over Achived</v>
      </c>
    </row>
    <row r="5026" ht="22.5" customHeight="1">
      <c r="A5026" s="18">
        <v>45729.0</v>
      </c>
      <c r="B5026" s="19" t="str">
        <f t="shared" si="1"/>
        <v>Mar</v>
      </c>
      <c r="C5026" s="20" t="s">
        <v>57</v>
      </c>
      <c r="D5026" s="19" t="s">
        <v>58</v>
      </c>
      <c r="E5026" s="19" t="s">
        <v>19</v>
      </c>
      <c r="F5026" s="21">
        <v>1.0</v>
      </c>
      <c r="G5026" s="22">
        <v>34323.0</v>
      </c>
      <c r="H5026" s="15" t="str">
        <f t="shared" si="2"/>
        <v>Base Range</v>
      </c>
      <c r="I5026" s="22">
        <v>31327.0</v>
      </c>
      <c r="J5026" s="23">
        <f t="shared" si="3"/>
        <v>1.095636352</v>
      </c>
      <c r="K5026" s="24" t="str">
        <f t="shared" si="4"/>
        <v>Over Achived</v>
      </c>
    </row>
    <row r="5027" ht="22.5" customHeight="1">
      <c r="A5027" s="18">
        <v>45729.0</v>
      </c>
      <c r="B5027" s="19" t="str">
        <f t="shared" si="1"/>
        <v>Mar</v>
      </c>
      <c r="C5027" s="20" t="s">
        <v>13</v>
      </c>
      <c r="D5027" s="19" t="s">
        <v>14</v>
      </c>
      <c r="E5027" s="19" t="s">
        <v>9</v>
      </c>
      <c r="F5027" s="21">
        <v>3.0</v>
      </c>
      <c r="G5027" s="22">
        <v>70494.0</v>
      </c>
      <c r="H5027" s="15" t="str">
        <f t="shared" si="2"/>
        <v>High Range</v>
      </c>
      <c r="I5027" s="22">
        <v>61859.0</v>
      </c>
      <c r="J5027" s="23">
        <f t="shared" si="3"/>
        <v>1.139591652</v>
      </c>
      <c r="K5027" s="24" t="str">
        <f t="shared" si="4"/>
        <v>Over Achived</v>
      </c>
    </row>
    <row r="5028" ht="22.5" customHeight="1">
      <c r="A5028" s="18">
        <v>45729.0</v>
      </c>
      <c r="B5028" s="19" t="str">
        <f t="shared" si="1"/>
        <v>Mar</v>
      </c>
      <c r="C5028" s="20" t="s">
        <v>7</v>
      </c>
      <c r="D5028" s="19" t="s">
        <v>106</v>
      </c>
      <c r="E5028" s="19" t="s">
        <v>34</v>
      </c>
      <c r="F5028" s="21">
        <v>5.0</v>
      </c>
      <c r="G5028" s="22">
        <v>123690.0</v>
      </c>
      <c r="H5028" s="15" t="str">
        <f t="shared" si="2"/>
        <v>Very High Range</v>
      </c>
      <c r="I5028" s="22">
        <v>106609.0</v>
      </c>
      <c r="J5028" s="23">
        <f t="shared" si="3"/>
        <v>1.160220994</v>
      </c>
      <c r="K5028" s="24" t="str">
        <f t="shared" si="4"/>
        <v>Over Achived</v>
      </c>
    </row>
    <row r="5029" ht="22.5" customHeight="1">
      <c r="A5029" s="18">
        <v>45729.0</v>
      </c>
      <c r="B5029" s="19" t="str">
        <f t="shared" si="1"/>
        <v>Mar</v>
      </c>
      <c r="C5029" s="20" t="s">
        <v>13</v>
      </c>
      <c r="D5029" s="19" t="s">
        <v>14</v>
      </c>
      <c r="E5029" s="19" t="s">
        <v>26</v>
      </c>
      <c r="F5029" s="21">
        <v>2.0</v>
      </c>
      <c r="G5029" s="22">
        <v>49310.0</v>
      </c>
      <c r="H5029" s="15" t="str">
        <f t="shared" si="2"/>
        <v>Base Range</v>
      </c>
      <c r="I5029" s="22">
        <v>35544.0</v>
      </c>
      <c r="J5029" s="23">
        <f t="shared" si="3"/>
        <v>1.387294621</v>
      </c>
      <c r="K5029" s="24" t="str">
        <f t="shared" si="4"/>
        <v>Over Achived</v>
      </c>
    </row>
    <row r="5030" ht="22.5" customHeight="1">
      <c r="A5030" s="18">
        <v>45729.0</v>
      </c>
      <c r="B5030" s="19" t="str">
        <f t="shared" si="1"/>
        <v>Mar</v>
      </c>
      <c r="C5030" s="20" t="s">
        <v>7</v>
      </c>
      <c r="D5030" s="19" t="s">
        <v>131</v>
      </c>
      <c r="E5030" s="19" t="s">
        <v>63</v>
      </c>
      <c r="F5030" s="21">
        <v>2.0</v>
      </c>
      <c r="G5030" s="22">
        <v>44450.0</v>
      </c>
      <c r="H5030" s="15" t="str">
        <f t="shared" si="2"/>
        <v>Base Range</v>
      </c>
      <c r="I5030" s="22">
        <v>40306.0</v>
      </c>
      <c r="J5030" s="23">
        <f t="shared" si="3"/>
        <v>1.102813477</v>
      </c>
      <c r="K5030" s="24" t="str">
        <f t="shared" si="4"/>
        <v>Over Achived</v>
      </c>
    </row>
    <row r="5031" ht="22.5" customHeight="1">
      <c r="A5031" s="18">
        <v>45729.0</v>
      </c>
      <c r="B5031" s="19" t="str">
        <f t="shared" si="1"/>
        <v>Mar</v>
      </c>
      <c r="C5031" s="20" t="s">
        <v>7</v>
      </c>
      <c r="D5031" s="19" t="s">
        <v>126</v>
      </c>
      <c r="E5031" s="19" t="s">
        <v>68</v>
      </c>
      <c r="F5031" s="21">
        <v>2.0</v>
      </c>
      <c r="G5031" s="22">
        <v>55719.0</v>
      </c>
      <c r="H5031" s="15" t="str">
        <f t="shared" si="2"/>
        <v>Medium Range</v>
      </c>
      <c r="I5031" s="22">
        <v>39921.0</v>
      </c>
      <c r="J5031" s="23">
        <f t="shared" si="3"/>
        <v>1.39573157</v>
      </c>
      <c r="K5031" s="24" t="str">
        <f t="shared" si="4"/>
        <v>Over Achived</v>
      </c>
    </row>
    <row r="5032" ht="22.5" customHeight="1">
      <c r="A5032" s="18">
        <v>45729.0</v>
      </c>
      <c r="B5032" s="19" t="str">
        <f t="shared" si="1"/>
        <v>Mar</v>
      </c>
      <c r="C5032" s="20" t="s">
        <v>7</v>
      </c>
      <c r="D5032" s="19" t="s">
        <v>126</v>
      </c>
      <c r="E5032" s="19" t="s">
        <v>34</v>
      </c>
      <c r="F5032" s="21">
        <v>5.0</v>
      </c>
      <c r="G5032" s="22">
        <v>139912.0</v>
      </c>
      <c r="H5032" s="15" t="str">
        <f t="shared" si="2"/>
        <v>Very High Range</v>
      </c>
      <c r="I5032" s="22">
        <v>109616.0</v>
      </c>
      <c r="J5032" s="23">
        <f t="shared" si="3"/>
        <v>1.27638301</v>
      </c>
      <c r="K5032" s="24" t="str">
        <f t="shared" si="4"/>
        <v>Over Achived</v>
      </c>
    </row>
    <row r="5033" ht="22.5" customHeight="1">
      <c r="A5033" s="18">
        <v>45729.0</v>
      </c>
      <c r="B5033" s="19" t="str">
        <f t="shared" si="1"/>
        <v>Mar</v>
      </c>
      <c r="C5033" s="20" t="s">
        <v>7</v>
      </c>
      <c r="D5033" s="19" t="s">
        <v>126</v>
      </c>
      <c r="E5033" s="19" t="s">
        <v>19</v>
      </c>
      <c r="F5033" s="21">
        <v>3.0</v>
      </c>
      <c r="G5033" s="22">
        <v>73434.0</v>
      </c>
      <c r="H5033" s="15" t="str">
        <f t="shared" si="2"/>
        <v>High Range</v>
      </c>
      <c r="I5033" s="22">
        <v>52922.0</v>
      </c>
      <c r="J5033" s="23">
        <f t="shared" si="3"/>
        <v>1.387589282</v>
      </c>
      <c r="K5033" s="24" t="str">
        <f t="shared" si="4"/>
        <v>Over Achived</v>
      </c>
    </row>
    <row r="5034" ht="22.5" customHeight="1">
      <c r="A5034" s="18">
        <v>45729.0</v>
      </c>
      <c r="B5034" s="19" t="str">
        <f t="shared" si="1"/>
        <v>Mar</v>
      </c>
      <c r="C5034" s="20" t="s">
        <v>7</v>
      </c>
      <c r="D5034" s="19" t="s">
        <v>126</v>
      </c>
      <c r="E5034" s="19" t="s">
        <v>26</v>
      </c>
      <c r="F5034" s="21">
        <v>9.0</v>
      </c>
      <c r="G5034" s="22">
        <v>184405.0</v>
      </c>
      <c r="H5034" s="15" t="str">
        <f t="shared" si="2"/>
        <v>Very High Range</v>
      </c>
      <c r="I5034" s="22">
        <v>156632.0</v>
      </c>
      <c r="J5034" s="23">
        <f t="shared" si="3"/>
        <v>1.177313703</v>
      </c>
      <c r="K5034" s="24" t="str">
        <f t="shared" si="4"/>
        <v>Over Achived</v>
      </c>
    </row>
    <row r="5035" ht="22.5" customHeight="1">
      <c r="A5035" s="18">
        <v>45729.0</v>
      </c>
      <c r="B5035" s="19" t="str">
        <f t="shared" si="1"/>
        <v>Mar</v>
      </c>
      <c r="C5035" s="20" t="s">
        <v>7</v>
      </c>
      <c r="D5035" s="19" t="s">
        <v>126</v>
      </c>
      <c r="E5035" s="19" t="s">
        <v>63</v>
      </c>
      <c r="F5035" s="21">
        <v>2.0</v>
      </c>
      <c r="G5035" s="22">
        <v>47935.0</v>
      </c>
      <c r="H5035" s="15" t="str">
        <f t="shared" si="2"/>
        <v>Base Range</v>
      </c>
      <c r="I5035" s="22">
        <v>39949.0</v>
      </c>
      <c r="J5035" s="23">
        <f t="shared" si="3"/>
        <v>1.199904879</v>
      </c>
      <c r="K5035" s="24" t="str">
        <f t="shared" si="4"/>
        <v>Over Achived</v>
      </c>
    </row>
    <row r="5036" ht="22.5" customHeight="1">
      <c r="A5036" s="18">
        <v>45729.0</v>
      </c>
      <c r="B5036" s="19" t="str">
        <f t="shared" si="1"/>
        <v>Mar</v>
      </c>
      <c r="C5036" s="20" t="s">
        <v>7</v>
      </c>
      <c r="D5036" s="19" t="s">
        <v>118</v>
      </c>
      <c r="E5036" s="19" t="s">
        <v>19</v>
      </c>
      <c r="F5036" s="21">
        <v>3.0</v>
      </c>
      <c r="G5036" s="22">
        <v>69366.0</v>
      </c>
      <c r="H5036" s="15" t="str">
        <f t="shared" si="2"/>
        <v>Medium Range</v>
      </c>
      <c r="I5036" s="22">
        <v>65339.0</v>
      </c>
      <c r="J5036" s="23">
        <f t="shared" si="3"/>
        <v>1.061632409</v>
      </c>
      <c r="K5036" s="24" t="str">
        <f t="shared" si="4"/>
        <v>Over Achived</v>
      </c>
    </row>
    <row r="5037" ht="22.5" customHeight="1">
      <c r="A5037" s="18">
        <v>45729.0</v>
      </c>
      <c r="B5037" s="19" t="str">
        <f t="shared" si="1"/>
        <v>Mar</v>
      </c>
      <c r="C5037" s="20" t="s">
        <v>7</v>
      </c>
      <c r="D5037" s="19" t="s">
        <v>106</v>
      </c>
      <c r="E5037" s="19" t="s">
        <v>19</v>
      </c>
      <c r="F5037" s="21">
        <v>3.0</v>
      </c>
      <c r="G5037" s="22">
        <v>73905.0</v>
      </c>
      <c r="H5037" s="15" t="str">
        <f t="shared" si="2"/>
        <v>High Range</v>
      </c>
      <c r="I5037" s="22">
        <v>59645.0</v>
      </c>
      <c r="J5037" s="23">
        <f t="shared" si="3"/>
        <v>1.239081231</v>
      </c>
      <c r="K5037" s="24" t="str">
        <f t="shared" si="4"/>
        <v>Over Achived</v>
      </c>
    </row>
    <row r="5038" ht="22.5" customHeight="1">
      <c r="A5038" s="18">
        <v>45729.0</v>
      </c>
      <c r="B5038" s="19" t="str">
        <f t="shared" si="1"/>
        <v>Mar</v>
      </c>
      <c r="C5038" s="20" t="s">
        <v>7</v>
      </c>
      <c r="D5038" s="19" t="s">
        <v>106</v>
      </c>
      <c r="E5038" s="19" t="s">
        <v>19</v>
      </c>
      <c r="F5038" s="21">
        <v>3.0</v>
      </c>
      <c r="G5038" s="22">
        <v>72395.0</v>
      </c>
      <c r="H5038" s="15" t="str">
        <f t="shared" si="2"/>
        <v>High Range</v>
      </c>
      <c r="I5038" s="22">
        <v>59307.0</v>
      </c>
      <c r="J5038" s="23">
        <f t="shared" si="3"/>
        <v>1.220682213</v>
      </c>
      <c r="K5038" s="24" t="str">
        <f t="shared" si="4"/>
        <v>Over Achived</v>
      </c>
    </row>
    <row r="5039" ht="22.5" customHeight="1">
      <c r="A5039" s="18">
        <v>45729.0</v>
      </c>
      <c r="B5039" s="19" t="str">
        <f t="shared" si="1"/>
        <v>Mar</v>
      </c>
      <c r="C5039" s="20" t="s">
        <v>7</v>
      </c>
      <c r="D5039" s="19" t="s">
        <v>106</v>
      </c>
      <c r="E5039" s="19" t="s">
        <v>26</v>
      </c>
      <c r="F5039" s="21">
        <v>7.0</v>
      </c>
      <c r="G5039" s="22">
        <v>196864.0</v>
      </c>
      <c r="H5039" s="15" t="str">
        <f t="shared" si="2"/>
        <v>Very High Range</v>
      </c>
      <c r="I5039" s="22">
        <v>170176.0</v>
      </c>
      <c r="J5039" s="23">
        <f t="shared" si="3"/>
        <v>1.156825874</v>
      </c>
      <c r="K5039" s="24" t="str">
        <f t="shared" si="4"/>
        <v>Over Achived</v>
      </c>
    </row>
    <row r="5040" ht="22.5" customHeight="1">
      <c r="A5040" s="18">
        <v>45729.0</v>
      </c>
      <c r="B5040" s="19" t="str">
        <f t="shared" si="1"/>
        <v>Mar</v>
      </c>
      <c r="C5040" s="20" t="s">
        <v>7</v>
      </c>
      <c r="D5040" s="19" t="s">
        <v>106</v>
      </c>
      <c r="E5040" s="19" t="s">
        <v>68</v>
      </c>
      <c r="F5040" s="21">
        <v>2.0</v>
      </c>
      <c r="G5040" s="22">
        <v>61863.0</v>
      </c>
      <c r="H5040" s="15" t="str">
        <f t="shared" si="2"/>
        <v>Medium Range</v>
      </c>
      <c r="I5040" s="22">
        <v>50688.0</v>
      </c>
      <c r="J5040" s="23">
        <f t="shared" si="3"/>
        <v>1.220466383</v>
      </c>
      <c r="K5040" s="24" t="str">
        <f t="shared" si="4"/>
        <v>Over Achived</v>
      </c>
    </row>
    <row r="5041" ht="22.5" customHeight="1">
      <c r="A5041" s="18">
        <v>45729.0</v>
      </c>
      <c r="B5041" s="19" t="str">
        <f t="shared" si="1"/>
        <v>Mar</v>
      </c>
      <c r="C5041" s="20" t="s">
        <v>7</v>
      </c>
      <c r="D5041" s="19" t="s">
        <v>8</v>
      </c>
      <c r="E5041" s="19" t="s">
        <v>38</v>
      </c>
      <c r="F5041" s="21">
        <v>3.0</v>
      </c>
      <c r="G5041" s="22">
        <v>92802.0</v>
      </c>
      <c r="H5041" s="15" t="str">
        <f t="shared" si="2"/>
        <v>Very High Range</v>
      </c>
      <c r="I5041" s="22">
        <v>80078.0</v>
      </c>
      <c r="J5041" s="23">
        <f t="shared" si="3"/>
        <v>1.158895077</v>
      </c>
      <c r="K5041" s="24" t="str">
        <f t="shared" si="4"/>
        <v>Over Achived</v>
      </c>
    </row>
    <row r="5042" ht="22.5" customHeight="1">
      <c r="A5042" s="18">
        <v>45729.0</v>
      </c>
      <c r="B5042" s="19" t="str">
        <f t="shared" si="1"/>
        <v>Mar</v>
      </c>
      <c r="C5042" s="20" t="s">
        <v>7</v>
      </c>
      <c r="D5042" s="19" t="s">
        <v>8</v>
      </c>
      <c r="E5042" s="19" t="s">
        <v>26</v>
      </c>
      <c r="F5042" s="21">
        <v>6.0</v>
      </c>
      <c r="G5042" s="22">
        <v>178352.0</v>
      </c>
      <c r="H5042" s="15" t="str">
        <f t="shared" si="2"/>
        <v>Very High Range</v>
      </c>
      <c r="I5042" s="22">
        <v>139229.0</v>
      </c>
      <c r="J5042" s="23">
        <f t="shared" si="3"/>
        <v>1.280997493</v>
      </c>
      <c r="K5042" s="24" t="str">
        <f t="shared" si="4"/>
        <v>Over Achived</v>
      </c>
    </row>
    <row r="5043" ht="22.5" customHeight="1">
      <c r="A5043" s="18">
        <v>45729.0</v>
      </c>
      <c r="B5043" s="19" t="str">
        <f t="shared" si="1"/>
        <v>Mar</v>
      </c>
      <c r="C5043" s="20" t="s">
        <v>7</v>
      </c>
      <c r="D5043" s="19" t="s">
        <v>8</v>
      </c>
      <c r="E5043" s="19" t="s">
        <v>19</v>
      </c>
      <c r="F5043" s="21">
        <v>2.0</v>
      </c>
      <c r="G5043" s="22">
        <v>82466.0</v>
      </c>
      <c r="H5043" s="15" t="str">
        <f t="shared" si="2"/>
        <v>High Range</v>
      </c>
      <c r="I5043" s="22">
        <v>58309.0</v>
      </c>
      <c r="J5043" s="23">
        <f t="shared" si="3"/>
        <v>1.414292819</v>
      </c>
      <c r="K5043" s="24" t="str">
        <f t="shared" si="4"/>
        <v>Over Achived</v>
      </c>
    </row>
    <row r="5044" ht="22.5" customHeight="1">
      <c r="A5044" s="18">
        <v>45729.0</v>
      </c>
      <c r="B5044" s="19" t="str">
        <f t="shared" si="1"/>
        <v>Mar</v>
      </c>
      <c r="C5044" s="20" t="s">
        <v>13</v>
      </c>
      <c r="D5044" s="19" t="s">
        <v>14</v>
      </c>
      <c r="E5044" s="19" t="s">
        <v>9</v>
      </c>
      <c r="F5044" s="21">
        <v>3.0</v>
      </c>
      <c r="G5044" s="22">
        <v>75348.0</v>
      </c>
      <c r="H5044" s="15" t="str">
        <f t="shared" si="2"/>
        <v>High Range</v>
      </c>
      <c r="I5044" s="22">
        <v>52989.0</v>
      </c>
      <c r="J5044" s="23">
        <f t="shared" si="3"/>
        <v>1.4219555</v>
      </c>
      <c r="K5044" s="24" t="str">
        <f t="shared" si="4"/>
        <v>Over Achived</v>
      </c>
    </row>
    <row r="5045" ht="22.5" customHeight="1">
      <c r="A5045" s="18">
        <v>45729.0</v>
      </c>
      <c r="B5045" s="19" t="str">
        <f t="shared" si="1"/>
        <v>Mar</v>
      </c>
      <c r="C5045" s="20" t="s">
        <v>7</v>
      </c>
      <c r="D5045" s="19" t="s">
        <v>131</v>
      </c>
      <c r="E5045" s="19" t="s">
        <v>9</v>
      </c>
      <c r="F5045" s="21">
        <v>5.0</v>
      </c>
      <c r="G5045" s="22">
        <v>140689.0</v>
      </c>
      <c r="H5045" s="15" t="str">
        <f t="shared" si="2"/>
        <v>Very High Range</v>
      </c>
      <c r="I5045" s="22">
        <v>129375.0</v>
      </c>
      <c r="J5045" s="23">
        <f t="shared" si="3"/>
        <v>1.087451208</v>
      </c>
      <c r="K5045" s="24" t="str">
        <f t="shared" si="4"/>
        <v>Over Achived</v>
      </c>
    </row>
    <row r="5046" ht="22.5" customHeight="1">
      <c r="A5046" s="18">
        <v>45729.0</v>
      </c>
      <c r="B5046" s="19" t="str">
        <f t="shared" si="1"/>
        <v>Mar</v>
      </c>
      <c r="C5046" s="20" t="s">
        <v>7</v>
      </c>
      <c r="D5046" s="19" t="s">
        <v>131</v>
      </c>
      <c r="E5046" s="19" t="s">
        <v>23</v>
      </c>
      <c r="F5046" s="21">
        <v>2.0</v>
      </c>
      <c r="G5046" s="22">
        <v>60019.0</v>
      </c>
      <c r="H5046" s="15" t="str">
        <f t="shared" si="2"/>
        <v>Medium Range</v>
      </c>
      <c r="I5046" s="22">
        <v>48162.0</v>
      </c>
      <c r="J5046" s="23">
        <f t="shared" si="3"/>
        <v>1.246189942</v>
      </c>
      <c r="K5046" s="24" t="str">
        <f t="shared" si="4"/>
        <v>Over Achived</v>
      </c>
    </row>
    <row r="5047" ht="22.5" customHeight="1">
      <c r="A5047" s="18">
        <v>45729.0</v>
      </c>
      <c r="B5047" s="19" t="str">
        <f t="shared" si="1"/>
        <v>Mar</v>
      </c>
      <c r="C5047" s="20" t="s">
        <v>7</v>
      </c>
      <c r="D5047" s="19" t="s">
        <v>118</v>
      </c>
      <c r="E5047" s="19" t="s">
        <v>9</v>
      </c>
      <c r="F5047" s="21">
        <v>5.0</v>
      </c>
      <c r="G5047" s="22">
        <v>152169.0</v>
      </c>
      <c r="H5047" s="15" t="str">
        <f t="shared" si="2"/>
        <v>Very High Range</v>
      </c>
      <c r="I5047" s="22">
        <v>119846.0</v>
      </c>
      <c r="J5047" s="23">
        <f t="shared" si="3"/>
        <v>1.269704454</v>
      </c>
      <c r="K5047" s="24" t="str">
        <f t="shared" si="4"/>
        <v>Over Achived</v>
      </c>
    </row>
    <row r="5048" ht="22.5" customHeight="1">
      <c r="A5048" s="18">
        <v>45729.0</v>
      </c>
      <c r="B5048" s="19" t="str">
        <f t="shared" si="1"/>
        <v>Mar</v>
      </c>
      <c r="C5048" s="20" t="s">
        <v>92</v>
      </c>
      <c r="D5048" s="19" t="s">
        <v>158</v>
      </c>
      <c r="E5048" s="19" t="s">
        <v>63</v>
      </c>
      <c r="F5048" s="21">
        <v>5.0</v>
      </c>
      <c r="G5048" s="22">
        <v>91586.0</v>
      </c>
      <c r="H5048" s="15" t="str">
        <f t="shared" si="2"/>
        <v>Very High Range</v>
      </c>
      <c r="I5048" s="22">
        <v>66328.0</v>
      </c>
      <c r="J5048" s="23">
        <f t="shared" si="3"/>
        <v>1.380804487</v>
      </c>
      <c r="K5048" s="24" t="str">
        <f t="shared" si="4"/>
        <v>Over Achived</v>
      </c>
    </row>
    <row r="5049" ht="22.5" customHeight="1">
      <c r="A5049" s="18">
        <v>45729.0</v>
      </c>
      <c r="B5049" s="19" t="str">
        <f t="shared" si="1"/>
        <v>Mar</v>
      </c>
      <c r="C5049" s="20" t="s">
        <v>7</v>
      </c>
      <c r="D5049" s="19" t="s">
        <v>131</v>
      </c>
      <c r="E5049" s="19" t="s">
        <v>68</v>
      </c>
      <c r="F5049" s="21">
        <v>2.0</v>
      </c>
      <c r="G5049" s="22">
        <v>51119.0</v>
      </c>
      <c r="H5049" s="15" t="str">
        <f t="shared" si="2"/>
        <v>Medium Range</v>
      </c>
      <c r="I5049" s="22">
        <v>42923.0</v>
      </c>
      <c r="J5049" s="23">
        <f t="shared" si="3"/>
        <v>1.190946579</v>
      </c>
      <c r="K5049" s="24" t="str">
        <f t="shared" si="4"/>
        <v>Over Achived</v>
      </c>
    </row>
    <row r="5050" ht="22.5" customHeight="1">
      <c r="A5050" s="18">
        <v>45729.0</v>
      </c>
      <c r="B5050" s="19" t="str">
        <f t="shared" si="1"/>
        <v>Mar</v>
      </c>
      <c r="C5050" s="20" t="s">
        <v>92</v>
      </c>
      <c r="D5050" s="19" t="s">
        <v>93</v>
      </c>
      <c r="E5050" s="19" t="s">
        <v>38</v>
      </c>
      <c r="F5050" s="21">
        <v>3.0</v>
      </c>
      <c r="G5050" s="22">
        <v>75409.0</v>
      </c>
      <c r="H5050" s="15" t="str">
        <f t="shared" si="2"/>
        <v>High Range</v>
      </c>
      <c r="I5050" s="22">
        <v>85406.0</v>
      </c>
      <c r="J5050" s="23">
        <f t="shared" si="3"/>
        <v>0.8829473339</v>
      </c>
      <c r="K5050" s="24" t="str">
        <f t="shared" si="4"/>
        <v>Target Not Meet</v>
      </c>
    </row>
    <row r="5051" ht="22.5" customHeight="1">
      <c r="A5051" s="18">
        <v>45729.0</v>
      </c>
      <c r="B5051" s="19" t="str">
        <f t="shared" si="1"/>
        <v>Mar</v>
      </c>
      <c r="C5051" s="20" t="s">
        <v>92</v>
      </c>
      <c r="D5051" s="19" t="s">
        <v>98</v>
      </c>
      <c r="E5051" s="19" t="s">
        <v>63</v>
      </c>
      <c r="F5051" s="21">
        <v>4.0</v>
      </c>
      <c r="G5051" s="22">
        <v>109134.0</v>
      </c>
      <c r="H5051" s="15" t="str">
        <f t="shared" si="2"/>
        <v>Very High Range</v>
      </c>
      <c r="I5051" s="22">
        <v>119615.0</v>
      </c>
      <c r="J5051" s="23">
        <f t="shared" si="3"/>
        <v>0.9123772102</v>
      </c>
      <c r="K5051" s="24" t="str">
        <f t="shared" si="4"/>
        <v>Target Not Meet</v>
      </c>
    </row>
    <row r="5052" ht="22.5" customHeight="1">
      <c r="A5052" s="18">
        <v>45729.0</v>
      </c>
      <c r="B5052" s="19" t="str">
        <f t="shared" si="1"/>
        <v>Mar</v>
      </c>
      <c r="C5052" s="20" t="s">
        <v>92</v>
      </c>
      <c r="D5052" s="19" t="s">
        <v>98</v>
      </c>
      <c r="E5052" s="19" t="s">
        <v>9</v>
      </c>
      <c r="F5052" s="21">
        <v>4.0</v>
      </c>
      <c r="G5052" s="22">
        <v>100911.0</v>
      </c>
      <c r="H5052" s="15" t="str">
        <f t="shared" si="2"/>
        <v>Very High Range</v>
      </c>
      <c r="I5052" s="22">
        <v>118439.0</v>
      </c>
      <c r="J5052" s="23">
        <f t="shared" si="3"/>
        <v>0.8520082068</v>
      </c>
      <c r="K5052" s="24" t="str">
        <f t="shared" si="4"/>
        <v>Target Not Meet</v>
      </c>
    </row>
    <row r="5053" ht="22.5" customHeight="1">
      <c r="A5053" s="18">
        <v>45729.0</v>
      </c>
      <c r="B5053" s="19" t="str">
        <f t="shared" si="1"/>
        <v>Mar</v>
      </c>
      <c r="C5053" s="20" t="s">
        <v>92</v>
      </c>
      <c r="D5053" s="19" t="s">
        <v>144</v>
      </c>
      <c r="E5053" s="19" t="s">
        <v>68</v>
      </c>
      <c r="F5053" s="21">
        <v>2.0</v>
      </c>
      <c r="G5053" s="22">
        <v>51309.0</v>
      </c>
      <c r="H5053" s="15" t="str">
        <f t="shared" si="2"/>
        <v>Medium Range</v>
      </c>
      <c r="I5053" s="22">
        <v>47575.0</v>
      </c>
      <c r="J5053" s="23">
        <f t="shared" si="3"/>
        <v>1.0784866</v>
      </c>
      <c r="K5053" s="24" t="str">
        <f t="shared" si="4"/>
        <v>Over Achived</v>
      </c>
    </row>
    <row r="5054" ht="22.5" customHeight="1">
      <c r="A5054" s="18">
        <v>45729.0</v>
      </c>
      <c r="B5054" s="19" t="str">
        <f t="shared" si="1"/>
        <v>Mar</v>
      </c>
      <c r="C5054" s="20" t="s">
        <v>92</v>
      </c>
      <c r="D5054" s="19" t="s">
        <v>144</v>
      </c>
      <c r="E5054" s="19" t="s">
        <v>38</v>
      </c>
      <c r="F5054" s="21">
        <v>2.0</v>
      </c>
      <c r="G5054" s="22">
        <v>77999.0</v>
      </c>
      <c r="H5054" s="15" t="str">
        <f t="shared" si="2"/>
        <v>High Range</v>
      </c>
      <c r="I5054" s="22">
        <v>73311.0</v>
      </c>
      <c r="J5054" s="23">
        <f t="shared" si="3"/>
        <v>1.063946747</v>
      </c>
      <c r="K5054" s="24" t="str">
        <f t="shared" si="4"/>
        <v>Over Achived</v>
      </c>
    </row>
    <row r="5055" ht="22.5" customHeight="1">
      <c r="A5055" s="18">
        <v>45729.0</v>
      </c>
      <c r="B5055" s="19" t="str">
        <f t="shared" si="1"/>
        <v>Mar</v>
      </c>
      <c r="C5055" s="20" t="s">
        <v>92</v>
      </c>
      <c r="D5055" s="19" t="s">
        <v>144</v>
      </c>
      <c r="E5055" s="19" t="s">
        <v>9</v>
      </c>
      <c r="F5055" s="21">
        <v>4.0</v>
      </c>
      <c r="G5055" s="22">
        <v>99118.0</v>
      </c>
      <c r="H5055" s="15" t="str">
        <f t="shared" si="2"/>
        <v>Very High Range</v>
      </c>
      <c r="I5055" s="22">
        <v>69479.0</v>
      </c>
      <c r="J5055" s="23">
        <f t="shared" si="3"/>
        <v>1.426589329</v>
      </c>
      <c r="K5055" s="24" t="str">
        <f t="shared" si="4"/>
        <v>Over Achived</v>
      </c>
    </row>
    <row r="5056" ht="22.5" customHeight="1">
      <c r="A5056" s="18">
        <v>45729.0</v>
      </c>
      <c r="B5056" s="19" t="str">
        <f t="shared" si="1"/>
        <v>Mar</v>
      </c>
      <c r="C5056" s="20" t="s">
        <v>92</v>
      </c>
      <c r="D5056" s="19" t="s">
        <v>144</v>
      </c>
      <c r="E5056" s="19" t="s">
        <v>26</v>
      </c>
      <c r="F5056" s="21">
        <v>3.0</v>
      </c>
      <c r="G5056" s="22">
        <v>65089.0</v>
      </c>
      <c r="H5056" s="15" t="str">
        <f t="shared" si="2"/>
        <v>Medium Range</v>
      </c>
      <c r="I5056" s="22">
        <v>50370.0</v>
      </c>
      <c r="J5056" s="23">
        <f t="shared" si="3"/>
        <v>1.29221759</v>
      </c>
      <c r="K5056" s="24" t="str">
        <f t="shared" si="4"/>
        <v>Over Achived</v>
      </c>
    </row>
    <row r="5057" ht="22.5" customHeight="1">
      <c r="A5057" s="18">
        <v>45729.0</v>
      </c>
      <c r="B5057" s="19" t="str">
        <f t="shared" si="1"/>
        <v>Mar</v>
      </c>
      <c r="C5057" s="20" t="s">
        <v>92</v>
      </c>
      <c r="D5057" s="19" t="s">
        <v>93</v>
      </c>
      <c r="E5057" s="19" t="s">
        <v>63</v>
      </c>
      <c r="F5057" s="21">
        <v>1.0</v>
      </c>
      <c r="G5057" s="22">
        <v>22484.0</v>
      </c>
      <c r="H5057" s="15" t="str">
        <f t="shared" si="2"/>
        <v>Base Range</v>
      </c>
      <c r="I5057" s="22">
        <v>28583.0</v>
      </c>
      <c r="J5057" s="23">
        <f t="shared" si="3"/>
        <v>0.7866214183</v>
      </c>
      <c r="K5057" s="24" t="str">
        <f t="shared" si="4"/>
        <v>Target Not Meet</v>
      </c>
    </row>
    <row r="5058" ht="22.5" customHeight="1">
      <c r="A5058" s="18">
        <v>45729.0</v>
      </c>
      <c r="B5058" s="19" t="str">
        <f t="shared" si="1"/>
        <v>Mar</v>
      </c>
      <c r="C5058" s="20" t="s">
        <v>92</v>
      </c>
      <c r="D5058" s="25" t="s">
        <v>149</v>
      </c>
      <c r="E5058" s="19" t="s">
        <v>34</v>
      </c>
      <c r="F5058" s="21">
        <v>4.0</v>
      </c>
      <c r="G5058" s="22">
        <v>103636.0</v>
      </c>
      <c r="H5058" s="15" t="str">
        <f t="shared" si="2"/>
        <v>Very High Range</v>
      </c>
      <c r="I5058" s="22">
        <v>74727.0</v>
      </c>
      <c r="J5058" s="23">
        <f t="shared" si="3"/>
        <v>1.386861509</v>
      </c>
      <c r="K5058" s="24" t="str">
        <f t="shared" si="4"/>
        <v>Over Achived</v>
      </c>
    </row>
    <row r="5059" ht="22.5" customHeight="1">
      <c r="A5059" s="18">
        <v>45729.0</v>
      </c>
      <c r="B5059" s="19" t="str">
        <f t="shared" si="1"/>
        <v>Mar</v>
      </c>
      <c r="C5059" s="20" t="s">
        <v>92</v>
      </c>
      <c r="D5059" s="25" t="s">
        <v>149</v>
      </c>
      <c r="E5059" s="19" t="s">
        <v>9</v>
      </c>
      <c r="F5059" s="21">
        <v>5.0</v>
      </c>
      <c r="G5059" s="22">
        <v>92647.0</v>
      </c>
      <c r="H5059" s="15" t="str">
        <f t="shared" si="2"/>
        <v>Very High Range</v>
      </c>
      <c r="I5059" s="22">
        <v>76136.0</v>
      </c>
      <c r="J5059" s="23">
        <f t="shared" si="3"/>
        <v>1.216861931</v>
      </c>
      <c r="K5059" s="24" t="str">
        <f t="shared" si="4"/>
        <v>Over Achived</v>
      </c>
    </row>
    <row r="5060" ht="22.5" customHeight="1">
      <c r="A5060" s="18">
        <v>45729.0</v>
      </c>
      <c r="B5060" s="19" t="str">
        <f t="shared" si="1"/>
        <v>Mar</v>
      </c>
      <c r="C5060" s="20" t="s">
        <v>92</v>
      </c>
      <c r="D5060" s="25" t="s">
        <v>149</v>
      </c>
      <c r="E5060" s="19" t="s">
        <v>19</v>
      </c>
      <c r="F5060" s="21">
        <v>2.0</v>
      </c>
      <c r="G5060" s="22">
        <v>56379.0</v>
      </c>
      <c r="H5060" s="15" t="str">
        <f t="shared" si="2"/>
        <v>Medium Range</v>
      </c>
      <c r="I5060" s="22">
        <v>46212.0</v>
      </c>
      <c r="J5060" s="23">
        <f t="shared" si="3"/>
        <v>1.22000779</v>
      </c>
      <c r="K5060" s="24" t="str">
        <f t="shared" si="4"/>
        <v>Over Achived</v>
      </c>
    </row>
    <row r="5061" ht="22.5" customHeight="1">
      <c r="A5061" s="18">
        <v>45729.0</v>
      </c>
      <c r="B5061" s="19" t="str">
        <f t="shared" si="1"/>
        <v>Mar</v>
      </c>
      <c r="C5061" s="20" t="s">
        <v>92</v>
      </c>
      <c r="D5061" s="25" t="s">
        <v>149</v>
      </c>
      <c r="E5061" s="19" t="s">
        <v>68</v>
      </c>
      <c r="F5061" s="21">
        <v>2.0</v>
      </c>
      <c r="G5061" s="22">
        <v>51863.0</v>
      </c>
      <c r="H5061" s="15" t="str">
        <f t="shared" si="2"/>
        <v>Medium Range</v>
      </c>
      <c r="I5061" s="22">
        <v>48771.0</v>
      </c>
      <c r="J5061" s="23">
        <f t="shared" si="3"/>
        <v>1.063398331</v>
      </c>
      <c r="K5061" s="24" t="str">
        <f t="shared" si="4"/>
        <v>Over Achived</v>
      </c>
    </row>
    <row r="5062" ht="22.5" customHeight="1">
      <c r="A5062" s="18">
        <v>45729.0</v>
      </c>
      <c r="B5062" s="19" t="str">
        <f t="shared" si="1"/>
        <v>Mar</v>
      </c>
      <c r="C5062" s="20" t="s">
        <v>92</v>
      </c>
      <c r="D5062" s="19" t="s">
        <v>158</v>
      </c>
      <c r="E5062" s="19" t="s">
        <v>63</v>
      </c>
      <c r="F5062" s="21">
        <v>1.0</v>
      </c>
      <c r="G5062" s="22">
        <v>18504.0</v>
      </c>
      <c r="H5062" s="15" t="str">
        <f t="shared" si="2"/>
        <v>Base Range</v>
      </c>
      <c r="I5062" s="22">
        <v>14630.0</v>
      </c>
      <c r="J5062" s="23">
        <f t="shared" si="3"/>
        <v>1.26479836</v>
      </c>
      <c r="K5062" s="24" t="str">
        <f t="shared" si="4"/>
        <v>Over Achived</v>
      </c>
    </row>
    <row r="5063" ht="22.5" customHeight="1">
      <c r="A5063" s="18">
        <v>45729.0</v>
      </c>
      <c r="B5063" s="19" t="str">
        <f t="shared" si="1"/>
        <v>Mar</v>
      </c>
      <c r="C5063" s="20" t="s">
        <v>92</v>
      </c>
      <c r="D5063" s="19" t="s">
        <v>158</v>
      </c>
      <c r="E5063" s="19" t="s">
        <v>63</v>
      </c>
      <c r="F5063" s="21">
        <v>4.0</v>
      </c>
      <c r="G5063" s="22">
        <v>116647.0</v>
      </c>
      <c r="H5063" s="15" t="str">
        <f t="shared" si="2"/>
        <v>Very High Range</v>
      </c>
      <c r="I5063" s="22">
        <v>83057.0</v>
      </c>
      <c r="J5063" s="23">
        <f t="shared" si="3"/>
        <v>1.40442106</v>
      </c>
      <c r="K5063" s="24" t="str">
        <f t="shared" si="4"/>
        <v>Over Achived</v>
      </c>
    </row>
    <row r="5064" ht="22.5" customHeight="1">
      <c r="A5064" s="18">
        <v>45729.0</v>
      </c>
      <c r="B5064" s="19" t="str">
        <f t="shared" si="1"/>
        <v>Mar</v>
      </c>
      <c r="C5064" s="20" t="s">
        <v>92</v>
      </c>
      <c r="D5064" s="25" t="s">
        <v>149</v>
      </c>
      <c r="E5064" s="19" t="s">
        <v>34</v>
      </c>
      <c r="F5064" s="21">
        <v>4.0</v>
      </c>
      <c r="G5064" s="22">
        <v>98601.0</v>
      </c>
      <c r="H5064" s="15" t="str">
        <f t="shared" si="2"/>
        <v>Very High Range</v>
      </c>
      <c r="I5064" s="22">
        <v>74719.0</v>
      </c>
      <c r="J5064" s="23">
        <f t="shared" si="3"/>
        <v>1.319624192</v>
      </c>
      <c r="K5064" s="24" t="str">
        <f t="shared" si="4"/>
        <v>Over Achived</v>
      </c>
    </row>
    <row r="5065" ht="22.5" customHeight="1">
      <c r="A5065" s="18">
        <v>45730.0</v>
      </c>
      <c r="B5065" s="19" t="str">
        <f t="shared" si="1"/>
        <v>Mar</v>
      </c>
      <c r="C5065" s="20" t="s">
        <v>13</v>
      </c>
      <c r="D5065" s="19" t="s">
        <v>169</v>
      </c>
      <c r="E5065" s="19" t="s">
        <v>63</v>
      </c>
      <c r="F5065" s="21">
        <v>4.0</v>
      </c>
      <c r="G5065" s="22">
        <v>73478.0</v>
      </c>
      <c r="H5065" s="15" t="str">
        <f t="shared" si="2"/>
        <v>High Range</v>
      </c>
      <c r="I5065" s="22">
        <v>89022.0</v>
      </c>
      <c r="J5065" s="23">
        <f t="shared" si="3"/>
        <v>0.8253914763</v>
      </c>
      <c r="K5065" s="24" t="str">
        <f t="shared" si="4"/>
        <v>Target Not Meet</v>
      </c>
    </row>
    <row r="5066" ht="22.5" customHeight="1">
      <c r="A5066" s="18">
        <v>45730.0</v>
      </c>
      <c r="B5066" s="19" t="str">
        <f t="shared" si="1"/>
        <v>Mar</v>
      </c>
      <c r="C5066" s="20" t="s">
        <v>13</v>
      </c>
      <c r="D5066" s="19" t="s">
        <v>169</v>
      </c>
      <c r="E5066" s="19" t="s">
        <v>23</v>
      </c>
      <c r="F5066" s="21">
        <v>2.0</v>
      </c>
      <c r="G5066" s="22">
        <v>40905.0</v>
      </c>
      <c r="H5066" s="15" t="str">
        <f t="shared" si="2"/>
        <v>Base Range</v>
      </c>
      <c r="I5066" s="22">
        <v>53029.0</v>
      </c>
      <c r="J5066" s="23">
        <f t="shared" si="3"/>
        <v>0.7713703822</v>
      </c>
      <c r="K5066" s="24" t="str">
        <f t="shared" si="4"/>
        <v>Target Not Meet</v>
      </c>
    </row>
    <row r="5067" ht="22.5" customHeight="1">
      <c r="A5067" s="18">
        <v>45730.0</v>
      </c>
      <c r="B5067" s="19" t="str">
        <f t="shared" si="1"/>
        <v>Mar</v>
      </c>
      <c r="C5067" s="20" t="s">
        <v>13</v>
      </c>
      <c r="D5067" s="19" t="s">
        <v>169</v>
      </c>
      <c r="E5067" s="19" t="s">
        <v>34</v>
      </c>
      <c r="F5067" s="21">
        <v>3.0</v>
      </c>
      <c r="G5067" s="22">
        <v>84207.0</v>
      </c>
      <c r="H5067" s="15" t="str">
        <f t="shared" si="2"/>
        <v>High Range</v>
      </c>
      <c r="I5067" s="22">
        <v>97645.0</v>
      </c>
      <c r="J5067" s="23">
        <f t="shared" si="3"/>
        <v>0.8623790261</v>
      </c>
      <c r="K5067" s="24" t="str">
        <f t="shared" si="4"/>
        <v>Target Not Meet</v>
      </c>
    </row>
    <row r="5068" ht="22.5" customHeight="1">
      <c r="A5068" s="18">
        <v>45730.0</v>
      </c>
      <c r="B5068" s="19" t="str">
        <f t="shared" si="1"/>
        <v>Mar</v>
      </c>
      <c r="C5068" s="20" t="s">
        <v>13</v>
      </c>
      <c r="D5068" s="19" t="s">
        <v>169</v>
      </c>
      <c r="E5068" s="19" t="s">
        <v>19</v>
      </c>
      <c r="F5068" s="21">
        <v>2.0</v>
      </c>
      <c r="G5068" s="22">
        <v>42138.0</v>
      </c>
      <c r="H5068" s="15" t="str">
        <f t="shared" si="2"/>
        <v>Base Range</v>
      </c>
      <c r="I5068" s="22">
        <v>47307.0</v>
      </c>
      <c r="J5068" s="23">
        <f t="shared" si="3"/>
        <v>0.8907349864</v>
      </c>
      <c r="K5068" s="24" t="str">
        <f t="shared" si="4"/>
        <v>Target Not Meet</v>
      </c>
    </row>
    <row r="5069" ht="22.5" customHeight="1">
      <c r="A5069" s="18">
        <v>45730.0</v>
      </c>
      <c r="B5069" s="19" t="str">
        <f t="shared" si="1"/>
        <v>Mar</v>
      </c>
      <c r="C5069" s="20" t="s">
        <v>13</v>
      </c>
      <c r="D5069" s="19" t="s">
        <v>37</v>
      </c>
      <c r="E5069" s="19" t="s">
        <v>19</v>
      </c>
      <c r="F5069" s="21">
        <v>2.0</v>
      </c>
      <c r="G5069" s="22">
        <v>46418.0</v>
      </c>
      <c r="H5069" s="15" t="str">
        <f t="shared" si="2"/>
        <v>Base Range</v>
      </c>
      <c r="I5069" s="22">
        <v>54296.0</v>
      </c>
      <c r="J5069" s="23">
        <f t="shared" si="3"/>
        <v>0.8549064388</v>
      </c>
      <c r="K5069" s="24" t="str">
        <f t="shared" si="4"/>
        <v>Target Not Meet</v>
      </c>
    </row>
    <row r="5070" ht="22.5" customHeight="1">
      <c r="A5070" s="18">
        <v>45730.0</v>
      </c>
      <c r="B5070" s="19" t="str">
        <f t="shared" si="1"/>
        <v>Mar</v>
      </c>
      <c r="C5070" s="20" t="s">
        <v>13</v>
      </c>
      <c r="D5070" s="19" t="s">
        <v>37</v>
      </c>
      <c r="E5070" s="19" t="s">
        <v>63</v>
      </c>
      <c r="F5070" s="21">
        <v>3.0</v>
      </c>
      <c r="G5070" s="22">
        <v>73906.0</v>
      </c>
      <c r="H5070" s="15" t="str">
        <f t="shared" si="2"/>
        <v>High Range</v>
      </c>
      <c r="I5070" s="22">
        <v>86739.0</v>
      </c>
      <c r="J5070" s="23">
        <f t="shared" si="3"/>
        <v>0.8520504041</v>
      </c>
      <c r="K5070" s="24" t="str">
        <f t="shared" si="4"/>
        <v>Target Not Meet</v>
      </c>
    </row>
    <row r="5071" ht="22.5" customHeight="1">
      <c r="A5071" s="18">
        <v>45730.0</v>
      </c>
      <c r="B5071" s="19" t="str">
        <f t="shared" si="1"/>
        <v>Mar</v>
      </c>
      <c r="C5071" s="20" t="s">
        <v>13</v>
      </c>
      <c r="D5071" s="19" t="s">
        <v>37</v>
      </c>
      <c r="E5071" s="19" t="s">
        <v>26</v>
      </c>
      <c r="F5071" s="21">
        <v>2.0</v>
      </c>
      <c r="G5071" s="22">
        <v>59282.0</v>
      </c>
      <c r="H5071" s="15" t="str">
        <f t="shared" si="2"/>
        <v>Medium Range</v>
      </c>
      <c r="I5071" s="22">
        <v>67763.0</v>
      </c>
      <c r="J5071" s="23">
        <f t="shared" si="3"/>
        <v>0.8748432035</v>
      </c>
      <c r="K5071" s="24" t="str">
        <f t="shared" si="4"/>
        <v>Target Not Meet</v>
      </c>
    </row>
    <row r="5072" ht="22.5" customHeight="1">
      <c r="A5072" s="18">
        <v>45730.0</v>
      </c>
      <c r="B5072" s="19" t="str">
        <f t="shared" si="1"/>
        <v>Mar</v>
      </c>
      <c r="C5072" s="20" t="s">
        <v>13</v>
      </c>
      <c r="D5072" s="19" t="s">
        <v>37</v>
      </c>
      <c r="E5072" s="19" t="s">
        <v>23</v>
      </c>
      <c r="F5072" s="21">
        <v>2.0</v>
      </c>
      <c r="G5072" s="22">
        <v>43143.0</v>
      </c>
      <c r="H5072" s="15" t="str">
        <f t="shared" si="2"/>
        <v>Base Range</v>
      </c>
      <c r="I5072" s="22">
        <v>49444.0</v>
      </c>
      <c r="J5072" s="23">
        <f t="shared" si="3"/>
        <v>0.8725628994</v>
      </c>
      <c r="K5072" s="24" t="str">
        <f t="shared" si="4"/>
        <v>Target Not Meet</v>
      </c>
    </row>
    <row r="5073" ht="22.5" customHeight="1">
      <c r="A5073" s="18">
        <v>45730.0</v>
      </c>
      <c r="B5073" s="19" t="str">
        <f t="shared" si="1"/>
        <v>Mar</v>
      </c>
      <c r="C5073" s="20" t="s">
        <v>13</v>
      </c>
      <c r="D5073" s="19" t="s">
        <v>29</v>
      </c>
      <c r="E5073" s="19" t="s">
        <v>38</v>
      </c>
      <c r="F5073" s="21">
        <v>2.0</v>
      </c>
      <c r="G5073" s="22">
        <v>55921.0</v>
      </c>
      <c r="H5073" s="15" t="str">
        <f t="shared" si="2"/>
        <v>Medium Range</v>
      </c>
      <c r="I5073" s="22">
        <v>59207.0</v>
      </c>
      <c r="J5073" s="23">
        <f t="shared" si="3"/>
        <v>0.9444998058</v>
      </c>
      <c r="K5073" s="24" t="str">
        <f t="shared" si="4"/>
        <v>Target Not Meet</v>
      </c>
    </row>
    <row r="5074" ht="22.5" customHeight="1">
      <c r="A5074" s="18">
        <v>45730.0</v>
      </c>
      <c r="B5074" s="19" t="str">
        <f t="shared" si="1"/>
        <v>Mar</v>
      </c>
      <c r="C5074" s="20" t="s">
        <v>13</v>
      </c>
      <c r="D5074" s="19" t="s">
        <v>29</v>
      </c>
      <c r="E5074" s="19" t="s">
        <v>34</v>
      </c>
      <c r="F5074" s="21">
        <v>3.0</v>
      </c>
      <c r="G5074" s="22">
        <v>71995.0</v>
      </c>
      <c r="H5074" s="15" t="str">
        <f t="shared" si="2"/>
        <v>High Range</v>
      </c>
      <c r="I5074" s="22">
        <v>84780.0</v>
      </c>
      <c r="J5074" s="23">
        <f t="shared" si="3"/>
        <v>0.849197924</v>
      </c>
      <c r="K5074" s="24" t="str">
        <f t="shared" si="4"/>
        <v>Target Not Meet</v>
      </c>
    </row>
    <row r="5075" ht="22.5" customHeight="1">
      <c r="A5075" s="18">
        <v>45730.0</v>
      </c>
      <c r="B5075" s="19" t="str">
        <f t="shared" si="1"/>
        <v>Mar</v>
      </c>
      <c r="C5075" s="20" t="s">
        <v>13</v>
      </c>
      <c r="D5075" s="19" t="s">
        <v>29</v>
      </c>
      <c r="E5075" s="19" t="s">
        <v>19</v>
      </c>
      <c r="F5075" s="21">
        <v>2.0</v>
      </c>
      <c r="G5075" s="22">
        <v>47911.0</v>
      </c>
      <c r="H5075" s="15" t="str">
        <f t="shared" si="2"/>
        <v>Base Range</v>
      </c>
      <c r="I5075" s="22">
        <v>51215.0</v>
      </c>
      <c r="J5075" s="23">
        <f t="shared" si="3"/>
        <v>0.9354876501</v>
      </c>
      <c r="K5075" s="24" t="str">
        <f t="shared" si="4"/>
        <v>Target Not Meet</v>
      </c>
    </row>
    <row r="5076" ht="22.5" customHeight="1">
      <c r="A5076" s="18">
        <v>45730.0</v>
      </c>
      <c r="B5076" s="19" t="str">
        <f t="shared" si="1"/>
        <v>Mar</v>
      </c>
      <c r="C5076" s="20" t="s">
        <v>13</v>
      </c>
      <c r="D5076" s="19" t="s">
        <v>29</v>
      </c>
      <c r="E5076" s="19" t="s">
        <v>63</v>
      </c>
      <c r="F5076" s="21">
        <v>1.0</v>
      </c>
      <c r="G5076" s="22">
        <v>14819.0</v>
      </c>
      <c r="H5076" s="15" t="str">
        <f t="shared" si="2"/>
        <v>Base Range</v>
      </c>
      <c r="I5076" s="22">
        <v>16797.0</v>
      </c>
      <c r="J5076" s="23">
        <f t="shared" si="3"/>
        <v>0.8822408763</v>
      </c>
      <c r="K5076" s="24" t="str">
        <f t="shared" si="4"/>
        <v>Target Not Meet</v>
      </c>
    </row>
    <row r="5077" ht="22.5" customHeight="1">
      <c r="A5077" s="18">
        <v>45730.0</v>
      </c>
      <c r="B5077" s="19" t="str">
        <f t="shared" si="1"/>
        <v>Mar</v>
      </c>
      <c r="C5077" s="20" t="s">
        <v>13</v>
      </c>
      <c r="D5077" s="19" t="s">
        <v>29</v>
      </c>
      <c r="E5077" s="19" t="s">
        <v>38</v>
      </c>
      <c r="F5077" s="21">
        <v>2.0</v>
      </c>
      <c r="G5077" s="22">
        <v>57429.0</v>
      </c>
      <c r="H5077" s="15" t="str">
        <f t="shared" si="2"/>
        <v>Medium Range</v>
      </c>
      <c r="I5077" s="22">
        <v>60947.0</v>
      </c>
      <c r="J5077" s="23">
        <f t="shared" si="3"/>
        <v>0.9422777167</v>
      </c>
      <c r="K5077" s="24" t="str">
        <f t="shared" si="4"/>
        <v>Target Not Meet</v>
      </c>
    </row>
    <row r="5078" ht="22.5" customHeight="1">
      <c r="A5078" s="18">
        <v>45730.0</v>
      </c>
      <c r="B5078" s="19" t="str">
        <f t="shared" si="1"/>
        <v>Mar</v>
      </c>
      <c r="C5078" s="20" t="s">
        <v>13</v>
      </c>
      <c r="D5078" s="19" t="s">
        <v>18</v>
      </c>
      <c r="E5078" s="19" t="s">
        <v>26</v>
      </c>
      <c r="F5078" s="21">
        <v>3.0</v>
      </c>
      <c r="G5078" s="22">
        <v>66737.0</v>
      </c>
      <c r="H5078" s="15" t="str">
        <f t="shared" si="2"/>
        <v>Medium Range</v>
      </c>
      <c r="I5078" s="22">
        <v>54026.0</v>
      </c>
      <c r="J5078" s="23">
        <f t="shared" si="3"/>
        <v>1.235275608</v>
      </c>
      <c r="K5078" s="24" t="str">
        <f t="shared" si="4"/>
        <v>Over Achived</v>
      </c>
    </row>
    <row r="5079" ht="22.5" customHeight="1">
      <c r="A5079" s="18">
        <v>45730.0</v>
      </c>
      <c r="B5079" s="19" t="str">
        <f t="shared" si="1"/>
        <v>Mar</v>
      </c>
      <c r="C5079" s="20" t="s">
        <v>13</v>
      </c>
      <c r="D5079" s="19" t="s">
        <v>18</v>
      </c>
      <c r="E5079" s="19" t="s">
        <v>19</v>
      </c>
      <c r="F5079" s="21">
        <v>2.0</v>
      </c>
      <c r="G5079" s="22">
        <v>50783.0</v>
      </c>
      <c r="H5079" s="15" t="str">
        <f t="shared" si="2"/>
        <v>Medium Range</v>
      </c>
      <c r="I5079" s="22">
        <v>41556.0</v>
      </c>
      <c r="J5079" s="23">
        <f t="shared" si="3"/>
        <v>1.222037732</v>
      </c>
      <c r="K5079" s="24" t="str">
        <f t="shared" si="4"/>
        <v>Over Achived</v>
      </c>
    </row>
    <row r="5080" ht="22.5" customHeight="1">
      <c r="A5080" s="18">
        <v>45730.0</v>
      </c>
      <c r="B5080" s="19" t="str">
        <f t="shared" si="1"/>
        <v>Mar</v>
      </c>
      <c r="C5080" s="20" t="s">
        <v>13</v>
      </c>
      <c r="D5080" s="19" t="s">
        <v>37</v>
      </c>
      <c r="E5080" s="19" t="s">
        <v>26</v>
      </c>
      <c r="F5080" s="21">
        <v>3.0</v>
      </c>
      <c r="G5080" s="22">
        <v>68707.0</v>
      </c>
      <c r="H5080" s="15" t="str">
        <f t="shared" si="2"/>
        <v>Medium Range</v>
      </c>
      <c r="I5080" s="22">
        <v>84619.0</v>
      </c>
      <c r="J5080" s="23">
        <f t="shared" si="3"/>
        <v>0.8119571255</v>
      </c>
      <c r="K5080" s="24" t="str">
        <f t="shared" si="4"/>
        <v>Target Not Meet</v>
      </c>
    </row>
    <row r="5081" ht="22.5" customHeight="1">
      <c r="A5081" s="18">
        <v>45730.0</v>
      </c>
      <c r="B5081" s="19" t="str">
        <f t="shared" si="1"/>
        <v>Mar</v>
      </c>
      <c r="C5081" s="20" t="s">
        <v>13</v>
      </c>
      <c r="D5081" s="19" t="s">
        <v>169</v>
      </c>
      <c r="E5081" s="19" t="s">
        <v>68</v>
      </c>
      <c r="F5081" s="21">
        <v>2.0</v>
      </c>
      <c r="G5081" s="22">
        <v>39758.0</v>
      </c>
      <c r="H5081" s="15" t="str">
        <f t="shared" si="2"/>
        <v>Base Range</v>
      </c>
      <c r="I5081" s="22">
        <v>51560.0</v>
      </c>
      <c r="J5081" s="23">
        <f t="shared" si="3"/>
        <v>0.7711016292</v>
      </c>
      <c r="K5081" s="24" t="str">
        <f t="shared" si="4"/>
        <v>Target Not Meet</v>
      </c>
    </row>
    <row r="5082" ht="22.5" customHeight="1">
      <c r="A5082" s="18">
        <v>45730.0</v>
      </c>
      <c r="B5082" s="19" t="str">
        <f t="shared" si="1"/>
        <v>Mar</v>
      </c>
      <c r="C5082" s="20" t="s">
        <v>13</v>
      </c>
      <c r="D5082" s="19" t="s">
        <v>18</v>
      </c>
      <c r="E5082" s="19" t="s">
        <v>34</v>
      </c>
      <c r="F5082" s="21">
        <v>3.0</v>
      </c>
      <c r="G5082" s="22">
        <v>82338.0</v>
      </c>
      <c r="H5082" s="15" t="str">
        <f t="shared" si="2"/>
        <v>High Range</v>
      </c>
      <c r="I5082" s="22">
        <v>59925.0</v>
      </c>
      <c r="J5082" s="23">
        <f t="shared" si="3"/>
        <v>1.374017522</v>
      </c>
      <c r="K5082" s="24" t="str">
        <f t="shared" si="4"/>
        <v>Over Achived</v>
      </c>
    </row>
    <row r="5083" ht="22.5" customHeight="1">
      <c r="A5083" s="18">
        <v>45730.0</v>
      </c>
      <c r="B5083" s="19" t="str">
        <f t="shared" si="1"/>
        <v>Mar</v>
      </c>
      <c r="C5083" s="20" t="s">
        <v>57</v>
      </c>
      <c r="D5083" s="19" t="s">
        <v>58</v>
      </c>
      <c r="E5083" s="19" t="s">
        <v>26</v>
      </c>
      <c r="F5083" s="21">
        <v>2.0</v>
      </c>
      <c r="G5083" s="22">
        <v>42169.0</v>
      </c>
      <c r="H5083" s="15" t="str">
        <f t="shared" si="2"/>
        <v>Base Range</v>
      </c>
      <c r="I5083" s="22">
        <v>37613.0</v>
      </c>
      <c r="J5083" s="23">
        <f t="shared" si="3"/>
        <v>1.121128333</v>
      </c>
      <c r="K5083" s="24" t="str">
        <f t="shared" si="4"/>
        <v>Over Achived</v>
      </c>
    </row>
    <row r="5084" ht="22.5" customHeight="1">
      <c r="A5084" s="18">
        <v>45730.0</v>
      </c>
      <c r="B5084" s="19" t="str">
        <f t="shared" si="1"/>
        <v>Mar</v>
      </c>
      <c r="C5084" s="20" t="s">
        <v>57</v>
      </c>
      <c r="D5084" s="19" t="s">
        <v>85</v>
      </c>
      <c r="E5084" s="19" t="s">
        <v>9</v>
      </c>
      <c r="F5084" s="21">
        <v>3.0</v>
      </c>
      <c r="G5084" s="22">
        <v>71328.0</v>
      </c>
      <c r="H5084" s="15" t="str">
        <f t="shared" si="2"/>
        <v>High Range</v>
      </c>
      <c r="I5084" s="22">
        <v>87175.0</v>
      </c>
      <c r="J5084" s="23">
        <f t="shared" si="3"/>
        <v>0.8182162317</v>
      </c>
      <c r="K5084" s="24" t="str">
        <f t="shared" si="4"/>
        <v>Target Not Meet</v>
      </c>
    </row>
    <row r="5085" ht="22.5" customHeight="1">
      <c r="A5085" s="18">
        <v>45730.0</v>
      </c>
      <c r="B5085" s="19" t="str">
        <f t="shared" si="1"/>
        <v>Mar</v>
      </c>
      <c r="C5085" s="20" t="s">
        <v>57</v>
      </c>
      <c r="D5085" s="19" t="s">
        <v>85</v>
      </c>
      <c r="E5085" s="19" t="s">
        <v>68</v>
      </c>
      <c r="F5085" s="21">
        <v>1.0</v>
      </c>
      <c r="G5085" s="22">
        <v>32097.0</v>
      </c>
      <c r="H5085" s="15" t="str">
        <f t="shared" si="2"/>
        <v>Base Range</v>
      </c>
      <c r="I5085" s="22">
        <v>34359.0</v>
      </c>
      <c r="J5085" s="23">
        <f t="shared" si="3"/>
        <v>0.9341657208</v>
      </c>
      <c r="K5085" s="24" t="str">
        <f t="shared" si="4"/>
        <v>Target Not Meet</v>
      </c>
    </row>
    <row r="5086" ht="22.5" customHeight="1">
      <c r="A5086" s="18">
        <v>45730.0</v>
      </c>
      <c r="B5086" s="19" t="str">
        <f t="shared" si="1"/>
        <v>Mar</v>
      </c>
      <c r="C5086" s="20" t="s">
        <v>57</v>
      </c>
      <c r="D5086" s="19" t="s">
        <v>85</v>
      </c>
      <c r="E5086" s="19" t="s">
        <v>68</v>
      </c>
      <c r="F5086" s="21">
        <v>1.0</v>
      </c>
      <c r="G5086" s="22">
        <v>28667.0</v>
      </c>
      <c r="H5086" s="15" t="str">
        <f t="shared" si="2"/>
        <v>Base Range</v>
      </c>
      <c r="I5086" s="22">
        <v>31239.0</v>
      </c>
      <c r="J5086" s="23">
        <f t="shared" si="3"/>
        <v>0.9176670188</v>
      </c>
      <c r="K5086" s="24" t="str">
        <f t="shared" si="4"/>
        <v>Target Not Meet</v>
      </c>
    </row>
    <row r="5087" ht="22.5" customHeight="1">
      <c r="A5087" s="18">
        <v>45730.0</v>
      </c>
      <c r="B5087" s="19" t="str">
        <f t="shared" si="1"/>
        <v>Mar</v>
      </c>
      <c r="C5087" s="20" t="s">
        <v>57</v>
      </c>
      <c r="D5087" s="19" t="s">
        <v>80</v>
      </c>
      <c r="E5087" s="19" t="s">
        <v>19</v>
      </c>
      <c r="F5087" s="21">
        <v>1.0</v>
      </c>
      <c r="G5087" s="22">
        <v>36042.0</v>
      </c>
      <c r="H5087" s="15" t="str">
        <f t="shared" si="2"/>
        <v>Base Range</v>
      </c>
      <c r="I5087" s="22">
        <v>41232.0</v>
      </c>
      <c r="J5087" s="23">
        <f t="shared" si="3"/>
        <v>0.8741268917</v>
      </c>
      <c r="K5087" s="24" t="str">
        <f t="shared" si="4"/>
        <v>Target Not Meet</v>
      </c>
    </row>
    <row r="5088" ht="22.5" customHeight="1">
      <c r="A5088" s="18">
        <v>45730.0</v>
      </c>
      <c r="B5088" s="19" t="str">
        <f t="shared" si="1"/>
        <v>Mar</v>
      </c>
      <c r="C5088" s="20" t="s">
        <v>57</v>
      </c>
      <c r="D5088" s="19" t="s">
        <v>80</v>
      </c>
      <c r="E5088" s="19" t="s">
        <v>68</v>
      </c>
      <c r="F5088" s="21">
        <v>1.0</v>
      </c>
      <c r="G5088" s="22">
        <v>27783.0</v>
      </c>
      <c r="H5088" s="15" t="str">
        <f t="shared" si="2"/>
        <v>Base Range</v>
      </c>
      <c r="I5088" s="22">
        <v>31802.0</v>
      </c>
      <c r="J5088" s="23">
        <f t="shared" si="3"/>
        <v>0.8736243004</v>
      </c>
      <c r="K5088" s="24" t="str">
        <f t="shared" si="4"/>
        <v>Target Not Meet</v>
      </c>
    </row>
    <row r="5089" ht="22.5" customHeight="1">
      <c r="A5089" s="18">
        <v>45730.0</v>
      </c>
      <c r="B5089" s="19" t="str">
        <f t="shared" si="1"/>
        <v>Mar</v>
      </c>
      <c r="C5089" s="20" t="s">
        <v>57</v>
      </c>
      <c r="D5089" s="19" t="s">
        <v>80</v>
      </c>
      <c r="E5089" s="19" t="s">
        <v>34</v>
      </c>
      <c r="F5089" s="21">
        <v>3.0</v>
      </c>
      <c r="G5089" s="22">
        <v>65304.0</v>
      </c>
      <c r="H5089" s="15" t="str">
        <f t="shared" si="2"/>
        <v>Medium Range</v>
      </c>
      <c r="I5089" s="22">
        <v>83763.0</v>
      </c>
      <c r="J5089" s="23">
        <f t="shared" si="3"/>
        <v>0.7796282368</v>
      </c>
      <c r="K5089" s="24" t="str">
        <f t="shared" si="4"/>
        <v>Target Not Meet</v>
      </c>
    </row>
    <row r="5090" ht="22.5" customHeight="1">
      <c r="A5090" s="18">
        <v>45730.0</v>
      </c>
      <c r="B5090" s="19" t="str">
        <f t="shared" si="1"/>
        <v>Mar</v>
      </c>
      <c r="C5090" s="20" t="s">
        <v>57</v>
      </c>
      <c r="D5090" s="19" t="s">
        <v>80</v>
      </c>
      <c r="E5090" s="19" t="s">
        <v>38</v>
      </c>
      <c r="F5090" s="21">
        <v>2.0</v>
      </c>
      <c r="G5090" s="22">
        <v>47690.0</v>
      </c>
      <c r="H5090" s="15" t="str">
        <f t="shared" si="2"/>
        <v>Base Range</v>
      </c>
      <c r="I5090" s="22">
        <v>50981.0</v>
      </c>
      <c r="J5090" s="23">
        <f t="shared" si="3"/>
        <v>0.9354465389</v>
      </c>
      <c r="K5090" s="24" t="str">
        <f t="shared" si="4"/>
        <v>Target Not Meet</v>
      </c>
    </row>
    <row r="5091" ht="22.5" customHeight="1">
      <c r="A5091" s="18">
        <v>45730.0</v>
      </c>
      <c r="B5091" s="19" t="str">
        <f t="shared" si="1"/>
        <v>Mar</v>
      </c>
      <c r="C5091" s="20" t="s">
        <v>57</v>
      </c>
      <c r="D5091" s="19" t="s">
        <v>71</v>
      </c>
      <c r="E5091" s="19" t="s">
        <v>9</v>
      </c>
      <c r="F5091" s="21">
        <v>2.0</v>
      </c>
      <c r="G5091" s="22">
        <v>58341.0</v>
      </c>
      <c r="H5091" s="15" t="str">
        <f t="shared" si="2"/>
        <v>Medium Range</v>
      </c>
      <c r="I5091" s="22">
        <v>74350.0</v>
      </c>
      <c r="J5091" s="23">
        <f t="shared" si="3"/>
        <v>0.7846805649</v>
      </c>
      <c r="K5091" s="24" t="str">
        <f t="shared" si="4"/>
        <v>Target Not Meet</v>
      </c>
    </row>
    <row r="5092" ht="22.5" customHeight="1">
      <c r="A5092" s="18">
        <v>45730.0</v>
      </c>
      <c r="B5092" s="19" t="str">
        <f t="shared" si="1"/>
        <v>Mar</v>
      </c>
      <c r="C5092" s="20" t="s">
        <v>57</v>
      </c>
      <c r="D5092" s="25" t="s">
        <v>62</v>
      </c>
      <c r="E5092" s="19" t="s">
        <v>26</v>
      </c>
      <c r="F5092" s="21">
        <v>2.0</v>
      </c>
      <c r="G5092" s="22">
        <v>53569.0</v>
      </c>
      <c r="H5092" s="15" t="str">
        <f t="shared" si="2"/>
        <v>Medium Range</v>
      </c>
      <c r="I5092" s="22">
        <v>40524.0</v>
      </c>
      <c r="J5092" s="23">
        <f t="shared" si="3"/>
        <v>1.321908005</v>
      </c>
      <c r="K5092" s="24" t="str">
        <f t="shared" si="4"/>
        <v>Over Achived</v>
      </c>
    </row>
    <row r="5093" ht="22.5" customHeight="1">
      <c r="A5093" s="18">
        <v>45730.0</v>
      </c>
      <c r="B5093" s="19" t="str">
        <f t="shared" si="1"/>
        <v>Mar</v>
      </c>
      <c r="C5093" s="20" t="s">
        <v>57</v>
      </c>
      <c r="D5093" s="25" t="s">
        <v>62</v>
      </c>
      <c r="E5093" s="19" t="s">
        <v>26</v>
      </c>
      <c r="F5093" s="21">
        <v>2.0</v>
      </c>
      <c r="G5093" s="22">
        <v>47321.0</v>
      </c>
      <c r="H5093" s="15" t="str">
        <f t="shared" si="2"/>
        <v>Base Range</v>
      </c>
      <c r="I5093" s="22">
        <v>33558.0</v>
      </c>
      <c r="J5093" s="23">
        <f t="shared" si="3"/>
        <v>1.410125752</v>
      </c>
      <c r="K5093" s="24" t="str">
        <f t="shared" si="4"/>
        <v>Over Achived</v>
      </c>
    </row>
    <row r="5094" ht="22.5" customHeight="1">
      <c r="A5094" s="18">
        <v>45730.0</v>
      </c>
      <c r="B5094" s="19" t="str">
        <f t="shared" si="1"/>
        <v>Mar</v>
      </c>
      <c r="C5094" s="20" t="s">
        <v>57</v>
      </c>
      <c r="D5094" s="25" t="s">
        <v>62</v>
      </c>
      <c r="E5094" s="19" t="s">
        <v>26</v>
      </c>
      <c r="F5094" s="21">
        <v>2.0</v>
      </c>
      <c r="G5094" s="22">
        <v>44875.0</v>
      </c>
      <c r="H5094" s="15" t="str">
        <f t="shared" si="2"/>
        <v>Base Range</v>
      </c>
      <c r="I5094" s="22">
        <v>37099.0</v>
      </c>
      <c r="J5094" s="23">
        <f t="shared" si="3"/>
        <v>1.209601337</v>
      </c>
      <c r="K5094" s="24" t="str">
        <f t="shared" si="4"/>
        <v>Over Achived</v>
      </c>
    </row>
    <row r="5095" ht="22.5" customHeight="1">
      <c r="A5095" s="18">
        <v>45730.0</v>
      </c>
      <c r="B5095" s="19" t="str">
        <f t="shared" si="1"/>
        <v>Mar</v>
      </c>
      <c r="C5095" s="20" t="s">
        <v>57</v>
      </c>
      <c r="D5095" s="25" t="s">
        <v>62</v>
      </c>
      <c r="E5095" s="19" t="s">
        <v>63</v>
      </c>
      <c r="F5095" s="21">
        <v>1.0</v>
      </c>
      <c r="G5095" s="22">
        <v>23904.0</v>
      </c>
      <c r="H5095" s="15" t="str">
        <f t="shared" si="2"/>
        <v>Base Range</v>
      </c>
      <c r="I5095" s="22">
        <v>21904.0</v>
      </c>
      <c r="J5095" s="23">
        <f t="shared" si="3"/>
        <v>1.091307524</v>
      </c>
      <c r="K5095" s="24" t="str">
        <f t="shared" si="4"/>
        <v>Over Achived</v>
      </c>
    </row>
    <row r="5096" ht="22.5" customHeight="1">
      <c r="A5096" s="18">
        <v>45730.0</v>
      </c>
      <c r="B5096" s="19" t="str">
        <f t="shared" si="1"/>
        <v>Mar</v>
      </c>
      <c r="C5096" s="20" t="s">
        <v>57</v>
      </c>
      <c r="D5096" s="19" t="s">
        <v>58</v>
      </c>
      <c r="E5096" s="19" t="s">
        <v>26</v>
      </c>
      <c r="F5096" s="21">
        <v>2.0</v>
      </c>
      <c r="G5096" s="22">
        <v>40662.0</v>
      </c>
      <c r="H5096" s="15" t="str">
        <f t="shared" si="2"/>
        <v>Base Range</v>
      </c>
      <c r="I5096" s="22">
        <v>30190.0</v>
      </c>
      <c r="J5096" s="23">
        <f t="shared" si="3"/>
        <v>1.346869824</v>
      </c>
      <c r="K5096" s="24" t="str">
        <f t="shared" si="4"/>
        <v>Over Achived</v>
      </c>
    </row>
    <row r="5097" ht="22.5" customHeight="1">
      <c r="A5097" s="18">
        <v>45730.0</v>
      </c>
      <c r="B5097" s="19" t="str">
        <f t="shared" si="1"/>
        <v>Mar</v>
      </c>
      <c r="C5097" s="20" t="s">
        <v>57</v>
      </c>
      <c r="D5097" s="19" t="s">
        <v>58</v>
      </c>
      <c r="E5097" s="19" t="s">
        <v>63</v>
      </c>
      <c r="F5097" s="21">
        <v>1.0</v>
      </c>
      <c r="G5097" s="22">
        <v>27372.0</v>
      </c>
      <c r="H5097" s="15" t="str">
        <f t="shared" si="2"/>
        <v>Base Range</v>
      </c>
      <c r="I5097" s="22">
        <v>24648.0</v>
      </c>
      <c r="J5097" s="23">
        <f t="shared" si="3"/>
        <v>1.110516066</v>
      </c>
      <c r="K5097" s="24" t="str">
        <f t="shared" si="4"/>
        <v>Over Achived</v>
      </c>
    </row>
    <row r="5098" ht="22.5" customHeight="1">
      <c r="A5098" s="18">
        <v>45730.0</v>
      </c>
      <c r="B5098" s="19" t="str">
        <f t="shared" si="1"/>
        <v>Mar</v>
      </c>
      <c r="C5098" s="20" t="s">
        <v>57</v>
      </c>
      <c r="D5098" s="19" t="s">
        <v>58</v>
      </c>
      <c r="E5098" s="19" t="s">
        <v>23</v>
      </c>
      <c r="F5098" s="21">
        <v>1.0</v>
      </c>
      <c r="G5098" s="22">
        <v>29000.0</v>
      </c>
      <c r="H5098" s="15" t="str">
        <f t="shared" si="2"/>
        <v>Base Range</v>
      </c>
      <c r="I5098" s="22">
        <v>23571.0</v>
      </c>
      <c r="J5098" s="23">
        <f t="shared" si="3"/>
        <v>1.2303254</v>
      </c>
      <c r="K5098" s="24" t="str">
        <f t="shared" si="4"/>
        <v>Over Achived</v>
      </c>
    </row>
    <row r="5099" ht="22.5" customHeight="1">
      <c r="A5099" s="18">
        <v>45730.0</v>
      </c>
      <c r="B5099" s="19" t="str">
        <f t="shared" si="1"/>
        <v>Mar</v>
      </c>
      <c r="C5099" s="20" t="s">
        <v>57</v>
      </c>
      <c r="D5099" s="19" t="s">
        <v>58</v>
      </c>
      <c r="E5099" s="19" t="s">
        <v>9</v>
      </c>
      <c r="F5099" s="21">
        <v>3.0</v>
      </c>
      <c r="G5099" s="22">
        <v>67992.0</v>
      </c>
      <c r="H5099" s="15" t="str">
        <f t="shared" si="2"/>
        <v>Medium Range</v>
      </c>
      <c r="I5099" s="22">
        <v>49500.0</v>
      </c>
      <c r="J5099" s="23">
        <f t="shared" si="3"/>
        <v>1.373575758</v>
      </c>
      <c r="K5099" s="24" t="str">
        <f t="shared" si="4"/>
        <v>Over Achived</v>
      </c>
    </row>
    <row r="5100" ht="22.5" customHeight="1">
      <c r="A5100" s="18">
        <v>45730.0</v>
      </c>
      <c r="B5100" s="19" t="str">
        <f t="shared" si="1"/>
        <v>Mar</v>
      </c>
      <c r="C5100" s="20" t="s">
        <v>13</v>
      </c>
      <c r="D5100" s="19" t="s">
        <v>18</v>
      </c>
      <c r="E5100" s="19" t="s">
        <v>26</v>
      </c>
      <c r="F5100" s="21">
        <v>3.0</v>
      </c>
      <c r="G5100" s="22">
        <v>61161.0</v>
      </c>
      <c r="H5100" s="15" t="str">
        <f t="shared" si="2"/>
        <v>Medium Range</v>
      </c>
      <c r="I5100" s="22">
        <v>50791.0</v>
      </c>
      <c r="J5100" s="23">
        <f t="shared" si="3"/>
        <v>1.20417003</v>
      </c>
      <c r="K5100" s="24" t="str">
        <f t="shared" si="4"/>
        <v>Over Achived</v>
      </c>
    </row>
    <row r="5101" ht="22.5" customHeight="1">
      <c r="A5101" s="18">
        <v>45730.0</v>
      </c>
      <c r="B5101" s="19" t="str">
        <f t="shared" si="1"/>
        <v>Mar</v>
      </c>
      <c r="C5101" s="20" t="s">
        <v>57</v>
      </c>
      <c r="D5101" s="19" t="s">
        <v>71</v>
      </c>
      <c r="E5101" s="19" t="s">
        <v>19</v>
      </c>
      <c r="F5101" s="21">
        <v>2.0</v>
      </c>
      <c r="G5101" s="22">
        <v>36222.0</v>
      </c>
      <c r="H5101" s="15" t="str">
        <f t="shared" si="2"/>
        <v>Base Range</v>
      </c>
      <c r="I5101" s="22">
        <v>45211.0</v>
      </c>
      <c r="J5101" s="23">
        <f t="shared" si="3"/>
        <v>0.8011767048</v>
      </c>
      <c r="K5101" s="24" t="str">
        <f t="shared" si="4"/>
        <v>Target Not Meet</v>
      </c>
    </row>
    <row r="5102" ht="22.5" customHeight="1">
      <c r="A5102" s="18">
        <v>45730.0</v>
      </c>
      <c r="B5102" s="19" t="str">
        <f t="shared" si="1"/>
        <v>Mar</v>
      </c>
      <c r="C5102" s="20" t="s">
        <v>13</v>
      </c>
      <c r="D5102" s="19" t="s">
        <v>14</v>
      </c>
      <c r="E5102" s="19" t="s">
        <v>38</v>
      </c>
      <c r="F5102" s="21">
        <v>2.0</v>
      </c>
      <c r="G5102" s="22">
        <v>64985.0</v>
      </c>
      <c r="H5102" s="15" t="str">
        <f t="shared" si="2"/>
        <v>Medium Range</v>
      </c>
      <c r="I5102" s="22">
        <v>56026.0</v>
      </c>
      <c r="J5102" s="23">
        <f t="shared" si="3"/>
        <v>1.1599079</v>
      </c>
      <c r="K5102" s="24" t="str">
        <f t="shared" si="4"/>
        <v>Over Achived</v>
      </c>
    </row>
    <row r="5103" ht="22.5" customHeight="1">
      <c r="A5103" s="18">
        <v>45730.0</v>
      </c>
      <c r="B5103" s="19" t="str">
        <f t="shared" si="1"/>
        <v>Mar</v>
      </c>
      <c r="C5103" s="20" t="s">
        <v>92</v>
      </c>
      <c r="D5103" s="19" t="s">
        <v>158</v>
      </c>
      <c r="E5103" s="19" t="s">
        <v>68</v>
      </c>
      <c r="F5103" s="21">
        <v>2.0</v>
      </c>
      <c r="G5103" s="22">
        <v>46713.0</v>
      </c>
      <c r="H5103" s="15" t="str">
        <f t="shared" si="2"/>
        <v>Base Range</v>
      </c>
      <c r="I5103" s="22">
        <v>34606.0</v>
      </c>
      <c r="J5103" s="23">
        <f t="shared" si="3"/>
        <v>1.349852627</v>
      </c>
      <c r="K5103" s="24" t="str">
        <f t="shared" si="4"/>
        <v>Over Achived</v>
      </c>
    </row>
    <row r="5104" ht="22.5" customHeight="1">
      <c r="A5104" s="18">
        <v>45730.0</v>
      </c>
      <c r="B5104" s="19" t="str">
        <f t="shared" si="1"/>
        <v>Mar</v>
      </c>
      <c r="C5104" s="20" t="s">
        <v>7</v>
      </c>
      <c r="D5104" s="19" t="s">
        <v>131</v>
      </c>
      <c r="E5104" s="19" t="s">
        <v>38</v>
      </c>
      <c r="F5104" s="21">
        <v>5.0</v>
      </c>
      <c r="G5104" s="22">
        <v>99863.0</v>
      </c>
      <c r="H5104" s="15" t="str">
        <f t="shared" si="2"/>
        <v>Very High Range</v>
      </c>
      <c r="I5104" s="22">
        <v>84524.0</v>
      </c>
      <c r="J5104" s="23">
        <f t="shared" si="3"/>
        <v>1.181475084</v>
      </c>
      <c r="K5104" s="24" t="str">
        <f t="shared" si="4"/>
        <v>Over Achived</v>
      </c>
    </row>
    <row r="5105" ht="22.5" customHeight="1">
      <c r="A5105" s="18">
        <v>45730.0</v>
      </c>
      <c r="B5105" s="19" t="str">
        <f t="shared" si="1"/>
        <v>Mar</v>
      </c>
      <c r="C5105" s="20" t="s">
        <v>7</v>
      </c>
      <c r="D5105" s="19" t="s">
        <v>131</v>
      </c>
      <c r="E5105" s="19" t="s">
        <v>26</v>
      </c>
      <c r="F5105" s="21">
        <v>10.0</v>
      </c>
      <c r="G5105" s="22">
        <v>228973.0</v>
      </c>
      <c r="H5105" s="15" t="str">
        <f t="shared" si="2"/>
        <v>Very High Range</v>
      </c>
      <c r="I5105" s="22">
        <v>210949.0</v>
      </c>
      <c r="J5105" s="23">
        <f t="shared" si="3"/>
        <v>1.085442453</v>
      </c>
      <c r="K5105" s="24" t="str">
        <f t="shared" si="4"/>
        <v>Over Achived</v>
      </c>
    </row>
    <row r="5106" ht="22.5" customHeight="1">
      <c r="A5106" s="18">
        <v>45730.0</v>
      </c>
      <c r="B5106" s="19" t="str">
        <f t="shared" si="1"/>
        <v>Mar</v>
      </c>
      <c r="C5106" s="20" t="s">
        <v>7</v>
      </c>
      <c r="D5106" s="19" t="s">
        <v>126</v>
      </c>
      <c r="E5106" s="19" t="s">
        <v>38</v>
      </c>
      <c r="F5106" s="21">
        <v>4.0</v>
      </c>
      <c r="G5106" s="22">
        <v>101864.0</v>
      </c>
      <c r="H5106" s="15" t="str">
        <f t="shared" si="2"/>
        <v>Very High Range</v>
      </c>
      <c r="I5106" s="22">
        <v>94476.0</v>
      </c>
      <c r="J5106" s="23">
        <f t="shared" si="3"/>
        <v>1.078199754</v>
      </c>
      <c r="K5106" s="24" t="str">
        <f t="shared" si="4"/>
        <v>Over Achived</v>
      </c>
    </row>
    <row r="5107" ht="22.5" customHeight="1">
      <c r="A5107" s="18">
        <v>45730.0</v>
      </c>
      <c r="B5107" s="19" t="str">
        <f t="shared" si="1"/>
        <v>Mar</v>
      </c>
      <c r="C5107" s="20" t="s">
        <v>7</v>
      </c>
      <c r="D5107" s="19" t="s">
        <v>126</v>
      </c>
      <c r="E5107" s="19" t="s">
        <v>68</v>
      </c>
      <c r="F5107" s="21">
        <v>3.0</v>
      </c>
      <c r="G5107" s="22">
        <v>62226.0</v>
      </c>
      <c r="H5107" s="15" t="str">
        <f t="shared" si="2"/>
        <v>Medium Range</v>
      </c>
      <c r="I5107" s="22">
        <v>48530.0</v>
      </c>
      <c r="J5107" s="23">
        <f t="shared" si="3"/>
        <v>1.282217185</v>
      </c>
      <c r="K5107" s="24" t="str">
        <f t="shared" si="4"/>
        <v>Over Achived</v>
      </c>
    </row>
    <row r="5108" ht="22.5" customHeight="1">
      <c r="A5108" s="18">
        <v>45730.0</v>
      </c>
      <c r="B5108" s="19" t="str">
        <f t="shared" si="1"/>
        <v>Mar</v>
      </c>
      <c r="C5108" s="20" t="s">
        <v>7</v>
      </c>
      <c r="D5108" s="19" t="s">
        <v>126</v>
      </c>
      <c r="E5108" s="19" t="s">
        <v>34</v>
      </c>
      <c r="F5108" s="21">
        <v>6.0</v>
      </c>
      <c r="G5108" s="22">
        <v>144628.0</v>
      </c>
      <c r="H5108" s="15" t="str">
        <f t="shared" si="2"/>
        <v>Very High Range</v>
      </c>
      <c r="I5108" s="22">
        <v>102729.0</v>
      </c>
      <c r="J5108" s="23">
        <f t="shared" si="3"/>
        <v>1.407859514</v>
      </c>
      <c r="K5108" s="24" t="str">
        <f t="shared" si="4"/>
        <v>Over Achived</v>
      </c>
    </row>
    <row r="5109" ht="22.5" customHeight="1">
      <c r="A5109" s="18">
        <v>45730.0</v>
      </c>
      <c r="B5109" s="19" t="str">
        <f t="shared" si="1"/>
        <v>Mar</v>
      </c>
      <c r="C5109" s="20" t="s">
        <v>7</v>
      </c>
      <c r="D5109" s="19" t="s">
        <v>118</v>
      </c>
      <c r="E5109" s="19" t="s">
        <v>63</v>
      </c>
      <c r="F5109" s="21">
        <v>2.0</v>
      </c>
      <c r="G5109" s="22">
        <v>51118.0</v>
      </c>
      <c r="H5109" s="15" t="str">
        <f t="shared" si="2"/>
        <v>Medium Range</v>
      </c>
      <c r="I5109" s="22">
        <v>48287.0</v>
      </c>
      <c r="J5109" s="23">
        <f t="shared" si="3"/>
        <v>1.058628616</v>
      </c>
      <c r="K5109" s="24" t="str">
        <f t="shared" si="4"/>
        <v>Over Achived</v>
      </c>
    </row>
    <row r="5110" ht="22.5" customHeight="1">
      <c r="A5110" s="18">
        <v>45730.0</v>
      </c>
      <c r="B5110" s="19" t="str">
        <f t="shared" si="1"/>
        <v>Mar</v>
      </c>
      <c r="C5110" s="20" t="s">
        <v>13</v>
      </c>
      <c r="D5110" s="19" t="s">
        <v>18</v>
      </c>
      <c r="E5110" s="19" t="s">
        <v>34</v>
      </c>
      <c r="F5110" s="21">
        <v>3.0</v>
      </c>
      <c r="G5110" s="22">
        <v>91658.0</v>
      </c>
      <c r="H5110" s="15" t="str">
        <f t="shared" si="2"/>
        <v>Very High Range</v>
      </c>
      <c r="I5110" s="22">
        <v>83383.0</v>
      </c>
      <c r="J5110" s="23">
        <f t="shared" si="3"/>
        <v>1.099240852</v>
      </c>
      <c r="K5110" s="24" t="str">
        <f t="shared" si="4"/>
        <v>Over Achived</v>
      </c>
    </row>
    <row r="5111" ht="22.5" customHeight="1">
      <c r="A5111" s="18">
        <v>45730.0</v>
      </c>
      <c r="B5111" s="19" t="str">
        <f t="shared" si="1"/>
        <v>Mar</v>
      </c>
      <c r="C5111" s="20" t="s">
        <v>7</v>
      </c>
      <c r="D5111" s="19" t="s">
        <v>118</v>
      </c>
      <c r="E5111" s="19" t="s">
        <v>38</v>
      </c>
      <c r="F5111" s="21">
        <v>5.0</v>
      </c>
      <c r="G5111" s="22">
        <v>113608.0</v>
      </c>
      <c r="H5111" s="15" t="str">
        <f t="shared" si="2"/>
        <v>Very High Range</v>
      </c>
      <c r="I5111" s="22">
        <v>90108.0</v>
      </c>
      <c r="J5111" s="23">
        <f t="shared" si="3"/>
        <v>1.260798153</v>
      </c>
      <c r="K5111" s="24" t="str">
        <f t="shared" si="4"/>
        <v>Over Achived</v>
      </c>
    </row>
    <row r="5112" ht="22.5" customHeight="1">
      <c r="A5112" s="18">
        <v>45730.0</v>
      </c>
      <c r="B5112" s="19" t="str">
        <f t="shared" si="1"/>
        <v>Mar</v>
      </c>
      <c r="C5112" s="20" t="s">
        <v>7</v>
      </c>
      <c r="D5112" s="19" t="s">
        <v>118</v>
      </c>
      <c r="E5112" s="19" t="s">
        <v>68</v>
      </c>
      <c r="F5112" s="21">
        <v>3.0</v>
      </c>
      <c r="G5112" s="22">
        <v>59389.0</v>
      </c>
      <c r="H5112" s="15" t="str">
        <f t="shared" si="2"/>
        <v>Medium Range</v>
      </c>
      <c r="I5112" s="22">
        <v>53237.0</v>
      </c>
      <c r="J5112" s="23">
        <f t="shared" si="3"/>
        <v>1.115558728</v>
      </c>
      <c r="K5112" s="24" t="str">
        <f t="shared" si="4"/>
        <v>Over Achived</v>
      </c>
    </row>
    <row r="5113" ht="22.5" customHeight="1">
      <c r="A5113" s="18">
        <v>45730.0</v>
      </c>
      <c r="B5113" s="19" t="str">
        <f t="shared" si="1"/>
        <v>Mar</v>
      </c>
      <c r="C5113" s="20" t="s">
        <v>7</v>
      </c>
      <c r="D5113" s="19" t="s">
        <v>118</v>
      </c>
      <c r="E5113" s="19" t="s">
        <v>63</v>
      </c>
      <c r="F5113" s="21">
        <v>2.0</v>
      </c>
      <c r="G5113" s="22">
        <v>65683.0</v>
      </c>
      <c r="H5113" s="15" t="str">
        <f t="shared" si="2"/>
        <v>Medium Range</v>
      </c>
      <c r="I5113" s="22">
        <v>60862.0</v>
      </c>
      <c r="J5113" s="23">
        <f t="shared" si="3"/>
        <v>1.079211988</v>
      </c>
      <c r="K5113" s="24" t="str">
        <f t="shared" si="4"/>
        <v>Over Achived</v>
      </c>
    </row>
    <row r="5114" ht="22.5" customHeight="1">
      <c r="A5114" s="18">
        <v>45730.0</v>
      </c>
      <c r="B5114" s="19" t="str">
        <f t="shared" si="1"/>
        <v>Mar</v>
      </c>
      <c r="C5114" s="20" t="s">
        <v>7</v>
      </c>
      <c r="D5114" s="19" t="s">
        <v>106</v>
      </c>
      <c r="E5114" s="19" t="s">
        <v>9</v>
      </c>
      <c r="F5114" s="21">
        <v>5.0</v>
      </c>
      <c r="G5114" s="22">
        <v>138138.0</v>
      </c>
      <c r="H5114" s="15" t="str">
        <f t="shared" si="2"/>
        <v>Very High Range</v>
      </c>
      <c r="I5114" s="22">
        <v>126551.0</v>
      </c>
      <c r="J5114" s="23">
        <f t="shared" si="3"/>
        <v>1.091559924</v>
      </c>
      <c r="K5114" s="24" t="str">
        <f t="shared" si="4"/>
        <v>Over Achived</v>
      </c>
    </row>
    <row r="5115" ht="22.5" customHeight="1">
      <c r="A5115" s="18">
        <v>45730.0</v>
      </c>
      <c r="B5115" s="19" t="str">
        <f t="shared" si="1"/>
        <v>Mar</v>
      </c>
      <c r="C5115" s="20" t="s">
        <v>7</v>
      </c>
      <c r="D5115" s="19" t="s">
        <v>106</v>
      </c>
      <c r="E5115" s="19" t="s">
        <v>38</v>
      </c>
      <c r="F5115" s="21">
        <v>3.0</v>
      </c>
      <c r="G5115" s="22">
        <v>105374.0</v>
      </c>
      <c r="H5115" s="15" t="str">
        <f t="shared" si="2"/>
        <v>Very High Range</v>
      </c>
      <c r="I5115" s="22">
        <v>83582.0</v>
      </c>
      <c r="J5115" s="23">
        <f t="shared" si="3"/>
        <v>1.260725994</v>
      </c>
      <c r="K5115" s="24" t="str">
        <f t="shared" si="4"/>
        <v>Over Achived</v>
      </c>
    </row>
    <row r="5116" ht="22.5" customHeight="1">
      <c r="A5116" s="18">
        <v>45730.0</v>
      </c>
      <c r="B5116" s="19" t="str">
        <f t="shared" si="1"/>
        <v>Mar</v>
      </c>
      <c r="C5116" s="20" t="s">
        <v>7</v>
      </c>
      <c r="D5116" s="19" t="s">
        <v>8</v>
      </c>
      <c r="E5116" s="19" t="s">
        <v>34</v>
      </c>
      <c r="F5116" s="21">
        <v>5.0</v>
      </c>
      <c r="G5116" s="22">
        <v>162375.0</v>
      </c>
      <c r="H5116" s="15" t="str">
        <f t="shared" si="2"/>
        <v>Very High Range</v>
      </c>
      <c r="I5116" s="22">
        <v>115611.0</v>
      </c>
      <c r="J5116" s="23">
        <f t="shared" si="3"/>
        <v>1.404494382</v>
      </c>
      <c r="K5116" s="24" t="str">
        <f t="shared" si="4"/>
        <v>Over Achived</v>
      </c>
    </row>
    <row r="5117" ht="22.5" customHeight="1">
      <c r="A5117" s="18">
        <v>45730.0</v>
      </c>
      <c r="B5117" s="19" t="str">
        <f t="shared" si="1"/>
        <v>Mar</v>
      </c>
      <c r="C5117" s="20" t="s">
        <v>7</v>
      </c>
      <c r="D5117" s="19" t="s">
        <v>8</v>
      </c>
      <c r="E5117" s="19" t="s">
        <v>9</v>
      </c>
      <c r="F5117" s="21">
        <v>6.0</v>
      </c>
      <c r="G5117" s="22">
        <v>162696.0</v>
      </c>
      <c r="H5117" s="15" t="str">
        <f t="shared" si="2"/>
        <v>Very High Range</v>
      </c>
      <c r="I5117" s="22">
        <v>147553.0</v>
      </c>
      <c r="J5117" s="23">
        <f t="shared" si="3"/>
        <v>1.10262753</v>
      </c>
      <c r="K5117" s="24" t="str">
        <f t="shared" si="4"/>
        <v>Over Achived</v>
      </c>
    </row>
    <row r="5118" ht="22.5" customHeight="1">
      <c r="A5118" s="18">
        <v>45730.0</v>
      </c>
      <c r="B5118" s="19" t="str">
        <f t="shared" si="1"/>
        <v>Mar</v>
      </c>
      <c r="C5118" s="20" t="s">
        <v>92</v>
      </c>
      <c r="D5118" s="19" t="s">
        <v>158</v>
      </c>
      <c r="E5118" s="19" t="s">
        <v>63</v>
      </c>
      <c r="F5118" s="21">
        <v>5.0</v>
      </c>
      <c r="G5118" s="22">
        <v>102349.0</v>
      </c>
      <c r="H5118" s="15" t="str">
        <f t="shared" si="2"/>
        <v>Very High Range</v>
      </c>
      <c r="I5118" s="22">
        <v>76558.0</v>
      </c>
      <c r="J5118" s="23">
        <f t="shared" si="3"/>
        <v>1.336881841</v>
      </c>
      <c r="K5118" s="24" t="str">
        <f t="shared" si="4"/>
        <v>Over Achived</v>
      </c>
    </row>
    <row r="5119" ht="22.5" customHeight="1">
      <c r="A5119" s="18">
        <v>45730.0</v>
      </c>
      <c r="B5119" s="19" t="str">
        <f t="shared" si="1"/>
        <v>Mar</v>
      </c>
      <c r="C5119" s="20" t="s">
        <v>92</v>
      </c>
      <c r="D5119" s="19" t="s">
        <v>158</v>
      </c>
      <c r="E5119" s="19" t="s">
        <v>38</v>
      </c>
      <c r="F5119" s="21">
        <v>3.0</v>
      </c>
      <c r="G5119" s="22">
        <v>84231.0</v>
      </c>
      <c r="H5119" s="15" t="str">
        <f t="shared" si="2"/>
        <v>High Range</v>
      </c>
      <c r="I5119" s="22">
        <v>73057.0</v>
      </c>
      <c r="J5119" s="23">
        <f t="shared" si="3"/>
        <v>1.152949067</v>
      </c>
      <c r="K5119" s="24" t="str">
        <f t="shared" si="4"/>
        <v>Over Achived</v>
      </c>
    </row>
    <row r="5120" ht="22.5" customHeight="1">
      <c r="A5120" s="18">
        <v>45730.0</v>
      </c>
      <c r="B5120" s="19" t="str">
        <f t="shared" si="1"/>
        <v>Mar</v>
      </c>
      <c r="C5120" s="20" t="s">
        <v>7</v>
      </c>
      <c r="D5120" s="19" t="s">
        <v>8</v>
      </c>
      <c r="E5120" s="19" t="s">
        <v>9</v>
      </c>
      <c r="F5120" s="21">
        <v>5.0</v>
      </c>
      <c r="G5120" s="22">
        <v>162047.0</v>
      </c>
      <c r="H5120" s="15" t="str">
        <f t="shared" si="2"/>
        <v>Very High Range</v>
      </c>
      <c r="I5120" s="22">
        <v>121605.0</v>
      </c>
      <c r="J5120" s="23">
        <f t="shared" si="3"/>
        <v>1.332568562</v>
      </c>
      <c r="K5120" s="24" t="str">
        <f t="shared" si="4"/>
        <v>Over Achived</v>
      </c>
    </row>
    <row r="5121" ht="22.5" customHeight="1">
      <c r="A5121" s="18">
        <v>45730.0</v>
      </c>
      <c r="B5121" s="19" t="str">
        <f t="shared" si="1"/>
        <v>Mar</v>
      </c>
      <c r="C5121" s="20" t="s">
        <v>92</v>
      </c>
      <c r="D5121" s="19" t="s">
        <v>158</v>
      </c>
      <c r="E5121" s="19" t="s">
        <v>26</v>
      </c>
      <c r="F5121" s="21">
        <v>4.0</v>
      </c>
      <c r="G5121" s="22">
        <v>85729.0</v>
      </c>
      <c r="H5121" s="15" t="str">
        <f t="shared" si="2"/>
        <v>High Range</v>
      </c>
      <c r="I5121" s="22">
        <v>67434.0</v>
      </c>
      <c r="J5121" s="23">
        <f t="shared" si="3"/>
        <v>1.27130231</v>
      </c>
      <c r="K5121" s="24" t="str">
        <f t="shared" si="4"/>
        <v>Over Achived</v>
      </c>
    </row>
    <row r="5122" ht="22.5" customHeight="1">
      <c r="A5122" s="18">
        <v>45730.0</v>
      </c>
      <c r="B5122" s="19" t="str">
        <f t="shared" si="1"/>
        <v>Mar</v>
      </c>
      <c r="C5122" s="20" t="s">
        <v>13</v>
      </c>
      <c r="D5122" s="19" t="s">
        <v>14</v>
      </c>
      <c r="E5122" s="19" t="s">
        <v>68</v>
      </c>
      <c r="F5122" s="21">
        <v>1.0</v>
      </c>
      <c r="G5122" s="22">
        <v>33114.0</v>
      </c>
      <c r="H5122" s="15" t="str">
        <f t="shared" si="2"/>
        <v>Base Range</v>
      </c>
      <c r="I5122" s="22">
        <v>29871.0</v>
      </c>
      <c r="J5122" s="23">
        <f t="shared" si="3"/>
        <v>1.108566837</v>
      </c>
      <c r="K5122" s="24" t="str">
        <f t="shared" si="4"/>
        <v>Over Achived</v>
      </c>
    </row>
    <row r="5123" ht="22.5" customHeight="1">
      <c r="A5123" s="18">
        <v>45730.0</v>
      </c>
      <c r="B5123" s="19" t="str">
        <f t="shared" si="1"/>
        <v>Mar</v>
      </c>
      <c r="C5123" s="20" t="s">
        <v>92</v>
      </c>
      <c r="D5123" s="19" t="s">
        <v>93</v>
      </c>
      <c r="E5123" s="19" t="s">
        <v>9</v>
      </c>
      <c r="F5123" s="21">
        <v>4.0</v>
      </c>
      <c r="G5123" s="22">
        <v>107243.0</v>
      </c>
      <c r="H5123" s="15" t="str">
        <f t="shared" si="2"/>
        <v>Very High Range</v>
      </c>
      <c r="I5123" s="22">
        <v>135094.0</v>
      </c>
      <c r="J5123" s="23">
        <f t="shared" si="3"/>
        <v>0.7938398448</v>
      </c>
      <c r="K5123" s="24" t="str">
        <f t="shared" si="4"/>
        <v>Target Not Meet</v>
      </c>
    </row>
    <row r="5124" ht="22.5" customHeight="1">
      <c r="A5124" s="18">
        <v>45730.0</v>
      </c>
      <c r="B5124" s="19" t="str">
        <f t="shared" si="1"/>
        <v>Mar</v>
      </c>
      <c r="C5124" s="20" t="s">
        <v>92</v>
      </c>
      <c r="D5124" s="19" t="s">
        <v>93</v>
      </c>
      <c r="E5124" s="19" t="s">
        <v>26</v>
      </c>
      <c r="F5124" s="21">
        <v>4.0</v>
      </c>
      <c r="G5124" s="22">
        <v>94728.0</v>
      </c>
      <c r="H5124" s="15" t="str">
        <f t="shared" si="2"/>
        <v>Very High Range</v>
      </c>
      <c r="I5124" s="22">
        <v>102043.0</v>
      </c>
      <c r="J5124" s="23">
        <f t="shared" si="3"/>
        <v>0.9283145341</v>
      </c>
      <c r="K5124" s="24" t="str">
        <f t="shared" si="4"/>
        <v>Target Not Meet</v>
      </c>
    </row>
    <row r="5125" ht="22.5" customHeight="1">
      <c r="A5125" s="18">
        <v>45730.0</v>
      </c>
      <c r="B5125" s="19" t="str">
        <f t="shared" si="1"/>
        <v>Mar</v>
      </c>
      <c r="C5125" s="20" t="s">
        <v>92</v>
      </c>
      <c r="D5125" s="19" t="s">
        <v>93</v>
      </c>
      <c r="E5125" s="19" t="s">
        <v>23</v>
      </c>
      <c r="F5125" s="21">
        <v>2.0</v>
      </c>
      <c r="G5125" s="22">
        <v>56234.0</v>
      </c>
      <c r="H5125" s="15" t="str">
        <f t="shared" si="2"/>
        <v>Medium Range</v>
      </c>
      <c r="I5125" s="22">
        <v>66065.0</v>
      </c>
      <c r="J5125" s="23">
        <f t="shared" si="3"/>
        <v>0.8511920079</v>
      </c>
      <c r="K5125" s="24" t="str">
        <f t="shared" si="4"/>
        <v>Target Not Meet</v>
      </c>
    </row>
    <row r="5126" ht="22.5" customHeight="1">
      <c r="A5126" s="18">
        <v>45730.0</v>
      </c>
      <c r="B5126" s="19" t="str">
        <f t="shared" si="1"/>
        <v>Mar</v>
      </c>
      <c r="C5126" s="20" t="s">
        <v>92</v>
      </c>
      <c r="D5126" s="19" t="s">
        <v>158</v>
      </c>
      <c r="E5126" s="19" t="s">
        <v>34</v>
      </c>
      <c r="F5126" s="21">
        <v>5.0</v>
      </c>
      <c r="G5126" s="22">
        <v>99619.0</v>
      </c>
      <c r="H5126" s="15" t="str">
        <f t="shared" si="2"/>
        <v>Very High Range</v>
      </c>
      <c r="I5126" s="22">
        <v>86148.0</v>
      </c>
      <c r="J5126" s="23">
        <f t="shared" si="3"/>
        <v>1.156370432</v>
      </c>
      <c r="K5126" s="24" t="str">
        <f t="shared" si="4"/>
        <v>Over Achived</v>
      </c>
    </row>
    <row r="5127" ht="22.5" customHeight="1">
      <c r="A5127" s="18">
        <v>45730.0</v>
      </c>
      <c r="B5127" s="19" t="str">
        <f t="shared" si="1"/>
        <v>Mar</v>
      </c>
      <c r="C5127" s="20" t="s">
        <v>92</v>
      </c>
      <c r="D5127" s="19" t="s">
        <v>93</v>
      </c>
      <c r="E5127" s="19" t="s">
        <v>34</v>
      </c>
      <c r="F5127" s="21">
        <v>4.0</v>
      </c>
      <c r="G5127" s="22">
        <v>102737.0</v>
      </c>
      <c r="H5127" s="15" t="str">
        <f t="shared" si="2"/>
        <v>Very High Range</v>
      </c>
      <c r="I5127" s="22">
        <v>127701.0</v>
      </c>
      <c r="J5127" s="23">
        <f t="shared" si="3"/>
        <v>0.8045121025</v>
      </c>
      <c r="K5127" s="24" t="str">
        <f t="shared" si="4"/>
        <v>Target Not Meet</v>
      </c>
    </row>
    <row r="5128" ht="22.5" customHeight="1">
      <c r="A5128" s="18">
        <v>45730.0</v>
      </c>
      <c r="B5128" s="19" t="str">
        <f t="shared" si="1"/>
        <v>Mar</v>
      </c>
      <c r="C5128" s="20" t="s">
        <v>92</v>
      </c>
      <c r="D5128" s="19" t="s">
        <v>98</v>
      </c>
      <c r="E5128" s="19" t="s">
        <v>9</v>
      </c>
      <c r="F5128" s="21">
        <v>5.0</v>
      </c>
      <c r="G5128" s="22">
        <v>109378.0</v>
      </c>
      <c r="H5128" s="15" t="str">
        <f t="shared" si="2"/>
        <v>Very High Range</v>
      </c>
      <c r="I5128" s="22">
        <v>141281.0</v>
      </c>
      <c r="J5128" s="23">
        <f t="shared" si="3"/>
        <v>0.7741876119</v>
      </c>
      <c r="K5128" s="24" t="str">
        <f t="shared" si="4"/>
        <v>Target Not Meet</v>
      </c>
    </row>
    <row r="5129" ht="22.5" customHeight="1">
      <c r="A5129" s="18">
        <v>45730.0</v>
      </c>
      <c r="B5129" s="19" t="str">
        <f t="shared" si="1"/>
        <v>Mar</v>
      </c>
      <c r="C5129" s="20" t="s">
        <v>92</v>
      </c>
      <c r="D5129" s="19" t="s">
        <v>98</v>
      </c>
      <c r="E5129" s="19" t="s">
        <v>19</v>
      </c>
      <c r="F5129" s="21">
        <v>3.0</v>
      </c>
      <c r="G5129" s="22">
        <v>68918.0</v>
      </c>
      <c r="H5129" s="15" t="str">
        <f t="shared" si="2"/>
        <v>Medium Range</v>
      </c>
      <c r="I5129" s="22">
        <v>85867.0</v>
      </c>
      <c r="J5129" s="23">
        <f t="shared" si="3"/>
        <v>0.8026133439</v>
      </c>
      <c r="K5129" s="24" t="str">
        <f t="shared" si="4"/>
        <v>Target Not Meet</v>
      </c>
    </row>
    <row r="5130" ht="22.5" customHeight="1">
      <c r="A5130" s="18">
        <v>45730.0</v>
      </c>
      <c r="B5130" s="19" t="str">
        <f t="shared" si="1"/>
        <v>Mar</v>
      </c>
      <c r="C5130" s="20" t="s">
        <v>92</v>
      </c>
      <c r="D5130" s="19" t="s">
        <v>93</v>
      </c>
      <c r="E5130" s="19" t="s">
        <v>23</v>
      </c>
      <c r="F5130" s="21">
        <v>3.0</v>
      </c>
      <c r="G5130" s="22">
        <v>64788.0</v>
      </c>
      <c r="H5130" s="15" t="str">
        <f t="shared" si="2"/>
        <v>Medium Range</v>
      </c>
      <c r="I5130" s="22">
        <v>72111.0</v>
      </c>
      <c r="J5130" s="23">
        <f t="shared" si="3"/>
        <v>0.8984482257</v>
      </c>
      <c r="K5130" s="24" t="str">
        <f t="shared" si="4"/>
        <v>Target Not Meet</v>
      </c>
    </row>
    <row r="5131" ht="22.5" customHeight="1">
      <c r="A5131" s="18">
        <v>45730.0</v>
      </c>
      <c r="B5131" s="19" t="str">
        <f t="shared" si="1"/>
        <v>Mar</v>
      </c>
      <c r="C5131" s="20" t="s">
        <v>92</v>
      </c>
      <c r="D5131" s="19" t="s">
        <v>98</v>
      </c>
      <c r="E5131" s="19" t="s">
        <v>34</v>
      </c>
      <c r="F5131" s="21">
        <v>4.0</v>
      </c>
      <c r="G5131" s="22">
        <v>112990.0</v>
      </c>
      <c r="H5131" s="15" t="str">
        <f t="shared" si="2"/>
        <v>Very High Range</v>
      </c>
      <c r="I5131" s="22">
        <v>127509.0</v>
      </c>
      <c r="J5131" s="23">
        <f t="shared" si="3"/>
        <v>0.8861335278</v>
      </c>
      <c r="K5131" s="24" t="str">
        <f t="shared" si="4"/>
        <v>Target Not Meet</v>
      </c>
    </row>
    <row r="5132" ht="22.5" customHeight="1">
      <c r="A5132" s="18">
        <v>45730.0</v>
      </c>
      <c r="B5132" s="19" t="str">
        <f t="shared" si="1"/>
        <v>Mar</v>
      </c>
      <c r="C5132" s="20" t="s">
        <v>92</v>
      </c>
      <c r="D5132" s="19" t="s">
        <v>144</v>
      </c>
      <c r="E5132" s="19" t="s">
        <v>9</v>
      </c>
      <c r="F5132" s="21">
        <v>5.0</v>
      </c>
      <c r="G5132" s="22">
        <v>105202.0</v>
      </c>
      <c r="H5132" s="15" t="str">
        <f t="shared" si="2"/>
        <v>Very High Range</v>
      </c>
      <c r="I5132" s="22">
        <v>90688.0</v>
      </c>
      <c r="J5132" s="23">
        <f t="shared" si="3"/>
        <v>1.160043225</v>
      </c>
      <c r="K5132" s="24" t="str">
        <f t="shared" si="4"/>
        <v>Over Achived</v>
      </c>
    </row>
    <row r="5133" ht="22.5" customHeight="1">
      <c r="A5133" s="18">
        <v>45730.0</v>
      </c>
      <c r="B5133" s="19" t="str">
        <f t="shared" si="1"/>
        <v>Mar</v>
      </c>
      <c r="C5133" s="20" t="s">
        <v>92</v>
      </c>
      <c r="D5133" s="19" t="s">
        <v>144</v>
      </c>
      <c r="E5133" s="19" t="s">
        <v>26</v>
      </c>
      <c r="F5133" s="21">
        <v>3.0</v>
      </c>
      <c r="G5133" s="22">
        <v>89896.0</v>
      </c>
      <c r="H5133" s="15" t="str">
        <f t="shared" si="2"/>
        <v>High Range</v>
      </c>
      <c r="I5133" s="22">
        <v>84974.0</v>
      </c>
      <c r="J5133" s="23">
        <f t="shared" si="3"/>
        <v>1.0579236</v>
      </c>
      <c r="K5133" s="24" t="str">
        <f t="shared" si="4"/>
        <v>Over Achived</v>
      </c>
    </row>
    <row r="5134" ht="22.5" customHeight="1">
      <c r="A5134" s="18">
        <v>45730.0</v>
      </c>
      <c r="B5134" s="19" t="str">
        <f t="shared" si="1"/>
        <v>Mar</v>
      </c>
      <c r="C5134" s="20" t="s">
        <v>92</v>
      </c>
      <c r="D5134" s="19" t="s">
        <v>144</v>
      </c>
      <c r="E5134" s="19" t="s">
        <v>23</v>
      </c>
      <c r="F5134" s="21">
        <v>2.0</v>
      </c>
      <c r="G5134" s="22">
        <v>50640.0</v>
      </c>
      <c r="H5134" s="15" t="str">
        <f t="shared" si="2"/>
        <v>Medium Range</v>
      </c>
      <c r="I5134" s="22">
        <v>44544.0</v>
      </c>
      <c r="J5134" s="23">
        <f t="shared" si="3"/>
        <v>1.136853448</v>
      </c>
      <c r="K5134" s="24" t="str">
        <f t="shared" si="4"/>
        <v>Over Achived</v>
      </c>
    </row>
    <row r="5135" ht="22.5" customHeight="1">
      <c r="A5135" s="18">
        <v>45730.0</v>
      </c>
      <c r="B5135" s="19" t="str">
        <f t="shared" si="1"/>
        <v>Mar</v>
      </c>
      <c r="C5135" s="20" t="s">
        <v>92</v>
      </c>
      <c r="D5135" s="19" t="s">
        <v>144</v>
      </c>
      <c r="E5135" s="19" t="s">
        <v>63</v>
      </c>
      <c r="F5135" s="21">
        <v>4.0</v>
      </c>
      <c r="G5135" s="22">
        <v>114800.0</v>
      </c>
      <c r="H5135" s="15" t="str">
        <f t="shared" si="2"/>
        <v>Very High Range</v>
      </c>
      <c r="I5135" s="22">
        <v>89008.0</v>
      </c>
      <c r="J5135" s="23">
        <f t="shared" si="3"/>
        <v>1.289771706</v>
      </c>
      <c r="K5135" s="24" t="str">
        <f t="shared" si="4"/>
        <v>Over Achived</v>
      </c>
    </row>
    <row r="5136" ht="22.5" customHeight="1">
      <c r="A5136" s="18">
        <v>45730.0</v>
      </c>
      <c r="B5136" s="19" t="str">
        <f t="shared" si="1"/>
        <v>Mar</v>
      </c>
      <c r="C5136" s="20" t="s">
        <v>92</v>
      </c>
      <c r="D5136" s="25" t="s">
        <v>149</v>
      </c>
      <c r="E5136" s="19" t="s">
        <v>68</v>
      </c>
      <c r="F5136" s="21">
        <v>2.0</v>
      </c>
      <c r="G5136" s="22">
        <v>58234.0</v>
      </c>
      <c r="H5136" s="15" t="str">
        <f t="shared" si="2"/>
        <v>Medium Range</v>
      </c>
      <c r="I5136" s="22">
        <v>50652.0</v>
      </c>
      <c r="J5136" s="23">
        <f t="shared" si="3"/>
        <v>1.149688068</v>
      </c>
      <c r="K5136" s="24" t="str">
        <f t="shared" si="4"/>
        <v>Over Achived</v>
      </c>
    </row>
    <row r="5137" ht="22.5" customHeight="1">
      <c r="A5137" s="18">
        <v>45730.0</v>
      </c>
      <c r="B5137" s="19" t="str">
        <f t="shared" si="1"/>
        <v>Mar</v>
      </c>
      <c r="C5137" s="20" t="s">
        <v>92</v>
      </c>
      <c r="D5137" s="25" t="s">
        <v>149</v>
      </c>
      <c r="E5137" s="19" t="s">
        <v>26</v>
      </c>
      <c r="F5137" s="21">
        <v>3.0</v>
      </c>
      <c r="G5137" s="22">
        <v>96370.0</v>
      </c>
      <c r="H5137" s="15" t="str">
        <f t="shared" si="2"/>
        <v>Very High Range</v>
      </c>
      <c r="I5137" s="22">
        <v>74140.0</v>
      </c>
      <c r="J5137" s="23">
        <f t="shared" si="3"/>
        <v>1.299838144</v>
      </c>
      <c r="K5137" s="24" t="str">
        <f t="shared" si="4"/>
        <v>Over Achived</v>
      </c>
    </row>
    <row r="5138" ht="22.5" customHeight="1">
      <c r="A5138" s="18">
        <v>45730.0</v>
      </c>
      <c r="B5138" s="19" t="str">
        <f t="shared" si="1"/>
        <v>Mar</v>
      </c>
      <c r="C5138" s="20" t="s">
        <v>92</v>
      </c>
      <c r="D5138" s="19" t="s">
        <v>98</v>
      </c>
      <c r="E5138" s="19" t="s">
        <v>68</v>
      </c>
      <c r="F5138" s="21">
        <v>2.0</v>
      </c>
      <c r="G5138" s="22">
        <v>51172.0</v>
      </c>
      <c r="H5138" s="15" t="str">
        <f t="shared" si="2"/>
        <v>Medium Range</v>
      </c>
      <c r="I5138" s="22">
        <v>65541.0</v>
      </c>
      <c r="J5138" s="23">
        <f t="shared" si="3"/>
        <v>0.7807631864</v>
      </c>
      <c r="K5138" s="24" t="str">
        <f t="shared" si="4"/>
        <v>Target Not Meet</v>
      </c>
    </row>
    <row r="5139" ht="22.5" customHeight="1">
      <c r="A5139" s="18">
        <v>45731.0</v>
      </c>
      <c r="B5139" s="19" t="str">
        <f t="shared" si="1"/>
        <v>Mar</v>
      </c>
      <c r="C5139" s="20" t="s">
        <v>13</v>
      </c>
      <c r="D5139" s="19" t="s">
        <v>169</v>
      </c>
      <c r="E5139" s="19" t="s">
        <v>34</v>
      </c>
      <c r="F5139" s="21">
        <v>4.0</v>
      </c>
      <c r="G5139" s="22">
        <v>94445.0</v>
      </c>
      <c r="H5139" s="15" t="str">
        <f t="shared" si="2"/>
        <v>Very High Range</v>
      </c>
      <c r="I5139" s="22">
        <v>101992.0</v>
      </c>
      <c r="J5139" s="23">
        <f t="shared" si="3"/>
        <v>0.9260040003</v>
      </c>
      <c r="K5139" s="24" t="str">
        <f t="shared" si="4"/>
        <v>Target Not Meet</v>
      </c>
    </row>
    <row r="5140" ht="22.5" customHeight="1">
      <c r="A5140" s="18">
        <v>45731.0</v>
      </c>
      <c r="B5140" s="19" t="str">
        <f t="shared" si="1"/>
        <v>Mar</v>
      </c>
      <c r="C5140" s="20" t="s">
        <v>13</v>
      </c>
      <c r="D5140" s="19" t="s">
        <v>37</v>
      </c>
      <c r="E5140" s="19" t="s">
        <v>23</v>
      </c>
      <c r="F5140" s="21">
        <v>2.0</v>
      </c>
      <c r="G5140" s="22">
        <v>43634.0</v>
      </c>
      <c r="H5140" s="15" t="str">
        <f t="shared" si="2"/>
        <v>Base Range</v>
      </c>
      <c r="I5140" s="22">
        <v>51498.0</v>
      </c>
      <c r="J5140" s="23">
        <f t="shared" si="3"/>
        <v>0.8472950406</v>
      </c>
      <c r="K5140" s="24" t="str">
        <f t="shared" si="4"/>
        <v>Target Not Meet</v>
      </c>
    </row>
    <row r="5141" ht="22.5" customHeight="1">
      <c r="A5141" s="18">
        <v>45731.0</v>
      </c>
      <c r="B5141" s="19" t="str">
        <f t="shared" si="1"/>
        <v>Mar</v>
      </c>
      <c r="C5141" s="20" t="s">
        <v>13</v>
      </c>
      <c r="D5141" s="19" t="s">
        <v>37</v>
      </c>
      <c r="E5141" s="19" t="s">
        <v>68</v>
      </c>
      <c r="F5141" s="21">
        <v>1.0</v>
      </c>
      <c r="G5141" s="22">
        <v>41957.0</v>
      </c>
      <c r="H5141" s="15" t="str">
        <f t="shared" si="2"/>
        <v>Base Range</v>
      </c>
      <c r="I5141" s="22">
        <v>49349.0</v>
      </c>
      <c r="J5141" s="23">
        <f t="shared" si="3"/>
        <v>0.8502097307</v>
      </c>
      <c r="K5141" s="24" t="str">
        <f t="shared" si="4"/>
        <v>Target Not Meet</v>
      </c>
    </row>
    <row r="5142" ht="22.5" customHeight="1">
      <c r="A5142" s="18">
        <v>45731.0</v>
      </c>
      <c r="B5142" s="19" t="str">
        <f t="shared" si="1"/>
        <v>Mar</v>
      </c>
      <c r="C5142" s="20" t="s">
        <v>13</v>
      </c>
      <c r="D5142" s="19" t="s">
        <v>37</v>
      </c>
      <c r="E5142" s="19" t="s">
        <v>26</v>
      </c>
      <c r="F5142" s="21">
        <v>3.0</v>
      </c>
      <c r="G5142" s="22">
        <v>66924.0</v>
      </c>
      <c r="H5142" s="15" t="str">
        <f t="shared" si="2"/>
        <v>Medium Range</v>
      </c>
      <c r="I5142" s="22">
        <v>83398.0</v>
      </c>
      <c r="J5142" s="23">
        <f t="shared" si="3"/>
        <v>0.8024652869</v>
      </c>
      <c r="K5142" s="24" t="str">
        <f t="shared" si="4"/>
        <v>Target Not Meet</v>
      </c>
    </row>
    <row r="5143" ht="22.5" customHeight="1">
      <c r="A5143" s="18">
        <v>45731.0</v>
      </c>
      <c r="B5143" s="19" t="str">
        <f t="shared" si="1"/>
        <v>Mar</v>
      </c>
      <c r="C5143" s="20" t="s">
        <v>13</v>
      </c>
      <c r="D5143" s="19" t="s">
        <v>37</v>
      </c>
      <c r="E5143" s="19" t="s">
        <v>63</v>
      </c>
      <c r="F5143" s="21">
        <v>3.0</v>
      </c>
      <c r="G5143" s="22">
        <v>81396.0</v>
      </c>
      <c r="H5143" s="15" t="str">
        <f t="shared" si="2"/>
        <v>High Range</v>
      </c>
      <c r="I5143" s="22">
        <v>87190.0</v>
      </c>
      <c r="J5143" s="23">
        <f t="shared" si="3"/>
        <v>0.9335474252</v>
      </c>
      <c r="K5143" s="24" t="str">
        <f t="shared" si="4"/>
        <v>Target Not Meet</v>
      </c>
    </row>
    <row r="5144" ht="22.5" customHeight="1">
      <c r="A5144" s="18">
        <v>45731.0</v>
      </c>
      <c r="B5144" s="19" t="str">
        <f t="shared" si="1"/>
        <v>Mar</v>
      </c>
      <c r="C5144" s="20" t="s">
        <v>13</v>
      </c>
      <c r="D5144" s="19" t="s">
        <v>37</v>
      </c>
      <c r="E5144" s="19" t="s">
        <v>26</v>
      </c>
      <c r="F5144" s="21">
        <v>3.0</v>
      </c>
      <c r="G5144" s="22">
        <v>68149.0</v>
      </c>
      <c r="H5144" s="15" t="str">
        <f t="shared" si="2"/>
        <v>Medium Range</v>
      </c>
      <c r="I5144" s="22">
        <v>84128.0</v>
      </c>
      <c r="J5144" s="23">
        <f t="shared" si="3"/>
        <v>0.810063237</v>
      </c>
      <c r="K5144" s="24" t="str">
        <f t="shared" si="4"/>
        <v>Target Not Meet</v>
      </c>
    </row>
    <row r="5145" ht="22.5" customHeight="1">
      <c r="A5145" s="18">
        <v>45731.0</v>
      </c>
      <c r="B5145" s="19" t="str">
        <f t="shared" si="1"/>
        <v>Mar</v>
      </c>
      <c r="C5145" s="20" t="s">
        <v>13</v>
      </c>
      <c r="D5145" s="19" t="s">
        <v>29</v>
      </c>
      <c r="E5145" s="19" t="s">
        <v>19</v>
      </c>
      <c r="F5145" s="21">
        <v>2.0</v>
      </c>
      <c r="G5145" s="22">
        <v>44959.0</v>
      </c>
      <c r="H5145" s="15" t="str">
        <f t="shared" si="2"/>
        <v>Base Range</v>
      </c>
      <c r="I5145" s="22">
        <v>57650.0</v>
      </c>
      <c r="J5145" s="23">
        <f t="shared" si="3"/>
        <v>0.7798612316</v>
      </c>
      <c r="K5145" s="24" t="str">
        <f t="shared" si="4"/>
        <v>Target Not Meet</v>
      </c>
    </row>
    <row r="5146" ht="22.5" customHeight="1">
      <c r="A5146" s="18">
        <v>45731.0</v>
      </c>
      <c r="B5146" s="19" t="str">
        <f t="shared" si="1"/>
        <v>Mar</v>
      </c>
      <c r="C5146" s="20" t="s">
        <v>13</v>
      </c>
      <c r="D5146" s="19" t="s">
        <v>14</v>
      </c>
      <c r="E5146" s="19" t="s">
        <v>19</v>
      </c>
      <c r="F5146" s="21">
        <v>2.0</v>
      </c>
      <c r="G5146" s="22">
        <v>50755.0</v>
      </c>
      <c r="H5146" s="15" t="str">
        <f t="shared" si="2"/>
        <v>Medium Range</v>
      </c>
      <c r="I5146" s="22">
        <v>39132.0</v>
      </c>
      <c r="J5146" s="23">
        <f t="shared" si="3"/>
        <v>1.297020341</v>
      </c>
      <c r="K5146" s="24" t="str">
        <f t="shared" si="4"/>
        <v>Over Achived</v>
      </c>
    </row>
    <row r="5147" ht="22.5" customHeight="1">
      <c r="A5147" s="18">
        <v>45731.0</v>
      </c>
      <c r="B5147" s="19" t="str">
        <f t="shared" si="1"/>
        <v>Mar</v>
      </c>
      <c r="C5147" s="20" t="s">
        <v>13</v>
      </c>
      <c r="D5147" s="19" t="s">
        <v>18</v>
      </c>
      <c r="E5147" s="19" t="s">
        <v>23</v>
      </c>
      <c r="F5147" s="21">
        <v>2.0</v>
      </c>
      <c r="G5147" s="22">
        <v>38765.0</v>
      </c>
      <c r="H5147" s="15" t="str">
        <f t="shared" si="2"/>
        <v>Base Range</v>
      </c>
      <c r="I5147" s="22">
        <v>33704.0</v>
      </c>
      <c r="J5147" s="23">
        <f t="shared" si="3"/>
        <v>1.150160218</v>
      </c>
      <c r="K5147" s="24" t="str">
        <f t="shared" si="4"/>
        <v>Over Achived</v>
      </c>
    </row>
    <row r="5148" ht="22.5" customHeight="1">
      <c r="A5148" s="18">
        <v>45731.0</v>
      </c>
      <c r="B5148" s="19" t="str">
        <f t="shared" si="1"/>
        <v>Mar</v>
      </c>
      <c r="C5148" s="20" t="s">
        <v>13</v>
      </c>
      <c r="D5148" s="19" t="s">
        <v>18</v>
      </c>
      <c r="E5148" s="19" t="s">
        <v>19</v>
      </c>
      <c r="F5148" s="21">
        <v>2.0</v>
      </c>
      <c r="G5148" s="22">
        <v>50420.0</v>
      </c>
      <c r="H5148" s="15" t="str">
        <f t="shared" si="2"/>
        <v>Medium Range</v>
      </c>
      <c r="I5148" s="22">
        <v>37578.0</v>
      </c>
      <c r="J5148" s="23">
        <f t="shared" si="3"/>
        <v>1.341742509</v>
      </c>
      <c r="K5148" s="24" t="str">
        <f t="shared" si="4"/>
        <v>Over Achived</v>
      </c>
    </row>
    <row r="5149" ht="22.5" customHeight="1">
      <c r="A5149" s="18">
        <v>45731.0</v>
      </c>
      <c r="B5149" s="19" t="str">
        <f t="shared" si="1"/>
        <v>Mar</v>
      </c>
      <c r="C5149" s="20" t="s">
        <v>13</v>
      </c>
      <c r="D5149" s="19" t="s">
        <v>18</v>
      </c>
      <c r="E5149" s="19" t="s">
        <v>23</v>
      </c>
      <c r="F5149" s="21">
        <v>2.0</v>
      </c>
      <c r="G5149" s="22">
        <v>50708.0</v>
      </c>
      <c r="H5149" s="15" t="str">
        <f t="shared" si="2"/>
        <v>Medium Range</v>
      </c>
      <c r="I5149" s="22">
        <v>44640.0</v>
      </c>
      <c r="J5149" s="23">
        <f t="shared" si="3"/>
        <v>1.1359319</v>
      </c>
      <c r="K5149" s="24" t="str">
        <f t="shared" si="4"/>
        <v>Over Achived</v>
      </c>
    </row>
    <row r="5150" ht="22.5" customHeight="1">
      <c r="A5150" s="18">
        <v>45731.0</v>
      </c>
      <c r="B5150" s="19" t="str">
        <f t="shared" si="1"/>
        <v>Mar</v>
      </c>
      <c r="C5150" s="20" t="s">
        <v>13</v>
      </c>
      <c r="D5150" s="19" t="s">
        <v>18</v>
      </c>
      <c r="E5150" s="19" t="s">
        <v>38</v>
      </c>
      <c r="F5150" s="21">
        <v>3.0</v>
      </c>
      <c r="G5150" s="22">
        <v>56447.0</v>
      </c>
      <c r="H5150" s="15" t="str">
        <f t="shared" si="2"/>
        <v>Medium Range</v>
      </c>
      <c r="I5150" s="22">
        <v>43525.0</v>
      </c>
      <c r="J5150" s="23">
        <f t="shared" si="3"/>
        <v>1.296886847</v>
      </c>
      <c r="K5150" s="24" t="str">
        <f t="shared" si="4"/>
        <v>Over Achived</v>
      </c>
    </row>
    <row r="5151" ht="22.5" customHeight="1">
      <c r="A5151" s="18">
        <v>45731.0</v>
      </c>
      <c r="B5151" s="19" t="str">
        <f t="shared" si="1"/>
        <v>Mar</v>
      </c>
      <c r="C5151" s="20" t="s">
        <v>13</v>
      </c>
      <c r="D5151" s="19" t="s">
        <v>18</v>
      </c>
      <c r="E5151" s="19" t="s">
        <v>63</v>
      </c>
      <c r="F5151" s="21">
        <v>1.0</v>
      </c>
      <c r="G5151" s="22">
        <v>19420.0</v>
      </c>
      <c r="H5151" s="15" t="str">
        <f t="shared" si="2"/>
        <v>Base Range</v>
      </c>
      <c r="I5151" s="22">
        <v>16381.0</v>
      </c>
      <c r="J5151" s="23">
        <f t="shared" si="3"/>
        <v>1.18551981</v>
      </c>
      <c r="K5151" s="24" t="str">
        <f t="shared" si="4"/>
        <v>Over Achived</v>
      </c>
    </row>
    <row r="5152" ht="22.5" customHeight="1">
      <c r="A5152" s="18">
        <v>45731.0</v>
      </c>
      <c r="B5152" s="19" t="str">
        <f t="shared" si="1"/>
        <v>Mar</v>
      </c>
      <c r="C5152" s="20" t="s">
        <v>13</v>
      </c>
      <c r="D5152" s="19" t="s">
        <v>14</v>
      </c>
      <c r="E5152" s="19" t="s">
        <v>38</v>
      </c>
      <c r="F5152" s="21">
        <v>2.0</v>
      </c>
      <c r="G5152" s="22">
        <v>62069.0</v>
      </c>
      <c r="H5152" s="15" t="str">
        <f t="shared" si="2"/>
        <v>Medium Range</v>
      </c>
      <c r="I5152" s="22">
        <v>54905.0</v>
      </c>
      <c r="J5152" s="23">
        <f t="shared" si="3"/>
        <v>1.13047992</v>
      </c>
      <c r="K5152" s="24" t="str">
        <f t="shared" si="4"/>
        <v>Over Achived</v>
      </c>
    </row>
    <row r="5153" ht="22.5" customHeight="1">
      <c r="A5153" s="18">
        <v>45731.0</v>
      </c>
      <c r="B5153" s="19" t="str">
        <f t="shared" si="1"/>
        <v>Mar</v>
      </c>
      <c r="C5153" s="20" t="s">
        <v>13</v>
      </c>
      <c r="D5153" s="19" t="s">
        <v>169</v>
      </c>
      <c r="E5153" s="19" t="s">
        <v>26</v>
      </c>
      <c r="F5153" s="21">
        <v>2.0</v>
      </c>
      <c r="G5153" s="22">
        <v>65357.0</v>
      </c>
      <c r="H5153" s="15" t="str">
        <f t="shared" si="2"/>
        <v>Medium Range</v>
      </c>
      <c r="I5153" s="22">
        <v>73027.0</v>
      </c>
      <c r="J5153" s="23">
        <f t="shared" si="3"/>
        <v>0.8949703534</v>
      </c>
      <c r="K5153" s="24" t="str">
        <f t="shared" si="4"/>
        <v>Target Not Meet</v>
      </c>
    </row>
    <row r="5154" ht="22.5" customHeight="1">
      <c r="A5154" s="18">
        <v>45731.0</v>
      </c>
      <c r="B5154" s="19" t="str">
        <f t="shared" si="1"/>
        <v>Mar</v>
      </c>
      <c r="C5154" s="20" t="s">
        <v>13</v>
      </c>
      <c r="D5154" s="19" t="s">
        <v>29</v>
      </c>
      <c r="E5154" s="19" t="s">
        <v>19</v>
      </c>
      <c r="F5154" s="21">
        <v>2.0</v>
      </c>
      <c r="G5154" s="22">
        <v>55950.0</v>
      </c>
      <c r="H5154" s="15" t="str">
        <f t="shared" si="2"/>
        <v>Medium Range</v>
      </c>
      <c r="I5154" s="22">
        <v>65313.0</v>
      </c>
      <c r="J5154" s="23">
        <f t="shared" si="3"/>
        <v>0.8566441597</v>
      </c>
      <c r="K5154" s="24" t="str">
        <f t="shared" si="4"/>
        <v>Target Not Meet</v>
      </c>
    </row>
    <row r="5155" ht="22.5" customHeight="1">
      <c r="A5155" s="18">
        <v>45731.0</v>
      </c>
      <c r="B5155" s="19" t="str">
        <f t="shared" si="1"/>
        <v>Mar</v>
      </c>
      <c r="C5155" s="20" t="s">
        <v>13</v>
      </c>
      <c r="D5155" s="19" t="s">
        <v>169</v>
      </c>
      <c r="E5155" s="19" t="s">
        <v>34</v>
      </c>
      <c r="F5155" s="21">
        <v>3.0</v>
      </c>
      <c r="G5155" s="22">
        <v>90335.0</v>
      </c>
      <c r="H5155" s="15" t="str">
        <f t="shared" si="2"/>
        <v>Very High Range</v>
      </c>
      <c r="I5155" s="22">
        <v>94861.0</v>
      </c>
      <c r="J5155" s="23">
        <f t="shared" si="3"/>
        <v>0.9522880847</v>
      </c>
      <c r="K5155" s="24" t="str">
        <f t="shared" si="4"/>
        <v>Target Not Meet</v>
      </c>
    </row>
    <row r="5156" ht="22.5" customHeight="1">
      <c r="A5156" s="18">
        <v>45731.0</v>
      </c>
      <c r="B5156" s="19" t="str">
        <f t="shared" si="1"/>
        <v>Mar</v>
      </c>
      <c r="C5156" s="20" t="s">
        <v>57</v>
      </c>
      <c r="D5156" s="19" t="s">
        <v>71</v>
      </c>
      <c r="E5156" s="19" t="s">
        <v>34</v>
      </c>
      <c r="F5156" s="21">
        <v>3.0</v>
      </c>
      <c r="G5156" s="22">
        <v>59759.0</v>
      </c>
      <c r="H5156" s="15" t="str">
        <f t="shared" si="2"/>
        <v>Medium Range</v>
      </c>
      <c r="I5156" s="22">
        <v>76925.0</v>
      </c>
      <c r="J5156" s="23">
        <f t="shared" si="3"/>
        <v>0.7768475788</v>
      </c>
      <c r="K5156" s="24" t="str">
        <f t="shared" si="4"/>
        <v>Target Not Meet</v>
      </c>
    </row>
    <row r="5157" ht="22.5" customHeight="1">
      <c r="A5157" s="18">
        <v>45731.0</v>
      </c>
      <c r="B5157" s="19" t="str">
        <f t="shared" si="1"/>
        <v>Mar</v>
      </c>
      <c r="C5157" s="20" t="s">
        <v>57</v>
      </c>
      <c r="D5157" s="19" t="s">
        <v>58</v>
      </c>
      <c r="E5157" s="19" t="s">
        <v>34</v>
      </c>
      <c r="F5157" s="21">
        <v>2.0</v>
      </c>
      <c r="G5157" s="22">
        <v>68753.0</v>
      </c>
      <c r="H5157" s="15" t="str">
        <f t="shared" si="2"/>
        <v>Medium Range</v>
      </c>
      <c r="I5157" s="22">
        <v>63671.0</v>
      </c>
      <c r="J5157" s="23">
        <f t="shared" si="3"/>
        <v>1.079816557</v>
      </c>
      <c r="K5157" s="24" t="str">
        <f t="shared" si="4"/>
        <v>Over Achived</v>
      </c>
    </row>
    <row r="5158" ht="22.5" customHeight="1">
      <c r="A5158" s="18">
        <v>45731.0</v>
      </c>
      <c r="B5158" s="19" t="str">
        <f t="shared" si="1"/>
        <v>Mar</v>
      </c>
      <c r="C5158" s="20" t="s">
        <v>13</v>
      </c>
      <c r="D5158" s="19" t="s">
        <v>14</v>
      </c>
      <c r="E5158" s="19" t="s">
        <v>34</v>
      </c>
      <c r="F5158" s="21">
        <v>3.0</v>
      </c>
      <c r="G5158" s="22">
        <v>92863.0</v>
      </c>
      <c r="H5158" s="15" t="str">
        <f t="shared" si="2"/>
        <v>Very High Range</v>
      </c>
      <c r="I5158" s="22">
        <v>71134.0</v>
      </c>
      <c r="J5158" s="23">
        <f t="shared" si="3"/>
        <v>1.305465741</v>
      </c>
      <c r="K5158" s="24" t="str">
        <f t="shared" si="4"/>
        <v>Over Achived</v>
      </c>
    </row>
    <row r="5159" ht="22.5" customHeight="1">
      <c r="A5159" s="18">
        <v>45731.0</v>
      </c>
      <c r="B5159" s="19" t="str">
        <f t="shared" si="1"/>
        <v>Mar</v>
      </c>
      <c r="C5159" s="20" t="s">
        <v>57</v>
      </c>
      <c r="D5159" s="19" t="s">
        <v>85</v>
      </c>
      <c r="E5159" s="19" t="s">
        <v>23</v>
      </c>
      <c r="F5159" s="21">
        <v>2.0</v>
      </c>
      <c r="G5159" s="22">
        <v>28436.0</v>
      </c>
      <c r="H5159" s="15" t="str">
        <f t="shared" si="2"/>
        <v>Base Range</v>
      </c>
      <c r="I5159" s="22">
        <v>32684.0</v>
      </c>
      <c r="J5159" s="23">
        <f t="shared" si="3"/>
        <v>0.8700281483</v>
      </c>
      <c r="K5159" s="24" t="str">
        <f t="shared" si="4"/>
        <v>Target Not Meet</v>
      </c>
    </row>
    <row r="5160" ht="22.5" customHeight="1">
      <c r="A5160" s="18">
        <v>45731.0</v>
      </c>
      <c r="B5160" s="19" t="str">
        <f t="shared" si="1"/>
        <v>Mar</v>
      </c>
      <c r="C5160" s="20" t="s">
        <v>57</v>
      </c>
      <c r="D5160" s="19" t="s">
        <v>85</v>
      </c>
      <c r="E5160" s="19" t="s">
        <v>19</v>
      </c>
      <c r="F5160" s="21">
        <v>2.0</v>
      </c>
      <c r="G5160" s="22">
        <v>42492.0</v>
      </c>
      <c r="H5160" s="15" t="str">
        <f t="shared" si="2"/>
        <v>Base Range</v>
      </c>
      <c r="I5160" s="22">
        <v>46699.0</v>
      </c>
      <c r="J5160" s="23">
        <f t="shared" si="3"/>
        <v>0.9099124178</v>
      </c>
      <c r="K5160" s="24" t="str">
        <f t="shared" si="4"/>
        <v>Target Not Meet</v>
      </c>
    </row>
    <row r="5161" ht="22.5" customHeight="1">
      <c r="A5161" s="18">
        <v>45731.0</v>
      </c>
      <c r="B5161" s="19" t="str">
        <f t="shared" si="1"/>
        <v>Mar</v>
      </c>
      <c r="C5161" s="20" t="s">
        <v>57</v>
      </c>
      <c r="D5161" s="19" t="s">
        <v>85</v>
      </c>
      <c r="E5161" s="19" t="s">
        <v>63</v>
      </c>
      <c r="F5161" s="21">
        <v>1.0</v>
      </c>
      <c r="G5161" s="22">
        <v>22798.0</v>
      </c>
      <c r="H5161" s="15" t="str">
        <f t="shared" si="2"/>
        <v>Base Range</v>
      </c>
      <c r="I5161" s="22">
        <v>24315.0</v>
      </c>
      <c r="J5161" s="23">
        <f t="shared" si="3"/>
        <v>0.9376105285</v>
      </c>
      <c r="K5161" s="24" t="str">
        <f t="shared" si="4"/>
        <v>Target Not Meet</v>
      </c>
    </row>
    <row r="5162" ht="22.5" customHeight="1">
      <c r="A5162" s="18">
        <v>45731.0</v>
      </c>
      <c r="B5162" s="19" t="str">
        <f t="shared" si="1"/>
        <v>Mar</v>
      </c>
      <c r="C5162" s="20" t="s">
        <v>57</v>
      </c>
      <c r="D5162" s="19" t="s">
        <v>80</v>
      </c>
      <c r="E5162" s="19" t="s">
        <v>26</v>
      </c>
      <c r="F5162" s="21">
        <v>2.0</v>
      </c>
      <c r="G5162" s="22">
        <v>46016.0</v>
      </c>
      <c r="H5162" s="15" t="str">
        <f t="shared" si="2"/>
        <v>Base Range</v>
      </c>
      <c r="I5162" s="22">
        <v>57418.0</v>
      </c>
      <c r="J5162" s="23">
        <f t="shared" si="3"/>
        <v>0.8014211571</v>
      </c>
      <c r="K5162" s="24" t="str">
        <f t="shared" si="4"/>
        <v>Target Not Meet</v>
      </c>
    </row>
    <row r="5163" ht="22.5" customHeight="1">
      <c r="A5163" s="18">
        <v>45731.0</v>
      </c>
      <c r="B5163" s="19" t="str">
        <f t="shared" si="1"/>
        <v>Mar</v>
      </c>
      <c r="C5163" s="20" t="s">
        <v>57</v>
      </c>
      <c r="D5163" s="19" t="s">
        <v>71</v>
      </c>
      <c r="E5163" s="19" t="s">
        <v>63</v>
      </c>
      <c r="F5163" s="21">
        <v>1.0</v>
      </c>
      <c r="G5163" s="22">
        <v>29015.0</v>
      </c>
      <c r="H5163" s="15" t="str">
        <f t="shared" si="2"/>
        <v>Base Range</v>
      </c>
      <c r="I5163" s="22">
        <v>31791.0</v>
      </c>
      <c r="J5163" s="23">
        <f t="shared" si="3"/>
        <v>0.9126796892</v>
      </c>
      <c r="K5163" s="24" t="str">
        <f t="shared" si="4"/>
        <v>Target Not Meet</v>
      </c>
    </row>
    <row r="5164" ht="22.5" customHeight="1">
      <c r="A5164" s="18">
        <v>45731.0</v>
      </c>
      <c r="B5164" s="19" t="str">
        <f t="shared" si="1"/>
        <v>Mar</v>
      </c>
      <c r="C5164" s="20" t="s">
        <v>57</v>
      </c>
      <c r="D5164" s="19" t="s">
        <v>71</v>
      </c>
      <c r="E5164" s="19" t="s">
        <v>34</v>
      </c>
      <c r="F5164" s="21">
        <v>2.0</v>
      </c>
      <c r="G5164" s="22">
        <v>68602.0</v>
      </c>
      <c r="H5164" s="15" t="str">
        <f t="shared" si="2"/>
        <v>Medium Range</v>
      </c>
      <c r="I5164" s="22">
        <v>85665.0</v>
      </c>
      <c r="J5164" s="23">
        <f t="shared" si="3"/>
        <v>0.8008171365</v>
      </c>
      <c r="K5164" s="24" t="str">
        <f t="shared" si="4"/>
        <v>Target Not Meet</v>
      </c>
    </row>
    <row r="5165" ht="22.5" customHeight="1">
      <c r="A5165" s="18">
        <v>45731.0</v>
      </c>
      <c r="B5165" s="19" t="str">
        <f t="shared" si="1"/>
        <v>Mar</v>
      </c>
      <c r="C5165" s="20" t="s">
        <v>57</v>
      </c>
      <c r="D5165" s="19" t="s">
        <v>71</v>
      </c>
      <c r="E5165" s="19" t="s">
        <v>26</v>
      </c>
      <c r="F5165" s="21">
        <v>2.0</v>
      </c>
      <c r="G5165" s="22">
        <v>45002.0</v>
      </c>
      <c r="H5165" s="15" t="str">
        <f t="shared" si="2"/>
        <v>Base Range</v>
      </c>
      <c r="I5165" s="22">
        <v>51498.0</v>
      </c>
      <c r="J5165" s="23">
        <f t="shared" si="3"/>
        <v>0.873859179</v>
      </c>
      <c r="K5165" s="24" t="str">
        <f t="shared" si="4"/>
        <v>Target Not Meet</v>
      </c>
    </row>
    <row r="5166" ht="22.5" customHeight="1">
      <c r="A5166" s="18">
        <v>45731.0</v>
      </c>
      <c r="B5166" s="19" t="str">
        <f t="shared" si="1"/>
        <v>Mar</v>
      </c>
      <c r="C5166" s="20" t="s">
        <v>57</v>
      </c>
      <c r="D5166" s="19" t="s">
        <v>71</v>
      </c>
      <c r="E5166" s="19" t="s">
        <v>34</v>
      </c>
      <c r="F5166" s="21">
        <v>3.0</v>
      </c>
      <c r="G5166" s="22">
        <v>68200.0</v>
      </c>
      <c r="H5166" s="15" t="str">
        <f t="shared" si="2"/>
        <v>Medium Range</v>
      </c>
      <c r="I5166" s="22">
        <v>77088.0</v>
      </c>
      <c r="J5166" s="23">
        <f t="shared" si="3"/>
        <v>0.8847031963</v>
      </c>
      <c r="K5166" s="24" t="str">
        <f t="shared" si="4"/>
        <v>Target Not Meet</v>
      </c>
    </row>
    <row r="5167" ht="22.5" customHeight="1">
      <c r="A5167" s="18">
        <v>45731.0</v>
      </c>
      <c r="B5167" s="19" t="str">
        <f t="shared" si="1"/>
        <v>Mar</v>
      </c>
      <c r="C5167" s="20" t="s">
        <v>57</v>
      </c>
      <c r="D5167" s="25" t="s">
        <v>62</v>
      </c>
      <c r="E5167" s="19" t="s">
        <v>23</v>
      </c>
      <c r="F5167" s="21">
        <v>1.0</v>
      </c>
      <c r="G5167" s="22">
        <v>36725.0</v>
      </c>
      <c r="H5167" s="15" t="str">
        <f t="shared" si="2"/>
        <v>Base Range</v>
      </c>
      <c r="I5167" s="22">
        <v>33341.0</v>
      </c>
      <c r="J5167" s="23">
        <f t="shared" si="3"/>
        <v>1.101496656</v>
      </c>
      <c r="K5167" s="24" t="str">
        <f t="shared" si="4"/>
        <v>Over Achived</v>
      </c>
    </row>
    <row r="5168" ht="22.5" customHeight="1">
      <c r="A5168" s="18">
        <v>45731.0</v>
      </c>
      <c r="B5168" s="19" t="str">
        <f t="shared" si="1"/>
        <v>Mar</v>
      </c>
      <c r="C5168" s="20" t="s">
        <v>57</v>
      </c>
      <c r="D5168" s="25" t="s">
        <v>62</v>
      </c>
      <c r="E5168" s="19" t="s">
        <v>34</v>
      </c>
      <c r="F5168" s="21">
        <v>3.0</v>
      </c>
      <c r="G5168" s="22">
        <v>60635.0</v>
      </c>
      <c r="H5168" s="15" t="str">
        <f t="shared" si="2"/>
        <v>Medium Range</v>
      </c>
      <c r="I5168" s="22">
        <v>55905.0</v>
      </c>
      <c r="J5168" s="23">
        <f t="shared" si="3"/>
        <v>1.084607817</v>
      </c>
      <c r="K5168" s="24" t="str">
        <f t="shared" si="4"/>
        <v>Over Achived</v>
      </c>
    </row>
    <row r="5169" ht="22.5" customHeight="1">
      <c r="A5169" s="18">
        <v>45731.0</v>
      </c>
      <c r="B5169" s="19" t="str">
        <f t="shared" si="1"/>
        <v>Mar</v>
      </c>
      <c r="C5169" s="20" t="s">
        <v>57</v>
      </c>
      <c r="D5169" s="25" t="s">
        <v>62</v>
      </c>
      <c r="E5169" s="19" t="s">
        <v>26</v>
      </c>
      <c r="F5169" s="21">
        <v>2.0</v>
      </c>
      <c r="G5169" s="22">
        <v>49852.0</v>
      </c>
      <c r="H5169" s="15" t="str">
        <f t="shared" si="2"/>
        <v>Base Range</v>
      </c>
      <c r="I5169" s="22">
        <v>41779.0</v>
      </c>
      <c r="J5169" s="23">
        <f t="shared" si="3"/>
        <v>1.193231049</v>
      </c>
      <c r="K5169" s="24" t="str">
        <f t="shared" si="4"/>
        <v>Over Achived</v>
      </c>
    </row>
    <row r="5170" ht="22.5" customHeight="1">
      <c r="A5170" s="18">
        <v>45731.0</v>
      </c>
      <c r="B5170" s="19" t="str">
        <f t="shared" si="1"/>
        <v>Mar</v>
      </c>
      <c r="C5170" s="20" t="s">
        <v>57</v>
      </c>
      <c r="D5170" s="25" t="s">
        <v>62</v>
      </c>
      <c r="E5170" s="19" t="s">
        <v>19</v>
      </c>
      <c r="F5170" s="21">
        <v>2.0</v>
      </c>
      <c r="G5170" s="22">
        <v>39833.0</v>
      </c>
      <c r="H5170" s="15" t="str">
        <f t="shared" si="2"/>
        <v>Base Range</v>
      </c>
      <c r="I5170" s="22">
        <v>30265.0</v>
      </c>
      <c r="J5170" s="23">
        <f t="shared" si="3"/>
        <v>1.316140757</v>
      </c>
      <c r="K5170" s="24" t="str">
        <f t="shared" si="4"/>
        <v>Over Achived</v>
      </c>
    </row>
    <row r="5171" ht="22.5" customHeight="1">
      <c r="A5171" s="18">
        <v>45731.0</v>
      </c>
      <c r="B5171" s="19" t="str">
        <f t="shared" si="1"/>
        <v>Mar</v>
      </c>
      <c r="C5171" s="20" t="s">
        <v>57</v>
      </c>
      <c r="D5171" s="25" t="s">
        <v>62</v>
      </c>
      <c r="E5171" s="19" t="s">
        <v>23</v>
      </c>
      <c r="F5171" s="21">
        <v>1.0</v>
      </c>
      <c r="G5171" s="22">
        <v>36173.0</v>
      </c>
      <c r="H5171" s="15" t="str">
        <f t="shared" si="2"/>
        <v>Base Range</v>
      </c>
      <c r="I5171" s="22">
        <v>33553.0</v>
      </c>
      <c r="J5171" s="23">
        <f t="shared" si="3"/>
        <v>1.078085417</v>
      </c>
      <c r="K5171" s="24" t="str">
        <f t="shared" si="4"/>
        <v>Over Achived</v>
      </c>
    </row>
    <row r="5172" ht="22.5" customHeight="1">
      <c r="A5172" s="18">
        <v>45731.0</v>
      </c>
      <c r="B5172" s="19" t="str">
        <f t="shared" si="1"/>
        <v>Mar</v>
      </c>
      <c r="C5172" s="20" t="s">
        <v>57</v>
      </c>
      <c r="D5172" s="19" t="s">
        <v>58</v>
      </c>
      <c r="E5172" s="19" t="s">
        <v>19</v>
      </c>
      <c r="F5172" s="21">
        <v>1.0</v>
      </c>
      <c r="G5172" s="22">
        <v>34698.0</v>
      </c>
      <c r="H5172" s="15" t="str">
        <f t="shared" si="2"/>
        <v>Base Range</v>
      </c>
      <c r="I5172" s="22">
        <v>27240.0</v>
      </c>
      <c r="J5172" s="23">
        <f t="shared" si="3"/>
        <v>1.273788546</v>
      </c>
      <c r="K5172" s="24" t="str">
        <f t="shared" si="4"/>
        <v>Over Achived</v>
      </c>
    </row>
    <row r="5173" ht="22.5" customHeight="1">
      <c r="A5173" s="18">
        <v>45731.0</v>
      </c>
      <c r="B5173" s="19" t="str">
        <f t="shared" si="1"/>
        <v>Mar</v>
      </c>
      <c r="C5173" s="20" t="s">
        <v>13</v>
      </c>
      <c r="D5173" s="19" t="s">
        <v>169</v>
      </c>
      <c r="E5173" s="19" t="s">
        <v>19</v>
      </c>
      <c r="F5173" s="21">
        <v>2.0</v>
      </c>
      <c r="G5173" s="22">
        <v>51736.0</v>
      </c>
      <c r="H5173" s="15" t="str">
        <f t="shared" si="2"/>
        <v>Medium Range</v>
      </c>
      <c r="I5173" s="22">
        <v>58067.0</v>
      </c>
      <c r="J5173" s="23">
        <f t="shared" si="3"/>
        <v>0.8909707751</v>
      </c>
      <c r="K5173" s="24" t="str">
        <f t="shared" si="4"/>
        <v>Target Not Meet</v>
      </c>
    </row>
    <row r="5174" ht="22.5" customHeight="1">
      <c r="A5174" s="18">
        <v>45731.0</v>
      </c>
      <c r="B5174" s="19" t="str">
        <f t="shared" si="1"/>
        <v>Mar</v>
      </c>
      <c r="C5174" s="20" t="s">
        <v>13</v>
      </c>
      <c r="D5174" s="19" t="s">
        <v>14</v>
      </c>
      <c r="E5174" s="19" t="s">
        <v>34</v>
      </c>
      <c r="F5174" s="21">
        <v>4.0</v>
      </c>
      <c r="G5174" s="22">
        <v>82416.0</v>
      </c>
      <c r="H5174" s="15" t="str">
        <f t="shared" si="2"/>
        <v>High Range</v>
      </c>
      <c r="I5174" s="22">
        <v>72425.0</v>
      </c>
      <c r="J5174" s="23">
        <f t="shared" si="3"/>
        <v>1.137949603</v>
      </c>
      <c r="K5174" s="24" t="str">
        <f t="shared" si="4"/>
        <v>Over Achived</v>
      </c>
    </row>
    <row r="5175" ht="22.5" customHeight="1">
      <c r="A5175" s="18">
        <v>45731.0</v>
      </c>
      <c r="B5175" s="19" t="str">
        <f t="shared" si="1"/>
        <v>Mar</v>
      </c>
      <c r="C5175" s="20" t="s">
        <v>57</v>
      </c>
      <c r="D5175" s="19" t="s">
        <v>80</v>
      </c>
      <c r="E5175" s="19" t="s">
        <v>23</v>
      </c>
      <c r="F5175" s="21">
        <v>2.0</v>
      </c>
      <c r="G5175" s="22">
        <v>32532.0</v>
      </c>
      <c r="H5175" s="15" t="str">
        <f t="shared" si="2"/>
        <v>Base Range</v>
      </c>
      <c r="I5175" s="22">
        <v>34639.0</v>
      </c>
      <c r="J5175" s="23">
        <f t="shared" si="3"/>
        <v>0.9391726089</v>
      </c>
      <c r="K5175" s="24" t="str">
        <f t="shared" si="4"/>
        <v>Target Not Meet</v>
      </c>
    </row>
    <row r="5176" ht="22.5" customHeight="1">
      <c r="A5176" s="18">
        <v>45731.0</v>
      </c>
      <c r="B5176" s="19" t="str">
        <f t="shared" si="1"/>
        <v>Mar</v>
      </c>
      <c r="C5176" s="20" t="s">
        <v>92</v>
      </c>
      <c r="D5176" s="19" t="s">
        <v>93</v>
      </c>
      <c r="E5176" s="19" t="s">
        <v>68</v>
      </c>
      <c r="F5176" s="21">
        <v>2.0</v>
      </c>
      <c r="G5176" s="22">
        <v>55107.0</v>
      </c>
      <c r="H5176" s="15" t="str">
        <f t="shared" si="2"/>
        <v>Medium Range</v>
      </c>
      <c r="I5176" s="22">
        <v>71549.0</v>
      </c>
      <c r="J5176" s="23">
        <f t="shared" si="3"/>
        <v>0.7701994437</v>
      </c>
      <c r="K5176" s="24" t="str">
        <f t="shared" si="4"/>
        <v>Target Not Meet</v>
      </c>
    </row>
    <row r="5177" ht="22.5" customHeight="1">
      <c r="A5177" s="18">
        <v>45731.0</v>
      </c>
      <c r="B5177" s="19" t="str">
        <f t="shared" si="1"/>
        <v>Mar</v>
      </c>
      <c r="C5177" s="20" t="s">
        <v>7</v>
      </c>
      <c r="D5177" s="19" t="s">
        <v>131</v>
      </c>
      <c r="E5177" s="19" t="s">
        <v>34</v>
      </c>
      <c r="F5177" s="21">
        <v>6.0</v>
      </c>
      <c r="G5177" s="22">
        <v>129638.0</v>
      </c>
      <c r="H5177" s="15" t="str">
        <f t="shared" si="2"/>
        <v>Very High Range</v>
      </c>
      <c r="I5177" s="22">
        <v>116036.0</v>
      </c>
      <c r="J5177" s="23">
        <f t="shared" si="3"/>
        <v>1.117222241</v>
      </c>
      <c r="K5177" s="24" t="str">
        <f t="shared" si="4"/>
        <v>Over Achived</v>
      </c>
    </row>
    <row r="5178" ht="22.5" customHeight="1">
      <c r="A5178" s="18">
        <v>45731.0</v>
      </c>
      <c r="B5178" s="19" t="str">
        <f t="shared" si="1"/>
        <v>Mar</v>
      </c>
      <c r="C5178" s="20" t="s">
        <v>7</v>
      </c>
      <c r="D5178" s="19" t="s">
        <v>131</v>
      </c>
      <c r="E5178" s="19" t="s">
        <v>63</v>
      </c>
      <c r="F5178" s="21">
        <v>2.0</v>
      </c>
      <c r="G5178" s="22">
        <v>65148.0</v>
      </c>
      <c r="H5178" s="15" t="str">
        <f t="shared" si="2"/>
        <v>Medium Range</v>
      </c>
      <c r="I5178" s="22">
        <v>56718.0</v>
      </c>
      <c r="J5178" s="23">
        <f t="shared" si="3"/>
        <v>1.148630065</v>
      </c>
      <c r="K5178" s="24" t="str">
        <f t="shared" si="4"/>
        <v>Over Achived</v>
      </c>
    </row>
    <row r="5179" ht="22.5" customHeight="1">
      <c r="A5179" s="18">
        <v>45731.0</v>
      </c>
      <c r="B5179" s="19" t="str">
        <f t="shared" si="1"/>
        <v>Mar</v>
      </c>
      <c r="C5179" s="20" t="s">
        <v>7</v>
      </c>
      <c r="D5179" s="19" t="s">
        <v>126</v>
      </c>
      <c r="E5179" s="19" t="s">
        <v>34</v>
      </c>
      <c r="F5179" s="21">
        <v>6.0</v>
      </c>
      <c r="G5179" s="22">
        <v>161607.0</v>
      </c>
      <c r="H5179" s="15" t="str">
        <f t="shared" si="2"/>
        <v>Very High Range</v>
      </c>
      <c r="I5179" s="22">
        <v>145216.0</v>
      </c>
      <c r="J5179" s="23">
        <f t="shared" si="3"/>
        <v>1.112873237</v>
      </c>
      <c r="K5179" s="24" t="str">
        <f t="shared" si="4"/>
        <v>Over Achived</v>
      </c>
    </row>
    <row r="5180" ht="22.5" customHeight="1">
      <c r="A5180" s="18">
        <v>45731.0</v>
      </c>
      <c r="B5180" s="19" t="str">
        <f t="shared" si="1"/>
        <v>Mar</v>
      </c>
      <c r="C5180" s="20" t="s">
        <v>7</v>
      </c>
      <c r="D5180" s="19" t="s">
        <v>126</v>
      </c>
      <c r="E5180" s="19" t="s">
        <v>38</v>
      </c>
      <c r="F5180" s="21">
        <v>4.0</v>
      </c>
      <c r="G5180" s="22">
        <v>91952.0</v>
      </c>
      <c r="H5180" s="15" t="str">
        <f t="shared" si="2"/>
        <v>Very High Range</v>
      </c>
      <c r="I5180" s="22">
        <v>72955.0</v>
      </c>
      <c r="J5180" s="23">
        <f t="shared" si="3"/>
        <v>1.260393393</v>
      </c>
      <c r="K5180" s="24" t="str">
        <f t="shared" si="4"/>
        <v>Over Achived</v>
      </c>
    </row>
    <row r="5181" ht="22.5" customHeight="1">
      <c r="A5181" s="18">
        <v>45731.0</v>
      </c>
      <c r="B5181" s="19" t="str">
        <f t="shared" si="1"/>
        <v>Mar</v>
      </c>
      <c r="C5181" s="20" t="s">
        <v>7</v>
      </c>
      <c r="D5181" s="19" t="s">
        <v>126</v>
      </c>
      <c r="E5181" s="19" t="s">
        <v>34</v>
      </c>
      <c r="F5181" s="21">
        <v>5.0</v>
      </c>
      <c r="G5181" s="22">
        <v>164899.0</v>
      </c>
      <c r="H5181" s="15" t="str">
        <f t="shared" si="2"/>
        <v>Very High Range</v>
      </c>
      <c r="I5181" s="22">
        <v>152215.0</v>
      </c>
      <c r="J5181" s="23">
        <f t="shared" si="3"/>
        <v>1.083329501</v>
      </c>
      <c r="K5181" s="24" t="str">
        <f t="shared" si="4"/>
        <v>Over Achived</v>
      </c>
    </row>
    <row r="5182" ht="22.5" customHeight="1">
      <c r="A5182" s="18">
        <v>45731.0</v>
      </c>
      <c r="B5182" s="19" t="str">
        <f t="shared" si="1"/>
        <v>Mar</v>
      </c>
      <c r="C5182" s="20" t="s">
        <v>7</v>
      </c>
      <c r="D5182" s="19" t="s">
        <v>126</v>
      </c>
      <c r="E5182" s="19" t="s">
        <v>68</v>
      </c>
      <c r="F5182" s="21">
        <v>3.0</v>
      </c>
      <c r="G5182" s="22">
        <v>73376.0</v>
      </c>
      <c r="H5182" s="15" t="str">
        <f t="shared" si="2"/>
        <v>High Range</v>
      </c>
      <c r="I5182" s="22">
        <v>66801.0</v>
      </c>
      <c r="J5182" s="23">
        <f t="shared" si="3"/>
        <v>1.09842667</v>
      </c>
      <c r="K5182" s="24" t="str">
        <f t="shared" si="4"/>
        <v>Over Achived</v>
      </c>
    </row>
    <row r="5183" ht="22.5" customHeight="1">
      <c r="A5183" s="18">
        <v>45731.0</v>
      </c>
      <c r="B5183" s="19" t="str">
        <f t="shared" si="1"/>
        <v>Mar</v>
      </c>
      <c r="C5183" s="20" t="s">
        <v>7</v>
      </c>
      <c r="D5183" s="19" t="s">
        <v>131</v>
      </c>
      <c r="E5183" s="19" t="s">
        <v>9</v>
      </c>
      <c r="F5183" s="21">
        <v>6.0</v>
      </c>
      <c r="G5183" s="22">
        <v>133673.0</v>
      </c>
      <c r="H5183" s="15" t="str">
        <f t="shared" si="2"/>
        <v>Very High Range</v>
      </c>
      <c r="I5183" s="22">
        <v>93885.0</v>
      </c>
      <c r="J5183" s="23">
        <f t="shared" si="3"/>
        <v>1.423795068</v>
      </c>
      <c r="K5183" s="24" t="str">
        <f t="shared" si="4"/>
        <v>Over Achived</v>
      </c>
    </row>
    <row r="5184" ht="22.5" customHeight="1">
      <c r="A5184" s="18">
        <v>45731.0</v>
      </c>
      <c r="B5184" s="19" t="str">
        <f t="shared" si="1"/>
        <v>Mar</v>
      </c>
      <c r="C5184" s="20" t="s">
        <v>7</v>
      </c>
      <c r="D5184" s="19" t="s">
        <v>118</v>
      </c>
      <c r="E5184" s="19" t="s">
        <v>26</v>
      </c>
      <c r="F5184" s="21">
        <v>7.0</v>
      </c>
      <c r="G5184" s="22">
        <v>255441.0</v>
      </c>
      <c r="H5184" s="15" t="str">
        <f t="shared" si="2"/>
        <v>Very High Range</v>
      </c>
      <c r="I5184" s="22">
        <v>190021.0</v>
      </c>
      <c r="J5184" s="23">
        <f t="shared" si="3"/>
        <v>1.344277738</v>
      </c>
      <c r="K5184" s="24" t="str">
        <f t="shared" si="4"/>
        <v>Over Achived</v>
      </c>
    </row>
    <row r="5185" ht="22.5" customHeight="1">
      <c r="A5185" s="18">
        <v>45731.0</v>
      </c>
      <c r="B5185" s="19" t="str">
        <f t="shared" si="1"/>
        <v>Mar</v>
      </c>
      <c r="C5185" s="20" t="s">
        <v>7</v>
      </c>
      <c r="D5185" s="19" t="s">
        <v>118</v>
      </c>
      <c r="E5185" s="19" t="s">
        <v>68</v>
      </c>
      <c r="F5185" s="21">
        <v>2.0</v>
      </c>
      <c r="G5185" s="22">
        <v>66114.0</v>
      </c>
      <c r="H5185" s="15" t="str">
        <f t="shared" si="2"/>
        <v>Medium Range</v>
      </c>
      <c r="I5185" s="22">
        <v>61977.0</v>
      </c>
      <c r="J5185" s="23">
        <f t="shared" si="3"/>
        <v>1.066750569</v>
      </c>
      <c r="K5185" s="24" t="str">
        <f t="shared" si="4"/>
        <v>Over Achived</v>
      </c>
    </row>
    <row r="5186" ht="22.5" customHeight="1">
      <c r="A5186" s="18">
        <v>45731.0</v>
      </c>
      <c r="B5186" s="19" t="str">
        <f t="shared" si="1"/>
        <v>Mar</v>
      </c>
      <c r="C5186" s="20" t="s">
        <v>7</v>
      </c>
      <c r="D5186" s="19" t="s">
        <v>106</v>
      </c>
      <c r="E5186" s="19" t="s">
        <v>26</v>
      </c>
      <c r="F5186" s="21">
        <v>11.0</v>
      </c>
      <c r="G5186" s="22">
        <v>239184.0</v>
      </c>
      <c r="H5186" s="15" t="str">
        <f t="shared" si="2"/>
        <v>Very High Range</v>
      </c>
      <c r="I5186" s="22">
        <v>200313.0</v>
      </c>
      <c r="J5186" s="23">
        <f t="shared" si="3"/>
        <v>1.19405131</v>
      </c>
      <c r="K5186" s="24" t="str">
        <f t="shared" si="4"/>
        <v>Over Achived</v>
      </c>
    </row>
    <row r="5187" ht="22.5" customHeight="1">
      <c r="A5187" s="18">
        <v>45731.0</v>
      </c>
      <c r="B5187" s="19" t="str">
        <f t="shared" si="1"/>
        <v>Mar</v>
      </c>
      <c r="C5187" s="20" t="s">
        <v>7</v>
      </c>
      <c r="D5187" s="19" t="s">
        <v>106</v>
      </c>
      <c r="E5187" s="19" t="s">
        <v>63</v>
      </c>
      <c r="F5187" s="21">
        <v>2.0</v>
      </c>
      <c r="G5187" s="22">
        <v>53399.0</v>
      </c>
      <c r="H5187" s="15" t="str">
        <f t="shared" si="2"/>
        <v>Medium Range</v>
      </c>
      <c r="I5187" s="22">
        <v>39851.0</v>
      </c>
      <c r="J5187" s="23">
        <f t="shared" si="3"/>
        <v>1.339966375</v>
      </c>
      <c r="K5187" s="24" t="str">
        <f t="shared" si="4"/>
        <v>Over Achived</v>
      </c>
    </row>
    <row r="5188" ht="22.5" customHeight="1">
      <c r="A5188" s="18">
        <v>45731.0</v>
      </c>
      <c r="B5188" s="19" t="str">
        <f t="shared" si="1"/>
        <v>Mar</v>
      </c>
      <c r="C5188" s="20" t="s">
        <v>7</v>
      </c>
      <c r="D5188" s="19" t="s">
        <v>106</v>
      </c>
      <c r="E5188" s="19" t="s">
        <v>26</v>
      </c>
      <c r="F5188" s="21">
        <v>10.0</v>
      </c>
      <c r="G5188" s="22">
        <v>221923.0</v>
      </c>
      <c r="H5188" s="15" t="str">
        <f t="shared" si="2"/>
        <v>Very High Range</v>
      </c>
      <c r="I5188" s="22">
        <v>164539.0</v>
      </c>
      <c r="J5188" s="23">
        <f t="shared" si="3"/>
        <v>1.348756222</v>
      </c>
      <c r="K5188" s="24" t="str">
        <f t="shared" si="4"/>
        <v>Over Achived</v>
      </c>
    </row>
    <row r="5189" ht="22.5" customHeight="1">
      <c r="A5189" s="18">
        <v>45731.0</v>
      </c>
      <c r="B5189" s="19" t="str">
        <f t="shared" si="1"/>
        <v>Mar</v>
      </c>
      <c r="C5189" s="20" t="s">
        <v>7</v>
      </c>
      <c r="D5189" s="19" t="s">
        <v>106</v>
      </c>
      <c r="E5189" s="19" t="s">
        <v>19</v>
      </c>
      <c r="F5189" s="21">
        <v>4.0</v>
      </c>
      <c r="G5189" s="22">
        <v>91575.0</v>
      </c>
      <c r="H5189" s="15" t="str">
        <f t="shared" si="2"/>
        <v>Very High Range</v>
      </c>
      <c r="I5189" s="22">
        <v>86862.0</v>
      </c>
      <c r="J5189" s="23">
        <f t="shared" si="3"/>
        <v>1.054258479</v>
      </c>
      <c r="K5189" s="24" t="str">
        <f t="shared" si="4"/>
        <v>Over Achived</v>
      </c>
    </row>
    <row r="5190" ht="22.5" customHeight="1">
      <c r="A5190" s="18">
        <v>45731.0</v>
      </c>
      <c r="B5190" s="19" t="str">
        <f t="shared" si="1"/>
        <v>Mar</v>
      </c>
      <c r="C5190" s="20" t="s">
        <v>7</v>
      </c>
      <c r="D5190" s="19" t="s">
        <v>8</v>
      </c>
      <c r="E5190" s="19" t="s">
        <v>68</v>
      </c>
      <c r="F5190" s="21">
        <v>3.0</v>
      </c>
      <c r="G5190" s="22">
        <v>70342.0</v>
      </c>
      <c r="H5190" s="15" t="str">
        <f t="shared" si="2"/>
        <v>High Range</v>
      </c>
      <c r="I5190" s="22">
        <v>58000.0</v>
      </c>
      <c r="J5190" s="23">
        <f t="shared" si="3"/>
        <v>1.212793103</v>
      </c>
      <c r="K5190" s="24" t="str">
        <f t="shared" si="4"/>
        <v>Over Achived</v>
      </c>
    </row>
    <row r="5191" ht="22.5" customHeight="1">
      <c r="A5191" s="18">
        <v>45731.0</v>
      </c>
      <c r="B5191" s="19" t="str">
        <f t="shared" si="1"/>
        <v>Mar</v>
      </c>
      <c r="C5191" s="20" t="s">
        <v>7</v>
      </c>
      <c r="D5191" s="19" t="s">
        <v>118</v>
      </c>
      <c r="E5191" s="19" t="s">
        <v>63</v>
      </c>
      <c r="F5191" s="21">
        <v>2.0</v>
      </c>
      <c r="G5191" s="22">
        <v>52349.0</v>
      </c>
      <c r="H5191" s="15" t="str">
        <f t="shared" si="2"/>
        <v>Medium Range</v>
      </c>
      <c r="I5191" s="22">
        <v>48152.0</v>
      </c>
      <c r="J5191" s="23">
        <f t="shared" si="3"/>
        <v>1.087161489</v>
      </c>
      <c r="K5191" s="24" t="str">
        <f t="shared" si="4"/>
        <v>Over Achived</v>
      </c>
    </row>
    <row r="5192" ht="22.5" customHeight="1">
      <c r="A5192" s="18">
        <v>45731.0</v>
      </c>
      <c r="B5192" s="19" t="str">
        <f t="shared" si="1"/>
        <v>Mar</v>
      </c>
      <c r="C5192" s="20" t="s">
        <v>7</v>
      </c>
      <c r="D5192" s="19" t="s">
        <v>131</v>
      </c>
      <c r="E5192" s="19" t="s">
        <v>26</v>
      </c>
      <c r="F5192" s="21">
        <v>8.0</v>
      </c>
      <c r="G5192" s="22">
        <v>233679.0</v>
      </c>
      <c r="H5192" s="15" t="str">
        <f t="shared" si="2"/>
        <v>Very High Range</v>
      </c>
      <c r="I5192" s="22">
        <v>167220.0</v>
      </c>
      <c r="J5192" s="23">
        <f t="shared" si="3"/>
        <v>1.397434517</v>
      </c>
      <c r="K5192" s="24" t="str">
        <f t="shared" si="4"/>
        <v>Over Achived</v>
      </c>
    </row>
    <row r="5193" ht="22.5" customHeight="1">
      <c r="A5193" s="18">
        <v>45731.0</v>
      </c>
      <c r="B5193" s="19" t="str">
        <f t="shared" si="1"/>
        <v>Mar</v>
      </c>
      <c r="C5193" s="20" t="s">
        <v>7</v>
      </c>
      <c r="D5193" s="19" t="s">
        <v>8</v>
      </c>
      <c r="E5193" s="19" t="s">
        <v>9</v>
      </c>
      <c r="F5193" s="21">
        <v>6.0</v>
      </c>
      <c r="G5193" s="22">
        <v>140823.0</v>
      </c>
      <c r="H5193" s="15" t="str">
        <f t="shared" si="2"/>
        <v>Very High Range</v>
      </c>
      <c r="I5193" s="22">
        <v>123112.0</v>
      </c>
      <c r="J5193" s="23">
        <f t="shared" si="3"/>
        <v>1.143860875</v>
      </c>
      <c r="K5193" s="24" t="str">
        <f t="shared" si="4"/>
        <v>Over Achived</v>
      </c>
    </row>
    <row r="5194" ht="22.5" customHeight="1">
      <c r="A5194" s="18">
        <v>45731.0</v>
      </c>
      <c r="B5194" s="19" t="str">
        <f t="shared" si="1"/>
        <v>Mar</v>
      </c>
      <c r="C5194" s="20" t="s">
        <v>92</v>
      </c>
      <c r="D5194" s="19" t="s">
        <v>158</v>
      </c>
      <c r="E5194" s="19" t="s">
        <v>23</v>
      </c>
      <c r="F5194" s="21">
        <v>3.0</v>
      </c>
      <c r="G5194" s="22">
        <v>55817.0</v>
      </c>
      <c r="H5194" s="15" t="str">
        <f t="shared" si="2"/>
        <v>Medium Range</v>
      </c>
      <c r="I5194" s="22">
        <v>41334.0</v>
      </c>
      <c r="J5194" s="23">
        <f t="shared" si="3"/>
        <v>1.35038951</v>
      </c>
      <c r="K5194" s="24" t="str">
        <f t="shared" si="4"/>
        <v>Over Achived</v>
      </c>
    </row>
    <row r="5195" ht="22.5" customHeight="1">
      <c r="A5195" s="18">
        <v>45731.0</v>
      </c>
      <c r="B5195" s="19" t="str">
        <f t="shared" si="1"/>
        <v>Mar</v>
      </c>
      <c r="C5195" s="20" t="s">
        <v>7</v>
      </c>
      <c r="D5195" s="19" t="s">
        <v>131</v>
      </c>
      <c r="E5195" s="19" t="s">
        <v>26</v>
      </c>
      <c r="F5195" s="21">
        <v>9.0</v>
      </c>
      <c r="G5195" s="22">
        <v>214054.0</v>
      </c>
      <c r="H5195" s="15" t="str">
        <f t="shared" si="2"/>
        <v>Very High Range</v>
      </c>
      <c r="I5195" s="22">
        <v>184682.0</v>
      </c>
      <c r="J5195" s="23">
        <f t="shared" si="3"/>
        <v>1.159040946</v>
      </c>
      <c r="K5195" s="24" t="str">
        <f t="shared" si="4"/>
        <v>Over Achived</v>
      </c>
    </row>
    <row r="5196" ht="22.5" customHeight="1">
      <c r="A5196" s="18">
        <v>45731.0</v>
      </c>
      <c r="B5196" s="19" t="str">
        <f t="shared" si="1"/>
        <v>Mar</v>
      </c>
      <c r="C5196" s="20" t="s">
        <v>92</v>
      </c>
      <c r="D5196" s="19" t="s">
        <v>93</v>
      </c>
      <c r="E5196" s="19" t="s">
        <v>23</v>
      </c>
      <c r="F5196" s="21">
        <v>2.0</v>
      </c>
      <c r="G5196" s="22">
        <v>67111.0</v>
      </c>
      <c r="H5196" s="15" t="str">
        <f t="shared" si="2"/>
        <v>Medium Range</v>
      </c>
      <c r="I5196" s="22">
        <v>77474.0</v>
      </c>
      <c r="J5196" s="23">
        <f t="shared" si="3"/>
        <v>0.8662389963</v>
      </c>
      <c r="K5196" s="24" t="str">
        <f t="shared" si="4"/>
        <v>Target Not Meet</v>
      </c>
    </row>
    <row r="5197" ht="22.5" customHeight="1">
      <c r="A5197" s="18">
        <v>45731.0</v>
      </c>
      <c r="B5197" s="19" t="str">
        <f t="shared" si="1"/>
        <v>Mar</v>
      </c>
      <c r="C5197" s="20" t="s">
        <v>92</v>
      </c>
      <c r="D5197" s="19" t="s">
        <v>93</v>
      </c>
      <c r="E5197" s="19" t="s">
        <v>38</v>
      </c>
      <c r="F5197" s="21">
        <v>3.0</v>
      </c>
      <c r="G5197" s="22">
        <v>82260.0</v>
      </c>
      <c r="H5197" s="15" t="str">
        <f t="shared" si="2"/>
        <v>High Range</v>
      </c>
      <c r="I5197" s="22">
        <v>94494.0</v>
      </c>
      <c r="J5197" s="23">
        <f t="shared" si="3"/>
        <v>0.8705314623</v>
      </c>
      <c r="K5197" s="24" t="str">
        <f t="shared" si="4"/>
        <v>Target Not Meet</v>
      </c>
    </row>
    <row r="5198" ht="22.5" customHeight="1">
      <c r="A5198" s="18">
        <v>45731.0</v>
      </c>
      <c r="B5198" s="19" t="str">
        <f t="shared" si="1"/>
        <v>Mar</v>
      </c>
      <c r="C5198" s="20" t="s">
        <v>92</v>
      </c>
      <c r="D5198" s="19" t="s">
        <v>93</v>
      </c>
      <c r="E5198" s="19" t="s">
        <v>38</v>
      </c>
      <c r="F5198" s="21">
        <v>3.0</v>
      </c>
      <c r="G5198" s="22">
        <v>84089.0</v>
      </c>
      <c r="H5198" s="15" t="str">
        <f t="shared" si="2"/>
        <v>High Range</v>
      </c>
      <c r="I5198" s="22">
        <v>105569.0</v>
      </c>
      <c r="J5198" s="23">
        <f t="shared" si="3"/>
        <v>0.7965311787</v>
      </c>
      <c r="K5198" s="24" t="str">
        <f t="shared" si="4"/>
        <v>Target Not Meet</v>
      </c>
    </row>
    <row r="5199" ht="22.5" customHeight="1">
      <c r="A5199" s="18">
        <v>45731.0</v>
      </c>
      <c r="B5199" s="19" t="str">
        <f t="shared" si="1"/>
        <v>Mar</v>
      </c>
      <c r="C5199" s="20" t="s">
        <v>92</v>
      </c>
      <c r="D5199" s="19" t="s">
        <v>98</v>
      </c>
      <c r="E5199" s="19" t="s">
        <v>9</v>
      </c>
      <c r="F5199" s="21">
        <v>5.0</v>
      </c>
      <c r="G5199" s="22">
        <v>115541.0</v>
      </c>
      <c r="H5199" s="15" t="str">
        <f t="shared" si="2"/>
        <v>Very High Range</v>
      </c>
      <c r="I5199" s="22">
        <v>129934.0</v>
      </c>
      <c r="J5199" s="23">
        <f t="shared" si="3"/>
        <v>0.8892283775</v>
      </c>
      <c r="K5199" s="24" t="str">
        <f t="shared" si="4"/>
        <v>Target Not Meet</v>
      </c>
    </row>
    <row r="5200" ht="22.5" customHeight="1">
      <c r="A5200" s="18">
        <v>45731.0</v>
      </c>
      <c r="B5200" s="19" t="str">
        <f t="shared" si="1"/>
        <v>Mar</v>
      </c>
      <c r="C5200" s="20" t="s">
        <v>92</v>
      </c>
      <c r="D5200" s="19" t="s">
        <v>98</v>
      </c>
      <c r="E5200" s="19" t="s">
        <v>34</v>
      </c>
      <c r="F5200" s="21">
        <v>4.0</v>
      </c>
      <c r="G5200" s="22">
        <v>108601.0</v>
      </c>
      <c r="H5200" s="15" t="str">
        <f t="shared" si="2"/>
        <v>Very High Range</v>
      </c>
      <c r="I5200" s="22">
        <v>124430.0</v>
      </c>
      <c r="J5200" s="23">
        <f t="shared" si="3"/>
        <v>0.8727879129</v>
      </c>
      <c r="K5200" s="24" t="str">
        <f t="shared" si="4"/>
        <v>Target Not Meet</v>
      </c>
    </row>
    <row r="5201" ht="22.5" customHeight="1">
      <c r="A5201" s="18">
        <v>45731.0</v>
      </c>
      <c r="B5201" s="19" t="str">
        <f t="shared" si="1"/>
        <v>Mar</v>
      </c>
      <c r="C5201" s="20" t="s">
        <v>92</v>
      </c>
      <c r="D5201" s="19" t="s">
        <v>98</v>
      </c>
      <c r="E5201" s="19" t="s">
        <v>34</v>
      </c>
      <c r="F5201" s="21">
        <v>5.0</v>
      </c>
      <c r="G5201" s="22">
        <v>106496.0</v>
      </c>
      <c r="H5201" s="15" t="str">
        <f t="shared" si="2"/>
        <v>Very High Range</v>
      </c>
      <c r="I5201" s="22">
        <v>121129.0</v>
      </c>
      <c r="J5201" s="23">
        <f t="shared" si="3"/>
        <v>0.8791949079</v>
      </c>
      <c r="K5201" s="24" t="str">
        <f t="shared" si="4"/>
        <v>Target Not Meet</v>
      </c>
    </row>
    <row r="5202" ht="22.5" customHeight="1">
      <c r="A5202" s="18">
        <v>45731.0</v>
      </c>
      <c r="B5202" s="19" t="str">
        <f t="shared" si="1"/>
        <v>Mar</v>
      </c>
      <c r="C5202" s="20" t="s">
        <v>92</v>
      </c>
      <c r="D5202" s="19" t="s">
        <v>98</v>
      </c>
      <c r="E5202" s="19" t="s">
        <v>23</v>
      </c>
      <c r="F5202" s="21">
        <v>2.0</v>
      </c>
      <c r="G5202" s="22">
        <v>66847.0</v>
      </c>
      <c r="H5202" s="15" t="str">
        <f t="shared" si="2"/>
        <v>Medium Range</v>
      </c>
      <c r="I5202" s="22">
        <v>84924.0</v>
      </c>
      <c r="J5202" s="23">
        <f t="shared" si="3"/>
        <v>0.7871390891</v>
      </c>
      <c r="K5202" s="24" t="str">
        <f t="shared" si="4"/>
        <v>Target Not Meet</v>
      </c>
    </row>
    <row r="5203" ht="22.5" customHeight="1">
      <c r="A5203" s="18">
        <v>45731.0</v>
      </c>
      <c r="B5203" s="19" t="str">
        <f t="shared" si="1"/>
        <v>Mar</v>
      </c>
      <c r="C5203" s="20" t="s">
        <v>92</v>
      </c>
      <c r="D5203" s="19" t="s">
        <v>93</v>
      </c>
      <c r="E5203" s="19" t="s">
        <v>34</v>
      </c>
      <c r="F5203" s="21">
        <v>4.0</v>
      </c>
      <c r="G5203" s="22">
        <v>125332.0</v>
      </c>
      <c r="H5203" s="15" t="str">
        <f t="shared" si="2"/>
        <v>Very High Range</v>
      </c>
      <c r="I5203" s="22">
        <v>143632.0</v>
      </c>
      <c r="J5203" s="23">
        <f t="shared" si="3"/>
        <v>0.8725910661</v>
      </c>
      <c r="K5203" s="24" t="str">
        <f t="shared" si="4"/>
        <v>Target Not Meet</v>
      </c>
    </row>
    <row r="5204" ht="22.5" customHeight="1">
      <c r="A5204" s="18">
        <v>45731.0</v>
      </c>
      <c r="B5204" s="19" t="str">
        <f t="shared" si="1"/>
        <v>Mar</v>
      </c>
      <c r="C5204" s="20" t="s">
        <v>92</v>
      </c>
      <c r="D5204" s="19" t="s">
        <v>144</v>
      </c>
      <c r="E5204" s="19" t="s">
        <v>26</v>
      </c>
      <c r="F5204" s="21">
        <v>3.0</v>
      </c>
      <c r="G5204" s="22">
        <v>98617.0</v>
      </c>
      <c r="H5204" s="15" t="str">
        <f t="shared" si="2"/>
        <v>Very High Range</v>
      </c>
      <c r="I5204" s="22">
        <v>80627.0</v>
      </c>
      <c r="J5204" s="23">
        <f t="shared" si="3"/>
        <v>1.223126248</v>
      </c>
      <c r="K5204" s="24" t="str">
        <f t="shared" si="4"/>
        <v>Over Achived</v>
      </c>
    </row>
    <row r="5205" ht="22.5" customHeight="1">
      <c r="A5205" s="18">
        <v>45731.0</v>
      </c>
      <c r="B5205" s="19" t="str">
        <f t="shared" si="1"/>
        <v>Mar</v>
      </c>
      <c r="C5205" s="20" t="s">
        <v>92</v>
      </c>
      <c r="D5205" s="19" t="s">
        <v>144</v>
      </c>
      <c r="E5205" s="19" t="s">
        <v>23</v>
      </c>
      <c r="F5205" s="21">
        <v>2.0</v>
      </c>
      <c r="G5205" s="22">
        <v>59646.0</v>
      </c>
      <c r="H5205" s="15" t="str">
        <f t="shared" si="2"/>
        <v>Medium Range</v>
      </c>
      <c r="I5205" s="22">
        <v>54060.0</v>
      </c>
      <c r="J5205" s="23">
        <f t="shared" si="3"/>
        <v>1.103329634</v>
      </c>
      <c r="K5205" s="24" t="str">
        <f t="shared" si="4"/>
        <v>Over Achived</v>
      </c>
    </row>
    <row r="5206" ht="22.5" customHeight="1">
      <c r="A5206" s="18">
        <v>45731.0</v>
      </c>
      <c r="B5206" s="19" t="str">
        <f t="shared" si="1"/>
        <v>Mar</v>
      </c>
      <c r="C5206" s="20" t="s">
        <v>92</v>
      </c>
      <c r="D5206" s="19" t="s">
        <v>144</v>
      </c>
      <c r="E5206" s="19" t="s">
        <v>9</v>
      </c>
      <c r="F5206" s="21">
        <v>5.0</v>
      </c>
      <c r="G5206" s="22">
        <v>104343.0</v>
      </c>
      <c r="H5206" s="15" t="str">
        <f t="shared" si="2"/>
        <v>Very High Range</v>
      </c>
      <c r="I5206" s="22">
        <v>77069.0</v>
      </c>
      <c r="J5206" s="23">
        <f t="shared" si="3"/>
        <v>1.353890669</v>
      </c>
      <c r="K5206" s="24" t="str">
        <f t="shared" si="4"/>
        <v>Over Achived</v>
      </c>
    </row>
    <row r="5207" ht="22.5" customHeight="1">
      <c r="A5207" s="18">
        <v>45731.0</v>
      </c>
      <c r="B5207" s="19" t="str">
        <f t="shared" si="1"/>
        <v>Mar</v>
      </c>
      <c r="C5207" s="20" t="s">
        <v>92</v>
      </c>
      <c r="D5207" s="25" t="s">
        <v>149</v>
      </c>
      <c r="E5207" s="19" t="s">
        <v>68</v>
      </c>
      <c r="F5207" s="21">
        <v>2.0</v>
      </c>
      <c r="G5207" s="22">
        <v>49853.0</v>
      </c>
      <c r="H5207" s="15" t="str">
        <f t="shared" si="2"/>
        <v>Base Range</v>
      </c>
      <c r="I5207" s="22">
        <v>41429.0</v>
      </c>
      <c r="J5207" s="23">
        <f t="shared" si="3"/>
        <v>1.203335828</v>
      </c>
      <c r="K5207" s="24" t="str">
        <f t="shared" si="4"/>
        <v>Over Achived</v>
      </c>
    </row>
    <row r="5208" ht="22.5" customHeight="1">
      <c r="A5208" s="18">
        <v>45731.0</v>
      </c>
      <c r="B5208" s="19" t="str">
        <f t="shared" si="1"/>
        <v>Mar</v>
      </c>
      <c r="C5208" s="20" t="s">
        <v>92</v>
      </c>
      <c r="D5208" s="25" t="s">
        <v>149</v>
      </c>
      <c r="E5208" s="19" t="s">
        <v>26</v>
      </c>
      <c r="F5208" s="21">
        <v>3.0</v>
      </c>
      <c r="G5208" s="22">
        <v>99344.0</v>
      </c>
      <c r="H5208" s="15" t="str">
        <f t="shared" si="2"/>
        <v>Very High Range</v>
      </c>
      <c r="I5208" s="22">
        <v>92086.0</v>
      </c>
      <c r="J5208" s="23">
        <f t="shared" si="3"/>
        <v>1.078817627</v>
      </c>
      <c r="K5208" s="24" t="str">
        <f t="shared" si="4"/>
        <v>Over Achived</v>
      </c>
    </row>
    <row r="5209" ht="22.5" customHeight="1">
      <c r="A5209" s="18">
        <v>45731.0</v>
      </c>
      <c r="B5209" s="19" t="str">
        <f t="shared" si="1"/>
        <v>Mar</v>
      </c>
      <c r="C5209" s="20" t="s">
        <v>92</v>
      </c>
      <c r="D5209" s="19" t="s">
        <v>144</v>
      </c>
      <c r="E5209" s="19" t="s">
        <v>68</v>
      </c>
      <c r="F5209" s="21">
        <v>2.0</v>
      </c>
      <c r="G5209" s="22">
        <v>54870.0</v>
      </c>
      <c r="H5209" s="15" t="str">
        <f t="shared" si="2"/>
        <v>Medium Range</v>
      </c>
      <c r="I5209" s="22">
        <v>45201.0</v>
      </c>
      <c r="J5209" s="23">
        <f t="shared" si="3"/>
        <v>1.213911197</v>
      </c>
      <c r="K5209" s="24" t="str">
        <f t="shared" si="4"/>
        <v>Over Achived</v>
      </c>
    </row>
    <row r="5210" ht="22.5" customHeight="1">
      <c r="A5210" s="18">
        <v>45731.0</v>
      </c>
      <c r="B5210" s="19" t="str">
        <f t="shared" si="1"/>
        <v>Mar</v>
      </c>
      <c r="C5210" s="20" t="s">
        <v>92</v>
      </c>
      <c r="D5210" s="25" t="s">
        <v>149</v>
      </c>
      <c r="E5210" s="19" t="s">
        <v>68</v>
      </c>
      <c r="F5210" s="21">
        <v>2.0</v>
      </c>
      <c r="G5210" s="22">
        <v>54394.0</v>
      </c>
      <c r="H5210" s="15" t="str">
        <f t="shared" si="2"/>
        <v>Medium Range</v>
      </c>
      <c r="I5210" s="22">
        <v>38149.0</v>
      </c>
      <c r="J5210" s="23">
        <f t="shared" si="3"/>
        <v>1.425830297</v>
      </c>
      <c r="K5210" s="24" t="str">
        <f t="shared" si="4"/>
        <v>Over Achived</v>
      </c>
    </row>
    <row r="5211" ht="22.5" customHeight="1">
      <c r="A5211" s="18">
        <v>45731.0</v>
      </c>
      <c r="B5211" s="19" t="str">
        <f t="shared" si="1"/>
        <v>Mar</v>
      </c>
      <c r="C5211" s="20" t="s">
        <v>92</v>
      </c>
      <c r="D5211" s="19" t="s">
        <v>158</v>
      </c>
      <c r="E5211" s="19" t="s">
        <v>63</v>
      </c>
      <c r="F5211" s="21">
        <v>5.0</v>
      </c>
      <c r="G5211" s="22">
        <v>123816.0</v>
      </c>
      <c r="H5211" s="15" t="str">
        <f t="shared" si="2"/>
        <v>Very High Range</v>
      </c>
      <c r="I5211" s="22">
        <v>97559.0</v>
      </c>
      <c r="J5211" s="23">
        <f t="shared" si="3"/>
        <v>1.2691397</v>
      </c>
      <c r="K5211" s="24" t="str">
        <f t="shared" si="4"/>
        <v>Over Achived</v>
      </c>
    </row>
    <row r="5212" ht="22.5" customHeight="1">
      <c r="A5212" s="18">
        <v>45732.0</v>
      </c>
      <c r="B5212" s="19" t="str">
        <f t="shared" si="1"/>
        <v>Mar</v>
      </c>
      <c r="C5212" s="20" t="s">
        <v>13</v>
      </c>
      <c r="D5212" s="19" t="s">
        <v>169</v>
      </c>
      <c r="E5212" s="19" t="s">
        <v>68</v>
      </c>
      <c r="F5212" s="21">
        <v>2.0</v>
      </c>
      <c r="G5212" s="22">
        <v>30563.0</v>
      </c>
      <c r="H5212" s="15" t="str">
        <f t="shared" si="2"/>
        <v>Base Range</v>
      </c>
      <c r="I5212" s="22">
        <v>32570.0</v>
      </c>
      <c r="J5212" s="23">
        <f t="shared" si="3"/>
        <v>0.9383788763</v>
      </c>
      <c r="K5212" s="24" t="str">
        <f t="shared" si="4"/>
        <v>Target Not Meet</v>
      </c>
    </row>
    <row r="5213" ht="22.5" customHeight="1">
      <c r="A5213" s="18">
        <v>45732.0</v>
      </c>
      <c r="B5213" s="19" t="str">
        <f t="shared" si="1"/>
        <v>Mar</v>
      </c>
      <c r="C5213" s="20" t="s">
        <v>13</v>
      </c>
      <c r="D5213" s="19" t="s">
        <v>37</v>
      </c>
      <c r="E5213" s="19" t="s">
        <v>9</v>
      </c>
      <c r="F5213" s="21">
        <v>3.0</v>
      </c>
      <c r="G5213" s="22">
        <v>90227.0</v>
      </c>
      <c r="H5213" s="15" t="str">
        <f t="shared" si="2"/>
        <v>Very High Range</v>
      </c>
      <c r="I5213" s="22">
        <v>98937.0</v>
      </c>
      <c r="J5213" s="23">
        <f t="shared" si="3"/>
        <v>0.9119641792</v>
      </c>
      <c r="K5213" s="24" t="str">
        <f t="shared" si="4"/>
        <v>Target Not Meet</v>
      </c>
    </row>
    <row r="5214" ht="22.5" customHeight="1">
      <c r="A5214" s="18">
        <v>45732.0</v>
      </c>
      <c r="B5214" s="19" t="str">
        <f t="shared" si="1"/>
        <v>Mar</v>
      </c>
      <c r="C5214" s="20" t="s">
        <v>13</v>
      </c>
      <c r="D5214" s="19" t="s">
        <v>37</v>
      </c>
      <c r="E5214" s="19" t="s">
        <v>9</v>
      </c>
      <c r="F5214" s="21">
        <v>4.0</v>
      </c>
      <c r="G5214" s="22">
        <v>75059.0</v>
      </c>
      <c r="H5214" s="15" t="str">
        <f t="shared" si="2"/>
        <v>High Range</v>
      </c>
      <c r="I5214" s="22">
        <v>95759.0</v>
      </c>
      <c r="J5214" s="23">
        <f t="shared" si="3"/>
        <v>0.7838323291</v>
      </c>
      <c r="K5214" s="24" t="str">
        <f t="shared" si="4"/>
        <v>Target Not Meet</v>
      </c>
    </row>
    <row r="5215" ht="22.5" customHeight="1">
      <c r="A5215" s="18">
        <v>45732.0</v>
      </c>
      <c r="B5215" s="19" t="str">
        <f t="shared" si="1"/>
        <v>Mar</v>
      </c>
      <c r="C5215" s="20" t="s">
        <v>13</v>
      </c>
      <c r="D5215" s="19" t="s">
        <v>29</v>
      </c>
      <c r="E5215" s="19" t="s">
        <v>68</v>
      </c>
      <c r="F5215" s="21">
        <v>1.0</v>
      </c>
      <c r="G5215" s="22">
        <v>35767.0</v>
      </c>
      <c r="H5215" s="15" t="str">
        <f t="shared" si="2"/>
        <v>Base Range</v>
      </c>
      <c r="I5215" s="22">
        <v>44212.0</v>
      </c>
      <c r="J5215" s="23">
        <f t="shared" si="3"/>
        <v>0.8089885099</v>
      </c>
      <c r="K5215" s="24" t="str">
        <f t="shared" si="4"/>
        <v>Target Not Meet</v>
      </c>
    </row>
    <row r="5216" ht="22.5" customHeight="1">
      <c r="A5216" s="18">
        <v>45732.0</v>
      </c>
      <c r="B5216" s="19" t="str">
        <f t="shared" si="1"/>
        <v>Mar</v>
      </c>
      <c r="C5216" s="20" t="s">
        <v>13</v>
      </c>
      <c r="D5216" s="19" t="s">
        <v>29</v>
      </c>
      <c r="E5216" s="19" t="s">
        <v>68</v>
      </c>
      <c r="F5216" s="21">
        <v>1.0</v>
      </c>
      <c r="G5216" s="22">
        <v>32984.0</v>
      </c>
      <c r="H5216" s="15" t="str">
        <f t="shared" si="2"/>
        <v>Base Range</v>
      </c>
      <c r="I5216" s="22">
        <v>42336.0</v>
      </c>
      <c r="J5216" s="23">
        <f t="shared" si="3"/>
        <v>0.7791005291</v>
      </c>
      <c r="K5216" s="24" t="str">
        <f t="shared" si="4"/>
        <v>Target Not Meet</v>
      </c>
    </row>
    <row r="5217" ht="22.5" customHeight="1">
      <c r="A5217" s="18">
        <v>45732.0</v>
      </c>
      <c r="B5217" s="19" t="str">
        <f t="shared" si="1"/>
        <v>Mar</v>
      </c>
      <c r="C5217" s="20" t="s">
        <v>13</v>
      </c>
      <c r="D5217" s="19" t="s">
        <v>18</v>
      </c>
      <c r="E5217" s="19" t="s">
        <v>19</v>
      </c>
      <c r="F5217" s="21">
        <v>2.0</v>
      </c>
      <c r="G5217" s="22">
        <v>45094.0</v>
      </c>
      <c r="H5217" s="15" t="str">
        <f t="shared" si="2"/>
        <v>Base Range</v>
      </c>
      <c r="I5217" s="22">
        <v>42697.0</v>
      </c>
      <c r="J5217" s="23">
        <f t="shared" si="3"/>
        <v>1.056139776</v>
      </c>
      <c r="K5217" s="24" t="str">
        <f t="shared" si="4"/>
        <v>Over Achived</v>
      </c>
    </row>
    <row r="5218" ht="22.5" customHeight="1">
      <c r="A5218" s="18">
        <v>45732.0</v>
      </c>
      <c r="B5218" s="19" t="str">
        <f t="shared" si="1"/>
        <v>Mar</v>
      </c>
      <c r="C5218" s="20" t="s">
        <v>13</v>
      </c>
      <c r="D5218" s="19" t="s">
        <v>14</v>
      </c>
      <c r="E5218" s="19" t="s">
        <v>34</v>
      </c>
      <c r="F5218" s="21">
        <v>3.0</v>
      </c>
      <c r="G5218" s="22">
        <v>80983.0</v>
      </c>
      <c r="H5218" s="15" t="str">
        <f t="shared" si="2"/>
        <v>High Range</v>
      </c>
      <c r="I5218" s="22">
        <v>57535.0</v>
      </c>
      <c r="J5218" s="23">
        <f t="shared" si="3"/>
        <v>1.407543235</v>
      </c>
      <c r="K5218" s="24" t="str">
        <f t="shared" si="4"/>
        <v>Over Achived</v>
      </c>
    </row>
    <row r="5219" ht="22.5" customHeight="1">
      <c r="A5219" s="18">
        <v>45732.0</v>
      </c>
      <c r="B5219" s="19" t="str">
        <f t="shared" si="1"/>
        <v>Mar</v>
      </c>
      <c r="C5219" s="20" t="s">
        <v>13</v>
      </c>
      <c r="D5219" s="19" t="s">
        <v>14</v>
      </c>
      <c r="E5219" s="19" t="s">
        <v>38</v>
      </c>
      <c r="F5219" s="21">
        <v>2.0</v>
      </c>
      <c r="G5219" s="22">
        <v>48833.0</v>
      </c>
      <c r="H5219" s="15" t="str">
        <f t="shared" si="2"/>
        <v>Base Range</v>
      </c>
      <c r="I5219" s="22">
        <v>44276.0</v>
      </c>
      <c r="J5219" s="23">
        <f t="shared" si="3"/>
        <v>1.102922577</v>
      </c>
      <c r="K5219" s="24" t="str">
        <f t="shared" si="4"/>
        <v>Over Achived</v>
      </c>
    </row>
    <row r="5220" ht="22.5" customHeight="1">
      <c r="A5220" s="18">
        <v>45732.0</v>
      </c>
      <c r="B5220" s="19" t="str">
        <f t="shared" si="1"/>
        <v>Mar</v>
      </c>
      <c r="C5220" s="20" t="s">
        <v>13</v>
      </c>
      <c r="D5220" s="19" t="s">
        <v>169</v>
      </c>
      <c r="E5220" s="19" t="s">
        <v>9</v>
      </c>
      <c r="F5220" s="21">
        <v>3.0</v>
      </c>
      <c r="G5220" s="22">
        <v>78372.0</v>
      </c>
      <c r="H5220" s="15" t="str">
        <f t="shared" si="2"/>
        <v>High Range</v>
      </c>
      <c r="I5220" s="22">
        <v>93644.0</v>
      </c>
      <c r="J5220" s="23">
        <f t="shared" si="3"/>
        <v>0.8369142711</v>
      </c>
      <c r="K5220" s="24" t="str">
        <f t="shared" si="4"/>
        <v>Target Not Meet</v>
      </c>
    </row>
    <row r="5221" ht="22.5" customHeight="1">
      <c r="A5221" s="18">
        <v>45732.0</v>
      </c>
      <c r="B5221" s="19" t="str">
        <f t="shared" si="1"/>
        <v>Mar</v>
      </c>
      <c r="C5221" s="20" t="s">
        <v>13</v>
      </c>
      <c r="D5221" s="19" t="s">
        <v>14</v>
      </c>
      <c r="E5221" s="19" t="s">
        <v>68</v>
      </c>
      <c r="F5221" s="21">
        <v>2.0</v>
      </c>
      <c r="G5221" s="22">
        <v>33482.0</v>
      </c>
      <c r="H5221" s="15" t="str">
        <f t="shared" si="2"/>
        <v>Base Range</v>
      </c>
      <c r="I5221" s="22">
        <v>27297.0</v>
      </c>
      <c r="J5221" s="23">
        <f t="shared" si="3"/>
        <v>1.226581676</v>
      </c>
      <c r="K5221" s="24" t="str">
        <f t="shared" si="4"/>
        <v>Over Achived</v>
      </c>
    </row>
    <row r="5222" ht="22.5" customHeight="1">
      <c r="A5222" s="18">
        <v>45732.0</v>
      </c>
      <c r="B5222" s="19" t="str">
        <f t="shared" si="1"/>
        <v>Mar</v>
      </c>
      <c r="C5222" s="20" t="s">
        <v>13</v>
      </c>
      <c r="D5222" s="19" t="s">
        <v>14</v>
      </c>
      <c r="E5222" s="19" t="s">
        <v>38</v>
      </c>
      <c r="F5222" s="21">
        <v>2.0</v>
      </c>
      <c r="G5222" s="22">
        <v>46267.0</v>
      </c>
      <c r="H5222" s="15" t="str">
        <f t="shared" si="2"/>
        <v>Base Range</v>
      </c>
      <c r="I5222" s="22">
        <v>37265.0</v>
      </c>
      <c r="J5222" s="23">
        <f t="shared" si="3"/>
        <v>1.241567154</v>
      </c>
      <c r="K5222" s="24" t="str">
        <f t="shared" si="4"/>
        <v>Over Achived</v>
      </c>
    </row>
    <row r="5223" ht="22.5" customHeight="1">
      <c r="A5223" s="18">
        <v>45732.0</v>
      </c>
      <c r="B5223" s="19" t="str">
        <f t="shared" si="1"/>
        <v>Mar</v>
      </c>
      <c r="C5223" s="20" t="s">
        <v>13</v>
      </c>
      <c r="D5223" s="19" t="s">
        <v>14</v>
      </c>
      <c r="E5223" s="19" t="s">
        <v>9</v>
      </c>
      <c r="F5223" s="21">
        <v>4.0</v>
      </c>
      <c r="G5223" s="22">
        <v>67714.0</v>
      </c>
      <c r="H5223" s="15" t="str">
        <f t="shared" si="2"/>
        <v>Medium Range</v>
      </c>
      <c r="I5223" s="22">
        <v>57881.0</v>
      </c>
      <c r="J5223" s="23">
        <f t="shared" si="3"/>
        <v>1.169883036</v>
      </c>
      <c r="K5223" s="24" t="str">
        <f t="shared" si="4"/>
        <v>Over Achived</v>
      </c>
    </row>
    <row r="5224" ht="22.5" customHeight="1">
      <c r="A5224" s="18">
        <v>45732.0</v>
      </c>
      <c r="B5224" s="19" t="str">
        <f t="shared" si="1"/>
        <v>Mar</v>
      </c>
      <c r="C5224" s="20" t="s">
        <v>92</v>
      </c>
      <c r="D5224" s="19" t="s">
        <v>93</v>
      </c>
      <c r="E5224" s="19" t="s">
        <v>34</v>
      </c>
      <c r="F5224" s="21">
        <v>4.0</v>
      </c>
      <c r="G5224" s="22">
        <v>95567.0</v>
      </c>
      <c r="H5224" s="15" t="str">
        <f t="shared" si="2"/>
        <v>Very High Range</v>
      </c>
      <c r="I5224" s="22">
        <v>123598.0</v>
      </c>
      <c r="J5224" s="23">
        <f t="shared" si="3"/>
        <v>0.7732083043</v>
      </c>
      <c r="K5224" s="24" t="str">
        <f t="shared" si="4"/>
        <v>Target Not Meet</v>
      </c>
    </row>
    <row r="5225" ht="22.5" customHeight="1">
      <c r="A5225" s="18">
        <v>45732.0</v>
      </c>
      <c r="B5225" s="19" t="str">
        <f t="shared" si="1"/>
        <v>Mar</v>
      </c>
      <c r="C5225" s="20" t="s">
        <v>92</v>
      </c>
      <c r="D5225" s="19" t="s">
        <v>93</v>
      </c>
      <c r="E5225" s="19" t="s">
        <v>63</v>
      </c>
      <c r="F5225" s="21">
        <v>4.0</v>
      </c>
      <c r="G5225" s="22">
        <v>116145.0</v>
      </c>
      <c r="H5225" s="15" t="str">
        <f t="shared" si="2"/>
        <v>Very High Range</v>
      </c>
      <c r="I5225" s="22">
        <v>150885.0</v>
      </c>
      <c r="J5225" s="23">
        <f t="shared" si="3"/>
        <v>0.7697584253</v>
      </c>
      <c r="K5225" s="24" t="str">
        <f t="shared" si="4"/>
        <v>Target Not Meet</v>
      </c>
    </row>
    <row r="5226" ht="22.5" customHeight="1">
      <c r="A5226" s="18">
        <v>45732.0</v>
      </c>
      <c r="B5226" s="19" t="str">
        <f t="shared" si="1"/>
        <v>Mar</v>
      </c>
      <c r="C5226" s="20" t="s">
        <v>13</v>
      </c>
      <c r="D5226" s="19" t="s">
        <v>18</v>
      </c>
      <c r="E5226" s="19" t="s">
        <v>68</v>
      </c>
      <c r="F5226" s="21">
        <v>1.0</v>
      </c>
      <c r="G5226" s="22">
        <v>33072.0</v>
      </c>
      <c r="H5226" s="15" t="str">
        <f t="shared" si="2"/>
        <v>Base Range</v>
      </c>
      <c r="I5226" s="22">
        <v>27868.0</v>
      </c>
      <c r="J5226" s="23">
        <f t="shared" si="3"/>
        <v>1.186737477</v>
      </c>
      <c r="K5226" s="24" t="str">
        <f t="shared" si="4"/>
        <v>Over Achived</v>
      </c>
    </row>
    <row r="5227" ht="22.5" customHeight="1">
      <c r="A5227" s="18">
        <v>45732.0</v>
      </c>
      <c r="B5227" s="19" t="str">
        <f t="shared" si="1"/>
        <v>Mar</v>
      </c>
      <c r="C5227" s="20" t="s">
        <v>13</v>
      </c>
      <c r="D5227" s="19" t="s">
        <v>169</v>
      </c>
      <c r="E5227" s="19" t="s">
        <v>26</v>
      </c>
      <c r="F5227" s="21">
        <v>3.0</v>
      </c>
      <c r="G5227" s="22">
        <v>56465.0</v>
      </c>
      <c r="H5227" s="15" t="str">
        <f t="shared" si="2"/>
        <v>Medium Range</v>
      </c>
      <c r="I5227" s="22">
        <v>63245.0</v>
      </c>
      <c r="J5227" s="23">
        <f t="shared" si="3"/>
        <v>0.8927978496</v>
      </c>
      <c r="K5227" s="24" t="str">
        <f t="shared" si="4"/>
        <v>Target Not Meet</v>
      </c>
    </row>
    <row r="5228" ht="22.5" customHeight="1">
      <c r="A5228" s="18">
        <v>45732.0</v>
      </c>
      <c r="B5228" s="19" t="str">
        <f t="shared" si="1"/>
        <v>Mar</v>
      </c>
      <c r="C5228" s="20" t="s">
        <v>57</v>
      </c>
      <c r="D5228" s="25" t="s">
        <v>62</v>
      </c>
      <c r="E5228" s="19" t="s">
        <v>26</v>
      </c>
      <c r="F5228" s="21">
        <v>2.0</v>
      </c>
      <c r="G5228" s="22">
        <v>47623.0</v>
      </c>
      <c r="H5228" s="15" t="str">
        <f t="shared" si="2"/>
        <v>Base Range</v>
      </c>
      <c r="I5228" s="22">
        <v>40420.0</v>
      </c>
      <c r="J5228" s="23">
        <f t="shared" si="3"/>
        <v>1.178203859</v>
      </c>
      <c r="K5228" s="24" t="str">
        <f t="shared" si="4"/>
        <v>Over Achived</v>
      </c>
    </row>
    <row r="5229" ht="22.5" customHeight="1">
      <c r="A5229" s="18">
        <v>45732.0</v>
      </c>
      <c r="B5229" s="19" t="str">
        <f t="shared" si="1"/>
        <v>Mar</v>
      </c>
      <c r="C5229" s="20" t="s">
        <v>57</v>
      </c>
      <c r="D5229" s="19" t="s">
        <v>58</v>
      </c>
      <c r="E5229" s="19" t="s">
        <v>63</v>
      </c>
      <c r="F5229" s="21">
        <v>1.0</v>
      </c>
      <c r="G5229" s="22">
        <v>24915.0</v>
      </c>
      <c r="H5229" s="15" t="str">
        <f t="shared" si="2"/>
        <v>Base Range</v>
      </c>
      <c r="I5229" s="22">
        <v>17792.0</v>
      </c>
      <c r="J5229" s="23">
        <f t="shared" si="3"/>
        <v>1.400348471</v>
      </c>
      <c r="K5229" s="24" t="str">
        <f t="shared" si="4"/>
        <v>Over Achived</v>
      </c>
    </row>
    <row r="5230" ht="22.5" customHeight="1">
      <c r="A5230" s="18">
        <v>45732.0</v>
      </c>
      <c r="B5230" s="19" t="str">
        <f t="shared" si="1"/>
        <v>Mar</v>
      </c>
      <c r="C5230" s="20" t="s">
        <v>57</v>
      </c>
      <c r="D5230" s="19" t="s">
        <v>85</v>
      </c>
      <c r="E5230" s="19" t="s">
        <v>63</v>
      </c>
      <c r="F5230" s="21">
        <v>1.0</v>
      </c>
      <c r="G5230" s="22">
        <v>19801.0</v>
      </c>
      <c r="H5230" s="15" t="str">
        <f t="shared" si="2"/>
        <v>Base Range</v>
      </c>
      <c r="I5230" s="22">
        <v>24175.0</v>
      </c>
      <c r="J5230" s="23">
        <f t="shared" si="3"/>
        <v>0.8190692865</v>
      </c>
      <c r="K5230" s="24" t="str">
        <f t="shared" si="4"/>
        <v>Target Not Meet</v>
      </c>
    </row>
    <row r="5231" ht="22.5" customHeight="1">
      <c r="A5231" s="18">
        <v>45732.0</v>
      </c>
      <c r="B5231" s="19" t="str">
        <f t="shared" si="1"/>
        <v>Mar</v>
      </c>
      <c r="C5231" s="20" t="s">
        <v>92</v>
      </c>
      <c r="D5231" s="19" t="s">
        <v>98</v>
      </c>
      <c r="E5231" s="19" t="s">
        <v>38</v>
      </c>
      <c r="F5231" s="21">
        <v>3.0</v>
      </c>
      <c r="G5231" s="22">
        <v>74069.0</v>
      </c>
      <c r="H5231" s="15" t="str">
        <f t="shared" si="2"/>
        <v>High Range</v>
      </c>
      <c r="I5231" s="22">
        <v>92829.0</v>
      </c>
      <c r="J5231" s="23">
        <f t="shared" si="3"/>
        <v>0.7979079813</v>
      </c>
      <c r="K5231" s="24" t="str">
        <f t="shared" si="4"/>
        <v>Target Not Meet</v>
      </c>
    </row>
    <row r="5232" ht="22.5" customHeight="1">
      <c r="A5232" s="18">
        <v>45732.0</v>
      </c>
      <c r="B5232" s="19" t="str">
        <f t="shared" si="1"/>
        <v>Mar</v>
      </c>
      <c r="C5232" s="20" t="s">
        <v>57</v>
      </c>
      <c r="D5232" s="19" t="s">
        <v>85</v>
      </c>
      <c r="E5232" s="19" t="s">
        <v>23</v>
      </c>
      <c r="F5232" s="21">
        <v>1.0</v>
      </c>
      <c r="G5232" s="22">
        <v>30876.0</v>
      </c>
      <c r="H5232" s="15" t="str">
        <f t="shared" si="2"/>
        <v>Base Range</v>
      </c>
      <c r="I5232" s="22">
        <v>34812.0</v>
      </c>
      <c r="J5232" s="23">
        <f t="shared" si="3"/>
        <v>0.8869355395</v>
      </c>
      <c r="K5232" s="24" t="str">
        <f t="shared" si="4"/>
        <v>Target Not Meet</v>
      </c>
    </row>
    <row r="5233" ht="22.5" customHeight="1">
      <c r="A5233" s="18">
        <v>45732.0</v>
      </c>
      <c r="B5233" s="19" t="str">
        <f t="shared" si="1"/>
        <v>Mar</v>
      </c>
      <c r="C5233" s="20" t="s">
        <v>57</v>
      </c>
      <c r="D5233" s="19" t="s">
        <v>85</v>
      </c>
      <c r="E5233" s="19" t="s">
        <v>38</v>
      </c>
      <c r="F5233" s="21">
        <v>2.0</v>
      </c>
      <c r="G5233" s="22">
        <v>40186.0</v>
      </c>
      <c r="H5233" s="15" t="str">
        <f t="shared" si="2"/>
        <v>Base Range</v>
      </c>
      <c r="I5233" s="22">
        <v>49026.0</v>
      </c>
      <c r="J5233" s="23">
        <f t="shared" si="3"/>
        <v>0.8196875127</v>
      </c>
      <c r="K5233" s="24" t="str">
        <f t="shared" si="4"/>
        <v>Target Not Meet</v>
      </c>
    </row>
    <row r="5234" ht="22.5" customHeight="1">
      <c r="A5234" s="18">
        <v>45732.0</v>
      </c>
      <c r="B5234" s="19" t="str">
        <f t="shared" si="1"/>
        <v>Mar</v>
      </c>
      <c r="C5234" s="20" t="s">
        <v>57</v>
      </c>
      <c r="D5234" s="19" t="s">
        <v>80</v>
      </c>
      <c r="E5234" s="19" t="s">
        <v>19</v>
      </c>
      <c r="F5234" s="21">
        <v>1.0</v>
      </c>
      <c r="G5234" s="22">
        <v>32262.0</v>
      </c>
      <c r="H5234" s="15" t="str">
        <f t="shared" si="2"/>
        <v>Base Range</v>
      </c>
      <c r="I5234" s="22">
        <v>41851.0</v>
      </c>
      <c r="J5234" s="23">
        <f t="shared" si="3"/>
        <v>0.7708776373</v>
      </c>
      <c r="K5234" s="24" t="str">
        <f t="shared" si="4"/>
        <v>Target Not Meet</v>
      </c>
    </row>
    <row r="5235" ht="22.5" customHeight="1">
      <c r="A5235" s="18">
        <v>45732.0</v>
      </c>
      <c r="B5235" s="19" t="str">
        <f t="shared" si="1"/>
        <v>Mar</v>
      </c>
      <c r="C5235" s="20" t="s">
        <v>57</v>
      </c>
      <c r="D5235" s="19" t="s">
        <v>80</v>
      </c>
      <c r="E5235" s="19" t="s">
        <v>34</v>
      </c>
      <c r="F5235" s="21">
        <v>3.0</v>
      </c>
      <c r="G5235" s="22">
        <v>49706.0</v>
      </c>
      <c r="H5235" s="15" t="str">
        <f t="shared" si="2"/>
        <v>Base Range</v>
      </c>
      <c r="I5235" s="22">
        <v>59009.0</v>
      </c>
      <c r="J5235" s="23">
        <f t="shared" si="3"/>
        <v>0.8423460828</v>
      </c>
      <c r="K5235" s="24" t="str">
        <f t="shared" si="4"/>
        <v>Target Not Meet</v>
      </c>
    </row>
    <row r="5236" ht="22.5" customHeight="1">
      <c r="A5236" s="18">
        <v>45732.0</v>
      </c>
      <c r="B5236" s="19" t="str">
        <f t="shared" si="1"/>
        <v>Mar</v>
      </c>
      <c r="C5236" s="20" t="s">
        <v>13</v>
      </c>
      <c r="D5236" s="19" t="s">
        <v>169</v>
      </c>
      <c r="E5236" s="19" t="s">
        <v>38</v>
      </c>
      <c r="F5236" s="21">
        <v>2.0</v>
      </c>
      <c r="G5236" s="22">
        <v>48709.0</v>
      </c>
      <c r="H5236" s="15" t="str">
        <f t="shared" si="2"/>
        <v>Base Range</v>
      </c>
      <c r="I5236" s="22">
        <v>54624.0</v>
      </c>
      <c r="J5236" s="23">
        <f t="shared" si="3"/>
        <v>0.8917142648</v>
      </c>
      <c r="K5236" s="24" t="str">
        <f t="shared" si="4"/>
        <v>Target Not Meet</v>
      </c>
    </row>
    <row r="5237" ht="22.5" customHeight="1">
      <c r="A5237" s="18">
        <v>45732.0</v>
      </c>
      <c r="B5237" s="19" t="str">
        <f t="shared" si="1"/>
        <v>Mar</v>
      </c>
      <c r="C5237" s="20" t="s">
        <v>57</v>
      </c>
      <c r="D5237" s="19" t="s">
        <v>80</v>
      </c>
      <c r="E5237" s="19" t="s">
        <v>63</v>
      </c>
      <c r="F5237" s="21">
        <v>1.0</v>
      </c>
      <c r="G5237" s="22">
        <v>22815.0</v>
      </c>
      <c r="H5237" s="15" t="str">
        <f t="shared" si="2"/>
        <v>Base Range</v>
      </c>
      <c r="I5237" s="22">
        <v>24729.0</v>
      </c>
      <c r="J5237" s="23">
        <f t="shared" si="3"/>
        <v>0.9226009948</v>
      </c>
      <c r="K5237" s="24" t="str">
        <f t="shared" si="4"/>
        <v>Target Not Meet</v>
      </c>
    </row>
    <row r="5238" ht="22.5" customHeight="1">
      <c r="A5238" s="18">
        <v>45732.0</v>
      </c>
      <c r="B5238" s="19" t="str">
        <f t="shared" si="1"/>
        <v>Mar</v>
      </c>
      <c r="C5238" s="20" t="s">
        <v>57</v>
      </c>
      <c r="D5238" s="19" t="s">
        <v>80</v>
      </c>
      <c r="E5238" s="19" t="s">
        <v>9</v>
      </c>
      <c r="F5238" s="21">
        <v>3.0</v>
      </c>
      <c r="G5238" s="22">
        <v>66545.0</v>
      </c>
      <c r="H5238" s="15" t="str">
        <f t="shared" si="2"/>
        <v>Medium Range</v>
      </c>
      <c r="I5238" s="22">
        <v>85881.0</v>
      </c>
      <c r="J5238" s="23">
        <f t="shared" si="3"/>
        <v>0.7748512477</v>
      </c>
      <c r="K5238" s="24" t="str">
        <f t="shared" si="4"/>
        <v>Target Not Meet</v>
      </c>
    </row>
    <row r="5239" ht="22.5" customHeight="1">
      <c r="A5239" s="18">
        <v>45732.0</v>
      </c>
      <c r="B5239" s="19" t="str">
        <f t="shared" si="1"/>
        <v>Mar</v>
      </c>
      <c r="C5239" s="20" t="s">
        <v>57</v>
      </c>
      <c r="D5239" s="19" t="s">
        <v>71</v>
      </c>
      <c r="E5239" s="19" t="s">
        <v>19</v>
      </c>
      <c r="F5239" s="21">
        <v>1.0</v>
      </c>
      <c r="G5239" s="22">
        <v>37208.0</v>
      </c>
      <c r="H5239" s="15" t="str">
        <f t="shared" si="2"/>
        <v>Base Range</v>
      </c>
      <c r="I5239" s="22">
        <v>45838.0</v>
      </c>
      <c r="J5239" s="23">
        <f t="shared" si="3"/>
        <v>0.8117282604</v>
      </c>
      <c r="K5239" s="24" t="str">
        <f t="shared" si="4"/>
        <v>Target Not Meet</v>
      </c>
    </row>
    <row r="5240" ht="22.5" customHeight="1">
      <c r="A5240" s="18">
        <v>45732.0</v>
      </c>
      <c r="B5240" s="19" t="str">
        <f t="shared" si="1"/>
        <v>Mar</v>
      </c>
      <c r="C5240" s="20" t="s">
        <v>57</v>
      </c>
      <c r="D5240" s="19" t="s">
        <v>71</v>
      </c>
      <c r="E5240" s="19" t="s">
        <v>9</v>
      </c>
      <c r="F5240" s="21">
        <v>2.0</v>
      </c>
      <c r="G5240" s="22">
        <v>60774.0</v>
      </c>
      <c r="H5240" s="15" t="str">
        <f t="shared" si="2"/>
        <v>Medium Range</v>
      </c>
      <c r="I5240" s="22">
        <v>74838.0</v>
      </c>
      <c r="J5240" s="23">
        <f t="shared" si="3"/>
        <v>0.81207408</v>
      </c>
      <c r="K5240" s="24" t="str">
        <f t="shared" si="4"/>
        <v>Target Not Meet</v>
      </c>
    </row>
    <row r="5241" ht="22.5" customHeight="1">
      <c r="A5241" s="18">
        <v>45732.0</v>
      </c>
      <c r="B5241" s="19" t="str">
        <f t="shared" si="1"/>
        <v>Mar</v>
      </c>
      <c r="C5241" s="20" t="s">
        <v>57</v>
      </c>
      <c r="D5241" s="19" t="s">
        <v>71</v>
      </c>
      <c r="E5241" s="19" t="s">
        <v>19</v>
      </c>
      <c r="F5241" s="21">
        <v>1.0</v>
      </c>
      <c r="G5241" s="22">
        <v>37524.0</v>
      </c>
      <c r="H5241" s="15" t="str">
        <f t="shared" si="2"/>
        <v>Base Range</v>
      </c>
      <c r="I5241" s="22">
        <v>43061.0</v>
      </c>
      <c r="J5241" s="23">
        <f t="shared" si="3"/>
        <v>0.8714149695</v>
      </c>
      <c r="K5241" s="24" t="str">
        <f t="shared" si="4"/>
        <v>Target Not Meet</v>
      </c>
    </row>
    <row r="5242" ht="22.5" customHeight="1">
      <c r="A5242" s="18">
        <v>45732.0</v>
      </c>
      <c r="B5242" s="19" t="str">
        <f t="shared" si="1"/>
        <v>Mar</v>
      </c>
      <c r="C5242" s="20" t="s">
        <v>57</v>
      </c>
      <c r="D5242" s="25" t="s">
        <v>62</v>
      </c>
      <c r="E5242" s="19" t="s">
        <v>38</v>
      </c>
      <c r="F5242" s="21">
        <v>2.0</v>
      </c>
      <c r="G5242" s="22">
        <v>37617.0</v>
      </c>
      <c r="H5242" s="15" t="str">
        <f t="shared" si="2"/>
        <v>Base Range</v>
      </c>
      <c r="I5242" s="22">
        <v>28580.0</v>
      </c>
      <c r="J5242" s="23">
        <f t="shared" si="3"/>
        <v>1.31620014</v>
      </c>
      <c r="K5242" s="24" t="str">
        <f t="shared" si="4"/>
        <v>Over Achived</v>
      </c>
    </row>
    <row r="5243" ht="22.5" customHeight="1">
      <c r="A5243" s="18">
        <v>45732.0</v>
      </c>
      <c r="B5243" s="19" t="str">
        <f t="shared" si="1"/>
        <v>Mar</v>
      </c>
      <c r="C5243" s="20" t="s">
        <v>57</v>
      </c>
      <c r="D5243" s="19" t="s">
        <v>58</v>
      </c>
      <c r="E5243" s="19" t="s">
        <v>68</v>
      </c>
      <c r="F5243" s="21">
        <v>1.0</v>
      </c>
      <c r="G5243" s="22">
        <v>25773.0</v>
      </c>
      <c r="H5243" s="15" t="str">
        <f t="shared" si="2"/>
        <v>Base Range</v>
      </c>
      <c r="I5243" s="22">
        <v>20000.0</v>
      </c>
      <c r="J5243" s="23">
        <f t="shared" si="3"/>
        <v>1.28865</v>
      </c>
      <c r="K5243" s="24" t="str">
        <f t="shared" si="4"/>
        <v>Over Achived</v>
      </c>
    </row>
    <row r="5244" ht="22.5" customHeight="1">
      <c r="A5244" s="18">
        <v>45732.0</v>
      </c>
      <c r="B5244" s="19" t="str">
        <f t="shared" si="1"/>
        <v>Mar</v>
      </c>
      <c r="C5244" s="20" t="s">
        <v>57</v>
      </c>
      <c r="D5244" s="19" t="s">
        <v>80</v>
      </c>
      <c r="E5244" s="19" t="s">
        <v>19</v>
      </c>
      <c r="F5244" s="21">
        <v>1.0</v>
      </c>
      <c r="G5244" s="22">
        <v>32118.0</v>
      </c>
      <c r="H5244" s="15" t="str">
        <f t="shared" si="2"/>
        <v>Base Range</v>
      </c>
      <c r="I5244" s="22">
        <v>39489.0</v>
      </c>
      <c r="J5244" s="23">
        <f t="shared" si="3"/>
        <v>0.8133404239</v>
      </c>
      <c r="K5244" s="24" t="str">
        <f t="shared" si="4"/>
        <v>Target Not Meet</v>
      </c>
    </row>
    <row r="5245" ht="22.5" customHeight="1">
      <c r="A5245" s="18">
        <v>45732.0</v>
      </c>
      <c r="B5245" s="19" t="str">
        <f t="shared" si="1"/>
        <v>Mar</v>
      </c>
      <c r="C5245" s="20" t="s">
        <v>57</v>
      </c>
      <c r="D5245" s="19" t="s">
        <v>71</v>
      </c>
      <c r="E5245" s="19" t="s">
        <v>19</v>
      </c>
      <c r="F5245" s="21">
        <v>1.0</v>
      </c>
      <c r="G5245" s="22">
        <v>31582.0</v>
      </c>
      <c r="H5245" s="15" t="str">
        <f t="shared" si="2"/>
        <v>Base Range</v>
      </c>
      <c r="I5245" s="22">
        <v>34802.0</v>
      </c>
      <c r="J5245" s="23">
        <f t="shared" si="3"/>
        <v>0.9074765818</v>
      </c>
      <c r="K5245" s="24" t="str">
        <f t="shared" si="4"/>
        <v>Target Not Meet</v>
      </c>
    </row>
    <row r="5246" ht="22.5" customHeight="1">
      <c r="A5246" s="18">
        <v>45732.0</v>
      </c>
      <c r="B5246" s="19" t="str">
        <f t="shared" si="1"/>
        <v>Mar</v>
      </c>
      <c r="C5246" s="20" t="s">
        <v>92</v>
      </c>
      <c r="D5246" s="19" t="s">
        <v>98</v>
      </c>
      <c r="E5246" s="19" t="s">
        <v>19</v>
      </c>
      <c r="F5246" s="21">
        <v>3.0</v>
      </c>
      <c r="G5246" s="22">
        <v>60915.0</v>
      </c>
      <c r="H5246" s="15" t="str">
        <f t="shared" si="2"/>
        <v>Medium Range</v>
      </c>
      <c r="I5246" s="22">
        <v>64117.0</v>
      </c>
      <c r="J5246" s="23">
        <f t="shared" si="3"/>
        <v>0.9500600465</v>
      </c>
      <c r="K5246" s="24" t="str">
        <f t="shared" si="4"/>
        <v>Target Not Meet</v>
      </c>
    </row>
    <row r="5247" ht="22.5" customHeight="1">
      <c r="A5247" s="18">
        <v>45732.0</v>
      </c>
      <c r="B5247" s="19" t="str">
        <f t="shared" si="1"/>
        <v>Mar</v>
      </c>
      <c r="C5247" s="20" t="s">
        <v>92</v>
      </c>
      <c r="D5247" s="19" t="s">
        <v>98</v>
      </c>
      <c r="E5247" s="19" t="s">
        <v>9</v>
      </c>
      <c r="F5247" s="21">
        <v>4.0</v>
      </c>
      <c r="G5247" s="22">
        <v>119828.0</v>
      </c>
      <c r="H5247" s="15" t="str">
        <f t="shared" si="2"/>
        <v>Very High Range</v>
      </c>
      <c r="I5247" s="22">
        <v>142415.0</v>
      </c>
      <c r="J5247" s="23">
        <f t="shared" si="3"/>
        <v>0.8414001334</v>
      </c>
      <c r="K5247" s="24" t="str">
        <f t="shared" si="4"/>
        <v>Target Not Meet</v>
      </c>
    </row>
    <row r="5248" ht="22.5" customHeight="1">
      <c r="A5248" s="18">
        <v>45732.0</v>
      </c>
      <c r="B5248" s="19" t="str">
        <f t="shared" si="1"/>
        <v>Mar</v>
      </c>
      <c r="C5248" s="20" t="s">
        <v>92</v>
      </c>
      <c r="D5248" s="19" t="s">
        <v>98</v>
      </c>
      <c r="E5248" s="19" t="s">
        <v>23</v>
      </c>
      <c r="F5248" s="21">
        <v>3.0</v>
      </c>
      <c r="G5248" s="22">
        <v>60165.0</v>
      </c>
      <c r="H5248" s="15" t="str">
        <f t="shared" si="2"/>
        <v>Medium Range</v>
      </c>
      <c r="I5248" s="22">
        <v>70690.0</v>
      </c>
      <c r="J5248" s="23">
        <f t="shared" si="3"/>
        <v>0.8511104824</v>
      </c>
      <c r="K5248" s="24" t="str">
        <f t="shared" si="4"/>
        <v>Target Not Meet</v>
      </c>
    </row>
    <row r="5249" ht="22.5" customHeight="1">
      <c r="A5249" s="18">
        <v>45732.0</v>
      </c>
      <c r="B5249" s="19" t="str">
        <f t="shared" si="1"/>
        <v>Mar</v>
      </c>
      <c r="C5249" s="20" t="s">
        <v>7</v>
      </c>
      <c r="D5249" s="19" t="s">
        <v>8</v>
      </c>
      <c r="E5249" s="19" t="s">
        <v>9</v>
      </c>
      <c r="F5249" s="21">
        <v>5.0</v>
      </c>
      <c r="G5249" s="22">
        <v>132402.0</v>
      </c>
      <c r="H5249" s="15" t="str">
        <f t="shared" si="2"/>
        <v>Very High Range</v>
      </c>
      <c r="I5249" s="22">
        <v>117868.0</v>
      </c>
      <c r="J5249" s="23">
        <f t="shared" si="3"/>
        <v>1.123307429</v>
      </c>
      <c r="K5249" s="24" t="str">
        <f t="shared" si="4"/>
        <v>Over Achived</v>
      </c>
    </row>
    <row r="5250" ht="22.5" customHeight="1">
      <c r="A5250" s="18">
        <v>45732.0</v>
      </c>
      <c r="B5250" s="19" t="str">
        <f t="shared" si="1"/>
        <v>Mar</v>
      </c>
      <c r="C5250" s="20" t="s">
        <v>7</v>
      </c>
      <c r="D5250" s="19" t="s">
        <v>8</v>
      </c>
      <c r="E5250" s="19" t="s">
        <v>9</v>
      </c>
      <c r="F5250" s="21">
        <v>6.0</v>
      </c>
      <c r="G5250" s="22">
        <v>124842.0</v>
      </c>
      <c r="H5250" s="15" t="str">
        <f t="shared" si="2"/>
        <v>Very High Range</v>
      </c>
      <c r="I5250" s="22">
        <v>116902.0</v>
      </c>
      <c r="J5250" s="23">
        <f t="shared" si="3"/>
        <v>1.067920138</v>
      </c>
      <c r="K5250" s="24" t="str">
        <f t="shared" si="4"/>
        <v>Over Achived</v>
      </c>
    </row>
    <row r="5251" ht="22.5" customHeight="1">
      <c r="A5251" s="18">
        <v>45732.0</v>
      </c>
      <c r="B5251" s="19" t="str">
        <f t="shared" si="1"/>
        <v>Mar</v>
      </c>
      <c r="C5251" s="20" t="s">
        <v>7</v>
      </c>
      <c r="D5251" s="19" t="s">
        <v>8</v>
      </c>
      <c r="E5251" s="19" t="s">
        <v>26</v>
      </c>
      <c r="F5251" s="21">
        <v>8.0</v>
      </c>
      <c r="G5251" s="22">
        <v>186827.0</v>
      </c>
      <c r="H5251" s="15" t="str">
        <f t="shared" si="2"/>
        <v>Very High Range</v>
      </c>
      <c r="I5251" s="22">
        <v>139381.0</v>
      </c>
      <c r="J5251" s="23">
        <f t="shared" si="3"/>
        <v>1.340405077</v>
      </c>
      <c r="K5251" s="24" t="str">
        <f t="shared" si="4"/>
        <v>Over Achived</v>
      </c>
    </row>
    <row r="5252" ht="22.5" customHeight="1">
      <c r="A5252" s="18">
        <v>45732.0</v>
      </c>
      <c r="B5252" s="19" t="str">
        <f t="shared" si="1"/>
        <v>Mar</v>
      </c>
      <c r="C5252" s="20" t="s">
        <v>7</v>
      </c>
      <c r="D5252" s="19" t="s">
        <v>8</v>
      </c>
      <c r="E5252" s="19" t="s">
        <v>19</v>
      </c>
      <c r="F5252" s="21">
        <v>3.0</v>
      </c>
      <c r="G5252" s="22">
        <v>84581.0</v>
      </c>
      <c r="H5252" s="15" t="str">
        <f t="shared" si="2"/>
        <v>High Range</v>
      </c>
      <c r="I5252" s="22">
        <v>63692.0</v>
      </c>
      <c r="J5252" s="23">
        <f t="shared" si="3"/>
        <v>1.327968976</v>
      </c>
      <c r="K5252" s="24" t="str">
        <f t="shared" si="4"/>
        <v>Over Achived</v>
      </c>
    </row>
    <row r="5253" ht="22.5" customHeight="1">
      <c r="A5253" s="18">
        <v>45732.0</v>
      </c>
      <c r="B5253" s="19" t="str">
        <f t="shared" si="1"/>
        <v>Mar</v>
      </c>
      <c r="C5253" s="20" t="s">
        <v>7</v>
      </c>
      <c r="D5253" s="19" t="s">
        <v>8</v>
      </c>
      <c r="E5253" s="19" t="s">
        <v>68</v>
      </c>
      <c r="F5253" s="21">
        <v>3.0</v>
      </c>
      <c r="G5253" s="22">
        <v>53188.0</v>
      </c>
      <c r="H5253" s="15" t="str">
        <f t="shared" si="2"/>
        <v>Medium Range</v>
      </c>
      <c r="I5253" s="22">
        <v>45731.0</v>
      </c>
      <c r="J5253" s="23">
        <f t="shared" si="3"/>
        <v>1.163062255</v>
      </c>
      <c r="K5253" s="24" t="str">
        <f t="shared" si="4"/>
        <v>Over Achived</v>
      </c>
    </row>
    <row r="5254" ht="22.5" customHeight="1">
      <c r="A5254" s="18">
        <v>45732.0</v>
      </c>
      <c r="B5254" s="19" t="str">
        <f t="shared" si="1"/>
        <v>Mar</v>
      </c>
      <c r="C5254" s="20" t="s">
        <v>7</v>
      </c>
      <c r="D5254" s="19" t="s">
        <v>106</v>
      </c>
      <c r="E5254" s="19" t="s">
        <v>19</v>
      </c>
      <c r="F5254" s="21">
        <v>3.0</v>
      </c>
      <c r="G5254" s="22">
        <v>68618.0</v>
      </c>
      <c r="H5254" s="15" t="str">
        <f t="shared" si="2"/>
        <v>Medium Range</v>
      </c>
      <c r="I5254" s="22">
        <v>54198.0</v>
      </c>
      <c r="J5254" s="23">
        <f t="shared" si="3"/>
        <v>1.266061478</v>
      </c>
      <c r="K5254" s="24" t="str">
        <f t="shared" si="4"/>
        <v>Over Achived</v>
      </c>
    </row>
    <row r="5255" ht="22.5" customHeight="1">
      <c r="A5255" s="18">
        <v>45732.0</v>
      </c>
      <c r="B5255" s="19" t="str">
        <f t="shared" si="1"/>
        <v>Mar</v>
      </c>
      <c r="C5255" s="20" t="s">
        <v>7</v>
      </c>
      <c r="D5255" s="19" t="s">
        <v>106</v>
      </c>
      <c r="E5255" s="19" t="s">
        <v>26</v>
      </c>
      <c r="F5255" s="21">
        <v>7.0</v>
      </c>
      <c r="G5255" s="22">
        <v>230163.0</v>
      </c>
      <c r="H5255" s="15" t="str">
        <f t="shared" si="2"/>
        <v>Very High Range</v>
      </c>
      <c r="I5255" s="22">
        <v>189812.0</v>
      </c>
      <c r="J5255" s="23">
        <f t="shared" si="3"/>
        <v>1.212584031</v>
      </c>
      <c r="K5255" s="24" t="str">
        <f t="shared" si="4"/>
        <v>Over Achived</v>
      </c>
    </row>
    <row r="5256" ht="22.5" customHeight="1">
      <c r="A5256" s="18">
        <v>45732.0</v>
      </c>
      <c r="B5256" s="19" t="str">
        <f t="shared" si="1"/>
        <v>Mar</v>
      </c>
      <c r="C5256" s="20" t="s">
        <v>7</v>
      </c>
      <c r="D5256" s="19" t="s">
        <v>106</v>
      </c>
      <c r="E5256" s="19" t="s">
        <v>9</v>
      </c>
      <c r="F5256" s="21">
        <v>6.0</v>
      </c>
      <c r="G5256" s="22">
        <v>128873.0</v>
      </c>
      <c r="H5256" s="15" t="str">
        <f t="shared" si="2"/>
        <v>Very High Range</v>
      </c>
      <c r="I5256" s="22">
        <v>118854.0</v>
      </c>
      <c r="J5256" s="23">
        <f t="shared" si="3"/>
        <v>1.0842967</v>
      </c>
      <c r="K5256" s="24" t="str">
        <f t="shared" si="4"/>
        <v>Over Achived</v>
      </c>
    </row>
    <row r="5257" ht="22.5" customHeight="1">
      <c r="A5257" s="18">
        <v>45732.0</v>
      </c>
      <c r="B5257" s="19" t="str">
        <f t="shared" si="1"/>
        <v>Mar</v>
      </c>
      <c r="C5257" s="20" t="s">
        <v>7</v>
      </c>
      <c r="D5257" s="19" t="s">
        <v>118</v>
      </c>
      <c r="E5257" s="19" t="s">
        <v>26</v>
      </c>
      <c r="F5257" s="21">
        <v>7.0</v>
      </c>
      <c r="G5257" s="22">
        <v>172760.0</v>
      </c>
      <c r="H5257" s="15" t="str">
        <f t="shared" si="2"/>
        <v>Very High Range</v>
      </c>
      <c r="I5257" s="22">
        <v>121414.0</v>
      </c>
      <c r="J5257" s="23">
        <f t="shared" si="3"/>
        <v>1.42290016</v>
      </c>
      <c r="K5257" s="24" t="str">
        <f t="shared" si="4"/>
        <v>Over Achived</v>
      </c>
    </row>
    <row r="5258" ht="22.5" customHeight="1">
      <c r="A5258" s="18">
        <v>45732.0</v>
      </c>
      <c r="B5258" s="19" t="str">
        <f t="shared" si="1"/>
        <v>Mar</v>
      </c>
      <c r="C5258" s="20" t="s">
        <v>7</v>
      </c>
      <c r="D5258" s="19" t="s">
        <v>118</v>
      </c>
      <c r="E5258" s="19" t="s">
        <v>68</v>
      </c>
      <c r="F5258" s="21">
        <v>3.0</v>
      </c>
      <c r="G5258" s="22">
        <v>65249.0</v>
      </c>
      <c r="H5258" s="15" t="str">
        <f t="shared" si="2"/>
        <v>Medium Range</v>
      </c>
      <c r="I5258" s="22">
        <v>52500.0</v>
      </c>
      <c r="J5258" s="23">
        <f t="shared" si="3"/>
        <v>1.242838095</v>
      </c>
      <c r="K5258" s="24" t="str">
        <f t="shared" si="4"/>
        <v>Over Achived</v>
      </c>
    </row>
    <row r="5259" ht="22.5" customHeight="1">
      <c r="A5259" s="18">
        <v>45732.0</v>
      </c>
      <c r="B5259" s="19" t="str">
        <f t="shared" si="1"/>
        <v>Mar</v>
      </c>
      <c r="C5259" s="20" t="s">
        <v>7</v>
      </c>
      <c r="D5259" s="19" t="s">
        <v>118</v>
      </c>
      <c r="E5259" s="19" t="s">
        <v>68</v>
      </c>
      <c r="F5259" s="21">
        <v>3.0</v>
      </c>
      <c r="G5259" s="22">
        <v>70620.0</v>
      </c>
      <c r="H5259" s="15" t="str">
        <f t="shared" si="2"/>
        <v>High Range</v>
      </c>
      <c r="I5259" s="22">
        <v>54035.0</v>
      </c>
      <c r="J5259" s="23">
        <f t="shared" si="3"/>
        <v>1.306930693</v>
      </c>
      <c r="K5259" s="24" t="str">
        <f t="shared" si="4"/>
        <v>Over Achived</v>
      </c>
    </row>
    <row r="5260" ht="22.5" customHeight="1">
      <c r="A5260" s="18">
        <v>45732.0</v>
      </c>
      <c r="B5260" s="19" t="str">
        <f t="shared" si="1"/>
        <v>Mar</v>
      </c>
      <c r="C5260" s="20" t="s">
        <v>7</v>
      </c>
      <c r="D5260" s="19" t="s">
        <v>118</v>
      </c>
      <c r="E5260" s="19" t="s">
        <v>68</v>
      </c>
      <c r="F5260" s="21">
        <v>2.0</v>
      </c>
      <c r="G5260" s="22">
        <v>65733.0</v>
      </c>
      <c r="H5260" s="15" t="str">
        <f t="shared" si="2"/>
        <v>Medium Range</v>
      </c>
      <c r="I5260" s="22">
        <v>61654.0</v>
      </c>
      <c r="J5260" s="23">
        <f t="shared" si="3"/>
        <v>1.066159535</v>
      </c>
      <c r="K5260" s="24" t="str">
        <f t="shared" si="4"/>
        <v>Over Achived</v>
      </c>
    </row>
    <row r="5261" ht="22.5" customHeight="1">
      <c r="A5261" s="18">
        <v>45732.0</v>
      </c>
      <c r="B5261" s="19" t="str">
        <f t="shared" si="1"/>
        <v>Mar</v>
      </c>
      <c r="C5261" s="20" t="s">
        <v>7</v>
      </c>
      <c r="D5261" s="19" t="s">
        <v>126</v>
      </c>
      <c r="E5261" s="19" t="s">
        <v>26</v>
      </c>
      <c r="F5261" s="21">
        <v>7.0</v>
      </c>
      <c r="G5261" s="22">
        <v>174728.0</v>
      </c>
      <c r="H5261" s="15" t="str">
        <f t="shared" si="2"/>
        <v>Very High Range</v>
      </c>
      <c r="I5261" s="22">
        <v>135474.0</v>
      </c>
      <c r="J5261" s="23">
        <f t="shared" si="3"/>
        <v>1.289753015</v>
      </c>
      <c r="K5261" s="24" t="str">
        <f t="shared" si="4"/>
        <v>Over Achived</v>
      </c>
    </row>
    <row r="5262" ht="22.5" customHeight="1">
      <c r="A5262" s="18">
        <v>45732.0</v>
      </c>
      <c r="B5262" s="19" t="str">
        <f t="shared" si="1"/>
        <v>Mar</v>
      </c>
      <c r="C5262" s="20" t="s">
        <v>7</v>
      </c>
      <c r="D5262" s="19" t="s">
        <v>126</v>
      </c>
      <c r="E5262" s="19" t="s">
        <v>9</v>
      </c>
      <c r="F5262" s="21">
        <v>6.0</v>
      </c>
      <c r="G5262" s="22">
        <v>137267.0</v>
      </c>
      <c r="H5262" s="15" t="str">
        <f t="shared" si="2"/>
        <v>Very High Range</v>
      </c>
      <c r="I5262" s="22">
        <v>102142.0</v>
      </c>
      <c r="J5262" s="23">
        <f t="shared" si="3"/>
        <v>1.343884005</v>
      </c>
      <c r="K5262" s="24" t="str">
        <f t="shared" si="4"/>
        <v>Over Achived</v>
      </c>
    </row>
    <row r="5263" ht="22.5" customHeight="1">
      <c r="A5263" s="18">
        <v>45732.0</v>
      </c>
      <c r="B5263" s="19" t="str">
        <f t="shared" si="1"/>
        <v>Mar</v>
      </c>
      <c r="C5263" s="20" t="s">
        <v>7</v>
      </c>
      <c r="D5263" s="19" t="s">
        <v>106</v>
      </c>
      <c r="E5263" s="19" t="s">
        <v>23</v>
      </c>
      <c r="F5263" s="21">
        <v>3.0</v>
      </c>
      <c r="G5263" s="22">
        <v>70778.0</v>
      </c>
      <c r="H5263" s="15" t="str">
        <f t="shared" si="2"/>
        <v>High Range</v>
      </c>
      <c r="I5263" s="22">
        <v>51051.0</v>
      </c>
      <c r="J5263" s="23">
        <f t="shared" si="3"/>
        <v>1.386417504</v>
      </c>
      <c r="K5263" s="24" t="str">
        <f t="shared" si="4"/>
        <v>Over Achived</v>
      </c>
    </row>
    <row r="5264" ht="22.5" customHeight="1">
      <c r="A5264" s="18">
        <v>45732.0</v>
      </c>
      <c r="B5264" s="19" t="str">
        <f t="shared" si="1"/>
        <v>Mar</v>
      </c>
      <c r="C5264" s="20" t="s">
        <v>7</v>
      </c>
      <c r="D5264" s="19" t="s">
        <v>131</v>
      </c>
      <c r="E5264" s="19" t="s">
        <v>9</v>
      </c>
      <c r="F5264" s="21">
        <v>6.0</v>
      </c>
      <c r="G5264" s="22">
        <v>156728.0</v>
      </c>
      <c r="H5264" s="15" t="str">
        <f t="shared" si="2"/>
        <v>Very High Range</v>
      </c>
      <c r="I5264" s="22">
        <v>139070.0</v>
      </c>
      <c r="J5264" s="23">
        <f t="shared" si="3"/>
        <v>1.126972028</v>
      </c>
      <c r="K5264" s="24" t="str">
        <f t="shared" si="4"/>
        <v>Over Achived</v>
      </c>
    </row>
    <row r="5265" ht="22.5" customHeight="1">
      <c r="A5265" s="18">
        <v>45732.0</v>
      </c>
      <c r="B5265" s="19" t="str">
        <f t="shared" si="1"/>
        <v>Mar</v>
      </c>
      <c r="C5265" s="20" t="s">
        <v>92</v>
      </c>
      <c r="D5265" s="19" t="s">
        <v>144</v>
      </c>
      <c r="E5265" s="19" t="s">
        <v>19</v>
      </c>
      <c r="F5265" s="21">
        <v>3.0</v>
      </c>
      <c r="G5265" s="22">
        <v>51801.0</v>
      </c>
      <c r="H5265" s="15" t="str">
        <f t="shared" si="2"/>
        <v>Medium Range</v>
      </c>
      <c r="I5265" s="22">
        <v>43162.0</v>
      </c>
      <c r="J5265" s="23">
        <f t="shared" si="3"/>
        <v>1.200152912</v>
      </c>
      <c r="K5265" s="24" t="str">
        <f t="shared" si="4"/>
        <v>Over Achived</v>
      </c>
    </row>
    <row r="5266" ht="22.5" customHeight="1">
      <c r="A5266" s="18">
        <v>45732.0</v>
      </c>
      <c r="B5266" s="19" t="str">
        <f t="shared" si="1"/>
        <v>Mar</v>
      </c>
      <c r="C5266" s="20" t="s">
        <v>7</v>
      </c>
      <c r="D5266" s="19" t="s">
        <v>131</v>
      </c>
      <c r="E5266" s="19" t="s">
        <v>38</v>
      </c>
      <c r="F5266" s="21">
        <v>4.0</v>
      </c>
      <c r="G5266" s="22">
        <v>91529.0</v>
      </c>
      <c r="H5266" s="15" t="str">
        <f t="shared" si="2"/>
        <v>Very High Range</v>
      </c>
      <c r="I5266" s="22">
        <v>85067.0</v>
      </c>
      <c r="J5266" s="23">
        <f t="shared" si="3"/>
        <v>1.075963652</v>
      </c>
      <c r="K5266" s="24" t="str">
        <f t="shared" si="4"/>
        <v>Over Achived</v>
      </c>
    </row>
    <row r="5267" ht="22.5" customHeight="1">
      <c r="A5267" s="18">
        <v>45732.0</v>
      </c>
      <c r="B5267" s="19" t="str">
        <f t="shared" si="1"/>
        <v>Mar</v>
      </c>
      <c r="C5267" s="20" t="s">
        <v>92</v>
      </c>
      <c r="D5267" s="19" t="s">
        <v>144</v>
      </c>
      <c r="E5267" s="19" t="s">
        <v>34</v>
      </c>
      <c r="F5267" s="21">
        <v>5.0</v>
      </c>
      <c r="G5267" s="22">
        <v>98362.0</v>
      </c>
      <c r="H5267" s="15" t="str">
        <f t="shared" si="2"/>
        <v>Very High Range</v>
      </c>
      <c r="I5267" s="22">
        <v>75767.0</v>
      </c>
      <c r="J5267" s="23">
        <f t="shared" si="3"/>
        <v>1.298216902</v>
      </c>
      <c r="K5267" s="24" t="str">
        <f t="shared" si="4"/>
        <v>Over Achived</v>
      </c>
    </row>
    <row r="5268" ht="22.5" customHeight="1">
      <c r="A5268" s="18">
        <v>45732.0</v>
      </c>
      <c r="B5268" s="19" t="str">
        <f t="shared" si="1"/>
        <v>Mar</v>
      </c>
      <c r="C5268" s="20" t="s">
        <v>92</v>
      </c>
      <c r="D5268" s="19" t="s">
        <v>144</v>
      </c>
      <c r="E5268" s="19" t="s">
        <v>34</v>
      </c>
      <c r="F5268" s="21">
        <v>4.0</v>
      </c>
      <c r="G5268" s="22">
        <v>96170.0</v>
      </c>
      <c r="H5268" s="15" t="str">
        <f t="shared" si="2"/>
        <v>Very High Range</v>
      </c>
      <c r="I5268" s="22">
        <v>81937.0</v>
      </c>
      <c r="J5268" s="23">
        <f t="shared" si="3"/>
        <v>1.173706628</v>
      </c>
      <c r="K5268" s="24" t="str">
        <f t="shared" si="4"/>
        <v>Over Achived</v>
      </c>
    </row>
    <row r="5269" ht="22.5" customHeight="1">
      <c r="A5269" s="18">
        <v>45732.0</v>
      </c>
      <c r="B5269" s="19" t="str">
        <f t="shared" si="1"/>
        <v>Mar</v>
      </c>
      <c r="C5269" s="20" t="s">
        <v>92</v>
      </c>
      <c r="D5269" s="19" t="s">
        <v>144</v>
      </c>
      <c r="E5269" s="19" t="s">
        <v>23</v>
      </c>
      <c r="F5269" s="21">
        <v>2.0</v>
      </c>
      <c r="G5269" s="22">
        <v>53660.0</v>
      </c>
      <c r="H5269" s="15" t="str">
        <f t="shared" si="2"/>
        <v>Medium Range</v>
      </c>
      <c r="I5269" s="22">
        <v>40809.0</v>
      </c>
      <c r="J5269" s="23">
        <f t="shared" si="3"/>
        <v>1.314906026</v>
      </c>
      <c r="K5269" s="24" t="str">
        <f t="shared" si="4"/>
        <v>Over Achived</v>
      </c>
    </row>
    <row r="5270" ht="22.5" customHeight="1">
      <c r="A5270" s="18">
        <v>45732.0</v>
      </c>
      <c r="B5270" s="19" t="str">
        <f t="shared" si="1"/>
        <v>Mar</v>
      </c>
      <c r="C5270" s="20" t="s">
        <v>92</v>
      </c>
      <c r="D5270" s="25" t="s">
        <v>149</v>
      </c>
      <c r="E5270" s="19" t="s">
        <v>23</v>
      </c>
      <c r="F5270" s="21">
        <v>2.0</v>
      </c>
      <c r="G5270" s="22">
        <v>50246.0</v>
      </c>
      <c r="H5270" s="15" t="str">
        <f t="shared" si="2"/>
        <v>Medium Range</v>
      </c>
      <c r="I5270" s="22">
        <v>45298.0</v>
      </c>
      <c r="J5270" s="23">
        <f t="shared" si="3"/>
        <v>1.109232196</v>
      </c>
      <c r="K5270" s="24" t="str">
        <f t="shared" si="4"/>
        <v>Over Achived</v>
      </c>
    </row>
    <row r="5271" ht="22.5" customHeight="1">
      <c r="A5271" s="18">
        <v>45732.0</v>
      </c>
      <c r="B5271" s="19" t="str">
        <f t="shared" si="1"/>
        <v>Mar</v>
      </c>
      <c r="C5271" s="20" t="s">
        <v>92</v>
      </c>
      <c r="D5271" s="25" t="s">
        <v>149</v>
      </c>
      <c r="E5271" s="19" t="s">
        <v>38</v>
      </c>
      <c r="F5271" s="21">
        <v>3.0</v>
      </c>
      <c r="G5271" s="22">
        <v>83438.0</v>
      </c>
      <c r="H5271" s="15" t="str">
        <f t="shared" si="2"/>
        <v>High Range</v>
      </c>
      <c r="I5271" s="22">
        <v>59524.0</v>
      </c>
      <c r="J5271" s="23">
        <f t="shared" si="3"/>
        <v>1.401753914</v>
      </c>
      <c r="K5271" s="24" t="str">
        <f t="shared" si="4"/>
        <v>Over Achived</v>
      </c>
    </row>
    <row r="5272" ht="22.5" customHeight="1">
      <c r="A5272" s="18">
        <v>45732.0</v>
      </c>
      <c r="B5272" s="19" t="str">
        <f t="shared" si="1"/>
        <v>Mar</v>
      </c>
      <c r="C5272" s="20" t="s">
        <v>92</v>
      </c>
      <c r="D5272" s="19" t="s">
        <v>144</v>
      </c>
      <c r="E5272" s="19" t="s">
        <v>38</v>
      </c>
      <c r="F5272" s="21">
        <v>3.0</v>
      </c>
      <c r="G5272" s="22">
        <v>80162.0</v>
      </c>
      <c r="H5272" s="15" t="str">
        <f t="shared" si="2"/>
        <v>High Range</v>
      </c>
      <c r="I5272" s="22">
        <v>60556.0</v>
      </c>
      <c r="J5272" s="23">
        <f t="shared" si="3"/>
        <v>1.323766431</v>
      </c>
      <c r="K5272" s="24" t="str">
        <f t="shared" si="4"/>
        <v>Over Achived</v>
      </c>
    </row>
    <row r="5273" ht="22.5" customHeight="1">
      <c r="A5273" s="18">
        <v>45732.0</v>
      </c>
      <c r="B5273" s="19" t="str">
        <f t="shared" si="1"/>
        <v>Mar</v>
      </c>
      <c r="C5273" s="20" t="s">
        <v>92</v>
      </c>
      <c r="D5273" s="19" t="s">
        <v>158</v>
      </c>
      <c r="E5273" s="19" t="s">
        <v>23</v>
      </c>
      <c r="F5273" s="21">
        <v>2.0</v>
      </c>
      <c r="G5273" s="22">
        <v>53487.0</v>
      </c>
      <c r="H5273" s="15" t="str">
        <f t="shared" si="2"/>
        <v>Medium Range</v>
      </c>
      <c r="I5273" s="22">
        <v>42182.0</v>
      </c>
      <c r="J5273" s="23">
        <f t="shared" si="3"/>
        <v>1.26800531</v>
      </c>
      <c r="K5273" s="24" t="str">
        <f t="shared" si="4"/>
        <v>Over Achived</v>
      </c>
    </row>
    <row r="5274" ht="22.5" customHeight="1">
      <c r="A5274" s="18">
        <v>45732.0</v>
      </c>
      <c r="B5274" s="19" t="str">
        <f t="shared" si="1"/>
        <v>Mar</v>
      </c>
      <c r="C5274" s="20" t="s">
        <v>92</v>
      </c>
      <c r="D5274" s="19" t="s">
        <v>158</v>
      </c>
      <c r="E5274" s="19" t="s">
        <v>63</v>
      </c>
      <c r="F5274" s="21">
        <v>1.0</v>
      </c>
      <c r="G5274" s="22">
        <v>18371.0</v>
      </c>
      <c r="H5274" s="15" t="str">
        <f t="shared" si="2"/>
        <v>Base Range</v>
      </c>
      <c r="I5274" s="22">
        <v>14086.0</v>
      </c>
      <c r="J5274" s="23">
        <f t="shared" si="3"/>
        <v>1.304202755</v>
      </c>
      <c r="K5274" s="24" t="str">
        <f t="shared" si="4"/>
        <v>Over Achived</v>
      </c>
    </row>
    <row r="5275" ht="22.5" customHeight="1">
      <c r="A5275" s="18">
        <v>45732.0</v>
      </c>
      <c r="B5275" s="19" t="str">
        <f t="shared" si="1"/>
        <v>Mar</v>
      </c>
      <c r="C5275" s="20" t="s">
        <v>92</v>
      </c>
      <c r="D5275" s="19" t="s">
        <v>158</v>
      </c>
      <c r="E5275" s="19" t="s">
        <v>34</v>
      </c>
      <c r="F5275" s="21">
        <v>4.0</v>
      </c>
      <c r="G5275" s="22">
        <v>93680.0</v>
      </c>
      <c r="H5275" s="15" t="str">
        <f t="shared" si="2"/>
        <v>Very High Range</v>
      </c>
      <c r="I5275" s="22">
        <v>66921.0</v>
      </c>
      <c r="J5275" s="23">
        <f t="shared" si="3"/>
        <v>1.399859536</v>
      </c>
      <c r="K5275" s="24" t="str">
        <f t="shared" si="4"/>
        <v>Over Achived</v>
      </c>
    </row>
    <row r="5276" ht="22.5" customHeight="1">
      <c r="A5276" s="18">
        <v>45732.0</v>
      </c>
      <c r="B5276" s="19" t="str">
        <f t="shared" si="1"/>
        <v>Mar</v>
      </c>
      <c r="C5276" s="20" t="s">
        <v>92</v>
      </c>
      <c r="D5276" s="19" t="s">
        <v>158</v>
      </c>
      <c r="E5276" s="19" t="s">
        <v>38</v>
      </c>
      <c r="F5276" s="21">
        <v>3.0</v>
      </c>
      <c r="G5276" s="22">
        <v>62640.0</v>
      </c>
      <c r="H5276" s="15" t="str">
        <f t="shared" si="2"/>
        <v>Medium Range</v>
      </c>
      <c r="I5276" s="22">
        <v>57236.0</v>
      </c>
      <c r="J5276" s="23">
        <f t="shared" si="3"/>
        <v>1.094416102</v>
      </c>
      <c r="K5276" s="24" t="str">
        <f t="shared" si="4"/>
        <v>Over Achived</v>
      </c>
    </row>
    <row r="5277" ht="22.5" customHeight="1">
      <c r="A5277" s="18">
        <v>45732.0</v>
      </c>
      <c r="B5277" s="19" t="str">
        <f t="shared" si="1"/>
        <v>Mar</v>
      </c>
      <c r="C5277" s="20" t="s">
        <v>7</v>
      </c>
      <c r="D5277" s="19" t="s">
        <v>131</v>
      </c>
      <c r="E5277" s="19" t="s">
        <v>68</v>
      </c>
      <c r="F5277" s="21">
        <v>2.0</v>
      </c>
      <c r="G5277" s="22">
        <v>64145.0</v>
      </c>
      <c r="H5277" s="15" t="str">
        <f t="shared" si="2"/>
        <v>Medium Range</v>
      </c>
      <c r="I5277" s="22">
        <v>45044.0</v>
      </c>
      <c r="J5277" s="23">
        <f t="shared" si="3"/>
        <v>1.424052038</v>
      </c>
      <c r="K5277" s="24" t="str">
        <f t="shared" si="4"/>
        <v>Over Achived</v>
      </c>
    </row>
    <row r="5278" ht="22.5" customHeight="1">
      <c r="A5278" s="18">
        <v>45732.0</v>
      </c>
      <c r="B5278" s="19" t="str">
        <f t="shared" si="1"/>
        <v>Mar</v>
      </c>
      <c r="C5278" s="20" t="s">
        <v>7</v>
      </c>
      <c r="D5278" s="19" t="s">
        <v>131</v>
      </c>
      <c r="E5278" s="19" t="s">
        <v>34</v>
      </c>
      <c r="F5278" s="21">
        <v>4.0</v>
      </c>
      <c r="G5278" s="22">
        <v>127805.0</v>
      </c>
      <c r="H5278" s="15" t="str">
        <f t="shared" si="2"/>
        <v>Very High Range</v>
      </c>
      <c r="I5278" s="22">
        <v>107171.0</v>
      </c>
      <c r="J5278" s="23">
        <f t="shared" si="3"/>
        <v>1.192533428</v>
      </c>
      <c r="K5278" s="24" t="str">
        <f t="shared" si="4"/>
        <v>Over Achived</v>
      </c>
    </row>
    <row r="5279" ht="22.5" customHeight="1">
      <c r="A5279" s="18">
        <v>45732.0</v>
      </c>
      <c r="B5279" s="19" t="str">
        <f t="shared" si="1"/>
        <v>Mar</v>
      </c>
      <c r="C5279" s="20" t="s">
        <v>92</v>
      </c>
      <c r="D5279" s="19" t="s">
        <v>158</v>
      </c>
      <c r="E5279" s="19" t="s">
        <v>26</v>
      </c>
      <c r="F5279" s="21">
        <v>4.0</v>
      </c>
      <c r="G5279" s="22">
        <v>69270.0</v>
      </c>
      <c r="H5279" s="15" t="str">
        <f t="shared" si="2"/>
        <v>Medium Range</v>
      </c>
      <c r="I5279" s="22">
        <v>56769.0</v>
      </c>
      <c r="J5279" s="23">
        <f t="shared" si="3"/>
        <v>1.220208212</v>
      </c>
      <c r="K5279" s="24" t="str">
        <f t="shared" si="4"/>
        <v>Over Achived</v>
      </c>
    </row>
    <row r="5280" ht="22.5" customHeight="1">
      <c r="A5280" s="18">
        <v>45733.0</v>
      </c>
      <c r="B5280" s="19" t="str">
        <f t="shared" si="1"/>
        <v>Mar</v>
      </c>
      <c r="C5280" s="20" t="s">
        <v>13</v>
      </c>
      <c r="D5280" s="19" t="s">
        <v>169</v>
      </c>
      <c r="E5280" s="19" t="s">
        <v>26</v>
      </c>
      <c r="F5280" s="21">
        <v>3.0</v>
      </c>
      <c r="G5280" s="22">
        <v>71999.0</v>
      </c>
      <c r="H5280" s="15" t="str">
        <f t="shared" si="2"/>
        <v>High Range</v>
      </c>
      <c r="I5280" s="22">
        <v>77148.0</v>
      </c>
      <c r="J5280" s="23">
        <f t="shared" si="3"/>
        <v>0.9332581532</v>
      </c>
      <c r="K5280" s="24" t="str">
        <f t="shared" si="4"/>
        <v>Target Not Meet</v>
      </c>
    </row>
    <row r="5281" ht="22.5" customHeight="1">
      <c r="A5281" s="18">
        <v>45733.0</v>
      </c>
      <c r="B5281" s="19" t="str">
        <f t="shared" si="1"/>
        <v>Mar</v>
      </c>
      <c r="C5281" s="20" t="s">
        <v>13</v>
      </c>
      <c r="D5281" s="19" t="s">
        <v>29</v>
      </c>
      <c r="E5281" s="19" t="s">
        <v>34</v>
      </c>
      <c r="F5281" s="21">
        <v>3.0</v>
      </c>
      <c r="G5281" s="22">
        <v>94340.0</v>
      </c>
      <c r="H5281" s="15" t="str">
        <f t="shared" si="2"/>
        <v>Very High Range</v>
      </c>
      <c r="I5281" s="22">
        <v>118637.0</v>
      </c>
      <c r="J5281" s="23">
        <f t="shared" si="3"/>
        <v>0.7951987997</v>
      </c>
      <c r="K5281" s="24" t="str">
        <f t="shared" si="4"/>
        <v>Target Not Meet</v>
      </c>
    </row>
    <row r="5282" ht="22.5" customHeight="1">
      <c r="A5282" s="18">
        <v>45733.0</v>
      </c>
      <c r="B5282" s="19" t="str">
        <f t="shared" si="1"/>
        <v>Mar</v>
      </c>
      <c r="C5282" s="20" t="s">
        <v>13</v>
      </c>
      <c r="D5282" s="19" t="s">
        <v>37</v>
      </c>
      <c r="E5282" s="19" t="s">
        <v>9</v>
      </c>
      <c r="F5282" s="21">
        <v>4.0</v>
      </c>
      <c r="G5282" s="22">
        <v>92636.0</v>
      </c>
      <c r="H5282" s="15" t="str">
        <f t="shared" si="2"/>
        <v>Very High Range</v>
      </c>
      <c r="I5282" s="22">
        <v>97309.0</v>
      </c>
      <c r="J5282" s="23">
        <f t="shared" si="3"/>
        <v>0.9519777205</v>
      </c>
      <c r="K5282" s="24" t="str">
        <f t="shared" si="4"/>
        <v>Target Not Meet</v>
      </c>
    </row>
    <row r="5283" ht="22.5" customHeight="1">
      <c r="A5283" s="18">
        <v>45733.0</v>
      </c>
      <c r="B5283" s="19" t="str">
        <f t="shared" si="1"/>
        <v>Mar</v>
      </c>
      <c r="C5283" s="20" t="s">
        <v>13</v>
      </c>
      <c r="D5283" s="19" t="s">
        <v>37</v>
      </c>
      <c r="E5283" s="19" t="s">
        <v>23</v>
      </c>
      <c r="F5283" s="21">
        <v>2.0</v>
      </c>
      <c r="G5283" s="22">
        <v>48281.0</v>
      </c>
      <c r="H5283" s="15" t="str">
        <f t="shared" si="2"/>
        <v>Base Range</v>
      </c>
      <c r="I5283" s="22">
        <v>57607.0</v>
      </c>
      <c r="J5283" s="23">
        <f t="shared" si="3"/>
        <v>0.8381099519</v>
      </c>
      <c r="K5283" s="24" t="str">
        <f t="shared" si="4"/>
        <v>Target Not Meet</v>
      </c>
    </row>
    <row r="5284" ht="22.5" customHeight="1">
      <c r="A5284" s="18">
        <v>45733.0</v>
      </c>
      <c r="B5284" s="19" t="str">
        <f t="shared" si="1"/>
        <v>Mar</v>
      </c>
      <c r="C5284" s="20" t="s">
        <v>13</v>
      </c>
      <c r="D5284" s="19" t="s">
        <v>37</v>
      </c>
      <c r="E5284" s="19" t="s">
        <v>19</v>
      </c>
      <c r="F5284" s="21">
        <v>2.0</v>
      </c>
      <c r="G5284" s="22">
        <v>51927.0</v>
      </c>
      <c r="H5284" s="15" t="str">
        <f t="shared" si="2"/>
        <v>Medium Range</v>
      </c>
      <c r="I5284" s="22">
        <v>58954.0</v>
      </c>
      <c r="J5284" s="23">
        <f t="shared" si="3"/>
        <v>0.8808053737</v>
      </c>
      <c r="K5284" s="24" t="str">
        <f t="shared" si="4"/>
        <v>Target Not Meet</v>
      </c>
    </row>
    <row r="5285" ht="22.5" customHeight="1">
      <c r="A5285" s="18">
        <v>45733.0</v>
      </c>
      <c r="B5285" s="19" t="str">
        <f t="shared" si="1"/>
        <v>Mar</v>
      </c>
      <c r="C5285" s="20" t="s">
        <v>13</v>
      </c>
      <c r="D5285" s="19" t="s">
        <v>37</v>
      </c>
      <c r="E5285" s="19" t="s">
        <v>38</v>
      </c>
      <c r="F5285" s="21">
        <v>2.0</v>
      </c>
      <c r="G5285" s="22">
        <v>49882.0</v>
      </c>
      <c r="H5285" s="15" t="str">
        <f t="shared" si="2"/>
        <v>Base Range</v>
      </c>
      <c r="I5285" s="22">
        <v>57312.0</v>
      </c>
      <c r="J5285" s="23">
        <f t="shared" si="3"/>
        <v>0.8703587381</v>
      </c>
      <c r="K5285" s="24" t="str">
        <f t="shared" si="4"/>
        <v>Target Not Meet</v>
      </c>
    </row>
    <row r="5286" ht="22.5" customHeight="1">
      <c r="A5286" s="18">
        <v>45733.0</v>
      </c>
      <c r="B5286" s="19" t="str">
        <f t="shared" si="1"/>
        <v>Mar</v>
      </c>
      <c r="C5286" s="20" t="s">
        <v>13</v>
      </c>
      <c r="D5286" s="19" t="s">
        <v>29</v>
      </c>
      <c r="E5286" s="19" t="s">
        <v>68</v>
      </c>
      <c r="F5286" s="21">
        <v>1.0</v>
      </c>
      <c r="G5286" s="22">
        <v>42607.0</v>
      </c>
      <c r="H5286" s="15" t="str">
        <f t="shared" si="2"/>
        <v>Base Range</v>
      </c>
      <c r="I5286" s="22">
        <v>52971.0</v>
      </c>
      <c r="J5286" s="23">
        <f t="shared" si="3"/>
        <v>0.8043457741</v>
      </c>
      <c r="K5286" s="24" t="str">
        <f t="shared" si="4"/>
        <v>Target Not Meet</v>
      </c>
    </row>
    <row r="5287" ht="22.5" customHeight="1">
      <c r="A5287" s="18">
        <v>45733.0</v>
      </c>
      <c r="B5287" s="19" t="str">
        <f t="shared" si="1"/>
        <v>Mar</v>
      </c>
      <c r="C5287" s="20" t="s">
        <v>13</v>
      </c>
      <c r="D5287" s="19" t="s">
        <v>18</v>
      </c>
      <c r="E5287" s="19" t="s">
        <v>63</v>
      </c>
      <c r="F5287" s="21">
        <v>1.0</v>
      </c>
      <c r="G5287" s="22">
        <v>15447.0</v>
      </c>
      <c r="H5287" s="15" t="str">
        <f t="shared" si="2"/>
        <v>Base Range</v>
      </c>
      <c r="I5287" s="22">
        <v>14514.0</v>
      </c>
      <c r="J5287" s="23">
        <f t="shared" si="3"/>
        <v>1.064282761</v>
      </c>
      <c r="K5287" s="24" t="str">
        <f t="shared" si="4"/>
        <v>Over Achived</v>
      </c>
    </row>
    <row r="5288" ht="22.5" customHeight="1">
      <c r="A5288" s="18">
        <v>45733.0</v>
      </c>
      <c r="B5288" s="19" t="str">
        <f t="shared" si="1"/>
        <v>Mar</v>
      </c>
      <c r="C5288" s="20" t="s">
        <v>13</v>
      </c>
      <c r="D5288" s="19" t="s">
        <v>29</v>
      </c>
      <c r="E5288" s="19" t="s">
        <v>38</v>
      </c>
      <c r="F5288" s="21">
        <v>3.0</v>
      </c>
      <c r="G5288" s="22">
        <v>63183.0</v>
      </c>
      <c r="H5288" s="15" t="str">
        <f t="shared" si="2"/>
        <v>Medium Range</v>
      </c>
      <c r="I5288" s="22">
        <v>79172.0</v>
      </c>
      <c r="J5288" s="23">
        <f t="shared" si="3"/>
        <v>0.7980472894</v>
      </c>
      <c r="K5288" s="24" t="str">
        <f t="shared" si="4"/>
        <v>Target Not Meet</v>
      </c>
    </row>
    <row r="5289" ht="22.5" customHeight="1">
      <c r="A5289" s="18">
        <v>45733.0</v>
      </c>
      <c r="B5289" s="19" t="str">
        <f t="shared" si="1"/>
        <v>Mar</v>
      </c>
      <c r="C5289" s="20" t="s">
        <v>13</v>
      </c>
      <c r="D5289" s="19" t="s">
        <v>29</v>
      </c>
      <c r="E5289" s="19" t="s">
        <v>38</v>
      </c>
      <c r="F5289" s="21">
        <v>2.0</v>
      </c>
      <c r="G5289" s="22">
        <v>59234.0</v>
      </c>
      <c r="H5289" s="15" t="str">
        <f t="shared" si="2"/>
        <v>Medium Range</v>
      </c>
      <c r="I5289" s="22">
        <v>75273.0</v>
      </c>
      <c r="J5289" s="23">
        <f t="shared" si="3"/>
        <v>0.7869222696</v>
      </c>
      <c r="K5289" s="24" t="str">
        <f t="shared" si="4"/>
        <v>Target Not Meet</v>
      </c>
    </row>
    <row r="5290" ht="22.5" customHeight="1">
      <c r="A5290" s="18">
        <v>45733.0</v>
      </c>
      <c r="B5290" s="19" t="str">
        <f t="shared" si="1"/>
        <v>Mar</v>
      </c>
      <c r="C5290" s="20" t="s">
        <v>13</v>
      </c>
      <c r="D5290" s="19" t="s">
        <v>29</v>
      </c>
      <c r="E5290" s="19" t="s">
        <v>34</v>
      </c>
      <c r="F5290" s="21">
        <v>3.0</v>
      </c>
      <c r="G5290" s="22">
        <v>75119.0</v>
      </c>
      <c r="H5290" s="15" t="str">
        <f t="shared" si="2"/>
        <v>High Range</v>
      </c>
      <c r="I5290" s="22">
        <v>81276.0</v>
      </c>
      <c r="J5290" s="23">
        <f t="shared" si="3"/>
        <v>0.9242457798</v>
      </c>
      <c r="K5290" s="24" t="str">
        <f t="shared" si="4"/>
        <v>Target Not Meet</v>
      </c>
    </row>
    <row r="5291" ht="22.5" customHeight="1">
      <c r="A5291" s="18">
        <v>45733.0</v>
      </c>
      <c r="B5291" s="19" t="str">
        <f t="shared" si="1"/>
        <v>Mar</v>
      </c>
      <c r="C5291" s="20" t="s">
        <v>13</v>
      </c>
      <c r="D5291" s="19" t="s">
        <v>18</v>
      </c>
      <c r="E5291" s="19" t="s">
        <v>23</v>
      </c>
      <c r="F5291" s="21">
        <v>2.0</v>
      </c>
      <c r="G5291" s="22">
        <v>39079.0</v>
      </c>
      <c r="H5291" s="15" t="str">
        <f t="shared" si="2"/>
        <v>Base Range</v>
      </c>
      <c r="I5291" s="22">
        <v>31220.0</v>
      </c>
      <c r="J5291" s="23">
        <f t="shared" si="3"/>
        <v>1.25172966</v>
      </c>
      <c r="K5291" s="24" t="str">
        <f t="shared" si="4"/>
        <v>Over Achived</v>
      </c>
    </row>
    <row r="5292" ht="22.5" customHeight="1">
      <c r="A5292" s="18">
        <v>45733.0</v>
      </c>
      <c r="B5292" s="19" t="str">
        <f t="shared" si="1"/>
        <v>Mar</v>
      </c>
      <c r="C5292" s="20" t="s">
        <v>13</v>
      </c>
      <c r="D5292" s="19" t="s">
        <v>18</v>
      </c>
      <c r="E5292" s="19" t="s">
        <v>9</v>
      </c>
      <c r="F5292" s="21">
        <v>3.0</v>
      </c>
      <c r="G5292" s="22">
        <v>80930.0</v>
      </c>
      <c r="H5292" s="15" t="str">
        <f t="shared" si="2"/>
        <v>High Range</v>
      </c>
      <c r="I5292" s="22">
        <v>60702.0</v>
      </c>
      <c r="J5292" s="23">
        <f t="shared" si="3"/>
        <v>1.33323449</v>
      </c>
      <c r="K5292" s="24" t="str">
        <f t="shared" si="4"/>
        <v>Over Achived</v>
      </c>
    </row>
    <row r="5293" ht="22.5" customHeight="1">
      <c r="A5293" s="18">
        <v>45733.0</v>
      </c>
      <c r="B5293" s="19" t="str">
        <f t="shared" si="1"/>
        <v>Mar</v>
      </c>
      <c r="C5293" s="20" t="s">
        <v>13</v>
      </c>
      <c r="D5293" s="19" t="s">
        <v>18</v>
      </c>
      <c r="E5293" s="19" t="s">
        <v>38</v>
      </c>
      <c r="F5293" s="21">
        <v>2.0</v>
      </c>
      <c r="G5293" s="22">
        <v>52505.0</v>
      </c>
      <c r="H5293" s="15" t="str">
        <f t="shared" si="2"/>
        <v>Medium Range</v>
      </c>
      <c r="I5293" s="22">
        <v>41753.0</v>
      </c>
      <c r="J5293" s="23">
        <f t="shared" si="3"/>
        <v>1.25751443</v>
      </c>
      <c r="K5293" s="24" t="str">
        <f t="shared" si="4"/>
        <v>Over Achived</v>
      </c>
    </row>
    <row r="5294" ht="22.5" customHeight="1">
      <c r="A5294" s="18">
        <v>45733.0</v>
      </c>
      <c r="B5294" s="19" t="str">
        <f t="shared" si="1"/>
        <v>Mar</v>
      </c>
      <c r="C5294" s="20" t="s">
        <v>13</v>
      </c>
      <c r="D5294" s="19" t="s">
        <v>169</v>
      </c>
      <c r="E5294" s="19" t="s">
        <v>9</v>
      </c>
      <c r="F5294" s="21">
        <v>3.0</v>
      </c>
      <c r="G5294" s="22">
        <v>97642.0</v>
      </c>
      <c r="H5294" s="15" t="str">
        <f t="shared" si="2"/>
        <v>Very High Range</v>
      </c>
      <c r="I5294" s="22">
        <v>119302.0</v>
      </c>
      <c r="J5294" s="23">
        <f t="shared" si="3"/>
        <v>0.818443949</v>
      </c>
      <c r="K5294" s="24" t="str">
        <f t="shared" si="4"/>
        <v>Target Not Meet</v>
      </c>
    </row>
    <row r="5295" ht="22.5" customHeight="1">
      <c r="A5295" s="18">
        <v>45733.0</v>
      </c>
      <c r="B5295" s="19" t="str">
        <f t="shared" si="1"/>
        <v>Mar</v>
      </c>
      <c r="C5295" s="20" t="s">
        <v>57</v>
      </c>
      <c r="D5295" s="19" t="s">
        <v>85</v>
      </c>
      <c r="E5295" s="19" t="s">
        <v>63</v>
      </c>
      <c r="F5295" s="21">
        <v>1.0</v>
      </c>
      <c r="G5295" s="22">
        <v>26272.0</v>
      </c>
      <c r="H5295" s="15" t="str">
        <f t="shared" si="2"/>
        <v>Base Range</v>
      </c>
      <c r="I5295" s="22">
        <v>29291.0</v>
      </c>
      <c r="J5295" s="23">
        <f t="shared" si="3"/>
        <v>0.8969307979</v>
      </c>
      <c r="K5295" s="24" t="str">
        <f t="shared" si="4"/>
        <v>Target Not Meet</v>
      </c>
    </row>
    <row r="5296" ht="22.5" customHeight="1">
      <c r="A5296" s="18">
        <v>45733.0</v>
      </c>
      <c r="B5296" s="19" t="str">
        <f t="shared" si="1"/>
        <v>Mar</v>
      </c>
      <c r="C5296" s="20" t="s">
        <v>57</v>
      </c>
      <c r="D5296" s="19" t="s">
        <v>58</v>
      </c>
      <c r="E5296" s="19" t="s">
        <v>68</v>
      </c>
      <c r="F5296" s="21">
        <v>1.0</v>
      </c>
      <c r="G5296" s="22">
        <v>32346.0</v>
      </c>
      <c r="H5296" s="15" t="str">
        <f t="shared" si="2"/>
        <v>Base Range</v>
      </c>
      <c r="I5296" s="22">
        <v>26751.0</v>
      </c>
      <c r="J5296" s="23">
        <f t="shared" si="3"/>
        <v>1.20915106</v>
      </c>
      <c r="K5296" s="24" t="str">
        <f t="shared" si="4"/>
        <v>Over Achived</v>
      </c>
    </row>
    <row r="5297" ht="22.5" customHeight="1">
      <c r="A5297" s="18">
        <v>45733.0</v>
      </c>
      <c r="B5297" s="19" t="str">
        <f t="shared" si="1"/>
        <v>Mar</v>
      </c>
      <c r="C5297" s="20" t="s">
        <v>57</v>
      </c>
      <c r="D5297" s="19" t="s">
        <v>85</v>
      </c>
      <c r="E5297" s="19" t="s">
        <v>34</v>
      </c>
      <c r="F5297" s="21">
        <v>2.0</v>
      </c>
      <c r="G5297" s="22">
        <v>69248.0</v>
      </c>
      <c r="H5297" s="15" t="str">
        <f t="shared" si="2"/>
        <v>Medium Range</v>
      </c>
      <c r="I5297" s="22">
        <v>84329.0</v>
      </c>
      <c r="J5297" s="23">
        <f t="shared" si="3"/>
        <v>0.8211647239</v>
      </c>
      <c r="K5297" s="24" t="str">
        <f t="shared" si="4"/>
        <v>Target Not Meet</v>
      </c>
    </row>
    <row r="5298" ht="22.5" customHeight="1">
      <c r="A5298" s="18">
        <v>45733.0</v>
      </c>
      <c r="B5298" s="19" t="str">
        <f t="shared" si="1"/>
        <v>Mar</v>
      </c>
      <c r="C5298" s="20" t="s">
        <v>57</v>
      </c>
      <c r="D5298" s="25" t="s">
        <v>62</v>
      </c>
      <c r="E5298" s="19" t="s">
        <v>9</v>
      </c>
      <c r="F5298" s="21">
        <v>3.0</v>
      </c>
      <c r="G5298" s="22">
        <v>68471.0</v>
      </c>
      <c r="H5298" s="15" t="str">
        <f t="shared" si="2"/>
        <v>Medium Range</v>
      </c>
      <c r="I5298" s="22">
        <v>56249.0</v>
      </c>
      <c r="J5298" s="23">
        <f t="shared" si="3"/>
        <v>1.217283863</v>
      </c>
      <c r="K5298" s="24" t="str">
        <f t="shared" si="4"/>
        <v>Over Achived</v>
      </c>
    </row>
    <row r="5299" ht="22.5" customHeight="1">
      <c r="A5299" s="18">
        <v>45733.0</v>
      </c>
      <c r="B5299" s="19" t="str">
        <f t="shared" si="1"/>
        <v>Mar</v>
      </c>
      <c r="C5299" s="20" t="s">
        <v>13</v>
      </c>
      <c r="D5299" s="19" t="s">
        <v>14</v>
      </c>
      <c r="E5299" s="19" t="s">
        <v>19</v>
      </c>
      <c r="F5299" s="21">
        <v>2.0</v>
      </c>
      <c r="G5299" s="22">
        <v>53366.0</v>
      </c>
      <c r="H5299" s="15" t="str">
        <f t="shared" si="2"/>
        <v>Medium Range</v>
      </c>
      <c r="I5299" s="22">
        <v>39739.0</v>
      </c>
      <c r="J5299" s="23">
        <f t="shared" si="3"/>
        <v>1.342912504</v>
      </c>
      <c r="K5299" s="24" t="str">
        <f t="shared" si="4"/>
        <v>Over Achived</v>
      </c>
    </row>
    <row r="5300" ht="22.5" customHeight="1">
      <c r="A5300" s="18">
        <v>45733.0</v>
      </c>
      <c r="B5300" s="19" t="str">
        <f t="shared" si="1"/>
        <v>Mar</v>
      </c>
      <c r="C5300" s="20" t="s">
        <v>57</v>
      </c>
      <c r="D5300" s="19" t="s">
        <v>85</v>
      </c>
      <c r="E5300" s="19" t="s">
        <v>38</v>
      </c>
      <c r="F5300" s="21">
        <v>1.0</v>
      </c>
      <c r="G5300" s="22">
        <v>45803.0</v>
      </c>
      <c r="H5300" s="15" t="str">
        <f t="shared" si="2"/>
        <v>Base Range</v>
      </c>
      <c r="I5300" s="22">
        <v>48578.0</v>
      </c>
      <c r="J5300" s="23">
        <f t="shared" si="3"/>
        <v>0.9428753757</v>
      </c>
      <c r="K5300" s="24" t="str">
        <f t="shared" si="4"/>
        <v>Target Not Meet</v>
      </c>
    </row>
    <row r="5301" ht="22.5" customHeight="1">
      <c r="A5301" s="18">
        <v>45733.0</v>
      </c>
      <c r="B5301" s="19" t="str">
        <f t="shared" si="1"/>
        <v>Mar</v>
      </c>
      <c r="C5301" s="20" t="s">
        <v>57</v>
      </c>
      <c r="D5301" s="19" t="s">
        <v>85</v>
      </c>
      <c r="E5301" s="19" t="s">
        <v>68</v>
      </c>
      <c r="F5301" s="21">
        <v>1.0</v>
      </c>
      <c r="G5301" s="22">
        <v>25113.0</v>
      </c>
      <c r="H5301" s="15" t="str">
        <f t="shared" si="2"/>
        <v>Base Range</v>
      </c>
      <c r="I5301" s="22">
        <v>29650.0</v>
      </c>
      <c r="J5301" s="23">
        <f t="shared" si="3"/>
        <v>0.8469814503</v>
      </c>
      <c r="K5301" s="24" t="str">
        <f t="shared" si="4"/>
        <v>Target Not Meet</v>
      </c>
    </row>
    <row r="5302" ht="22.5" customHeight="1">
      <c r="A5302" s="18">
        <v>45733.0</v>
      </c>
      <c r="B5302" s="19" t="str">
        <f t="shared" si="1"/>
        <v>Mar</v>
      </c>
      <c r="C5302" s="20" t="s">
        <v>57</v>
      </c>
      <c r="D5302" s="19" t="s">
        <v>85</v>
      </c>
      <c r="E5302" s="19" t="s">
        <v>38</v>
      </c>
      <c r="F5302" s="21">
        <v>2.0</v>
      </c>
      <c r="G5302" s="22">
        <v>40582.0</v>
      </c>
      <c r="H5302" s="15" t="str">
        <f t="shared" si="2"/>
        <v>Base Range</v>
      </c>
      <c r="I5302" s="22">
        <v>47888.0</v>
      </c>
      <c r="J5302" s="23">
        <f t="shared" si="3"/>
        <v>0.8474356833</v>
      </c>
      <c r="K5302" s="24" t="str">
        <f t="shared" si="4"/>
        <v>Target Not Meet</v>
      </c>
    </row>
    <row r="5303" ht="22.5" customHeight="1">
      <c r="A5303" s="18">
        <v>45733.0</v>
      </c>
      <c r="B5303" s="19" t="str">
        <f t="shared" si="1"/>
        <v>Mar</v>
      </c>
      <c r="C5303" s="20" t="s">
        <v>57</v>
      </c>
      <c r="D5303" s="19" t="s">
        <v>80</v>
      </c>
      <c r="E5303" s="19" t="s">
        <v>68</v>
      </c>
      <c r="F5303" s="21">
        <v>1.0</v>
      </c>
      <c r="G5303" s="22">
        <v>25876.0</v>
      </c>
      <c r="H5303" s="15" t="str">
        <f t="shared" si="2"/>
        <v>Base Range</v>
      </c>
      <c r="I5303" s="22">
        <v>33220.0</v>
      </c>
      <c r="J5303" s="23">
        <f t="shared" si="3"/>
        <v>0.7789283564</v>
      </c>
      <c r="K5303" s="24" t="str">
        <f t="shared" si="4"/>
        <v>Target Not Meet</v>
      </c>
    </row>
    <row r="5304" ht="22.5" customHeight="1">
      <c r="A5304" s="18">
        <v>45733.0</v>
      </c>
      <c r="B5304" s="19" t="str">
        <f t="shared" si="1"/>
        <v>Mar</v>
      </c>
      <c r="C5304" s="20" t="s">
        <v>57</v>
      </c>
      <c r="D5304" s="19" t="s">
        <v>80</v>
      </c>
      <c r="E5304" s="19" t="s">
        <v>9</v>
      </c>
      <c r="F5304" s="21">
        <v>2.0</v>
      </c>
      <c r="G5304" s="22">
        <v>63125.0</v>
      </c>
      <c r="H5304" s="15" t="str">
        <f t="shared" si="2"/>
        <v>Medium Range</v>
      </c>
      <c r="I5304" s="22">
        <v>70260.0</v>
      </c>
      <c r="J5304" s="23">
        <f t="shared" si="3"/>
        <v>0.8984486194</v>
      </c>
      <c r="K5304" s="24" t="str">
        <f t="shared" si="4"/>
        <v>Target Not Meet</v>
      </c>
    </row>
    <row r="5305" ht="22.5" customHeight="1">
      <c r="A5305" s="18">
        <v>45733.0</v>
      </c>
      <c r="B5305" s="19" t="str">
        <f t="shared" si="1"/>
        <v>Mar</v>
      </c>
      <c r="C5305" s="20" t="s">
        <v>57</v>
      </c>
      <c r="D5305" s="19" t="s">
        <v>80</v>
      </c>
      <c r="E5305" s="19" t="s">
        <v>63</v>
      </c>
      <c r="F5305" s="21">
        <v>1.0</v>
      </c>
      <c r="G5305" s="22">
        <v>21899.0</v>
      </c>
      <c r="H5305" s="15" t="str">
        <f t="shared" si="2"/>
        <v>Base Range</v>
      </c>
      <c r="I5305" s="22">
        <v>26747.0</v>
      </c>
      <c r="J5305" s="23">
        <f t="shared" si="3"/>
        <v>0.8187460276</v>
      </c>
      <c r="K5305" s="24" t="str">
        <f t="shared" si="4"/>
        <v>Target Not Meet</v>
      </c>
    </row>
    <row r="5306" ht="22.5" customHeight="1">
      <c r="A5306" s="18">
        <v>45733.0</v>
      </c>
      <c r="B5306" s="19" t="str">
        <f t="shared" si="1"/>
        <v>Mar</v>
      </c>
      <c r="C5306" s="20" t="s">
        <v>57</v>
      </c>
      <c r="D5306" s="19" t="s">
        <v>80</v>
      </c>
      <c r="E5306" s="19" t="s">
        <v>23</v>
      </c>
      <c r="F5306" s="21">
        <v>1.0</v>
      </c>
      <c r="G5306" s="22">
        <v>29489.0</v>
      </c>
      <c r="H5306" s="15" t="str">
        <f t="shared" si="2"/>
        <v>Base Range</v>
      </c>
      <c r="I5306" s="22">
        <v>34993.0</v>
      </c>
      <c r="J5306" s="23">
        <f t="shared" si="3"/>
        <v>0.8427113994</v>
      </c>
      <c r="K5306" s="24" t="str">
        <f t="shared" si="4"/>
        <v>Target Not Meet</v>
      </c>
    </row>
    <row r="5307" ht="22.5" customHeight="1">
      <c r="A5307" s="18">
        <v>45733.0</v>
      </c>
      <c r="B5307" s="19" t="str">
        <f t="shared" si="1"/>
        <v>Mar</v>
      </c>
      <c r="C5307" s="20" t="s">
        <v>57</v>
      </c>
      <c r="D5307" s="19" t="s">
        <v>80</v>
      </c>
      <c r="E5307" s="19" t="s">
        <v>68</v>
      </c>
      <c r="F5307" s="21">
        <v>1.0</v>
      </c>
      <c r="G5307" s="22">
        <v>30790.0</v>
      </c>
      <c r="H5307" s="15" t="str">
        <f t="shared" si="2"/>
        <v>Base Range</v>
      </c>
      <c r="I5307" s="22">
        <v>34123.0</v>
      </c>
      <c r="J5307" s="23">
        <f t="shared" si="3"/>
        <v>0.9023239457</v>
      </c>
      <c r="K5307" s="24" t="str">
        <f t="shared" si="4"/>
        <v>Target Not Meet</v>
      </c>
    </row>
    <row r="5308" ht="22.5" customHeight="1">
      <c r="A5308" s="18">
        <v>45733.0</v>
      </c>
      <c r="B5308" s="19" t="str">
        <f t="shared" si="1"/>
        <v>Mar</v>
      </c>
      <c r="C5308" s="20" t="s">
        <v>57</v>
      </c>
      <c r="D5308" s="19" t="s">
        <v>71</v>
      </c>
      <c r="E5308" s="19" t="s">
        <v>23</v>
      </c>
      <c r="F5308" s="21">
        <v>2.0</v>
      </c>
      <c r="G5308" s="22">
        <v>31045.0</v>
      </c>
      <c r="H5308" s="15" t="str">
        <f t="shared" si="2"/>
        <v>Base Range</v>
      </c>
      <c r="I5308" s="22">
        <v>33322.0</v>
      </c>
      <c r="J5308" s="23">
        <f t="shared" si="3"/>
        <v>0.9316667667</v>
      </c>
      <c r="K5308" s="24" t="str">
        <f t="shared" si="4"/>
        <v>Target Not Meet</v>
      </c>
    </row>
    <row r="5309" ht="22.5" customHeight="1">
      <c r="A5309" s="18">
        <v>45733.0</v>
      </c>
      <c r="B5309" s="19" t="str">
        <f t="shared" si="1"/>
        <v>Mar</v>
      </c>
      <c r="C5309" s="20" t="s">
        <v>57</v>
      </c>
      <c r="D5309" s="19" t="s">
        <v>71</v>
      </c>
      <c r="E5309" s="19" t="s">
        <v>38</v>
      </c>
      <c r="F5309" s="21">
        <v>2.0</v>
      </c>
      <c r="G5309" s="22">
        <v>39372.0</v>
      </c>
      <c r="H5309" s="15" t="str">
        <f t="shared" si="2"/>
        <v>Base Range</v>
      </c>
      <c r="I5309" s="22">
        <v>49627.0</v>
      </c>
      <c r="J5309" s="23">
        <f t="shared" si="3"/>
        <v>0.7933584541</v>
      </c>
      <c r="K5309" s="24" t="str">
        <f t="shared" si="4"/>
        <v>Target Not Meet</v>
      </c>
    </row>
    <row r="5310" ht="22.5" customHeight="1">
      <c r="A5310" s="18">
        <v>45733.0</v>
      </c>
      <c r="B5310" s="19" t="str">
        <f t="shared" si="1"/>
        <v>Mar</v>
      </c>
      <c r="C5310" s="20" t="s">
        <v>57</v>
      </c>
      <c r="D5310" s="19" t="s">
        <v>71</v>
      </c>
      <c r="E5310" s="19" t="s">
        <v>19</v>
      </c>
      <c r="F5310" s="21">
        <v>1.0</v>
      </c>
      <c r="G5310" s="22">
        <v>39578.0</v>
      </c>
      <c r="H5310" s="15" t="str">
        <f t="shared" si="2"/>
        <v>Base Range</v>
      </c>
      <c r="I5310" s="22">
        <v>46659.0</v>
      </c>
      <c r="J5310" s="23">
        <f t="shared" si="3"/>
        <v>0.8482393536</v>
      </c>
      <c r="K5310" s="24" t="str">
        <f t="shared" si="4"/>
        <v>Target Not Meet</v>
      </c>
    </row>
    <row r="5311" ht="22.5" customHeight="1">
      <c r="A5311" s="18">
        <v>45733.0</v>
      </c>
      <c r="B5311" s="19" t="str">
        <f t="shared" si="1"/>
        <v>Mar</v>
      </c>
      <c r="C5311" s="20" t="s">
        <v>57</v>
      </c>
      <c r="D5311" s="25" t="s">
        <v>62</v>
      </c>
      <c r="E5311" s="19" t="s">
        <v>23</v>
      </c>
      <c r="F5311" s="21">
        <v>1.0</v>
      </c>
      <c r="G5311" s="22">
        <v>31408.0</v>
      </c>
      <c r="H5311" s="15" t="str">
        <f t="shared" si="2"/>
        <v>Base Range</v>
      </c>
      <c r="I5311" s="22">
        <v>23767.0</v>
      </c>
      <c r="J5311" s="23">
        <f t="shared" si="3"/>
        <v>1.321496192</v>
      </c>
      <c r="K5311" s="24" t="str">
        <f t="shared" si="4"/>
        <v>Over Achived</v>
      </c>
    </row>
    <row r="5312" ht="22.5" customHeight="1">
      <c r="A5312" s="18">
        <v>45733.0</v>
      </c>
      <c r="B5312" s="19" t="str">
        <f t="shared" si="1"/>
        <v>Mar</v>
      </c>
      <c r="C5312" s="20" t="s">
        <v>57</v>
      </c>
      <c r="D5312" s="25" t="s">
        <v>62</v>
      </c>
      <c r="E5312" s="19" t="s">
        <v>34</v>
      </c>
      <c r="F5312" s="21">
        <v>3.0</v>
      </c>
      <c r="G5312" s="22">
        <v>53559.0</v>
      </c>
      <c r="H5312" s="15" t="str">
        <f t="shared" si="2"/>
        <v>Medium Range</v>
      </c>
      <c r="I5312" s="22">
        <v>49699.0</v>
      </c>
      <c r="J5312" s="23">
        <f t="shared" si="3"/>
        <v>1.077667559</v>
      </c>
      <c r="K5312" s="24" t="str">
        <f t="shared" si="4"/>
        <v>Over Achived</v>
      </c>
    </row>
    <row r="5313" ht="22.5" customHeight="1">
      <c r="A5313" s="18">
        <v>45733.0</v>
      </c>
      <c r="B5313" s="19" t="str">
        <f t="shared" si="1"/>
        <v>Mar</v>
      </c>
      <c r="C5313" s="20" t="s">
        <v>57</v>
      </c>
      <c r="D5313" s="25" t="s">
        <v>62</v>
      </c>
      <c r="E5313" s="19" t="s">
        <v>68</v>
      </c>
      <c r="F5313" s="21">
        <v>1.0</v>
      </c>
      <c r="G5313" s="22">
        <v>30052.0</v>
      </c>
      <c r="H5313" s="15" t="str">
        <f t="shared" si="2"/>
        <v>Base Range</v>
      </c>
      <c r="I5313" s="22">
        <v>24152.0</v>
      </c>
      <c r="J5313" s="23">
        <f t="shared" si="3"/>
        <v>1.244286187</v>
      </c>
      <c r="K5313" s="24" t="str">
        <f t="shared" si="4"/>
        <v>Over Achived</v>
      </c>
    </row>
    <row r="5314" ht="22.5" customHeight="1">
      <c r="A5314" s="18">
        <v>45733.0</v>
      </c>
      <c r="B5314" s="19" t="str">
        <f t="shared" si="1"/>
        <v>Mar</v>
      </c>
      <c r="C5314" s="20" t="s">
        <v>57</v>
      </c>
      <c r="D5314" s="19" t="s">
        <v>58</v>
      </c>
      <c r="E5314" s="19" t="s">
        <v>34</v>
      </c>
      <c r="F5314" s="21">
        <v>2.0</v>
      </c>
      <c r="G5314" s="22">
        <v>65440.0</v>
      </c>
      <c r="H5314" s="15" t="str">
        <f t="shared" si="2"/>
        <v>Medium Range</v>
      </c>
      <c r="I5314" s="22">
        <v>53702.0</v>
      </c>
      <c r="J5314" s="23">
        <f t="shared" si="3"/>
        <v>1.218576589</v>
      </c>
      <c r="K5314" s="24" t="str">
        <f t="shared" si="4"/>
        <v>Over Achived</v>
      </c>
    </row>
    <row r="5315" ht="22.5" customHeight="1">
      <c r="A5315" s="18">
        <v>45733.0</v>
      </c>
      <c r="B5315" s="19" t="str">
        <f t="shared" si="1"/>
        <v>Mar</v>
      </c>
      <c r="C5315" s="20" t="s">
        <v>13</v>
      </c>
      <c r="D5315" s="19" t="s">
        <v>14</v>
      </c>
      <c r="E5315" s="19" t="s">
        <v>23</v>
      </c>
      <c r="F5315" s="21">
        <v>2.0</v>
      </c>
      <c r="G5315" s="22">
        <v>37128.0</v>
      </c>
      <c r="H5315" s="15" t="str">
        <f t="shared" si="2"/>
        <v>Base Range</v>
      </c>
      <c r="I5315" s="22">
        <v>32842.0</v>
      </c>
      <c r="J5315" s="23">
        <f t="shared" si="3"/>
        <v>1.130503623</v>
      </c>
      <c r="K5315" s="24" t="str">
        <f t="shared" si="4"/>
        <v>Over Achived</v>
      </c>
    </row>
    <row r="5316" ht="22.5" customHeight="1">
      <c r="A5316" s="18">
        <v>45733.0</v>
      </c>
      <c r="B5316" s="19" t="str">
        <f t="shared" si="1"/>
        <v>Mar</v>
      </c>
      <c r="C5316" s="20" t="s">
        <v>92</v>
      </c>
      <c r="D5316" s="19" t="s">
        <v>144</v>
      </c>
      <c r="E5316" s="19" t="s">
        <v>19</v>
      </c>
      <c r="F5316" s="21">
        <v>3.0</v>
      </c>
      <c r="G5316" s="22">
        <v>72007.0</v>
      </c>
      <c r="H5316" s="15" t="str">
        <f t="shared" si="2"/>
        <v>High Range</v>
      </c>
      <c r="I5316" s="22">
        <v>61597.0</v>
      </c>
      <c r="J5316" s="23">
        <f t="shared" si="3"/>
        <v>1.169001737</v>
      </c>
      <c r="K5316" s="24" t="str">
        <f t="shared" si="4"/>
        <v>Over Achived</v>
      </c>
    </row>
    <row r="5317" ht="22.5" customHeight="1">
      <c r="A5317" s="18">
        <v>45733.0</v>
      </c>
      <c r="B5317" s="19" t="str">
        <f t="shared" si="1"/>
        <v>Mar</v>
      </c>
      <c r="C5317" s="20" t="s">
        <v>13</v>
      </c>
      <c r="D5317" s="19" t="s">
        <v>14</v>
      </c>
      <c r="E5317" s="19" t="s">
        <v>34</v>
      </c>
      <c r="F5317" s="21">
        <v>3.0</v>
      </c>
      <c r="G5317" s="22">
        <v>74164.0</v>
      </c>
      <c r="H5317" s="15" t="str">
        <f t="shared" si="2"/>
        <v>High Range</v>
      </c>
      <c r="I5317" s="22">
        <v>64705.0</v>
      </c>
      <c r="J5317" s="23">
        <f t="shared" si="3"/>
        <v>1.146186539</v>
      </c>
      <c r="K5317" s="24" t="str">
        <f t="shared" si="4"/>
        <v>Over Achived</v>
      </c>
    </row>
    <row r="5318" ht="22.5" customHeight="1">
      <c r="A5318" s="18">
        <v>45733.0</v>
      </c>
      <c r="B5318" s="19" t="str">
        <f t="shared" si="1"/>
        <v>Mar</v>
      </c>
      <c r="C5318" s="20" t="s">
        <v>7</v>
      </c>
      <c r="D5318" s="19" t="s">
        <v>126</v>
      </c>
      <c r="E5318" s="19" t="s">
        <v>23</v>
      </c>
      <c r="F5318" s="21">
        <v>3.0</v>
      </c>
      <c r="G5318" s="22">
        <v>74267.0</v>
      </c>
      <c r="H5318" s="15" t="str">
        <f t="shared" si="2"/>
        <v>High Range</v>
      </c>
      <c r="I5318" s="22">
        <v>62405.0</v>
      </c>
      <c r="J5318" s="23">
        <f t="shared" si="3"/>
        <v>1.190080923</v>
      </c>
      <c r="K5318" s="24" t="str">
        <f t="shared" si="4"/>
        <v>Over Achived</v>
      </c>
    </row>
    <row r="5319" ht="22.5" customHeight="1">
      <c r="A5319" s="18">
        <v>45733.0</v>
      </c>
      <c r="B5319" s="19" t="str">
        <f t="shared" si="1"/>
        <v>Mar</v>
      </c>
      <c r="C5319" s="20" t="s">
        <v>7</v>
      </c>
      <c r="D5319" s="19" t="s">
        <v>126</v>
      </c>
      <c r="E5319" s="19" t="s">
        <v>26</v>
      </c>
      <c r="F5319" s="21">
        <v>8.0</v>
      </c>
      <c r="G5319" s="22">
        <v>223014.0</v>
      </c>
      <c r="H5319" s="15" t="str">
        <f t="shared" si="2"/>
        <v>Very High Range</v>
      </c>
      <c r="I5319" s="22">
        <v>199967.0</v>
      </c>
      <c r="J5319" s="23">
        <f t="shared" si="3"/>
        <v>1.115254017</v>
      </c>
      <c r="K5319" s="24" t="str">
        <f t="shared" si="4"/>
        <v>Over Achived</v>
      </c>
    </row>
    <row r="5320" ht="22.5" customHeight="1">
      <c r="A5320" s="18">
        <v>45733.0</v>
      </c>
      <c r="B5320" s="19" t="str">
        <f t="shared" si="1"/>
        <v>Mar</v>
      </c>
      <c r="C5320" s="20" t="s">
        <v>7</v>
      </c>
      <c r="D5320" s="19" t="s">
        <v>126</v>
      </c>
      <c r="E5320" s="19" t="s">
        <v>26</v>
      </c>
      <c r="F5320" s="21">
        <v>8.0</v>
      </c>
      <c r="G5320" s="22">
        <v>212332.0</v>
      </c>
      <c r="H5320" s="15" t="str">
        <f t="shared" si="2"/>
        <v>Very High Range</v>
      </c>
      <c r="I5320" s="22">
        <v>153249.0</v>
      </c>
      <c r="J5320" s="23">
        <f t="shared" si="3"/>
        <v>1.385535958</v>
      </c>
      <c r="K5320" s="24" t="str">
        <f t="shared" si="4"/>
        <v>Over Achived</v>
      </c>
    </row>
    <row r="5321" ht="22.5" customHeight="1">
      <c r="A5321" s="18">
        <v>45733.0</v>
      </c>
      <c r="B5321" s="19" t="str">
        <f t="shared" si="1"/>
        <v>Mar</v>
      </c>
      <c r="C5321" s="20" t="s">
        <v>7</v>
      </c>
      <c r="D5321" s="19" t="s">
        <v>118</v>
      </c>
      <c r="E5321" s="19" t="s">
        <v>9</v>
      </c>
      <c r="F5321" s="21">
        <v>6.0</v>
      </c>
      <c r="G5321" s="22">
        <v>158716.0</v>
      </c>
      <c r="H5321" s="15" t="str">
        <f t="shared" si="2"/>
        <v>Very High Range</v>
      </c>
      <c r="I5321" s="22">
        <v>150491.0</v>
      </c>
      <c r="J5321" s="23">
        <f t="shared" si="3"/>
        <v>1.054654431</v>
      </c>
      <c r="K5321" s="24" t="str">
        <f t="shared" si="4"/>
        <v>Over Achived</v>
      </c>
    </row>
    <row r="5322" ht="22.5" customHeight="1">
      <c r="A5322" s="18">
        <v>45733.0</v>
      </c>
      <c r="B5322" s="19" t="str">
        <f t="shared" si="1"/>
        <v>Mar</v>
      </c>
      <c r="C5322" s="20" t="s">
        <v>7</v>
      </c>
      <c r="D5322" s="19" t="s">
        <v>118</v>
      </c>
      <c r="E5322" s="19" t="s">
        <v>26</v>
      </c>
      <c r="F5322" s="21">
        <v>9.0</v>
      </c>
      <c r="G5322" s="22">
        <v>252543.0</v>
      </c>
      <c r="H5322" s="15" t="str">
        <f t="shared" si="2"/>
        <v>Very High Range</v>
      </c>
      <c r="I5322" s="22">
        <v>228263.0</v>
      </c>
      <c r="J5322" s="23">
        <f t="shared" si="3"/>
        <v>1.106368531</v>
      </c>
      <c r="K5322" s="24" t="str">
        <f t="shared" si="4"/>
        <v>Over Achived</v>
      </c>
    </row>
    <row r="5323" ht="22.5" customHeight="1">
      <c r="A5323" s="18">
        <v>45733.0</v>
      </c>
      <c r="B5323" s="19" t="str">
        <f t="shared" si="1"/>
        <v>Mar</v>
      </c>
      <c r="C5323" s="20" t="s">
        <v>7</v>
      </c>
      <c r="D5323" s="19" t="s">
        <v>118</v>
      </c>
      <c r="E5323" s="19" t="s">
        <v>19</v>
      </c>
      <c r="F5323" s="21">
        <v>4.0</v>
      </c>
      <c r="G5323" s="22">
        <v>93670.0</v>
      </c>
      <c r="H5323" s="15" t="str">
        <f t="shared" si="2"/>
        <v>Very High Range</v>
      </c>
      <c r="I5323" s="22">
        <v>82774.0</v>
      </c>
      <c r="J5323" s="23">
        <f t="shared" si="3"/>
        <v>1.131635538</v>
      </c>
      <c r="K5323" s="24" t="str">
        <f t="shared" si="4"/>
        <v>Over Achived</v>
      </c>
    </row>
    <row r="5324" ht="22.5" customHeight="1">
      <c r="A5324" s="18">
        <v>45733.0</v>
      </c>
      <c r="B5324" s="19" t="str">
        <f t="shared" si="1"/>
        <v>Mar</v>
      </c>
      <c r="C5324" s="20" t="s">
        <v>7</v>
      </c>
      <c r="D5324" s="19" t="s">
        <v>118</v>
      </c>
      <c r="E5324" s="19" t="s">
        <v>63</v>
      </c>
      <c r="F5324" s="21">
        <v>2.0</v>
      </c>
      <c r="G5324" s="22">
        <v>54236.0</v>
      </c>
      <c r="H5324" s="15" t="str">
        <f t="shared" si="2"/>
        <v>Medium Range</v>
      </c>
      <c r="I5324" s="22">
        <v>38100.0</v>
      </c>
      <c r="J5324" s="23">
        <f t="shared" si="3"/>
        <v>1.42351706</v>
      </c>
      <c r="K5324" s="24" t="str">
        <f t="shared" si="4"/>
        <v>Over Achived</v>
      </c>
    </row>
    <row r="5325" ht="22.5" customHeight="1">
      <c r="A5325" s="18">
        <v>45733.0</v>
      </c>
      <c r="B5325" s="19" t="str">
        <f t="shared" si="1"/>
        <v>Mar</v>
      </c>
      <c r="C5325" s="20" t="s">
        <v>7</v>
      </c>
      <c r="D5325" s="19" t="s">
        <v>118</v>
      </c>
      <c r="E5325" s="19" t="s">
        <v>26</v>
      </c>
      <c r="F5325" s="21">
        <v>10.0</v>
      </c>
      <c r="G5325" s="22">
        <v>236038.0</v>
      </c>
      <c r="H5325" s="15" t="str">
        <f t="shared" si="2"/>
        <v>Very High Range</v>
      </c>
      <c r="I5325" s="22">
        <v>185590.0</v>
      </c>
      <c r="J5325" s="23">
        <f t="shared" si="3"/>
        <v>1.271824991</v>
      </c>
      <c r="K5325" s="24" t="str">
        <f t="shared" si="4"/>
        <v>Over Achived</v>
      </c>
    </row>
    <row r="5326" ht="22.5" customHeight="1">
      <c r="A5326" s="18">
        <v>45733.0</v>
      </c>
      <c r="B5326" s="19" t="str">
        <f t="shared" si="1"/>
        <v>Mar</v>
      </c>
      <c r="C5326" s="20" t="s">
        <v>7</v>
      </c>
      <c r="D5326" s="19" t="s">
        <v>106</v>
      </c>
      <c r="E5326" s="19" t="s">
        <v>68</v>
      </c>
      <c r="F5326" s="21">
        <v>3.0</v>
      </c>
      <c r="G5326" s="22">
        <v>63708.0</v>
      </c>
      <c r="H5326" s="15" t="str">
        <f t="shared" si="2"/>
        <v>Medium Range</v>
      </c>
      <c r="I5326" s="22">
        <v>58307.0</v>
      </c>
      <c r="J5326" s="23">
        <f t="shared" si="3"/>
        <v>1.092630387</v>
      </c>
      <c r="K5326" s="24" t="str">
        <f t="shared" si="4"/>
        <v>Over Achived</v>
      </c>
    </row>
    <row r="5327" ht="22.5" customHeight="1">
      <c r="A5327" s="18">
        <v>45733.0</v>
      </c>
      <c r="B5327" s="19" t="str">
        <f t="shared" si="1"/>
        <v>Mar</v>
      </c>
      <c r="C5327" s="20" t="s">
        <v>7</v>
      </c>
      <c r="D5327" s="19" t="s">
        <v>106</v>
      </c>
      <c r="E5327" s="19" t="s">
        <v>68</v>
      </c>
      <c r="F5327" s="21">
        <v>3.0</v>
      </c>
      <c r="G5327" s="22">
        <v>65786.0</v>
      </c>
      <c r="H5327" s="15" t="str">
        <f t="shared" si="2"/>
        <v>Medium Range</v>
      </c>
      <c r="I5327" s="22">
        <v>54907.0</v>
      </c>
      <c r="J5327" s="23">
        <f t="shared" si="3"/>
        <v>1.198135028</v>
      </c>
      <c r="K5327" s="24" t="str">
        <f t="shared" si="4"/>
        <v>Over Achived</v>
      </c>
    </row>
    <row r="5328" ht="22.5" customHeight="1">
      <c r="A5328" s="18">
        <v>45733.0</v>
      </c>
      <c r="B5328" s="19" t="str">
        <f t="shared" si="1"/>
        <v>Mar</v>
      </c>
      <c r="C5328" s="20" t="s">
        <v>7</v>
      </c>
      <c r="D5328" s="19" t="s">
        <v>106</v>
      </c>
      <c r="E5328" s="19" t="s">
        <v>63</v>
      </c>
      <c r="F5328" s="21">
        <v>2.0</v>
      </c>
      <c r="G5328" s="22">
        <v>62951.0</v>
      </c>
      <c r="H5328" s="15" t="str">
        <f t="shared" si="2"/>
        <v>Medium Range</v>
      </c>
      <c r="I5328" s="22">
        <v>49284.0</v>
      </c>
      <c r="J5328" s="23">
        <f t="shared" si="3"/>
        <v>1.277311095</v>
      </c>
      <c r="K5328" s="24" t="str">
        <f t="shared" si="4"/>
        <v>Over Achived</v>
      </c>
    </row>
    <row r="5329" ht="22.5" customHeight="1">
      <c r="A5329" s="18">
        <v>45733.0</v>
      </c>
      <c r="B5329" s="19" t="str">
        <f t="shared" si="1"/>
        <v>Mar</v>
      </c>
      <c r="C5329" s="20" t="s">
        <v>7</v>
      </c>
      <c r="D5329" s="19" t="s">
        <v>106</v>
      </c>
      <c r="E5329" s="19" t="s">
        <v>9</v>
      </c>
      <c r="F5329" s="21">
        <v>5.0</v>
      </c>
      <c r="G5329" s="22">
        <v>173732.0</v>
      </c>
      <c r="H5329" s="15" t="str">
        <f t="shared" si="2"/>
        <v>Very High Range</v>
      </c>
      <c r="I5329" s="22">
        <v>157344.0</v>
      </c>
      <c r="J5329" s="23">
        <f t="shared" si="3"/>
        <v>1.104153956</v>
      </c>
      <c r="K5329" s="24" t="str">
        <f t="shared" si="4"/>
        <v>Over Achived</v>
      </c>
    </row>
    <row r="5330" ht="22.5" customHeight="1">
      <c r="A5330" s="18">
        <v>45733.0</v>
      </c>
      <c r="B5330" s="19" t="str">
        <f t="shared" si="1"/>
        <v>Mar</v>
      </c>
      <c r="C5330" s="20" t="s">
        <v>7</v>
      </c>
      <c r="D5330" s="19" t="s">
        <v>8</v>
      </c>
      <c r="E5330" s="19" t="s">
        <v>38</v>
      </c>
      <c r="F5330" s="21">
        <v>4.0</v>
      </c>
      <c r="G5330" s="22">
        <v>101598.0</v>
      </c>
      <c r="H5330" s="15" t="str">
        <f t="shared" si="2"/>
        <v>Very High Range</v>
      </c>
      <c r="I5330" s="22">
        <v>84916.0</v>
      </c>
      <c r="J5330" s="23">
        <f t="shared" si="3"/>
        <v>1.196452965</v>
      </c>
      <c r="K5330" s="24" t="str">
        <f t="shared" si="4"/>
        <v>Over Achived</v>
      </c>
    </row>
    <row r="5331" ht="22.5" customHeight="1">
      <c r="A5331" s="18">
        <v>45733.0</v>
      </c>
      <c r="B5331" s="19" t="str">
        <f t="shared" si="1"/>
        <v>Mar</v>
      </c>
      <c r="C5331" s="20" t="s">
        <v>7</v>
      </c>
      <c r="D5331" s="19" t="s">
        <v>8</v>
      </c>
      <c r="E5331" s="19" t="s">
        <v>68</v>
      </c>
      <c r="F5331" s="21">
        <v>3.0</v>
      </c>
      <c r="G5331" s="22">
        <v>61825.0</v>
      </c>
      <c r="H5331" s="15" t="str">
        <f t="shared" si="2"/>
        <v>Medium Range</v>
      </c>
      <c r="I5331" s="22">
        <v>49571.0</v>
      </c>
      <c r="J5331" s="23">
        <f t="shared" si="3"/>
        <v>1.247200984</v>
      </c>
      <c r="K5331" s="24" t="str">
        <f t="shared" si="4"/>
        <v>Over Achived</v>
      </c>
    </row>
    <row r="5332" ht="22.5" customHeight="1">
      <c r="A5332" s="18">
        <v>45733.0</v>
      </c>
      <c r="B5332" s="19" t="str">
        <f t="shared" si="1"/>
        <v>Mar</v>
      </c>
      <c r="C5332" s="20" t="s">
        <v>13</v>
      </c>
      <c r="D5332" s="19" t="s">
        <v>14</v>
      </c>
      <c r="E5332" s="19" t="s">
        <v>23</v>
      </c>
      <c r="F5332" s="21">
        <v>1.0</v>
      </c>
      <c r="G5332" s="22">
        <v>39506.0</v>
      </c>
      <c r="H5332" s="15" t="str">
        <f t="shared" si="2"/>
        <v>Base Range</v>
      </c>
      <c r="I5332" s="22">
        <v>29847.0</v>
      </c>
      <c r="J5332" s="23">
        <f t="shared" si="3"/>
        <v>1.323617114</v>
      </c>
      <c r="K5332" s="24" t="str">
        <f t="shared" si="4"/>
        <v>Over Achived</v>
      </c>
    </row>
    <row r="5333" ht="22.5" customHeight="1">
      <c r="A5333" s="18">
        <v>45733.0</v>
      </c>
      <c r="B5333" s="19" t="str">
        <f t="shared" si="1"/>
        <v>Mar</v>
      </c>
      <c r="C5333" s="20" t="s">
        <v>7</v>
      </c>
      <c r="D5333" s="19" t="s">
        <v>131</v>
      </c>
      <c r="E5333" s="19" t="s">
        <v>26</v>
      </c>
      <c r="F5333" s="21">
        <v>10.0</v>
      </c>
      <c r="G5333" s="22">
        <v>221840.0</v>
      </c>
      <c r="H5333" s="15" t="str">
        <f t="shared" si="2"/>
        <v>Very High Range</v>
      </c>
      <c r="I5333" s="22">
        <v>176617.0</v>
      </c>
      <c r="J5333" s="23">
        <f t="shared" si="3"/>
        <v>1.256051229</v>
      </c>
      <c r="K5333" s="24" t="str">
        <f t="shared" si="4"/>
        <v>Over Achived</v>
      </c>
    </row>
    <row r="5334" ht="22.5" customHeight="1">
      <c r="A5334" s="18">
        <v>45733.0</v>
      </c>
      <c r="B5334" s="19" t="str">
        <f t="shared" si="1"/>
        <v>Mar</v>
      </c>
      <c r="C5334" s="20" t="s">
        <v>7</v>
      </c>
      <c r="D5334" s="19" t="s">
        <v>131</v>
      </c>
      <c r="E5334" s="19" t="s">
        <v>68</v>
      </c>
      <c r="F5334" s="21">
        <v>3.0</v>
      </c>
      <c r="G5334" s="22">
        <v>75730.0</v>
      </c>
      <c r="H5334" s="15" t="str">
        <f t="shared" si="2"/>
        <v>High Range</v>
      </c>
      <c r="I5334" s="22">
        <v>68534.0</v>
      </c>
      <c r="J5334" s="23">
        <f t="shared" si="3"/>
        <v>1.104998979</v>
      </c>
      <c r="K5334" s="24" t="str">
        <f t="shared" si="4"/>
        <v>Over Achived</v>
      </c>
    </row>
    <row r="5335" ht="22.5" customHeight="1">
      <c r="A5335" s="18">
        <v>45733.0</v>
      </c>
      <c r="B5335" s="19" t="str">
        <f t="shared" si="1"/>
        <v>Mar</v>
      </c>
      <c r="C5335" s="20" t="s">
        <v>7</v>
      </c>
      <c r="D5335" s="19" t="s">
        <v>106</v>
      </c>
      <c r="E5335" s="19" t="s">
        <v>38</v>
      </c>
      <c r="F5335" s="21">
        <v>4.0</v>
      </c>
      <c r="G5335" s="22">
        <v>96207.0</v>
      </c>
      <c r="H5335" s="15" t="str">
        <f t="shared" si="2"/>
        <v>Very High Range</v>
      </c>
      <c r="I5335" s="22">
        <v>71627.0</v>
      </c>
      <c r="J5335" s="23">
        <f t="shared" si="3"/>
        <v>1.343166683</v>
      </c>
      <c r="K5335" s="24" t="str">
        <f t="shared" si="4"/>
        <v>Over Achived</v>
      </c>
    </row>
    <row r="5336" ht="22.5" customHeight="1">
      <c r="A5336" s="18">
        <v>45733.0</v>
      </c>
      <c r="B5336" s="19" t="str">
        <f t="shared" si="1"/>
        <v>Mar</v>
      </c>
      <c r="C5336" s="20" t="s">
        <v>92</v>
      </c>
      <c r="D5336" s="19" t="s">
        <v>158</v>
      </c>
      <c r="E5336" s="19" t="s">
        <v>68</v>
      </c>
      <c r="F5336" s="21">
        <v>2.0</v>
      </c>
      <c r="G5336" s="22">
        <v>59858.0</v>
      </c>
      <c r="H5336" s="15" t="str">
        <f t="shared" si="2"/>
        <v>Medium Range</v>
      </c>
      <c r="I5336" s="22">
        <v>46590.0</v>
      </c>
      <c r="J5336" s="23">
        <f t="shared" si="3"/>
        <v>1.284782142</v>
      </c>
      <c r="K5336" s="24" t="str">
        <f t="shared" si="4"/>
        <v>Over Achived</v>
      </c>
    </row>
    <row r="5337" ht="22.5" customHeight="1">
      <c r="A5337" s="18">
        <v>45733.0</v>
      </c>
      <c r="B5337" s="19" t="str">
        <f t="shared" si="1"/>
        <v>Mar</v>
      </c>
      <c r="C5337" s="20" t="s">
        <v>7</v>
      </c>
      <c r="D5337" s="19" t="s">
        <v>131</v>
      </c>
      <c r="E5337" s="19" t="s">
        <v>19</v>
      </c>
      <c r="F5337" s="21">
        <v>3.0</v>
      </c>
      <c r="G5337" s="22">
        <v>93919.0</v>
      </c>
      <c r="H5337" s="15" t="str">
        <f t="shared" si="2"/>
        <v>Very High Range</v>
      </c>
      <c r="I5337" s="22">
        <v>68619.0</v>
      </c>
      <c r="J5337" s="23">
        <f t="shared" si="3"/>
        <v>1.368702546</v>
      </c>
      <c r="K5337" s="24" t="str">
        <f t="shared" si="4"/>
        <v>Over Achived</v>
      </c>
    </row>
    <row r="5338" ht="22.5" customHeight="1">
      <c r="A5338" s="18">
        <v>45733.0</v>
      </c>
      <c r="B5338" s="19" t="str">
        <f t="shared" si="1"/>
        <v>Mar</v>
      </c>
      <c r="C5338" s="20" t="s">
        <v>13</v>
      </c>
      <c r="D5338" s="19" t="s">
        <v>14</v>
      </c>
      <c r="E5338" s="19" t="s">
        <v>26</v>
      </c>
      <c r="F5338" s="21">
        <v>3.0</v>
      </c>
      <c r="G5338" s="22">
        <v>57493.0</v>
      </c>
      <c r="H5338" s="15" t="str">
        <f t="shared" si="2"/>
        <v>Medium Range</v>
      </c>
      <c r="I5338" s="22">
        <v>53307.0</v>
      </c>
      <c r="J5338" s="23">
        <f t="shared" si="3"/>
        <v>1.078526272</v>
      </c>
      <c r="K5338" s="24" t="str">
        <f t="shared" si="4"/>
        <v>Over Achived</v>
      </c>
    </row>
    <row r="5339" ht="22.5" customHeight="1">
      <c r="A5339" s="18">
        <v>45733.0</v>
      </c>
      <c r="B5339" s="19" t="str">
        <f t="shared" si="1"/>
        <v>Mar</v>
      </c>
      <c r="C5339" s="20" t="s">
        <v>92</v>
      </c>
      <c r="D5339" s="19" t="s">
        <v>93</v>
      </c>
      <c r="E5339" s="19" t="s">
        <v>68</v>
      </c>
      <c r="F5339" s="21">
        <v>3.0</v>
      </c>
      <c r="G5339" s="22">
        <v>56108.0</v>
      </c>
      <c r="H5339" s="15" t="str">
        <f t="shared" si="2"/>
        <v>Medium Range</v>
      </c>
      <c r="I5339" s="22">
        <v>67784.0</v>
      </c>
      <c r="J5339" s="23">
        <f t="shared" si="3"/>
        <v>0.8277469609</v>
      </c>
      <c r="K5339" s="24" t="str">
        <f t="shared" si="4"/>
        <v>Target Not Meet</v>
      </c>
    </row>
    <row r="5340" ht="22.5" customHeight="1">
      <c r="A5340" s="18">
        <v>45733.0</v>
      </c>
      <c r="B5340" s="19" t="str">
        <f t="shared" si="1"/>
        <v>Mar</v>
      </c>
      <c r="C5340" s="20" t="s">
        <v>92</v>
      </c>
      <c r="D5340" s="19" t="s">
        <v>98</v>
      </c>
      <c r="E5340" s="19" t="s">
        <v>63</v>
      </c>
      <c r="F5340" s="21">
        <v>1.0</v>
      </c>
      <c r="G5340" s="22">
        <v>21702.0</v>
      </c>
      <c r="H5340" s="15" t="str">
        <f t="shared" si="2"/>
        <v>Base Range</v>
      </c>
      <c r="I5340" s="22">
        <v>23111.0</v>
      </c>
      <c r="J5340" s="23">
        <f t="shared" si="3"/>
        <v>0.9390333607</v>
      </c>
      <c r="K5340" s="24" t="str">
        <f t="shared" si="4"/>
        <v>Target Not Meet</v>
      </c>
    </row>
    <row r="5341" ht="22.5" customHeight="1">
      <c r="A5341" s="18">
        <v>45733.0</v>
      </c>
      <c r="B5341" s="19" t="str">
        <f t="shared" si="1"/>
        <v>Mar</v>
      </c>
      <c r="C5341" s="20" t="s">
        <v>92</v>
      </c>
      <c r="D5341" s="19" t="s">
        <v>98</v>
      </c>
      <c r="E5341" s="19" t="s">
        <v>9</v>
      </c>
      <c r="F5341" s="21">
        <v>4.0</v>
      </c>
      <c r="G5341" s="22">
        <v>133496.0</v>
      </c>
      <c r="H5341" s="15" t="str">
        <f t="shared" si="2"/>
        <v>Very High Range</v>
      </c>
      <c r="I5341" s="22">
        <v>150235.0</v>
      </c>
      <c r="J5341" s="23">
        <f t="shared" si="3"/>
        <v>0.8885812228</v>
      </c>
      <c r="K5341" s="24" t="str">
        <f t="shared" si="4"/>
        <v>Target Not Meet</v>
      </c>
    </row>
    <row r="5342" ht="22.5" customHeight="1">
      <c r="A5342" s="18">
        <v>45733.0</v>
      </c>
      <c r="B5342" s="19" t="str">
        <f t="shared" si="1"/>
        <v>Mar</v>
      </c>
      <c r="C5342" s="20" t="s">
        <v>92</v>
      </c>
      <c r="D5342" s="19" t="s">
        <v>98</v>
      </c>
      <c r="E5342" s="19" t="s">
        <v>26</v>
      </c>
      <c r="F5342" s="21">
        <v>3.0</v>
      </c>
      <c r="G5342" s="22">
        <v>82129.0</v>
      </c>
      <c r="H5342" s="15" t="str">
        <f t="shared" si="2"/>
        <v>High Range</v>
      </c>
      <c r="I5342" s="22">
        <v>86618.0</v>
      </c>
      <c r="J5342" s="23">
        <f t="shared" si="3"/>
        <v>0.9481747443</v>
      </c>
      <c r="K5342" s="24" t="str">
        <f t="shared" si="4"/>
        <v>Target Not Meet</v>
      </c>
    </row>
    <row r="5343" ht="22.5" customHeight="1">
      <c r="A5343" s="18">
        <v>45733.0</v>
      </c>
      <c r="B5343" s="19" t="str">
        <f t="shared" si="1"/>
        <v>Mar</v>
      </c>
      <c r="C5343" s="20" t="s">
        <v>92</v>
      </c>
      <c r="D5343" s="19" t="s">
        <v>144</v>
      </c>
      <c r="E5343" s="19" t="s">
        <v>38</v>
      </c>
      <c r="F5343" s="21">
        <v>3.0</v>
      </c>
      <c r="G5343" s="22">
        <v>81517.0</v>
      </c>
      <c r="H5343" s="15" t="str">
        <f t="shared" si="2"/>
        <v>High Range</v>
      </c>
      <c r="I5343" s="22">
        <v>64530.0</v>
      </c>
      <c r="J5343" s="23">
        <f t="shared" si="3"/>
        <v>1.263241903</v>
      </c>
      <c r="K5343" s="24" t="str">
        <f t="shared" si="4"/>
        <v>Over Achived</v>
      </c>
    </row>
    <row r="5344" ht="22.5" customHeight="1">
      <c r="A5344" s="18">
        <v>45733.0</v>
      </c>
      <c r="B5344" s="19" t="str">
        <f t="shared" si="1"/>
        <v>Mar</v>
      </c>
      <c r="C5344" s="20" t="s">
        <v>92</v>
      </c>
      <c r="D5344" s="19" t="s">
        <v>93</v>
      </c>
      <c r="E5344" s="19" t="s">
        <v>19</v>
      </c>
      <c r="F5344" s="21">
        <v>3.0</v>
      </c>
      <c r="G5344" s="22">
        <v>72464.0</v>
      </c>
      <c r="H5344" s="15" t="str">
        <f t="shared" si="2"/>
        <v>High Range</v>
      </c>
      <c r="I5344" s="22">
        <v>80766.0</v>
      </c>
      <c r="J5344" s="23">
        <f t="shared" si="3"/>
        <v>0.8972092217</v>
      </c>
      <c r="K5344" s="24" t="str">
        <f t="shared" si="4"/>
        <v>Target Not Meet</v>
      </c>
    </row>
    <row r="5345" ht="22.5" customHeight="1">
      <c r="A5345" s="18">
        <v>45733.0</v>
      </c>
      <c r="B5345" s="19" t="str">
        <f t="shared" si="1"/>
        <v>Mar</v>
      </c>
      <c r="C5345" s="20" t="s">
        <v>92</v>
      </c>
      <c r="D5345" s="19" t="s">
        <v>144</v>
      </c>
      <c r="E5345" s="19" t="s">
        <v>23</v>
      </c>
      <c r="F5345" s="21">
        <v>3.0</v>
      </c>
      <c r="G5345" s="22">
        <v>56299.0</v>
      </c>
      <c r="H5345" s="15" t="str">
        <f t="shared" si="2"/>
        <v>Medium Range</v>
      </c>
      <c r="I5345" s="22">
        <v>44233.0</v>
      </c>
      <c r="J5345" s="23">
        <f t="shared" si="3"/>
        <v>1.272782764</v>
      </c>
      <c r="K5345" s="24" t="str">
        <f t="shared" si="4"/>
        <v>Over Achived</v>
      </c>
    </row>
    <row r="5346" ht="22.5" customHeight="1">
      <c r="A5346" s="18">
        <v>45733.0</v>
      </c>
      <c r="B5346" s="19" t="str">
        <f t="shared" si="1"/>
        <v>Mar</v>
      </c>
      <c r="C5346" s="20" t="s">
        <v>92</v>
      </c>
      <c r="D5346" s="25" t="s">
        <v>149</v>
      </c>
      <c r="E5346" s="19" t="s">
        <v>9</v>
      </c>
      <c r="F5346" s="21">
        <v>5.0</v>
      </c>
      <c r="G5346" s="22">
        <v>128915.0</v>
      </c>
      <c r="H5346" s="15" t="str">
        <f t="shared" si="2"/>
        <v>Very High Range</v>
      </c>
      <c r="I5346" s="22">
        <v>98098.0</v>
      </c>
      <c r="J5346" s="23">
        <f t="shared" si="3"/>
        <v>1.314145039</v>
      </c>
      <c r="K5346" s="24" t="str">
        <f t="shared" si="4"/>
        <v>Over Achived</v>
      </c>
    </row>
    <row r="5347" ht="22.5" customHeight="1">
      <c r="A5347" s="18">
        <v>45733.0</v>
      </c>
      <c r="B5347" s="19" t="str">
        <f t="shared" si="1"/>
        <v>Mar</v>
      </c>
      <c r="C5347" s="20" t="s">
        <v>92</v>
      </c>
      <c r="D5347" s="25" t="s">
        <v>149</v>
      </c>
      <c r="E5347" s="19" t="s">
        <v>34</v>
      </c>
      <c r="F5347" s="21">
        <v>5.0</v>
      </c>
      <c r="G5347" s="22">
        <v>109707.0</v>
      </c>
      <c r="H5347" s="15" t="str">
        <f t="shared" si="2"/>
        <v>Very High Range</v>
      </c>
      <c r="I5347" s="22">
        <v>90890.0</v>
      </c>
      <c r="J5347" s="23">
        <f t="shared" si="3"/>
        <v>1.207030476</v>
      </c>
      <c r="K5347" s="24" t="str">
        <f t="shared" si="4"/>
        <v>Over Achived</v>
      </c>
    </row>
    <row r="5348" ht="22.5" customHeight="1">
      <c r="A5348" s="18">
        <v>45733.0</v>
      </c>
      <c r="B5348" s="19" t="str">
        <f t="shared" si="1"/>
        <v>Mar</v>
      </c>
      <c r="C5348" s="20" t="s">
        <v>92</v>
      </c>
      <c r="D5348" s="25" t="s">
        <v>149</v>
      </c>
      <c r="E5348" s="19" t="s">
        <v>23</v>
      </c>
      <c r="F5348" s="21">
        <v>3.0</v>
      </c>
      <c r="G5348" s="22">
        <v>69045.0</v>
      </c>
      <c r="H5348" s="15" t="str">
        <f t="shared" si="2"/>
        <v>Medium Range</v>
      </c>
      <c r="I5348" s="22">
        <v>61701.0</v>
      </c>
      <c r="J5348" s="23">
        <f t="shared" si="3"/>
        <v>1.119025624</v>
      </c>
      <c r="K5348" s="24" t="str">
        <f t="shared" si="4"/>
        <v>Over Achived</v>
      </c>
    </row>
    <row r="5349" ht="22.5" customHeight="1">
      <c r="A5349" s="18">
        <v>45733.0</v>
      </c>
      <c r="B5349" s="19" t="str">
        <f t="shared" si="1"/>
        <v>Mar</v>
      </c>
      <c r="C5349" s="20" t="s">
        <v>92</v>
      </c>
      <c r="D5349" s="19" t="s">
        <v>158</v>
      </c>
      <c r="E5349" s="19" t="s">
        <v>63</v>
      </c>
      <c r="F5349" s="21">
        <v>5.0</v>
      </c>
      <c r="G5349" s="22">
        <v>101565.0</v>
      </c>
      <c r="H5349" s="15" t="str">
        <f t="shared" si="2"/>
        <v>Very High Range</v>
      </c>
      <c r="I5349" s="22">
        <v>88430.0</v>
      </c>
      <c r="J5349" s="23">
        <f t="shared" si="3"/>
        <v>1.148535565</v>
      </c>
      <c r="K5349" s="24" t="str">
        <f t="shared" si="4"/>
        <v>Over Achived</v>
      </c>
    </row>
    <row r="5350" ht="22.5" customHeight="1">
      <c r="A5350" s="18">
        <v>45733.0</v>
      </c>
      <c r="B5350" s="19" t="str">
        <f t="shared" si="1"/>
        <v>Mar</v>
      </c>
      <c r="C5350" s="20" t="s">
        <v>92</v>
      </c>
      <c r="D5350" s="19" t="s">
        <v>158</v>
      </c>
      <c r="E5350" s="19" t="s">
        <v>68</v>
      </c>
      <c r="F5350" s="21">
        <v>2.0</v>
      </c>
      <c r="G5350" s="22">
        <v>49706.0</v>
      </c>
      <c r="H5350" s="15" t="str">
        <f t="shared" si="2"/>
        <v>Base Range</v>
      </c>
      <c r="I5350" s="22">
        <v>39935.0</v>
      </c>
      <c r="J5350" s="23">
        <f t="shared" si="3"/>
        <v>1.244672593</v>
      </c>
      <c r="K5350" s="24" t="str">
        <f t="shared" si="4"/>
        <v>Over Achived</v>
      </c>
    </row>
    <row r="5351" ht="22.5" customHeight="1">
      <c r="A5351" s="18">
        <v>45733.0</v>
      </c>
      <c r="B5351" s="19" t="str">
        <f t="shared" si="1"/>
        <v>Mar</v>
      </c>
      <c r="C5351" s="20" t="s">
        <v>92</v>
      </c>
      <c r="D5351" s="19" t="s">
        <v>144</v>
      </c>
      <c r="E5351" s="19" t="s">
        <v>38</v>
      </c>
      <c r="F5351" s="21">
        <v>4.0</v>
      </c>
      <c r="G5351" s="22">
        <v>89255.0</v>
      </c>
      <c r="H5351" s="15" t="str">
        <f t="shared" si="2"/>
        <v>High Range</v>
      </c>
      <c r="I5351" s="22">
        <v>76873.0</v>
      </c>
      <c r="J5351" s="23">
        <f t="shared" si="3"/>
        <v>1.161070857</v>
      </c>
      <c r="K5351" s="24" t="str">
        <f t="shared" si="4"/>
        <v>Over Achived</v>
      </c>
    </row>
    <row r="5352" ht="22.5" customHeight="1">
      <c r="A5352" s="18">
        <v>45733.0</v>
      </c>
      <c r="B5352" s="19" t="str">
        <f t="shared" si="1"/>
        <v>Mar</v>
      </c>
      <c r="C5352" s="20" t="s">
        <v>92</v>
      </c>
      <c r="D5352" s="19" t="s">
        <v>158</v>
      </c>
      <c r="E5352" s="19" t="s">
        <v>68</v>
      </c>
      <c r="F5352" s="21">
        <v>3.0</v>
      </c>
      <c r="G5352" s="22">
        <v>59912.0</v>
      </c>
      <c r="H5352" s="15" t="str">
        <f t="shared" si="2"/>
        <v>Medium Range</v>
      </c>
      <c r="I5352" s="22">
        <v>47554.0</v>
      </c>
      <c r="J5352" s="23">
        <f t="shared" si="3"/>
        <v>1.259872986</v>
      </c>
      <c r="K5352" s="24" t="str">
        <f t="shared" si="4"/>
        <v>Over Achived</v>
      </c>
    </row>
    <row r="5353" ht="22.5" customHeight="1">
      <c r="A5353" s="18">
        <v>45734.0</v>
      </c>
      <c r="B5353" s="19" t="str">
        <f t="shared" si="1"/>
        <v>Mar</v>
      </c>
      <c r="C5353" s="20" t="s">
        <v>13</v>
      </c>
      <c r="D5353" s="19" t="s">
        <v>37</v>
      </c>
      <c r="E5353" s="19" t="s">
        <v>19</v>
      </c>
      <c r="F5353" s="21">
        <v>2.0</v>
      </c>
      <c r="G5353" s="22">
        <v>49102.0</v>
      </c>
      <c r="H5353" s="15" t="str">
        <f t="shared" si="2"/>
        <v>Base Range</v>
      </c>
      <c r="I5353" s="22">
        <v>62009.0</v>
      </c>
      <c r="J5353" s="23">
        <f t="shared" si="3"/>
        <v>0.7918527956</v>
      </c>
      <c r="K5353" s="24" t="str">
        <f t="shared" si="4"/>
        <v>Target Not Meet</v>
      </c>
    </row>
    <row r="5354" ht="22.5" customHeight="1">
      <c r="A5354" s="18">
        <v>45734.0</v>
      </c>
      <c r="B5354" s="19" t="str">
        <f t="shared" si="1"/>
        <v>Mar</v>
      </c>
      <c r="C5354" s="20" t="s">
        <v>13</v>
      </c>
      <c r="D5354" s="19" t="s">
        <v>37</v>
      </c>
      <c r="E5354" s="19" t="s">
        <v>9</v>
      </c>
      <c r="F5354" s="21">
        <v>3.0</v>
      </c>
      <c r="G5354" s="22">
        <v>82608.0</v>
      </c>
      <c r="H5354" s="15" t="str">
        <f t="shared" si="2"/>
        <v>High Range</v>
      </c>
      <c r="I5354" s="22">
        <v>101125.0</v>
      </c>
      <c r="J5354" s="23">
        <f t="shared" si="3"/>
        <v>0.8168899876</v>
      </c>
      <c r="K5354" s="24" t="str">
        <f t="shared" si="4"/>
        <v>Target Not Meet</v>
      </c>
    </row>
    <row r="5355" ht="22.5" customHeight="1">
      <c r="A5355" s="18">
        <v>45734.0</v>
      </c>
      <c r="B5355" s="19" t="str">
        <f t="shared" si="1"/>
        <v>Mar</v>
      </c>
      <c r="C5355" s="20" t="s">
        <v>13</v>
      </c>
      <c r="D5355" s="19" t="s">
        <v>29</v>
      </c>
      <c r="E5355" s="19" t="s">
        <v>19</v>
      </c>
      <c r="F5355" s="21">
        <v>2.0</v>
      </c>
      <c r="G5355" s="22">
        <v>49584.0</v>
      </c>
      <c r="H5355" s="15" t="str">
        <f t="shared" si="2"/>
        <v>Base Range</v>
      </c>
      <c r="I5355" s="22">
        <v>60078.0</v>
      </c>
      <c r="J5355" s="23">
        <f t="shared" si="3"/>
        <v>0.8253270748</v>
      </c>
      <c r="K5355" s="24" t="str">
        <f t="shared" si="4"/>
        <v>Target Not Meet</v>
      </c>
    </row>
    <row r="5356" ht="22.5" customHeight="1">
      <c r="A5356" s="18">
        <v>45734.0</v>
      </c>
      <c r="B5356" s="19" t="str">
        <f t="shared" si="1"/>
        <v>Mar</v>
      </c>
      <c r="C5356" s="20" t="s">
        <v>13</v>
      </c>
      <c r="D5356" s="19" t="s">
        <v>29</v>
      </c>
      <c r="E5356" s="19" t="s">
        <v>63</v>
      </c>
      <c r="F5356" s="21">
        <v>3.0</v>
      </c>
      <c r="G5356" s="22">
        <v>85029.0</v>
      </c>
      <c r="H5356" s="15" t="str">
        <f t="shared" si="2"/>
        <v>High Range</v>
      </c>
      <c r="I5356" s="22">
        <v>109351.0</v>
      </c>
      <c r="J5356" s="23">
        <f t="shared" si="3"/>
        <v>0.777578623</v>
      </c>
      <c r="K5356" s="24" t="str">
        <f t="shared" si="4"/>
        <v>Target Not Meet</v>
      </c>
    </row>
    <row r="5357" ht="22.5" customHeight="1">
      <c r="A5357" s="18">
        <v>45734.0</v>
      </c>
      <c r="B5357" s="19" t="str">
        <f t="shared" si="1"/>
        <v>Mar</v>
      </c>
      <c r="C5357" s="20" t="s">
        <v>13</v>
      </c>
      <c r="D5357" s="19" t="s">
        <v>29</v>
      </c>
      <c r="E5357" s="19" t="s">
        <v>9</v>
      </c>
      <c r="F5357" s="21">
        <v>3.0</v>
      </c>
      <c r="G5357" s="22">
        <v>86775.0</v>
      </c>
      <c r="H5357" s="15" t="str">
        <f t="shared" si="2"/>
        <v>High Range</v>
      </c>
      <c r="I5357" s="22">
        <v>97536.0</v>
      </c>
      <c r="J5357" s="23">
        <f t="shared" si="3"/>
        <v>0.8896715059</v>
      </c>
      <c r="K5357" s="24" t="str">
        <f t="shared" si="4"/>
        <v>Target Not Meet</v>
      </c>
    </row>
    <row r="5358" ht="22.5" customHeight="1">
      <c r="A5358" s="18">
        <v>45734.0</v>
      </c>
      <c r="B5358" s="19" t="str">
        <f t="shared" si="1"/>
        <v>Mar</v>
      </c>
      <c r="C5358" s="20" t="s">
        <v>13</v>
      </c>
      <c r="D5358" s="19" t="s">
        <v>18</v>
      </c>
      <c r="E5358" s="19" t="s">
        <v>19</v>
      </c>
      <c r="F5358" s="21">
        <v>2.0</v>
      </c>
      <c r="G5358" s="22">
        <v>45915.0</v>
      </c>
      <c r="H5358" s="15" t="str">
        <f t="shared" si="2"/>
        <v>Base Range</v>
      </c>
      <c r="I5358" s="22">
        <v>38939.0</v>
      </c>
      <c r="J5358" s="23">
        <f t="shared" si="3"/>
        <v>1.179152007</v>
      </c>
      <c r="K5358" s="24" t="str">
        <f t="shared" si="4"/>
        <v>Over Achived</v>
      </c>
    </row>
    <row r="5359" ht="22.5" customHeight="1">
      <c r="A5359" s="18">
        <v>45734.0</v>
      </c>
      <c r="B5359" s="19" t="str">
        <f t="shared" si="1"/>
        <v>Mar</v>
      </c>
      <c r="C5359" s="20" t="s">
        <v>13</v>
      </c>
      <c r="D5359" s="19" t="s">
        <v>18</v>
      </c>
      <c r="E5359" s="19" t="s">
        <v>68</v>
      </c>
      <c r="F5359" s="21">
        <v>1.0</v>
      </c>
      <c r="G5359" s="22">
        <v>38730.0</v>
      </c>
      <c r="H5359" s="15" t="str">
        <f t="shared" si="2"/>
        <v>Base Range</v>
      </c>
      <c r="I5359" s="22">
        <v>29064.0</v>
      </c>
      <c r="J5359" s="23">
        <f t="shared" si="3"/>
        <v>1.332576383</v>
      </c>
      <c r="K5359" s="24" t="str">
        <f t="shared" si="4"/>
        <v>Over Achived</v>
      </c>
    </row>
    <row r="5360" ht="22.5" customHeight="1">
      <c r="A5360" s="18">
        <v>45734.0</v>
      </c>
      <c r="B5360" s="19" t="str">
        <f t="shared" si="1"/>
        <v>Mar</v>
      </c>
      <c r="C5360" s="20" t="s">
        <v>13</v>
      </c>
      <c r="D5360" s="19" t="s">
        <v>18</v>
      </c>
      <c r="E5360" s="19" t="s">
        <v>38</v>
      </c>
      <c r="F5360" s="21">
        <v>3.0</v>
      </c>
      <c r="G5360" s="22">
        <v>55218.0</v>
      </c>
      <c r="H5360" s="15" t="str">
        <f t="shared" si="2"/>
        <v>Medium Range</v>
      </c>
      <c r="I5360" s="22">
        <v>48025.0</v>
      </c>
      <c r="J5360" s="23">
        <f t="shared" si="3"/>
        <v>1.149776158</v>
      </c>
      <c r="K5360" s="24" t="str">
        <f t="shared" si="4"/>
        <v>Over Achived</v>
      </c>
    </row>
    <row r="5361" ht="22.5" customHeight="1">
      <c r="A5361" s="18">
        <v>45734.0</v>
      </c>
      <c r="B5361" s="19" t="str">
        <f t="shared" si="1"/>
        <v>Mar</v>
      </c>
      <c r="C5361" s="20" t="s">
        <v>13</v>
      </c>
      <c r="D5361" s="19" t="s">
        <v>14</v>
      </c>
      <c r="E5361" s="19" t="s">
        <v>9</v>
      </c>
      <c r="F5361" s="21">
        <v>3.0</v>
      </c>
      <c r="G5361" s="22">
        <v>79657.0</v>
      </c>
      <c r="H5361" s="15" t="str">
        <f t="shared" si="2"/>
        <v>High Range</v>
      </c>
      <c r="I5361" s="22">
        <v>70652.0</v>
      </c>
      <c r="J5361" s="23">
        <f t="shared" si="3"/>
        <v>1.127455698</v>
      </c>
      <c r="K5361" s="24" t="str">
        <f t="shared" si="4"/>
        <v>Over Achived</v>
      </c>
    </row>
    <row r="5362" ht="22.5" customHeight="1">
      <c r="A5362" s="18">
        <v>45734.0</v>
      </c>
      <c r="B5362" s="19" t="str">
        <f t="shared" si="1"/>
        <v>Mar</v>
      </c>
      <c r="C5362" s="20" t="s">
        <v>13</v>
      </c>
      <c r="D5362" s="19" t="s">
        <v>169</v>
      </c>
      <c r="E5362" s="19" t="s">
        <v>63</v>
      </c>
      <c r="F5362" s="21">
        <v>1.0</v>
      </c>
      <c r="G5362" s="22">
        <v>14979.0</v>
      </c>
      <c r="H5362" s="15" t="str">
        <f t="shared" si="2"/>
        <v>Base Range</v>
      </c>
      <c r="I5362" s="22">
        <v>16877.0</v>
      </c>
      <c r="J5362" s="23">
        <f t="shared" si="3"/>
        <v>0.8875392546</v>
      </c>
      <c r="K5362" s="24" t="str">
        <f t="shared" si="4"/>
        <v>Target Not Meet</v>
      </c>
    </row>
    <row r="5363" ht="22.5" customHeight="1">
      <c r="A5363" s="18">
        <v>45734.0</v>
      </c>
      <c r="B5363" s="19" t="str">
        <f t="shared" si="1"/>
        <v>Mar</v>
      </c>
      <c r="C5363" s="20" t="s">
        <v>13</v>
      </c>
      <c r="D5363" s="19" t="s">
        <v>14</v>
      </c>
      <c r="E5363" s="19" t="s">
        <v>38</v>
      </c>
      <c r="F5363" s="21">
        <v>2.0</v>
      </c>
      <c r="G5363" s="22">
        <v>46974.0</v>
      </c>
      <c r="H5363" s="15" t="str">
        <f t="shared" si="2"/>
        <v>Base Range</v>
      </c>
      <c r="I5363" s="22">
        <v>38291.0</v>
      </c>
      <c r="J5363" s="23">
        <f t="shared" si="3"/>
        <v>1.226763469</v>
      </c>
      <c r="K5363" s="24" t="str">
        <f t="shared" si="4"/>
        <v>Over Achived</v>
      </c>
    </row>
    <row r="5364" ht="22.5" customHeight="1">
      <c r="A5364" s="18">
        <v>45734.0</v>
      </c>
      <c r="B5364" s="19" t="str">
        <f t="shared" si="1"/>
        <v>Mar</v>
      </c>
      <c r="C5364" s="20" t="s">
        <v>13</v>
      </c>
      <c r="D5364" s="19" t="s">
        <v>18</v>
      </c>
      <c r="E5364" s="19" t="s">
        <v>34</v>
      </c>
      <c r="F5364" s="21">
        <v>3.0</v>
      </c>
      <c r="G5364" s="22">
        <v>87655.0</v>
      </c>
      <c r="H5364" s="15" t="str">
        <f t="shared" si="2"/>
        <v>High Range</v>
      </c>
      <c r="I5364" s="22">
        <v>79727.0</v>
      </c>
      <c r="J5364" s="23">
        <f t="shared" si="3"/>
        <v>1.099439337</v>
      </c>
      <c r="K5364" s="24" t="str">
        <f t="shared" si="4"/>
        <v>Over Achived</v>
      </c>
    </row>
    <row r="5365" ht="22.5" customHeight="1">
      <c r="A5365" s="18">
        <v>45734.0</v>
      </c>
      <c r="B5365" s="19" t="str">
        <f t="shared" si="1"/>
        <v>Mar</v>
      </c>
      <c r="C5365" s="20" t="s">
        <v>13</v>
      </c>
      <c r="D5365" s="19" t="s">
        <v>169</v>
      </c>
      <c r="E5365" s="19" t="s">
        <v>19</v>
      </c>
      <c r="F5365" s="21">
        <v>2.0</v>
      </c>
      <c r="G5365" s="22">
        <v>39089.0</v>
      </c>
      <c r="H5365" s="15" t="str">
        <f t="shared" si="2"/>
        <v>Base Range</v>
      </c>
      <c r="I5365" s="22">
        <v>41931.0</v>
      </c>
      <c r="J5365" s="23">
        <f t="shared" si="3"/>
        <v>0.9322219837</v>
      </c>
      <c r="K5365" s="24" t="str">
        <f t="shared" si="4"/>
        <v>Target Not Meet</v>
      </c>
    </row>
    <row r="5366" ht="22.5" customHeight="1">
      <c r="A5366" s="18">
        <v>45734.0</v>
      </c>
      <c r="B5366" s="19" t="str">
        <f t="shared" si="1"/>
        <v>Mar</v>
      </c>
      <c r="C5366" s="20" t="s">
        <v>57</v>
      </c>
      <c r="D5366" s="19" t="s">
        <v>71</v>
      </c>
      <c r="E5366" s="19" t="s">
        <v>19</v>
      </c>
      <c r="F5366" s="21">
        <v>1.0</v>
      </c>
      <c r="G5366" s="22">
        <v>32451.0</v>
      </c>
      <c r="H5366" s="15" t="str">
        <f t="shared" si="2"/>
        <v>Base Range</v>
      </c>
      <c r="I5366" s="22">
        <v>39923.0</v>
      </c>
      <c r="J5366" s="23">
        <f t="shared" si="3"/>
        <v>0.8128397165</v>
      </c>
      <c r="K5366" s="24" t="str">
        <f t="shared" si="4"/>
        <v>Target Not Meet</v>
      </c>
    </row>
    <row r="5367" ht="22.5" customHeight="1">
      <c r="A5367" s="18">
        <v>45734.0</v>
      </c>
      <c r="B5367" s="19" t="str">
        <f t="shared" si="1"/>
        <v>Mar</v>
      </c>
      <c r="C5367" s="20" t="s">
        <v>57</v>
      </c>
      <c r="D5367" s="19" t="s">
        <v>58</v>
      </c>
      <c r="E5367" s="19" t="s">
        <v>9</v>
      </c>
      <c r="F5367" s="21">
        <v>3.0</v>
      </c>
      <c r="G5367" s="22">
        <v>68110.0</v>
      </c>
      <c r="H5367" s="15" t="str">
        <f t="shared" si="2"/>
        <v>Medium Range</v>
      </c>
      <c r="I5367" s="22">
        <v>64142.0</v>
      </c>
      <c r="J5367" s="23">
        <f t="shared" si="3"/>
        <v>1.061862742</v>
      </c>
      <c r="K5367" s="24" t="str">
        <f t="shared" si="4"/>
        <v>Over Achived</v>
      </c>
    </row>
    <row r="5368" ht="22.5" customHeight="1">
      <c r="A5368" s="18">
        <v>45734.0</v>
      </c>
      <c r="B5368" s="19" t="str">
        <f t="shared" si="1"/>
        <v>Mar</v>
      </c>
      <c r="C5368" s="20" t="s">
        <v>57</v>
      </c>
      <c r="D5368" s="19" t="s">
        <v>58</v>
      </c>
      <c r="E5368" s="19" t="s">
        <v>68</v>
      </c>
      <c r="F5368" s="21">
        <v>1.0</v>
      </c>
      <c r="G5368" s="22">
        <v>27034.0</v>
      </c>
      <c r="H5368" s="15" t="str">
        <f t="shared" si="2"/>
        <v>Base Range</v>
      </c>
      <c r="I5368" s="22">
        <v>24231.0</v>
      </c>
      <c r="J5368" s="23">
        <f t="shared" si="3"/>
        <v>1.115678263</v>
      </c>
      <c r="K5368" s="24" t="str">
        <f t="shared" si="4"/>
        <v>Over Achived</v>
      </c>
    </row>
    <row r="5369" ht="22.5" customHeight="1">
      <c r="A5369" s="18">
        <v>45734.0</v>
      </c>
      <c r="B5369" s="19" t="str">
        <f t="shared" si="1"/>
        <v>Mar</v>
      </c>
      <c r="C5369" s="20" t="s">
        <v>57</v>
      </c>
      <c r="D5369" s="25" t="s">
        <v>62</v>
      </c>
      <c r="E5369" s="19" t="s">
        <v>19</v>
      </c>
      <c r="F5369" s="21">
        <v>2.0</v>
      </c>
      <c r="G5369" s="22">
        <v>36711.0</v>
      </c>
      <c r="H5369" s="15" t="str">
        <f t="shared" si="2"/>
        <v>Base Range</v>
      </c>
      <c r="I5369" s="22">
        <v>29746.0</v>
      </c>
      <c r="J5369" s="23">
        <f t="shared" si="3"/>
        <v>1.234149129</v>
      </c>
      <c r="K5369" s="24" t="str">
        <f t="shared" si="4"/>
        <v>Over Achived</v>
      </c>
    </row>
    <row r="5370" ht="22.5" customHeight="1">
      <c r="A5370" s="18">
        <v>45734.0</v>
      </c>
      <c r="B5370" s="19" t="str">
        <f t="shared" si="1"/>
        <v>Mar</v>
      </c>
      <c r="C5370" s="20" t="s">
        <v>57</v>
      </c>
      <c r="D5370" s="25" t="s">
        <v>62</v>
      </c>
      <c r="E5370" s="19" t="s">
        <v>38</v>
      </c>
      <c r="F5370" s="21">
        <v>2.0</v>
      </c>
      <c r="G5370" s="22">
        <v>43172.0</v>
      </c>
      <c r="H5370" s="15" t="str">
        <f t="shared" si="2"/>
        <v>Base Range</v>
      </c>
      <c r="I5370" s="22">
        <v>38877.0</v>
      </c>
      <c r="J5370" s="23">
        <f t="shared" si="3"/>
        <v>1.110476631</v>
      </c>
      <c r="K5370" s="24" t="str">
        <f t="shared" si="4"/>
        <v>Over Achived</v>
      </c>
    </row>
    <row r="5371" ht="22.5" customHeight="1">
      <c r="A5371" s="18">
        <v>45734.0</v>
      </c>
      <c r="B5371" s="19" t="str">
        <f t="shared" si="1"/>
        <v>Mar</v>
      </c>
      <c r="C5371" s="20" t="s">
        <v>57</v>
      </c>
      <c r="D5371" s="25" t="s">
        <v>62</v>
      </c>
      <c r="E5371" s="19" t="s">
        <v>9</v>
      </c>
      <c r="F5371" s="21">
        <v>2.0</v>
      </c>
      <c r="G5371" s="22">
        <v>66295.0</v>
      </c>
      <c r="H5371" s="15" t="str">
        <f t="shared" si="2"/>
        <v>Medium Range</v>
      </c>
      <c r="I5371" s="22">
        <v>54166.0</v>
      </c>
      <c r="J5371" s="23">
        <f t="shared" si="3"/>
        <v>1.223922756</v>
      </c>
      <c r="K5371" s="24" t="str">
        <f t="shared" si="4"/>
        <v>Over Achived</v>
      </c>
    </row>
    <row r="5372" ht="22.5" customHeight="1">
      <c r="A5372" s="18">
        <v>45734.0</v>
      </c>
      <c r="B5372" s="19" t="str">
        <f t="shared" si="1"/>
        <v>Mar</v>
      </c>
      <c r="C5372" s="20" t="s">
        <v>57</v>
      </c>
      <c r="D5372" s="19" t="s">
        <v>71</v>
      </c>
      <c r="E5372" s="19" t="s">
        <v>68</v>
      </c>
      <c r="F5372" s="21">
        <v>1.0</v>
      </c>
      <c r="G5372" s="22">
        <v>24375.0</v>
      </c>
      <c r="H5372" s="15" t="str">
        <f t="shared" si="2"/>
        <v>Base Range</v>
      </c>
      <c r="I5372" s="22">
        <v>30630.0</v>
      </c>
      <c r="J5372" s="23">
        <f t="shared" si="3"/>
        <v>0.7957884427</v>
      </c>
      <c r="K5372" s="24" t="str">
        <f t="shared" si="4"/>
        <v>Target Not Meet</v>
      </c>
    </row>
    <row r="5373" ht="22.5" customHeight="1">
      <c r="A5373" s="18">
        <v>45734.0</v>
      </c>
      <c r="B5373" s="19" t="str">
        <f t="shared" si="1"/>
        <v>Mar</v>
      </c>
      <c r="C5373" s="20" t="s">
        <v>57</v>
      </c>
      <c r="D5373" s="19" t="s">
        <v>71</v>
      </c>
      <c r="E5373" s="19" t="s">
        <v>38</v>
      </c>
      <c r="F5373" s="21">
        <v>1.0</v>
      </c>
      <c r="G5373" s="22">
        <v>36716.0</v>
      </c>
      <c r="H5373" s="15" t="str">
        <f t="shared" si="2"/>
        <v>Base Range</v>
      </c>
      <c r="I5373" s="22">
        <v>39217.0</v>
      </c>
      <c r="J5373" s="23">
        <f t="shared" si="3"/>
        <v>0.9362266364</v>
      </c>
      <c r="K5373" s="24" t="str">
        <f t="shared" si="4"/>
        <v>Target Not Meet</v>
      </c>
    </row>
    <row r="5374" ht="22.5" customHeight="1">
      <c r="A5374" s="18">
        <v>45734.0</v>
      </c>
      <c r="B5374" s="19" t="str">
        <f t="shared" si="1"/>
        <v>Mar</v>
      </c>
      <c r="C5374" s="20" t="s">
        <v>57</v>
      </c>
      <c r="D5374" s="19" t="s">
        <v>80</v>
      </c>
      <c r="E5374" s="19" t="s">
        <v>19</v>
      </c>
      <c r="F5374" s="21">
        <v>1.0</v>
      </c>
      <c r="G5374" s="22">
        <v>35877.0</v>
      </c>
      <c r="H5374" s="15" t="str">
        <f t="shared" si="2"/>
        <v>Base Range</v>
      </c>
      <c r="I5374" s="22">
        <v>40942.0</v>
      </c>
      <c r="J5374" s="23">
        <f t="shared" si="3"/>
        <v>0.876288408</v>
      </c>
      <c r="K5374" s="24" t="str">
        <f t="shared" si="4"/>
        <v>Target Not Meet</v>
      </c>
    </row>
    <row r="5375" ht="22.5" customHeight="1">
      <c r="A5375" s="18">
        <v>45734.0</v>
      </c>
      <c r="B5375" s="19" t="str">
        <f t="shared" si="1"/>
        <v>Mar</v>
      </c>
      <c r="C5375" s="20" t="s">
        <v>57</v>
      </c>
      <c r="D5375" s="19" t="s">
        <v>80</v>
      </c>
      <c r="E5375" s="19" t="s">
        <v>34</v>
      </c>
      <c r="F5375" s="21">
        <v>2.0</v>
      </c>
      <c r="G5375" s="22">
        <v>57786.0</v>
      </c>
      <c r="H5375" s="15" t="str">
        <f t="shared" si="2"/>
        <v>Medium Range</v>
      </c>
      <c r="I5375" s="22">
        <v>66968.0</v>
      </c>
      <c r="J5375" s="23">
        <f t="shared" si="3"/>
        <v>0.8628897384</v>
      </c>
      <c r="K5375" s="24" t="str">
        <f t="shared" si="4"/>
        <v>Target Not Meet</v>
      </c>
    </row>
    <row r="5376" ht="22.5" customHeight="1">
      <c r="A5376" s="18">
        <v>45734.0</v>
      </c>
      <c r="B5376" s="19" t="str">
        <f t="shared" si="1"/>
        <v>Mar</v>
      </c>
      <c r="C5376" s="20" t="s">
        <v>57</v>
      </c>
      <c r="D5376" s="19" t="s">
        <v>85</v>
      </c>
      <c r="E5376" s="19" t="s">
        <v>9</v>
      </c>
      <c r="F5376" s="21">
        <v>2.0</v>
      </c>
      <c r="G5376" s="22">
        <v>58744.0</v>
      </c>
      <c r="H5376" s="15" t="str">
        <f t="shared" si="2"/>
        <v>Medium Range</v>
      </c>
      <c r="I5376" s="22">
        <v>63401.0</v>
      </c>
      <c r="J5376" s="23">
        <f t="shared" si="3"/>
        <v>0.9265468999</v>
      </c>
      <c r="K5376" s="24" t="str">
        <f t="shared" si="4"/>
        <v>Target Not Meet</v>
      </c>
    </row>
    <row r="5377" ht="22.5" customHeight="1">
      <c r="A5377" s="18">
        <v>45734.0</v>
      </c>
      <c r="B5377" s="19" t="str">
        <f t="shared" si="1"/>
        <v>Mar</v>
      </c>
      <c r="C5377" s="20" t="s">
        <v>57</v>
      </c>
      <c r="D5377" s="19" t="s">
        <v>85</v>
      </c>
      <c r="E5377" s="19" t="s">
        <v>34</v>
      </c>
      <c r="F5377" s="21">
        <v>2.0</v>
      </c>
      <c r="G5377" s="22">
        <v>56652.0</v>
      </c>
      <c r="H5377" s="15" t="str">
        <f t="shared" si="2"/>
        <v>Medium Range</v>
      </c>
      <c r="I5377" s="22">
        <v>64230.0</v>
      </c>
      <c r="J5377" s="23">
        <f t="shared" si="3"/>
        <v>0.8820177487</v>
      </c>
      <c r="K5377" s="24" t="str">
        <f t="shared" si="4"/>
        <v>Target Not Meet</v>
      </c>
    </row>
    <row r="5378" ht="22.5" customHeight="1">
      <c r="A5378" s="18">
        <v>45734.0</v>
      </c>
      <c r="B5378" s="19" t="str">
        <f t="shared" si="1"/>
        <v>Mar</v>
      </c>
      <c r="C5378" s="20" t="s">
        <v>57</v>
      </c>
      <c r="D5378" s="19" t="s">
        <v>85</v>
      </c>
      <c r="E5378" s="19" t="s">
        <v>38</v>
      </c>
      <c r="F5378" s="21">
        <v>2.0</v>
      </c>
      <c r="G5378" s="22">
        <v>38285.0</v>
      </c>
      <c r="H5378" s="15" t="str">
        <f t="shared" si="2"/>
        <v>Base Range</v>
      </c>
      <c r="I5378" s="22">
        <v>43741.0</v>
      </c>
      <c r="J5378" s="23">
        <f t="shared" si="3"/>
        <v>0.875265769</v>
      </c>
      <c r="K5378" s="24" t="str">
        <f t="shared" si="4"/>
        <v>Target Not Meet</v>
      </c>
    </row>
    <row r="5379" ht="22.5" customHeight="1">
      <c r="A5379" s="18">
        <v>45734.0</v>
      </c>
      <c r="B5379" s="19" t="str">
        <f t="shared" si="1"/>
        <v>Mar</v>
      </c>
      <c r="C5379" s="20" t="s">
        <v>92</v>
      </c>
      <c r="D5379" s="19" t="s">
        <v>93</v>
      </c>
      <c r="E5379" s="19" t="s">
        <v>23</v>
      </c>
      <c r="F5379" s="21">
        <v>2.0</v>
      </c>
      <c r="G5379" s="22">
        <v>54199.0</v>
      </c>
      <c r="H5379" s="15" t="str">
        <f t="shared" si="2"/>
        <v>Medium Range</v>
      </c>
      <c r="I5379" s="22">
        <v>60100.0</v>
      </c>
      <c r="J5379" s="23">
        <f t="shared" si="3"/>
        <v>0.9018136439</v>
      </c>
      <c r="K5379" s="24" t="str">
        <f t="shared" si="4"/>
        <v>Target Not Meet</v>
      </c>
    </row>
    <row r="5380" ht="22.5" customHeight="1">
      <c r="A5380" s="18">
        <v>45734.0</v>
      </c>
      <c r="B5380" s="19" t="str">
        <f t="shared" si="1"/>
        <v>Mar</v>
      </c>
      <c r="C5380" s="20" t="s">
        <v>13</v>
      </c>
      <c r="D5380" s="19" t="s">
        <v>169</v>
      </c>
      <c r="E5380" s="19" t="s">
        <v>38</v>
      </c>
      <c r="F5380" s="21">
        <v>2.0</v>
      </c>
      <c r="G5380" s="22">
        <v>51856.0</v>
      </c>
      <c r="H5380" s="15" t="str">
        <f t="shared" si="2"/>
        <v>Medium Range</v>
      </c>
      <c r="I5380" s="22">
        <v>63025.0</v>
      </c>
      <c r="J5380" s="23">
        <f t="shared" si="3"/>
        <v>0.8227846093</v>
      </c>
      <c r="K5380" s="24" t="str">
        <f t="shared" si="4"/>
        <v>Target Not Meet</v>
      </c>
    </row>
    <row r="5381" ht="22.5" customHeight="1">
      <c r="A5381" s="18">
        <v>45734.0</v>
      </c>
      <c r="B5381" s="19" t="str">
        <f t="shared" si="1"/>
        <v>Mar</v>
      </c>
      <c r="C5381" s="20" t="s">
        <v>92</v>
      </c>
      <c r="D5381" s="19" t="s">
        <v>93</v>
      </c>
      <c r="E5381" s="19" t="s">
        <v>9</v>
      </c>
      <c r="F5381" s="21">
        <v>5.0</v>
      </c>
      <c r="G5381" s="22">
        <v>120938.0</v>
      </c>
      <c r="H5381" s="15" t="str">
        <f t="shared" si="2"/>
        <v>Very High Range</v>
      </c>
      <c r="I5381" s="22">
        <v>144953.0</v>
      </c>
      <c r="J5381" s="23">
        <f t="shared" si="3"/>
        <v>0.834325609</v>
      </c>
      <c r="K5381" s="24" t="str">
        <f t="shared" si="4"/>
        <v>Target Not Meet</v>
      </c>
    </row>
    <row r="5382" ht="22.5" customHeight="1">
      <c r="A5382" s="18">
        <v>45734.0</v>
      </c>
      <c r="B5382" s="19" t="str">
        <f t="shared" si="1"/>
        <v>Mar</v>
      </c>
      <c r="C5382" s="20" t="s">
        <v>92</v>
      </c>
      <c r="D5382" s="19" t="s">
        <v>98</v>
      </c>
      <c r="E5382" s="19" t="s">
        <v>23</v>
      </c>
      <c r="F5382" s="21">
        <v>2.0</v>
      </c>
      <c r="G5382" s="22">
        <v>50881.0</v>
      </c>
      <c r="H5382" s="15" t="str">
        <f t="shared" si="2"/>
        <v>Medium Range</v>
      </c>
      <c r="I5382" s="22">
        <v>54147.0</v>
      </c>
      <c r="J5382" s="23">
        <f t="shared" si="3"/>
        <v>0.9396827156</v>
      </c>
      <c r="K5382" s="24" t="str">
        <f t="shared" si="4"/>
        <v>Target Not Meet</v>
      </c>
    </row>
    <row r="5383" ht="22.5" customHeight="1">
      <c r="A5383" s="18">
        <v>45734.0</v>
      </c>
      <c r="B5383" s="19" t="str">
        <f t="shared" si="1"/>
        <v>Mar</v>
      </c>
      <c r="C5383" s="20" t="s">
        <v>7</v>
      </c>
      <c r="D5383" s="19" t="s">
        <v>106</v>
      </c>
      <c r="E5383" s="19" t="s">
        <v>63</v>
      </c>
      <c r="F5383" s="21">
        <v>2.0</v>
      </c>
      <c r="G5383" s="22">
        <v>57239.0</v>
      </c>
      <c r="H5383" s="15" t="str">
        <f t="shared" si="2"/>
        <v>Medium Range</v>
      </c>
      <c r="I5383" s="22">
        <v>48288.0</v>
      </c>
      <c r="J5383" s="23">
        <f t="shared" si="3"/>
        <v>1.185366965</v>
      </c>
      <c r="K5383" s="24" t="str">
        <f t="shared" si="4"/>
        <v>Over Achived</v>
      </c>
    </row>
    <row r="5384" ht="22.5" customHeight="1">
      <c r="A5384" s="18">
        <v>45734.0</v>
      </c>
      <c r="B5384" s="19" t="str">
        <f t="shared" si="1"/>
        <v>Mar</v>
      </c>
      <c r="C5384" s="20" t="s">
        <v>92</v>
      </c>
      <c r="D5384" s="19" t="s">
        <v>93</v>
      </c>
      <c r="E5384" s="19" t="s">
        <v>63</v>
      </c>
      <c r="F5384" s="21">
        <v>4.0</v>
      </c>
      <c r="G5384" s="22">
        <v>116611.0</v>
      </c>
      <c r="H5384" s="15" t="str">
        <f t="shared" si="2"/>
        <v>Very High Range</v>
      </c>
      <c r="I5384" s="22">
        <v>138608.0</v>
      </c>
      <c r="J5384" s="23">
        <f t="shared" si="3"/>
        <v>0.8413006464</v>
      </c>
      <c r="K5384" s="24" t="str">
        <f t="shared" si="4"/>
        <v>Target Not Meet</v>
      </c>
    </row>
    <row r="5385" ht="22.5" customHeight="1">
      <c r="A5385" s="18">
        <v>45734.0</v>
      </c>
      <c r="B5385" s="19" t="str">
        <f t="shared" si="1"/>
        <v>Mar</v>
      </c>
      <c r="C5385" s="20" t="s">
        <v>7</v>
      </c>
      <c r="D5385" s="19" t="s">
        <v>8</v>
      </c>
      <c r="E5385" s="19" t="s">
        <v>23</v>
      </c>
      <c r="F5385" s="21">
        <v>3.0</v>
      </c>
      <c r="G5385" s="22">
        <v>75377.0</v>
      </c>
      <c r="H5385" s="15" t="str">
        <f t="shared" si="2"/>
        <v>High Range</v>
      </c>
      <c r="I5385" s="22">
        <v>69188.0</v>
      </c>
      <c r="J5385" s="23">
        <f t="shared" si="3"/>
        <v>1.089451928</v>
      </c>
      <c r="K5385" s="24" t="str">
        <f t="shared" si="4"/>
        <v>Over Achived</v>
      </c>
    </row>
    <row r="5386" ht="22.5" customHeight="1">
      <c r="A5386" s="18">
        <v>45734.0</v>
      </c>
      <c r="B5386" s="19" t="str">
        <f t="shared" si="1"/>
        <v>Mar</v>
      </c>
      <c r="C5386" s="20" t="s">
        <v>7</v>
      </c>
      <c r="D5386" s="19" t="s">
        <v>8</v>
      </c>
      <c r="E5386" s="19" t="s">
        <v>34</v>
      </c>
      <c r="F5386" s="21">
        <v>5.0</v>
      </c>
      <c r="G5386" s="22">
        <v>147069.0</v>
      </c>
      <c r="H5386" s="15" t="str">
        <f t="shared" si="2"/>
        <v>Very High Range</v>
      </c>
      <c r="I5386" s="22">
        <v>109461.0</v>
      </c>
      <c r="J5386" s="23">
        <f t="shared" si="3"/>
        <v>1.343574424</v>
      </c>
      <c r="K5386" s="24" t="str">
        <f t="shared" si="4"/>
        <v>Over Achived</v>
      </c>
    </row>
    <row r="5387" ht="22.5" customHeight="1">
      <c r="A5387" s="18">
        <v>45734.0</v>
      </c>
      <c r="B5387" s="19" t="str">
        <f t="shared" si="1"/>
        <v>Mar</v>
      </c>
      <c r="C5387" s="20" t="s">
        <v>7</v>
      </c>
      <c r="D5387" s="19" t="s">
        <v>8</v>
      </c>
      <c r="E5387" s="19" t="s">
        <v>63</v>
      </c>
      <c r="F5387" s="21">
        <v>2.0</v>
      </c>
      <c r="G5387" s="22">
        <v>47840.0</v>
      </c>
      <c r="H5387" s="15" t="str">
        <f t="shared" si="2"/>
        <v>Base Range</v>
      </c>
      <c r="I5387" s="22">
        <v>36013.0</v>
      </c>
      <c r="J5387" s="23">
        <f t="shared" si="3"/>
        <v>1.328409186</v>
      </c>
      <c r="K5387" s="24" t="str">
        <f t="shared" si="4"/>
        <v>Over Achived</v>
      </c>
    </row>
    <row r="5388" ht="22.5" customHeight="1">
      <c r="A5388" s="18">
        <v>45734.0</v>
      </c>
      <c r="B5388" s="19" t="str">
        <f t="shared" si="1"/>
        <v>Mar</v>
      </c>
      <c r="C5388" s="20" t="s">
        <v>7</v>
      </c>
      <c r="D5388" s="19" t="s">
        <v>8</v>
      </c>
      <c r="E5388" s="19" t="s">
        <v>19</v>
      </c>
      <c r="F5388" s="21">
        <v>3.0</v>
      </c>
      <c r="G5388" s="22">
        <v>76815.0</v>
      </c>
      <c r="H5388" s="15" t="str">
        <f t="shared" si="2"/>
        <v>High Range</v>
      </c>
      <c r="I5388" s="22">
        <v>70741.0</v>
      </c>
      <c r="J5388" s="23">
        <f t="shared" si="3"/>
        <v>1.085862513</v>
      </c>
      <c r="K5388" s="24" t="str">
        <f t="shared" si="4"/>
        <v>Over Achived</v>
      </c>
    </row>
    <row r="5389" ht="22.5" customHeight="1">
      <c r="A5389" s="18">
        <v>45734.0</v>
      </c>
      <c r="B5389" s="19" t="str">
        <f t="shared" si="1"/>
        <v>Mar</v>
      </c>
      <c r="C5389" s="20" t="s">
        <v>7</v>
      </c>
      <c r="D5389" s="19" t="s">
        <v>8</v>
      </c>
      <c r="E5389" s="19" t="s">
        <v>9</v>
      </c>
      <c r="F5389" s="21">
        <v>6.0</v>
      </c>
      <c r="G5389" s="22">
        <v>158024.0</v>
      </c>
      <c r="H5389" s="15" t="str">
        <f t="shared" si="2"/>
        <v>Very High Range</v>
      </c>
      <c r="I5389" s="22">
        <v>130618.0</v>
      </c>
      <c r="J5389" s="23">
        <f t="shared" si="3"/>
        <v>1.209817942</v>
      </c>
      <c r="K5389" s="24" t="str">
        <f t="shared" si="4"/>
        <v>Over Achived</v>
      </c>
    </row>
    <row r="5390" ht="22.5" customHeight="1">
      <c r="A5390" s="18">
        <v>45734.0</v>
      </c>
      <c r="B5390" s="19" t="str">
        <f t="shared" si="1"/>
        <v>Mar</v>
      </c>
      <c r="C5390" s="20" t="s">
        <v>7</v>
      </c>
      <c r="D5390" s="19" t="s">
        <v>106</v>
      </c>
      <c r="E5390" s="19" t="s">
        <v>68</v>
      </c>
      <c r="F5390" s="21">
        <v>3.0</v>
      </c>
      <c r="G5390" s="22">
        <v>66364.0</v>
      </c>
      <c r="H5390" s="15" t="str">
        <f t="shared" si="2"/>
        <v>Medium Range</v>
      </c>
      <c r="I5390" s="22">
        <v>52446.0</v>
      </c>
      <c r="J5390" s="23">
        <f t="shared" si="3"/>
        <v>1.265377722</v>
      </c>
      <c r="K5390" s="24" t="str">
        <f t="shared" si="4"/>
        <v>Over Achived</v>
      </c>
    </row>
    <row r="5391" ht="22.5" customHeight="1">
      <c r="A5391" s="18">
        <v>45734.0</v>
      </c>
      <c r="B5391" s="19" t="str">
        <f t="shared" si="1"/>
        <v>Mar</v>
      </c>
      <c r="C5391" s="20" t="s">
        <v>7</v>
      </c>
      <c r="D5391" s="19" t="s">
        <v>106</v>
      </c>
      <c r="E5391" s="19" t="s">
        <v>68</v>
      </c>
      <c r="F5391" s="21">
        <v>3.0</v>
      </c>
      <c r="G5391" s="22">
        <v>64972.0</v>
      </c>
      <c r="H5391" s="15" t="str">
        <f t="shared" si="2"/>
        <v>Medium Range</v>
      </c>
      <c r="I5391" s="22">
        <v>47496.0</v>
      </c>
      <c r="J5391" s="23">
        <f t="shared" si="3"/>
        <v>1.367946774</v>
      </c>
      <c r="K5391" s="24" t="str">
        <f t="shared" si="4"/>
        <v>Over Achived</v>
      </c>
    </row>
    <row r="5392" ht="22.5" customHeight="1">
      <c r="A5392" s="18">
        <v>45734.0</v>
      </c>
      <c r="B5392" s="19" t="str">
        <f t="shared" si="1"/>
        <v>Mar</v>
      </c>
      <c r="C5392" s="20" t="s">
        <v>7</v>
      </c>
      <c r="D5392" s="19" t="s">
        <v>106</v>
      </c>
      <c r="E5392" s="19" t="s">
        <v>38</v>
      </c>
      <c r="F5392" s="21">
        <v>4.0</v>
      </c>
      <c r="G5392" s="22">
        <v>89939.0</v>
      </c>
      <c r="H5392" s="15" t="str">
        <f t="shared" si="2"/>
        <v>High Range</v>
      </c>
      <c r="I5392" s="22">
        <v>67283.0</v>
      </c>
      <c r="J5392" s="23">
        <f t="shared" si="3"/>
        <v>1.336726959</v>
      </c>
      <c r="K5392" s="24" t="str">
        <f t="shared" si="4"/>
        <v>Over Achived</v>
      </c>
    </row>
    <row r="5393" ht="22.5" customHeight="1">
      <c r="A5393" s="18">
        <v>45734.0</v>
      </c>
      <c r="B5393" s="19" t="str">
        <f t="shared" si="1"/>
        <v>Mar</v>
      </c>
      <c r="C5393" s="20" t="s">
        <v>7</v>
      </c>
      <c r="D5393" s="19" t="s">
        <v>118</v>
      </c>
      <c r="E5393" s="19" t="s">
        <v>9</v>
      </c>
      <c r="F5393" s="21">
        <v>5.0</v>
      </c>
      <c r="G5393" s="22">
        <v>126437.0</v>
      </c>
      <c r="H5393" s="15" t="str">
        <f t="shared" si="2"/>
        <v>Very High Range</v>
      </c>
      <c r="I5393" s="22">
        <v>97194.0</v>
      </c>
      <c r="J5393" s="23">
        <f t="shared" si="3"/>
        <v>1.300872482</v>
      </c>
      <c r="K5393" s="24" t="str">
        <f t="shared" si="4"/>
        <v>Over Achived</v>
      </c>
    </row>
    <row r="5394" ht="22.5" customHeight="1">
      <c r="A5394" s="18">
        <v>45734.0</v>
      </c>
      <c r="B5394" s="19" t="str">
        <f t="shared" si="1"/>
        <v>Mar</v>
      </c>
      <c r="C5394" s="20" t="s">
        <v>7</v>
      </c>
      <c r="D5394" s="19" t="s">
        <v>118</v>
      </c>
      <c r="E5394" s="19" t="s">
        <v>26</v>
      </c>
      <c r="F5394" s="21">
        <v>8.0</v>
      </c>
      <c r="G5394" s="22">
        <v>226067.0</v>
      </c>
      <c r="H5394" s="15" t="str">
        <f t="shared" si="2"/>
        <v>Very High Range</v>
      </c>
      <c r="I5394" s="22">
        <v>199373.0</v>
      </c>
      <c r="J5394" s="23">
        <f t="shared" si="3"/>
        <v>1.133889744</v>
      </c>
      <c r="K5394" s="24" t="str">
        <f t="shared" si="4"/>
        <v>Over Achived</v>
      </c>
    </row>
    <row r="5395" ht="22.5" customHeight="1">
      <c r="A5395" s="18">
        <v>45734.0</v>
      </c>
      <c r="B5395" s="19" t="str">
        <f t="shared" si="1"/>
        <v>Mar</v>
      </c>
      <c r="C5395" s="20" t="s">
        <v>7</v>
      </c>
      <c r="D5395" s="19" t="s">
        <v>118</v>
      </c>
      <c r="E5395" s="19" t="s">
        <v>26</v>
      </c>
      <c r="F5395" s="21">
        <v>8.0</v>
      </c>
      <c r="G5395" s="22">
        <v>232266.0</v>
      </c>
      <c r="H5395" s="15" t="str">
        <f t="shared" si="2"/>
        <v>Very High Range</v>
      </c>
      <c r="I5395" s="22">
        <v>182849.0</v>
      </c>
      <c r="J5395" s="23">
        <f t="shared" si="3"/>
        <v>1.270261254</v>
      </c>
      <c r="K5395" s="24" t="str">
        <f t="shared" si="4"/>
        <v>Over Achived</v>
      </c>
    </row>
    <row r="5396" ht="22.5" customHeight="1">
      <c r="A5396" s="18">
        <v>45734.0</v>
      </c>
      <c r="B5396" s="19" t="str">
        <f t="shared" si="1"/>
        <v>Mar</v>
      </c>
      <c r="C5396" s="20" t="s">
        <v>7</v>
      </c>
      <c r="D5396" s="19" t="s">
        <v>126</v>
      </c>
      <c r="E5396" s="19" t="s">
        <v>19</v>
      </c>
      <c r="F5396" s="21">
        <v>4.0</v>
      </c>
      <c r="G5396" s="22">
        <v>85307.0</v>
      </c>
      <c r="H5396" s="15" t="str">
        <f t="shared" si="2"/>
        <v>High Range</v>
      </c>
      <c r="I5396" s="22">
        <v>69329.0</v>
      </c>
      <c r="J5396" s="23">
        <f t="shared" si="3"/>
        <v>1.230466327</v>
      </c>
      <c r="K5396" s="24" t="str">
        <f t="shared" si="4"/>
        <v>Over Achived</v>
      </c>
    </row>
    <row r="5397" ht="22.5" customHeight="1">
      <c r="A5397" s="18">
        <v>45734.0</v>
      </c>
      <c r="B5397" s="19" t="str">
        <f t="shared" si="1"/>
        <v>Mar</v>
      </c>
      <c r="C5397" s="20" t="s">
        <v>7</v>
      </c>
      <c r="D5397" s="19" t="s">
        <v>118</v>
      </c>
      <c r="E5397" s="19" t="s">
        <v>23</v>
      </c>
      <c r="F5397" s="21">
        <v>2.0</v>
      </c>
      <c r="G5397" s="22">
        <v>67597.0</v>
      </c>
      <c r="H5397" s="15" t="str">
        <f t="shared" si="2"/>
        <v>Medium Range</v>
      </c>
      <c r="I5397" s="22">
        <v>52201.0</v>
      </c>
      <c r="J5397" s="23">
        <f t="shared" si="3"/>
        <v>1.294936879</v>
      </c>
      <c r="K5397" s="24" t="str">
        <f t="shared" si="4"/>
        <v>Over Achived</v>
      </c>
    </row>
    <row r="5398" ht="22.5" customHeight="1">
      <c r="A5398" s="18">
        <v>45734.0</v>
      </c>
      <c r="B5398" s="19" t="str">
        <f t="shared" si="1"/>
        <v>Mar</v>
      </c>
      <c r="C5398" s="20" t="s">
        <v>7</v>
      </c>
      <c r="D5398" s="19" t="s">
        <v>126</v>
      </c>
      <c r="E5398" s="19" t="s">
        <v>26</v>
      </c>
      <c r="F5398" s="21">
        <v>9.0</v>
      </c>
      <c r="G5398" s="22">
        <v>230163.0</v>
      </c>
      <c r="H5398" s="15" t="str">
        <f t="shared" si="2"/>
        <v>Very High Range</v>
      </c>
      <c r="I5398" s="22">
        <v>162414.0</v>
      </c>
      <c r="J5398" s="23">
        <f t="shared" si="3"/>
        <v>1.417137685</v>
      </c>
      <c r="K5398" s="24" t="str">
        <f t="shared" si="4"/>
        <v>Over Achived</v>
      </c>
    </row>
    <row r="5399" ht="22.5" customHeight="1">
      <c r="A5399" s="18">
        <v>45734.0</v>
      </c>
      <c r="B5399" s="19" t="str">
        <f t="shared" si="1"/>
        <v>Mar</v>
      </c>
      <c r="C5399" s="20" t="s">
        <v>92</v>
      </c>
      <c r="D5399" s="19" t="s">
        <v>98</v>
      </c>
      <c r="E5399" s="19" t="s">
        <v>38</v>
      </c>
      <c r="F5399" s="21">
        <v>3.0</v>
      </c>
      <c r="G5399" s="22">
        <v>76263.0</v>
      </c>
      <c r="H5399" s="15" t="str">
        <f t="shared" si="2"/>
        <v>High Range</v>
      </c>
      <c r="I5399" s="22">
        <v>82502.0</v>
      </c>
      <c r="J5399" s="23">
        <f t="shared" si="3"/>
        <v>0.9243775908</v>
      </c>
      <c r="K5399" s="24" t="str">
        <f t="shared" si="4"/>
        <v>Target Not Meet</v>
      </c>
    </row>
    <row r="5400" ht="22.5" customHeight="1">
      <c r="A5400" s="18">
        <v>45734.0</v>
      </c>
      <c r="B5400" s="19" t="str">
        <f t="shared" si="1"/>
        <v>Mar</v>
      </c>
      <c r="C5400" s="20" t="s">
        <v>92</v>
      </c>
      <c r="D5400" s="19" t="s">
        <v>144</v>
      </c>
      <c r="E5400" s="19" t="s">
        <v>23</v>
      </c>
      <c r="F5400" s="21">
        <v>3.0</v>
      </c>
      <c r="G5400" s="22">
        <v>58480.0</v>
      </c>
      <c r="H5400" s="15" t="str">
        <f t="shared" si="2"/>
        <v>Medium Range</v>
      </c>
      <c r="I5400" s="22">
        <v>50358.0</v>
      </c>
      <c r="J5400" s="23">
        <f t="shared" si="3"/>
        <v>1.161285198</v>
      </c>
      <c r="K5400" s="24" t="str">
        <f t="shared" si="4"/>
        <v>Over Achived</v>
      </c>
    </row>
    <row r="5401" ht="22.5" customHeight="1">
      <c r="A5401" s="18">
        <v>45734.0</v>
      </c>
      <c r="B5401" s="19" t="str">
        <f t="shared" si="1"/>
        <v>Mar</v>
      </c>
      <c r="C5401" s="20" t="s">
        <v>92</v>
      </c>
      <c r="D5401" s="19" t="s">
        <v>144</v>
      </c>
      <c r="E5401" s="19" t="s">
        <v>38</v>
      </c>
      <c r="F5401" s="21">
        <v>3.0</v>
      </c>
      <c r="G5401" s="22">
        <v>71266.0</v>
      </c>
      <c r="H5401" s="15" t="str">
        <f t="shared" si="2"/>
        <v>High Range</v>
      </c>
      <c r="I5401" s="22">
        <v>52567.0</v>
      </c>
      <c r="J5401" s="23">
        <f t="shared" si="3"/>
        <v>1.355717465</v>
      </c>
      <c r="K5401" s="24" t="str">
        <f t="shared" si="4"/>
        <v>Over Achived</v>
      </c>
    </row>
    <row r="5402" ht="22.5" customHeight="1">
      <c r="A5402" s="18">
        <v>45734.0</v>
      </c>
      <c r="B5402" s="19" t="str">
        <f t="shared" si="1"/>
        <v>Mar</v>
      </c>
      <c r="C5402" s="20" t="s">
        <v>92</v>
      </c>
      <c r="D5402" s="25" t="s">
        <v>149</v>
      </c>
      <c r="E5402" s="19" t="s">
        <v>68</v>
      </c>
      <c r="F5402" s="21">
        <v>2.0</v>
      </c>
      <c r="G5402" s="22">
        <v>52975.0</v>
      </c>
      <c r="H5402" s="15" t="str">
        <f t="shared" si="2"/>
        <v>Medium Range</v>
      </c>
      <c r="I5402" s="22">
        <v>43472.0</v>
      </c>
      <c r="J5402" s="23">
        <f t="shared" si="3"/>
        <v>1.218600478</v>
      </c>
      <c r="K5402" s="24" t="str">
        <f t="shared" si="4"/>
        <v>Over Achived</v>
      </c>
    </row>
    <row r="5403" ht="22.5" customHeight="1">
      <c r="A5403" s="18">
        <v>45734.0</v>
      </c>
      <c r="B5403" s="19" t="str">
        <f t="shared" si="1"/>
        <v>Mar</v>
      </c>
      <c r="C5403" s="20" t="s">
        <v>7</v>
      </c>
      <c r="D5403" s="19" t="s">
        <v>126</v>
      </c>
      <c r="E5403" s="19" t="s">
        <v>26</v>
      </c>
      <c r="F5403" s="21">
        <v>8.0</v>
      </c>
      <c r="G5403" s="22">
        <v>182721.0</v>
      </c>
      <c r="H5403" s="15" t="str">
        <f t="shared" si="2"/>
        <v>Very High Range</v>
      </c>
      <c r="I5403" s="22">
        <v>168933.0</v>
      </c>
      <c r="J5403" s="23">
        <f t="shared" si="3"/>
        <v>1.081618156</v>
      </c>
      <c r="K5403" s="24" t="str">
        <f t="shared" si="4"/>
        <v>Over Achived</v>
      </c>
    </row>
    <row r="5404" ht="22.5" customHeight="1">
      <c r="A5404" s="18">
        <v>45734.0</v>
      </c>
      <c r="B5404" s="19" t="str">
        <f t="shared" si="1"/>
        <v>Mar</v>
      </c>
      <c r="C5404" s="20" t="s">
        <v>92</v>
      </c>
      <c r="D5404" s="19" t="s">
        <v>158</v>
      </c>
      <c r="E5404" s="19" t="s">
        <v>9</v>
      </c>
      <c r="F5404" s="21">
        <v>5.0</v>
      </c>
      <c r="G5404" s="22">
        <v>117977.0</v>
      </c>
      <c r="H5404" s="15" t="str">
        <f t="shared" si="2"/>
        <v>Very High Range</v>
      </c>
      <c r="I5404" s="22">
        <v>93267.0</v>
      </c>
      <c r="J5404" s="23">
        <f t="shared" si="3"/>
        <v>1.264938295</v>
      </c>
      <c r="K5404" s="24" t="str">
        <f t="shared" si="4"/>
        <v>Over Achived</v>
      </c>
    </row>
    <row r="5405" ht="22.5" customHeight="1">
      <c r="A5405" s="18">
        <v>45734.0</v>
      </c>
      <c r="B5405" s="19" t="str">
        <f t="shared" si="1"/>
        <v>Mar</v>
      </c>
      <c r="C5405" s="20" t="s">
        <v>92</v>
      </c>
      <c r="D5405" s="25" t="s">
        <v>149</v>
      </c>
      <c r="E5405" s="19" t="s">
        <v>26</v>
      </c>
      <c r="F5405" s="21">
        <v>3.0</v>
      </c>
      <c r="G5405" s="22">
        <v>72446.0</v>
      </c>
      <c r="H5405" s="15" t="str">
        <f t="shared" si="2"/>
        <v>High Range</v>
      </c>
      <c r="I5405" s="22">
        <v>59465.0</v>
      </c>
      <c r="J5405" s="23">
        <f t="shared" si="3"/>
        <v>1.218296477</v>
      </c>
      <c r="K5405" s="24" t="str">
        <f t="shared" si="4"/>
        <v>Over Achived</v>
      </c>
    </row>
    <row r="5406" ht="22.5" customHeight="1">
      <c r="A5406" s="18">
        <v>45734.0</v>
      </c>
      <c r="B5406" s="19" t="str">
        <f t="shared" si="1"/>
        <v>Mar</v>
      </c>
      <c r="C5406" s="20" t="s">
        <v>7</v>
      </c>
      <c r="D5406" s="19" t="s">
        <v>131</v>
      </c>
      <c r="E5406" s="19" t="s">
        <v>38</v>
      </c>
      <c r="F5406" s="21">
        <v>4.0</v>
      </c>
      <c r="G5406" s="22">
        <v>106514.0</v>
      </c>
      <c r="H5406" s="15" t="str">
        <f t="shared" si="2"/>
        <v>Very High Range</v>
      </c>
      <c r="I5406" s="22">
        <v>90878.0</v>
      </c>
      <c r="J5406" s="23">
        <f t="shared" si="3"/>
        <v>1.172054843</v>
      </c>
      <c r="K5406" s="24" t="str">
        <f t="shared" si="4"/>
        <v>Over Achived</v>
      </c>
    </row>
    <row r="5407" ht="22.5" customHeight="1">
      <c r="A5407" s="18">
        <v>45734.0</v>
      </c>
      <c r="B5407" s="19" t="str">
        <f t="shared" si="1"/>
        <v>Mar</v>
      </c>
      <c r="C5407" s="20" t="s">
        <v>7</v>
      </c>
      <c r="D5407" s="19" t="s">
        <v>131</v>
      </c>
      <c r="E5407" s="19" t="s">
        <v>63</v>
      </c>
      <c r="F5407" s="21">
        <v>2.0</v>
      </c>
      <c r="G5407" s="22">
        <v>57327.0</v>
      </c>
      <c r="H5407" s="15" t="str">
        <f t="shared" si="2"/>
        <v>Medium Range</v>
      </c>
      <c r="I5407" s="22">
        <v>53574.0</v>
      </c>
      <c r="J5407" s="23">
        <f t="shared" si="3"/>
        <v>1.070052637</v>
      </c>
      <c r="K5407" s="24" t="str">
        <f t="shared" si="4"/>
        <v>Over Achived</v>
      </c>
    </row>
    <row r="5408" ht="22.5" customHeight="1">
      <c r="A5408" s="18">
        <v>45734.0</v>
      </c>
      <c r="B5408" s="19" t="str">
        <f t="shared" si="1"/>
        <v>Mar</v>
      </c>
      <c r="C5408" s="20" t="s">
        <v>7</v>
      </c>
      <c r="D5408" s="19" t="s">
        <v>126</v>
      </c>
      <c r="E5408" s="19" t="s">
        <v>63</v>
      </c>
      <c r="F5408" s="21">
        <v>2.0</v>
      </c>
      <c r="G5408" s="22">
        <v>57036.0</v>
      </c>
      <c r="H5408" s="15" t="str">
        <f t="shared" si="2"/>
        <v>Medium Range</v>
      </c>
      <c r="I5408" s="22">
        <v>51079.0</v>
      </c>
      <c r="J5408" s="23">
        <f t="shared" si="3"/>
        <v>1.11662327</v>
      </c>
      <c r="K5408" s="24" t="str">
        <f t="shared" si="4"/>
        <v>Over Achived</v>
      </c>
    </row>
    <row r="5409" ht="22.5" customHeight="1">
      <c r="A5409" s="18">
        <v>45734.0</v>
      </c>
      <c r="B5409" s="19" t="str">
        <f t="shared" si="1"/>
        <v>Mar</v>
      </c>
      <c r="C5409" s="20" t="s">
        <v>7</v>
      </c>
      <c r="D5409" s="19" t="s">
        <v>126</v>
      </c>
      <c r="E5409" s="19" t="s">
        <v>38</v>
      </c>
      <c r="F5409" s="21">
        <v>4.0</v>
      </c>
      <c r="G5409" s="22">
        <v>91931.0</v>
      </c>
      <c r="H5409" s="15" t="str">
        <f t="shared" si="2"/>
        <v>Very High Range</v>
      </c>
      <c r="I5409" s="22">
        <v>66177.0</v>
      </c>
      <c r="J5409" s="23">
        <f t="shared" si="3"/>
        <v>1.389168442</v>
      </c>
      <c r="K5409" s="24" t="str">
        <f t="shared" si="4"/>
        <v>Over Achived</v>
      </c>
    </row>
    <row r="5410" ht="22.5" customHeight="1">
      <c r="A5410" s="18">
        <v>45734.0</v>
      </c>
      <c r="B5410" s="19" t="str">
        <f t="shared" si="1"/>
        <v>Mar</v>
      </c>
      <c r="C5410" s="20" t="s">
        <v>92</v>
      </c>
      <c r="D5410" s="19" t="s">
        <v>158</v>
      </c>
      <c r="E5410" s="19" t="s">
        <v>26</v>
      </c>
      <c r="F5410" s="21">
        <v>3.0</v>
      </c>
      <c r="G5410" s="22">
        <v>78670.0</v>
      </c>
      <c r="H5410" s="15" t="str">
        <f t="shared" si="2"/>
        <v>High Range</v>
      </c>
      <c r="I5410" s="22">
        <v>64536.0</v>
      </c>
      <c r="J5410" s="23">
        <f t="shared" si="3"/>
        <v>1.219009545</v>
      </c>
      <c r="K5410" s="24" t="str">
        <f t="shared" si="4"/>
        <v>Over Achived</v>
      </c>
    </row>
    <row r="5411" ht="22.5" customHeight="1">
      <c r="A5411" s="18">
        <v>45735.0</v>
      </c>
      <c r="B5411" s="19" t="str">
        <f t="shared" si="1"/>
        <v>Mar</v>
      </c>
      <c r="C5411" s="20" t="s">
        <v>13</v>
      </c>
      <c r="D5411" s="19" t="s">
        <v>169</v>
      </c>
      <c r="E5411" s="19" t="s">
        <v>23</v>
      </c>
      <c r="F5411" s="21">
        <v>2.0</v>
      </c>
      <c r="G5411" s="22">
        <v>36146.0</v>
      </c>
      <c r="H5411" s="15" t="str">
        <f t="shared" si="2"/>
        <v>Base Range</v>
      </c>
      <c r="I5411" s="22">
        <v>42772.0</v>
      </c>
      <c r="J5411" s="23">
        <f t="shared" si="3"/>
        <v>0.84508557</v>
      </c>
      <c r="K5411" s="24" t="str">
        <f t="shared" si="4"/>
        <v>Target Not Meet</v>
      </c>
    </row>
    <row r="5412" ht="22.5" customHeight="1">
      <c r="A5412" s="18">
        <v>45735.0</v>
      </c>
      <c r="B5412" s="19" t="str">
        <f t="shared" si="1"/>
        <v>Mar</v>
      </c>
      <c r="C5412" s="20" t="s">
        <v>13</v>
      </c>
      <c r="D5412" s="19" t="s">
        <v>29</v>
      </c>
      <c r="E5412" s="19" t="s">
        <v>38</v>
      </c>
      <c r="F5412" s="21">
        <v>2.0</v>
      </c>
      <c r="G5412" s="22">
        <v>56187.0</v>
      </c>
      <c r="H5412" s="15" t="str">
        <f t="shared" si="2"/>
        <v>Medium Range</v>
      </c>
      <c r="I5412" s="22">
        <v>67542.0</v>
      </c>
      <c r="J5412" s="23">
        <f t="shared" si="3"/>
        <v>0.8318823843</v>
      </c>
      <c r="K5412" s="24" t="str">
        <f t="shared" si="4"/>
        <v>Target Not Meet</v>
      </c>
    </row>
    <row r="5413" ht="22.5" customHeight="1">
      <c r="A5413" s="18">
        <v>45735.0</v>
      </c>
      <c r="B5413" s="19" t="str">
        <f t="shared" si="1"/>
        <v>Mar</v>
      </c>
      <c r="C5413" s="20" t="s">
        <v>13</v>
      </c>
      <c r="D5413" s="19" t="s">
        <v>169</v>
      </c>
      <c r="E5413" s="19" t="s">
        <v>19</v>
      </c>
      <c r="F5413" s="21">
        <v>2.0</v>
      </c>
      <c r="G5413" s="22">
        <v>50255.0</v>
      </c>
      <c r="H5413" s="15" t="str">
        <f t="shared" si="2"/>
        <v>Medium Range</v>
      </c>
      <c r="I5413" s="22">
        <v>54729.0</v>
      </c>
      <c r="J5413" s="23">
        <f t="shared" si="3"/>
        <v>0.9182517495</v>
      </c>
      <c r="K5413" s="24" t="str">
        <f t="shared" si="4"/>
        <v>Target Not Meet</v>
      </c>
    </row>
    <row r="5414" ht="22.5" customHeight="1">
      <c r="A5414" s="18">
        <v>45735.0</v>
      </c>
      <c r="B5414" s="19" t="str">
        <f t="shared" si="1"/>
        <v>Mar</v>
      </c>
      <c r="C5414" s="20" t="s">
        <v>13</v>
      </c>
      <c r="D5414" s="19" t="s">
        <v>37</v>
      </c>
      <c r="E5414" s="19" t="s">
        <v>19</v>
      </c>
      <c r="F5414" s="21">
        <v>2.0</v>
      </c>
      <c r="G5414" s="22">
        <v>42485.0</v>
      </c>
      <c r="H5414" s="15" t="str">
        <f t="shared" si="2"/>
        <v>Base Range</v>
      </c>
      <c r="I5414" s="22">
        <v>53046.0</v>
      </c>
      <c r="J5414" s="23">
        <f t="shared" si="3"/>
        <v>0.8009086453</v>
      </c>
      <c r="K5414" s="24" t="str">
        <f t="shared" si="4"/>
        <v>Target Not Meet</v>
      </c>
    </row>
    <row r="5415" ht="22.5" customHeight="1">
      <c r="A5415" s="18">
        <v>45735.0</v>
      </c>
      <c r="B5415" s="19" t="str">
        <f t="shared" si="1"/>
        <v>Mar</v>
      </c>
      <c r="C5415" s="20" t="s">
        <v>13</v>
      </c>
      <c r="D5415" s="19" t="s">
        <v>37</v>
      </c>
      <c r="E5415" s="19" t="s">
        <v>63</v>
      </c>
      <c r="F5415" s="21">
        <v>3.0</v>
      </c>
      <c r="G5415" s="22">
        <v>83345.0</v>
      </c>
      <c r="H5415" s="15" t="str">
        <f t="shared" si="2"/>
        <v>High Range</v>
      </c>
      <c r="I5415" s="22">
        <v>96708.0</v>
      </c>
      <c r="J5415" s="23">
        <f t="shared" si="3"/>
        <v>0.8618211523</v>
      </c>
      <c r="K5415" s="24" t="str">
        <f t="shared" si="4"/>
        <v>Target Not Meet</v>
      </c>
    </row>
    <row r="5416" ht="22.5" customHeight="1">
      <c r="A5416" s="18">
        <v>45735.0</v>
      </c>
      <c r="B5416" s="19" t="str">
        <f t="shared" si="1"/>
        <v>Mar</v>
      </c>
      <c r="C5416" s="20" t="s">
        <v>13</v>
      </c>
      <c r="D5416" s="19" t="s">
        <v>37</v>
      </c>
      <c r="E5416" s="19" t="s">
        <v>63</v>
      </c>
      <c r="F5416" s="21">
        <v>1.0</v>
      </c>
      <c r="G5416" s="22">
        <v>14558.0</v>
      </c>
      <c r="H5416" s="15" t="str">
        <f t="shared" si="2"/>
        <v>Base Range</v>
      </c>
      <c r="I5416" s="22">
        <v>17545.0</v>
      </c>
      <c r="J5416" s="23">
        <f t="shared" si="3"/>
        <v>0.8297520661</v>
      </c>
      <c r="K5416" s="24" t="str">
        <f t="shared" si="4"/>
        <v>Target Not Meet</v>
      </c>
    </row>
    <row r="5417" ht="22.5" customHeight="1">
      <c r="A5417" s="18">
        <v>45735.0</v>
      </c>
      <c r="B5417" s="19" t="str">
        <f t="shared" si="1"/>
        <v>Mar</v>
      </c>
      <c r="C5417" s="20" t="s">
        <v>13</v>
      </c>
      <c r="D5417" s="19" t="s">
        <v>29</v>
      </c>
      <c r="E5417" s="19" t="s">
        <v>23</v>
      </c>
      <c r="F5417" s="21">
        <v>2.0</v>
      </c>
      <c r="G5417" s="22">
        <v>41831.0</v>
      </c>
      <c r="H5417" s="15" t="str">
        <f t="shared" si="2"/>
        <v>Base Range</v>
      </c>
      <c r="I5417" s="22">
        <v>45240.0</v>
      </c>
      <c r="J5417" s="23">
        <f t="shared" si="3"/>
        <v>0.9246463307</v>
      </c>
      <c r="K5417" s="24" t="str">
        <f t="shared" si="4"/>
        <v>Target Not Meet</v>
      </c>
    </row>
    <row r="5418" ht="22.5" customHeight="1">
      <c r="A5418" s="18">
        <v>45735.0</v>
      </c>
      <c r="B5418" s="19" t="str">
        <f t="shared" si="1"/>
        <v>Mar</v>
      </c>
      <c r="C5418" s="20" t="s">
        <v>13</v>
      </c>
      <c r="D5418" s="19" t="s">
        <v>14</v>
      </c>
      <c r="E5418" s="19" t="s">
        <v>63</v>
      </c>
      <c r="F5418" s="21">
        <v>3.0</v>
      </c>
      <c r="G5418" s="22">
        <v>70207.0</v>
      </c>
      <c r="H5418" s="15" t="str">
        <f t="shared" si="2"/>
        <v>High Range</v>
      </c>
      <c r="I5418" s="22">
        <v>50099.0</v>
      </c>
      <c r="J5418" s="23">
        <f t="shared" si="3"/>
        <v>1.401365297</v>
      </c>
      <c r="K5418" s="24" t="str">
        <f t="shared" si="4"/>
        <v>Over Achived</v>
      </c>
    </row>
    <row r="5419" ht="22.5" customHeight="1">
      <c r="A5419" s="18">
        <v>45735.0</v>
      </c>
      <c r="B5419" s="19" t="str">
        <f t="shared" si="1"/>
        <v>Mar</v>
      </c>
      <c r="C5419" s="20" t="s">
        <v>13</v>
      </c>
      <c r="D5419" s="19" t="s">
        <v>29</v>
      </c>
      <c r="E5419" s="19" t="s">
        <v>63</v>
      </c>
      <c r="F5419" s="21">
        <v>1.0</v>
      </c>
      <c r="G5419" s="22">
        <v>13676.0</v>
      </c>
      <c r="H5419" s="15" t="str">
        <f t="shared" si="2"/>
        <v>Base Range</v>
      </c>
      <c r="I5419" s="22">
        <v>16668.0</v>
      </c>
      <c r="J5419" s="23">
        <f t="shared" si="3"/>
        <v>0.8204943605</v>
      </c>
      <c r="K5419" s="24" t="str">
        <f t="shared" si="4"/>
        <v>Target Not Meet</v>
      </c>
    </row>
    <row r="5420" ht="22.5" customHeight="1">
      <c r="A5420" s="18">
        <v>45735.0</v>
      </c>
      <c r="B5420" s="19" t="str">
        <f t="shared" si="1"/>
        <v>Mar</v>
      </c>
      <c r="C5420" s="20" t="s">
        <v>13</v>
      </c>
      <c r="D5420" s="19" t="s">
        <v>29</v>
      </c>
      <c r="E5420" s="19" t="s">
        <v>63</v>
      </c>
      <c r="F5420" s="21">
        <v>1.0</v>
      </c>
      <c r="G5420" s="22">
        <v>16363.0</v>
      </c>
      <c r="H5420" s="15" t="str">
        <f t="shared" si="2"/>
        <v>Base Range</v>
      </c>
      <c r="I5420" s="22">
        <v>18830.0</v>
      </c>
      <c r="J5420" s="23">
        <f t="shared" si="3"/>
        <v>0.8689856612</v>
      </c>
      <c r="K5420" s="24" t="str">
        <f t="shared" si="4"/>
        <v>Target Not Meet</v>
      </c>
    </row>
    <row r="5421" ht="22.5" customHeight="1">
      <c r="A5421" s="18">
        <v>45735.0</v>
      </c>
      <c r="B5421" s="19" t="str">
        <f t="shared" si="1"/>
        <v>Mar</v>
      </c>
      <c r="C5421" s="20" t="s">
        <v>13</v>
      </c>
      <c r="D5421" s="19" t="s">
        <v>18</v>
      </c>
      <c r="E5421" s="19" t="s">
        <v>68</v>
      </c>
      <c r="F5421" s="21">
        <v>2.0</v>
      </c>
      <c r="G5421" s="22">
        <v>37421.0</v>
      </c>
      <c r="H5421" s="15" t="str">
        <f t="shared" si="2"/>
        <v>Base Range</v>
      </c>
      <c r="I5421" s="22">
        <v>34974.0</v>
      </c>
      <c r="J5421" s="23">
        <f t="shared" si="3"/>
        <v>1.069966261</v>
      </c>
      <c r="K5421" s="24" t="str">
        <f t="shared" si="4"/>
        <v>Over Achived</v>
      </c>
    </row>
    <row r="5422" ht="22.5" customHeight="1">
      <c r="A5422" s="18">
        <v>45735.0</v>
      </c>
      <c r="B5422" s="19" t="str">
        <f t="shared" si="1"/>
        <v>Mar</v>
      </c>
      <c r="C5422" s="20" t="s">
        <v>13</v>
      </c>
      <c r="D5422" s="19" t="s">
        <v>18</v>
      </c>
      <c r="E5422" s="19" t="s">
        <v>19</v>
      </c>
      <c r="F5422" s="21">
        <v>2.0</v>
      </c>
      <c r="G5422" s="22">
        <v>44794.0</v>
      </c>
      <c r="H5422" s="15" t="str">
        <f t="shared" si="2"/>
        <v>Base Range</v>
      </c>
      <c r="I5422" s="22">
        <v>35798.0</v>
      </c>
      <c r="J5422" s="23">
        <f t="shared" si="3"/>
        <v>1.251298955</v>
      </c>
      <c r="K5422" s="24" t="str">
        <f t="shared" si="4"/>
        <v>Over Achived</v>
      </c>
    </row>
    <row r="5423" ht="22.5" customHeight="1">
      <c r="A5423" s="18">
        <v>45735.0</v>
      </c>
      <c r="B5423" s="19" t="str">
        <f t="shared" si="1"/>
        <v>Mar</v>
      </c>
      <c r="C5423" s="20" t="s">
        <v>13</v>
      </c>
      <c r="D5423" s="19" t="s">
        <v>14</v>
      </c>
      <c r="E5423" s="19" t="s">
        <v>63</v>
      </c>
      <c r="F5423" s="21">
        <v>4.0</v>
      </c>
      <c r="G5423" s="22">
        <v>84002.0</v>
      </c>
      <c r="H5423" s="15" t="str">
        <f t="shared" si="2"/>
        <v>High Range</v>
      </c>
      <c r="I5423" s="22">
        <v>77858.0</v>
      </c>
      <c r="J5423" s="23">
        <f t="shared" si="3"/>
        <v>1.078912893</v>
      </c>
      <c r="K5423" s="24" t="str">
        <f t="shared" si="4"/>
        <v>Over Achived</v>
      </c>
    </row>
    <row r="5424" ht="22.5" customHeight="1">
      <c r="A5424" s="18">
        <v>45735.0</v>
      </c>
      <c r="B5424" s="19" t="str">
        <f t="shared" si="1"/>
        <v>Mar</v>
      </c>
      <c r="C5424" s="20" t="s">
        <v>13</v>
      </c>
      <c r="D5424" s="19" t="s">
        <v>169</v>
      </c>
      <c r="E5424" s="19" t="s">
        <v>19</v>
      </c>
      <c r="F5424" s="21">
        <v>2.0</v>
      </c>
      <c r="G5424" s="22">
        <v>51136.0</v>
      </c>
      <c r="H5424" s="15" t="str">
        <f t="shared" si="2"/>
        <v>Medium Range</v>
      </c>
      <c r="I5424" s="22">
        <v>55119.0</v>
      </c>
      <c r="J5424" s="23">
        <f t="shared" si="3"/>
        <v>0.9277381665</v>
      </c>
      <c r="K5424" s="24" t="str">
        <f t="shared" si="4"/>
        <v>Target Not Meet</v>
      </c>
    </row>
    <row r="5425" ht="22.5" customHeight="1">
      <c r="A5425" s="18">
        <v>45735.0</v>
      </c>
      <c r="B5425" s="19" t="str">
        <f t="shared" si="1"/>
        <v>Mar</v>
      </c>
      <c r="C5425" s="20" t="s">
        <v>13</v>
      </c>
      <c r="D5425" s="19" t="s">
        <v>29</v>
      </c>
      <c r="E5425" s="19" t="s">
        <v>63</v>
      </c>
      <c r="F5425" s="21">
        <v>4.0</v>
      </c>
      <c r="G5425" s="22">
        <v>70204.0</v>
      </c>
      <c r="H5425" s="15" t="str">
        <f t="shared" si="2"/>
        <v>High Range</v>
      </c>
      <c r="I5425" s="22">
        <v>76257.0</v>
      </c>
      <c r="J5425" s="23">
        <f t="shared" si="3"/>
        <v>0.9206236804</v>
      </c>
      <c r="K5425" s="24" t="str">
        <f t="shared" si="4"/>
        <v>Target Not Meet</v>
      </c>
    </row>
    <row r="5426" ht="22.5" customHeight="1">
      <c r="A5426" s="18">
        <v>45735.0</v>
      </c>
      <c r="B5426" s="19" t="str">
        <f t="shared" si="1"/>
        <v>Mar</v>
      </c>
      <c r="C5426" s="20" t="s">
        <v>13</v>
      </c>
      <c r="D5426" s="19" t="s">
        <v>169</v>
      </c>
      <c r="E5426" s="19" t="s">
        <v>23</v>
      </c>
      <c r="F5426" s="21">
        <v>2.0</v>
      </c>
      <c r="G5426" s="22">
        <v>42487.0</v>
      </c>
      <c r="H5426" s="15" t="str">
        <f t="shared" si="2"/>
        <v>Base Range</v>
      </c>
      <c r="I5426" s="22">
        <v>54298.0</v>
      </c>
      <c r="J5426" s="23">
        <f t="shared" si="3"/>
        <v>0.782478176</v>
      </c>
      <c r="K5426" s="24" t="str">
        <f t="shared" si="4"/>
        <v>Target Not Meet</v>
      </c>
    </row>
    <row r="5427" ht="22.5" customHeight="1">
      <c r="A5427" s="18">
        <v>45735.0</v>
      </c>
      <c r="B5427" s="19" t="str">
        <f t="shared" si="1"/>
        <v>Mar</v>
      </c>
      <c r="C5427" s="20" t="s">
        <v>57</v>
      </c>
      <c r="D5427" s="19" t="s">
        <v>85</v>
      </c>
      <c r="E5427" s="19" t="s">
        <v>34</v>
      </c>
      <c r="F5427" s="21">
        <v>2.0</v>
      </c>
      <c r="G5427" s="22">
        <v>65197.0</v>
      </c>
      <c r="H5427" s="15" t="str">
        <f t="shared" si="2"/>
        <v>Medium Range</v>
      </c>
      <c r="I5427" s="22">
        <v>78045.0</v>
      </c>
      <c r="J5427" s="23">
        <f t="shared" si="3"/>
        <v>0.8353770261</v>
      </c>
      <c r="K5427" s="24" t="str">
        <f t="shared" si="4"/>
        <v>Target Not Meet</v>
      </c>
    </row>
    <row r="5428" ht="22.5" customHeight="1">
      <c r="A5428" s="18">
        <v>45735.0</v>
      </c>
      <c r="B5428" s="19" t="str">
        <f t="shared" si="1"/>
        <v>Mar</v>
      </c>
      <c r="C5428" s="20" t="s">
        <v>57</v>
      </c>
      <c r="D5428" s="19" t="s">
        <v>58</v>
      </c>
      <c r="E5428" s="19" t="s">
        <v>26</v>
      </c>
      <c r="F5428" s="21">
        <v>1.0</v>
      </c>
      <c r="G5428" s="22">
        <v>46583.0</v>
      </c>
      <c r="H5428" s="15" t="str">
        <f t="shared" si="2"/>
        <v>Base Range</v>
      </c>
      <c r="I5428" s="22">
        <v>41856.0</v>
      </c>
      <c r="J5428" s="23">
        <f t="shared" si="3"/>
        <v>1.112934824</v>
      </c>
      <c r="K5428" s="24" t="str">
        <f t="shared" si="4"/>
        <v>Over Achived</v>
      </c>
    </row>
    <row r="5429" ht="22.5" customHeight="1">
      <c r="A5429" s="18">
        <v>45735.0</v>
      </c>
      <c r="B5429" s="19" t="str">
        <f t="shared" si="1"/>
        <v>Mar</v>
      </c>
      <c r="C5429" s="20" t="s">
        <v>57</v>
      </c>
      <c r="D5429" s="19" t="s">
        <v>58</v>
      </c>
      <c r="E5429" s="19" t="s">
        <v>38</v>
      </c>
      <c r="F5429" s="21">
        <v>2.0</v>
      </c>
      <c r="G5429" s="22">
        <v>45542.0</v>
      </c>
      <c r="H5429" s="15" t="str">
        <f t="shared" si="2"/>
        <v>Base Range</v>
      </c>
      <c r="I5429" s="22">
        <v>36387.0</v>
      </c>
      <c r="J5429" s="23">
        <f t="shared" si="3"/>
        <v>1.251600846</v>
      </c>
      <c r="K5429" s="24" t="str">
        <f t="shared" si="4"/>
        <v>Over Achived</v>
      </c>
    </row>
    <row r="5430" ht="22.5" customHeight="1">
      <c r="A5430" s="18">
        <v>45735.0</v>
      </c>
      <c r="B5430" s="19" t="str">
        <f t="shared" si="1"/>
        <v>Mar</v>
      </c>
      <c r="C5430" s="20" t="s">
        <v>57</v>
      </c>
      <c r="D5430" s="19" t="s">
        <v>58</v>
      </c>
      <c r="E5430" s="19" t="s">
        <v>9</v>
      </c>
      <c r="F5430" s="21">
        <v>3.0</v>
      </c>
      <c r="G5430" s="22">
        <v>54821.0</v>
      </c>
      <c r="H5430" s="15" t="str">
        <f t="shared" si="2"/>
        <v>Medium Range</v>
      </c>
      <c r="I5430" s="22">
        <v>47196.0</v>
      </c>
      <c r="J5430" s="23">
        <f t="shared" si="3"/>
        <v>1.161560302</v>
      </c>
      <c r="K5430" s="24" t="str">
        <f t="shared" si="4"/>
        <v>Over Achived</v>
      </c>
    </row>
    <row r="5431" ht="22.5" customHeight="1">
      <c r="A5431" s="18">
        <v>45735.0</v>
      </c>
      <c r="B5431" s="19" t="str">
        <f t="shared" si="1"/>
        <v>Mar</v>
      </c>
      <c r="C5431" s="20" t="s">
        <v>57</v>
      </c>
      <c r="D5431" s="25" t="s">
        <v>62</v>
      </c>
      <c r="E5431" s="19" t="s">
        <v>19</v>
      </c>
      <c r="F5431" s="21">
        <v>1.0</v>
      </c>
      <c r="G5431" s="22">
        <v>35446.0</v>
      </c>
      <c r="H5431" s="15" t="str">
        <f t="shared" si="2"/>
        <v>Base Range</v>
      </c>
      <c r="I5431" s="22">
        <v>31146.0</v>
      </c>
      <c r="J5431" s="23">
        <f t="shared" si="3"/>
        <v>1.138059462</v>
      </c>
      <c r="K5431" s="24" t="str">
        <f t="shared" si="4"/>
        <v>Over Achived</v>
      </c>
    </row>
    <row r="5432" ht="22.5" customHeight="1">
      <c r="A5432" s="18">
        <v>45735.0</v>
      </c>
      <c r="B5432" s="19" t="str">
        <f t="shared" si="1"/>
        <v>Mar</v>
      </c>
      <c r="C5432" s="20" t="s">
        <v>57</v>
      </c>
      <c r="D5432" s="25" t="s">
        <v>62</v>
      </c>
      <c r="E5432" s="19" t="s">
        <v>23</v>
      </c>
      <c r="F5432" s="21">
        <v>1.0</v>
      </c>
      <c r="G5432" s="22">
        <v>31730.0</v>
      </c>
      <c r="H5432" s="15" t="str">
        <f t="shared" si="2"/>
        <v>Base Range</v>
      </c>
      <c r="I5432" s="22">
        <v>26365.0</v>
      </c>
      <c r="J5432" s="23">
        <f t="shared" si="3"/>
        <v>1.203489475</v>
      </c>
      <c r="K5432" s="24" t="str">
        <f t="shared" si="4"/>
        <v>Over Achived</v>
      </c>
    </row>
    <row r="5433" ht="22.5" customHeight="1">
      <c r="A5433" s="18">
        <v>45735.0</v>
      </c>
      <c r="B5433" s="19" t="str">
        <f t="shared" si="1"/>
        <v>Mar</v>
      </c>
      <c r="C5433" s="20" t="s">
        <v>57</v>
      </c>
      <c r="D5433" s="25" t="s">
        <v>62</v>
      </c>
      <c r="E5433" s="19" t="s">
        <v>9</v>
      </c>
      <c r="F5433" s="21">
        <v>2.0</v>
      </c>
      <c r="G5433" s="22">
        <v>51899.0</v>
      </c>
      <c r="H5433" s="15" t="str">
        <f t="shared" si="2"/>
        <v>Medium Range</v>
      </c>
      <c r="I5433" s="22">
        <v>36875.0</v>
      </c>
      <c r="J5433" s="23">
        <f t="shared" si="3"/>
        <v>1.407430508</v>
      </c>
      <c r="K5433" s="24" t="str">
        <f t="shared" si="4"/>
        <v>Over Achived</v>
      </c>
    </row>
    <row r="5434" ht="22.5" customHeight="1">
      <c r="A5434" s="18">
        <v>45735.0</v>
      </c>
      <c r="B5434" s="19" t="str">
        <f t="shared" si="1"/>
        <v>Mar</v>
      </c>
      <c r="C5434" s="20" t="s">
        <v>57</v>
      </c>
      <c r="D5434" s="19" t="s">
        <v>71</v>
      </c>
      <c r="E5434" s="19" t="s">
        <v>38</v>
      </c>
      <c r="F5434" s="21">
        <v>1.0</v>
      </c>
      <c r="G5434" s="22">
        <v>36911.0</v>
      </c>
      <c r="H5434" s="15" t="str">
        <f t="shared" si="2"/>
        <v>Base Range</v>
      </c>
      <c r="I5434" s="22">
        <v>41080.0</v>
      </c>
      <c r="J5434" s="23">
        <f t="shared" si="3"/>
        <v>0.8985150925</v>
      </c>
      <c r="K5434" s="24" t="str">
        <f t="shared" si="4"/>
        <v>Target Not Meet</v>
      </c>
    </row>
    <row r="5435" ht="22.5" customHeight="1">
      <c r="A5435" s="18">
        <v>45735.0</v>
      </c>
      <c r="B5435" s="19" t="str">
        <f t="shared" si="1"/>
        <v>Mar</v>
      </c>
      <c r="C5435" s="20" t="s">
        <v>57</v>
      </c>
      <c r="D5435" s="19" t="s">
        <v>71</v>
      </c>
      <c r="E5435" s="19" t="s">
        <v>26</v>
      </c>
      <c r="F5435" s="21">
        <v>1.0</v>
      </c>
      <c r="G5435" s="22">
        <v>37569.0</v>
      </c>
      <c r="H5435" s="15" t="str">
        <f t="shared" si="2"/>
        <v>Base Range</v>
      </c>
      <c r="I5435" s="22">
        <v>41681.0</v>
      </c>
      <c r="J5435" s="23">
        <f t="shared" si="3"/>
        <v>0.901345937</v>
      </c>
      <c r="K5435" s="24" t="str">
        <f t="shared" si="4"/>
        <v>Target Not Meet</v>
      </c>
    </row>
    <row r="5436" ht="22.5" customHeight="1">
      <c r="A5436" s="18">
        <v>45735.0</v>
      </c>
      <c r="B5436" s="19" t="str">
        <f t="shared" si="1"/>
        <v>Mar</v>
      </c>
      <c r="C5436" s="20" t="s">
        <v>57</v>
      </c>
      <c r="D5436" s="19" t="s">
        <v>71</v>
      </c>
      <c r="E5436" s="19" t="s">
        <v>68</v>
      </c>
      <c r="F5436" s="21">
        <v>1.0</v>
      </c>
      <c r="G5436" s="22">
        <v>27083.0</v>
      </c>
      <c r="H5436" s="15" t="str">
        <f t="shared" si="2"/>
        <v>Base Range</v>
      </c>
      <c r="I5436" s="22">
        <v>33335.0</v>
      </c>
      <c r="J5436" s="23">
        <f t="shared" si="3"/>
        <v>0.8124493775</v>
      </c>
      <c r="K5436" s="24" t="str">
        <f t="shared" si="4"/>
        <v>Target Not Meet</v>
      </c>
    </row>
    <row r="5437" ht="22.5" customHeight="1">
      <c r="A5437" s="18">
        <v>45735.0</v>
      </c>
      <c r="B5437" s="19" t="str">
        <f t="shared" si="1"/>
        <v>Mar</v>
      </c>
      <c r="C5437" s="20" t="s">
        <v>57</v>
      </c>
      <c r="D5437" s="19" t="s">
        <v>71</v>
      </c>
      <c r="E5437" s="19" t="s">
        <v>68</v>
      </c>
      <c r="F5437" s="21">
        <v>1.0</v>
      </c>
      <c r="G5437" s="22">
        <v>26021.0</v>
      </c>
      <c r="H5437" s="15" t="str">
        <f t="shared" si="2"/>
        <v>Base Range</v>
      </c>
      <c r="I5437" s="22">
        <v>32508.0</v>
      </c>
      <c r="J5437" s="23">
        <f t="shared" si="3"/>
        <v>0.8004491202</v>
      </c>
      <c r="K5437" s="24" t="str">
        <f t="shared" si="4"/>
        <v>Target Not Meet</v>
      </c>
    </row>
    <row r="5438" ht="22.5" customHeight="1">
      <c r="A5438" s="18">
        <v>45735.0</v>
      </c>
      <c r="B5438" s="19" t="str">
        <f t="shared" si="1"/>
        <v>Mar</v>
      </c>
      <c r="C5438" s="20" t="s">
        <v>57</v>
      </c>
      <c r="D5438" s="19" t="s">
        <v>80</v>
      </c>
      <c r="E5438" s="19" t="s">
        <v>34</v>
      </c>
      <c r="F5438" s="21">
        <v>2.0</v>
      </c>
      <c r="G5438" s="22">
        <v>61244.0</v>
      </c>
      <c r="H5438" s="15" t="str">
        <f t="shared" si="2"/>
        <v>Medium Range</v>
      </c>
      <c r="I5438" s="22">
        <v>79307.0</v>
      </c>
      <c r="J5438" s="23">
        <f t="shared" si="3"/>
        <v>0.7722395249</v>
      </c>
      <c r="K5438" s="24" t="str">
        <f t="shared" si="4"/>
        <v>Target Not Meet</v>
      </c>
    </row>
    <row r="5439" ht="22.5" customHeight="1">
      <c r="A5439" s="18">
        <v>45735.0</v>
      </c>
      <c r="B5439" s="19" t="str">
        <f t="shared" si="1"/>
        <v>Mar</v>
      </c>
      <c r="C5439" s="20" t="s">
        <v>57</v>
      </c>
      <c r="D5439" s="19" t="s">
        <v>80</v>
      </c>
      <c r="E5439" s="19" t="s">
        <v>68</v>
      </c>
      <c r="F5439" s="21">
        <v>1.0</v>
      </c>
      <c r="G5439" s="22">
        <v>25508.0</v>
      </c>
      <c r="H5439" s="15" t="str">
        <f t="shared" si="2"/>
        <v>Base Range</v>
      </c>
      <c r="I5439" s="22">
        <v>32912.0</v>
      </c>
      <c r="J5439" s="23">
        <f t="shared" si="3"/>
        <v>0.7750364609</v>
      </c>
      <c r="K5439" s="24" t="str">
        <f t="shared" si="4"/>
        <v>Target Not Meet</v>
      </c>
    </row>
    <row r="5440" ht="22.5" customHeight="1">
      <c r="A5440" s="18">
        <v>45735.0</v>
      </c>
      <c r="B5440" s="19" t="str">
        <f t="shared" si="1"/>
        <v>Mar</v>
      </c>
      <c r="C5440" s="20" t="s">
        <v>57</v>
      </c>
      <c r="D5440" s="19" t="s">
        <v>80</v>
      </c>
      <c r="E5440" s="19" t="s">
        <v>63</v>
      </c>
      <c r="F5440" s="21">
        <v>1.0</v>
      </c>
      <c r="G5440" s="22">
        <v>24423.0</v>
      </c>
      <c r="H5440" s="15" t="str">
        <f t="shared" si="2"/>
        <v>Base Range</v>
      </c>
      <c r="I5440" s="22">
        <v>31605.0</v>
      </c>
      <c r="J5440" s="23">
        <f t="shared" si="3"/>
        <v>0.7727574751</v>
      </c>
      <c r="K5440" s="24" t="str">
        <f t="shared" si="4"/>
        <v>Target Not Meet</v>
      </c>
    </row>
    <row r="5441" ht="22.5" customHeight="1">
      <c r="A5441" s="18">
        <v>45735.0</v>
      </c>
      <c r="B5441" s="19" t="str">
        <f t="shared" si="1"/>
        <v>Mar</v>
      </c>
      <c r="C5441" s="20" t="s">
        <v>57</v>
      </c>
      <c r="D5441" s="19" t="s">
        <v>85</v>
      </c>
      <c r="E5441" s="19" t="s">
        <v>26</v>
      </c>
      <c r="F5441" s="21">
        <v>2.0</v>
      </c>
      <c r="G5441" s="22">
        <v>48940.0</v>
      </c>
      <c r="H5441" s="15" t="str">
        <f t="shared" si="2"/>
        <v>Base Range</v>
      </c>
      <c r="I5441" s="22">
        <v>57713.0</v>
      </c>
      <c r="J5441" s="23">
        <f t="shared" si="3"/>
        <v>0.8479891879</v>
      </c>
      <c r="K5441" s="24" t="str">
        <f t="shared" si="4"/>
        <v>Target Not Meet</v>
      </c>
    </row>
    <row r="5442" ht="22.5" customHeight="1">
      <c r="A5442" s="18">
        <v>45735.0</v>
      </c>
      <c r="B5442" s="19" t="str">
        <f t="shared" si="1"/>
        <v>Mar</v>
      </c>
      <c r="C5442" s="20" t="s">
        <v>57</v>
      </c>
      <c r="D5442" s="19" t="s">
        <v>58</v>
      </c>
      <c r="E5442" s="19" t="s">
        <v>38</v>
      </c>
      <c r="F5442" s="21">
        <v>1.0</v>
      </c>
      <c r="G5442" s="22">
        <v>39392.0</v>
      </c>
      <c r="H5442" s="15" t="str">
        <f t="shared" si="2"/>
        <v>Base Range</v>
      </c>
      <c r="I5442" s="22">
        <v>37135.0</v>
      </c>
      <c r="J5442" s="23">
        <f t="shared" si="3"/>
        <v>1.060778242</v>
      </c>
      <c r="K5442" s="24" t="str">
        <f t="shared" si="4"/>
        <v>Over Achived</v>
      </c>
    </row>
    <row r="5443" ht="22.5" customHeight="1">
      <c r="A5443" s="18">
        <v>45735.0</v>
      </c>
      <c r="B5443" s="19" t="str">
        <f t="shared" si="1"/>
        <v>Mar</v>
      </c>
      <c r="C5443" s="20" t="s">
        <v>13</v>
      </c>
      <c r="D5443" s="19" t="s">
        <v>14</v>
      </c>
      <c r="E5443" s="19" t="s">
        <v>34</v>
      </c>
      <c r="F5443" s="21">
        <v>2.0</v>
      </c>
      <c r="G5443" s="22">
        <v>70559.0</v>
      </c>
      <c r="H5443" s="15" t="str">
        <f t="shared" si="2"/>
        <v>High Range</v>
      </c>
      <c r="I5443" s="22">
        <v>51336.0</v>
      </c>
      <c r="J5443" s="23">
        <f t="shared" si="3"/>
        <v>1.374454574</v>
      </c>
      <c r="K5443" s="24" t="str">
        <f t="shared" si="4"/>
        <v>Over Achived</v>
      </c>
    </row>
    <row r="5444" ht="22.5" customHeight="1">
      <c r="A5444" s="18">
        <v>45735.0</v>
      </c>
      <c r="B5444" s="19" t="str">
        <f t="shared" si="1"/>
        <v>Mar</v>
      </c>
      <c r="C5444" s="20" t="s">
        <v>7</v>
      </c>
      <c r="D5444" s="19" t="s">
        <v>8</v>
      </c>
      <c r="E5444" s="19" t="s">
        <v>9</v>
      </c>
      <c r="F5444" s="21">
        <v>5.0</v>
      </c>
      <c r="G5444" s="22">
        <v>149931.0</v>
      </c>
      <c r="H5444" s="15" t="str">
        <f t="shared" si="2"/>
        <v>Very High Range</v>
      </c>
      <c r="I5444" s="22">
        <v>122450.0</v>
      </c>
      <c r="J5444" s="23">
        <f t="shared" si="3"/>
        <v>1.224426296</v>
      </c>
      <c r="K5444" s="24" t="str">
        <f t="shared" si="4"/>
        <v>Over Achived</v>
      </c>
    </row>
    <row r="5445" ht="22.5" customHeight="1">
      <c r="A5445" s="18">
        <v>45735.0</v>
      </c>
      <c r="B5445" s="19" t="str">
        <f t="shared" si="1"/>
        <v>Mar</v>
      </c>
      <c r="C5445" s="20" t="s">
        <v>92</v>
      </c>
      <c r="D5445" s="19" t="s">
        <v>93</v>
      </c>
      <c r="E5445" s="19" t="s">
        <v>68</v>
      </c>
      <c r="F5445" s="21">
        <v>2.0</v>
      </c>
      <c r="G5445" s="22">
        <v>50290.0</v>
      </c>
      <c r="H5445" s="15" t="str">
        <f t="shared" si="2"/>
        <v>Medium Range</v>
      </c>
      <c r="I5445" s="22">
        <v>58239.0</v>
      </c>
      <c r="J5445" s="23">
        <f t="shared" si="3"/>
        <v>0.8635107059</v>
      </c>
      <c r="K5445" s="24" t="str">
        <f t="shared" si="4"/>
        <v>Target Not Meet</v>
      </c>
    </row>
    <row r="5446" ht="22.5" customHeight="1">
      <c r="A5446" s="18">
        <v>45735.0</v>
      </c>
      <c r="B5446" s="19" t="str">
        <f t="shared" si="1"/>
        <v>Mar</v>
      </c>
      <c r="C5446" s="20" t="s">
        <v>92</v>
      </c>
      <c r="D5446" s="19" t="s">
        <v>93</v>
      </c>
      <c r="E5446" s="19" t="s">
        <v>23</v>
      </c>
      <c r="F5446" s="21">
        <v>2.0</v>
      </c>
      <c r="G5446" s="22">
        <v>63634.0</v>
      </c>
      <c r="H5446" s="15" t="str">
        <f t="shared" si="2"/>
        <v>Medium Range</v>
      </c>
      <c r="I5446" s="22">
        <v>77314.0</v>
      </c>
      <c r="J5446" s="23">
        <f t="shared" si="3"/>
        <v>0.8230592131</v>
      </c>
      <c r="K5446" s="24" t="str">
        <f t="shared" si="4"/>
        <v>Target Not Meet</v>
      </c>
    </row>
    <row r="5447" ht="22.5" customHeight="1">
      <c r="A5447" s="18">
        <v>45735.0</v>
      </c>
      <c r="B5447" s="19" t="str">
        <f t="shared" si="1"/>
        <v>Mar</v>
      </c>
      <c r="C5447" s="20" t="s">
        <v>7</v>
      </c>
      <c r="D5447" s="19" t="s">
        <v>8</v>
      </c>
      <c r="E5447" s="19" t="s">
        <v>63</v>
      </c>
      <c r="F5447" s="21">
        <v>2.0</v>
      </c>
      <c r="G5447" s="22">
        <v>57287.0</v>
      </c>
      <c r="H5447" s="15" t="str">
        <f t="shared" si="2"/>
        <v>Medium Range</v>
      </c>
      <c r="I5447" s="22">
        <v>41208.0</v>
      </c>
      <c r="J5447" s="23">
        <f t="shared" si="3"/>
        <v>1.390191225</v>
      </c>
      <c r="K5447" s="24" t="str">
        <f t="shared" si="4"/>
        <v>Over Achived</v>
      </c>
    </row>
    <row r="5448" ht="22.5" customHeight="1">
      <c r="A5448" s="18">
        <v>45735.0</v>
      </c>
      <c r="B5448" s="19" t="str">
        <f t="shared" si="1"/>
        <v>Mar</v>
      </c>
      <c r="C5448" s="20" t="s">
        <v>7</v>
      </c>
      <c r="D5448" s="19" t="s">
        <v>8</v>
      </c>
      <c r="E5448" s="19" t="s">
        <v>26</v>
      </c>
      <c r="F5448" s="21">
        <v>7.0</v>
      </c>
      <c r="G5448" s="22">
        <v>204072.0</v>
      </c>
      <c r="H5448" s="15" t="str">
        <f t="shared" si="2"/>
        <v>Very High Range</v>
      </c>
      <c r="I5448" s="22">
        <v>175530.0</v>
      </c>
      <c r="J5448" s="23">
        <f t="shared" si="3"/>
        <v>1.162604683</v>
      </c>
      <c r="K5448" s="24" t="str">
        <f t="shared" si="4"/>
        <v>Over Achived</v>
      </c>
    </row>
    <row r="5449" ht="22.5" customHeight="1">
      <c r="A5449" s="18">
        <v>45735.0</v>
      </c>
      <c r="B5449" s="19" t="str">
        <f t="shared" si="1"/>
        <v>Mar</v>
      </c>
      <c r="C5449" s="20" t="s">
        <v>7</v>
      </c>
      <c r="D5449" s="19" t="s">
        <v>8</v>
      </c>
      <c r="E5449" s="19" t="s">
        <v>68</v>
      </c>
      <c r="F5449" s="21">
        <v>2.0</v>
      </c>
      <c r="G5449" s="22">
        <v>67936.0</v>
      </c>
      <c r="H5449" s="15" t="str">
        <f t="shared" si="2"/>
        <v>Medium Range</v>
      </c>
      <c r="I5449" s="22">
        <v>64407.0</v>
      </c>
      <c r="J5449" s="23">
        <f t="shared" si="3"/>
        <v>1.054792181</v>
      </c>
      <c r="K5449" s="24" t="str">
        <f t="shared" si="4"/>
        <v>Over Achived</v>
      </c>
    </row>
    <row r="5450" ht="22.5" customHeight="1">
      <c r="A5450" s="18">
        <v>45735.0</v>
      </c>
      <c r="B5450" s="19" t="str">
        <f t="shared" si="1"/>
        <v>Mar</v>
      </c>
      <c r="C5450" s="20" t="s">
        <v>7</v>
      </c>
      <c r="D5450" s="19" t="s">
        <v>106</v>
      </c>
      <c r="E5450" s="19" t="s">
        <v>38</v>
      </c>
      <c r="F5450" s="21">
        <v>4.0</v>
      </c>
      <c r="G5450" s="22">
        <v>106697.0</v>
      </c>
      <c r="H5450" s="15" t="str">
        <f t="shared" si="2"/>
        <v>Very High Range</v>
      </c>
      <c r="I5450" s="22">
        <v>80340.0</v>
      </c>
      <c r="J5450" s="23">
        <f t="shared" si="3"/>
        <v>1.32806821</v>
      </c>
      <c r="K5450" s="24" t="str">
        <f t="shared" si="4"/>
        <v>Over Achived</v>
      </c>
    </row>
    <row r="5451" ht="22.5" customHeight="1">
      <c r="A5451" s="18">
        <v>45735.0</v>
      </c>
      <c r="B5451" s="19" t="str">
        <f t="shared" si="1"/>
        <v>Mar</v>
      </c>
      <c r="C5451" s="20" t="s">
        <v>7</v>
      </c>
      <c r="D5451" s="19" t="s">
        <v>106</v>
      </c>
      <c r="E5451" s="19" t="s">
        <v>26</v>
      </c>
      <c r="F5451" s="21">
        <v>7.0</v>
      </c>
      <c r="G5451" s="22">
        <v>200775.0</v>
      </c>
      <c r="H5451" s="15" t="str">
        <f t="shared" si="2"/>
        <v>Very High Range</v>
      </c>
      <c r="I5451" s="22">
        <v>156142.0</v>
      </c>
      <c r="J5451" s="23">
        <f t="shared" si="3"/>
        <v>1.285848779</v>
      </c>
      <c r="K5451" s="24" t="str">
        <f t="shared" si="4"/>
        <v>Over Achived</v>
      </c>
    </row>
    <row r="5452" ht="22.5" customHeight="1">
      <c r="A5452" s="18">
        <v>45735.0</v>
      </c>
      <c r="B5452" s="19" t="str">
        <f t="shared" si="1"/>
        <v>Mar</v>
      </c>
      <c r="C5452" s="20" t="s">
        <v>7</v>
      </c>
      <c r="D5452" s="19" t="s">
        <v>106</v>
      </c>
      <c r="E5452" s="19" t="s">
        <v>9</v>
      </c>
      <c r="F5452" s="21">
        <v>5.0</v>
      </c>
      <c r="G5452" s="22">
        <v>159780.0</v>
      </c>
      <c r="H5452" s="15" t="str">
        <f t="shared" si="2"/>
        <v>Very High Range</v>
      </c>
      <c r="I5452" s="22">
        <v>113008.0</v>
      </c>
      <c r="J5452" s="23">
        <f t="shared" si="3"/>
        <v>1.413882203</v>
      </c>
      <c r="K5452" s="24" t="str">
        <f t="shared" si="4"/>
        <v>Over Achived</v>
      </c>
    </row>
    <row r="5453" ht="22.5" customHeight="1">
      <c r="A5453" s="18">
        <v>45735.0</v>
      </c>
      <c r="B5453" s="19" t="str">
        <f t="shared" si="1"/>
        <v>Mar</v>
      </c>
      <c r="C5453" s="20" t="s">
        <v>7</v>
      </c>
      <c r="D5453" s="19" t="s">
        <v>118</v>
      </c>
      <c r="E5453" s="19" t="s">
        <v>38</v>
      </c>
      <c r="F5453" s="21">
        <v>3.0</v>
      </c>
      <c r="G5453" s="22">
        <v>97918.0</v>
      </c>
      <c r="H5453" s="15" t="str">
        <f t="shared" si="2"/>
        <v>Very High Range</v>
      </c>
      <c r="I5453" s="22">
        <v>91005.0</v>
      </c>
      <c r="J5453" s="23">
        <f t="shared" si="3"/>
        <v>1.075962859</v>
      </c>
      <c r="K5453" s="24" t="str">
        <f t="shared" si="4"/>
        <v>Over Achived</v>
      </c>
    </row>
    <row r="5454" ht="22.5" customHeight="1">
      <c r="A5454" s="18">
        <v>45735.0</v>
      </c>
      <c r="B5454" s="19" t="str">
        <f t="shared" si="1"/>
        <v>Mar</v>
      </c>
      <c r="C5454" s="20" t="s">
        <v>7</v>
      </c>
      <c r="D5454" s="19" t="s">
        <v>118</v>
      </c>
      <c r="E5454" s="19" t="s">
        <v>34</v>
      </c>
      <c r="F5454" s="21">
        <v>5.0</v>
      </c>
      <c r="G5454" s="22">
        <v>132396.0</v>
      </c>
      <c r="H5454" s="15" t="str">
        <f t="shared" si="2"/>
        <v>Very High Range</v>
      </c>
      <c r="I5454" s="22">
        <v>103987.0</v>
      </c>
      <c r="J5454" s="23">
        <f t="shared" si="3"/>
        <v>1.273197611</v>
      </c>
      <c r="K5454" s="24" t="str">
        <f t="shared" si="4"/>
        <v>Over Achived</v>
      </c>
    </row>
    <row r="5455" ht="22.5" customHeight="1">
      <c r="A5455" s="18">
        <v>45735.0</v>
      </c>
      <c r="B5455" s="19" t="str">
        <f t="shared" si="1"/>
        <v>Mar</v>
      </c>
      <c r="C5455" s="20" t="s">
        <v>7</v>
      </c>
      <c r="D5455" s="19" t="s">
        <v>126</v>
      </c>
      <c r="E5455" s="19" t="s">
        <v>26</v>
      </c>
      <c r="F5455" s="21">
        <v>7.0</v>
      </c>
      <c r="G5455" s="22">
        <v>225846.0</v>
      </c>
      <c r="H5455" s="15" t="str">
        <f t="shared" si="2"/>
        <v>Very High Range</v>
      </c>
      <c r="I5455" s="22">
        <v>193032.0</v>
      </c>
      <c r="J5455" s="23">
        <f t="shared" si="3"/>
        <v>1.16999254</v>
      </c>
      <c r="K5455" s="24" t="str">
        <f t="shared" si="4"/>
        <v>Over Achived</v>
      </c>
    </row>
    <row r="5456" ht="22.5" customHeight="1">
      <c r="A5456" s="18">
        <v>45735.0</v>
      </c>
      <c r="B5456" s="19" t="str">
        <f t="shared" si="1"/>
        <v>Mar</v>
      </c>
      <c r="C5456" s="20" t="s">
        <v>7</v>
      </c>
      <c r="D5456" s="19" t="s">
        <v>126</v>
      </c>
      <c r="E5456" s="19" t="s">
        <v>38</v>
      </c>
      <c r="F5456" s="21">
        <v>3.0</v>
      </c>
      <c r="G5456" s="22">
        <v>102019.0</v>
      </c>
      <c r="H5456" s="15" t="str">
        <f t="shared" si="2"/>
        <v>Very High Range</v>
      </c>
      <c r="I5456" s="22">
        <v>96744.0</v>
      </c>
      <c r="J5456" s="23">
        <f t="shared" si="3"/>
        <v>1.054525345</v>
      </c>
      <c r="K5456" s="24" t="str">
        <f t="shared" si="4"/>
        <v>Over Achived</v>
      </c>
    </row>
    <row r="5457" ht="22.5" customHeight="1">
      <c r="A5457" s="18">
        <v>45735.0</v>
      </c>
      <c r="B5457" s="19" t="str">
        <f t="shared" si="1"/>
        <v>Mar</v>
      </c>
      <c r="C5457" s="20" t="s">
        <v>7</v>
      </c>
      <c r="D5457" s="19" t="s">
        <v>131</v>
      </c>
      <c r="E5457" s="19" t="s">
        <v>23</v>
      </c>
      <c r="F5457" s="21">
        <v>3.0</v>
      </c>
      <c r="G5457" s="22">
        <v>69268.0</v>
      </c>
      <c r="H5457" s="15" t="str">
        <f t="shared" si="2"/>
        <v>Medium Range</v>
      </c>
      <c r="I5457" s="22">
        <v>53451.0</v>
      </c>
      <c r="J5457" s="23">
        <f t="shared" si="3"/>
        <v>1.295915886</v>
      </c>
      <c r="K5457" s="24" t="str">
        <f t="shared" si="4"/>
        <v>Over Achived</v>
      </c>
    </row>
    <row r="5458" ht="22.5" customHeight="1">
      <c r="A5458" s="18">
        <v>45735.0</v>
      </c>
      <c r="B5458" s="19" t="str">
        <f t="shared" si="1"/>
        <v>Mar</v>
      </c>
      <c r="C5458" s="20" t="s">
        <v>7</v>
      </c>
      <c r="D5458" s="19" t="s">
        <v>131</v>
      </c>
      <c r="E5458" s="19" t="s">
        <v>63</v>
      </c>
      <c r="F5458" s="21">
        <v>3.0</v>
      </c>
      <c r="G5458" s="22">
        <v>53348.0</v>
      </c>
      <c r="H5458" s="15" t="str">
        <f t="shared" si="2"/>
        <v>Medium Range</v>
      </c>
      <c r="I5458" s="22">
        <v>49457.0</v>
      </c>
      <c r="J5458" s="23">
        <f t="shared" si="3"/>
        <v>1.078674404</v>
      </c>
      <c r="K5458" s="24" t="str">
        <f t="shared" si="4"/>
        <v>Over Achived</v>
      </c>
    </row>
    <row r="5459" ht="22.5" customHeight="1">
      <c r="A5459" s="18">
        <v>45735.0</v>
      </c>
      <c r="B5459" s="19" t="str">
        <f t="shared" si="1"/>
        <v>Mar</v>
      </c>
      <c r="C5459" s="20" t="s">
        <v>7</v>
      </c>
      <c r="D5459" s="19" t="s">
        <v>131</v>
      </c>
      <c r="E5459" s="19" t="s">
        <v>63</v>
      </c>
      <c r="F5459" s="21">
        <v>2.0</v>
      </c>
      <c r="G5459" s="22">
        <v>62567.0</v>
      </c>
      <c r="H5459" s="15" t="str">
        <f t="shared" si="2"/>
        <v>Medium Range</v>
      </c>
      <c r="I5459" s="22">
        <v>48118.0</v>
      </c>
      <c r="J5459" s="23">
        <f t="shared" si="3"/>
        <v>1.300282639</v>
      </c>
      <c r="K5459" s="24" t="str">
        <f t="shared" si="4"/>
        <v>Over Achived</v>
      </c>
    </row>
    <row r="5460" ht="22.5" customHeight="1">
      <c r="A5460" s="18">
        <v>45735.0</v>
      </c>
      <c r="B5460" s="19" t="str">
        <f t="shared" si="1"/>
        <v>Mar</v>
      </c>
      <c r="C5460" s="20" t="s">
        <v>7</v>
      </c>
      <c r="D5460" s="19" t="s">
        <v>131</v>
      </c>
      <c r="E5460" s="19" t="s">
        <v>68</v>
      </c>
      <c r="F5460" s="21">
        <v>2.0</v>
      </c>
      <c r="G5460" s="22">
        <v>71273.0</v>
      </c>
      <c r="H5460" s="15" t="str">
        <f t="shared" si="2"/>
        <v>High Range</v>
      </c>
      <c r="I5460" s="22">
        <v>50770.0</v>
      </c>
      <c r="J5460" s="23">
        <f t="shared" si="3"/>
        <v>1.403840851</v>
      </c>
      <c r="K5460" s="24" t="str">
        <f t="shared" si="4"/>
        <v>Over Achived</v>
      </c>
    </row>
    <row r="5461" ht="22.5" customHeight="1">
      <c r="A5461" s="18">
        <v>45735.0</v>
      </c>
      <c r="B5461" s="19" t="str">
        <f t="shared" si="1"/>
        <v>Mar</v>
      </c>
      <c r="C5461" s="20" t="s">
        <v>7</v>
      </c>
      <c r="D5461" s="19" t="s">
        <v>118</v>
      </c>
      <c r="E5461" s="19" t="s">
        <v>38</v>
      </c>
      <c r="F5461" s="21">
        <v>4.0</v>
      </c>
      <c r="G5461" s="22">
        <v>96892.0</v>
      </c>
      <c r="H5461" s="15" t="str">
        <f t="shared" si="2"/>
        <v>Very High Range</v>
      </c>
      <c r="I5461" s="22">
        <v>84827.0</v>
      </c>
      <c r="J5461" s="23">
        <f t="shared" si="3"/>
        <v>1.142230658</v>
      </c>
      <c r="K5461" s="24" t="str">
        <f t="shared" si="4"/>
        <v>Over Achived</v>
      </c>
    </row>
    <row r="5462" ht="22.5" customHeight="1">
      <c r="A5462" s="18">
        <v>45735.0</v>
      </c>
      <c r="B5462" s="19" t="str">
        <f t="shared" si="1"/>
        <v>Mar</v>
      </c>
      <c r="C5462" s="20" t="s">
        <v>92</v>
      </c>
      <c r="D5462" s="19" t="s">
        <v>158</v>
      </c>
      <c r="E5462" s="19" t="s">
        <v>26</v>
      </c>
      <c r="F5462" s="21">
        <v>3.0</v>
      </c>
      <c r="G5462" s="22">
        <v>91457.0</v>
      </c>
      <c r="H5462" s="15" t="str">
        <f t="shared" si="2"/>
        <v>Very High Range</v>
      </c>
      <c r="I5462" s="22">
        <v>81583.0</v>
      </c>
      <c r="J5462" s="23">
        <f t="shared" si="3"/>
        <v>1.121030117</v>
      </c>
      <c r="K5462" s="24" t="str">
        <f t="shared" si="4"/>
        <v>Over Achived</v>
      </c>
    </row>
    <row r="5463" ht="22.5" customHeight="1">
      <c r="A5463" s="18">
        <v>45735.0</v>
      </c>
      <c r="B5463" s="19" t="str">
        <f t="shared" si="1"/>
        <v>Mar</v>
      </c>
      <c r="C5463" s="20" t="s">
        <v>7</v>
      </c>
      <c r="D5463" s="19" t="s">
        <v>131</v>
      </c>
      <c r="E5463" s="19" t="s">
        <v>9</v>
      </c>
      <c r="F5463" s="21">
        <v>5.0</v>
      </c>
      <c r="G5463" s="22">
        <v>156131.0</v>
      </c>
      <c r="H5463" s="15" t="str">
        <f t="shared" si="2"/>
        <v>Very High Range</v>
      </c>
      <c r="I5463" s="22">
        <v>115970.0</v>
      </c>
      <c r="J5463" s="23">
        <f t="shared" si="3"/>
        <v>1.346305079</v>
      </c>
      <c r="K5463" s="24" t="str">
        <f t="shared" si="4"/>
        <v>Over Achived</v>
      </c>
    </row>
    <row r="5464" ht="22.5" customHeight="1">
      <c r="A5464" s="18">
        <v>45735.0</v>
      </c>
      <c r="B5464" s="19" t="str">
        <f t="shared" si="1"/>
        <v>Mar</v>
      </c>
      <c r="C5464" s="20" t="s">
        <v>92</v>
      </c>
      <c r="D5464" s="19" t="s">
        <v>93</v>
      </c>
      <c r="E5464" s="19" t="s">
        <v>9</v>
      </c>
      <c r="F5464" s="21">
        <v>5.0</v>
      </c>
      <c r="G5464" s="22">
        <v>115489.0</v>
      </c>
      <c r="H5464" s="15" t="str">
        <f t="shared" si="2"/>
        <v>Very High Range</v>
      </c>
      <c r="I5464" s="22">
        <v>139537.0</v>
      </c>
      <c r="J5464" s="23">
        <f t="shared" si="3"/>
        <v>0.8276586138</v>
      </c>
      <c r="K5464" s="24" t="str">
        <f t="shared" si="4"/>
        <v>Target Not Meet</v>
      </c>
    </row>
    <row r="5465" ht="22.5" customHeight="1">
      <c r="A5465" s="18">
        <v>45735.0</v>
      </c>
      <c r="B5465" s="19" t="str">
        <f t="shared" si="1"/>
        <v>Mar</v>
      </c>
      <c r="C5465" s="20" t="s">
        <v>92</v>
      </c>
      <c r="D5465" s="19" t="s">
        <v>93</v>
      </c>
      <c r="E5465" s="19" t="s">
        <v>26</v>
      </c>
      <c r="F5465" s="21">
        <v>4.0</v>
      </c>
      <c r="G5465" s="22">
        <v>72066.0</v>
      </c>
      <c r="H5465" s="15" t="str">
        <f t="shared" si="2"/>
        <v>High Range</v>
      </c>
      <c r="I5465" s="22">
        <v>87637.0</v>
      </c>
      <c r="J5465" s="23">
        <f t="shared" si="3"/>
        <v>0.8223239043</v>
      </c>
      <c r="K5465" s="24" t="str">
        <f t="shared" si="4"/>
        <v>Target Not Meet</v>
      </c>
    </row>
    <row r="5466" ht="22.5" customHeight="1">
      <c r="A5466" s="18">
        <v>45735.0</v>
      </c>
      <c r="B5466" s="19" t="str">
        <f t="shared" si="1"/>
        <v>Mar</v>
      </c>
      <c r="C5466" s="20" t="s">
        <v>92</v>
      </c>
      <c r="D5466" s="19" t="s">
        <v>98</v>
      </c>
      <c r="E5466" s="19" t="s">
        <v>38</v>
      </c>
      <c r="F5466" s="21">
        <v>3.0</v>
      </c>
      <c r="G5466" s="22">
        <v>73195.0</v>
      </c>
      <c r="H5466" s="15" t="str">
        <f t="shared" si="2"/>
        <v>High Range</v>
      </c>
      <c r="I5466" s="22">
        <v>90081.0</v>
      </c>
      <c r="J5466" s="23">
        <f t="shared" si="3"/>
        <v>0.8125464859</v>
      </c>
      <c r="K5466" s="24" t="str">
        <f t="shared" si="4"/>
        <v>Target Not Meet</v>
      </c>
    </row>
    <row r="5467" ht="22.5" customHeight="1">
      <c r="A5467" s="18">
        <v>45735.0</v>
      </c>
      <c r="B5467" s="19" t="str">
        <f t="shared" si="1"/>
        <v>Mar</v>
      </c>
      <c r="C5467" s="20" t="s">
        <v>92</v>
      </c>
      <c r="D5467" s="19" t="s">
        <v>98</v>
      </c>
      <c r="E5467" s="19" t="s">
        <v>23</v>
      </c>
      <c r="F5467" s="21">
        <v>2.0</v>
      </c>
      <c r="G5467" s="22">
        <v>60448.0</v>
      </c>
      <c r="H5467" s="15" t="str">
        <f t="shared" si="2"/>
        <v>Medium Range</v>
      </c>
      <c r="I5467" s="22">
        <v>64673.0</v>
      </c>
      <c r="J5467" s="23">
        <f t="shared" si="3"/>
        <v>0.9346713466</v>
      </c>
      <c r="K5467" s="24" t="str">
        <f t="shared" si="4"/>
        <v>Target Not Meet</v>
      </c>
    </row>
    <row r="5468" ht="22.5" customHeight="1">
      <c r="A5468" s="18">
        <v>45735.0</v>
      </c>
      <c r="B5468" s="19" t="str">
        <f t="shared" si="1"/>
        <v>Mar</v>
      </c>
      <c r="C5468" s="20" t="s">
        <v>92</v>
      </c>
      <c r="D5468" s="19" t="s">
        <v>144</v>
      </c>
      <c r="E5468" s="19" t="s">
        <v>68</v>
      </c>
      <c r="F5468" s="21">
        <v>2.0</v>
      </c>
      <c r="G5468" s="22">
        <v>49860.0</v>
      </c>
      <c r="H5468" s="15" t="str">
        <f t="shared" si="2"/>
        <v>Base Range</v>
      </c>
      <c r="I5468" s="22">
        <v>39340.0</v>
      </c>
      <c r="J5468" s="23">
        <f t="shared" si="3"/>
        <v>1.267412303</v>
      </c>
      <c r="K5468" s="24" t="str">
        <f t="shared" si="4"/>
        <v>Over Achived</v>
      </c>
    </row>
    <row r="5469" ht="22.5" customHeight="1">
      <c r="A5469" s="18">
        <v>45735.0</v>
      </c>
      <c r="B5469" s="19" t="str">
        <f t="shared" si="1"/>
        <v>Mar</v>
      </c>
      <c r="C5469" s="20" t="s">
        <v>92</v>
      </c>
      <c r="D5469" s="19" t="s">
        <v>144</v>
      </c>
      <c r="E5469" s="19" t="s">
        <v>19</v>
      </c>
      <c r="F5469" s="21">
        <v>3.0</v>
      </c>
      <c r="G5469" s="22">
        <v>61826.0</v>
      </c>
      <c r="H5469" s="15" t="str">
        <f t="shared" si="2"/>
        <v>Medium Range</v>
      </c>
      <c r="I5469" s="22">
        <v>46554.0</v>
      </c>
      <c r="J5469" s="23">
        <f t="shared" si="3"/>
        <v>1.328049147</v>
      </c>
      <c r="K5469" s="24" t="str">
        <f t="shared" si="4"/>
        <v>Over Achived</v>
      </c>
    </row>
    <row r="5470" ht="22.5" customHeight="1">
      <c r="A5470" s="18">
        <v>45735.0</v>
      </c>
      <c r="B5470" s="19" t="str">
        <f t="shared" si="1"/>
        <v>Mar</v>
      </c>
      <c r="C5470" s="20" t="s">
        <v>92</v>
      </c>
      <c r="D5470" s="19" t="s">
        <v>93</v>
      </c>
      <c r="E5470" s="19" t="s">
        <v>23</v>
      </c>
      <c r="F5470" s="21">
        <v>2.0</v>
      </c>
      <c r="G5470" s="22">
        <v>49743.0</v>
      </c>
      <c r="H5470" s="15" t="str">
        <f t="shared" si="2"/>
        <v>Base Range</v>
      </c>
      <c r="I5470" s="22">
        <v>62046.0</v>
      </c>
      <c r="J5470" s="23">
        <f t="shared" si="3"/>
        <v>0.8017116333</v>
      </c>
      <c r="K5470" s="24" t="str">
        <f t="shared" si="4"/>
        <v>Target Not Meet</v>
      </c>
    </row>
    <row r="5471" ht="22.5" customHeight="1">
      <c r="A5471" s="18">
        <v>45735.0</v>
      </c>
      <c r="B5471" s="19" t="str">
        <f t="shared" si="1"/>
        <v>Mar</v>
      </c>
      <c r="C5471" s="20" t="s">
        <v>92</v>
      </c>
      <c r="D5471" s="25" t="s">
        <v>149</v>
      </c>
      <c r="E5471" s="19" t="s">
        <v>68</v>
      </c>
      <c r="F5471" s="21">
        <v>2.0</v>
      </c>
      <c r="G5471" s="22">
        <v>49472.0</v>
      </c>
      <c r="H5471" s="15" t="str">
        <f t="shared" si="2"/>
        <v>Base Range</v>
      </c>
      <c r="I5471" s="22">
        <v>40236.0</v>
      </c>
      <c r="J5471" s="23">
        <f t="shared" si="3"/>
        <v>1.22954568</v>
      </c>
      <c r="K5471" s="24" t="str">
        <f t="shared" si="4"/>
        <v>Over Achived</v>
      </c>
    </row>
    <row r="5472" ht="22.5" customHeight="1">
      <c r="A5472" s="18">
        <v>45735.0</v>
      </c>
      <c r="B5472" s="19" t="str">
        <f t="shared" si="1"/>
        <v>Mar</v>
      </c>
      <c r="C5472" s="20" t="s">
        <v>92</v>
      </c>
      <c r="D5472" s="25" t="s">
        <v>149</v>
      </c>
      <c r="E5472" s="19" t="s">
        <v>19</v>
      </c>
      <c r="F5472" s="21">
        <v>3.0</v>
      </c>
      <c r="G5472" s="22">
        <v>59498.0</v>
      </c>
      <c r="H5472" s="15" t="str">
        <f t="shared" si="2"/>
        <v>Medium Range</v>
      </c>
      <c r="I5472" s="22">
        <v>45719.0</v>
      </c>
      <c r="J5472" s="23">
        <f t="shared" si="3"/>
        <v>1.301384545</v>
      </c>
      <c r="K5472" s="24" t="str">
        <f t="shared" si="4"/>
        <v>Over Achived</v>
      </c>
    </row>
    <row r="5473" ht="22.5" customHeight="1">
      <c r="A5473" s="18">
        <v>45735.0</v>
      </c>
      <c r="B5473" s="19" t="str">
        <f t="shared" si="1"/>
        <v>Mar</v>
      </c>
      <c r="C5473" s="20" t="s">
        <v>92</v>
      </c>
      <c r="D5473" s="25" t="s">
        <v>149</v>
      </c>
      <c r="E5473" s="19" t="s">
        <v>9</v>
      </c>
      <c r="F5473" s="21">
        <v>4.0</v>
      </c>
      <c r="G5473" s="22">
        <v>112761.0</v>
      </c>
      <c r="H5473" s="15" t="str">
        <f t="shared" si="2"/>
        <v>Very High Range</v>
      </c>
      <c r="I5473" s="22">
        <v>87495.0</v>
      </c>
      <c r="J5473" s="23">
        <f t="shared" si="3"/>
        <v>1.288770787</v>
      </c>
      <c r="K5473" s="24" t="str">
        <f t="shared" si="4"/>
        <v>Over Achived</v>
      </c>
    </row>
    <row r="5474" ht="22.5" customHeight="1">
      <c r="A5474" s="18">
        <v>45735.0</v>
      </c>
      <c r="B5474" s="19" t="str">
        <f t="shared" si="1"/>
        <v>Mar</v>
      </c>
      <c r="C5474" s="20" t="s">
        <v>92</v>
      </c>
      <c r="D5474" s="25" t="s">
        <v>149</v>
      </c>
      <c r="E5474" s="19" t="s">
        <v>38</v>
      </c>
      <c r="F5474" s="21">
        <v>2.0</v>
      </c>
      <c r="G5474" s="22">
        <v>83150.0</v>
      </c>
      <c r="H5474" s="15" t="str">
        <f t="shared" si="2"/>
        <v>High Range</v>
      </c>
      <c r="I5474" s="22">
        <v>62512.0</v>
      </c>
      <c r="J5474" s="23">
        <f t="shared" si="3"/>
        <v>1.330144612</v>
      </c>
      <c r="K5474" s="24" t="str">
        <f t="shared" si="4"/>
        <v>Over Achived</v>
      </c>
    </row>
    <row r="5475" ht="22.5" customHeight="1">
      <c r="A5475" s="18">
        <v>45735.0</v>
      </c>
      <c r="B5475" s="19" t="str">
        <f t="shared" si="1"/>
        <v>Mar</v>
      </c>
      <c r="C5475" s="20" t="s">
        <v>92</v>
      </c>
      <c r="D5475" s="19" t="s">
        <v>158</v>
      </c>
      <c r="E5475" s="19" t="s">
        <v>23</v>
      </c>
      <c r="F5475" s="21">
        <v>3.0</v>
      </c>
      <c r="G5475" s="22">
        <v>56185.0</v>
      </c>
      <c r="H5475" s="15" t="str">
        <f t="shared" si="2"/>
        <v>Medium Range</v>
      </c>
      <c r="I5475" s="22">
        <v>46856.0</v>
      </c>
      <c r="J5475" s="23">
        <f t="shared" si="3"/>
        <v>1.199099368</v>
      </c>
      <c r="K5475" s="24" t="str">
        <f t="shared" si="4"/>
        <v>Over Achived</v>
      </c>
    </row>
    <row r="5476" ht="22.5" customHeight="1">
      <c r="A5476" s="18">
        <v>45735.0</v>
      </c>
      <c r="B5476" s="19" t="str">
        <f t="shared" si="1"/>
        <v>Mar</v>
      </c>
      <c r="C5476" s="20" t="s">
        <v>92</v>
      </c>
      <c r="D5476" s="25" t="s">
        <v>149</v>
      </c>
      <c r="E5476" s="19" t="s">
        <v>9</v>
      </c>
      <c r="F5476" s="21">
        <v>5.0</v>
      </c>
      <c r="G5476" s="22">
        <v>98400.0</v>
      </c>
      <c r="H5476" s="15" t="str">
        <f t="shared" si="2"/>
        <v>Very High Range</v>
      </c>
      <c r="I5476" s="22">
        <v>70594.0</v>
      </c>
      <c r="J5476" s="23">
        <f t="shared" si="3"/>
        <v>1.393886166</v>
      </c>
      <c r="K5476" s="24" t="str">
        <f t="shared" si="4"/>
        <v>Over Achived</v>
      </c>
    </row>
    <row r="5477" ht="22.5" customHeight="1">
      <c r="A5477" s="18">
        <v>45736.0</v>
      </c>
      <c r="B5477" s="19" t="str">
        <f t="shared" si="1"/>
        <v>Mar</v>
      </c>
      <c r="C5477" s="20" t="s">
        <v>13</v>
      </c>
      <c r="D5477" s="19" t="s">
        <v>169</v>
      </c>
      <c r="E5477" s="19" t="s">
        <v>63</v>
      </c>
      <c r="F5477" s="21">
        <v>3.0</v>
      </c>
      <c r="G5477" s="22">
        <v>92983.0</v>
      </c>
      <c r="H5477" s="15" t="str">
        <f t="shared" si="2"/>
        <v>Very High Range</v>
      </c>
      <c r="I5477" s="22">
        <v>116632.0</v>
      </c>
      <c r="J5477" s="23">
        <f t="shared" si="3"/>
        <v>0.7972340353</v>
      </c>
      <c r="K5477" s="24" t="str">
        <f t="shared" si="4"/>
        <v>Target Not Meet</v>
      </c>
    </row>
    <row r="5478" ht="22.5" customHeight="1">
      <c r="A5478" s="18">
        <v>45736.0</v>
      </c>
      <c r="B5478" s="19" t="str">
        <f t="shared" si="1"/>
        <v>Mar</v>
      </c>
      <c r="C5478" s="20" t="s">
        <v>13</v>
      </c>
      <c r="D5478" s="19" t="s">
        <v>169</v>
      </c>
      <c r="E5478" s="19" t="s">
        <v>63</v>
      </c>
      <c r="F5478" s="21">
        <v>3.0</v>
      </c>
      <c r="G5478" s="22">
        <v>93423.0</v>
      </c>
      <c r="H5478" s="15" t="str">
        <f t="shared" si="2"/>
        <v>Very High Range</v>
      </c>
      <c r="I5478" s="22">
        <v>108595.0</v>
      </c>
      <c r="J5478" s="23">
        <f t="shared" si="3"/>
        <v>0.8602882269</v>
      </c>
      <c r="K5478" s="24" t="str">
        <f t="shared" si="4"/>
        <v>Target Not Meet</v>
      </c>
    </row>
    <row r="5479" ht="22.5" customHeight="1">
      <c r="A5479" s="18">
        <v>45736.0</v>
      </c>
      <c r="B5479" s="19" t="str">
        <f t="shared" si="1"/>
        <v>Mar</v>
      </c>
      <c r="C5479" s="20" t="s">
        <v>13</v>
      </c>
      <c r="D5479" s="19" t="s">
        <v>169</v>
      </c>
      <c r="E5479" s="19" t="s">
        <v>9</v>
      </c>
      <c r="F5479" s="21">
        <v>4.0</v>
      </c>
      <c r="G5479" s="22">
        <v>98000.0</v>
      </c>
      <c r="H5479" s="15" t="str">
        <f t="shared" si="2"/>
        <v>Very High Range</v>
      </c>
      <c r="I5479" s="22">
        <v>108676.0</v>
      </c>
      <c r="J5479" s="23">
        <f t="shared" si="3"/>
        <v>0.9017630388</v>
      </c>
      <c r="K5479" s="24" t="str">
        <f t="shared" si="4"/>
        <v>Target Not Meet</v>
      </c>
    </row>
    <row r="5480" ht="22.5" customHeight="1">
      <c r="A5480" s="18">
        <v>45736.0</v>
      </c>
      <c r="B5480" s="19" t="str">
        <f t="shared" si="1"/>
        <v>Mar</v>
      </c>
      <c r="C5480" s="20" t="s">
        <v>13</v>
      </c>
      <c r="D5480" s="19" t="s">
        <v>169</v>
      </c>
      <c r="E5480" s="19" t="s">
        <v>38</v>
      </c>
      <c r="F5480" s="21">
        <v>2.0</v>
      </c>
      <c r="G5480" s="22">
        <v>58846.0</v>
      </c>
      <c r="H5480" s="15" t="str">
        <f t="shared" si="2"/>
        <v>Medium Range</v>
      </c>
      <c r="I5480" s="22">
        <v>75887.0</v>
      </c>
      <c r="J5480" s="23">
        <f t="shared" si="3"/>
        <v>0.7754424341</v>
      </c>
      <c r="K5480" s="24" t="str">
        <f t="shared" si="4"/>
        <v>Target Not Meet</v>
      </c>
    </row>
    <row r="5481" ht="22.5" customHeight="1">
      <c r="A5481" s="18">
        <v>45736.0</v>
      </c>
      <c r="B5481" s="19" t="str">
        <f t="shared" si="1"/>
        <v>Mar</v>
      </c>
      <c r="C5481" s="20" t="s">
        <v>13</v>
      </c>
      <c r="D5481" s="19" t="s">
        <v>37</v>
      </c>
      <c r="E5481" s="19" t="s">
        <v>19</v>
      </c>
      <c r="F5481" s="21">
        <v>2.0</v>
      </c>
      <c r="G5481" s="22">
        <v>53822.0</v>
      </c>
      <c r="H5481" s="15" t="str">
        <f t="shared" si="2"/>
        <v>Medium Range</v>
      </c>
      <c r="I5481" s="22">
        <v>69615.0</v>
      </c>
      <c r="J5481" s="23">
        <f t="shared" si="3"/>
        <v>0.7731379731</v>
      </c>
      <c r="K5481" s="24" t="str">
        <f t="shared" si="4"/>
        <v>Target Not Meet</v>
      </c>
    </row>
    <row r="5482" ht="22.5" customHeight="1">
      <c r="A5482" s="18">
        <v>45736.0</v>
      </c>
      <c r="B5482" s="19" t="str">
        <f t="shared" si="1"/>
        <v>Mar</v>
      </c>
      <c r="C5482" s="20" t="s">
        <v>13</v>
      </c>
      <c r="D5482" s="19" t="s">
        <v>37</v>
      </c>
      <c r="E5482" s="19" t="s">
        <v>34</v>
      </c>
      <c r="F5482" s="21">
        <v>3.0</v>
      </c>
      <c r="G5482" s="22">
        <v>97402.0</v>
      </c>
      <c r="H5482" s="15" t="str">
        <f t="shared" si="2"/>
        <v>Very High Range</v>
      </c>
      <c r="I5482" s="22">
        <v>125008.0</v>
      </c>
      <c r="J5482" s="23">
        <f t="shared" si="3"/>
        <v>0.7791661334</v>
      </c>
      <c r="K5482" s="24" t="str">
        <f t="shared" si="4"/>
        <v>Target Not Meet</v>
      </c>
    </row>
    <row r="5483" ht="22.5" customHeight="1">
      <c r="A5483" s="18">
        <v>45736.0</v>
      </c>
      <c r="B5483" s="19" t="str">
        <f t="shared" si="1"/>
        <v>Mar</v>
      </c>
      <c r="C5483" s="20" t="s">
        <v>13</v>
      </c>
      <c r="D5483" s="19" t="s">
        <v>37</v>
      </c>
      <c r="E5483" s="19" t="s">
        <v>34</v>
      </c>
      <c r="F5483" s="21">
        <v>3.0</v>
      </c>
      <c r="G5483" s="22">
        <v>95037.0</v>
      </c>
      <c r="H5483" s="15" t="str">
        <f t="shared" si="2"/>
        <v>Very High Range</v>
      </c>
      <c r="I5483" s="22">
        <v>101322.0</v>
      </c>
      <c r="J5483" s="23">
        <f t="shared" si="3"/>
        <v>0.9379700361</v>
      </c>
      <c r="K5483" s="24" t="str">
        <f t="shared" si="4"/>
        <v>Target Not Meet</v>
      </c>
    </row>
    <row r="5484" ht="22.5" customHeight="1">
      <c r="A5484" s="18">
        <v>45736.0</v>
      </c>
      <c r="B5484" s="19" t="str">
        <f t="shared" si="1"/>
        <v>Mar</v>
      </c>
      <c r="C5484" s="20" t="s">
        <v>13</v>
      </c>
      <c r="D5484" s="19" t="s">
        <v>29</v>
      </c>
      <c r="E5484" s="19" t="s">
        <v>23</v>
      </c>
      <c r="F5484" s="21">
        <v>2.0</v>
      </c>
      <c r="G5484" s="22">
        <v>45238.0</v>
      </c>
      <c r="H5484" s="15" t="str">
        <f t="shared" si="2"/>
        <v>Base Range</v>
      </c>
      <c r="I5484" s="22">
        <v>49815.0</v>
      </c>
      <c r="J5484" s="23">
        <f t="shared" si="3"/>
        <v>0.9081200442</v>
      </c>
      <c r="K5484" s="24" t="str">
        <f t="shared" si="4"/>
        <v>Target Not Meet</v>
      </c>
    </row>
    <row r="5485" ht="22.5" customHeight="1">
      <c r="A5485" s="18">
        <v>45736.0</v>
      </c>
      <c r="B5485" s="19" t="str">
        <f t="shared" si="1"/>
        <v>Mar</v>
      </c>
      <c r="C5485" s="20" t="s">
        <v>13</v>
      </c>
      <c r="D5485" s="19" t="s">
        <v>29</v>
      </c>
      <c r="E5485" s="19" t="s">
        <v>19</v>
      </c>
      <c r="F5485" s="21">
        <v>2.0</v>
      </c>
      <c r="G5485" s="22">
        <v>46645.0</v>
      </c>
      <c r="H5485" s="15" t="str">
        <f t="shared" si="2"/>
        <v>Base Range</v>
      </c>
      <c r="I5485" s="22">
        <v>52074.0</v>
      </c>
      <c r="J5485" s="23">
        <f t="shared" si="3"/>
        <v>0.8957445174</v>
      </c>
      <c r="K5485" s="24" t="str">
        <f t="shared" si="4"/>
        <v>Target Not Meet</v>
      </c>
    </row>
    <row r="5486" ht="22.5" customHeight="1">
      <c r="A5486" s="18">
        <v>45736.0</v>
      </c>
      <c r="B5486" s="19" t="str">
        <f t="shared" si="1"/>
        <v>Mar</v>
      </c>
      <c r="C5486" s="20" t="s">
        <v>57</v>
      </c>
      <c r="D5486" s="19" t="s">
        <v>85</v>
      </c>
      <c r="E5486" s="19" t="s">
        <v>38</v>
      </c>
      <c r="F5486" s="21">
        <v>1.0</v>
      </c>
      <c r="G5486" s="22">
        <v>43159.0</v>
      </c>
      <c r="H5486" s="15" t="str">
        <f t="shared" si="2"/>
        <v>Base Range</v>
      </c>
      <c r="I5486" s="22">
        <v>48513.0</v>
      </c>
      <c r="J5486" s="23">
        <f t="shared" si="3"/>
        <v>0.889637829</v>
      </c>
      <c r="K5486" s="24" t="str">
        <f t="shared" si="4"/>
        <v>Target Not Meet</v>
      </c>
    </row>
    <row r="5487" ht="22.5" customHeight="1">
      <c r="A5487" s="18">
        <v>45736.0</v>
      </c>
      <c r="B5487" s="19" t="str">
        <f t="shared" si="1"/>
        <v>Mar</v>
      </c>
      <c r="C5487" s="20" t="s">
        <v>13</v>
      </c>
      <c r="D5487" s="19" t="s">
        <v>18</v>
      </c>
      <c r="E5487" s="19" t="s">
        <v>34</v>
      </c>
      <c r="F5487" s="21">
        <v>3.0</v>
      </c>
      <c r="G5487" s="22">
        <v>90242.0</v>
      </c>
      <c r="H5487" s="15" t="str">
        <f t="shared" si="2"/>
        <v>Very High Range</v>
      </c>
      <c r="I5487" s="22">
        <v>72712.0</v>
      </c>
      <c r="J5487" s="23">
        <f t="shared" si="3"/>
        <v>1.241088129</v>
      </c>
      <c r="K5487" s="24" t="str">
        <f t="shared" si="4"/>
        <v>Over Achived</v>
      </c>
    </row>
    <row r="5488" ht="22.5" customHeight="1">
      <c r="A5488" s="18">
        <v>45736.0</v>
      </c>
      <c r="B5488" s="19" t="str">
        <f t="shared" si="1"/>
        <v>Mar</v>
      </c>
      <c r="C5488" s="20" t="s">
        <v>13</v>
      </c>
      <c r="D5488" s="19" t="s">
        <v>18</v>
      </c>
      <c r="E5488" s="19" t="s">
        <v>34</v>
      </c>
      <c r="F5488" s="21">
        <v>4.0</v>
      </c>
      <c r="G5488" s="22">
        <v>84961.0</v>
      </c>
      <c r="H5488" s="15" t="str">
        <f t="shared" si="2"/>
        <v>High Range</v>
      </c>
      <c r="I5488" s="22">
        <v>64055.0</v>
      </c>
      <c r="J5488" s="23">
        <f t="shared" si="3"/>
        <v>1.326375771</v>
      </c>
      <c r="K5488" s="24" t="str">
        <f t="shared" si="4"/>
        <v>Over Achived</v>
      </c>
    </row>
    <row r="5489" ht="22.5" customHeight="1">
      <c r="A5489" s="18">
        <v>45736.0</v>
      </c>
      <c r="B5489" s="19" t="str">
        <f t="shared" si="1"/>
        <v>Mar</v>
      </c>
      <c r="C5489" s="20" t="s">
        <v>13</v>
      </c>
      <c r="D5489" s="19" t="s">
        <v>18</v>
      </c>
      <c r="E5489" s="19" t="s">
        <v>19</v>
      </c>
      <c r="F5489" s="21">
        <v>2.0</v>
      </c>
      <c r="G5489" s="22">
        <v>51597.0</v>
      </c>
      <c r="H5489" s="15" t="str">
        <f t="shared" si="2"/>
        <v>Medium Range</v>
      </c>
      <c r="I5489" s="22">
        <v>43310.0</v>
      </c>
      <c r="J5489" s="23">
        <f t="shared" si="3"/>
        <v>1.191341492</v>
      </c>
      <c r="K5489" s="24" t="str">
        <f t="shared" si="4"/>
        <v>Over Achived</v>
      </c>
    </row>
    <row r="5490" ht="22.5" customHeight="1">
      <c r="A5490" s="18">
        <v>45736.0</v>
      </c>
      <c r="B5490" s="19" t="str">
        <f t="shared" si="1"/>
        <v>Mar</v>
      </c>
      <c r="C5490" s="20" t="s">
        <v>13</v>
      </c>
      <c r="D5490" s="19" t="s">
        <v>14</v>
      </c>
      <c r="E5490" s="19" t="s">
        <v>34</v>
      </c>
      <c r="F5490" s="21">
        <v>4.0</v>
      </c>
      <c r="G5490" s="22">
        <v>78424.0</v>
      </c>
      <c r="H5490" s="15" t="str">
        <f t="shared" si="2"/>
        <v>High Range</v>
      </c>
      <c r="I5490" s="22">
        <v>72211.0</v>
      </c>
      <c r="J5490" s="23">
        <f t="shared" si="3"/>
        <v>1.086039523</v>
      </c>
      <c r="K5490" s="24" t="str">
        <f t="shared" si="4"/>
        <v>Over Achived</v>
      </c>
    </row>
    <row r="5491" ht="22.5" customHeight="1">
      <c r="A5491" s="18">
        <v>45736.0</v>
      </c>
      <c r="B5491" s="19" t="str">
        <f t="shared" si="1"/>
        <v>Mar</v>
      </c>
      <c r="C5491" s="20" t="s">
        <v>13</v>
      </c>
      <c r="D5491" s="19" t="s">
        <v>29</v>
      </c>
      <c r="E5491" s="19" t="s">
        <v>68</v>
      </c>
      <c r="F5491" s="21">
        <v>2.0</v>
      </c>
      <c r="G5491" s="22">
        <v>36911.0</v>
      </c>
      <c r="H5491" s="15" t="str">
        <f t="shared" si="2"/>
        <v>Base Range</v>
      </c>
      <c r="I5491" s="22">
        <v>43386.0</v>
      </c>
      <c r="J5491" s="23">
        <f t="shared" si="3"/>
        <v>0.8507583091</v>
      </c>
      <c r="K5491" s="24" t="str">
        <f t="shared" si="4"/>
        <v>Target Not Meet</v>
      </c>
    </row>
    <row r="5492" ht="22.5" customHeight="1">
      <c r="A5492" s="18">
        <v>45736.0</v>
      </c>
      <c r="B5492" s="19" t="str">
        <f t="shared" si="1"/>
        <v>Mar</v>
      </c>
      <c r="C5492" s="20" t="s">
        <v>57</v>
      </c>
      <c r="D5492" s="19" t="s">
        <v>58</v>
      </c>
      <c r="E5492" s="19" t="s">
        <v>9</v>
      </c>
      <c r="F5492" s="21">
        <v>3.0</v>
      </c>
      <c r="G5492" s="22">
        <v>65998.0</v>
      </c>
      <c r="H5492" s="15" t="str">
        <f t="shared" si="2"/>
        <v>Medium Range</v>
      </c>
      <c r="I5492" s="22">
        <v>51487.0</v>
      </c>
      <c r="J5492" s="23">
        <f t="shared" si="3"/>
        <v>1.281838134</v>
      </c>
      <c r="K5492" s="24" t="str">
        <f t="shared" si="4"/>
        <v>Over Achived</v>
      </c>
    </row>
    <row r="5493" ht="22.5" customHeight="1">
      <c r="A5493" s="18">
        <v>45736.0</v>
      </c>
      <c r="B5493" s="19" t="str">
        <f t="shared" si="1"/>
        <v>Mar</v>
      </c>
      <c r="C5493" s="20" t="s">
        <v>57</v>
      </c>
      <c r="D5493" s="19" t="s">
        <v>85</v>
      </c>
      <c r="E5493" s="19" t="s">
        <v>63</v>
      </c>
      <c r="F5493" s="21">
        <v>1.0</v>
      </c>
      <c r="G5493" s="22">
        <v>23371.0</v>
      </c>
      <c r="H5493" s="15" t="str">
        <f t="shared" si="2"/>
        <v>Base Range</v>
      </c>
      <c r="I5493" s="22">
        <v>25705.0</v>
      </c>
      <c r="J5493" s="23">
        <f t="shared" si="3"/>
        <v>0.9092005446</v>
      </c>
      <c r="K5493" s="24" t="str">
        <f t="shared" si="4"/>
        <v>Target Not Meet</v>
      </c>
    </row>
    <row r="5494" ht="22.5" customHeight="1">
      <c r="A5494" s="18">
        <v>45736.0</v>
      </c>
      <c r="B5494" s="19" t="str">
        <f t="shared" si="1"/>
        <v>Mar</v>
      </c>
      <c r="C5494" s="20" t="s">
        <v>57</v>
      </c>
      <c r="D5494" s="19" t="s">
        <v>58</v>
      </c>
      <c r="E5494" s="19" t="s">
        <v>63</v>
      </c>
      <c r="F5494" s="21">
        <v>1.0</v>
      </c>
      <c r="G5494" s="22">
        <v>28688.0</v>
      </c>
      <c r="H5494" s="15" t="str">
        <f t="shared" si="2"/>
        <v>Base Range</v>
      </c>
      <c r="I5494" s="22">
        <v>25292.0</v>
      </c>
      <c r="J5494" s="23">
        <f t="shared" si="3"/>
        <v>1.134271706</v>
      </c>
      <c r="K5494" s="24" t="str">
        <f t="shared" si="4"/>
        <v>Over Achived</v>
      </c>
    </row>
    <row r="5495" ht="22.5" customHeight="1">
      <c r="A5495" s="18">
        <v>45736.0</v>
      </c>
      <c r="B5495" s="19" t="str">
        <f t="shared" si="1"/>
        <v>Mar</v>
      </c>
      <c r="C5495" s="20" t="s">
        <v>13</v>
      </c>
      <c r="D5495" s="19" t="s">
        <v>14</v>
      </c>
      <c r="E5495" s="19" t="s">
        <v>34</v>
      </c>
      <c r="F5495" s="21">
        <v>3.0</v>
      </c>
      <c r="G5495" s="22">
        <v>80950.0</v>
      </c>
      <c r="H5495" s="15" t="str">
        <f t="shared" si="2"/>
        <v>High Range</v>
      </c>
      <c r="I5495" s="22">
        <v>62122.0</v>
      </c>
      <c r="J5495" s="23">
        <f t="shared" si="3"/>
        <v>1.303081034</v>
      </c>
      <c r="K5495" s="24" t="str">
        <f t="shared" si="4"/>
        <v>Over Achived</v>
      </c>
    </row>
    <row r="5496" ht="22.5" customHeight="1">
      <c r="A5496" s="18">
        <v>45736.0</v>
      </c>
      <c r="B5496" s="19" t="str">
        <f t="shared" si="1"/>
        <v>Mar</v>
      </c>
      <c r="C5496" s="20" t="s">
        <v>57</v>
      </c>
      <c r="D5496" s="19" t="s">
        <v>85</v>
      </c>
      <c r="E5496" s="19" t="s">
        <v>26</v>
      </c>
      <c r="F5496" s="21">
        <v>2.0</v>
      </c>
      <c r="G5496" s="22">
        <v>56270.0</v>
      </c>
      <c r="H5496" s="15" t="str">
        <f t="shared" si="2"/>
        <v>Medium Range</v>
      </c>
      <c r="I5496" s="22">
        <v>72585.0</v>
      </c>
      <c r="J5496" s="23">
        <f t="shared" si="3"/>
        <v>0.7752290418</v>
      </c>
      <c r="K5496" s="24" t="str">
        <f t="shared" si="4"/>
        <v>Target Not Meet</v>
      </c>
    </row>
    <row r="5497" ht="22.5" customHeight="1">
      <c r="A5497" s="18">
        <v>45736.0</v>
      </c>
      <c r="B5497" s="19" t="str">
        <f t="shared" si="1"/>
        <v>Mar</v>
      </c>
      <c r="C5497" s="20" t="s">
        <v>57</v>
      </c>
      <c r="D5497" s="19" t="s">
        <v>80</v>
      </c>
      <c r="E5497" s="19" t="s">
        <v>38</v>
      </c>
      <c r="F5497" s="21">
        <v>2.0</v>
      </c>
      <c r="G5497" s="22">
        <v>41149.0</v>
      </c>
      <c r="H5497" s="15" t="str">
        <f t="shared" si="2"/>
        <v>Base Range</v>
      </c>
      <c r="I5497" s="22">
        <v>44344.0</v>
      </c>
      <c r="J5497" s="23">
        <f t="shared" si="3"/>
        <v>0.9279496662</v>
      </c>
      <c r="K5497" s="24" t="str">
        <f t="shared" si="4"/>
        <v>Target Not Meet</v>
      </c>
    </row>
    <row r="5498" ht="22.5" customHeight="1">
      <c r="A5498" s="18">
        <v>45736.0</v>
      </c>
      <c r="B5498" s="19" t="str">
        <f t="shared" si="1"/>
        <v>Mar</v>
      </c>
      <c r="C5498" s="20" t="s">
        <v>57</v>
      </c>
      <c r="D5498" s="19" t="s">
        <v>80</v>
      </c>
      <c r="E5498" s="19" t="s">
        <v>38</v>
      </c>
      <c r="F5498" s="21">
        <v>2.0</v>
      </c>
      <c r="G5498" s="22">
        <v>48817.0</v>
      </c>
      <c r="H5498" s="15" t="str">
        <f t="shared" si="2"/>
        <v>Base Range</v>
      </c>
      <c r="I5498" s="22">
        <v>61923.0</v>
      </c>
      <c r="J5498" s="23">
        <f t="shared" si="3"/>
        <v>0.7883500476</v>
      </c>
      <c r="K5498" s="24" t="str">
        <f t="shared" si="4"/>
        <v>Target Not Meet</v>
      </c>
    </row>
    <row r="5499" ht="22.5" customHeight="1">
      <c r="A5499" s="18">
        <v>45736.0</v>
      </c>
      <c r="B5499" s="19" t="str">
        <f t="shared" si="1"/>
        <v>Mar</v>
      </c>
      <c r="C5499" s="20" t="s">
        <v>57</v>
      </c>
      <c r="D5499" s="19" t="s">
        <v>80</v>
      </c>
      <c r="E5499" s="19" t="s">
        <v>23</v>
      </c>
      <c r="F5499" s="21">
        <v>1.0</v>
      </c>
      <c r="G5499" s="22">
        <v>29687.0</v>
      </c>
      <c r="H5499" s="15" t="str">
        <f t="shared" si="2"/>
        <v>Base Range</v>
      </c>
      <c r="I5499" s="22">
        <v>35819.0</v>
      </c>
      <c r="J5499" s="23">
        <f t="shared" si="3"/>
        <v>0.828805941</v>
      </c>
      <c r="K5499" s="24" t="str">
        <f t="shared" si="4"/>
        <v>Target Not Meet</v>
      </c>
    </row>
    <row r="5500" ht="22.5" customHeight="1">
      <c r="A5500" s="18">
        <v>45736.0</v>
      </c>
      <c r="B5500" s="19" t="str">
        <f t="shared" si="1"/>
        <v>Mar</v>
      </c>
      <c r="C5500" s="20" t="s">
        <v>57</v>
      </c>
      <c r="D5500" s="19" t="s">
        <v>71</v>
      </c>
      <c r="E5500" s="19" t="s">
        <v>19</v>
      </c>
      <c r="F5500" s="21">
        <v>1.0</v>
      </c>
      <c r="G5500" s="22">
        <v>34916.0</v>
      </c>
      <c r="H5500" s="15" t="str">
        <f t="shared" si="2"/>
        <v>Base Range</v>
      </c>
      <c r="I5500" s="22">
        <v>45218.0</v>
      </c>
      <c r="J5500" s="23">
        <f t="shared" si="3"/>
        <v>0.7721703746</v>
      </c>
      <c r="K5500" s="24" t="str">
        <f t="shared" si="4"/>
        <v>Target Not Meet</v>
      </c>
    </row>
    <row r="5501" ht="22.5" customHeight="1">
      <c r="A5501" s="18">
        <v>45736.0</v>
      </c>
      <c r="B5501" s="19" t="str">
        <f t="shared" si="1"/>
        <v>Mar</v>
      </c>
      <c r="C5501" s="20" t="s">
        <v>57</v>
      </c>
      <c r="D5501" s="19" t="s">
        <v>58</v>
      </c>
      <c r="E5501" s="19" t="s">
        <v>63</v>
      </c>
      <c r="F5501" s="21">
        <v>1.0</v>
      </c>
      <c r="G5501" s="22">
        <v>29651.0</v>
      </c>
      <c r="H5501" s="15" t="str">
        <f t="shared" si="2"/>
        <v>Base Range</v>
      </c>
      <c r="I5501" s="22">
        <v>27413.0</v>
      </c>
      <c r="J5501" s="23">
        <f t="shared" si="3"/>
        <v>1.081640098</v>
      </c>
      <c r="K5501" s="24" t="str">
        <f t="shared" si="4"/>
        <v>Over Achived</v>
      </c>
    </row>
    <row r="5502" ht="22.5" customHeight="1">
      <c r="A5502" s="18">
        <v>45736.0</v>
      </c>
      <c r="B5502" s="19" t="str">
        <f t="shared" si="1"/>
        <v>Mar</v>
      </c>
      <c r="C5502" s="20" t="s">
        <v>57</v>
      </c>
      <c r="D5502" s="19" t="s">
        <v>71</v>
      </c>
      <c r="E5502" s="19" t="s">
        <v>38</v>
      </c>
      <c r="F5502" s="21">
        <v>2.0</v>
      </c>
      <c r="G5502" s="22">
        <v>46026.0</v>
      </c>
      <c r="H5502" s="15" t="str">
        <f t="shared" si="2"/>
        <v>Base Range</v>
      </c>
      <c r="I5502" s="22">
        <v>48690.0</v>
      </c>
      <c r="J5502" s="23">
        <f t="shared" si="3"/>
        <v>0.9452865065</v>
      </c>
      <c r="K5502" s="24" t="str">
        <f t="shared" si="4"/>
        <v>Target Not Meet</v>
      </c>
    </row>
    <row r="5503" ht="22.5" customHeight="1">
      <c r="A5503" s="18">
        <v>45736.0</v>
      </c>
      <c r="B5503" s="19" t="str">
        <f t="shared" si="1"/>
        <v>Mar</v>
      </c>
      <c r="C5503" s="20" t="s">
        <v>57</v>
      </c>
      <c r="D5503" s="25" t="s">
        <v>62</v>
      </c>
      <c r="E5503" s="19" t="s">
        <v>26</v>
      </c>
      <c r="F5503" s="21">
        <v>2.0</v>
      </c>
      <c r="G5503" s="22">
        <v>46146.0</v>
      </c>
      <c r="H5503" s="15" t="str">
        <f t="shared" si="2"/>
        <v>Base Range</v>
      </c>
      <c r="I5503" s="22">
        <v>39591.0</v>
      </c>
      <c r="J5503" s="23">
        <f t="shared" si="3"/>
        <v>1.165567932</v>
      </c>
      <c r="K5503" s="24" t="str">
        <f t="shared" si="4"/>
        <v>Over Achived</v>
      </c>
    </row>
    <row r="5504" ht="22.5" customHeight="1">
      <c r="A5504" s="18">
        <v>45736.0</v>
      </c>
      <c r="B5504" s="19" t="str">
        <f t="shared" si="1"/>
        <v>Mar</v>
      </c>
      <c r="C5504" s="20" t="s">
        <v>57</v>
      </c>
      <c r="D5504" s="25" t="s">
        <v>62</v>
      </c>
      <c r="E5504" s="19" t="s">
        <v>9</v>
      </c>
      <c r="F5504" s="21">
        <v>3.0</v>
      </c>
      <c r="G5504" s="22">
        <v>70491.0</v>
      </c>
      <c r="H5504" s="15" t="str">
        <f t="shared" si="2"/>
        <v>High Range</v>
      </c>
      <c r="I5504" s="22">
        <v>65314.0</v>
      </c>
      <c r="J5504" s="23">
        <f t="shared" si="3"/>
        <v>1.079263251</v>
      </c>
      <c r="K5504" s="24" t="str">
        <f t="shared" si="4"/>
        <v>Over Achived</v>
      </c>
    </row>
    <row r="5505" ht="22.5" customHeight="1">
      <c r="A5505" s="18">
        <v>45736.0</v>
      </c>
      <c r="B5505" s="19" t="str">
        <f t="shared" si="1"/>
        <v>Mar</v>
      </c>
      <c r="C5505" s="20" t="s">
        <v>57</v>
      </c>
      <c r="D5505" s="25" t="s">
        <v>62</v>
      </c>
      <c r="E5505" s="19" t="s">
        <v>19</v>
      </c>
      <c r="F5505" s="21">
        <v>2.0</v>
      </c>
      <c r="G5505" s="22">
        <v>42911.0</v>
      </c>
      <c r="H5505" s="15" t="str">
        <f t="shared" si="2"/>
        <v>Base Range</v>
      </c>
      <c r="I5505" s="22">
        <v>33249.0</v>
      </c>
      <c r="J5505" s="23">
        <f t="shared" si="3"/>
        <v>1.290595206</v>
      </c>
      <c r="K5505" s="24" t="str">
        <f t="shared" si="4"/>
        <v>Over Achived</v>
      </c>
    </row>
    <row r="5506" ht="22.5" customHeight="1">
      <c r="A5506" s="18">
        <v>45736.0</v>
      </c>
      <c r="B5506" s="19" t="str">
        <f t="shared" si="1"/>
        <v>Mar</v>
      </c>
      <c r="C5506" s="20" t="s">
        <v>57</v>
      </c>
      <c r="D5506" s="25" t="s">
        <v>62</v>
      </c>
      <c r="E5506" s="19" t="s">
        <v>19</v>
      </c>
      <c r="F5506" s="21">
        <v>2.0</v>
      </c>
      <c r="G5506" s="22">
        <v>34977.0</v>
      </c>
      <c r="H5506" s="15" t="str">
        <f t="shared" si="2"/>
        <v>Base Range</v>
      </c>
      <c r="I5506" s="22">
        <v>29615.0</v>
      </c>
      <c r="J5506" s="23">
        <f t="shared" si="3"/>
        <v>1.181056897</v>
      </c>
      <c r="K5506" s="24" t="str">
        <f t="shared" si="4"/>
        <v>Over Achived</v>
      </c>
    </row>
    <row r="5507" ht="22.5" customHeight="1">
      <c r="A5507" s="18">
        <v>45736.0</v>
      </c>
      <c r="B5507" s="19" t="str">
        <f t="shared" si="1"/>
        <v>Mar</v>
      </c>
      <c r="C5507" s="20" t="s">
        <v>57</v>
      </c>
      <c r="D5507" s="19" t="s">
        <v>58</v>
      </c>
      <c r="E5507" s="19" t="s">
        <v>38</v>
      </c>
      <c r="F5507" s="21">
        <v>2.0</v>
      </c>
      <c r="G5507" s="22">
        <v>43312.0</v>
      </c>
      <c r="H5507" s="15" t="str">
        <f t="shared" si="2"/>
        <v>Base Range</v>
      </c>
      <c r="I5507" s="22">
        <v>31091.0</v>
      </c>
      <c r="J5507" s="23">
        <f t="shared" si="3"/>
        <v>1.39307195</v>
      </c>
      <c r="K5507" s="24" t="str">
        <f t="shared" si="4"/>
        <v>Over Achived</v>
      </c>
    </row>
    <row r="5508" ht="22.5" customHeight="1">
      <c r="A5508" s="18">
        <v>45736.0</v>
      </c>
      <c r="B5508" s="19" t="str">
        <f t="shared" si="1"/>
        <v>Mar</v>
      </c>
      <c r="C5508" s="20" t="s">
        <v>57</v>
      </c>
      <c r="D5508" s="19" t="s">
        <v>58</v>
      </c>
      <c r="E5508" s="19" t="s">
        <v>19</v>
      </c>
      <c r="F5508" s="21">
        <v>2.0</v>
      </c>
      <c r="G5508" s="22">
        <v>34990.0</v>
      </c>
      <c r="H5508" s="15" t="str">
        <f t="shared" si="2"/>
        <v>Base Range</v>
      </c>
      <c r="I5508" s="22">
        <v>28650.0</v>
      </c>
      <c r="J5508" s="23">
        <f t="shared" si="3"/>
        <v>1.221291449</v>
      </c>
      <c r="K5508" s="24" t="str">
        <f t="shared" si="4"/>
        <v>Over Achived</v>
      </c>
    </row>
    <row r="5509" ht="22.5" customHeight="1">
      <c r="A5509" s="18">
        <v>45736.0</v>
      </c>
      <c r="B5509" s="19" t="str">
        <f t="shared" si="1"/>
        <v>Mar</v>
      </c>
      <c r="C5509" s="20" t="s">
        <v>57</v>
      </c>
      <c r="D5509" s="19" t="s">
        <v>71</v>
      </c>
      <c r="E5509" s="19" t="s">
        <v>38</v>
      </c>
      <c r="F5509" s="21">
        <v>2.0</v>
      </c>
      <c r="G5509" s="22">
        <v>43871.0</v>
      </c>
      <c r="H5509" s="15" t="str">
        <f t="shared" si="2"/>
        <v>Base Range</v>
      </c>
      <c r="I5509" s="22">
        <v>50847.0</v>
      </c>
      <c r="J5509" s="23">
        <f t="shared" si="3"/>
        <v>0.8628040986</v>
      </c>
      <c r="K5509" s="24" t="str">
        <f t="shared" si="4"/>
        <v>Target Not Meet</v>
      </c>
    </row>
    <row r="5510" ht="22.5" customHeight="1">
      <c r="A5510" s="18">
        <v>45736.0</v>
      </c>
      <c r="B5510" s="19" t="str">
        <f t="shared" si="1"/>
        <v>Mar</v>
      </c>
      <c r="C5510" s="20" t="s">
        <v>13</v>
      </c>
      <c r="D5510" s="19" t="s">
        <v>14</v>
      </c>
      <c r="E5510" s="19" t="s">
        <v>68</v>
      </c>
      <c r="F5510" s="21">
        <v>2.0</v>
      </c>
      <c r="G5510" s="22">
        <v>43312.0</v>
      </c>
      <c r="H5510" s="15" t="str">
        <f t="shared" si="2"/>
        <v>Base Range</v>
      </c>
      <c r="I5510" s="22">
        <v>31023.0</v>
      </c>
      <c r="J5510" s="23">
        <f t="shared" si="3"/>
        <v>1.396125455</v>
      </c>
      <c r="K5510" s="24" t="str">
        <f t="shared" si="4"/>
        <v>Over Achived</v>
      </c>
    </row>
    <row r="5511" ht="22.5" customHeight="1">
      <c r="A5511" s="18">
        <v>45736.0</v>
      </c>
      <c r="B5511" s="19" t="str">
        <f t="shared" si="1"/>
        <v>Mar</v>
      </c>
      <c r="C5511" s="20" t="s">
        <v>13</v>
      </c>
      <c r="D5511" s="19" t="s">
        <v>29</v>
      </c>
      <c r="E5511" s="19" t="s">
        <v>68</v>
      </c>
      <c r="F5511" s="21">
        <v>2.0</v>
      </c>
      <c r="G5511" s="22">
        <v>42246.0</v>
      </c>
      <c r="H5511" s="15" t="str">
        <f t="shared" si="2"/>
        <v>Base Range</v>
      </c>
      <c r="I5511" s="22">
        <v>53610.0</v>
      </c>
      <c r="J5511" s="23">
        <f t="shared" si="3"/>
        <v>0.7880246223</v>
      </c>
      <c r="K5511" s="24" t="str">
        <f t="shared" si="4"/>
        <v>Target Not Meet</v>
      </c>
    </row>
    <row r="5512" ht="22.5" customHeight="1">
      <c r="A5512" s="18">
        <v>45736.0</v>
      </c>
      <c r="B5512" s="19" t="str">
        <f t="shared" si="1"/>
        <v>Mar</v>
      </c>
      <c r="C5512" s="20" t="s">
        <v>92</v>
      </c>
      <c r="D5512" s="19" t="s">
        <v>93</v>
      </c>
      <c r="E5512" s="19" t="s">
        <v>68</v>
      </c>
      <c r="F5512" s="21">
        <v>2.0</v>
      </c>
      <c r="G5512" s="22">
        <v>59710.0</v>
      </c>
      <c r="H5512" s="15" t="str">
        <f t="shared" si="2"/>
        <v>Medium Range</v>
      </c>
      <c r="I5512" s="22">
        <v>75646.0</v>
      </c>
      <c r="J5512" s="23">
        <f t="shared" si="3"/>
        <v>0.7893345319</v>
      </c>
      <c r="K5512" s="24" t="str">
        <f t="shared" si="4"/>
        <v>Target Not Meet</v>
      </c>
    </row>
    <row r="5513" ht="22.5" customHeight="1">
      <c r="A5513" s="18">
        <v>45736.0</v>
      </c>
      <c r="B5513" s="19" t="str">
        <f t="shared" si="1"/>
        <v>Mar</v>
      </c>
      <c r="C5513" s="20" t="s">
        <v>7</v>
      </c>
      <c r="D5513" s="19" t="s">
        <v>131</v>
      </c>
      <c r="E5513" s="19" t="s">
        <v>63</v>
      </c>
      <c r="F5513" s="21">
        <v>3.0</v>
      </c>
      <c r="G5513" s="22">
        <v>64733.0</v>
      </c>
      <c r="H5513" s="15" t="str">
        <f t="shared" si="2"/>
        <v>Medium Range</v>
      </c>
      <c r="I5513" s="22">
        <v>55258.0</v>
      </c>
      <c r="J5513" s="23">
        <f t="shared" si="3"/>
        <v>1.171468385</v>
      </c>
      <c r="K5513" s="24" t="str">
        <f t="shared" si="4"/>
        <v>Over Achived</v>
      </c>
    </row>
    <row r="5514" ht="22.5" customHeight="1">
      <c r="A5514" s="18">
        <v>45736.0</v>
      </c>
      <c r="B5514" s="19" t="str">
        <f t="shared" si="1"/>
        <v>Mar</v>
      </c>
      <c r="C5514" s="20" t="s">
        <v>7</v>
      </c>
      <c r="D5514" s="19" t="s">
        <v>131</v>
      </c>
      <c r="E5514" s="19" t="s">
        <v>23</v>
      </c>
      <c r="F5514" s="21">
        <v>4.0</v>
      </c>
      <c r="G5514" s="22">
        <v>76272.0</v>
      </c>
      <c r="H5514" s="15" t="str">
        <f t="shared" si="2"/>
        <v>High Range</v>
      </c>
      <c r="I5514" s="22">
        <v>68357.0</v>
      </c>
      <c r="J5514" s="23">
        <f t="shared" si="3"/>
        <v>1.115789166</v>
      </c>
      <c r="K5514" s="24" t="str">
        <f t="shared" si="4"/>
        <v>Over Achived</v>
      </c>
    </row>
    <row r="5515" ht="22.5" customHeight="1">
      <c r="A5515" s="18">
        <v>45736.0</v>
      </c>
      <c r="B5515" s="19" t="str">
        <f t="shared" si="1"/>
        <v>Mar</v>
      </c>
      <c r="C5515" s="20" t="s">
        <v>7</v>
      </c>
      <c r="D5515" s="19" t="s">
        <v>126</v>
      </c>
      <c r="E5515" s="19" t="s">
        <v>23</v>
      </c>
      <c r="F5515" s="21">
        <v>3.0</v>
      </c>
      <c r="G5515" s="22">
        <v>84806.0</v>
      </c>
      <c r="H5515" s="15" t="str">
        <f t="shared" si="2"/>
        <v>High Range</v>
      </c>
      <c r="I5515" s="22">
        <v>77845.0</v>
      </c>
      <c r="J5515" s="23">
        <f t="shared" si="3"/>
        <v>1.089421286</v>
      </c>
      <c r="K5515" s="24" t="str">
        <f t="shared" si="4"/>
        <v>Over Achived</v>
      </c>
    </row>
    <row r="5516" ht="22.5" customHeight="1">
      <c r="A5516" s="18">
        <v>45736.0</v>
      </c>
      <c r="B5516" s="19" t="str">
        <f t="shared" si="1"/>
        <v>Mar</v>
      </c>
      <c r="C5516" s="20" t="s">
        <v>7</v>
      </c>
      <c r="D5516" s="19" t="s">
        <v>126</v>
      </c>
      <c r="E5516" s="19" t="s">
        <v>34</v>
      </c>
      <c r="F5516" s="21">
        <v>5.0</v>
      </c>
      <c r="G5516" s="22">
        <v>147979.0</v>
      </c>
      <c r="H5516" s="15" t="str">
        <f t="shared" si="2"/>
        <v>Very High Range</v>
      </c>
      <c r="I5516" s="22">
        <v>104999.0</v>
      </c>
      <c r="J5516" s="23">
        <f t="shared" si="3"/>
        <v>1.409337232</v>
      </c>
      <c r="K5516" s="24" t="str">
        <f t="shared" si="4"/>
        <v>Over Achived</v>
      </c>
    </row>
    <row r="5517" ht="22.5" customHeight="1">
      <c r="A5517" s="18">
        <v>45736.0</v>
      </c>
      <c r="B5517" s="19" t="str">
        <f t="shared" si="1"/>
        <v>Mar</v>
      </c>
      <c r="C5517" s="20" t="s">
        <v>7</v>
      </c>
      <c r="D5517" s="19" t="s">
        <v>126</v>
      </c>
      <c r="E5517" s="19" t="s">
        <v>38</v>
      </c>
      <c r="F5517" s="21">
        <v>4.0</v>
      </c>
      <c r="G5517" s="22">
        <v>116155.0</v>
      </c>
      <c r="H5517" s="15" t="str">
        <f t="shared" si="2"/>
        <v>Very High Range</v>
      </c>
      <c r="I5517" s="22">
        <v>100029.0</v>
      </c>
      <c r="J5517" s="23">
        <f t="shared" si="3"/>
        <v>1.161213248</v>
      </c>
      <c r="K5517" s="24" t="str">
        <f t="shared" si="4"/>
        <v>Over Achived</v>
      </c>
    </row>
    <row r="5518" ht="22.5" customHeight="1">
      <c r="A5518" s="18">
        <v>45736.0</v>
      </c>
      <c r="B5518" s="19" t="str">
        <f t="shared" si="1"/>
        <v>Mar</v>
      </c>
      <c r="C5518" s="20" t="s">
        <v>7</v>
      </c>
      <c r="D5518" s="19" t="s">
        <v>126</v>
      </c>
      <c r="E5518" s="19" t="s">
        <v>68</v>
      </c>
      <c r="F5518" s="21">
        <v>3.0</v>
      </c>
      <c r="G5518" s="22">
        <v>74640.0</v>
      </c>
      <c r="H5518" s="15" t="str">
        <f t="shared" si="2"/>
        <v>High Range</v>
      </c>
      <c r="I5518" s="22">
        <v>69849.0</v>
      </c>
      <c r="J5518" s="23">
        <f t="shared" si="3"/>
        <v>1.068590817</v>
      </c>
      <c r="K5518" s="24" t="str">
        <f t="shared" si="4"/>
        <v>Over Achived</v>
      </c>
    </row>
    <row r="5519" ht="22.5" customHeight="1">
      <c r="A5519" s="18">
        <v>45736.0</v>
      </c>
      <c r="B5519" s="19" t="str">
        <f t="shared" si="1"/>
        <v>Mar</v>
      </c>
      <c r="C5519" s="20" t="s">
        <v>7</v>
      </c>
      <c r="D5519" s="19" t="s">
        <v>131</v>
      </c>
      <c r="E5519" s="19" t="s">
        <v>38</v>
      </c>
      <c r="F5519" s="21">
        <v>5.0</v>
      </c>
      <c r="G5519" s="22">
        <v>114555.0</v>
      </c>
      <c r="H5519" s="15" t="str">
        <f t="shared" si="2"/>
        <v>Very High Range</v>
      </c>
      <c r="I5519" s="22">
        <v>104595.0</v>
      </c>
      <c r="J5519" s="23">
        <f t="shared" si="3"/>
        <v>1.095224437</v>
      </c>
      <c r="K5519" s="24" t="str">
        <f t="shared" si="4"/>
        <v>Over Achived</v>
      </c>
    </row>
    <row r="5520" ht="22.5" customHeight="1">
      <c r="A5520" s="18">
        <v>45736.0</v>
      </c>
      <c r="B5520" s="19" t="str">
        <f t="shared" si="1"/>
        <v>Mar</v>
      </c>
      <c r="C5520" s="20" t="s">
        <v>7</v>
      </c>
      <c r="D5520" s="19" t="s">
        <v>118</v>
      </c>
      <c r="E5520" s="19" t="s">
        <v>9</v>
      </c>
      <c r="F5520" s="21">
        <v>6.0</v>
      </c>
      <c r="G5520" s="22">
        <v>180520.0</v>
      </c>
      <c r="H5520" s="15" t="str">
        <f t="shared" si="2"/>
        <v>Very High Range</v>
      </c>
      <c r="I5520" s="22">
        <v>141672.0</v>
      </c>
      <c r="J5520" s="23">
        <f t="shared" si="3"/>
        <v>1.274210853</v>
      </c>
      <c r="K5520" s="24" t="str">
        <f t="shared" si="4"/>
        <v>Over Achived</v>
      </c>
    </row>
    <row r="5521" ht="22.5" customHeight="1">
      <c r="A5521" s="18">
        <v>45736.0</v>
      </c>
      <c r="B5521" s="19" t="str">
        <f t="shared" si="1"/>
        <v>Mar</v>
      </c>
      <c r="C5521" s="20" t="s">
        <v>7</v>
      </c>
      <c r="D5521" s="19" t="s">
        <v>106</v>
      </c>
      <c r="E5521" s="19" t="s">
        <v>34</v>
      </c>
      <c r="F5521" s="21">
        <v>5.0</v>
      </c>
      <c r="G5521" s="22">
        <v>172001.0</v>
      </c>
      <c r="H5521" s="15" t="str">
        <f t="shared" si="2"/>
        <v>Very High Range</v>
      </c>
      <c r="I5521" s="22">
        <v>137589.0</v>
      </c>
      <c r="J5521" s="23">
        <f t="shared" si="3"/>
        <v>1.250107203</v>
      </c>
      <c r="K5521" s="24" t="str">
        <f t="shared" si="4"/>
        <v>Over Achived</v>
      </c>
    </row>
    <row r="5522" ht="22.5" customHeight="1">
      <c r="A5522" s="18">
        <v>45736.0</v>
      </c>
      <c r="B5522" s="19" t="str">
        <f t="shared" si="1"/>
        <v>Mar</v>
      </c>
      <c r="C5522" s="20" t="s">
        <v>7</v>
      </c>
      <c r="D5522" s="19" t="s">
        <v>8</v>
      </c>
      <c r="E5522" s="19" t="s">
        <v>26</v>
      </c>
      <c r="F5522" s="21">
        <v>8.0</v>
      </c>
      <c r="G5522" s="22">
        <v>216854.0</v>
      </c>
      <c r="H5522" s="15" t="str">
        <f t="shared" si="2"/>
        <v>Very High Range</v>
      </c>
      <c r="I5522" s="22">
        <v>176179.0</v>
      </c>
      <c r="J5522" s="23">
        <f t="shared" si="3"/>
        <v>1.230873146</v>
      </c>
      <c r="K5522" s="24" t="str">
        <f t="shared" si="4"/>
        <v>Over Achived</v>
      </c>
    </row>
    <row r="5523" ht="22.5" customHeight="1">
      <c r="A5523" s="18">
        <v>45736.0</v>
      </c>
      <c r="B5523" s="19" t="str">
        <f t="shared" si="1"/>
        <v>Mar</v>
      </c>
      <c r="C5523" s="20" t="s">
        <v>7</v>
      </c>
      <c r="D5523" s="19" t="s">
        <v>8</v>
      </c>
      <c r="E5523" s="19" t="s">
        <v>9</v>
      </c>
      <c r="F5523" s="21">
        <v>7.0</v>
      </c>
      <c r="G5523" s="22">
        <v>144825.0</v>
      </c>
      <c r="H5523" s="15" t="str">
        <f t="shared" si="2"/>
        <v>Very High Range</v>
      </c>
      <c r="I5523" s="22">
        <v>126819.0</v>
      </c>
      <c r="J5523" s="23">
        <f t="shared" si="3"/>
        <v>1.14198188</v>
      </c>
      <c r="K5523" s="24" t="str">
        <f t="shared" si="4"/>
        <v>Over Achived</v>
      </c>
    </row>
    <row r="5524" ht="22.5" customHeight="1">
      <c r="A5524" s="18">
        <v>45736.0</v>
      </c>
      <c r="B5524" s="19" t="str">
        <f t="shared" si="1"/>
        <v>Mar</v>
      </c>
      <c r="C5524" s="20" t="s">
        <v>7</v>
      </c>
      <c r="D5524" s="19" t="s">
        <v>8</v>
      </c>
      <c r="E5524" s="19" t="s">
        <v>68</v>
      </c>
      <c r="F5524" s="21">
        <v>2.0</v>
      </c>
      <c r="G5524" s="22">
        <v>61296.0</v>
      </c>
      <c r="H5524" s="15" t="str">
        <f t="shared" si="2"/>
        <v>Medium Range</v>
      </c>
      <c r="I5524" s="22">
        <v>56707.0</v>
      </c>
      <c r="J5524" s="23">
        <f t="shared" si="3"/>
        <v>1.080924754</v>
      </c>
      <c r="K5524" s="24" t="str">
        <f t="shared" si="4"/>
        <v>Over Achived</v>
      </c>
    </row>
    <row r="5525" ht="22.5" customHeight="1">
      <c r="A5525" s="18">
        <v>45736.0</v>
      </c>
      <c r="B5525" s="19" t="str">
        <f t="shared" si="1"/>
        <v>Mar</v>
      </c>
      <c r="C5525" s="20" t="s">
        <v>7</v>
      </c>
      <c r="D5525" s="19" t="s">
        <v>8</v>
      </c>
      <c r="E5525" s="19" t="s">
        <v>34</v>
      </c>
      <c r="F5525" s="21">
        <v>7.0</v>
      </c>
      <c r="G5525" s="22">
        <v>151462.0</v>
      </c>
      <c r="H5525" s="15" t="str">
        <f t="shared" si="2"/>
        <v>Very High Range</v>
      </c>
      <c r="I5525" s="22">
        <v>136650.0</v>
      </c>
      <c r="J5525" s="23">
        <f t="shared" si="3"/>
        <v>1.108393707</v>
      </c>
      <c r="K5525" s="24" t="str">
        <f t="shared" si="4"/>
        <v>Over Achived</v>
      </c>
    </row>
    <row r="5526" ht="22.5" customHeight="1">
      <c r="A5526" s="18">
        <v>45736.0</v>
      </c>
      <c r="B5526" s="19" t="str">
        <f t="shared" si="1"/>
        <v>Mar</v>
      </c>
      <c r="C5526" s="20" t="s">
        <v>92</v>
      </c>
      <c r="D5526" s="19" t="s">
        <v>93</v>
      </c>
      <c r="E5526" s="19" t="s">
        <v>9</v>
      </c>
      <c r="F5526" s="21">
        <v>4.0</v>
      </c>
      <c r="G5526" s="22">
        <v>108020.0</v>
      </c>
      <c r="H5526" s="15" t="str">
        <f t="shared" si="2"/>
        <v>Very High Range</v>
      </c>
      <c r="I5526" s="22">
        <v>137466.0</v>
      </c>
      <c r="J5526" s="23">
        <f t="shared" si="3"/>
        <v>0.7857943055</v>
      </c>
      <c r="K5526" s="24" t="str">
        <f t="shared" si="4"/>
        <v>Target Not Meet</v>
      </c>
    </row>
    <row r="5527" ht="22.5" customHeight="1">
      <c r="A5527" s="18">
        <v>45736.0</v>
      </c>
      <c r="B5527" s="19" t="str">
        <f t="shared" si="1"/>
        <v>Mar</v>
      </c>
      <c r="C5527" s="20" t="s">
        <v>7</v>
      </c>
      <c r="D5527" s="19" t="s">
        <v>106</v>
      </c>
      <c r="E5527" s="19" t="s">
        <v>19</v>
      </c>
      <c r="F5527" s="21">
        <v>3.0</v>
      </c>
      <c r="G5527" s="22">
        <v>95266.0</v>
      </c>
      <c r="H5527" s="15" t="str">
        <f t="shared" si="2"/>
        <v>Very High Range</v>
      </c>
      <c r="I5527" s="22">
        <v>74333.0</v>
      </c>
      <c r="J5527" s="23">
        <f t="shared" si="3"/>
        <v>1.281611128</v>
      </c>
      <c r="K5527" s="24" t="str">
        <f t="shared" si="4"/>
        <v>Over Achived</v>
      </c>
    </row>
    <row r="5528" ht="22.5" customHeight="1">
      <c r="A5528" s="18">
        <v>45736.0</v>
      </c>
      <c r="B5528" s="19" t="str">
        <f t="shared" si="1"/>
        <v>Mar</v>
      </c>
      <c r="C5528" s="20" t="s">
        <v>7</v>
      </c>
      <c r="D5528" s="19" t="s">
        <v>131</v>
      </c>
      <c r="E5528" s="19" t="s">
        <v>9</v>
      </c>
      <c r="F5528" s="21">
        <v>8.0</v>
      </c>
      <c r="G5528" s="22">
        <v>152657.0</v>
      </c>
      <c r="H5528" s="15" t="str">
        <f t="shared" si="2"/>
        <v>Very High Range</v>
      </c>
      <c r="I5528" s="22">
        <v>138391.0</v>
      </c>
      <c r="J5528" s="23">
        <f t="shared" si="3"/>
        <v>1.103084738</v>
      </c>
      <c r="K5528" s="24" t="str">
        <f t="shared" si="4"/>
        <v>Over Achived</v>
      </c>
    </row>
    <row r="5529" ht="22.5" customHeight="1">
      <c r="A5529" s="18">
        <v>45736.0</v>
      </c>
      <c r="B5529" s="19" t="str">
        <f t="shared" si="1"/>
        <v>Mar</v>
      </c>
      <c r="C5529" s="20" t="s">
        <v>7</v>
      </c>
      <c r="D5529" s="19" t="s">
        <v>118</v>
      </c>
      <c r="E5529" s="19" t="s">
        <v>38</v>
      </c>
      <c r="F5529" s="21">
        <v>5.0</v>
      </c>
      <c r="G5529" s="22">
        <v>108714.0</v>
      </c>
      <c r="H5529" s="15" t="str">
        <f t="shared" si="2"/>
        <v>Very High Range</v>
      </c>
      <c r="I5529" s="22">
        <v>91060.0</v>
      </c>
      <c r="J5529" s="23">
        <f t="shared" si="3"/>
        <v>1.193872172</v>
      </c>
      <c r="K5529" s="24" t="str">
        <f t="shared" si="4"/>
        <v>Over Achived</v>
      </c>
    </row>
    <row r="5530" ht="22.5" customHeight="1">
      <c r="A5530" s="18">
        <v>45736.0</v>
      </c>
      <c r="B5530" s="19" t="str">
        <f t="shared" si="1"/>
        <v>Mar</v>
      </c>
      <c r="C5530" s="20" t="s">
        <v>92</v>
      </c>
      <c r="D5530" s="19" t="s">
        <v>158</v>
      </c>
      <c r="E5530" s="19" t="s">
        <v>38</v>
      </c>
      <c r="F5530" s="21">
        <v>4.0</v>
      </c>
      <c r="G5530" s="22">
        <v>90427.0</v>
      </c>
      <c r="H5530" s="15" t="str">
        <f t="shared" si="2"/>
        <v>Very High Range</v>
      </c>
      <c r="I5530" s="22">
        <v>76052.0</v>
      </c>
      <c r="J5530" s="23">
        <f t="shared" si="3"/>
        <v>1.189015411</v>
      </c>
      <c r="K5530" s="24" t="str">
        <f t="shared" si="4"/>
        <v>Over Achived</v>
      </c>
    </row>
    <row r="5531" ht="22.5" customHeight="1">
      <c r="A5531" s="18">
        <v>45736.0</v>
      </c>
      <c r="B5531" s="19" t="str">
        <f t="shared" si="1"/>
        <v>Mar</v>
      </c>
      <c r="C5531" s="20" t="s">
        <v>7</v>
      </c>
      <c r="D5531" s="19" t="s">
        <v>131</v>
      </c>
      <c r="E5531" s="19" t="s">
        <v>9</v>
      </c>
      <c r="F5531" s="21">
        <v>5.0</v>
      </c>
      <c r="G5531" s="22">
        <v>174438.0</v>
      </c>
      <c r="H5531" s="15" t="str">
        <f t="shared" si="2"/>
        <v>Very High Range</v>
      </c>
      <c r="I5531" s="22">
        <v>159706.0</v>
      </c>
      <c r="J5531" s="23">
        <f t="shared" si="3"/>
        <v>1.092244499</v>
      </c>
      <c r="K5531" s="24" t="str">
        <f t="shared" si="4"/>
        <v>Over Achived</v>
      </c>
    </row>
    <row r="5532" ht="22.5" customHeight="1">
      <c r="A5532" s="18">
        <v>45736.0</v>
      </c>
      <c r="B5532" s="19" t="str">
        <f t="shared" si="1"/>
        <v>Mar</v>
      </c>
      <c r="C5532" s="20" t="s">
        <v>92</v>
      </c>
      <c r="D5532" s="19" t="s">
        <v>98</v>
      </c>
      <c r="E5532" s="19" t="s">
        <v>38</v>
      </c>
      <c r="F5532" s="21">
        <v>3.0</v>
      </c>
      <c r="G5532" s="22">
        <v>91459.0</v>
      </c>
      <c r="H5532" s="15" t="str">
        <f t="shared" si="2"/>
        <v>Very High Range</v>
      </c>
      <c r="I5532" s="22">
        <v>113479.0</v>
      </c>
      <c r="J5532" s="23">
        <f t="shared" si="3"/>
        <v>0.8059552869</v>
      </c>
      <c r="K5532" s="24" t="str">
        <f t="shared" si="4"/>
        <v>Target Not Meet</v>
      </c>
    </row>
    <row r="5533" ht="22.5" customHeight="1">
      <c r="A5533" s="18">
        <v>45736.0</v>
      </c>
      <c r="B5533" s="19" t="str">
        <f t="shared" si="1"/>
        <v>Mar</v>
      </c>
      <c r="C5533" s="20" t="s">
        <v>92</v>
      </c>
      <c r="D5533" s="19" t="s">
        <v>98</v>
      </c>
      <c r="E5533" s="19" t="s">
        <v>63</v>
      </c>
      <c r="F5533" s="21">
        <v>5.0</v>
      </c>
      <c r="G5533" s="22">
        <v>105631.0</v>
      </c>
      <c r="H5533" s="15" t="str">
        <f t="shared" si="2"/>
        <v>Very High Range</v>
      </c>
      <c r="I5533" s="22">
        <v>134952.0</v>
      </c>
      <c r="J5533" s="23">
        <f t="shared" si="3"/>
        <v>0.7827301559</v>
      </c>
      <c r="K5533" s="24" t="str">
        <f t="shared" si="4"/>
        <v>Target Not Meet</v>
      </c>
    </row>
    <row r="5534" ht="22.5" customHeight="1">
      <c r="A5534" s="18">
        <v>45736.0</v>
      </c>
      <c r="B5534" s="19" t="str">
        <f t="shared" si="1"/>
        <v>Mar</v>
      </c>
      <c r="C5534" s="20" t="s">
        <v>92</v>
      </c>
      <c r="D5534" s="19" t="s">
        <v>98</v>
      </c>
      <c r="E5534" s="19" t="s">
        <v>38</v>
      </c>
      <c r="F5534" s="21">
        <v>4.0</v>
      </c>
      <c r="G5534" s="22">
        <v>71225.0</v>
      </c>
      <c r="H5534" s="15" t="str">
        <f t="shared" si="2"/>
        <v>High Range</v>
      </c>
      <c r="I5534" s="22">
        <v>76625.0</v>
      </c>
      <c r="J5534" s="23">
        <f t="shared" si="3"/>
        <v>0.9295269168</v>
      </c>
      <c r="K5534" s="24" t="str">
        <f t="shared" si="4"/>
        <v>Target Not Meet</v>
      </c>
    </row>
    <row r="5535" ht="22.5" customHeight="1">
      <c r="A5535" s="18">
        <v>45736.0</v>
      </c>
      <c r="B5535" s="19" t="str">
        <f t="shared" si="1"/>
        <v>Mar</v>
      </c>
      <c r="C5535" s="20" t="s">
        <v>92</v>
      </c>
      <c r="D5535" s="19" t="s">
        <v>98</v>
      </c>
      <c r="E5535" s="19" t="s">
        <v>34</v>
      </c>
      <c r="F5535" s="21">
        <v>5.0</v>
      </c>
      <c r="G5535" s="22">
        <v>125138.0</v>
      </c>
      <c r="H5535" s="15" t="str">
        <f t="shared" si="2"/>
        <v>Very High Range</v>
      </c>
      <c r="I5535" s="22">
        <v>147995.0</v>
      </c>
      <c r="J5535" s="23">
        <f t="shared" si="3"/>
        <v>0.8455555931</v>
      </c>
      <c r="K5535" s="24" t="str">
        <f t="shared" si="4"/>
        <v>Target Not Meet</v>
      </c>
    </row>
    <row r="5536" ht="22.5" customHeight="1">
      <c r="A5536" s="18">
        <v>45736.0</v>
      </c>
      <c r="B5536" s="19" t="str">
        <f t="shared" si="1"/>
        <v>Mar</v>
      </c>
      <c r="C5536" s="20" t="s">
        <v>92</v>
      </c>
      <c r="D5536" s="19" t="s">
        <v>144</v>
      </c>
      <c r="E5536" s="19" t="s">
        <v>19</v>
      </c>
      <c r="F5536" s="21">
        <v>3.0</v>
      </c>
      <c r="G5536" s="22">
        <v>60555.0</v>
      </c>
      <c r="H5536" s="15" t="str">
        <f t="shared" si="2"/>
        <v>Medium Range</v>
      </c>
      <c r="I5536" s="22">
        <v>53472.0</v>
      </c>
      <c r="J5536" s="23">
        <f t="shared" si="3"/>
        <v>1.132461849</v>
      </c>
      <c r="K5536" s="24" t="str">
        <f t="shared" si="4"/>
        <v>Over Achived</v>
      </c>
    </row>
    <row r="5537" ht="22.5" customHeight="1">
      <c r="A5537" s="18">
        <v>45736.0</v>
      </c>
      <c r="B5537" s="19" t="str">
        <f t="shared" si="1"/>
        <v>Mar</v>
      </c>
      <c r="C5537" s="20" t="s">
        <v>92</v>
      </c>
      <c r="D5537" s="25" t="s">
        <v>149</v>
      </c>
      <c r="E5537" s="19" t="s">
        <v>23</v>
      </c>
      <c r="F5537" s="21">
        <v>2.0</v>
      </c>
      <c r="G5537" s="22">
        <v>64049.0</v>
      </c>
      <c r="H5537" s="15" t="str">
        <f t="shared" si="2"/>
        <v>Medium Range</v>
      </c>
      <c r="I5537" s="22">
        <v>47341.0</v>
      </c>
      <c r="J5537" s="23">
        <f t="shared" si="3"/>
        <v>1.352928751</v>
      </c>
      <c r="K5537" s="24" t="str">
        <f t="shared" si="4"/>
        <v>Over Achived</v>
      </c>
    </row>
    <row r="5538" ht="22.5" customHeight="1">
      <c r="A5538" s="18">
        <v>45736.0</v>
      </c>
      <c r="B5538" s="19" t="str">
        <f t="shared" si="1"/>
        <v>Mar</v>
      </c>
      <c r="C5538" s="20" t="s">
        <v>92</v>
      </c>
      <c r="D5538" s="19" t="s">
        <v>144</v>
      </c>
      <c r="E5538" s="19" t="s">
        <v>38</v>
      </c>
      <c r="F5538" s="21">
        <v>4.0</v>
      </c>
      <c r="G5538" s="22">
        <v>76118.0</v>
      </c>
      <c r="H5538" s="15" t="str">
        <f t="shared" si="2"/>
        <v>High Range</v>
      </c>
      <c r="I5538" s="22">
        <v>60736.0</v>
      </c>
      <c r="J5538" s="23">
        <f t="shared" si="3"/>
        <v>1.253260011</v>
      </c>
      <c r="K5538" s="24" t="str">
        <f t="shared" si="4"/>
        <v>Over Achived</v>
      </c>
    </row>
    <row r="5539" ht="22.5" customHeight="1">
      <c r="A5539" s="18">
        <v>45736.0</v>
      </c>
      <c r="B5539" s="19" t="str">
        <f t="shared" si="1"/>
        <v>Mar</v>
      </c>
      <c r="C5539" s="20" t="s">
        <v>92</v>
      </c>
      <c r="D5539" s="25" t="s">
        <v>149</v>
      </c>
      <c r="E5539" s="19" t="s">
        <v>68</v>
      </c>
      <c r="F5539" s="21">
        <v>2.0</v>
      </c>
      <c r="G5539" s="22">
        <v>53049.0</v>
      </c>
      <c r="H5539" s="15" t="str">
        <f t="shared" si="2"/>
        <v>Medium Range</v>
      </c>
      <c r="I5539" s="22">
        <v>40600.0</v>
      </c>
      <c r="J5539" s="23">
        <f t="shared" si="3"/>
        <v>1.306625616</v>
      </c>
      <c r="K5539" s="24" t="str">
        <f t="shared" si="4"/>
        <v>Over Achived</v>
      </c>
    </row>
    <row r="5540" ht="22.5" customHeight="1">
      <c r="A5540" s="18">
        <v>45736.0</v>
      </c>
      <c r="B5540" s="19" t="str">
        <f t="shared" si="1"/>
        <v>Mar</v>
      </c>
      <c r="C5540" s="20" t="s">
        <v>92</v>
      </c>
      <c r="D5540" s="25" t="s">
        <v>149</v>
      </c>
      <c r="E5540" s="19" t="s">
        <v>9</v>
      </c>
      <c r="F5540" s="21">
        <v>4.0</v>
      </c>
      <c r="G5540" s="22">
        <v>120678.0</v>
      </c>
      <c r="H5540" s="15" t="str">
        <f t="shared" si="2"/>
        <v>Very High Range</v>
      </c>
      <c r="I5540" s="22">
        <v>113204.0</v>
      </c>
      <c r="J5540" s="23">
        <f t="shared" si="3"/>
        <v>1.066022402</v>
      </c>
      <c r="K5540" s="24" t="str">
        <f t="shared" si="4"/>
        <v>Over Achived</v>
      </c>
    </row>
    <row r="5541" ht="22.5" customHeight="1">
      <c r="A5541" s="18">
        <v>45736.0</v>
      </c>
      <c r="B5541" s="19" t="str">
        <f t="shared" si="1"/>
        <v>Mar</v>
      </c>
      <c r="C5541" s="20" t="s">
        <v>92</v>
      </c>
      <c r="D5541" s="19" t="s">
        <v>158</v>
      </c>
      <c r="E5541" s="19" t="s">
        <v>26</v>
      </c>
      <c r="F5541" s="21">
        <v>3.0</v>
      </c>
      <c r="G5541" s="22">
        <v>90101.0</v>
      </c>
      <c r="H5541" s="15" t="str">
        <f t="shared" si="2"/>
        <v>Very High Range</v>
      </c>
      <c r="I5541" s="22">
        <v>66455.0</v>
      </c>
      <c r="J5541" s="23">
        <f t="shared" si="3"/>
        <v>1.355819728</v>
      </c>
      <c r="K5541" s="24" t="str">
        <f t="shared" si="4"/>
        <v>Over Achived</v>
      </c>
    </row>
    <row r="5542" ht="22.5" customHeight="1">
      <c r="A5542" s="18">
        <v>45736.0</v>
      </c>
      <c r="B5542" s="19" t="str">
        <f t="shared" si="1"/>
        <v>Mar</v>
      </c>
      <c r="C5542" s="20" t="s">
        <v>92</v>
      </c>
      <c r="D5542" s="19" t="s">
        <v>158</v>
      </c>
      <c r="E5542" s="19" t="s">
        <v>38</v>
      </c>
      <c r="F5542" s="21">
        <v>3.0</v>
      </c>
      <c r="G5542" s="22">
        <v>89095.0</v>
      </c>
      <c r="H5542" s="15" t="str">
        <f t="shared" si="2"/>
        <v>High Range</v>
      </c>
      <c r="I5542" s="22">
        <v>77344.0</v>
      </c>
      <c r="J5542" s="23">
        <f t="shared" si="3"/>
        <v>1.15193163</v>
      </c>
      <c r="K5542" s="24" t="str">
        <f t="shared" si="4"/>
        <v>Over Achived</v>
      </c>
    </row>
    <row r="5543" ht="22.5" customHeight="1">
      <c r="A5543" s="18">
        <v>45736.0</v>
      </c>
      <c r="B5543" s="19" t="str">
        <f t="shared" si="1"/>
        <v>Mar</v>
      </c>
      <c r="C5543" s="20" t="s">
        <v>92</v>
      </c>
      <c r="D5543" s="19" t="s">
        <v>158</v>
      </c>
      <c r="E5543" s="19" t="s">
        <v>63</v>
      </c>
      <c r="F5543" s="21">
        <v>1.0</v>
      </c>
      <c r="G5543" s="22">
        <v>24481.0</v>
      </c>
      <c r="H5543" s="15" t="str">
        <f t="shared" si="2"/>
        <v>Base Range</v>
      </c>
      <c r="I5543" s="22">
        <v>22254.0</v>
      </c>
      <c r="J5543" s="23">
        <f t="shared" si="3"/>
        <v>1.100071897</v>
      </c>
      <c r="K5543" s="24" t="str">
        <f t="shared" si="4"/>
        <v>Over Achived</v>
      </c>
    </row>
    <row r="5544" ht="22.5" customHeight="1">
      <c r="A5544" s="18">
        <v>45736.0</v>
      </c>
      <c r="B5544" s="19" t="str">
        <f t="shared" si="1"/>
        <v>Mar</v>
      </c>
      <c r="C5544" s="20" t="s">
        <v>92</v>
      </c>
      <c r="D5544" s="19" t="s">
        <v>158</v>
      </c>
      <c r="E5544" s="19" t="s">
        <v>68</v>
      </c>
      <c r="F5544" s="21">
        <v>2.0</v>
      </c>
      <c r="G5544" s="22">
        <v>52136.0</v>
      </c>
      <c r="H5544" s="15" t="str">
        <f t="shared" si="2"/>
        <v>Medium Range</v>
      </c>
      <c r="I5544" s="22">
        <v>47940.0</v>
      </c>
      <c r="J5544" s="23">
        <f t="shared" si="3"/>
        <v>1.087526074</v>
      </c>
      <c r="K5544" s="24" t="str">
        <f t="shared" si="4"/>
        <v>Over Achived</v>
      </c>
    </row>
    <row r="5545" ht="22.5" customHeight="1">
      <c r="A5545" s="18">
        <v>45736.0</v>
      </c>
      <c r="B5545" s="19" t="str">
        <f t="shared" si="1"/>
        <v>Mar</v>
      </c>
      <c r="C5545" s="20" t="s">
        <v>92</v>
      </c>
      <c r="D5545" s="25" t="s">
        <v>149</v>
      </c>
      <c r="E5545" s="19" t="s">
        <v>63</v>
      </c>
      <c r="F5545" s="21">
        <v>1.0</v>
      </c>
      <c r="G5545" s="22">
        <v>22190.0</v>
      </c>
      <c r="H5545" s="15" t="str">
        <f t="shared" si="2"/>
        <v>Base Range</v>
      </c>
      <c r="I5545" s="22">
        <v>21069.0</v>
      </c>
      <c r="J5545" s="23">
        <f t="shared" si="3"/>
        <v>1.053206132</v>
      </c>
      <c r="K5545" s="24" t="str">
        <f t="shared" si="4"/>
        <v>Over Achived</v>
      </c>
    </row>
    <row r="5546" ht="22.5" customHeight="1">
      <c r="A5546" s="18">
        <v>45737.0</v>
      </c>
      <c r="B5546" s="19" t="str">
        <f t="shared" si="1"/>
        <v>Mar</v>
      </c>
      <c r="C5546" s="20" t="s">
        <v>13</v>
      </c>
      <c r="D5546" s="19" t="s">
        <v>169</v>
      </c>
      <c r="E5546" s="19" t="s">
        <v>34</v>
      </c>
      <c r="F5546" s="21">
        <v>3.0</v>
      </c>
      <c r="G5546" s="22">
        <v>66847.0</v>
      </c>
      <c r="H5546" s="15" t="str">
        <f t="shared" si="2"/>
        <v>Medium Range</v>
      </c>
      <c r="I5546" s="22">
        <v>86004.0</v>
      </c>
      <c r="J5546" s="23">
        <f t="shared" si="3"/>
        <v>0.7772545463</v>
      </c>
      <c r="K5546" s="24" t="str">
        <f t="shared" si="4"/>
        <v>Target Not Meet</v>
      </c>
    </row>
    <row r="5547" ht="22.5" customHeight="1">
      <c r="A5547" s="18">
        <v>45737.0</v>
      </c>
      <c r="B5547" s="19" t="str">
        <f t="shared" si="1"/>
        <v>Mar</v>
      </c>
      <c r="C5547" s="20" t="s">
        <v>13</v>
      </c>
      <c r="D5547" s="19" t="s">
        <v>37</v>
      </c>
      <c r="E5547" s="19" t="s">
        <v>26</v>
      </c>
      <c r="F5547" s="21">
        <v>3.0</v>
      </c>
      <c r="G5547" s="22">
        <v>61995.0</v>
      </c>
      <c r="H5547" s="15" t="str">
        <f t="shared" si="2"/>
        <v>Medium Range</v>
      </c>
      <c r="I5547" s="22">
        <v>76110.0</v>
      </c>
      <c r="J5547" s="23">
        <f t="shared" si="3"/>
        <v>0.8145447379</v>
      </c>
      <c r="K5547" s="24" t="str">
        <f t="shared" si="4"/>
        <v>Target Not Meet</v>
      </c>
    </row>
    <row r="5548" ht="22.5" customHeight="1">
      <c r="A5548" s="18">
        <v>45737.0</v>
      </c>
      <c r="B5548" s="19" t="str">
        <f t="shared" si="1"/>
        <v>Mar</v>
      </c>
      <c r="C5548" s="20" t="s">
        <v>13</v>
      </c>
      <c r="D5548" s="19" t="s">
        <v>169</v>
      </c>
      <c r="E5548" s="19" t="s">
        <v>63</v>
      </c>
      <c r="F5548" s="21">
        <v>1.0</v>
      </c>
      <c r="G5548" s="22">
        <v>14548.0</v>
      </c>
      <c r="H5548" s="15" t="str">
        <f t="shared" si="2"/>
        <v>Base Range</v>
      </c>
      <c r="I5548" s="22">
        <v>15899.0</v>
      </c>
      <c r="J5548" s="23">
        <f t="shared" si="3"/>
        <v>0.9150261023</v>
      </c>
      <c r="K5548" s="24" t="str">
        <f t="shared" si="4"/>
        <v>Target Not Meet</v>
      </c>
    </row>
    <row r="5549" ht="22.5" customHeight="1">
      <c r="A5549" s="18">
        <v>45737.0</v>
      </c>
      <c r="B5549" s="19" t="str">
        <f t="shared" si="1"/>
        <v>Mar</v>
      </c>
      <c r="C5549" s="20" t="s">
        <v>13</v>
      </c>
      <c r="D5549" s="19" t="s">
        <v>169</v>
      </c>
      <c r="E5549" s="19" t="s">
        <v>38</v>
      </c>
      <c r="F5549" s="21">
        <v>2.0</v>
      </c>
      <c r="G5549" s="22">
        <v>54008.0</v>
      </c>
      <c r="H5549" s="15" t="str">
        <f t="shared" si="2"/>
        <v>Medium Range</v>
      </c>
      <c r="I5549" s="22">
        <v>60360.0</v>
      </c>
      <c r="J5549" s="23">
        <f t="shared" si="3"/>
        <v>0.8947647449</v>
      </c>
      <c r="K5549" s="24" t="str">
        <f t="shared" si="4"/>
        <v>Target Not Meet</v>
      </c>
    </row>
    <row r="5550" ht="22.5" customHeight="1">
      <c r="A5550" s="18">
        <v>45737.0</v>
      </c>
      <c r="B5550" s="19" t="str">
        <f t="shared" si="1"/>
        <v>Mar</v>
      </c>
      <c r="C5550" s="20" t="s">
        <v>13</v>
      </c>
      <c r="D5550" s="19" t="s">
        <v>37</v>
      </c>
      <c r="E5550" s="19" t="s">
        <v>68</v>
      </c>
      <c r="F5550" s="21">
        <v>2.0</v>
      </c>
      <c r="G5550" s="22">
        <v>40517.0</v>
      </c>
      <c r="H5550" s="15" t="str">
        <f t="shared" si="2"/>
        <v>Base Range</v>
      </c>
      <c r="I5550" s="22">
        <v>46305.0</v>
      </c>
      <c r="J5550" s="23">
        <f t="shared" si="3"/>
        <v>0.8750026995</v>
      </c>
      <c r="K5550" s="24" t="str">
        <f t="shared" si="4"/>
        <v>Target Not Meet</v>
      </c>
    </row>
    <row r="5551" ht="22.5" customHeight="1">
      <c r="A5551" s="18">
        <v>45737.0</v>
      </c>
      <c r="B5551" s="19" t="str">
        <f t="shared" si="1"/>
        <v>Mar</v>
      </c>
      <c r="C5551" s="20" t="s">
        <v>13</v>
      </c>
      <c r="D5551" s="19" t="s">
        <v>37</v>
      </c>
      <c r="E5551" s="19" t="s">
        <v>26</v>
      </c>
      <c r="F5551" s="21">
        <v>3.0</v>
      </c>
      <c r="G5551" s="22">
        <v>64702.0</v>
      </c>
      <c r="H5551" s="15" t="str">
        <f t="shared" si="2"/>
        <v>Medium Range</v>
      </c>
      <c r="I5551" s="22">
        <v>72362.0</v>
      </c>
      <c r="J5551" s="23">
        <f t="shared" si="3"/>
        <v>0.8941433349</v>
      </c>
      <c r="K5551" s="24" t="str">
        <f t="shared" si="4"/>
        <v>Target Not Meet</v>
      </c>
    </row>
    <row r="5552" ht="22.5" customHeight="1">
      <c r="A5552" s="18">
        <v>45737.0</v>
      </c>
      <c r="B5552" s="19" t="str">
        <f t="shared" si="1"/>
        <v>Mar</v>
      </c>
      <c r="C5552" s="20" t="s">
        <v>13</v>
      </c>
      <c r="D5552" s="19" t="s">
        <v>37</v>
      </c>
      <c r="E5552" s="19" t="s">
        <v>19</v>
      </c>
      <c r="F5552" s="21">
        <v>2.0</v>
      </c>
      <c r="G5552" s="22">
        <v>40431.0</v>
      </c>
      <c r="H5552" s="15" t="str">
        <f t="shared" si="2"/>
        <v>Base Range</v>
      </c>
      <c r="I5552" s="22">
        <v>45865.0</v>
      </c>
      <c r="J5552" s="23">
        <f t="shared" si="3"/>
        <v>0.8815218576</v>
      </c>
      <c r="K5552" s="24" t="str">
        <f t="shared" si="4"/>
        <v>Target Not Meet</v>
      </c>
    </row>
    <row r="5553" ht="22.5" customHeight="1">
      <c r="A5553" s="18">
        <v>45737.0</v>
      </c>
      <c r="B5553" s="19" t="str">
        <f t="shared" si="1"/>
        <v>Mar</v>
      </c>
      <c r="C5553" s="20" t="s">
        <v>13</v>
      </c>
      <c r="D5553" s="19" t="s">
        <v>18</v>
      </c>
      <c r="E5553" s="19" t="s">
        <v>26</v>
      </c>
      <c r="F5553" s="21">
        <v>3.0</v>
      </c>
      <c r="G5553" s="22">
        <v>55266.0</v>
      </c>
      <c r="H5553" s="15" t="str">
        <f t="shared" si="2"/>
        <v>Medium Range</v>
      </c>
      <c r="I5553" s="22">
        <v>45309.0</v>
      </c>
      <c r="J5553" s="23">
        <f t="shared" si="3"/>
        <v>1.219757664</v>
      </c>
      <c r="K5553" s="24" t="str">
        <f t="shared" si="4"/>
        <v>Over Achived</v>
      </c>
    </row>
    <row r="5554" ht="22.5" customHeight="1">
      <c r="A5554" s="18">
        <v>45737.0</v>
      </c>
      <c r="B5554" s="19" t="str">
        <f t="shared" si="1"/>
        <v>Mar</v>
      </c>
      <c r="C5554" s="20" t="s">
        <v>13</v>
      </c>
      <c r="D5554" s="19" t="s">
        <v>29</v>
      </c>
      <c r="E5554" s="19" t="s">
        <v>38</v>
      </c>
      <c r="F5554" s="21">
        <v>2.0</v>
      </c>
      <c r="G5554" s="22">
        <v>59164.0</v>
      </c>
      <c r="H5554" s="15" t="str">
        <f t="shared" si="2"/>
        <v>Medium Range</v>
      </c>
      <c r="I5554" s="22">
        <v>73471.0</v>
      </c>
      <c r="J5554" s="23">
        <f t="shared" si="3"/>
        <v>0.8052701066</v>
      </c>
      <c r="K5554" s="24" t="str">
        <f t="shared" si="4"/>
        <v>Target Not Meet</v>
      </c>
    </row>
    <row r="5555" ht="22.5" customHeight="1">
      <c r="A5555" s="18">
        <v>45737.0</v>
      </c>
      <c r="B5555" s="19" t="str">
        <f t="shared" si="1"/>
        <v>Mar</v>
      </c>
      <c r="C5555" s="20" t="s">
        <v>13</v>
      </c>
      <c r="D5555" s="19" t="s">
        <v>29</v>
      </c>
      <c r="E5555" s="19" t="s">
        <v>38</v>
      </c>
      <c r="F5555" s="21">
        <v>2.0</v>
      </c>
      <c r="G5555" s="22">
        <v>58944.0</v>
      </c>
      <c r="H5555" s="15" t="str">
        <f t="shared" si="2"/>
        <v>Medium Range</v>
      </c>
      <c r="I5555" s="22">
        <v>64903.0</v>
      </c>
      <c r="J5555" s="23">
        <f t="shared" si="3"/>
        <v>0.9081860623</v>
      </c>
      <c r="K5555" s="24" t="str">
        <f t="shared" si="4"/>
        <v>Target Not Meet</v>
      </c>
    </row>
    <row r="5556" ht="22.5" customHeight="1">
      <c r="A5556" s="18">
        <v>45737.0</v>
      </c>
      <c r="B5556" s="19" t="str">
        <f t="shared" si="1"/>
        <v>Mar</v>
      </c>
      <c r="C5556" s="20" t="s">
        <v>13</v>
      </c>
      <c r="D5556" s="19" t="s">
        <v>29</v>
      </c>
      <c r="E5556" s="19" t="s">
        <v>9</v>
      </c>
      <c r="F5556" s="21">
        <v>4.0</v>
      </c>
      <c r="G5556" s="22">
        <v>77407.0</v>
      </c>
      <c r="H5556" s="15" t="str">
        <f t="shared" si="2"/>
        <v>High Range</v>
      </c>
      <c r="I5556" s="22">
        <v>85623.0</v>
      </c>
      <c r="J5556" s="23">
        <f t="shared" si="3"/>
        <v>0.904044474</v>
      </c>
      <c r="K5556" s="24" t="str">
        <f t="shared" si="4"/>
        <v>Target Not Meet</v>
      </c>
    </row>
    <row r="5557" ht="22.5" customHeight="1">
      <c r="A5557" s="18">
        <v>45737.0</v>
      </c>
      <c r="B5557" s="19" t="str">
        <f t="shared" si="1"/>
        <v>Mar</v>
      </c>
      <c r="C5557" s="20" t="s">
        <v>13</v>
      </c>
      <c r="D5557" s="19" t="s">
        <v>29</v>
      </c>
      <c r="E5557" s="19" t="s">
        <v>19</v>
      </c>
      <c r="F5557" s="21">
        <v>2.0</v>
      </c>
      <c r="G5557" s="22">
        <v>41997.0</v>
      </c>
      <c r="H5557" s="15" t="str">
        <f t="shared" si="2"/>
        <v>Base Range</v>
      </c>
      <c r="I5557" s="22">
        <v>44716.0</v>
      </c>
      <c r="J5557" s="23">
        <f t="shared" si="3"/>
        <v>0.9391940245</v>
      </c>
      <c r="K5557" s="24" t="str">
        <f t="shared" si="4"/>
        <v>Target Not Meet</v>
      </c>
    </row>
    <row r="5558" ht="22.5" customHeight="1">
      <c r="A5558" s="18">
        <v>45737.0</v>
      </c>
      <c r="B5558" s="19" t="str">
        <f t="shared" si="1"/>
        <v>Mar</v>
      </c>
      <c r="C5558" s="20" t="s">
        <v>13</v>
      </c>
      <c r="D5558" s="19" t="s">
        <v>29</v>
      </c>
      <c r="E5558" s="19" t="s">
        <v>26</v>
      </c>
      <c r="F5558" s="21">
        <v>3.0</v>
      </c>
      <c r="G5558" s="22">
        <v>64179.0</v>
      </c>
      <c r="H5558" s="15" t="str">
        <f t="shared" si="2"/>
        <v>Medium Range</v>
      </c>
      <c r="I5558" s="22">
        <v>79521.0</v>
      </c>
      <c r="J5558" s="23">
        <f t="shared" si="3"/>
        <v>0.8070698306</v>
      </c>
      <c r="K5558" s="24" t="str">
        <f t="shared" si="4"/>
        <v>Target Not Meet</v>
      </c>
    </row>
    <row r="5559" ht="22.5" customHeight="1">
      <c r="A5559" s="18">
        <v>45737.0</v>
      </c>
      <c r="B5559" s="19" t="str">
        <f t="shared" si="1"/>
        <v>Mar</v>
      </c>
      <c r="C5559" s="20" t="s">
        <v>13</v>
      </c>
      <c r="D5559" s="19" t="s">
        <v>18</v>
      </c>
      <c r="E5559" s="19" t="s">
        <v>63</v>
      </c>
      <c r="F5559" s="21">
        <v>1.0</v>
      </c>
      <c r="G5559" s="22">
        <v>15247.0</v>
      </c>
      <c r="H5559" s="15" t="str">
        <f t="shared" si="2"/>
        <v>Base Range</v>
      </c>
      <c r="I5559" s="22">
        <v>10865.0</v>
      </c>
      <c r="J5559" s="23">
        <f t="shared" si="3"/>
        <v>1.403313392</v>
      </c>
      <c r="K5559" s="24" t="str">
        <f t="shared" si="4"/>
        <v>Over Achived</v>
      </c>
    </row>
    <row r="5560" ht="22.5" customHeight="1">
      <c r="A5560" s="18">
        <v>45737.0</v>
      </c>
      <c r="B5560" s="19" t="str">
        <f t="shared" si="1"/>
        <v>Mar</v>
      </c>
      <c r="C5560" s="20" t="s">
        <v>57</v>
      </c>
      <c r="D5560" s="19" t="s">
        <v>58</v>
      </c>
      <c r="E5560" s="19" t="s">
        <v>9</v>
      </c>
      <c r="F5560" s="21">
        <v>2.0</v>
      </c>
      <c r="G5560" s="22">
        <v>64317.0</v>
      </c>
      <c r="H5560" s="15" t="str">
        <f t="shared" si="2"/>
        <v>Medium Range</v>
      </c>
      <c r="I5560" s="22">
        <v>47557.0</v>
      </c>
      <c r="J5560" s="23">
        <f t="shared" si="3"/>
        <v>1.352419202</v>
      </c>
      <c r="K5560" s="24" t="str">
        <f t="shared" si="4"/>
        <v>Over Achived</v>
      </c>
    </row>
    <row r="5561" ht="22.5" customHeight="1">
      <c r="A5561" s="18">
        <v>45737.0</v>
      </c>
      <c r="B5561" s="19" t="str">
        <f t="shared" si="1"/>
        <v>Mar</v>
      </c>
      <c r="C5561" s="20" t="s">
        <v>13</v>
      </c>
      <c r="D5561" s="19" t="s">
        <v>37</v>
      </c>
      <c r="E5561" s="19" t="s">
        <v>68</v>
      </c>
      <c r="F5561" s="21">
        <v>2.0</v>
      </c>
      <c r="G5561" s="22">
        <v>37013.0</v>
      </c>
      <c r="H5561" s="15" t="str">
        <f t="shared" si="2"/>
        <v>Base Range</v>
      </c>
      <c r="I5561" s="22">
        <v>39875.0</v>
      </c>
      <c r="J5561" s="23">
        <f t="shared" si="3"/>
        <v>0.9282257053</v>
      </c>
      <c r="K5561" s="24" t="str">
        <f t="shared" si="4"/>
        <v>Target Not Meet</v>
      </c>
    </row>
    <row r="5562" ht="22.5" customHeight="1">
      <c r="A5562" s="18">
        <v>45737.0</v>
      </c>
      <c r="B5562" s="19" t="str">
        <f t="shared" si="1"/>
        <v>Mar</v>
      </c>
      <c r="C5562" s="20" t="s">
        <v>57</v>
      </c>
      <c r="D5562" s="19" t="s">
        <v>58</v>
      </c>
      <c r="E5562" s="19" t="s">
        <v>26</v>
      </c>
      <c r="F5562" s="21">
        <v>2.0</v>
      </c>
      <c r="G5562" s="22">
        <v>39707.0</v>
      </c>
      <c r="H5562" s="15" t="str">
        <f t="shared" si="2"/>
        <v>Base Range</v>
      </c>
      <c r="I5562" s="22">
        <v>37025.0</v>
      </c>
      <c r="J5562" s="23">
        <f t="shared" si="3"/>
        <v>1.072437542</v>
      </c>
      <c r="K5562" s="24" t="str">
        <f t="shared" si="4"/>
        <v>Over Achived</v>
      </c>
    </row>
    <row r="5563" ht="22.5" customHeight="1">
      <c r="A5563" s="18">
        <v>45737.0</v>
      </c>
      <c r="B5563" s="19" t="str">
        <f t="shared" si="1"/>
        <v>Mar</v>
      </c>
      <c r="C5563" s="20" t="s">
        <v>57</v>
      </c>
      <c r="D5563" s="19" t="s">
        <v>85</v>
      </c>
      <c r="E5563" s="19" t="s">
        <v>34</v>
      </c>
      <c r="F5563" s="21">
        <v>3.0</v>
      </c>
      <c r="G5563" s="22">
        <v>60639.0</v>
      </c>
      <c r="H5563" s="15" t="str">
        <f t="shared" si="2"/>
        <v>Medium Range</v>
      </c>
      <c r="I5563" s="22">
        <v>72113.0</v>
      </c>
      <c r="J5563" s="23">
        <f t="shared" si="3"/>
        <v>0.8408886054</v>
      </c>
      <c r="K5563" s="24" t="str">
        <f t="shared" si="4"/>
        <v>Target Not Meet</v>
      </c>
    </row>
    <row r="5564" ht="22.5" customHeight="1">
      <c r="A5564" s="18">
        <v>45737.0</v>
      </c>
      <c r="B5564" s="19" t="str">
        <f t="shared" si="1"/>
        <v>Mar</v>
      </c>
      <c r="C5564" s="20" t="s">
        <v>57</v>
      </c>
      <c r="D5564" s="25" t="s">
        <v>62</v>
      </c>
      <c r="E5564" s="19" t="s">
        <v>38</v>
      </c>
      <c r="F5564" s="21">
        <v>2.0</v>
      </c>
      <c r="G5564" s="22">
        <v>36766.0</v>
      </c>
      <c r="H5564" s="15" t="str">
        <f t="shared" si="2"/>
        <v>Base Range</v>
      </c>
      <c r="I5564" s="22">
        <v>25935.0</v>
      </c>
      <c r="J5564" s="23">
        <f t="shared" si="3"/>
        <v>1.417620976</v>
      </c>
      <c r="K5564" s="24" t="str">
        <f t="shared" si="4"/>
        <v>Over Achived</v>
      </c>
    </row>
    <row r="5565" ht="22.5" customHeight="1">
      <c r="A5565" s="18">
        <v>45737.0</v>
      </c>
      <c r="B5565" s="19" t="str">
        <f t="shared" si="1"/>
        <v>Mar</v>
      </c>
      <c r="C5565" s="20" t="s">
        <v>13</v>
      </c>
      <c r="D5565" s="19" t="s">
        <v>18</v>
      </c>
      <c r="E5565" s="19" t="s">
        <v>23</v>
      </c>
      <c r="F5565" s="21">
        <v>2.0</v>
      </c>
      <c r="G5565" s="22">
        <v>37094.0</v>
      </c>
      <c r="H5565" s="15" t="str">
        <f t="shared" si="2"/>
        <v>Base Range</v>
      </c>
      <c r="I5565" s="22">
        <v>32725.0</v>
      </c>
      <c r="J5565" s="23">
        <f t="shared" si="3"/>
        <v>1.133506494</v>
      </c>
      <c r="K5565" s="24" t="str">
        <f t="shared" si="4"/>
        <v>Over Achived</v>
      </c>
    </row>
    <row r="5566" ht="22.5" customHeight="1">
      <c r="A5566" s="18">
        <v>45737.0</v>
      </c>
      <c r="B5566" s="19" t="str">
        <f t="shared" si="1"/>
        <v>Mar</v>
      </c>
      <c r="C5566" s="20" t="s">
        <v>57</v>
      </c>
      <c r="D5566" s="19" t="s">
        <v>85</v>
      </c>
      <c r="E5566" s="19" t="s">
        <v>34</v>
      </c>
      <c r="F5566" s="21">
        <v>2.0</v>
      </c>
      <c r="G5566" s="22">
        <v>64362.0</v>
      </c>
      <c r="H5566" s="15" t="str">
        <f t="shared" si="2"/>
        <v>Medium Range</v>
      </c>
      <c r="I5566" s="22">
        <v>78786.0</v>
      </c>
      <c r="J5566" s="23">
        <f t="shared" si="3"/>
        <v>0.8169217881</v>
      </c>
      <c r="K5566" s="24" t="str">
        <f t="shared" si="4"/>
        <v>Target Not Meet</v>
      </c>
    </row>
    <row r="5567" ht="22.5" customHeight="1">
      <c r="A5567" s="18">
        <v>45737.0</v>
      </c>
      <c r="B5567" s="19" t="str">
        <f t="shared" si="1"/>
        <v>Mar</v>
      </c>
      <c r="C5567" s="20" t="s">
        <v>57</v>
      </c>
      <c r="D5567" s="19" t="s">
        <v>85</v>
      </c>
      <c r="E5567" s="19" t="s">
        <v>19</v>
      </c>
      <c r="F5567" s="21">
        <v>1.0</v>
      </c>
      <c r="G5567" s="22">
        <v>32748.0</v>
      </c>
      <c r="H5567" s="15" t="str">
        <f t="shared" si="2"/>
        <v>Base Range</v>
      </c>
      <c r="I5567" s="22">
        <v>36710.0</v>
      </c>
      <c r="J5567" s="23">
        <f t="shared" si="3"/>
        <v>0.8920730046</v>
      </c>
      <c r="K5567" s="24" t="str">
        <f t="shared" si="4"/>
        <v>Target Not Meet</v>
      </c>
    </row>
    <row r="5568" ht="22.5" customHeight="1">
      <c r="A5568" s="18">
        <v>45737.0</v>
      </c>
      <c r="B5568" s="19" t="str">
        <f t="shared" si="1"/>
        <v>Mar</v>
      </c>
      <c r="C5568" s="20" t="s">
        <v>57</v>
      </c>
      <c r="D5568" s="19" t="s">
        <v>85</v>
      </c>
      <c r="E5568" s="19" t="s">
        <v>9</v>
      </c>
      <c r="F5568" s="21">
        <v>3.0</v>
      </c>
      <c r="G5568" s="22">
        <v>60490.0</v>
      </c>
      <c r="H5568" s="15" t="str">
        <f t="shared" si="2"/>
        <v>Medium Range</v>
      </c>
      <c r="I5568" s="22">
        <v>71711.0</v>
      </c>
      <c r="J5568" s="23">
        <f t="shared" si="3"/>
        <v>0.8435247033</v>
      </c>
      <c r="K5568" s="24" t="str">
        <f t="shared" si="4"/>
        <v>Target Not Meet</v>
      </c>
    </row>
    <row r="5569" ht="22.5" customHeight="1">
      <c r="A5569" s="18">
        <v>45737.0</v>
      </c>
      <c r="B5569" s="19" t="str">
        <f t="shared" si="1"/>
        <v>Mar</v>
      </c>
      <c r="C5569" s="20" t="s">
        <v>57</v>
      </c>
      <c r="D5569" s="19" t="s">
        <v>85</v>
      </c>
      <c r="E5569" s="19" t="s">
        <v>19</v>
      </c>
      <c r="F5569" s="21">
        <v>1.0</v>
      </c>
      <c r="G5569" s="22">
        <v>30785.0</v>
      </c>
      <c r="H5569" s="15" t="str">
        <f t="shared" si="2"/>
        <v>Base Range</v>
      </c>
      <c r="I5569" s="22">
        <v>35651.0</v>
      </c>
      <c r="J5569" s="23">
        <f t="shared" si="3"/>
        <v>0.86351014</v>
      </c>
      <c r="K5569" s="24" t="str">
        <f t="shared" si="4"/>
        <v>Target Not Meet</v>
      </c>
    </row>
    <row r="5570" ht="22.5" customHeight="1">
      <c r="A5570" s="18">
        <v>45737.0</v>
      </c>
      <c r="B5570" s="19" t="str">
        <f t="shared" si="1"/>
        <v>Mar</v>
      </c>
      <c r="C5570" s="20" t="s">
        <v>57</v>
      </c>
      <c r="D5570" s="19" t="s">
        <v>80</v>
      </c>
      <c r="E5570" s="19" t="s">
        <v>9</v>
      </c>
      <c r="F5570" s="21">
        <v>3.0</v>
      </c>
      <c r="G5570" s="22">
        <v>57238.0</v>
      </c>
      <c r="H5570" s="15" t="str">
        <f t="shared" si="2"/>
        <v>Medium Range</v>
      </c>
      <c r="I5570" s="22">
        <v>74272.0</v>
      </c>
      <c r="J5570" s="23">
        <f t="shared" si="3"/>
        <v>0.770653813</v>
      </c>
      <c r="K5570" s="24" t="str">
        <f t="shared" si="4"/>
        <v>Target Not Meet</v>
      </c>
    </row>
    <row r="5571" ht="22.5" customHeight="1">
      <c r="A5571" s="18">
        <v>45737.0</v>
      </c>
      <c r="B5571" s="19" t="str">
        <f t="shared" si="1"/>
        <v>Mar</v>
      </c>
      <c r="C5571" s="20" t="s">
        <v>57</v>
      </c>
      <c r="D5571" s="19" t="s">
        <v>80</v>
      </c>
      <c r="E5571" s="19" t="s">
        <v>38</v>
      </c>
      <c r="F5571" s="21">
        <v>2.0</v>
      </c>
      <c r="G5571" s="22">
        <v>36875.0</v>
      </c>
      <c r="H5571" s="15" t="str">
        <f t="shared" si="2"/>
        <v>Base Range</v>
      </c>
      <c r="I5571" s="22">
        <v>47201.0</v>
      </c>
      <c r="J5571" s="23">
        <f t="shared" si="3"/>
        <v>0.7812334484</v>
      </c>
      <c r="K5571" s="24" t="str">
        <f t="shared" si="4"/>
        <v>Target Not Meet</v>
      </c>
    </row>
    <row r="5572" ht="22.5" customHeight="1">
      <c r="A5572" s="18">
        <v>45737.0</v>
      </c>
      <c r="B5572" s="19" t="str">
        <f t="shared" si="1"/>
        <v>Mar</v>
      </c>
      <c r="C5572" s="20" t="s">
        <v>57</v>
      </c>
      <c r="D5572" s="19" t="s">
        <v>80</v>
      </c>
      <c r="E5572" s="19" t="s">
        <v>38</v>
      </c>
      <c r="F5572" s="21">
        <v>2.0</v>
      </c>
      <c r="G5572" s="22">
        <v>35006.0</v>
      </c>
      <c r="H5572" s="15" t="str">
        <f t="shared" si="2"/>
        <v>Base Range</v>
      </c>
      <c r="I5572" s="22">
        <v>44279.0</v>
      </c>
      <c r="J5572" s="23">
        <f t="shared" si="3"/>
        <v>0.7905779263</v>
      </c>
      <c r="K5572" s="24" t="str">
        <f t="shared" si="4"/>
        <v>Target Not Meet</v>
      </c>
    </row>
    <row r="5573" ht="22.5" customHeight="1">
      <c r="A5573" s="18">
        <v>45737.0</v>
      </c>
      <c r="B5573" s="19" t="str">
        <f t="shared" si="1"/>
        <v>Mar</v>
      </c>
      <c r="C5573" s="20" t="s">
        <v>57</v>
      </c>
      <c r="D5573" s="19" t="s">
        <v>80</v>
      </c>
      <c r="E5573" s="19" t="s">
        <v>38</v>
      </c>
      <c r="F5573" s="21">
        <v>2.0</v>
      </c>
      <c r="G5573" s="22">
        <v>45637.0</v>
      </c>
      <c r="H5573" s="15" t="str">
        <f t="shared" si="2"/>
        <v>Base Range</v>
      </c>
      <c r="I5573" s="22">
        <v>48533.0</v>
      </c>
      <c r="J5573" s="23">
        <f t="shared" si="3"/>
        <v>0.9403292605</v>
      </c>
      <c r="K5573" s="24" t="str">
        <f t="shared" si="4"/>
        <v>Target Not Meet</v>
      </c>
    </row>
    <row r="5574" ht="22.5" customHeight="1">
      <c r="A5574" s="18">
        <v>45737.0</v>
      </c>
      <c r="B5574" s="19" t="str">
        <f t="shared" si="1"/>
        <v>Mar</v>
      </c>
      <c r="C5574" s="20" t="s">
        <v>57</v>
      </c>
      <c r="D5574" s="19" t="s">
        <v>71</v>
      </c>
      <c r="E5574" s="19" t="s">
        <v>26</v>
      </c>
      <c r="F5574" s="21">
        <v>2.0</v>
      </c>
      <c r="G5574" s="22">
        <v>42288.0</v>
      </c>
      <c r="H5574" s="15" t="str">
        <f t="shared" si="2"/>
        <v>Base Range</v>
      </c>
      <c r="I5574" s="22">
        <v>53054.0</v>
      </c>
      <c r="J5574" s="23">
        <f t="shared" si="3"/>
        <v>0.7970746786</v>
      </c>
      <c r="K5574" s="24" t="str">
        <f t="shared" si="4"/>
        <v>Target Not Meet</v>
      </c>
    </row>
    <row r="5575" ht="22.5" customHeight="1">
      <c r="A5575" s="18">
        <v>45737.0</v>
      </c>
      <c r="B5575" s="19" t="str">
        <f t="shared" si="1"/>
        <v>Mar</v>
      </c>
      <c r="C5575" s="20" t="s">
        <v>57</v>
      </c>
      <c r="D5575" s="19" t="s">
        <v>71</v>
      </c>
      <c r="E5575" s="19" t="s">
        <v>26</v>
      </c>
      <c r="F5575" s="21">
        <v>2.0</v>
      </c>
      <c r="G5575" s="22">
        <v>44959.0</v>
      </c>
      <c r="H5575" s="15" t="str">
        <f t="shared" si="2"/>
        <v>Base Range</v>
      </c>
      <c r="I5575" s="22">
        <v>47769.0</v>
      </c>
      <c r="J5575" s="23">
        <f t="shared" si="3"/>
        <v>0.9411752392</v>
      </c>
      <c r="K5575" s="24" t="str">
        <f t="shared" si="4"/>
        <v>Target Not Meet</v>
      </c>
    </row>
    <row r="5576" ht="22.5" customHeight="1">
      <c r="A5576" s="18">
        <v>45737.0</v>
      </c>
      <c r="B5576" s="19" t="str">
        <f t="shared" si="1"/>
        <v>Mar</v>
      </c>
      <c r="C5576" s="20" t="s">
        <v>57</v>
      </c>
      <c r="D5576" s="19" t="s">
        <v>71</v>
      </c>
      <c r="E5576" s="19" t="s">
        <v>9</v>
      </c>
      <c r="F5576" s="21">
        <v>2.0</v>
      </c>
      <c r="G5576" s="22">
        <v>58663.0</v>
      </c>
      <c r="H5576" s="15" t="str">
        <f t="shared" si="2"/>
        <v>Medium Range</v>
      </c>
      <c r="I5576" s="22">
        <v>71677.0</v>
      </c>
      <c r="J5576" s="23">
        <f t="shared" si="3"/>
        <v>0.8184354814</v>
      </c>
      <c r="K5576" s="24" t="str">
        <f t="shared" si="4"/>
        <v>Target Not Meet</v>
      </c>
    </row>
    <row r="5577" ht="22.5" customHeight="1">
      <c r="A5577" s="18">
        <v>45737.0</v>
      </c>
      <c r="B5577" s="19" t="str">
        <f t="shared" si="1"/>
        <v>Mar</v>
      </c>
      <c r="C5577" s="20" t="s">
        <v>57</v>
      </c>
      <c r="D5577" s="25" t="s">
        <v>62</v>
      </c>
      <c r="E5577" s="19" t="s">
        <v>63</v>
      </c>
      <c r="F5577" s="21">
        <v>1.0</v>
      </c>
      <c r="G5577" s="22">
        <v>20772.0</v>
      </c>
      <c r="H5577" s="15" t="str">
        <f t="shared" si="2"/>
        <v>Base Range</v>
      </c>
      <c r="I5577" s="22">
        <v>15633.0</v>
      </c>
      <c r="J5577" s="23">
        <f t="shared" si="3"/>
        <v>1.328727691</v>
      </c>
      <c r="K5577" s="24" t="str">
        <f t="shared" si="4"/>
        <v>Over Achived</v>
      </c>
    </row>
    <row r="5578" ht="22.5" customHeight="1">
      <c r="A5578" s="18">
        <v>45737.0</v>
      </c>
      <c r="B5578" s="19" t="str">
        <f t="shared" si="1"/>
        <v>Mar</v>
      </c>
      <c r="C5578" s="20" t="s">
        <v>57</v>
      </c>
      <c r="D5578" s="25" t="s">
        <v>62</v>
      </c>
      <c r="E5578" s="19" t="s">
        <v>23</v>
      </c>
      <c r="F5578" s="21">
        <v>1.0</v>
      </c>
      <c r="G5578" s="22">
        <v>32674.0</v>
      </c>
      <c r="H5578" s="15" t="str">
        <f t="shared" si="2"/>
        <v>Base Range</v>
      </c>
      <c r="I5578" s="22">
        <v>28350.0</v>
      </c>
      <c r="J5578" s="23">
        <f t="shared" si="3"/>
        <v>1.152522046</v>
      </c>
      <c r="K5578" s="24" t="str">
        <f t="shared" si="4"/>
        <v>Over Achived</v>
      </c>
    </row>
    <row r="5579" ht="22.5" customHeight="1">
      <c r="A5579" s="18">
        <v>45737.0</v>
      </c>
      <c r="B5579" s="19" t="str">
        <f t="shared" si="1"/>
        <v>Mar</v>
      </c>
      <c r="C5579" s="20" t="s">
        <v>57</v>
      </c>
      <c r="D5579" s="25" t="s">
        <v>62</v>
      </c>
      <c r="E5579" s="19" t="s">
        <v>38</v>
      </c>
      <c r="F5579" s="21">
        <v>2.0</v>
      </c>
      <c r="G5579" s="22">
        <v>36244.0</v>
      </c>
      <c r="H5579" s="15" t="str">
        <f t="shared" si="2"/>
        <v>Base Range</v>
      </c>
      <c r="I5579" s="22">
        <v>26018.0</v>
      </c>
      <c r="J5579" s="23">
        <f t="shared" si="3"/>
        <v>1.393035591</v>
      </c>
      <c r="K5579" s="24" t="str">
        <f t="shared" si="4"/>
        <v>Over Achived</v>
      </c>
    </row>
    <row r="5580" ht="22.5" customHeight="1">
      <c r="A5580" s="18">
        <v>45737.0</v>
      </c>
      <c r="B5580" s="19" t="str">
        <f t="shared" si="1"/>
        <v>Mar</v>
      </c>
      <c r="C5580" s="20" t="s">
        <v>57</v>
      </c>
      <c r="D5580" s="25" t="s">
        <v>62</v>
      </c>
      <c r="E5580" s="19" t="s">
        <v>26</v>
      </c>
      <c r="F5580" s="21">
        <v>2.0</v>
      </c>
      <c r="G5580" s="22">
        <v>48394.0</v>
      </c>
      <c r="H5580" s="15" t="str">
        <f t="shared" si="2"/>
        <v>Base Range</v>
      </c>
      <c r="I5580" s="22">
        <v>38505.0</v>
      </c>
      <c r="J5580" s="23">
        <f t="shared" si="3"/>
        <v>1.256823789</v>
      </c>
      <c r="K5580" s="24" t="str">
        <f t="shared" si="4"/>
        <v>Over Achived</v>
      </c>
    </row>
    <row r="5581" ht="22.5" customHeight="1">
      <c r="A5581" s="18">
        <v>45737.0</v>
      </c>
      <c r="B5581" s="19" t="str">
        <f t="shared" si="1"/>
        <v>Mar</v>
      </c>
      <c r="C5581" s="20" t="s">
        <v>13</v>
      </c>
      <c r="D5581" s="19" t="s">
        <v>14</v>
      </c>
      <c r="E5581" s="19" t="s">
        <v>34</v>
      </c>
      <c r="F5581" s="21">
        <v>3.0</v>
      </c>
      <c r="G5581" s="22">
        <v>84607.0</v>
      </c>
      <c r="H5581" s="15" t="str">
        <f t="shared" si="2"/>
        <v>High Range</v>
      </c>
      <c r="I5581" s="22">
        <v>71546.0</v>
      </c>
      <c r="J5581" s="23">
        <f t="shared" si="3"/>
        <v>1.182553881</v>
      </c>
      <c r="K5581" s="24" t="str">
        <f t="shared" si="4"/>
        <v>Over Achived</v>
      </c>
    </row>
    <row r="5582" ht="22.5" customHeight="1">
      <c r="A5582" s="18">
        <v>45737.0</v>
      </c>
      <c r="B5582" s="19" t="str">
        <f t="shared" si="1"/>
        <v>Mar</v>
      </c>
      <c r="C5582" s="20" t="s">
        <v>13</v>
      </c>
      <c r="D5582" s="19" t="s">
        <v>18</v>
      </c>
      <c r="E5582" s="19" t="s">
        <v>19</v>
      </c>
      <c r="F5582" s="21">
        <v>2.0</v>
      </c>
      <c r="G5582" s="22">
        <v>44761.0</v>
      </c>
      <c r="H5582" s="15" t="str">
        <f t="shared" si="2"/>
        <v>Base Range</v>
      </c>
      <c r="I5582" s="22">
        <v>36119.0</v>
      </c>
      <c r="J5582" s="23">
        <f t="shared" si="3"/>
        <v>1.239264653</v>
      </c>
      <c r="K5582" s="24" t="str">
        <f t="shared" si="4"/>
        <v>Over Achived</v>
      </c>
    </row>
    <row r="5583" ht="22.5" customHeight="1">
      <c r="A5583" s="18">
        <v>45737.0</v>
      </c>
      <c r="B5583" s="19" t="str">
        <f t="shared" si="1"/>
        <v>Mar</v>
      </c>
      <c r="C5583" s="20" t="s">
        <v>7</v>
      </c>
      <c r="D5583" s="19" t="s">
        <v>118</v>
      </c>
      <c r="E5583" s="19" t="s">
        <v>26</v>
      </c>
      <c r="F5583" s="21">
        <v>7.0</v>
      </c>
      <c r="G5583" s="22">
        <v>201730.0</v>
      </c>
      <c r="H5583" s="15" t="str">
        <f t="shared" si="2"/>
        <v>Very High Range</v>
      </c>
      <c r="I5583" s="22">
        <v>164054.0</v>
      </c>
      <c r="J5583" s="23">
        <f t="shared" si="3"/>
        <v>1.229656089</v>
      </c>
      <c r="K5583" s="24" t="str">
        <f t="shared" si="4"/>
        <v>Over Achived</v>
      </c>
    </row>
    <row r="5584" ht="22.5" customHeight="1">
      <c r="A5584" s="18">
        <v>45737.0</v>
      </c>
      <c r="B5584" s="19" t="str">
        <f t="shared" si="1"/>
        <v>Mar</v>
      </c>
      <c r="C5584" s="20" t="s">
        <v>7</v>
      </c>
      <c r="D5584" s="19" t="s">
        <v>126</v>
      </c>
      <c r="E5584" s="19" t="s">
        <v>38</v>
      </c>
      <c r="F5584" s="21">
        <v>4.0</v>
      </c>
      <c r="G5584" s="22">
        <v>85584.0</v>
      </c>
      <c r="H5584" s="15" t="str">
        <f t="shared" si="2"/>
        <v>High Range</v>
      </c>
      <c r="I5584" s="22">
        <v>66183.0</v>
      </c>
      <c r="J5584" s="23">
        <f t="shared" si="3"/>
        <v>1.293141743</v>
      </c>
      <c r="K5584" s="24" t="str">
        <f t="shared" si="4"/>
        <v>Over Achived</v>
      </c>
    </row>
    <row r="5585" ht="22.5" customHeight="1">
      <c r="A5585" s="18">
        <v>45737.0</v>
      </c>
      <c r="B5585" s="19" t="str">
        <f t="shared" si="1"/>
        <v>Mar</v>
      </c>
      <c r="C5585" s="20" t="s">
        <v>7</v>
      </c>
      <c r="D5585" s="19" t="s">
        <v>126</v>
      </c>
      <c r="E5585" s="19" t="s">
        <v>34</v>
      </c>
      <c r="F5585" s="21">
        <v>5.0</v>
      </c>
      <c r="G5585" s="22">
        <v>138008.0</v>
      </c>
      <c r="H5585" s="15" t="str">
        <f t="shared" si="2"/>
        <v>Very High Range</v>
      </c>
      <c r="I5585" s="22">
        <v>119112.0</v>
      </c>
      <c r="J5585" s="23">
        <f t="shared" si="3"/>
        <v>1.158640607</v>
      </c>
      <c r="K5585" s="24" t="str">
        <f t="shared" si="4"/>
        <v>Over Achived</v>
      </c>
    </row>
    <row r="5586" ht="22.5" customHeight="1">
      <c r="A5586" s="18">
        <v>45737.0</v>
      </c>
      <c r="B5586" s="19" t="str">
        <f t="shared" si="1"/>
        <v>Mar</v>
      </c>
      <c r="C5586" s="20" t="s">
        <v>7</v>
      </c>
      <c r="D5586" s="19" t="s">
        <v>126</v>
      </c>
      <c r="E5586" s="19" t="s">
        <v>26</v>
      </c>
      <c r="F5586" s="21">
        <v>8.0</v>
      </c>
      <c r="G5586" s="22">
        <v>178065.0</v>
      </c>
      <c r="H5586" s="15" t="str">
        <f t="shared" si="2"/>
        <v>Very High Range</v>
      </c>
      <c r="I5586" s="22">
        <v>153726.0</v>
      </c>
      <c r="J5586" s="23">
        <f t="shared" si="3"/>
        <v>1.158327154</v>
      </c>
      <c r="K5586" s="24" t="str">
        <f t="shared" si="4"/>
        <v>Over Achived</v>
      </c>
    </row>
    <row r="5587" ht="22.5" customHeight="1">
      <c r="A5587" s="18">
        <v>45737.0</v>
      </c>
      <c r="B5587" s="19" t="str">
        <f t="shared" si="1"/>
        <v>Mar</v>
      </c>
      <c r="C5587" s="20" t="s">
        <v>7</v>
      </c>
      <c r="D5587" s="19" t="s">
        <v>126</v>
      </c>
      <c r="E5587" s="19" t="s">
        <v>68</v>
      </c>
      <c r="F5587" s="21">
        <v>3.0</v>
      </c>
      <c r="G5587" s="22">
        <v>66416.0</v>
      </c>
      <c r="H5587" s="15" t="str">
        <f t="shared" si="2"/>
        <v>Medium Range</v>
      </c>
      <c r="I5587" s="22">
        <v>52181.0</v>
      </c>
      <c r="J5587" s="23">
        <f t="shared" si="3"/>
        <v>1.272800445</v>
      </c>
      <c r="K5587" s="24" t="str">
        <f t="shared" si="4"/>
        <v>Over Achived</v>
      </c>
    </row>
    <row r="5588" ht="22.5" customHeight="1">
      <c r="A5588" s="18">
        <v>45737.0</v>
      </c>
      <c r="B5588" s="19" t="str">
        <f t="shared" si="1"/>
        <v>Mar</v>
      </c>
      <c r="C5588" s="20" t="s">
        <v>7</v>
      </c>
      <c r="D5588" s="19" t="s">
        <v>118</v>
      </c>
      <c r="E5588" s="19" t="s">
        <v>63</v>
      </c>
      <c r="F5588" s="21">
        <v>2.0</v>
      </c>
      <c r="G5588" s="22">
        <v>54359.0</v>
      </c>
      <c r="H5588" s="15" t="str">
        <f t="shared" si="2"/>
        <v>Medium Range</v>
      </c>
      <c r="I5588" s="22">
        <v>42260.0</v>
      </c>
      <c r="J5588" s="23">
        <f t="shared" si="3"/>
        <v>1.286299101</v>
      </c>
      <c r="K5588" s="24" t="str">
        <f t="shared" si="4"/>
        <v>Over Achived</v>
      </c>
    </row>
    <row r="5589" ht="22.5" customHeight="1">
      <c r="A5589" s="18">
        <v>45737.0</v>
      </c>
      <c r="B5589" s="19" t="str">
        <f t="shared" si="1"/>
        <v>Mar</v>
      </c>
      <c r="C5589" s="20" t="s">
        <v>7</v>
      </c>
      <c r="D5589" s="19" t="s">
        <v>118</v>
      </c>
      <c r="E5589" s="19" t="s">
        <v>34</v>
      </c>
      <c r="F5589" s="21">
        <v>6.0</v>
      </c>
      <c r="G5589" s="22">
        <v>143714.0</v>
      </c>
      <c r="H5589" s="15" t="str">
        <f t="shared" si="2"/>
        <v>Very High Range</v>
      </c>
      <c r="I5589" s="22">
        <v>122187.0</v>
      </c>
      <c r="J5589" s="23">
        <f t="shared" si="3"/>
        <v>1.176180772</v>
      </c>
      <c r="K5589" s="24" t="str">
        <f t="shared" si="4"/>
        <v>Over Achived</v>
      </c>
    </row>
    <row r="5590" ht="22.5" customHeight="1">
      <c r="A5590" s="18">
        <v>45737.0</v>
      </c>
      <c r="B5590" s="19" t="str">
        <f t="shared" si="1"/>
        <v>Mar</v>
      </c>
      <c r="C5590" s="20" t="s">
        <v>7</v>
      </c>
      <c r="D5590" s="19" t="s">
        <v>118</v>
      </c>
      <c r="E5590" s="19" t="s">
        <v>63</v>
      </c>
      <c r="F5590" s="21">
        <v>2.0</v>
      </c>
      <c r="G5590" s="22">
        <v>49118.0</v>
      </c>
      <c r="H5590" s="15" t="str">
        <f t="shared" si="2"/>
        <v>Base Range</v>
      </c>
      <c r="I5590" s="22">
        <v>42313.0</v>
      </c>
      <c r="J5590" s="23">
        <f t="shared" si="3"/>
        <v>1.160825278</v>
      </c>
      <c r="K5590" s="24" t="str">
        <f t="shared" si="4"/>
        <v>Over Achived</v>
      </c>
    </row>
    <row r="5591" ht="22.5" customHeight="1">
      <c r="A5591" s="18">
        <v>45737.0</v>
      </c>
      <c r="B5591" s="19" t="str">
        <f t="shared" si="1"/>
        <v>Mar</v>
      </c>
      <c r="C5591" s="20" t="s">
        <v>7</v>
      </c>
      <c r="D5591" s="19" t="s">
        <v>118</v>
      </c>
      <c r="E5591" s="19" t="s">
        <v>38</v>
      </c>
      <c r="F5591" s="21">
        <v>4.0</v>
      </c>
      <c r="G5591" s="22">
        <v>107274.0</v>
      </c>
      <c r="H5591" s="15" t="str">
        <f t="shared" si="2"/>
        <v>Very High Range</v>
      </c>
      <c r="I5591" s="22">
        <v>84175.0</v>
      </c>
      <c r="J5591" s="23">
        <f t="shared" si="3"/>
        <v>1.274416394</v>
      </c>
      <c r="K5591" s="24" t="str">
        <f t="shared" si="4"/>
        <v>Over Achived</v>
      </c>
    </row>
    <row r="5592" ht="22.5" customHeight="1">
      <c r="A5592" s="18">
        <v>45737.0</v>
      </c>
      <c r="B5592" s="19" t="str">
        <f t="shared" si="1"/>
        <v>Mar</v>
      </c>
      <c r="C5592" s="20" t="s">
        <v>7</v>
      </c>
      <c r="D5592" s="19" t="s">
        <v>106</v>
      </c>
      <c r="E5592" s="19" t="s">
        <v>26</v>
      </c>
      <c r="F5592" s="21">
        <v>7.0</v>
      </c>
      <c r="G5592" s="22">
        <v>226487.0</v>
      </c>
      <c r="H5592" s="15" t="str">
        <f t="shared" si="2"/>
        <v>Very High Range</v>
      </c>
      <c r="I5592" s="22">
        <v>159600.0</v>
      </c>
      <c r="J5592" s="23">
        <f t="shared" si="3"/>
        <v>1.419091479</v>
      </c>
      <c r="K5592" s="24" t="str">
        <f t="shared" si="4"/>
        <v>Over Achived</v>
      </c>
    </row>
    <row r="5593" ht="22.5" customHeight="1">
      <c r="A5593" s="18">
        <v>45737.0</v>
      </c>
      <c r="B5593" s="19" t="str">
        <f t="shared" si="1"/>
        <v>Mar</v>
      </c>
      <c r="C5593" s="20" t="s">
        <v>7</v>
      </c>
      <c r="D5593" s="19" t="s">
        <v>106</v>
      </c>
      <c r="E5593" s="19" t="s">
        <v>9</v>
      </c>
      <c r="F5593" s="21">
        <v>6.0</v>
      </c>
      <c r="G5593" s="22">
        <v>147633.0</v>
      </c>
      <c r="H5593" s="15" t="str">
        <f t="shared" si="2"/>
        <v>Very High Range</v>
      </c>
      <c r="I5593" s="22">
        <v>121955.0</v>
      </c>
      <c r="J5593" s="23">
        <f t="shared" si="3"/>
        <v>1.210553073</v>
      </c>
      <c r="K5593" s="24" t="str">
        <f t="shared" si="4"/>
        <v>Over Achived</v>
      </c>
    </row>
    <row r="5594" ht="22.5" customHeight="1">
      <c r="A5594" s="18">
        <v>45737.0</v>
      </c>
      <c r="B5594" s="19" t="str">
        <f t="shared" si="1"/>
        <v>Mar</v>
      </c>
      <c r="C5594" s="20" t="s">
        <v>7</v>
      </c>
      <c r="D5594" s="19" t="s">
        <v>8</v>
      </c>
      <c r="E5594" s="19" t="s">
        <v>19</v>
      </c>
      <c r="F5594" s="21">
        <v>3.0</v>
      </c>
      <c r="G5594" s="22">
        <v>89898.0</v>
      </c>
      <c r="H5594" s="15" t="str">
        <f t="shared" si="2"/>
        <v>High Range</v>
      </c>
      <c r="I5594" s="22">
        <v>77658.0</v>
      </c>
      <c r="J5594" s="23">
        <f t="shared" si="3"/>
        <v>1.157614154</v>
      </c>
      <c r="K5594" s="24" t="str">
        <f t="shared" si="4"/>
        <v>Over Achived</v>
      </c>
    </row>
    <row r="5595" ht="22.5" customHeight="1">
      <c r="A5595" s="18">
        <v>45737.0</v>
      </c>
      <c r="B5595" s="19" t="str">
        <f t="shared" si="1"/>
        <v>Mar</v>
      </c>
      <c r="C5595" s="20" t="s">
        <v>7</v>
      </c>
      <c r="D5595" s="19" t="s">
        <v>8</v>
      </c>
      <c r="E5595" s="19" t="s">
        <v>68</v>
      </c>
      <c r="F5595" s="21">
        <v>3.0</v>
      </c>
      <c r="G5595" s="22">
        <v>57852.0</v>
      </c>
      <c r="H5595" s="15" t="str">
        <f t="shared" si="2"/>
        <v>Medium Range</v>
      </c>
      <c r="I5595" s="22">
        <v>48945.0</v>
      </c>
      <c r="J5595" s="23">
        <f t="shared" si="3"/>
        <v>1.181979773</v>
      </c>
      <c r="K5595" s="24" t="str">
        <f t="shared" si="4"/>
        <v>Over Achived</v>
      </c>
    </row>
    <row r="5596" ht="22.5" customHeight="1">
      <c r="A5596" s="18">
        <v>45737.0</v>
      </c>
      <c r="B5596" s="19" t="str">
        <f t="shared" si="1"/>
        <v>Mar</v>
      </c>
      <c r="C5596" s="20" t="s">
        <v>7</v>
      </c>
      <c r="D5596" s="19" t="s">
        <v>8</v>
      </c>
      <c r="E5596" s="19" t="s">
        <v>23</v>
      </c>
      <c r="F5596" s="21">
        <v>3.0</v>
      </c>
      <c r="G5596" s="22">
        <v>79803.0</v>
      </c>
      <c r="H5596" s="15" t="str">
        <f t="shared" si="2"/>
        <v>High Range</v>
      </c>
      <c r="I5596" s="22">
        <v>58647.0</v>
      </c>
      <c r="J5596" s="23">
        <f t="shared" si="3"/>
        <v>1.360734564</v>
      </c>
      <c r="K5596" s="24" t="str">
        <f t="shared" si="4"/>
        <v>Over Achived</v>
      </c>
    </row>
    <row r="5597" ht="22.5" customHeight="1">
      <c r="A5597" s="18">
        <v>45737.0</v>
      </c>
      <c r="B5597" s="19" t="str">
        <f t="shared" si="1"/>
        <v>Mar</v>
      </c>
      <c r="C5597" s="20" t="s">
        <v>7</v>
      </c>
      <c r="D5597" s="19" t="s">
        <v>8</v>
      </c>
      <c r="E5597" s="19" t="s">
        <v>34</v>
      </c>
      <c r="F5597" s="21">
        <v>6.0</v>
      </c>
      <c r="G5597" s="22">
        <v>120865.0</v>
      </c>
      <c r="H5597" s="15" t="str">
        <f t="shared" si="2"/>
        <v>Very High Range</v>
      </c>
      <c r="I5597" s="22">
        <v>111788.0</v>
      </c>
      <c r="J5597" s="23">
        <f t="shared" si="3"/>
        <v>1.08119834</v>
      </c>
      <c r="K5597" s="24" t="str">
        <f t="shared" si="4"/>
        <v>Over Achived</v>
      </c>
    </row>
    <row r="5598" ht="22.5" customHeight="1">
      <c r="A5598" s="18">
        <v>45737.0</v>
      </c>
      <c r="B5598" s="19" t="str">
        <f t="shared" si="1"/>
        <v>Mar</v>
      </c>
      <c r="C5598" s="20" t="s">
        <v>13</v>
      </c>
      <c r="D5598" s="19" t="s">
        <v>14</v>
      </c>
      <c r="E5598" s="19" t="s">
        <v>63</v>
      </c>
      <c r="F5598" s="21">
        <v>3.0</v>
      </c>
      <c r="G5598" s="22">
        <v>82986.0</v>
      </c>
      <c r="H5598" s="15" t="str">
        <f t="shared" si="2"/>
        <v>High Range</v>
      </c>
      <c r="I5598" s="22">
        <v>71057.0</v>
      </c>
      <c r="J5598" s="23">
        <f t="shared" si="3"/>
        <v>1.167879308</v>
      </c>
      <c r="K5598" s="24" t="str">
        <f t="shared" si="4"/>
        <v>Over Achived</v>
      </c>
    </row>
    <row r="5599" ht="22.5" customHeight="1">
      <c r="A5599" s="18">
        <v>45737.0</v>
      </c>
      <c r="B5599" s="19" t="str">
        <f t="shared" si="1"/>
        <v>Mar</v>
      </c>
      <c r="C5599" s="20" t="s">
        <v>7</v>
      </c>
      <c r="D5599" s="19" t="s">
        <v>131</v>
      </c>
      <c r="E5599" s="19" t="s">
        <v>68</v>
      </c>
      <c r="F5599" s="21">
        <v>3.0</v>
      </c>
      <c r="G5599" s="22">
        <v>59583.0</v>
      </c>
      <c r="H5599" s="15" t="str">
        <f t="shared" si="2"/>
        <v>Medium Range</v>
      </c>
      <c r="I5599" s="22">
        <v>51193.0</v>
      </c>
      <c r="J5599" s="23">
        <f t="shared" si="3"/>
        <v>1.163889594</v>
      </c>
      <c r="K5599" s="24" t="str">
        <f t="shared" si="4"/>
        <v>Over Achived</v>
      </c>
    </row>
    <row r="5600" ht="22.5" customHeight="1">
      <c r="A5600" s="18">
        <v>45737.0</v>
      </c>
      <c r="B5600" s="19" t="str">
        <f t="shared" si="1"/>
        <v>Mar</v>
      </c>
      <c r="C5600" s="20" t="s">
        <v>7</v>
      </c>
      <c r="D5600" s="19" t="s">
        <v>131</v>
      </c>
      <c r="E5600" s="19" t="s">
        <v>63</v>
      </c>
      <c r="F5600" s="21">
        <v>3.0</v>
      </c>
      <c r="G5600" s="22">
        <v>49984.0</v>
      </c>
      <c r="H5600" s="15" t="str">
        <f t="shared" si="2"/>
        <v>Base Range</v>
      </c>
      <c r="I5600" s="22">
        <v>40659.0</v>
      </c>
      <c r="J5600" s="23">
        <f t="shared" si="3"/>
        <v>1.229346516</v>
      </c>
      <c r="K5600" s="24" t="str">
        <f t="shared" si="4"/>
        <v>Over Achived</v>
      </c>
    </row>
    <row r="5601" ht="22.5" customHeight="1">
      <c r="A5601" s="18">
        <v>45737.0</v>
      </c>
      <c r="B5601" s="19" t="str">
        <f t="shared" si="1"/>
        <v>Mar</v>
      </c>
      <c r="C5601" s="20" t="s">
        <v>7</v>
      </c>
      <c r="D5601" s="19" t="s">
        <v>126</v>
      </c>
      <c r="E5601" s="19" t="s">
        <v>34</v>
      </c>
      <c r="F5601" s="21">
        <v>6.0</v>
      </c>
      <c r="G5601" s="22">
        <v>119868.0</v>
      </c>
      <c r="H5601" s="15" t="str">
        <f t="shared" si="2"/>
        <v>Very High Range</v>
      </c>
      <c r="I5601" s="22">
        <v>113289.0</v>
      </c>
      <c r="J5601" s="23">
        <f t="shared" si="3"/>
        <v>1.058072717</v>
      </c>
      <c r="K5601" s="24" t="str">
        <f t="shared" si="4"/>
        <v>Over Achived</v>
      </c>
    </row>
    <row r="5602" ht="22.5" customHeight="1">
      <c r="A5602" s="18">
        <v>45737.0</v>
      </c>
      <c r="B5602" s="19" t="str">
        <f t="shared" si="1"/>
        <v>Mar</v>
      </c>
      <c r="C5602" s="20" t="s">
        <v>92</v>
      </c>
      <c r="D5602" s="19" t="s">
        <v>158</v>
      </c>
      <c r="E5602" s="19" t="s">
        <v>68</v>
      </c>
      <c r="F5602" s="21">
        <v>2.0</v>
      </c>
      <c r="G5602" s="22">
        <v>48294.0</v>
      </c>
      <c r="H5602" s="15" t="str">
        <f t="shared" si="2"/>
        <v>Base Range</v>
      </c>
      <c r="I5602" s="22">
        <v>40754.0</v>
      </c>
      <c r="J5602" s="23">
        <f t="shared" si="3"/>
        <v>1.185012514</v>
      </c>
      <c r="K5602" s="24" t="str">
        <f t="shared" si="4"/>
        <v>Over Achived</v>
      </c>
    </row>
    <row r="5603" ht="22.5" customHeight="1">
      <c r="A5603" s="18">
        <v>45737.0</v>
      </c>
      <c r="B5603" s="19" t="str">
        <f t="shared" si="1"/>
        <v>Mar</v>
      </c>
      <c r="C5603" s="20" t="s">
        <v>92</v>
      </c>
      <c r="D5603" s="19" t="s">
        <v>93</v>
      </c>
      <c r="E5603" s="19" t="s">
        <v>19</v>
      </c>
      <c r="F5603" s="21">
        <v>2.0</v>
      </c>
      <c r="G5603" s="22">
        <v>60286.0</v>
      </c>
      <c r="H5603" s="15" t="str">
        <f t="shared" si="2"/>
        <v>Medium Range</v>
      </c>
      <c r="I5603" s="22">
        <v>69511.0</v>
      </c>
      <c r="J5603" s="23">
        <f t="shared" si="3"/>
        <v>0.867287192</v>
      </c>
      <c r="K5603" s="24" t="str">
        <f t="shared" si="4"/>
        <v>Target Not Meet</v>
      </c>
    </row>
    <row r="5604" ht="22.5" customHeight="1">
      <c r="A5604" s="18">
        <v>45737.0</v>
      </c>
      <c r="B5604" s="19" t="str">
        <f t="shared" si="1"/>
        <v>Mar</v>
      </c>
      <c r="C5604" s="20" t="s">
        <v>92</v>
      </c>
      <c r="D5604" s="19" t="s">
        <v>93</v>
      </c>
      <c r="E5604" s="19" t="s">
        <v>23</v>
      </c>
      <c r="F5604" s="21">
        <v>2.0</v>
      </c>
      <c r="G5604" s="22">
        <v>62569.0</v>
      </c>
      <c r="H5604" s="15" t="str">
        <f t="shared" si="2"/>
        <v>Medium Range</v>
      </c>
      <c r="I5604" s="22">
        <v>78301.0</v>
      </c>
      <c r="J5604" s="23">
        <f t="shared" si="3"/>
        <v>0.7990830258</v>
      </c>
      <c r="K5604" s="24" t="str">
        <f t="shared" si="4"/>
        <v>Target Not Meet</v>
      </c>
    </row>
    <row r="5605" ht="22.5" customHeight="1">
      <c r="A5605" s="18">
        <v>45737.0</v>
      </c>
      <c r="B5605" s="19" t="str">
        <f t="shared" si="1"/>
        <v>Mar</v>
      </c>
      <c r="C5605" s="20" t="s">
        <v>92</v>
      </c>
      <c r="D5605" s="19" t="s">
        <v>93</v>
      </c>
      <c r="E5605" s="19" t="s">
        <v>23</v>
      </c>
      <c r="F5605" s="21">
        <v>3.0</v>
      </c>
      <c r="G5605" s="22">
        <v>56527.0</v>
      </c>
      <c r="H5605" s="15" t="str">
        <f t="shared" si="2"/>
        <v>Medium Range</v>
      </c>
      <c r="I5605" s="22">
        <v>61863.0</v>
      </c>
      <c r="J5605" s="23">
        <f t="shared" si="3"/>
        <v>0.9137448879</v>
      </c>
      <c r="K5605" s="24" t="str">
        <f t="shared" si="4"/>
        <v>Target Not Meet</v>
      </c>
    </row>
    <row r="5606" ht="22.5" customHeight="1">
      <c r="A5606" s="18">
        <v>45737.0</v>
      </c>
      <c r="B5606" s="19" t="str">
        <f t="shared" si="1"/>
        <v>Mar</v>
      </c>
      <c r="C5606" s="20" t="s">
        <v>92</v>
      </c>
      <c r="D5606" s="19" t="s">
        <v>93</v>
      </c>
      <c r="E5606" s="19" t="s">
        <v>9</v>
      </c>
      <c r="F5606" s="21">
        <v>4.0</v>
      </c>
      <c r="G5606" s="22">
        <v>100959.0</v>
      </c>
      <c r="H5606" s="15" t="str">
        <f t="shared" si="2"/>
        <v>Very High Range</v>
      </c>
      <c r="I5606" s="22">
        <v>116616.0</v>
      </c>
      <c r="J5606" s="23">
        <f t="shared" si="3"/>
        <v>0.8657388352</v>
      </c>
      <c r="K5606" s="24" t="str">
        <f t="shared" si="4"/>
        <v>Target Not Meet</v>
      </c>
    </row>
    <row r="5607" ht="22.5" customHeight="1">
      <c r="A5607" s="18">
        <v>45737.0</v>
      </c>
      <c r="B5607" s="19" t="str">
        <f t="shared" si="1"/>
        <v>Mar</v>
      </c>
      <c r="C5607" s="20" t="s">
        <v>92</v>
      </c>
      <c r="D5607" s="19" t="s">
        <v>98</v>
      </c>
      <c r="E5607" s="19" t="s">
        <v>19</v>
      </c>
      <c r="F5607" s="21">
        <v>3.0</v>
      </c>
      <c r="G5607" s="22">
        <v>63128.0</v>
      </c>
      <c r="H5607" s="15" t="str">
        <f t="shared" si="2"/>
        <v>Medium Range</v>
      </c>
      <c r="I5607" s="22">
        <v>74470.0</v>
      </c>
      <c r="J5607" s="23">
        <f t="shared" si="3"/>
        <v>0.8476970592</v>
      </c>
      <c r="K5607" s="24" t="str">
        <f t="shared" si="4"/>
        <v>Target Not Meet</v>
      </c>
    </row>
    <row r="5608" ht="22.5" customHeight="1">
      <c r="A5608" s="18">
        <v>45737.0</v>
      </c>
      <c r="B5608" s="19" t="str">
        <f t="shared" si="1"/>
        <v>Mar</v>
      </c>
      <c r="C5608" s="20" t="s">
        <v>92</v>
      </c>
      <c r="D5608" s="19" t="s">
        <v>158</v>
      </c>
      <c r="E5608" s="19" t="s">
        <v>9</v>
      </c>
      <c r="F5608" s="21">
        <v>5.0</v>
      </c>
      <c r="G5608" s="22">
        <v>128745.0</v>
      </c>
      <c r="H5608" s="15" t="str">
        <f t="shared" si="2"/>
        <v>Very High Range</v>
      </c>
      <c r="I5608" s="22">
        <v>113219.0</v>
      </c>
      <c r="J5608" s="23">
        <f t="shared" si="3"/>
        <v>1.13713246</v>
      </c>
      <c r="K5608" s="24" t="str">
        <f t="shared" si="4"/>
        <v>Over Achived</v>
      </c>
    </row>
    <row r="5609" ht="22.5" customHeight="1">
      <c r="A5609" s="18">
        <v>45737.0</v>
      </c>
      <c r="B5609" s="19" t="str">
        <f t="shared" si="1"/>
        <v>Mar</v>
      </c>
      <c r="C5609" s="20" t="s">
        <v>92</v>
      </c>
      <c r="D5609" s="19" t="s">
        <v>144</v>
      </c>
      <c r="E5609" s="19" t="s">
        <v>26</v>
      </c>
      <c r="F5609" s="21">
        <v>3.0</v>
      </c>
      <c r="G5609" s="22">
        <v>83597.0</v>
      </c>
      <c r="H5609" s="15" t="str">
        <f t="shared" si="2"/>
        <v>High Range</v>
      </c>
      <c r="I5609" s="22">
        <v>72451.0</v>
      </c>
      <c r="J5609" s="23">
        <f t="shared" si="3"/>
        <v>1.153841907</v>
      </c>
      <c r="K5609" s="24" t="str">
        <f t="shared" si="4"/>
        <v>Over Achived</v>
      </c>
    </row>
    <row r="5610" ht="22.5" customHeight="1">
      <c r="A5610" s="18">
        <v>45737.0</v>
      </c>
      <c r="B5610" s="19" t="str">
        <f t="shared" si="1"/>
        <v>Mar</v>
      </c>
      <c r="C5610" s="20" t="s">
        <v>92</v>
      </c>
      <c r="D5610" s="19" t="s">
        <v>144</v>
      </c>
      <c r="E5610" s="19" t="s">
        <v>38</v>
      </c>
      <c r="F5610" s="21">
        <v>3.0</v>
      </c>
      <c r="G5610" s="22">
        <v>72364.0</v>
      </c>
      <c r="H5610" s="15" t="str">
        <f t="shared" si="2"/>
        <v>High Range</v>
      </c>
      <c r="I5610" s="22">
        <v>63852.0</v>
      </c>
      <c r="J5610" s="23">
        <f t="shared" si="3"/>
        <v>1.133308275</v>
      </c>
      <c r="K5610" s="24" t="str">
        <f t="shared" si="4"/>
        <v>Over Achived</v>
      </c>
    </row>
    <row r="5611" ht="22.5" customHeight="1">
      <c r="A5611" s="18">
        <v>45737.0</v>
      </c>
      <c r="B5611" s="19" t="str">
        <f t="shared" si="1"/>
        <v>Mar</v>
      </c>
      <c r="C5611" s="20" t="s">
        <v>92</v>
      </c>
      <c r="D5611" s="19" t="s">
        <v>98</v>
      </c>
      <c r="E5611" s="19" t="s">
        <v>23</v>
      </c>
      <c r="F5611" s="21">
        <v>3.0</v>
      </c>
      <c r="G5611" s="22">
        <v>49738.0</v>
      </c>
      <c r="H5611" s="15" t="str">
        <f t="shared" si="2"/>
        <v>Base Range</v>
      </c>
      <c r="I5611" s="22">
        <v>54020.0</v>
      </c>
      <c r="J5611" s="23">
        <f t="shared" si="3"/>
        <v>0.9207330618</v>
      </c>
      <c r="K5611" s="24" t="str">
        <f t="shared" si="4"/>
        <v>Target Not Meet</v>
      </c>
    </row>
    <row r="5612" ht="22.5" customHeight="1">
      <c r="A5612" s="18">
        <v>45737.0</v>
      </c>
      <c r="B5612" s="19" t="str">
        <f t="shared" si="1"/>
        <v>Mar</v>
      </c>
      <c r="C5612" s="20" t="s">
        <v>92</v>
      </c>
      <c r="D5612" s="19" t="s">
        <v>144</v>
      </c>
      <c r="E5612" s="19" t="s">
        <v>23</v>
      </c>
      <c r="F5612" s="21">
        <v>2.0</v>
      </c>
      <c r="G5612" s="22">
        <v>55440.0</v>
      </c>
      <c r="H5612" s="15" t="str">
        <f t="shared" si="2"/>
        <v>Medium Range</v>
      </c>
      <c r="I5612" s="22">
        <v>41247.0</v>
      </c>
      <c r="J5612" s="23">
        <f t="shared" si="3"/>
        <v>1.344097753</v>
      </c>
      <c r="K5612" s="24" t="str">
        <f t="shared" si="4"/>
        <v>Over Achived</v>
      </c>
    </row>
    <row r="5613" ht="22.5" customHeight="1">
      <c r="A5613" s="18">
        <v>45737.0</v>
      </c>
      <c r="B5613" s="19" t="str">
        <f t="shared" si="1"/>
        <v>Mar</v>
      </c>
      <c r="C5613" s="20" t="s">
        <v>92</v>
      </c>
      <c r="D5613" s="25" t="s">
        <v>149</v>
      </c>
      <c r="E5613" s="19" t="s">
        <v>38</v>
      </c>
      <c r="F5613" s="21">
        <v>3.0</v>
      </c>
      <c r="G5613" s="22">
        <v>69134.0</v>
      </c>
      <c r="H5613" s="15" t="str">
        <f t="shared" si="2"/>
        <v>Medium Range</v>
      </c>
      <c r="I5613" s="22">
        <v>61413.0</v>
      </c>
      <c r="J5613" s="23">
        <f t="shared" si="3"/>
        <v>1.125722567</v>
      </c>
      <c r="K5613" s="24" t="str">
        <f t="shared" si="4"/>
        <v>Over Achived</v>
      </c>
    </row>
    <row r="5614" ht="22.5" customHeight="1">
      <c r="A5614" s="18">
        <v>45737.0</v>
      </c>
      <c r="B5614" s="19" t="str">
        <f t="shared" si="1"/>
        <v>Mar</v>
      </c>
      <c r="C5614" s="20" t="s">
        <v>92</v>
      </c>
      <c r="D5614" s="25" t="s">
        <v>149</v>
      </c>
      <c r="E5614" s="19" t="s">
        <v>68</v>
      </c>
      <c r="F5614" s="21">
        <v>2.0</v>
      </c>
      <c r="G5614" s="22">
        <v>48540.0</v>
      </c>
      <c r="H5614" s="15" t="str">
        <f t="shared" si="2"/>
        <v>Base Range</v>
      </c>
      <c r="I5614" s="22">
        <v>38112.0</v>
      </c>
      <c r="J5614" s="23">
        <f t="shared" si="3"/>
        <v>1.27361461</v>
      </c>
      <c r="K5614" s="24" t="str">
        <f t="shared" si="4"/>
        <v>Over Achived</v>
      </c>
    </row>
    <row r="5615" ht="22.5" customHeight="1">
      <c r="A5615" s="18">
        <v>45737.0</v>
      </c>
      <c r="B5615" s="19" t="str">
        <f t="shared" si="1"/>
        <v>Mar</v>
      </c>
      <c r="C5615" s="20" t="s">
        <v>92</v>
      </c>
      <c r="D5615" s="25" t="s">
        <v>149</v>
      </c>
      <c r="E5615" s="19" t="s">
        <v>23</v>
      </c>
      <c r="F5615" s="21">
        <v>3.0</v>
      </c>
      <c r="G5615" s="22">
        <v>63865.0</v>
      </c>
      <c r="H5615" s="15" t="str">
        <f t="shared" si="2"/>
        <v>Medium Range</v>
      </c>
      <c r="I5615" s="22">
        <v>56495.0</v>
      </c>
      <c r="J5615" s="23">
        <f t="shared" si="3"/>
        <v>1.130454022</v>
      </c>
      <c r="K5615" s="24" t="str">
        <f t="shared" si="4"/>
        <v>Over Achived</v>
      </c>
    </row>
    <row r="5616" ht="22.5" customHeight="1">
      <c r="A5616" s="18">
        <v>45737.0</v>
      </c>
      <c r="B5616" s="19" t="str">
        <f t="shared" si="1"/>
        <v>Mar</v>
      </c>
      <c r="C5616" s="20" t="s">
        <v>92</v>
      </c>
      <c r="D5616" s="25" t="s">
        <v>149</v>
      </c>
      <c r="E5616" s="19" t="s">
        <v>19</v>
      </c>
      <c r="F5616" s="21">
        <v>3.0</v>
      </c>
      <c r="G5616" s="22">
        <v>53584.0</v>
      </c>
      <c r="H5616" s="15" t="str">
        <f t="shared" si="2"/>
        <v>Medium Range</v>
      </c>
      <c r="I5616" s="22">
        <v>43896.0</v>
      </c>
      <c r="J5616" s="23">
        <f t="shared" si="3"/>
        <v>1.220703481</v>
      </c>
      <c r="K5616" s="24" t="str">
        <f t="shared" si="4"/>
        <v>Over Achived</v>
      </c>
    </row>
    <row r="5617" ht="22.5" customHeight="1">
      <c r="A5617" s="18">
        <v>45737.0</v>
      </c>
      <c r="B5617" s="19" t="str">
        <f t="shared" si="1"/>
        <v>Mar</v>
      </c>
      <c r="C5617" s="20" t="s">
        <v>92</v>
      </c>
      <c r="D5617" s="25" t="s">
        <v>149</v>
      </c>
      <c r="E5617" s="19" t="s">
        <v>26</v>
      </c>
      <c r="F5617" s="21">
        <v>3.0</v>
      </c>
      <c r="G5617" s="22">
        <v>86381.0</v>
      </c>
      <c r="H5617" s="15" t="str">
        <f t="shared" si="2"/>
        <v>High Range</v>
      </c>
      <c r="I5617" s="22">
        <v>80196.0</v>
      </c>
      <c r="J5617" s="23">
        <f t="shared" si="3"/>
        <v>1.077123547</v>
      </c>
      <c r="K5617" s="24" t="str">
        <f t="shared" si="4"/>
        <v>Over Achived</v>
      </c>
    </row>
    <row r="5618" ht="22.5" customHeight="1">
      <c r="A5618" s="18">
        <v>45737.0</v>
      </c>
      <c r="B5618" s="19" t="str">
        <f t="shared" si="1"/>
        <v>Mar</v>
      </c>
      <c r="C5618" s="20" t="s">
        <v>92</v>
      </c>
      <c r="D5618" s="19" t="s">
        <v>144</v>
      </c>
      <c r="E5618" s="19" t="s">
        <v>23</v>
      </c>
      <c r="F5618" s="21">
        <v>3.0</v>
      </c>
      <c r="G5618" s="22">
        <v>52054.0</v>
      </c>
      <c r="H5618" s="15" t="str">
        <f t="shared" si="2"/>
        <v>Medium Range</v>
      </c>
      <c r="I5618" s="22">
        <v>39775.0</v>
      </c>
      <c r="J5618" s="23">
        <f t="shared" si="3"/>
        <v>1.308711502</v>
      </c>
      <c r="K5618" s="24" t="str">
        <f t="shared" si="4"/>
        <v>Over Achived</v>
      </c>
    </row>
    <row r="5619" ht="22.5" customHeight="1">
      <c r="A5619" s="18">
        <v>45738.0</v>
      </c>
      <c r="B5619" s="19" t="str">
        <f t="shared" si="1"/>
        <v>Mar</v>
      </c>
      <c r="C5619" s="20" t="s">
        <v>13</v>
      </c>
      <c r="D5619" s="19" t="s">
        <v>169</v>
      </c>
      <c r="E5619" s="19" t="s">
        <v>19</v>
      </c>
      <c r="F5619" s="21">
        <v>2.0</v>
      </c>
      <c r="G5619" s="22">
        <v>40622.0</v>
      </c>
      <c r="H5619" s="15" t="str">
        <f t="shared" si="2"/>
        <v>Base Range</v>
      </c>
      <c r="I5619" s="22">
        <v>43722.0</v>
      </c>
      <c r="J5619" s="23">
        <f t="shared" si="3"/>
        <v>0.9290974795</v>
      </c>
      <c r="K5619" s="24" t="str">
        <f t="shared" si="4"/>
        <v>Target Not Meet</v>
      </c>
    </row>
    <row r="5620" ht="22.5" customHeight="1">
      <c r="A5620" s="18">
        <v>45738.0</v>
      </c>
      <c r="B5620" s="19" t="str">
        <f t="shared" si="1"/>
        <v>Mar</v>
      </c>
      <c r="C5620" s="20" t="s">
        <v>13</v>
      </c>
      <c r="D5620" s="19" t="s">
        <v>29</v>
      </c>
      <c r="E5620" s="19" t="s">
        <v>26</v>
      </c>
      <c r="F5620" s="21">
        <v>3.0</v>
      </c>
      <c r="G5620" s="22">
        <v>63612.0</v>
      </c>
      <c r="H5620" s="15" t="str">
        <f t="shared" si="2"/>
        <v>Medium Range</v>
      </c>
      <c r="I5620" s="22">
        <v>67176.0</v>
      </c>
      <c r="J5620" s="23">
        <f t="shared" si="3"/>
        <v>0.9469453376</v>
      </c>
      <c r="K5620" s="24" t="str">
        <f t="shared" si="4"/>
        <v>Target Not Meet</v>
      </c>
    </row>
    <row r="5621" ht="22.5" customHeight="1">
      <c r="A5621" s="18">
        <v>45738.0</v>
      </c>
      <c r="B5621" s="19" t="str">
        <f t="shared" si="1"/>
        <v>Mar</v>
      </c>
      <c r="C5621" s="20" t="s">
        <v>13</v>
      </c>
      <c r="D5621" s="19" t="s">
        <v>169</v>
      </c>
      <c r="E5621" s="19" t="s">
        <v>19</v>
      </c>
      <c r="F5621" s="21">
        <v>2.0</v>
      </c>
      <c r="G5621" s="22">
        <v>41661.0</v>
      </c>
      <c r="H5621" s="15" t="str">
        <f t="shared" si="2"/>
        <v>Base Range</v>
      </c>
      <c r="I5621" s="22">
        <v>45011.0</v>
      </c>
      <c r="J5621" s="23">
        <f t="shared" si="3"/>
        <v>0.9255737486</v>
      </c>
      <c r="K5621" s="24" t="str">
        <f t="shared" si="4"/>
        <v>Target Not Meet</v>
      </c>
    </row>
    <row r="5622" ht="22.5" customHeight="1">
      <c r="A5622" s="18">
        <v>45738.0</v>
      </c>
      <c r="B5622" s="19" t="str">
        <f t="shared" si="1"/>
        <v>Mar</v>
      </c>
      <c r="C5622" s="20" t="s">
        <v>13</v>
      </c>
      <c r="D5622" s="19" t="s">
        <v>169</v>
      </c>
      <c r="E5622" s="19" t="s">
        <v>9</v>
      </c>
      <c r="F5622" s="21">
        <v>3.0</v>
      </c>
      <c r="G5622" s="22">
        <v>84142.0</v>
      </c>
      <c r="H5622" s="15" t="str">
        <f t="shared" si="2"/>
        <v>High Range</v>
      </c>
      <c r="I5622" s="22">
        <v>91482.0</v>
      </c>
      <c r="J5622" s="23">
        <f t="shared" si="3"/>
        <v>0.919765637</v>
      </c>
      <c r="K5622" s="24" t="str">
        <f t="shared" si="4"/>
        <v>Target Not Meet</v>
      </c>
    </row>
    <row r="5623" ht="22.5" customHeight="1">
      <c r="A5623" s="18">
        <v>45738.0</v>
      </c>
      <c r="B5623" s="19" t="str">
        <f t="shared" si="1"/>
        <v>Mar</v>
      </c>
      <c r="C5623" s="20" t="s">
        <v>13</v>
      </c>
      <c r="D5623" s="19" t="s">
        <v>37</v>
      </c>
      <c r="E5623" s="19" t="s">
        <v>68</v>
      </c>
      <c r="F5623" s="21">
        <v>2.0</v>
      </c>
      <c r="G5623" s="22">
        <v>33487.0</v>
      </c>
      <c r="H5623" s="15" t="str">
        <f t="shared" si="2"/>
        <v>Base Range</v>
      </c>
      <c r="I5623" s="22">
        <v>42928.0</v>
      </c>
      <c r="J5623" s="23">
        <f t="shared" si="3"/>
        <v>0.7800736116</v>
      </c>
      <c r="K5623" s="24" t="str">
        <f t="shared" si="4"/>
        <v>Target Not Meet</v>
      </c>
    </row>
    <row r="5624" ht="22.5" customHeight="1">
      <c r="A5624" s="18">
        <v>45738.0</v>
      </c>
      <c r="B5624" s="19" t="str">
        <f t="shared" si="1"/>
        <v>Mar</v>
      </c>
      <c r="C5624" s="20" t="s">
        <v>13</v>
      </c>
      <c r="D5624" s="19" t="s">
        <v>37</v>
      </c>
      <c r="E5624" s="19" t="s">
        <v>26</v>
      </c>
      <c r="F5624" s="21">
        <v>2.0</v>
      </c>
      <c r="G5624" s="22">
        <v>62620.0</v>
      </c>
      <c r="H5624" s="15" t="str">
        <f t="shared" si="2"/>
        <v>Medium Range</v>
      </c>
      <c r="I5624" s="22">
        <v>71576.0</v>
      </c>
      <c r="J5624" s="23">
        <f t="shared" si="3"/>
        <v>0.8748742595</v>
      </c>
      <c r="K5624" s="24" t="str">
        <f t="shared" si="4"/>
        <v>Target Not Meet</v>
      </c>
    </row>
    <row r="5625" ht="22.5" customHeight="1">
      <c r="A5625" s="18">
        <v>45738.0</v>
      </c>
      <c r="B5625" s="19" t="str">
        <f t="shared" si="1"/>
        <v>Mar</v>
      </c>
      <c r="C5625" s="20" t="s">
        <v>13</v>
      </c>
      <c r="D5625" s="19" t="s">
        <v>37</v>
      </c>
      <c r="E5625" s="19" t="s">
        <v>38</v>
      </c>
      <c r="F5625" s="21">
        <v>3.0</v>
      </c>
      <c r="G5625" s="22">
        <v>55327.0</v>
      </c>
      <c r="H5625" s="15" t="str">
        <f t="shared" si="2"/>
        <v>Medium Range</v>
      </c>
      <c r="I5625" s="22">
        <v>65822.0</v>
      </c>
      <c r="J5625" s="23">
        <f t="shared" si="3"/>
        <v>0.8405548297</v>
      </c>
      <c r="K5625" s="24" t="str">
        <f t="shared" si="4"/>
        <v>Target Not Meet</v>
      </c>
    </row>
    <row r="5626" ht="22.5" customHeight="1">
      <c r="A5626" s="18">
        <v>45738.0</v>
      </c>
      <c r="B5626" s="19" t="str">
        <f t="shared" si="1"/>
        <v>Mar</v>
      </c>
      <c r="C5626" s="20" t="s">
        <v>13</v>
      </c>
      <c r="D5626" s="19" t="s">
        <v>29</v>
      </c>
      <c r="E5626" s="19" t="s">
        <v>19</v>
      </c>
      <c r="F5626" s="21">
        <v>2.0</v>
      </c>
      <c r="G5626" s="22">
        <v>48840.0</v>
      </c>
      <c r="H5626" s="15" t="str">
        <f t="shared" si="2"/>
        <v>Base Range</v>
      </c>
      <c r="I5626" s="22">
        <v>61734.0</v>
      </c>
      <c r="J5626" s="23">
        <f t="shared" si="3"/>
        <v>0.7911361648</v>
      </c>
      <c r="K5626" s="24" t="str">
        <f t="shared" si="4"/>
        <v>Target Not Meet</v>
      </c>
    </row>
    <row r="5627" ht="22.5" customHeight="1">
      <c r="A5627" s="18">
        <v>45738.0</v>
      </c>
      <c r="B5627" s="19" t="str">
        <f t="shared" si="1"/>
        <v>Mar</v>
      </c>
      <c r="C5627" s="20" t="s">
        <v>13</v>
      </c>
      <c r="D5627" s="19" t="s">
        <v>14</v>
      </c>
      <c r="E5627" s="19" t="s">
        <v>38</v>
      </c>
      <c r="F5627" s="21">
        <v>2.0</v>
      </c>
      <c r="G5627" s="22">
        <v>60259.0</v>
      </c>
      <c r="H5627" s="15" t="str">
        <f t="shared" si="2"/>
        <v>Medium Range</v>
      </c>
      <c r="I5627" s="22">
        <v>49267.0</v>
      </c>
      <c r="J5627" s="23">
        <f t="shared" si="3"/>
        <v>1.223110804</v>
      </c>
      <c r="K5627" s="24" t="str">
        <f t="shared" si="4"/>
        <v>Over Achived</v>
      </c>
    </row>
    <row r="5628" ht="22.5" customHeight="1">
      <c r="A5628" s="18">
        <v>45738.0</v>
      </c>
      <c r="B5628" s="19" t="str">
        <f t="shared" si="1"/>
        <v>Mar</v>
      </c>
      <c r="C5628" s="20" t="s">
        <v>13</v>
      </c>
      <c r="D5628" s="19" t="s">
        <v>29</v>
      </c>
      <c r="E5628" s="19" t="s">
        <v>9</v>
      </c>
      <c r="F5628" s="21">
        <v>3.0</v>
      </c>
      <c r="G5628" s="22">
        <v>83140.0</v>
      </c>
      <c r="H5628" s="15" t="str">
        <f t="shared" si="2"/>
        <v>High Range</v>
      </c>
      <c r="I5628" s="22">
        <v>100155.0</v>
      </c>
      <c r="J5628" s="23">
        <f t="shared" si="3"/>
        <v>0.8301133243</v>
      </c>
      <c r="K5628" s="24" t="str">
        <f t="shared" si="4"/>
        <v>Target Not Meet</v>
      </c>
    </row>
    <row r="5629" ht="22.5" customHeight="1">
      <c r="A5629" s="18">
        <v>45738.0</v>
      </c>
      <c r="B5629" s="19" t="str">
        <f t="shared" si="1"/>
        <v>Mar</v>
      </c>
      <c r="C5629" s="20" t="s">
        <v>13</v>
      </c>
      <c r="D5629" s="19" t="s">
        <v>29</v>
      </c>
      <c r="E5629" s="19" t="s">
        <v>38</v>
      </c>
      <c r="F5629" s="21">
        <v>2.0</v>
      </c>
      <c r="G5629" s="22">
        <v>49856.0</v>
      </c>
      <c r="H5629" s="15" t="str">
        <f t="shared" si="2"/>
        <v>Base Range</v>
      </c>
      <c r="I5629" s="22">
        <v>63635.0</v>
      </c>
      <c r="J5629" s="23">
        <f t="shared" si="3"/>
        <v>0.7834682172</v>
      </c>
      <c r="K5629" s="24" t="str">
        <f t="shared" si="4"/>
        <v>Target Not Meet</v>
      </c>
    </row>
    <row r="5630" ht="22.5" customHeight="1">
      <c r="A5630" s="18">
        <v>45738.0</v>
      </c>
      <c r="B5630" s="19" t="str">
        <f t="shared" si="1"/>
        <v>Mar</v>
      </c>
      <c r="C5630" s="20" t="s">
        <v>13</v>
      </c>
      <c r="D5630" s="19" t="s">
        <v>18</v>
      </c>
      <c r="E5630" s="19" t="s">
        <v>23</v>
      </c>
      <c r="F5630" s="21">
        <v>2.0</v>
      </c>
      <c r="G5630" s="22">
        <v>37911.0</v>
      </c>
      <c r="H5630" s="15" t="str">
        <f t="shared" si="2"/>
        <v>Base Range</v>
      </c>
      <c r="I5630" s="22">
        <v>33682.0</v>
      </c>
      <c r="J5630" s="23">
        <f t="shared" si="3"/>
        <v>1.125556677</v>
      </c>
      <c r="K5630" s="24" t="str">
        <f t="shared" si="4"/>
        <v>Over Achived</v>
      </c>
    </row>
    <row r="5631" ht="22.5" customHeight="1">
      <c r="A5631" s="18">
        <v>45738.0</v>
      </c>
      <c r="B5631" s="19" t="str">
        <f t="shared" si="1"/>
        <v>Mar</v>
      </c>
      <c r="C5631" s="20" t="s">
        <v>13</v>
      </c>
      <c r="D5631" s="19" t="s">
        <v>18</v>
      </c>
      <c r="E5631" s="19" t="s">
        <v>23</v>
      </c>
      <c r="F5631" s="21">
        <v>2.0</v>
      </c>
      <c r="G5631" s="22">
        <v>42799.0</v>
      </c>
      <c r="H5631" s="15" t="str">
        <f t="shared" si="2"/>
        <v>Base Range</v>
      </c>
      <c r="I5631" s="22">
        <v>31863.0</v>
      </c>
      <c r="J5631" s="23">
        <f t="shared" si="3"/>
        <v>1.343219408</v>
      </c>
      <c r="K5631" s="24" t="str">
        <f t="shared" si="4"/>
        <v>Over Achived</v>
      </c>
    </row>
    <row r="5632" ht="22.5" customHeight="1">
      <c r="A5632" s="18">
        <v>45738.0</v>
      </c>
      <c r="B5632" s="19" t="str">
        <f t="shared" si="1"/>
        <v>Mar</v>
      </c>
      <c r="C5632" s="20" t="s">
        <v>13</v>
      </c>
      <c r="D5632" s="19" t="s">
        <v>18</v>
      </c>
      <c r="E5632" s="19" t="s">
        <v>26</v>
      </c>
      <c r="F5632" s="21">
        <v>3.0</v>
      </c>
      <c r="G5632" s="22">
        <v>55365.0</v>
      </c>
      <c r="H5632" s="15" t="str">
        <f t="shared" si="2"/>
        <v>Medium Range</v>
      </c>
      <c r="I5632" s="22">
        <v>41396.0</v>
      </c>
      <c r="J5632" s="23">
        <f t="shared" si="3"/>
        <v>1.337448063</v>
      </c>
      <c r="K5632" s="24" t="str">
        <f t="shared" si="4"/>
        <v>Over Achived</v>
      </c>
    </row>
    <row r="5633" ht="22.5" customHeight="1">
      <c r="A5633" s="18">
        <v>45738.0</v>
      </c>
      <c r="B5633" s="19" t="str">
        <f t="shared" si="1"/>
        <v>Mar</v>
      </c>
      <c r="C5633" s="20" t="s">
        <v>13</v>
      </c>
      <c r="D5633" s="19" t="s">
        <v>14</v>
      </c>
      <c r="E5633" s="19" t="s">
        <v>68</v>
      </c>
      <c r="F5633" s="21">
        <v>2.0</v>
      </c>
      <c r="G5633" s="22">
        <v>34837.0</v>
      </c>
      <c r="H5633" s="15" t="str">
        <f t="shared" si="2"/>
        <v>Base Range</v>
      </c>
      <c r="I5633" s="22">
        <v>24558.0</v>
      </c>
      <c r="J5633" s="23">
        <f t="shared" si="3"/>
        <v>1.418560143</v>
      </c>
      <c r="K5633" s="24" t="str">
        <f t="shared" si="4"/>
        <v>Over Achived</v>
      </c>
    </row>
    <row r="5634" ht="22.5" customHeight="1">
      <c r="A5634" s="18">
        <v>45738.0</v>
      </c>
      <c r="B5634" s="19" t="str">
        <f t="shared" si="1"/>
        <v>Mar</v>
      </c>
      <c r="C5634" s="20" t="s">
        <v>13</v>
      </c>
      <c r="D5634" s="19" t="s">
        <v>169</v>
      </c>
      <c r="E5634" s="19" t="s">
        <v>38</v>
      </c>
      <c r="F5634" s="21">
        <v>2.0</v>
      </c>
      <c r="G5634" s="22">
        <v>47836.0</v>
      </c>
      <c r="H5634" s="15" t="str">
        <f t="shared" si="2"/>
        <v>Base Range</v>
      </c>
      <c r="I5634" s="22">
        <v>55470.0</v>
      </c>
      <c r="J5634" s="23">
        <f t="shared" si="3"/>
        <v>0.8623760591</v>
      </c>
      <c r="K5634" s="24" t="str">
        <f t="shared" si="4"/>
        <v>Target Not Meet</v>
      </c>
    </row>
    <row r="5635" ht="22.5" customHeight="1">
      <c r="A5635" s="18">
        <v>45738.0</v>
      </c>
      <c r="B5635" s="19" t="str">
        <f t="shared" si="1"/>
        <v>Mar</v>
      </c>
      <c r="C5635" s="20" t="s">
        <v>13</v>
      </c>
      <c r="D5635" s="19" t="s">
        <v>29</v>
      </c>
      <c r="E5635" s="19" t="s">
        <v>23</v>
      </c>
      <c r="F5635" s="21">
        <v>1.0</v>
      </c>
      <c r="G5635" s="22">
        <v>42354.0</v>
      </c>
      <c r="H5635" s="15" t="str">
        <f t="shared" si="2"/>
        <v>Base Range</v>
      </c>
      <c r="I5635" s="22">
        <v>53901.0</v>
      </c>
      <c r="J5635" s="23">
        <f t="shared" si="3"/>
        <v>0.7857739189</v>
      </c>
      <c r="K5635" s="24" t="str">
        <f t="shared" si="4"/>
        <v>Target Not Meet</v>
      </c>
    </row>
    <row r="5636" ht="22.5" customHeight="1">
      <c r="A5636" s="18">
        <v>45738.0</v>
      </c>
      <c r="B5636" s="19" t="str">
        <f t="shared" si="1"/>
        <v>Mar</v>
      </c>
      <c r="C5636" s="20" t="s">
        <v>13</v>
      </c>
      <c r="D5636" s="19" t="s">
        <v>169</v>
      </c>
      <c r="E5636" s="19" t="s">
        <v>19</v>
      </c>
      <c r="F5636" s="21">
        <v>2.0</v>
      </c>
      <c r="G5636" s="22">
        <v>49445.0</v>
      </c>
      <c r="H5636" s="15" t="str">
        <f t="shared" si="2"/>
        <v>Base Range</v>
      </c>
      <c r="I5636" s="22">
        <v>58054.0</v>
      </c>
      <c r="J5636" s="23">
        <f t="shared" si="3"/>
        <v>0.8517070314</v>
      </c>
      <c r="K5636" s="24" t="str">
        <f t="shared" si="4"/>
        <v>Target Not Meet</v>
      </c>
    </row>
    <row r="5637" ht="22.5" customHeight="1">
      <c r="A5637" s="18">
        <v>45738.0</v>
      </c>
      <c r="B5637" s="19" t="str">
        <f t="shared" si="1"/>
        <v>Mar</v>
      </c>
      <c r="C5637" s="20" t="s">
        <v>57</v>
      </c>
      <c r="D5637" s="19" t="s">
        <v>85</v>
      </c>
      <c r="E5637" s="19" t="s">
        <v>38</v>
      </c>
      <c r="F5637" s="21">
        <v>1.0</v>
      </c>
      <c r="G5637" s="22">
        <v>34513.0</v>
      </c>
      <c r="H5637" s="15" t="str">
        <f t="shared" si="2"/>
        <v>Base Range</v>
      </c>
      <c r="I5637" s="22">
        <v>42027.0</v>
      </c>
      <c r="J5637" s="23">
        <f t="shared" si="3"/>
        <v>0.8212101744</v>
      </c>
      <c r="K5637" s="24" t="str">
        <f t="shared" si="4"/>
        <v>Target Not Meet</v>
      </c>
    </row>
    <row r="5638" ht="22.5" customHeight="1">
      <c r="A5638" s="18">
        <v>45738.0</v>
      </c>
      <c r="B5638" s="19" t="str">
        <f t="shared" si="1"/>
        <v>Mar</v>
      </c>
      <c r="C5638" s="20" t="s">
        <v>57</v>
      </c>
      <c r="D5638" s="19" t="s">
        <v>58</v>
      </c>
      <c r="E5638" s="19" t="s">
        <v>19</v>
      </c>
      <c r="F5638" s="21">
        <v>1.0</v>
      </c>
      <c r="G5638" s="22">
        <v>34178.0</v>
      </c>
      <c r="H5638" s="15" t="str">
        <f t="shared" si="2"/>
        <v>Base Range</v>
      </c>
      <c r="I5638" s="22">
        <v>30071.0</v>
      </c>
      <c r="J5638" s="23">
        <f t="shared" si="3"/>
        <v>1.136576768</v>
      </c>
      <c r="K5638" s="24" t="str">
        <f t="shared" si="4"/>
        <v>Over Achived</v>
      </c>
    </row>
    <row r="5639" ht="22.5" customHeight="1">
      <c r="A5639" s="18">
        <v>45738.0</v>
      </c>
      <c r="B5639" s="19" t="str">
        <f t="shared" si="1"/>
        <v>Mar</v>
      </c>
      <c r="C5639" s="20" t="s">
        <v>57</v>
      </c>
      <c r="D5639" s="19" t="s">
        <v>85</v>
      </c>
      <c r="E5639" s="19" t="s">
        <v>9</v>
      </c>
      <c r="F5639" s="21">
        <v>2.0</v>
      </c>
      <c r="G5639" s="22">
        <v>59188.0</v>
      </c>
      <c r="H5639" s="15" t="str">
        <f t="shared" si="2"/>
        <v>Medium Range</v>
      </c>
      <c r="I5639" s="22">
        <v>73154.0</v>
      </c>
      <c r="J5639" s="23">
        <f t="shared" si="3"/>
        <v>0.809087678</v>
      </c>
      <c r="K5639" s="24" t="str">
        <f t="shared" si="4"/>
        <v>Target Not Meet</v>
      </c>
    </row>
    <row r="5640" ht="22.5" customHeight="1">
      <c r="A5640" s="18">
        <v>45738.0</v>
      </c>
      <c r="B5640" s="19" t="str">
        <f t="shared" si="1"/>
        <v>Mar</v>
      </c>
      <c r="C5640" s="20" t="s">
        <v>57</v>
      </c>
      <c r="D5640" s="19" t="s">
        <v>85</v>
      </c>
      <c r="E5640" s="19" t="s">
        <v>34</v>
      </c>
      <c r="F5640" s="21">
        <v>3.0</v>
      </c>
      <c r="G5640" s="22">
        <v>58720.0</v>
      </c>
      <c r="H5640" s="15" t="str">
        <f t="shared" si="2"/>
        <v>Medium Range</v>
      </c>
      <c r="I5640" s="22">
        <v>74170.0</v>
      </c>
      <c r="J5640" s="23">
        <f t="shared" si="3"/>
        <v>0.7916947553</v>
      </c>
      <c r="K5640" s="24" t="str">
        <f t="shared" si="4"/>
        <v>Target Not Meet</v>
      </c>
    </row>
    <row r="5641" ht="22.5" customHeight="1">
      <c r="A5641" s="18">
        <v>45738.0</v>
      </c>
      <c r="B5641" s="19" t="str">
        <f t="shared" si="1"/>
        <v>Mar</v>
      </c>
      <c r="C5641" s="20" t="s">
        <v>57</v>
      </c>
      <c r="D5641" s="19" t="s">
        <v>85</v>
      </c>
      <c r="E5641" s="19" t="s">
        <v>63</v>
      </c>
      <c r="F5641" s="21">
        <v>1.0</v>
      </c>
      <c r="G5641" s="22">
        <v>22811.0</v>
      </c>
      <c r="H5641" s="15" t="str">
        <f t="shared" si="2"/>
        <v>Base Range</v>
      </c>
      <c r="I5641" s="22">
        <v>29107.0</v>
      </c>
      <c r="J5641" s="23">
        <f t="shared" si="3"/>
        <v>0.7836946439</v>
      </c>
      <c r="K5641" s="24" t="str">
        <f t="shared" si="4"/>
        <v>Target Not Meet</v>
      </c>
    </row>
    <row r="5642" ht="22.5" customHeight="1">
      <c r="A5642" s="18">
        <v>45738.0</v>
      </c>
      <c r="B5642" s="19" t="str">
        <f t="shared" si="1"/>
        <v>Mar</v>
      </c>
      <c r="C5642" s="20" t="s">
        <v>57</v>
      </c>
      <c r="D5642" s="19" t="s">
        <v>80</v>
      </c>
      <c r="E5642" s="19" t="s">
        <v>68</v>
      </c>
      <c r="F5642" s="21">
        <v>1.0</v>
      </c>
      <c r="G5642" s="22">
        <v>23874.0</v>
      </c>
      <c r="H5642" s="15" t="str">
        <f t="shared" si="2"/>
        <v>Base Range</v>
      </c>
      <c r="I5642" s="22">
        <v>27030.0</v>
      </c>
      <c r="J5642" s="23">
        <f t="shared" si="3"/>
        <v>0.8832408435</v>
      </c>
      <c r="K5642" s="24" t="str">
        <f t="shared" si="4"/>
        <v>Target Not Meet</v>
      </c>
    </row>
    <row r="5643" ht="22.5" customHeight="1">
      <c r="A5643" s="18">
        <v>45738.0</v>
      </c>
      <c r="B5643" s="19" t="str">
        <f t="shared" si="1"/>
        <v>Mar</v>
      </c>
      <c r="C5643" s="20" t="s">
        <v>57</v>
      </c>
      <c r="D5643" s="19" t="s">
        <v>80</v>
      </c>
      <c r="E5643" s="19" t="s">
        <v>68</v>
      </c>
      <c r="F5643" s="21">
        <v>1.0</v>
      </c>
      <c r="G5643" s="22">
        <v>28123.0</v>
      </c>
      <c r="H5643" s="15" t="str">
        <f t="shared" si="2"/>
        <v>Base Range</v>
      </c>
      <c r="I5643" s="22">
        <v>31065.0</v>
      </c>
      <c r="J5643" s="23">
        <f t="shared" si="3"/>
        <v>0.9052953485</v>
      </c>
      <c r="K5643" s="24" t="str">
        <f t="shared" si="4"/>
        <v>Target Not Meet</v>
      </c>
    </row>
    <row r="5644" ht="22.5" customHeight="1">
      <c r="A5644" s="18">
        <v>45738.0</v>
      </c>
      <c r="B5644" s="19" t="str">
        <f t="shared" si="1"/>
        <v>Mar</v>
      </c>
      <c r="C5644" s="20" t="s">
        <v>57</v>
      </c>
      <c r="D5644" s="19" t="s">
        <v>80</v>
      </c>
      <c r="E5644" s="19" t="s">
        <v>63</v>
      </c>
      <c r="F5644" s="21">
        <v>1.0</v>
      </c>
      <c r="G5644" s="22">
        <v>20128.0</v>
      </c>
      <c r="H5644" s="15" t="str">
        <f t="shared" si="2"/>
        <v>Base Range</v>
      </c>
      <c r="I5644" s="22">
        <v>24356.0</v>
      </c>
      <c r="J5644" s="23">
        <f t="shared" si="3"/>
        <v>0.8264082772</v>
      </c>
      <c r="K5644" s="24" t="str">
        <f t="shared" si="4"/>
        <v>Target Not Meet</v>
      </c>
    </row>
    <row r="5645" ht="22.5" customHeight="1">
      <c r="A5645" s="18">
        <v>45738.0</v>
      </c>
      <c r="B5645" s="19" t="str">
        <f t="shared" si="1"/>
        <v>Mar</v>
      </c>
      <c r="C5645" s="20" t="s">
        <v>57</v>
      </c>
      <c r="D5645" s="19" t="s">
        <v>71</v>
      </c>
      <c r="E5645" s="19" t="s">
        <v>19</v>
      </c>
      <c r="F5645" s="21">
        <v>1.0</v>
      </c>
      <c r="G5645" s="22">
        <v>37621.0</v>
      </c>
      <c r="H5645" s="15" t="str">
        <f t="shared" si="2"/>
        <v>Base Range</v>
      </c>
      <c r="I5645" s="22">
        <v>44107.0</v>
      </c>
      <c r="J5645" s="23">
        <f t="shared" si="3"/>
        <v>0.8529485116</v>
      </c>
      <c r="K5645" s="24" t="str">
        <f t="shared" si="4"/>
        <v>Target Not Meet</v>
      </c>
    </row>
    <row r="5646" ht="22.5" customHeight="1">
      <c r="A5646" s="18">
        <v>45738.0</v>
      </c>
      <c r="B5646" s="19" t="str">
        <f t="shared" si="1"/>
        <v>Mar</v>
      </c>
      <c r="C5646" s="20" t="s">
        <v>57</v>
      </c>
      <c r="D5646" s="19" t="s">
        <v>71</v>
      </c>
      <c r="E5646" s="19" t="s">
        <v>68</v>
      </c>
      <c r="F5646" s="21">
        <v>1.0</v>
      </c>
      <c r="G5646" s="22">
        <v>25367.0</v>
      </c>
      <c r="H5646" s="15" t="str">
        <f t="shared" si="2"/>
        <v>Base Range</v>
      </c>
      <c r="I5646" s="22">
        <v>29028.0</v>
      </c>
      <c r="J5646" s="23">
        <f t="shared" si="3"/>
        <v>0.8738803913</v>
      </c>
      <c r="K5646" s="24" t="str">
        <f t="shared" si="4"/>
        <v>Target Not Meet</v>
      </c>
    </row>
    <row r="5647" ht="22.5" customHeight="1">
      <c r="A5647" s="18">
        <v>45738.0</v>
      </c>
      <c r="B5647" s="19" t="str">
        <f t="shared" si="1"/>
        <v>Mar</v>
      </c>
      <c r="C5647" s="20" t="s">
        <v>57</v>
      </c>
      <c r="D5647" s="19" t="s">
        <v>71</v>
      </c>
      <c r="E5647" s="19" t="s">
        <v>68</v>
      </c>
      <c r="F5647" s="21">
        <v>1.0</v>
      </c>
      <c r="G5647" s="22">
        <v>30518.0</v>
      </c>
      <c r="H5647" s="15" t="str">
        <f t="shared" si="2"/>
        <v>Base Range</v>
      </c>
      <c r="I5647" s="22">
        <v>34079.0</v>
      </c>
      <c r="J5647" s="23">
        <f t="shared" si="3"/>
        <v>0.8955074973</v>
      </c>
      <c r="K5647" s="24" t="str">
        <f t="shared" si="4"/>
        <v>Target Not Meet</v>
      </c>
    </row>
    <row r="5648" ht="22.5" customHeight="1">
      <c r="A5648" s="18">
        <v>45738.0</v>
      </c>
      <c r="B5648" s="19" t="str">
        <f t="shared" si="1"/>
        <v>Mar</v>
      </c>
      <c r="C5648" s="20" t="s">
        <v>57</v>
      </c>
      <c r="D5648" s="25" t="s">
        <v>62</v>
      </c>
      <c r="E5648" s="19" t="s">
        <v>19</v>
      </c>
      <c r="F5648" s="21">
        <v>1.0</v>
      </c>
      <c r="G5648" s="22">
        <v>37524.0</v>
      </c>
      <c r="H5648" s="15" t="str">
        <f t="shared" si="2"/>
        <v>Base Range</v>
      </c>
      <c r="I5648" s="22">
        <v>26294.0</v>
      </c>
      <c r="J5648" s="23">
        <f t="shared" si="3"/>
        <v>1.427093634</v>
      </c>
      <c r="K5648" s="24" t="str">
        <f t="shared" si="4"/>
        <v>Over Achived</v>
      </c>
    </row>
    <row r="5649" ht="22.5" customHeight="1">
      <c r="A5649" s="18">
        <v>45738.0</v>
      </c>
      <c r="B5649" s="19" t="str">
        <f t="shared" si="1"/>
        <v>Mar</v>
      </c>
      <c r="C5649" s="20" t="s">
        <v>57</v>
      </c>
      <c r="D5649" s="25" t="s">
        <v>62</v>
      </c>
      <c r="E5649" s="19" t="s">
        <v>23</v>
      </c>
      <c r="F5649" s="21">
        <v>1.0</v>
      </c>
      <c r="G5649" s="22">
        <v>33124.0</v>
      </c>
      <c r="H5649" s="15" t="str">
        <f t="shared" si="2"/>
        <v>Base Range</v>
      </c>
      <c r="I5649" s="22">
        <v>27115.0</v>
      </c>
      <c r="J5649" s="23">
        <f t="shared" si="3"/>
        <v>1.221611654</v>
      </c>
      <c r="K5649" s="24" t="str">
        <f t="shared" si="4"/>
        <v>Over Achived</v>
      </c>
    </row>
    <row r="5650" ht="22.5" customHeight="1">
      <c r="A5650" s="18">
        <v>45738.0</v>
      </c>
      <c r="B5650" s="19" t="str">
        <f t="shared" si="1"/>
        <v>Mar</v>
      </c>
      <c r="C5650" s="20" t="s">
        <v>57</v>
      </c>
      <c r="D5650" s="25" t="s">
        <v>62</v>
      </c>
      <c r="E5650" s="19" t="s">
        <v>23</v>
      </c>
      <c r="F5650" s="21">
        <v>1.0</v>
      </c>
      <c r="G5650" s="22">
        <v>27739.0</v>
      </c>
      <c r="H5650" s="15" t="str">
        <f t="shared" si="2"/>
        <v>Base Range</v>
      </c>
      <c r="I5650" s="22">
        <v>21931.0</v>
      </c>
      <c r="J5650" s="23">
        <f t="shared" si="3"/>
        <v>1.264830605</v>
      </c>
      <c r="K5650" s="24" t="str">
        <f t="shared" si="4"/>
        <v>Over Achived</v>
      </c>
    </row>
    <row r="5651" ht="22.5" customHeight="1">
      <c r="A5651" s="18">
        <v>45738.0</v>
      </c>
      <c r="B5651" s="19" t="str">
        <f t="shared" si="1"/>
        <v>Mar</v>
      </c>
      <c r="C5651" s="20" t="s">
        <v>57</v>
      </c>
      <c r="D5651" s="25" t="s">
        <v>62</v>
      </c>
      <c r="E5651" s="19" t="s">
        <v>38</v>
      </c>
      <c r="F5651" s="21">
        <v>1.0</v>
      </c>
      <c r="G5651" s="22">
        <v>44823.0</v>
      </c>
      <c r="H5651" s="15" t="str">
        <f t="shared" si="2"/>
        <v>Base Range</v>
      </c>
      <c r="I5651" s="22">
        <v>41614.0</v>
      </c>
      <c r="J5651" s="23">
        <f t="shared" si="3"/>
        <v>1.077113471</v>
      </c>
      <c r="K5651" s="24" t="str">
        <f t="shared" si="4"/>
        <v>Over Achived</v>
      </c>
    </row>
    <row r="5652" ht="22.5" customHeight="1">
      <c r="A5652" s="18">
        <v>45738.0</v>
      </c>
      <c r="B5652" s="19" t="str">
        <f t="shared" si="1"/>
        <v>Mar</v>
      </c>
      <c r="C5652" s="20" t="s">
        <v>57</v>
      </c>
      <c r="D5652" s="25" t="s">
        <v>62</v>
      </c>
      <c r="E5652" s="19" t="s">
        <v>9</v>
      </c>
      <c r="F5652" s="21">
        <v>2.0</v>
      </c>
      <c r="G5652" s="22">
        <v>55311.0</v>
      </c>
      <c r="H5652" s="15" t="str">
        <f t="shared" si="2"/>
        <v>Medium Range</v>
      </c>
      <c r="I5652" s="22">
        <v>50172.0</v>
      </c>
      <c r="J5652" s="23">
        <f t="shared" si="3"/>
        <v>1.102427649</v>
      </c>
      <c r="K5652" s="24" t="str">
        <f t="shared" si="4"/>
        <v>Over Achived</v>
      </c>
    </row>
    <row r="5653" ht="22.5" customHeight="1">
      <c r="A5653" s="18">
        <v>45738.0</v>
      </c>
      <c r="B5653" s="19" t="str">
        <f t="shared" si="1"/>
        <v>Mar</v>
      </c>
      <c r="C5653" s="20" t="s">
        <v>57</v>
      </c>
      <c r="D5653" s="19" t="s">
        <v>58</v>
      </c>
      <c r="E5653" s="19" t="s">
        <v>19</v>
      </c>
      <c r="F5653" s="21">
        <v>1.0</v>
      </c>
      <c r="G5653" s="22">
        <v>31240.0</v>
      </c>
      <c r="H5653" s="15" t="str">
        <f t="shared" si="2"/>
        <v>Base Range</v>
      </c>
      <c r="I5653" s="22">
        <v>25940.0</v>
      </c>
      <c r="J5653" s="23">
        <f t="shared" si="3"/>
        <v>1.204317656</v>
      </c>
      <c r="K5653" s="24" t="str">
        <f t="shared" si="4"/>
        <v>Over Achived</v>
      </c>
    </row>
    <row r="5654" ht="22.5" customHeight="1">
      <c r="A5654" s="18">
        <v>45738.0</v>
      </c>
      <c r="B5654" s="19" t="str">
        <f t="shared" si="1"/>
        <v>Mar</v>
      </c>
      <c r="C5654" s="20" t="s">
        <v>57</v>
      </c>
      <c r="D5654" s="19" t="s">
        <v>58</v>
      </c>
      <c r="E5654" s="19" t="s">
        <v>38</v>
      </c>
      <c r="F5654" s="21">
        <v>1.0</v>
      </c>
      <c r="G5654" s="22">
        <v>38933.0</v>
      </c>
      <c r="H5654" s="15" t="str">
        <f t="shared" si="2"/>
        <v>Base Range</v>
      </c>
      <c r="I5654" s="22">
        <v>27393.0</v>
      </c>
      <c r="J5654" s="23">
        <f t="shared" si="3"/>
        <v>1.421275508</v>
      </c>
      <c r="K5654" s="24" t="str">
        <f t="shared" si="4"/>
        <v>Over Achived</v>
      </c>
    </row>
    <row r="5655" ht="22.5" customHeight="1">
      <c r="A5655" s="18">
        <v>45738.0</v>
      </c>
      <c r="B5655" s="19" t="str">
        <f t="shared" si="1"/>
        <v>Mar</v>
      </c>
      <c r="C5655" s="20" t="s">
        <v>13</v>
      </c>
      <c r="D5655" s="19" t="s">
        <v>14</v>
      </c>
      <c r="E5655" s="19" t="s">
        <v>34</v>
      </c>
      <c r="F5655" s="21">
        <v>3.0</v>
      </c>
      <c r="G5655" s="22">
        <v>65045.0</v>
      </c>
      <c r="H5655" s="15" t="str">
        <f t="shared" si="2"/>
        <v>Medium Range</v>
      </c>
      <c r="I5655" s="22">
        <v>52013.0</v>
      </c>
      <c r="J5655" s="23">
        <f t="shared" si="3"/>
        <v>1.250552746</v>
      </c>
      <c r="K5655" s="24" t="str">
        <f t="shared" si="4"/>
        <v>Over Achived</v>
      </c>
    </row>
    <row r="5656" ht="22.5" customHeight="1">
      <c r="A5656" s="18">
        <v>45738.0</v>
      </c>
      <c r="B5656" s="19" t="str">
        <f t="shared" si="1"/>
        <v>Mar</v>
      </c>
      <c r="C5656" s="20" t="s">
        <v>57</v>
      </c>
      <c r="D5656" s="19" t="s">
        <v>85</v>
      </c>
      <c r="E5656" s="19" t="s">
        <v>63</v>
      </c>
      <c r="F5656" s="21">
        <v>1.0</v>
      </c>
      <c r="G5656" s="22">
        <v>23024.0</v>
      </c>
      <c r="H5656" s="15" t="str">
        <f t="shared" si="2"/>
        <v>Base Range</v>
      </c>
      <c r="I5656" s="22">
        <v>28037.0</v>
      </c>
      <c r="J5656" s="23">
        <f t="shared" si="3"/>
        <v>0.8212005564</v>
      </c>
      <c r="K5656" s="24" t="str">
        <f t="shared" si="4"/>
        <v>Target Not Meet</v>
      </c>
    </row>
    <row r="5657" ht="22.5" customHeight="1">
      <c r="A5657" s="18">
        <v>45738.0</v>
      </c>
      <c r="B5657" s="19" t="str">
        <f t="shared" si="1"/>
        <v>Mar</v>
      </c>
      <c r="C5657" s="20" t="s">
        <v>13</v>
      </c>
      <c r="D5657" s="19" t="s">
        <v>14</v>
      </c>
      <c r="E5657" s="19" t="s">
        <v>38</v>
      </c>
      <c r="F5657" s="21">
        <v>2.0</v>
      </c>
      <c r="G5657" s="22">
        <v>48867.0</v>
      </c>
      <c r="H5657" s="15" t="str">
        <f t="shared" si="2"/>
        <v>Base Range</v>
      </c>
      <c r="I5657" s="22">
        <v>45179.0</v>
      </c>
      <c r="J5657" s="23">
        <f t="shared" si="3"/>
        <v>1.081630846</v>
      </c>
      <c r="K5657" s="24" t="str">
        <f t="shared" si="4"/>
        <v>Over Achived</v>
      </c>
    </row>
    <row r="5658" ht="22.5" customHeight="1">
      <c r="A5658" s="18">
        <v>45738.0</v>
      </c>
      <c r="B5658" s="19" t="str">
        <f t="shared" si="1"/>
        <v>Mar</v>
      </c>
      <c r="C5658" s="20" t="s">
        <v>7</v>
      </c>
      <c r="D5658" s="19" t="s">
        <v>126</v>
      </c>
      <c r="E5658" s="19" t="s">
        <v>26</v>
      </c>
      <c r="F5658" s="21">
        <v>8.0</v>
      </c>
      <c r="G5658" s="22">
        <v>212599.0</v>
      </c>
      <c r="H5658" s="15" t="str">
        <f t="shared" si="2"/>
        <v>Very High Range</v>
      </c>
      <c r="I5658" s="22">
        <v>170452.0</v>
      </c>
      <c r="J5658" s="23">
        <f t="shared" si="3"/>
        <v>1.247266093</v>
      </c>
      <c r="K5658" s="24" t="str">
        <f t="shared" si="4"/>
        <v>Over Achived</v>
      </c>
    </row>
    <row r="5659" ht="22.5" customHeight="1">
      <c r="A5659" s="18">
        <v>45738.0</v>
      </c>
      <c r="B5659" s="19" t="str">
        <f t="shared" si="1"/>
        <v>Mar</v>
      </c>
      <c r="C5659" s="20" t="s">
        <v>7</v>
      </c>
      <c r="D5659" s="19" t="s">
        <v>126</v>
      </c>
      <c r="E5659" s="19" t="s">
        <v>26</v>
      </c>
      <c r="F5659" s="21">
        <v>8.0</v>
      </c>
      <c r="G5659" s="22">
        <v>181799.0</v>
      </c>
      <c r="H5659" s="15" t="str">
        <f t="shared" si="2"/>
        <v>Very High Range</v>
      </c>
      <c r="I5659" s="22">
        <v>145835.0</v>
      </c>
      <c r="J5659" s="23">
        <f t="shared" si="3"/>
        <v>1.246607467</v>
      </c>
      <c r="K5659" s="24" t="str">
        <f t="shared" si="4"/>
        <v>Over Achived</v>
      </c>
    </row>
    <row r="5660" ht="22.5" customHeight="1">
      <c r="A5660" s="18">
        <v>45738.0</v>
      </c>
      <c r="B5660" s="19" t="str">
        <f t="shared" si="1"/>
        <v>Mar</v>
      </c>
      <c r="C5660" s="20" t="s">
        <v>7</v>
      </c>
      <c r="D5660" s="19" t="s">
        <v>126</v>
      </c>
      <c r="E5660" s="19" t="s">
        <v>23</v>
      </c>
      <c r="F5660" s="21">
        <v>3.0</v>
      </c>
      <c r="G5660" s="22">
        <v>74005.0</v>
      </c>
      <c r="H5660" s="15" t="str">
        <f t="shared" si="2"/>
        <v>High Range</v>
      </c>
      <c r="I5660" s="22">
        <v>64395.0</v>
      </c>
      <c r="J5660" s="23">
        <f t="shared" si="3"/>
        <v>1.149235189</v>
      </c>
      <c r="K5660" s="24" t="str">
        <f t="shared" si="4"/>
        <v>Over Achived</v>
      </c>
    </row>
    <row r="5661" ht="22.5" customHeight="1">
      <c r="A5661" s="18">
        <v>45738.0</v>
      </c>
      <c r="B5661" s="19" t="str">
        <f t="shared" si="1"/>
        <v>Mar</v>
      </c>
      <c r="C5661" s="20" t="s">
        <v>7</v>
      </c>
      <c r="D5661" s="19" t="s">
        <v>126</v>
      </c>
      <c r="E5661" s="19" t="s">
        <v>9</v>
      </c>
      <c r="F5661" s="21">
        <v>6.0</v>
      </c>
      <c r="G5661" s="22">
        <v>139231.0</v>
      </c>
      <c r="H5661" s="15" t="str">
        <f t="shared" si="2"/>
        <v>Very High Range</v>
      </c>
      <c r="I5661" s="22">
        <v>128778.0</v>
      </c>
      <c r="J5661" s="23">
        <f t="shared" si="3"/>
        <v>1.081170697</v>
      </c>
      <c r="K5661" s="24" t="str">
        <f t="shared" si="4"/>
        <v>Over Achived</v>
      </c>
    </row>
    <row r="5662" ht="22.5" customHeight="1">
      <c r="A5662" s="18">
        <v>45738.0</v>
      </c>
      <c r="B5662" s="19" t="str">
        <f t="shared" si="1"/>
        <v>Mar</v>
      </c>
      <c r="C5662" s="20" t="s">
        <v>7</v>
      </c>
      <c r="D5662" s="19" t="s">
        <v>118</v>
      </c>
      <c r="E5662" s="19" t="s">
        <v>68</v>
      </c>
      <c r="F5662" s="21">
        <v>3.0</v>
      </c>
      <c r="G5662" s="22">
        <v>57051.0</v>
      </c>
      <c r="H5662" s="15" t="str">
        <f t="shared" si="2"/>
        <v>Medium Range</v>
      </c>
      <c r="I5662" s="22">
        <v>53873.0</v>
      </c>
      <c r="J5662" s="23">
        <f t="shared" si="3"/>
        <v>1.058990589</v>
      </c>
      <c r="K5662" s="24" t="str">
        <f t="shared" si="4"/>
        <v>Over Achived</v>
      </c>
    </row>
    <row r="5663" ht="22.5" customHeight="1">
      <c r="A5663" s="18">
        <v>45738.0</v>
      </c>
      <c r="B5663" s="19" t="str">
        <f t="shared" si="1"/>
        <v>Mar</v>
      </c>
      <c r="C5663" s="20" t="s">
        <v>7</v>
      </c>
      <c r="D5663" s="19" t="s">
        <v>118</v>
      </c>
      <c r="E5663" s="19" t="s">
        <v>23</v>
      </c>
      <c r="F5663" s="21">
        <v>3.0</v>
      </c>
      <c r="G5663" s="22">
        <v>64282.0</v>
      </c>
      <c r="H5663" s="15" t="str">
        <f t="shared" si="2"/>
        <v>Medium Range</v>
      </c>
      <c r="I5663" s="22">
        <v>49398.0</v>
      </c>
      <c r="J5663" s="23">
        <f t="shared" si="3"/>
        <v>1.301307745</v>
      </c>
      <c r="K5663" s="24" t="str">
        <f t="shared" si="4"/>
        <v>Over Achived</v>
      </c>
    </row>
    <row r="5664" ht="22.5" customHeight="1">
      <c r="A5664" s="18">
        <v>45738.0</v>
      </c>
      <c r="B5664" s="19" t="str">
        <f t="shared" si="1"/>
        <v>Mar</v>
      </c>
      <c r="C5664" s="20" t="s">
        <v>7</v>
      </c>
      <c r="D5664" s="19" t="s">
        <v>118</v>
      </c>
      <c r="E5664" s="19" t="s">
        <v>9</v>
      </c>
      <c r="F5664" s="21">
        <v>5.0</v>
      </c>
      <c r="G5664" s="22">
        <v>135986.0</v>
      </c>
      <c r="H5664" s="15" t="str">
        <f t="shared" si="2"/>
        <v>Very High Range</v>
      </c>
      <c r="I5664" s="22">
        <v>99693.0</v>
      </c>
      <c r="J5664" s="23">
        <f t="shared" si="3"/>
        <v>1.364047626</v>
      </c>
      <c r="K5664" s="24" t="str">
        <f t="shared" si="4"/>
        <v>Over Achived</v>
      </c>
    </row>
    <row r="5665" ht="22.5" customHeight="1">
      <c r="A5665" s="18">
        <v>45738.0</v>
      </c>
      <c r="B5665" s="19" t="str">
        <f t="shared" si="1"/>
        <v>Mar</v>
      </c>
      <c r="C5665" s="20" t="s">
        <v>7</v>
      </c>
      <c r="D5665" s="19" t="s">
        <v>118</v>
      </c>
      <c r="E5665" s="19" t="s">
        <v>63</v>
      </c>
      <c r="F5665" s="21">
        <v>3.0</v>
      </c>
      <c r="G5665" s="22">
        <v>58904.0</v>
      </c>
      <c r="H5665" s="15" t="str">
        <f t="shared" si="2"/>
        <v>Medium Range</v>
      </c>
      <c r="I5665" s="22">
        <v>53120.0</v>
      </c>
      <c r="J5665" s="23">
        <f t="shared" si="3"/>
        <v>1.108885542</v>
      </c>
      <c r="K5665" s="24" t="str">
        <f t="shared" si="4"/>
        <v>Over Achived</v>
      </c>
    </row>
    <row r="5666" ht="22.5" customHeight="1">
      <c r="A5666" s="18">
        <v>45738.0</v>
      </c>
      <c r="B5666" s="19" t="str">
        <f t="shared" si="1"/>
        <v>Mar</v>
      </c>
      <c r="C5666" s="20" t="s">
        <v>7</v>
      </c>
      <c r="D5666" s="19" t="s">
        <v>118</v>
      </c>
      <c r="E5666" s="19" t="s">
        <v>63</v>
      </c>
      <c r="F5666" s="21">
        <v>2.0</v>
      </c>
      <c r="G5666" s="22">
        <v>55024.0</v>
      </c>
      <c r="H5666" s="15" t="str">
        <f t="shared" si="2"/>
        <v>Medium Range</v>
      </c>
      <c r="I5666" s="22">
        <v>42278.0</v>
      </c>
      <c r="J5666" s="23">
        <f t="shared" si="3"/>
        <v>1.301480676</v>
      </c>
      <c r="K5666" s="24" t="str">
        <f t="shared" si="4"/>
        <v>Over Achived</v>
      </c>
    </row>
    <row r="5667" ht="22.5" customHeight="1">
      <c r="A5667" s="18">
        <v>45738.0</v>
      </c>
      <c r="B5667" s="19" t="str">
        <f t="shared" si="1"/>
        <v>Mar</v>
      </c>
      <c r="C5667" s="20" t="s">
        <v>7</v>
      </c>
      <c r="D5667" s="19" t="s">
        <v>106</v>
      </c>
      <c r="E5667" s="19" t="s">
        <v>9</v>
      </c>
      <c r="F5667" s="21">
        <v>5.0</v>
      </c>
      <c r="G5667" s="22">
        <v>137942.0</v>
      </c>
      <c r="H5667" s="15" t="str">
        <f t="shared" si="2"/>
        <v>Very High Range</v>
      </c>
      <c r="I5667" s="22">
        <v>99239.0</v>
      </c>
      <c r="J5667" s="23">
        <f t="shared" si="3"/>
        <v>1.389997884</v>
      </c>
      <c r="K5667" s="24" t="str">
        <f t="shared" si="4"/>
        <v>Over Achived</v>
      </c>
    </row>
    <row r="5668" ht="22.5" customHeight="1">
      <c r="A5668" s="18">
        <v>45738.0</v>
      </c>
      <c r="B5668" s="19" t="str">
        <f t="shared" si="1"/>
        <v>Mar</v>
      </c>
      <c r="C5668" s="20" t="s">
        <v>7</v>
      </c>
      <c r="D5668" s="19" t="s">
        <v>106</v>
      </c>
      <c r="E5668" s="19" t="s">
        <v>63</v>
      </c>
      <c r="F5668" s="21">
        <v>2.0</v>
      </c>
      <c r="G5668" s="22">
        <v>57555.0</v>
      </c>
      <c r="H5668" s="15" t="str">
        <f t="shared" si="2"/>
        <v>Medium Range</v>
      </c>
      <c r="I5668" s="22">
        <v>43355.0</v>
      </c>
      <c r="J5668" s="23">
        <f t="shared" si="3"/>
        <v>1.327528543</v>
      </c>
      <c r="K5668" s="24" t="str">
        <f t="shared" si="4"/>
        <v>Over Achived</v>
      </c>
    </row>
    <row r="5669" ht="22.5" customHeight="1">
      <c r="A5669" s="18">
        <v>45738.0</v>
      </c>
      <c r="B5669" s="19" t="str">
        <f t="shared" si="1"/>
        <v>Mar</v>
      </c>
      <c r="C5669" s="20" t="s">
        <v>7</v>
      </c>
      <c r="D5669" s="19" t="s">
        <v>106</v>
      </c>
      <c r="E5669" s="19" t="s">
        <v>63</v>
      </c>
      <c r="F5669" s="21">
        <v>2.0</v>
      </c>
      <c r="G5669" s="22">
        <v>51801.0</v>
      </c>
      <c r="H5669" s="15" t="str">
        <f t="shared" si="2"/>
        <v>Medium Range</v>
      </c>
      <c r="I5669" s="22">
        <v>46703.0</v>
      </c>
      <c r="J5669" s="23">
        <f t="shared" si="3"/>
        <v>1.10915787</v>
      </c>
      <c r="K5669" s="24" t="str">
        <f t="shared" si="4"/>
        <v>Over Achived</v>
      </c>
    </row>
    <row r="5670" ht="22.5" customHeight="1">
      <c r="A5670" s="18">
        <v>45738.0</v>
      </c>
      <c r="B5670" s="19" t="str">
        <f t="shared" si="1"/>
        <v>Mar</v>
      </c>
      <c r="C5670" s="20" t="s">
        <v>7</v>
      </c>
      <c r="D5670" s="19" t="s">
        <v>106</v>
      </c>
      <c r="E5670" s="19" t="s">
        <v>19</v>
      </c>
      <c r="F5670" s="21">
        <v>4.0</v>
      </c>
      <c r="G5670" s="22">
        <v>86591.0</v>
      </c>
      <c r="H5670" s="15" t="str">
        <f t="shared" si="2"/>
        <v>High Range</v>
      </c>
      <c r="I5670" s="22">
        <v>63548.0</v>
      </c>
      <c r="J5670" s="23">
        <f t="shared" si="3"/>
        <v>1.362607793</v>
      </c>
      <c r="K5670" s="24" t="str">
        <f t="shared" si="4"/>
        <v>Over Achived</v>
      </c>
    </row>
    <row r="5671" ht="22.5" customHeight="1">
      <c r="A5671" s="18">
        <v>45738.0</v>
      </c>
      <c r="B5671" s="19" t="str">
        <f t="shared" si="1"/>
        <v>Mar</v>
      </c>
      <c r="C5671" s="20" t="s">
        <v>7</v>
      </c>
      <c r="D5671" s="19" t="s">
        <v>8</v>
      </c>
      <c r="E5671" s="19" t="s">
        <v>9</v>
      </c>
      <c r="F5671" s="21">
        <v>7.0</v>
      </c>
      <c r="G5671" s="22">
        <v>154586.0</v>
      </c>
      <c r="H5671" s="15" t="str">
        <f t="shared" si="2"/>
        <v>Very High Range</v>
      </c>
      <c r="I5671" s="22">
        <v>142423.0</v>
      </c>
      <c r="J5671" s="23">
        <f t="shared" si="3"/>
        <v>1.085400532</v>
      </c>
      <c r="K5671" s="24" t="str">
        <f t="shared" si="4"/>
        <v>Over Achived</v>
      </c>
    </row>
    <row r="5672" ht="22.5" customHeight="1">
      <c r="A5672" s="18">
        <v>45738.0</v>
      </c>
      <c r="B5672" s="19" t="str">
        <f t="shared" si="1"/>
        <v>Mar</v>
      </c>
      <c r="C5672" s="20" t="s">
        <v>13</v>
      </c>
      <c r="D5672" s="19" t="s">
        <v>14</v>
      </c>
      <c r="E5672" s="19" t="s">
        <v>34</v>
      </c>
      <c r="F5672" s="21">
        <v>3.0</v>
      </c>
      <c r="G5672" s="22">
        <v>66752.0</v>
      </c>
      <c r="H5672" s="15" t="str">
        <f t="shared" si="2"/>
        <v>Medium Range</v>
      </c>
      <c r="I5672" s="22">
        <v>62909.0</v>
      </c>
      <c r="J5672" s="23">
        <f t="shared" si="3"/>
        <v>1.061088239</v>
      </c>
      <c r="K5672" s="24" t="str">
        <f t="shared" si="4"/>
        <v>Over Achived</v>
      </c>
    </row>
    <row r="5673" ht="22.5" customHeight="1">
      <c r="A5673" s="18">
        <v>45738.0</v>
      </c>
      <c r="B5673" s="19" t="str">
        <f t="shared" si="1"/>
        <v>Mar</v>
      </c>
      <c r="C5673" s="20" t="s">
        <v>7</v>
      </c>
      <c r="D5673" s="19" t="s">
        <v>131</v>
      </c>
      <c r="E5673" s="19" t="s">
        <v>23</v>
      </c>
      <c r="F5673" s="21">
        <v>3.0</v>
      </c>
      <c r="G5673" s="22">
        <v>63434.0</v>
      </c>
      <c r="H5673" s="15" t="str">
        <f t="shared" si="2"/>
        <v>Medium Range</v>
      </c>
      <c r="I5673" s="22">
        <v>48512.0</v>
      </c>
      <c r="J5673" s="23">
        <f t="shared" si="3"/>
        <v>1.307593997</v>
      </c>
      <c r="K5673" s="24" t="str">
        <f t="shared" si="4"/>
        <v>Over Achived</v>
      </c>
    </row>
    <row r="5674" ht="22.5" customHeight="1">
      <c r="A5674" s="18">
        <v>45738.0</v>
      </c>
      <c r="B5674" s="19" t="str">
        <f t="shared" si="1"/>
        <v>Mar</v>
      </c>
      <c r="C5674" s="20" t="s">
        <v>7</v>
      </c>
      <c r="D5674" s="19" t="s">
        <v>131</v>
      </c>
      <c r="E5674" s="19" t="s">
        <v>23</v>
      </c>
      <c r="F5674" s="21">
        <v>3.0</v>
      </c>
      <c r="G5674" s="22">
        <v>62301.0</v>
      </c>
      <c r="H5674" s="15" t="str">
        <f t="shared" si="2"/>
        <v>Medium Range</v>
      </c>
      <c r="I5674" s="22">
        <v>50749.0</v>
      </c>
      <c r="J5674" s="23">
        <f t="shared" si="3"/>
        <v>1.227630101</v>
      </c>
      <c r="K5674" s="24" t="str">
        <f t="shared" si="4"/>
        <v>Over Achived</v>
      </c>
    </row>
    <row r="5675" ht="22.5" customHeight="1">
      <c r="A5675" s="18">
        <v>45738.0</v>
      </c>
      <c r="B5675" s="19" t="str">
        <f t="shared" si="1"/>
        <v>Mar</v>
      </c>
      <c r="C5675" s="20" t="s">
        <v>7</v>
      </c>
      <c r="D5675" s="19" t="s">
        <v>8</v>
      </c>
      <c r="E5675" s="19" t="s">
        <v>9</v>
      </c>
      <c r="F5675" s="21">
        <v>5.0</v>
      </c>
      <c r="G5675" s="22">
        <v>120771.0</v>
      </c>
      <c r="H5675" s="15" t="str">
        <f t="shared" si="2"/>
        <v>Very High Range</v>
      </c>
      <c r="I5675" s="22">
        <v>98966.0</v>
      </c>
      <c r="J5675" s="23">
        <f t="shared" si="3"/>
        <v>1.220328194</v>
      </c>
      <c r="K5675" s="24" t="str">
        <f t="shared" si="4"/>
        <v>Over Achived</v>
      </c>
    </row>
    <row r="5676" ht="22.5" customHeight="1">
      <c r="A5676" s="18">
        <v>45738.0</v>
      </c>
      <c r="B5676" s="19" t="str">
        <f t="shared" si="1"/>
        <v>Mar</v>
      </c>
      <c r="C5676" s="20" t="s">
        <v>7</v>
      </c>
      <c r="D5676" s="19" t="s">
        <v>131</v>
      </c>
      <c r="E5676" s="19" t="s">
        <v>26</v>
      </c>
      <c r="F5676" s="21">
        <v>9.0</v>
      </c>
      <c r="G5676" s="22">
        <v>202745.0</v>
      </c>
      <c r="H5676" s="15" t="str">
        <f t="shared" si="2"/>
        <v>Very High Range</v>
      </c>
      <c r="I5676" s="22">
        <v>170238.0</v>
      </c>
      <c r="J5676" s="23">
        <f t="shared" si="3"/>
        <v>1.190950317</v>
      </c>
      <c r="K5676" s="24" t="str">
        <f t="shared" si="4"/>
        <v>Over Achived</v>
      </c>
    </row>
    <row r="5677" ht="22.5" customHeight="1">
      <c r="A5677" s="18">
        <v>45738.0</v>
      </c>
      <c r="B5677" s="19" t="str">
        <f t="shared" si="1"/>
        <v>Mar</v>
      </c>
      <c r="C5677" s="20" t="s">
        <v>92</v>
      </c>
      <c r="D5677" s="19" t="s">
        <v>93</v>
      </c>
      <c r="E5677" s="19" t="s">
        <v>38</v>
      </c>
      <c r="F5677" s="21">
        <v>3.0</v>
      </c>
      <c r="G5677" s="22">
        <v>67598.0</v>
      </c>
      <c r="H5677" s="15" t="str">
        <f t="shared" si="2"/>
        <v>Medium Range</v>
      </c>
      <c r="I5677" s="22">
        <v>75482.0</v>
      </c>
      <c r="J5677" s="23">
        <f t="shared" si="3"/>
        <v>0.8955512573</v>
      </c>
      <c r="K5677" s="24" t="str">
        <f t="shared" si="4"/>
        <v>Target Not Meet</v>
      </c>
    </row>
    <row r="5678" ht="22.5" customHeight="1">
      <c r="A5678" s="18">
        <v>45738.0</v>
      </c>
      <c r="B5678" s="19" t="str">
        <f t="shared" si="1"/>
        <v>Mar</v>
      </c>
      <c r="C5678" s="20" t="s">
        <v>92</v>
      </c>
      <c r="D5678" s="19" t="s">
        <v>93</v>
      </c>
      <c r="E5678" s="19" t="s">
        <v>19</v>
      </c>
      <c r="F5678" s="21">
        <v>2.0</v>
      </c>
      <c r="G5678" s="22">
        <v>52422.0</v>
      </c>
      <c r="H5678" s="15" t="str">
        <f t="shared" si="2"/>
        <v>Medium Range</v>
      </c>
      <c r="I5678" s="22">
        <v>60900.0</v>
      </c>
      <c r="J5678" s="23">
        <f t="shared" si="3"/>
        <v>0.8607881773</v>
      </c>
      <c r="K5678" s="24" t="str">
        <f t="shared" si="4"/>
        <v>Target Not Meet</v>
      </c>
    </row>
    <row r="5679" ht="22.5" customHeight="1">
      <c r="A5679" s="18">
        <v>45738.0</v>
      </c>
      <c r="B5679" s="19" t="str">
        <f t="shared" si="1"/>
        <v>Mar</v>
      </c>
      <c r="C5679" s="20" t="s">
        <v>92</v>
      </c>
      <c r="D5679" s="19" t="s">
        <v>98</v>
      </c>
      <c r="E5679" s="19" t="s">
        <v>68</v>
      </c>
      <c r="F5679" s="21">
        <v>2.0</v>
      </c>
      <c r="G5679" s="22">
        <v>53381.0</v>
      </c>
      <c r="H5679" s="15" t="str">
        <f t="shared" si="2"/>
        <v>Medium Range</v>
      </c>
      <c r="I5679" s="22">
        <v>68746.0</v>
      </c>
      <c r="J5679" s="23">
        <f t="shared" si="3"/>
        <v>0.776496087</v>
      </c>
      <c r="K5679" s="24" t="str">
        <f t="shared" si="4"/>
        <v>Target Not Meet</v>
      </c>
    </row>
    <row r="5680" ht="22.5" customHeight="1">
      <c r="A5680" s="18">
        <v>45738.0</v>
      </c>
      <c r="B5680" s="19" t="str">
        <f t="shared" si="1"/>
        <v>Mar</v>
      </c>
      <c r="C5680" s="20" t="s">
        <v>92</v>
      </c>
      <c r="D5680" s="19" t="s">
        <v>98</v>
      </c>
      <c r="E5680" s="19" t="s">
        <v>63</v>
      </c>
      <c r="F5680" s="21">
        <v>1.0</v>
      </c>
      <c r="G5680" s="22">
        <v>21579.0</v>
      </c>
      <c r="H5680" s="15" t="str">
        <f t="shared" si="2"/>
        <v>Base Range</v>
      </c>
      <c r="I5680" s="22">
        <v>26854.0</v>
      </c>
      <c r="J5680" s="23">
        <f t="shared" si="3"/>
        <v>0.8035674387</v>
      </c>
      <c r="K5680" s="24" t="str">
        <f t="shared" si="4"/>
        <v>Target Not Meet</v>
      </c>
    </row>
    <row r="5681" ht="22.5" customHeight="1">
      <c r="A5681" s="18">
        <v>45738.0</v>
      </c>
      <c r="B5681" s="19" t="str">
        <f t="shared" si="1"/>
        <v>Mar</v>
      </c>
      <c r="C5681" s="20" t="s">
        <v>7</v>
      </c>
      <c r="D5681" s="19" t="s">
        <v>131</v>
      </c>
      <c r="E5681" s="19" t="s">
        <v>19</v>
      </c>
      <c r="F5681" s="21">
        <v>3.0</v>
      </c>
      <c r="G5681" s="22">
        <v>68849.0</v>
      </c>
      <c r="H5681" s="15" t="str">
        <f t="shared" si="2"/>
        <v>Medium Range</v>
      </c>
      <c r="I5681" s="22">
        <v>49680.0</v>
      </c>
      <c r="J5681" s="23">
        <f t="shared" si="3"/>
        <v>1.385849436</v>
      </c>
      <c r="K5681" s="24" t="str">
        <f t="shared" si="4"/>
        <v>Over Achived</v>
      </c>
    </row>
    <row r="5682" ht="22.5" customHeight="1">
      <c r="A5682" s="18">
        <v>45738.0</v>
      </c>
      <c r="B5682" s="19" t="str">
        <f t="shared" si="1"/>
        <v>Mar</v>
      </c>
      <c r="C5682" s="20" t="s">
        <v>92</v>
      </c>
      <c r="D5682" s="19" t="s">
        <v>144</v>
      </c>
      <c r="E5682" s="19" t="s">
        <v>68</v>
      </c>
      <c r="F5682" s="21">
        <v>2.0</v>
      </c>
      <c r="G5682" s="22">
        <v>49953.0</v>
      </c>
      <c r="H5682" s="15" t="str">
        <f t="shared" si="2"/>
        <v>Base Range</v>
      </c>
      <c r="I5682" s="22">
        <v>46230.0</v>
      </c>
      <c r="J5682" s="23">
        <f t="shared" si="3"/>
        <v>1.080532122</v>
      </c>
      <c r="K5682" s="24" t="str">
        <f t="shared" si="4"/>
        <v>Over Achived</v>
      </c>
    </row>
    <row r="5683" ht="22.5" customHeight="1">
      <c r="A5683" s="18">
        <v>45738.0</v>
      </c>
      <c r="B5683" s="19" t="str">
        <f t="shared" si="1"/>
        <v>Mar</v>
      </c>
      <c r="C5683" s="20" t="s">
        <v>92</v>
      </c>
      <c r="D5683" s="19" t="s">
        <v>144</v>
      </c>
      <c r="E5683" s="19" t="s">
        <v>63</v>
      </c>
      <c r="F5683" s="21">
        <v>4.0</v>
      </c>
      <c r="G5683" s="22">
        <v>107650.0</v>
      </c>
      <c r="H5683" s="15" t="str">
        <f t="shared" si="2"/>
        <v>Very High Range</v>
      </c>
      <c r="I5683" s="22">
        <v>84413.0</v>
      </c>
      <c r="J5683" s="23">
        <f t="shared" si="3"/>
        <v>1.275277505</v>
      </c>
      <c r="K5683" s="24" t="str">
        <f t="shared" si="4"/>
        <v>Over Achived</v>
      </c>
    </row>
    <row r="5684" ht="22.5" customHeight="1">
      <c r="A5684" s="18">
        <v>45738.0</v>
      </c>
      <c r="B5684" s="19" t="str">
        <f t="shared" si="1"/>
        <v>Mar</v>
      </c>
      <c r="C5684" s="20" t="s">
        <v>92</v>
      </c>
      <c r="D5684" s="19" t="s">
        <v>144</v>
      </c>
      <c r="E5684" s="19" t="s">
        <v>19</v>
      </c>
      <c r="F5684" s="21">
        <v>2.0</v>
      </c>
      <c r="G5684" s="22">
        <v>52261.0</v>
      </c>
      <c r="H5684" s="15" t="str">
        <f t="shared" si="2"/>
        <v>Medium Range</v>
      </c>
      <c r="I5684" s="22">
        <v>37974.0</v>
      </c>
      <c r="J5684" s="23">
        <f t="shared" si="3"/>
        <v>1.376231105</v>
      </c>
      <c r="K5684" s="24" t="str">
        <f t="shared" si="4"/>
        <v>Over Achived</v>
      </c>
    </row>
    <row r="5685" ht="22.5" customHeight="1">
      <c r="A5685" s="18">
        <v>45738.0</v>
      </c>
      <c r="B5685" s="19" t="str">
        <f t="shared" si="1"/>
        <v>Mar</v>
      </c>
      <c r="C5685" s="20" t="s">
        <v>92</v>
      </c>
      <c r="D5685" s="19" t="s">
        <v>144</v>
      </c>
      <c r="E5685" s="19" t="s">
        <v>63</v>
      </c>
      <c r="F5685" s="21">
        <v>1.0</v>
      </c>
      <c r="G5685" s="22">
        <v>20699.0</v>
      </c>
      <c r="H5685" s="15" t="str">
        <f t="shared" si="2"/>
        <v>Base Range</v>
      </c>
      <c r="I5685" s="22">
        <v>15715.0</v>
      </c>
      <c r="J5685" s="23">
        <f t="shared" si="3"/>
        <v>1.31714922</v>
      </c>
      <c r="K5685" s="24" t="str">
        <f t="shared" si="4"/>
        <v>Over Achived</v>
      </c>
    </row>
    <row r="5686" ht="22.5" customHeight="1">
      <c r="A5686" s="18">
        <v>45738.0</v>
      </c>
      <c r="B5686" s="19" t="str">
        <f t="shared" si="1"/>
        <v>Mar</v>
      </c>
      <c r="C5686" s="20" t="s">
        <v>92</v>
      </c>
      <c r="D5686" s="25" t="s">
        <v>149</v>
      </c>
      <c r="E5686" s="19" t="s">
        <v>23</v>
      </c>
      <c r="F5686" s="21">
        <v>2.0</v>
      </c>
      <c r="G5686" s="22">
        <v>61716.0</v>
      </c>
      <c r="H5686" s="15" t="str">
        <f t="shared" si="2"/>
        <v>Medium Range</v>
      </c>
      <c r="I5686" s="22">
        <v>43436.0</v>
      </c>
      <c r="J5686" s="23">
        <f t="shared" si="3"/>
        <v>1.420849065</v>
      </c>
      <c r="K5686" s="24" t="str">
        <f t="shared" si="4"/>
        <v>Over Achived</v>
      </c>
    </row>
    <row r="5687" ht="22.5" customHeight="1">
      <c r="A5687" s="18">
        <v>45738.0</v>
      </c>
      <c r="B5687" s="19" t="str">
        <f t="shared" si="1"/>
        <v>Mar</v>
      </c>
      <c r="C5687" s="20" t="s">
        <v>92</v>
      </c>
      <c r="D5687" s="25" t="s">
        <v>149</v>
      </c>
      <c r="E5687" s="19" t="s">
        <v>9</v>
      </c>
      <c r="F5687" s="21">
        <v>4.0</v>
      </c>
      <c r="G5687" s="22">
        <v>115478.0</v>
      </c>
      <c r="H5687" s="15" t="str">
        <f t="shared" si="2"/>
        <v>Very High Range</v>
      </c>
      <c r="I5687" s="22">
        <v>89684.0</v>
      </c>
      <c r="J5687" s="23">
        <f t="shared" si="3"/>
        <v>1.28760983</v>
      </c>
      <c r="K5687" s="24" t="str">
        <f t="shared" si="4"/>
        <v>Over Achived</v>
      </c>
    </row>
    <row r="5688" ht="22.5" customHeight="1">
      <c r="A5688" s="18">
        <v>45738.0</v>
      </c>
      <c r="B5688" s="19" t="str">
        <f t="shared" si="1"/>
        <v>Mar</v>
      </c>
      <c r="C5688" s="20" t="s">
        <v>92</v>
      </c>
      <c r="D5688" s="25" t="s">
        <v>149</v>
      </c>
      <c r="E5688" s="19" t="s">
        <v>26</v>
      </c>
      <c r="F5688" s="21">
        <v>3.0</v>
      </c>
      <c r="G5688" s="22">
        <v>79206.0</v>
      </c>
      <c r="H5688" s="15" t="str">
        <f t="shared" si="2"/>
        <v>High Range</v>
      </c>
      <c r="I5688" s="22">
        <v>71667.0</v>
      </c>
      <c r="J5688" s="23">
        <f t="shared" si="3"/>
        <v>1.10519486</v>
      </c>
      <c r="K5688" s="24" t="str">
        <f t="shared" si="4"/>
        <v>Over Achived</v>
      </c>
    </row>
    <row r="5689" ht="22.5" customHeight="1">
      <c r="A5689" s="18">
        <v>45738.0</v>
      </c>
      <c r="B5689" s="19" t="str">
        <f t="shared" si="1"/>
        <v>Mar</v>
      </c>
      <c r="C5689" s="20" t="s">
        <v>92</v>
      </c>
      <c r="D5689" s="25" t="s">
        <v>149</v>
      </c>
      <c r="E5689" s="19" t="s">
        <v>19</v>
      </c>
      <c r="F5689" s="21">
        <v>3.0</v>
      </c>
      <c r="G5689" s="22">
        <v>61440.0</v>
      </c>
      <c r="H5689" s="15" t="str">
        <f t="shared" si="2"/>
        <v>Medium Range</v>
      </c>
      <c r="I5689" s="22">
        <v>49238.0</v>
      </c>
      <c r="J5689" s="23">
        <f t="shared" si="3"/>
        <v>1.247816727</v>
      </c>
      <c r="K5689" s="24" t="str">
        <f t="shared" si="4"/>
        <v>Over Achived</v>
      </c>
    </row>
    <row r="5690" ht="22.5" customHeight="1">
      <c r="A5690" s="18">
        <v>45738.0</v>
      </c>
      <c r="B5690" s="19" t="str">
        <f t="shared" si="1"/>
        <v>Mar</v>
      </c>
      <c r="C5690" s="20" t="s">
        <v>92</v>
      </c>
      <c r="D5690" s="19" t="s">
        <v>158</v>
      </c>
      <c r="E5690" s="19" t="s">
        <v>63</v>
      </c>
      <c r="F5690" s="21">
        <v>1.0</v>
      </c>
      <c r="G5690" s="22">
        <v>24252.0</v>
      </c>
      <c r="H5690" s="15" t="str">
        <f t="shared" si="2"/>
        <v>Base Range</v>
      </c>
      <c r="I5690" s="22">
        <v>20395.0</v>
      </c>
      <c r="J5690" s="23">
        <f t="shared" si="3"/>
        <v>1.189114979</v>
      </c>
      <c r="K5690" s="24" t="str">
        <f t="shared" si="4"/>
        <v>Over Achived</v>
      </c>
    </row>
    <row r="5691" ht="22.5" customHeight="1">
      <c r="A5691" s="18">
        <v>45738.0</v>
      </c>
      <c r="B5691" s="19" t="str">
        <f t="shared" si="1"/>
        <v>Mar</v>
      </c>
      <c r="C5691" s="20" t="s">
        <v>92</v>
      </c>
      <c r="D5691" s="19" t="s">
        <v>158</v>
      </c>
      <c r="E5691" s="19" t="s">
        <v>26</v>
      </c>
      <c r="F5691" s="21">
        <v>3.0</v>
      </c>
      <c r="G5691" s="22">
        <v>78355.0</v>
      </c>
      <c r="H5691" s="15" t="str">
        <f t="shared" si="2"/>
        <v>High Range</v>
      </c>
      <c r="I5691" s="22">
        <v>61433.0</v>
      </c>
      <c r="J5691" s="23">
        <f t="shared" si="3"/>
        <v>1.27545456</v>
      </c>
      <c r="K5691" s="24" t="str">
        <f t="shared" si="4"/>
        <v>Over Achived</v>
      </c>
    </row>
    <row r="5692" ht="22.5" customHeight="1">
      <c r="A5692" s="18">
        <v>45738.0</v>
      </c>
      <c r="B5692" s="19" t="str">
        <f t="shared" si="1"/>
        <v>Mar</v>
      </c>
      <c r="C5692" s="20" t="s">
        <v>92</v>
      </c>
      <c r="D5692" s="19" t="s">
        <v>158</v>
      </c>
      <c r="E5692" s="19" t="s">
        <v>63</v>
      </c>
      <c r="F5692" s="21">
        <v>1.0</v>
      </c>
      <c r="G5692" s="22">
        <v>20312.0</v>
      </c>
      <c r="H5692" s="15" t="str">
        <f t="shared" si="2"/>
        <v>Base Range</v>
      </c>
      <c r="I5692" s="22">
        <v>18052.0</v>
      </c>
      <c r="J5692" s="23">
        <f t="shared" si="3"/>
        <v>1.125193884</v>
      </c>
      <c r="K5692" s="24" t="str">
        <f t="shared" si="4"/>
        <v>Over Achived</v>
      </c>
    </row>
    <row r="5693" ht="22.5" customHeight="1">
      <c r="A5693" s="18">
        <v>45738.0</v>
      </c>
      <c r="B5693" s="19" t="str">
        <f t="shared" si="1"/>
        <v>Mar</v>
      </c>
      <c r="C5693" s="20" t="s">
        <v>92</v>
      </c>
      <c r="D5693" s="25" t="s">
        <v>149</v>
      </c>
      <c r="E5693" s="19" t="s">
        <v>19</v>
      </c>
      <c r="F5693" s="21">
        <v>3.0</v>
      </c>
      <c r="G5693" s="22">
        <v>67201.0</v>
      </c>
      <c r="H5693" s="15" t="str">
        <f t="shared" si="2"/>
        <v>Medium Range</v>
      </c>
      <c r="I5693" s="22">
        <v>49676.0</v>
      </c>
      <c r="J5693" s="23">
        <f t="shared" si="3"/>
        <v>1.352786054</v>
      </c>
      <c r="K5693" s="24" t="str">
        <f t="shared" si="4"/>
        <v>Over Achived</v>
      </c>
    </row>
    <row r="5694" ht="22.5" customHeight="1">
      <c r="A5694" s="18">
        <v>45739.0</v>
      </c>
      <c r="B5694" s="19" t="str">
        <f t="shared" si="1"/>
        <v>Mar</v>
      </c>
      <c r="C5694" s="20" t="s">
        <v>13</v>
      </c>
      <c r="D5694" s="19" t="s">
        <v>37</v>
      </c>
      <c r="E5694" s="19" t="s">
        <v>38</v>
      </c>
      <c r="F5694" s="21">
        <v>2.0</v>
      </c>
      <c r="G5694" s="22">
        <v>52825.0</v>
      </c>
      <c r="H5694" s="15" t="str">
        <f t="shared" si="2"/>
        <v>Medium Range</v>
      </c>
      <c r="I5694" s="22">
        <v>67512.0</v>
      </c>
      <c r="J5694" s="23">
        <f t="shared" si="3"/>
        <v>0.7824534897</v>
      </c>
      <c r="K5694" s="24" t="str">
        <f t="shared" si="4"/>
        <v>Target Not Meet</v>
      </c>
    </row>
    <row r="5695" ht="22.5" customHeight="1">
      <c r="A5695" s="18">
        <v>45739.0</v>
      </c>
      <c r="B5695" s="19" t="str">
        <f t="shared" si="1"/>
        <v>Mar</v>
      </c>
      <c r="C5695" s="20" t="s">
        <v>13</v>
      </c>
      <c r="D5695" s="19" t="s">
        <v>37</v>
      </c>
      <c r="E5695" s="19" t="s">
        <v>38</v>
      </c>
      <c r="F5695" s="21">
        <v>2.0</v>
      </c>
      <c r="G5695" s="22">
        <v>44095.0</v>
      </c>
      <c r="H5695" s="15" t="str">
        <f t="shared" si="2"/>
        <v>Base Range</v>
      </c>
      <c r="I5695" s="22">
        <v>51489.0</v>
      </c>
      <c r="J5695" s="23">
        <f t="shared" si="3"/>
        <v>0.8563965119</v>
      </c>
      <c r="K5695" s="24" t="str">
        <f t="shared" si="4"/>
        <v>Target Not Meet</v>
      </c>
    </row>
    <row r="5696" ht="22.5" customHeight="1">
      <c r="A5696" s="18">
        <v>45739.0</v>
      </c>
      <c r="B5696" s="19" t="str">
        <f t="shared" si="1"/>
        <v>Mar</v>
      </c>
      <c r="C5696" s="20" t="s">
        <v>13</v>
      </c>
      <c r="D5696" s="19" t="s">
        <v>37</v>
      </c>
      <c r="E5696" s="19" t="s">
        <v>38</v>
      </c>
      <c r="F5696" s="21">
        <v>2.0</v>
      </c>
      <c r="G5696" s="22">
        <v>47401.0</v>
      </c>
      <c r="H5696" s="15" t="str">
        <f t="shared" si="2"/>
        <v>Base Range</v>
      </c>
      <c r="I5696" s="22">
        <v>57643.0</v>
      </c>
      <c r="J5696" s="23">
        <f t="shared" si="3"/>
        <v>0.8223201429</v>
      </c>
      <c r="K5696" s="24" t="str">
        <f t="shared" si="4"/>
        <v>Target Not Meet</v>
      </c>
    </row>
    <row r="5697" ht="22.5" customHeight="1">
      <c r="A5697" s="18">
        <v>45739.0</v>
      </c>
      <c r="B5697" s="19" t="str">
        <f t="shared" si="1"/>
        <v>Mar</v>
      </c>
      <c r="C5697" s="20" t="s">
        <v>13</v>
      </c>
      <c r="D5697" s="19" t="s">
        <v>29</v>
      </c>
      <c r="E5697" s="19" t="s">
        <v>26</v>
      </c>
      <c r="F5697" s="21">
        <v>2.0</v>
      </c>
      <c r="G5697" s="22">
        <v>49632.0</v>
      </c>
      <c r="H5697" s="15" t="str">
        <f t="shared" si="2"/>
        <v>Base Range</v>
      </c>
      <c r="I5697" s="22">
        <v>52132.0</v>
      </c>
      <c r="J5697" s="23">
        <f t="shared" si="3"/>
        <v>0.9520448093</v>
      </c>
      <c r="K5697" s="24" t="str">
        <f t="shared" si="4"/>
        <v>Target Not Meet</v>
      </c>
    </row>
    <row r="5698" ht="22.5" customHeight="1">
      <c r="A5698" s="18">
        <v>45739.0</v>
      </c>
      <c r="B5698" s="19" t="str">
        <f t="shared" si="1"/>
        <v>Mar</v>
      </c>
      <c r="C5698" s="20" t="s">
        <v>13</v>
      </c>
      <c r="D5698" s="19" t="s">
        <v>29</v>
      </c>
      <c r="E5698" s="19" t="s">
        <v>38</v>
      </c>
      <c r="F5698" s="21">
        <v>2.0</v>
      </c>
      <c r="G5698" s="22">
        <v>48400.0</v>
      </c>
      <c r="H5698" s="15" t="str">
        <f t="shared" si="2"/>
        <v>Base Range</v>
      </c>
      <c r="I5698" s="22">
        <v>59418.0</v>
      </c>
      <c r="J5698" s="23">
        <f t="shared" si="3"/>
        <v>0.814567976</v>
      </c>
      <c r="K5698" s="24" t="str">
        <f t="shared" si="4"/>
        <v>Target Not Meet</v>
      </c>
    </row>
    <row r="5699" ht="22.5" customHeight="1">
      <c r="A5699" s="18">
        <v>45739.0</v>
      </c>
      <c r="B5699" s="19" t="str">
        <f t="shared" si="1"/>
        <v>Mar</v>
      </c>
      <c r="C5699" s="20" t="s">
        <v>13</v>
      </c>
      <c r="D5699" s="19" t="s">
        <v>18</v>
      </c>
      <c r="E5699" s="19" t="s">
        <v>34</v>
      </c>
      <c r="F5699" s="21">
        <v>3.0</v>
      </c>
      <c r="G5699" s="22">
        <v>71759.0</v>
      </c>
      <c r="H5699" s="15" t="str">
        <f t="shared" si="2"/>
        <v>High Range</v>
      </c>
      <c r="I5699" s="22">
        <v>56644.0</v>
      </c>
      <c r="J5699" s="23">
        <f t="shared" si="3"/>
        <v>1.266842031</v>
      </c>
      <c r="K5699" s="24" t="str">
        <f t="shared" si="4"/>
        <v>Over Achived</v>
      </c>
    </row>
    <row r="5700" ht="22.5" customHeight="1">
      <c r="A5700" s="18">
        <v>45739.0</v>
      </c>
      <c r="B5700" s="19" t="str">
        <f t="shared" si="1"/>
        <v>Mar</v>
      </c>
      <c r="C5700" s="20" t="s">
        <v>13</v>
      </c>
      <c r="D5700" s="19" t="s">
        <v>18</v>
      </c>
      <c r="E5700" s="19" t="s">
        <v>38</v>
      </c>
      <c r="F5700" s="21">
        <v>2.0</v>
      </c>
      <c r="G5700" s="22">
        <v>45630.0</v>
      </c>
      <c r="H5700" s="15" t="str">
        <f t="shared" si="2"/>
        <v>Base Range</v>
      </c>
      <c r="I5700" s="22">
        <v>37937.0</v>
      </c>
      <c r="J5700" s="23">
        <f t="shared" si="3"/>
        <v>1.202783562</v>
      </c>
      <c r="K5700" s="24" t="str">
        <f t="shared" si="4"/>
        <v>Over Achived</v>
      </c>
    </row>
    <row r="5701" ht="22.5" customHeight="1">
      <c r="A5701" s="18">
        <v>45739.0</v>
      </c>
      <c r="B5701" s="19" t="str">
        <f t="shared" si="1"/>
        <v>Mar</v>
      </c>
      <c r="C5701" s="20" t="s">
        <v>92</v>
      </c>
      <c r="D5701" s="19" t="s">
        <v>93</v>
      </c>
      <c r="E5701" s="19" t="s">
        <v>38</v>
      </c>
      <c r="F5701" s="21">
        <v>3.0</v>
      </c>
      <c r="G5701" s="22">
        <v>59943.0</v>
      </c>
      <c r="H5701" s="15" t="str">
        <f t="shared" si="2"/>
        <v>Medium Range</v>
      </c>
      <c r="I5701" s="22">
        <v>73577.0</v>
      </c>
      <c r="J5701" s="23">
        <f t="shared" si="3"/>
        <v>0.8146975278</v>
      </c>
      <c r="K5701" s="24" t="str">
        <f t="shared" si="4"/>
        <v>Target Not Meet</v>
      </c>
    </row>
    <row r="5702" ht="22.5" customHeight="1">
      <c r="A5702" s="18">
        <v>45739.0</v>
      </c>
      <c r="B5702" s="19" t="str">
        <f t="shared" si="1"/>
        <v>Mar</v>
      </c>
      <c r="C5702" s="20" t="s">
        <v>13</v>
      </c>
      <c r="D5702" s="19" t="s">
        <v>14</v>
      </c>
      <c r="E5702" s="19" t="s">
        <v>38</v>
      </c>
      <c r="F5702" s="21">
        <v>2.0</v>
      </c>
      <c r="G5702" s="22">
        <v>50428.0</v>
      </c>
      <c r="H5702" s="15" t="str">
        <f t="shared" si="2"/>
        <v>Medium Range</v>
      </c>
      <c r="I5702" s="22">
        <v>38107.0</v>
      </c>
      <c r="J5702" s="23">
        <f t="shared" si="3"/>
        <v>1.323326423</v>
      </c>
      <c r="K5702" s="24" t="str">
        <f t="shared" si="4"/>
        <v>Over Achived</v>
      </c>
    </row>
    <row r="5703" ht="22.5" customHeight="1">
      <c r="A5703" s="18">
        <v>45739.0</v>
      </c>
      <c r="B5703" s="19" t="str">
        <f t="shared" si="1"/>
        <v>Mar</v>
      </c>
      <c r="C5703" s="20" t="s">
        <v>13</v>
      </c>
      <c r="D5703" s="19" t="s">
        <v>14</v>
      </c>
      <c r="E5703" s="19" t="s">
        <v>19</v>
      </c>
      <c r="F5703" s="21">
        <v>1.0</v>
      </c>
      <c r="G5703" s="22">
        <v>47804.0</v>
      </c>
      <c r="H5703" s="15" t="str">
        <f t="shared" si="2"/>
        <v>Base Range</v>
      </c>
      <c r="I5703" s="22">
        <v>37353.0</v>
      </c>
      <c r="J5703" s="23">
        <f t="shared" si="3"/>
        <v>1.279790111</v>
      </c>
      <c r="K5703" s="24" t="str">
        <f t="shared" si="4"/>
        <v>Over Achived</v>
      </c>
    </row>
    <row r="5704" ht="22.5" customHeight="1">
      <c r="A5704" s="18">
        <v>45739.0</v>
      </c>
      <c r="B5704" s="19" t="str">
        <f t="shared" si="1"/>
        <v>Mar</v>
      </c>
      <c r="C5704" s="20" t="s">
        <v>13</v>
      </c>
      <c r="D5704" s="19" t="s">
        <v>14</v>
      </c>
      <c r="E5704" s="19" t="s">
        <v>26</v>
      </c>
      <c r="F5704" s="21">
        <v>2.0</v>
      </c>
      <c r="G5704" s="22">
        <v>61646.0</v>
      </c>
      <c r="H5704" s="15" t="str">
        <f t="shared" si="2"/>
        <v>Medium Range</v>
      </c>
      <c r="I5704" s="22">
        <v>54617.0</v>
      </c>
      <c r="J5704" s="23">
        <f t="shared" si="3"/>
        <v>1.128696193</v>
      </c>
      <c r="K5704" s="24" t="str">
        <f t="shared" si="4"/>
        <v>Over Achived</v>
      </c>
    </row>
    <row r="5705" ht="22.5" customHeight="1">
      <c r="A5705" s="18">
        <v>45739.0</v>
      </c>
      <c r="B5705" s="19" t="str">
        <f t="shared" si="1"/>
        <v>Mar</v>
      </c>
      <c r="C5705" s="20" t="s">
        <v>92</v>
      </c>
      <c r="D5705" s="19" t="s">
        <v>93</v>
      </c>
      <c r="E5705" s="19" t="s">
        <v>38</v>
      </c>
      <c r="F5705" s="21">
        <v>3.0</v>
      </c>
      <c r="G5705" s="22">
        <v>59175.0</v>
      </c>
      <c r="H5705" s="15" t="str">
        <f t="shared" si="2"/>
        <v>Medium Range</v>
      </c>
      <c r="I5705" s="22">
        <v>67604.0</v>
      </c>
      <c r="J5705" s="23">
        <f t="shared" si="3"/>
        <v>0.8753180285</v>
      </c>
      <c r="K5705" s="24" t="str">
        <f t="shared" si="4"/>
        <v>Target Not Meet</v>
      </c>
    </row>
    <row r="5706" ht="22.5" customHeight="1">
      <c r="A5706" s="18">
        <v>45739.0</v>
      </c>
      <c r="B5706" s="19" t="str">
        <f t="shared" si="1"/>
        <v>Mar</v>
      </c>
      <c r="C5706" s="20" t="s">
        <v>92</v>
      </c>
      <c r="D5706" s="19" t="s">
        <v>93</v>
      </c>
      <c r="E5706" s="19" t="s">
        <v>34</v>
      </c>
      <c r="F5706" s="21">
        <v>4.0</v>
      </c>
      <c r="G5706" s="22">
        <v>108633.0</v>
      </c>
      <c r="H5706" s="15" t="str">
        <f t="shared" si="2"/>
        <v>Very High Range</v>
      </c>
      <c r="I5706" s="22">
        <v>120645.0</v>
      </c>
      <c r="J5706" s="23">
        <f t="shared" si="3"/>
        <v>0.900435161</v>
      </c>
      <c r="K5706" s="24" t="str">
        <f t="shared" si="4"/>
        <v>Target Not Meet</v>
      </c>
    </row>
    <row r="5707" ht="22.5" customHeight="1">
      <c r="A5707" s="18">
        <v>45739.0</v>
      </c>
      <c r="B5707" s="19" t="str">
        <f t="shared" si="1"/>
        <v>Mar</v>
      </c>
      <c r="C5707" s="20" t="s">
        <v>13</v>
      </c>
      <c r="D5707" s="19" t="s">
        <v>169</v>
      </c>
      <c r="E5707" s="19" t="s">
        <v>9</v>
      </c>
      <c r="F5707" s="21">
        <v>2.0</v>
      </c>
      <c r="G5707" s="22">
        <v>80507.0</v>
      </c>
      <c r="H5707" s="15" t="str">
        <f t="shared" si="2"/>
        <v>High Range</v>
      </c>
      <c r="I5707" s="22">
        <v>86926.0</v>
      </c>
      <c r="J5707" s="23">
        <f t="shared" si="3"/>
        <v>0.9261555806</v>
      </c>
      <c r="K5707" s="24" t="str">
        <f t="shared" si="4"/>
        <v>Target Not Meet</v>
      </c>
    </row>
    <row r="5708" ht="22.5" customHeight="1">
      <c r="A5708" s="18">
        <v>45739.0</v>
      </c>
      <c r="B5708" s="19" t="str">
        <f t="shared" si="1"/>
        <v>Mar</v>
      </c>
      <c r="C5708" s="20" t="s">
        <v>92</v>
      </c>
      <c r="D5708" s="19" t="s">
        <v>93</v>
      </c>
      <c r="E5708" s="19" t="s">
        <v>38</v>
      </c>
      <c r="F5708" s="21">
        <v>3.0</v>
      </c>
      <c r="G5708" s="22">
        <v>73213.0</v>
      </c>
      <c r="H5708" s="15" t="str">
        <f t="shared" si="2"/>
        <v>High Range</v>
      </c>
      <c r="I5708" s="22">
        <v>91877.0</v>
      </c>
      <c r="J5708" s="23">
        <f t="shared" si="3"/>
        <v>0.7968588439</v>
      </c>
      <c r="K5708" s="24" t="str">
        <f t="shared" si="4"/>
        <v>Target Not Meet</v>
      </c>
    </row>
    <row r="5709" ht="22.5" customHeight="1">
      <c r="A5709" s="18">
        <v>45739.0</v>
      </c>
      <c r="B5709" s="19" t="str">
        <f t="shared" si="1"/>
        <v>Mar</v>
      </c>
      <c r="C5709" s="20" t="s">
        <v>13</v>
      </c>
      <c r="D5709" s="19" t="s">
        <v>14</v>
      </c>
      <c r="E5709" s="19" t="s">
        <v>38</v>
      </c>
      <c r="F5709" s="21">
        <v>2.0</v>
      </c>
      <c r="G5709" s="22">
        <v>43919.0</v>
      </c>
      <c r="H5709" s="15" t="str">
        <f t="shared" si="2"/>
        <v>Base Range</v>
      </c>
      <c r="I5709" s="22">
        <v>31499.0</v>
      </c>
      <c r="J5709" s="23">
        <f t="shared" si="3"/>
        <v>1.394298232</v>
      </c>
      <c r="K5709" s="24" t="str">
        <f t="shared" si="4"/>
        <v>Over Achived</v>
      </c>
    </row>
    <row r="5710" ht="22.5" customHeight="1">
      <c r="A5710" s="18">
        <v>45739.0</v>
      </c>
      <c r="B5710" s="19" t="str">
        <f t="shared" si="1"/>
        <v>Mar</v>
      </c>
      <c r="C5710" s="20" t="s">
        <v>13</v>
      </c>
      <c r="D5710" s="19" t="s">
        <v>169</v>
      </c>
      <c r="E5710" s="19" t="s">
        <v>34</v>
      </c>
      <c r="F5710" s="21">
        <v>3.0</v>
      </c>
      <c r="G5710" s="22">
        <v>80988.0</v>
      </c>
      <c r="H5710" s="15" t="str">
        <f t="shared" si="2"/>
        <v>High Range</v>
      </c>
      <c r="I5710" s="22">
        <v>91916.0</v>
      </c>
      <c r="J5710" s="23">
        <f t="shared" si="3"/>
        <v>0.8811088385</v>
      </c>
      <c r="K5710" s="24" t="str">
        <f t="shared" si="4"/>
        <v>Target Not Meet</v>
      </c>
    </row>
    <row r="5711" ht="22.5" customHeight="1">
      <c r="A5711" s="18">
        <v>45739.0</v>
      </c>
      <c r="B5711" s="19" t="str">
        <f t="shared" si="1"/>
        <v>Mar</v>
      </c>
      <c r="C5711" s="20" t="s">
        <v>57</v>
      </c>
      <c r="D5711" s="19" t="s">
        <v>71</v>
      </c>
      <c r="E5711" s="19" t="s">
        <v>34</v>
      </c>
      <c r="F5711" s="21">
        <v>2.0</v>
      </c>
      <c r="G5711" s="22">
        <v>54317.0</v>
      </c>
      <c r="H5711" s="15" t="str">
        <f t="shared" si="2"/>
        <v>Medium Range</v>
      </c>
      <c r="I5711" s="22">
        <v>58250.0</v>
      </c>
      <c r="J5711" s="23">
        <f t="shared" si="3"/>
        <v>0.9324806867</v>
      </c>
      <c r="K5711" s="24" t="str">
        <f t="shared" si="4"/>
        <v>Target Not Meet</v>
      </c>
    </row>
    <row r="5712" ht="22.5" customHeight="1">
      <c r="A5712" s="18">
        <v>45739.0</v>
      </c>
      <c r="B5712" s="19" t="str">
        <f t="shared" si="1"/>
        <v>Mar</v>
      </c>
      <c r="C5712" s="20" t="s">
        <v>57</v>
      </c>
      <c r="D5712" s="19" t="s">
        <v>58</v>
      </c>
      <c r="E5712" s="19" t="s">
        <v>9</v>
      </c>
      <c r="F5712" s="21">
        <v>2.0</v>
      </c>
      <c r="G5712" s="22">
        <v>52212.0</v>
      </c>
      <c r="H5712" s="15" t="str">
        <f t="shared" si="2"/>
        <v>Medium Range</v>
      </c>
      <c r="I5712" s="22">
        <v>41911.0</v>
      </c>
      <c r="J5712" s="23">
        <f t="shared" si="3"/>
        <v>1.24578273</v>
      </c>
      <c r="K5712" s="24" t="str">
        <f t="shared" si="4"/>
        <v>Over Achived</v>
      </c>
    </row>
    <row r="5713" ht="22.5" customHeight="1">
      <c r="A5713" s="18">
        <v>45739.0</v>
      </c>
      <c r="B5713" s="19" t="str">
        <f t="shared" si="1"/>
        <v>Mar</v>
      </c>
      <c r="C5713" s="20" t="s">
        <v>57</v>
      </c>
      <c r="D5713" s="19" t="s">
        <v>85</v>
      </c>
      <c r="E5713" s="19" t="s">
        <v>63</v>
      </c>
      <c r="F5713" s="21">
        <v>1.0</v>
      </c>
      <c r="G5713" s="22">
        <v>22500.0</v>
      </c>
      <c r="H5713" s="15" t="str">
        <f t="shared" si="2"/>
        <v>Base Range</v>
      </c>
      <c r="I5713" s="22">
        <v>25363.0</v>
      </c>
      <c r="J5713" s="23">
        <f t="shared" si="3"/>
        <v>0.8871190317</v>
      </c>
      <c r="K5713" s="24" t="str">
        <f t="shared" si="4"/>
        <v>Target Not Meet</v>
      </c>
    </row>
    <row r="5714" ht="22.5" customHeight="1">
      <c r="A5714" s="18">
        <v>45739.0</v>
      </c>
      <c r="B5714" s="19" t="str">
        <f t="shared" si="1"/>
        <v>Mar</v>
      </c>
      <c r="C5714" s="20" t="s">
        <v>92</v>
      </c>
      <c r="D5714" s="19" t="s">
        <v>98</v>
      </c>
      <c r="E5714" s="19" t="s">
        <v>23</v>
      </c>
      <c r="F5714" s="21">
        <v>2.0</v>
      </c>
      <c r="G5714" s="22">
        <v>58632.0</v>
      </c>
      <c r="H5714" s="15" t="str">
        <f t="shared" si="2"/>
        <v>Medium Range</v>
      </c>
      <c r="I5714" s="22">
        <v>73660.0</v>
      </c>
      <c r="J5714" s="23">
        <f t="shared" si="3"/>
        <v>0.7959815368</v>
      </c>
      <c r="K5714" s="24" t="str">
        <f t="shared" si="4"/>
        <v>Target Not Meet</v>
      </c>
    </row>
    <row r="5715" ht="22.5" customHeight="1">
      <c r="A5715" s="18">
        <v>45739.0</v>
      </c>
      <c r="B5715" s="19" t="str">
        <f t="shared" si="1"/>
        <v>Mar</v>
      </c>
      <c r="C5715" s="20" t="s">
        <v>57</v>
      </c>
      <c r="D5715" s="19" t="s">
        <v>85</v>
      </c>
      <c r="E5715" s="19" t="s">
        <v>26</v>
      </c>
      <c r="F5715" s="21">
        <v>2.0</v>
      </c>
      <c r="G5715" s="22">
        <v>36686.0</v>
      </c>
      <c r="H5715" s="15" t="str">
        <f t="shared" si="2"/>
        <v>Base Range</v>
      </c>
      <c r="I5715" s="22">
        <v>40384.0</v>
      </c>
      <c r="J5715" s="23">
        <f t="shared" si="3"/>
        <v>0.9084290808</v>
      </c>
      <c r="K5715" s="24" t="str">
        <f t="shared" si="4"/>
        <v>Target Not Meet</v>
      </c>
    </row>
    <row r="5716" ht="22.5" customHeight="1">
      <c r="A5716" s="18">
        <v>45739.0</v>
      </c>
      <c r="B5716" s="19" t="str">
        <f t="shared" si="1"/>
        <v>Mar</v>
      </c>
      <c r="C5716" s="20" t="s">
        <v>57</v>
      </c>
      <c r="D5716" s="19" t="s">
        <v>80</v>
      </c>
      <c r="E5716" s="19" t="s">
        <v>63</v>
      </c>
      <c r="F5716" s="21">
        <v>1.0</v>
      </c>
      <c r="G5716" s="22">
        <v>19754.0</v>
      </c>
      <c r="H5716" s="15" t="str">
        <f t="shared" si="2"/>
        <v>Base Range</v>
      </c>
      <c r="I5716" s="22">
        <v>24551.0</v>
      </c>
      <c r="J5716" s="23">
        <f t="shared" si="3"/>
        <v>0.8046108102</v>
      </c>
      <c r="K5716" s="24" t="str">
        <f t="shared" si="4"/>
        <v>Target Not Meet</v>
      </c>
    </row>
    <row r="5717" ht="22.5" customHeight="1">
      <c r="A5717" s="18">
        <v>45739.0</v>
      </c>
      <c r="B5717" s="19" t="str">
        <f t="shared" si="1"/>
        <v>Mar</v>
      </c>
      <c r="C5717" s="20" t="s">
        <v>57</v>
      </c>
      <c r="D5717" s="19" t="s">
        <v>80</v>
      </c>
      <c r="E5717" s="19" t="s">
        <v>23</v>
      </c>
      <c r="F5717" s="21">
        <v>1.0</v>
      </c>
      <c r="G5717" s="22">
        <v>25116.0</v>
      </c>
      <c r="H5717" s="15" t="str">
        <f t="shared" si="2"/>
        <v>Base Range</v>
      </c>
      <c r="I5717" s="22">
        <v>30303.0</v>
      </c>
      <c r="J5717" s="23">
        <f t="shared" si="3"/>
        <v>0.8288288288</v>
      </c>
      <c r="K5717" s="24" t="str">
        <f t="shared" si="4"/>
        <v>Target Not Meet</v>
      </c>
    </row>
    <row r="5718" ht="22.5" customHeight="1">
      <c r="A5718" s="18">
        <v>45739.0</v>
      </c>
      <c r="B5718" s="19" t="str">
        <f t="shared" si="1"/>
        <v>Mar</v>
      </c>
      <c r="C5718" s="20" t="s">
        <v>57</v>
      </c>
      <c r="D5718" s="19" t="s">
        <v>80</v>
      </c>
      <c r="E5718" s="19" t="s">
        <v>19</v>
      </c>
      <c r="F5718" s="21">
        <v>1.0</v>
      </c>
      <c r="G5718" s="22">
        <v>33178.0</v>
      </c>
      <c r="H5718" s="15" t="str">
        <f t="shared" si="2"/>
        <v>Base Range</v>
      </c>
      <c r="I5718" s="22">
        <v>41255.0</v>
      </c>
      <c r="J5718" s="23">
        <f t="shared" si="3"/>
        <v>0.8042176706</v>
      </c>
      <c r="K5718" s="24" t="str">
        <f t="shared" si="4"/>
        <v>Target Not Meet</v>
      </c>
    </row>
    <row r="5719" ht="22.5" customHeight="1">
      <c r="A5719" s="18">
        <v>45739.0</v>
      </c>
      <c r="B5719" s="19" t="str">
        <f t="shared" si="1"/>
        <v>Mar</v>
      </c>
      <c r="C5719" s="20" t="s">
        <v>57</v>
      </c>
      <c r="D5719" s="19" t="s">
        <v>80</v>
      </c>
      <c r="E5719" s="19" t="s">
        <v>63</v>
      </c>
      <c r="F5719" s="21">
        <v>1.0</v>
      </c>
      <c r="G5719" s="22">
        <v>21640.0</v>
      </c>
      <c r="H5719" s="15" t="str">
        <f t="shared" si="2"/>
        <v>Base Range</v>
      </c>
      <c r="I5719" s="22">
        <v>23530.0</v>
      </c>
      <c r="J5719" s="23">
        <f t="shared" si="3"/>
        <v>0.9196770081</v>
      </c>
      <c r="K5719" s="24" t="str">
        <f t="shared" si="4"/>
        <v>Target Not Meet</v>
      </c>
    </row>
    <row r="5720" ht="22.5" customHeight="1">
      <c r="A5720" s="18">
        <v>45739.0</v>
      </c>
      <c r="B5720" s="19" t="str">
        <f t="shared" si="1"/>
        <v>Mar</v>
      </c>
      <c r="C5720" s="20" t="s">
        <v>57</v>
      </c>
      <c r="D5720" s="19" t="s">
        <v>71</v>
      </c>
      <c r="E5720" s="19" t="s">
        <v>68</v>
      </c>
      <c r="F5720" s="21">
        <v>1.0</v>
      </c>
      <c r="G5720" s="22">
        <v>23764.0</v>
      </c>
      <c r="H5720" s="15" t="str">
        <f t="shared" si="2"/>
        <v>Base Range</v>
      </c>
      <c r="I5720" s="22">
        <v>26245.0</v>
      </c>
      <c r="J5720" s="23">
        <f t="shared" si="3"/>
        <v>0.9054677081</v>
      </c>
      <c r="K5720" s="24" t="str">
        <f t="shared" si="4"/>
        <v>Target Not Meet</v>
      </c>
    </row>
    <row r="5721" ht="22.5" customHeight="1">
      <c r="A5721" s="18">
        <v>45739.0</v>
      </c>
      <c r="B5721" s="19" t="str">
        <f t="shared" si="1"/>
        <v>Mar</v>
      </c>
      <c r="C5721" s="20" t="s">
        <v>57</v>
      </c>
      <c r="D5721" s="19" t="s">
        <v>71</v>
      </c>
      <c r="E5721" s="19" t="s">
        <v>19</v>
      </c>
      <c r="F5721" s="21">
        <v>1.0</v>
      </c>
      <c r="G5721" s="22">
        <v>30444.0</v>
      </c>
      <c r="H5721" s="15" t="str">
        <f t="shared" si="2"/>
        <v>Base Range</v>
      </c>
      <c r="I5721" s="22">
        <v>32607.0</v>
      </c>
      <c r="J5721" s="23">
        <f t="shared" si="3"/>
        <v>0.9336645506</v>
      </c>
      <c r="K5721" s="24" t="str">
        <f t="shared" si="4"/>
        <v>Target Not Meet</v>
      </c>
    </row>
    <row r="5722" ht="22.5" customHeight="1">
      <c r="A5722" s="18">
        <v>45739.0</v>
      </c>
      <c r="B5722" s="19" t="str">
        <f t="shared" si="1"/>
        <v>Mar</v>
      </c>
      <c r="C5722" s="20" t="s">
        <v>57</v>
      </c>
      <c r="D5722" s="19" t="s">
        <v>71</v>
      </c>
      <c r="E5722" s="19" t="s">
        <v>19</v>
      </c>
      <c r="F5722" s="21">
        <v>1.0</v>
      </c>
      <c r="G5722" s="22">
        <v>35665.0</v>
      </c>
      <c r="H5722" s="15" t="str">
        <f t="shared" si="2"/>
        <v>Base Range</v>
      </c>
      <c r="I5722" s="22">
        <v>39286.0</v>
      </c>
      <c r="J5722" s="23">
        <f t="shared" si="3"/>
        <v>0.9078297612</v>
      </c>
      <c r="K5722" s="24" t="str">
        <f t="shared" si="4"/>
        <v>Target Not Meet</v>
      </c>
    </row>
    <row r="5723" ht="22.5" customHeight="1">
      <c r="A5723" s="18">
        <v>45739.0</v>
      </c>
      <c r="B5723" s="19" t="str">
        <f t="shared" si="1"/>
        <v>Mar</v>
      </c>
      <c r="C5723" s="20" t="s">
        <v>57</v>
      </c>
      <c r="D5723" s="19" t="s">
        <v>71</v>
      </c>
      <c r="E5723" s="19" t="s">
        <v>19</v>
      </c>
      <c r="F5723" s="21">
        <v>1.0</v>
      </c>
      <c r="G5723" s="22">
        <v>34682.0</v>
      </c>
      <c r="H5723" s="15" t="str">
        <f t="shared" si="2"/>
        <v>Base Range</v>
      </c>
      <c r="I5723" s="22">
        <v>37295.0</v>
      </c>
      <c r="J5723" s="23">
        <f t="shared" si="3"/>
        <v>0.9299369889</v>
      </c>
      <c r="K5723" s="24" t="str">
        <f t="shared" si="4"/>
        <v>Target Not Meet</v>
      </c>
    </row>
    <row r="5724" ht="22.5" customHeight="1">
      <c r="A5724" s="18">
        <v>45739.0</v>
      </c>
      <c r="B5724" s="19" t="str">
        <f t="shared" si="1"/>
        <v>Mar</v>
      </c>
      <c r="C5724" s="20" t="s">
        <v>57</v>
      </c>
      <c r="D5724" s="25" t="s">
        <v>62</v>
      </c>
      <c r="E5724" s="19" t="s">
        <v>9</v>
      </c>
      <c r="F5724" s="21">
        <v>2.0</v>
      </c>
      <c r="G5724" s="22">
        <v>57917.0</v>
      </c>
      <c r="H5724" s="15" t="str">
        <f t="shared" si="2"/>
        <v>Medium Range</v>
      </c>
      <c r="I5724" s="22">
        <v>42471.0</v>
      </c>
      <c r="J5724" s="23">
        <f t="shared" si="3"/>
        <v>1.363683455</v>
      </c>
      <c r="K5724" s="24" t="str">
        <f t="shared" si="4"/>
        <v>Over Achived</v>
      </c>
    </row>
    <row r="5725" ht="22.5" customHeight="1">
      <c r="A5725" s="18">
        <v>45739.0</v>
      </c>
      <c r="B5725" s="19" t="str">
        <f t="shared" si="1"/>
        <v>Mar</v>
      </c>
      <c r="C5725" s="20" t="s">
        <v>57</v>
      </c>
      <c r="D5725" s="25" t="s">
        <v>62</v>
      </c>
      <c r="E5725" s="19" t="s">
        <v>68</v>
      </c>
      <c r="F5725" s="21">
        <v>1.0</v>
      </c>
      <c r="G5725" s="22">
        <v>24079.0</v>
      </c>
      <c r="H5725" s="15" t="str">
        <f t="shared" si="2"/>
        <v>Base Range</v>
      </c>
      <c r="I5725" s="22">
        <v>18124.0</v>
      </c>
      <c r="J5725" s="23">
        <f t="shared" si="3"/>
        <v>1.328569852</v>
      </c>
      <c r="K5725" s="24" t="str">
        <f t="shared" si="4"/>
        <v>Over Achived</v>
      </c>
    </row>
    <row r="5726" ht="22.5" customHeight="1">
      <c r="A5726" s="18">
        <v>45739.0</v>
      </c>
      <c r="B5726" s="19" t="str">
        <f t="shared" si="1"/>
        <v>Mar</v>
      </c>
      <c r="C5726" s="20" t="s">
        <v>57</v>
      </c>
      <c r="D5726" s="25" t="s">
        <v>62</v>
      </c>
      <c r="E5726" s="19" t="s">
        <v>23</v>
      </c>
      <c r="F5726" s="21">
        <v>1.0</v>
      </c>
      <c r="G5726" s="22">
        <v>25159.0</v>
      </c>
      <c r="H5726" s="15" t="str">
        <f t="shared" si="2"/>
        <v>Base Range</v>
      </c>
      <c r="I5726" s="22">
        <v>21805.0</v>
      </c>
      <c r="J5726" s="23">
        <f t="shared" si="3"/>
        <v>1.153817932</v>
      </c>
      <c r="K5726" s="24" t="str">
        <f t="shared" si="4"/>
        <v>Over Achived</v>
      </c>
    </row>
    <row r="5727" ht="22.5" customHeight="1">
      <c r="A5727" s="18">
        <v>45739.0</v>
      </c>
      <c r="B5727" s="19" t="str">
        <f t="shared" si="1"/>
        <v>Mar</v>
      </c>
      <c r="C5727" s="20" t="s">
        <v>57</v>
      </c>
      <c r="D5727" s="19" t="s">
        <v>58</v>
      </c>
      <c r="E5727" s="19" t="s">
        <v>63</v>
      </c>
      <c r="F5727" s="21">
        <v>1.0</v>
      </c>
      <c r="G5727" s="22">
        <v>23216.0</v>
      </c>
      <c r="H5727" s="15" t="str">
        <f t="shared" si="2"/>
        <v>Base Range</v>
      </c>
      <c r="I5727" s="22">
        <v>16478.0</v>
      </c>
      <c r="J5727" s="23">
        <f t="shared" si="3"/>
        <v>1.408908848</v>
      </c>
      <c r="K5727" s="24" t="str">
        <f t="shared" si="4"/>
        <v>Over Achived</v>
      </c>
    </row>
    <row r="5728" ht="22.5" customHeight="1">
      <c r="A5728" s="18">
        <v>45739.0</v>
      </c>
      <c r="B5728" s="19" t="str">
        <f t="shared" si="1"/>
        <v>Mar</v>
      </c>
      <c r="C5728" s="20" t="s">
        <v>57</v>
      </c>
      <c r="D5728" s="19" t="s">
        <v>58</v>
      </c>
      <c r="E5728" s="19" t="s">
        <v>19</v>
      </c>
      <c r="F5728" s="21">
        <v>1.0</v>
      </c>
      <c r="G5728" s="22">
        <v>31703.0</v>
      </c>
      <c r="H5728" s="15" t="str">
        <f t="shared" si="2"/>
        <v>Base Range</v>
      </c>
      <c r="I5728" s="22">
        <v>22351.0</v>
      </c>
      <c r="J5728" s="23">
        <f t="shared" si="3"/>
        <v>1.418415283</v>
      </c>
      <c r="K5728" s="24" t="str">
        <f t="shared" si="4"/>
        <v>Over Achived</v>
      </c>
    </row>
    <row r="5729" ht="22.5" customHeight="1">
      <c r="A5729" s="18">
        <v>45739.0</v>
      </c>
      <c r="B5729" s="19" t="str">
        <f t="shared" si="1"/>
        <v>Mar</v>
      </c>
      <c r="C5729" s="20" t="s">
        <v>92</v>
      </c>
      <c r="D5729" s="19" t="s">
        <v>98</v>
      </c>
      <c r="E5729" s="19" t="s">
        <v>63</v>
      </c>
      <c r="F5729" s="21">
        <v>5.0</v>
      </c>
      <c r="G5729" s="22">
        <v>91030.0</v>
      </c>
      <c r="H5729" s="15" t="str">
        <f t="shared" si="2"/>
        <v>Very High Range</v>
      </c>
      <c r="I5729" s="22">
        <v>101171.0</v>
      </c>
      <c r="J5729" s="23">
        <f t="shared" si="3"/>
        <v>0.8997637663</v>
      </c>
      <c r="K5729" s="24" t="str">
        <f t="shared" si="4"/>
        <v>Target Not Meet</v>
      </c>
    </row>
    <row r="5730" ht="22.5" customHeight="1">
      <c r="A5730" s="18">
        <v>45739.0</v>
      </c>
      <c r="B5730" s="19" t="str">
        <f t="shared" si="1"/>
        <v>Mar</v>
      </c>
      <c r="C5730" s="20" t="s">
        <v>57</v>
      </c>
      <c r="D5730" s="19" t="s">
        <v>80</v>
      </c>
      <c r="E5730" s="19" t="s">
        <v>19</v>
      </c>
      <c r="F5730" s="21">
        <v>1.0</v>
      </c>
      <c r="G5730" s="22">
        <v>35116.0</v>
      </c>
      <c r="H5730" s="15" t="str">
        <f t="shared" si="2"/>
        <v>Base Range</v>
      </c>
      <c r="I5730" s="22">
        <v>39214.0</v>
      </c>
      <c r="J5730" s="23">
        <f t="shared" si="3"/>
        <v>0.8954965063</v>
      </c>
      <c r="K5730" s="24" t="str">
        <f t="shared" si="4"/>
        <v>Target Not Meet</v>
      </c>
    </row>
    <row r="5731" ht="22.5" customHeight="1">
      <c r="A5731" s="18">
        <v>45739.0</v>
      </c>
      <c r="B5731" s="19" t="str">
        <f t="shared" si="1"/>
        <v>Mar</v>
      </c>
      <c r="C5731" s="20" t="s">
        <v>92</v>
      </c>
      <c r="D5731" s="19" t="s">
        <v>98</v>
      </c>
      <c r="E5731" s="19" t="s">
        <v>34</v>
      </c>
      <c r="F5731" s="21">
        <v>4.0</v>
      </c>
      <c r="G5731" s="22">
        <v>111664.0</v>
      </c>
      <c r="H5731" s="15" t="str">
        <f t="shared" si="2"/>
        <v>Very High Range</v>
      </c>
      <c r="I5731" s="22">
        <v>117640.0</v>
      </c>
      <c r="J5731" s="23">
        <f t="shared" si="3"/>
        <v>0.9492009521</v>
      </c>
      <c r="K5731" s="24" t="str">
        <f t="shared" si="4"/>
        <v>Target Not Meet</v>
      </c>
    </row>
    <row r="5732" ht="22.5" customHeight="1">
      <c r="A5732" s="18">
        <v>45739.0</v>
      </c>
      <c r="B5732" s="19" t="str">
        <f t="shared" si="1"/>
        <v>Mar</v>
      </c>
      <c r="C5732" s="20" t="s">
        <v>7</v>
      </c>
      <c r="D5732" s="19" t="s">
        <v>126</v>
      </c>
      <c r="E5732" s="19" t="s">
        <v>23</v>
      </c>
      <c r="F5732" s="21">
        <v>3.0</v>
      </c>
      <c r="G5732" s="22">
        <v>62380.0</v>
      </c>
      <c r="H5732" s="15" t="str">
        <f t="shared" si="2"/>
        <v>Medium Range</v>
      </c>
      <c r="I5732" s="22">
        <v>47970.0</v>
      </c>
      <c r="J5732" s="23">
        <f t="shared" si="3"/>
        <v>1.300396081</v>
      </c>
      <c r="K5732" s="24" t="str">
        <f t="shared" si="4"/>
        <v>Over Achived</v>
      </c>
    </row>
    <row r="5733" ht="22.5" customHeight="1">
      <c r="A5733" s="18">
        <v>45739.0</v>
      </c>
      <c r="B5733" s="19" t="str">
        <f t="shared" si="1"/>
        <v>Mar</v>
      </c>
      <c r="C5733" s="20" t="s">
        <v>7</v>
      </c>
      <c r="D5733" s="19" t="s">
        <v>126</v>
      </c>
      <c r="E5733" s="19" t="s">
        <v>68</v>
      </c>
      <c r="F5733" s="21">
        <v>3.0</v>
      </c>
      <c r="G5733" s="22">
        <v>61618.0</v>
      </c>
      <c r="H5733" s="15" t="str">
        <f t="shared" si="2"/>
        <v>Medium Range</v>
      </c>
      <c r="I5733" s="22">
        <v>46639.0</v>
      </c>
      <c r="J5733" s="23">
        <f t="shared" si="3"/>
        <v>1.321168979</v>
      </c>
      <c r="K5733" s="24" t="str">
        <f t="shared" si="4"/>
        <v>Over Achived</v>
      </c>
    </row>
    <row r="5734" ht="22.5" customHeight="1">
      <c r="A5734" s="18">
        <v>45739.0</v>
      </c>
      <c r="B5734" s="19" t="str">
        <f t="shared" si="1"/>
        <v>Mar</v>
      </c>
      <c r="C5734" s="20" t="s">
        <v>7</v>
      </c>
      <c r="D5734" s="19" t="s">
        <v>126</v>
      </c>
      <c r="E5734" s="19" t="s">
        <v>19</v>
      </c>
      <c r="F5734" s="21">
        <v>3.0</v>
      </c>
      <c r="G5734" s="22">
        <v>69823.0</v>
      </c>
      <c r="H5734" s="15" t="str">
        <f t="shared" si="2"/>
        <v>Medium Range</v>
      </c>
      <c r="I5734" s="22">
        <v>64468.0</v>
      </c>
      <c r="J5734" s="23">
        <f t="shared" si="3"/>
        <v>1.083064466</v>
      </c>
      <c r="K5734" s="24" t="str">
        <f t="shared" si="4"/>
        <v>Over Achived</v>
      </c>
    </row>
    <row r="5735" ht="22.5" customHeight="1">
      <c r="A5735" s="18">
        <v>45739.0</v>
      </c>
      <c r="B5735" s="19" t="str">
        <f t="shared" si="1"/>
        <v>Mar</v>
      </c>
      <c r="C5735" s="20" t="s">
        <v>7</v>
      </c>
      <c r="D5735" s="19" t="s">
        <v>118</v>
      </c>
      <c r="E5735" s="19" t="s">
        <v>38</v>
      </c>
      <c r="F5735" s="21">
        <v>3.0</v>
      </c>
      <c r="G5735" s="22">
        <v>88892.0</v>
      </c>
      <c r="H5735" s="15" t="str">
        <f t="shared" si="2"/>
        <v>High Range</v>
      </c>
      <c r="I5735" s="22">
        <v>76848.0</v>
      </c>
      <c r="J5735" s="23">
        <f t="shared" si="3"/>
        <v>1.156724964</v>
      </c>
      <c r="K5735" s="24" t="str">
        <f t="shared" si="4"/>
        <v>Over Achived</v>
      </c>
    </row>
    <row r="5736" ht="22.5" customHeight="1">
      <c r="A5736" s="18">
        <v>45739.0</v>
      </c>
      <c r="B5736" s="19" t="str">
        <f t="shared" si="1"/>
        <v>Mar</v>
      </c>
      <c r="C5736" s="20" t="s">
        <v>7</v>
      </c>
      <c r="D5736" s="19" t="s">
        <v>118</v>
      </c>
      <c r="E5736" s="19" t="s">
        <v>68</v>
      </c>
      <c r="F5736" s="21">
        <v>2.0</v>
      </c>
      <c r="G5736" s="22">
        <v>56180.0</v>
      </c>
      <c r="H5736" s="15" t="str">
        <f t="shared" si="2"/>
        <v>Medium Range</v>
      </c>
      <c r="I5736" s="22">
        <v>48869.0</v>
      </c>
      <c r="J5736" s="23">
        <f t="shared" si="3"/>
        <v>1.149604043</v>
      </c>
      <c r="K5736" s="24" t="str">
        <f t="shared" si="4"/>
        <v>Over Achived</v>
      </c>
    </row>
    <row r="5737" ht="22.5" customHeight="1">
      <c r="A5737" s="18">
        <v>45739.0</v>
      </c>
      <c r="B5737" s="19" t="str">
        <f t="shared" si="1"/>
        <v>Mar</v>
      </c>
      <c r="C5737" s="20" t="s">
        <v>7</v>
      </c>
      <c r="D5737" s="19" t="s">
        <v>118</v>
      </c>
      <c r="E5737" s="19" t="s">
        <v>34</v>
      </c>
      <c r="F5737" s="21">
        <v>5.0</v>
      </c>
      <c r="G5737" s="22">
        <v>110102.0</v>
      </c>
      <c r="H5737" s="15" t="str">
        <f t="shared" si="2"/>
        <v>Very High Range</v>
      </c>
      <c r="I5737" s="22">
        <v>78871.0</v>
      </c>
      <c r="J5737" s="23">
        <f t="shared" si="3"/>
        <v>1.395975707</v>
      </c>
      <c r="K5737" s="24" t="str">
        <f t="shared" si="4"/>
        <v>Over Achived</v>
      </c>
    </row>
    <row r="5738" ht="22.5" customHeight="1">
      <c r="A5738" s="18">
        <v>45739.0</v>
      </c>
      <c r="B5738" s="19" t="str">
        <f t="shared" si="1"/>
        <v>Mar</v>
      </c>
      <c r="C5738" s="20" t="s">
        <v>7</v>
      </c>
      <c r="D5738" s="19" t="s">
        <v>126</v>
      </c>
      <c r="E5738" s="19" t="s">
        <v>26</v>
      </c>
      <c r="F5738" s="21">
        <v>6.0</v>
      </c>
      <c r="G5738" s="22">
        <v>163455.0</v>
      </c>
      <c r="H5738" s="15" t="str">
        <f t="shared" si="2"/>
        <v>Very High Range</v>
      </c>
      <c r="I5738" s="22">
        <v>129496.0</v>
      </c>
      <c r="J5738" s="23">
        <f t="shared" si="3"/>
        <v>1.26223976</v>
      </c>
      <c r="K5738" s="24" t="str">
        <f t="shared" si="4"/>
        <v>Over Achived</v>
      </c>
    </row>
    <row r="5739" ht="22.5" customHeight="1">
      <c r="A5739" s="18">
        <v>45739.0</v>
      </c>
      <c r="B5739" s="19" t="str">
        <f t="shared" si="1"/>
        <v>Mar</v>
      </c>
      <c r="C5739" s="20" t="s">
        <v>7</v>
      </c>
      <c r="D5739" s="19" t="s">
        <v>106</v>
      </c>
      <c r="E5739" s="19" t="s">
        <v>26</v>
      </c>
      <c r="F5739" s="21">
        <v>8.0</v>
      </c>
      <c r="G5739" s="22">
        <v>201343.0</v>
      </c>
      <c r="H5739" s="15" t="str">
        <f t="shared" si="2"/>
        <v>Very High Range</v>
      </c>
      <c r="I5739" s="22">
        <v>148642.0</v>
      </c>
      <c r="J5739" s="23">
        <f t="shared" si="3"/>
        <v>1.354549858</v>
      </c>
      <c r="K5739" s="24" t="str">
        <f t="shared" si="4"/>
        <v>Over Achived</v>
      </c>
    </row>
    <row r="5740" ht="22.5" customHeight="1">
      <c r="A5740" s="18">
        <v>45739.0</v>
      </c>
      <c r="B5740" s="19" t="str">
        <f t="shared" si="1"/>
        <v>Mar</v>
      </c>
      <c r="C5740" s="20" t="s">
        <v>7</v>
      </c>
      <c r="D5740" s="19" t="s">
        <v>106</v>
      </c>
      <c r="E5740" s="19" t="s">
        <v>26</v>
      </c>
      <c r="F5740" s="21">
        <v>8.0</v>
      </c>
      <c r="G5740" s="22">
        <v>171316.0</v>
      </c>
      <c r="H5740" s="15" t="str">
        <f t="shared" si="2"/>
        <v>Very High Range</v>
      </c>
      <c r="I5740" s="22">
        <v>135099.0</v>
      </c>
      <c r="J5740" s="23">
        <f t="shared" si="3"/>
        <v>1.268077484</v>
      </c>
      <c r="K5740" s="24" t="str">
        <f t="shared" si="4"/>
        <v>Over Achived</v>
      </c>
    </row>
    <row r="5741" ht="22.5" customHeight="1">
      <c r="A5741" s="18">
        <v>45739.0</v>
      </c>
      <c r="B5741" s="19" t="str">
        <f t="shared" si="1"/>
        <v>Mar</v>
      </c>
      <c r="C5741" s="20" t="s">
        <v>7</v>
      </c>
      <c r="D5741" s="19" t="s">
        <v>106</v>
      </c>
      <c r="E5741" s="19" t="s">
        <v>23</v>
      </c>
      <c r="F5741" s="21">
        <v>2.0</v>
      </c>
      <c r="G5741" s="22">
        <v>71847.0</v>
      </c>
      <c r="H5741" s="15" t="str">
        <f t="shared" si="2"/>
        <v>High Range</v>
      </c>
      <c r="I5741" s="22">
        <v>67058.0</v>
      </c>
      <c r="J5741" s="23">
        <f t="shared" si="3"/>
        <v>1.071415789</v>
      </c>
      <c r="K5741" s="24" t="str">
        <f t="shared" si="4"/>
        <v>Over Achived</v>
      </c>
    </row>
    <row r="5742" ht="22.5" customHeight="1">
      <c r="A5742" s="18">
        <v>45739.0</v>
      </c>
      <c r="B5742" s="19" t="str">
        <f t="shared" si="1"/>
        <v>Mar</v>
      </c>
      <c r="C5742" s="20" t="s">
        <v>7</v>
      </c>
      <c r="D5742" s="19" t="s">
        <v>8</v>
      </c>
      <c r="E5742" s="19" t="s">
        <v>68</v>
      </c>
      <c r="F5742" s="21">
        <v>2.0</v>
      </c>
      <c r="G5742" s="22">
        <v>62055.0</v>
      </c>
      <c r="H5742" s="15" t="str">
        <f t="shared" si="2"/>
        <v>Medium Range</v>
      </c>
      <c r="I5742" s="22">
        <v>57061.0</v>
      </c>
      <c r="J5742" s="23">
        <f t="shared" si="3"/>
        <v>1.087520373</v>
      </c>
      <c r="K5742" s="24" t="str">
        <f t="shared" si="4"/>
        <v>Over Achived</v>
      </c>
    </row>
    <row r="5743" ht="22.5" customHeight="1">
      <c r="A5743" s="18">
        <v>45739.0</v>
      </c>
      <c r="B5743" s="19" t="str">
        <f t="shared" si="1"/>
        <v>Mar</v>
      </c>
      <c r="C5743" s="20" t="s">
        <v>7</v>
      </c>
      <c r="D5743" s="19" t="s">
        <v>8</v>
      </c>
      <c r="E5743" s="19" t="s">
        <v>68</v>
      </c>
      <c r="F5743" s="21">
        <v>3.0</v>
      </c>
      <c r="G5743" s="22">
        <v>66217.0</v>
      </c>
      <c r="H5743" s="15" t="str">
        <f t="shared" si="2"/>
        <v>Medium Range</v>
      </c>
      <c r="I5743" s="22">
        <v>57953.0</v>
      </c>
      <c r="J5743" s="23">
        <f t="shared" si="3"/>
        <v>1.142598312</v>
      </c>
      <c r="K5743" s="24" t="str">
        <f t="shared" si="4"/>
        <v>Over Achived</v>
      </c>
    </row>
    <row r="5744" ht="22.5" customHeight="1">
      <c r="A5744" s="18">
        <v>45739.0</v>
      </c>
      <c r="B5744" s="19" t="str">
        <f t="shared" si="1"/>
        <v>Mar</v>
      </c>
      <c r="C5744" s="20" t="s">
        <v>7</v>
      </c>
      <c r="D5744" s="19" t="s">
        <v>8</v>
      </c>
      <c r="E5744" s="19" t="s">
        <v>38</v>
      </c>
      <c r="F5744" s="21">
        <v>4.0</v>
      </c>
      <c r="G5744" s="22">
        <v>87296.0</v>
      </c>
      <c r="H5744" s="15" t="str">
        <f t="shared" si="2"/>
        <v>High Range</v>
      </c>
      <c r="I5744" s="22">
        <v>82129.0</v>
      </c>
      <c r="J5744" s="23">
        <f t="shared" si="3"/>
        <v>1.062913222</v>
      </c>
      <c r="K5744" s="24" t="str">
        <f t="shared" si="4"/>
        <v>Over Achived</v>
      </c>
    </row>
    <row r="5745" ht="22.5" customHeight="1">
      <c r="A5745" s="18">
        <v>45739.0</v>
      </c>
      <c r="B5745" s="19" t="str">
        <f t="shared" si="1"/>
        <v>Mar</v>
      </c>
      <c r="C5745" s="20" t="s">
        <v>7</v>
      </c>
      <c r="D5745" s="19" t="s">
        <v>8</v>
      </c>
      <c r="E5745" s="19" t="s">
        <v>63</v>
      </c>
      <c r="F5745" s="21">
        <v>2.0</v>
      </c>
      <c r="G5745" s="22">
        <v>44404.0</v>
      </c>
      <c r="H5745" s="15" t="str">
        <f t="shared" si="2"/>
        <v>Base Range</v>
      </c>
      <c r="I5745" s="22">
        <v>40404.0</v>
      </c>
      <c r="J5745" s="23">
        <f t="shared" si="3"/>
        <v>1.099000099</v>
      </c>
      <c r="K5745" s="24" t="str">
        <f t="shared" si="4"/>
        <v>Over Achived</v>
      </c>
    </row>
    <row r="5746" ht="22.5" customHeight="1">
      <c r="A5746" s="18">
        <v>45739.0</v>
      </c>
      <c r="B5746" s="19" t="str">
        <f t="shared" si="1"/>
        <v>Mar</v>
      </c>
      <c r="C5746" s="20" t="s">
        <v>7</v>
      </c>
      <c r="D5746" s="19" t="s">
        <v>106</v>
      </c>
      <c r="E5746" s="19" t="s">
        <v>26</v>
      </c>
      <c r="F5746" s="21">
        <v>8.0</v>
      </c>
      <c r="G5746" s="22">
        <v>169256.0</v>
      </c>
      <c r="H5746" s="15" t="str">
        <f t="shared" si="2"/>
        <v>Very High Range</v>
      </c>
      <c r="I5746" s="22">
        <v>126685.0</v>
      </c>
      <c r="J5746" s="23">
        <f t="shared" si="3"/>
        <v>1.336038205</v>
      </c>
      <c r="K5746" s="24" t="str">
        <f t="shared" si="4"/>
        <v>Over Achived</v>
      </c>
    </row>
    <row r="5747" ht="22.5" customHeight="1">
      <c r="A5747" s="18">
        <v>45739.0</v>
      </c>
      <c r="B5747" s="19" t="str">
        <f t="shared" si="1"/>
        <v>Mar</v>
      </c>
      <c r="C5747" s="20" t="s">
        <v>7</v>
      </c>
      <c r="D5747" s="19" t="s">
        <v>126</v>
      </c>
      <c r="E5747" s="19" t="s">
        <v>34</v>
      </c>
      <c r="F5747" s="21">
        <v>5.0</v>
      </c>
      <c r="G5747" s="22">
        <v>110740.0</v>
      </c>
      <c r="H5747" s="15" t="str">
        <f t="shared" si="2"/>
        <v>Very High Range</v>
      </c>
      <c r="I5747" s="22">
        <v>102775.0</v>
      </c>
      <c r="J5747" s="23">
        <f t="shared" si="3"/>
        <v>1.077499392</v>
      </c>
      <c r="K5747" s="24" t="str">
        <f t="shared" si="4"/>
        <v>Over Achived</v>
      </c>
    </row>
    <row r="5748" ht="22.5" customHeight="1">
      <c r="A5748" s="18">
        <v>45739.0</v>
      </c>
      <c r="B5748" s="19" t="str">
        <f t="shared" si="1"/>
        <v>Mar</v>
      </c>
      <c r="C5748" s="20" t="s">
        <v>7</v>
      </c>
      <c r="D5748" s="19" t="s">
        <v>8</v>
      </c>
      <c r="E5748" s="19" t="s">
        <v>26</v>
      </c>
      <c r="F5748" s="21">
        <v>8.0</v>
      </c>
      <c r="G5748" s="22">
        <v>215196.0</v>
      </c>
      <c r="H5748" s="15" t="str">
        <f t="shared" si="2"/>
        <v>Very High Range</v>
      </c>
      <c r="I5748" s="22">
        <v>195932.0</v>
      </c>
      <c r="J5748" s="23">
        <f t="shared" si="3"/>
        <v>1.098319825</v>
      </c>
      <c r="K5748" s="24" t="str">
        <f t="shared" si="4"/>
        <v>Over Achived</v>
      </c>
    </row>
    <row r="5749" ht="22.5" customHeight="1">
      <c r="A5749" s="18">
        <v>45739.0</v>
      </c>
      <c r="B5749" s="19" t="str">
        <f t="shared" si="1"/>
        <v>Mar</v>
      </c>
      <c r="C5749" s="20" t="s">
        <v>7</v>
      </c>
      <c r="D5749" s="19" t="s">
        <v>131</v>
      </c>
      <c r="E5749" s="19" t="s">
        <v>26</v>
      </c>
      <c r="F5749" s="21">
        <v>6.0</v>
      </c>
      <c r="G5749" s="22">
        <v>182053.0</v>
      </c>
      <c r="H5749" s="15" t="str">
        <f t="shared" si="2"/>
        <v>Very High Range</v>
      </c>
      <c r="I5749" s="22">
        <v>145335.0</v>
      </c>
      <c r="J5749" s="23">
        <f t="shared" si="3"/>
        <v>1.252643892</v>
      </c>
      <c r="K5749" s="24" t="str">
        <f t="shared" si="4"/>
        <v>Over Achived</v>
      </c>
    </row>
    <row r="5750" ht="22.5" customHeight="1">
      <c r="A5750" s="18">
        <v>45739.0</v>
      </c>
      <c r="B5750" s="19" t="str">
        <f t="shared" si="1"/>
        <v>Mar</v>
      </c>
      <c r="C5750" s="20" t="s">
        <v>7</v>
      </c>
      <c r="D5750" s="19" t="s">
        <v>131</v>
      </c>
      <c r="E5750" s="19" t="s">
        <v>34</v>
      </c>
      <c r="F5750" s="21">
        <v>4.0</v>
      </c>
      <c r="G5750" s="22">
        <v>119252.0</v>
      </c>
      <c r="H5750" s="15" t="str">
        <f t="shared" si="2"/>
        <v>Very High Range</v>
      </c>
      <c r="I5750" s="22">
        <v>105380.0</v>
      </c>
      <c r="J5750" s="23">
        <f t="shared" si="3"/>
        <v>1.131637882</v>
      </c>
      <c r="K5750" s="24" t="str">
        <f t="shared" si="4"/>
        <v>Over Achived</v>
      </c>
    </row>
    <row r="5751" ht="22.5" customHeight="1">
      <c r="A5751" s="18">
        <v>45739.0</v>
      </c>
      <c r="B5751" s="19" t="str">
        <f t="shared" si="1"/>
        <v>Mar</v>
      </c>
      <c r="C5751" s="20" t="s">
        <v>92</v>
      </c>
      <c r="D5751" s="19" t="s">
        <v>98</v>
      </c>
      <c r="E5751" s="19" t="s">
        <v>19</v>
      </c>
      <c r="F5751" s="21">
        <v>2.0</v>
      </c>
      <c r="G5751" s="22">
        <v>62819.0</v>
      </c>
      <c r="H5751" s="15" t="str">
        <f t="shared" si="2"/>
        <v>Medium Range</v>
      </c>
      <c r="I5751" s="22">
        <v>73836.0</v>
      </c>
      <c r="J5751" s="23">
        <f t="shared" si="3"/>
        <v>0.8507909421</v>
      </c>
      <c r="K5751" s="24" t="str">
        <f t="shared" si="4"/>
        <v>Target Not Meet</v>
      </c>
    </row>
    <row r="5752" ht="22.5" customHeight="1">
      <c r="A5752" s="18">
        <v>45739.0</v>
      </c>
      <c r="B5752" s="19" t="str">
        <f t="shared" si="1"/>
        <v>Mar</v>
      </c>
      <c r="C5752" s="20" t="s">
        <v>92</v>
      </c>
      <c r="D5752" s="19" t="s">
        <v>144</v>
      </c>
      <c r="E5752" s="19" t="s">
        <v>23</v>
      </c>
      <c r="F5752" s="21">
        <v>2.0</v>
      </c>
      <c r="G5752" s="22">
        <v>55194.0</v>
      </c>
      <c r="H5752" s="15" t="str">
        <f t="shared" si="2"/>
        <v>Medium Range</v>
      </c>
      <c r="I5752" s="22">
        <v>42771.0</v>
      </c>
      <c r="J5752" s="23">
        <f t="shared" si="3"/>
        <v>1.290453812</v>
      </c>
      <c r="K5752" s="24" t="str">
        <f t="shared" si="4"/>
        <v>Over Achived</v>
      </c>
    </row>
    <row r="5753" ht="22.5" customHeight="1">
      <c r="A5753" s="18">
        <v>45739.0</v>
      </c>
      <c r="B5753" s="19" t="str">
        <f t="shared" si="1"/>
        <v>Mar</v>
      </c>
      <c r="C5753" s="20" t="s">
        <v>92</v>
      </c>
      <c r="D5753" s="19" t="s">
        <v>144</v>
      </c>
      <c r="E5753" s="19" t="s">
        <v>38</v>
      </c>
      <c r="F5753" s="21">
        <v>3.0</v>
      </c>
      <c r="G5753" s="22">
        <v>62737.0</v>
      </c>
      <c r="H5753" s="15" t="str">
        <f t="shared" si="2"/>
        <v>Medium Range</v>
      </c>
      <c r="I5753" s="22">
        <v>45880.0</v>
      </c>
      <c r="J5753" s="23">
        <f t="shared" si="3"/>
        <v>1.367414996</v>
      </c>
      <c r="K5753" s="24" t="str">
        <f t="shared" si="4"/>
        <v>Over Achived</v>
      </c>
    </row>
    <row r="5754" ht="22.5" customHeight="1">
      <c r="A5754" s="18">
        <v>45739.0</v>
      </c>
      <c r="B5754" s="19" t="str">
        <f t="shared" si="1"/>
        <v>Mar</v>
      </c>
      <c r="C5754" s="20" t="s">
        <v>92</v>
      </c>
      <c r="D5754" s="19" t="s">
        <v>144</v>
      </c>
      <c r="E5754" s="19" t="s">
        <v>34</v>
      </c>
      <c r="F5754" s="21">
        <v>3.0</v>
      </c>
      <c r="G5754" s="22">
        <v>83780.0</v>
      </c>
      <c r="H5754" s="15" t="str">
        <f t="shared" si="2"/>
        <v>High Range</v>
      </c>
      <c r="I5754" s="22">
        <v>62501.0</v>
      </c>
      <c r="J5754" s="23">
        <f t="shared" si="3"/>
        <v>1.340458553</v>
      </c>
      <c r="K5754" s="24" t="str">
        <f t="shared" si="4"/>
        <v>Over Achived</v>
      </c>
    </row>
    <row r="5755" ht="22.5" customHeight="1">
      <c r="A5755" s="18">
        <v>45739.0</v>
      </c>
      <c r="B5755" s="19" t="str">
        <f t="shared" si="1"/>
        <v>Mar</v>
      </c>
      <c r="C5755" s="20" t="s">
        <v>92</v>
      </c>
      <c r="D5755" s="19" t="s">
        <v>144</v>
      </c>
      <c r="E5755" s="19" t="s">
        <v>34</v>
      </c>
      <c r="F5755" s="21">
        <v>3.0</v>
      </c>
      <c r="G5755" s="22">
        <v>83546.0</v>
      </c>
      <c r="H5755" s="15" t="str">
        <f t="shared" si="2"/>
        <v>High Range</v>
      </c>
      <c r="I5755" s="22">
        <v>71959.0</v>
      </c>
      <c r="J5755" s="23">
        <f t="shared" si="3"/>
        <v>1.161022249</v>
      </c>
      <c r="K5755" s="24" t="str">
        <f t="shared" si="4"/>
        <v>Over Achived</v>
      </c>
    </row>
    <row r="5756" ht="22.5" customHeight="1">
      <c r="A5756" s="18">
        <v>45739.0</v>
      </c>
      <c r="B5756" s="19" t="str">
        <f t="shared" si="1"/>
        <v>Mar</v>
      </c>
      <c r="C5756" s="20" t="s">
        <v>92</v>
      </c>
      <c r="D5756" s="25" t="s">
        <v>149</v>
      </c>
      <c r="E5756" s="19" t="s">
        <v>9</v>
      </c>
      <c r="F5756" s="21">
        <v>5.0</v>
      </c>
      <c r="G5756" s="22">
        <v>97038.0</v>
      </c>
      <c r="H5756" s="15" t="str">
        <f t="shared" si="2"/>
        <v>Very High Range</v>
      </c>
      <c r="I5756" s="22">
        <v>78460.0</v>
      </c>
      <c r="J5756" s="23">
        <f t="shared" si="3"/>
        <v>1.236783074</v>
      </c>
      <c r="K5756" s="24" t="str">
        <f t="shared" si="4"/>
        <v>Over Achived</v>
      </c>
    </row>
    <row r="5757" ht="22.5" customHeight="1">
      <c r="A5757" s="18">
        <v>45739.0</v>
      </c>
      <c r="B5757" s="19" t="str">
        <f t="shared" si="1"/>
        <v>Mar</v>
      </c>
      <c r="C5757" s="20" t="s">
        <v>92</v>
      </c>
      <c r="D5757" s="25" t="s">
        <v>149</v>
      </c>
      <c r="E5757" s="19" t="s">
        <v>19</v>
      </c>
      <c r="F5757" s="21">
        <v>2.0</v>
      </c>
      <c r="G5757" s="22">
        <v>60793.0</v>
      </c>
      <c r="H5757" s="15" t="str">
        <f t="shared" si="2"/>
        <v>Medium Range</v>
      </c>
      <c r="I5757" s="22">
        <v>47546.0</v>
      </c>
      <c r="J5757" s="23">
        <f t="shared" si="3"/>
        <v>1.278614394</v>
      </c>
      <c r="K5757" s="24" t="str">
        <f t="shared" si="4"/>
        <v>Over Achived</v>
      </c>
    </row>
    <row r="5758" ht="22.5" customHeight="1">
      <c r="A5758" s="18">
        <v>45739.0</v>
      </c>
      <c r="B5758" s="19" t="str">
        <f t="shared" si="1"/>
        <v>Mar</v>
      </c>
      <c r="C5758" s="20" t="s">
        <v>92</v>
      </c>
      <c r="D5758" s="19" t="s">
        <v>98</v>
      </c>
      <c r="E5758" s="19" t="s">
        <v>19</v>
      </c>
      <c r="F5758" s="21">
        <v>2.0</v>
      </c>
      <c r="G5758" s="22">
        <v>63398.0</v>
      </c>
      <c r="H5758" s="15" t="str">
        <f t="shared" si="2"/>
        <v>Medium Range</v>
      </c>
      <c r="I5758" s="22">
        <v>71708.0</v>
      </c>
      <c r="J5758" s="23">
        <f t="shared" si="3"/>
        <v>0.8841133486</v>
      </c>
      <c r="K5758" s="24" t="str">
        <f t="shared" si="4"/>
        <v>Target Not Meet</v>
      </c>
    </row>
    <row r="5759" ht="22.5" customHeight="1">
      <c r="A5759" s="18">
        <v>45739.0</v>
      </c>
      <c r="B5759" s="19" t="str">
        <f t="shared" si="1"/>
        <v>Mar</v>
      </c>
      <c r="C5759" s="20" t="s">
        <v>92</v>
      </c>
      <c r="D5759" s="25" t="s">
        <v>149</v>
      </c>
      <c r="E5759" s="19" t="s">
        <v>68</v>
      </c>
      <c r="F5759" s="21">
        <v>2.0</v>
      </c>
      <c r="G5759" s="22">
        <v>52560.0</v>
      </c>
      <c r="H5759" s="15" t="str">
        <f t="shared" si="2"/>
        <v>Medium Range</v>
      </c>
      <c r="I5759" s="22">
        <v>41483.0</v>
      </c>
      <c r="J5759" s="23">
        <f t="shared" si="3"/>
        <v>1.267025046</v>
      </c>
      <c r="K5759" s="24" t="str">
        <f t="shared" si="4"/>
        <v>Over Achived</v>
      </c>
    </row>
    <row r="5760" ht="22.5" customHeight="1">
      <c r="A5760" s="18">
        <v>45739.0</v>
      </c>
      <c r="B5760" s="19" t="str">
        <f t="shared" si="1"/>
        <v>Mar</v>
      </c>
      <c r="C5760" s="20" t="s">
        <v>92</v>
      </c>
      <c r="D5760" s="25" t="s">
        <v>149</v>
      </c>
      <c r="E5760" s="19" t="s">
        <v>38</v>
      </c>
      <c r="F5760" s="21">
        <v>2.0</v>
      </c>
      <c r="G5760" s="22">
        <v>66355.0</v>
      </c>
      <c r="H5760" s="15" t="str">
        <f t="shared" si="2"/>
        <v>Medium Range</v>
      </c>
      <c r="I5760" s="22">
        <v>46640.0</v>
      </c>
      <c r="J5760" s="23">
        <f t="shared" si="3"/>
        <v>1.422705832</v>
      </c>
      <c r="K5760" s="24" t="str">
        <f t="shared" si="4"/>
        <v>Over Achived</v>
      </c>
    </row>
    <row r="5761" ht="22.5" customHeight="1">
      <c r="A5761" s="18">
        <v>45739.0</v>
      </c>
      <c r="B5761" s="19" t="str">
        <f t="shared" si="1"/>
        <v>Mar</v>
      </c>
      <c r="C5761" s="20" t="s">
        <v>92</v>
      </c>
      <c r="D5761" s="19" t="s">
        <v>158</v>
      </c>
      <c r="E5761" s="19" t="s">
        <v>9</v>
      </c>
      <c r="F5761" s="21">
        <v>3.0</v>
      </c>
      <c r="G5761" s="22">
        <v>107453.0</v>
      </c>
      <c r="H5761" s="15" t="str">
        <f t="shared" si="2"/>
        <v>Very High Range</v>
      </c>
      <c r="I5761" s="22">
        <v>81153.0</v>
      </c>
      <c r="J5761" s="23">
        <f t="shared" si="3"/>
        <v>1.324079208</v>
      </c>
      <c r="K5761" s="24" t="str">
        <f t="shared" si="4"/>
        <v>Over Achived</v>
      </c>
    </row>
    <row r="5762" ht="22.5" customHeight="1">
      <c r="A5762" s="18">
        <v>45739.0</v>
      </c>
      <c r="B5762" s="19" t="str">
        <f t="shared" si="1"/>
        <v>Mar</v>
      </c>
      <c r="C5762" s="20" t="s">
        <v>92</v>
      </c>
      <c r="D5762" s="19" t="s">
        <v>158</v>
      </c>
      <c r="E5762" s="19" t="s">
        <v>9</v>
      </c>
      <c r="F5762" s="21">
        <v>4.0</v>
      </c>
      <c r="G5762" s="22">
        <v>94201.0</v>
      </c>
      <c r="H5762" s="15" t="str">
        <f t="shared" si="2"/>
        <v>Very High Range</v>
      </c>
      <c r="I5762" s="22">
        <v>82505.0</v>
      </c>
      <c r="J5762" s="23">
        <f t="shared" si="3"/>
        <v>1.141761105</v>
      </c>
      <c r="K5762" s="24" t="str">
        <f t="shared" si="4"/>
        <v>Over Achived</v>
      </c>
    </row>
    <row r="5763" ht="22.5" customHeight="1">
      <c r="A5763" s="18">
        <v>45739.0</v>
      </c>
      <c r="B5763" s="19" t="str">
        <f t="shared" si="1"/>
        <v>Mar</v>
      </c>
      <c r="C5763" s="20" t="s">
        <v>92</v>
      </c>
      <c r="D5763" s="19" t="s">
        <v>158</v>
      </c>
      <c r="E5763" s="19" t="s">
        <v>34</v>
      </c>
      <c r="F5763" s="21">
        <v>3.0</v>
      </c>
      <c r="G5763" s="22">
        <v>111000.0</v>
      </c>
      <c r="H5763" s="15" t="str">
        <f t="shared" si="2"/>
        <v>Very High Range</v>
      </c>
      <c r="I5763" s="22">
        <v>83892.0</v>
      </c>
      <c r="J5763" s="23">
        <f t="shared" si="3"/>
        <v>1.323129738</v>
      </c>
      <c r="K5763" s="24" t="str">
        <f t="shared" si="4"/>
        <v>Over Achived</v>
      </c>
    </row>
    <row r="5764" ht="22.5" customHeight="1">
      <c r="A5764" s="18">
        <v>45739.0</v>
      </c>
      <c r="B5764" s="19" t="str">
        <f t="shared" si="1"/>
        <v>Mar</v>
      </c>
      <c r="C5764" s="20" t="s">
        <v>92</v>
      </c>
      <c r="D5764" s="19" t="s">
        <v>158</v>
      </c>
      <c r="E5764" s="19" t="s">
        <v>23</v>
      </c>
      <c r="F5764" s="21">
        <v>2.0</v>
      </c>
      <c r="G5764" s="22">
        <v>57164.0</v>
      </c>
      <c r="H5764" s="15" t="str">
        <f t="shared" si="2"/>
        <v>Medium Range</v>
      </c>
      <c r="I5764" s="22">
        <v>45438.0</v>
      </c>
      <c r="J5764" s="23">
        <f t="shared" si="3"/>
        <v>1.258065936</v>
      </c>
      <c r="K5764" s="24" t="str">
        <f t="shared" si="4"/>
        <v>Over Achived</v>
      </c>
    </row>
    <row r="5765" ht="22.5" customHeight="1">
      <c r="A5765" s="18">
        <v>45739.0</v>
      </c>
      <c r="B5765" s="19" t="str">
        <f t="shared" si="1"/>
        <v>Mar</v>
      </c>
      <c r="C5765" s="20" t="s">
        <v>92</v>
      </c>
      <c r="D5765" s="25" t="s">
        <v>149</v>
      </c>
      <c r="E5765" s="19" t="s">
        <v>63</v>
      </c>
      <c r="F5765" s="21">
        <v>1.0</v>
      </c>
      <c r="G5765" s="22">
        <v>20217.0</v>
      </c>
      <c r="H5765" s="15" t="str">
        <f t="shared" si="2"/>
        <v>Base Range</v>
      </c>
      <c r="I5765" s="22">
        <v>17870.0</v>
      </c>
      <c r="J5765" s="23">
        <f t="shared" si="3"/>
        <v>1.131337437</v>
      </c>
      <c r="K5765" s="24" t="str">
        <f t="shared" si="4"/>
        <v>Over Achived</v>
      </c>
    </row>
    <row r="5766" ht="22.5" customHeight="1">
      <c r="A5766" s="18">
        <v>45739.0</v>
      </c>
      <c r="B5766" s="19" t="str">
        <f t="shared" si="1"/>
        <v>Mar</v>
      </c>
      <c r="C5766" s="20" t="s">
        <v>92</v>
      </c>
      <c r="D5766" s="19" t="s">
        <v>158</v>
      </c>
      <c r="E5766" s="19" t="s">
        <v>38</v>
      </c>
      <c r="F5766" s="21">
        <v>3.0</v>
      </c>
      <c r="G5766" s="22">
        <v>60071.0</v>
      </c>
      <c r="H5766" s="15" t="str">
        <f t="shared" si="2"/>
        <v>Medium Range</v>
      </c>
      <c r="I5766" s="22">
        <v>48685.0</v>
      </c>
      <c r="J5766" s="23">
        <f t="shared" si="3"/>
        <v>1.233870802</v>
      </c>
      <c r="K5766" s="24" t="str">
        <f t="shared" si="4"/>
        <v>Over Achived</v>
      </c>
    </row>
    <row r="5767" ht="22.5" customHeight="1">
      <c r="A5767" s="18">
        <v>45740.0</v>
      </c>
      <c r="B5767" s="19" t="str">
        <f t="shared" si="1"/>
        <v>Mar</v>
      </c>
      <c r="C5767" s="20" t="s">
        <v>13</v>
      </c>
      <c r="D5767" s="19" t="s">
        <v>37</v>
      </c>
      <c r="E5767" s="19" t="s">
        <v>68</v>
      </c>
      <c r="F5767" s="21">
        <v>1.0</v>
      </c>
      <c r="G5767" s="22">
        <v>32524.0</v>
      </c>
      <c r="H5767" s="15" t="str">
        <f t="shared" si="2"/>
        <v>Base Range</v>
      </c>
      <c r="I5767" s="22">
        <v>40900.0</v>
      </c>
      <c r="J5767" s="23">
        <f t="shared" si="3"/>
        <v>0.795207824</v>
      </c>
      <c r="K5767" s="24" t="str">
        <f t="shared" si="4"/>
        <v>Target Not Meet</v>
      </c>
    </row>
    <row r="5768" ht="22.5" customHeight="1">
      <c r="A5768" s="18">
        <v>45740.0</v>
      </c>
      <c r="B5768" s="19" t="str">
        <f t="shared" si="1"/>
        <v>Mar</v>
      </c>
      <c r="C5768" s="20" t="s">
        <v>13</v>
      </c>
      <c r="D5768" s="19" t="s">
        <v>37</v>
      </c>
      <c r="E5768" s="19" t="s">
        <v>19</v>
      </c>
      <c r="F5768" s="21">
        <v>2.0</v>
      </c>
      <c r="G5768" s="22">
        <v>45591.0</v>
      </c>
      <c r="H5768" s="15" t="str">
        <f t="shared" si="2"/>
        <v>Base Range</v>
      </c>
      <c r="I5768" s="22">
        <v>59078.0</v>
      </c>
      <c r="J5768" s="23">
        <f t="shared" si="3"/>
        <v>0.7717085886</v>
      </c>
      <c r="K5768" s="24" t="str">
        <f t="shared" si="4"/>
        <v>Target Not Meet</v>
      </c>
    </row>
    <row r="5769" ht="22.5" customHeight="1">
      <c r="A5769" s="18">
        <v>45740.0</v>
      </c>
      <c r="B5769" s="19" t="str">
        <f t="shared" si="1"/>
        <v>Mar</v>
      </c>
      <c r="C5769" s="20" t="s">
        <v>13</v>
      </c>
      <c r="D5769" s="19" t="s">
        <v>37</v>
      </c>
      <c r="E5769" s="19" t="s">
        <v>34</v>
      </c>
      <c r="F5769" s="21">
        <v>3.0</v>
      </c>
      <c r="G5769" s="22">
        <v>77166.0</v>
      </c>
      <c r="H5769" s="15" t="str">
        <f t="shared" si="2"/>
        <v>High Range</v>
      </c>
      <c r="I5769" s="22">
        <v>81831.0</v>
      </c>
      <c r="J5769" s="23">
        <f t="shared" si="3"/>
        <v>0.9429922645</v>
      </c>
      <c r="K5769" s="24" t="str">
        <f t="shared" si="4"/>
        <v>Target Not Meet</v>
      </c>
    </row>
    <row r="5770" ht="22.5" customHeight="1">
      <c r="A5770" s="18">
        <v>45740.0</v>
      </c>
      <c r="B5770" s="19" t="str">
        <f t="shared" si="1"/>
        <v>Mar</v>
      </c>
      <c r="C5770" s="20" t="s">
        <v>13</v>
      </c>
      <c r="D5770" s="19" t="s">
        <v>37</v>
      </c>
      <c r="E5770" s="19" t="s">
        <v>23</v>
      </c>
      <c r="F5770" s="21">
        <v>2.0</v>
      </c>
      <c r="G5770" s="22">
        <v>38827.0</v>
      </c>
      <c r="H5770" s="15" t="str">
        <f t="shared" si="2"/>
        <v>Base Range</v>
      </c>
      <c r="I5770" s="22">
        <v>49748.0</v>
      </c>
      <c r="J5770" s="23">
        <f t="shared" si="3"/>
        <v>0.7804735869</v>
      </c>
      <c r="K5770" s="24" t="str">
        <f t="shared" si="4"/>
        <v>Target Not Meet</v>
      </c>
    </row>
    <row r="5771" ht="22.5" customHeight="1">
      <c r="A5771" s="18">
        <v>45740.0</v>
      </c>
      <c r="B5771" s="19" t="str">
        <f t="shared" si="1"/>
        <v>Mar</v>
      </c>
      <c r="C5771" s="20" t="s">
        <v>13</v>
      </c>
      <c r="D5771" s="19" t="s">
        <v>29</v>
      </c>
      <c r="E5771" s="19" t="s">
        <v>9</v>
      </c>
      <c r="F5771" s="21">
        <v>3.0</v>
      </c>
      <c r="G5771" s="22">
        <v>70237.0</v>
      </c>
      <c r="H5771" s="15" t="str">
        <f t="shared" si="2"/>
        <v>High Range</v>
      </c>
      <c r="I5771" s="22">
        <v>87293.0</v>
      </c>
      <c r="J5771" s="23">
        <f t="shared" si="3"/>
        <v>0.8046120537</v>
      </c>
      <c r="K5771" s="24" t="str">
        <f t="shared" si="4"/>
        <v>Target Not Meet</v>
      </c>
    </row>
    <row r="5772" ht="22.5" customHeight="1">
      <c r="A5772" s="18">
        <v>45740.0</v>
      </c>
      <c r="B5772" s="19" t="str">
        <f t="shared" si="1"/>
        <v>Mar</v>
      </c>
      <c r="C5772" s="20" t="s">
        <v>13</v>
      </c>
      <c r="D5772" s="19" t="s">
        <v>29</v>
      </c>
      <c r="E5772" s="19" t="s">
        <v>63</v>
      </c>
      <c r="F5772" s="21">
        <v>3.0</v>
      </c>
      <c r="G5772" s="22">
        <v>76805.0</v>
      </c>
      <c r="H5772" s="15" t="str">
        <f t="shared" si="2"/>
        <v>High Range</v>
      </c>
      <c r="I5772" s="22">
        <v>96871.0</v>
      </c>
      <c r="J5772" s="23">
        <f t="shared" si="3"/>
        <v>0.7928585438</v>
      </c>
      <c r="K5772" s="24" t="str">
        <f t="shared" si="4"/>
        <v>Target Not Meet</v>
      </c>
    </row>
    <row r="5773" ht="22.5" customHeight="1">
      <c r="A5773" s="18">
        <v>45740.0</v>
      </c>
      <c r="B5773" s="19" t="str">
        <f t="shared" si="1"/>
        <v>Mar</v>
      </c>
      <c r="C5773" s="20" t="s">
        <v>13</v>
      </c>
      <c r="D5773" s="19" t="s">
        <v>18</v>
      </c>
      <c r="E5773" s="19" t="s">
        <v>68</v>
      </c>
      <c r="F5773" s="21">
        <v>1.0</v>
      </c>
      <c r="G5773" s="22">
        <v>30324.0</v>
      </c>
      <c r="H5773" s="15" t="str">
        <f t="shared" si="2"/>
        <v>Base Range</v>
      </c>
      <c r="I5773" s="22">
        <v>24935.0</v>
      </c>
      <c r="J5773" s="23">
        <f t="shared" si="3"/>
        <v>1.216121917</v>
      </c>
      <c r="K5773" s="24" t="str">
        <f t="shared" si="4"/>
        <v>Over Achived</v>
      </c>
    </row>
    <row r="5774" ht="22.5" customHeight="1">
      <c r="A5774" s="18">
        <v>45740.0</v>
      </c>
      <c r="B5774" s="19" t="str">
        <f t="shared" si="1"/>
        <v>Mar</v>
      </c>
      <c r="C5774" s="20" t="s">
        <v>13</v>
      </c>
      <c r="D5774" s="19" t="s">
        <v>29</v>
      </c>
      <c r="E5774" s="19" t="s">
        <v>9</v>
      </c>
      <c r="F5774" s="21">
        <v>3.0</v>
      </c>
      <c r="G5774" s="22">
        <v>87335.0</v>
      </c>
      <c r="H5774" s="15" t="str">
        <f t="shared" si="2"/>
        <v>High Range</v>
      </c>
      <c r="I5774" s="22">
        <v>109901.0</v>
      </c>
      <c r="J5774" s="23">
        <f t="shared" si="3"/>
        <v>0.7946697482</v>
      </c>
      <c r="K5774" s="24" t="str">
        <f t="shared" si="4"/>
        <v>Target Not Meet</v>
      </c>
    </row>
    <row r="5775" ht="22.5" customHeight="1">
      <c r="A5775" s="18">
        <v>45740.0</v>
      </c>
      <c r="B5775" s="19" t="str">
        <f t="shared" si="1"/>
        <v>Mar</v>
      </c>
      <c r="C5775" s="20" t="s">
        <v>13</v>
      </c>
      <c r="D5775" s="19" t="s">
        <v>37</v>
      </c>
      <c r="E5775" s="19" t="s">
        <v>19</v>
      </c>
      <c r="F5775" s="21">
        <v>2.0</v>
      </c>
      <c r="G5775" s="22">
        <v>42857.0</v>
      </c>
      <c r="H5775" s="15" t="str">
        <f t="shared" si="2"/>
        <v>Base Range</v>
      </c>
      <c r="I5775" s="22">
        <v>45446.0</v>
      </c>
      <c r="J5775" s="23">
        <f t="shared" si="3"/>
        <v>0.9430312899</v>
      </c>
      <c r="K5775" s="24" t="str">
        <f t="shared" si="4"/>
        <v>Target Not Meet</v>
      </c>
    </row>
    <row r="5776" ht="22.5" customHeight="1">
      <c r="A5776" s="18">
        <v>45740.0</v>
      </c>
      <c r="B5776" s="19" t="str">
        <f t="shared" si="1"/>
        <v>Mar</v>
      </c>
      <c r="C5776" s="20" t="s">
        <v>13</v>
      </c>
      <c r="D5776" s="19" t="s">
        <v>18</v>
      </c>
      <c r="E5776" s="19" t="s">
        <v>19</v>
      </c>
      <c r="F5776" s="21">
        <v>2.0</v>
      </c>
      <c r="G5776" s="22">
        <v>47180.0</v>
      </c>
      <c r="H5776" s="15" t="str">
        <f t="shared" si="2"/>
        <v>Base Range</v>
      </c>
      <c r="I5776" s="22">
        <v>36617.0</v>
      </c>
      <c r="J5776" s="23">
        <f t="shared" si="3"/>
        <v>1.288472567</v>
      </c>
      <c r="K5776" s="24" t="str">
        <f t="shared" si="4"/>
        <v>Over Achived</v>
      </c>
    </row>
    <row r="5777" ht="22.5" customHeight="1">
      <c r="A5777" s="18">
        <v>45740.0</v>
      </c>
      <c r="B5777" s="19" t="str">
        <f t="shared" si="1"/>
        <v>Mar</v>
      </c>
      <c r="C5777" s="20" t="s">
        <v>13</v>
      </c>
      <c r="D5777" s="19" t="s">
        <v>14</v>
      </c>
      <c r="E5777" s="19" t="s">
        <v>23</v>
      </c>
      <c r="F5777" s="21">
        <v>1.0</v>
      </c>
      <c r="G5777" s="22">
        <v>41529.0</v>
      </c>
      <c r="H5777" s="15" t="str">
        <f t="shared" si="2"/>
        <v>Base Range</v>
      </c>
      <c r="I5777" s="22">
        <v>34621.0</v>
      </c>
      <c r="J5777" s="23">
        <f t="shared" si="3"/>
        <v>1.199532076</v>
      </c>
      <c r="K5777" s="24" t="str">
        <f t="shared" si="4"/>
        <v>Over Achived</v>
      </c>
    </row>
    <row r="5778" ht="22.5" customHeight="1">
      <c r="A5778" s="18">
        <v>45740.0</v>
      </c>
      <c r="B5778" s="19" t="str">
        <f t="shared" si="1"/>
        <v>Mar</v>
      </c>
      <c r="C5778" s="20" t="s">
        <v>13</v>
      </c>
      <c r="D5778" s="19" t="s">
        <v>14</v>
      </c>
      <c r="E5778" s="19" t="s">
        <v>68</v>
      </c>
      <c r="F5778" s="21">
        <v>2.0</v>
      </c>
      <c r="G5778" s="22">
        <v>37838.0</v>
      </c>
      <c r="H5778" s="15" t="str">
        <f t="shared" si="2"/>
        <v>Base Range</v>
      </c>
      <c r="I5778" s="22">
        <v>30696.0</v>
      </c>
      <c r="J5778" s="23">
        <f t="shared" si="3"/>
        <v>1.232668752</v>
      </c>
      <c r="K5778" s="24" t="str">
        <f t="shared" si="4"/>
        <v>Over Achived</v>
      </c>
    </row>
    <row r="5779" ht="22.5" customHeight="1">
      <c r="A5779" s="18">
        <v>45740.0</v>
      </c>
      <c r="B5779" s="19" t="str">
        <f t="shared" si="1"/>
        <v>Mar</v>
      </c>
      <c r="C5779" s="20" t="s">
        <v>92</v>
      </c>
      <c r="D5779" s="19" t="s">
        <v>93</v>
      </c>
      <c r="E5779" s="19" t="s">
        <v>63</v>
      </c>
      <c r="F5779" s="21">
        <v>1.0</v>
      </c>
      <c r="G5779" s="22">
        <v>22393.0</v>
      </c>
      <c r="H5779" s="15" t="str">
        <f t="shared" si="2"/>
        <v>Base Range</v>
      </c>
      <c r="I5779" s="22">
        <v>28070.0</v>
      </c>
      <c r="J5779" s="23">
        <f t="shared" si="3"/>
        <v>0.797755611</v>
      </c>
      <c r="K5779" s="24" t="str">
        <f t="shared" si="4"/>
        <v>Target Not Meet</v>
      </c>
    </row>
    <row r="5780" ht="22.5" customHeight="1">
      <c r="A5780" s="18">
        <v>45740.0</v>
      </c>
      <c r="B5780" s="19" t="str">
        <f t="shared" si="1"/>
        <v>Mar</v>
      </c>
      <c r="C5780" s="20" t="s">
        <v>92</v>
      </c>
      <c r="D5780" s="19" t="s">
        <v>93</v>
      </c>
      <c r="E5780" s="19" t="s">
        <v>26</v>
      </c>
      <c r="F5780" s="21">
        <v>3.0</v>
      </c>
      <c r="G5780" s="22">
        <v>75330.0</v>
      </c>
      <c r="H5780" s="15" t="str">
        <f t="shared" si="2"/>
        <v>High Range</v>
      </c>
      <c r="I5780" s="22">
        <v>84494.0</v>
      </c>
      <c r="J5780" s="23">
        <f t="shared" si="3"/>
        <v>0.8915425947</v>
      </c>
      <c r="K5780" s="24" t="str">
        <f t="shared" si="4"/>
        <v>Target Not Meet</v>
      </c>
    </row>
    <row r="5781" ht="22.5" customHeight="1">
      <c r="A5781" s="18">
        <v>45740.0</v>
      </c>
      <c r="B5781" s="19" t="str">
        <f t="shared" si="1"/>
        <v>Mar</v>
      </c>
      <c r="C5781" s="20" t="s">
        <v>13</v>
      </c>
      <c r="D5781" s="19" t="s">
        <v>29</v>
      </c>
      <c r="E5781" s="19" t="s">
        <v>19</v>
      </c>
      <c r="F5781" s="21">
        <v>2.0</v>
      </c>
      <c r="G5781" s="22">
        <v>43987.0</v>
      </c>
      <c r="H5781" s="15" t="str">
        <f t="shared" si="2"/>
        <v>Base Range</v>
      </c>
      <c r="I5781" s="22">
        <v>46663.0</v>
      </c>
      <c r="J5781" s="23">
        <f t="shared" si="3"/>
        <v>0.942652637</v>
      </c>
      <c r="K5781" s="24" t="str">
        <f t="shared" si="4"/>
        <v>Target Not Meet</v>
      </c>
    </row>
    <row r="5782" ht="22.5" customHeight="1">
      <c r="A5782" s="18">
        <v>45740.0</v>
      </c>
      <c r="B5782" s="19" t="str">
        <f t="shared" si="1"/>
        <v>Mar</v>
      </c>
      <c r="C5782" s="20" t="s">
        <v>13</v>
      </c>
      <c r="D5782" s="19" t="s">
        <v>169</v>
      </c>
      <c r="E5782" s="19" t="s">
        <v>68</v>
      </c>
      <c r="F5782" s="21">
        <v>2.0</v>
      </c>
      <c r="G5782" s="22">
        <v>36534.0</v>
      </c>
      <c r="H5782" s="15" t="str">
        <f t="shared" si="2"/>
        <v>Base Range</v>
      </c>
      <c r="I5782" s="22">
        <v>40223.0</v>
      </c>
      <c r="J5782" s="23">
        <f t="shared" si="3"/>
        <v>0.9082863039</v>
      </c>
      <c r="K5782" s="24" t="str">
        <f t="shared" si="4"/>
        <v>Target Not Meet</v>
      </c>
    </row>
    <row r="5783" ht="22.5" customHeight="1">
      <c r="A5783" s="18">
        <v>45740.0</v>
      </c>
      <c r="B5783" s="19" t="str">
        <f t="shared" si="1"/>
        <v>Mar</v>
      </c>
      <c r="C5783" s="20" t="s">
        <v>57</v>
      </c>
      <c r="D5783" s="19" t="s">
        <v>58</v>
      </c>
      <c r="E5783" s="19" t="s">
        <v>9</v>
      </c>
      <c r="F5783" s="21">
        <v>3.0</v>
      </c>
      <c r="G5783" s="22">
        <v>51561.0</v>
      </c>
      <c r="H5783" s="15" t="str">
        <f t="shared" si="2"/>
        <v>Medium Range</v>
      </c>
      <c r="I5783" s="22">
        <v>42552.0</v>
      </c>
      <c r="J5783" s="23">
        <f t="shared" si="3"/>
        <v>1.211717428</v>
      </c>
      <c r="K5783" s="24" t="str">
        <f t="shared" si="4"/>
        <v>Over Achived</v>
      </c>
    </row>
    <row r="5784" ht="22.5" customHeight="1">
      <c r="A5784" s="18">
        <v>45740.0</v>
      </c>
      <c r="B5784" s="19" t="str">
        <f t="shared" si="1"/>
        <v>Mar</v>
      </c>
      <c r="C5784" s="20" t="s">
        <v>13</v>
      </c>
      <c r="D5784" s="19" t="s">
        <v>169</v>
      </c>
      <c r="E5784" s="19" t="s">
        <v>38</v>
      </c>
      <c r="F5784" s="21">
        <v>2.0</v>
      </c>
      <c r="G5784" s="22">
        <v>43889.0</v>
      </c>
      <c r="H5784" s="15" t="str">
        <f t="shared" si="2"/>
        <v>Base Range</v>
      </c>
      <c r="I5784" s="22">
        <v>49982.0</v>
      </c>
      <c r="J5784" s="23">
        <f t="shared" si="3"/>
        <v>0.8780961146</v>
      </c>
      <c r="K5784" s="24" t="str">
        <f t="shared" si="4"/>
        <v>Target Not Meet</v>
      </c>
    </row>
    <row r="5785" ht="22.5" customHeight="1">
      <c r="A5785" s="18">
        <v>45740.0</v>
      </c>
      <c r="B5785" s="19" t="str">
        <f t="shared" si="1"/>
        <v>Mar</v>
      </c>
      <c r="C5785" s="20" t="s">
        <v>92</v>
      </c>
      <c r="D5785" s="19" t="s">
        <v>93</v>
      </c>
      <c r="E5785" s="19" t="s">
        <v>68</v>
      </c>
      <c r="F5785" s="21">
        <v>2.0</v>
      </c>
      <c r="G5785" s="22">
        <v>50641.0</v>
      </c>
      <c r="H5785" s="15" t="str">
        <f t="shared" si="2"/>
        <v>Medium Range</v>
      </c>
      <c r="I5785" s="22">
        <v>62241.0</v>
      </c>
      <c r="J5785" s="23">
        <f t="shared" si="3"/>
        <v>0.8136276731</v>
      </c>
      <c r="K5785" s="24" t="str">
        <f t="shared" si="4"/>
        <v>Target Not Meet</v>
      </c>
    </row>
    <row r="5786" ht="22.5" customHeight="1">
      <c r="A5786" s="18">
        <v>45740.0</v>
      </c>
      <c r="B5786" s="19" t="str">
        <f t="shared" si="1"/>
        <v>Mar</v>
      </c>
      <c r="C5786" s="20" t="s">
        <v>57</v>
      </c>
      <c r="D5786" s="19" t="s">
        <v>85</v>
      </c>
      <c r="E5786" s="19" t="s">
        <v>19</v>
      </c>
      <c r="F5786" s="21">
        <v>1.0</v>
      </c>
      <c r="G5786" s="22">
        <v>35144.0</v>
      </c>
      <c r="H5786" s="15" t="str">
        <f t="shared" si="2"/>
        <v>Base Range</v>
      </c>
      <c r="I5786" s="22">
        <v>37884.0</v>
      </c>
      <c r="J5786" s="23">
        <f t="shared" si="3"/>
        <v>0.9276739521</v>
      </c>
      <c r="K5786" s="24" t="str">
        <f t="shared" si="4"/>
        <v>Target Not Meet</v>
      </c>
    </row>
    <row r="5787" ht="22.5" customHeight="1">
      <c r="A5787" s="18">
        <v>45740.0</v>
      </c>
      <c r="B5787" s="19" t="str">
        <f t="shared" si="1"/>
        <v>Mar</v>
      </c>
      <c r="C5787" s="20" t="s">
        <v>57</v>
      </c>
      <c r="D5787" s="19" t="s">
        <v>85</v>
      </c>
      <c r="E5787" s="19" t="s">
        <v>34</v>
      </c>
      <c r="F5787" s="21">
        <v>2.0</v>
      </c>
      <c r="G5787" s="22">
        <v>55019.0</v>
      </c>
      <c r="H5787" s="15" t="str">
        <f t="shared" si="2"/>
        <v>Medium Range</v>
      </c>
      <c r="I5787" s="22">
        <v>64534.0</v>
      </c>
      <c r="J5787" s="23">
        <f t="shared" si="3"/>
        <v>0.8525583413</v>
      </c>
      <c r="K5787" s="24" t="str">
        <f t="shared" si="4"/>
        <v>Target Not Meet</v>
      </c>
    </row>
    <row r="5788" ht="22.5" customHeight="1">
      <c r="A5788" s="18">
        <v>45740.0</v>
      </c>
      <c r="B5788" s="19" t="str">
        <f t="shared" si="1"/>
        <v>Mar</v>
      </c>
      <c r="C5788" s="20" t="s">
        <v>57</v>
      </c>
      <c r="D5788" s="19" t="s">
        <v>80</v>
      </c>
      <c r="E5788" s="19" t="s">
        <v>68</v>
      </c>
      <c r="F5788" s="21">
        <v>1.0</v>
      </c>
      <c r="G5788" s="22">
        <v>22566.0</v>
      </c>
      <c r="H5788" s="15" t="str">
        <f t="shared" si="2"/>
        <v>Base Range</v>
      </c>
      <c r="I5788" s="22">
        <v>26457.0</v>
      </c>
      <c r="J5788" s="23">
        <f t="shared" si="3"/>
        <v>0.8529311713</v>
      </c>
      <c r="K5788" s="24" t="str">
        <f t="shared" si="4"/>
        <v>Target Not Meet</v>
      </c>
    </row>
    <row r="5789" ht="22.5" customHeight="1">
      <c r="A5789" s="18">
        <v>45740.0</v>
      </c>
      <c r="B5789" s="19" t="str">
        <f t="shared" si="1"/>
        <v>Mar</v>
      </c>
      <c r="C5789" s="20" t="s">
        <v>57</v>
      </c>
      <c r="D5789" s="19" t="s">
        <v>80</v>
      </c>
      <c r="E5789" s="19" t="s">
        <v>38</v>
      </c>
      <c r="F5789" s="21">
        <v>2.0</v>
      </c>
      <c r="G5789" s="22">
        <v>34720.0</v>
      </c>
      <c r="H5789" s="15" t="str">
        <f t="shared" si="2"/>
        <v>Base Range</v>
      </c>
      <c r="I5789" s="22">
        <v>44337.0</v>
      </c>
      <c r="J5789" s="23">
        <f t="shared" si="3"/>
        <v>0.7830931276</v>
      </c>
      <c r="K5789" s="24" t="str">
        <f t="shared" si="4"/>
        <v>Target Not Meet</v>
      </c>
    </row>
    <row r="5790" ht="22.5" customHeight="1">
      <c r="A5790" s="18">
        <v>45740.0</v>
      </c>
      <c r="B5790" s="19" t="str">
        <f t="shared" si="1"/>
        <v>Mar</v>
      </c>
      <c r="C5790" s="20" t="s">
        <v>57</v>
      </c>
      <c r="D5790" s="19" t="s">
        <v>80</v>
      </c>
      <c r="E5790" s="19" t="s">
        <v>68</v>
      </c>
      <c r="F5790" s="21">
        <v>1.0</v>
      </c>
      <c r="G5790" s="22">
        <v>22048.0</v>
      </c>
      <c r="H5790" s="15" t="str">
        <f t="shared" si="2"/>
        <v>Base Range</v>
      </c>
      <c r="I5790" s="22">
        <v>26553.0</v>
      </c>
      <c r="J5790" s="23">
        <f t="shared" si="3"/>
        <v>0.8303393214</v>
      </c>
      <c r="K5790" s="24" t="str">
        <f t="shared" si="4"/>
        <v>Target Not Meet</v>
      </c>
    </row>
    <row r="5791" ht="22.5" customHeight="1">
      <c r="A5791" s="18">
        <v>45740.0</v>
      </c>
      <c r="B5791" s="19" t="str">
        <f t="shared" si="1"/>
        <v>Mar</v>
      </c>
      <c r="C5791" s="20" t="s">
        <v>13</v>
      </c>
      <c r="D5791" s="19" t="s">
        <v>169</v>
      </c>
      <c r="E5791" s="19" t="s">
        <v>63</v>
      </c>
      <c r="F5791" s="21">
        <v>2.0</v>
      </c>
      <c r="G5791" s="22">
        <v>66167.0</v>
      </c>
      <c r="H5791" s="15" t="str">
        <f t="shared" si="2"/>
        <v>Medium Range</v>
      </c>
      <c r="I5791" s="22">
        <v>74999.0</v>
      </c>
      <c r="J5791" s="23">
        <f t="shared" si="3"/>
        <v>0.8822384298</v>
      </c>
      <c r="K5791" s="24" t="str">
        <f t="shared" si="4"/>
        <v>Target Not Meet</v>
      </c>
    </row>
    <row r="5792" ht="22.5" customHeight="1">
      <c r="A5792" s="18">
        <v>45740.0</v>
      </c>
      <c r="B5792" s="19" t="str">
        <f t="shared" si="1"/>
        <v>Mar</v>
      </c>
      <c r="C5792" s="20" t="s">
        <v>57</v>
      </c>
      <c r="D5792" s="19" t="s">
        <v>80</v>
      </c>
      <c r="E5792" s="19" t="s">
        <v>19</v>
      </c>
      <c r="F5792" s="21">
        <v>1.0</v>
      </c>
      <c r="G5792" s="22">
        <v>27304.0</v>
      </c>
      <c r="H5792" s="15" t="str">
        <f t="shared" si="2"/>
        <v>Base Range</v>
      </c>
      <c r="I5792" s="22">
        <v>30765.0</v>
      </c>
      <c r="J5792" s="23">
        <f t="shared" si="3"/>
        <v>0.8875020315</v>
      </c>
      <c r="K5792" s="24" t="str">
        <f t="shared" si="4"/>
        <v>Target Not Meet</v>
      </c>
    </row>
    <row r="5793" ht="22.5" customHeight="1">
      <c r="A5793" s="18">
        <v>45740.0</v>
      </c>
      <c r="B5793" s="19" t="str">
        <f t="shared" si="1"/>
        <v>Mar</v>
      </c>
      <c r="C5793" s="20" t="s">
        <v>57</v>
      </c>
      <c r="D5793" s="19" t="s">
        <v>71</v>
      </c>
      <c r="E5793" s="19" t="s">
        <v>19</v>
      </c>
      <c r="F5793" s="21">
        <v>1.0</v>
      </c>
      <c r="G5793" s="22">
        <v>32190.0</v>
      </c>
      <c r="H5793" s="15" t="str">
        <f t="shared" si="2"/>
        <v>Base Range</v>
      </c>
      <c r="I5793" s="22">
        <v>39916.0</v>
      </c>
      <c r="J5793" s="23">
        <f t="shared" si="3"/>
        <v>0.8064435314</v>
      </c>
      <c r="K5793" s="24" t="str">
        <f t="shared" si="4"/>
        <v>Target Not Meet</v>
      </c>
    </row>
    <row r="5794" ht="22.5" customHeight="1">
      <c r="A5794" s="18">
        <v>45740.0</v>
      </c>
      <c r="B5794" s="19" t="str">
        <f t="shared" si="1"/>
        <v>Mar</v>
      </c>
      <c r="C5794" s="20" t="s">
        <v>57</v>
      </c>
      <c r="D5794" s="19" t="s">
        <v>71</v>
      </c>
      <c r="E5794" s="19" t="s">
        <v>19</v>
      </c>
      <c r="F5794" s="21">
        <v>1.0</v>
      </c>
      <c r="G5794" s="22">
        <v>33142.0</v>
      </c>
      <c r="H5794" s="15" t="str">
        <f t="shared" si="2"/>
        <v>Base Range</v>
      </c>
      <c r="I5794" s="22">
        <v>41359.0</v>
      </c>
      <c r="J5794" s="23">
        <f t="shared" si="3"/>
        <v>0.8013249837</v>
      </c>
      <c r="K5794" s="24" t="str">
        <f t="shared" si="4"/>
        <v>Target Not Meet</v>
      </c>
    </row>
    <row r="5795" ht="22.5" customHeight="1">
      <c r="A5795" s="18">
        <v>45740.0</v>
      </c>
      <c r="B5795" s="19" t="str">
        <f t="shared" si="1"/>
        <v>Mar</v>
      </c>
      <c r="C5795" s="20" t="s">
        <v>57</v>
      </c>
      <c r="D5795" s="25" t="s">
        <v>62</v>
      </c>
      <c r="E5795" s="19" t="s">
        <v>34</v>
      </c>
      <c r="F5795" s="21">
        <v>2.0</v>
      </c>
      <c r="G5795" s="22">
        <v>56739.0</v>
      </c>
      <c r="H5795" s="15" t="str">
        <f t="shared" si="2"/>
        <v>Medium Range</v>
      </c>
      <c r="I5795" s="22">
        <v>47038.0</v>
      </c>
      <c r="J5795" s="23">
        <f t="shared" si="3"/>
        <v>1.20623751</v>
      </c>
      <c r="K5795" s="24" t="str">
        <f t="shared" si="4"/>
        <v>Over Achived</v>
      </c>
    </row>
    <row r="5796" ht="22.5" customHeight="1">
      <c r="A5796" s="18">
        <v>45740.0</v>
      </c>
      <c r="B5796" s="19" t="str">
        <f t="shared" si="1"/>
        <v>Mar</v>
      </c>
      <c r="C5796" s="20" t="s">
        <v>57</v>
      </c>
      <c r="D5796" s="25" t="s">
        <v>62</v>
      </c>
      <c r="E5796" s="19" t="s">
        <v>68</v>
      </c>
      <c r="F5796" s="21">
        <v>1.0</v>
      </c>
      <c r="G5796" s="22">
        <v>21981.0</v>
      </c>
      <c r="H5796" s="15" t="str">
        <f t="shared" si="2"/>
        <v>Base Range</v>
      </c>
      <c r="I5796" s="22">
        <v>17659.0</v>
      </c>
      <c r="J5796" s="23">
        <f t="shared" si="3"/>
        <v>1.244747721</v>
      </c>
      <c r="K5796" s="24" t="str">
        <f t="shared" si="4"/>
        <v>Over Achived</v>
      </c>
    </row>
    <row r="5797" ht="22.5" customHeight="1">
      <c r="A5797" s="18">
        <v>45740.0</v>
      </c>
      <c r="B5797" s="19" t="str">
        <f t="shared" si="1"/>
        <v>Mar</v>
      </c>
      <c r="C5797" s="20" t="s">
        <v>57</v>
      </c>
      <c r="D5797" s="25" t="s">
        <v>62</v>
      </c>
      <c r="E5797" s="19" t="s">
        <v>38</v>
      </c>
      <c r="F5797" s="21">
        <v>2.0</v>
      </c>
      <c r="G5797" s="22">
        <v>43617.0</v>
      </c>
      <c r="H5797" s="15" t="str">
        <f t="shared" si="2"/>
        <v>Base Range</v>
      </c>
      <c r="I5797" s="22">
        <v>34645.0</v>
      </c>
      <c r="J5797" s="23">
        <f t="shared" si="3"/>
        <v>1.258969548</v>
      </c>
      <c r="K5797" s="24" t="str">
        <f t="shared" si="4"/>
        <v>Over Achived</v>
      </c>
    </row>
    <row r="5798" ht="22.5" customHeight="1">
      <c r="A5798" s="18">
        <v>45740.0</v>
      </c>
      <c r="B5798" s="19" t="str">
        <f t="shared" si="1"/>
        <v>Mar</v>
      </c>
      <c r="C5798" s="20" t="s">
        <v>57</v>
      </c>
      <c r="D5798" s="19" t="s">
        <v>58</v>
      </c>
      <c r="E5798" s="19" t="s">
        <v>9</v>
      </c>
      <c r="F5798" s="21">
        <v>2.0</v>
      </c>
      <c r="G5798" s="22">
        <v>55547.0</v>
      </c>
      <c r="H5798" s="15" t="str">
        <f t="shared" si="2"/>
        <v>Medium Range</v>
      </c>
      <c r="I5798" s="22">
        <v>43084.0</v>
      </c>
      <c r="J5798" s="23">
        <f t="shared" si="3"/>
        <v>1.28927212</v>
      </c>
      <c r="K5798" s="24" t="str">
        <f t="shared" si="4"/>
        <v>Over Achived</v>
      </c>
    </row>
    <row r="5799" ht="22.5" customHeight="1">
      <c r="A5799" s="18">
        <v>45740.0</v>
      </c>
      <c r="B5799" s="19" t="str">
        <f t="shared" si="1"/>
        <v>Mar</v>
      </c>
      <c r="C5799" s="20" t="s">
        <v>57</v>
      </c>
      <c r="D5799" s="19" t="s">
        <v>80</v>
      </c>
      <c r="E5799" s="19" t="s">
        <v>63</v>
      </c>
      <c r="F5799" s="21">
        <v>1.0</v>
      </c>
      <c r="G5799" s="22">
        <v>19274.0</v>
      </c>
      <c r="H5799" s="15" t="str">
        <f t="shared" si="2"/>
        <v>Base Range</v>
      </c>
      <c r="I5799" s="22">
        <v>24423.0</v>
      </c>
      <c r="J5799" s="23">
        <f t="shared" si="3"/>
        <v>0.7891741391</v>
      </c>
      <c r="K5799" s="24" t="str">
        <f t="shared" si="4"/>
        <v>Target Not Meet</v>
      </c>
    </row>
    <row r="5800" ht="22.5" customHeight="1">
      <c r="A5800" s="18">
        <v>45740.0</v>
      </c>
      <c r="B5800" s="19" t="str">
        <f t="shared" si="1"/>
        <v>Mar</v>
      </c>
      <c r="C5800" s="20" t="s">
        <v>57</v>
      </c>
      <c r="D5800" s="19" t="s">
        <v>71</v>
      </c>
      <c r="E5800" s="19" t="s">
        <v>9</v>
      </c>
      <c r="F5800" s="21">
        <v>2.0</v>
      </c>
      <c r="G5800" s="22">
        <v>48942.0</v>
      </c>
      <c r="H5800" s="15" t="str">
        <f t="shared" si="2"/>
        <v>Base Range</v>
      </c>
      <c r="I5800" s="22">
        <v>55570.0</v>
      </c>
      <c r="J5800" s="23">
        <f t="shared" si="3"/>
        <v>0.880727011</v>
      </c>
      <c r="K5800" s="24" t="str">
        <f t="shared" si="4"/>
        <v>Target Not Meet</v>
      </c>
    </row>
    <row r="5801" ht="22.5" customHeight="1">
      <c r="A5801" s="18">
        <v>45740.0</v>
      </c>
      <c r="B5801" s="19" t="str">
        <f t="shared" si="1"/>
        <v>Mar</v>
      </c>
      <c r="C5801" s="20" t="s">
        <v>92</v>
      </c>
      <c r="D5801" s="19" t="s">
        <v>93</v>
      </c>
      <c r="E5801" s="19" t="s">
        <v>38</v>
      </c>
      <c r="F5801" s="21">
        <v>3.0</v>
      </c>
      <c r="G5801" s="22">
        <v>77902.0</v>
      </c>
      <c r="H5801" s="15" t="str">
        <f t="shared" si="2"/>
        <v>High Range</v>
      </c>
      <c r="I5801" s="22">
        <v>92893.0</v>
      </c>
      <c r="J5801" s="23">
        <f t="shared" si="3"/>
        <v>0.8386207787</v>
      </c>
      <c r="K5801" s="24" t="str">
        <f t="shared" si="4"/>
        <v>Target Not Meet</v>
      </c>
    </row>
    <row r="5802" ht="22.5" customHeight="1">
      <c r="A5802" s="18">
        <v>45740.0</v>
      </c>
      <c r="B5802" s="19" t="str">
        <f t="shared" si="1"/>
        <v>Mar</v>
      </c>
      <c r="C5802" s="20" t="s">
        <v>92</v>
      </c>
      <c r="D5802" s="19" t="s">
        <v>98</v>
      </c>
      <c r="E5802" s="19" t="s">
        <v>23</v>
      </c>
      <c r="F5802" s="21">
        <v>2.0</v>
      </c>
      <c r="G5802" s="22">
        <v>49786.0</v>
      </c>
      <c r="H5802" s="15" t="str">
        <f t="shared" si="2"/>
        <v>Base Range</v>
      </c>
      <c r="I5802" s="22">
        <v>55977.0</v>
      </c>
      <c r="J5802" s="23">
        <f t="shared" si="3"/>
        <v>0.889401004</v>
      </c>
      <c r="K5802" s="24" t="str">
        <f t="shared" si="4"/>
        <v>Target Not Meet</v>
      </c>
    </row>
    <row r="5803" ht="22.5" customHeight="1">
      <c r="A5803" s="18">
        <v>45740.0</v>
      </c>
      <c r="B5803" s="19" t="str">
        <f t="shared" si="1"/>
        <v>Mar</v>
      </c>
      <c r="C5803" s="20" t="s">
        <v>92</v>
      </c>
      <c r="D5803" s="19" t="s">
        <v>98</v>
      </c>
      <c r="E5803" s="19" t="s">
        <v>63</v>
      </c>
      <c r="F5803" s="21">
        <v>1.0</v>
      </c>
      <c r="G5803" s="22">
        <v>18541.0</v>
      </c>
      <c r="H5803" s="15" t="str">
        <f t="shared" si="2"/>
        <v>Base Range</v>
      </c>
      <c r="I5803" s="22">
        <v>20109.0</v>
      </c>
      <c r="J5803" s="23">
        <f t="shared" si="3"/>
        <v>0.9220249639</v>
      </c>
      <c r="K5803" s="24" t="str">
        <f t="shared" si="4"/>
        <v>Target Not Meet</v>
      </c>
    </row>
    <row r="5804" ht="22.5" customHeight="1">
      <c r="A5804" s="18">
        <v>45740.0</v>
      </c>
      <c r="B5804" s="19" t="str">
        <f t="shared" si="1"/>
        <v>Mar</v>
      </c>
      <c r="C5804" s="20" t="s">
        <v>7</v>
      </c>
      <c r="D5804" s="19" t="s">
        <v>8</v>
      </c>
      <c r="E5804" s="19" t="s">
        <v>38</v>
      </c>
      <c r="F5804" s="21">
        <v>3.0</v>
      </c>
      <c r="G5804" s="22">
        <v>86716.0</v>
      </c>
      <c r="H5804" s="15" t="str">
        <f t="shared" si="2"/>
        <v>High Range</v>
      </c>
      <c r="I5804" s="22">
        <v>64019.0</v>
      </c>
      <c r="J5804" s="23">
        <f t="shared" si="3"/>
        <v>1.354535372</v>
      </c>
      <c r="K5804" s="24" t="str">
        <f t="shared" si="4"/>
        <v>Over Achived</v>
      </c>
    </row>
    <row r="5805" ht="22.5" customHeight="1">
      <c r="A5805" s="18">
        <v>45740.0</v>
      </c>
      <c r="B5805" s="19" t="str">
        <f t="shared" si="1"/>
        <v>Mar</v>
      </c>
      <c r="C5805" s="20" t="s">
        <v>7</v>
      </c>
      <c r="D5805" s="19" t="s">
        <v>8</v>
      </c>
      <c r="E5805" s="19" t="s">
        <v>68</v>
      </c>
      <c r="F5805" s="21">
        <v>2.0</v>
      </c>
      <c r="G5805" s="22">
        <v>63237.0</v>
      </c>
      <c r="H5805" s="15" t="str">
        <f t="shared" si="2"/>
        <v>Medium Range</v>
      </c>
      <c r="I5805" s="22">
        <v>53837.0</v>
      </c>
      <c r="J5805" s="23">
        <f t="shared" si="3"/>
        <v>1.174601111</v>
      </c>
      <c r="K5805" s="24" t="str">
        <f t="shared" si="4"/>
        <v>Over Achived</v>
      </c>
    </row>
    <row r="5806" ht="22.5" customHeight="1">
      <c r="A5806" s="18">
        <v>45740.0</v>
      </c>
      <c r="B5806" s="19" t="str">
        <f t="shared" si="1"/>
        <v>Mar</v>
      </c>
      <c r="C5806" s="20" t="s">
        <v>7</v>
      </c>
      <c r="D5806" s="19" t="s">
        <v>8</v>
      </c>
      <c r="E5806" s="19" t="s">
        <v>26</v>
      </c>
      <c r="F5806" s="21">
        <v>6.0</v>
      </c>
      <c r="G5806" s="22">
        <v>210853.0</v>
      </c>
      <c r="H5806" s="15" t="str">
        <f t="shared" si="2"/>
        <v>Very High Range</v>
      </c>
      <c r="I5806" s="22">
        <v>153416.0</v>
      </c>
      <c r="J5806" s="23">
        <f t="shared" si="3"/>
        <v>1.374387287</v>
      </c>
      <c r="K5806" s="24" t="str">
        <f t="shared" si="4"/>
        <v>Over Achived</v>
      </c>
    </row>
    <row r="5807" ht="22.5" customHeight="1">
      <c r="A5807" s="18">
        <v>45740.0</v>
      </c>
      <c r="B5807" s="19" t="str">
        <f t="shared" si="1"/>
        <v>Mar</v>
      </c>
      <c r="C5807" s="20" t="s">
        <v>7</v>
      </c>
      <c r="D5807" s="19" t="s">
        <v>8</v>
      </c>
      <c r="E5807" s="19" t="s">
        <v>34</v>
      </c>
      <c r="F5807" s="21">
        <v>5.0</v>
      </c>
      <c r="G5807" s="22">
        <v>110053.0</v>
      </c>
      <c r="H5807" s="15" t="str">
        <f t="shared" si="2"/>
        <v>Very High Range</v>
      </c>
      <c r="I5807" s="22">
        <v>81503.0</v>
      </c>
      <c r="J5807" s="23">
        <f t="shared" si="3"/>
        <v>1.350293854</v>
      </c>
      <c r="K5807" s="24" t="str">
        <f t="shared" si="4"/>
        <v>Over Achived</v>
      </c>
    </row>
    <row r="5808" ht="22.5" customHeight="1">
      <c r="A5808" s="18">
        <v>45740.0</v>
      </c>
      <c r="B5808" s="19" t="str">
        <f t="shared" si="1"/>
        <v>Mar</v>
      </c>
      <c r="C5808" s="20" t="s">
        <v>7</v>
      </c>
      <c r="D5808" s="19" t="s">
        <v>106</v>
      </c>
      <c r="E5808" s="19" t="s">
        <v>68</v>
      </c>
      <c r="F5808" s="21">
        <v>2.0</v>
      </c>
      <c r="G5808" s="22">
        <v>55648.0</v>
      </c>
      <c r="H5808" s="15" t="str">
        <f t="shared" si="2"/>
        <v>Medium Range</v>
      </c>
      <c r="I5808" s="22">
        <v>52509.0</v>
      </c>
      <c r="J5808" s="23">
        <f t="shared" si="3"/>
        <v>1.059780228</v>
      </c>
      <c r="K5808" s="24" t="str">
        <f t="shared" si="4"/>
        <v>Over Achived</v>
      </c>
    </row>
    <row r="5809" ht="22.5" customHeight="1">
      <c r="A5809" s="18">
        <v>45740.0</v>
      </c>
      <c r="B5809" s="19" t="str">
        <f t="shared" si="1"/>
        <v>Mar</v>
      </c>
      <c r="C5809" s="20" t="s">
        <v>7</v>
      </c>
      <c r="D5809" s="19" t="s">
        <v>106</v>
      </c>
      <c r="E5809" s="19" t="s">
        <v>9</v>
      </c>
      <c r="F5809" s="21">
        <v>6.0</v>
      </c>
      <c r="G5809" s="22">
        <v>117841.0</v>
      </c>
      <c r="H5809" s="15" t="str">
        <f t="shared" si="2"/>
        <v>Very High Range</v>
      </c>
      <c r="I5809" s="22">
        <v>93985.0</v>
      </c>
      <c r="J5809" s="23">
        <f t="shared" si="3"/>
        <v>1.253827738</v>
      </c>
      <c r="K5809" s="24" t="str">
        <f t="shared" si="4"/>
        <v>Over Achived</v>
      </c>
    </row>
    <row r="5810" ht="22.5" customHeight="1">
      <c r="A5810" s="18">
        <v>45740.0</v>
      </c>
      <c r="B5810" s="19" t="str">
        <f t="shared" si="1"/>
        <v>Mar</v>
      </c>
      <c r="C5810" s="20" t="s">
        <v>7</v>
      </c>
      <c r="D5810" s="19" t="s">
        <v>106</v>
      </c>
      <c r="E5810" s="19" t="s">
        <v>23</v>
      </c>
      <c r="F5810" s="21">
        <v>3.0</v>
      </c>
      <c r="G5810" s="22">
        <v>76403.0</v>
      </c>
      <c r="H5810" s="15" t="str">
        <f t="shared" si="2"/>
        <v>High Range</v>
      </c>
      <c r="I5810" s="22">
        <v>59151.0</v>
      </c>
      <c r="J5810" s="23">
        <f t="shared" si="3"/>
        <v>1.291660327</v>
      </c>
      <c r="K5810" s="24" t="str">
        <f t="shared" si="4"/>
        <v>Over Achived</v>
      </c>
    </row>
    <row r="5811" ht="22.5" customHeight="1">
      <c r="A5811" s="18">
        <v>45740.0</v>
      </c>
      <c r="B5811" s="19" t="str">
        <f t="shared" si="1"/>
        <v>Mar</v>
      </c>
      <c r="C5811" s="20" t="s">
        <v>7</v>
      </c>
      <c r="D5811" s="19" t="s">
        <v>106</v>
      </c>
      <c r="E5811" s="19" t="s">
        <v>34</v>
      </c>
      <c r="F5811" s="21">
        <v>4.0</v>
      </c>
      <c r="G5811" s="22">
        <v>136364.0</v>
      </c>
      <c r="H5811" s="15" t="str">
        <f t="shared" si="2"/>
        <v>Very High Range</v>
      </c>
      <c r="I5811" s="22">
        <v>116174.0</v>
      </c>
      <c r="J5811" s="23">
        <f t="shared" si="3"/>
        <v>1.173791038</v>
      </c>
      <c r="K5811" s="24" t="str">
        <f t="shared" si="4"/>
        <v>Over Achived</v>
      </c>
    </row>
    <row r="5812" ht="22.5" customHeight="1">
      <c r="A5812" s="18">
        <v>45740.0</v>
      </c>
      <c r="B5812" s="19" t="str">
        <f t="shared" si="1"/>
        <v>Mar</v>
      </c>
      <c r="C5812" s="20" t="s">
        <v>7</v>
      </c>
      <c r="D5812" s="19" t="s">
        <v>118</v>
      </c>
      <c r="E5812" s="19" t="s">
        <v>9</v>
      </c>
      <c r="F5812" s="21">
        <v>5.0</v>
      </c>
      <c r="G5812" s="22">
        <v>134763.0</v>
      </c>
      <c r="H5812" s="15" t="str">
        <f t="shared" si="2"/>
        <v>Very High Range</v>
      </c>
      <c r="I5812" s="22">
        <v>119454.0</v>
      </c>
      <c r="J5812" s="23">
        <f t="shared" si="3"/>
        <v>1.128158119</v>
      </c>
      <c r="K5812" s="24" t="str">
        <f t="shared" si="4"/>
        <v>Over Achived</v>
      </c>
    </row>
    <row r="5813" ht="22.5" customHeight="1">
      <c r="A5813" s="18">
        <v>45740.0</v>
      </c>
      <c r="B5813" s="19" t="str">
        <f t="shared" si="1"/>
        <v>Mar</v>
      </c>
      <c r="C5813" s="20" t="s">
        <v>7</v>
      </c>
      <c r="D5813" s="19" t="s">
        <v>118</v>
      </c>
      <c r="E5813" s="19" t="s">
        <v>63</v>
      </c>
      <c r="F5813" s="21">
        <v>2.0</v>
      </c>
      <c r="G5813" s="22">
        <v>54518.0</v>
      </c>
      <c r="H5813" s="15" t="str">
        <f t="shared" si="2"/>
        <v>Medium Range</v>
      </c>
      <c r="I5813" s="22">
        <v>50462.0</v>
      </c>
      <c r="J5813" s="23">
        <f t="shared" si="3"/>
        <v>1.080377314</v>
      </c>
      <c r="K5813" s="24" t="str">
        <f t="shared" si="4"/>
        <v>Over Achived</v>
      </c>
    </row>
    <row r="5814" ht="22.5" customHeight="1">
      <c r="A5814" s="18">
        <v>45740.0</v>
      </c>
      <c r="B5814" s="19" t="str">
        <f t="shared" si="1"/>
        <v>Mar</v>
      </c>
      <c r="C5814" s="20" t="s">
        <v>7</v>
      </c>
      <c r="D5814" s="19" t="s">
        <v>118</v>
      </c>
      <c r="E5814" s="19" t="s">
        <v>26</v>
      </c>
      <c r="F5814" s="21">
        <v>7.0</v>
      </c>
      <c r="G5814" s="22">
        <v>211320.0</v>
      </c>
      <c r="H5814" s="15" t="str">
        <f t="shared" si="2"/>
        <v>Very High Range</v>
      </c>
      <c r="I5814" s="22">
        <v>172770.0</v>
      </c>
      <c r="J5814" s="23">
        <f t="shared" si="3"/>
        <v>1.223129015</v>
      </c>
      <c r="K5814" s="24" t="str">
        <f t="shared" si="4"/>
        <v>Over Achived</v>
      </c>
    </row>
    <row r="5815" ht="22.5" customHeight="1">
      <c r="A5815" s="18">
        <v>45740.0</v>
      </c>
      <c r="B5815" s="19" t="str">
        <f t="shared" si="1"/>
        <v>Mar</v>
      </c>
      <c r="C5815" s="20" t="s">
        <v>7</v>
      </c>
      <c r="D5815" s="19" t="s">
        <v>126</v>
      </c>
      <c r="E5815" s="19" t="s">
        <v>34</v>
      </c>
      <c r="F5815" s="21">
        <v>5.0</v>
      </c>
      <c r="G5815" s="22">
        <v>126880.0</v>
      </c>
      <c r="H5815" s="15" t="str">
        <f t="shared" si="2"/>
        <v>Very High Range</v>
      </c>
      <c r="I5815" s="22">
        <v>111647.0</v>
      </c>
      <c r="J5815" s="23">
        <f t="shared" si="3"/>
        <v>1.136438955</v>
      </c>
      <c r="K5815" s="24" t="str">
        <f t="shared" si="4"/>
        <v>Over Achived</v>
      </c>
    </row>
    <row r="5816" ht="22.5" customHeight="1">
      <c r="A5816" s="18">
        <v>45740.0</v>
      </c>
      <c r="B5816" s="19" t="str">
        <f t="shared" si="1"/>
        <v>Mar</v>
      </c>
      <c r="C5816" s="20" t="s">
        <v>7</v>
      </c>
      <c r="D5816" s="19" t="s">
        <v>126</v>
      </c>
      <c r="E5816" s="19" t="s">
        <v>26</v>
      </c>
      <c r="F5816" s="21">
        <v>8.0</v>
      </c>
      <c r="G5816" s="22">
        <v>215220.0</v>
      </c>
      <c r="H5816" s="15" t="str">
        <f t="shared" si="2"/>
        <v>Very High Range</v>
      </c>
      <c r="I5816" s="22">
        <v>160074.0</v>
      </c>
      <c r="J5816" s="23">
        <f t="shared" si="3"/>
        <v>1.344503167</v>
      </c>
      <c r="K5816" s="24" t="str">
        <f t="shared" si="4"/>
        <v>Over Achived</v>
      </c>
    </row>
    <row r="5817" ht="22.5" customHeight="1">
      <c r="A5817" s="18">
        <v>45740.0</v>
      </c>
      <c r="B5817" s="19" t="str">
        <f t="shared" si="1"/>
        <v>Mar</v>
      </c>
      <c r="C5817" s="20" t="s">
        <v>7</v>
      </c>
      <c r="D5817" s="19" t="s">
        <v>126</v>
      </c>
      <c r="E5817" s="19" t="s">
        <v>63</v>
      </c>
      <c r="F5817" s="21">
        <v>2.0</v>
      </c>
      <c r="G5817" s="22">
        <v>58783.0</v>
      </c>
      <c r="H5817" s="15" t="str">
        <f t="shared" si="2"/>
        <v>Medium Range</v>
      </c>
      <c r="I5817" s="22">
        <v>48002.0</v>
      </c>
      <c r="J5817" s="23">
        <f t="shared" si="3"/>
        <v>1.224594809</v>
      </c>
      <c r="K5817" s="24" t="str">
        <f t="shared" si="4"/>
        <v>Over Achived</v>
      </c>
    </row>
    <row r="5818" ht="22.5" customHeight="1">
      <c r="A5818" s="18">
        <v>45740.0</v>
      </c>
      <c r="B5818" s="19" t="str">
        <f t="shared" si="1"/>
        <v>Mar</v>
      </c>
      <c r="C5818" s="20" t="s">
        <v>7</v>
      </c>
      <c r="D5818" s="19" t="s">
        <v>106</v>
      </c>
      <c r="E5818" s="19" t="s">
        <v>19</v>
      </c>
      <c r="F5818" s="21">
        <v>3.0</v>
      </c>
      <c r="G5818" s="22">
        <v>66233.0</v>
      </c>
      <c r="H5818" s="15" t="str">
        <f t="shared" si="2"/>
        <v>Medium Range</v>
      </c>
      <c r="I5818" s="22">
        <v>54581.0</v>
      </c>
      <c r="J5818" s="23">
        <f t="shared" si="3"/>
        <v>1.213480882</v>
      </c>
      <c r="K5818" s="24" t="str">
        <f t="shared" si="4"/>
        <v>Over Achived</v>
      </c>
    </row>
    <row r="5819" ht="22.5" customHeight="1">
      <c r="A5819" s="18">
        <v>45740.0</v>
      </c>
      <c r="B5819" s="19" t="str">
        <f t="shared" si="1"/>
        <v>Mar</v>
      </c>
      <c r="C5819" s="20" t="s">
        <v>7</v>
      </c>
      <c r="D5819" s="19" t="s">
        <v>126</v>
      </c>
      <c r="E5819" s="19" t="s">
        <v>26</v>
      </c>
      <c r="F5819" s="21">
        <v>8.0</v>
      </c>
      <c r="G5819" s="22">
        <v>213279.0</v>
      </c>
      <c r="H5819" s="15" t="str">
        <f t="shared" si="2"/>
        <v>Very High Range</v>
      </c>
      <c r="I5819" s="22">
        <v>173645.0</v>
      </c>
      <c r="J5819" s="23">
        <f t="shared" si="3"/>
        <v>1.228247286</v>
      </c>
      <c r="K5819" s="24" t="str">
        <f t="shared" si="4"/>
        <v>Over Achived</v>
      </c>
    </row>
    <row r="5820" ht="22.5" customHeight="1">
      <c r="A5820" s="18">
        <v>45740.0</v>
      </c>
      <c r="B5820" s="19" t="str">
        <f t="shared" si="1"/>
        <v>Mar</v>
      </c>
      <c r="C5820" s="20" t="s">
        <v>92</v>
      </c>
      <c r="D5820" s="19" t="s">
        <v>98</v>
      </c>
      <c r="E5820" s="19" t="s">
        <v>68</v>
      </c>
      <c r="F5820" s="21">
        <v>2.0</v>
      </c>
      <c r="G5820" s="22">
        <v>48426.0</v>
      </c>
      <c r="H5820" s="15" t="str">
        <f t="shared" si="2"/>
        <v>Base Range</v>
      </c>
      <c r="I5820" s="22">
        <v>59489.0</v>
      </c>
      <c r="J5820" s="23">
        <f t="shared" si="3"/>
        <v>0.8140328464</v>
      </c>
      <c r="K5820" s="24" t="str">
        <f t="shared" si="4"/>
        <v>Target Not Meet</v>
      </c>
    </row>
    <row r="5821" ht="22.5" customHeight="1">
      <c r="A5821" s="18">
        <v>45740.0</v>
      </c>
      <c r="B5821" s="19" t="str">
        <f t="shared" si="1"/>
        <v>Mar</v>
      </c>
      <c r="C5821" s="20" t="s">
        <v>7</v>
      </c>
      <c r="D5821" s="19" t="s">
        <v>126</v>
      </c>
      <c r="E5821" s="19" t="s">
        <v>38</v>
      </c>
      <c r="F5821" s="21">
        <v>3.0</v>
      </c>
      <c r="G5821" s="22">
        <v>94368.0</v>
      </c>
      <c r="H5821" s="15" t="str">
        <f t="shared" si="2"/>
        <v>Very High Range</v>
      </c>
      <c r="I5821" s="22">
        <v>77635.0</v>
      </c>
      <c r="J5821" s="23">
        <f t="shared" si="3"/>
        <v>1.215534231</v>
      </c>
      <c r="K5821" s="24" t="str">
        <f t="shared" si="4"/>
        <v>Over Achived</v>
      </c>
    </row>
    <row r="5822" ht="22.5" customHeight="1">
      <c r="A5822" s="18">
        <v>45740.0</v>
      </c>
      <c r="B5822" s="19" t="str">
        <f t="shared" si="1"/>
        <v>Mar</v>
      </c>
      <c r="C5822" s="20" t="s">
        <v>92</v>
      </c>
      <c r="D5822" s="19" t="s">
        <v>98</v>
      </c>
      <c r="E5822" s="19" t="s">
        <v>19</v>
      </c>
      <c r="F5822" s="21">
        <v>3.0</v>
      </c>
      <c r="G5822" s="22">
        <v>51273.0</v>
      </c>
      <c r="H5822" s="15" t="str">
        <f t="shared" si="2"/>
        <v>Medium Range</v>
      </c>
      <c r="I5822" s="22">
        <v>62695.0</v>
      </c>
      <c r="J5822" s="23">
        <f t="shared" si="3"/>
        <v>0.8178164128</v>
      </c>
      <c r="K5822" s="24" t="str">
        <f t="shared" si="4"/>
        <v>Target Not Meet</v>
      </c>
    </row>
    <row r="5823" ht="22.5" customHeight="1">
      <c r="A5823" s="18">
        <v>45740.0</v>
      </c>
      <c r="B5823" s="19" t="str">
        <f t="shared" si="1"/>
        <v>Mar</v>
      </c>
      <c r="C5823" s="20" t="s">
        <v>92</v>
      </c>
      <c r="D5823" s="19" t="s">
        <v>98</v>
      </c>
      <c r="E5823" s="19" t="s">
        <v>9</v>
      </c>
      <c r="F5823" s="21">
        <v>3.0</v>
      </c>
      <c r="G5823" s="22">
        <v>101167.0</v>
      </c>
      <c r="H5823" s="15" t="str">
        <f t="shared" si="2"/>
        <v>Very High Range</v>
      </c>
      <c r="I5823" s="22">
        <v>123055.0</v>
      </c>
      <c r="J5823" s="23">
        <f t="shared" si="3"/>
        <v>0.8221283166</v>
      </c>
      <c r="K5823" s="24" t="str">
        <f t="shared" si="4"/>
        <v>Target Not Meet</v>
      </c>
    </row>
    <row r="5824" ht="22.5" customHeight="1">
      <c r="A5824" s="18">
        <v>45740.0</v>
      </c>
      <c r="B5824" s="19" t="str">
        <f t="shared" si="1"/>
        <v>Mar</v>
      </c>
      <c r="C5824" s="20" t="s">
        <v>92</v>
      </c>
      <c r="D5824" s="19" t="s">
        <v>144</v>
      </c>
      <c r="E5824" s="19" t="s">
        <v>68</v>
      </c>
      <c r="F5824" s="21">
        <v>2.0</v>
      </c>
      <c r="G5824" s="22">
        <v>42420.0</v>
      </c>
      <c r="H5824" s="15" t="str">
        <f t="shared" si="2"/>
        <v>Base Range</v>
      </c>
      <c r="I5824" s="22">
        <v>31731.0</v>
      </c>
      <c r="J5824" s="23">
        <f t="shared" si="3"/>
        <v>1.336863005</v>
      </c>
      <c r="K5824" s="24" t="str">
        <f t="shared" si="4"/>
        <v>Over Achived</v>
      </c>
    </row>
    <row r="5825" ht="22.5" customHeight="1">
      <c r="A5825" s="18">
        <v>45740.0</v>
      </c>
      <c r="B5825" s="19" t="str">
        <f t="shared" si="1"/>
        <v>Mar</v>
      </c>
      <c r="C5825" s="20" t="s">
        <v>92</v>
      </c>
      <c r="D5825" s="25" t="s">
        <v>149</v>
      </c>
      <c r="E5825" s="19" t="s">
        <v>26</v>
      </c>
      <c r="F5825" s="21">
        <v>3.0</v>
      </c>
      <c r="G5825" s="22">
        <v>79433.0</v>
      </c>
      <c r="H5825" s="15" t="str">
        <f t="shared" si="2"/>
        <v>High Range</v>
      </c>
      <c r="I5825" s="22">
        <v>57694.0</v>
      </c>
      <c r="J5825" s="23">
        <f t="shared" si="3"/>
        <v>1.376798281</v>
      </c>
      <c r="K5825" s="24" t="str">
        <f t="shared" si="4"/>
        <v>Over Achived</v>
      </c>
    </row>
    <row r="5826" ht="22.5" customHeight="1">
      <c r="A5826" s="18">
        <v>45740.0</v>
      </c>
      <c r="B5826" s="19" t="str">
        <f t="shared" si="1"/>
        <v>Mar</v>
      </c>
      <c r="C5826" s="20" t="s">
        <v>92</v>
      </c>
      <c r="D5826" s="25" t="s">
        <v>149</v>
      </c>
      <c r="E5826" s="19" t="s">
        <v>63</v>
      </c>
      <c r="F5826" s="21">
        <v>1.0</v>
      </c>
      <c r="G5826" s="22">
        <v>21572.0</v>
      </c>
      <c r="H5826" s="15" t="str">
        <f t="shared" si="2"/>
        <v>Base Range</v>
      </c>
      <c r="I5826" s="22">
        <v>18514.0</v>
      </c>
      <c r="J5826" s="23">
        <f t="shared" si="3"/>
        <v>1.165172302</v>
      </c>
      <c r="K5826" s="24" t="str">
        <f t="shared" si="4"/>
        <v>Over Achived</v>
      </c>
    </row>
    <row r="5827" ht="22.5" customHeight="1">
      <c r="A5827" s="18">
        <v>45740.0</v>
      </c>
      <c r="B5827" s="19" t="str">
        <f t="shared" si="1"/>
        <v>Mar</v>
      </c>
      <c r="C5827" s="20" t="s">
        <v>92</v>
      </c>
      <c r="D5827" s="19" t="s">
        <v>144</v>
      </c>
      <c r="E5827" s="19" t="s">
        <v>38</v>
      </c>
      <c r="F5827" s="21">
        <v>3.0</v>
      </c>
      <c r="G5827" s="22">
        <v>77092.0</v>
      </c>
      <c r="H5827" s="15" t="str">
        <f t="shared" si="2"/>
        <v>High Range</v>
      </c>
      <c r="I5827" s="22">
        <v>56703.0</v>
      </c>
      <c r="J5827" s="23">
        <f t="shared" si="3"/>
        <v>1.359575331</v>
      </c>
      <c r="K5827" s="24" t="str">
        <f t="shared" si="4"/>
        <v>Over Achived</v>
      </c>
    </row>
    <row r="5828" ht="22.5" customHeight="1">
      <c r="A5828" s="18">
        <v>45740.0</v>
      </c>
      <c r="B5828" s="19" t="str">
        <f t="shared" si="1"/>
        <v>Mar</v>
      </c>
      <c r="C5828" s="20" t="s">
        <v>92</v>
      </c>
      <c r="D5828" s="25" t="s">
        <v>149</v>
      </c>
      <c r="E5828" s="19" t="s">
        <v>19</v>
      </c>
      <c r="F5828" s="21">
        <v>2.0</v>
      </c>
      <c r="G5828" s="22">
        <v>66797.0</v>
      </c>
      <c r="H5828" s="15" t="str">
        <f t="shared" si="2"/>
        <v>Medium Range</v>
      </c>
      <c r="I5828" s="22">
        <v>48205.0</v>
      </c>
      <c r="J5828" s="23">
        <f t="shared" si="3"/>
        <v>1.385686132</v>
      </c>
      <c r="K5828" s="24" t="str">
        <f t="shared" si="4"/>
        <v>Over Achived</v>
      </c>
    </row>
    <row r="5829" ht="22.5" customHeight="1">
      <c r="A5829" s="18">
        <v>45740.0</v>
      </c>
      <c r="B5829" s="19" t="str">
        <f t="shared" si="1"/>
        <v>Mar</v>
      </c>
      <c r="C5829" s="20" t="s">
        <v>92</v>
      </c>
      <c r="D5829" s="19" t="s">
        <v>158</v>
      </c>
      <c r="E5829" s="19" t="s">
        <v>68</v>
      </c>
      <c r="F5829" s="21">
        <v>2.0</v>
      </c>
      <c r="G5829" s="22">
        <v>41007.0</v>
      </c>
      <c r="H5829" s="15" t="str">
        <f t="shared" si="2"/>
        <v>Base Range</v>
      </c>
      <c r="I5829" s="22">
        <v>34603.0</v>
      </c>
      <c r="J5829" s="23">
        <f t="shared" si="3"/>
        <v>1.185070659</v>
      </c>
      <c r="K5829" s="24" t="str">
        <f t="shared" si="4"/>
        <v>Over Achived</v>
      </c>
    </row>
    <row r="5830" ht="22.5" customHeight="1">
      <c r="A5830" s="18">
        <v>45740.0</v>
      </c>
      <c r="B5830" s="19" t="str">
        <f t="shared" si="1"/>
        <v>Mar</v>
      </c>
      <c r="C5830" s="20" t="s">
        <v>92</v>
      </c>
      <c r="D5830" s="19" t="s">
        <v>158</v>
      </c>
      <c r="E5830" s="19" t="s">
        <v>63</v>
      </c>
      <c r="F5830" s="21">
        <v>1.0</v>
      </c>
      <c r="G5830" s="22">
        <v>23114.0</v>
      </c>
      <c r="H5830" s="15" t="str">
        <f t="shared" si="2"/>
        <v>Base Range</v>
      </c>
      <c r="I5830" s="22">
        <v>16526.0</v>
      </c>
      <c r="J5830" s="23">
        <f t="shared" si="3"/>
        <v>1.39864456</v>
      </c>
      <c r="K5830" s="24" t="str">
        <f t="shared" si="4"/>
        <v>Over Achived</v>
      </c>
    </row>
    <row r="5831" ht="22.5" customHeight="1">
      <c r="A5831" s="18">
        <v>45740.0</v>
      </c>
      <c r="B5831" s="19" t="str">
        <f t="shared" si="1"/>
        <v>Mar</v>
      </c>
      <c r="C5831" s="20" t="s">
        <v>7</v>
      </c>
      <c r="D5831" s="19" t="s">
        <v>131</v>
      </c>
      <c r="E5831" s="19" t="s">
        <v>63</v>
      </c>
      <c r="F5831" s="21">
        <v>2.0</v>
      </c>
      <c r="G5831" s="22">
        <v>50199.0</v>
      </c>
      <c r="H5831" s="15" t="str">
        <f t="shared" si="2"/>
        <v>Medium Range</v>
      </c>
      <c r="I5831" s="22">
        <v>38591.0</v>
      </c>
      <c r="J5831" s="23">
        <f t="shared" si="3"/>
        <v>1.300795522</v>
      </c>
      <c r="K5831" s="24" t="str">
        <f t="shared" si="4"/>
        <v>Over Achived</v>
      </c>
    </row>
    <row r="5832" ht="22.5" customHeight="1">
      <c r="A5832" s="18">
        <v>45740.0</v>
      </c>
      <c r="B5832" s="19" t="str">
        <f t="shared" si="1"/>
        <v>Mar</v>
      </c>
      <c r="C5832" s="20" t="s">
        <v>7</v>
      </c>
      <c r="D5832" s="19" t="s">
        <v>131</v>
      </c>
      <c r="E5832" s="19" t="s">
        <v>63</v>
      </c>
      <c r="F5832" s="21">
        <v>2.0</v>
      </c>
      <c r="G5832" s="22">
        <v>49064.0</v>
      </c>
      <c r="H5832" s="15" t="str">
        <f t="shared" si="2"/>
        <v>Base Range</v>
      </c>
      <c r="I5832" s="22">
        <v>41532.0</v>
      </c>
      <c r="J5832" s="23">
        <f t="shared" si="3"/>
        <v>1.181354137</v>
      </c>
      <c r="K5832" s="24" t="str">
        <f t="shared" si="4"/>
        <v>Over Achived</v>
      </c>
    </row>
    <row r="5833" ht="22.5" customHeight="1">
      <c r="A5833" s="18">
        <v>45740.0</v>
      </c>
      <c r="B5833" s="19" t="str">
        <f t="shared" si="1"/>
        <v>Mar</v>
      </c>
      <c r="C5833" s="20" t="s">
        <v>7</v>
      </c>
      <c r="D5833" s="19" t="s">
        <v>131</v>
      </c>
      <c r="E5833" s="19" t="s">
        <v>19</v>
      </c>
      <c r="F5833" s="21">
        <v>3.0</v>
      </c>
      <c r="G5833" s="22">
        <v>68158.0</v>
      </c>
      <c r="H5833" s="15" t="str">
        <f t="shared" si="2"/>
        <v>Medium Range</v>
      </c>
      <c r="I5833" s="22">
        <v>58849.0</v>
      </c>
      <c r="J5833" s="23">
        <f t="shared" si="3"/>
        <v>1.158184506</v>
      </c>
      <c r="K5833" s="24" t="str">
        <f t="shared" si="4"/>
        <v>Over Achived</v>
      </c>
    </row>
    <row r="5834" ht="22.5" customHeight="1">
      <c r="A5834" s="18">
        <v>45740.0</v>
      </c>
      <c r="B5834" s="19" t="str">
        <f t="shared" si="1"/>
        <v>Mar</v>
      </c>
      <c r="C5834" s="20" t="s">
        <v>92</v>
      </c>
      <c r="D5834" s="25" t="s">
        <v>149</v>
      </c>
      <c r="E5834" s="19" t="s">
        <v>19</v>
      </c>
      <c r="F5834" s="21">
        <v>2.0</v>
      </c>
      <c r="G5834" s="22">
        <v>52958.0</v>
      </c>
      <c r="H5834" s="15" t="str">
        <f t="shared" si="2"/>
        <v>Medium Range</v>
      </c>
      <c r="I5834" s="22">
        <v>44327.0</v>
      </c>
      <c r="J5834" s="23">
        <f t="shared" si="3"/>
        <v>1.194712027</v>
      </c>
      <c r="K5834" s="24" t="str">
        <f t="shared" si="4"/>
        <v>Over Achived</v>
      </c>
    </row>
    <row r="5835" ht="22.5" customHeight="1">
      <c r="A5835" s="18">
        <v>45741.0</v>
      </c>
      <c r="B5835" s="19" t="str">
        <f t="shared" si="1"/>
        <v>Mar</v>
      </c>
      <c r="C5835" s="20" t="s">
        <v>13</v>
      </c>
      <c r="D5835" s="19" t="s">
        <v>169</v>
      </c>
      <c r="E5835" s="19" t="s">
        <v>68</v>
      </c>
      <c r="F5835" s="21">
        <v>2.0</v>
      </c>
      <c r="G5835" s="22">
        <v>36986.0</v>
      </c>
      <c r="H5835" s="15" t="str">
        <f t="shared" si="2"/>
        <v>Base Range</v>
      </c>
      <c r="I5835" s="22">
        <v>41349.0</v>
      </c>
      <c r="J5835" s="23">
        <f t="shared" si="3"/>
        <v>0.8944835425</v>
      </c>
      <c r="K5835" s="24" t="str">
        <f t="shared" si="4"/>
        <v>Target Not Meet</v>
      </c>
    </row>
    <row r="5836" ht="22.5" customHeight="1">
      <c r="A5836" s="18">
        <v>45741.0</v>
      </c>
      <c r="B5836" s="19" t="str">
        <f t="shared" si="1"/>
        <v>Mar</v>
      </c>
      <c r="C5836" s="20" t="s">
        <v>13</v>
      </c>
      <c r="D5836" s="19" t="s">
        <v>37</v>
      </c>
      <c r="E5836" s="19" t="s">
        <v>19</v>
      </c>
      <c r="F5836" s="21">
        <v>1.0</v>
      </c>
      <c r="G5836" s="22">
        <v>37663.0</v>
      </c>
      <c r="H5836" s="15" t="str">
        <f t="shared" si="2"/>
        <v>Base Range</v>
      </c>
      <c r="I5836" s="22">
        <v>42639.0</v>
      </c>
      <c r="J5836" s="23">
        <f t="shared" si="3"/>
        <v>0.8832993269</v>
      </c>
      <c r="K5836" s="24" t="str">
        <f t="shared" si="4"/>
        <v>Target Not Meet</v>
      </c>
    </row>
    <row r="5837" ht="22.5" customHeight="1">
      <c r="A5837" s="18">
        <v>45741.0</v>
      </c>
      <c r="B5837" s="19" t="str">
        <f t="shared" si="1"/>
        <v>Mar</v>
      </c>
      <c r="C5837" s="20" t="s">
        <v>13</v>
      </c>
      <c r="D5837" s="19" t="s">
        <v>169</v>
      </c>
      <c r="E5837" s="19" t="s">
        <v>68</v>
      </c>
      <c r="F5837" s="21">
        <v>1.0</v>
      </c>
      <c r="G5837" s="22">
        <v>29189.0</v>
      </c>
      <c r="H5837" s="15" t="str">
        <f t="shared" si="2"/>
        <v>Base Range</v>
      </c>
      <c r="I5837" s="22">
        <v>35329.0</v>
      </c>
      <c r="J5837" s="23">
        <f t="shared" si="3"/>
        <v>0.8262051006</v>
      </c>
      <c r="K5837" s="24" t="str">
        <f t="shared" si="4"/>
        <v>Target Not Meet</v>
      </c>
    </row>
    <row r="5838" ht="22.5" customHeight="1">
      <c r="A5838" s="18">
        <v>45741.0</v>
      </c>
      <c r="B5838" s="19" t="str">
        <f t="shared" si="1"/>
        <v>Mar</v>
      </c>
      <c r="C5838" s="20" t="s">
        <v>13</v>
      </c>
      <c r="D5838" s="19" t="s">
        <v>37</v>
      </c>
      <c r="E5838" s="19" t="s">
        <v>34</v>
      </c>
      <c r="F5838" s="21">
        <v>3.0</v>
      </c>
      <c r="G5838" s="22">
        <v>77572.0</v>
      </c>
      <c r="H5838" s="15" t="str">
        <f t="shared" si="2"/>
        <v>High Range</v>
      </c>
      <c r="I5838" s="22">
        <v>91919.0</v>
      </c>
      <c r="J5838" s="23">
        <f t="shared" si="3"/>
        <v>0.8439169269</v>
      </c>
      <c r="K5838" s="24" t="str">
        <f t="shared" si="4"/>
        <v>Target Not Meet</v>
      </c>
    </row>
    <row r="5839" ht="22.5" customHeight="1">
      <c r="A5839" s="18">
        <v>45741.0</v>
      </c>
      <c r="B5839" s="19" t="str">
        <f t="shared" si="1"/>
        <v>Mar</v>
      </c>
      <c r="C5839" s="20" t="s">
        <v>13</v>
      </c>
      <c r="D5839" s="19" t="s">
        <v>37</v>
      </c>
      <c r="E5839" s="19" t="s">
        <v>19</v>
      </c>
      <c r="F5839" s="21">
        <v>2.0</v>
      </c>
      <c r="G5839" s="22">
        <v>48655.0</v>
      </c>
      <c r="H5839" s="15" t="str">
        <f t="shared" si="2"/>
        <v>Base Range</v>
      </c>
      <c r="I5839" s="22">
        <v>53819.0</v>
      </c>
      <c r="J5839" s="23">
        <f t="shared" si="3"/>
        <v>0.904048756</v>
      </c>
      <c r="K5839" s="24" t="str">
        <f t="shared" si="4"/>
        <v>Target Not Meet</v>
      </c>
    </row>
    <row r="5840" ht="22.5" customHeight="1">
      <c r="A5840" s="18">
        <v>45741.0</v>
      </c>
      <c r="B5840" s="19" t="str">
        <f t="shared" si="1"/>
        <v>Mar</v>
      </c>
      <c r="C5840" s="20" t="s">
        <v>13</v>
      </c>
      <c r="D5840" s="19" t="s">
        <v>37</v>
      </c>
      <c r="E5840" s="19" t="s">
        <v>9</v>
      </c>
      <c r="F5840" s="21">
        <v>3.0</v>
      </c>
      <c r="G5840" s="22">
        <v>79989.0</v>
      </c>
      <c r="H5840" s="15" t="str">
        <f t="shared" si="2"/>
        <v>High Range</v>
      </c>
      <c r="I5840" s="22">
        <v>100386.0</v>
      </c>
      <c r="J5840" s="23">
        <f t="shared" si="3"/>
        <v>0.7968142968</v>
      </c>
      <c r="K5840" s="24" t="str">
        <f t="shared" si="4"/>
        <v>Target Not Meet</v>
      </c>
    </row>
    <row r="5841" ht="22.5" customHeight="1">
      <c r="A5841" s="18">
        <v>45741.0</v>
      </c>
      <c r="B5841" s="19" t="str">
        <f t="shared" si="1"/>
        <v>Mar</v>
      </c>
      <c r="C5841" s="20" t="s">
        <v>13</v>
      </c>
      <c r="D5841" s="19" t="s">
        <v>37</v>
      </c>
      <c r="E5841" s="19" t="s">
        <v>23</v>
      </c>
      <c r="F5841" s="21">
        <v>2.0</v>
      </c>
      <c r="G5841" s="22">
        <v>34804.0</v>
      </c>
      <c r="H5841" s="15" t="str">
        <f t="shared" si="2"/>
        <v>Base Range</v>
      </c>
      <c r="I5841" s="22">
        <v>40038.0</v>
      </c>
      <c r="J5841" s="23">
        <f t="shared" si="3"/>
        <v>0.8692741895</v>
      </c>
      <c r="K5841" s="24" t="str">
        <f t="shared" si="4"/>
        <v>Target Not Meet</v>
      </c>
    </row>
    <row r="5842" ht="22.5" customHeight="1">
      <c r="A5842" s="18">
        <v>45741.0</v>
      </c>
      <c r="B5842" s="19" t="str">
        <f t="shared" si="1"/>
        <v>Mar</v>
      </c>
      <c r="C5842" s="20" t="s">
        <v>13</v>
      </c>
      <c r="D5842" s="19" t="s">
        <v>18</v>
      </c>
      <c r="E5842" s="19" t="s">
        <v>34</v>
      </c>
      <c r="F5842" s="21">
        <v>3.0</v>
      </c>
      <c r="G5842" s="22">
        <v>78435.0</v>
      </c>
      <c r="H5842" s="15" t="str">
        <f t="shared" si="2"/>
        <v>High Range</v>
      </c>
      <c r="I5842" s="22">
        <v>55136.0</v>
      </c>
      <c r="J5842" s="23">
        <f t="shared" si="3"/>
        <v>1.422573273</v>
      </c>
      <c r="K5842" s="24" t="str">
        <f t="shared" si="4"/>
        <v>Over Achived</v>
      </c>
    </row>
    <row r="5843" ht="22.5" customHeight="1">
      <c r="A5843" s="18">
        <v>45741.0</v>
      </c>
      <c r="B5843" s="19" t="str">
        <f t="shared" si="1"/>
        <v>Mar</v>
      </c>
      <c r="C5843" s="20" t="s">
        <v>13</v>
      </c>
      <c r="D5843" s="19" t="s">
        <v>29</v>
      </c>
      <c r="E5843" s="19" t="s">
        <v>34</v>
      </c>
      <c r="F5843" s="21">
        <v>3.0</v>
      </c>
      <c r="G5843" s="22">
        <v>65155.0</v>
      </c>
      <c r="H5843" s="15" t="str">
        <f t="shared" si="2"/>
        <v>Medium Range</v>
      </c>
      <c r="I5843" s="22">
        <v>81628.0</v>
      </c>
      <c r="J5843" s="23">
        <f t="shared" si="3"/>
        <v>0.7981942471</v>
      </c>
      <c r="K5843" s="24" t="str">
        <f t="shared" si="4"/>
        <v>Target Not Meet</v>
      </c>
    </row>
    <row r="5844" ht="22.5" customHeight="1">
      <c r="A5844" s="18">
        <v>45741.0</v>
      </c>
      <c r="B5844" s="19" t="str">
        <f t="shared" si="1"/>
        <v>Mar</v>
      </c>
      <c r="C5844" s="20" t="s">
        <v>13</v>
      </c>
      <c r="D5844" s="19" t="s">
        <v>29</v>
      </c>
      <c r="E5844" s="19" t="s">
        <v>23</v>
      </c>
      <c r="F5844" s="21">
        <v>1.0</v>
      </c>
      <c r="G5844" s="22">
        <v>44222.0</v>
      </c>
      <c r="H5844" s="15" t="str">
        <f t="shared" si="2"/>
        <v>Base Range</v>
      </c>
      <c r="I5844" s="22">
        <v>46612.0</v>
      </c>
      <c r="J5844" s="23">
        <f t="shared" si="3"/>
        <v>0.94872565</v>
      </c>
      <c r="K5844" s="24" t="str">
        <f t="shared" si="4"/>
        <v>Target Not Meet</v>
      </c>
    </row>
    <row r="5845" ht="22.5" customHeight="1">
      <c r="A5845" s="18">
        <v>45741.0</v>
      </c>
      <c r="B5845" s="19" t="str">
        <f t="shared" si="1"/>
        <v>Mar</v>
      </c>
      <c r="C5845" s="20" t="s">
        <v>13</v>
      </c>
      <c r="D5845" s="19" t="s">
        <v>29</v>
      </c>
      <c r="E5845" s="19" t="s">
        <v>9</v>
      </c>
      <c r="F5845" s="21">
        <v>3.0</v>
      </c>
      <c r="G5845" s="22">
        <v>88081.0</v>
      </c>
      <c r="H5845" s="15" t="str">
        <f t="shared" si="2"/>
        <v>High Range</v>
      </c>
      <c r="I5845" s="22">
        <v>102682.0</v>
      </c>
      <c r="J5845" s="23">
        <f t="shared" si="3"/>
        <v>0.8578037046</v>
      </c>
      <c r="K5845" s="24" t="str">
        <f t="shared" si="4"/>
        <v>Target Not Meet</v>
      </c>
    </row>
    <row r="5846" ht="22.5" customHeight="1">
      <c r="A5846" s="18">
        <v>45741.0</v>
      </c>
      <c r="B5846" s="19" t="str">
        <f t="shared" si="1"/>
        <v>Mar</v>
      </c>
      <c r="C5846" s="20" t="s">
        <v>13</v>
      </c>
      <c r="D5846" s="19" t="s">
        <v>29</v>
      </c>
      <c r="E5846" s="19" t="s">
        <v>23</v>
      </c>
      <c r="F5846" s="21">
        <v>2.0</v>
      </c>
      <c r="G5846" s="22">
        <v>35732.0</v>
      </c>
      <c r="H5846" s="15" t="str">
        <f t="shared" si="2"/>
        <v>Base Range</v>
      </c>
      <c r="I5846" s="22">
        <v>38101.0</v>
      </c>
      <c r="J5846" s="23">
        <f t="shared" si="3"/>
        <v>0.9378231542</v>
      </c>
      <c r="K5846" s="24" t="str">
        <f t="shared" si="4"/>
        <v>Target Not Meet</v>
      </c>
    </row>
    <row r="5847" ht="22.5" customHeight="1">
      <c r="A5847" s="18">
        <v>45741.0</v>
      </c>
      <c r="B5847" s="19" t="str">
        <f t="shared" si="1"/>
        <v>Mar</v>
      </c>
      <c r="C5847" s="20" t="s">
        <v>13</v>
      </c>
      <c r="D5847" s="19" t="s">
        <v>18</v>
      </c>
      <c r="E5847" s="19" t="s">
        <v>9</v>
      </c>
      <c r="F5847" s="21">
        <v>3.0</v>
      </c>
      <c r="G5847" s="22">
        <v>86177.0</v>
      </c>
      <c r="H5847" s="15" t="str">
        <f t="shared" si="2"/>
        <v>High Range</v>
      </c>
      <c r="I5847" s="22">
        <v>71439.0</v>
      </c>
      <c r="J5847" s="23">
        <f t="shared" si="3"/>
        <v>1.20630188</v>
      </c>
      <c r="K5847" s="24" t="str">
        <f t="shared" si="4"/>
        <v>Over Achived</v>
      </c>
    </row>
    <row r="5848" ht="22.5" customHeight="1">
      <c r="A5848" s="18">
        <v>45741.0</v>
      </c>
      <c r="B5848" s="19" t="str">
        <f t="shared" si="1"/>
        <v>Mar</v>
      </c>
      <c r="C5848" s="20" t="s">
        <v>13</v>
      </c>
      <c r="D5848" s="19" t="s">
        <v>18</v>
      </c>
      <c r="E5848" s="19" t="s">
        <v>26</v>
      </c>
      <c r="F5848" s="21">
        <v>2.0</v>
      </c>
      <c r="G5848" s="22">
        <v>61453.0</v>
      </c>
      <c r="H5848" s="15" t="str">
        <f t="shared" si="2"/>
        <v>Medium Range</v>
      </c>
      <c r="I5848" s="22">
        <v>57117.0</v>
      </c>
      <c r="J5848" s="23">
        <f t="shared" si="3"/>
        <v>1.075914351</v>
      </c>
      <c r="K5848" s="24" t="str">
        <f t="shared" si="4"/>
        <v>Over Achived</v>
      </c>
    </row>
    <row r="5849" ht="22.5" customHeight="1">
      <c r="A5849" s="18">
        <v>45741.0</v>
      </c>
      <c r="B5849" s="19" t="str">
        <f t="shared" si="1"/>
        <v>Mar</v>
      </c>
      <c r="C5849" s="20" t="s">
        <v>13</v>
      </c>
      <c r="D5849" s="19" t="s">
        <v>169</v>
      </c>
      <c r="E5849" s="19" t="s">
        <v>38</v>
      </c>
      <c r="F5849" s="21">
        <v>2.0</v>
      </c>
      <c r="G5849" s="22">
        <v>55077.0</v>
      </c>
      <c r="H5849" s="15" t="str">
        <f t="shared" si="2"/>
        <v>Medium Range</v>
      </c>
      <c r="I5849" s="22">
        <v>66398.0</v>
      </c>
      <c r="J5849" s="23">
        <f t="shared" si="3"/>
        <v>0.8294978764</v>
      </c>
      <c r="K5849" s="24" t="str">
        <f t="shared" si="4"/>
        <v>Target Not Meet</v>
      </c>
    </row>
    <row r="5850" ht="22.5" customHeight="1">
      <c r="A5850" s="18">
        <v>45741.0</v>
      </c>
      <c r="B5850" s="19" t="str">
        <f t="shared" si="1"/>
        <v>Mar</v>
      </c>
      <c r="C5850" s="20" t="s">
        <v>13</v>
      </c>
      <c r="D5850" s="19" t="s">
        <v>29</v>
      </c>
      <c r="E5850" s="19" t="s">
        <v>9</v>
      </c>
      <c r="F5850" s="21">
        <v>3.0</v>
      </c>
      <c r="G5850" s="22">
        <v>71975.0</v>
      </c>
      <c r="H5850" s="15" t="str">
        <f t="shared" si="2"/>
        <v>High Range</v>
      </c>
      <c r="I5850" s="22">
        <v>90745.0</v>
      </c>
      <c r="J5850" s="23">
        <f t="shared" si="3"/>
        <v>0.7931566477</v>
      </c>
      <c r="K5850" s="24" t="str">
        <f t="shared" si="4"/>
        <v>Target Not Meet</v>
      </c>
    </row>
    <row r="5851" ht="22.5" customHeight="1">
      <c r="A5851" s="18">
        <v>45741.0</v>
      </c>
      <c r="B5851" s="19" t="str">
        <f t="shared" si="1"/>
        <v>Mar</v>
      </c>
      <c r="C5851" s="20" t="s">
        <v>57</v>
      </c>
      <c r="D5851" s="19" t="s">
        <v>58</v>
      </c>
      <c r="E5851" s="19" t="s">
        <v>19</v>
      </c>
      <c r="F5851" s="21">
        <v>1.0</v>
      </c>
      <c r="G5851" s="22">
        <v>34875.0</v>
      </c>
      <c r="H5851" s="15" t="str">
        <f t="shared" si="2"/>
        <v>Base Range</v>
      </c>
      <c r="I5851" s="22">
        <v>26980.0</v>
      </c>
      <c r="J5851" s="23">
        <f t="shared" si="3"/>
        <v>1.292624166</v>
      </c>
      <c r="K5851" s="24" t="str">
        <f t="shared" si="4"/>
        <v>Over Achived</v>
      </c>
    </row>
    <row r="5852" ht="22.5" customHeight="1">
      <c r="A5852" s="18">
        <v>45741.0</v>
      </c>
      <c r="B5852" s="19" t="str">
        <f t="shared" si="1"/>
        <v>Mar</v>
      </c>
      <c r="C5852" s="20" t="s">
        <v>57</v>
      </c>
      <c r="D5852" s="19" t="s">
        <v>85</v>
      </c>
      <c r="E5852" s="19" t="s">
        <v>9</v>
      </c>
      <c r="F5852" s="21">
        <v>2.0</v>
      </c>
      <c r="G5852" s="22">
        <v>60235.0</v>
      </c>
      <c r="H5852" s="15" t="str">
        <f t="shared" si="2"/>
        <v>Medium Range</v>
      </c>
      <c r="I5852" s="22">
        <v>64005.0</v>
      </c>
      <c r="J5852" s="23">
        <f t="shared" si="3"/>
        <v>0.9410983517</v>
      </c>
      <c r="K5852" s="24" t="str">
        <f t="shared" si="4"/>
        <v>Target Not Meet</v>
      </c>
    </row>
    <row r="5853" ht="22.5" customHeight="1">
      <c r="A5853" s="18">
        <v>45741.0</v>
      </c>
      <c r="B5853" s="19" t="str">
        <f t="shared" si="1"/>
        <v>Mar</v>
      </c>
      <c r="C5853" s="20" t="s">
        <v>57</v>
      </c>
      <c r="D5853" s="19" t="s">
        <v>58</v>
      </c>
      <c r="E5853" s="19" t="s">
        <v>34</v>
      </c>
      <c r="F5853" s="21">
        <v>2.0</v>
      </c>
      <c r="G5853" s="22">
        <v>62529.0</v>
      </c>
      <c r="H5853" s="15" t="str">
        <f t="shared" si="2"/>
        <v>Medium Range</v>
      </c>
      <c r="I5853" s="22">
        <v>59023.0</v>
      </c>
      <c r="J5853" s="23">
        <f t="shared" si="3"/>
        <v>1.059400573</v>
      </c>
      <c r="K5853" s="24" t="str">
        <f t="shared" si="4"/>
        <v>Over Achived</v>
      </c>
    </row>
    <row r="5854" ht="22.5" customHeight="1">
      <c r="A5854" s="18">
        <v>45741.0</v>
      </c>
      <c r="B5854" s="19" t="str">
        <f t="shared" si="1"/>
        <v>Mar</v>
      </c>
      <c r="C5854" s="20" t="s">
        <v>13</v>
      </c>
      <c r="D5854" s="19" t="s">
        <v>18</v>
      </c>
      <c r="E5854" s="19" t="s">
        <v>34</v>
      </c>
      <c r="F5854" s="21">
        <v>3.0</v>
      </c>
      <c r="G5854" s="22">
        <v>75891.0</v>
      </c>
      <c r="H5854" s="15" t="str">
        <f t="shared" si="2"/>
        <v>High Range</v>
      </c>
      <c r="I5854" s="22">
        <v>62933.0</v>
      </c>
      <c r="J5854" s="23">
        <f t="shared" si="3"/>
        <v>1.205901514</v>
      </c>
      <c r="K5854" s="24" t="str">
        <f t="shared" si="4"/>
        <v>Over Achived</v>
      </c>
    </row>
    <row r="5855" ht="22.5" customHeight="1">
      <c r="A5855" s="18">
        <v>45741.0</v>
      </c>
      <c r="B5855" s="19" t="str">
        <f t="shared" si="1"/>
        <v>Mar</v>
      </c>
      <c r="C5855" s="20" t="s">
        <v>57</v>
      </c>
      <c r="D5855" s="19" t="s">
        <v>85</v>
      </c>
      <c r="E5855" s="19" t="s">
        <v>34</v>
      </c>
      <c r="F5855" s="21">
        <v>2.0</v>
      </c>
      <c r="G5855" s="22">
        <v>48934.0</v>
      </c>
      <c r="H5855" s="15" t="str">
        <f t="shared" si="2"/>
        <v>Base Range</v>
      </c>
      <c r="I5855" s="22">
        <v>57109.0</v>
      </c>
      <c r="J5855" s="23">
        <f t="shared" si="3"/>
        <v>0.8568526852</v>
      </c>
      <c r="K5855" s="24" t="str">
        <f t="shared" si="4"/>
        <v>Target Not Meet</v>
      </c>
    </row>
    <row r="5856" ht="22.5" customHeight="1">
      <c r="A5856" s="18">
        <v>45741.0</v>
      </c>
      <c r="B5856" s="19" t="str">
        <f t="shared" si="1"/>
        <v>Mar</v>
      </c>
      <c r="C5856" s="20" t="s">
        <v>57</v>
      </c>
      <c r="D5856" s="19" t="s">
        <v>80</v>
      </c>
      <c r="E5856" s="19" t="s">
        <v>23</v>
      </c>
      <c r="F5856" s="21">
        <v>1.0</v>
      </c>
      <c r="G5856" s="22">
        <v>26847.0</v>
      </c>
      <c r="H5856" s="15" t="str">
        <f t="shared" si="2"/>
        <v>Base Range</v>
      </c>
      <c r="I5856" s="22">
        <v>33455.0</v>
      </c>
      <c r="J5856" s="23">
        <f t="shared" si="3"/>
        <v>0.8024809446</v>
      </c>
      <c r="K5856" s="24" t="str">
        <f t="shared" si="4"/>
        <v>Target Not Meet</v>
      </c>
    </row>
    <row r="5857" ht="22.5" customHeight="1">
      <c r="A5857" s="18">
        <v>45741.0</v>
      </c>
      <c r="B5857" s="19" t="str">
        <f t="shared" si="1"/>
        <v>Mar</v>
      </c>
      <c r="C5857" s="20" t="s">
        <v>57</v>
      </c>
      <c r="D5857" s="19" t="s">
        <v>80</v>
      </c>
      <c r="E5857" s="19" t="s">
        <v>9</v>
      </c>
      <c r="F5857" s="21">
        <v>2.0</v>
      </c>
      <c r="G5857" s="22">
        <v>65689.0</v>
      </c>
      <c r="H5857" s="15" t="str">
        <f t="shared" si="2"/>
        <v>Medium Range</v>
      </c>
      <c r="I5857" s="22">
        <v>81662.0</v>
      </c>
      <c r="J5857" s="23">
        <f t="shared" si="3"/>
        <v>0.8044010678</v>
      </c>
      <c r="K5857" s="24" t="str">
        <f t="shared" si="4"/>
        <v>Target Not Meet</v>
      </c>
    </row>
    <row r="5858" ht="22.5" customHeight="1">
      <c r="A5858" s="18">
        <v>45741.0</v>
      </c>
      <c r="B5858" s="19" t="str">
        <f t="shared" si="1"/>
        <v>Mar</v>
      </c>
      <c r="C5858" s="20" t="s">
        <v>57</v>
      </c>
      <c r="D5858" s="19" t="s">
        <v>80</v>
      </c>
      <c r="E5858" s="19" t="s">
        <v>19</v>
      </c>
      <c r="F5858" s="21">
        <v>1.0</v>
      </c>
      <c r="G5858" s="22">
        <v>29430.0</v>
      </c>
      <c r="H5858" s="15" t="str">
        <f t="shared" si="2"/>
        <v>Base Range</v>
      </c>
      <c r="I5858" s="22">
        <v>31409.0</v>
      </c>
      <c r="J5858" s="23">
        <f t="shared" si="3"/>
        <v>0.9369925817</v>
      </c>
      <c r="K5858" s="24" t="str">
        <f t="shared" si="4"/>
        <v>Target Not Meet</v>
      </c>
    </row>
    <row r="5859" ht="22.5" customHeight="1">
      <c r="A5859" s="18">
        <v>45741.0</v>
      </c>
      <c r="B5859" s="19" t="str">
        <f t="shared" si="1"/>
        <v>Mar</v>
      </c>
      <c r="C5859" s="20" t="s">
        <v>57</v>
      </c>
      <c r="D5859" s="19" t="s">
        <v>71</v>
      </c>
      <c r="E5859" s="19" t="s">
        <v>19</v>
      </c>
      <c r="F5859" s="21">
        <v>1.0</v>
      </c>
      <c r="G5859" s="22">
        <v>30006.0</v>
      </c>
      <c r="H5859" s="15" t="str">
        <f t="shared" si="2"/>
        <v>Base Range</v>
      </c>
      <c r="I5859" s="22">
        <v>36940.0</v>
      </c>
      <c r="J5859" s="23">
        <f t="shared" si="3"/>
        <v>0.8122902003</v>
      </c>
      <c r="K5859" s="24" t="str">
        <f t="shared" si="4"/>
        <v>Target Not Meet</v>
      </c>
    </row>
    <row r="5860" ht="22.5" customHeight="1">
      <c r="A5860" s="18">
        <v>45741.0</v>
      </c>
      <c r="B5860" s="19" t="str">
        <f t="shared" si="1"/>
        <v>Mar</v>
      </c>
      <c r="C5860" s="20" t="s">
        <v>57</v>
      </c>
      <c r="D5860" s="19" t="s">
        <v>71</v>
      </c>
      <c r="E5860" s="19" t="s">
        <v>9</v>
      </c>
      <c r="F5860" s="21">
        <v>3.0</v>
      </c>
      <c r="G5860" s="22">
        <v>64495.0</v>
      </c>
      <c r="H5860" s="15" t="str">
        <f t="shared" si="2"/>
        <v>Medium Range</v>
      </c>
      <c r="I5860" s="22">
        <v>80155.0</v>
      </c>
      <c r="J5860" s="23">
        <f t="shared" si="3"/>
        <v>0.8046285322</v>
      </c>
      <c r="K5860" s="24" t="str">
        <f t="shared" si="4"/>
        <v>Target Not Meet</v>
      </c>
    </row>
    <row r="5861" ht="22.5" customHeight="1">
      <c r="A5861" s="18">
        <v>45741.0</v>
      </c>
      <c r="B5861" s="19" t="str">
        <f t="shared" si="1"/>
        <v>Mar</v>
      </c>
      <c r="C5861" s="20" t="s">
        <v>57</v>
      </c>
      <c r="D5861" s="19" t="s">
        <v>85</v>
      </c>
      <c r="E5861" s="19" t="s">
        <v>63</v>
      </c>
      <c r="F5861" s="21">
        <v>1.0</v>
      </c>
      <c r="G5861" s="22">
        <v>22406.0</v>
      </c>
      <c r="H5861" s="15" t="str">
        <f t="shared" si="2"/>
        <v>Base Range</v>
      </c>
      <c r="I5861" s="22">
        <v>26050.0</v>
      </c>
      <c r="J5861" s="23">
        <f t="shared" si="3"/>
        <v>0.8601151631</v>
      </c>
      <c r="K5861" s="24" t="str">
        <f t="shared" si="4"/>
        <v>Target Not Meet</v>
      </c>
    </row>
    <row r="5862" ht="22.5" customHeight="1">
      <c r="A5862" s="18">
        <v>45741.0</v>
      </c>
      <c r="B5862" s="19" t="str">
        <f t="shared" si="1"/>
        <v>Mar</v>
      </c>
      <c r="C5862" s="20" t="s">
        <v>57</v>
      </c>
      <c r="D5862" s="19" t="s">
        <v>71</v>
      </c>
      <c r="E5862" s="19" t="s">
        <v>63</v>
      </c>
      <c r="F5862" s="21">
        <v>1.0</v>
      </c>
      <c r="G5862" s="22">
        <v>20060.0</v>
      </c>
      <c r="H5862" s="15" t="str">
        <f t="shared" si="2"/>
        <v>Base Range</v>
      </c>
      <c r="I5862" s="22">
        <v>25917.0</v>
      </c>
      <c r="J5862" s="23">
        <f t="shared" si="3"/>
        <v>0.7740093375</v>
      </c>
      <c r="K5862" s="24" t="str">
        <f t="shared" si="4"/>
        <v>Target Not Meet</v>
      </c>
    </row>
    <row r="5863" ht="22.5" customHeight="1">
      <c r="A5863" s="18">
        <v>45741.0</v>
      </c>
      <c r="B5863" s="19" t="str">
        <f t="shared" si="1"/>
        <v>Mar</v>
      </c>
      <c r="C5863" s="20" t="s">
        <v>57</v>
      </c>
      <c r="D5863" s="19" t="s">
        <v>71</v>
      </c>
      <c r="E5863" s="19" t="s">
        <v>68</v>
      </c>
      <c r="F5863" s="21">
        <v>1.0</v>
      </c>
      <c r="G5863" s="22">
        <v>26391.0</v>
      </c>
      <c r="H5863" s="15" t="str">
        <f t="shared" si="2"/>
        <v>Base Range</v>
      </c>
      <c r="I5863" s="22">
        <v>32652.0</v>
      </c>
      <c r="J5863" s="23">
        <f t="shared" si="3"/>
        <v>0.8082506431</v>
      </c>
      <c r="K5863" s="24" t="str">
        <f t="shared" si="4"/>
        <v>Target Not Meet</v>
      </c>
    </row>
    <row r="5864" ht="22.5" customHeight="1">
      <c r="A5864" s="18">
        <v>45741.0</v>
      </c>
      <c r="B5864" s="19" t="str">
        <f t="shared" si="1"/>
        <v>Mar</v>
      </c>
      <c r="C5864" s="20" t="s">
        <v>57</v>
      </c>
      <c r="D5864" s="25" t="s">
        <v>62</v>
      </c>
      <c r="E5864" s="19" t="s">
        <v>23</v>
      </c>
      <c r="F5864" s="21">
        <v>1.0</v>
      </c>
      <c r="G5864" s="22">
        <v>28027.0</v>
      </c>
      <c r="H5864" s="15" t="str">
        <f t="shared" si="2"/>
        <v>Base Range</v>
      </c>
      <c r="I5864" s="22">
        <v>19745.0</v>
      </c>
      <c r="J5864" s="23">
        <f t="shared" si="3"/>
        <v>1.419447962</v>
      </c>
      <c r="K5864" s="24" t="str">
        <f t="shared" si="4"/>
        <v>Over Achived</v>
      </c>
    </row>
    <row r="5865" ht="22.5" customHeight="1">
      <c r="A5865" s="18">
        <v>45741.0</v>
      </c>
      <c r="B5865" s="19" t="str">
        <f t="shared" si="1"/>
        <v>Mar</v>
      </c>
      <c r="C5865" s="20" t="s">
        <v>57</v>
      </c>
      <c r="D5865" s="25" t="s">
        <v>62</v>
      </c>
      <c r="E5865" s="19" t="s">
        <v>9</v>
      </c>
      <c r="F5865" s="21">
        <v>2.0</v>
      </c>
      <c r="G5865" s="22">
        <v>57593.0</v>
      </c>
      <c r="H5865" s="15" t="str">
        <f t="shared" si="2"/>
        <v>Medium Range</v>
      </c>
      <c r="I5865" s="22">
        <v>45025.0</v>
      </c>
      <c r="J5865" s="23">
        <f t="shared" si="3"/>
        <v>1.279133815</v>
      </c>
      <c r="K5865" s="24" t="str">
        <f t="shared" si="4"/>
        <v>Over Achived</v>
      </c>
    </row>
    <row r="5866" ht="22.5" customHeight="1">
      <c r="A5866" s="18">
        <v>45741.0</v>
      </c>
      <c r="B5866" s="19" t="str">
        <f t="shared" si="1"/>
        <v>Mar</v>
      </c>
      <c r="C5866" s="20" t="s">
        <v>57</v>
      </c>
      <c r="D5866" s="25" t="s">
        <v>62</v>
      </c>
      <c r="E5866" s="19" t="s">
        <v>23</v>
      </c>
      <c r="F5866" s="21">
        <v>1.0</v>
      </c>
      <c r="G5866" s="22">
        <v>30421.0</v>
      </c>
      <c r="H5866" s="15" t="str">
        <f t="shared" si="2"/>
        <v>Base Range</v>
      </c>
      <c r="I5866" s="22">
        <v>28431.0</v>
      </c>
      <c r="J5866" s="23">
        <f t="shared" si="3"/>
        <v>1.069994021</v>
      </c>
      <c r="K5866" s="24" t="str">
        <f t="shared" si="4"/>
        <v>Over Achived</v>
      </c>
    </row>
    <row r="5867" ht="22.5" customHeight="1">
      <c r="A5867" s="18">
        <v>45741.0</v>
      </c>
      <c r="B5867" s="19" t="str">
        <f t="shared" si="1"/>
        <v>Mar</v>
      </c>
      <c r="C5867" s="20" t="s">
        <v>57</v>
      </c>
      <c r="D5867" s="25" t="s">
        <v>62</v>
      </c>
      <c r="E5867" s="19" t="s">
        <v>38</v>
      </c>
      <c r="F5867" s="21">
        <v>2.0</v>
      </c>
      <c r="G5867" s="22">
        <v>36468.0</v>
      </c>
      <c r="H5867" s="15" t="str">
        <f t="shared" si="2"/>
        <v>Base Range</v>
      </c>
      <c r="I5867" s="22">
        <v>28633.0</v>
      </c>
      <c r="J5867" s="23">
        <f t="shared" si="3"/>
        <v>1.273635316</v>
      </c>
      <c r="K5867" s="24" t="str">
        <f t="shared" si="4"/>
        <v>Over Achived</v>
      </c>
    </row>
    <row r="5868" ht="22.5" customHeight="1">
      <c r="A5868" s="18">
        <v>45741.0</v>
      </c>
      <c r="B5868" s="19" t="str">
        <f t="shared" si="1"/>
        <v>Mar</v>
      </c>
      <c r="C5868" s="20" t="s">
        <v>57</v>
      </c>
      <c r="D5868" s="19" t="s">
        <v>58</v>
      </c>
      <c r="E5868" s="19" t="s">
        <v>19</v>
      </c>
      <c r="F5868" s="21">
        <v>1.0</v>
      </c>
      <c r="G5868" s="22">
        <v>30962.0</v>
      </c>
      <c r="H5868" s="15" t="str">
        <f t="shared" si="2"/>
        <v>Base Range</v>
      </c>
      <c r="I5868" s="22">
        <v>24806.0</v>
      </c>
      <c r="J5868" s="23">
        <f t="shared" si="3"/>
        <v>1.248165766</v>
      </c>
      <c r="K5868" s="24" t="str">
        <f t="shared" si="4"/>
        <v>Over Achived</v>
      </c>
    </row>
    <row r="5869" ht="22.5" customHeight="1">
      <c r="A5869" s="18">
        <v>45741.0</v>
      </c>
      <c r="B5869" s="19" t="str">
        <f t="shared" si="1"/>
        <v>Mar</v>
      </c>
      <c r="C5869" s="20" t="s">
        <v>57</v>
      </c>
      <c r="D5869" s="19" t="s">
        <v>58</v>
      </c>
      <c r="E5869" s="19" t="s">
        <v>23</v>
      </c>
      <c r="F5869" s="21">
        <v>1.0</v>
      </c>
      <c r="G5869" s="22">
        <v>30395.0</v>
      </c>
      <c r="H5869" s="15" t="str">
        <f t="shared" si="2"/>
        <v>Base Range</v>
      </c>
      <c r="I5869" s="22">
        <v>24138.0</v>
      </c>
      <c r="J5869" s="23">
        <f t="shared" si="3"/>
        <v>1.259217831</v>
      </c>
      <c r="K5869" s="24" t="str">
        <f t="shared" si="4"/>
        <v>Over Achived</v>
      </c>
    </row>
    <row r="5870" ht="22.5" customHeight="1">
      <c r="A5870" s="18">
        <v>45741.0</v>
      </c>
      <c r="B5870" s="19" t="str">
        <f t="shared" si="1"/>
        <v>Mar</v>
      </c>
      <c r="C5870" s="20" t="s">
        <v>13</v>
      </c>
      <c r="D5870" s="19" t="s">
        <v>18</v>
      </c>
      <c r="E5870" s="19" t="s">
        <v>23</v>
      </c>
      <c r="F5870" s="21">
        <v>2.0</v>
      </c>
      <c r="G5870" s="22">
        <v>39252.0</v>
      </c>
      <c r="H5870" s="15" t="str">
        <f t="shared" si="2"/>
        <v>Base Range</v>
      </c>
      <c r="I5870" s="22">
        <v>30667.0</v>
      </c>
      <c r="J5870" s="23">
        <f t="shared" si="3"/>
        <v>1.279942609</v>
      </c>
      <c r="K5870" s="24" t="str">
        <f t="shared" si="4"/>
        <v>Over Achived</v>
      </c>
    </row>
    <row r="5871" ht="22.5" customHeight="1">
      <c r="A5871" s="18">
        <v>45741.0</v>
      </c>
      <c r="B5871" s="19" t="str">
        <f t="shared" si="1"/>
        <v>Mar</v>
      </c>
      <c r="C5871" s="20" t="s">
        <v>57</v>
      </c>
      <c r="D5871" s="19" t="s">
        <v>71</v>
      </c>
      <c r="E5871" s="19" t="s">
        <v>68</v>
      </c>
      <c r="F5871" s="21">
        <v>1.0</v>
      </c>
      <c r="G5871" s="22">
        <v>23846.0</v>
      </c>
      <c r="H5871" s="15" t="str">
        <f t="shared" si="2"/>
        <v>Base Range</v>
      </c>
      <c r="I5871" s="22">
        <v>28723.0</v>
      </c>
      <c r="J5871" s="23">
        <f t="shared" si="3"/>
        <v>0.8302057585</v>
      </c>
      <c r="K5871" s="24" t="str">
        <f t="shared" si="4"/>
        <v>Target Not Meet</v>
      </c>
    </row>
    <row r="5872" ht="22.5" customHeight="1">
      <c r="A5872" s="18">
        <v>45741.0</v>
      </c>
      <c r="B5872" s="19" t="str">
        <f t="shared" si="1"/>
        <v>Mar</v>
      </c>
      <c r="C5872" s="20" t="s">
        <v>13</v>
      </c>
      <c r="D5872" s="19" t="s">
        <v>14</v>
      </c>
      <c r="E5872" s="19" t="s">
        <v>9</v>
      </c>
      <c r="F5872" s="21">
        <v>3.0</v>
      </c>
      <c r="G5872" s="22">
        <v>81926.0</v>
      </c>
      <c r="H5872" s="15" t="str">
        <f t="shared" si="2"/>
        <v>High Range</v>
      </c>
      <c r="I5872" s="22">
        <v>67769.0</v>
      </c>
      <c r="J5872" s="23">
        <f t="shared" si="3"/>
        <v>1.208900825</v>
      </c>
      <c r="K5872" s="24" t="str">
        <f t="shared" si="4"/>
        <v>Over Achived</v>
      </c>
    </row>
    <row r="5873" ht="22.5" customHeight="1">
      <c r="A5873" s="18">
        <v>45741.0</v>
      </c>
      <c r="B5873" s="19" t="str">
        <f t="shared" si="1"/>
        <v>Mar</v>
      </c>
      <c r="C5873" s="20" t="s">
        <v>92</v>
      </c>
      <c r="D5873" s="19" t="s">
        <v>158</v>
      </c>
      <c r="E5873" s="19" t="s">
        <v>38</v>
      </c>
      <c r="F5873" s="21">
        <v>3.0</v>
      </c>
      <c r="G5873" s="22">
        <v>61208.0</v>
      </c>
      <c r="H5873" s="15" t="str">
        <f t="shared" si="2"/>
        <v>Medium Range</v>
      </c>
      <c r="I5873" s="22">
        <v>56879.0</v>
      </c>
      <c r="J5873" s="23">
        <f t="shared" si="3"/>
        <v>1.076108933</v>
      </c>
      <c r="K5873" s="24" t="str">
        <f t="shared" si="4"/>
        <v>Over Achived</v>
      </c>
    </row>
    <row r="5874" ht="22.5" customHeight="1">
      <c r="A5874" s="18">
        <v>45741.0</v>
      </c>
      <c r="B5874" s="19" t="str">
        <f t="shared" si="1"/>
        <v>Mar</v>
      </c>
      <c r="C5874" s="20" t="s">
        <v>92</v>
      </c>
      <c r="D5874" s="19" t="s">
        <v>158</v>
      </c>
      <c r="E5874" s="19" t="s">
        <v>26</v>
      </c>
      <c r="F5874" s="21">
        <v>4.0</v>
      </c>
      <c r="G5874" s="22">
        <v>83411.0</v>
      </c>
      <c r="H5874" s="15" t="str">
        <f t="shared" si="2"/>
        <v>High Range</v>
      </c>
      <c r="I5874" s="22">
        <v>79020.0</v>
      </c>
      <c r="J5874" s="23">
        <f t="shared" si="3"/>
        <v>1.055568211</v>
      </c>
      <c r="K5874" s="24" t="str">
        <f t="shared" si="4"/>
        <v>Over Achived</v>
      </c>
    </row>
    <row r="5875" ht="22.5" customHeight="1">
      <c r="A5875" s="18">
        <v>45741.0</v>
      </c>
      <c r="B5875" s="19" t="str">
        <f t="shared" si="1"/>
        <v>Mar</v>
      </c>
      <c r="C5875" s="20" t="s">
        <v>7</v>
      </c>
      <c r="D5875" s="19" t="s">
        <v>131</v>
      </c>
      <c r="E5875" s="19" t="s">
        <v>19</v>
      </c>
      <c r="F5875" s="21">
        <v>3.0</v>
      </c>
      <c r="G5875" s="22">
        <v>72946.0</v>
      </c>
      <c r="H5875" s="15" t="str">
        <f t="shared" si="2"/>
        <v>High Range</v>
      </c>
      <c r="I5875" s="22">
        <v>58485.0</v>
      </c>
      <c r="J5875" s="23">
        <f t="shared" si="3"/>
        <v>1.247259981</v>
      </c>
      <c r="K5875" s="24" t="str">
        <f t="shared" si="4"/>
        <v>Over Achived</v>
      </c>
    </row>
    <row r="5876" ht="22.5" customHeight="1">
      <c r="A5876" s="18">
        <v>45741.0</v>
      </c>
      <c r="B5876" s="19" t="str">
        <f t="shared" si="1"/>
        <v>Mar</v>
      </c>
      <c r="C5876" s="20" t="s">
        <v>7</v>
      </c>
      <c r="D5876" s="19" t="s">
        <v>131</v>
      </c>
      <c r="E5876" s="19" t="s">
        <v>23</v>
      </c>
      <c r="F5876" s="21">
        <v>3.0</v>
      </c>
      <c r="G5876" s="22">
        <v>63276.0</v>
      </c>
      <c r="H5876" s="15" t="str">
        <f t="shared" si="2"/>
        <v>Medium Range</v>
      </c>
      <c r="I5876" s="22">
        <v>49883.0</v>
      </c>
      <c r="J5876" s="23">
        <f t="shared" si="3"/>
        <v>1.268488263</v>
      </c>
      <c r="K5876" s="24" t="str">
        <f t="shared" si="4"/>
        <v>Over Achived</v>
      </c>
    </row>
    <row r="5877" ht="22.5" customHeight="1">
      <c r="A5877" s="18">
        <v>45741.0</v>
      </c>
      <c r="B5877" s="19" t="str">
        <f t="shared" si="1"/>
        <v>Mar</v>
      </c>
      <c r="C5877" s="20" t="s">
        <v>7</v>
      </c>
      <c r="D5877" s="19" t="s">
        <v>131</v>
      </c>
      <c r="E5877" s="19" t="s">
        <v>9</v>
      </c>
      <c r="F5877" s="21">
        <v>5.0</v>
      </c>
      <c r="G5877" s="22">
        <v>147666.0</v>
      </c>
      <c r="H5877" s="15" t="str">
        <f t="shared" si="2"/>
        <v>Very High Range</v>
      </c>
      <c r="I5877" s="22">
        <v>127911.0</v>
      </c>
      <c r="J5877" s="23">
        <f t="shared" si="3"/>
        <v>1.154443324</v>
      </c>
      <c r="K5877" s="24" t="str">
        <f t="shared" si="4"/>
        <v>Over Achived</v>
      </c>
    </row>
    <row r="5878" ht="22.5" customHeight="1">
      <c r="A5878" s="18">
        <v>45741.0</v>
      </c>
      <c r="B5878" s="19" t="str">
        <f t="shared" si="1"/>
        <v>Mar</v>
      </c>
      <c r="C5878" s="20" t="s">
        <v>7</v>
      </c>
      <c r="D5878" s="19" t="s">
        <v>126</v>
      </c>
      <c r="E5878" s="19" t="s">
        <v>68</v>
      </c>
      <c r="F5878" s="21">
        <v>2.0</v>
      </c>
      <c r="G5878" s="22">
        <v>60816.0</v>
      </c>
      <c r="H5878" s="15" t="str">
        <f t="shared" si="2"/>
        <v>Medium Range</v>
      </c>
      <c r="I5878" s="22">
        <v>56873.0</v>
      </c>
      <c r="J5878" s="23">
        <f t="shared" si="3"/>
        <v>1.069329911</v>
      </c>
      <c r="K5878" s="24" t="str">
        <f t="shared" si="4"/>
        <v>Over Achived</v>
      </c>
    </row>
    <row r="5879" ht="22.5" customHeight="1">
      <c r="A5879" s="18">
        <v>45741.0</v>
      </c>
      <c r="B5879" s="19" t="str">
        <f t="shared" si="1"/>
        <v>Mar</v>
      </c>
      <c r="C5879" s="20" t="s">
        <v>7</v>
      </c>
      <c r="D5879" s="19" t="s">
        <v>126</v>
      </c>
      <c r="E5879" s="19" t="s">
        <v>9</v>
      </c>
      <c r="F5879" s="21">
        <v>5.0</v>
      </c>
      <c r="G5879" s="22">
        <v>126109.0</v>
      </c>
      <c r="H5879" s="15" t="str">
        <f t="shared" si="2"/>
        <v>Very High Range</v>
      </c>
      <c r="I5879" s="22">
        <v>88514.0</v>
      </c>
      <c r="J5879" s="23">
        <f t="shared" si="3"/>
        <v>1.42473507</v>
      </c>
      <c r="K5879" s="24" t="str">
        <f t="shared" si="4"/>
        <v>Over Achived</v>
      </c>
    </row>
    <row r="5880" ht="22.5" customHeight="1">
      <c r="A5880" s="18">
        <v>45741.0</v>
      </c>
      <c r="B5880" s="19" t="str">
        <f t="shared" si="1"/>
        <v>Mar</v>
      </c>
      <c r="C5880" s="20" t="s">
        <v>7</v>
      </c>
      <c r="D5880" s="19" t="s">
        <v>126</v>
      </c>
      <c r="E5880" s="19" t="s">
        <v>23</v>
      </c>
      <c r="F5880" s="21">
        <v>3.0</v>
      </c>
      <c r="G5880" s="22">
        <v>72754.0</v>
      </c>
      <c r="H5880" s="15" t="str">
        <f t="shared" si="2"/>
        <v>High Range</v>
      </c>
      <c r="I5880" s="22">
        <v>68183.0</v>
      </c>
      <c r="J5880" s="23">
        <f t="shared" si="3"/>
        <v>1.067040171</v>
      </c>
      <c r="K5880" s="24" t="str">
        <f t="shared" si="4"/>
        <v>Over Achived</v>
      </c>
    </row>
    <row r="5881" ht="22.5" customHeight="1">
      <c r="A5881" s="18">
        <v>45741.0</v>
      </c>
      <c r="B5881" s="19" t="str">
        <f t="shared" si="1"/>
        <v>Mar</v>
      </c>
      <c r="C5881" s="20" t="s">
        <v>7</v>
      </c>
      <c r="D5881" s="19" t="s">
        <v>118</v>
      </c>
      <c r="E5881" s="19" t="s">
        <v>19</v>
      </c>
      <c r="F5881" s="21">
        <v>3.0</v>
      </c>
      <c r="G5881" s="22">
        <v>67764.0</v>
      </c>
      <c r="H5881" s="15" t="str">
        <f t="shared" si="2"/>
        <v>Medium Range</v>
      </c>
      <c r="I5881" s="22">
        <v>61693.0</v>
      </c>
      <c r="J5881" s="23">
        <f t="shared" si="3"/>
        <v>1.098406626</v>
      </c>
      <c r="K5881" s="24" t="str">
        <f t="shared" si="4"/>
        <v>Over Achived</v>
      </c>
    </row>
    <row r="5882" ht="22.5" customHeight="1">
      <c r="A5882" s="18">
        <v>45741.0</v>
      </c>
      <c r="B5882" s="19" t="str">
        <f t="shared" si="1"/>
        <v>Mar</v>
      </c>
      <c r="C5882" s="20" t="s">
        <v>7</v>
      </c>
      <c r="D5882" s="19" t="s">
        <v>118</v>
      </c>
      <c r="E5882" s="19" t="s">
        <v>19</v>
      </c>
      <c r="F5882" s="21">
        <v>3.0</v>
      </c>
      <c r="G5882" s="22">
        <v>85045.0</v>
      </c>
      <c r="H5882" s="15" t="str">
        <f t="shared" si="2"/>
        <v>High Range</v>
      </c>
      <c r="I5882" s="22">
        <v>62210.0</v>
      </c>
      <c r="J5882" s="23">
        <f t="shared" si="3"/>
        <v>1.367063173</v>
      </c>
      <c r="K5882" s="24" t="str">
        <f t="shared" si="4"/>
        <v>Over Achived</v>
      </c>
    </row>
    <row r="5883" ht="22.5" customHeight="1">
      <c r="A5883" s="18">
        <v>45741.0</v>
      </c>
      <c r="B5883" s="19" t="str">
        <f t="shared" si="1"/>
        <v>Mar</v>
      </c>
      <c r="C5883" s="20" t="s">
        <v>7</v>
      </c>
      <c r="D5883" s="19" t="s">
        <v>106</v>
      </c>
      <c r="E5883" s="19" t="s">
        <v>26</v>
      </c>
      <c r="F5883" s="21">
        <v>6.0</v>
      </c>
      <c r="G5883" s="22">
        <v>184365.0</v>
      </c>
      <c r="H5883" s="15" t="str">
        <f t="shared" si="2"/>
        <v>Very High Range</v>
      </c>
      <c r="I5883" s="22">
        <v>134371.0</v>
      </c>
      <c r="J5883" s="23">
        <f t="shared" si="3"/>
        <v>1.372059447</v>
      </c>
      <c r="K5883" s="24" t="str">
        <f t="shared" si="4"/>
        <v>Over Achived</v>
      </c>
    </row>
    <row r="5884" ht="22.5" customHeight="1">
      <c r="A5884" s="18">
        <v>45741.0</v>
      </c>
      <c r="B5884" s="19" t="str">
        <f t="shared" si="1"/>
        <v>Mar</v>
      </c>
      <c r="C5884" s="20" t="s">
        <v>7</v>
      </c>
      <c r="D5884" s="19" t="s">
        <v>106</v>
      </c>
      <c r="E5884" s="19" t="s">
        <v>34</v>
      </c>
      <c r="F5884" s="21">
        <v>5.0</v>
      </c>
      <c r="G5884" s="22">
        <v>110816.0</v>
      </c>
      <c r="H5884" s="15" t="str">
        <f t="shared" si="2"/>
        <v>Very High Range</v>
      </c>
      <c r="I5884" s="22">
        <v>84038.0</v>
      </c>
      <c r="J5884" s="23">
        <f t="shared" si="3"/>
        <v>1.318641567</v>
      </c>
      <c r="K5884" s="24" t="str">
        <f t="shared" si="4"/>
        <v>Over Achived</v>
      </c>
    </row>
    <row r="5885" ht="22.5" customHeight="1">
      <c r="A5885" s="18">
        <v>45741.0</v>
      </c>
      <c r="B5885" s="19" t="str">
        <f t="shared" si="1"/>
        <v>Mar</v>
      </c>
      <c r="C5885" s="20" t="s">
        <v>7</v>
      </c>
      <c r="D5885" s="19" t="s">
        <v>106</v>
      </c>
      <c r="E5885" s="19" t="s">
        <v>9</v>
      </c>
      <c r="F5885" s="21">
        <v>6.0</v>
      </c>
      <c r="G5885" s="22">
        <v>120980.0</v>
      </c>
      <c r="H5885" s="15" t="str">
        <f t="shared" si="2"/>
        <v>Very High Range</v>
      </c>
      <c r="I5885" s="22">
        <v>112245.0</v>
      </c>
      <c r="J5885" s="23">
        <f t="shared" si="3"/>
        <v>1.077820838</v>
      </c>
      <c r="K5885" s="24" t="str">
        <f t="shared" si="4"/>
        <v>Over Achived</v>
      </c>
    </row>
    <row r="5886" ht="22.5" customHeight="1">
      <c r="A5886" s="18">
        <v>45741.0</v>
      </c>
      <c r="B5886" s="19" t="str">
        <f t="shared" si="1"/>
        <v>Mar</v>
      </c>
      <c r="C5886" s="20" t="s">
        <v>7</v>
      </c>
      <c r="D5886" s="19" t="s">
        <v>8</v>
      </c>
      <c r="E5886" s="19" t="s">
        <v>23</v>
      </c>
      <c r="F5886" s="21">
        <v>3.0</v>
      </c>
      <c r="G5886" s="22">
        <v>57617.0</v>
      </c>
      <c r="H5886" s="15" t="str">
        <f t="shared" si="2"/>
        <v>Medium Range</v>
      </c>
      <c r="I5886" s="22">
        <v>53501.0</v>
      </c>
      <c r="J5886" s="23">
        <f t="shared" si="3"/>
        <v>1.076933141</v>
      </c>
      <c r="K5886" s="24" t="str">
        <f t="shared" si="4"/>
        <v>Over Achived</v>
      </c>
    </row>
    <row r="5887" ht="22.5" customHeight="1">
      <c r="A5887" s="18">
        <v>45741.0</v>
      </c>
      <c r="B5887" s="19" t="str">
        <f t="shared" si="1"/>
        <v>Mar</v>
      </c>
      <c r="C5887" s="20" t="s">
        <v>7</v>
      </c>
      <c r="D5887" s="19" t="s">
        <v>8</v>
      </c>
      <c r="E5887" s="19" t="s">
        <v>34</v>
      </c>
      <c r="F5887" s="21">
        <v>6.0</v>
      </c>
      <c r="G5887" s="22">
        <v>135496.0</v>
      </c>
      <c r="H5887" s="15" t="str">
        <f t="shared" si="2"/>
        <v>Very High Range</v>
      </c>
      <c r="I5887" s="22">
        <v>107198.0</v>
      </c>
      <c r="J5887" s="23">
        <f t="shared" si="3"/>
        <v>1.263978806</v>
      </c>
      <c r="K5887" s="24" t="str">
        <f t="shared" si="4"/>
        <v>Over Achived</v>
      </c>
    </row>
    <row r="5888" ht="22.5" customHeight="1">
      <c r="A5888" s="18">
        <v>45741.0</v>
      </c>
      <c r="B5888" s="19" t="str">
        <f t="shared" si="1"/>
        <v>Mar</v>
      </c>
      <c r="C5888" s="20" t="s">
        <v>92</v>
      </c>
      <c r="D5888" s="19" t="s">
        <v>158</v>
      </c>
      <c r="E5888" s="19" t="s">
        <v>26</v>
      </c>
      <c r="F5888" s="21">
        <v>4.0</v>
      </c>
      <c r="G5888" s="22">
        <v>66151.0</v>
      </c>
      <c r="H5888" s="15" t="str">
        <f t="shared" si="2"/>
        <v>Medium Range</v>
      </c>
      <c r="I5888" s="22">
        <v>56590.0</v>
      </c>
      <c r="J5888" s="23">
        <f t="shared" si="3"/>
        <v>1.168952112</v>
      </c>
      <c r="K5888" s="24" t="str">
        <f t="shared" si="4"/>
        <v>Over Achived</v>
      </c>
    </row>
    <row r="5889" ht="22.5" customHeight="1">
      <c r="A5889" s="18">
        <v>45741.0</v>
      </c>
      <c r="B5889" s="19" t="str">
        <f t="shared" si="1"/>
        <v>Mar</v>
      </c>
      <c r="C5889" s="20" t="s">
        <v>92</v>
      </c>
      <c r="D5889" s="19" t="s">
        <v>158</v>
      </c>
      <c r="E5889" s="19" t="s">
        <v>23</v>
      </c>
      <c r="F5889" s="21">
        <v>2.0</v>
      </c>
      <c r="G5889" s="22">
        <v>52850.0</v>
      </c>
      <c r="H5889" s="15" t="str">
        <f t="shared" si="2"/>
        <v>Medium Range</v>
      </c>
      <c r="I5889" s="22">
        <v>40460.0</v>
      </c>
      <c r="J5889" s="23">
        <f t="shared" si="3"/>
        <v>1.306228374</v>
      </c>
      <c r="K5889" s="24" t="str">
        <f t="shared" si="4"/>
        <v>Over Achived</v>
      </c>
    </row>
    <row r="5890" ht="22.5" customHeight="1">
      <c r="A5890" s="18">
        <v>45741.0</v>
      </c>
      <c r="B5890" s="19" t="str">
        <f t="shared" si="1"/>
        <v>Mar</v>
      </c>
      <c r="C5890" s="20" t="s">
        <v>13</v>
      </c>
      <c r="D5890" s="19" t="s">
        <v>14</v>
      </c>
      <c r="E5890" s="19" t="s">
        <v>26</v>
      </c>
      <c r="F5890" s="21">
        <v>2.0</v>
      </c>
      <c r="G5890" s="22">
        <v>47636.0</v>
      </c>
      <c r="H5890" s="15" t="str">
        <f t="shared" si="2"/>
        <v>Base Range</v>
      </c>
      <c r="I5890" s="22">
        <v>43351.0</v>
      </c>
      <c r="J5890" s="23">
        <f t="shared" si="3"/>
        <v>1.098844317</v>
      </c>
      <c r="K5890" s="24" t="str">
        <f t="shared" si="4"/>
        <v>Over Achived</v>
      </c>
    </row>
    <row r="5891" ht="22.5" customHeight="1">
      <c r="A5891" s="18">
        <v>45741.0</v>
      </c>
      <c r="B5891" s="19" t="str">
        <f t="shared" si="1"/>
        <v>Mar</v>
      </c>
      <c r="C5891" s="20" t="s">
        <v>92</v>
      </c>
      <c r="D5891" s="25" t="s">
        <v>149</v>
      </c>
      <c r="E5891" s="19" t="s">
        <v>26</v>
      </c>
      <c r="F5891" s="21">
        <v>3.0</v>
      </c>
      <c r="G5891" s="22">
        <v>82956.0</v>
      </c>
      <c r="H5891" s="15" t="str">
        <f t="shared" si="2"/>
        <v>High Range</v>
      </c>
      <c r="I5891" s="22">
        <v>61821.0</v>
      </c>
      <c r="J5891" s="23">
        <f t="shared" si="3"/>
        <v>1.34187412</v>
      </c>
      <c r="K5891" s="24" t="str">
        <f t="shared" si="4"/>
        <v>Over Achived</v>
      </c>
    </row>
    <row r="5892" ht="22.5" customHeight="1">
      <c r="A5892" s="18">
        <v>45741.0</v>
      </c>
      <c r="B5892" s="19" t="str">
        <f t="shared" si="1"/>
        <v>Mar</v>
      </c>
      <c r="C5892" s="20" t="s">
        <v>92</v>
      </c>
      <c r="D5892" s="19" t="s">
        <v>158</v>
      </c>
      <c r="E5892" s="19" t="s">
        <v>9</v>
      </c>
      <c r="F5892" s="21">
        <v>4.0</v>
      </c>
      <c r="G5892" s="22">
        <v>109790.0</v>
      </c>
      <c r="H5892" s="15" t="str">
        <f t="shared" si="2"/>
        <v>Very High Range</v>
      </c>
      <c r="I5892" s="22">
        <v>95808.0</v>
      </c>
      <c r="J5892" s="23">
        <f t="shared" si="3"/>
        <v>1.145937709</v>
      </c>
      <c r="K5892" s="24" t="str">
        <f t="shared" si="4"/>
        <v>Over Achived</v>
      </c>
    </row>
    <row r="5893" ht="22.5" customHeight="1">
      <c r="A5893" s="18">
        <v>45741.0</v>
      </c>
      <c r="B5893" s="19" t="str">
        <f t="shared" si="1"/>
        <v>Mar</v>
      </c>
      <c r="C5893" s="20" t="s">
        <v>13</v>
      </c>
      <c r="D5893" s="19" t="s">
        <v>14</v>
      </c>
      <c r="E5893" s="19" t="s">
        <v>23</v>
      </c>
      <c r="F5893" s="21">
        <v>1.0</v>
      </c>
      <c r="G5893" s="22">
        <v>38837.0</v>
      </c>
      <c r="H5893" s="15" t="str">
        <f t="shared" si="2"/>
        <v>Base Range</v>
      </c>
      <c r="I5893" s="22">
        <v>34026.0</v>
      </c>
      <c r="J5893" s="23">
        <f t="shared" si="3"/>
        <v>1.141391877</v>
      </c>
      <c r="K5893" s="24" t="str">
        <f t="shared" si="4"/>
        <v>Over Achived</v>
      </c>
    </row>
    <row r="5894" ht="22.5" customHeight="1">
      <c r="A5894" s="18">
        <v>45741.0</v>
      </c>
      <c r="B5894" s="19" t="str">
        <f t="shared" si="1"/>
        <v>Mar</v>
      </c>
      <c r="C5894" s="20" t="s">
        <v>13</v>
      </c>
      <c r="D5894" s="19" t="s">
        <v>14</v>
      </c>
      <c r="E5894" s="19" t="s">
        <v>38</v>
      </c>
      <c r="F5894" s="21">
        <v>2.0</v>
      </c>
      <c r="G5894" s="22">
        <v>52999.0</v>
      </c>
      <c r="H5894" s="15" t="str">
        <f t="shared" si="2"/>
        <v>Medium Range</v>
      </c>
      <c r="I5894" s="22">
        <v>43613.0</v>
      </c>
      <c r="J5894" s="23">
        <f t="shared" si="3"/>
        <v>1.215211061</v>
      </c>
      <c r="K5894" s="24" t="str">
        <f t="shared" si="4"/>
        <v>Over Achived</v>
      </c>
    </row>
    <row r="5895" ht="22.5" customHeight="1">
      <c r="A5895" s="18">
        <v>45741.0</v>
      </c>
      <c r="B5895" s="19" t="str">
        <f t="shared" si="1"/>
        <v>Mar</v>
      </c>
      <c r="C5895" s="20" t="s">
        <v>92</v>
      </c>
      <c r="D5895" s="19" t="s">
        <v>93</v>
      </c>
      <c r="E5895" s="19" t="s">
        <v>63</v>
      </c>
      <c r="F5895" s="21">
        <v>4.0</v>
      </c>
      <c r="G5895" s="22">
        <v>104950.0</v>
      </c>
      <c r="H5895" s="15" t="str">
        <f t="shared" si="2"/>
        <v>Very High Range</v>
      </c>
      <c r="I5895" s="22">
        <v>116228.0</v>
      </c>
      <c r="J5895" s="23">
        <f t="shared" si="3"/>
        <v>0.9029665829</v>
      </c>
      <c r="K5895" s="24" t="str">
        <f t="shared" si="4"/>
        <v>Target Not Meet</v>
      </c>
    </row>
    <row r="5896" ht="22.5" customHeight="1">
      <c r="A5896" s="18">
        <v>45741.0</v>
      </c>
      <c r="B5896" s="19" t="str">
        <f t="shared" si="1"/>
        <v>Mar</v>
      </c>
      <c r="C5896" s="20" t="s">
        <v>92</v>
      </c>
      <c r="D5896" s="19" t="s">
        <v>93</v>
      </c>
      <c r="E5896" s="19" t="s">
        <v>9</v>
      </c>
      <c r="F5896" s="21">
        <v>5.0</v>
      </c>
      <c r="G5896" s="22">
        <v>106083.0</v>
      </c>
      <c r="H5896" s="15" t="str">
        <f t="shared" si="2"/>
        <v>Very High Range</v>
      </c>
      <c r="I5896" s="22">
        <v>115700.0</v>
      </c>
      <c r="J5896" s="23">
        <f t="shared" si="3"/>
        <v>0.9168798617</v>
      </c>
      <c r="K5896" s="24" t="str">
        <f t="shared" si="4"/>
        <v>Target Not Meet</v>
      </c>
    </row>
    <row r="5897" ht="22.5" customHeight="1">
      <c r="A5897" s="18">
        <v>45741.0</v>
      </c>
      <c r="B5897" s="19" t="str">
        <f t="shared" si="1"/>
        <v>Mar</v>
      </c>
      <c r="C5897" s="20" t="s">
        <v>92</v>
      </c>
      <c r="D5897" s="19" t="s">
        <v>93</v>
      </c>
      <c r="E5897" s="19" t="s">
        <v>63</v>
      </c>
      <c r="F5897" s="21">
        <v>4.0</v>
      </c>
      <c r="G5897" s="22">
        <v>106622.0</v>
      </c>
      <c r="H5897" s="15" t="str">
        <f t="shared" si="2"/>
        <v>Very High Range</v>
      </c>
      <c r="I5897" s="22">
        <v>114097.0</v>
      </c>
      <c r="J5897" s="23">
        <f t="shared" si="3"/>
        <v>0.9344855693</v>
      </c>
      <c r="K5897" s="24" t="str">
        <f t="shared" si="4"/>
        <v>Target Not Meet</v>
      </c>
    </row>
    <row r="5898" ht="22.5" customHeight="1">
      <c r="A5898" s="18">
        <v>45741.0</v>
      </c>
      <c r="B5898" s="19" t="str">
        <f t="shared" si="1"/>
        <v>Mar</v>
      </c>
      <c r="C5898" s="20" t="s">
        <v>92</v>
      </c>
      <c r="D5898" s="19" t="s">
        <v>93</v>
      </c>
      <c r="E5898" s="19" t="s">
        <v>26</v>
      </c>
      <c r="F5898" s="21">
        <v>3.0</v>
      </c>
      <c r="G5898" s="22">
        <v>74284.0</v>
      </c>
      <c r="H5898" s="15" t="str">
        <f t="shared" si="2"/>
        <v>High Range</v>
      </c>
      <c r="I5898" s="22">
        <v>93071.0</v>
      </c>
      <c r="J5898" s="23">
        <f t="shared" si="3"/>
        <v>0.7981433529</v>
      </c>
      <c r="K5898" s="24" t="str">
        <f t="shared" si="4"/>
        <v>Target Not Meet</v>
      </c>
    </row>
    <row r="5899" ht="22.5" customHeight="1">
      <c r="A5899" s="18">
        <v>45741.0</v>
      </c>
      <c r="B5899" s="19" t="str">
        <f t="shared" si="1"/>
        <v>Mar</v>
      </c>
      <c r="C5899" s="20" t="s">
        <v>92</v>
      </c>
      <c r="D5899" s="19" t="s">
        <v>93</v>
      </c>
      <c r="E5899" s="19" t="s">
        <v>34</v>
      </c>
      <c r="F5899" s="21">
        <v>4.0</v>
      </c>
      <c r="G5899" s="22">
        <v>94441.0</v>
      </c>
      <c r="H5899" s="15" t="str">
        <f t="shared" si="2"/>
        <v>Very High Range</v>
      </c>
      <c r="I5899" s="22">
        <v>102308.0</v>
      </c>
      <c r="J5899" s="23">
        <f t="shared" si="3"/>
        <v>0.9231047425</v>
      </c>
      <c r="K5899" s="24" t="str">
        <f t="shared" si="4"/>
        <v>Target Not Meet</v>
      </c>
    </row>
    <row r="5900" ht="22.5" customHeight="1">
      <c r="A5900" s="18">
        <v>45741.0</v>
      </c>
      <c r="B5900" s="19" t="str">
        <f t="shared" si="1"/>
        <v>Mar</v>
      </c>
      <c r="C5900" s="20" t="s">
        <v>92</v>
      </c>
      <c r="D5900" s="19" t="s">
        <v>98</v>
      </c>
      <c r="E5900" s="19" t="s">
        <v>63</v>
      </c>
      <c r="F5900" s="21">
        <v>5.0</v>
      </c>
      <c r="G5900" s="22">
        <v>96543.0</v>
      </c>
      <c r="H5900" s="15" t="str">
        <f t="shared" si="2"/>
        <v>Very High Range</v>
      </c>
      <c r="I5900" s="22">
        <v>114461.0</v>
      </c>
      <c r="J5900" s="23">
        <f t="shared" si="3"/>
        <v>0.8434575969</v>
      </c>
      <c r="K5900" s="24" t="str">
        <f t="shared" si="4"/>
        <v>Target Not Meet</v>
      </c>
    </row>
    <row r="5901" ht="22.5" customHeight="1">
      <c r="A5901" s="18">
        <v>45741.0</v>
      </c>
      <c r="B5901" s="19" t="str">
        <f t="shared" si="1"/>
        <v>Mar</v>
      </c>
      <c r="C5901" s="20" t="s">
        <v>92</v>
      </c>
      <c r="D5901" s="19" t="s">
        <v>98</v>
      </c>
      <c r="E5901" s="19" t="s">
        <v>9</v>
      </c>
      <c r="F5901" s="21">
        <v>5.0</v>
      </c>
      <c r="G5901" s="22">
        <v>101363.0</v>
      </c>
      <c r="H5901" s="15" t="str">
        <f t="shared" si="2"/>
        <v>Very High Range</v>
      </c>
      <c r="I5901" s="22">
        <v>110009.0</v>
      </c>
      <c r="J5901" s="23">
        <f t="shared" si="3"/>
        <v>0.9214064304</v>
      </c>
      <c r="K5901" s="24" t="str">
        <f t="shared" si="4"/>
        <v>Target Not Meet</v>
      </c>
    </row>
    <row r="5902" ht="22.5" customHeight="1">
      <c r="A5902" s="18">
        <v>45741.0</v>
      </c>
      <c r="B5902" s="19" t="str">
        <f t="shared" si="1"/>
        <v>Mar</v>
      </c>
      <c r="C5902" s="20" t="s">
        <v>92</v>
      </c>
      <c r="D5902" s="19" t="s">
        <v>98</v>
      </c>
      <c r="E5902" s="19" t="s">
        <v>38</v>
      </c>
      <c r="F5902" s="21">
        <v>3.0</v>
      </c>
      <c r="G5902" s="22">
        <v>75759.0</v>
      </c>
      <c r="H5902" s="15" t="str">
        <f t="shared" si="2"/>
        <v>High Range</v>
      </c>
      <c r="I5902" s="22">
        <v>80254.0</v>
      </c>
      <c r="J5902" s="23">
        <f t="shared" si="3"/>
        <v>0.9439903307</v>
      </c>
      <c r="K5902" s="24" t="str">
        <f t="shared" si="4"/>
        <v>Target Not Meet</v>
      </c>
    </row>
    <row r="5903" ht="22.5" customHeight="1">
      <c r="A5903" s="18">
        <v>45741.0</v>
      </c>
      <c r="B5903" s="19" t="str">
        <f t="shared" si="1"/>
        <v>Mar</v>
      </c>
      <c r="C5903" s="20" t="s">
        <v>92</v>
      </c>
      <c r="D5903" s="19" t="s">
        <v>144</v>
      </c>
      <c r="E5903" s="19" t="s">
        <v>63</v>
      </c>
      <c r="F5903" s="21">
        <v>1.0</v>
      </c>
      <c r="G5903" s="22">
        <v>21850.0</v>
      </c>
      <c r="H5903" s="15" t="str">
        <f t="shared" si="2"/>
        <v>Base Range</v>
      </c>
      <c r="I5903" s="22">
        <v>20366.0</v>
      </c>
      <c r="J5903" s="23">
        <f t="shared" si="3"/>
        <v>1.072866542</v>
      </c>
      <c r="K5903" s="24" t="str">
        <f t="shared" si="4"/>
        <v>Over Achived</v>
      </c>
    </row>
    <row r="5904" ht="22.5" customHeight="1">
      <c r="A5904" s="18">
        <v>45741.0</v>
      </c>
      <c r="B5904" s="19" t="str">
        <f t="shared" si="1"/>
        <v>Mar</v>
      </c>
      <c r="C5904" s="20" t="s">
        <v>92</v>
      </c>
      <c r="D5904" s="19" t="s">
        <v>144</v>
      </c>
      <c r="E5904" s="19" t="s">
        <v>9</v>
      </c>
      <c r="F5904" s="21">
        <v>5.0</v>
      </c>
      <c r="G5904" s="22">
        <v>100115.0</v>
      </c>
      <c r="H5904" s="15" t="str">
        <f t="shared" si="2"/>
        <v>Very High Range</v>
      </c>
      <c r="I5904" s="22">
        <v>75508.0</v>
      </c>
      <c r="J5904" s="23">
        <f t="shared" si="3"/>
        <v>1.325885999</v>
      </c>
      <c r="K5904" s="24" t="str">
        <f t="shared" si="4"/>
        <v>Over Achived</v>
      </c>
    </row>
    <row r="5905" ht="22.5" customHeight="1">
      <c r="A5905" s="18">
        <v>45741.0</v>
      </c>
      <c r="B5905" s="19" t="str">
        <f t="shared" si="1"/>
        <v>Mar</v>
      </c>
      <c r="C5905" s="20" t="s">
        <v>92</v>
      </c>
      <c r="D5905" s="19" t="s">
        <v>144</v>
      </c>
      <c r="E5905" s="19" t="s">
        <v>19</v>
      </c>
      <c r="F5905" s="21">
        <v>2.0</v>
      </c>
      <c r="G5905" s="22">
        <v>61656.0</v>
      </c>
      <c r="H5905" s="15" t="str">
        <f t="shared" si="2"/>
        <v>Medium Range</v>
      </c>
      <c r="I5905" s="22">
        <v>53535.0</v>
      </c>
      <c r="J5905" s="23">
        <f t="shared" si="3"/>
        <v>1.151695153</v>
      </c>
      <c r="K5905" s="24" t="str">
        <f t="shared" si="4"/>
        <v>Over Achived</v>
      </c>
    </row>
    <row r="5906" ht="22.5" customHeight="1">
      <c r="A5906" s="18">
        <v>45741.0</v>
      </c>
      <c r="B5906" s="19" t="str">
        <f t="shared" si="1"/>
        <v>Mar</v>
      </c>
      <c r="C5906" s="20" t="s">
        <v>92</v>
      </c>
      <c r="D5906" s="25" t="s">
        <v>149</v>
      </c>
      <c r="E5906" s="19" t="s">
        <v>26</v>
      </c>
      <c r="F5906" s="21">
        <v>3.0</v>
      </c>
      <c r="G5906" s="22">
        <v>81854.0</v>
      </c>
      <c r="H5906" s="15" t="str">
        <f t="shared" si="2"/>
        <v>High Range</v>
      </c>
      <c r="I5906" s="22">
        <v>68855.0</v>
      </c>
      <c r="J5906" s="23">
        <f t="shared" si="3"/>
        <v>1.188788033</v>
      </c>
      <c r="K5906" s="24" t="str">
        <f t="shared" si="4"/>
        <v>Over Achived</v>
      </c>
    </row>
    <row r="5907" ht="22.5" customHeight="1">
      <c r="A5907" s="18">
        <v>45741.0</v>
      </c>
      <c r="B5907" s="19" t="str">
        <f t="shared" si="1"/>
        <v>Mar</v>
      </c>
      <c r="C5907" s="20" t="s">
        <v>92</v>
      </c>
      <c r="D5907" s="19" t="s">
        <v>98</v>
      </c>
      <c r="E5907" s="19" t="s">
        <v>34</v>
      </c>
      <c r="F5907" s="21">
        <v>4.0</v>
      </c>
      <c r="G5907" s="22">
        <v>102622.0</v>
      </c>
      <c r="H5907" s="15" t="str">
        <f t="shared" si="2"/>
        <v>Very High Range</v>
      </c>
      <c r="I5907" s="22">
        <v>132700.0</v>
      </c>
      <c r="J5907" s="23">
        <f t="shared" si="3"/>
        <v>0.7733383572</v>
      </c>
      <c r="K5907" s="24" t="str">
        <f t="shared" si="4"/>
        <v>Target Not Meet</v>
      </c>
    </row>
    <row r="5908" ht="22.5" customHeight="1">
      <c r="A5908" s="18">
        <v>45742.0</v>
      </c>
      <c r="B5908" s="19" t="str">
        <f t="shared" si="1"/>
        <v>Mar</v>
      </c>
      <c r="C5908" s="20" t="s">
        <v>13</v>
      </c>
      <c r="D5908" s="19" t="s">
        <v>37</v>
      </c>
      <c r="E5908" s="19" t="s">
        <v>63</v>
      </c>
      <c r="F5908" s="21">
        <v>1.0</v>
      </c>
      <c r="G5908" s="22">
        <v>14615.0</v>
      </c>
      <c r="H5908" s="15" t="str">
        <f t="shared" si="2"/>
        <v>Base Range</v>
      </c>
      <c r="I5908" s="22">
        <v>16856.0</v>
      </c>
      <c r="J5908" s="23">
        <f t="shared" si="3"/>
        <v>0.8670503085</v>
      </c>
      <c r="K5908" s="24" t="str">
        <f t="shared" si="4"/>
        <v>Target Not Meet</v>
      </c>
    </row>
    <row r="5909" ht="22.5" customHeight="1">
      <c r="A5909" s="18">
        <v>45742.0</v>
      </c>
      <c r="B5909" s="19" t="str">
        <f t="shared" si="1"/>
        <v>Mar</v>
      </c>
      <c r="C5909" s="20" t="s">
        <v>13</v>
      </c>
      <c r="D5909" s="19" t="s">
        <v>169</v>
      </c>
      <c r="E5909" s="19" t="s">
        <v>38</v>
      </c>
      <c r="F5909" s="21">
        <v>2.0</v>
      </c>
      <c r="G5909" s="22">
        <v>52485.0</v>
      </c>
      <c r="H5909" s="15" t="str">
        <f t="shared" si="2"/>
        <v>Medium Range</v>
      </c>
      <c r="I5909" s="22">
        <v>61219.0</v>
      </c>
      <c r="J5909" s="23">
        <f t="shared" si="3"/>
        <v>0.8573318741</v>
      </c>
      <c r="K5909" s="24" t="str">
        <f t="shared" si="4"/>
        <v>Target Not Meet</v>
      </c>
    </row>
    <row r="5910" ht="22.5" customHeight="1">
      <c r="A5910" s="18">
        <v>45742.0</v>
      </c>
      <c r="B5910" s="19" t="str">
        <f t="shared" si="1"/>
        <v>Mar</v>
      </c>
      <c r="C5910" s="20" t="s">
        <v>13</v>
      </c>
      <c r="D5910" s="19" t="s">
        <v>169</v>
      </c>
      <c r="E5910" s="19" t="s">
        <v>68</v>
      </c>
      <c r="F5910" s="21">
        <v>1.0</v>
      </c>
      <c r="G5910" s="22">
        <v>39560.0</v>
      </c>
      <c r="H5910" s="15" t="str">
        <f t="shared" si="2"/>
        <v>Base Range</v>
      </c>
      <c r="I5910" s="22">
        <v>50838.0</v>
      </c>
      <c r="J5910" s="23">
        <f t="shared" si="3"/>
        <v>0.7781580707</v>
      </c>
      <c r="K5910" s="24" t="str">
        <f t="shared" si="4"/>
        <v>Target Not Meet</v>
      </c>
    </row>
    <row r="5911" ht="22.5" customHeight="1">
      <c r="A5911" s="18">
        <v>45742.0</v>
      </c>
      <c r="B5911" s="19" t="str">
        <f t="shared" si="1"/>
        <v>Mar</v>
      </c>
      <c r="C5911" s="20" t="s">
        <v>13</v>
      </c>
      <c r="D5911" s="19" t="s">
        <v>37</v>
      </c>
      <c r="E5911" s="19" t="s">
        <v>23</v>
      </c>
      <c r="F5911" s="21">
        <v>1.0</v>
      </c>
      <c r="G5911" s="22">
        <v>35888.0</v>
      </c>
      <c r="H5911" s="15" t="str">
        <f t="shared" si="2"/>
        <v>Base Range</v>
      </c>
      <c r="I5911" s="22">
        <v>37945.0</v>
      </c>
      <c r="J5911" s="23">
        <f t="shared" si="3"/>
        <v>0.9457899592</v>
      </c>
      <c r="K5911" s="24" t="str">
        <f t="shared" si="4"/>
        <v>Target Not Meet</v>
      </c>
    </row>
    <row r="5912" ht="22.5" customHeight="1">
      <c r="A5912" s="18">
        <v>45742.0</v>
      </c>
      <c r="B5912" s="19" t="str">
        <f t="shared" si="1"/>
        <v>Mar</v>
      </c>
      <c r="C5912" s="20" t="s">
        <v>13</v>
      </c>
      <c r="D5912" s="19" t="s">
        <v>37</v>
      </c>
      <c r="E5912" s="19" t="s">
        <v>19</v>
      </c>
      <c r="F5912" s="21">
        <v>2.0</v>
      </c>
      <c r="G5912" s="22">
        <v>43896.0</v>
      </c>
      <c r="H5912" s="15" t="str">
        <f t="shared" si="2"/>
        <v>Base Range</v>
      </c>
      <c r="I5912" s="22">
        <v>46788.0</v>
      </c>
      <c r="J5912" s="23">
        <f t="shared" si="3"/>
        <v>0.9381892793</v>
      </c>
      <c r="K5912" s="24" t="str">
        <f t="shared" si="4"/>
        <v>Target Not Meet</v>
      </c>
    </row>
    <row r="5913" ht="22.5" customHeight="1">
      <c r="A5913" s="18">
        <v>45742.0</v>
      </c>
      <c r="B5913" s="19" t="str">
        <f t="shared" si="1"/>
        <v>Mar</v>
      </c>
      <c r="C5913" s="20" t="s">
        <v>13</v>
      </c>
      <c r="D5913" s="19" t="s">
        <v>37</v>
      </c>
      <c r="E5913" s="19" t="s">
        <v>63</v>
      </c>
      <c r="F5913" s="21">
        <v>1.0</v>
      </c>
      <c r="G5913" s="22">
        <v>17165.0</v>
      </c>
      <c r="H5913" s="15" t="str">
        <f t="shared" si="2"/>
        <v>Base Range</v>
      </c>
      <c r="I5913" s="22">
        <v>19693.0</v>
      </c>
      <c r="J5913" s="23">
        <f t="shared" si="3"/>
        <v>0.871629513</v>
      </c>
      <c r="K5913" s="24" t="str">
        <f t="shared" si="4"/>
        <v>Target Not Meet</v>
      </c>
    </row>
    <row r="5914" ht="22.5" customHeight="1">
      <c r="A5914" s="18">
        <v>45742.0</v>
      </c>
      <c r="B5914" s="19" t="str">
        <f t="shared" si="1"/>
        <v>Mar</v>
      </c>
      <c r="C5914" s="20" t="s">
        <v>13</v>
      </c>
      <c r="D5914" s="19" t="s">
        <v>37</v>
      </c>
      <c r="E5914" s="19" t="s">
        <v>68</v>
      </c>
      <c r="F5914" s="21">
        <v>1.0</v>
      </c>
      <c r="G5914" s="22">
        <v>29668.0</v>
      </c>
      <c r="H5914" s="15" t="str">
        <f t="shared" si="2"/>
        <v>Base Range</v>
      </c>
      <c r="I5914" s="22">
        <v>31221.0</v>
      </c>
      <c r="J5914" s="23">
        <f t="shared" si="3"/>
        <v>0.9502578393</v>
      </c>
      <c r="K5914" s="24" t="str">
        <f t="shared" si="4"/>
        <v>Target Not Meet</v>
      </c>
    </row>
    <row r="5915" ht="22.5" customHeight="1">
      <c r="A5915" s="18">
        <v>45742.0</v>
      </c>
      <c r="B5915" s="19" t="str">
        <f t="shared" si="1"/>
        <v>Mar</v>
      </c>
      <c r="C5915" s="20" t="s">
        <v>13</v>
      </c>
      <c r="D5915" s="19" t="s">
        <v>18</v>
      </c>
      <c r="E5915" s="19" t="s">
        <v>68</v>
      </c>
      <c r="F5915" s="21">
        <v>2.0</v>
      </c>
      <c r="G5915" s="22">
        <v>29707.0</v>
      </c>
      <c r="H5915" s="15" t="str">
        <f t="shared" si="2"/>
        <v>Base Range</v>
      </c>
      <c r="I5915" s="22">
        <v>21079.0</v>
      </c>
      <c r="J5915" s="23">
        <f t="shared" si="3"/>
        <v>1.40931733</v>
      </c>
      <c r="K5915" s="24" t="str">
        <f t="shared" si="4"/>
        <v>Over Achived</v>
      </c>
    </row>
    <row r="5916" ht="22.5" customHeight="1">
      <c r="A5916" s="18">
        <v>45742.0</v>
      </c>
      <c r="B5916" s="19" t="str">
        <f t="shared" si="1"/>
        <v>Mar</v>
      </c>
      <c r="C5916" s="20" t="s">
        <v>13</v>
      </c>
      <c r="D5916" s="19" t="s">
        <v>29</v>
      </c>
      <c r="E5916" s="19" t="s">
        <v>26</v>
      </c>
      <c r="F5916" s="21">
        <v>3.0</v>
      </c>
      <c r="G5916" s="22">
        <v>48501.0</v>
      </c>
      <c r="H5916" s="15" t="str">
        <f t="shared" si="2"/>
        <v>Base Range</v>
      </c>
      <c r="I5916" s="22">
        <v>59907.0</v>
      </c>
      <c r="J5916" s="23">
        <f t="shared" si="3"/>
        <v>0.8096048876</v>
      </c>
      <c r="K5916" s="24" t="str">
        <f t="shared" si="4"/>
        <v>Target Not Meet</v>
      </c>
    </row>
    <row r="5917" ht="22.5" customHeight="1">
      <c r="A5917" s="18">
        <v>45742.0</v>
      </c>
      <c r="B5917" s="19" t="str">
        <f t="shared" si="1"/>
        <v>Mar</v>
      </c>
      <c r="C5917" s="20" t="s">
        <v>13</v>
      </c>
      <c r="D5917" s="19" t="s">
        <v>29</v>
      </c>
      <c r="E5917" s="19" t="s">
        <v>38</v>
      </c>
      <c r="F5917" s="21">
        <v>2.0</v>
      </c>
      <c r="G5917" s="22">
        <v>44399.0</v>
      </c>
      <c r="H5917" s="15" t="str">
        <f t="shared" si="2"/>
        <v>Base Range</v>
      </c>
      <c r="I5917" s="22">
        <v>53708.0</v>
      </c>
      <c r="J5917" s="23">
        <f t="shared" si="3"/>
        <v>0.8266738661</v>
      </c>
      <c r="K5917" s="24" t="str">
        <f t="shared" si="4"/>
        <v>Target Not Meet</v>
      </c>
    </row>
    <row r="5918" ht="22.5" customHeight="1">
      <c r="A5918" s="18">
        <v>45742.0</v>
      </c>
      <c r="B5918" s="19" t="str">
        <f t="shared" si="1"/>
        <v>Mar</v>
      </c>
      <c r="C5918" s="20" t="s">
        <v>13</v>
      </c>
      <c r="D5918" s="19" t="s">
        <v>29</v>
      </c>
      <c r="E5918" s="19" t="s">
        <v>34</v>
      </c>
      <c r="F5918" s="21">
        <v>3.0</v>
      </c>
      <c r="G5918" s="22">
        <v>71648.0</v>
      </c>
      <c r="H5918" s="15" t="str">
        <f t="shared" si="2"/>
        <v>High Range</v>
      </c>
      <c r="I5918" s="22">
        <v>89694.0</v>
      </c>
      <c r="J5918" s="23">
        <f t="shared" si="3"/>
        <v>0.7988048253</v>
      </c>
      <c r="K5918" s="24" t="str">
        <f t="shared" si="4"/>
        <v>Target Not Meet</v>
      </c>
    </row>
    <row r="5919" ht="22.5" customHeight="1">
      <c r="A5919" s="18">
        <v>45742.0</v>
      </c>
      <c r="B5919" s="19" t="str">
        <f t="shared" si="1"/>
        <v>Mar</v>
      </c>
      <c r="C5919" s="20" t="s">
        <v>13</v>
      </c>
      <c r="D5919" s="19" t="s">
        <v>18</v>
      </c>
      <c r="E5919" s="19" t="s">
        <v>23</v>
      </c>
      <c r="F5919" s="21">
        <v>1.0</v>
      </c>
      <c r="G5919" s="22">
        <v>34794.0</v>
      </c>
      <c r="H5919" s="15" t="str">
        <f t="shared" si="2"/>
        <v>Base Range</v>
      </c>
      <c r="I5919" s="22">
        <v>28554.0</v>
      </c>
      <c r="J5919" s="23">
        <f t="shared" si="3"/>
        <v>1.218533305</v>
      </c>
      <c r="K5919" s="24" t="str">
        <f t="shared" si="4"/>
        <v>Over Achived</v>
      </c>
    </row>
    <row r="5920" ht="22.5" customHeight="1">
      <c r="A5920" s="18">
        <v>45742.0</v>
      </c>
      <c r="B5920" s="19" t="str">
        <f t="shared" si="1"/>
        <v>Mar</v>
      </c>
      <c r="C5920" s="20" t="s">
        <v>13</v>
      </c>
      <c r="D5920" s="19" t="s">
        <v>18</v>
      </c>
      <c r="E5920" s="19" t="s">
        <v>34</v>
      </c>
      <c r="F5920" s="21">
        <v>3.0</v>
      </c>
      <c r="G5920" s="22">
        <v>72909.0</v>
      </c>
      <c r="H5920" s="15" t="str">
        <f t="shared" si="2"/>
        <v>High Range</v>
      </c>
      <c r="I5920" s="22">
        <v>60307.0</v>
      </c>
      <c r="J5920" s="23">
        <f t="shared" si="3"/>
        <v>1.208964134</v>
      </c>
      <c r="K5920" s="24" t="str">
        <f t="shared" si="4"/>
        <v>Over Achived</v>
      </c>
    </row>
    <row r="5921" ht="22.5" customHeight="1">
      <c r="A5921" s="18">
        <v>45742.0</v>
      </c>
      <c r="B5921" s="19" t="str">
        <f t="shared" si="1"/>
        <v>Mar</v>
      </c>
      <c r="C5921" s="20" t="s">
        <v>13</v>
      </c>
      <c r="D5921" s="19" t="s">
        <v>18</v>
      </c>
      <c r="E5921" s="19" t="s">
        <v>23</v>
      </c>
      <c r="F5921" s="21">
        <v>2.0</v>
      </c>
      <c r="G5921" s="22">
        <v>37966.0</v>
      </c>
      <c r="H5921" s="15" t="str">
        <f t="shared" si="2"/>
        <v>Base Range</v>
      </c>
      <c r="I5921" s="22">
        <v>28484.0</v>
      </c>
      <c r="J5921" s="23">
        <f t="shared" si="3"/>
        <v>1.332888639</v>
      </c>
      <c r="K5921" s="24" t="str">
        <f t="shared" si="4"/>
        <v>Over Achived</v>
      </c>
    </row>
    <row r="5922" ht="22.5" customHeight="1">
      <c r="A5922" s="18">
        <v>45742.0</v>
      </c>
      <c r="B5922" s="19" t="str">
        <f t="shared" si="1"/>
        <v>Mar</v>
      </c>
      <c r="C5922" s="20" t="s">
        <v>57</v>
      </c>
      <c r="D5922" s="19" t="s">
        <v>58</v>
      </c>
      <c r="E5922" s="19" t="s">
        <v>34</v>
      </c>
      <c r="F5922" s="21">
        <v>2.0</v>
      </c>
      <c r="G5922" s="22">
        <v>61052.0</v>
      </c>
      <c r="H5922" s="15" t="str">
        <f t="shared" si="2"/>
        <v>Medium Range</v>
      </c>
      <c r="I5922" s="22">
        <v>45537.0</v>
      </c>
      <c r="J5922" s="23">
        <f t="shared" si="3"/>
        <v>1.340711949</v>
      </c>
      <c r="K5922" s="24" t="str">
        <f t="shared" si="4"/>
        <v>Over Achived</v>
      </c>
    </row>
    <row r="5923" ht="22.5" customHeight="1">
      <c r="A5923" s="18">
        <v>45742.0</v>
      </c>
      <c r="B5923" s="19" t="str">
        <f t="shared" si="1"/>
        <v>Mar</v>
      </c>
      <c r="C5923" s="20" t="s">
        <v>13</v>
      </c>
      <c r="D5923" s="19" t="s">
        <v>29</v>
      </c>
      <c r="E5923" s="19" t="s">
        <v>68</v>
      </c>
      <c r="F5923" s="21">
        <v>1.0</v>
      </c>
      <c r="G5923" s="22">
        <v>33856.0</v>
      </c>
      <c r="H5923" s="15" t="str">
        <f t="shared" si="2"/>
        <v>Base Range</v>
      </c>
      <c r="I5923" s="22">
        <v>35996.0</v>
      </c>
      <c r="J5923" s="23">
        <f t="shared" si="3"/>
        <v>0.9405489499</v>
      </c>
      <c r="K5923" s="24" t="str">
        <f t="shared" si="4"/>
        <v>Target Not Meet</v>
      </c>
    </row>
    <row r="5924" ht="22.5" customHeight="1">
      <c r="A5924" s="18">
        <v>45742.0</v>
      </c>
      <c r="B5924" s="19" t="str">
        <f t="shared" si="1"/>
        <v>Mar</v>
      </c>
      <c r="C5924" s="20" t="s">
        <v>57</v>
      </c>
      <c r="D5924" s="19" t="s">
        <v>58</v>
      </c>
      <c r="E5924" s="19" t="s">
        <v>68</v>
      </c>
      <c r="F5924" s="21">
        <v>1.0</v>
      </c>
      <c r="G5924" s="22">
        <v>26357.0</v>
      </c>
      <c r="H5924" s="15" t="str">
        <f t="shared" si="2"/>
        <v>Base Range</v>
      </c>
      <c r="I5924" s="22">
        <v>24569.0</v>
      </c>
      <c r="J5924" s="23">
        <f t="shared" si="3"/>
        <v>1.072774635</v>
      </c>
      <c r="K5924" s="24" t="str">
        <f t="shared" si="4"/>
        <v>Over Achived</v>
      </c>
    </row>
    <row r="5925" ht="22.5" customHeight="1">
      <c r="A5925" s="18">
        <v>45742.0</v>
      </c>
      <c r="B5925" s="19" t="str">
        <f t="shared" si="1"/>
        <v>Mar</v>
      </c>
      <c r="C5925" s="20" t="s">
        <v>57</v>
      </c>
      <c r="D5925" s="19" t="s">
        <v>71</v>
      </c>
      <c r="E5925" s="19" t="s">
        <v>34</v>
      </c>
      <c r="F5925" s="21">
        <v>2.0</v>
      </c>
      <c r="G5925" s="22">
        <v>58952.0</v>
      </c>
      <c r="H5925" s="15" t="str">
        <f t="shared" si="2"/>
        <v>Medium Range</v>
      </c>
      <c r="I5925" s="22">
        <v>63677.0</v>
      </c>
      <c r="J5925" s="23">
        <f t="shared" si="3"/>
        <v>0.9257973837</v>
      </c>
      <c r="K5925" s="24" t="str">
        <f t="shared" si="4"/>
        <v>Target Not Meet</v>
      </c>
    </row>
    <row r="5926" ht="22.5" customHeight="1">
      <c r="A5926" s="18">
        <v>45742.0</v>
      </c>
      <c r="B5926" s="19" t="str">
        <f t="shared" si="1"/>
        <v>Mar</v>
      </c>
      <c r="C5926" s="20" t="s">
        <v>57</v>
      </c>
      <c r="D5926" s="19" t="s">
        <v>58</v>
      </c>
      <c r="E5926" s="19" t="s">
        <v>38</v>
      </c>
      <c r="F5926" s="21">
        <v>1.0</v>
      </c>
      <c r="G5926" s="22">
        <v>43430.0</v>
      </c>
      <c r="H5926" s="15" t="str">
        <f t="shared" si="2"/>
        <v>Base Range</v>
      </c>
      <c r="I5926" s="22">
        <v>36856.0</v>
      </c>
      <c r="J5926" s="23">
        <f t="shared" si="3"/>
        <v>1.178369872</v>
      </c>
      <c r="K5926" s="24" t="str">
        <f t="shared" si="4"/>
        <v>Over Achived</v>
      </c>
    </row>
    <row r="5927" ht="22.5" customHeight="1">
      <c r="A5927" s="18">
        <v>45742.0</v>
      </c>
      <c r="B5927" s="19" t="str">
        <f t="shared" si="1"/>
        <v>Mar</v>
      </c>
      <c r="C5927" s="20" t="s">
        <v>13</v>
      </c>
      <c r="D5927" s="19" t="s">
        <v>14</v>
      </c>
      <c r="E5927" s="19" t="s">
        <v>19</v>
      </c>
      <c r="F5927" s="21">
        <v>2.0</v>
      </c>
      <c r="G5927" s="22">
        <v>40534.0</v>
      </c>
      <c r="H5927" s="15" t="str">
        <f t="shared" si="2"/>
        <v>Base Range</v>
      </c>
      <c r="I5927" s="22">
        <v>33606.0</v>
      </c>
      <c r="J5927" s="23">
        <f t="shared" si="3"/>
        <v>1.206153663</v>
      </c>
      <c r="K5927" s="24" t="str">
        <f t="shared" si="4"/>
        <v>Over Achived</v>
      </c>
    </row>
    <row r="5928" ht="22.5" customHeight="1">
      <c r="A5928" s="18">
        <v>45742.0</v>
      </c>
      <c r="B5928" s="19" t="str">
        <f t="shared" si="1"/>
        <v>Mar</v>
      </c>
      <c r="C5928" s="20" t="s">
        <v>57</v>
      </c>
      <c r="D5928" s="19" t="s">
        <v>85</v>
      </c>
      <c r="E5928" s="19" t="s">
        <v>68</v>
      </c>
      <c r="F5928" s="21">
        <v>1.0</v>
      </c>
      <c r="G5928" s="22">
        <v>26679.0</v>
      </c>
      <c r="H5928" s="15" t="str">
        <f t="shared" si="2"/>
        <v>Base Range</v>
      </c>
      <c r="I5928" s="22">
        <v>29344.0</v>
      </c>
      <c r="J5928" s="23">
        <f t="shared" si="3"/>
        <v>0.9091807525</v>
      </c>
      <c r="K5928" s="24" t="str">
        <f t="shared" si="4"/>
        <v>Target Not Meet</v>
      </c>
    </row>
    <row r="5929" ht="22.5" customHeight="1">
      <c r="A5929" s="18">
        <v>45742.0</v>
      </c>
      <c r="B5929" s="19" t="str">
        <f t="shared" si="1"/>
        <v>Mar</v>
      </c>
      <c r="C5929" s="20" t="s">
        <v>57</v>
      </c>
      <c r="D5929" s="19" t="s">
        <v>85</v>
      </c>
      <c r="E5929" s="19" t="s">
        <v>63</v>
      </c>
      <c r="F5929" s="21">
        <v>1.0</v>
      </c>
      <c r="G5929" s="22">
        <v>24694.0</v>
      </c>
      <c r="H5929" s="15" t="str">
        <f t="shared" si="2"/>
        <v>Base Range</v>
      </c>
      <c r="I5929" s="22">
        <v>26341.0</v>
      </c>
      <c r="J5929" s="23">
        <f t="shared" si="3"/>
        <v>0.9374739</v>
      </c>
      <c r="K5929" s="24" t="str">
        <f t="shared" si="4"/>
        <v>Target Not Meet</v>
      </c>
    </row>
    <row r="5930" ht="22.5" customHeight="1">
      <c r="A5930" s="18">
        <v>45742.0</v>
      </c>
      <c r="B5930" s="19" t="str">
        <f t="shared" si="1"/>
        <v>Mar</v>
      </c>
      <c r="C5930" s="20" t="s">
        <v>57</v>
      </c>
      <c r="D5930" s="19" t="s">
        <v>85</v>
      </c>
      <c r="E5930" s="19" t="s">
        <v>63</v>
      </c>
      <c r="F5930" s="21">
        <v>1.0</v>
      </c>
      <c r="G5930" s="22">
        <v>20895.0</v>
      </c>
      <c r="H5930" s="15" t="str">
        <f t="shared" si="2"/>
        <v>Base Range</v>
      </c>
      <c r="I5930" s="22">
        <v>24407.0</v>
      </c>
      <c r="J5930" s="23">
        <f t="shared" si="3"/>
        <v>0.8561068546</v>
      </c>
      <c r="K5930" s="24" t="str">
        <f t="shared" si="4"/>
        <v>Target Not Meet</v>
      </c>
    </row>
    <row r="5931" ht="22.5" customHeight="1">
      <c r="A5931" s="18">
        <v>45742.0</v>
      </c>
      <c r="B5931" s="19" t="str">
        <f t="shared" si="1"/>
        <v>Mar</v>
      </c>
      <c r="C5931" s="20" t="s">
        <v>57</v>
      </c>
      <c r="D5931" s="19" t="s">
        <v>85</v>
      </c>
      <c r="E5931" s="19" t="s">
        <v>23</v>
      </c>
      <c r="F5931" s="21">
        <v>1.0</v>
      </c>
      <c r="G5931" s="22">
        <v>30463.0</v>
      </c>
      <c r="H5931" s="15" t="str">
        <f t="shared" si="2"/>
        <v>Base Range</v>
      </c>
      <c r="I5931" s="22">
        <v>33743.0</v>
      </c>
      <c r="J5931" s="23">
        <f t="shared" si="3"/>
        <v>0.9027946537</v>
      </c>
      <c r="K5931" s="24" t="str">
        <f t="shared" si="4"/>
        <v>Target Not Meet</v>
      </c>
    </row>
    <row r="5932" ht="22.5" customHeight="1">
      <c r="A5932" s="18">
        <v>45742.0</v>
      </c>
      <c r="B5932" s="19" t="str">
        <f t="shared" si="1"/>
        <v>Mar</v>
      </c>
      <c r="C5932" s="20" t="s">
        <v>57</v>
      </c>
      <c r="D5932" s="19" t="s">
        <v>80</v>
      </c>
      <c r="E5932" s="19" t="s">
        <v>9</v>
      </c>
      <c r="F5932" s="21">
        <v>3.0</v>
      </c>
      <c r="G5932" s="22">
        <v>50673.0</v>
      </c>
      <c r="H5932" s="15" t="str">
        <f t="shared" si="2"/>
        <v>Medium Range</v>
      </c>
      <c r="I5932" s="22">
        <v>56977.0</v>
      </c>
      <c r="J5932" s="23">
        <f t="shared" si="3"/>
        <v>0.8893588641</v>
      </c>
      <c r="K5932" s="24" t="str">
        <f t="shared" si="4"/>
        <v>Target Not Meet</v>
      </c>
    </row>
    <row r="5933" ht="22.5" customHeight="1">
      <c r="A5933" s="18">
        <v>45742.0</v>
      </c>
      <c r="B5933" s="19" t="str">
        <f t="shared" si="1"/>
        <v>Mar</v>
      </c>
      <c r="C5933" s="20" t="s">
        <v>57</v>
      </c>
      <c r="D5933" s="19" t="s">
        <v>80</v>
      </c>
      <c r="E5933" s="19" t="s">
        <v>9</v>
      </c>
      <c r="F5933" s="21">
        <v>2.0</v>
      </c>
      <c r="G5933" s="22">
        <v>51890.0</v>
      </c>
      <c r="H5933" s="15" t="str">
        <f t="shared" si="2"/>
        <v>Medium Range</v>
      </c>
      <c r="I5933" s="22">
        <v>55812.0</v>
      </c>
      <c r="J5933" s="23">
        <f t="shared" si="3"/>
        <v>0.9297283738</v>
      </c>
      <c r="K5933" s="24" t="str">
        <f t="shared" si="4"/>
        <v>Target Not Meet</v>
      </c>
    </row>
    <row r="5934" ht="22.5" customHeight="1">
      <c r="A5934" s="18">
        <v>45742.0</v>
      </c>
      <c r="B5934" s="19" t="str">
        <f t="shared" si="1"/>
        <v>Mar</v>
      </c>
      <c r="C5934" s="20" t="s">
        <v>57</v>
      </c>
      <c r="D5934" s="19" t="s">
        <v>71</v>
      </c>
      <c r="E5934" s="19" t="s">
        <v>68</v>
      </c>
      <c r="F5934" s="21">
        <v>1.0</v>
      </c>
      <c r="G5934" s="22">
        <v>25759.0</v>
      </c>
      <c r="H5934" s="15" t="str">
        <f t="shared" si="2"/>
        <v>Base Range</v>
      </c>
      <c r="I5934" s="22">
        <v>30497.0</v>
      </c>
      <c r="J5934" s="23">
        <f t="shared" si="3"/>
        <v>0.8446404564</v>
      </c>
      <c r="K5934" s="24" t="str">
        <f t="shared" si="4"/>
        <v>Target Not Meet</v>
      </c>
    </row>
    <row r="5935" ht="22.5" customHeight="1">
      <c r="A5935" s="18">
        <v>45742.0</v>
      </c>
      <c r="B5935" s="19" t="str">
        <f t="shared" si="1"/>
        <v>Mar</v>
      </c>
      <c r="C5935" s="20" t="s">
        <v>57</v>
      </c>
      <c r="D5935" s="19" t="s">
        <v>71</v>
      </c>
      <c r="E5935" s="19" t="s">
        <v>68</v>
      </c>
      <c r="F5935" s="21">
        <v>1.0</v>
      </c>
      <c r="G5935" s="22">
        <v>26452.0</v>
      </c>
      <c r="H5935" s="15" t="str">
        <f t="shared" si="2"/>
        <v>Base Range</v>
      </c>
      <c r="I5935" s="22">
        <v>29965.0</v>
      </c>
      <c r="J5935" s="23">
        <f t="shared" si="3"/>
        <v>0.8827632238</v>
      </c>
      <c r="K5935" s="24" t="str">
        <f t="shared" si="4"/>
        <v>Target Not Meet</v>
      </c>
    </row>
    <row r="5936" ht="22.5" customHeight="1">
      <c r="A5936" s="18">
        <v>45742.0</v>
      </c>
      <c r="B5936" s="19" t="str">
        <f t="shared" si="1"/>
        <v>Mar</v>
      </c>
      <c r="C5936" s="20" t="s">
        <v>57</v>
      </c>
      <c r="D5936" s="19" t="s">
        <v>71</v>
      </c>
      <c r="E5936" s="19" t="s">
        <v>38</v>
      </c>
      <c r="F5936" s="21">
        <v>1.0</v>
      </c>
      <c r="G5936" s="22">
        <v>38690.0</v>
      </c>
      <c r="H5936" s="15" t="str">
        <f t="shared" si="2"/>
        <v>Base Range</v>
      </c>
      <c r="I5936" s="22">
        <v>45097.0</v>
      </c>
      <c r="J5936" s="23">
        <f t="shared" si="3"/>
        <v>0.8579284653</v>
      </c>
      <c r="K5936" s="24" t="str">
        <f t="shared" si="4"/>
        <v>Target Not Meet</v>
      </c>
    </row>
    <row r="5937" ht="22.5" customHeight="1">
      <c r="A5937" s="18">
        <v>45742.0</v>
      </c>
      <c r="B5937" s="19" t="str">
        <f t="shared" si="1"/>
        <v>Mar</v>
      </c>
      <c r="C5937" s="20" t="s">
        <v>57</v>
      </c>
      <c r="D5937" s="25" t="s">
        <v>62</v>
      </c>
      <c r="E5937" s="19" t="s">
        <v>63</v>
      </c>
      <c r="F5937" s="21">
        <v>1.0</v>
      </c>
      <c r="G5937" s="22">
        <v>20036.0</v>
      </c>
      <c r="H5937" s="15" t="str">
        <f t="shared" si="2"/>
        <v>Base Range</v>
      </c>
      <c r="I5937" s="22">
        <v>16908.0</v>
      </c>
      <c r="J5937" s="23">
        <f t="shared" si="3"/>
        <v>1.185001183</v>
      </c>
      <c r="K5937" s="24" t="str">
        <f t="shared" si="4"/>
        <v>Over Achived</v>
      </c>
    </row>
    <row r="5938" ht="22.5" customHeight="1">
      <c r="A5938" s="18">
        <v>45742.0</v>
      </c>
      <c r="B5938" s="19" t="str">
        <f t="shared" si="1"/>
        <v>Mar</v>
      </c>
      <c r="C5938" s="20" t="s">
        <v>57</v>
      </c>
      <c r="D5938" s="25" t="s">
        <v>62</v>
      </c>
      <c r="E5938" s="19" t="s">
        <v>68</v>
      </c>
      <c r="F5938" s="21">
        <v>1.0</v>
      </c>
      <c r="G5938" s="22">
        <v>22815.0</v>
      </c>
      <c r="H5938" s="15" t="str">
        <f t="shared" si="2"/>
        <v>Base Range</v>
      </c>
      <c r="I5938" s="22">
        <v>18821.0</v>
      </c>
      <c r="J5938" s="23">
        <f t="shared" si="3"/>
        <v>1.212209766</v>
      </c>
      <c r="K5938" s="24" t="str">
        <f t="shared" si="4"/>
        <v>Over Achived</v>
      </c>
    </row>
    <row r="5939" ht="22.5" customHeight="1">
      <c r="A5939" s="18">
        <v>45742.0</v>
      </c>
      <c r="B5939" s="19" t="str">
        <f t="shared" si="1"/>
        <v>Mar</v>
      </c>
      <c r="C5939" s="20" t="s">
        <v>57</v>
      </c>
      <c r="D5939" s="25" t="s">
        <v>62</v>
      </c>
      <c r="E5939" s="19" t="s">
        <v>23</v>
      </c>
      <c r="F5939" s="21">
        <v>1.0</v>
      </c>
      <c r="G5939" s="22">
        <v>33094.0</v>
      </c>
      <c r="H5939" s="15" t="str">
        <f t="shared" si="2"/>
        <v>Base Range</v>
      </c>
      <c r="I5939" s="22">
        <v>24557.0</v>
      </c>
      <c r="J5939" s="23">
        <f t="shared" si="3"/>
        <v>1.347640184</v>
      </c>
      <c r="K5939" s="24" t="str">
        <f t="shared" si="4"/>
        <v>Over Achived</v>
      </c>
    </row>
    <row r="5940" ht="22.5" customHeight="1">
      <c r="A5940" s="18">
        <v>45742.0</v>
      </c>
      <c r="B5940" s="19" t="str">
        <f t="shared" si="1"/>
        <v>Mar</v>
      </c>
      <c r="C5940" s="20" t="s">
        <v>57</v>
      </c>
      <c r="D5940" s="25" t="s">
        <v>62</v>
      </c>
      <c r="E5940" s="19" t="s">
        <v>63</v>
      </c>
      <c r="F5940" s="21">
        <v>1.0</v>
      </c>
      <c r="G5940" s="22">
        <v>24100.0</v>
      </c>
      <c r="H5940" s="15" t="str">
        <f t="shared" si="2"/>
        <v>Base Range</v>
      </c>
      <c r="I5940" s="22">
        <v>19883.0</v>
      </c>
      <c r="J5940" s="23">
        <f t="shared" si="3"/>
        <v>1.212090731</v>
      </c>
      <c r="K5940" s="24" t="str">
        <f t="shared" si="4"/>
        <v>Over Achived</v>
      </c>
    </row>
    <row r="5941" ht="22.5" customHeight="1">
      <c r="A5941" s="18">
        <v>45742.0</v>
      </c>
      <c r="B5941" s="19" t="str">
        <f t="shared" si="1"/>
        <v>Mar</v>
      </c>
      <c r="C5941" s="20" t="s">
        <v>57</v>
      </c>
      <c r="D5941" s="19" t="s">
        <v>58</v>
      </c>
      <c r="E5941" s="19" t="s">
        <v>68</v>
      </c>
      <c r="F5941" s="21">
        <v>1.0</v>
      </c>
      <c r="G5941" s="22">
        <v>27737.0</v>
      </c>
      <c r="H5941" s="15" t="str">
        <f t="shared" si="2"/>
        <v>Base Range</v>
      </c>
      <c r="I5941" s="22">
        <v>24110.0</v>
      </c>
      <c r="J5941" s="23">
        <f t="shared" si="3"/>
        <v>1.150435504</v>
      </c>
      <c r="K5941" s="24" t="str">
        <f t="shared" si="4"/>
        <v>Over Achived</v>
      </c>
    </row>
    <row r="5942" ht="22.5" customHeight="1">
      <c r="A5942" s="18">
        <v>45742.0</v>
      </c>
      <c r="B5942" s="19" t="str">
        <f t="shared" si="1"/>
        <v>Mar</v>
      </c>
      <c r="C5942" s="20" t="s">
        <v>57</v>
      </c>
      <c r="D5942" s="19" t="s">
        <v>58</v>
      </c>
      <c r="E5942" s="19" t="s">
        <v>26</v>
      </c>
      <c r="F5942" s="21">
        <v>2.0</v>
      </c>
      <c r="G5942" s="22">
        <v>48371.0</v>
      </c>
      <c r="H5942" s="15" t="str">
        <f t="shared" si="2"/>
        <v>Base Range</v>
      </c>
      <c r="I5942" s="22">
        <v>38244.0</v>
      </c>
      <c r="J5942" s="23">
        <f t="shared" si="3"/>
        <v>1.264799707</v>
      </c>
      <c r="K5942" s="24" t="str">
        <f t="shared" si="4"/>
        <v>Over Achived</v>
      </c>
    </row>
    <row r="5943" ht="22.5" customHeight="1">
      <c r="A5943" s="18">
        <v>45742.0</v>
      </c>
      <c r="B5943" s="19" t="str">
        <f t="shared" si="1"/>
        <v>Mar</v>
      </c>
      <c r="C5943" s="20" t="s">
        <v>13</v>
      </c>
      <c r="D5943" s="19" t="s">
        <v>14</v>
      </c>
      <c r="E5943" s="19" t="s">
        <v>23</v>
      </c>
      <c r="F5943" s="21">
        <v>1.0</v>
      </c>
      <c r="G5943" s="22">
        <v>36845.0</v>
      </c>
      <c r="H5943" s="15" t="str">
        <f t="shared" si="2"/>
        <v>Base Range</v>
      </c>
      <c r="I5943" s="22">
        <v>26229.0</v>
      </c>
      <c r="J5943" s="23">
        <f t="shared" si="3"/>
        <v>1.404742842</v>
      </c>
      <c r="K5943" s="24" t="str">
        <f t="shared" si="4"/>
        <v>Over Achived</v>
      </c>
    </row>
    <row r="5944" ht="22.5" customHeight="1">
      <c r="A5944" s="18">
        <v>45742.0</v>
      </c>
      <c r="B5944" s="19" t="str">
        <f t="shared" si="1"/>
        <v>Mar</v>
      </c>
      <c r="C5944" s="20" t="s">
        <v>57</v>
      </c>
      <c r="D5944" s="19" t="s">
        <v>85</v>
      </c>
      <c r="E5944" s="19" t="s">
        <v>9</v>
      </c>
      <c r="F5944" s="21">
        <v>2.0</v>
      </c>
      <c r="G5944" s="22">
        <v>54487.0</v>
      </c>
      <c r="H5944" s="15" t="str">
        <f t="shared" si="2"/>
        <v>Medium Range</v>
      </c>
      <c r="I5944" s="22">
        <v>59825.0</v>
      </c>
      <c r="J5944" s="23">
        <f t="shared" si="3"/>
        <v>0.9107730882</v>
      </c>
      <c r="K5944" s="24" t="str">
        <f t="shared" si="4"/>
        <v>Target Not Meet</v>
      </c>
    </row>
    <row r="5945" ht="22.5" customHeight="1">
      <c r="A5945" s="18">
        <v>45742.0</v>
      </c>
      <c r="B5945" s="19" t="str">
        <f t="shared" si="1"/>
        <v>Mar</v>
      </c>
      <c r="C5945" s="20" t="s">
        <v>13</v>
      </c>
      <c r="D5945" s="19" t="s">
        <v>14</v>
      </c>
      <c r="E5945" s="19" t="s">
        <v>34</v>
      </c>
      <c r="F5945" s="21">
        <v>3.0</v>
      </c>
      <c r="G5945" s="22">
        <v>64799.0</v>
      </c>
      <c r="H5945" s="15" t="str">
        <f t="shared" si="2"/>
        <v>Medium Range</v>
      </c>
      <c r="I5945" s="22">
        <v>59431.0</v>
      </c>
      <c r="J5945" s="23">
        <f t="shared" si="3"/>
        <v>1.090323232</v>
      </c>
      <c r="K5945" s="24" t="str">
        <f t="shared" si="4"/>
        <v>Over Achived</v>
      </c>
    </row>
    <row r="5946" ht="22.5" customHeight="1">
      <c r="A5946" s="18">
        <v>45742.0</v>
      </c>
      <c r="B5946" s="19" t="str">
        <f t="shared" si="1"/>
        <v>Mar</v>
      </c>
      <c r="C5946" s="20" t="s">
        <v>7</v>
      </c>
      <c r="D5946" s="19" t="s">
        <v>131</v>
      </c>
      <c r="E5946" s="19" t="s">
        <v>19</v>
      </c>
      <c r="F5946" s="21">
        <v>3.0</v>
      </c>
      <c r="G5946" s="22">
        <v>65983.0</v>
      </c>
      <c r="H5946" s="15" t="str">
        <f t="shared" si="2"/>
        <v>Medium Range</v>
      </c>
      <c r="I5946" s="22">
        <v>57990.0</v>
      </c>
      <c r="J5946" s="23">
        <f t="shared" si="3"/>
        <v>1.137834109</v>
      </c>
      <c r="K5946" s="24" t="str">
        <f t="shared" si="4"/>
        <v>Over Achived</v>
      </c>
    </row>
    <row r="5947" ht="22.5" customHeight="1">
      <c r="A5947" s="18">
        <v>45742.0</v>
      </c>
      <c r="B5947" s="19" t="str">
        <f t="shared" si="1"/>
        <v>Mar</v>
      </c>
      <c r="C5947" s="20" t="s">
        <v>7</v>
      </c>
      <c r="D5947" s="19" t="s">
        <v>131</v>
      </c>
      <c r="E5947" s="19" t="s">
        <v>19</v>
      </c>
      <c r="F5947" s="21">
        <v>3.0</v>
      </c>
      <c r="G5947" s="22">
        <v>68925.0</v>
      </c>
      <c r="H5947" s="15" t="str">
        <f t="shared" si="2"/>
        <v>Medium Range</v>
      </c>
      <c r="I5947" s="22">
        <v>61358.0</v>
      </c>
      <c r="J5947" s="23">
        <f t="shared" si="3"/>
        <v>1.123325402</v>
      </c>
      <c r="K5947" s="24" t="str">
        <f t="shared" si="4"/>
        <v>Over Achived</v>
      </c>
    </row>
    <row r="5948" ht="22.5" customHeight="1">
      <c r="A5948" s="18">
        <v>45742.0</v>
      </c>
      <c r="B5948" s="19" t="str">
        <f t="shared" si="1"/>
        <v>Mar</v>
      </c>
      <c r="C5948" s="20" t="s">
        <v>7</v>
      </c>
      <c r="D5948" s="19" t="s">
        <v>126</v>
      </c>
      <c r="E5948" s="19" t="s">
        <v>38</v>
      </c>
      <c r="F5948" s="21">
        <v>4.0</v>
      </c>
      <c r="G5948" s="22">
        <v>93317.0</v>
      </c>
      <c r="H5948" s="15" t="str">
        <f t="shared" si="2"/>
        <v>Very High Range</v>
      </c>
      <c r="I5948" s="22">
        <v>83569.0</v>
      </c>
      <c r="J5948" s="23">
        <f t="shared" si="3"/>
        <v>1.116646125</v>
      </c>
      <c r="K5948" s="24" t="str">
        <f t="shared" si="4"/>
        <v>Over Achived</v>
      </c>
    </row>
    <row r="5949" ht="22.5" customHeight="1">
      <c r="A5949" s="18">
        <v>45742.0</v>
      </c>
      <c r="B5949" s="19" t="str">
        <f t="shared" si="1"/>
        <v>Mar</v>
      </c>
      <c r="C5949" s="20" t="s">
        <v>7</v>
      </c>
      <c r="D5949" s="19" t="s">
        <v>126</v>
      </c>
      <c r="E5949" s="19" t="s">
        <v>26</v>
      </c>
      <c r="F5949" s="21">
        <v>9.0</v>
      </c>
      <c r="G5949" s="22">
        <v>218858.0</v>
      </c>
      <c r="H5949" s="15" t="str">
        <f t="shared" si="2"/>
        <v>Very High Range</v>
      </c>
      <c r="I5949" s="22">
        <v>175728.0</v>
      </c>
      <c r="J5949" s="23">
        <f t="shared" si="3"/>
        <v>1.245436129</v>
      </c>
      <c r="K5949" s="24" t="str">
        <f t="shared" si="4"/>
        <v>Over Achived</v>
      </c>
    </row>
    <row r="5950" ht="22.5" customHeight="1">
      <c r="A5950" s="18">
        <v>45742.0</v>
      </c>
      <c r="B5950" s="19" t="str">
        <f t="shared" si="1"/>
        <v>Mar</v>
      </c>
      <c r="C5950" s="20" t="s">
        <v>7</v>
      </c>
      <c r="D5950" s="19" t="s">
        <v>126</v>
      </c>
      <c r="E5950" s="19" t="s">
        <v>9</v>
      </c>
      <c r="F5950" s="21">
        <v>6.0</v>
      </c>
      <c r="G5950" s="22">
        <v>127873.0</v>
      </c>
      <c r="H5950" s="15" t="str">
        <f t="shared" si="2"/>
        <v>Very High Range</v>
      </c>
      <c r="I5950" s="22">
        <v>109253.0</v>
      </c>
      <c r="J5950" s="23">
        <f t="shared" si="3"/>
        <v>1.170430103</v>
      </c>
      <c r="K5950" s="24" t="str">
        <f t="shared" si="4"/>
        <v>Over Achived</v>
      </c>
    </row>
    <row r="5951" ht="22.5" customHeight="1">
      <c r="A5951" s="18">
        <v>45742.0</v>
      </c>
      <c r="B5951" s="19" t="str">
        <f t="shared" si="1"/>
        <v>Mar</v>
      </c>
      <c r="C5951" s="20" t="s">
        <v>7</v>
      </c>
      <c r="D5951" s="19" t="s">
        <v>118</v>
      </c>
      <c r="E5951" s="19" t="s">
        <v>34</v>
      </c>
      <c r="F5951" s="21">
        <v>6.0</v>
      </c>
      <c r="G5951" s="22">
        <v>131998.0</v>
      </c>
      <c r="H5951" s="15" t="str">
        <f t="shared" si="2"/>
        <v>Very High Range</v>
      </c>
      <c r="I5951" s="22">
        <v>122462.0</v>
      </c>
      <c r="J5951" s="23">
        <f t="shared" si="3"/>
        <v>1.077869053</v>
      </c>
      <c r="K5951" s="24" t="str">
        <f t="shared" si="4"/>
        <v>Over Achived</v>
      </c>
    </row>
    <row r="5952" ht="22.5" customHeight="1">
      <c r="A5952" s="18">
        <v>45742.0</v>
      </c>
      <c r="B5952" s="19" t="str">
        <f t="shared" si="1"/>
        <v>Mar</v>
      </c>
      <c r="C5952" s="20" t="s">
        <v>92</v>
      </c>
      <c r="D5952" s="19" t="s">
        <v>158</v>
      </c>
      <c r="E5952" s="19" t="s">
        <v>19</v>
      </c>
      <c r="F5952" s="21">
        <v>3.0</v>
      </c>
      <c r="G5952" s="22">
        <v>52043.0</v>
      </c>
      <c r="H5952" s="15" t="str">
        <f t="shared" si="2"/>
        <v>Medium Range</v>
      </c>
      <c r="I5952" s="22">
        <v>38604.0</v>
      </c>
      <c r="J5952" s="23">
        <f t="shared" si="3"/>
        <v>1.348124547</v>
      </c>
      <c r="K5952" s="24" t="str">
        <f t="shared" si="4"/>
        <v>Over Achived</v>
      </c>
    </row>
    <row r="5953" ht="22.5" customHeight="1">
      <c r="A5953" s="18">
        <v>45742.0</v>
      </c>
      <c r="B5953" s="19" t="str">
        <f t="shared" si="1"/>
        <v>Mar</v>
      </c>
      <c r="C5953" s="20" t="s">
        <v>7</v>
      </c>
      <c r="D5953" s="19" t="s">
        <v>118</v>
      </c>
      <c r="E5953" s="19" t="s">
        <v>23</v>
      </c>
      <c r="F5953" s="21">
        <v>2.0</v>
      </c>
      <c r="G5953" s="22">
        <v>73696.0</v>
      </c>
      <c r="H5953" s="15" t="str">
        <f t="shared" si="2"/>
        <v>High Range</v>
      </c>
      <c r="I5953" s="22">
        <v>68341.0</v>
      </c>
      <c r="J5953" s="23">
        <f t="shared" si="3"/>
        <v>1.078357062</v>
      </c>
      <c r="K5953" s="24" t="str">
        <f t="shared" si="4"/>
        <v>Over Achived</v>
      </c>
    </row>
    <row r="5954" ht="22.5" customHeight="1">
      <c r="A5954" s="18">
        <v>45742.0</v>
      </c>
      <c r="B5954" s="19" t="str">
        <f t="shared" si="1"/>
        <v>Mar</v>
      </c>
      <c r="C5954" s="20" t="s">
        <v>7</v>
      </c>
      <c r="D5954" s="19" t="s">
        <v>118</v>
      </c>
      <c r="E5954" s="19" t="s">
        <v>19</v>
      </c>
      <c r="F5954" s="21">
        <v>3.0</v>
      </c>
      <c r="G5954" s="22">
        <v>74590.0</v>
      </c>
      <c r="H5954" s="15" t="str">
        <f t="shared" si="2"/>
        <v>High Range</v>
      </c>
      <c r="I5954" s="22">
        <v>60738.0</v>
      </c>
      <c r="J5954" s="23">
        <f t="shared" si="3"/>
        <v>1.22806151</v>
      </c>
      <c r="K5954" s="24" t="str">
        <f t="shared" si="4"/>
        <v>Over Achived</v>
      </c>
    </row>
    <row r="5955" ht="22.5" customHeight="1">
      <c r="A5955" s="18">
        <v>45742.0</v>
      </c>
      <c r="B5955" s="19" t="str">
        <f t="shared" si="1"/>
        <v>Mar</v>
      </c>
      <c r="C5955" s="20" t="s">
        <v>7</v>
      </c>
      <c r="D5955" s="19" t="s">
        <v>106</v>
      </c>
      <c r="E5955" s="19" t="s">
        <v>34</v>
      </c>
      <c r="F5955" s="21">
        <v>6.0</v>
      </c>
      <c r="G5955" s="22">
        <v>120182.0</v>
      </c>
      <c r="H5955" s="15" t="str">
        <f t="shared" si="2"/>
        <v>Very High Range</v>
      </c>
      <c r="I5955" s="22">
        <v>96853.0</v>
      </c>
      <c r="J5955" s="23">
        <f t="shared" si="3"/>
        <v>1.240870185</v>
      </c>
      <c r="K5955" s="24" t="str">
        <f t="shared" si="4"/>
        <v>Over Achived</v>
      </c>
    </row>
    <row r="5956" ht="22.5" customHeight="1">
      <c r="A5956" s="18">
        <v>45742.0</v>
      </c>
      <c r="B5956" s="19" t="str">
        <f t="shared" si="1"/>
        <v>Mar</v>
      </c>
      <c r="C5956" s="20" t="s">
        <v>7</v>
      </c>
      <c r="D5956" s="19" t="s">
        <v>106</v>
      </c>
      <c r="E5956" s="19" t="s">
        <v>63</v>
      </c>
      <c r="F5956" s="21">
        <v>2.0</v>
      </c>
      <c r="G5956" s="22">
        <v>45138.0</v>
      </c>
      <c r="H5956" s="15" t="str">
        <f t="shared" si="2"/>
        <v>Base Range</v>
      </c>
      <c r="I5956" s="22">
        <v>39265.0</v>
      </c>
      <c r="J5956" s="23">
        <f t="shared" si="3"/>
        <v>1.149573411</v>
      </c>
      <c r="K5956" s="24" t="str">
        <f t="shared" si="4"/>
        <v>Over Achived</v>
      </c>
    </row>
    <row r="5957" ht="22.5" customHeight="1">
      <c r="A5957" s="18">
        <v>45742.0</v>
      </c>
      <c r="B5957" s="19" t="str">
        <f t="shared" si="1"/>
        <v>Mar</v>
      </c>
      <c r="C5957" s="20" t="s">
        <v>7</v>
      </c>
      <c r="D5957" s="19" t="s">
        <v>106</v>
      </c>
      <c r="E5957" s="19" t="s">
        <v>26</v>
      </c>
      <c r="F5957" s="21">
        <v>8.0</v>
      </c>
      <c r="G5957" s="22">
        <v>213681.0</v>
      </c>
      <c r="H5957" s="15" t="str">
        <f t="shared" si="2"/>
        <v>Very High Range</v>
      </c>
      <c r="I5957" s="22">
        <v>186749.0</v>
      </c>
      <c r="J5957" s="23">
        <f t="shared" si="3"/>
        <v>1.144214962</v>
      </c>
      <c r="K5957" s="24" t="str">
        <f t="shared" si="4"/>
        <v>Over Achived</v>
      </c>
    </row>
    <row r="5958" ht="22.5" customHeight="1">
      <c r="A5958" s="18">
        <v>45742.0</v>
      </c>
      <c r="B5958" s="19" t="str">
        <f t="shared" si="1"/>
        <v>Mar</v>
      </c>
      <c r="C5958" s="20" t="s">
        <v>7</v>
      </c>
      <c r="D5958" s="19" t="s">
        <v>106</v>
      </c>
      <c r="E5958" s="19" t="s">
        <v>23</v>
      </c>
      <c r="F5958" s="21">
        <v>3.0</v>
      </c>
      <c r="G5958" s="22">
        <v>72499.0</v>
      </c>
      <c r="H5958" s="15" t="str">
        <f t="shared" si="2"/>
        <v>High Range</v>
      </c>
      <c r="I5958" s="22">
        <v>57748.0</v>
      </c>
      <c r="J5958" s="23">
        <f t="shared" si="3"/>
        <v>1.255437418</v>
      </c>
      <c r="K5958" s="24" t="str">
        <f t="shared" si="4"/>
        <v>Over Achived</v>
      </c>
    </row>
    <row r="5959" ht="22.5" customHeight="1">
      <c r="A5959" s="18">
        <v>45742.0</v>
      </c>
      <c r="B5959" s="19" t="str">
        <f t="shared" si="1"/>
        <v>Mar</v>
      </c>
      <c r="C5959" s="20" t="s">
        <v>7</v>
      </c>
      <c r="D5959" s="19" t="s">
        <v>8</v>
      </c>
      <c r="E5959" s="19" t="s">
        <v>26</v>
      </c>
      <c r="F5959" s="21">
        <v>8.0</v>
      </c>
      <c r="G5959" s="22">
        <v>207188.0</v>
      </c>
      <c r="H5959" s="15" t="str">
        <f t="shared" si="2"/>
        <v>Very High Range</v>
      </c>
      <c r="I5959" s="22">
        <v>175552.0</v>
      </c>
      <c r="J5959" s="23">
        <f t="shared" si="3"/>
        <v>1.180208713</v>
      </c>
      <c r="K5959" s="24" t="str">
        <f t="shared" si="4"/>
        <v>Over Achived</v>
      </c>
    </row>
    <row r="5960" ht="22.5" customHeight="1">
      <c r="A5960" s="18">
        <v>45742.0</v>
      </c>
      <c r="B5960" s="19" t="str">
        <f t="shared" si="1"/>
        <v>Mar</v>
      </c>
      <c r="C5960" s="20" t="s">
        <v>7</v>
      </c>
      <c r="D5960" s="19" t="s">
        <v>118</v>
      </c>
      <c r="E5960" s="19" t="s">
        <v>68</v>
      </c>
      <c r="F5960" s="21">
        <v>2.0</v>
      </c>
      <c r="G5960" s="22">
        <v>56559.0</v>
      </c>
      <c r="H5960" s="15" t="str">
        <f t="shared" si="2"/>
        <v>Medium Range</v>
      </c>
      <c r="I5960" s="22">
        <v>52214.0</v>
      </c>
      <c r="J5960" s="23">
        <f t="shared" si="3"/>
        <v>1.08321523</v>
      </c>
      <c r="K5960" s="24" t="str">
        <f t="shared" si="4"/>
        <v>Over Achived</v>
      </c>
    </row>
    <row r="5961" ht="22.5" customHeight="1">
      <c r="A5961" s="18">
        <v>45742.0</v>
      </c>
      <c r="B5961" s="19" t="str">
        <f t="shared" si="1"/>
        <v>Mar</v>
      </c>
      <c r="C5961" s="20" t="s">
        <v>92</v>
      </c>
      <c r="D5961" s="19" t="s">
        <v>158</v>
      </c>
      <c r="E5961" s="19" t="s">
        <v>19</v>
      </c>
      <c r="F5961" s="21">
        <v>2.0</v>
      </c>
      <c r="G5961" s="22">
        <v>58492.0</v>
      </c>
      <c r="H5961" s="15" t="str">
        <f t="shared" si="2"/>
        <v>Medium Range</v>
      </c>
      <c r="I5961" s="22">
        <v>49882.0</v>
      </c>
      <c r="J5961" s="23">
        <f t="shared" si="3"/>
        <v>1.172607353</v>
      </c>
      <c r="K5961" s="24" t="str">
        <f t="shared" si="4"/>
        <v>Over Achived</v>
      </c>
    </row>
    <row r="5962" ht="22.5" customHeight="1">
      <c r="A5962" s="18">
        <v>45742.0</v>
      </c>
      <c r="B5962" s="19" t="str">
        <f t="shared" si="1"/>
        <v>Mar</v>
      </c>
      <c r="C5962" s="20" t="s">
        <v>7</v>
      </c>
      <c r="D5962" s="19" t="s">
        <v>8</v>
      </c>
      <c r="E5962" s="19" t="s">
        <v>23</v>
      </c>
      <c r="F5962" s="21">
        <v>3.0</v>
      </c>
      <c r="G5962" s="22">
        <v>66881.0</v>
      </c>
      <c r="H5962" s="15" t="str">
        <f t="shared" si="2"/>
        <v>Medium Range</v>
      </c>
      <c r="I5962" s="22">
        <v>47110.0</v>
      </c>
      <c r="J5962" s="23">
        <f t="shared" si="3"/>
        <v>1.419677351</v>
      </c>
      <c r="K5962" s="24" t="str">
        <f t="shared" si="4"/>
        <v>Over Achived</v>
      </c>
    </row>
    <row r="5963" ht="22.5" customHeight="1">
      <c r="A5963" s="18">
        <v>45742.0</v>
      </c>
      <c r="B5963" s="19" t="str">
        <f t="shared" si="1"/>
        <v>Mar</v>
      </c>
      <c r="C5963" s="20" t="s">
        <v>92</v>
      </c>
      <c r="D5963" s="25" t="s">
        <v>149</v>
      </c>
      <c r="E5963" s="19" t="s">
        <v>63</v>
      </c>
      <c r="F5963" s="21">
        <v>1.0</v>
      </c>
      <c r="G5963" s="22">
        <v>23804.0</v>
      </c>
      <c r="H5963" s="15" t="str">
        <f t="shared" si="2"/>
        <v>Base Range</v>
      </c>
      <c r="I5963" s="22">
        <v>22445.0</v>
      </c>
      <c r="J5963" s="23">
        <f t="shared" si="3"/>
        <v>1.060548006</v>
      </c>
      <c r="K5963" s="24" t="str">
        <f t="shared" si="4"/>
        <v>Over Achived</v>
      </c>
    </row>
    <row r="5964" ht="22.5" customHeight="1">
      <c r="A5964" s="18">
        <v>45742.0</v>
      </c>
      <c r="B5964" s="19" t="str">
        <f t="shared" si="1"/>
        <v>Mar</v>
      </c>
      <c r="C5964" s="20" t="s">
        <v>92</v>
      </c>
      <c r="D5964" s="19" t="s">
        <v>158</v>
      </c>
      <c r="E5964" s="19" t="s">
        <v>38</v>
      </c>
      <c r="F5964" s="21">
        <v>2.0</v>
      </c>
      <c r="G5964" s="22">
        <v>76746.0</v>
      </c>
      <c r="H5964" s="15" t="str">
        <f t="shared" si="2"/>
        <v>High Range</v>
      </c>
      <c r="I5964" s="22">
        <v>65361.0</v>
      </c>
      <c r="J5964" s="23">
        <f t="shared" si="3"/>
        <v>1.174186441</v>
      </c>
      <c r="K5964" s="24" t="str">
        <f t="shared" si="4"/>
        <v>Over Achived</v>
      </c>
    </row>
    <row r="5965" ht="22.5" customHeight="1">
      <c r="A5965" s="18">
        <v>45742.0</v>
      </c>
      <c r="B5965" s="19" t="str">
        <f t="shared" si="1"/>
        <v>Mar</v>
      </c>
      <c r="C5965" s="20" t="s">
        <v>13</v>
      </c>
      <c r="D5965" s="19" t="s">
        <v>14</v>
      </c>
      <c r="E5965" s="19" t="s">
        <v>63</v>
      </c>
      <c r="F5965" s="21">
        <v>4.0</v>
      </c>
      <c r="G5965" s="22">
        <v>65453.0</v>
      </c>
      <c r="H5965" s="15" t="str">
        <f t="shared" si="2"/>
        <v>Medium Range</v>
      </c>
      <c r="I5965" s="22">
        <v>56822.0</v>
      </c>
      <c r="J5965" s="23">
        <f t="shared" si="3"/>
        <v>1.151895393</v>
      </c>
      <c r="K5965" s="24" t="str">
        <f t="shared" si="4"/>
        <v>Over Achived</v>
      </c>
    </row>
    <row r="5966" ht="22.5" customHeight="1">
      <c r="A5966" s="18">
        <v>45742.0</v>
      </c>
      <c r="B5966" s="19" t="str">
        <f t="shared" si="1"/>
        <v>Mar</v>
      </c>
      <c r="C5966" s="20" t="s">
        <v>92</v>
      </c>
      <c r="D5966" s="19" t="s">
        <v>93</v>
      </c>
      <c r="E5966" s="19" t="s">
        <v>38</v>
      </c>
      <c r="F5966" s="21">
        <v>3.0</v>
      </c>
      <c r="G5966" s="22">
        <v>68487.0</v>
      </c>
      <c r="H5966" s="15" t="str">
        <f t="shared" si="2"/>
        <v>Medium Range</v>
      </c>
      <c r="I5966" s="22">
        <v>88891.0</v>
      </c>
      <c r="J5966" s="23">
        <f t="shared" si="3"/>
        <v>0.7704604516</v>
      </c>
      <c r="K5966" s="24" t="str">
        <f t="shared" si="4"/>
        <v>Target Not Meet</v>
      </c>
    </row>
    <row r="5967" ht="22.5" customHeight="1">
      <c r="A5967" s="18">
        <v>45742.0</v>
      </c>
      <c r="B5967" s="19" t="str">
        <f t="shared" si="1"/>
        <v>Mar</v>
      </c>
      <c r="C5967" s="20" t="s">
        <v>92</v>
      </c>
      <c r="D5967" s="19" t="s">
        <v>93</v>
      </c>
      <c r="E5967" s="19" t="s">
        <v>26</v>
      </c>
      <c r="F5967" s="21">
        <v>3.0</v>
      </c>
      <c r="G5967" s="22">
        <v>66932.0</v>
      </c>
      <c r="H5967" s="15" t="str">
        <f t="shared" si="2"/>
        <v>Medium Range</v>
      </c>
      <c r="I5967" s="22">
        <v>82592.0</v>
      </c>
      <c r="J5967" s="23">
        <f t="shared" si="3"/>
        <v>0.8103932584</v>
      </c>
      <c r="K5967" s="24" t="str">
        <f t="shared" si="4"/>
        <v>Target Not Meet</v>
      </c>
    </row>
    <row r="5968" ht="22.5" customHeight="1">
      <c r="A5968" s="18">
        <v>45742.0</v>
      </c>
      <c r="B5968" s="19" t="str">
        <f t="shared" si="1"/>
        <v>Mar</v>
      </c>
      <c r="C5968" s="20" t="s">
        <v>92</v>
      </c>
      <c r="D5968" s="19" t="s">
        <v>93</v>
      </c>
      <c r="E5968" s="19" t="s">
        <v>63</v>
      </c>
      <c r="F5968" s="21">
        <v>1.0</v>
      </c>
      <c r="G5968" s="22">
        <v>22837.0</v>
      </c>
      <c r="H5968" s="15" t="str">
        <f t="shared" si="2"/>
        <v>Base Range</v>
      </c>
      <c r="I5968" s="22">
        <v>26817.0</v>
      </c>
      <c r="J5968" s="23">
        <f t="shared" si="3"/>
        <v>0.8515866801</v>
      </c>
      <c r="K5968" s="24" t="str">
        <f t="shared" si="4"/>
        <v>Target Not Meet</v>
      </c>
    </row>
    <row r="5969" ht="22.5" customHeight="1">
      <c r="A5969" s="18">
        <v>45742.0</v>
      </c>
      <c r="B5969" s="19" t="str">
        <f t="shared" si="1"/>
        <v>Mar</v>
      </c>
      <c r="C5969" s="20" t="s">
        <v>92</v>
      </c>
      <c r="D5969" s="19" t="s">
        <v>93</v>
      </c>
      <c r="E5969" s="19" t="s">
        <v>23</v>
      </c>
      <c r="F5969" s="21">
        <v>2.0</v>
      </c>
      <c r="G5969" s="22">
        <v>49092.0</v>
      </c>
      <c r="H5969" s="15" t="str">
        <f t="shared" si="2"/>
        <v>Base Range</v>
      </c>
      <c r="I5969" s="22">
        <v>61043.0</v>
      </c>
      <c r="J5969" s="23">
        <f t="shared" si="3"/>
        <v>0.8042199761</v>
      </c>
      <c r="K5969" s="24" t="str">
        <f t="shared" si="4"/>
        <v>Target Not Meet</v>
      </c>
    </row>
    <row r="5970" ht="22.5" customHeight="1">
      <c r="A5970" s="18">
        <v>45742.0</v>
      </c>
      <c r="B5970" s="19" t="str">
        <f t="shared" si="1"/>
        <v>Mar</v>
      </c>
      <c r="C5970" s="20" t="s">
        <v>92</v>
      </c>
      <c r="D5970" s="19" t="s">
        <v>98</v>
      </c>
      <c r="E5970" s="19" t="s">
        <v>19</v>
      </c>
      <c r="F5970" s="21">
        <v>2.0</v>
      </c>
      <c r="G5970" s="22">
        <v>54603.0</v>
      </c>
      <c r="H5970" s="15" t="str">
        <f t="shared" si="2"/>
        <v>Medium Range</v>
      </c>
      <c r="I5970" s="22">
        <v>64421.0</v>
      </c>
      <c r="J5970" s="23">
        <f t="shared" si="3"/>
        <v>0.8475962807</v>
      </c>
      <c r="K5970" s="24" t="str">
        <f t="shared" si="4"/>
        <v>Target Not Meet</v>
      </c>
    </row>
    <row r="5971" ht="22.5" customHeight="1">
      <c r="A5971" s="18">
        <v>45742.0</v>
      </c>
      <c r="B5971" s="19" t="str">
        <f t="shared" si="1"/>
        <v>Mar</v>
      </c>
      <c r="C5971" s="20" t="s">
        <v>92</v>
      </c>
      <c r="D5971" s="19" t="s">
        <v>98</v>
      </c>
      <c r="E5971" s="19" t="s">
        <v>63</v>
      </c>
      <c r="F5971" s="21">
        <v>1.0</v>
      </c>
      <c r="G5971" s="22">
        <v>23533.0</v>
      </c>
      <c r="H5971" s="15" t="str">
        <f t="shared" si="2"/>
        <v>Base Range</v>
      </c>
      <c r="I5971" s="22">
        <v>30237.0</v>
      </c>
      <c r="J5971" s="23">
        <f t="shared" si="3"/>
        <v>0.7782848828</v>
      </c>
      <c r="K5971" s="24" t="str">
        <f t="shared" si="4"/>
        <v>Target Not Meet</v>
      </c>
    </row>
    <row r="5972" ht="22.5" customHeight="1">
      <c r="A5972" s="18">
        <v>45742.0</v>
      </c>
      <c r="B5972" s="19" t="str">
        <f t="shared" si="1"/>
        <v>Mar</v>
      </c>
      <c r="C5972" s="20" t="s">
        <v>13</v>
      </c>
      <c r="D5972" s="19" t="s">
        <v>14</v>
      </c>
      <c r="E5972" s="19" t="s">
        <v>63</v>
      </c>
      <c r="F5972" s="21">
        <v>1.0</v>
      </c>
      <c r="G5972" s="22">
        <v>16443.0</v>
      </c>
      <c r="H5972" s="15" t="str">
        <f t="shared" si="2"/>
        <v>Base Range</v>
      </c>
      <c r="I5972" s="22">
        <v>13432.0</v>
      </c>
      <c r="J5972" s="23">
        <f t="shared" si="3"/>
        <v>1.22416617</v>
      </c>
      <c r="K5972" s="24" t="str">
        <f t="shared" si="4"/>
        <v>Over Achived</v>
      </c>
    </row>
    <row r="5973" ht="22.5" customHeight="1">
      <c r="A5973" s="18">
        <v>45742.0</v>
      </c>
      <c r="B5973" s="19" t="str">
        <f t="shared" si="1"/>
        <v>Mar</v>
      </c>
      <c r="C5973" s="20" t="s">
        <v>92</v>
      </c>
      <c r="D5973" s="19" t="s">
        <v>98</v>
      </c>
      <c r="E5973" s="19" t="s">
        <v>9</v>
      </c>
      <c r="F5973" s="21">
        <v>5.0</v>
      </c>
      <c r="G5973" s="22">
        <v>102021.0</v>
      </c>
      <c r="H5973" s="15" t="str">
        <f t="shared" si="2"/>
        <v>Very High Range</v>
      </c>
      <c r="I5973" s="22">
        <v>118834.0</v>
      </c>
      <c r="J5973" s="23">
        <f t="shared" si="3"/>
        <v>0.8585169228</v>
      </c>
      <c r="K5973" s="24" t="str">
        <f t="shared" si="4"/>
        <v>Target Not Meet</v>
      </c>
    </row>
    <row r="5974" ht="22.5" customHeight="1">
      <c r="A5974" s="18">
        <v>45742.0</v>
      </c>
      <c r="B5974" s="19" t="str">
        <f t="shared" si="1"/>
        <v>Mar</v>
      </c>
      <c r="C5974" s="20" t="s">
        <v>92</v>
      </c>
      <c r="D5974" s="19" t="s">
        <v>144</v>
      </c>
      <c r="E5974" s="19" t="s">
        <v>68</v>
      </c>
      <c r="F5974" s="21">
        <v>2.0</v>
      </c>
      <c r="G5974" s="22">
        <v>47475.0</v>
      </c>
      <c r="H5974" s="15" t="str">
        <f t="shared" si="2"/>
        <v>Base Range</v>
      </c>
      <c r="I5974" s="22">
        <v>34274.0</v>
      </c>
      <c r="J5974" s="23">
        <f t="shared" si="3"/>
        <v>1.385160763</v>
      </c>
      <c r="K5974" s="24" t="str">
        <f t="shared" si="4"/>
        <v>Over Achived</v>
      </c>
    </row>
    <row r="5975" ht="22.5" customHeight="1">
      <c r="A5975" s="18">
        <v>45742.0</v>
      </c>
      <c r="B5975" s="19" t="str">
        <f t="shared" si="1"/>
        <v>Mar</v>
      </c>
      <c r="C5975" s="20" t="s">
        <v>92</v>
      </c>
      <c r="D5975" s="19" t="s">
        <v>144</v>
      </c>
      <c r="E5975" s="19" t="s">
        <v>38</v>
      </c>
      <c r="F5975" s="21">
        <v>3.0</v>
      </c>
      <c r="G5975" s="22">
        <v>67957.0</v>
      </c>
      <c r="H5975" s="15" t="str">
        <f t="shared" si="2"/>
        <v>Medium Range</v>
      </c>
      <c r="I5975" s="22">
        <v>51443.0</v>
      </c>
      <c r="J5975" s="23">
        <f t="shared" si="3"/>
        <v>1.321015493</v>
      </c>
      <c r="K5975" s="24" t="str">
        <f t="shared" si="4"/>
        <v>Over Achived</v>
      </c>
    </row>
    <row r="5976" ht="22.5" customHeight="1">
      <c r="A5976" s="18">
        <v>45742.0</v>
      </c>
      <c r="B5976" s="19" t="str">
        <f t="shared" si="1"/>
        <v>Mar</v>
      </c>
      <c r="C5976" s="20" t="s">
        <v>92</v>
      </c>
      <c r="D5976" s="19" t="s">
        <v>144</v>
      </c>
      <c r="E5976" s="19" t="s">
        <v>26</v>
      </c>
      <c r="F5976" s="21">
        <v>3.0</v>
      </c>
      <c r="G5976" s="22">
        <v>83460.0</v>
      </c>
      <c r="H5976" s="15" t="str">
        <f t="shared" si="2"/>
        <v>High Range</v>
      </c>
      <c r="I5976" s="22">
        <v>74762.0</v>
      </c>
      <c r="J5976" s="23">
        <f t="shared" si="3"/>
        <v>1.116342527</v>
      </c>
      <c r="K5976" s="24" t="str">
        <f t="shared" si="4"/>
        <v>Over Achived</v>
      </c>
    </row>
    <row r="5977" ht="22.5" customHeight="1">
      <c r="A5977" s="18">
        <v>45742.0</v>
      </c>
      <c r="B5977" s="19" t="str">
        <f t="shared" si="1"/>
        <v>Mar</v>
      </c>
      <c r="C5977" s="20" t="s">
        <v>92</v>
      </c>
      <c r="D5977" s="19" t="s">
        <v>144</v>
      </c>
      <c r="E5977" s="19" t="s">
        <v>34</v>
      </c>
      <c r="F5977" s="21">
        <v>4.0</v>
      </c>
      <c r="G5977" s="22">
        <v>104340.0</v>
      </c>
      <c r="H5977" s="15" t="str">
        <f t="shared" si="2"/>
        <v>Very High Range</v>
      </c>
      <c r="I5977" s="22">
        <v>96012.0</v>
      </c>
      <c r="J5977" s="23">
        <f t="shared" si="3"/>
        <v>1.086739158</v>
      </c>
      <c r="K5977" s="24" t="str">
        <f t="shared" si="4"/>
        <v>Over Achived</v>
      </c>
    </row>
    <row r="5978" ht="22.5" customHeight="1">
      <c r="A5978" s="18">
        <v>45742.0</v>
      </c>
      <c r="B5978" s="19" t="str">
        <f t="shared" si="1"/>
        <v>Mar</v>
      </c>
      <c r="C5978" s="20" t="s">
        <v>92</v>
      </c>
      <c r="D5978" s="19" t="s">
        <v>98</v>
      </c>
      <c r="E5978" s="19" t="s">
        <v>9</v>
      </c>
      <c r="F5978" s="21">
        <v>4.0</v>
      </c>
      <c r="G5978" s="22">
        <v>110431.0</v>
      </c>
      <c r="H5978" s="15" t="str">
        <f t="shared" si="2"/>
        <v>Very High Range</v>
      </c>
      <c r="I5978" s="22">
        <v>126186.0</v>
      </c>
      <c r="J5978" s="23">
        <f t="shared" si="3"/>
        <v>0.8751446278</v>
      </c>
      <c r="K5978" s="24" t="str">
        <f t="shared" si="4"/>
        <v>Target Not Meet</v>
      </c>
    </row>
    <row r="5979" ht="22.5" customHeight="1">
      <c r="A5979" s="18">
        <v>45742.0</v>
      </c>
      <c r="B5979" s="19" t="str">
        <f t="shared" si="1"/>
        <v>Mar</v>
      </c>
      <c r="C5979" s="20" t="s">
        <v>92</v>
      </c>
      <c r="D5979" s="19" t="s">
        <v>144</v>
      </c>
      <c r="E5979" s="19" t="s">
        <v>38</v>
      </c>
      <c r="F5979" s="21">
        <v>3.0</v>
      </c>
      <c r="G5979" s="22">
        <v>63575.0</v>
      </c>
      <c r="H5979" s="15" t="str">
        <f t="shared" si="2"/>
        <v>Medium Range</v>
      </c>
      <c r="I5979" s="22">
        <v>55622.0</v>
      </c>
      <c r="J5979" s="23">
        <f t="shared" si="3"/>
        <v>1.142982992</v>
      </c>
      <c r="K5979" s="24" t="str">
        <f t="shared" si="4"/>
        <v>Over Achived</v>
      </c>
    </row>
    <row r="5980" ht="22.5" customHeight="1">
      <c r="A5980" s="18">
        <v>45742.0</v>
      </c>
      <c r="B5980" s="19" t="str">
        <f t="shared" si="1"/>
        <v>Mar</v>
      </c>
      <c r="C5980" s="20" t="s">
        <v>92</v>
      </c>
      <c r="D5980" s="25" t="s">
        <v>149</v>
      </c>
      <c r="E5980" s="19" t="s">
        <v>19</v>
      </c>
      <c r="F5980" s="21">
        <v>2.0</v>
      </c>
      <c r="G5980" s="22">
        <v>65485.0</v>
      </c>
      <c r="H5980" s="15" t="str">
        <f t="shared" si="2"/>
        <v>Medium Range</v>
      </c>
      <c r="I5980" s="22">
        <v>58318.0</v>
      </c>
      <c r="J5980" s="23">
        <f t="shared" si="3"/>
        <v>1.122895161</v>
      </c>
      <c r="K5980" s="24" t="str">
        <f t="shared" si="4"/>
        <v>Over Achived</v>
      </c>
    </row>
    <row r="5981" ht="22.5" customHeight="1">
      <c r="A5981" s="18">
        <v>45743.0</v>
      </c>
      <c r="B5981" s="19" t="str">
        <f t="shared" si="1"/>
        <v>Mar</v>
      </c>
      <c r="C5981" s="20" t="s">
        <v>13</v>
      </c>
      <c r="D5981" s="19" t="s">
        <v>169</v>
      </c>
      <c r="E5981" s="19" t="s">
        <v>63</v>
      </c>
      <c r="F5981" s="21">
        <v>1.0</v>
      </c>
      <c r="G5981" s="22">
        <v>17103.0</v>
      </c>
      <c r="H5981" s="15" t="str">
        <f t="shared" si="2"/>
        <v>Base Range</v>
      </c>
      <c r="I5981" s="22">
        <v>20148.0</v>
      </c>
      <c r="J5981" s="23">
        <f t="shared" si="3"/>
        <v>0.848868374</v>
      </c>
      <c r="K5981" s="24" t="str">
        <f t="shared" si="4"/>
        <v>Target Not Meet</v>
      </c>
    </row>
    <row r="5982" ht="22.5" customHeight="1">
      <c r="A5982" s="18">
        <v>45743.0</v>
      </c>
      <c r="B5982" s="19" t="str">
        <f t="shared" si="1"/>
        <v>Mar</v>
      </c>
      <c r="C5982" s="20" t="s">
        <v>13</v>
      </c>
      <c r="D5982" s="19" t="s">
        <v>169</v>
      </c>
      <c r="E5982" s="19" t="s">
        <v>23</v>
      </c>
      <c r="F5982" s="21">
        <v>2.0</v>
      </c>
      <c r="G5982" s="22">
        <v>44605.0</v>
      </c>
      <c r="H5982" s="15" t="str">
        <f t="shared" si="2"/>
        <v>Base Range</v>
      </c>
      <c r="I5982" s="22">
        <v>53032.0</v>
      </c>
      <c r="J5982" s="23">
        <f t="shared" si="3"/>
        <v>0.8410959421</v>
      </c>
      <c r="K5982" s="24" t="str">
        <f t="shared" si="4"/>
        <v>Target Not Meet</v>
      </c>
    </row>
    <row r="5983" ht="22.5" customHeight="1">
      <c r="A5983" s="18">
        <v>45743.0</v>
      </c>
      <c r="B5983" s="19" t="str">
        <f t="shared" si="1"/>
        <v>Mar</v>
      </c>
      <c r="C5983" s="20" t="s">
        <v>13</v>
      </c>
      <c r="D5983" s="19" t="s">
        <v>37</v>
      </c>
      <c r="E5983" s="19" t="s">
        <v>23</v>
      </c>
      <c r="F5983" s="21">
        <v>2.0</v>
      </c>
      <c r="G5983" s="22">
        <v>47086.0</v>
      </c>
      <c r="H5983" s="15" t="str">
        <f t="shared" si="2"/>
        <v>Base Range</v>
      </c>
      <c r="I5983" s="22">
        <v>53540.0</v>
      </c>
      <c r="J5983" s="23">
        <f t="shared" si="3"/>
        <v>0.8794546134</v>
      </c>
      <c r="K5983" s="24" t="str">
        <f t="shared" si="4"/>
        <v>Target Not Meet</v>
      </c>
    </row>
    <row r="5984" ht="22.5" customHeight="1">
      <c r="A5984" s="18">
        <v>45743.0</v>
      </c>
      <c r="B5984" s="19" t="str">
        <f t="shared" si="1"/>
        <v>Mar</v>
      </c>
      <c r="C5984" s="20" t="s">
        <v>13</v>
      </c>
      <c r="D5984" s="19" t="s">
        <v>37</v>
      </c>
      <c r="E5984" s="19" t="s">
        <v>34</v>
      </c>
      <c r="F5984" s="21">
        <v>3.0</v>
      </c>
      <c r="G5984" s="22">
        <v>81028.0</v>
      </c>
      <c r="H5984" s="15" t="str">
        <f t="shared" si="2"/>
        <v>High Range</v>
      </c>
      <c r="I5984" s="22">
        <v>99294.0</v>
      </c>
      <c r="J5984" s="23">
        <f t="shared" si="3"/>
        <v>0.8160412512</v>
      </c>
      <c r="K5984" s="24" t="str">
        <f t="shared" si="4"/>
        <v>Target Not Meet</v>
      </c>
    </row>
    <row r="5985" ht="22.5" customHeight="1">
      <c r="A5985" s="18">
        <v>45743.0</v>
      </c>
      <c r="B5985" s="19" t="str">
        <f t="shared" si="1"/>
        <v>Mar</v>
      </c>
      <c r="C5985" s="20" t="s">
        <v>13</v>
      </c>
      <c r="D5985" s="19" t="s">
        <v>29</v>
      </c>
      <c r="E5985" s="19" t="s">
        <v>34</v>
      </c>
      <c r="F5985" s="21">
        <v>4.0</v>
      </c>
      <c r="G5985" s="22">
        <v>74094.0</v>
      </c>
      <c r="H5985" s="15" t="str">
        <f t="shared" si="2"/>
        <v>High Range</v>
      </c>
      <c r="I5985" s="22">
        <v>94439.0</v>
      </c>
      <c r="J5985" s="23">
        <f t="shared" si="3"/>
        <v>0.784569934</v>
      </c>
      <c r="K5985" s="24" t="str">
        <f t="shared" si="4"/>
        <v>Target Not Meet</v>
      </c>
    </row>
    <row r="5986" ht="22.5" customHeight="1">
      <c r="A5986" s="18">
        <v>45743.0</v>
      </c>
      <c r="B5986" s="19" t="str">
        <f t="shared" si="1"/>
        <v>Mar</v>
      </c>
      <c r="C5986" s="20" t="s">
        <v>13</v>
      </c>
      <c r="D5986" s="19" t="s">
        <v>29</v>
      </c>
      <c r="E5986" s="19" t="s">
        <v>68</v>
      </c>
      <c r="F5986" s="21">
        <v>2.0</v>
      </c>
      <c r="G5986" s="22">
        <v>37838.0</v>
      </c>
      <c r="H5986" s="15" t="str">
        <f t="shared" si="2"/>
        <v>Base Range</v>
      </c>
      <c r="I5986" s="22">
        <v>42507.0</v>
      </c>
      <c r="J5986" s="23">
        <f t="shared" si="3"/>
        <v>0.8901592679</v>
      </c>
      <c r="K5986" s="24" t="str">
        <f t="shared" si="4"/>
        <v>Target Not Meet</v>
      </c>
    </row>
    <row r="5987" ht="22.5" customHeight="1">
      <c r="A5987" s="18">
        <v>45743.0</v>
      </c>
      <c r="B5987" s="19" t="str">
        <f t="shared" si="1"/>
        <v>Mar</v>
      </c>
      <c r="C5987" s="20" t="s">
        <v>13</v>
      </c>
      <c r="D5987" s="19" t="s">
        <v>18</v>
      </c>
      <c r="E5987" s="19" t="s">
        <v>26</v>
      </c>
      <c r="F5987" s="21">
        <v>3.0</v>
      </c>
      <c r="G5987" s="22">
        <v>55254.0</v>
      </c>
      <c r="H5987" s="15" t="str">
        <f t="shared" si="2"/>
        <v>Medium Range</v>
      </c>
      <c r="I5987" s="22">
        <v>47053.0</v>
      </c>
      <c r="J5987" s="23">
        <f t="shared" si="3"/>
        <v>1.174292819</v>
      </c>
      <c r="K5987" s="24" t="str">
        <f t="shared" si="4"/>
        <v>Over Achived</v>
      </c>
    </row>
    <row r="5988" ht="22.5" customHeight="1">
      <c r="A5988" s="18">
        <v>45743.0</v>
      </c>
      <c r="B5988" s="19" t="str">
        <f t="shared" si="1"/>
        <v>Mar</v>
      </c>
      <c r="C5988" s="20" t="s">
        <v>13</v>
      </c>
      <c r="D5988" s="19" t="s">
        <v>18</v>
      </c>
      <c r="E5988" s="19" t="s">
        <v>26</v>
      </c>
      <c r="F5988" s="21">
        <v>2.0</v>
      </c>
      <c r="G5988" s="22">
        <v>55317.0</v>
      </c>
      <c r="H5988" s="15" t="str">
        <f t="shared" si="2"/>
        <v>Medium Range</v>
      </c>
      <c r="I5988" s="22">
        <v>51383.0</v>
      </c>
      <c r="J5988" s="23">
        <f t="shared" si="3"/>
        <v>1.076562287</v>
      </c>
      <c r="K5988" s="24" t="str">
        <f t="shared" si="4"/>
        <v>Over Achived</v>
      </c>
    </row>
    <row r="5989" ht="22.5" customHeight="1">
      <c r="A5989" s="18">
        <v>45743.0</v>
      </c>
      <c r="B5989" s="19" t="str">
        <f t="shared" si="1"/>
        <v>Mar</v>
      </c>
      <c r="C5989" s="20" t="s">
        <v>13</v>
      </c>
      <c r="D5989" s="19" t="s">
        <v>169</v>
      </c>
      <c r="E5989" s="19" t="s">
        <v>38</v>
      </c>
      <c r="F5989" s="21">
        <v>2.0</v>
      </c>
      <c r="G5989" s="22">
        <v>63304.0</v>
      </c>
      <c r="H5989" s="15" t="str">
        <f t="shared" si="2"/>
        <v>Medium Range</v>
      </c>
      <c r="I5989" s="22">
        <v>78467.0</v>
      </c>
      <c r="J5989" s="23">
        <f t="shared" si="3"/>
        <v>0.8067595295</v>
      </c>
      <c r="K5989" s="24" t="str">
        <f t="shared" si="4"/>
        <v>Target Not Meet</v>
      </c>
    </row>
    <row r="5990" ht="22.5" customHeight="1">
      <c r="A5990" s="18">
        <v>45743.0</v>
      </c>
      <c r="B5990" s="19" t="str">
        <f t="shared" si="1"/>
        <v>Mar</v>
      </c>
      <c r="C5990" s="20" t="s">
        <v>13</v>
      </c>
      <c r="D5990" s="19" t="s">
        <v>18</v>
      </c>
      <c r="E5990" s="19" t="s">
        <v>38</v>
      </c>
      <c r="F5990" s="21">
        <v>2.0</v>
      </c>
      <c r="G5990" s="22">
        <v>54352.0</v>
      </c>
      <c r="H5990" s="15" t="str">
        <f t="shared" si="2"/>
        <v>Medium Range</v>
      </c>
      <c r="I5990" s="22">
        <v>42987.0</v>
      </c>
      <c r="J5990" s="23">
        <f t="shared" si="3"/>
        <v>1.264382255</v>
      </c>
      <c r="K5990" s="24" t="str">
        <f t="shared" si="4"/>
        <v>Over Achived</v>
      </c>
    </row>
    <row r="5991" ht="22.5" customHeight="1">
      <c r="A5991" s="18">
        <v>45743.0</v>
      </c>
      <c r="B5991" s="19" t="str">
        <f t="shared" si="1"/>
        <v>Mar</v>
      </c>
      <c r="C5991" s="20" t="s">
        <v>13</v>
      </c>
      <c r="D5991" s="19" t="s">
        <v>14</v>
      </c>
      <c r="E5991" s="19" t="s">
        <v>38</v>
      </c>
      <c r="F5991" s="21">
        <v>2.0</v>
      </c>
      <c r="G5991" s="22">
        <v>54360.0</v>
      </c>
      <c r="H5991" s="15" t="str">
        <f t="shared" si="2"/>
        <v>Medium Range</v>
      </c>
      <c r="I5991" s="22">
        <v>49722.0</v>
      </c>
      <c r="J5991" s="23">
        <f t="shared" si="3"/>
        <v>1.093278629</v>
      </c>
      <c r="K5991" s="24" t="str">
        <f t="shared" si="4"/>
        <v>Over Achived</v>
      </c>
    </row>
    <row r="5992" ht="22.5" customHeight="1">
      <c r="A5992" s="18">
        <v>45743.0</v>
      </c>
      <c r="B5992" s="19" t="str">
        <f t="shared" si="1"/>
        <v>Mar</v>
      </c>
      <c r="C5992" s="20" t="s">
        <v>13</v>
      </c>
      <c r="D5992" s="19" t="s">
        <v>14</v>
      </c>
      <c r="E5992" s="19" t="s">
        <v>19</v>
      </c>
      <c r="F5992" s="21">
        <v>2.0</v>
      </c>
      <c r="G5992" s="22">
        <v>55749.0</v>
      </c>
      <c r="H5992" s="15" t="str">
        <f t="shared" si="2"/>
        <v>Medium Range</v>
      </c>
      <c r="I5992" s="22">
        <v>47500.0</v>
      </c>
      <c r="J5992" s="23">
        <f t="shared" si="3"/>
        <v>1.173663158</v>
      </c>
      <c r="K5992" s="24" t="str">
        <f t="shared" si="4"/>
        <v>Over Achived</v>
      </c>
    </row>
    <row r="5993" ht="22.5" customHeight="1">
      <c r="A5993" s="18">
        <v>45743.0</v>
      </c>
      <c r="B5993" s="19" t="str">
        <f t="shared" si="1"/>
        <v>Mar</v>
      </c>
      <c r="C5993" s="20" t="s">
        <v>13</v>
      </c>
      <c r="D5993" s="19" t="s">
        <v>14</v>
      </c>
      <c r="E5993" s="19" t="s">
        <v>68</v>
      </c>
      <c r="F5993" s="21">
        <v>2.0</v>
      </c>
      <c r="G5993" s="22">
        <v>44660.0</v>
      </c>
      <c r="H5993" s="15" t="str">
        <f t="shared" si="2"/>
        <v>Base Range</v>
      </c>
      <c r="I5993" s="22">
        <v>41342.0</v>
      </c>
      <c r="J5993" s="23">
        <f t="shared" si="3"/>
        <v>1.080257365</v>
      </c>
      <c r="K5993" s="24" t="str">
        <f t="shared" si="4"/>
        <v>Over Achived</v>
      </c>
    </row>
    <row r="5994" ht="22.5" customHeight="1">
      <c r="A5994" s="18">
        <v>45743.0</v>
      </c>
      <c r="B5994" s="19" t="str">
        <f t="shared" si="1"/>
        <v>Mar</v>
      </c>
      <c r="C5994" s="20" t="s">
        <v>13</v>
      </c>
      <c r="D5994" s="19" t="s">
        <v>14</v>
      </c>
      <c r="E5994" s="19" t="s">
        <v>19</v>
      </c>
      <c r="F5994" s="21">
        <v>2.0</v>
      </c>
      <c r="G5994" s="22">
        <v>49005.0</v>
      </c>
      <c r="H5994" s="15" t="str">
        <f t="shared" si="2"/>
        <v>Base Range</v>
      </c>
      <c r="I5994" s="22">
        <v>37937.0</v>
      </c>
      <c r="J5994" s="23">
        <f t="shared" si="3"/>
        <v>1.291746843</v>
      </c>
      <c r="K5994" s="24" t="str">
        <f t="shared" si="4"/>
        <v>Over Achived</v>
      </c>
    </row>
    <row r="5995" ht="22.5" customHeight="1">
      <c r="A5995" s="18">
        <v>45743.0</v>
      </c>
      <c r="B5995" s="19" t="str">
        <f t="shared" si="1"/>
        <v>Mar</v>
      </c>
      <c r="C5995" s="20" t="s">
        <v>13</v>
      </c>
      <c r="D5995" s="19" t="s">
        <v>18</v>
      </c>
      <c r="E5995" s="19" t="s">
        <v>38</v>
      </c>
      <c r="F5995" s="21">
        <v>3.0</v>
      </c>
      <c r="G5995" s="22">
        <v>63040.0</v>
      </c>
      <c r="H5995" s="15" t="str">
        <f t="shared" si="2"/>
        <v>Medium Range</v>
      </c>
      <c r="I5995" s="22">
        <v>48537.0</v>
      </c>
      <c r="J5995" s="23">
        <f t="shared" si="3"/>
        <v>1.298802975</v>
      </c>
      <c r="K5995" s="24" t="str">
        <f t="shared" si="4"/>
        <v>Over Achived</v>
      </c>
    </row>
    <row r="5996" ht="22.5" customHeight="1">
      <c r="A5996" s="18">
        <v>45743.0</v>
      </c>
      <c r="B5996" s="19" t="str">
        <f t="shared" si="1"/>
        <v>Mar</v>
      </c>
      <c r="C5996" s="20" t="s">
        <v>57</v>
      </c>
      <c r="D5996" s="19" t="s">
        <v>58</v>
      </c>
      <c r="E5996" s="19" t="s">
        <v>9</v>
      </c>
      <c r="F5996" s="21">
        <v>3.0</v>
      </c>
      <c r="G5996" s="22">
        <v>71687.0</v>
      </c>
      <c r="H5996" s="15" t="str">
        <f t="shared" si="2"/>
        <v>High Range</v>
      </c>
      <c r="I5996" s="22">
        <v>63095.0</v>
      </c>
      <c r="J5996" s="23">
        <f t="shared" si="3"/>
        <v>1.136175608</v>
      </c>
      <c r="K5996" s="24" t="str">
        <f t="shared" si="4"/>
        <v>Over Achived</v>
      </c>
    </row>
    <row r="5997" ht="22.5" customHeight="1">
      <c r="A5997" s="18">
        <v>45743.0</v>
      </c>
      <c r="B5997" s="19" t="str">
        <f t="shared" si="1"/>
        <v>Mar</v>
      </c>
      <c r="C5997" s="20" t="s">
        <v>57</v>
      </c>
      <c r="D5997" s="25" t="s">
        <v>62</v>
      </c>
      <c r="E5997" s="19" t="s">
        <v>19</v>
      </c>
      <c r="F5997" s="21">
        <v>1.0</v>
      </c>
      <c r="G5997" s="22">
        <v>34222.0</v>
      </c>
      <c r="H5997" s="15" t="str">
        <f t="shared" si="2"/>
        <v>Base Range</v>
      </c>
      <c r="I5997" s="22">
        <v>26085.0</v>
      </c>
      <c r="J5997" s="23">
        <f t="shared" si="3"/>
        <v>1.311941729</v>
      </c>
      <c r="K5997" s="24" t="str">
        <f t="shared" si="4"/>
        <v>Over Achived</v>
      </c>
    </row>
    <row r="5998" ht="22.5" customHeight="1">
      <c r="A5998" s="18">
        <v>45743.0</v>
      </c>
      <c r="B5998" s="19" t="str">
        <f t="shared" si="1"/>
        <v>Mar</v>
      </c>
      <c r="C5998" s="20" t="s">
        <v>57</v>
      </c>
      <c r="D5998" s="25" t="s">
        <v>62</v>
      </c>
      <c r="E5998" s="19" t="s">
        <v>38</v>
      </c>
      <c r="F5998" s="21">
        <v>1.0</v>
      </c>
      <c r="G5998" s="22">
        <v>38060.0</v>
      </c>
      <c r="H5998" s="15" t="str">
        <f t="shared" si="2"/>
        <v>Base Range</v>
      </c>
      <c r="I5998" s="22">
        <v>29118.0</v>
      </c>
      <c r="J5998" s="23">
        <f t="shared" si="3"/>
        <v>1.307095268</v>
      </c>
      <c r="K5998" s="24" t="str">
        <f t="shared" si="4"/>
        <v>Over Achived</v>
      </c>
    </row>
    <row r="5999" ht="22.5" customHeight="1">
      <c r="A5999" s="18">
        <v>45743.0</v>
      </c>
      <c r="B5999" s="19" t="str">
        <f t="shared" si="1"/>
        <v>Mar</v>
      </c>
      <c r="C5999" s="20" t="s">
        <v>57</v>
      </c>
      <c r="D5999" s="19" t="s">
        <v>85</v>
      </c>
      <c r="E5999" s="19" t="s">
        <v>9</v>
      </c>
      <c r="F5999" s="21">
        <v>3.0</v>
      </c>
      <c r="G5999" s="22">
        <v>75856.0</v>
      </c>
      <c r="H5999" s="15" t="str">
        <f t="shared" si="2"/>
        <v>High Range</v>
      </c>
      <c r="I5999" s="22">
        <v>96436.0</v>
      </c>
      <c r="J5999" s="23">
        <f t="shared" si="3"/>
        <v>0.7865942179</v>
      </c>
      <c r="K5999" s="24" t="str">
        <f t="shared" si="4"/>
        <v>Target Not Meet</v>
      </c>
    </row>
    <row r="6000" ht="22.5" customHeight="1">
      <c r="A6000" s="18">
        <v>45743.0</v>
      </c>
      <c r="B6000" s="19" t="str">
        <f t="shared" si="1"/>
        <v>Mar</v>
      </c>
      <c r="C6000" s="20" t="s">
        <v>13</v>
      </c>
      <c r="D6000" s="19" t="s">
        <v>14</v>
      </c>
      <c r="E6000" s="19" t="s">
        <v>34</v>
      </c>
      <c r="F6000" s="21">
        <v>3.0</v>
      </c>
      <c r="G6000" s="22">
        <v>79300.0</v>
      </c>
      <c r="H6000" s="15" t="str">
        <f t="shared" si="2"/>
        <v>High Range</v>
      </c>
      <c r="I6000" s="22">
        <v>59470.0</v>
      </c>
      <c r="J6000" s="23">
        <f t="shared" si="3"/>
        <v>1.333445435</v>
      </c>
      <c r="K6000" s="24" t="str">
        <f t="shared" si="4"/>
        <v>Over Achived</v>
      </c>
    </row>
    <row r="6001" ht="22.5" customHeight="1">
      <c r="A6001" s="18">
        <v>45743.0</v>
      </c>
      <c r="B6001" s="19" t="str">
        <f t="shared" si="1"/>
        <v>Mar</v>
      </c>
      <c r="C6001" s="20" t="s">
        <v>57</v>
      </c>
      <c r="D6001" s="19" t="s">
        <v>85</v>
      </c>
      <c r="E6001" s="19" t="s">
        <v>38</v>
      </c>
      <c r="F6001" s="21">
        <v>2.0</v>
      </c>
      <c r="G6001" s="22">
        <v>39799.0</v>
      </c>
      <c r="H6001" s="15" t="str">
        <f t="shared" si="2"/>
        <v>Base Range</v>
      </c>
      <c r="I6001" s="22">
        <v>47709.0</v>
      </c>
      <c r="J6001" s="23">
        <f t="shared" si="3"/>
        <v>0.8342031902</v>
      </c>
      <c r="K6001" s="24" t="str">
        <f t="shared" si="4"/>
        <v>Target Not Meet</v>
      </c>
    </row>
    <row r="6002" ht="22.5" customHeight="1">
      <c r="A6002" s="18">
        <v>45743.0</v>
      </c>
      <c r="B6002" s="19" t="str">
        <f t="shared" si="1"/>
        <v>Mar</v>
      </c>
      <c r="C6002" s="20" t="s">
        <v>57</v>
      </c>
      <c r="D6002" s="19" t="s">
        <v>85</v>
      </c>
      <c r="E6002" s="19" t="s">
        <v>63</v>
      </c>
      <c r="F6002" s="21">
        <v>1.0</v>
      </c>
      <c r="G6002" s="22">
        <v>26145.0</v>
      </c>
      <c r="H6002" s="15" t="str">
        <f t="shared" si="2"/>
        <v>Base Range</v>
      </c>
      <c r="I6002" s="22">
        <v>32562.0</v>
      </c>
      <c r="J6002" s="23">
        <f t="shared" si="3"/>
        <v>0.8029297955</v>
      </c>
      <c r="K6002" s="24" t="str">
        <f t="shared" si="4"/>
        <v>Target Not Meet</v>
      </c>
    </row>
    <row r="6003" ht="22.5" customHeight="1">
      <c r="A6003" s="18">
        <v>45743.0</v>
      </c>
      <c r="B6003" s="19" t="str">
        <f t="shared" si="1"/>
        <v>Mar</v>
      </c>
      <c r="C6003" s="20" t="s">
        <v>57</v>
      </c>
      <c r="D6003" s="19" t="s">
        <v>85</v>
      </c>
      <c r="E6003" s="19" t="s">
        <v>9</v>
      </c>
      <c r="F6003" s="21">
        <v>3.0</v>
      </c>
      <c r="G6003" s="22">
        <v>67178.0</v>
      </c>
      <c r="H6003" s="15" t="str">
        <f t="shared" si="2"/>
        <v>Medium Range</v>
      </c>
      <c r="I6003" s="22">
        <v>85727.0</v>
      </c>
      <c r="J6003" s="23">
        <f t="shared" si="3"/>
        <v>0.7836270953</v>
      </c>
      <c r="K6003" s="24" t="str">
        <f t="shared" si="4"/>
        <v>Target Not Meet</v>
      </c>
    </row>
    <row r="6004" ht="22.5" customHeight="1">
      <c r="A6004" s="18">
        <v>45743.0</v>
      </c>
      <c r="B6004" s="19" t="str">
        <f t="shared" si="1"/>
        <v>Mar</v>
      </c>
      <c r="C6004" s="20" t="s">
        <v>57</v>
      </c>
      <c r="D6004" s="19" t="s">
        <v>80</v>
      </c>
      <c r="E6004" s="19" t="s">
        <v>19</v>
      </c>
      <c r="F6004" s="21">
        <v>2.0</v>
      </c>
      <c r="G6004" s="22">
        <v>35354.0</v>
      </c>
      <c r="H6004" s="15" t="str">
        <f t="shared" si="2"/>
        <v>Base Range</v>
      </c>
      <c r="I6004" s="22">
        <v>37184.0</v>
      </c>
      <c r="J6004" s="23">
        <f t="shared" si="3"/>
        <v>0.950785284</v>
      </c>
      <c r="K6004" s="24" t="str">
        <f t="shared" si="4"/>
        <v>Target Not Meet</v>
      </c>
    </row>
    <row r="6005" ht="22.5" customHeight="1">
      <c r="A6005" s="18">
        <v>45743.0</v>
      </c>
      <c r="B6005" s="19" t="str">
        <f t="shared" si="1"/>
        <v>Mar</v>
      </c>
      <c r="C6005" s="20" t="s">
        <v>57</v>
      </c>
      <c r="D6005" s="19" t="s">
        <v>58</v>
      </c>
      <c r="E6005" s="19" t="s">
        <v>19</v>
      </c>
      <c r="F6005" s="21">
        <v>2.0</v>
      </c>
      <c r="G6005" s="22">
        <v>39303.0</v>
      </c>
      <c r="H6005" s="15" t="str">
        <f t="shared" si="2"/>
        <v>Base Range</v>
      </c>
      <c r="I6005" s="22">
        <v>36151.0</v>
      </c>
      <c r="J6005" s="23">
        <f t="shared" si="3"/>
        <v>1.087189843</v>
      </c>
      <c r="K6005" s="24" t="str">
        <f t="shared" si="4"/>
        <v>Over Achived</v>
      </c>
    </row>
    <row r="6006" ht="22.5" customHeight="1">
      <c r="A6006" s="18">
        <v>45743.0</v>
      </c>
      <c r="B6006" s="19" t="str">
        <f t="shared" si="1"/>
        <v>Mar</v>
      </c>
      <c r="C6006" s="20" t="s">
        <v>57</v>
      </c>
      <c r="D6006" s="19" t="s">
        <v>80</v>
      </c>
      <c r="E6006" s="19" t="s">
        <v>63</v>
      </c>
      <c r="F6006" s="21">
        <v>1.0</v>
      </c>
      <c r="G6006" s="22">
        <v>26617.0</v>
      </c>
      <c r="H6006" s="15" t="str">
        <f t="shared" si="2"/>
        <v>Base Range</v>
      </c>
      <c r="I6006" s="22">
        <v>31594.0</v>
      </c>
      <c r="J6006" s="23">
        <f t="shared" si="3"/>
        <v>0.8424700893</v>
      </c>
      <c r="K6006" s="24" t="str">
        <f t="shared" si="4"/>
        <v>Target Not Meet</v>
      </c>
    </row>
    <row r="6007" ht="22.5" customHeight="1">
      <c r="A6007" s="18">
        <v>45743.0</v>
      </c>
      <c r="B6007" s="19" t="str">
        <f t="shared" si="1"/>
        <v>Mar</v>
      </c>
      <c r="C6007" s="20" t="s">
        <v>57</v>
      </c>
      <c r="D6007" s="19" t="s">
        <v>80</v>
      </c>
      <c r="E6007" s="19" t="s">
        <v>34</v>
      </c>
      <c r="F6007" s="21">
        <v>2.0</v>
      </c>
      <c r="G6007" s="22">
        <v>65539.0</v>
      </c>
      <c r="H6007" s="15" t="str">
        <f t="shared" si="2"/>
        <v>Medium Range</v>
      </c>
      <c r="I6007" s="22">
        <v>84648.0</v>
      </c>
      <c r="J6007" s="23">
        <f t="shared" si="3"/>
        <v>0.7742533787</v>
      </c>
      <c r="K6007" s="24" t="str">
        <f t="shared" si="4"/>
        <v>Target Not Meet</v>
      </c>
    </row>
    <row r="6008" ht="22.5" customHeight="1">
      <c r="A6008" s="18">
        <v>45743.0</v>
      </c>
      <c r="B6008" s="19" t="str">
        <f t="shared" si="1"/>
        <v>Mar</v>
      </c>
      <c r="C6008" s="20" t="s">
        <v>57</v>
      </c>
      <c r="D6008" s="19" t="s">
        <v>71</v>
      </c>
      <c r="E6008" s="19" t="s">
        <v>23</v>
      </c>
      <c r="F6008" s="21">
        <v>2.0</v>
      </c>
      <c r="G6008" s="22">
        <v>33533.0</v>
      </c>
      <c r="H6008" s="15" t="str">
        <f t="shared" si="2"/>
        <v>Base Range</v>
      </c>
      <c r="I6008" s="22">
        <v>37727.0</v>
      </c>
      <c r="J6008" s="23">
        <f t="shared" si="3"/>
        <v>0.8888329313</v>
      </c>
      <c r="K6008" s="24" t="str">
        <f t="shared" si="4"/>
        <v>Target Not Meet</v>
      </c>
    </row>
    <row r="6009" ht="22.5" customHeight="1">
      <c r="A6009" s="18">
        <v>45743.0</v>
      </c>
      <c r="B6009" s="19" t="str">
        <f t="shared" si="1"/>
        <v>Mar</v>
      </c>
      <c r="C6009" s="20" t="s">
        <v>57</v>
      </c>
      <c r="D6009" s="19" t="s">
        <v>71</v>
      </c>
      <c r="E6009" s="19" t="s">
        <v>19</v>
      </c>
      <c r="F6009" s="21">
        <v>1.0</v>
      </c>
      <c r="G6009" s="22">
        <v>35071.0</v>
      </c>
      <c r="H6009" s="15" t="str">
        <f t="shared" si="2"/>
        <v>Base Range</v>
      </c>
      <c r="I6009" s="22">
        <v>38925.0</v>
      </c>
      <c r="J6009" s="23">
        <f t="shared" si="3"/>
        <v>0.9009890816</v>
      </c>
      <c r="K6009" s="24" t="str">
        <f t="shared" si="4"/>
        <v>Target Not Meet</v>
      </c>
    </row>
    <row r="6010" ht="22.5" customHeight="1">
      <c r="A6010" s="18">
        <v>45743.0</v>
      </c>
      <c r="B6010" s="19" t="str">
        <f t="shared" si="1"/>
        <v>Mar</v>
      </c>
      <c r="C6010" s="20" t="s">
        <v>57</v>
      </c>
      <c r="D6010" s="19" t="s">
        <v>71</v>
      </c>
      <c r="E6010" s="19" t="s">
        <v>26</v>
      </c>
      <c r="F6010" s="21">
        <v>2.0</v>
      </c>
      <c r="G6010" s="22">
        <v>49501.0</v>
      </c>
      <c r="H6010" s="15" t="str">
        <f t="shared" si="2"/>
        <v>Base Range</v>
      </c>
      <c r="I6010" s="22">
        <v>58475.0</v>
      </c>
      <c r="J6010" s="23">
        <f t="shared" si="3"/>
        <v>0.8465327063</v>
      </c>
      <c r="K6010" s="24" t="str">
        <f t="shared" si="4"/>
        <v>Target Not Meet</v>
      </c>
    </row>
    <row r="6011" ht="22.5" customHeight="1">
      <c r="A6011" s="18">
        <v>45743.0</v>
      </c>
      <c r="B6011" s="19" t="str">
        <f t="shared" si="1"/>
        <v>Mar</v>
      </c>
      <c r="C6011" s="20" t="s">
        <v>57</v>
      </c>
      <c r="D6011" s="19" t="s">
        <v>71</v>
      </c>
      <c r="E6011" s="19" t="s">
        <v>68</v>
      </c>
      <c r="F6011" s="21">
        <v>1.0</v>
      </c>
      <c r="G6011" s="22">
        <v>32035.0</v>
      </c>
      <c r="H6011" s="15" t="str">
        <f t="shared" si="2"/>
        <v>Base Range</v>
      </c>
      <c r="I6011" s="22">
        <v>34175.0</v>
      </c>
      <c r="J6011" s="23">
        <f t="shared" si="3"/>
        <v>0.9373811266</v>
      </c>
      <c r="K6011" s="24" t="str">
        <f t="shared" si="4"/>
        <v>Target Not Meet</v>
      </c>
    </row>
    <row r="6012" ht="22.5" customHeight="1">
      <c r="A6012" s="18">
        <v>45743.0</v>
      </c>
      <c r="B6012" s="19" t="str">
        <f t="shared" si="1"/>
        <v>Mar</v>
      </c>
      <c r="C6012" s="20" t="s">
        <v>57</v>
      </c>
      <c r="D6012" s="25" t="s">
        <v>62</v>
      </c>
      <c r="E6012" s="19" t="s">
        <v>38</v>
      </c>
      <c r="F6012" s="21">
        <v>2.0</v>
      </c>
      <c r="G6012" s="22">
        <v>40740.0</v>
      </c>
      <c r="H6012" s="15" t="str">
        <f t="shared" si="2"/>
        <v>Base Range</v>
      </c>
      <c r="I6012" s="22">
        <v>32212.0</v>
      </c>
      <c r="J6012" s="23">
        <f t="shared" si="3"/>
        <v>1.264746057</v>
      </c>
      <c r="K6012" s="24" t="str">
        <f t="shared" si="4"/>
        <v>Over Achived</v>
      </c>
    </row>
    <row r="6013" ht="22.5" customHeight="1">
      <c r="A6013" s="18">
        <v>45743.0</v>
      </c>
      <c r="B6013" s="19" t="str">
        <f t="shared" si="1"/>
        <v>Mar</v>
      </c>
      <c r="C6013" s="20" t="s">
        <v>57</v>
      </c>
      <c r="D6013" s="19" t="s">
        <v>80</v>
      </c>
      <c r="E6013" s="19" t="s">
        <v>23</v>
      </c>
      <c r="F6013" s="21">
        <v>1.0</v>
      </c>
      <c r="G6013" s="22">
        <v>32683.0</v>
      </c>
      <c r="H6013" s="15" t="str">
        <f t="shared" si="2"/>
        <v>Base Range</v>
      </c>
      <c r="I6013" s="22">
        <v>42178.0</v>
      </c>
      <c r="J6013" s="23">
        <f t="shared" si="3"/>
        <v>0.7748826402</v>
      </c>
      <c r="K6013" s="24" t="str">
        <f t="shared" si="4"/>
        <v>Target Not Meet</v>
      </c>
    </row>
    <row r="6014" ht="22.5" customHeight="1">
      <c r="A6014" s="18">
        <v>45743.0</v>
      </c>
      <c r="B6014" s="19" t="str">
        <f t="shared" si="1"/>
        <v>Mar</v>
      </c>
      <c r="C6014" s="20" t="s">
        <v>57</v>
      </c>
      <c r="D6014" s="19" t="s">
        <v>71</v>
      </c>
      <c r="E6014" s="19" t="s">
        <v>9</v>
      </c>
      <c r="F6014" s="21">
        <v>3.0</v>
      </c>
      <c r="G6014" s="22">
        <v>63409.0</v>
      </c>
      <c r="H6014" s="15" t="str">
        <f t="shared" si="2"/>
        <v>Medium Range</v>
      </c>
      <c r="I6014" s="22">
        <v>68669.0</v>
      </c>
      <c r="J6014" s="23">
        <f t="shared" si="3"/>
        <v>0.9234006611</v>
      </c>
      <c r="K6014" s="24" t="str">
        <f t="shared" si="4"/>
        <v>Target Not Meet</v>
      </c>
    </row>
    <row r="6015" ht="22.5" customHeight="1">
      <c r="A6015" s="18">
        <v>45743.0</v>
      </c>
      <c r="B6015" s="19" t="str">
        <f t="shared" si="1"/>
        <v>Mar</v>
      </c>
      <c r="C6015" s="20" t="s">
        <v>92</v>
      </c>
      <c r="D6015" s="19" t="s">
        <v>93</v>
      </c>
      <c r="E6015" s="19" t="s">
        <v>26</v>
      </c>
      <c r="F6015" s="21">
        <v>4.0</v>
      </c>
      <c r="G6015" s="22">
        <v>76405.0</v>
      </c>
      <c r="H6015" s="15" t="str">
        <f t="shared" si="2"/>
        <v>High Range</v>
      </c>
      <c r="I6015" s="22">
        <v>85675.0</v>
      </c>
      <c r="J6015" s="23">
        <f t="shared" si="3"/>
        <v>0.8918004085</v>
      </c>
      <c r="K6015" s="24" t="str">
        <f t="shared" si="4"/>
        <v>Target Not Meet</v>
      </c>
    </row>
    <row r="6016" ht="22.5" customHeight="1">
      <c r="A6016" s="18">
        <v>45743.0</v>
      </c>
      <c r="B6016" s="19" t="str">
        <f t="shared" si="1"/>
        <v>Mar</v>
      </c>
      <c r="C6016" s="20" t="s">
        <v>92</v>
      </c>
      <c r="D6016" s="19" t="s">
        <v>93</v>
      </c>
      <c r="E6016" s="19" t="s">
        <v>38</v>
      </c>
      <c r="F6016" s="21">
        <v>3.0</v>
      </c>
      <c r="G6016" s="22">
        <v>91869.0</v>
      </c>
      <c r="H6016" s="15" t="str">
        <f t="shared" si="2"/>
        <v>Very High Range</v>
      </c>
      <c r="I6016" s="22">
        <v>100589.0</v>
      </c>
      <c r="J6016" s="23">
        <f t="shared" si="3"/>
        <v>0.9133106006</v>
      </c>
      <c r="K6016" s="24" t="str">
        <f t="shared" si="4"/>
        <v>Target Not Meet</v>
      </c>
    </row>
    <row r="6017" ht="22.5" customHeight="1">
      <c r="A6017" s="18">
        <v>45743.0</v>
      </c>
      <c r="B6017" s="19" t="str">
        <f t="shared" si="1"/>
        <v>Mar</v>
      </c>
      <c r="C6017" s="20" t="s">
        <v>92</v>
      </c>
      <c r="D6017" s="19" t="s">
        <v>93</v>
      </c>
      <c r="E6017" s="19" t="s">
        <v>9</v>
      </c>
      <c r="F6017" s="21">
        <v>5.0</v>
      </c>
      <c r="G6017" s="22">
        <v>115184.0</v>
      </c>
      <c r="H6017" s="15" t="str">
        <f t="shared" si="2"/>
        <v>Very High Range</v>
      </c>
      <c r="I6017" s="22">
        <v>127454.0</v>
      </c>
      <c r="J6017" s="23">
        <f t="shared" si="3"/>
        <v>0.9037299732</v>
      </c>
      <c r="K6017" s="24" t="str">
        <f t="shared" si="4"/>
        <v>Target Not Meet</v>
      </c>
    </row>
    <row r="6018" ht="22.5" customHeight="1">
      <c r="A6018" s="18">
        <v>45743.0</v>
      </c>
      <c r="B6018" s="19" t="str">
        <f t="shared" si="1"/>
        <v>Mar</v>
      </c>
      <c r="C6018" s="20" t="s">
        <v>7</v>
      </c>
      <c r="D6018" s="19" t="s">
        <v>8</v>
      </c>
      <c r="E6018" s="19" t="s">
        <v>63</v>
      </c>
      <c r="F6018" s="21">
        <v>2.0</v>
      </c>
      <c r="G6018" s="22">
        <v>65565.0</v>
      </c>
      <c r="H6018" s="15" t="str">
        <f t="shared" si="2"/>
        <v>Medium Range</v>
      </c>
      <c r="I6018" s="22">
        <v>60141.0</v>
      </c>
      <c r="J6018" s="23">
        <f t="shared" si="3"/>
        <v>1.090188058</v>
      </c>
      <c r="K6018" s="24" t="str">
        <f t="shared" si="4"/>
        <v>Over Achived</v>
      </c>
    </row>
    <row r="6019" ht="22.5" customHeight="1">
      <c r="A6019" s="18">
        <v>45743.0</v>
      </c>
      <c r="B6019" s="19" t="str">
        <f t="shared" si="1"/>
        <v>Mar</v>
      </c>
      <c r="C6019" s="20" t="s">
        <v>7</v>
      </c>
      <c r="D6019" s="19" t="s">
        <v>8</v>
      </c>
      <c r="E6019" s="19" t="s">
        <v>34</v>
      </c>
      <c r="F6019" s="21">
        <v>5.0</v>
      </c>
      <c r="G6019" s="22">
        <v>154001.0</v>
      </c>
      <c r="H6019" s="15" t="str">
        <f t="shared" si="2"/>
        <v>Very High Range</v>
      </c>
      <c r="I6019" s="22">
        <v>113199.0</v>
      </c>
      <c r="J6019" s="23">
        <f t="shared" si="3"/>
        <v>1.36044488</v>
      </c>
      <c r="K6019" s="24" t="str">
        <f t="shared" si="4"/>
        <v>Over Achived</v>
      </c>
    </row>
    <row r="6020" ht="22.5" customHeight="1">
      <c r="A6020" s="18">
        <v>45743.0</v>
      </c>
      <c r="B6020" s="19" t="str">
        <f t="shared" si="1"/>
        <v>Mar</v>
      </c>
      <c r="C6020" s="20" t="s">
        <v>7</v>
      </c>
      <c r="D6020" s="19" t="s">
        <v>8</v>
      </c>
      <c r="E6020" s="19" t="s">
        <v>34</v>
      </c>
      <c r="F6020" s="21">
        <v>5.0</v>
      </c>
      <c r="G6020" s="22">
        <v>167176.0</v>
      </c>
      <c r="H6020" s="15" t="str">
        <f t="shared" si="2"/>
        <v>Very High Range</v>
      </c>
      <c r="I6020" s="22">
        <v>149264.0</v>
      </c>
      <c r="J6020" s="23">
        <f t="shared" si="3"/>
        <v>1.120002144</v>
      </c>
      <c r="K6020" s="24" t="str">
        <f t="shared" si="4"/>
        <v>Over Achived</v>
      </c>
    </row>
    <row r="6021" ht="22.5" customHeight="1">
      <c r="A6021" s="18">
        <v>45743.0</v>
      </c>
      <c r="B6021" s="19" t="str">
        <f t="shared" si="1"/>
        <v>Mar</v>
      </c>
      <c r="C6021" s="20" t="s">
        <v>7</v>
      </c>
      <c r="D6021" s="19" t="s">
        <v>8</v>
      </c>
      <c r="E6021" s="19" t="s">
        <v>38</v>
      </c>
      <c r="F6021" s="21">
        <v>4.0</v>
      </c>
      <c r="G6021" s="22">
        <v>109021.0</v>
      </c>
      <c r="H6021" s="15" t="str">
        <f t="shared" si="2"/>
        <v>Very High Range</v>
      </c>
      <c r="I6021" s="22">
        <v>86894.0</v>
      </c>
      <c r="J6021" s="23">
        <f t="shared" si="3"/>
        <v>1.254643589</v>
      </c>
      <c r="K6021" s="24" t="str">
        <f t="shared" si="4"/>
        <v>Over Achived</v>
      </c>
    </row>
    <row r="6022" ht="22.5" customHeight="1">
      <c r="A6022" s="18">
        <v>45743.0</v>
      </c>
      <c r="B6022" s="19" t="str">
        <f t="shared" si="1"/>
        <v>Mar</v>
      </c>
      <c r="C6022" s="20" t="s">
        <v>7</v>
      </c>
      <c r="D6022" s="19" t="s">
        <v>8</v>
      </c>
      <c r="E6022" s="19" t="s">
        <v>19</v>
      </c>
      <c r="F6022" s="21">
        <v>3.0</v>
      </c>
      <c r="G6022" s="22">
        <v>89007.0</v>
      </c>
      <c r="H6022" s="15" t="str">
        <f t="shared" si="2"/>
        <v>High Range</v>
      </c>
      <c r="I6022" s="22">
        <v>63766.0</v>
      </c>
      <c r="J6022" s="23">
        <f t="shared" si="3"/>
        <v>1.395837907</v>
      </c>
      <c r="K6022" s="24" t="str">
        <f t="shared" si="4"/>
        <v>Over Achived</v>
      </c>
    </row>
    <row r="6023" ht="22.5" customHeight="1">
      <c r="A6023" s="18">
        <v>45743.0</v>
      </c>
      <c r="B6023" s="19" t="str">
        <f t="shared" si="1"/>
        <v>Mar</v>
      </c>
      <c r="C6023" s="20" t="s">
        <v>7</v>
      </c>
      <c r="D6023" s="19" t="s">
        <v>106</v>
      </c>
      <c r="E6023" s="19" t="s">
        <v>68</v>
      </c>
      <c r="F6023" s="21">
        <v>2.0</v>
      </c>
      <c r="G6023" s="22">
        <v>70174.0</v>
      </c>
      <c r="H6023" s="15" t="str">
        <f t="shared" si="2"/>
        <v>High Range</v>
      </c>
      <c r="I6023" s="22">
        <v>52357.0</v>
      </c>
      <c r="J6023" s="23">
        <f t="shared" si="3"/>
        <v>1.340298336</v>
      </c>
      <c r="K6023" s="24" t="str">
        <f t="shared" si="4"/>
        <v>Over Achived</v>
      </c>
    </row>
    <row r="6024" ht="22.5" customHeight="1">
      <c r="A6024" s="18">
        <v>45743.0</v>
      </c>
      <c r="B6024" s="19" t="str">
        <f t="shared" si="1"/>
        <v>Mar</v>
      </c>
      <c r="C6024" s="20" t="s">
        <v>7</v>
      </c>
      <c r="D6024" s="19" t="s">
        <v>106</v>
      </c>
      <c r="E6024" s="19" t="s">
        <v>38</v>
      </c>
      <c r="F6024" s="21">
        <v>4.0</v>
      </c>
      <c r="G6024" s="22">
        <v>97494.0</v>
      </c>
      <c r="H6024" s="15" t="str">
        <f t="shared" si="2"/>
        <v>Very High Range</v>
      </c>
      <c r="I6024" s="22">
        <v>88867.0</v>
      </c>
      <c r="J6024" s="23">
        <f t="shared" si="3"/>
        <v>1.097077655</v>
      </c>
      <c r="K6024" s="24" t="str">
        <f t="shared" si="4"/>
        <v>Over Achived</v>
      </c>
    </row>
    <row r="6025" ht="22.5" customHeight="1">
      <c r="A6025" s="18">
        <v>45743.0</v>
      </c>
      <c r="B6025" s="19" t="str">
        <f t="shared" si="1"/>
        <v>Mar</v>
      </c>
      <c r="C6025" s="20" t="s">
        <v>7</v>
      </c>
      <c r="D6025" s="19" t="s">
        <v>118</v>
      </c>
      <c r="E6025" s="19" t="s">
        <v>19</v>
      </c>
      <c r="F6025" s="21">
        <v>3.0</v>
      </c>
      <c r="G6025" s="22">
        <v>82036.0</v>
      </c>
      <c r="H6025" s="15" t="str">
        <f t="shared" si="2"/>
        <v>High Range</v>
      </c>
      <c r="I6025" s="22">
        <v>64461.0</v>
      </c>
      <c r="J6025" s="23">
        <f t="shared" si="3"/>
        <v>1.272645476</v>
      </c>
      <c r="K6025" s="24" t="str">
        <f t="shared" si="4"/>
        <v>Over Achived</v>
      </c>
    </row>
    <row r="6026" ht="22.5" customHeight="1">
      <c r="A6026" s="18">
        <v>45743.0</v>
      </c>
      <c r="B6026" s="19" t="str">
        <f t="shared" si="1"/>
        <v>Mar</v>
      </c>
      <c r="C6026" s="20" t="s">
        <v>7</v>
      </c>
      <c r="D6026" s="19" t="s">
        <v>118</v>
      </c>
      <c r="E6026" s="19" t="s">
        <v>34</v>
      </c>
      <c r="F6026" s="21">
        <v>5.0</v>
      </c>
      <c r="G6026" s="22">
        <v>149264.0</v>
      </c>
      <c r="H6026" s="15" t="str">
        <f t="shared" si="2"/>
        <v>Very High Range</v>
      </c>
      <c r="I6026" s="22">
        <v>127773.0</v>
      </c>
      <c r="J6026" s="23">
        <f t="shared" si="3"/>
        <v>1.168196724</v>
      </c>
      <c r="K6026" s="24" t="str">
        <f t="shared" si="4"/>
        <v>Over Achived</v>
      </c>
    </row>
    <row r="6027" ht="22.5" customHeight="1">
      <c r="A6027" s="18">
        <v>45743.0</v>
      </c>
      <c r="B6027" s="19" t="str">
        <f t="shared" si="1"/>
        <v>Mar</v>
      </c>
      <c r="C6027" s="20" t="s">
        <v>7</v>
      </c>
      <c r="D6027" s="19" t="s">
        <v>118</v>
      </c>
      <c r="E6027" s="19" t="s">
        <v>26</v>
      </c>
      <c r="F6027" s="21">
        <v>8.0</v>
      </c>
      <c r="G6027" s="22">
        <v>197397.0</v>
      </c>
      <c r="H6027" s="15" t="str">
        <f t="shared" si="2"/>
        <v>Very High Range</v>
      </c>
      <c r="I6027" s="22">
        <v>167201.0</v>
      </c>
      <c r="J6027" s="23">
        <f t="shared" si="3"/>
        <v>1.180597006</v>
      </c>
      <c r="K6027" s="24" t="str">
        <f t="shared" si="4"/>
        <v>Over Achived</v>
      </c>
    </row>
    <row r="6028" ht="22.5" customHeight="1">
      <c r="A6028" s="18">
        <v>45743.0</v>
      </c>
      <c r="B6028" s="19" t="str">
        <f t="shared" si="1"/>
        <v>Mar</v>
      </c>
      <c r="C6028" s="20" t="s">
        <v>7</v>
      </c>
      <c r="D6028" s="19" t="s">
        <v>126</v>
      </c>
      <c r="E6028" s="19" t="s">
        <v>23</v>
      </c>
      <c r="F6028" s="21">
        <v>3.0</v>
      </c>
      <c r="G6028" s="22">
        <v>67583.0</v>
      </c>
      <c r="H6028" s="15" t="str">
        <f t="shared" si="2"/>
        <v>Medium Range</v>
      </c>
      <c r="I6028" s="22">
        <v>61672.0</v>
      </c>
      <c r="J6028" s="23">
        <f t="shared" si="3"/>
        <v>1.095845765</v>
      </c>
      <c r="K6028" s="24" t="str">
        <f t="shared" si="4"/>
        <v>Over Achived</v>
      </c>
    </row>
    <row r="6029" ht="22.5" customHeight="1">
      <c r="A6029" s="18">
        <v>45743.0</v>
      </c>
      <c r="B6029" s="19" t="str">
        <f t="shared" si="1"/>
        <v>Mar</v>
      </c>
      <c r="C6029" s="20" t="s">
        <v>7</v>
      </c>
      <c r="D6029" s="19" t="s">
        <v>126</v>
      </c>
      <c r="E6029" s="19" t="s">
        <v>38</v>
      </c>
      <c r="F6029" s="21">
        <v>3.0</v>
      </c>
      <c r="G6029" s="22">
        <v>109563.0</v>
      </c>
      <c r="H6029" s="15" t="str">
        <f t="shared" si="2"/>
        <v>Very High Range</v>
      </c>
      <c r="I6029" s="22">
        <v>86860.0</v>
      </c>
      <c r="J6029" s="23">
        <f t="shared" si="3"/>
        <v>1.261374626</v>
      </c>
      <c r="K6029" s="24" t="str">
        <f t="shared" si="4"/>
        <v>Over Achived</v>
      </c>
    </row>
    <row r="6030" ht="22.5" customHeight="1">
      <c r="A6030" s="18">
        <v>45743.0</v>
      </c>
      <c r="B6030" s="19" t="str">
        <f t="shared" si="1"/>
        <v>Mar</v>
      </c>
      <c r="C6030" s="20" t="s">
        <v>7</v>
      </c>
      <c r="D6030" s="19" t="s">
        <v>126</v>
      </c>
      <c r="E6030" s="19" t="s">
        <v>68</v>
      </c>
      <c r="F6030" s="21">
        <v>3.0</v>
      </c>
      <c r="G6030" s="22">
        <v>63619.0</v>
      </c>
      <c r="H6030" s="15" t="str">
        <f t="shared" si="2"/>
        <v>Medium Range</v>
      </c>
      <c r="I6030" s="22">
        <v>48026.0</v>
      </c>
      <c r="J6030" s="23">
        <f t="shared" si="3"/>
        <v>1.324678299</v>
      </c>
      <c r="K6030" s="24" t="str">
        <f t="shared" si="4"/>
        <v>Over Achived</v>
      </c>
    </row>
    <row r="6031" ht="22.5" customHeight="1">
      <c r="A6031" s="18">
        <v>45743.0</v>
      </c>
      <c r="B6031" s="19" t="str">
        <f t="shared" si="1"/>
        <v>Mar</v>
      </c>
      <c r="C6031" s="20" t="s">
        <v>7</v>
      </c>
      <c r="D6031" s="19" t="s">
        <v>131</v>
      </c>
      <c r="E6031" s="19" t="s">
        <v>68</v>
      </c>
      <c r="F6031" s="21">
        <v>2.0</v>
      </c>
      <c r="G6031" s="22">
        <v>72598.0</v>
      </c>
      <c r="H6031" s="15" t="str">
        <f t="shared" si="2"/>
        <v>High Range</v>
      </c>
      <c r="I6031" s="22">
        <v>65863.0</v>
      </c>
      <c r="J6031" s="23">
        <f t="shared" si="3"/>
        <v>1.102257717</v>
      </c>
      <c r="K6031" s="24" t="str">
        <f t="shared" si="4"/>
        <v>Over Achived</v>
      </c>
    </row>
    <row r="6032" ht="22.5" customHeight="1">
      <c r="A6032" s="18">
        <v>45743.0</v>
      </c>
      <c r="B6032" s="19" t="str">
        <f t="shared" si="1"/>
        <v>Mar</v>
      </c>
      <c r="C6032" s="20" t="s">
        <v>7</v>
      </c>
      <c r="D6032" s="19" t="s">
        <v>118</v>
      </c>
      <c r="E6032" s="19" t="s">
        <v>38</v>
      </c>
      <c r="F6032" s="21">
        <v>4.0</v>
      </c>
      <c r="G6032" s="22">
        <v>117519.0</v>
      </c>
      <c r="H6032" s="15" t="str">
        <f t="shared" si="2"/>
        <v>Very High Range</v>
      </c>
      <c r="I6032" s="22">
        <v>107477.0</v>
      </c>
      <c r="J6032" s="23">
        <f t="shared" si="3"/>
        <v>1.093433944</v>
      </c>
      <c r="K6032" s="24" t="str">
        <f t="shared" si="4"/>
        <v>Over Achived</v>
      </c>
    </row>
    <row r="6033" ht="22.5" customHeight="1">
      <c r="A6033" s="18">
        <v>45743.0</v>
      </c>
      <c r="B6033" s="19" t="str">
        <f t="shared" si="1"/>
        <v>Mar</v>
      </c>
      <c r="C6033" s="20" t="s">
        <v>7</v>
      </c>
      <c r="D6033" s="19" t="s">
        <v>131</v>
      </c>
      <c r="E6033" s="19" t="s">
        <v>19</v>
      </c>
      <c r="F6033" s="21">
        <v>4.0</v>
      </c>
      <c r="G6033" s="22">
        <v>73778.0</v>
      </c>
      <c r="H6033" s="15" t="str">
        <f t="shared" si="2"/>
        <v>High Range</v>
      </c>
      <c r="I6033" s="22">
        <v>57679.0</v>
      </c>
      <c r="J6033" s="23">
        <f t="shared" si="3"/>
        <v>1.279113716</v>
      </c>
      <c r="K6033" s="24" t="str">
        <f t="shared" si="4"/>
        <v>Over Achived</v>
      </c>
    </row>
    <row r="6034" ht="22.5" customHeight="1">
      <c r="A6034" s="18">
        <v>45743.0</v>
      </c>
      <c r="B6034" s="19" t="str">
        <f t="shared" si="1"/>
        <v>Mar</v>
      </c>
      <c r="C6034" s="20" t="s">
        <v>92</v>
      </c>
      <c r="D6034" s="19" t="s">
        <v>93</v>
      </c>
      <c r="E6034" s="19" t="s">
        <v>38</v>
      </c>
      <c r="F6034" s="21">
        <v>3.0</v>
      </c>
      <c r="G6034" s="22">
        <v>77330.0</v>
      </c>
      <c r="H6034" s="15" t="str">
        <f t="shared" si="2"/>
        <v>High Range</v>
      </c>
      <c r="I6034" s="22">
        <v>98870.0</v>
      </c>
      <c r="J6034" s="23">
        <f t="shared" si="3"/>
        <v>0.7821381612</v>
      </c>
      <c r="K6034" s="24" t="str">
        <f t="shared" si="4"/>
        <v>Target Not Meet</v>
      </c>
    </row>
    <row r="6035" ht="22.5" customHeight="1">
      <c r="A6035" s="18">
        <v>45743.0</v>
      </c>
      <c r="B6035" s="19" t="str">
        <f t="shared" si="1"/>
        <v>Mar</v>
      </c>
      <c r="C6035" s="20" t="s">
        <v>7</v>
      </c>
      <c r="D6035" s="19" t="s">
        <v>131</v>
      </c>
      <c r="E6035" s="19" t="s">
        <v>34</v>
      </c>
      <c r="F6035" s="21">
        <v>6.0</v>
      </c>
      <c r="G6035" s="22">
        <v>131639.0</v>
      </c>
      <c r="H6035" s="15" t="str">
        <f t="shared" si="2"/>
        <v>Very High Range</v>
      </c>
      <c r="I6035" s="22">
        <v>110138.0</v>
      </c>
      <c r="J6035" s="23">
        <f t="shared" si="3"/>
        <v>1.195218726</v>
      </c>
      <c r="K6035" s="24" t="str">
        <f t="shared" si="4"/>
        <v>Over Achived</v>
      </c>
    </row>
    <row r="6036" ht="22.5" customHeight="1">
      <c r="A6036" s="18">
        <v>45743.0</v>
      </c>
      <c r="B6036" s="19" t="str">
        <f t="shared" si="1"/>
        <v>Mar</v>
      </c>
      <c r="C6036" s="20" t="s">
        <v>92</v>
      </c>
      <c r="D6036" s="19" t="s">
        <v>98</v>
      </c>
      <c r="E6036" s="19" t="s">
        <v>23</v>
      </c>
      <c r="F6036" s="21">
        <v>2.0</v>
      </c>
      <c r="G6036" s="22">
        <v>67324.0</v>
      </c>
      <c r="H6036" s="15" t="str">
        <f t="shared" si="2"/>
        <v>Medium Range</v>
      </c>
      <c r="I6036" s="22">
        <v>72567.0</v>
      </c>
      <c r="J6036" s="23">
        <f t="shared" si="3"/>
        <v>0.927749528</v>
      </c>
      <c r="K6036" s="24" t="str">
        <f t="shared" si="4"/>
        <v>Target Not Meet</v>
      </c>
    </row>
    <row r="6037" ht="22.5" customHeight="1">
      <c r="A6037" s="18">
        <v>45743.0</v>
      </c>
      <c r="B6037" s="19" t="str">
        <f t="shared" si="1"/>
        <v>Mar</v>
      </c>
      <c r="C6037" s="20" t="s">
        <v>92</v>
      </c>
      <c r="D6037" s="19" t="s">
        <v>98</v>
      </c>
      <c r="E6037" s="19" t="s">
        <v>38</v>
      </c>
      <c r="F6037" s="21">
        <v>3.0</v>
      </c>
      <c r="G6037" s="22">
        <v>75163.0</v>
      </c>
      <c r="H6037" s="15" t="str">
        <f t="shared" si="2"/>
        <v>High Range</v>
      </c>
      <c r="I6037" s="22">
        <v>93583.0</v>
      </c>
      <c r="J6037" s="23">
        <f t="shared" si="3"/>
        <v>0.8031693791</v>
      </c>
      <c r="K6037" s="24" t="str">
        <f t="shared" si="4"/>
        <v>Target Not Meet</v>
      </c>
    </row>
    <row r="6038" ht="22.5" customHeight="1">
      <c r="A6038" s="18">
        <v>45743.0</v>
      </c>
      <c r="B6038" s="19" t="str">
        <f t="shared" si="1"/>
        <v>Mar</v>
      </c>
      <c r="C6038" s="20" t="s">
        <v>92</v>
      </c>
      <c r="D6038" s="19" t="s">
        <v>98</v>
      </c>
      <c r="E6038" s="19" t="s">
        <v>34</v>
      </c>
      <c r="F6038" s="21">
        <v>4.0</v>
      </c>
      <c r="G6038" s="22">
        <v>124506.0</v>
      </c>
      <c r="H6038" s="15" t="str">
        <f t="shared" si="2"/>
        <v>Very High Range</v>
      </c>
      <c r="I6038" s="22">
        <v>140909.0</v>
      </c>
      <c r="J6038" s="23">
        <f t="shared" si="3"/>
        <v>0.8835915378</v>
      </c>
      <c r="K6038" s="24" t="str">
        <f t="shared" si="4"/>
        <v>Target Not Meet</v>
      </c>
    </row>
    <row r="6039" ht="22.5" customHeight="1">
      <c r="A6039" s="18">
        <v>45743.0</v>
      </c>
      <c r="B6039" s="19" t="str">
        <f t="shared" si="1"/>
        <v>Mar</v>
      </c>
      <c r="C6039" s="20" t="s">
        <v>92</v>
      </c>
      <c r="D6039" s="19" t="s">
        <v>144</v>
      </c>
      <c r="E6039" s="19" t="s">
        <v>23</v>
      </c>
      <c r="F6039" s="21">
        <v>2.0</v>
      </c>
      <c r="G6039" s="22">
        <v>53528.0</v>
      </c>
      <c r="H6039" s="15" t="str">
        <f t="shared" si="2"/>
        <v>Medium Range</v>
      </c>
      <c r="I6039" s="22">
        <v>48842.0</v>
      </c>
      <c r="J6039" s="23">
        <f t="shared" si="3"/>
        <v>1.095942017</v>
      </c>
      <c r="K6039" s="24" t="str">
        <f t="shared" si="4"/>
        <v>Over Achived</v>
      </c>
    </row>
    <row r="6040" ht="22.5" customHeight="1">
      <c r="A6040" s="18">
        <v>45743.0</v>
      </c>
      <c r="B6040" s="19" t="str">
        <f t="shared" si="1"/>
        <v>Mar</v>
      </c>
      <c r="C6040" s="20" t="s">
        <v>92</v>
      </c>
      <c r="D6040" s="25" t="s">
        <v>149</v>
      </c>
      <c r="E6040" s="19" t="s">
        <v>68</v>
      </c>
      <c r="F6040" s="21">
        <v>2.0</v>
      </c>
      <c r="G6040" s="22">
        <v>46743.0</v>
      </c>
      <c r="H6040" s="15" t="str">
        <f t="shared" si="2"/>
        <v>Base Range</v>
      </c>
      <c r="I6040" s="22">
        <v>43536.0</v>
      </c>
      <c r="J6040" s="23">
        <f t="shared" si="3"/>
        <v>1.073663175</v>
      </c>
      <c r="K6040" s="24" t="str">
        <f t="shared" si="4"/>
        <v>Over Achived</v>
      </c>
    </row>
    <row r="6041" ht="22.5" customHeight="1">
      <c r="A6041" s="18">
        <v>45743.0</v>
      </c>
      <c r="B6041" s="19" t="str">
        <f t="shared" si="1"/>
        <v>Mar</v>
      </c>
      <c r="C6041" s="20" t="s">
        <v>92</v>
      </c>
      <c r="D6041" s="19" t="s">
        <v>144</v>
      </c>
      <c r="E6041" s="19" t="s">
        <v>9</v>
      </c>
      <c r="F6041" s="21">
        <v>6.0</v>
      </c>
      <c r="G6041" s="22">
        <v>113751.0</v>
      </c>
      <c r="H6041" s="15" t="str">
        <f t="shared" si="2"/>
        <v>Very High Range</v>
      </c>
      <c r="I6041" s="22">
        <v>83568.0</v>
      </c>
      <c r="J6041" s="23">
        <f t="shared" si="3"/>
        <v>1.36117892</v>
      </c>
      <c r="K6041" s="24" t="str">
        <f t="shared" si="4"/>
        <v>Over Achived</v>
      </c>
    </row>
    <row r="6042" ht="22.5" customHeight="1">
      <c r="A6042" s="18">
        <v>45743.0</v>
      </c>
      <c r="B6042" s="19" t="str">
        <f t="shared" si="1"/>
        <v>Mar</v>
      </c>
      <c r="C6042" s="20" t="s">
        <v>92</v>
      </c>
      <c r="D6042" s="25" t="s">
        <v>149</v>
      </c>
      <c r="E6042" s="19" t="s">
        <v>19</v>
      </c>
      <c r="F6042" s="21">
        <v>3.0</v>
      </c>
      <c r="G6042" s="22">
        <v>63754.0</v>
      </c>
      <c r="H6042" s="15" t="str">
        <f t="shared" si="2"/>
        <v>Medium Range</v>
      </c>
      <c r="I6042" s="22">
        <v>47216.0</v>
      </c>
      <c r="J6042" s="23">
        <f t="shared" si="3"/>
        <v>1.350262623</v>
      </c>
      <c r="K6042" s="24" t="str">
        <f t="shared" si="4"/>
        <v>Over Achived</v>
      </c>
    </row>
    <row r="6043" ht="22.5" customHeight="1">
      <c r="A6043" s="18">
        <v>45743.0</v>
      </c>
      <c r="B6043" s="19" t="str">
        <f t="shared" si="1"/>
        <v>Mar</v>
      </c>
      <c r="C6043" s="20" t="s">
        <v>92</v>
      </c>
      <c r="D6043" s="25" t="s">
        <v>149</v>
      </c>
      <c r="E6043" s="19" t="s">
        <v>23</v>
      </c>
      <c r="F6043" s="21">
        <v>2.0</v>
      </c>
      <c r="G6043" s="22">
        <v>59300.0</v>
      </c>
      <c r="H6043" s="15" t="str">
        <f t="shared" si="2"/>
        <v>Medium Range</v>
      </c>
      <c r="I6043" s="22">
        <v>48864.0</v>
      </c>
      <c r="J6043" s="23">
        <f t="shared" si="3"/>
        <v>1.213572364</v>
      </c>
      <c r="K6043" s="24" t="str">
        <f t="shared" si="4"/>
        <v>Over Achived</v>
      </c>
    </row>
    <row r="6044" ht="22.5" customHeight="1">
      <c r="A6044" s="18">
        <v>45743.0</v>
      </c>
      <c r="B6044" s="19" t="str">
        <f t="shared" si="1"/>
        <v>Mar</v>
      </c>
      <c r="C6044" s="20" t="s">
        <v>92</v>
      </c>
      <c r="D6044" s="19" t="s">
        <v>158</v>
      </c>
      <c r="E6044" s="19" t="s">
        <v>19</v>
      </c>
      <c r="F6044" s="21">
        <v>3.0</v>
      </c>
      <c r="G6044" s="22">
        <v>64169.0</v>
      </c>
      <c r="H6044" s="15" t="str">
        <f t="shared" si="2"/>
        <v>Medium Range</v>
      </c>
      <c r="I6044" s="22">
        <v>52725.0</v>
      </c>
      <c r="J6044" s="23">
        <f t="shared" si="3"/>
        <v>1.217050735</v>
      </c>
      <c r="K6044" s="24" t="str">
        <f t="shared" si="4"/>
        <v>Over Achived</v>
      </c>
    </row>
    <row r="6045" ht="22.5" customHeight="1">
      <c r="A6045" s="18">
        <v>45743.0</v>
      </c>
      <c r="B6045" s="19" t="str">
        <f t="shared" si="1"/>
        <v>Mar</v>
      </c>
      <c r="C6045" s="20" t="s">
        <v>92</v>
      </c>
      <c r="D6045" s="19" t="s">
        <v>158</v>
      </c>
      <c r="E6045" s="19" t="s">
        <v>34</v>
      </c>
      <c r="F6045" s="21">
        <v>5.0</v>
      </c>
      <c r="G6045" s="22">
        <v>109166.0</v>
      </c>
      <c r="H6045" s="15" t="str">
        <f t="shared" si="2"/>
        <v>Very High Range</v>
      </c>
      <c r="I6045" s="22">
        <v>92552.0</v>
      </c>
      <c r="J6045" s="23">
        <f t="shared" si="3"/>
        <v>1.179509897</v>
      </c>
      <c r="K6045" s="24" t="str">
        <f t="shared" si="4"/>
        <v>Over Achived</v>
      </c>
    </row>
    <row r="6046" ht="22.5" customHeight="1">
      <c r="A6046" s="18">
        <v>45743.0</v>
      </c>
      <c r="B6046" s="19" t="str">
        <f t="shared" si="1"/>
        <v>Mar</v>
      </c>
      <c r="C6046" s="20" t="s">
        <v>92</v>
      </c>
      <c r="D6046" s="19" t="s">
        <v>158</v>
      </c>
      <c r="E6046" s="19" t="s">
        <v>19</v>
      </c>
      <c r="F6046" s="21">
        <v>3.0</v>
      </c>
      <c r="G6046" s="22">
        <v>61041.0</v>
      </c>
      <c r="H6046" s="15" t="str">
        <f t="shared" si="2"/>
        <v>Medium Range</v>
      </c>
      <c r="I6046" s="22">
        <v>51847.0</v>
      </c>
      <c r="J6046" s="23">
        <f t="shared" si="3"/>
        <v>1.17732945</v>
      </c>
      <c r="K6046" s="24" t="str">
        <f t="shared" si="4"/>
        <v>Over Achived</v>
      </c>
    </row>
    <row r="6047" ht="22.5" customHeight="1">
      <c r="A6047" s="18">
        <v>45743.0</v>
      </c>
      <c r="B6047" s="19" t="str">
        <f t="shared" si="1"/>
        <v>Mar</v>
      </c>
      <c r="C6047" s="20" t="s">
        <v>7</v>
      </c>
      <c r="D6047" s="19" t="s">
        <v>131</v>
      </c>
      <c r="E6047" s="19" t="s">
        <v>19</v>
      </c>
      <c r="F6047" s="21">
        <v>3.0</v>
      </c>
      <c r="G6047" s="22">
        <v>86159.0</v>
      </c>
      <c r="H6047" s="15" t="str">
        <f t="shared" si="2"/>
        <v>High Range</v>
      </c>
      <c r="I6047" s="22">
        <v>64457.0</v>
      </c>
      <c r="J6047" s="23">
        <f t="shared" si="3"/>
        <v>1.336689576</v>
      </c>
      <c r="K6047" s="24" t="str">
        <f t="shared" si="4"/>
        <v>Over Achived</v>
      </c>
    </row>
    <row r="6048" ht="22.5" customHeight="1">
      <c r="A6048" s="18">
        <v>45743.0</v>
      </c>
      <c r="B6048" s="19" t="str">
        <f t="shared" si="1"/>
        <v>Mar</v>
      </c>
      <c r="C6048" s="20" t="s">
        <v>92</v>
      </c>
      <c r="D6048" s="25" t="s">
        <v>149</v>
      </c>
      <c r="E6048" s="19" t="s">
        <v>26</v>
      </c>
      <c r="F6048" s="21">
        <v>4.0</v>
      </c>
      <c r="G6048" s="22">
        <v>97948.0</v>
      </c>
      <c r="H6048" s="15" t="str">
        <f t="shared" si="2"/>
        <v>Very High Range</v>
      </c>
      <c r="I6048" s="22">
        <v>83391.0</v>
      </c>
      <c r="J6048" s="23">
        <f t="shared" si="3"/>
        <v>1.174563202</v>
      </c>
      <c r="K6048" s="24" t="str">
        <f t="shared" si="4"/>
        <v>Over Achived</v>
      </c>
    </row>
    <row r="6049" ht="22.5" customHeight="1">
      <c r="A6049" s="18">
        <v>45744.0</v>
      </c>
      <c r="B6049" s="19" t="str">
        <f t="shared" si="1"/>
        <v>Mar</v>
      </c>
      <c r="C6049" s="20" t="s">
        <v>13</v>
      </c>
      <c r="D6049" s="19" t="s">
        <v>37</v>
      </c>
      <c r="E6049" s="19" t="s">
        <v>63</v>
      </c>
      <c r="F6049" s="21">
        <v>3.0</v>
      </c>
      <c r="G6049" s="22">
        <v>81972.0</v>
      </c>
      <c r="H6049" s="15" t="str">
        <f t="shared" si="2"/>
        <v>High Range</v>
      </c>
      <c r="I6049" s="22">
        <v>92490.0</v>
      </c>
      <c r="J6049" s="23">
        <f t="shared" si="3"/>
        <v>0.8862795978</v>
      </c>
      <c r="K6049" s="24" t="str">
        <f t="shared" si="4"/>
        <v>Target Not Meet</v>
      </c>
    </row>
    <row r="6050" ht="22.5" customHeight="1">
      <c r="A6050" s="18">
        <v>45744.0</v>
      </c>
      <c r="B6050" s="19" t="str">
        <f t="shared" si="1"/>
        <v>Mar</v>
      </c>
      <c r="C6050" s="20" t="s">
        <v>13</v>
      </c>
      <c r="D6050" s="19" t="s">
        <v>29</v>
      </c>
      <c r="E6050" s="19" t="s">
        <v>19</v>
      </c>
      <c r="F6050" s="21">
        <v>2.0</v>
      </c>
      <c r="G6050" s="22">
        <v>41361.0</v>
      </c>
      <c r="H6050" s="15" t="str">
        <f t="shared" si="2"/>
        <v>Base Range</v>
      </c>
      <c r="I6050" s="22">
        <v>47592.0</v>
      </c>
      <c r="J6050" s="23">
        <f t="shared" si="3"/>
        <v>0.8690746344</v>
      </c>
      <c r="K6050" s="24" t="str">
        <f t="shared" si="4"/>
        <v>Target Not Meet</v>
      </c>
    </row>
    <row r="6051" ht="22.5" customHeight="1">
      <c r="A6051" s="18">
        <v>45744.0</v>
      </c>
      <c r="B6051" s="19" t="str">
        <f t="shared" si="1"/>
        <v>Mar</v>
      </c>
      <c r="C6051" s="20" t="s">
        <v>13</v>
      </c>
      <c r="D6051" s="19" t="s">
        <v>37</v>
      </c>
      <c r="E6051" s="19" t="s">
        <v>34</v>
      </c>
      <c r="F6051" s="21">
        <v>3.0</v>
      </c>
      <c r="G6051" s="22">
        <v>87387.0</v>
      </c>
      <c r="H6051" s="15" t="str">
        <f t="shared" si="2"/>
        <v>High Range</v>
      </c>
      <c r="I6051" s="22">
        <v>97351.0</v>
      </c>
      <c r="J6051" s="23">
        <f t="shared" si="3"/>
        <v>0.8976487144</v>
      </c>
      <c r="K6051" s="24" t="str">
        <f t="shared" si="4"/>
        <v>Target Not Meet</v>
      </c>
    </row>
    <row r="6052" ht="22.5" customHeight="1">
      <c r="A6052" s="18">
        <v>45744.0</v>
      </c>
      <c r="B6052" s="19" t="str">
        <f t="shared" si="1"/>
        <v>Mar</v>
      </c>
      <c r="C6052" s="20" t="s">
        <v>13</v>
      </c>
      <c r="D6052" s="19" t="s">
        <v>37</v>
      </c>
      <c r="E6052" s="19" t="s">
        <v>9</v>
      </c>
      <c r="F6052" s="21">
        <v>3.0</v>
      </c>
      <c r="G6052" s="22">
        <v>91306.0</v>
      </c>
      <c r="H6052" s="15" t="str">
        <f t="shared" si="2"/>
        <v>Very High Range</v>
      </c>
      <c r="I6052" s="22">
        <v>101052.0</v>
      </c>
      <c r="J6052" s="23">
        <f t="shared" si="3"/>
        <v>0.9035546055</v>
      </c>
      <c r="K6052" s="24" t="str">
        <f t="shared" si="4"/>
        <v>Target Not Meet</v>
      </c>
    </row>
    <row r="6053" ht="22.5" customHeight="1">
      <c r="A6053" s="18">
        <v>45744.0</v>
      </c>
      <c r="B6053" s="19" t="str">
        <f t="shared" si="1"/>
        <v>Mar</v>
      </c>
      <c r="C6053" s="20" t="s">
        <v>13</v>
      </c>
      <c r="D6053" s="19" t="s">
        <v>37</v>
      </c>
      <c r="E6053" s="19" t="s">
        <v>26</v>
      </c>
      <c r="F6053" s="21">
        <v>3.0</v>
      </c>
      <c r="G6053" s="22">
        <v>67503.0</v>
      </c>
      <c r="H6053" s="15" t="str">
        <f t="shared" si="2"/>
        <v>Medium Range</v>
      </c>
      <c r="I6053" s="22">
        <v>74008.0</v>
      </c>
      <c r="J6053" s="23">
        <f t="shared" si="3"/>
        <v>0.9121040969</v>
      </c>
      <c r="K6053" s="24" t="str">
        <f t="shared" si="4"/>
        <v>Target Not Meet</v>
      </c>
    </row>
    <row r="6054" ht="22.5" customHeight="1">
      <c r="A6054" s="18">
        <v>45744.0</v>
      </c>
      <c r="B6054" s="19" t="str">
        <f t="shared" si="1"/>
        <v>Mar</v>
      </c>
      <c r="C6054" s="20" t="s">
        <v>13</v>
      </c>
      <c r="D6054" s="19" t="s">
        <v>37</v>
      </c>
      <c r="E6054" s="19" t="s">
        <v>23</v>
      </c>
      <c r="F6054" s="21">
        <v>2.0</v>
      </c>
      <c r="G6054" s="22">
        <v>39599.0</v>
      </c>
      <c r="H6054" s="15" t="str">
        <f t="shared" si="2"/>
        <v>Base Range</v>
      </c>
      <c r="I6054" s="22">
        <v>44238.0</v>
      </c>
      <c r="J6054" s="23">
        <f t="shared" si="3"/>
        <v>0.895135404</v>
      </c>
      <c r="K6054" s="24" t="str">
        <f t="shared" si="4"/>
        <v>Target Not Meet</v>
      </c>
    </row>
    <row r="6055" ht="22.5" customHeight="1">
      <c r="A6055" s="18">
        <v>45744.0</v>
      </c>
      <c r="B6055" s="19" t="str">
        <f t="shared" si="1"/>
        <v>Mar</v>
      </c>
      <c r="C6055" s="20" t="s">
        <v>13</v>
      </c>
      <c r="D6055" s="19" t="s">
        <v>29</v>
      </c>
      <c r="E6055" s="19" t="s">
        <v>9</v>
      </c>
      <c r="F6055" s="21">
        <v>4.0</v>
      </c>
      <c r="G6055" s="22">
        <v>82563.0</v>
      </c>
      <c r="H6055" s="15" t="str">
        <f t="shared" si="2"/>
        <v>High Range</v>
      </c>
      <c r="I6055" s="22">
        <v>104296.0</v>
      </c>
      <c r="J6055" s="23">
        <f t="shared" si="3"/>
        <v>0.7916219222</v>
      </c>
      <c r="K6055" s="24" t="str">
        <f t="shared" si="4"/>
        <v>Target Not Meet</v>
      </c>
    </row>
    <row r="6056" ht="22.5" customHeight="1">
      <c r="A6056" s="18">
        <v>45744.0</v>
      </c>
      <c r="B6056" s="19" t="str">
        <f t="shared" si="1"/>
        <v>Mar</v>
      </c>
      <c r="C6056" s="20" t="s">
        <v>13</v>
      </c>
      <c r="D6056" s="19" t="s">
        <v>14</v>
      </c>
      <c r="E6056" s="19" t="s">
        <v>23</v>
      </c>
      <c r="F6056" s="21">
        <v>1.0</v>
      </c>
      <c r="G6056" s="22">
        <v>35052.0</v>
      </c>
      <c r="H6056" s="15" t="str">
        <f t="shared" si="2"/>
        <v>Base Range</v>
      </c>
      <c r="I6056" s="22">
        <v>29071.0</v>
      </c>
      <c r="J6056" s="23">
        <f t="shared" si="3"/>
        <v>1.205737677</v>
      </c>
      <c r="K6056" s="24" t="str">
        <f t="shared" si="4"/>
        <v>Over Achived</v>
      </c>
    </row>
    <row r="6057" ht="22.5" customHeight="1">
      <c r="A6057" s="18">
        <v>45744.0</v>
      </c>
      <c r="B6057" s="19" t="str">
        <f t="shared" si="1"/>
        <v>Mar</v>
      </c>
      <c r="C6057" s="20" t="s">
        <v>13</v>
      </c>
      <c r="D6057" s="19" t="s">
        <v>29</v>
      </c>
      <c r="E6057" s="19" t="s">
        <v>68</v>
      </c>
      <c r="F6057" s="21">
        <v>1.0</v>
      </c>
      <c r="G6057" s="22">
        <v>38938.0</v>
      </c>
      <c r="H6057" s="15" t="str">
        <f t="shared" si="2"/>
        <v>Base Range</v>
      </c>
      <c r="I6057" s="22">
        <v>43302.0</v>
      </c>
      <c r="J6057" s="23">
        <f t="shared" si="3"/>
        <v>0.8992194356</v>
      </c>
      <c r="K6057" s="24" t="str">
        <f t="shared" si="4"/>
        <v>Target Not Meet</v>
      </c>
    </row>
    <row r="6058" ht="22.5" customHeight="1">
      <c r="A6058" s="18">
        <v>45744.0</v>
      </c>
      <c r="B6058" s="19" t="str">
        <f t="shared" si="1"/>
        <v>Mar</v>
      </c>
      <c r="C6058" s="20" t="s">
        <v>13</v>
      </c>
      <c r="D6058" s="19" t="s">
        <v>29</v>
      </c>
      <c r="E6058" s="19" t="s">
        <v>38</v>
      </c>
      <c r="F6058" s="21">
        <v>2.0</v>
      </c>
      <c r="G6058" s="22">
        <v>61952.0</v>
      </c>
      <c r="H6058" s="15" t="str">
        <f t="shared" si="2"/>
        <v>Medium Range</v>
      </c>
      <c r="I6058" s="22">
        <v>67411.0</v>
      </c>
      <c r="J6058" s="23">
        <f t="shared" si="3"/>
        <v>0.9190191512</v>
      </c>
      <c r="K6058" s="24" t="str">
        <f t="shared" si="4"/>
        <v>Target Not Meet</v>
      </c>
    </row>
    <row r="6059" ht="22.5" customHeight="1">
      <c r="A6059" s="18">
        <v>45744.0</v>
      </c>
      <c r="B6059" s="19" t="str">
        <f t="shared" si="1"/>
        <v>Mar</v>
      </c>
      <c r="C6059" s="20" t="s">
        <v>13</v>
      </c>
      <c r="D6059" s="19" t="s">
        <v>18</v>
      </c>
      <c r="E6059" s="19" t="s">
        <v>34</v>
      </c>
      <c r="F6059" s="21">
        <v>4.0</v>
      </c>
      <c r="G6059" s="22">
        <v>76740.0</v>
      </c>
      <c r="H6059" s="15" t="str">
        <f t="shared" si="2"/>
        <v>High Range</v>
      </c>
      <c r="I6059" s="22">
        <v>54354.0</v>
      </c>
      <c r="J6059" s="23">
        <f t="shared" si="3"/>
        <v>1.411855613</v>
      </c>
      <c r="K6059" s="24" t="str">
        <f t="shared" si="4"/>
        <v>Over Achived</v>
      </c>
    </row>
    <row r="6060" ht="22.5" customHeight="1">
      <c r="A6060" s="18">
        <v>45744.0</v>
      </c>
      <c r="B6060" s="19" t="str">
        <f t="shared" si="1"/>
        <v>Mar</v>
      </c>
      <c r="C6060" s="20" t="s">
        <v>57</v>
      </c>
      <c r="D6060" s="19" t="s">
        <v>85</v>
      </c>
      <c r="E6060" s="19" t="s">
        <v>63</v>
      </c>
      <c r="F6060" s="21">
        <v>1.0</v>
      </c>
      <c r="G6060" s="22">
        <v>24233.0</v>
      </c>
      <c r="H6060" s="15" t="str">
        <f t="shared" si="2"/>
        <v>Base Range</v>
      </c>
      <c r="I6060" s="22">
        <v>25651.0</v>
      </c>
      <c r="J6060" s="23">
        <f t="shared" si="3"/>
        <v>0.9447195041</v>
      </c>
      <c r="K6060" s="24" t="str">
        <f t="shared" si="4"/>
        <v>Target Not Meet</v>
      </c>
    </row>
    <row r="6061" ht="22.5" customHeight="1">
      <c r="A6061" s="18">
        <v>45744.0</v>
      </c>
      <c r="B6061" s="19" t="str">
        <f t="shared" si="1"/>
        <v>Mar</v>
      </c>
      <c r="C6061" s="20" t="s">
        <v>13</v>
      </c>
      <c r="D6061" s="19" t="s">
        <v>18</v>
      </c>
      <c r="E6061" s="19" t="s">
        <v>34</v>
      </c>
      <c r="F6061" s="21">
        <v>3.0</v>
      </c>
      <c r="G6061" s="22">
        <v>79854.0</v>
      </c>
      <c r="H6061" s="15" t="str">
        <f t="shared" si="2"/>
        <v>High Range</v>
      </c>
      <c r="I6061" s="22">
        <v>56221.0</v>
      </c>
      <c r="J6061" s="23">
        <f t="shared" si="3"/>
        <v>1.420358941</v>
      </c>
      <c r="K6061" s="24" t="str">
        <f t="shared" si="4"/>
        <v>Over Achived</v>
      </c>
    </row>
    <row r="6062" ht="22.5" customHeight="1">
      <c r="A6062" s="18">
        <v>45744.0</v>
      </c>
      <c r="B6062" s="19" t="str">
        <f t="shared" si="1"/>
        <v>Mar</v>
      </c>
      <c r="C6062" s="20" t="s">
        <v>13</v>
      </c>
      <c r="D6062" s="19" t="s">
        <v>14</v>
      </c>
      <c r="E6062" s="19" t="s">
        <v>68</v>
      </c>
      <c r="F6062" s="21">
        <v>1.0</v>
      </c>
      <c r="G6062" s="22">
        <v>35419.0</v>
      </c>
      <c r="H6062" s="15" t="str">
        <f t="shared" si="2"/>
        <v>Base Range</v>
      </c>
      <c r="I6062" s="22">
        <v>25153.0</v>
      </c>
      <c r="J6062" s="23">
        <f t="shared" si="3"/>
        <v>1.40814217</v>
      </c>
      <c r="K6062" s="24" t="str">
        <f t="shared" si="4"/>
        <v>Over Achived</v>
      </c>
    </row>
    <row r="6063" ht="22.5" customHeight="1">
      <c r="A6063" s="18">
        <v>45744.0</v>
      </c>
      <c r="B6063" s="19" t="str">
        <f t="shared" si="1"/>
        <v>Mar</v>
      </c>
      <c r="C6063" s="20" t="s">
        <v>13</v>
      </c>
      <c r="D6063" s="19" t="s">
        <v>169</v>
      </c>
      <c r="E6063" s="19" t="s">
        <v>26</v>
      </c>
      <c r="F6063" s="21">
        <v>2.0</v>
      </c>
      <c r="G6063" s="22">
        <v>66094.0</v>
      </c>
      <c r="H6063" s="15" t="str">
        <f t="shared" si="2"/>
        <v>Medium Range</v>
      </c>
      <c r="I6063" s="22">
        <v>73981.0</v>
      </c>
      <c r="J6063" s="23">
        <f t="shared" si="3"/>
        <v>0.8933915465</v>
      </c>
      <c r="K6063" s="24" t="str">
        <f t="shared" si="4"/>
        <v>Target Not Meet</v>
      </c>
    </row>
    <row r="6064" ht="22.5" customHeight="1">
      <c r="A6064" s="18">
        <v>45744.0</v>
      </c>
      <c r="B6064" s="19" t="str">
        <f t="shared" si="1"/>
        <v>Mar</v>
      </c>
      <c r="C6064" s="20" t="s">
        <v>13</v>
      </c>
      <c r="D6064" s="19" t="s">
        <v>29</v>
      </c>
      <c r="E6064" s="19" t="s">
        <v>68</v>
      </c>
      <c r="F6064" s="21">
        <v>1.0</v>
      </c>
      <c r="G6064" s="22">
        <v>32582.0</v>
      </c>
      <c r="H6064" s="15" t="str">
        <f t="shared" si="2"/>
        <v>Base Range</v>
      </c>
      <c r="I6064" s="22">
        <v>40534.0</v>
      </c>
      <c r="J6064" s="23">
        <f t="shared" si="3"/>
        <v>0.8038190161</v>
      </c>
      <c r="K6064" s="24" t="str">
        <f t="shared" si="4"/>
        <v>Target Not Meet</v>
      </c>
    </row>
    <row r="6065" ht="22.5" customHeight="1">
      <c r="A6065" s="18">
        <v>45744.0</v>
      </c>
      <c r="B6065" s="19" t="str">
        <f t="shared" si="1"/>
        <v>Mar</v>
      </c>
      <c r="C6065" s="20" t="s">
        <v>13</v>
      </c>
      <c r="D6065" s="19" t="s">
        <v>169</v>
      </c>
      <c r="E6065" s="19" t="s">
        <v>26</v>
      </c>
      <c r="F6065" s="21">
        <v>3.0</v>
      </c>
      <c r="G6065" s="22">
        <v>59842.0</v>
      </c>
      <c r="H6065" s="15" t="str">
        <f t="shared" si="2"/>
        <v>Medium Range</v>
      </c>
      <c r="I6065" s="22">
        <v>65442.0</v>
      </c>
      <c r="J6065" s="23">
        <f t="shared" si="3"/>
        <v>0.9144280432</v>
      </c>
      <c r="K6065" s="24" t="str">
        <f t="shared" si="4"/>
        <v>Target Not Meet</v>
      </c>
    </row>
    <row r="6066" ht="22.5" customHeight="1">
      <c r="A6066" s="18">
        <v>45744.0</v>
      </c>
      <c r="B6066" s="19" t="str">
        <f t="shared" si="1"/>
        <v>Mar</v>
      </c>
      <c r="C6066" s="20" t="s">
        <v>57</v>
      </c>
      <c r="D6066" s="19" t="s">
        <v>85</v>
      </c>
      <c r="E6066" s="19" t="s">
        <v>34</v>
      </c>
      <c r="F6066" s="21">
        <v>2.0</v>
      </c>
      <c r="G6066" s="22">
        <v>61154.0</v>
      </c>
      <c r="H6066" s="15" t="str">
        <f t="shared" si="2"/>
        <v>Medium Range</v>
      </c>
      <c r="I6066" s="22">
        <v>65003.0</v>
      </c>
      <c r="J6066" s="23">
        <f t="shared" si="3"/>
        <v>0.9407873483</v>
      </c>
      <c r="K6066" s="24" t="str">
        <f t="shared" si="4"/>
        <v>Target Not Meet</v>
      </c>
    </row>
    <row r="6067" ht="22.5" customHeight="1">
      <c r="A6067" s="18">
        <v>45744.0</v>
      </c>
      <c r="B6067" s="19" t="str">
        <f t="shared" si="1"/>
        <v>Mar</v>
      </c>
      <c r="C6067" s="20" t="s">
        <v>13</v>
      </c>
      <c r="D6067" s="19" t="s">
        <v>169</v>
      </c>
      <c r="E6067" s="19" t="s">
        <v>63</v>
      </c>
      <c r="F6067" s="21">
        <v>1.0</v>
      </c>
      <c r="G6067" s="22">
        <v>15250.0</v>
      </c>
      <c r="H6067" s="15" t="str">
        <f t="shared" si="2"/>
        <v>Base Range</v>
      </c>
      <c r="I6067" s="22">
        <v>17687.0</v>
      </c>
      <c r="J6067" s="23">
        <f t="shared" si="3"/>
        <v>0.8622151863</v>
      </c>
      <c r="K6067" s="24" t="str">
        <f t="shared" si="4"/>
        <v>Target Not Meet</v>
      </c>
    </row>
    <row r="6068" ht="22.5" customHeight="1">
      <c r="A6068" s="18">
        <v>45744.0</v>
      </c>
      <c r="B6068" s="19" t="str">
        <f t="shared" si="1"/>
        <v>Mar</v>
      </c>
      <c r="C6068" s="20" t="s">
        <v>13</v>
      </c>
      <c r="D6068" s="19" t="s">
        <v>14</v>
      </c>
      <c r="E6068" s="19" t="s">
        <v>38</v>
      </c>
      <c r="F6068" s="21">
        <v>2.0</v>
      </c>
      <c r="G6068" s="22">
        <v>52476.0</v>
      </c>
      <c r="H6068" s="15" t="str">
        <f t="shared" si="2"/>
        <v>Medium Range</v>
      </c>
      <c r="I6068" s="22">
        <v>40041.0</v>
      </c>
      <c r="J6068" s="23">
        <f t="shared" si="3"/>
        <v>1.310556679</v>
      </c>
      <c r="K6068" s="24" t="str">
        <f t="shared" si="4"/>
        <v>Over Achived</v>
      </c>
    </row>
    <row r="6069" ht="22.5" customHeight="1">
      <c r="A6069" s="18">
        <v>45744.0</v>
      </c>
      <c r="B6069" s="19" t="str">
        <f t="shared" si="1"/>
        <v>Mar</v>
      </c>
      <c r="C6069" s="20" t="s">
        <v>57</v>
      </c>
      <c r="D6069" s="19" t="s">
        <v>85</v>
      </c>
      <c r="E6069" s="19" t="s">
        <v>63</v>
      </c>
      <c r="F6069" s="21">
        <v>1.0</v>
      </c>
      <c r="G6069" s="22">
        <v>21397.0</v>
      </c>
      <c r="H6069" s="15" t="str">
        <f t="shared" si="2"/>
        <v>Base Range</v>
      </c>
      <c r="I6069" s="22">
        <v>23359.0</v>
      </c>
      <c r="J6069" s="23">
        <f t="shared" si="3"/>
        <v>0.9160066784</v>
      </c>
      <c r="K6069" s="24" t="str">
        <f t="shared" si="4"/>
        <v>Target Not Meet</v>
      </c>
    </row>
    <row r="6070" ht="22.5" customHeight="1">
      <c r="A6070" s="18">
        <v>45744.0</v>
      </c>
      <c r="B6070" s="19" t="str">
        <f t="shared" si="1"/>
        <v>Mar</v>
      </c>
      <c r="C6070" s="20" t="s">
        <v>57</v>
      </c>
      <c r="D6070" s="19" t="s">
        <v>85</v>
      </c>
      <c r="E6070" s="19" t="s">
        <v>19</v>
      </c>
      <c r="F6070" s="21">
        <v>1.0</v>
      </c>
      <c r="G6070" s="22">
        <v>37938.0</v>
      </c>
      <c r="H6070" s="15" t="str">
        <f t="shared" si="2"/>
        <v>Base Range</v>
      </c>
      <c r="I6070" s="22">
        <v>41857.0</v>
      </c>
      <c r="J6070" s="23">
        <f t="shared" si="3"/>
        <v>0.9063716941</v>
      </c>
      <c r="K6070" s="24" t="str">
        <f t="shared" si="4"/>
        <v>Target Not Meet</v>
      </c>
    </row>
    <row r="6071" ht="22.5" customHeight="1">
      <c r="A6071" s="18">
        <v>45744.0</v>
      </c>
      <c r="B6071" s="19" t="str">
        <f t="shared" si="1"/>
        <v>Mar</v>
      </c>
      <c r="C6071" s="20" t="s">
        <v>57</v>
      </c>
      <c r="D6071" s="19" t="s">
        <v>85</v>
      </c>
      <c r="E6071" s="19" t="s">
        <v>23</v>
      </c>
      <c r="F6071" s="21">
        <v>1.0</v>
      </c>
      <c r="G6071" s="22">
        <v>26719.0</v>
      </c>
      <c r="H6071" s="15" t="str">
        <f t="shared" si="2"/>
        <v>Base Range</v>
      </c>
      <c r="I6071" s="22">
        <v>28912.0</v>
      </c>
      <c r="J6071" s="23">
        <f t="shared" si="3"/>
        <v>0.9241491422</v>
      </c>
      <c r="K6071" s="24" t="str">
        <f t="shared" si="4"/>
        <v>Target Not Meet</v>
      </c>
    </row>
    <row r="6072" ht="22.5" customHeight="1">
      <c r="A6072" s="18">
        <v>45744.0</v>
      </c>
      <c r="B6072" s="19" t="str">
        <f t="shared" si="1"/>
        <v>Mar</v>
      </c>
      <c r="C6072" s="20" t="s">
        <v>57</v>
      </c>
      <c r="D6072" s="19" t="s">
        <v>80</v>
      </c>
      <c r="E6072" s="19" t="s">
        <v>34</v>
      </c>
      <c r="F6072" s="21">
        <v>3.0</v>
      </c>
      <c r="G6072" s="22">
        <v>51730.0</v>
      </c>
      <c r="H6072" s="15" t="str">
        <f t="shared" si="2"/>
        <v>Medium Range</v>
      </c>
      <c r="I6072" s="22">
        <v>59137.0</v>
      </c>
      <c r="J6072" s="23">
        <f t="shared" si="3"/>
        <v>0.8747484654</v>
      </c>
      <c r="K6072" s="24" t="str">
        <f t="shared" si="4"/>
        <v>Target Not Meet</v>
      </c>
    </row>
    <row r="6073" ht="22.5" customHeight="1">
      <c r="A6073" s="18">
        <v>45744.0</v>
      </c>
      <c r="B6073" s="19" t="str">
        <f t="shared" si="1"/>
        <v>Mar</v>
      </c>
      <c r="C6073" s="20" t="s">
        <v>57</v>
      </c>
      <c r="D6073" s="19" t="s">
        <v>80</v>
      </c>
      <c r="E6073" s="19" t="s">
        <v>63</v>
      </c>
      <c r="F6073" s="21">
        <v>1.0</v>
      </c>
      <c r="G6073" s="22">
        <v>26939.0</v>
      </c>
      <c r="H6073" s="15" t="str">
        <f t="shared" si="2"/>
        <v>Base Range</v>
      </c>
      <c r="I6073" s="22">
        <v>34025.0</v>
      </c>
      <c r="J6073" s="23">
        <f t="shared" si="3"/>
        <v>0.7917413666</v>
      </c>
      <c r="K6073" s="24" t="str">
        <f t="shared" si="4"/>
        <v>Target Not Meet</v>
      </c>
    </row>
    <row r="6074" ht="22.5" customHeight="1">
      <c r="A6074" s="18">
        <v>45744.0</v>
      </c>
      <c r="B6074" s="19" t="str">
        <f t="shared" si="1"/>
        <v>Mar</v>
      </c>
      <c r="C6074" s="20" t="s">
        <v>57</v>
      </c>
      <c r="D6074" s="19" t="s">
        <v>71</v>
      </c>
      <c r="E6074" s="19" t="s">
        <v>9</v>
      </c>
      <c r="F6074" s="21">
        <v>3.0</v>
      </c>
      <c r="G6074" s="22">
        <v>59991.0</v>
      </c>
      <c r="H6074" s="15" t="str">
        <f t="shared" si="2"/>
        <v>Medium Range</v>
      </c>
      <c r="I6074" s="22">
        <v>68217.0</v>
      </c>
      <c r="J6074" s="23">
        <f t="shared" si="3"/>
        <v>0.8794142223</v>
      </c>
      <c r="K6074" s="24" t="str">
        <f t="shared" si="4"/>
        <v>Target Not Meet</v>
      </c>
    </row>
    <row r="6075" ht="22.5" customHeight="1">
      <c r="A6075" s="18">
        <v>45744.0</v>
      </c>
      <c r="B6075" s="19" t="str">
        <f t="shared" si="1"/>
        <v>Mar</v>
      </c>
      <c r="C6075" s="20" t="s">
        <v>57</v>
      </c>
      <c r="D6075" s="19" t="s">
        <v>71</v>
      </c>
      <c r="E6075" s="19" t="s">
        <v>9</v>
      </c>
      <c r="F6075" s="21">
        <v>2.0</v>
      </c>
      <c r="G6075" s="22">
        <v>63127.0</v>
      </c>
      <c r="H6075" s="15" t="str">
        <f t="shared" si="2"/>
        <v>Medium Range</v>
      </c>
      <c r="I6075" s="22">
        <v>70773.0</v>
      </c>
      <c r="J6075" s="23">
        <f t="shared" si="3"/>
        <v>0.8919644497</v>
      </c>
      <c r="K6075" s="24" t="str">
        <f t="shared" si="4"/>
        <v>Target Not Meet</v>
      </c>
    </row>
    <row r="6076" ht="22.5" customHeight="1">
      <c r="A6076" s="18">
        <v>45744.0</v>
      </c>
      <c r="B6076" s="19" t="str">
        <f t="shared" si="1"/>
        <v>Mar</v>
      </c>
      <c r="C6076" s="20" t="s">
        <v>57</v>
      </c>
      <c r="D6076" s="25" t="s">
        <v>62</v>
      </c>
      <c r="E6076" s="19" t="s">
        <v>38</v>
      </c>
      <c r="F6076" s="21">
        <v>2.0</v>
      </c>
      <c r="G6076" s="22">
        <v>43051.0</v>
      </c>
      <c r="H6076" s="15" t="str">
        <f t="shared" si="2"/>
        <v>Base Range</v>
      </c>
      <c r="I6076" s="22">
        <v>39050.0</v>
      </c>
      <c r="J6076" s="23">
        <f t="shared" si="3"/>
        <v>1.102458387</v>
      </c>
      <c r="K6076" s="24" t="str">
        <f t="shared" si="4"/>
        <v>Over Achived</v>
      </c>
    </row>
    <row r="6077" ht="22.5" customHeight="1">
      <c r="A6077" s="18">
        <v>45744.0</v>
      </c>
      <c r="B6077" s="19" t="str">
        <f t="shared" si="1"/>
        <v>Mar</v>
      </c>
      <c r="C6077" s="20" t="s">
        <v>57</v>
      </c>
      <c r="D6077" s="25" t="s">
        <v>62</v>
      </c>
      <c r="E6077" s="19" t="s">
        <v>38</v>
      </c>
      <c r="F6077" s="21">
        <v>2.0</v>
      </c>
      <c r="G6077" s="22">
        <v>37339.0</v>
      </c>
      <c r="H6077" s="15" t="str">
        <f t="shared" si="2"/>
        <v>Base Range</v>
      </c>
      <c r="I6077" s="22">
        <v>28683.0</v>
      </c>
      <c r="J6077" s="23">
        <f t="shared" si="3"/>
        <v>1.301781543</v>
      </c>
      <c r="K6077" s="24" t="str">
        <f t="shared" si="4"/>
        <v>Over Achived</v>
      </c>
    </row>
    <row r="6078" ht="22.5" customHeight="1">
      <c r="A6078" s="18">
        <v>45744.0</v>
      </c>
      <c r="B6078" s="19" t="str">
        <f t="shared" si="1"/>
        <v>Mar</v>
      </c>
      <c r="C6078" s="20" t="s">
        <v>57</v>
      </c>
      <c r="D6078" s="25" t="s">
        <v>62</v>
      </c>
      <c r="E6078" s="19" t="s">
        <v>63</v>
      </c>
      <c r="F6078" s="21">
        <v>1.0</v>
      </c>
      <c r="G6078" s="22">
        <v>25093.0</v>
      </c>
      <c r="H6078" s="15" t="str">
        <f t="shared" si="2"/>
        <v>Base Range</v>
      </c>
      <c r="I6078" s="22">
        <v>20698.0</v>
      </c>
      <c r="J6078" s="23">
        <f t="shared" si="3"/>
        <v>1.212339356</v>
      </c>
      <c r="K6078" s="24" t="str">
        <f t="shared" si="4"/>
        <v>Over Achived</v>
      </c>
    </row>
    <row r="6079" ht="22.5" customHeight="1">
      <c r="A6079" s="18">
        <v>45744.0</v>
      </c>
      <c r="B6079" s="19" t="str">
        <f t="shared" si="1"/>
        <v>Mar</v>
      </c>
      <c r="C6079" s="20" t="s">
        <v>57</v>
      </c>
      <c r="D6079" s="19" t="s">
        <v>58</v>
      </c>
      <c r="E6079" s="19" t="s">
        <v>9</v>
      </c>
      <c r="F6079" s="21">
        <v>3.0</v>
      </c>
      <c r="G6079" s="22">
        <v>58371.0</v>
      </c>
      <c r="H6079" s="15" t="str">
        <f t="shared" si="2"/>
        <v>Medium Range</v>
      </c>
      <c r="I6079" s="22">
        <v>45816.0</v>
      </c>
      <c r="J6079" s="23">
        <f t="shared" si="3"/>
        <v>1.274030906</v>
      </c>
      <c r="K6079" s="24" t="str">
        <f t="shared" si="4"/>
        <v>Over Achived</v>
      </c>
    </row>
    <row r="6080" ht="22.5" customHeight="1">
      <c r="A6080" s="18">
        <v>45744.0</v>
      </c>
      <c r="B6080" s="19" t="str">
        <f t="shared" si="1"/>
        <v>Mar</v>
      </c>
      <c r="C6080" s="20" t="s">
        <v>57</v>
      </c>
      <c r="D6080" s="19" t="s">
        <v>58</v>
      </c>
      <c r="E6080" s="19" t="s">
        <v>26</v>
      </c>
      <c r="F6080" s="21">
        <v>2.0</v>
      </c>
      <c r="G6080" s="22">
        <v>40630.0</v>
      </c>
      <c r="H6080" s="15" t="str">
        <f t="shared" si="2"/>
        <v>Base Range</v>
      </c>
      <c r="I6080" s="22">
        <v>38219.0</v>
      </c>
      <c r="J6080" s="23">
        <f t="shared" si="3"/>
        <v>1.063083806</v>
      </c>
      <c r="K6080" s="24" t="str">
        <f t="shared" si="4"/>
        <v>Over Achived</v>
      </c>
    </row>
    <row r="6081" ht="22.5" customHeight="1">
      <c r="A6081" s="18">
        <v>45744.0</v>
      </c>
      <c r="B6081" s="19" t="str">
        <f t="shared" si="1"/>
        <v>Mar</v>
      </c>
      <c r="C6081" s="20" t="s">
        <v>57</v>
      </c>
      <c r="D6081" s="19" t="s">
        <v>58</v>
      </c>
      <c r="E6081" s="19" t="s">
        <v>38</v>
      </c>
      <c r="F6081" s="21">
        <v>2.0</v>
      </c>
      <c r="G6081" s="22">
        <v>43764.0</v>
      </c>
      <c r="H6081" s="15" t="str">
        <f t="shared" si="2"/>
        <v>Base Range</v>
      </c>
      <c r="I6081" s="22">
        <v>35573.0</v>
      </c>
      <c r="J6081" s="23">
        <f t="shared" si="3"/>
        <v>1.230258904</v>
      </c>
      <c r="K6081" s="24" t="str">
        <f t="shared" si="4"/>
        <v>Over Achived</v>
      </c>
    </row>
    <row r="6082" ht="22.5" customHeight="1">
      <c r="A6082" s="18">
        <v>45744.0</v>
      </c>
      <c r="B6082" s="19" t="str">
        <f t="shared" si="1"/>
        <v>Mar</v>
      </c>
      <c r="C6082" s="20" t="s">
        <v>57</v>
      </c>
      <c r="D6082" s="19" t="s">
        <v>58</v>
      </c>
      <c r="E6082" s="19" t="s">
        <v>68</v>
      </c>
      <c r="F6082" s="21">
        <v>1.0</v>
      </c>
      <c r="G6082" s="22">
        <v>26615.0</v>
      </c>
      <c r="H6082" s="15" t="str">
        <f t="shared" si="2"/>
        <v>Base Range</v>
      </c>
      <c r="I6082" s="22">
        <v>20137.0</v>
      </c>
      <c r="J6082" s="23">
        <f t="shared" si="3"/>
        <v>1.32169638</v>
      </c>
      <c r="K6082" s="24" t="str">
        <f t="shared" si="4"/>
        <v>Over Achived</v>
      </c>
    </row>
    <row r="6083" ht="22.5" customHeight="1">
      <c r="A6083" s="18">
        <v>45744.0</v>
      </c>
      <c r="B6083" s="19" t="str">
        <f t="shared" si="1"/>
        <v>Mar</v>
      </c>
      <c r="C6083" s="20" t="s">
        <v>13</v>
      </c>
      <c r="D6083" s="19" t="s">
        <v>169</v>
      </c>
      <c r="E6083" s="19" t="s">
        <v>23</v>
      </c>
      <c r="F6083" s="21">
        <v>1.0</v>
      </c>
      <c r="G6083" s="22">
        <v>46816.0</v>
      </c>
      <c r="H6083" s="15" t="str">
        <f t="shared" si="2"/>
        <v>Base Range</v>
      </c>
      <c r="I6083" s="22">
        <v>51110.0</v>
      </c>
      <c r="J6083" s="23">
        <f t="shared" si="3"/>
        <v>0.9159851301</v>
      </c>
      <c r="K6083" s="24" t="str">
        <f t="shared" si="4"/>
        <v>Target Not Meet</v>
      </c>
    </row>
    <row r="6084" ht="22.5" customHeight="1">
      <c r="A6084" s="18">
        <v>45744.0</v>
      </c>
      <c r="B6084" s="19" t="str">
        <f t="shared" si="1"/>
        <v>Mar</v>
      </c>
      <c r="C6084" s="20" t="s">
        <v>13</v>
      </c>
      <c r="D6084" s="19" t="s">
        <v>14</v>
      </c>
      <c r="E6084" s="19" t="s">
        <v>9</v>
      </c>
      <c r="F6084" s="21">
        <v>3.0</v>
      </c>
      <c r="G6084" s="22">
        <v>85199.0</v>
      </c>
      <c r="H6084" s="15" t="str">
        <f t="shared" si="2"/>
        <v>High Range</v>
      </c>
      <c r="I6084" s="22">
        <v>74658.0</v>
      </c>
      <c r="J6084" s="23">
        <f t="shared" si="3"/>
        <v>1.141190495</v>
      </c>
      <c r="K6084" s="24" t="str">
        <f t="shared" si="4"/>
        <v>Over Achived</v>
      </c>
    </row>
    <row r="6085" ht="22.5" customHeight="1">
      <c r="A6085" s="18">
        <v>45744.0</v>
      </c>
      <c r="B6085" s="19" t="str">
        <f t="shared" si="1"/>
        <v>Mar</v>
      </c>
      <c r="C6085" s="20" t="s">
        <v>92</v>
      </c>
      <c r="D6085" s="19" t="s">
        <v>144</v>
      </c>
      <c r="E6085" s="19" t="s">
        <v>23</v>
      </c>
      <c r="F6085" s="21">
        <v>2.0</v>
      </c>
      <c r="G6085" s="22">
        <v>61232.0</v>
      </c>
      <c r="H6085" s="15" t="str">
        <f t="shared" si="2"/>
        <v>Medium Range</v>
      </c>
      <c r="I6085" s="22">
        <v>48730.0</v>
      </c>
      <c r="J6085" s="23">
        <f t="shared" si="3"/>
        <v>1.256556536</v>
      </c>
      <c r="K6085" s="24" t="str">
        <f t="shared" si="4"/>
        <v>Over Achived</v>
      </c>
    </row>
    <row r="6086" ht="22.5" customHeight="1">
      <c r="A6086" s="18">
        <v>45744.0</v>
      </c>
      <c r="B6086" s="19" t="str">
        <f t="shared" si="1"/>
        <v>Mar</v>
      </c>
      <c r="C6086" s="20" t="s">
        <v>92</v>
      </c>
      <c r="D6086" s="19" t="s">
        <v>93</v>
      </c>
      <c r="E6086" s="19" t="s">
        <v>68</v>
      </c>
      <c r="F6086" s="21">
        <v>2.0</v>
      </c>
      <c r="G6086" s="22">
        <v>47980.0</v>
      </c>
      <c r="H6086" s="15" t="str">
        <f t="shared" si="2"/>
        <v>Base Range</v>
      </c>
      <c r="I6086" s="22">
        <v>59767.0</v>
      </c>
      <c r="J6086" s="23">
        <f t="shared" si="3"/>
        <v>0.8027841451</v>
      </c>
      <c r="K6086" s="24" t="str">
        <f t="shared" si="4"/>
        <v>Target Not Meet</v>
      </c>
    </row>
    <row r="6087" ht="22.5" customHeight="1">
      <c r="A6087" s="18">
        <v>45744.0</v>
      </c>
      <c r="B6087" s="19" t="str">
        <f t="shared" si="1"/>
        <v>Mar</v>
      </c>
      <c r="C6087" s="20" t="s">
        <v>7</v>
      </c>
      <c r="D6087" s="19" t="s">
        <v>126</v>
      </c>
      <c r="E6087" s="19" t="s">
        <v>38</v>
      </c>
      <c r="F6087" s="21">
        <v>5.0</v>
      </c>
      <c r="G6087" s="22">
        <v>106032.0</v>
      </c>
      <c r="H6087" s="15" t="str">
        <f t="shared" si="2"/>
        <v>Very High Range</v>
      </c>
      <c r="I6087" s="22">
        <v>98021.0</v>
      </c>
      <c r="J6087" s="23">
        <f t="shared" si="3"/>
        <v>1.081727385</v>
      </c>
      <c r="K6087" s="24" t="str">
        <f t="shared" si="4"/>
        <v>Over Achived</v>
      </c>
    </row>
    <row r="6088" ht="22.5" customHeight="1">
      <c r="A6088" s="18">
        <v>45744.0</v>
      </c>
      <c r="B6088" s="19" t="str">
        <f t="shared" si="1"/>
        <v>Mar</v>
      </c>
      <c r="C6088" s="20" t="s">
        <v>7</v>
      </c>
      <c r="D6088" s="19" t="s">
        <v>126</v>
      </c>
      <c r="E6088" s="19" t="s">
        <v>38</v>
      </c>
      <c r="F6088" s="21">
        <v>4.0</v>
      </c>
      <c r="G6088" s="22">
        <v>107218.0</v>
      </c>
      <c r="H6088" s="15" t="str">
        <f t="shared" si="2"/>
        <v>Very High Range</v>
      </c>
      <c r="I6088" s="22">
        <v>81399.0</v>
      </c>
      <c r="J6088" s="23">
        <f t="shared" si="3"/>
        <v>1.317190629</v>
      </c>
      <c r="K6088" s="24" t="str">
        <f t="shared" si="4"/>
        <v>Over Achived</v>
      </c>
    </row>
    <row r="6089" ht="22.5" customHeight="1">
      <c r="A6089" s="18">
        <v>45744.0</v>
      </c>
      <c r="B6089" s="19" t="str">
        <f t="shared" si="1"/>
        <v>Mar</v>
      </c>
      <c r="C6089" s="20" t="s">
        <v>7</v>
      </c>
      <c r="D6089" s="19" t="s">
        <v>126</v>
      </c>
      <c r="E6089" s="19" t="s">
        <v>63</v>
      </c>
      <c r="F6089" s="21">
        <v>2.0</v>
      </c>
      <c r="G6089" s="22">
        <v>49329.0</v>
      </c>
      <c r="H6089" s="15" t="str">
        <f t="shared" si="2"/>
        <v>Base Range</v>
      </c>
      <c r="I6089" s="22">
        <v>35579.0</v>
      </c>
      <c r="J6089" s="23">
        <f t="shared" si="3"/>
        <v>1.386463925</v>
      </c>
      <c r="K6089" s="24" t="str">
        <f t="shared" si="4"/>
        <v>Over Achived</v>
      </c>
    </row>
    <row r="6090" ht="22.5" customHeight="1">
      <c r="A6090" s="18">
        <v>45744.0</v>
      </c>
      <c r="B6090" s="19" t="str">
        <f t="shared" si="1"/>
        <v>Mar</v>
      </c>
      <c r="C6090" s="20" t="s">
        <v>7</v>
      </c>
      <c r="D6090" s="19" t="s">
        <v>126</v>
      </c>
      <c r="E6090" s="19" t="s">
        <v>9</v>
      </c>
      <c r="F6090" s="21">
        <v>6.0</v>
      </c>
      <c r="G6090" s="22">
        <v>135433.0</v>
      </c>
      <c r="H6090" s="15" t="str">
        <f t="shared" si="2"/>
        <v>Very High Range</v>
      </c>
      <c r="I6090" s="22">
        <v>99252.0</v>
      </c>
      <c r="J6090" s="23">
        <f t="shared" si="3"/>
        <v>1.364536735</v>
      </c>
      <c r="K6090" s="24" t="str">
        <f t="shared" si="4"/>
        <v>Over Achived</v>
      </c>
    </row>
    <row r="6091" ht="22.5" customHeight="1">
      <c r="A6091" s="18">
        <v>45744.0</v>
      </c>
      <c r="B6091" s="19" t="str">
        <f t="shared" si="1"/>
        <v>Mar</v>
      </c>
      <c r="C6091" s="20" t="s">
        <v>7</v>
      </c>
      <c r="D6091" s="19" t="s">
        <v>118</v>
      </c>
      <c r="E6091" s="19" t="s">
        <v>9</v>
      </c>
      <c r="F6091" s="21">
        <v>6.0</v>
      </c>
      <c r="G6091" s="22">
        <v>126411.0</v>
      </c>
      <c r="H6091" s="15" t="str">
        <f t="shared" si="2"/>
        <v>Very High Range</v>
      </c>
      <c r="I6091" s="22">
        <v>94994.0</v>
      </c>
      <c r="J6091" s="23">
        <f t="shared" si="3"/>
        <v>1.330726151</v>
      </c>
      <c r="K6091" s="24" t="str">
        <f t="shared" si="4"/>
        <v>Over Achived</v>
      </c>
    </row>
    <row r="6092" ht="22.5" customHeight="1">
      <c r="A6092" s="18">
        <v>45744.0</v>
      </c>
      <c r="B6092" s="19" t="str">
        <f t="shared" si="1"/>
        <v>Mar</v>
      </c>
      <c r="C6092" s="20" t="s">
        <v>7</v>
      </c>
      <c r="D6092" s="19" t="s">
        <v>118</v>
      </c>
      <c r="E6092" s="19" t="s">
        <v>63</v>
      </c>
      <c r="F6092" s="21">
        <v>2.0</v>
      </c>
      <c r="G6092" s="22">
        <v>48219.0</v>
      </c>
      <c r="H6092" s="15" t="str">
        <f t="shared" si="2"/>
        <v>Base Range</v>
      </c>
      <c r="I6092" s="22">
        <v>36191.0</v>
      </c>
      <c r="J6092" s="23">
        <f t="shared" si="3"/>
        <v>1.332347821</v>
      </c>
      <c r="K6092" s="24" t="str">
        <f t="shared" si="4"/>
        <v>Over Achived</v>
      </c>
    </row>
    <row r="6093" ht="22.5" customHeight="1">
      <c r="A6093" s="18">
        <v>45744.0</v>
      </c>
      <c r="B6093" s="19" t="str">
        <f t="shared" si="1"/>
        <v>Mar</v>
      </c>
      <c r="C6093" s="20" t="s">
        <v>7</v>
      </c>
      <c r="D6093" s="19" t="s">
        <v>118</v>
      </c>
      <c r="E6093" s="19" t="s">
        <v>63</v>
      </c>
      <c r="F6093" s="21">
        <v>3.0</v>
      </c>
      <c r="G6093" s="22">
        <v>62410.0</v>
      </c>
      <c r="H6093" s="15" t="str">
        <f t="shared" si="2"/>
        <v>Medium Range</v>
      </c>
      <c r="I6093" s="22">
        <v>50028.0</v>
      </c>
      <c r="J6093" s="23">
        <f t="shared" si="3"/>
        <v>1.247501399</v>
      </c>
      <c r="K6093" s="24" t="str">
        <f t="shared" si="4"/>
        <v>Over Achived</v>
      </c>
    </row>
    <row r="6094" ht="22.5" customHeight="1">
      <c r="A6094" s="18">
        <v>45744.0</v>
      </c>
      <c r="B6094" s="19" t="str">
        <f t="shared" si="1"/>
        <v>Mar</v>
      </c>
      <c r="C6094" s="20" t="s">
        <v>7</v>
      </c>
      <c r="D6094" s="19" t="s">
        <v>118</v>
      </c>
      <c r="E6094" s="19" t="s">
        <v>19</v>
      </c>
      <c r="F6094" s="21">
        <v>3.0</v>
      </c>
      <c r="G6094" s="22">
        <v>80297.0</v>
      </c>
      <c r="H6094" s="15" t="str">
        <f t="shared" si="2"/>
        <v>High Range</v>
      </c>
      <c r="I6094" s="22">
        <v>56901.0</v>
      </c>
      <c r="J6094" s="23">
        <f t="shared" si="3"/>
        <v>1.411170278</v>
      </c>
      <c r="K6094" s="24" t="str">
        <f t="shared" si="4"/>
        <v>Over Achived</v>
      </c>
    </row>
    <row r="6095" ht="22.5" customHeight="1">
      <c r="A6095" s="18">
        <v>45744.0</v>
      </c>
      <c r="B6095" s="19" t="str">
        <f t="shared" si="1"/>
        <v>Mar</v>
      </c>
      <c r="C6095" s="20" t="s">
        <v>7</v>
      </c>
      <c r="D6095" s="19" t="s">
        <v>106</v>
      </c>
      <c r="E6095" s="19" t="s">
        <v>9</v>
      </c>
      <c r="F6095" s="21">
        <v>6.0</v>
      </c>
      <c r="G6095" s="22">
        <v>133640.0</v>
      </c>
      <c r="H6095" s="15" t="str">
        <f t="shared" si="2"/>
        <v>Very High Range</v>
      </c>
      <c r="I6095" s="22">
        <v>93590.0</v>
      </c>
      <c r="J6095" s="23">
        <f t="shared" si="3"/>
        <v>1.427930334</v>
      </c>
      <c r="K6095" s="24" t="str">
        <f t="shared" si="4"/>
        <v>Over Achived</v>
      </c>
    </row>
    <row r="6096" ht="22.5" customHeight="1">
      <c r="A6096" s="18">
        <v>45744.0</v>
      </c>
      <c r="B6096" s="19" t="str">
        <f t="shared" si="1"/>
        <v>Mar</v>
      </c>
      <c r="C6096" s="20" t="s">
        <v>7</v>
      </c>
      <c r="D6096" s="19" t="s">
        <v>106</v>
      </c>
      <c r="E6096" s="19" t="s">
        <v>19</v>
      </c>
      <c r="F6096" s="21">
        <v>3.0</v>
      </c>
      <c r="G6096" s="22">
        <v>75695.0</v>
      </c>
      <c r="H6096" s="15" t="str">
        <f t="shared" si="2"/>
        <v>High Range</v>
      </c>
      <c r="I6096" s="22">
        <v>64608.0</v>
      </c>
      <c r="J6096" s="23">
        <f t="shared" si="3"/>
        <v>1.171604136</v>
      </c>
      <c r="K6096" s="24" t="str">
        <f t="shared" si="4"/>
        <v>Over Achived</v>
      </c>
    </row>
    <row r="6097" ht="22.5" customHeight="1">
      <c r="A6097" s="18">
        <v>45744.0</v>
      </c>
      <c r="B6097" s="19" t="str">
        <f t="shared" si="1"/>
        <v>Mar</v>
      </c>
      <c r="C6097" s="20" t="s">
        <v>7</v>
      </c>
      <c r="D6097" s="19" t="s">
        <v>106</v>
      </c>
      <c r="E6097" s="19" t="s">
        <v>38</v>
      </c>
      <c r="F6097" s="21">
        <v>3.0</v>
      </c>
      <c r="G6097" s="22">
        <v>92944.0</v>
      </c>
      <c r="H6097" s="15" t="str">
        <f t="shared" si="2"/>
        <v>Very High Range</v>
      </c>
      <c r="I6097" s="22">
        <v>65087.0</v>
      </c>
      <c r="J6097" s="23">
        <f t="shared" si="3"/>
        <v>1.427996374</v>
      </c>
      <c r="K6097" s="24" t="str">
        <f t="shared" si="4"/>
        <v>Over Achived</v>
      </c>
    </row>
    <row r="6098" ht="22.5" customHeight="1">
      <c r="A6098" s="18">
        <v>45744.0</v>
      </c>
      <c r="B6098" s="19" t="str">
        <f t="shared" si="1"/>
        <v>Mar</v>
      </c>
      <c r="C6098" s="20" t="s">
        <v>7</v>
      </c>
      <c r="D6098" s="19" t="s">
        <v>8</v>
      </c>
      <c r="E6098" s="19" t="s">
        <v>34</v>
      </c>
      <c r="F6098" s="21">
        <v>4.0</v>
      </c>
      <c r="G6098" s="22">
        <v>138197.0</v>
      </c>
      <c r="H6098" s="15" t="str">
        <f t="shared" si="2"/>
        <v>Very High Range</v>
      </c>
      <c r="I6098" s="22">
        <v>115530.0</v>
      </c>
      <c r="J6098" s="23">
        <f t="shared" si="3"/>
        <v>1.196200121</v>
      </c>
      <c r="K6098" s="24" t="str">
        <f t="shared" si="4"/>
        <v>Over Achived</v>
      </c>
    </row>
    <row r="6099" ht="22.5" customHeight="1">
      <c r="A6099" s="18">
        <v>45744.0</v>
      </c>
      <c r="B6099" s="19" t="str">
        <f t="shared" si="1"/>
        <v>Mar</v>
      </c>
      <c r="C6099" s="20" t="s">
        <v>7</v>
      </c>
      <c r="D6099" s="19" t="s">
        <v>8</v>
      </c>
      <c r="E6099" s="19" t="s">
        <v>26</v>
      </c>
      <c r="F6099" s="21">
        <v>8.0</v>
      </c>
      <c r="G6099" s="22">
        <v>237297.0</v>
      </c>
      <c r="H6099" s="15" t="str">
        <f t="shared" si="2"/>
        <v>Very High Range</v>
      </c>
      <c r="I6099" s="22">
        <v>218819.0</v>
      </c>
      <c r="J6099" s="23">
        <f t="shared" si="3"/>
        <v>1.084444221</v>
      </c>
      <c r="K6099" s="24" t="str">
        <f t="shared" si="4"/>
        <v>Over Achived</v>
      </c>
    </row>
    <row r="6100" ht="22.5" customHeight="1">
      <c r="A6100" s="18">
        <v>45744.0</v>
      </c>
      <c r="B6100" s="19" t="str">
        <f t="shared" si="1"/>
        <v>Mar</v>
      </c>
      <c r="C6100" s="20" t="s">
        <v>7</v>
      </c>
      <c r="D6100" s="19" t="s">
        <v>8</v>
      </c>
      <c r="E6100" s="19" t="s">
        <v>63</v>
      </c>
      <c r="F6100" s="21">
        <v>3.0</v>
      </c>
      <c r="G6100" s="22">
        <v>56717.0</v>
      </c>
      <c r="H6100" s="15" t="str">
        <f t="shared" si="2"/>
        <v>Medium Range</v>
      </c>
      <c r="I6100" s="22">
        <v>52335.0</v>
      </c>
      <c r="J6100" s="23">
        <f t="shared" si="3"/>
        <v>1.083729818</v>
      </c>
      <c r="K6100" s="24" t="str">
        <f t="shared" si="4"/>
        <v>Over Achived</v>
      </c>
    </row>
    <row r="6101" ht="22.5" customHeight="1">
      <c r="A6101" s="18">
        <v>45744.0</v>
      </c>
      <c r="B6101" s="19" t="str">
        <f t="shared" si="1"/>
        <v>Mar</v>
      </c>
      <c r="C6101" s="20" t="s">
        <v>92</v>
      </c>
      <c r="D6101" s="19" t="s">
        <v>93</v>
      </c>
      <c r="E6101" s="19" t="s">
        <v>9</v>
      </c>
      <c r="F6101" s="21">
        <v>4.0</v>
      </c>
      <c r="G6101" s="22">
        <v>110751.0</v>
      </c>
      <c r="H6101" s="15" t="str">
        <f t="shared" si="2"/>
        <v>Very High Range</v>
      </c>
      <c r="I6101" s="22">
        <v>142513.0</v>
      </c>
      <c r="J6101" s="23">
        <f t="shared" si="3"/>
        <v>0.777129104</v>
      </c>
      <c r="K6101" s="24" t="str">
        <f t="shared" si="4"/>
        <v>Target Not Meet</v>
      </c>
    </row>
    <row r="6102" ht="22.5" customHeight="1">
      <c r="A6102" s="18">
        <v>45744.0</v>
      </c>
      <c r="B6102" s="19" t="str">
        <f t="shared" si="1"/>
        <v>Mar</v>
      </c>
      <c r="C6102" s="20" t="s">
        <v>7</v>
      </c>
      <c r="D6102" s="19" t="s">
        <v>131</v>
      </c>
      <c r="E6102" s="19" t="s">
        <v>9</v>
      </c>
      <c r="F6102" s="21">
        <v>6.0</v>
      </c>
      <c r="G6102" s="22">
        <v>157724.0</v>
      </c>
      <c r="H6102" s="15" t="str">
        <f t="shared" si="2"/>
        <v>Very High Range</v>
      </c>
      <c r="I6102" s="22">
        <v>115314.0</v>
      </c>
      <c r="J6102" s="23">
        <f t="shared" si="3"/>
        <v>1.367778414</v>
      </c>
      <c r="K6102" s="24" t="str">
        <f t="shared" si="4"/>
        <v>Over Achived</v>
      </c>
    </row>
    <row r="6103" ht="22.5" customHeight="1">
      <c r="A6103" s="18">
        <v>45744.0</v>
      </c>
      <c r="B6103" s="19" t="str">
        <f t="shared" si="1"/>
        <v>Mar</v>
      </c>
      <c r="C6103" s="20" t="s">
        <v>7</v>
      </c>
      <c r="D6103" s="19" t="s">
        <v>131</v>
      </c>
      <c r="E6103" s="19" t="s">
        <v>9</v>
      </c>
      <c r="F6103" s="21">
        <v>5.0</v>
      </c>
      <c r="G6103" s="22">
        <v>156130.0</v>
      </c>
      <c r="H6103" s="15" t="str">
        <f t="shared" si="2"/>
        <v>Very High Range</v>
      </c>
      <c r="I6103" s="22">
        <v>116749.0</v>
      </c>
      <c r="J6103" s="23">
        <f t="shared" si="3"/>
        <v>1.337313382</v>
      </c>
      <c r="K6103" s="24" t="str">
        <f t="shared" si="4"/>
        <v>Over Achived</v>
      </c>
    </row>
    <row r="6104" ht="22.5" customHeight="1">
      <c r="A6104" s="18">
        <v>45744.0</v>
      </c>
      <c r="B6104" s="19" t="str">
        <f t="shared" si="1"/>
        <v>Mar</v>
      </c>
      <c r="C6104" s="20" t="s">
        <v>7</v>
      </c>
      <c r="D6104" s="19" t="s">
        <v>8</v>
      </c>
      <c r="E6104" s="19" t="s">
        <v>26</v>
      </c>
      <c r="F6104" s="21">
        <v>7.0</v>
      </c>
      <c r="G6104" s="22">
        <v>216216.0</v>
      </c>
      <c r="H6104" s="15" t="str">
        <f t="shared" si="2"/>
        <v>Very High Range</v>
      </c>
      <c r="I6104" s="22">
        <v>191403.0</v>
      </c>
      <c r="J6104" s="23">
        <f t="shared" si="3"/>
        <v>1.129637466</v>
      </c>
      <c r="K6104" s="24" t="str">
        <f t="shared" si="4"/>
        <v>Over Achived</v>
      </c>
    </row>
    <row r="6105" ht="22.5" customHeight="1">
      <c r="A6105" s="18">
        <v>45744.0</v>
      </c>
      <c r="B6105" s="19" t="str">
        <f t="shared" si="1"/>
        <v>Mar</v>
      </c>
      <c r="C6105" s="20" t="s">
        <v>92</v>
      </c>
      <c r="D6105" s="19" t="s">
        <v>158</v>
      </c>
      <c r="E6105" s="19" t="s">
        <v>63</v>
      </c>
      <c r="F6105" s="21">
        <v>1.0</v>
      </c>
      <c r="G6105" s="22">
        <v>24828.0</v>
      </c>
      <c r="H6105" s="15" t="str">
        <f t="shared" si="2"/>
        <v>Base Range</v>
      </c>
      <c r="I6105" s="22">
        <v>20089.0</v>
      </c>
      <c r="J6105" s="23">
        <f t="shared" si="3"/>
        <v>1.235900244</v>
      </c>
      <c r="K6105" s="24" t="str">
        <f t="shared" si="4"/>
        <v>Over Achived</v>
      </c>
    </row>
    <row r="6106" ht="22.5" customHeight="1">
      <c r="A6106" s="18">
        <v>45744.0</v>
      </c>
      <c r="B6106" s="19" t="str">
        <f t="shared" si="1"/>
        <v>Mar</v>
      </c>
      <c r="C6106" s="20" t="s">
        <v>92</v>
      </c>
      <c r="D6106" s="19" t="s">
        <v>158</v>
      </c>
      <c r="E6106" s="19" t="s">
        <v>9</v>
      </c>
      <c r="F6106" s="21">
        <v>4.0</v>
      </c>
      <c r="G6106" s="22">
        <v>120890.0</v>
      </c>
      <c r="H6106" s="15" t="str">
        <f t="shared" si="2"/>
        <v>Very High Range</v>
      </c>
      <c r="I6106" s="22">
        <v>108949.0</v>
      </c>
      <c r="J6106" s="23">
        <f t="shared" si="3"/>
        <v>1.10960174</v>
      </c>
      <c r="K6106" s="24" t="str">
        <f t="shared" si="4"/>
        <v>Over Achived</v>
      </c>
    </row>
    <row r="6107" ht="22.5" customHeight="1">
      <c r="A6107" s="18">
        <v>45744.0</v>
      </c>
      <c r="B6107" s="19" t="str">
        <f t="shared" si="1"/>
        <v>Mar</v>
      </c>
      <c r="C6107" s="20" t="s">
        <v>92</v>
      </c>
      <c r="D6107" s="19" t="s">
        <v>93</v>
      </c>
      <c r="E6107" s="19" t="s">
        <v>9</v>
      </c>
      <c r="F6107" s="21">
        <v>4.0</v>
      </c>
      <c r="G6107" s="22">
        <v>125533.0</v>
      </c>
      <c r="H6107" s="15" t="str">
        <f t="shared" si="2"/>
        <v>Very High Range</v>
      </c>
      <c r="I6107" s="22">
        <v>135890.0</v>
      </c>
      <c r="J6107" s="23">
        <f t="shared" si="3"/>
        <v>0.9237839429</v>
      </c>
      <c r="K6107" s="24" t="str">
        <f t="shared" si="4"/>
        <v>Target Not Meet</v>
      </c>
    </row>
    <row r="6108" ht="22.5" customHeight="1">
      <c r="A6108" s="18">
        <v>45744.0</v>
      </c>
      <c r="B6108" s="19" t="str">
        <f t="shared" si="1"/>
        <v>Mar</v>
      </c>
      <c r="C6108" s="20" t="s">
        <v>92</v>
      </c>
      <c r="D6108" s="19" t="s">
        <v>98</v>
      </c>
      <c r="E6108" s="19" t="s">
        <v>63</v>
      </c>
      <c r="F6108" s="21">
        <v>5.0</v>
      </c>
      <c r="G6108" s="22">
        <v>105873.0</v>
      </c>
      <c r="H6108" s="15" t="str">
        <f t="shared" si="2"/>
        <v>Very High Range</v>
      </c>
      <c r="I6108" s="22">
        <v>132881.0</v>
      </c>
      <c r="J6108" s="23">
        <f t="shared" si="3"/>
        <v>0.796750476</v>
      </c>
      <c r="K6108" s="24" t="str">
        <f t="shared" si="4"/>
        <v>Target Not Meet</v>
      </c>
    </row>
    <row r="6109" ht="22.5" customHeight="1">
      <c r="A6109" s="18">
        <v>45744.0</v>
      </c>
      <c r="B6109" s="19" t="str">
        <f t="shared" si="1"/>
        <v>Mar</v>
      </c>
      <c r="C6109" s="20" t="s">
        <v>92</v>
      </c>
      <c r="D6109" s="19" t="s">
        <v>98</v>
      </c>
      <c r="E6109" s="19" t="s">
        <v>38</v>
      </c>
      <c r="F6109" s="21">
        <v>3.0</v>
      </c>
      <c r="G6109" s="22">
        <v>84434.0</v>
      </c>
      <c r="H6109" s="15" t="str">
        <f t="shared" si="2"/>
        <v>High Range</v>
      </c>
      <c r="I6109" s="22">
        <v>100364.0</v>
      </c>
      <c r="J6109" s="23">
        <f t="shared" si="3"/>
        <v>0.841277749</v>
      </c>
      <c r="K6109" s="24" t="str">
        <f t="shared" si="4"/>
        <v>Target Not Meet</v>
      </c>
    </row>
    <row r="6110" ht="22.5" customHeight="1">
      <c r="A6110" s="18">
        <v>45744.0</v>
      </c>
      <c r="B6110" s="19" t="str">
        <f t="shared" si="1"/>
        <v>Mar</v>
      </c>
      <c r="C6110" s="20" t="s">
        <v>92</v>
      </c>
      <c r="D6110" s="19" t="s">
        <v>144</v>
      </c>
      <c r="E6110" s="19" t="s">
        <v>26</v>
      </c>
      <c r="F6110" s="21">
        <v>3.0</v>
      </c>
      <c r="G6110" s="22">
        <v>84812.0</v>
      </c>
      <c r="H6110" s="15" t="str">
        <f t="shared" si="2"/>
        <v>High Range</v>
      </c>
      <c r="I6110" s="22">
        <v>63152.0</v>
      </c>
      <c r="J6110" s="23">
        <f t="shared" si="3"/>
        <v>1.342982012</v>
      </c>
      <c r="K6110" s="24" t="str">
        <f t="shared" si="4"/>
        <v>Over Achived</v>
      </c>
    </row>
    <row r="6111" ht="22.5" customHeight="1">
      <c r="A6111" s="18">
        <v>45744.0</v>
      </c>
      <c r="B6111" s="19" t="str">
        <f t="shared" si="1"/>
        <v>Mar</v>
      </c>
      <c r="C6111" s="20" t="s">
        <v>92</v>
      </c>
      <c r="D6111" s="19" t="s">
        <v>144</v>
      </c>
      <c r="E6111" s="19" t="s">
        <v>9</v>
      </c>
      <c r="F6111" s="21">
        <v>4.0</v>
      </c>
      <c r="G6111" s="22">
        <v>101455.0</v>
      </c>
      <c r="H6111" s="15" t="str">
        <f t="shared" si="2"/>
        <v>Very High Range</v>
      </c>
      <c r="I6111" s="22">
        <v>88172.0</v>
      </c>
      <c r="J6111" s="23">
        <f t="shared" si="3"/>
        <v>1.150648732</v>
      </c>
      <c r="K6111" s="24" t="str">
        <f t="shared" si="4"/>
        <v>Over Achived</v>
      </c>
    </row>
    <row r="6112" ht="22.5" customHeight="1">
      <c r="A6112" s="18">
        <v>45744.0</v>
      </c>
      <c r="B6112" s="19" t="str">
        <f t="shared" si="1"/>
        <v>Mar</v>
      </c>
      <c r="C6112" s="20" t="s">
        <v>92</v>
      </c>
      <c r="D6112" s="19" t="s">
        <v>144</v>
      </c>
      <c r="E6112" s="19" t="s">
        <v>19</v>
      </c>
      <c r="F6112" s="21">
        <v>2.0</v>
      </c>
      <c r="G6112" s="22">
        <v>55691.0</v>
      </c>
      <c r="H6112" s="15" t="str">
        <f t="shared" si="2"/>
        <v>Medium Range</v>
      </c>
      <c r="I6112" s="22">
        <v>51735.0</v>
      </c>
      <c r="J6112" s="23">
        <f t="shared" si="3"/>
        <v>1.076466609</v>
      </c>
      <c r="K6112" s="24" t="str">
        <f t="shared" si="4"/>
        <v>Over Achived</v>
      </c>
    </row>
    <row r="6113" ht="22.5" customHeight="1">
      <c r="A6113" s="18">
        <v>45744.0</v>
      </c>
      <c r="B6113" s="19" t="str">
        <f t="shared" si="1"/>
        <v>Mar</v>
      </c>
      <c r="C6113" s="20" t="s">
        <v>92</v>
      </c>
      <c r="D6113" s="19" t="s">
        <v>98</v>
      </c>
      <c r="E6113" s="19" t="s">
        <v>68</v>
      </c>
      <c r="F6113" s="21">
        <v>2.0</v>
      </c>
      <c r="G6113" s="22">
        <v>56486.0</v>
      </c>
      <c r="H6113" s="15" t="str">
        <f t="shared" si="2"/>
        <v>Medium Range</v>
      </c>
      <c r="I6113" s="22">
        <v>59631.0</v>
      </c>
      <c r="J6113" s="23">
        <f t="shared" si="3"/>
        <v>0.947258976</v>
      </c>
      <c r="K6113" s="24" t="str">
        <f t="shared" si="4"/>
        <v>Target Not Meet</v>
      </c>
    </row>
    <row r="6114" ht="22.5" customHeight="1">
      <c r="A6114" s="18">
        <v>45744.0</v>
      </c>
      <c r="B6114" s="19" t="str">
        <f t="shared" si="1"/>
        <v>Mar</v>
      </c>
      <c r="C6114" s="20" t="s">
        <v>92</v>
      </c>
      <c r="D6114" s="25" t="s">
        <v>149</v>
      </c>
      <c r="E6114" s="19" t="s">
        <v>68</v>
      </c>
      <c r="F6114" s="21">
        <v>2.0</v>
      </c>
      <c r="G6114" s="22">
        <v>44342.0</v>
      </c>
      <c r="H6114" s="15" t="str">
        <f t="shared" si="2"/>
        <v>Base Range</v>
      </c>
      <c r="I6114" s="22">
        <v>38334.0</v>
      </c>
      <c r="J6114" s="23">
        <f t="shared" si="3"/>
        <v>1.156727709</v>
      </c>
      <c r="K6114" s="24" t="str">
        <f t="shared" si="4"/>
        <v>Over Achived</v>
      </c>
    </row>
    <row r="6115" ht="22.5" customHeight="1">
      <c r="A6115" s="18">
        <v>45744.0</v>
      </c>
      <c r="B6115" s="19" t="str">
        <f t="shared" si="1"/>
        <v>Mar</v>
      </c>
      <c r="C6115" s="20" t="s">
        <v>92</v>
      </c>
      <c r="D6115" s="25" t="s">
        <v>149</v>
      </c>
      <c r="E6115" s="19" t="s">
        <v>63</v>
      </c>
      <c r="F6115" s="21">
        <v>5.0</v>
      </c>
      <c r="G6115" s="22">
        <v>108252.0</v>
      </c>
      <c r="H6115" s="15" t="str">
        <f t="shared" si="2"/>
        <v>Very High Range</v>
      </c>
      <c r="I6115" s="22">
        <v>98526.0</v>
      </c>
      <c r="J6115" s="23">
        <f t="shared" si="3"/>
        <v>1.09871506</v>
      </c>
      <c r="K6115" s="24" t="str">
        <f t="shared" si="4"/>
        <v>Over Achived</v>
      </c>
    </row>
    <row r="6116" ht="22.5" customHeight="1">
      <c r="A6116" s="18">
        <v>45744.0</v>
      </c>
      <c r="B6116" s="19" t="str">
        <f t="shared" si="1"/>
        <v>Mar</v>
      </c>
      <c r="C6116" s="20" t="s">
        <v>92</v>
      </c>
      <c r="D6116" s="25" t="s">
        <v>149</v>
      </c>
      <c r="E6116" s="19" t="s">
        <v>68</v>
      </c>
      <c r="F6116" s="21">
        <v>2.0</v>
      </c>
      <c r="G6116" s="22">
        <v>51488.0</v>
      </c>
      <c r="H6116" s="15" t="str">
        <f t="shared" si="2"/>
        <v>Medium Range</v>
      </c>
      <c r="I6116" s="22">
        <v>47343.0</v>
      </c>
      <c r="J6116" s="23">
        <f t="shared" si="3"/>
        <v>1.087552542</v>
      </c>
      <c r="K6116" s="24" t="str">
        <f t="shared" si="4"/>
        <v>Over Achived</v>
      </c>
    </row>
    <row r="6117" ht="22.5" customHeight="1">
      <c r="A6117" s="18">
        <v>45744.0</v>
      </c>
      <c r="B6117" s="19" t="str">
        <f t="shared" si="1"/>
        <v>Mar</v>
      </c>
      <c r="C6117" s="20" t="s">
        <v>92</v>
      </c>
      <c r="D6117" s="25" t="s">
        <v>149</v>
      </c>
      <c r="E6117" s="19" t="s">
        <v>23</v>
      </c>
      <c r="F6117" s="21">
        <v>2.0</v>
      </c>
      <c r="G6117" s="22">
        <v>62426.0</v>
      </c>
      <c r="H6117" s="15" t="str">
        <f t="shared" si="2"/>
        <v>Medium Range</v>
      </c>
      <c r="I6117" s="22">
        <v>50162.0</v>
      </c>
      <c r="J6117" s="23">
        <f t="shared" si="3"/>
        <v>1.244487859</v>
      </c>
      <c r="K6117" s="24" t="str">
        <f t="shared" si="4"/>
        <v>Over Achived</v>
      </c>
    </row>
    <row r="6118" ht="22.5" customHeight="1">
      <c r="A6118" s="18">
        <v>45744.0</v>
      </c>
      <c r="B6118" s="19" t="str">
        <f t="shared" si="1"/>
        <v>Mar</v>
      </c>
      <c r="C6118" s="20" t="s">
        <v>92</v>
      </c>
      <c r="D6118" s="19" t="s">
        <v>158</v>
      </c>
      <c r="E6118" s="19" t="s">
        <v>9</v>
      </c>
      <c r="F6118" s="21">
        <v>5.0</v>
      </c>
      <c r="G6118" s="22">
        <v>125183.0</v>
      </c>
      <c r="H6118" s="15" t="str">
        <f t="shared" si="2"/>
        <v>Very High Range</v>
      </c>
      <c r="I6118" s="22">
        <v>109530.0</v>
      </c>
      <c r="J6118" s="23">
        <f t="shared" si="3"/>
        <v>1.142910618</v>
      </c>
      <c r="K6118" s="24" t="str">
        <f t="shared" si="4"/>
        <v>Over Achived</v>
      </c>
    </row>
    <row r="6119" ht="22.5" customHeight="1">
      <c r="A6119" s="18">
        <v>45744.0</v>
      </c>
      <c r="B6119" s="19" t="str">
        <f t="shared" si="1"/>
        <v>Mar</v>
      </c>
      <c r="C6119" s="20" t="s">
        <v>92</v>
      </c>
      <c r="D6119" s="19" t="s">
        <v>158</v>
      </c>
      <c r="E6119" s="19" t="s">
        <v>23</v>
      </c>
      <c r="F6119" s="21">
        <v>2.0</v>
      </c>
      <c r="G6119" s="22">
        <v>55598.0</v>
      </c>
      <c r="H6119" s="15" t="str">
        <f t="shared" si="2"/>
        <v>Medium Range</v>
      </c>
      <c r="I6119" s="22">
        <v>52515.0</v>
      </c>
      <c r="J6119" s="23">
        <f t="shared" si="3"/>
        <v>1.058707036</v>
      </c>
      <c r="K6119" s="24" t="str">
        <f t="shared" si="4"/>
        <v>Over Achived</v>
      </c>
    </row>
    <row r="6120" ht="22.5" customHeight="1">
      <c r="A6120" s="18">
        <v>45744.0</v>
      </c>
      <c r="B6120" s="19" t="str">
        <f t="shared" si="1"/>
        <v>Mar</v>
      </c>
      <c r="C6120" s="20" t="s">
        <v>92</v>
      </c>
      <c r="D6120" s="19" t="s">
        <v>144</v>
      </c>
      <c r="E6120" s="19" t="s">
        <v>38</v>
      </c>
      <c r="F6120" s="21">
        <v>3.0</v>
      </c>
      <c r="G6120" s="22">
        <v>76272.0</v>
      </c>
      <c r="H6120" s="15" t="str">
        <f t="shared" si="2"/>
        <v>High Range</v>
      </c>
      <c r="I6120" s="22">
        <v>68999.0</v>
      </c>
      <c r="J6120" s="23">
        <f t="shared" si="3"/>
        <v>1.105407325</v>
      </c>
      <c r="K6120" s="24" t="str">
        <f t="shared" si="4"/>
        <v>Over Achived</v>
      </c>
    </row>
    <row r="6121" ht="22.5" customHeight="1">
      <c r="A6121" s="18">
        <v>45744.0</v>
      </c>
      <c r="B6121" s="19" t="str">
        <f t="shared" si="1"/>
        <v>Mar</v>
      </c>
      <c r="C6121" s="20" t="s">
        <v>92</v>
      </c>
      <c r="D6121" s="19" t="s">
        <v>158</v>
      </c>
      <c r="E6121" s="19" t="s">
        <v>26</v>
      </c>
      <c r="F6121" s="21">
        <v>4.0</v>
      </c>
      <c r="G6121" s="22">
        <v>69520.0</v>
      </c>
      <c r="H6121" s="15" t="str">
        <f t="shared" si="2"/>
        <v>Medium Range</v>
      </c>
      <c r="I6121" s="22">
        <v>56505.0</v>
      </c>
      <c r="J6121" s="23">
        <f t="shared" si="3"/>
        <v>1.230333599</v>
      </c>
      <c r="K6121" s="24" t="str">
        <f t="shared" si="4"/>
        <v>Over Achived</v>
      </c>
    </row>
    <row r="6122" ht="22.5" customHeight="1">
      <c r="A6122" s="18">
        <v>45745.0</v>
      </c>
      <c r="B6122" s="19" t="str">
        <f t="shared" si="1"/>
        <v>Mar</v>
      </c>
      <c r="C6122" s="20" t="s">
        <v>13</v>
      </c>
      <c r="D6122" s="19" t="s">
        <v>37</v>
      </c>
      <c r="E6122" s="19" t="s">
        <v>9</v>
      </c>
      <c r="F6122" s="21">
        <v>3.0</v>
      </c>
      <c r="G6122" s="22">
        <v>82594.0</v>
      </c>
      <c r="H6122" s="15" t="str">
        <f t="shared" si="2"/>
        <v>High Range</v>
      </c>
      <c r="I6122" s="22">
        <v>103885.0</v>
      </c>
      <c r="J6122" s="23">
        <f t="shared" si="3"/>
        <v>0.7950522212</v>
      </c>
      <c r="K6122" s="24" t="str">
        <f t="shared" si="4"/>
        <v>Target Not Meet</v>
      </c>
    </row>
    <row r="6123" ht="22.5" customHeight="1">
      <c r="A6123" s="18">
        <v>45745.0</v>
      </c>
      <c r="B6123" s="19" t="str">
        <f t="shared" si="1"/>
        <v>Mar</v>
      </c>
      <c r="C6123" s="20" t="s">
        <v>13</v>
      </c>
      <c r="D6123" s="19" t="s">
        <v>37</v>
      </c>
      <c r="E6123" s="19" t="s">
        <v>19</v>
      </c>
      <c r="F6123" s="21">
        <v>2.0</v>
      </c>
      <c r="G6123" s="22">
        <v>44673.0</v>
      </c>
      <c r="H6123" s="15" t="str">
        <f t="shared" si="2"/>
        <v>Base Range</v>
      </c>
      <c r="I6123" s="22">
        <v>52268.0</v>
      </c>
      <c r="J6123" s="23">
        <f t="shared" si="3"/>
        <v>0.8546912069</v>
      </c>
      <c r="K6123" s="24" t="str">
        <f t="shared" si="4"/>
        <v>Target Not Meet</v>
      </c>
    </row>
    <row r="6124" ht="22.5" customHeight="1">
      <c r="A6124" s="18">
        <v>45745.0</v>
      </c>
      <c r="B6124" s="19" t="str">
        <f t="shared" si="1"/>
        <v>Mar</v>
      </c>
      <c r="C6124" s="20" t="s">
        <v>13</v>
      </c>
      <c r="D6124" s="19" t="s">
        <v>37</v>
      </c>
      <c r="E6124" s="19" t="s">
        <v>68</v>
      </c>
      <c r="F6124" s="21">
        <v>2.0</v>
      </c>
      <c r="G6124" s="22">
        <v>35642.0</v>
      </c>
      <c r="H6124" s="15" t="str">
        <f t="shared" si="2"/>
        <v>Base Range</v>
      </c>
      <c r="I6124" s="22">
        <v>38474.0</v>
      </c>
      <c r="J6124" s="23">
        <f t="shared" si="3"/>
        <v>0.926391849</v>
      </c>
      <c r="K6124" s="24" t="str">
        <f t="shared" si="4"/>
        <v>Target Not Meet</v>
      </c>
    </row>
    <row r="6125" ht="22.5" customHeight="1">
      <c r="A6125" s="18">
        <v>45745.0</v>
      </c>
      <c r="B6125" s="19" t="str">
        <f t="shared" si="1"/>
        <v>Mar</v>
      </c>
      <c r="C6125" s="20" t="s">
        <v>13</v>
      </c>
      <c r="D6125" s="19" t="s">
        <v>29</v>
      </c>
      <c r="E6125" s="19" t="s">
        <v>26</v>
      </c>
      <c r="F6125" s="21">
        <v>3.0</v>
      </c>
      <c r="G6125" s="22">
        <v>65869.0</v>
      </c>
      <c r="H6125" s="15" t="str">
        <f t="shared" si="2"/>
        <v>Medium Range</v>
      </c>
      <c r="I6125" s="22">
        <v>85574.0</v>
      </c>
      <c r="J6125" s="23">
        <f t="shared" si="3"/>
        <v>0.7697314605</v>
      </c>
      <c r="K6125" s="24" t="str">
        <f t="shared" si="4"/>
        <v>Target Not Meet</v>
      </c>
    </row>
    <row r="6126" ht="22.5" customHeight="1">
      <c r="A6126" s="18">
        <v>45745.0</v>
      </c>
      <c r="B6126" s="19" t="str">
        <f t="shared" si="1"/>
        <v>Mar</v>
      </c>
      <c r="C6126" s="20" t="s">
        <v>13</v>
      </c>
      <c r="D6126" s="19" t="s">
        <v>29</v>
      </c>
      <c r="E6126" s="19" t="s">
        <v>9</v>
      </c>
      <c r="F6126" s="21">
        <v>4.0</v>
      </c>
      <c r="G6126" s="22">
        <v>91381.0</v>
      </c>
      <c r="H6126" s="15" t="str">
        <f t="shared" si="2"/>
        <v>Very High Range</v>
      </c>
      <c r="I6126" s="22">
        <v>102544.0</v>
      </c>
      <c r="J6126" s="23">
        <f t="shared" si="3"/>
        <v>0.8911394133</v>
      </c>
      <c r="K6126" s="24" t="str">
        <f t="shared" si="4"/>
        <v>Target Not Meet</v>
      </c>
    </row>
    <row r="6127" ht="22.5" customHeight="1">
      <c r="A6127" s="18">
        <v>45745.0</v>
      </c>
      <c r="B6127" s="19" t="str">
        <f t="shared" si="1"/>
        <v>Mar</v>
      </c>
      <c r="C6127" s="20" t="s">
        <v>13</v>
      </c>
      <c r="D6127" s="19" t="s">
        <v>18</v>
      </c>
      <c r="E6127" s="19" t="s">
        <v>19</v>
      </c>
      <c r="F6127" s="21">
        <v>2.0</v>
      </c>
      <c r="G6127" s="22">
        <v>51008.0</v>
      </c>
      <c r="H6127" s="15" t="str">
        <f t="shared" si="2"/>
        <v>Medium Range</v>
      </c>
      <c r="I6127" s="22">
        <v>38947.0</v>
      </c>
      <c r="J6127" s="23">
        <f t="shared" si="3"/>
        <v>1.309677254</v>
      </c>
      <c r="K6127" s="24" t="str">
        <f t="shared" si="4"/>
        <v>Over Achived</v>
      </c>
    </row>
    <row r="6128" ht="22.5" customHeight="1">
      <c r="A6128" s="18">
        <v>45745.0</v>
      </c>
      <c r="B6128" s="19" t="str">
        <f t="shared" si="1"/>
        <v>Mar</v>
      </c>
      <c r="C6128" s="20" t="s">
        <v>13</v>
      </c>
      <c r="D6128" s="19" t="s">
        <v>14</v>
      </c>
      <c r="E6128" s="19" t="s">
        <v>19</v>
      </c>
      <c r="F6128" s="21">
        <v>2.0</v>
      </c>
      <c r="G6128" s="22">
        <v>41938.0</v>
      </c>
      <c r="H6128" s="15" t="str">
        <f t="shared" si="2"/>
        <v>Base Range</v>
      </c>
      <c r="I6128" s="22">
        <v>32463.0</v>
      </c>
      <c r="J6128" s="23">
        <f t="shared" si="3"/>
        <v>1.291870745</v>
      </c>
      <c r="K6128" s="24" t="str">
        <f t="shared" si="4"/>
        <v>Over Achived</v>
      </c>
    </row>
    <row r="6129" ht="22.5" customHeight="1">
      <c r="A6129" s="18">
        <v>45745.0</v>
      </c>
      <c r="B6129" s="19" t="str">
        <f t="shared" si="1"/>
        <v>Mar</v>
      </c>
      <c r="C6129" s="20" t="s">
        <v>13</v>
      </c>
      <c r="D6129" s="19" t="s">
        <v>18</v>
      </c>
      <c r="E6129" s="19" t="s">
        <v>9</v>
      </c>
      <c r="F6129" s="21">
        <v>3.0</v>
      </c>
      <c r="G6129" s="22">
        <v>86037.0</v>
      </c>
      <c r="H6129" s="15" t="str">
        <f t="shared" si="2"/>
        <v>High Range</v>
      </c>
      <c r="I6129" s="22">
        <v>66761.0</v>
      </c>
      <c r="J6129" s="23">
        <f t="shared" si="3"/>
        <v>1.288731445</v>
      </c>
      <c r="K6129" s="24" t="str">
        <f t="shared" si="4"/>
        <v>Over Achived</v>
      </c>
    </row>
    <row r="6130" ht="22.5" customHeight="1">
      <c r="A6130" s="18">
        <v>45745.0</v>
      </c>
      <c r="B6130" s="19" t="str">
        <f t="shared" si="1"/>
        <v>Mar</v>
      </c>
      <c r="C6130" s="20" t="s">
        <v>13</v>
      </c>
      <c r="D6130" s="19" t="s">
        <v>14</v>
      </c>
      <c r="E6130" s="19" t="s">
        <v>38</v>
      </c>
      <c r="F6130" s="21">
        <v>2.0</v>
      </c>
      <c r="G6130" s="22">
        <v>50200.0</v>
      </c>
      <c r="H6130" s="15" t="str">
        <f t="shared" si="2"/>
        <v>Medium Range</v>
      </c>
      <c r="I6130" s="22">
        <v>40965.0</v>
      </c>
      <c r="J6130" s="23">
        <f t="shared" si="3"/>
        <v>1.225436348</v>
      </c>
      <c r="K6130" s="24" t="str">
        <f t="shared" si="4"/>
        <v>Over Achived</v>
      </c>
    </row>
    <row r="6131" ht="22.5" customHeight="1">
      <c r="A6131" s="18">
        <v>45745.0</v>
      </c>
      <c r="B6131" s="19" t="str">
        <f t="shared" si="1"/>
        <v>Mar</v>
      </c>
      <c r="C6131" s="20" t="s">
        <v>13</v>
      </c>
      <c r="D6131" s="19" t="s">
        <v>14</v>
      </c>
      <c r="E6131" s="19" t="s">
        <v>34</v>
      </c>
      <c r="F6131" s="21">
        <v>3.0</v>
      </c>
      <c r="G6131" s="22">
        <v>80971.0</v>
      </c>
      <c r="H6131" s="15" t="str">
        <f t="shared" si="2"/>
        <v>High Range</v>
      </c>
      <c r="I6131" s="22">
        <v>73081.0</v>
      </c>
      <c r="J6131" s="23">
        <f t="shared" si="3"/>
        <v>1.107962398</v>
      </c>
      <c r="K6131" s="24" t="str">
        <f t="shared" si="4"/>
        <v>Over Achived</v>
      </c>
    </row>
    <row r="6132" ht="22.5" customHeight="1">
      <c r="A6132" s="18">
        <v>45745.0</v>
      </c>
      <c r="B6132" s="19" t="str">
        <f t="shared" si="1"/>
        <v>Mar</v>
      </c>
      <c r="C6132" s="20" t="s">
        <v>92</v>
      </c>
      <c r="D6132" s="19" t="s">
        <v>93</v>
      </c>
      <c r="E6132" s="19" t="s">
        <v>26</v>
      </c>
      <c r="F6132" s="21">
        <v>4.0</v>
      </c>
      <c r="G6132" s="22">
        <v>89783.0</v>
      </c>
      <c r="H6132" s="15" t="str">
        <f t="shared" si="2"/>
        <v>High Range</v>
      </c>
      <c r="I6132" s="22">
        <v>112261.0</v>
      </c>
      <c r="J6132" s="23">
        <f t="shared" si="3"/>
        <v>0.7997701784</v>
      </c>
      <c r="K6132" s="24" t="str">
        <f t="shared" si="4"/>
        <v>Target Not Meet</v>
      </c>
    </row>
    <row r="6133" ht="22.5" customHeight="1">
      <c r="A6133" s="18">
        <v>45745.0</v>
      </c>
      <c r="B6133" s="19" t="str">
        <f t="shared" si="1"/>
        <v>Mar</v>
      </c>
      <c r="C6133" s="20" t="s">
        <v>13</v>
      </c>
      <c r="D6133" s="19" t="s">
        <v>169</v>
      </c>
      <c r="E6133" s="19" t="s">
        <v>38</v>
      </c>
      <c r="F6133" s="21">
        <v>2.0</v>
      </c>
      <c r="G6133" s="22">
        <v>58783.0</v>
      </c>
      <c r="H6133" s="15" t="str">
        <f t="shared" si="2"/>
        <v>Medium Range</v>
      </c>
      <c r="I6133" s="22">
        <v>72902.0</v>
      </c>
      <c r="J6133" s="23">
        <f t="shared" si="3"/>
        <v>0.8063290445</v>
      </c>
      <c r="K6133" s="24" t="str">
        <f t="shared" si="4"/>
        <v>Target Not Meet</v>
      </c>
    </row>
    <row r="6134" ht="22.5" customHeight="1">
      <c r="A6134" s="18">
        <v>45745.0</v>
      </c>
      <c r="B6134" s="19" t="str">
        <f t="shared" si="1"/>
        <v>Mar</v>
      </c>
      <c r="C6134" s="20" t="s">
        <v>92</v>
      </c>
      <c r="D6134" s="19" t="s">
        <v>93</v>
      </c>
      <c r="E6134" s="19" t="s">
        <v>19</v>
      </c>
      <c r="F6134" s="21">
        <v>3.0</v>
      </c>
      <c r="G6134" s="22">
        <v>70210.0</v>
      </c>
      <c r="H6134" s="15" t="str">
        <f t="shared" si="2"/>
        <v>High Range</v>
      </c>
      <c r="I6134" s="22">
        <v>76348.0</v>
      </c>
      <c r="J6134" s="23">
        <f t="shared" si="3"/>
        <v>0.9196049667</v>
      </c>
      <c r="K6134" s="24" t="str">
        <f t="shared" si="4"/>
        <v>Target Not Meet</v>
      </c>
    </row>
    <row r="6135" ht="22.5" customHeight="1">
      <c r="A6135" s="18">
        <v>45745.0</v>
      </c>
      <c r="B6135" s="19" t="str">
        <f t="shared" si="1"/>
        <v>Mar</v>
      </c>
      <c r="C6135" s="20" t="s">
        <v>13</v>
      </c>
      <c r="D6135" s="19" t="s">
        <v>18</v>
      </c>
      <c r="E6135" s="19" t="s">
        <v>63</v>
      </c>
      <c r="F6135" s="21">
        <v>1.0</v>
      </c>
      <c r="G6135" s="22">
        <v>14200.0</v>
      </c>
      <c r="H6135" s="15" t="str">
        <f t="shared" si="2"/>
        <v>Base Range</v>
      </c>
      <c r="I6135" s="22">
        <v>10669.0</v>
      </c>
      <c r="J6135" s="23">
        <f t="shared" si="3"/>
        <v>1.330958853</v>
      </c>
      <c r="K6135" s="24" t="str">
        <f t="shared" si="4"/>
        <v>Over Achived</v>
      </c>
    </row>
    <row r="6136" ht="22.5" customHeight="1">
      <c r="A6136" s="18">
        <v>45745.0</v>
      </c>
      <c r="B6136" s="19" t="str">
        <f t="shared" si="1"/>
        <v>Mar</v>
      </c>
      <c r="C6136" s="20" t="s">
        <v>13</v>
      </c>
      <c r="D6136" s="19" t="s">
        <v>169</v>
      </c>
      <c r="E6136" s="19" t="s">
        <v>63</v>
      </c>
      <c r="F6136" s="21">
        <v>3.0</v>
      </c>
      <c r="G6136" s="22">
        <v>75092.0</v>
      </c>
      <c r="H6136" s="15" t="str">
        <f t="shared" si="2"/>
        <v>High Range</v>
      </c>
      <c r="I6136" s="22">
        <v>96836.0</v>
      </c>
      <c r="J6136" s="23">
        <f t="shared" si="3"/>
        <v>0.7754554091</v>
      </c>
      <c r="K6136" s="24" t="str">
        <f t="shared" si="4"/>
        <v>Target Not Meet</v>
      </c>
    </row>
    <row r="6137" ht="22.5" customHeight="1">
      <c r="A6137" s="18">
        <v>45745.0</v>
      </c>
      <c r="B6137" s="19" t="str">
        <f t="shared" si="1"/>
        <v>Mar</v>
      </c>
      <c r="C6137" s="20" t="s">
        <v>57</v>
      </c>
      <c r="D6137" s="19" t="s">
        <v>71</v>
      </c>
      <c r="E6137" s="19" t="s">
        <v>23</v>
      </c>
      <c r="F6137" s="21">
        <v>1.0</v>
      </c>
      <c r="G6137" s="22">
        <v>29190.0</v>
      </c>
      <c r="H6137" s="15" t="str">
        <f t="shared" si="2"/>
        <v>Base Range</v>
      </c>
      <c r="I6137" s="22">
        <v>33702.0</v>
      </c>
      <c r="J6137" s="23">
        <f t="shared" si="3"/>
        <v>0.866120705</v>
      </c>
      <c r="K6137" s="24" t="str">
        <f t="shared" si="4"/>
        <v>Target Not Meet</v>
      </c>
    </row>
    <row r="6138" ht="22.5" customHeight="1">
      <c r="A6138" s="18">
        <v>45745.0</v>
      </c>
      <c r="B6138" s="19" t="str">
        <f t="shared" si="1"/>
        <v>Mar</v>
      </c>
      <c r="C6138" s="20" t="s">
        <v>57</v>
      </c>
      <c r="D6138" s="19" t="s">
        <v>58</v>
      </c>
      <c r="E6138" s="19" t="s">
        <v>68</v>
      </c>
      <c r="F6138" s="21">
        <v>1.0</v>
      </c>
      <c r="G6138" s="22">
        <v>23328.0</v>
      </c>
      <c r="H6138" s="15" t="str">
        <f t="shared" si="2"/>
        <v>Base Range</v>
      </c>
      <c r="I6138" s="22">
        <v>21486.0</v>
      </c>
      <c r="J6138" s="23">
        <f t="shared" si="3"/>
        <v>1.085730243</v>
      </c>
      <c r="K6138" s="24" t="str">
        <f t="shared" si="4"/>
        <v>Over Achived</v>
      </c>
    </row>
    <row r="6139" ht="22.5" customHeight="1">
      <c r="A6139" s="18">
        <v>45745.0</v>
      </c>
      <c r="B6139" s="19" t="str">
        <f t="shared" si="1"/>
        <v>Mar</v>
      </c>
      <c r="C6139" s="20" t="s">
        <v>57</v>
      </c>
      <c r="D6139" s="19" t="s">
        <v>58</v>
      </c>
      <c r="E6139" s="19" t="s">
        <v>26</v>
      </c>
      <c r="F6139" s="21">
        <v>2.0</v>
      </c>
      <c r="G6139" s="22">
        <v>45061.0</v>
      </c>
      <c r="H6139" s="15" t="str">
        <f t="shared" si="2"/>
        <v>Base Range</v>
      </c>
      <c r="I6139" s="22">
        <v>34410.0</v>
      </c>
      <c r="J6139" s="23">
        <f t="shared" si="3"/>
        <v>1.309532113</v>
      </c>
      <c r="K6139" s="24" t="str">
        <f t="shared" si="4"/>
        <v>Over Achived</v>
      </c>
    </row>
    <row r="6140" ht="22.5" customHeight="1">
      <c r="A6140" s="18">
        <v>45745.0</v>
      </c>
      <c r="B6140" s="19" t="str">
        <f t="shared" si="1"/>
        <v>Mar</v>
      </c>
      <c r="C6140" s="20" t="s">
        <v>57</v>
      </c>
      <c r="D6140" s="19" t="s">
        <v>58</v>
      </c>
      <c r="E6140" s="19" t="s">
        <v>26</v>
      </c>
      <c r="F6140" s="21">
        <v>1.0</v>
      </c>
      <c r="G6140" s="22">
        <v>44656.0</v>
      </c>
      <c r="H6140" s="15" t="str">
        <f t="shared" si="2"/>
        <v>Base Range</v>
      </c>
      <c r="I6140" s="22">
        <v>39417.0</v>
      </c>
      <c r="J6140" s="23">
        <f t="shared" si="3"/>
        <v>1.132912195</v>
      </c>
      <c r="K6140" s="24" t="str">
        <f t="shared" si="4"/>
        <v>Over Achived</v>
      </c>
    </row>
    <row r="6141" ht="22.5" customHeight="1">
      <c r="A6141" s="18">
        <v>45745.0</v>
      </c>
      <c r="B6141" s="19" t="str">
        <f t="shared" si="1"/>
        <v>Mar</v>
      </c>
      <c r="C6141" s="20" t="s">
        <v>57</v>
      </c>
      <c r="D6141" s="19" t="s">
        <v>58</v>
      </c>
      <c r="E6141" s="19" t="s">
        <v>34</v>
      </c>
      <c r="F6141" s="21">
        <v>2.0</v>
      </c>
      <c r="G6141" s="22">
        <v>58547.0</v>
      </c>
      <c r="H6141" s="15" t="str">
        <f t="shared" si="2"/>
        <v>Medium Range</v>
      </c>
      <c r="I6141" s="22">
        <v>48552.0</v>
      </c>
      <c r="J6141" s="23">
        <f t="shared" si="3"/>
        <v>1.205861756</v>
      </c>
      <c r="K6141" s="24" t="str">
        <f t="shared" si="4"/>
        <v>Over Achived</v>
      </c>
    </row>
    <row r="6142" ht="22.5" customHeight="1">
      <c r="A6142" s="18">
        <v>45745.0</v>
      </c>
      <c r="B6142" s="19" t="str">
        <f t="shared" si="1"/>
        <v>Mar</v>
      </c>
      <c r="C6142" s="20" t="s">
        <v>57</v>
      </c>
      <c r="D6142" s="25" t="s">
        <v>62</v>
      </c>
      <c r="E6142" s="19" t="s">
        <v>34</v>
      </c>
      <c r="F6142" s="21">
        <v>2.0</v>
      </c>
      <c r="G6142" s="22">
        <v>60616.0</v>
      </c>
      <c r="H6142" s="15" t="str">
        <f t="shared" si="2"/>
        <v>Medium Range</v>
      </c>
      <c r="I6142" s="22">
        <v>51652.0</v>
      </c>
      <c r="J6142" s="23">
        <f t="shared" si="3"/>
        <v>1.173546039</v>
      </c>
      <c r="K6142" s="24" t="str">
        <f t="shared" si="4"/>
        <v>Over Achived</v>
      </c>
    </row>
    <row r="6143" ht="22.5" customHeight="1">
      <c r="A6143" s="18">
        <v>45745.0</v>
      </c>
      <c r="B6143" s="19" t="str">
        <f t="shared" si="1"/>
        <v>Mar</v>
      </c>
      <c r="C6143" s="20" t="s">
        <v>57</v>
      </c>
      <c r="D6143" s="25" t="s">
        <v>62</v>
      </c>
      <c r="E6143" s="19" t="s">
        <v>63</v>
      </c>
      <c r="F6143" s="21">
        <v>1.0</v>
      </c>
      <c r="G6143" s="22">
        <v>21199.0</v>
      </c>
      <c r="H6143" s="15" t="str">
        <f t="shared" si="2"/>
        <v>Base Range</v>
      </c>
      <c r="I6143" s="22">
        <v>18633.0</v>
      </c>
      <c r="J6143" s="23">
        <f t="shared" si="3"/>
        <v>1.13771266</v>
      </c>
      <c r="K6143" s="24" t="str">
        <f t="shared" si="4"/>
        <v>Over Achived</v>
      </c>
    </row>
    <row r="6144" ht="22.5" customHeight="1">
      <c r="A6144" s="18">
        <v>45745.0</v>
      </c>
      <c r="B6144" s="19" t="str">
        <f t="shared" si="1"/>
        <v>Mar</v>
      </c>
      <c r="C6144" s="20" t="s">
        <v>57</v>
      </c>
      <c r="D6144" s="19" t="s">
        <v>71</v>
      </c>
      <c r="E6144" s="19" t="s">
        <v>34</v>
      </c>
      <c r="F6144" s="21">
        <v>3.0</v>
      </c>
      <c r="G6144" s="22">
        <v>62188.0</v>
      </c>
      <c r="H6144" s="15" t="str">
        <f t="shared" si="2"/>
        <v>Medium Range</v>
      </c>
      <c r="I6144" s="22">
        <v>67274.0</v>
      </c>
      <c r="J6144" s="23">
        <f t="shared" si="3"/>
        <v>0.9243987276</v>
      </c>
      <c r="K6144" s="24" t="str">
        <f t="shared" si="4"/>
        <v>Target Not Meet</v>
      </c>
    </row>
    <row r="6145" ht="22.5" customHeight="1">
      <c r="A6145" s="18">
        <v>45745.0</v>
      </c>
      <c r="B6145" s="19" t="str">
        <f t="shared" si="1"/>
        <v>Mar</v>
      </c>
      <c r="C6145" s="20" t="s">
        <v>57</v>
      </c>
      <c r="D6145" s="19" t="s">
        <v>80</v>
      </c>
      <c r="E6145" s="19" t="s">
        <v>19</v>
      </c>
      <c r="F6145" s="21">
        <v>1.0</v>
      </c>
      <c r="G6145" s="22">
        <v>35646.0</v>
      </c>
      <c r="H6145" s="15" t="str">
        <f t="shared" si="2"/>
        <v>Base Range</v>
      </c>
      <c r="I6145" s="22">
        <v>40340.0</v>
      </c>
      <c r="J6145" s="23">
        <f t="shared" si="3"/>
        <v>0.8836390679</v>
      </c>
      <c r="K6145" s="24" t="str">
        <f t="shared" si="4"/>
        <v>Target Not Meet</v>
      </c>
    </row>
    <row r="6146" ht="22.5" customHeight="1">
      <c r="A6146" s="18">
        <v>45745.0</v>
      </c>
      <c r="B6146" s="19" t="str">
        <f t="shared" si="1"/>
        <v>Mar</v>
      </c>
      <c r="C6146" s="20" t="s">
        <v>57</v>
      </c>
      <c r="D6146" s="19" t="s">
        <v>80</v>
      </c>
      <c r="E6146" s="19" t="s">
        <v>34</v>
      </c>
      <c r="F6146" s="21">
        <v>2.0</v>
      </c>
      <c r="G6146" s="22">
        <v>54055.0</v>
      </c>
      <c r="H6146" s="15" t="str">
        <f t="shared" si="2"/>
        <v>Medium Range</v>
      </c>
      <c r="I6146" s="22">
        <v>57160.0</v>
      </c>
      <c r="J6146" s="23">
        <f t="shared" si="3"/>
        <v>0.9456787964</v>
      </c>
      <c r="K6146" s="24" t="str">
        <f t="shared" si="4"/>
        <v>Target Not Meet</v>
      </c>
    </row>
    <row r="6147" ht="22.5" customHeight="1">
      <c r="A6147" s="18">
        <v>45745.0</v>
      </c>
      <c r="B6147" s="19" t="str">
        <f t="shared" si="1"/>
        <v>Mar</v>
      </c>
      <c r="C6147" s="20" t="s">
        <v>57</v>
      </c>
      <c r="D6147" s="19" t="s">
        <v>80</v>
      </c>
      <c r="E6147" s="19" t="s">
        <v>63</v>
      </c>
      <c r="F6147" s="21">
        <v>1.0</v>
      </c>
      <c r="G6147" s="22">
        <v>20936.0</v>
      </c>
      <c r="H6147" s="15" t="str">
        <f t="shared" si="2"/>
        <v>Base Range</v>
      </c>
      <c r="I6147" s="22">
        <v>24071.0</v>
      </c>
      <c r="J6147" s="23">
        <f t="shared" si="3"/>
        <v>0.8697602925</v>
      </c>
      <c r="K6147" s="24" t="str">
        <f t="shared" si="4"/>
        <v>Target Not Meet</v>
      </c>
    </row>
    <row r="6148" ht="22.5" customHeight="1">
      <c r="A6148" s="18">
        <v>45745.0</v>
      </c>
      <c r="B6148" s="19" t="str">
        <f t="shared" si="1"/>
        <v>Mar</v>
      </c>
      <c r="C6148" s="20" t="s">
        <v>57</v>
      </c>
      <c r="D6148" s="19" t="s">
        <v>80</v>
      </c>
      <c r="E6148" s="19" t="s">
        <v>26</v>
      </c>
      <c r="F6148" s="21">
        <v>1.0</v>
      </c>
      <c r="G6148" s="22">
        <v>44083.0</v>
      </c>
      <c r="H6148" s="15" t="str">
        <f t="shared" si="2"/>
        <v>Base Range</v>
      </c>
      <c r="I6148" s="22">
        <v>49168.0</v>
      </c>
      <c r="J6148" s="23">
        <f t="shared" si="3"/>
        <v>0.8965790758</v>
      </c>
      <c r="K6148" s="24" t="str">
        <f t="shared" si="4"/>
        <v>Target Not Meet</v>
      </c>
    </row>
    <row r="6149" ht="22.5" customHeight="1">
      <c r="A6149" s="18">
        <v>45745.0</v>
      </c>
      <c r="B6149" s="19" t="str">
        <f t="shared" si="1"/>
        <v>Mar</v>
      </c>
      <c r="C6149" s="20" t="s">
        <v>57</v>
      </c>
      <c r="D6149" s="19" t="s">
        <v>80</v>
      </c>
      <c r="E6149" s="19" t="s">
        <v>19</v>
      </c>
      <c r="F6149" s="21">
        <v>2.0</v>
      </c>
      <c r="G6149" s="22">
        <v>35598.0</v>
      </c>
      <c r="H6149" s="15" t="str">
        <f t="shared" si="2"/>
        <v>Base Range</v>
      </c>
      <c r="I6149" s="22">
        <v>44336.0</v>
      </c>
      <c r="J6149" s="23">
        <f t="shared" si="3"/>
        <v>0.8029141104</v>
      </c>
      <c r="K6149" s="24" t="str">
        <f t="shared" si="4"/>
        <v>Target Not Meet</v>
      </c>
    </row>
    <row r="6150" ht="22.5" customHeight="1">
      <c r="A6150" s="18">
        <v>45745.0</v>
      </c>
      <c r="B6150" s="19" t="str">
        <f t="shared" si="1"/>
        <v>Mar</v>
      </c>
      <c r="C6150" s="20" t="s">
        <v>57</v>
      </c>
      <c r="D6150" s="19" t="s">
        <v>85</v>
      </c>
      <c r="E6150" s="19" t="s">
        <v>23</v>
      </c>
      <c r="F6150" s="21">
        <v>1.0</v>
      </c>
      <c r="G6150" s="22">
        <v>33106.0</v>
      </c>
      <c r="H6150" s="15" t="str">
        <f t="shared" si="2"/>
        <v>Base Range</v>
      </c>
      <c r="I6150" s="22">
        <v>40795.0</v>
      </c>
      <c r="J6150" s="23">
        <f t="shared" si="3"/>
        <v>0.8115210197</v>
      </c>
      <c r="K6150" s="24" t="str">
        <f t="shared" si="4"/>
        <v>Target Not Meet</v>
      </c>
    </row>
    <row r="6151" ht="22.5" customHeight="1">
      <c r="A6151" s="18">
        <v>45745.0</v>
      </c>
      <c r="B6151" s="19" t="str">
        <f t="shared" si="1"/>
        <v>Mar</v>
      </c>
      <c r="C6151" s="20" t="s">
        <v>92</v>
      </c>
      <c r="D6151" s="19" t="s">
        <v>98</v>
      </c>
      <c r="E6151" s="19" t="s">
        <v>68</v>
      </c>
      <c r="F6151" s="21">
        <v>2.0</v>
      </c>
      <c r="G6151" s="22">
        <v>46983.0</v>
      </c>
      <c r="H6151" s="15" t="str">
        <f t="shared" si="2"/>
        <v>Base Range</v>
      </c>
      <c r="I6151" s="22">
        <v>54871.0</v>
      </c>
      <c r="J6151" s="23">
        <f t="shared" si="3"/>
        <v>0.8562446465</v>
      </c>
      <c r="K6151" s="24" t="str">
        <f t="shared" si="4"/>
        <v>Target Not Meet</v>
      </c>
    </row>
    <row r="6152" ht="22.5" customHeight="1">
      <c r="A6152" s="18">
        <v>45745.0</v>
      </c>
      <c r="B6152" s="19" t="str">
        <f t="shared" si="1"/>
        <v>Mar</v>
      </c>
      <c r="C6152" s="20" t="s">
        <v>13</v>
      </c>
      <c r="D6152" s="19" t="s">
        <v>169</v>
      </c>
      <c r="E6152" s="19" t="s">
        <v>23</v>
      </c>
      <c r="F6152" s="21">
        <v>2.0</v>
      </c>
      <c r="G6152" s="22">
        <v>35447.0</v>
      </c>
      <c r="H6152" s="15" t="str">
        <f t="shared" si="2"/>
        <v>Base Range</v>
      </c>
      <c r="I6152" s="22">
        <v>45064.0</v>
      </c>
      <c r="J6152" s="23">
        <f t="shared" si="3"/>
        <v>0.7865924019</v>
      </c>
      <c r="K6152" s="24" t="str">
        <f t="shared" si="4"/>
        <v>Target Not Meet</v>
      </c>
    </row>
    <row r="6153" ht="22.5" customHeight="1">
      <c r="A6153" s="18">
        <v>45745.0</v>
      </c>
      <c r="B6153" s="19" t="str">
        <f t="shared" si="1"/>
        <v>Mar</v>
      </c>
      <c r="C6153" s="20" t="s">
        <v>92</v>
      </c>
      <c r="D6153" s="19" t="s">
        <v>98</v>
      </c>
      <c r="E6153" s="19" t="s">
        <v>23</v>
      </c>
      <c r="F6153" s="21">
        <v>2.0</v>
      </c>
      <c r="G6153" s="22">
        <v>50293.0</v>
      </c>
      <c r="H6153" s="15" t="str">
        <f t="shared" si="2"/>
        <v>Medium Range</v>
      </c>
      <c r="I6153" s="22">
        <v>64755.0</v>
      </c>
      <c r="J6153" s="23">
        <f t="shared" si="3"/>
        <v>0.7766658945</v>
      </c>
      <c r="K6153" s="24" t="str">
        <f t="shared" si="4"/>
        <v>Target Not Meet</v>
      </c>
    </row>
    <row r="6154" ht="22.5" customHeight="1">
      <c r="A6154" s="18">
        <v>45745.0</v>
      </c>
      <c r="B6154" s="19" t="str">
        <f t="shared" si="1"/>
        <v>Mar</v>
      </c>
      <c r="C6154" s="20" t="s">
        <v>57</v>
      </c>
      <c r="D6154" s="19" t="s">
        <v>85</v>
      </c>
      <c r="E6154" s="19" t="s">
        <v>26</v>
      </c>
      <c r="F6154" s="21">
        <v>2.0</v>
      </c>
      <c r="G6154" s="22">
        <v>40419.0</v>
      </c>
      <c r="H6154" s="15" t="str">
        <f t="shared" si="2"/>
        <v>Base Range</v>
      </c>
      <c r="I6154" s="22">
        <v>44319.0</v>
      </c>
      <c r="J6154" s="23">
        <f t="shared" si="3"/>
        <v>0.9120016246</v>
      </c>
      <c r="K6154" s="24" t="str">
        <f t="shared" si="4"/>
        <v>Target Not Meet</v>
      </c>
    </row>
    <row r="6155" ht="22.5" customHeight="1">
      <c r="A6155" s="18">
        <v>45745.0</v>
      </c>
      <c r="B6155" s="19" t="str">
        <f t="shared" si="1"/>
        <v>Mar</v>
      </c>
      <c r="C6155" s="20" t="s">
        <v>92</v>
      </c>
      <c r="D6155" s="19" t="s">
        <v>144</v>
      </c>
      <c r="E6155" s="19" t="s">
        <v>9</v>
      </c>
      <c r="F6155" s="21">
        <v>4.0</v>
      </c>
      <c r="G6155" s="22">
        <v>106417.0</v>
      </c>
      <c r="H6155" s="15" t="str">
        <f t="shared" si="2"/>
        <v>Very High Range</v>
      </c>
      <c r="I6155" s="22">
        <v>85106.0</v>
      </c>
      <c r="J6155" s="23">
        <f t="shared" si="3"/>
        <v>1.250405377</v>
      </c>
      <c r="K6155" s="24" t="str">
        <f t="shared" si="4"/>
        <v>Over Achived</v>
      </c>
    </row>
    <row r="6156" ht="22.5" customHeight="1">
      <c r="A6156" s="18">
        <v>45745.0</v>
      </c>
      <c r="B6156" s="19" t="str">
        <f t="shared" si="1"/>
        <v>Mar</v>
      </c>
      <c r="C6156" s="20" t="s">
        <v>92</v>
      </c>
      <c r="D6156" s="19" t="s">
        <v>98</v>
      </c>
      <c r="E6156" s="19" t="s">
        <v>68</v>
      </c>
      <c r="F6156" s="21">
        <v>2.0</v>
      </c>
      <c r="G6156" s="22">
        <v>54143.0</v>
      </c>
      <c r="H6156" s="15" t="str">
        <f t="shared" si="2"/>
        <v>Medium Range</v>
      </c>
      <c r="I6156" s="22">
        <v>60151.0</v>
      </c>
      <c r="J6156" s="23">
        <f t="shared" si="3"/>
        <v>0.9001180363</v>
      </c>
      <c r="K6156" s="24" t="str">
        <f t="shared" si="4"/>
        <v>Target Not Meet</v>
      </c>
    </row>
    <row r="6157" ht="22.5" customHeight="1">
      <c r="A6157" s="18">
        <v>45745.0</v>
      </c>
      <c r="B6157" s="19" t="str">
        <f t="shared" si="1"/>
        <v>Mar</v>
      </c>
      <c r="C6157" s="20" t="s">
        <v>7</v>
      </c>
      <c r="D6157" s="19" t="s">
        <v>8</v>
      </c>
      <c r="E6157" s="19" t="s">
        <v>68</v>
      </c>
      <c r="F6157" s="21">
        <v>3.0</v>
      </c>
      <c r="G6157" s="22">
        <v>58950.0</v>
      </c>
      <c r="H6157" s="15" t="str">
        <f t="shared" si="2"/>
        <v>Medium Range</v>
      </c>
      <c r="I6157" s="22">
        <v>45383.0</v>
      </c>
      <c r="J6157" s="23">
        <f t="shared" si="3"/>
        <v>1.298944539</v>
      </c>
      <c r="K6157" s="24" t="str">
        <f t="shared" si="4"/>
        <v>Over Achived</v>
      </c>
    </row>
    <row r="6158" ht="22.5" customHeight="1">
      <c r="A6158" s="18">
        <v>45745.0</v>
      </c>
      <c r="B6158" s="19" t="str">
        <f t="shared" si="1"/>
        <v>Mar</v>
      </c>
      <c r="C6158" s="20" t="s">
        <v>7</v>
      </c>
      <c r="D6158" s="19" t="s">
        <v>8</v>
      </c>
      <c r="E6158" s="19" t="s">
        <v>23</v>
      </c>
      <c r="F6158" s="21">
        <v>2.0</v>
      </c>
      <c r="G6158" s="22">
        <v>78941.0</v>
      </c>
      <c r="H6158" s="15" t="str">
        <f t="shared" si="2"/>
        <v>High Range</v>
      </c>
      <c r="I6158" s="22">
        <v>56939.0</v>
      </c>
      <c r="J6158" s="23">
        <f t="shared" si="3"/>
        <v>1.38641353</v>
      </c>
      <c r="K6158" s="24" t="str">
        <f t="shared" si="4"/>
        <v>Over Achived</v>
      </c>
    </row>
    <row r="6159" ht="22.5" customHeight="1">
      <c r="A6159" s="18">
        <v>45745.0</v>
      </c>
      <c r="B6159" s="19" t="str">
        <f t="shared" si="1"/>
        <v>Mar</v>
      </c>
      <c r="C6159" s="20" t="s">
        <v>7</v>
      </c>
      <c r="D6159" s="19" t="s">
        <v>106</v>
      </c>
      <c r="E6159" s="19" t="s">
        <v>23</v>
      </c>
      <c r="F6159" s="21">
        <v>3.0</v>
      </c>
      <c r="G6159" s="22">
        <v>66957.0</v>
      </c>
      <c r="H6159" s="15" t="str">
        <f t="shared" si="2"/>
        <v>Medium Range</v>
      </c>
      <c r="I6159" s="22">
        <v>59251.0</v>
      </c>
      <c r="J6159" s="23">
        <f t="shared" si="3"/>
        <v>1.130056877</v>
      </c>
      <c r="K6159" s="24" t="str">
        <f t="shared" si="4"/>
        <v>Over Achived</v>
      </c>
    </row>
    <row r="6160" ht="22.5" customHeight="1">
      <c r="A6160" s="18">
        <v>45745.0</v>
      </c>
      <c r="B6160" s="19" t="str">
        <f t="shared" si="1"/>
        <v>Mar</v>
      </c>
      <c r="C6160" s="20" t="s">
        <v>7</v>
      </c>
      <c r="D6160" s="19" t="s">
        <v>106</v>
      </c>
      <c r="E6160" s="19" t="s">
        <v>63</v>
      </c>
      <c r="F6160" s="21">
        <v>2.0</v>
      </c>
      <c r="G6160" s="22">
        <v>63200.0</v>
      </c>
      <c r="H6160" s="15" t="str">
        <f t="shared" si="2"/>
        <v>Medium Range</v>
      </c>
      <c r="I6160" s="22">
        <v>56230.0</v>
      </c>
      <c r="J6160" s="23">
        <f t="shared" si="3"/>
        <v>1.123955184</v>
      </c>
      <c r="K6160" s="24" t="str">
        <f t="shared" si="4"/>
        <v>Over Achived</v>
      </c>
    </row>
    <row r="6161" ht="22.5" customHeight="1">
      <c r="A6161" s="18">
        <v>45745.0</v>
      </c>
      <c r="B6161" s="19" t="str">
        <f t="shared" si="1"/>
        <v>Mar</v>
      </c>
      <c r="C6161" s="20" t="s">
        <v>7</v>
      </c>
      <c r="D6161" s="19" t="s">
        <v>106</v>
      </c>
      <c r="E6161" s="19" t="s">
        <v>38</v>
      </c>
      <c r="F6161" s="21">
        <v>4.0</v>
      </c>
      <c r="G6161" s="22">
        <v>94591.0</v>
      </c>
      <c r="H6161" s="15" t="str">
        <f t="shared" si="2"/>
        <v>Very High Range</v>
      </c>
      <c r="I6161" s="22">
        <v>71025.0</v>
      </c>
      <c r="J6161" s="23">
        <f t="shared" si="3"/>
        <v>1.331798662</v>
      </c>
      <c r="K6161" s="24" t="str">
        <f t="shared" si="4"/>
        <v>Over Achived</v>
      </c>
    </row>
    <row r="6162" ht="22.5" customHeight="1">
      <c r="A6162" s="18">
        <v>45745.0</v>
      </c>
      <c r="B6162" s="19" t="str">
        <f t="shared" si="1"/>
        <v>Mar</v>
      </c>
      <c r="C6162" s="20" t="s">
        <v>7</v>
      </c>
      <c r="D6162" s="19" t="s">
        <v>106</v>
      </c>
      <c r="E6162" s="19" t="s">
        <v>38</v>
      </c>
      <c r="F6162" s="21">
        <v>4.0</v>
      </c>
      <c r="G6162" s="22">
        <v>95062.0</v>
      </c>
      <c r="H6162" s="15" t="str">
        <f t="shared" si="2"/>
        <v>Very High Range</v>
      </c>
      <c r="I6162" s="22">
        <v>66787.0</v>
      </c>
      <c r="J6162" s="23">
        <f t="shared" si="3"/>
        <v>1.423360834</v>
      </c>
      <c r="K6162" s="24" t="str">
        <f t="shared" si="4"/>
        <v>Over Achived</v>
      </c>
    </row>
    <row r="6163" ht="22.5" customHeight="1">
      <c r="A6163" s="18">
        <v>45745.0</v>
      </c>
      <c r="B6163" s="19" t="str">
        <f t="shared" si="1"/>
        <v>Mar</v>
      </c>
      <c r="C6163" s="20" t="s">
        <v>7</v>
      </c>
      <c r="D6163" s="19" t="s">
        <v>106</v>
      </c>
      <c r="E6163" s="19" t="s">
        <v>68</v>
      </c>
      <c r="F6163" s="21">
        <v>2.0</v>
      </c>
      <c r="G6163" s="22">
        <v>61408.0</v>
      </c>
      <c r="H6163" s="15" t="str">
        <f t="shared" si="2"/>
        <v>Medium Range</v>
      </c>
      <c r="I6163" s="22">
        <v>44219.0</v>
      </c>
      <c r="J6163" s="23">
        <f t="shared" si="3"/>
        <v>1.388724304</v>
      </c>
      <c r="K6163" s="24" t="str">
        <f t="shared" si="4"/>
        <v>Over Achived</v>
      </c>
    </row>
    <row r="6164" ht="22.5" customHeight="1">
      <c r="A6164" s="18">
        <v>45745.0</v>
      </c>
      <c r="B6164" s="19" t="str">
        <f t="shared" si="1"/>
        <v>Mar</v>
      </c>
      <c r="C6164" s="20" t="s">
        <v>7</v>
      </c>
      <c r="D6164" s="19" t="s">
        <v>118</v>
      </c>
      <c r="E6164" s="19" t="s">
        <v>34</v>
      </c>
      <c r="F6164" s="21">
        <v>6.0</v>
      </c>
      <c r="G6164" s="22">
        <v>144853.0</v>
      </c>
      <c r="H6164" s="15" t="str">
        <f t="shared" si="2"/>
        <v>Very High Range</v>
      </c>
      <c r="I6164" s="22">
        <v>107252.0</v>
      </c>
      <c r="J6164" s="23">
        <f t="shared" si="3"/>
        <v>1.350585537</v>
      </c>
      <c r="K6164" s="24" t="str">
        <f t="shared" si="4"/>
        <v>Over Achived</v>
      </c>
    </row>
    <row r="6165" ht="22.5" customHeight="1">
      <c r="A6165" s="18">
        <v>45745.0</v>
      </c>
      <c r="B6165" s="19" t="str">
        <f t="shared" si="1"/>
        <v>Mar</v>
      </c>
      <c r="C6165" s="20" t="s">
        <v>7</v>
      </c>
      <c r="D6165" s="19" t="s">
        <v>118</v>
      </c>
      <c r="E6165" s="19" t="s">
        <v>34</v>
      </c>
      <c r="F6165" s="21">
        <v>5.0</v>
      </c>
      <c r="G6165" s="22">
        <v>133977.0</v>
      </c>
      <c r="H6165" s="15" t="str">
        <f t="shared" si="2"/>
        <v>Very High Range</v>
      </c>
      <c r="I6165" s="22">
        <v>122568.0</v>
      </c>
      <c r="J6165" s="23">
        <f t="shared" si="3"/>
        <v>1.093083023</v>
      </c>
      <c r="K6165" s="24" t="str">
        <f t="shared" si="4"/>
        <v>Over Achived</v>
      </c>
    </row>
    <row r="6166" ht="22.5" customHeight="1">
      <c r="A6166" s="18">
        <v>45745.0</v>
      </c>
      <c r="B6166" s="19" t="str">
        <f t="shared" si="1"/>
        <v>Mar</v>
      </c>
      <c r="C6166" s="20" t="s">
        <v>7</v>
      </c>
      <c r="D6166" s="19" t="s">
        <v>118</v>
      </c>
      <c r="E6166" s="19" t="s">
        <v>26</v>
      </c>
      <c r="F6166" s="21">
        <v>9.0</v>
      </c>
      <c r="G6166" s="22">
        <v>196320.0</v>
      </c>
      <c r="H6166" s="15" t="str">
        <f t="shared" si="2"/>
        <v>Very High Range</v>
      </c>
      <c r="I6166" s="22">
        <v>137554.0</v>
      </c>
      <c r="J6166" s="23">
        <f t="shared" si="3"/>
        <v>1.427221309</v>
      </c>
      <c r="K6166" s="24" t="str">
        <f t="shared" si="4"/>
        <v>Over Achived</v>
      </c>
    </row>
    <row r="6167" ht="22.5" customHeight="1">
      <c r="A6167" s="18">
        <v>45745.0</v>
      </c>
      <c r="B6167" s="19" t="str">
        <f t="shared" si="1"/>
        <v>Mar</v>
      </c>
      <c r="C6167" s="20" t="s">
        <v>7</v>
      </c>
      <c r="D6167" s="19" t="s">
        <v>118</v>
      </c>
      <c r="E6167" s="19" t="s">
        <v>34</v>
      </c>
      <c r="F6167" s="21">
        <v>6.0</v>
      </c>
      <c r="G6167" s="22">
        <v>119189.0</v>
      </c>
      <c r="H6167" s="15" t="str">
        <f t="shared" si="2"/>
        <v>Very High Range</v>
      </c>
      <c r="I6167" s="22">
        <v>113103.0</v>
      </c>
      <c r="J6167" s="23">
        <f t="shared" si="3"/>
        <v>1.05380936</v>
      </c>
      <c r="K6167" s="24" t="str">
        <f t="shared" si="4"/>
        <v>Over Achived</v>
      </c>
    </row>
    <row r="6168" ht="22.5" customHeight="1">
      <c r="A6168" s="18">
        <v>45745.0</v>
      </c>
      <c r="B6168" s="19" t="str">
        <f t="shared" si="1"/>
        <v>Mar</v>
      </c>
      <c r="C6168" s="20" t="s">
        <v>7</v>
      </c>
      <c r="D6168" s="19" t="s">
        <v>126</v>
      </c>
      <c r="E6168" s="19" t="s">
        <v>68</v>
      </c>
      <c r="F6168" s="21">
        <v>3.0</v>
      </c>
      <c r="G6168" s="22">
        <v>69256.0</v>
      </c>
      <c r="H6168" s="15" t="str">
        <f t="shared" si="2"/>
        <v>Medium Range</v>
      </c>
      <c r="I6168" s="22">
        <v>59083.0</v>
      </c>
      <c r="J6168" s="23">
        <f t="shared" si="3"/>
        <v>1.172181507</v>
      </c>
      <c r="K6168" s="24" t="str">
        <f t="shared" si="4"/>
        <v>Over Achived</v>
      </c>
    </row>
    <row r="6169" ht="22.5" customHeight="1">
      <c r="A6169" s="18">
        <v>45745.0</v>
      </c>
      <c r="B6169" s="19" t="str">
        <f t="shared" si="1"/>
        <v>Mar</v>
      </c>
      <c r="C6169" s="20" t="s">
        <v>7</v>
      </c>
      <c r="D6169" s="19" t="s">
        <v>126</v>
      </c>
      <c r="E6169" s="19" t="s">
        <v>9</v>
      </c>
      <c r="F6169" s="21">
        <v>6.0</v>
      </c>
      <c r="G6169" s="22">
        <v>141907.0</v>
      </c>
      <c r="H6169" s="15" t="str">
        <f t="shared" si="2"/>
        <v>Very High Range</v>
      </c>
      <c r="I6169" s="22">
        <v>109331.0</v>
      </c>
      <c r="J6169" s="23">
        <f t="shared" si="3"/>
        <v>1.297957578</v>
      </c>
      <c r="K6169" s="24" t="str">
        <f t="shared" si="4"/>
        <v>Over Achived</v>
      </c>
    </row>
    <row r="6170" ht="22.5" customHeight="1">
      <c r="A6170" s="18">
        <v>45745.0</v>
      </c>
      <c r="B6170" s="19" t="str">
        <f t="shared" si="1"/>
        <v>Mar</v>
      </c>
      <c r="C6170" s="20" t="s">
        <v>7</v>
      </c>
      <c r="D6170" s="19" t="s">
        <v>126</v>
      </c>
      <c r="E6170" s="19" t="s">
        <v>23</v>
      </c>
      <c r="F6170" s="21">
        <v>2.0</v>
      </c>
      <c r="G6170" s="22">
        <v>61507.0</v>
      </c>
      <c r="H6170" s="15" t="str">
        <f t="shared" si="2"/>
        <v>Medium Range</v>
      </c>
      <c r="I6170" s="22">
        <v>43848.0</v>
      </c>
      <c r="J6170" s="23">
        <f t="shared" si="3"/>
        <v>1.402732166</v>
      </c>
      <c r="K6170" s="24" t="str">
        <f t="shared" si="4"/>
        <v>Over Achived</v>
      </c>
    </row>
    <row r="6171" ht="22.5" customHeight="1">
      <c r="A6171" s="18">
        <v>45745.0</v>
      </c>
      <c r="B6171" s="19" t="str">
        <f t="shared" si="1"/>
        <v>Mar</v>
      </c>
      <c r="C6171" s="20" t="s">
        <v>7</v>
      </c>
      <c r="D6171" s="19" t="s">
        <v>118</v>
      </c>
      <c r="E6171" s="19" t="s">
        <v>68</v>
      </c>
      <c r="F6171" s="21">
        <v>3.0</v>
      </c>
      <c r="G6171" s="22">
        <v>56816.0</v>
      </c>
      <c r="H6171" s="15" t="str">
        <f t="shared" si="2"/>
        <v>Medium Range</v>
      </c>
      <c r="I6171" s="22">
        <v>42510.0</v>
      </c>
      <c r="J6171" s="23">
        <f t="shared" si="3"/>
        <v>1.336532581</v>
      </c>
      <c r="K6171" s="24" t="str">
        <f t="shared" si="4"/>
        <v>Over Achived</v>
      </c>
    </row>
    <row r="6172" ht="22.5" customHeight="1">
      <c r="A6172" s="18">
        <v>45745.0</v>
      </c>
      <c r="B6172" s="19" t="str">
        <f t="shared" si="1"/>
        <v>Mar</v>
      </c>
      <c r="C6172" s="20" t="s">
        <v>7</v>
      </c>
      <c r="D6172" s="19" t="s">
        <v>131</v>
      </c>
      <c r="E6172" s="19" t="s">
        <v>34</v>
      </c>
      <c r="F6172" s="21">
        <v>6.0</v>
      </c>
      <c r="G6172" s="22">
        <v>139339.0</v>
      </c>
      <c r="H6172" s="15" t="str">
        <f t="shared" si="2"/>
        <v>Very High Range</v>
      </c>
      <c r="I6172" s="22">
        <v>99277.0</v>
      </c>
      <c r="J6172" s="23">
        <f t="shared" si="3"/>
        <v>1.403537577</v>
      </c>
      <c r="K6172" s="24" t="str">
        <f t="shared" si="4"/>
        <v>Over Achived</v>
      </c>
    </row>
    <row r="6173" ht="22.5" customHeight="1">
      <c r="A6173" s="18">
        <v>45745.0</v>
      </c>
      <c r="B6173" s="19" t="str">
        <f t="shared" si="1"/>
        <v>Mar</v>
      </c>
      <c r="C6173" s="20" t="s">
        <v>7</v>
      </c>
      <c r="D6173" s="19" t="s">
        <v>126</v>
      </c>
      <c r="E6173" s="19" t="s">
        <v>23</v>
      </c>
      <c r="F6173" s="21">
        <v>3.0</v>
      </c>
      <c r="G6173" s="22">
        <v>67981.0</v>
      </c>
      <c r="H6173" s="15" t="str">
        <f t="shared" si="2"/>
        <v>Medium Range</v>
      </c>
      <c r="I6173" s="22">
        <v>58057.0</v>
      </c>
      <c r="J6173" s="23">
        <f t="shared" si="3"/>
        <v>1.17093546</v>
      </c>
      <c r="K6173" s="24" t="str">
        <f t="shared" si="4"/>
        <v>Over Achived</v>
      </c>
    </row>
    <row r="6174" ht="22.5" customHeight="1">
      <c r="A6174" s="18">
        <v>45745.0</v>
      </c>
      <c r="B6174" s="19" t="str">
        <f t="shared" si="1"/>
        <v>Mar</v>
      </c>
      <c r="C6174" s="20" t="s">
        <v>92</v>
      </c>
      <c r="D6174" s="19" t="s">
        <v>144</v>
      </c>
      <c r="E6174" s="19" t="s">
        <v>34</v>
      </c>
      <c r="F6174" s="21">
        <v>4.0</v>
      </c>
      <c r="G6174" s="22">
        <v>105948.0</v>
      </c>
      <c r="H6174" s="15" t="str">
        <f t="shared" si="2"/>
        <v>Very High Range</v>
      </c>
      <c r="I6174" s="22">
        <v>90722.0</v>
      </c>
      <c r="J6174" s="23">
        <f t="shared" si="3"/>
        <v>1.167831397</v>
      </c>
      <c r="K6174" s="24" t="str">
        <f t="shared" si="4"/>
        <v>Over Achived</v>
      </c>
    </row>
    <row r="6175" ht="22.5" customHeight="1">
      <c r="A6175" s="18">
        <v>45745.0</v>
      </c>
      <c r="B6175" s="19" t="str">
        <f t="shared" si="1"/>
        <v>Mar</v>
      </c>
      <c r="C6175" s="20" t="s">
        <v>92</v>
      </c>
      <c r="D6175" s="19" t="s">
        <v>144</v>
      </c>
      <c r="E6175" s="19" t="s">
        <v>9</v>
      </c>
      <c r="F6175" s="21">
        <v>4.0</v>
      </c>
      <c r="G6175" s="22">
        <v>115138.0</v>
      </c>
      <c r="H6175" s="15" t="str">
        <f t="shared" si="2"/>
        <v>Very High Range</v>
      </c>
      <c r="I6175" s="22">
        <v>106714.0</v>
      </c>
      <c r="J6175" s="23">
        <f t="shared" si="3"/>
        <v>1.07893997</v>
      </c>
      <c r="K6175" s="24" t="str">
        <f t="shared" si="4"/>
        <v>Over Achived</v>
      </c>
    </row>
    <row r="6176" ht="22.5" customHeight="1">
      <c r="A6176" s="18">
        <v>45745.0</v>
      </c>
      <c r="B6176" s="19" t="str">
        <f t="shared" si="1"/>
        <v>Mar</v>
      </c>
      <c r="C6176" s="20" t="s">
        <v>92</v>
      </c>
      <c r="D6176" s="25" t="s">
        <v>149</v>
      </c>
      <c r="E6176" s="19" t="s">
        <v>23</v>
      </c>
      <c r="F6176" s="21">
        <v>2.0</v>
      </c>
      <c r="G6176" s="22">
        <v>56472.0</v>
      </c>
      <c r="H6176" s="15" t="str">
        <f t="shared" si="2"/>
        <v>Medium Range</v>
      </c>
      <c r="I6176" s="22">
        <v>53584.0</v>
      </c>
      <c r="J6176" s="23">
        <f t="shared" si="3"/>
        <v>1.053896686</v>
      </c>
      <c r="K6176" s="24" t="str">
        <f t="shared" si="4"/>
        <v>Over Achived</v>
      </c>
    </row>
    <row r="6177" ht="22.5" customHeight="1">
      <c r="A6177" s="18">
        <v>45745.0</v>
      </c>
      <c r="B6177" s="19" t="str">
        <f t="shared" si="1"/>
        <v>Mar</v>
      </c>
      <c r="C6177" s="20" t="s">
        <v>92</v>
      </c>
      <c r="D6177" s="25" t="s">
        <v>149</v>
      </c>
      <c r="E6177" s="19" t="s">
        <v>9</v>
      </c>
      <c r="F6177" s="21">
        <v>4.0</v>
      </c>
      <c r="G6177" s="22">
        <v>104748.0</v>
      </c>
      <c r="H6177" s="15" t="str">
        <f t="shared" si="2"/>
        <v>Very High Range</v>
      </c>
      <c r="I6177" s="22">
        <v>92704.0</v>
      </c>
      <c r="J6177" s="23">
        <f t="shared" si="3"/>
        <v>1.129918882</v>
      </c>
      <c r="K6177" s="24" t="str">
        <f t="shared" si="4"/>
        <v>Over Achived</v>
      </c>
    </row>
    <row r="6178" ht="22.5" customHeight="1">
      <c r="A6178" s="18">
        <v>45745.0</v>
      </c>
      <c r="B6178" s="19" t="str">
        <f t="shared" si="1"/>
        <v>Mar</v>
      </c>
      <c r="C6178" s="20" t="s">
        <v>92</v>
      </c>
      <c r="D6178" s="25" t="s">
        <v>149</v>
      </c>
      <c r="E6178" s="19" t="s">
        <v>38</v>
      </c>
      <c r="F6178" s="21">
        <v>3.0</v>
      </c>
      <c r="G6178" s="22">
        <v>84115.0</v>
      </c>
      <c r="H6178" s="15" t="str">
        <f t="shared" si="2"/>
        <v>High Range</v>
      </c>
      <c r="I6178" s="22">
        <v>76666.0</v>
      </c>
      <c r="J6178" s="23">
        <f t="shared" si="3"/>
        <v>1.097161714</v>
      </c>
      <c r="K6178" s="24" t="str">
        <f t="shared" si="4"/>
        <v>Over Achived</v>
      </c>
    </row>
    <row r="6179" ht="22.5" customHeight="1">
      <c r="A6179" s="18">
        <v>45745.0</v>
      </c>
      <c r="B6179" s="19" t="str">
        <f t="shared" si="1"/>
        <v>Mar</v>
      </c>
      <c r="C6179" s="20" t="s">
        <v>92</v>
      </c>
      <c r="D6179" s="25" t="s">
        <v>149</v>
      </c>
      <c r="E6179" s="19" t="s">
        <v>23</v>
      </c>
      <c r="F6179" s="21">
        <v>2.0</v>
      </c>
      <c r="G6179" s="22">
        <v>54190.0</v>
      </c>
      <c r="H6179" s="15" t="str">
        <f t="shared" si="2"/>
        <v>Medium Range</v>
      </c>
      <c r="I6179" s="22">
        <v>40173.0</v>
      </c>
      <c r="J6179" s="23">
        <f t="shared" si="3"/>
        <v>1.348915939</v>
      </c>
      <c r="K6179" s="24" t="str">
        <f t="shared" si="4"/>
        <v>Over Achived</v>
      </c>
    </row>
    <row r="6180" ht="22.5" customHeight="1">
      <c r="A6180" s="18">
        <v>45745.0</v>
      </c>
      <c r="B6180" s="19" t="str">
        <f t="shared" si="1"/>
        <v>Mar</v>
      </c>
      <c r="C6180" s="20" t="s">
        <v>92</v>
      </c>
      <c r="D6180" s="19" t="s">
        <v>144</v>
      </c>
      <c r="E6180" s="19" t="s">
        <v>38</v>
      </c>
      <c r="F6180" s="21">
        <v>3.0</v>
      </c>
      <c r="G6180" s="22">
        <v>70300.0</v>
      </c>
      <c r="H6180" s="15" t="str">
        <f t="shared" si="2"/>
        <v>High Range</v>
      </c>
      <c r="I6180" s="22">
        <v>61977.0</v>
      </c>
      <c r="J6180" s="23">
        <f t="shared" si="3"/>
        <v>1.134291753</v>
      </c>
      <c r="K6180" s="24" t="str">
        <f t="shared" si="4"/>
        <v>Over Achived</v>
      </c>
    </row>
    <row r="6181" ht="22.5" customHeight="1">
      <c r="A6181" s="18">
        <v>45745.0</v>
      </c>
      <c r="B6181" s="19" t="str">
        <f t="shared" si="1"/>
        <v>Mar</v>
      </c>
      <c r="C6181" s="20" t="s">
        <v>92</v>
      </c>
      <c r="D6181" s="19" t="s">
        <v>158</v>
      </c>
      <c r="E6181" s="19" t="s">
        <v>9</v>
      </c>
      <c r="F6181" s="21">
        <v>4.0</v>
      </c>
      <c r="G6181" s="22">
        <v>122189.0</v>
      </c>
      <c r="H6181" s="15" t="str">
        <f t="shared" si="2"/>
        <v>Very High Range</v>
      </c>
      <c r="I6181" s="22">
        <v>114527.0</v>
      </c>
      <c r="J6181" s="23">
        <f t="shared" si="3"/>
        <v>1.066901255</v>
      </c>
      <c r="K6181" s="24" t="str">
        <f t="shared" si="4"/>
        <v>Over Achived</v>
      </c>
    </row>
    <row r="6182" ht="22.5" customHeight="1">
      <c r="A6182" s="18">
        <v>45745.0</v>
      </c>
      <c r="B6182" s="19" t="str">
        <f t="shared" si="1"/>
        <v>Mar</v>
      </c>
      <c r="C6182" s="20" t="s">
        <v>92</v>
      </c>
      <c r="D6182" s="19" t="s">
        <v>158</v>
      </c>
      <c r="E6182" s="19" t="s">
        <v>19</v>
      </c>
      <c r="F6182" s="21">
        <v>3.0</v>
      </c>
      <c r="G6182" s="22">
        <v>64430.0</v>
      </c>
      <c r="H6182" s="15" t="str">
        <f t="shared" si="2"/>
        <v>Medium Range</v>
      </c>
      <c r="I6182" s="22">
        <v>47028.0</v>
      </c>
      <c r="J6182" s="23">
        <f t="shared" si="3"/>
        <v>1.370034873</v>
      </c>
      <c r="K6182" s="24" t="str">
        <f t="shared" si="4"/>
        <v>Over Achived</v>
      </c>
    </row>
    <row r="6183" ht="22.5" customHeight="1">
      <c r="A6183" s="18">
        <v>45745.0</v>
      </c>
      <c r="B6183" s="19" t="str">
        <f t="shared" si="1"/>
        <v>Mar</v>
      </c>
      <c r="C6183" s="20" t="s">
        <v>92</v>
      </c>
      <c r="D6183" s="19" t="s">
        <v>158</v>
      </c>
      <c r="E6183" s="19" t="s">
        <v>19</v>
      </c>
      <c r="F6183" s="21">
        <v>2.0</v>
      </c>
      <c r="G6183" s="22">
        <v>61174.0</v>
      </c>
      <c r="H6183" s="15" t="str">
        <f t="shared" si="2"/>
        <v>Medium Range</v>
      </c>
      <c r="I6183" s="22">
        <v>48104.0</v>
      </c>
      <c r="J6183" s="23">
        <f t="shared" si="3"/>
        <v>1.271702977</v>
      </c>
      <c r="K6183" s="24" t="str">
        <f t="shared" si="4"/>
        <v>Over Achived</v>
      </c>
    </row>
    <row r="6184" ht="22.5" customHeight="1">
      <c r="A6184" s="18">
        <v>45745.0</v>
      </c>
      <c r="B6184" s="19" t="str">
        <f t="shared" si="1"/>
        <v>Mar</v>
      </c>
      <c r="C6184" s="20" t="s">
        <v>92</v>
      </c>
      <c r="D6184" s="19" t="s">
        <v>158</v>
      </c>
      <c r="E6184" s="19" t="s">
        <v>19</v>
      </c>
      <c r="F6184" s="21">
        <v>3.0</v>
      </c>
      <c r="G6184" s="22">
        <v>60199.0</v>
      </c>
      <c r="H6184" s="15" t="str">
        <f t="shared" si="2"/>
        <v>Medium Range</v>
      </c>
      <c r="I6184" s="22">
        <v>43192.0</v>
      </c>
      <c r="J6184" s="23">
        <f t="shared" si="3"/>
        <v>1.393753473</v>
      </c>
      <c r="K6184" s="24" t="str">
        <f t="shared" si="4"/>
        <v>Over Achived</v>
      </c>
    </row>
    <row r="6185" ht="22.5" customHeight="1">
      <c r="A6185" s="18">
        <v>45745.0</v>
      </c>
      <c r="B6185" s="19" t="str">
        <f t="shared" si="1"/>
        <v>Mar</v>
      </c>
      <c r="C6185" s="20" t="s">
        <v>7</v>
      </c>
      <c r="D6185" s="19" t="s">
        <v>131</v>
      </c>
      <c r="E6185" s="19" t="s">
        <v>38</v>
      </c>
      <c r="F6185" s="21">
        <v>3.0</v>
      </c>
      <c r="G6185" s="22">
        <v>107060.0</v>
      </c>
      <c r="H6185" s="15" t="str">
        <f t="shared" si="2"/>
        <v>Very High Range</v>
      </c>
      <c r="I6185" s="22">
        <v>76395.0</v>
      </c>
      <c r="J6185" s="23">
        <f t="shared" si="3"/>
        <v>1.401400615</v>
      </c>
      <c r="K6185" s="24" t="str">
        <f t="shared" si="4"/>
        <v>Over Achived</v>
      </c>
    </row>
    <row r="6186" ht="22.5" customHeight="1">
      <c r="A6186" s="18">
        <v>45745.0</v>
      </c>
      <c r="B6186" s="19" t="str">
        <f t="shared" si="1"/>
        <v>Mar</v>
      </c>
      <c r="C6186" s="20" t="s">
        <v>92</v>
      </c>
      <c r="D6186" s="19" t="s">
        <v>158</v>
      </c>
      <c r="E6186" s="19" t="s">
        <v>38</v>
      </c>
      <c r="F6186" s="21">
        <v>3.0</v>
      </c>
      <c r="G6186" s="22">
        <v>82674.0</v>
      </c>
      <c r="H6186" s="15" t="str">
        <f t="shared" si="2"/>
        <v>High Range</v>
      </c>
      <c r="I6186" s="22">
        <v>74909.0</v>
      </c>
      <c r="J6186" s="23">
        <f t="shared" si="3"/>
        <v>1.103659106</v>
      </c>
      <c r="K6186" s="24" t="str">
        <f t="shared" si="4"/>
        <v>Over Achived</v>
      </c>
    </row>
    <row r="6187" ht="22.5" customHeight="1">
      <c r="A6187" s="18">
        <v>45746.0</v>
      </c>
      <c r="B6187" s="19" t="str">
        <f t="shared" si="1"/>
        <v>Mar</v>
      </c>
      <c r="C6187" s="20" t="s">
        <v>13</v>
      </c>
      <c r="D6187" s="19" t="s">
        <v>169</v>
      </c>
      <c r="E6187" s="19" t="s">
        <v>34</v>
      </c>
      <c r="F6187" s="21">
        <v>3.0</v>
      </c>
      <c r="G6187" s="22">
        <v>72149.0</v>
      </c>
      <c r="H6187" s="15" t="str">
        <f t="shared" si="2"/>
        <v>High Range</v>
      </c>
      <c r="I6187" s="22">
        <v>91117.0</v>
      </c>
      <c r="J6187" s="23">
        <f t="shared" si="3"/>
        <v>0.7918280892</v>
      </c>
      <c r="K6187" s="24" t="str">
        <f t="shared" si="4"/>
        <v>Target Not Meet</v>
      </c>
    </row>
    <row r="6188" ht="22.5" customHeight="1">
      <c r="A6188" s="18">
        <v>45746.0</v>
      </c>
      <c r="B6188" s="19" t="str">
        <f t="shared" si="1"/>
        <v>Mar</v>
      </c>
      <c r="C6188" s="20" t="s">
        <v>13</v>
      </c>
      <c r="D6188" s="19" t="s">
        <v>169</v>
      </c>
      <c r="E6188" s="19" t="s">
        <v>68</v>
      </c>
      <c r="F6188" s="21">
        <v>2.0</v>
      </c>
      <c r="G6188" s="22">
        <v>35399.0</v>
      </c>
      <c r="H6188" s="15" t="str">
        <f t="shared" si="2"/>
        <v>Base Range</v>
      </c>
      <c r="I6188" s="22">
        <v>44066.0</v>
      </c>
      <c r="J6188" s="23">
        <f t="shared" si="3"/>
        <v>0.8033177506</v>
      </c>
      <c r="K6188" s="24" t="str">
        <f t="shared" si="4"/>
        <v>Target Not Meet</v>
      </c>
    </row>
    <row r="6189" ht="22.5" customHeight="1">
      <c r="A6189" s="18">
        <v>45746.0</v>
      </c>
      <c r="B6189" s="19" t="str">
        <f t="shared" si="1"/>
        <v>Mar</v>
      </c>
      <c r="C6189" s="20" t="s">
        <v>13</v>
      </c>
      <c r="D6189" s="19" t="s">
        <v>37</v>
      </c>
      <c r="E6189" s="19" t="s">
        <v>19</v>
      </c>
      <c r="F6189" s="21">
        <v>2.0</v>
      </c>
      <c r="G6189" s="22">
        <v>44967.0</v>
      </c>
      <c r="H6189" s="15" t="str">
        <f t="shared" si="2"/>
        <v>Base Range</v>
      </c>
      <c r="I6189" s="22">
        <v>53666.0</v>
      </c>
      <c r="J6189" s="23">
        <f t="shared" si="3"/>
        <v>0.8379048187</v>
      </c>
      <c r="K6189" s="24" t="str">
        <f t="shared" si="4"/>
        <v>Target Not Meet</v>
      </c>
    </row>
    <row r="6190" ht="22.5" customHeight="1">
      <c r="A6190" s="18">
        <v>45746.0</v>
      </c>
      <c r="B6190" s="19" t="str">
        <f t="shared" si="1"/>
        <v>Mar</v>
      </c>
      <c r="C6190" s="20" t="s">
        <v>13</v>
      </c>
      <c r="D6190" s="19" t="s">
        <v>37</v>
      </c>
      <c r="E6190" s="19" t="s">
        <v>68</v>
      </c>
      <c r="F6190" s="21">
        <v>2.0</v>
      </c>
      <c r="G6190" s="22">
        <v>33628.0</v>
      </c>
      <c r="H6190" s="15" t="str">
        <f t="shared" si="2"/>
        <v>Base Range</v>
      </c>
      <c r="I6190" s="22">
        <v>36987.0</v>
      </c>
      <c r="J6190" s="23">
        <f t="shared" si="3"/>
        <v>0.909184308</v>
      </c>
      <c r="K6190" s="24" t="str">
        <f t="shared" si="4"/>
        <v>Target Not Meet</v>
      </c>
    </row>
    <row r="6191" ht="22.5" customHeight="1">
      <c r="A6191" s="18">
        <v>45746.0</v>
      </c>
      <c r="B6191" s="19" t="str">
        <f t="shared" si="1"/>
        <v>Mar</v>
      </c>
      <c r="C6191" s="20" t="s">
        <v>13</v>
      </c>
      <c r="D6191" s="19" t="s">
        <v>29</v>
      </c>
      <c r="E6191" s="19" t="s">
        <v>19</v>
      </c>
      <c r="F6191" s="21">
        <v>2.0</v>
      </c>
      <c r="G6191" s="22">
        <v>45365.0</v>
      </c>
      <c r="H6191" s="15" t="str">
        <f t="shared" si="2"/>
        <v>Base Range</v>
      </c>
      <c r="I6191" s="22">
        <v>57776.0</v>
      </c>
      <c r="J6191" s="23">
        <f t="shared" si="3"/>
        <v>0.7851876212</v>
      </c>
      <c r="K6191" s="24" t="str">
        <f t="shared" si="4"/>
        <v>Target Not Meet</v>
      </c>
    </row>
    <row r="6192" ht="22.5" customHeight="1">
      <c r="A6192" s="18">
        <v>45746.0</v>
      </c>
      <c r="B6192" s="19" t="str">
        <f t="shared" si="1"/>
        <v>Mar</v>
      </c>
      <c r="C6192" s="20" t="s">
        <v>13</v>
      </c>
      <c r="D6192" s="19" t="s">
        <v>29</v>
      </c>
      <c r="E6192" s="19" t="s">
        <v>26</v>
      </c>
      <c r="F6192" s="21">
        <v>2.0</v>
      </c>
      <c r="G6192" s="22">
        <v>60595.0</v>
      </c>
      <c r="H6192" s="15" t="str">
        <f t="shared" si="2"/>
        <v>Medium Range</v>
      </c>
      <c r="I6192" s="22">
        <v>69715.0</v>
      </c>
      <c r="J6192" s="23">
        <f t="shared" si="3"/>
        <v>0.8691816682</v>
      </c>
      <c r="K6192" s="24" t="str">
        <f t="shared" si="4"/>
        <v>Target Not Meet</v>
      </c>
    </row>
    <row r="6193" ht="22.5" customHeight="1">
      <c r="A6193" s="18">
        <v>45746.0</v>
      </c>
      <c r="B6193" s="19" t="str">
        <f t="shared" si="1"/>
        <v>Mar</v>
      </c>
      <c r="C6193" s="20" t="s">
        <v>13</v>
      </c>
      <c r="D6193" s="19" t="s">
        <v>18</v>
      </c>
      <c r="E6193" s="19" t="s">
        <v>68</v>
      </c>
      <c r="F6193" s="21">
        <v>2.0</v>
      </c>
      <c r="G6193" s="22">
        <v>36986.0</v>
      </c>
      <c r="H6193" s="15" t="str">
        <f t="shared" si="2"/>
        <v>Base Range</v>
      </c>
      <c r="I6193" s="22">
        <v>31258.0</v>
      </c>
      <c r="J6193" s="23">
        <f t="shared" si="3"/>
        <v>1.183249088</v>
      </c>
      <c r="K6193" s="24" t="str">
        <f t="shared" si="4"/>
        <v>Over Achived</v>
      </c>
    </row>
    <row r="6194" ht="22.5" customHeight="1">
      <c r="A6194" s="18">
        <v>45746.0</v>
      </c>
      <c r="B6194" s="19" t="str">
        <f t="shared" si="1"/>
        <v>Mar</v>
      </c>
      <c r="C6194" s="20" t="s">
        <v>13</v>
      </c>
      <c r="D6194" s="19" t="s">
        <v>18</v>
      </c>
      <c r="E6194" s="19" t="s">
        <v>34</v>
      </c>
      <c r="F6194" s="21">
        <v>3.0</v>
      </c>
      <c r="G6194" s="22">
        <v>74398.0</v>
      </c>
      <c r="H6194" s="15" t="str">
        <f t="shared" si="2"/>
        <v>High Range</v>
      </c>
      <c r="I6194" s="22">
        <v>65639.0</v>
      </c>
      <c r="J6194" s="23">
        <f t="shared" si="3"/>
        <v>1.133442009</v>
      </c>
      <c r="K6194" s="24" t="str">
        <f t="shared" si="4"/>
        <v>Over Achived</v>
      </c>
    </row>
    <row r="6195" ht="22.5" customHeight="1">
      <c r="A6195" s="18">
        <v>45746.0</v>
      </c>
      <c r="B6195" s="19" t="str">
        <f t="shared" si="1"/>
        <v>Mar</v>
      </c>
      <c r="C6195" s="20" t="s">
        <v>13</v>
      </c>
      <c r="D6195" s="19" t="s">
        <v>14</v>
      </c>
      <c r="E6195" s="19" t="s">
        <v>9</v>
      </c>
      <c r="F6195" s="21">
        <v>3.0</v>
      </c>
      <c r="G6195" s="22">
        <v>84922.0</v>
      </c>
      <c r="H6195" s="15" t="str">
        <f t="shared" si="2"/>
        <v>High Range</v>
      </c>
      <c r="I6195" s="22">
        <v>79167.0</v>
      </c>
      <c r="J6195" s="23">
        <f t="shared" si="3"/>
        <v>1.072694431</v>
      </c>
      <c r="K6195" s="24" t="str">
        <f t="shared" si="4"/>
        <v>Over Achived</v>
      </c>
    </row>
    <row r="6196" ht="22.5" customHeight="1">
      <c r="A6196" s="18">
        <v>45746.0</v>
      </c>
      <c r="B6196" s="19" t="str">
        <f t="shared" si="1"/>
        <v>Mar</v>
      </c>
      <c r="C6196" s="20" t="s">
        <v>13</v>
      </c>
      <c r="D6196" s="19" t="s">
        <v>14</v>
      </c>
      <c r="E6196" s="19" t="s">
        <v>68</v>
      </c>
      <c r="F6196" s="21">
        <v>2.0</v>
      </c>
      <c r="G6196" s="22">
        <v>39779.0</v>
      </c>
      <c r="H6196" s="15" t="str">
        <f t="shared" si="2"/>
        <v>Base Range</v>
      </c>
      <c r="I6196" s="22">
        <v>35820.0</v>
      </c>
      <c r="J6196" s="23">
        <f t="shared" si="3"/>
        <v>1.110524846</v>
      </c>
      <c r="K6196" s="24" t="str">
        <f t="shared" si="4"/>
        <v>Over Achived</v>
      </c>
    </row>
    <row r="6197" ht="22.5" customHeight="1">
      <c r="A6197" s="18">
        <v>45746.0</v>
      </c>
      <c r="B6197" s="19" t="str">
        <f t="shared" si="1"/>
        <v>Mar</v>
      </c>
      <c r="C6197" s="20" t="s">
        <v>13</v>
      </c>
      <c r="D6197" s="19" t="s">
        <v>14</v>
      </c>
      <c r="E6197" s="19" t="s">
        <v>38</v>
      </c>
      <c r="F6197" s="21">
        <v>2.0</v>
      </c>
      <c r="G6197" s="22">
        <v>48899.0</v>
      </c>
      <c r="H6197" s="15" t="str">
        <f t="shared" si="2"/>
        <v>Base Range</v>
      </c>
      <c r="I6197" s="22">
        <v>45666.0</v>
      </c>
      <c r="J6197" s="23">
        <f t="shared" si="3"/>
        <v>1.070796654</v>
      </c>
      <c r="K6197" s="24" t="str">
        <f t="shared" si="4"/>
        <v>Over Achived</v>
      </c>
    </row>
    <row r="6198" ht="22.5" customHeight="1">
      <c r="A6198" s="18">
        <v>45746.0</v>
      </c>
      <c r="B6198" s="19" t="str">
        <f t="shared" si="1"/>
        <v>Mar</v>
      </c>
      <c r="C6198" s="20" t="s">
        <v>13</v>
      </c>
      <c r="D6198" s="19" t="s">
        <v>169</v>
      </c>
      <c r="E6198" s="19" t="s">
        <v>19</v>
      </c>
      <c r="F6198" s="21">
        <v>1.0</v>
      </c>
      <c r="G6198" s="22">
        <v>42950.0</v>
      </c>
      <c r="H6198" s="15" t="str">
        <f t="shared" si="2"/>
        <v>Base Range</v>
      </c>
      <c r="I6198" s="22">
        <v>47320.0</v>
      </c>
      <c r="J6198" s="23">
        <f t="shared" si="3"/>
        <v>0.9076500423</v>
      </c>
      <c r="K6198" s="24" t="str">
        <f t="shared" si="4"/>
        <v>Target Not Meet</v>
      </c>
    </row>
    <row r="6199" ht="22.5" customHeight="1">
      <c r="A6199" s="18">
        <v>45746.0</v>
      </c>
      <c r="B6199" s="19" t="str">
        <f t="shared" si="1"/>
        <v>Mar</v>
      </c>
      <c r="C6199" s="20" t="s">
        <v>13</v>
      </c>
      <c r="D6199" s="19" t="s">
        <v>18</v>
      </c>
      <c r="E6199" s="19" t="s">
        <v>19</v>
      </c>
      <c r="F6199" s="21">
        <v>2.0</v>
      </c>
      <c r="G6199" s="22">
        <v>45687.0</v>
      </c>
      <c r="H6199" s="15" t="str">
        <f t="shared" si="2"/>
        <v>Base Range</v>
      </c>
      <c r="I6199" s="22">
        <v>38896.0</v>
      </c>
      <c r="J6199" s="23">
        <f t="shared" si="3"/>
        <v>1.174593789</v>
      </c>
      <c r="K6199" s="24" t="str">
        <f t="shared" si="4"/>
        <v>Over Achived</v>
      </c>
    </row>
    <row r="6200" ht="22.5" customHeight="1">
      <c r="A6200" s="18">
        <v>45746.0</v>
      </c>
      <c r="B6200" s="19" t="str">
        <f t="shared" si="1"/>
        <v>Mar</v>
      </c>
      <c r="C6200" s="20" t="s">
        <v>57</v>
      </c>
      <c r="D6200" s="19" t="s">
        <v>58</v>
      </c>
      <c r="E6200" s="19" t="s">
        <v>38</v>
      </c>
      <c r="F6200" s="21">
        <v>2.0</v>
      </c>
      <c r="G6200" s="22">
        <v>33754.0</v>
      </c>
      <c r="H6200" s="15" t="str">
        <f t="shared" si="2"/>
        <v>Base Range</v>
      </c>
      <c r="I6200" s="22">
        <v>26038.0</v>
      </c>
      <c r="J6200" s="23">
        <f t="shared" si="3"/>
        <v>1.296336124</v>
      </c>
      <c r="K6200" s="24" t="str">
        <f t="shared" si="4"/>
        <v>Over Achived</v>
      </c>
    </row>
    <row r="6201" ht="22.5" customHeight="1">
      <c r="A6201" s="18">
        <v>45746.0</v>
      </c>
      <c r="B6201" s="19" t="str">
        <f t="shared" si="1"/>
        <v>Mar</v>
      </c>
      <c r="C6201" s="20" t="s">
        <v>57</v>
      </c>
      <c r="D6201" s="19" t="s">
        <v>85</v>
      </c>
      <c r="E6201" s="19" t="s">
        <v>63</v>
      </c>
      <c r="F6201" s="21">
        <v>1.0</v>
      </c>
      <c r="G6201" s="22">
        <v>21993.0</v>
      </c>
      <c r="H6201" s="15" t="str">
        <f t="shared" si="2"/>
        <v>Base Range</v>
      </c>
      <c r="I6201" s="22">
        <v>23399.0</v>
      </c>
      <c r="J6201" s="23">
        <f t="shared" si="3"/>
        <v>0.939911962</v>
      </c>
      <c r="K6201" s="24" t="str">
        <f t="shared" si="4"/>
        <v>Target Not Meet</v>
      </c>
    </row>
    <row r="6202" ht="22.5" customHeight="1">
      <c r="A6202" s="18">
        <v>45746.0</v>
      </c>
      <c r="B6202" s="19" t="str">
        <f t="shared" si="1"/>
        <v>Mar</v>
      </c>
      <c r="C6202" s="20" t="s">
        <v>57</v>
      </c>
      <c r="D6202" s="19" t="s">
        <v>58</v>
      </c>
      <c r="E6202" s="19" t="s">
        <v>19</v>
      </c>
      <c r="F6202" s="21">
        <v>1.0</v>
      </c>
      <c r="G6202" s="22">
        <v>31627.0</v>
      </c>
      <c r="H6202" s="15" t="str">
        <f t="shared" si="2"/>
        <v>Base Range</v>
      </c>
      <c r="I6202" s="22">
        <v>26844.0</v>
      </c>
      <c r="J6202" s="23">
        <f t="shared" si="3"/>
        <v>1.178177619</v>
      </c>
      <c r="K6202" s="24" t="str">
        <f t="shared" si="4"/>
        <v>Over Achived</v>
      </c>
    </row>
    <row r="6203" ht="22.5" customHeight="1">
      <c r="A6203" s="18">
        <v>45746.0</v>
      </c>
      <c r="B6203" s="19" t="str">
        <f t="shared" si="1"/>
        <v>Mar</v>
      </c>
      <c r="C6203" s="20" t="s">
        <v>57</v>
      </c>
      <c r="D6203" s="25" t="s">
        <v>62</v>
      </c>
      <c r="E6203" s="19" t="s">
        <v>19</v>
      </c>
      <c r="F6203" s="21">
        <v>1.0</v>
      </c>
      <c r="G6203" s="22">
        <v>32809.0</v>
      </c>
      <c r="H6203" s="15" t="str">
        <f t="shared" si="2"/>
        <v>Base Range</v>
      </c>
      <c r="I6203" s="22">
        <v>23748.0</v>
      </c>
      <c r="J6203" s="23">
        <f t="shared" si="3"/>
        <v>1.38154792</v>
      </c>
      <c r="K6203" s="24" t="str">
        <f t="shared" si="4"/>
        <v>Over Achived</v>
      </c>
    </row>
    <row r="6204" ht="22.5" customHeight="1">
      <c r="A6204" s="18">
        <v>45746.0</v>
      </c>
      <c r="B6204" s="19" t="str">
        <f t="shared" si="1"/>
        <v>Mar</v>
      </c>
      <c r="C6204" s="20" t="s">
        <v>57</v>
      </c>
      <c r="D6204" s="25" t="s">
        <v>62</v>
      </c>
      <c r="E6204" s="19" t="s">
        <v>68</v>
      </c>
      <c r="F6204" s="21">
        <v>1.0</v>
      </c>
      <c r="G6204" s="22">
        <v>23202.0</v>
      </c>
      <c r="H6204" s="15" t="str">
        <f t="shared" si="2"/>
        <v>Base Range</v>
      </c>
      <c r="I6204" s="22">
        <v>21889.0</v>
      </c>
      <c r="J6204" s="23">
        <f t="shared" si="3"/>
        <v>1.059984467</v>
      </c>
      <c r="K6204" s="24" t="str">
        <f t="shared" si="4"/>
        <v>Over Achived</v>
      </c>
    </row>
    <row r="6205" ht="22.5" customHeight="1">
      <c r="A6205" s="18">
        <v>45746.0</v>
      </c>
      <c r="B6205" s="19" t="str">
        <f t="shared" si="1"/>
        <v>Mar</v>
      </c>
      <c r="C6205" s="20" t="s">
        <v>57</v>
      </c>
      <c r="D6205" s="25" t="s">
        <v>62</v>
      </c>
      <c r="E6205" s="19" t="s">
        <v>34</v>
      </c>
      <c r="F6205" s="21">
        <v>2.0</v>
      </c>
      <c r="G6205" s="22">
        <v>59671.0</v>
      </c>
      <c r="H6205" s="15" t="str">
        <f t="shared" si="2"/>
        <v>Medium Range</v>
      </c>
      <c r="I6205" s="22">
        <v>53359.0</v>
      </c>
      <c r="J6205" s="23">
        <f t="shared" si="3"/>
        <v>1.118293071</v>
      </c>
      <c r="K6205" s="24" t="str">
        <f t="shared" si="4"/>
        <v>Over Achived</v>
      </c>
    </row>
    <row r="6206" ht="22.5" customHeight="1">
      <c r="A6206" s="18">
        <v>45746.0</v>
      </c>
      <c r="B6206" s="19" t="str">
        <f t="shared" si="1"/>
        <v>Mar</v>
      </c>
      <c r="C6206" s="20" t="s">
        <v>57</v>
      </c>
      <c r="D6206" s="19" t="s">
        <v>71</v>
      </c>
      <c r="E6206" s="19" t="s">
        <v>34</v>
      </c>
      <c r="F6206" s="21">
        <v>3.0</v>
      </c>
      <c r="G6206" s="22">
        <v>60802.0</v>
      </c>
      <c r="H6206" s="15" t="str">
        <f t="shared" si="2"/>
        <v>Medium Range</v>
      </c>
      <c r="I6206" s="22">
        <v>73973.0</v>
      </c>
      <c r="J6206" s="23">
        <f t="shared" si="3"/>
        <v>0.8219485488</v>
      </c>
      <c r="K6206" s="24" t="str">
        <f t="shared" si="4"/>
        <v>Target Not Meet</v>
      </c>
    </row>
    <row r="6207" ht="22.5" customHeight="1">
      <c r="A6207" s="18">
        <v>45746.0</v>
      </c>
      <c r="B6207" s="19" t="str">
        <f t="shared" si="1"/>
        <v>Mar</v>
      </c>
      <c r="C6207" s="20" t="s">
        <v>57</v>
      </c>
      <c r="D6207" s="19" t="s">
        <v>71</v>
      </c>
      <c r="E6207" s="19" t="s">
        <v>34</v>
      </c>
      <c r="F6207" s="21">
        <v>3.0</v>
      </c>
      <c r="G6207" s="22">
        <v>51920.0</v>
      </c>
      <c r="H6207" s="15" t="str">
        <f t="shared" si="2"/>
        <v>Medium Range</v>
      </c>
      <c r="I6207" s="22">
        <v>61701.0</v>
      </c>
      <c r="J6207" s="23">
        <f t="shared" si="3"/>
        <v>0.8414774477</v>
      </c>
      <c r="K6207" s="24" t="str">
        <f t="shared" si="4"/>
        <v>Target Not Meet</v>
      </c>
    </row>
    <row r="6208" ht="22.5" customHeight="1">
      <c r="A6208" s="18">
        <v>45746.0</v>
      </c>
      <c r="B6208" s="19" t="str">
        <f t="shared" si="1"/>
        <v>Mar</v>
      </c>
      <c r="C6208" s="20" t="s">
        <v>57</v>
      </c>
      <c r="D6208" s="19" t="s">
        <v>71</v>
      </c>
      <c r="E6208" s="19" t="s">
        <v>34</v>
      </c>
      <c r="F6208" s="21">
        <v>2.0</v>
      </c>
      <c r="G6208" s="22">
        <v>53867.0</v>
      </c>
      <c r="H6208" s="15" t="str">
        <f t="shared" si="2"/>
        <v>Medium Range</v>
      </c>
      <c r="I6208" s="22">
        <v>59583.0</v>
      </c>
      <c r="J6208" s="23">
        <f t="shared" si="3"/>
        <v>0.9040665962</v>
      </c>
      <c r="K6208" s="24" t="str">
        <f t="shared" si="4"/>
        <v>Target Not Meet</v>
      </c>
    </row>
    <row r="6209" ht="22.5" customHeight="1">
      <c r="A6209" s="18">
        <v>45746.0</v>
      </c>
      <c r="B6209" s="19" t="str">
        <f t="shared" si="1"/>
        <v>Mar</v>
      </c>
      <c r="C6209" s="20" t="s">
        <v>57</v>
      </c>
      <c r="D6209" s="19" t="s">
        <v>71</v>
      </c>
      <c r="E6209" s="19" t="s">
        <v>38</v>
      </c>
      <c r="F6209" s="21">
        <v>2.0</v>
      </c>
      <c r="G6209" s="22">
        <v>35371.0</v>
      </c>
      <c r="H6209" s="15" t="str">
        <f t="shared" si="2"/>
        <v>Base Range</v>
      </c>
      <c r="I6209" s="22">
        <v>44898.0</v>
      </c>
      <c r="J6209" s="23">
        <f t="shared" si="3"/>
        <v>0.7878079202</v>
      </c>
      <c r="K6209" s="24" t="str">
        <f t="shared" si="4"/>
        <v>Target Not Meet</v>
      </c>
    </row>
    <row r="6210" ht="22.5" customHeight="1">
      <c r="A6210" s="18">
        <v>45746.0</v>
      </c>
      <c r="B6210" s="19" t="str">
        <f t="shared" si="1"/>
        <v>Mar</v>
      </c>
      <c r="C6210" s="20" t="s">
        <v>57</v>
      </c>
      <c r="D6210" s="19" t="s">
        <v>71</v>
      </c>
      <c r="E6210" s="19" t="s">
        <v>38</v>
      </c>
      <c r="F6210" s="21">
        <v>1.0</v>
      </c>
      <c r="G6210" s="22">
        <v>41955.0</v>
      </c>
      <c r="H6210" s="15" t="str">
        <f t="shared" si="2"/>
        <v>Base Range</v>
      </c>
      <c r="I6210" s="22">
        <v>49635.0</v>
      </c>
      <c r="J6210" s="23">
        <f t="shared" si="3"/>
        <v>0.8452704745</v>
      </c>
      <c r="K6210" s="24" t="str">
        <f t="shared" si="4"/>
        <v>Target Not Meet</v>
      </c>
    </row>
    <row r="6211" ht="22.5" customHeight="1">
      <c r="A6211" s="18">
        <v>45746.0</v>
      </c>
      <c r="B6211" s="19" t="str">
        <f t="shared" si="1"/>
        <v>Mar</v>
      </c>
      <c r="C6211" s="20" t="s">
        <v>57</v>
      </c>
      <c r="D6211" s="19" t="s">
        <v>80</v>
      </c>
      <c r="E6211" s="19" t="s">
        <v>23</v>
      </c>
      <c r="F6211" s="21">
        <v>1.0</v>
      </c>
      <c r="G6211" s="22">
        <v>26916.0</v>
      </c>
      <c r="H6211" s="15" t="str">
        <f t="shared" si="2"/>
        <v>Base Range</v>
      </c>
      <c r="I6211" s="22">
        <v>33570.0</v>
      </c>
      <c r="J6211" s="23">
        <f t="shared" si="3"/>
        <v>0.8017873101</v>
      </c>
      <c r="K6211" s="24" t="str">
        <f t="shared" si="4"/>
        <v>Target Not Meet</v>
      </c>
    </row>
    <row r="6212" ht="22.5" customHeight="1">
      <c r="A6212" s="18">
        <v>45746.0</v>
      </c>
      <c r="B6212" s="19" t="str">
        <f t="shared" si="1"/>
        <v>Mar</v>
      </c>
      <c r="C6212" s="20" t="s">
        <v>57</v>
      </c>
      <c r="D6212" s="19" t="s">
        <v>80</v>
      </c>
      <c r="E6212" s="19" t="s">
        <v>19</v>
      </c>
      <c r="F6212" s="21">
        <v>1.0</v>
      </c>
      <c r="G6212" s="22">
        <v>32850.0</v>
      </c>
      <c r="H6212" s="15" t="str">
        <f t="shared" si="2"/>
        <v>Base Range</v>
      </c>
      <c r="I6212" s="22">
        <v>38227.0</v>
      </c>
      <c r="J6212" s="23">
        <f t="shared" si="3"/>
        <v>0.8593402569</v>
      </c>
      <c r="K6212" s="24" t="str">
        <f t="shared" si="4"/>
        <v>Target Not Meet</v>
      </c>
    </row>
    <row r="6213" ht="22.5" customHeight="1">
      <c r="A6213" s="18">
        <v>45746.0</v>
      </c>
      <c r="B6213" s="19" t="str">
        <f t="shared" si="1"/>
        <v>Mar</v>
      </c>
      <c r="C6213" s="20" t="s">
        <v>57</v>
      </c>
      <c r="D6213" s="19" t="s">
        <v>85</v>
      </c>
      <c r="E6213" s="19" t="s">
        <v>68</v>
      </c>
      <c r="F6213" s="21">
        <v>1.0</v>
      </c>
      <c r="G6213" s="22">
        <v>27895.0</v>
      </c>
      <c r="H6213" s="15" t="str">
        <f t="shared" si="2"/>
        <v>Base Range</v>
      </c>
      <c r="I6213" s="22">
        <v>34794.0</v>
      </c>
      <c r="J6213" s="23">
        <f t="shared" si="3"/>
        <v>0.8017186871</v>
      </c>
      <c r="K6213" s="24" t="str">
        <f t="shared" si="4"/>
        <v>Target Not Meet</v>
      </c>
    </row>
    <row r="6214" ht="22.5" customHeight="1">
      <c r="A6214" s="18">
        <v>45746.0</v>
      </c>
      <c r="B6214" s="19" t="str">
        <f t="shared" si="1"/>
        <v>Mar</v>
      </c>
      <c r="C6214" s="20" t="s">
        <v>57</v>
      </c>
      <c r="D6214" s="19" t="s">
        <v>85</v>
      </c>
      <c r="E6214" s="19" t="s">
        <v>23</v>
      </c>
      <c r="F6214" s="21">
        <v>1.0</v>
      </c>
      <c r="G6214" s="22">
        <v>25591.0</v>
      </c>
      <c r="H6214" s="15" t="str">
        <f t="shared" si="2"/>
        <v>Base Range</v>
      </c>
      <c r="I6214" s="22">
        <v>28885.0</v>
      </c>
      <c r="J6214" s="23">
        <f t="shared" si="3"/>
        <v>0.8859615718</v>
      </c>
      <c r="K6214" s="24" t="str">
        <f t="shared" si="4"/>
        <v>Target Not Meet</v>
      </c>
    </row>
    <row r="6215" ht="22.5" customHeight="1">
      <c r="A6215" s="18">
        <v>45746.0</v>
      </c>
      <c r="B6215" s="19" t="str">
        <f t="shared" si="1"/>
        <v>Mar</v>
      </c>
      <c r="C6215" s="20" t="s">
        <v>57</v>
      </c>
      <c r="D6215" s="19" t="s">
        <v>85</v>
      </c>
      <c r="E6215" s="19" t="s">
        <v>26</v>
      </c>
      <c r="F6215" s="21">
        <v>1.0</v>
      </c>
      <c r="G6215" s="22">
        <v>36018.0</v>
      </c>
      <c r="H6215" s="15" t="str">
        <f t="shared" si="2"/>
        <v>Base Range</v>
      </c>
      <c r="I6215" s="22">
        <v>46066.0</v>
      </c>
      <c r="J6215" s="23">
        <f t="shared" si="3"/>
        <v>0.7818781748</v>
      </c>
      <c r="K6215" s="24" t="str">
        <f t="shared" si="4"/>
        <v>Target Not Meet</v>
      </c>
    </row>
    <row r="6216" ht="22.5" customHeight="1">
      <c r="A6216" s="18">
        <v>45746.0</v>
      </c>
      <c r="B6216" s="19" t="str">
        <f t="shared" si="1"/>
        <v>Mar</v>
      </c>
      <c r="C6216" s="20" t="s">
        <v>57</v>
      </c>
      <c r="D6216" s="19" t="s">
        <v>58</v>
      </c>
      <c r="E6216" s="19" t="s">
        <v>9</v>
      </c>
      <c r="F6216" s="21">
        <v>2.0</v>
      </c>
      <c r="G6216" s="22">
        <v>58596.0</v>
      </c>
      <c r="H6216" s="15" t="str">
        <f t="shared" si="2"/>
        <v>Medium Range</v>
      </c>
      <c r="I6216" s="22">
        <v>50140.0</v>
      </c>
      <c r="J6216" s="23">
        <f t="shared" si="3"/>
        <v>1.168647786</v>
      </c>
      <c r="K6216" s="24" t="str">
        <f t="shared" si="4"/>
        <v>Over Achived</v>
      </c>
    </row>
    <row r="6217" ht="22.5" customHeight="1">
      <c r="A6217" s="18">
        <v>45746.0</v>
      </c>
      <c r="B6217" s="19" t="str">
        <f t="shared" si="1"/>
        <v>Mar</v>
      </c>
      <c r="C6217" s="20" t="s">
        <v>13</v>
      </c>
      <c r="D6217" s="19" t="s">
        <v>14</v>
      </c>
      <c r="E6217" s="19" t="s">
        <v>26</v>
      </c>
      <c r="F6217" s="21">
        <v>2.0</v>
      </c>
      <c r="G6217" s="22">
        <v>54723.0</v>
      </c>
      <c r="H6217" s="15" t="str">
        <f t="shared" si="2"/>
        <v>Medium Range</v>
      </c>
      <c r="I6217" s="22">
        <v>46077.0</v>
      </c>
      <c r="J6217" s="23">
        <f t="shared" si="3"/>
        <v>1.187642425</v>
      </c>
      <c r="K6217" s="24" t="str">
        <f t="shared" si="4"/>
        <v>Over Achived</v>
      </c>
    </row>
    <row r="6218" ht="22.5" customHeight="1">
      <c r="A6218" s="18">
        <v>45746.0</v>
      </c>
      <c r="B6218" s="19" t="str">
        <f t="shared" si="1"/>
        <v>Mar</v>
      </c>
      <c r="C6218" s="20" t="s">
        <v>13</v>
      </c>
      <c r="D6218" s="19" t="s">
        <v>14</v>
      </c>
      <c r="E6218" s="19" t="s">
        <v>38</v>
      </c>
      <c r="F6218" s="21">
        <v>2.0</v>
      </c>
      <c r="G6218" s="22">
        <v>49695.0</v>
      </c>
      <c r="H6218" s="15" t="str">
        <f t="shared" si="2"/>
        <v>Base Range</v>
      </c>
      <c r="I6218" s="22">
        <v>35775.0</v>
      </c>
      <c r="J6218" s="23">
        <f t="shared" si="3"/>
        <v>1.389098532</v>
      </c>
      <c r="K6218" s="24" t="str">
        <f t="shared" si="4"/>
        <v>Over Achived</v>
      </c>
    </row>
    <row r="6219" ht="22.5" customHeight="1">
      <c r="A6219" s="18">
        <v>45746.0</v>
      </c>
      <c r="B6219" s="19" t="str">
        <f t="shared" si="1"/>
        <v>Mar</v>
      </c>
      <c r="C6219" s="20" t="s">
        <v>92</v>
      </c>
      <c r="D6219" s="19" t="s">
        <v>93</v>
      </c>
      <c r="E6219" s="19" t="s">
        <v>63</v>
      </c>
      <c r="F6219" s="21">
        <v>1.0</v>
      </c>
      <c r="G6219" s="22">
        <v>21724.0</v>
      </c>
      <c r="H6219" s="15" t="str">
        <f t="shared" si="2"/>
        <v>Base Range</v>
      </c>
      <c r="I6219" s="22">
        <v>27907.0</v>
      </c>
      <c r="J6219" s="23">
        <f t="shared" si="3"/>
        <v>0.7784426846</v>
      </c>
      <c r="K6219" s="24" t="str">
        <f t="shared" si="4"/>
        <v>Target Not Meet</v>
      </c>
    </row>
    <row r="6220" ht="22.5" customHeight="1">
      <c r="A6220" s="18">
        <v>45746.0</v>
      </c>
      <c r="B6220" s="19" t="str">
        <f t="shared" si="1"/>
        <v>Mar</v>
      </c>
      <c r="C6220" s="20" t="s">
        <v>92</v>
      </c>
      <c r="D6220" s="19" t="s">
        <v>93</v>
      </c>
      <c r="E6220" s="19" t="s">
        <v>23</v>
      </c>
      <c r="F6220" s="21">
        <v>2.0</v>
      </c>
      <c r="G6220" s="22">
        <v>59823.0</v>
      </c>
      <c r="H6220" s="15" t="str">
        <f t="shared" si="2"/>
        <v>Medium Range</v>
      </c>
      <c r="I6220" s="22">
        <v>66181.0</v>
      </c>
      <c r="J6220" s="23">
        <f t="shared" si="3"/>
        <v>0.903930131</v>
      </c>
      <c r="K6220" s="24" t="str">
        <f t="shared" si="4"/>
        <v>Target Not Meet</v>
      </c>
    </row>
    <row r="6221" ht="22.5" customHeight="1">
      <c r="A6221" s="18">
        <v>45746.0</v>
      </c>
      <c r="B6221" s="19" t="str">
        <f t="shared" si="1"/>
        <v>Mar</v>
      </c>
      <c r="C6221" s="20" t="s">
        <v>7</v>
      </c>
      <c r="D6221" s="19" t="s">
        <v>8</v>
      </c>
      <c r="E6221" s="19" t="s">
        <v>9</v>
      </c>
      <c r="F6221" s="21">
        <v>6.0</v>
      </c>
      <c r="G6221" s="22">
        <v>155757.0</v>
      </c>
      <c r="H6221" s="15" t="str">
        <f t="shared" si="2"/>
        <v>Very High Range</v>
      </c>
      <c r="I6221" s="22">
        <v>141595.0</v>
      </c>
      <c r="J6221" s="23">
        <f t="shared" si="3"/>
        <v>1.100017656</v>
      </c>
      <c r="K6221" s="24" t="str">
        <f t="shared" si="4"/>
        <v>Over Achived</v>
      </c>
    </row>
    <row r="6222" ht="22.5" customHeight="1">
      <c r="A6222" s="18">
        <v>45746.0</v>
      </c>
      <c r="B6222" s="19" t="str">
        <f t="shared" si="1"/>
        <v>Mar</v>
      </c>
      <c r="C6222" s="20" t="s">
        <v>7</v>
      </c>
      <c r="D6222" s="19" t="s">
        <v>8</v>
      </c>
      <c r="E6222" s="19" t="s">
        <v>19</v>
      </c>
      <c r="F6222" s="21">
        <v>3.0</v>
      </c>
      <c r="G6222" s="22">
        <v>76563.0</v>
      </c>
      <c r="H6222" s="15" t="str">
        <f t="shared" si="2"/>
        <v>High Range</v>
      </c>
      <c r="I6222" s="22">
        <v>60715.0</v>
      </c>
      <c r="J6222" s="23">
        <f t="shared" si="3"/>
        <v>1.261022811</v>
      </c>
      <c r="K6222" s="24" t="str">
        <f t="shared" si="4"/>
        <v>Over Achived</v>
      </c>
    </row>
    <row r="6223" ht="22.5" customHeight="1">
      <c r="A6223" s="18">
        <v>45746.0</v>
      </c>
      <c r="B6223" s="19" t="str">
        <f t="shared" si="1"/>
        <v>Mar</v>
      </c>
      <c r="C6223" s="20" t="s">
        <v>7</v>
      </c>
      <c r="D6223" s="19" t="s">
        <v>8</v>
      </c>
      <c r="E6223" s="19" t="s">
        <v>63</v>
      </c>
      <c r="F6223" s="21">
        <v>2.0</v>
      </c>
      <c r="G6223" s="22">
        <v>46071.0</v>
      </c>
      <c r="H6223" s="15" t="str">
        <f t="shared" si="2"/>
        <v>Base Range</v>
      </c>
      <c r="I6223" s="22">
        <v>38080.0</v>
      </c>
      <c r="J6223" s="23">
        <f t="shared" si="3"/>
        <v>1.209847689</v>
      </c>
      <c r="K6223" s="24" t="str">
        <f t="shared" si="4"/>
        <v>Over Achived</v>
      </c>
    </row>
    <row r="6224" ht="22.5" customHeight="1">
      <c r="A6224" s="18">
        <v>45746.0</v>
      </c>
      <c r="B6224" s="19" t="str">
        <f t="shared" si="1"/>
        <v>Mar</v>
      </c>
      <c r="C6224" s="20" t="s">
        <v>7</v>
      </c>
      <c r="D6224" s="19" t="s">
        <v>8</v>
      </c>
      <c r="E6224" s="19" t="s">
        <v>34</v>
      </c>
      <c r="F6224" s="21">
        <v>6.0</v>
      </c>
      <c r="G6224" s="22">
        <v>126933.0</v>
      </c>
      <c r="H6224" s="15" t="str">
        <f t="shared" si="2"/>
        <v>Very High Range</v>
      </c>
      <c r="I6224" s="22">
        <v>120016.0</v>
      </c>
      <c r="J6224" s="23">
        <f t="shared" si="3"/>
        <v>1.057633982</v>
      </c>
      <c r="K6224" s="24" t="str">
        <f t="shared" si="4"/>
        <v>Over Achived</v>
      </c>
    </row>
    <row r="6225" ht="22.5" customHeight="1">
      <c r="A6225" s="18">
        <v>45746.0</v>
      </c>
      <c r="B6225" s="19" t="str">
        <f t="shared" si="1"/>
        <v>Mar</v>
      </c>
      <c r="C6225" s="20" t="s">
        <v>7</v>
      </c>
      <c r="D6225" s="19" t="s">
        <v>106</v>
      </c>
      <c r="E6225" s="19" t="s">
        <v>34</v>
      </c>
      <c r="F6225" s="21">
        <v>6.0</v>
      </c>
      <c r="G6225" s="22">
        <v>143728.0</v>
      </c>
      <c r="H6225" s="15" t="str">
        <f t="shared" si="2"/>
        <v>Very High Range</v>
      </c>
      <c r="I6225" s="22">
        <v>102563.0</v>
      </c>
      <c r="J6225" s="23">
        <f t="shared" si="3"/>
        <v>1.401363065</v>
      </c>
      <c r="K6225" s="24" t="str">
        <f t="shared" si="4"/>
        <v>Over Achived</v>
      </c>
    </row>
    <row r="6226" ht="22.5" customHeight="1">
      <c r="A6226" s="18">
        <v>45746.0</v>
      </c>
      <c r="B6226" s="19" t="str">
        <f t="shared" si="1"/>
        <v>Mar</v>
      </c>
      <c r="C6226" s="20" t="s">
        <v>7</v>
      </c>
      <c r="D6226" s="19" t="s">
        <v>106</v>
      </c>
      <c r="E6226" s="19" t="s">
        <v>38</v>
      </c>
      <c r="F6226" s="21">
        <v>3.0</v>
      </c>
      <c r="G6226" s="22">
        <v>82414.0</v>
      </c>
      <c r="H6226" s="15" t="str">
        <f t="shared" si="2"/>
        <v>High Range</v>
      </c>
      <c r="I6226" s="22">
        <v>60681.0</v>
      </c>
      <c r="J6226" s="23">
        <f t="shared" si="3"/>
        <v>1.358151645</v>
      </c>
      <c r="K6226" s="24" t="str">
        <f t="shared" si="4"/>
        <v>Over Achived</v>
      </c>
    </row>
    <row r="6227" ht="22.5" customHeight="1">
      <c r="A6227" s="18">
        <v>45746.0</v>
      </c>
      <c r="B6227" s="19" t="str">
        <f t="shared" si="1"/>
        <v>Mar</v>
      </c>
      <c r="C6227" s="20" t="s">
        <v>7</v>
      </c>
      <c r="D6227" s="19" t="s">
        <v>106</v>
      </c>
      <c r="E6227" s="19" t="s">
        <v>63</v>
      </c>
      <c r="F6227" s="21">
        <v>2.0</v>
      </c>
      <c r="G6227" s="22">
        <v>55949.0</v>
      </c>
      <c r="H6227" s="15" t="str">
        <f t="shared" si="2"/>
        <v>Medium Range</v>
      </c>
      <c r="I6227" s="22">
        <v>49688.0</v>
      </c>
      <c r="J6227" s="23">
        <f t="shared" si="3"/>
        <v>1.126006279</v>
      </c>
      <c r="K6227" s="24" t="str">
        <f t="shared" si="4"/>
        <v>Over Achived</v>
      </c>
    </row>
    <row r="6228" ht="22.5" customHeight="1">
      <c r="A6228" s="18">
        <v>45746.0</v>
      </c>
      <c r="B6228" s="19" t="str">
        <f t="shared" si="1"/>
        <v>Mar</v>
      </c>
      <c r="C6228" s="20" t="s">
        <v>7</v>
      </c>
      <c r="D6228" s="19" t="s">
        <v>118</v>
      </c>
      <c r="E6228" s="19" t="s">
        <v>63</v>
      </c>
      <c r="F6228" s="21">
        <v>2.0</v>
      </c>
      <c r="G6228" s="22">
        <v>48655.0</v>
      </c>
      <c r="H6228" s="15" t="str">
        <f t="shared" si="2"/>
        <v>Base Range</v>
      </c>
      <c r="I6228" s="22">
        <v>44361.0</v>
      </c>
      <c r="J6228" s="23">
        <f t="shared" si="3"/>
        <v>1.096796736</v>
      </c>
      <c r="K6228" s="24" t="str">
        <f t="shared" si="4"/>
        <v>Over Achived</v>
      </c>
    </row>
    <row r="6229" ht="22.5" customHeight="1">
      <c r="A6229" s="18">
        <v>45746.0</v>
      </c>
      <c r="B6229" s="19" t="str">
        <f t="shared" si="1"/>
        <v>Mar</v>
      </c>
      <c r="C6229" s="20" t="s">
        <v>7</v>
      </c>
      <c r="D6229" s="19" t="s">
        <v>118</v>
      </c>
      <c r="E6229" s="19" t="s">
        <v>9</v>
      </c>
      <c r="F6229" s="21">
        <v>6.0</v>
      </c>
      <c r="G6229" s="22">
        <v>135692.0</v>
      </c>
      <c r="H6229" s="15" t="str">
        <f t="shared" si="2"/>
        <v>Very High Range</v>
      </c>
      <c r="I6229" s="22">
        <v>127443.0</v>
      </c>
      <c r="J6229" s="23">
        <f t="shared" si="3"/>
        <v>1.064726976</v>
      </c>
      <c r="K6229" s="24" t="str">
        <f t="shared" si="4"/>
        <v>Over Achived</v>
      </c>
    </row>
    <row r="6230" ht="22.5" customHeight="1">
      <c r="A6230" s="18">
        <v>45746.0</v>
      </c>
      <c r="B6230" s="19" t="str">
        <f t="shared" si="1"/>
        <v>Mar</v>
      </c>
      <c r="C6230" s="20" t="s">
        <v>7</v>
      </c>
      <c r="D6230" s="19" t="s">
        <v>118</v>
      </c>
      <c r="E6230" s="19" t="s">
        <v>23</v>
      </c>
      <c r="F6230" s="21">
        <v>3.0</v>
      </c>
      <c r="G6230" s="22">
        <v>73635.0</v>
      </c>
      <c r="H6230" s="15" t="str">
        <f t="shared" si="2"/>
        <v>High Range</v>
      </c>
      <c r="I6230" s="22">
        <v>56276.0</v>
      </c>
      <c r="J6230" s="23">
        <f t="shared" si="3"/>
        <v>1.308461867</v>
      </c>
      <c r="K6230" s="24" t="str">
        <f t="shared" si="4"/>
        <v>Over Achived</v>
      </c>
    </row>
    <row r="6231" ht="22.5" customHeight="1">
      <c r="A6231" s="18">
        <v>45746.0</v>
      </c>
      <c r="B6231" s="19" t="str">
        <f t="shared" si="1"/>
        <v>Mar</v>
      </c>
      <c r="C6231" s="20" t="s">
        <v>7</v>
      </c>
      <c r="D6231" s="19" t="s">
        <v>118</v>
      </c>
      <c r="E6231" s="19" t="s">
        <v>19</v>
      </c>
      <c r="F6231" s="21">
        <v>3.0</v>
      </c>
      <c r="G6231" s="22">
        <v>69430.0</v>
      </c>
      <c r="H6231" s="15" t="str">
        <f t="shared" si="2"/>
        <v>Medium Range</v>
      </c>
      <c r="I6231" s="22">
        <v>52573.0</v>
      </c>
      <c r="J6231" s="23">
        <f t="shared" si="3"/>
        <v>1.320639872</v>
      </c>
      <c r="K6231" s="24" t="str">
        <f t="shared" si="4"/>
        <v>Over Achived</v>
      </c>
    </row>
    <row r="6232" ht="22.5" customHeight="1">
      <c r="A6232" s="18">
        <v>45746.0</v>
      </c>
      <c r="B6232" s="19" t="str">
        <f t="shared" si="1"/>
        <v>Mar</v>
      </c>
      <c r="C6232" s="20" t="s">
        <v>7</v>
      </c>
      <c r="D6232" s="19" t="s">
        <v>118</v>
      </c>
      <c r="E6232" s="19" t="s">
        <v>19</v>
      </c>
      <c r="F6232" s="21">
        <v>4.0</v>
      </c>
      <c r="G6232" s="22">
        <v>79654.0</v>
      </c>
      <c r="H6232" s="15" t="str">
        <f t="shared" si="2"/>
        <v>High Range</v>
      </c>
      <c r="I6232" s="22">
        <v>61929.0</v>
      </c>
      <c r="J6232" s="23">
        <f t="shared" si="3"/>
        <v>1.286214859</v>
      </c>
      <c r="K6232" s="24" t="str">
        <f t="shared" si="4"/>
        <v>Over Achived</v>
      </c>
    </row>
    <row r="6233" ht="22.5" customHeight="1">
      <c r="A6233" s="18">
        <v>45746.0</v>
      </c>
      <c r="B6233" s="19" t="str">
        <f t="shared" si="1"/>
        <v>Mar</v>
      </c>
      <c r="C6233" s="20" t="s">
        <v>7</v>
      </c>
      <c r="D6233" s="19" t="s">
        <v>126</v>
      </c>
      <c r="E6233" s="19" t="s">
        <v>68</v>
      </c>
      <c r="F6233" s="21">
        <v>3.0</v>
      </c>
      <c r="G6233" s="22">
        <v>52863.0</v>
      </c>
      <c r="H6233" s="15" t="str">
        <f t="shared" si="2"/>
        <v>Medium Range</v>
      </c>
      <c r="I6233" s="22">
        <v>41330.0</v>
      </c>
      <c r="J6233" s="23">
        <f t="shared" si="3"/>
        <v>1.279046697</v>
      </c>
      <c r="K6233" s="24" t="str">
        <f t="shared" si="4"/>
        <v>Over Achived</v>
      </c>
    </row>
    <row r="6234" ht="22.5" customHeight="1">
      <c r="A6234" s="18">
        <v>45746.0</v>
      </c>
      <c r="B6234" s="19" t="str">
        <f t="shared" si="1"/>
        <v>Mar</v>
      </c>
      <c r="C6234" s="20" t="s">
        <v>7</v>
      </c>
      <c r="D6234" s="19" t="s">
        <v>126</v>
      </c>
      <c r="E6234" s="19" t="s">
        <v>19</v>
      </c>
      <c r="F6234" s="21">
        <v>3.0</v>
      </c>
      <c r="G6234" s="22">
        <v>70691.0</v>
      </c>
      <c r="H6234" s="15" t="str">
        <f t="shared" si="2"/>
        <v>High Range</v>
      </c>
      <c r="I6234" s="22">
        <v>60494.0</v>
      </c>
      <c r="J6234" s="23">
        <f t="shared" si="3"/>
        <v>1.168562171</v>
      </c>
      <c r="K6234" s="24" t="str">
        <f t="shared" si="4"/>
        <v>Over Achived</v>
      </c>
    </row>
    <row r="6235" ht="22.5" customHeight="1">
      <c r="A6235" s="18">
        <v>45746.0</v>
      </c>
      <c r="B6235" s="19" t="str">
        <f t="shared" si="1"/>
        <v>Mar</v>
      </c>
      <c r="C6235" s="20" t="s">
        <v>7</v>
      </c>
      <c r="D6235" s="19" t="s">
        <v>106</v>
      </c>
      <c r="E6235" s="19" t="s">
        <v>38</v>
      </c>
      <c r="F6235" s="21">
        <v>3.0</v>
      </c>
      <c r="G6235" s="22">
        <v>89582.0</v>
      </c>
      <c r="H6235" s="15" t="str">
        <f t="shared" si="2"/>
        <v>High Range</v>
      </c>
      <c r="I6235" s="22">
        <v>67655.0</v>
      </c>
      <c r="J6235" s="23">
        <f t="shared" si="3"/>
        <v>1.324100214</v>
      </c>
      <c r="K6235" s="24" t="str">
        <f t="shared" si="4"/>
        <v>Over Achived</v>
      </c>
    </row>
    <row r="6236" ht="22.5" customHeight="1">
      <c r="A6236" s="18">
        <v>45746.0</v>
      </c>
      <c r="B6236" s="19" t="str">
        <f t="shared" si="1"/>
        <v>Mar</v>
      </c>
      <c r="C6236" s="20" t="s">
        <v>7</v>
      </c>
      <c r="D6236" s="19" t="s">
        <v>131</v>
      </c>
      <c r="E6236" s="19" t="s">
        <v>63</v>
      </c>
      <c r="F6236" s="21">
        <v>2.0</v>
      </c>
      <c r="G6236" s="22">
        <v>51041.0</v>
      </c>
      <c r="H6236" s="15" t="str">
        <f t="shared" si="2"/>
        <v>Medium Range</v>
      </c>
      <c r="I6236" s="22">
        <v>47188.0</v>
      </c>
      <c r="J6236" s="23">
        <f t="shared" si="3"/>
        <v>1.081652115</v>
      </c>
      <c r="K6236" s="24" t="str">
        <f t="shared" si="4"/>
        <v>Over Achived</v>
      </c>
    </row>
    <row r="6237" ht="22.5" customHeight="1">
      <c r="A6237" s="18">
        <v>45746.0</v>
      </c>
      <c r="B6237" s="19" t="str">
        <f t="shared" si="1"/>
        <v>Mar</v>
      </c>
      <c r="C6237" s="20" t="s">
        <v>92</v>
      </c>
      <c r="D6237" s="19" t="s">
        <v>98</v>
      </c>
      <c r="E6237" s="19" t="s">
        <v>38</v>
      </c>
      <c r="F6237" s="21">
        <v>3.0</v>
      </c>
      <c r="G6237" s="22">
        <v>71505.0</v>
      </c>
      <c r="H6237" s="15" t="str">
        <f t="shared" si="2"/>
        <v>High Range</v>
      </c>
      <c r="I6237" s="22">
        <v>75404.0</v>
      </c>
      <c r="J6237" s="23">
        <f t="shared" si="3"/>
        <v>0.9482918678</v>
      </c>
      <c r="K6237" s="24" t="str">
        <f t="shared" si="4"/>
        <v>Target Not Meet</v>
      </c>
    </row>
    <row r="6238" ht="22.5" customHeight="1">
      <c r="A6238" s="18">
        <v>45746.0</v>
      </c>
      <c r="B6238" s="19" t="str">
        <f t="shared" si="1"/>
        <v>Mar</v>
      </c>
      <c r="C6238" s="20" t="s">
        <v>7</v>
      </c>
      <c r="D6238" s="19" t="s">
        <v>131</v>
      </c>
      <c r="E6238" s="19" t="s">
        <v>34</v>
      </c>
      <c r="F6238" s="21">
        <v>5.0</v>
      </c>
      <c r="G6238" s="22">
        <v>117130.0</v>
      </c>
      <c r="H6238" s="15" t="str">
        <f t="shared" si="2"/>
        <v>Very High Range</v>
      </c>
      <c r="I6238" s="22">
        <v>96350.0</v>
      </c>
      <c r="J6238" s="23">
        <f t="shared" si="3"/>
        <v>1.215672029</v>
      </c>
      <c r="K6238" s="24" t="str">
        <f t="shared" si="4"/>
        <v>Over Achived</v>
      </c>
    </row>
    <row r="6239" ht="22.5" customHeight="1">
      <c r="A6239" s="18">
        <v>45746.0</v>
      </c>
      <c r="B6239" s="19" t="str">
        <f t="shared" si="1"/>
        <v>Mar</v>
      </c>
      <c r="C6239" s="20" t="s">
        <v>92</v>
      </c>
      <c r="D6239" s="19" t="s">
        <v>98</v>
      </c>
      <c r="E6239" s="19" t="s">
        <v>68</v>
      </c>
      <c r="F6239" s="21">
        <v>2.0</v>
      </c>
      <c r="G6239" s="22">
        <v>50478.0</v>
      </c>
      <c r="H6239" s="15" t="str">
        <f t="shared" si="2"/>
        <v>Medium Range</v>
      </c>
      <c r="I6239" s="22">
        <v>56202.0</v>
      </c>
      <c r="J6239" s="23">
        <f t="shared" si="3"/>
        <v>0.8981530906</v>
      </c>
      <c r="K6239" s="24" t="str">
        <f t="shared" si="4"/>
        <v>Target Not Meet</v>
      </c>
    </row>
    <row r="6240" ht="22.5" customHeight="1">
      <c r="A6240" s="18">
        <v>45746.0</v>
      </c>
      <c r="B6240" s="19" t="str">
        <f t="shared" si="1"/>
        <v>Mar</v>
      </c>
      <c r="C6240" s="20" t="s">
        <v>92</v>
      </c>
      <c r="D6240" s="19" t="s">
        <v>144</v>
      </c>
      <c r="E6240" s="19" t="s">
        <v>34</v>
      </c>
      <c r="F6240" s="21">
        <v>5.0</v>
      </c>
      <c r="G6240" s="22">
        <v>106158.0</v>
      </c>
      <c r="H6240" s="15" t="str">
        <f t="shared" si="2"/>
        <v>Very High Range</v>
      </c>
      <c r="I6240" s="22">
        <v>91010.0</v>
      </c>
      <c r="J6240" s="23">
        <f t="shared" si="3"/>
        <v>1.166443248</v>
      </c>
      <c r="K6240" s="24" t="str">
        <f t="shared" si="4"/>
        <v>Over Achived</v>
      </c>
    </row>
    <row r="6241" ht="22.5" customHeight="1">
      <c r="A6241" s="18">
        <v>45746.0</v>
      </c>
      <c r="B6241" s="19" t="str">
        <f t="shared" si="1"/>
        <v>Mar</v>
      </c>
      <c r="C6241" s="20" t="s">
        <v>92</v>
      </c>
      <c r="D6241" s="19" t="s">
        <v>144</v>
      </c>
      <c r="E6241" s="19" t="s">
        <v>34</v>
      </c>
      <c r="F6241" s="21">
        <v>3.0</v>
      </c>
      <c r="G6241" s="22">
        <v>93071.0</v>
      </c>
      <c r="H6241" s="15" t="str">
        <f t="shared" si="2"/>
        <v>Very High Range</v>
      </c>
      <c r="I6241" s="22">
        <v>72458.0</v>
      </c>
      <c r="J6241" s="23">
        <f t="shared" si="3"/>
        <v>1.284482045</v>
      </c>
      <c r="K6241" s="24" t="str">
        <f t="shared" si="4"/>
        <v>Over Achived</v>
      </c>
    </row>
    <row r="6242" ht="22.5" customHeight="1">
      <c r="A6242" s="18">
        <v>45746.0</v>
      </c>
      <c r="B6242" s="19" t="str">
        <f t="shared" si="1"/>
        <v>Mar</v>
      </c>
      <c r="C6242" s="20" t="s">
        <v>92</v>
      </c>
      <c r="D6242" s="25" t="s">
        <v>149</v>
      </c>
      <c r="E6242" s="19" t="s">
        <v>34</v>
      </c>
      <c r="F6242" s="21">
        <v>4.0</v>
      </c>
      <c r="G6242" s="22">
        <v>89341.0</v>
      </c>
      <c r="H6242" s="15" t="str">
        <f t="shared" si="2"/>
        <v>High Range</v>
      </c>
      <c r="I6242" s="22">
        <v>78030.0</v>
      </c>
      <c r="J6242" s="23">
        <f t="shared" si="3"/>
        <v>1.144957068</v>
      </c>
      <c r="K6242" s="24" t="str">
        <f t="shared" si="4"/>
        <v>Over Achived</v>
      </c>
    </row>
    <row r="6243" ht="22.5" customHeight="1">
      <c r="A6243" s="18">
        <v>45746.0</v>
      </c>
      <c r="B6243" s="19" t="str">
        <f t="shared" si="1"/>
        <v>Mar</v>
      </c>
      <c r="C6243" s="20" t="s">
        <v>92</v>
      </c>
      <c r="D6243" s="25" t="s">
        <v>149</v>
      </c>
      <c r="E6243" s="19" t="s">
        <v>63</v>
      </c>
      <c r="F6243" s="21">
        <v>1.0</v>
      </c>
      <c r="G6243" s="22">
        <v>18895.0</v>
      </c>
      <c r="H6243" s="15" t="str">
        <f t="shared" si="2"/>
        <v>Base Range</v>
      </c>
      <c r="I6243" s="22">
        <v>16934.0</v>
      </c>
      <c r="J6243" s="23">
        <f t="shared" si="3"/>
        <v>1.115802527</v>
      </c>
      <c r="K6243" s="24" t="str">
        <f t="shared" si="4"/>
        <v>Over Achived</v>
      </c>
    </row>
    <row r="6244" ht="22.5" customHeight="1">
      <c r="A6244" s="18">
        <v>45746.0</v>
      </c>
      <c r="B6244" s="19" t="str">
        <f t="shared" si="1"/>
        <v>Mar</v>
      </c>
      <c r="C6244" s="20" t="s">
        <v>92</v>
      </c>
      <c r="D6244" s="25" t="s">
        <v>149</v>
      </c>
      <c r="E6244" s="19" t="s">
        <v>23</v>
      </c>
      <c r="F6244" s="21">
        <v>2.0</v>
      </c>
      <c r="G6244" s="22">
        <v>60034.0</v>
      </c>
      <c r="H6244" s="15" t="str">
        <f t="shared" si="2"/>
        <v>Medium Range</v>
      </c>
      <c r="I6244" s="22">
        <v>46044.0</v>
      </c>
      <c r="J6244" s="23">
        <f t="shared" si="3"/>
        <v>1.303839805</v>
      </c>
      <c r="K6244" s="24" t="str">
        <f t="shared" si="4"/>
        <v>Over Achived</v>
      </c>
    </row>
    <row r="6245" ht="22.5" customHeight="1">
      <c r="A6245" s="18">
        <v>45746.0</v>
      </c>
      <c r="B6245" s="19" t="str">
        <f t="shared" si="1"/>
        <v>Mar</v>
      </c>
      <c r="C6245" s="20" t="s">
        <v>92</v>
      </c>
      <c r="D6245" s="19" t="s">
        <v>158</v>
      </c>
      <c r="E6245" s="19" t="s">
        <v>26</v>
      </c>
      <c r="F6245" s="21">
        <v>3.0</v>
      </c>
      <c r="G6245" s="22">
        <v>78458.0</v>
      </c>
      <c r="H6245" s="15" t="str">
        <f t="shared" si="2"/>
        <v>High Range</v>
      </c>
      <c r="I6245" s="22">
        <v>68844.0</v>
      </c>
      <c r="J6245" s="23">
        <f t="shared" si="3"/>
        <v>1.139649062</v>
      </c>
      <c r="K6245" s="24" t="str">
        <f t="shared" si="4"/>
        <v>Over Achived</v>
      </c>
    </row>
    <row r="6246" ht="22.5" customHeight="1">
      <c r="A6246" s="18">
        <v>45746.0</v>
      </c>
      <c r="B6246" s="19" t="str">
        <f t="shared" si="1"/>
        <v>Mar</v>
      </c>
      <c r="C6246" s="20" t="s">
        <v>92</v>
      </c>
      <c r="D6246" s="19" t="s">
        <v>158</v>
      </c>
      <c r="E6246" s="19" t="s">
        <v>63</v>
      </c>
      <c r="F6246" s="21">
        <v>1.0</v>
      </c>
      <c r="G6246" s="22">
        <v>20058.0</v>
      </c>
      <c r="H6246" s="15" t="str">
        <f t="shared" si="2"/>
        <v>Base Range</v>
      </c>
      <c r="I6246" s="22">
        <v>18091.0</v>
      </c>
      <c r="J6246" s="23">
        <f t="shared" si="3"/>
        <v>1.108728097</v>
      </c>
      <c r="K6246" s="24" t="str">
        <f t="shared" si="4"/>
        <v>Over Achived</v>
      </c>
    </row>
    <row r="6247" ht="22.5" customHeight="1">
      <c r="A6247" s="18">
        <v>45746.0</v>
      </c>
      <c r="B6247" s="19" t="str">
        <f t="shared" si="1"/>
        <v>Mar</v>
      </c>
      <c r="C6247" s="20" t="s">
        <v>92</v>
      </c>
      <c r="D6247" s="19" t="s">
        <v>158</v>
      </c>
      <c r="E6247" s="19" t="s">
        <v>68</v>
      </c>
      <c r="F6247" s="21">
        <v>2.0</v>
      </c>
      <c r="G6247" s="22">
        <v>44484.0</v>
      </c>
      <c r="H6247" s="15" t="str">
        <f t="shared" si="2"/>
        <v>Base Range</v>
      </c>
      <c r="I6247" s="22">
        <v>31371.0</v>
      </c>
      <c r="J6247" s="23">
        <f t="shared" si="3"/>
        <v>1.417997514</v>
      </c>
      <c r="K6247" s="24" t="str">
        <f t="shared" si="4"/>
        <v>Over Achived</v>
      </c>
    </row>
    <row r="6248" ht="22.5" customHeight="1">
      <c r="A6248" s="18">
        <v>45746.0</v>
      </c>
      <c r="B6248" s="19" t="str">
        <f t="shared" si="1"/>
        <v>Mar</v>
      </c>
      <c r="C6248" s="20" t="s">
        <v>92</v>
      </c>
      <c r="D6248" s="19" t="s">
        <v>158</v>
      </c>
      <c r="E6248" s="19" t="s">
        <v>23</v>
      </c>
      <c r="F6248" s="21">
        <v>2.0</v>
      </c>
      <c r="G6248" s="22">
        <v>47091.0</v>
      </c>
      <c r="H6248" s="15" t="str">
        <f t="shared" si="2"/>
        <v>Base Range</v>
      </c>
      <c r="I6248" s="22">
        <v>35812.0</v>
      </c>
      <c r="J6248" s="23">
        <f t="shared" si="3"/>
        <v>1.314950296</v>
      </c>
      <c r="K6248" s="24" t="str">
        <f t="shared" si="4"/>
        <v>Over Achived</v>
      </c>
    </row>
    <row r="6249" ht="22.5" customHeight="1">
      <c r="A6249" s="18">
        <v>45746.0</v>
      </c>
      <c r="B6249" s="19" t="str">
        <f t="shared" si="1"/>
        <v>Mar</v>
      </c>
      <c r="C6249" s="20" t="s">
        <v>92</v>
      </c>
      <c r="D6249" s="19" t="s">
        <v>158</v>
      </c>
      <c r="E6249" s="19" t="s">
        <v>38</v>
      </c>
      <c r="F6249" s="21">
        <v>3.0</v>
      </c>
      <c r="G6249" s="22">
        <v>62783.0</v>
      </c>
      <c r="H6249" s="15" t="str">
        <f t="shared" si="2"/>
        <v>Medium Range</v>
      </c>
      <c r="I6249" s="22">
        <v>59206.0</v>
      </c>
      <c r="J6249" s="23">
        <f t="shared" si="3"/>
        <v>1.060416174</v>
      </c>
      <c r="K6249" s="24" t="str">
        <f t="shared" si="4"/>
        <v>Over Achived</v>
      </c>
    </row>
    <row r="6250" ht="22.5" customHeight="1">
      <c r="A6250" s="18">
        <v>45746.0</v>
      </c>
      <c r="B6250" s="19" t="str">
        <f t="shared" si="1"/>
        <v>Mar</v>
      </c>
      <c r="C6250" s="20" t="s">
        <v>7</v>
      </c>
      <c r="D6250" s="19" t="s">
        <v>131</v>
      </c>
      <c r="E6250" s="19" t="s">
        <v>9</v>
      </c>
      <c r="F6250" s="21">
        <v>7.0</v>
      </c>
      <c r="G6250" s="22">
        <v>143140.0</v>
      </c>
      <c r="H6250" s="15" t="str">
        <f t="shared" si="2"/>
        <v>Very High Range</v>
      </c>
      <c r="I6250" s="22">
        <v>103314.0</v>
      </c>
      <c r="J6250" s="23">
        <f t="shared" si="3"/>
        <v>1.385485026</v>
      </c>
      <c r="K6250" s="24" t="str">
        <f t="shared" si="4"/>
        <v>Over Achived</v>
      </c>
    </row>
    <row r="6251" ht="22.5" customHeight="1">
      <c r="A6251" s="18">
        <v>45747.0</v>
      </c>
      <c r="B6251" s="19" t="str">
        <f t="shared" si="1"/>
        <v>Mar</v>
      </c>
      <c r="C6251" s="20" t="s">
        <v>13</v>
      </c>
      <c r="D6251" s="19" t="s">
        <v>29</v>
      </c>
      <c r="E6251" s="19" t="s">
        <v>9</v>
      </c>
      <c r="F6251" s="21">
        <v>3.0</v>
      </c>
      <c r="G6251" s="22">
        <v>82288.0</v>
      </c>
      <c r="H6251" s="15" t="str">
        <f t="shared" si="2"/>
        <v>High Range</v>
      </c>
      <c r="I6251" s="22">
        <v>96981.0</v>
      </c>
      <c r="J6251" s="23">
        <f t="shared" si="3"/>
        <v>0.8484960972</v>
      </c>
      <c r="K6251" s="24" t="str">
        <f t="shared" si="4"/>
        <v>Target Not Meet</v>
      </c>
    </row>
    <row r="6252" ht="22.5" customHeight="1">
      <c r="A6252" s="18">
        <v>45747.0</v>
      </c>
      <c r="B6252" s="19" t="str">
        <f t="shared" si="1"/>
        <v>Mar</v>
      </c>
      <c r="C6252" s="20" t="s">
        <v>13</v>
      </c>
      <c r="D6252" s="19" t="s">
        <v>37</v>
      </c>
      <c r="E6252" s="19" t="s">
        <v>26</v>
      </c>
      <c r="F6252" s="21">
        <v>2.0</v>
      </c>
      <c r="G6252" s="22">
        <v>55322.0</v>
      </c>
      <c r="H6252" s="15" t="str">
        <f t="shared" si="2"/>
        <v>Medium Range</v>
      </c>
      <c r="I6252" s="22">
        <v>61699.0</v>
      </c>
      <c r="J6252" s="23">
        <f t="shared" si="3"/>
        <v>0.8966433816</v>
      </c>
      <c r="K6252" s="24" t="str">
        <f t="shared" si="4"/>
        <v>Target Not Meet</v>
      </c>
    </row>
    <row r="6253" ht="22.5" customHeight="1">
      <c r="A6253" s="18">
        <v>45747.0</v>
      </c>
      <c r="B6253" s="19" t="str">
        <f t="shared" si="1"/>
        <v>Mar</v>
      </c>
      <c r="C6253" s="20" t="s">
        <v>13</v>
      </c>
      <c r="D6253" s="19" t="s">
        <v>37</v>
      </c>
      <c r="E6253" s="19" t="s">
        <v>68</v>
      </c>
      <c r="F6253" s="21">
        <v>1.0</v>
      </c>
      <c r="G6253" s="22">
        <v>29490.0</v>
      </c>
      <c r="H6253" s="15" t="str">
        <f t="shared" si="2"/>
        <v>Base Range</v>
      </c>
      <c r="I6253" s="22">
        <v>31250.0</v>
      </c>
      <c r="J6253" s="23">
        <f t="shared" si="3"/>
        <v>0.94368</v>
      </c>
      <c r="K6253" s="24" t="str">
        <f t="shared" si="4"/>
        <v>Target Not Meet</v>
      </c>
    </row>
    <row r="6254" ht="22.5" customHeight="1">
      <c r="A6254" s="18">
        <v>45747.0</v>
      </c>
      <c r="B6254" s="19" t="str">
        <f t="shared" si="1"/>
        <v>Mar</v>
      </c>
      <c r="C6254" s="20" t="s">
        <v>13</v>
      </c>
      <c r="D6254" s="19" t="s">
        <v>37</v>
      </c>
      <c r="E6254" s="19" t="s">
        <v>38</v>
      </c>
      <c r="F6254" s="21">
        <v>2.0</v>
      </c>
      <c r="G6254" s="22">
        <v>48441.0</v>
      </c>
      <c r="H6254" s="15" t="str">
        <f t="shared" si="2"/>
        <v>Base Range</v>
      </c>
      <c r="I6254" s="22">
        <v>57725.0</v>
      </c>
      <c r="J6254" s="23">
        <f t="shared" si="3"/>
        <v>0.8391684712</v>
      </c>
      <c r="K6254" s="24" t="str">
        <f t="shared" si="4"/>
        <v>Target Not Meet</v>
      </c>
    </row>
    <row r="6255" ht="22.5" customHeight="1">
      <c r="A6255" s="18">
        <v>45747.0</v>
      </c>
      <c r="B6255" s="19" t="str">
        <f t="shared" si="1"/>
        <v>Mar</v>
      </c>
      <c r="C6255" s="20" t="s">
        <v>13</v>
      </c>
      <c r="D6255" s="19" t="s">
        <v>29</v>
      </c>
      <c r="E6255" s="19" t="s">
        <v>63</v>
      </c>
      <c r="F6255" s="21">
        <v>1.0</v>
      </c>
      <c r="G6255" s="22">
        <v>14877.0</v>
      </c>
      <c r="H6255" s="15" t="str">
        <f t="shared" si="2"/>
        <v>Base Range</v>
      </c>
      <c r="I6255" s="22">
        <v>18887.0</v>
      </c>
      <c r="J6255" s="23">
        <f t="shared" si="3"/>
        <v>0.7876846508</v>
      </c>
      <c r="K6255" s="24" t="str">
        <f t="shared" si="4"/>
        <v>Target Not Meet</v>
      </c>
    </row>
    <row r="6256" ht="22.5" customHeight="1">
      <c r="A6256" s="18">
        <v>45747.0</v>
      </c>
      <c r="B6256" s="19" t="str">
        <f t="shared" si="1"/>
        <v>Mar</v>
      </c>
      <c r="C6256" s="20" t="s">
        <v>13</v>
      </c>
      <c r="D6256" s="19" t="s">
        <v>37</v>
      </c>
      <c r="E6256" s="19" t="s">
        <v>68</v>
      </c>
      <c r="F6256" s="21">
        <v>1.0</v>
      </c>
      <c r="G6256" s="22">
        <v>35076.0</v>
      </c>
      <c r="H6256" s="15" t="str">
        <f t="shared" si="2"/>
        <v>Base Range</v>
      </c>
      <c r="I6256" s="22">
        <v>37713.0</v>
      </c>
      <c r="J6256" s="23">
        <f t="shared" si="3"/>
        <v>0.9300771617</v>
      </c>
      <c r="K6256" s="24" t="str">
        <f t="shared" si="4"/>
        <v>Target Not Meet</v>
      </c>
    </row>
    <row r="6257" ht="22.5" customHeight="1">
      <c r="A6257" s="18">
        <v>45747.0</v>
      </c>
      <c r="B6257" s="19" t="str">
        <f t="shared" si="1"/>
        <v>Mar</v>
      </c>
      <c r="C6257" s="20" t="s">
        <v>13</v>
      </c>
      <c r="D6257" s="19" t="s">
        <v>29</v>
      </c>
      <c r="E6257" s="19" t="s">
        <v>26</v>
      </c>
      <c r="F6257" s="21">
        <v>2.0</v>
      </c>
      <c r="G6257" s="22">
        <v>54569.0</v>
      </c>
      <c r="H6257" s="15" t="str">
        <f t="shared" si="2"/>
        <v>Medium Range</v>
      </c>
      <c r="I6257" s="22">
        <v>60729.0</v>
      </c>
      <c r="J6257" s="23">
        <f t="shared" si="3"/>
        <v>0.8985657594</v>
      </c>
      <c r="K6257" s="24" t="str">
        <f t="shared" si="4"/>
        <v>Target Not Meet</v>
      </c>
    </row>
    <row r="6258" ht="22.5" customHeight="1">
      <c r="A6258" s="18">
        <v>45747.0</v>
      </c>
      <c r="B6258" s="19" t="str">
        <f t="shared" si="1"/>
        <v>Mar</v>
      </c>
      <c r="C6258" s="20" t="s">
        <v>13</v>
      </c>
      <c r="D6258" s="19" t="s">
        <v>14</v>
      </c>
      <c r="E6258" s="19" t="s">
        <v>26</v>
      </c>
      <c r="F6258" s="21">
        <v>2.0</v>
      </c>
      <c r="G6258" s="22">
        <v>49445.0</v>
      </c>
      <c r="H6258" s="15" t="str">
        <f t="shared" si="2"/>
        <v>Base Range</v>
      </c>
      <c r="I6258" s="22">
        <v>43952.0</v>
      </c>
      <c r="J6258" s="23">
        <f t="shared" si="3"/>
        <v>1.124977248</v>
      </c>
      <c r="K6258" s="24" t="str">
        <f t="shared" si="4"/>
        <v>Over Achived</v>
      </c>
    </row>
    <row r="6259" ht="22.5" customHeight="1">
      <c r="A6259" s="18">
        <v>45747.0</v>
      </c>
      <c r="B6259" s="19" t="str">
        <f t="shared" si="1"/>
        <v>Mar</v>
      </c>
      <c r="C6259" s="20" t="s">
        <v>13</v>
      </c>
      <c r="D6259" s="19" t="s">
        <v>18</v>
      </c>
      <c r="E6259" s="19" t="s">
        <v>23</v>
      </c>
      <c r="F6259" s="21">
        <v>1.0</v>
      </c>
      <c r="G6259" s="22">
        <v>32399.0</v>
      </c>
      <c r="H6259" s="15" t="str">
        <f t="shared" si="2"/>
        <v>Base Range</v>
      </c>
      <c r="I6259" s="22">
        <v>26621.0</v>
      </c>
      <c r="J6259" s="23">
        <f t="shared" si="3"/>
        <v>1.217046692</v>
      </c>
      <c r="K6259" s="24" t="str">
        <f t="shared" si="4"/>
        <v>Over Achived</v>
      </c>
    </row>
    <row r="6260" ht="22.5" customHeight="1">
      <c r="A6260" s="18">
        <v>45747.0</v>
      </c>
      <c r="B6260" s="19" t="str">
        <f t="shared" si="1"/>
        <v>Mar</v>
      </c>
      <c r="C6260" s="20" t="s">
        <v>13</v>
      </c>
      <c r="D6260" s="19" t="s">
        <v>18</v>
      </c>
      <c r="E6260" s="19" t="s">
        <v>34</v>
      </c>
      <c r="F6260" s="21">
        <v>3.0</v>
      </c>
      <c r="G6260" s="22">
        <v>64140.0</v>
      </c>
      <c r="H6260" s="15" t="str">
        <f t="shared" si="2"/>
        <v>Medium Range</v>
      </c>
      <c r="I6260" s="22">
        <v>50294.0</v>
      </c>
      <c r="J6260" s="23">
        <f t="shared" si="3"/>
        <v>1.275301229</v>
      </c>
      <c r="K6260" s="24" t="str">
        <f t="shared" si="4"/>
        <v>Over Achived</v>
      </c>
    </row>
    <row r="6261" ht="22.5" customHeight="1">
      <c r="A6261" s="18">
        <v>45747.0</v>
      </c>
      <c r="B6261" s="19" t="str">
        <f t="shared" si="1"/>
        <v>Mar</v>
      </c>
      <c r="C6261" s="20" t="s">
        <v>13</v>
      </c>
      <c r="D6261" s="19" t="s">
        <v>18</v>
      </c>
      <c r="E6261" s="19" t="s">
        <v>9</v>
      </c>
      <c r="F6261" s="21">
        <v>3.0</v>
      </c>
      <c r="G6261" s="22">
        <v>75370.0</v>
      </c>
      <c r="H6261" s="15" t="str">
        <f t="shared" si="2"/>
        <v>High Range</v>
      </c>
      <c r="I6261" s="22">
        <v>57555.0</v>
      </c>
      <c r="J6261" s="23">
        <f t="shared" si="3"/>
        <v>1.309530015</v>
      </c>
      <c r="K6261" s="24" t="str">
        <f t="shared" si="4"/>
        <v>Over Achived</v>
      </c>
    </row>
    <row r="6262" ht="22.5" customHeight="1">
      <c r="A6262" s="18">
        <v>45747.0</v>
      </c>
      <c r="B6262" s="19" t="str">
        <f t="shared" si="1"/>
        <v>Mar</v>
      </c>
      <c r="C6262" s="20" t="s">
        <v>13</v>
      </c>
      <c r="D6262" s="19" t="s">
        <v>18</v>
      </c>
      <c r="E6262" s="19" t="s">
        <v>26</v>
      </c>
      <c r="F6262" s="21">
        <v>2.0</v>
      </c>
      <c r="G6262" s="22">
        <v>49642.0</v>
      </c>
      <c r="H6262" s="15" t="str">
        <f t="shared" si="2"/>
        <v>Base Range</v>
      </c>
      <c r="I6262" s="22">
        <v>34856.0</v>
      </c>
      <c r="J6262" s="23">
        <f t="shared" si="3"/>
        <v>1.424202433</v>
      </c>
      <c r="K6262" s="24" t="str">
        <f t="shared" si="4"/>
        <v>Over Achived</v>
      </c>
    </row>
    <row r="6263" ht="22.5" customHeight="1">
      <c r="A6263" s="18">
        <v>45747.0</v>
      </c>
      <c r="B6263" s="19" t="str">
        <f t="shared" si="1"/>
        <v>Mar</v>
      </c>
      <c r="C6263" s="20" t="s">
        <v>13</v>
      </c>
      <c r="D6263" s="19" t="s">
        <v>18</v>
      </c>
      <c r="E6263" s="19" t="s">
        <v>68</v>
      </c>
      <c r="F6263" s="21">
        <v>2.0</v>
      </c>
      <c r="G6263" s="22">
        <v>33919.0</v>
      </c>
      <c r="H6263" s="15" t="str">
        <f t="shared" si="2"/>
        <v>Base Range</v>
      </c>
      <c r="I6263" s="22">
        <v>25427.0</v>
      </c>
      <c r="J6263" s="23">
        <f t="shared" si="3"/>
        <v>1.333975695</v>
      </c>
      <c r="K6263" s="24" t="str">
        <f t="shared" si="4"/>
        <v>Over Achived</v>
      </c>
    </row>
    <row r="6264" ht="22.5" customHeight="1">
      <c r="A6264" s="18">
        <v>45747.0</v>
      </c>
      <c r="B6264" s="19" t="str">
        <f t="shared" si="1"/>
        <v>Mar</v>
      </c>
      <c r="C6264" s="20" t="s">
        <v>13</v>
      </c>
      <c r="D6264" s="19" t="s">
        <v>14</v>
      </c>
      <c r="E6264" s="19" t="s">
        <v>68</v>
      </c>
      <c r="F6264" s="21">
        <v>1.0</v>
      </c>
      <c r="G6264" s="22">
        <v>30280.0</v>
      </c>
      <c r="H6264" s="15" t="str">
        <f t="shared" si="2"/>
        <v>Base Range</v>
      </c>
      <c r="I6264" s="22">
        <v>24292.0</v>
      </c>
      <c r="J6264" s="23">
        <f t="shared" si="3"/>
        <v>1.246500906</v>
      </c>
      <c r="K6264" s="24" t="str">
        <f t="shared" si="4"/>
        <v>Over Achived</v>
      </c>
    </row>
    <row r="6265" ht="22.5" customHeight="1">
      <c r="A6265" s="18">
        <v>45747.0</v>
      </c>
      <c r="B6265" s="19" t="str">
        <f t="shared" si="1"/>
        <v>Mar</v>
      </c>
      <c r="C6265" s="20" t="s">
        <v>13</v>
      </c>
      <c r="D6265" s="19" t="s">
        <v>37</v>
      </c>
      <c r="E6265" s="19" t="s">
        <v>63</v>
      </c>
      <c r="F6265" s="21">
        <v>3.0</v>
      </c>
      <c r="G6265" s="22">
        <v>65770.0</v>
      </c>
      <c r="H6265" s="15" t="str">
        <f t="shared" si="2"/>
        <v>Medium Range</v>
      </c>
      <c r="I6265" s="22">
        <v>69751.0</v>
      </c>
      <c r="J6265" s="23">
        <f t="shared" si="3"/>
        <v>0.9429255495</v>
      </c>
      <c r="K6265" s="24" t="str">
        <f t="shared" si="4"/>
        <v>Target Not Meet</v>
      </c>
    </row>
    <row r="6266" ht="22.5" customHeight="1">
      <c r="A6266" s="18">
        <v>45747.0</v>
      </c>
      <c r="B6266" s="19" t="str">
        <f t="shared" si="1"/>
        <v>Mar</v>
      </c>
      <c r="C6266" s="20" t="s">
        <v>13</v>
      </c>
      <c r="D6266" s="19" t="s">
        <v>29</v>
      </c>
      <c r="E6266" s="19" t="s">
        <v>9</v>
      </c>
      <c r="F6266" s="21">
        <v>3.0</v>
      </c>
      <c r="G6266" s="22">
        <v>70026.0</v>
      </c>
      <c r="H6266" s="15" t="str">
        <f t="shared" si="2"/>
        <v>High Range</v>
      </c>
      <c r="I6266" s="22">
        <v>74424.0</v>
      </c>
      <c r="J6266" s="23">
        <f t="shared" si="3"/>
        <v>0.9409061593</v>
      </c>
      <c r="K6266" s="24" t="str">
        <f t="shared" si="4"/>
        <v>Target Not Meet</v>
      </c>
    </row>
    <row r="6267" ht="22.5" customHeight="1">
      <c r="A6267" s="18">
        <v>45747.0</v>
      </c>
      <c r="B6267" s="19" t="str">
        <f t="shared" si="1"/>
        <v>Mar</v>
      </c>
      <c r="C6267" s="20" t="s">
        <v>13</v>
      </c>
      <c r="D6267" s="19" t="s">
        <v>169</v>
      </c>
      <c r="E6267" s="19" t="s">
        <v>9</v>
      </c>
      <c r="F6267" s="21">
        <v>3.0</v>
      </c>
      <c r="G6267" s="22">
        <v>69717.0</v>
      </c>
      <c r="H6267" s="15" t="str">
        <f t="shared" si="2"/>
        <v>Medium Range</v>
      </c>
      <c r="I6267" s="22">
        <v>75475.0</v>
      </c>
      <c r="J6267" s="23">
        <f t="shared" si="3"/>
        <v>0.9237098377</v>
      </c>
      <c r="K6267" s="24" t="str">
        <f t="shared" si="4"/>
        <v>Target Not Meet</v>
      </c>
    </row>
    <row r="6268" ht="22.5" customHeight="1">
      <c r="A6268" s="18">
        <v>45747.0</v>
      </c>
      <c r="B6268" s="19" t="str">
        <f t="shared" si="1"/>
        <v>Mar</v>
      </c>
      <c r="C6268" s="20" t="s">
        <v>57</v>
      </c>
      <c r="D6268" s="19" t="s">
        <v>80</v>
      </c>
      <c r="E6268" s="19" t="s">
        <v>68</v>
      </c>
      <c r="F6268" s="21">
        <v>1.0</v>
      </c>
      <c r="G6268" s="22">
        <v>21820.0</v>
      </c>
      <c r="H6268" s="15" t="str">
        <f t="shared" si="2"/>
        <v>Base Range</v>
      </c>
      <c r="I6268" s="22">
        <v>26406.0</v>
      </c>
      <c r="J6268" s="23">
        <f t="shared" si="3"/>
        <v>0.8263273498</v>
      </c>
      <c r="K6268" s="24" t="str">
        <f t="shared" si="4"/>
        <v>Target Not Meet</v>
      </c>
    </row>
    <row r="6269" ht="22.5" customHeight="1">
      <c r="A6269" s="18">
        <v>45747.0</v>
      </c>
      <c r="B6269" s="19" t="str">
        <f t="shared" si="1"/>
        <v>Mar</v>
      </c>
      <c r="C6269" s="20" t="s">
        <v>13</v>
      </c>
      <c r="D6269" s="19" t="s">
        <v>169</v>
      </c>
      <c r="E6269" s="19" t="s">
        <v>68</v>
      </c>
      <c r="F6269" s="21">
        <v>1.0</v>
      </c>
      <c r="G6269" s="22">
        <v>31750.0</v>
      </c>
      <c r="H6269" s="15" t="str">
        <f t="shared" si="2"/>
        <v>Base Range</v>
      </c>
      <c r="I6269" s="22">
        <v>40148.0</v>
      </c>
      <c r="J6269" s="23">
        <f t="shared" si="3"/>
        <v>0.7908239514</v>
      </c>
      <c r="K6269" s="24" t="str">
        <f t="shared" si="4"/>
        <v>Target Not Meet</v>
      </c>
    </row>
    <row r="6270" ht="22.5" customHeight="1">
      <c r="A6270" s="18">
        <v>45747.0</v>
      </c>
      <c r="B6270" s="19" t="str">
        <f t="shared" si="1"/>
        <v>Mar</v>
      </c>
      <c r="C6270" s="20" t="s">
        <v>13</v>
      </c>
      <c r="D6270" s="19" t="s">
        <v>14</v>
      </c>
      <c r="E6270" s="19" t="s">
        <v>68</v>
      </c>
      <c r="F6270" s="21">
        <v>2.0</v>
      </c>
      <c r="G6270" s="22">
        <v>30728.0</v>
      </c>
      <c r="H6270" s="15" t="str">
        <f t="shared" si="2"/>
        <v>Base Range</v>
      </c>
      <c r="I6270" s="22">
        <v>22081.0</v>
      </c>
      <c r="J6270" s="23">
        <f t="shared" si="3"/>
        <v>1.391603641</v>
      </c>
      <c r="K6270" s="24" t="str">
        <f t="shared" si="4"/>
        <v>Over Achived</v>
      </c>
    </row>
    <row r="6271" ht="22.5" customHeight="1">
      <c r="A6271" s="18">
        <v>45747.0</v>
      </c>
      <c r="B6271" s="19" t="str">
        <f t="shared" si="1"/>
        <v>Mar</v>
      </c>
      <c r="C6271" s="20" t="s">
        <v>57</v>
      </c>
      <c r="D6271" s="19" t="s">
        <v>85</v>
      </c>
      <c r="E6271" s="19" t="s">
        <v>38</v>
      </c>
      <c r="F6271" s="21">
        <v>2.0</v>
      </c>
      <c r="G6271" s="22">
        <v>40058.0</v>
      </c>
      <c r="H6271" s="15" t="str">
        <f t="shared" si="2"/>
        <v>Base Range</v>
      </c>
      <c r="I6271" s="22">
        <v>45326.0</v>
      </c>
      <c r="J6271" s="23">
        <f t="shared" si="3"/>
        <v>0.8837753166</v>
      </c>
      <c r="K6271" s="24" t="str">
        <f t="shared" si="4"/>
        <v>Target Not Meet</v>
      </c>
    </row>
    <row r="6272" ht="22.5" customHeight="1">
      <c r="A6272" s="18">
        <v>45747.0</v>
      </c>
      <c r="B6272" s="19" t="str">
        <f t="shared" si="1"/>
        <v>Mar</v>
      </c>
      <c r="C6272" s="20" t="s">
        <v>57</v>
      </c>
      <c r="D6272" s="19" t="s">
        <v>80</v>
      </c>
      <c r="E6272" s="19" t="s">
        <v>63</v>
      </c>
      <c r="F6272" s="21">
        <v>1.0</v>
      </c>
      <c r="G6272" s="22">
        <v>19090.0</v>
      </c>
      <c r="H6272" s="15" t="str">
        <f t="shared" si="2"/>
        <v>Base Range</v>
      </c>
      <c r="I6272" s="22">
        <v>22466.0</v>
      </c>
      <c r="J6272" s="23">
        <f t="shared" si="3"/>
        <v>0.8497284786</v>
      </c>
      <c r="K6272" s="24" t="str">
        <f t="shared" si="4"/>
        <v>Target Not Meet</v>
      </c>
    </row>
    <row r="6273" ht="22.5" customHeight="1">
      <c r="A6273" s="18">
        <v>45747.0</v>
      </c>
      <c r="B6273" s="19" t="str">
        <f t="shared" si="1"/>
        <v>Mar</v>
      </c>
      <c r="C6273" s="20" t="s">
        <v>57</v>
      </c>
      <c r="D6273" s="19" t="s">
        <v>80</v>
      </c>
      <c r="E6273" s="19" t="s">
        <v>9</v>
      </c>
      <c r="F6273" s="21">
        <v>2.0</v>
      </c>
      <c r="G6273" s="22">
        <v>54038.0</v>
      </c>
      <c r="H6273" s="15" t="str">
        <f t="shared" si="2"/>
        <v>Medium Range</v>
      </c>
      <c r="I6273" s="22">
        <v>57688.0</v>
      </c>
      <c r="J6273" s="23">
        <f t="shared" si="3"/>
        <v>0.9367286091</v>
      </c>
      <c r="K6273" s="24" t="str">
        <f t="shared" si="4"/>
        <v>Target Not Meet</v>
      </c>
    </row>
    <row r="6274" ht="22.5" customHeight="1">
      <c r="A6274" s="18">
        <v>45747.0</v>
      </c>
      <c r="B6274" s="19" t="str">
        <f t="shared" si="1"/>
        <v>Mar</v>
      </c>
      <c r="C6274" s="20" t="s">
        <v>57</v>
      </c>
      <c r="D6274" s="19" t="s">
        <v>80</v>
      </c>
      <c r="E6274" s="19" t="s">
        <v>19</v>
      </c>
      <c r="F6274" s="21">
        <v>1.0</v>
      </c>
      <c r="G6274" s="22">
        <v>26850.0</v>
      </c>
      <c r="H6274" s="15" t="str">
        <f t="shared" si="2"/>
        <v>Base Range</v>
      </c>
      <c r="I6274" s="22">
        <v>29680.0</v>
      </c>
      <c r="J6274" s="23">
        <f t="shared" si="3"/>
        <v>0.9046495957</v>
      </c>
      <c r="K6274" s="24" t="str">
        <f t="shared" si="4"/>
        <v>Target Not Meet</v>
      </c>
    </row>
    <row r="6275" ht="22.5" customHeight="1">
      <c r="A6275" s="18">
        <v>45747.0</v>
      </c>
      <c r="B6275" s="19" t="str">
        <f t="shared" si="1"/>
        <v>Mar</v>
      </c>
      <c r="C6275" s="20" t="s">
        <v>57</v>
      </c>
      <c r="D6275" s="19" t="s">
        <v>71</v>
      </c>
      <c r="E6275" s="19" t="s">
        <v>63</v>
      </c>
      <c r="F6275" s="21">
        <v>1.0</v>
      </c>
      <c r="G6275" s="22">
        <v>19337.0</v>
      </c>
      <c r="H6275" s="15" t="str">
        <f t="shared" si="2"/>
        <v>Base Range</v>
      </c>
      <c r="I6275" s="22">
        <v>24390.0</v>
      </c>
      <c r="J6275" s="23">
        <f t="shared" si="3"/>
        <v>0.7928249282</v>
      </c>
      <c r="K6275" s="24" t="str">
        <f t="shared" si="4"/>
        <v>Target Not Meet</v>
      </c>
    </row>
    <row r="6276" ht="22.5" customHeight="1">
      <c r="A6276" s="18">
        <v>45747.0</v>
      </c>
      <c r="B6276" s="19" t="str">
        <f t="shared" si="1"/>
        <v>Mar</v>
      </c>
      <c r="C6276" s="20" t="s">
        <v>57</v>
      </c>
      <c r="D6276" s="19" t="s">
        <v>71</v>
      </c>
      <c r="E6276" s="19" t="s">
        <v>38</v>
      </c>
      <c r="F6276" s="21">
        <v>1.0</v>
      </c>
      <c r="G6276" s="22">
        <v>35733.0</v>
      </c>
      <c r="H6276" s="15" t="str">
        <f t="shared" si="2"/>
        <v>Base Range</v>
      </c>
      <c r="I6276" s="22">
        <v>45065.0</v>
      </c>
      <c r="J6276" s="23">
        <f t="shared" si="3"/>
        <v>0.7929213358</v>
      </c>
      <c r="K6276" s="24" t="str">
        <f t="shared" si="4"/>
        <v>Target Not Meet</v>
      </c>
    </row>
    <row r="6277" ht="22.5" customHeight="1">
      <c r="A6277" s="18">
        <v>45747.0</v>
      </c>
      <c r="B6277" s="19" t="str">
        <f t="shared" si="1"/>
        <v>Mar</v>
      </c>
      <c r="C6277" s="20" t="s">
        <v>57</v>
      </c>
      <c r="D6277" s="19" t="s">
        <v>71</v>
      </c>
      <c r="E6277" s="19" t="s">
        <v>19</v>
      </c>
      <c r="F6277" s="21">
        <v>1.0</v>
      </c>
      <c r="G6277" s="22">
        <v>30008.0</v>
      </c>
      <c r="H6277" s="15" t="str">
        <f t="shared" si="2"/>
        <v>Base Range</v>
      </c>
      <c r="I6277" s="22">
        <v>38921.0</v>
      </c>
      <c r="J6277" s="23">
        <f t="shared" si="3"/>
        <v>0.7709976619</v>
      </c>
      <c r="K6277" s="24" t="str">
        <f t="shared" si="4"/>
        <v>Target Not Meet</v>
      </c>
    </row>
    <row r="6278" ht="22.5" customHeight="1">
      <c r="A6278" s="18">
        <v>45747.0</v>
      </c>
      <c r="B6278" s="19" t="str">
        <f t="shared" si="1"/>
        <v>Mar</v>
      </c>
      <c r="C6278" s="20" t="s">
        <v>57</v>
      </c>
      <c r="D6278" s="19" t="s">
        <v>71</v>
      </c>
      <c r="E6278" s="19" t="s">
        <v>23</v>
      </c>
      <c r="F6278" s="21">
        <v>1.0</v>
      </c>
      <c r="G6278" s="22">
        <v>27589.0</v>
      </c>
      <c r="H6278" s="15" t="str">
        <f t="shared" si="2"/>
        <v>Base Range</v>
      </c>
      <c r="I6278" s="22">
        <v>32324.0</v>
      </c>
      <c r="J6278" s="23">
        <f t="shared" si="3"/>
        <v>0.8535144165</v>
      </c>
      <c r="K6278" s="24" t="str">
        <f t="shared" si="4"/>
        <v>Target Not Meet</v>
      </c>
    </row>
    <row r="6279" ht="22.5" customHeight="1">
      <c r="A6279" s="18">
        <v>45747.0</v>
      </c>
      <c r="B6279" s="19" t="str">
        <f t="shared" si="1"/>
        <v>Mar</v>
      </c>
      <c r="C6279" s="20" t="s">
        <v>57</v>
      </c>
      <c r="D6279" s="25" t="s">
        <v>62</v>
      </c>
      <c r="E6279" s="19" t="s">
        <v>63</v>
      </c>
      <c r="F6279" s="21">
        <v>1.0</v>
      </c>
      <c r="G6279" s="22">
        <v>21502.0</v>
      </c>
      <c r="H6279" s="15" t="str">
        <f t="shared" si="2"/>
        <v>Base Range</v>
      </c>
      <c r="I6279" s="22">
        <v>16183.0</v>
      </c>
      <c r="J6279" s="23">
        <f t="shared" si="3"/>
        <v>1.328678243</v>
      </c>
      <c r="K6279" s="24" t="str">
        <f t="shared" si="4"/>
        <v>Over Achived</v>
      </c>
    </row>
    <row r="6280" ht="22.5" customHeight="1">
      <c r="A6280" s="18">
        <v>45747.0</v>
      </c>
      <c r="B6280" s="19" t="str">
        <f t="shared" si="1"/>
        <v>Mar</v>
      </c>
      <c r="C6280" s="20" t="s">
        <v>57</v>
      </c>
      <c r="D6280" s="25" t="s">
        <v>62</v>
      </c>
      <c r="E6280" s="19" t="s">
        <v>63</v>
      </c>
      <c r="F6280" s="21">
        <v>1.0</v>
      </c>
      <c r="G6280" s="22">
        <v>23356.0</v>
      </c>
      <c r="H6280" s="15" t="str">
        <f t="shared" si="2"/>
        <v>Base Range</v>
      </c>
      <c r="I6280" s="22">
        <v>17153.0</v>
      </c>
      <c r="J6280" s="23">
        <f t="shared" si="3"/>
        <v>1.361627704</v>
      </c>
      <c r="K6280" s="24" t="str">
        <f t="shared" si="4"/>
        <v>Over Achived</v>
      </c>
    </row>
    <row r="6281" ht="22.5" customHeight="1">
      <c r="A6281" s="18">
        <v>45747.0</v>
      </c>
      <c r="B6281" s="19" t="str">
        <f t="shared" si="1"/>
        <v>Mar</v>
      </c>
      <c r="C6281" s="20" t="s">
        <v>57</v>
      </c>
      <c r="D6281" s="19" t="s">
        <v>58</v>
      </c>
      <c r="E6281" s="19" t="s">
        <v>38</v>
      </c>
      <c r="F6281" s="21">
        <v>2.0</v>
      </c>
      <c r="G6281" s="22">
        <v>31747.0</v>
      </c>
      <c r="H6281" s="15" t="str">
        <f t="shared" si="2"/>
        <v>Base Range</v>
      </c>
      <c r="I6281" s="22">
        <v>28239.0</v>
      </c>
      <c r="J6281" s="23">
        <f t="shared" si="3"/>
        <v>1.124225362</v>
      </c>
      <c r="K6281" s="24" t="str">
        <f t="shared" si="4"/>
        <v>Over Achived</v>
      </c>
    </row>
    <row r="6282" ht="22.5" customHeight="1">
      <c r="A6282" s="18">
        <v>45747.0</v>
      </c>
      <c r="B6282" s="19" t="str">
        <f t="shared" si="1"/>
        <v>Mar</v>
      </c>
      <c r="C6282" s="20" t="s">
        <v>57</v>
      </c>
      <c r="D6282" s="19" t="s">
        <v>58</v>
      </c>
      <c r="E6282" s="19" t="s">
        <v>26</v>
      </c>
      <c r="F6282" s="21">
        <v>1.0</v>
      </c>
      <c r="G6282" s="22">
        <v>42395.0</v>
      </c>
      <c r="H6282" s="15" t="str">
        <f t="shared" si="2"/>
        <v>Base Range</v>
      </c>
      <c r="I6282" s="22">
        <v>35172.0</v>
      </c>
      <c r="J6282" s="23">
        <f t="shared" si="3"/>
        <v>1.20536222</v>
      </c>
      <c r="K6282" s="24" t="str">
        <f t="shared" si="4"/>
        <v>Over Achived</v>
      </c>
    </row>
    <row r="6283" ht="22.5" customHeight="1">
      <c r="A6283" s="18">
        <v>45747.0</v>
      </c>
      <c r="B6283" s="19" t="str">
        <f t="shared" si="1"/>
        <v>Mar</v>
      </c>
      <c r="C6283" s="20" t="s">
        <v>57</v>
      </c>
      <c r="D6283" s="19" t="s">
        <v>58</v>
      </c>
      <c r="E6283" s="19" t="s">
        <v>38</v>
      </c>
      <c r="F6283" s="21">
        <v>2.0</v>
      </c>
      <c r="G6283" s="22">
        <v>32785.0</v>
      </c>
      <c r="H6283" s="15" t="str">
        <f t="shared" si="2"/>
        <v>Base Range</v>
      </c>
      <c r="I6283" s="22">
        <v>28761.0</v>
      </c>
      <c r="J6283" s="23">
        <f t="shared" si="3"/>
        <v>1.139911686</v>
      </c>
      <c r="K6283" s="24" t="str">
        <f t="shared" si="4"/>
        <v>Over Achived</v>
      </c>
    </row>
    <row r="6284" ht="22.5" customHeight="1">
      <c r="A6284" s="18">
        <v>45747.0</v>
      </c>
      <c r="B6284" s="19" t="str">
        <f t="shared" si="1"/>
        <v>Mar</v>
      </c>
      <c r="C6284" s="20" t="s">
        <v>57</v>
      </c>
      <c r="D6284" s="19" t="s">
        <v>58</v>
      </c>
      <c r="E6284" s="19" t="s">
        <v>63</v>
      </c>
      <c r="F6284" s="21">
        <v>1.0</v>
      </c>
      <c r="G6284" s="22">
        <v>19169.0</v>
      </c>
      <c r="H6284" s="15" t="str">
        <f t="shared" si="2"/>
        <v>Base Range</v>
      </c>
      <c r="I6284" s="22">
        <v>16046.0</v>
      </c>
      <c r="J6284" s="23">
        <f t="shared" si="3"/>
        <v>1.194627945</v>
      </c>
      <c r="K6284" s="24" t="str">
        <f t="shared" si="4"/>
        <v>Over Achived</v>
      </c>
    </row>
    <row r="6285" ht="22.5" customHeight="1">
      <c r="A6285" s="18">
        <v>45747.0</v>
      </c>
      <c r="B6285" s="19" t="str">
        <f t="shared" si="1"/>
        <v>Mar</v>
      </c>
      <c r="C6285" s="20" t="s">
        <v>13</v>
      </c>
      <c r="D6285" s="19" t="s">
        <v>169</v>
      </c>
      <c r="E6285" s="19" t="s">
        <v>34</v>
      </c>
      <c r="F6285" s="21">
        <v>3.0</v>
      </c>
      <c r="G6285" s="22">
        <v>74667.0</v>
      </c>
      <c r="H6285" s="15" t="str">
        <f t="shared" si="2"/>
        <v>High Range</v>
      </c>
      <c r="I6285" s="22">
        <v>81561.0</v>
      </c>
      <c r="J6285" s="23">
        <f t="shared" si="3"/>
        <v>0.9154743076</v>
      </c>
      <c r="K6285" s="24" t="str">
        <f t="shared" si="4"/>
        <v>Target Not Meet</v>
      </c>
    </row>
    <row r="6286" ht="22.5" customHeight="1">
      <c r="A6286" s="18">
        <v>45747.0</v>
      </c>
      <c r="B6286" s="19" t="str">
        <f t="shared" si="1"/>
        <v>Mar</v>
      </c>
      <c r="C6286" s="20" t="s">
        <v>92</v>
      </c>
      <c r="D6286" s="19" t="s">
        <v>93</v>
      </c>
      <c r="E6286" s="19" t="s">
        <v>63</v>
      </c>
      <c r="F6286" s="21">
        <v>3.0</v>
      </c>
      <c r="G6286" s="22">
        <v>97563.0</v>
      </c>
      <c r="H6286" s="15" t="str">
        <f t="shared" si="2"/>
        <v>Very High Range</v>
      </c>
      <c r="I6286" s="22">
        <v>104887.0</v>
      </c>
      <c r="J6286" s="23">
        <f t="shared" si="3"/>
        <v>0.9301724713</v>
      </c>
      <c r="K6286" s="24" t="str">
        <f t="shared" si="4"/>
        <v>Target Not Meet</v>
      </c>
    </row>
    <row r="6287" ht="22.5" customHeight="1">
      <c r="A6287" s="18">
        <v>45747.0</v>
      </c>
      <c r="B6287" s="19" t="str">
        <f t="shared" si="1"/>
        <v>Mar</v>
      </c>
      <c r="C6287" s="20" t="s">
        <v>57</v>
      </c>
      <c r="D6287" s="19" t="s">
        <v>85</v>
      </c>
      <c r="E6287" s="19" t="s">
        <v>38</v>
      </c>
      <c r="F6287" s="21">
        <v>2.0</v>
      </c>
      <c r="G6287" s="22">
        <v>37475.0</v>
      </c>
      <c r="H6287" s="15" t="str">
        <f t="shared" si="2"/>
        <v>Base Range</v>
      </c>
      <c r="I6287" s="22">
        <v>44556.0</v>
      </c>
      <c r="J6287" s="23">
        <f t="shared" si="3"/>
        <v>0.8410763982</v>
      </c>
      <c r="K6287" s="24" t="str">
        <f t="shared" si="4"/>
        <v>Target Not Meet</v>
      </c>
    </row>
    <row r="6288" ht="22.5" customHeight="1">
      <c r="A6288" s="18">
        <v>45747.0</v>
      </c>
      <c r="B6288" s="19" t="str">
        <f t="shared" si="1"/>
        <v>Mar</v>
      </c>
      <c r="C6288" s="20" t="s">
        <v>92</v>
      </c>
      <c r="D6288" s="19" t="s">
        <v>93</v>
      </c>
      <c r="E6288" s="19" t="s">
        <v>34</v>
      </c>
      <c r="F6288" s="21">
        <v>4.0</v>
      </c>
      <c r="G6288" s="22">
        <v>91401.0</v>
      </c>
      <c r="H6288" s="15" t="str">
        <f t="shared" si="2"/>
        <v>Very High Range</v>
      </c>
      <c r="I6288" s="22">
        <v>106565.0</v>
      </c>
      <c r="J6288" s="23">
        <f t="shared" si="3"/>
        <v>0.8577018721</v>
      </c>
      <c r="K6288" s="24" t="str">
        <f t="shared" si="4"/>
        <v>Target Not Meet</v>
      </c>
    </row>
    <row r="6289" ht="22.5" customHeight="1">
      <c r="A6289" s="18">
        <v>45747.0</v>
      </c>
      <c r="B6289" s="19" t="str">
        <f t="shared" si="1"/>
        <v>Mar</v>
      </c>
      <c r="C6289" s="20" t="s">
        <v>7</v>
      </c>
      <c r="D6289" s="19" t="s">
        <v>126</v>
      </c>
      <c r="E6289" s="19" t="s">
        <v>26</v>
      </c>
      <c r="F6289" s="21">
        <v>6.0</v>
      </c>
      <c r="G6289" s="22">
        <v>213969.0</v>
      </c>
      <c r="H6289" s="15" t="str">
        <f t="shared" si="2"/>
        <v>Very High Range</v>
      </c>
      <c r="I6289" s="22">
        <v>151033.0</v>
      </c>
      <c r="J6289" s="23">
        <f t="shared" si="3"/>
        <v>1.416703634</v>
      </c>
      <c r="K6289" s="24" t="str">
        <f t="shared" si="4"/>
        <v>Over Achived</v>
      </c>
    </row>
    <row r="6290" ht="22.5" customHeight="1">
      <c r="A6290" s="18">
        <v>45747.0</v>
      </c>
      <c r="B6290" s="19" t="str">
        <f t="shared" si="1"/>
        <v>Mar</v>
      </c>
      <c r="C6290" s="20" t="s">
        <v>7</v>
      </c>
      <c r="D6290" s="19" t="s">
        <v>126</v>
      </c>
      <c r="E6290" s="19" t="s">
        <v>38</v>
      </c>
      <c r="F6290" s="21">
        <v>3.0</v>
      </c>
      <c r="G6290" s="22">
        <v>91071.0</v>
      </c>
      <c r="H6290" s="15" t="str">
        <f t="shared" si="2"/>
        <v>Very High Range</v>
      </c>
      <c r="I6290" s="22">
        <v>64480.0</v>
      </c>
      <c r="J6290" s="23">
        <f t="shared" si="3"/>
        <v>1.412391439</v>
      </c>
      <c r="K6290" s="24" t="str">
        <f t="shared" si="4"/>
        <v>Over Achived</v>
      </c>
    </row>
    <row r="6291" ht="22.5" customHeight="1">
      <c r="A6291" s="18">
        <v>45747.0</v>
      </c>
      <c r="B6291" s="19" t="str">
        <f t="shared" si="1"/>
        <v>Mar</v>
      </c>
      <c r="C6291" s="20" t="s">
        <v>7</v>
      </c>
      <c r="D6291" s="19" t="s">
        <v>118</v>
      </c>
      <c r="E6291" s="19" t="s">
        <v>63</v>
      </c>
      <c r="F6291" s="21">
        <v>2.0</v>
      </c>
      <c r="G6291" s="22">
        <v>49830.0</v>
      </c>
      <c r="H6291" s="15" t="str">
        <f t="shared" si="2"/>
        <v>Base Range</v>
      </c>
      <c r="I6291" s="22">
        <v>44456.0</v>
      </c>
      <c r="J6291" s="23">
        <f t="shared" si="3"/>
        <v>1.12088357</v>
      </c>
      <c r="K6291" s="24" t="str">
        <f t="shared" si="4"/>
        <v>Over Achived</v>
      </c>
    </row>
    <row r="6292" ht="22.5" customHeight="1">
      <c r="A6292" s="18">
        <v>45747.0</v>
      </c>
      <c r="B6292" s="19" t="str">
        <f t="shared" si="1"/>
        <v>Mar</v>
      </c>
      <c r="C6292" s="20" t="s">
        <v>7</v>
      </c>
      <c r="D6292" s="19" t="s">
        <v>118</v>
      </c>
      <c r="E6292" s="19" t="s">
        <v>26</v>
      </c>
      <c r="F6292" s="21">
        <v>7.0</v>
      </c>
      <c r="G6292" s="22">
        <v>176405.0</v>
      </c>
      <c r="H6292" s="15" t="str">
        <f t="shared" si="2"/>
        <v>Very High Range</v>
      </c>
      <c r="I6292" s="22">
        <v>148120.0</v>
      </c>
      <c r="J6292" s="23">
        <f t="shared" si="3"/>
        <v>1.190960032</v>
      </c>
      <c r="K6292" s="24" t="str">
        <f t="shared" si="4"/>
        <v>Over Achived</v>
      </c>
    </row>
    <row r="6293" ht="22.5" customHeight="1">
      <c r="A6293" s="18">
        <v>45747.0</v>
      </c>
      <c r="B6293" s="19" t="str">
        <f t="shared" si="1"/>
        <v>Mar</v>
      </c>
      <c r="C6293" s="20" t="s">
        <v>7</v>
      </c>
      <c r="D6293" s="19" t="s">
        <v>118</v>
      </c>
      <c r="E6293" s="19" t="s">
        <v>19</v>
      </c>
      <c r="F6293" s="21">
        <v>3.0</v>
      </c>
      <c r="G6293" s="22">
        <v>72216.0</v>
      </c>
      <c r="H6293" s="15" t="str">
        <f t="shared" si="2"/>
        <v>High Range</v>
      </c>
      <c r="I6293" s="22">
        <v>63151.0</v>
      </c>
      <c r="J6293" s="23">
        <f t="shared" si="3"/>
        <v>1.143544837</v>
      </c>
      <c r="K6293" s="24" t="str">
        <f t="shared" si="4"/>
        <v>Over Achived</v>
      </c>
    </row>
    <row r="6294" ht="22.5" customHeight="1">
      <c r="A6294" s="18">
        <v>45747.0</v>
      </c>
      <c r="B6294" s="19" t="str">
        <f t="shared" si="1"/>
        <v>Mar</v>
      </c>
      <c r="C6294" s="20" t="s">
        <v>7</v>
      </c>
      <c r="D6294" s="19" t="s">
        <v>118</v>
      </c>
      <c r="E6294" s="19" t="s">
        <v>38</v>
      </c>
      <c r="F6294" s="21">
        <v>4.0</v>
      </c>
      <c r="G6294" s="22">
        <v>78313.0</v>
      </c>
      <c r="H6294" s="15" t="str">
        <f t="shared" si="2"/>
        <v>High Range</v>
      </c>
      <c r="I6294" s="22">
        <v>64817.0</v>
      </c>
      <c r="J6294" s="23">
        <f t="shared" si="3"/>
        <v>1.20821698</v>
      </c>
      <c r="K6294" s="24" t="str">
        <f t="shared" si="4"/>
        <v>Over Achived</v>
      </c>
    </row>
    <row r="6295" ht="22.5" customHeight="1">
      <c r="A6295" s="18">
        <v>45747.0</v>
      </c>
      <c r="B6295" s="19" t="str">
        <f t="shared" si="1"/>
        <v>Mar</v>
      </c>
      <c r="C6295" s="20" t="s">
        <v>7</v>
      </c>
      <c r="D6295" s="19" t="s">
        <v>118</v>
      </c>
      <c r="E6295" s="19" t="s">
        <v>38</v>
      </c>
      <c r="F6295" s="21">
        <v>4.0</v>
      </c>
      <c r="G6295" s="22">
        <v>79320.0</v>
      </c>
      <c r="H6295" s="15" t="str">
        <f t="shared" si="2"/>
        <v>High Range</v>
      </c>
      <c r="I6295" s="22">
        <v>69865.0</v>
      </c>
      <c r="J6295" s="23">
        <f t="shared" si="3"/>
        <v>1.135332427</v>
      </c>
      <c r="K6295" s="24" t="str">
        <f t="shared" si="4"/>
        <v>Over Achived</v>
      </c>
    </row>
    <row r="6296" ht="22.5" customHeight="1">
      <c r="A6296" s="18">
        <v>45747.0</v>
      </c>
      <c r="B6296" s="19" t="str">
        <f t="shared" si="1"/>
        <v>Mar</v>
      </c>
      <c r="C6296" s="20" t="s">
        <v>7</v>
      </c>
      <c r="D6296" s="19" t="s">
        <v>106</v>
      </c>
      <c r="E6296" s="19" t="s">
        <v>38</v>
      </c>
      <c r="F6296" s="21">
        <v>4.0</v>
      </c>
      <c r="G6296" s="22">
        <v>94986.0</v>
      </c>
      <c r="H6296" s="15" t="str">
        <f t="shared" si="2"/>
        <v>Very High Range</v>
      </c>
      <c r="I6296" s="22">
        <v>85809.0</v>
      </c>
      <c r="J6296" s="23">
        <f t="shared" si="3"/>
        <v>1.106946824</v>
      </c>
      <c r="K6296" s="24" t="str">
        <f t="shared" si="4"/>
        <v>Over Achived</v>
      </c>
    </row>
    <row r="6297" ht="22.5" customHeight="1">
      <c r="A6297" s="18">
        <v>45747.0</v>
      </c>
      <c r="B6297" s="19" t="str">
        <f t="shared" si="1"/>
        <v>Mar</v>
      </c>
      <c r="C6297" s="20" t="s">
        <v>7</v>
      </c>
      <c r="D6297" s="19" t="s">
        <v>106</v>
      </c>
      <c r="E6297" s="19" t="s">
        <v>23</v>
      </c>
      <c r="F6297" s="21">
        <v>2.0</v>
      </c>
      <c r="G6297" s="22">
        <v>67917.0</v>
      </c>
      <c r="H6297" s="15" t="str">
        <f t="shared" si="2"/>
        <v>Medium Range</v>
      </c>
      <c r="I6297" s="22">
        <v>54103.0</v>
      </c>
      <c r="J6297" s="23">
        <f t="shared" si="3"/>
        <v>1.255327801</v>
      </c>
      <c r="K6297" s="24" t="str">
        <f t="shared" si="4"/>
        <v>Over Achived</v>
      </c>
    </row>
    <row r="6298" ht="22.5" customHeight="1">
      <c r="A6298" s="18">
        <v>45747.0</v>
      </c>
      <c r="B6298" s="19" t="str">
        <f t="shared" si="1"/>
        <v>Mar</v>
      </c>
      <c r="C6298" s="20" t="s">
        <v>7</v>
      </c>
      <c r="D6298" s="19" t="s">
        <v>106</v>
      </c>
      <c r="E6298" s="19" t="s">
        <v>9</v>
      </c>
      <c r="F6298" s="21">
        <v>6.0</v>
      </c>
      <c r="G6298" s="22">
        <v>122301.0</v>
      </c>
      <c r="H6298" s="15" t="str">
        <f t="shared" si="2"/>
        <v>Very High Range</v>
      </c>
      <c r="I6298" s="22">
        <v>101341.0</v>
      </c>
      <c r="J6298" s="23">
        <f t="shared" si="3"/>
        <v>1.206826457</v>
      </c>
      <c r="K6298" s="24" t="str">
        <f t="shared" si="4"/>
        <v>Over Achived</v>
      </c>
    </row>
    <row r="6299" ht="22.5" customHeight="1">
      <c r="A6299" s="18">
        <v>45747.0</v>
      </c>
      <c r="B6299" s="19" t="str">
        <f t="shared" si="1"/>
        <v>Mar</v>
      </c>
      <c r="C6299" s="20" t="s">
        <v>7</v>
      </c>
      <c r="D6299" s="19" t="s">
        <v>106</v>
      </c>
      <c r="E6299" s="19" t="s">
        <v>19</v>
      </c>
      <c r="F6299" s="21">
        <v>2.0</v>
      </c>
      <c r="G6299" s="22">
        <v>67677.0</v>
      </c>
      <c r="H6299" s="15" t="str">
        <f t="shared" si="2"/>
        <v>Medium Range</v>
      </c>
      <c r="I6299" s="22">
        <v>53259.0</v>
      </c>
      <c r="J6299" s="23">
        <f t="shared" si="3"/>
        <v>1.270714809</v>
      </c>
      <c r="K6299" s="24" t="str">
        <f t="shared" si="4"/>
        <v>Over Achived</v>
      </c>
    </row>
    <row r="6300" ht="22.5" customHeight="1">
      <c r="A6300" s="18">
        <v>45747.0</v>
      </c>
      <c r="B6300" s="19" t="str">
        <f t="shared" si="1"/>
        <v>Mar</v>
      </c>
      <c r="C6300" s="20" t="s">
        <v>7</v>
      </c>
      <c r="D6300" s="19" t="s">
        <v>8</v>
      </c>
      <c r="E6300" s="19" t="s">
        <v>38</v>
      </c>
      <c r="F6300" s="21">
        <v>4.0</v>
      </c>
      <c r="G6300" s="22">
        <v>88316.0</v>
      </c>
      <c r="H6300" s="15" t="str">
        <f t="shared" si="2"/>
        <v>High Range</v>
      </c>
      <c r="I6300" s="22">
        <v>66958.0</v>
      </c>
      <c r="J6300" s="23">
        <f t="shared" si="3"/>
        <v>1.318976075</v>
      </c>
      <c r="K6300" s="24" t="str">
        <f t="shared" si="4"/>
        <v>Over Achived</v>
      </c>
    </row>
    <row r="6301" ht="22.5" customHeight="1">
      <c r="A6301" s="18">
        <v>45747.0</v>
      </c>
      <c r="B6301" s="19" t="str">
        <f t="shared" si="1"/>
        <v>Mar</v>
      </c>
      <c r="C6301" s="20" t="s">
        <v>7</v>
      </c>
      <c r="D6301" s="19" t="s">
        <v>8</v>
      </c>
      <c r="E6301" s="19" t="s">
        <v>9</v>
      </c>
      <c r="F6301" s="21">
        <v>6.0</v>
      </c>
      <c r="G6301" s="22">
        <v>149245.0</v>
      </c>
      <c r="H6301" s="15" t="str">
        <f t="shared" si="2"/>
        <v>Very High Range</v>
      </c>
      <c r="I6301" s="22">
        <v>109424.0</v>
      </c>
      <c r="J6301" s="23">
        <f t="shared" si="3"/>
        <v>1.363914681</v>
      </c>
      <c r="K6301" s="24" t="str">
        <f t="shared" si="4"/>
        <v>Over Achived</v>
      </c>
    </row>
    <row r="6302" ht="22.5" customHeight="1">
      <c r="A6302" s="18">
        <v>45747.0</v>
      </c>
      <c r="B6302" s="19" t="str">
        <f t="shared" si="1"/>
        <v>Mar</v>
      </c>
      <c r="C6302" s="20" t="s">
        <v>7</v>
      </c>
      <c r="D6302" s="19" t="s">
        <v>8</v>
      </c>
      <c r="E6302" s="19" t="s">
        <v>26</v>
      </c>
      <c r="F6302" s="21">
        <v>7.0</v>
      </c>
      <c r="G6302" s="22">
        <v>185698.0</v>
      </c>
      <c r="H6302" s="15" t="str">
        <f t="shared" si="2"/>
        <v>Very High Range</v>
      </c>
      <c r="I6302" s="22">
        <v>142380.0</v>
      </c>
      <c r="J6302" s="23">
        <f t="shared" si="3"/>
        <v>1.304242169</v>
      </c>
      <c r="K6302" s="24" t="str">
        <f t="shared" si="4"/>
        <v>Over Achived</v>
      </c>
    </row>
    <row r="6303" ht="22.5" customHeight="1">
      <c r="A6303" s="18">
        <v>45747.0</v>
      </c>
      <c r="B6303" s="19" t="str">
        <f t="shared" si="1"/>
        <v>Mar</v>
      </c>
      <c r="C6303" s="20" t="s">
        <v>7</v>
      </c>
      <c r="D6303" s="19" t="s">
        <v>8</v>
      </c>
      <c r="E6303" s="19" t="s">
        <v>68</v>
      </c>
      <c r="F6303" s="21">
        <v>3.0</v>
      </c>
      <c r="G6303" s="22">
        <v>61245.0</v>
      </c>
      <c r="H6303" s="15" t="str">
        <f t="shared" si="2"/>
        <v>Medium Range</v>
      </c>
      <c r="I6303" s="22">
        <v>51914.0</v>
      </c>
      <c r="J6303" s="23">
        <f t="shared" si="3"/>
        <v>1.179739569</v>
      </c>
      <c r="K6303" s="24" t="str">
        <f t="shared" si="4"/>
        <v>Over Achived</v>
      </c>
    </row>
    <row r="6304" ht="22.5" customHeight="1">
      <c r="A6304" s="18">
        <v>45747.0</v>
      </c>
      <c r="B6304" s="19" t="str">
        <f t="shared" si="1"/>
        <v>Mar</v>
      </c>
      <c r="C6304" s="20" t="s">
        <v>7</v>
      </c>
      <c r="D6304" s="19" t="s">
        <v>126</v>
      </c>
      <c r="E6304" s="19" t="s">
        <v>19</v>
      </c>
      <c r="F6304" s="21">
        <v>2.0</v>
      </c>
      <c r="G6304" s="22">
        <v>80874.0</v>
      </c>
      <c r="H6304" s="15" t="str">
        <f t="shared" si="2"/>
        <v>High Range</v>
      </c>
      <c r="I6304" s="22">
        <v>63817.0</v>
      </c>
      <c r="J6304" s="23">
        <f t="shared" si="3"/>
        <v>1.267279878</v>
      </c>
      <c r="K6304" s="24" t="str">
        <f t="shared" si="4"/>
        <v>Over Achived</v>
      </c>
    </row>
    <row r="6305" ht="22.5" customHeight="1">
      <c r="A6305" s="18">
        <v>45747.0</v>
      </c>
      <c r="B6305" s="19" t="str">
        <f t="shared" si="1"/>
        <v>Mar</v>
      </c>
      <c r="C6305" s="20" t="s">
        <v>7</v>
      </c>
      <c r="D6305" s="19" t="s">
        <v>131</v>
      </c>
      <c r="E6305" s="19" t="s">
        <v>23</v>
      </c>
      <c r="F6305" s="21">
        <v>2.0</v>
      </c>
      <c r="G6305" s="22">
        <v>55714.0</v>
      </c>
      <c r="H6305" s="15" t="str">
        <f t="shared" si="2"/>
        <v>Medium Range</v>
      </c>
      <c r="I6305" s="22">
        <v>44275.0</v>
      </c>
      <c r="J6305" s="23">
        <f t="shared" si="3"/>
        <v>1.258362507</v>
      </c>
      <c r="K6305" s="24" t="str">
        <f t="shared" si="4"/>
        <v>Over Achived</v>
      </c>
    </row>
    <row r="6306" ht="22.5" customHeight="1">
      <c r="A6306" s="18">
        <v>45747.0</v>
      </c>
      <c r="B6306" s="19" t="str">
        <f t="shared" si="1"/>
        <v>Mar</v>
      </c>
      <c r="C6306" s="20" t="s">
        <v>92</v>
      </c>
      <c r="D6306" s="19" t="s">
        <v>93</v>
      </c>
      <c r="E6306" s="19" t="s">
        <v>19</v>
      </c>
      <c r="F6306" s="21">
        <v>2.0</v>
      </c>
      <c r="G6306" s="22">
        <v>55864.0</v>
      </c>
      <c r="H6306" s="15" t="str">
        <f t="shared" si="2"/>
        <v>Medium Range</v>
      </c>
      <c r="I6306" s="22">
        <v>70130.0</v>
      </c>
      <c r="J6306" s="23">
        <f t="shared" si="3"/>
        <v>0.7965777841</v>
      </c>
      <c r="K6306" s="24" t="str">
        <f t="shared" si="4"/>
        <v>Target Not Meet</v>
      </c>
    </row>
    <row r="6307" ht="22.5" customHeight="1">
      <c r="A6307" s="18">
        <v>45747.0</v>
      </c>
      <c r="B6307" s="19" t="str">
        <f t="shared" si="1"/>
        <v>Mar</v>
      </c>
      <c r="C6307" s="20" t="s">
        <v>92</v>
      </c>
      <c r="D6307" s="19" t="s">
        <v>158</v>
      </c>
      <c r="E6307" s="19" t="s">
        <v>38</v>
      </c>
      <c r="F6307" s="21">
        <v>3.0</v>
      </c>
      <c r="G6307" s="22">
        <v>59231.0</v>
      </c>
      <c r="H6307" s="15" t="str">
        <f t="shared" si="2"/>
        <v>Medium Range</v>
      </c>
      <c r="I6307" s="22">
        <v>54332.0</v>
      </c>
      <c r="J6307" s="23">
        <f t="shared" si="3"/>
        <v>1.090167857</v>
      </c>
      <c r="K6307" s="24" t="str">
        <f t="shared" si="4"/>
        <v>Over Achived</v>
      </c>
    </row>
    <row r="6308" ht="22.5" customHeight="1">
      <c r="A6308" s="18">
        <v>45747.0</v>
      </c>
      <c r="B6308" s="19" t="str">
        <f t="shared" si="1"/>
        <v>Mar</v>
      </c>
      <c r="C6308" s="20" t="s">
        <v>92</v>
      </c>
      <c r="D6308" s="19" t="s">
        <v>93</v>
      </c>
      <c r="E6308" s="19" t="s">
        <v>34</v>
      </c>
      <c r="F6308" s="21">
        <v>3.0</v>
      </c>
      <c r="G6308" s="22">
        <v>91695.0</v>
      </c>
      <c r="H6308" s="15" t="str">
        <f t="shared" si="2"/>
        <v>Very High Range</v>
      </c>
      <c r="I6308" s="22">
        <v>101196.0</v>
      </c>
      <c r="J6308" s="23">
        <f t="shared" si="3"/>
        <v>0.9061128898</v>
      </c>
      <c r="K6308" s="24" t="str">
        <f t="shared" si="4"/>
        <v>Target Not Meet</v>
      </c>
    </row>
    <row r="6309" ht="22.5" customHeight="1">
      <c r="A6309" s="18">
        <v>45747.0</v>
      </c>
      <c r="B6309" s="19" t="str">
        <f t="shared" si="1"/>
        <v>Mar</v>
      </c>
      <c r="C6309" s="20" t="s">
        <v>92</v>
      </c>
      <c r="D6309" s="19" t="s">
        <v>93</v>
      </c>
      <c r="E6309" s="19" t="s">
        <v>26</v>
      </c>
      <c r="F6309" s="21">
        <v>3.0</v>
      </c>
      <c r="G6309" s="22">
        <v>70212.0</v>
      </c>
      <c r="H6309" s="15" t="str">
        <f t="shared" si="2"/>
        <v>High Range</v>
      </c>
      <c r="I6309" s="22">
        <v>86227.0</v>
      </c>
      <c r="J6309" s="23">
        <f t="shared" si="3"/>
        <v>0.8142693124</v>
      </c>
      <c r="K6309" s="24" t="str">
        <f t="shared" si="4"/>
        <v>Target Not Meet</v>
      </c>
    </row>
    <row r="6310" ht="22.5" customHeight="1">
      <c r="A6310" s="18">
        <v>45747.0</v>
      </c>
      <c r="B6310" s="19" t="str">
        <f t="shared" si="1"/>
        <v>Mar</v>
      </c>
      <c r="C6310" s="20" t="s">
        <v>92</v>
      </c>
      <c r="D6310" s="19" t="s">
        <v>98</v>
      </c>
      <c r="E6310" s="19" t="s">
        <v>38</v>
      </c>
      <c r="F6310" s="21">
        <v>3.0</v>
      </c>
      <c r="G6310" s="22">
        <v>60402.0</v>
      </c>
      <c r="H6310" s="15" t="str">
        <f t="shared" si="2"/>
        <v>Medium Range</v>
      </c>
      <c r="I6310" s="22">
        <v>67470.0</v>
      </c>
      <c r="J6310" s="23">
        <f t="shared" si="3"/>
        <v>0.8952423299</v>
      </c>
      <c r="K6310" s="24" t="str">
        <f t="shared" si="4"/>
        <v>Target Not Meet</v>
      </c>
    </row>
    <row r="6311" ht="22.5" customHeight="1">
      <c r="A6311" s="18">
        <v>45747.0</v>
      </c>
      <c r="B6311" s="19" t="str">
        <f t="shared" si="1"/>
        <v>Mar</v>
      </c>
      <c r="C6311" s="20" t="s">
        <v>92</v>
      </c>
      <c r="D6311" s="19" t="s">
        <v>98</v>
      </c>
      <c r="E6311" s="19" t="s">
        <v>19</v>
      </c>
      <c r="F6311" s="21">
        <v>2.0</v>
      </c>
      <c r="G6311" s="22">
        <v>63428.0</v>
      </c>
      <c r="H6311" s="15" t="str">
        <f t="shared" si="2"/>
        <v>Medium Range</v>
      </c>
      <c r="I6311" s="22">
        <v>71978.0</v>
      </c>
      <c r="J6311" s="23">
        <f t="shared" si="3"/>
        <v>0.8812137042</v>
      </c>
      <c r="K6311" s="24" t="str">
        <f t="shared" si="4"/>
        <v>Target Not Meet</v>
      </c>
    </row>
    <row r="6312" ht="22.5" customHeight="1">
      <c r="A6312" s="18">
        <v>45747.0</v>
      </c>
      <c r="B6312" s="19" t="str">
        <f t="shared" si="1"/>
        <v>Mar</v>
      </c>
      <c r="C6312" s="20" t="s">
        <v>92</v>
      </c>
      <c r="D6312" s="19" t="s">
        <v>98</v>
      </c>
      <c r="E6312" s="19" t="s">
        <v>68</v>
      </c>
      <c r="F6312" s="21">
        <v>2.0</v>
      </c>
      <c r="G6312" s="22">
        <v>39461.0</v>
      </c>
      <c r="H6312" s="15" t="str">
        <f t="shared" si="2"/>
        <v>Base Range</v>
      </c>
      <c r="I6312" s="22">
        <v>43120.0</v>
      </c>
      <c r="J6312" s="23">
        <f t="shared" si="3"/>
        <v>0.9151437848</v>
      </c>
      <c r="K6312" s="24" t="str">
        <f t="shared" si="4"/>
        <v>Target Not Meet</v>
      </c>
    </row>
    <row r="6313" ht="22.5" customHeight="1">
      <c r="A6313" s="18">
        <v>45747.0</v>
      </c>
      <c r="B6313" s="19" t="str">
        <f t="shared" si="1"/>
        <v>Mar</v>
      </c>
      <c r="C6313" s="20" t="s">
        <v>92</v>
      </c>
      <c r="D6313" s="19" t="s">
        <v>144</v>
      </c>
      <c r="E6313" s="19" t="s">
        <v>9</v>
      </c>
      <c r="F6313" s="21">
        <v>5.0</v>
      </c>
      <c r="G6313" s="22">
        <v>89268.0</v>
      </c>
      <c r="H6313" s="15" t="str">
        <f t="shared" si="2"/>
        <v>High Range</v>
      </c>
      <c r="I6313" s="22">
        <v>73303.0</v>
      </c>
      <c r="J6313" s="23">
        <f t="shared" si="3"/>
        <v>1.217794633</v>
      </c>
      <c r="K6313" s="24" t="str">
        <f t="shared" si="4"/>
        <v>Over Achived</v>
      </c>
    </row>
    <row r="6314" ht="22.5" customHeight="1">
      <c r="A6314" s="18">
        <v>45747.0</v>
      </c>
      <c r="B6314" s="19" t="str">
        <f t="shared" si="1"/>
        <v>Mar</v>
      </c>
      <c r="C6314" s="20" t="s">
        <v>92</v>
      </c>
      <c r="D6314" s="19" t="s">
        <v>144</v>
      </c>
      <c r="E6314" s="19" t="s">
        <v>26</v>
      </c>
      <c r="F6314" s="21">
        <v>3.0</v>
      </c>
      <c r="G6314" s="22">
        <v>80877.0</v>
      </c>
      <c r="H6314" s="15" t="str">
        <f t="shared" si="2"/>
        <v>High Range</v>
      </c>
      <c r="I6314" s="22">
        <v>61176.0</v>
      </c>
      <c r="J6314" s="23">
        <f t="shared" si="3"/>
        <v>1.322038054</v>
      </c>
      <c r="K6314" s="24" t="str">
        <f t="shared" si="4"/>
        <v>Over Achived</v>
      </c>
    </row>
    <row r="6315" ht="22.5" customHeight="1">
      <c r="A6315" s="18">
        <v>45747.0</v>
      </c>
      <c r="B6315" s="19" t="str">
        <f t="shared" si="1"/>
        <v>Mar</v>
      </c>
      <c r="C6315" s="20" t="s">
        <v>7</v>
      </c>
      <c r="D6315" s="19" t="s">
        <v>131</v>
      </c>
      <c r="E6315" s="19" t="s">
        <v>19</v>
      </c>
      <c r="F6315" s="21">
        <v>3.0</v>
      </c>
      <c r="G6315" s="22">
        <v>83262.0</v>
      </c>
      <c r="H6315" s="15" t="str">
        <f t="shared" si="2"/>
        <v>High Range</v>
      </c>
      <c r="I6315" s="22">
        <v>64618.0</v>
      </c>
      <c r="J6315" s="23">
        <f t="shared" si="3"/>
        <v>1.288526417</v>
      </c>
      <c r="K6315" s="24" t="str">
        <f t="shared" si="4"/>
        <v>Over Achived</v>
      </c>
    </row>
    <row r="6316" ht="22.5" customHeight="1">
      <c r="A6316" s="18">
        <v>45747.0</v>
      </c>
      <c r="B6316" s="19" t="str">
        <f t="shared" si="1"/>
        <v>Mar</v>
      </c>
      <c r="C6316" s="20" t="s">
        <v>92</v>
      </c>
      <c r="D6316" s="25" t="s">
        <v>149</v>
      </c>
      <c r="E6316" s="19" t="s">
        <v>26</v>
      </c>
      <c r="F6316" s="21">
        <v>3.0</v>
      </c>
      <c r="G6316" s="22">
        <v>65797.0</v>
      </c>
      <c r="H6316" s="15" t="str">
        <f t="shared" si="2"/>
        <v>Medium Range</v>
      </c>
      <c r="I6316" s="22">
        <v>47020.0</v>
      </c>
      <c r="J6316" s="23">
        <f t="shared" si="3"/>
        <v>1.399340706</v>
      </c>
      <c r="K6316" s="24" t="str">
        <f t="shared" si="4"/>
        <v>Over Achived</v>
      </c>
    </row>
    <row r="6317" ht="22.5" customHeight="1">
      <c r="A6317" s="18">
        <v>45747.0</v>
      </c>
      <c r="B6317" s="19" t="str">
        <f t="shared" si="1"/>
        <v>Mar</v>
      </c>
      <c r="C6317" s="20" t="s">
        <v>92</v>
      </c>
      <c r="D6317" s="25" t="s">
        <v>149</v>
      </c>
      <c r="E6317" s="19" t="s">
        <v>34</v>
      </c>
      <c r="F6317" s="21">
        <v>4.0</v>
      </c>
      <c r="G6317" s="22">
        <v>88752.0</v>
      </c>
      <c r="H6317" s="15" t="str">
        <f t="shared" si="2"/>
        <v>High Range</v>
      </c>
      <c r="I6317" s="22">
        <v>69904.0</v>
      </c>
      <c r="J6317" s="23">
        <f t="shared" si="3"/>
        <v>1.269626917</v>
      </c>
      <c r="K6317" s="24" t="str">
        <f t="shared" si="4"/>
        <v>Over Achived</v>
      </c>
    </row>
    <row r="6318" ht="22.5" customHeight="1">
      <c r="A6318" s="18">
        <v>45747.0</v>
      </c>
      <c r="B6318" s="19" t="str">
        <f t="shared" si="1"/>
        <v>Mar</v>
      </c>
      <c r="C6318" s="20" t="s">
        <v>92</v>
      </c>
      <c r="D6318" s="25" t="s">
        <v>149</v>
      </c>
      <c r="E6318" s="19" t="s">
        <v>38</v>
      </c>
      <c r="F6318" s="21">
        <v>3.0</v>
      </c>
      <c r="G6318" s="22">
        <v>68709.0</v>
      </c>
      <c r="H6318" s="15" t="str">
        <f t="shared" si="2"/>
        <v>Medium Range</v>
      </c>
      <c r="I6318" s="22">
        <v>56503.0</v>
      </c>
      <c r="J6318" s="23">
        <f t="shared" si="3"/>
        <v>1.216023928</v>
      </c>
      <c r="K6318" s="24" t="str">
        <f t="shared" si="4"/>
        <v>Over Achived</v>
      </c>
    </row>
    <row r="6319" ht="22.5" customHeight="1">
      <c r="A6319" s="18">
        <v>45747.0</v>
      </c>
      <c r="B6319" s="19" t="str">
        <f t="shared" si="1"/>
        <v>Mar</v>
      </c>
      <c r="C6319" s="20" t="s">
        <v>92</v>
      </c>
      <c r="D6319" s="25" t="s">
        <v>149</v>
      </c>
      <c r="E6319" s="19" t="s">
        <v>68</v>
      </c>
      <c r="F6319" s="21">
        <v>2.0</v>
      </c>
      <c r="G6319" s="22">
        <v>44454.0</v>
      </c>
      <c r="H6319" s="15" t="str">
        <f t="shared" si="2"/>
        <v>Base Range</v>
      </c>
      <c r="I6319" s="22">
        <v>40027.0</v>
      </c>
      <c r="J6319" s="23">
        <f t="shared" si="3"/>
        <v>1.110600345</v>
      </c>
      <c r="K6319" s="24" t="str">
        <f t="shared" si="4"/>
        <v>Over Achived</v>
      </c>
    </row>
    <row r="6320" ht="22.5" customHeight="1">
      <c r="A6320" s="18">
        <v>45747.0</v>
      </c>
      <c r="B6320" s="19" t="str">
        <f t="shared" si="1"/>
        <v>Mar</v>
      </c>
      <c r="C6320" s="20" t="s">
        <v>92</v>
      </c>
      <c r="D6320" s="25" t="s">
        <v>149</v>
      </c>
      <c r="E6320" s="19" t="s">
        <v>23</v>
      </c>
      <c r="F6320" s="21">
        <v>2.0</v>
      </c>
      <c r="G6320" s="22">
        <v>50089.0</v>
      </c>
      <c r="H6320" s="15" t="str">
        <f t="shared" si="2"/>
        <v>Medium Range</v>
      </c>
      <c r="I6320" s="22">
        <v>36135.0</v>
      </c>
      <c r="J6320" s="23">
        <f t="shared" si="3"/>
        <v>1.386163</v>
      </c>
      <c r="K6320" s="24" t="str">
        <f t="shared" si="4"/>
        <v>Over Achived</v>
      </c>
    </row>
    <row r="6321" ht="22.5" customHeight="1">
      <c r="A6321" s="18">
        <v>45747.0</v>
      </c>
      <c r="B6321" s="19" t="str">
        <f t="shared" si="1"/>
        <v>Mar</v>
      </c>
      <c r="C6321" s="20" t="s">
        <v>92</v>
      </c>
      <c r="D6321" s="19" t="s">
        <v>158</v>
      </c>
      <c r="E6321" s="19" t="s">
        <v>34</v>
      </c>
      <c r="F6321" s="21">
        <v>4.0</v>
      </c>
      <c r="G6321" s="22">
        <v>107408.0</v>
      </c>
      <c r="H6321" s="15" t="str">
        <f t="shared" si="2"/>
        <v>Very High Range</v>
      </c>
      <c r="I6321" s="22">
        <v>86235.0</v>
      </c>
      <c r="J6321" s="23">
        <f t="shared" si="3"/>
        <v>1.245526758</v>
      </c>
      <c r="K6321" s="24" t="str">
        <f t="shared" si="4"/>
        <v>Over Achived</v>
      </c>
    </row>
    <row r="6322" ht="22.5" customHeight="1">
      <c r="A6322" s="18">
        <v>45747.0</v>
      </c>
      <c r="B6322" s="19" t="str">
        <f t="shared" si="1"/>
        <v>Mar</v>
      </c>
      <c r="C6322" s="20" t="s">
        <v>92</v>
      </c>
      <c r="D6322" s="19" t="s">
        <v>158</v>
      </c>
      <c r="E6322" s="19" t="s">
        <v>34</v>
      </c>
      <c r="F6322" s="21">
        <v>4.0</v>
      </c>
      <c r="G6322" s="22">
        <v>100000.0</v>
      </c>
      <c r="H6322" s="15" t="str">
        <f t="shared" si="2"/>
        <v>Very High Range</v>
      </c>
      <c r="I6322" s="22">
        <v>82700.0</v>
      </c>
      <c r="J6322" s="23">
        <f t="shared" si="3"/>
        <v>1.209189843</v>
      </c>
      <c r="K6322" s="24" t="str">
        <f t="shared" si="4"/>
        <v>Over Achived</v>
      </c>
    </row>
    <row r="6323" ht="22.5" customHeight="1">
      <c r="A6323" s="18">
        <v>45747.0</v>
      </c>
      <c r="B6323" s="19" t="str">
        <f t="shared" si="1"/>
        <v>Mar</v>
      </c>
      <c r="C6323" s="20" t="s">
        <v>92</v>
      </c>
      <c r="D6323" s="19" t="s">
        <v>144</v>
      </c>
      <c r="E6323" s="19" t="s">
        <v>26</v>
      </c>
      <c r="F6323" s="21">
        <v>3.0</v>
      </c>
      <c r="G6323" s="22">
        <v>70298.0</v>
      </c>
      <c r="H6323" s="15" t="str">
        <f t="shared" si="2"/>
        <v>High Range</v>
      </c>
      <c r="I6323" s="22">
        <v>61467.0</v>
      </c>
      <c r="J6323" s="23">
        <f t="shared" si="3"/>
        <v>1.143670587</v>
      </c>
      <c r="K6323" s="24" t="str">
        <f t="shared" si="4"/>
        <v>Over Achived</v>
      </c>
    </row>
    <row r="6324" ht="22.5" customHeight="1">
      <c r="A6324" s="18">
        <v>45748.0</v>
      </c>
      <c r="B6324" s="19" t="str">
        <f t="shared" si="1"/>
        <v>Apr</v>
      </c>
      <c r="C6324" s="20" t="s">
        <v>13</v>
      </c>
      <c r="D6324" s="19" t="s">
        <v>37</v>
      </c>
      <c r="E6324" s="19" t="s">
        <v>9</v>
      </c>
      <c r="F6324" s="21">
        <v>2.0</v>
      </c>
      <c r="G6324" s="22">
        <v>56093.0</v>
      </c>
      <c r="H6324" s="15" t="str">
        <f t="shared" si="2"/>
        <v>Medium Range</v>
      </c>
      <c r="I6324" s="22">
        <v>66779.0</v>
      </c>
      <c r="J6324" s="23">
        <f t="shared" si="3"/>
        <v>0.8399796343</v>
      </c>
      <c r="K6324" s="24" t="str">
        <f t="shared" si="4"/>
        <v>Target Not Meet</v>
      </c>
    </row>
    <row r="6325" ht="22.5" customHeight="1">
      <c r="A6325" s="18">
        <v>45748.0</v>
      </c>
      <c r="B6325" s="19" t="str">
        <f t="shared" si="1"/>
        <v>Apr</v>
      </c>
      <c r="C6325" s="20" t="s">
        <v>13</v>
      </c>
      <c r="D6325" s="19" t="s">
        <v>37</v>
      </c>
      <c r="E6325" s="19" t="s">
        <v>68</v>
      </c>
      <c r="F6325" s="21">
        <v>1.0</v>
      </c>
      <c r="G6325" s="22">
        <v>24676.0</v>
      </c>
      <c r="H6325" s="15" t="str">
        <f t="shared" si="2"/>
        <v>Base Range</v>
      </c>
      <c r="I6325" s="22">
        <v>31904.0</v>
      </c>
      <c r="J6325" s="23">
        <f t="shared" si="3"/>
        <v>0.773445336</v>
      </c>
      <c r="K6325" s="24" t="str">
        <f t="shared" si="4"/>
        <v>Target Not Meet</v>
      </c>
    </row>
    <row r="6326" ht="22.5" customHeight="1">
      <c r="A6326" s="18">
        <v>45748.0</v>
      </c>
      <c r="B6326" s="19" t="str">
        <f t="shared" si="1"/>
        <v>Apr</v>
      </c>
      <c r="C6326" s="20" t="s">
        <v>13</v>
      </c>
      <c r="D6326" s="19" t="s">
        <v>37</v>
      </c>
      <c r="E6326" s="19" t="s">
        <v>9</v>
      </c>
      <c r="F6326" s="21">
        <v>3.0</v>
      </c>
      <c r="G6326" s="22">
        <v>67960.0</v>
      </c>
      <c r="H6326" s="15" t="str">
        <f t="shared" si="2"/>
        <v>Medium Range</v>
      </c>
      <c r="I6326" s="22">
        <v>76776.0</v>
      </c>
      <c r="J6326" s="23">
        <f t="shared" si="3"/>
        <v>0.8851724497</v>
      </c>
      <c r="K6326" s="24" t="str">
        <f t="shared" si="4"/>
        <v>Target Not Meet</v>
      </c>
    </row>
    <row r="6327" ht="22.5" customHeight="1">
      <c r="A6327" s="18">
        <v>45748.0</v>
      </c>
      <c r="B6327" s="19" t="str">
        <f t="shared" si="1"/>
        <v>Apr</v>
      </c>
      <c r="C6327" s="20" t="s">
        <v>13</v>
      </c>
      <c r="D6327" s="19" t="s">
        <v>37</v>
      </c>
      <c r="E6327" s="19" t="s">
        <v>9</v>
      </c>
      <c r="F6327" s="21">
        <v>2.0</v>
      </c>
      <c r="G6327" s="22">
        <v>68512.0</v>
      </c>
      <c r="H6327" s="15" t="str">
        <f t="shared" si="2"/>
        <v>Medium Range</v>
      </c>
      <c r="I6327" s="22">
        <v>83294.0</v>
      </c>
      <c r="J6327" s="23">
        <f t="shared" si="3"/>
        <v>0.8225322352</v>
      </c>
      <c r="K6327" s="24" t="str">
        <f t="shared" si="4"/>
        <v>Target Not Meet</v>
      </c>
    </row>
    <row r="6328" ht="22.5" customHeight="1">
      <c r="A6328" s="18">
        <v>45748.0</v>
      </c>
      <c r="B6328" s="19" t="str">
        <f t="shared" si="1"/>
        <v>Apr</v>
      </c>
      <c r="C6328" s="20" t="s">
        <v>13</v>
      </c>
      <c r="D6328" s="19" t="s">
        <v>29</v>
      </c>
      <c r="E6328" s="19" t="s">
        <v>9</v>
      </c>
      <c r="F6328" s="21">
        <v>2.0</v>
      </c>
      <c r="G6328" s="22">
        <v>63824.0</v>
      </c>
      <c r="H6328" s="15" t="str">
        <f t="shared" si="2"/>
        <v>Medium Range</v>
      </c>
      <c r="I6328" s="22">
        <v>71094.0</v>
      </c>
      <c r="J6328" s="23">
        <f t="shared" si="3"/>
        <v>0.8977410189</v>
      </c>
      <c r="K6328" s="24" t="str">
        <f t="shared" si="4"/>
        <v>Target Not Meet</v>
      </c>
    </row>
    <row r="6329" ht="22.5" customHeight="1">
      <c r="A6329" s="18">
        <v>45748.0</v>
      </c>
      <c r="B6329" s="19" t="str">
        <f t="shared" si="1"/>
        <v>Apr</v>
      </c>
      <c r="C6329" s="20" t="s">
        <v>13</v>
      </c>
      <c r="D6329" s="19" t="s">
        <v>29</v>
      </c>
      <c r="E6329" s="19" t="s">
        <v>38</v>
      </c>
      <c r="F6329" s="21">
        <v>2.0</v>
      </c>
      <c r="G6329" s="22">
        <v>40516.0</v>
      </c>
      <c r="H6329" s="15" t="str">
        <f t="shared" si="2"/>
        <v>Base Range</v>
      </c>
      <c r="I6329" s="22">
        <v>46229.0</v>
      </c>
      <c r="J6329" s="23">
        <f t="shared" si="3"/>
        <v>0.8764195635</v>
      </c>
      <c r="K6329" s="24" t="str">
        <f t="shared" si="4"/>
        <v>Target Not Meet</v>
      </c>
    </row>
    <row r="6330" ht="22.5" customHeight="1">
      <c r="A6330" s="18">
        <v>45748.0</v>
      </c>
      <c r="B6330" s="19" t="str">
        <f t="shared" si="1"/>
        <v>Apr</v>
      </c>
      <c r="C6330" s="20" t="s">
        <v>13</v>
      </c>
      <c r="D6330" s="19" t="s">
        <v>29</v>
      </c>
      <c r="E6330" s="19" t="s">
        <v>23</v>
      </c>
      <c r="F6330" s="21">
        <v>1.0</v>
      </c>
      <c r="G6330" s="22">
        <v>29449.0</v>
      </c>
      <c r="H6330" s="15" t="str">
        <f t="shared" si="2"/>
        <v>Base Range</v>
      </c>
      <c r="I6330" s="22">
        <v>32592.0</v>
      </c>
      <c r="J6330" s="23">
        <f t="shared" si="3"/>
        <v>0.9035652921</v>
      </c>
      <c r="K6330" s="24" t="str">
        <f t="shared" si="4"/>
        <v>Target Not Meet</v>
      </c>
    </row>
    <row r="6331" ht="22.5" customHeight="1">
      <c r="A6331" s="18">
        <v>45748.0</v>
      </c>
      <c r="B6331" s="19" t="str">
        <f t="shared" si="1"/>
        <v>Apr</v>
      </c>
      <c r="C6331" s="20" t="s">
        <v>13</v>
      </c>
      <c r="D6331" s="19" t="s">
        <v>14</v>
      </c>
      <c r="E6331" s="19" t="s">
        <v>38</v>
      </c>
      <c r="F6331" s="21">
        <v>2.0</v>
      </c>
      <c r="G6331" s="22">
        <v>44099.0</v>
      </c>
      <c r="H6331" s="15" t="str">
        <f t="shared" si="2"/>
        <v>Base Range</v>
      </c>
      <c r="I6331" s="22">
        <v>36757.0</v>
      </c>
      <c r="J6331" s="23">
        <f t="shared" si="3"/>
        <v>1.199744266</v>
      </c>
      <c r="K6331" s="24" t="str">
        <f t="shared" si="4"/>
        <v>Over Achived</v>
      </c>
    </row>
    <row r="6332" ht="22.5" customHeight="1">
      <c r="A6332" s="18">
        <v>45748.0</v>
      </c>
      <c r="B6332" s="19" t="str">
        <f t="shared" si="1"/>
        <v>Apr</v>
      </c>
      <c r="C6332" s="20" t="s">
        <v>13</v>
      </c>
      <c r="D6332" s="19" t="s">
        <v>18</v>
      </c>
      <c r="E6332" s="19" t="s">
        <v>26</v>
      </c>
      <c r="F6332" s="21">
        <v>2.0</v>
      </c>
      <c r="G6332" s="22">
        <v>41147.0</v>
      </c>
      <c r="H6332" s="15" t="str">
        <f t="shared" si="2"/>
        <v>Base Range</v>
      </c>
      <c r="I6332" s="22">
        <v>35773.0</v>
      </c>
      <c r="J6332" s="23">
        <f t="shared" si="3"/>
        <v>1.15022503</v>
      </c>
      <c r="K6332" s="24" t="str">
        <f t="shared" si="4"/>
        <v>Over Achived</v>
      </c>
    </row>
    <row r="6333" ht="22.5" customHeight="1">
      <c r="A6333" s="18">
        <v>45748.0</v>
      </c>
      <c r="B6333" s="19" t="str">
        <f t="shared" si="1"/>
        <v>Apr</v>
      </c>
      <c r="C6333" s="20" t="s">
        <v>13</v>
      </c>
      <c r="D6333" s="19" t="s">
        <v>14</v>
      </c>
      <c r="E6333" s="19" t="s">
        <v>34</v>
      </c>
      <c r="F6333" s="21">
        <v>2.0</v>
      </c>
      <c r="G6333" s="22">
        <v>50196.0</v>
      </c>
      <c r="H6333" s="15" t="str">
        <f t="shared" si="2"/>
        <v>Medium Range</v>
      </c>
      <c r="I6333" s="22">
        <v>37961.0</v>
      </c>
      <c r="J6333" s="23">
        <f t="shared" si="3"/>
        <v>1.32230447</v>
      </c>
      <c r="K6333" s="24" t="str">
        <f t="shared" si="4"/>
        <v>Over Achived</v>
      </c>
    </row>
    <row r="6334" ht="22.5" customHeight="1">
      <c r="A6334" s="18">
        <v>45748.0</v>
      </c>
      <c r="B6334" s="19" t="str">
        <f t="shared" si="1"/>
        <v>Apr</v>
      </c>
      <c r="C6334" s="20" t="s">
        <v>92</v>
      </c>
      <c r="D6334" s="19" t="s">
        <v>93</v>
      </c>
      <c r="E6334" s="19" t="s">
        <v>23</v>
      </c>
      <c r="F6334" s="21">
        <v>1.0</v>
      </c>
      <c r="G6334" s="22">
        <v>37571.0</v>
      </c>
      <c r="H6334" s="15" t="str">
        <f t="shared" si="2"/>
        <v>Base Range</v>
      </c>
      <c r="I6334" s="22">
        <v>41718.0</v>
      </c>
      <c r="J6334" s="23">
        <f t="shared" si="3"/>
        <v>0.9005944676</v>
      </c>
      <c r="K6334" s="24" t="str">
        <f t="shared" si="4"/>
        <v>Target Not Meet</v>
      </c>
    </row>
    <row r="6335" ht="22.5" customHeight="1">
      <c r="A6335" s="18">
        <v>45748.0</v>
      </c>
      <c r="B6335" s="19" t="str">
        <f t="shared" si="1"/>
        <v>Apr</v>
      </c>
      <c r="C6335" s="20" t="s">
        <v>92</v>
      </c>
      <c r="D6335" s="19" t="s">
        <v>93</v>
      </c>
      <c r="E6335" s="19" t="s">
        <v>9</v>
      </c>
      <c r="F6335" s="21">
        <v>3.0</v>
      </c>
      <c r="G6335" s="22">
        <v>73658.0</v>
      </c>
      <c r="H6335" s="15" t="str">
        <f t="shared" si="2"/>
        <v>High Range</v>
      </c>
      <c r="I6335" s="22">
        <v>80220.0</v>
      </c>
      <c r="J6335" s="23">
        <f t="shared" si="3"/>
        <v>0.9181999501</v>
      </c>
      <c r="K6335" s="24" t="str">
        <f t="shared" si="4"/>
        <v>Target Not Meet</v>
      </c>
    </row>
    <row r="6336" ht="22.5" customHeight="1">
      <c r="A6336" s="18">
        <v>45748.0</v>
      </c>
      <c r="B6336" s="19" t="str">
        <f t="shared" si="1"/>
        <v>Apr</v>
      </c>
      <c r="C6336" s="20" t="s">
        <v>92</v>
      </c>
      <c r="D6336" s="19" t="s">
        <v>93</v>
      </c>
      <c r="E6336" s="19" t="s">
        <v>34</v>
      </c>
      <c r="F6336" s="21">
        <v>4.0</v>
      </c>
      <c r="G6336" s="22">
        <v>71688.0</v>
      </c>
      <c r="H6336" s="15" t="str">
        <f t="shared" si="2"/>
        <v>High Range</v>
      </c>
      <c r="I6336" s="22">
        <v>82987.0</v>
      </c>
      <c r="J6336" s="23">
        <f t="shared" si="3"/>
        <v>0.8638461446</v>
      </c>
      <c r="K6336" s="24" t="str">
        <f t="shared" si="4"/>
        <v>Target Not Meet</v>
      </c>
    </row>
    <row r="6337" ht="22.5" customHeight="1">
      <c r="A6337" s="18">
        <v>45748.0</v>
      </c>
      <c r="B6337" s="19" t="str">
        <f t="shared" si="1"/>
        <v>Apr</v>
      </c>
      <c r="C6337" s="20" t="s">
        <v>13</v>
      </c>
      <c r="D6337" s="19" t="s">
        <v>37</v>
      </c>
      <c r="E6337" s="19" t="s">
        <v>19</v>
      </c>
      <c r="F6337" s="21">
        <v>1.0</v>
      </c>
      <c r="G6337" s="22">
        <v>29236.0</v>
      </c>
      <c r="H6337" s="15" t="str">
        <f t="shared" si="2"/>
        <v>Base Range</v>
      </c>
      <c r="I6337" s="22">
        <v>33870.0</v>
      </c>
      <c r="J6337" s="23">
        <f t="shared" si="3"/>
        <v>0.8631827576</v>
      </c>
      <c r="K6337" s="24" t="str">
        <f t="shared" si="4"/>
        <v>Target Not Meet</v>
      </c>
    </row>
    <row r="6338" ht="22.5" customHeight="1">
      <c r="A6338" s="18">
        <v>45748.0</v>
      </c>
      <c r="B6338" s="19" t="str">
        <f t="shared" si="1"/>
        <v>Apr</v>
      </c>
      <c r="C6338" s="20" t="s">
        <v>13</v>
      </c>
      <c r="D6338" s="19" t="s">
        <v>18</v>
      </c>
      <c r="E6338" s="19" t="s">
        <v>34</v>
      </c>
      <c r="F6338" s="21">
        <v>3.0</v>
      </c>
      <c r="G6338" s="22">
        <v>53881.0</v>
      </c>
      <c r="H6338" s="15" t="str">
        <f t="shared" si="2"/>
        <v>Medium Range</v>
      </c>
      <c r="I6338" s="22">
        <v>48632.0</v>
      </c>
      <c r="J6338" s="23">
        <f t="shared" si="3"/>
        <v>1.107933048</v>
      </c>
      <c r="K6338" s="24" t="str">
        <f t="shared" si="4"/>
        <v>Over Achived</v>
      </c>
    </row>
    <row r="6339" ht="22.5" customHeight="1">
      <c r="A6339" s="18">
        <v>45748.0</v>
      </c>
      <c r="B6339" s="19" t="str">
        <f t="shared" si="1"/>
        <v>Apr</v>
      </c>
      <c r="C6339" s="20" t="s">
        <v>13</v>
      </c>
      <c r="D6339" s="19" t="s">
        <v>169</v>
      </c>
      <c r="E6339" s="19" t="s">
        <v>63</v>
      </c>
      <c r="F6339" s="21">
        <v>1.0</v>
      </c>
      <c r="G6339" s="22">
        <v>9977.0</v>
      </c>
      <c r="H6339" s="15" t="str">
        <f t="shared" si="2"/>
        <v>Base Range</v>
      </c>
      <c r="I6339" s="22">
        <v>12907.0</v>
      </c>
      <c r="J6339" s="23">
        <f t="shared" si="3"/>
        <v>0.7729914</v>
      </c>
      <c r="K6339" s="24" t="str">
        <f t="shared" si="4"/>
        <v>Target Not Meet</v>
      </c>
    </row>
    <row r="6340" ht="22.5" customHeight="1">
      <c r="A6340" s="18">
        <v>45748.0</v>
      </c>
      <c r="B6340" s="19" t="str">
        <f t="shared" si="1"/>
        <v>Apr</v>
      </c>
      <c r="C6340" s="20" t="s">
        <v>57</v>
      </c>
      <c r="D6340" s="19" t="s">
        <v>71</v>
      </c>
      <c r="E6340" s="19" t="s">
        <v>63</v>
      </c>
      <c r="F6340" s="21">
        <v>1.0</v>
      </c>
      <c r="G6340" s="22">
        <v>19353.0</v>
      </c>
      <c r="H6340" s="15" t="str">
        <f t="shared" si="2"/>
        <v>Base Range</v>
      </c>
      <c r="I6340" s="22">
        <v>24588.0</v>
      </c>
      <c r="J6340" s="23">
        <f t="shared" si="3"/>
        <v>0.787091264</v>
      </c>
      <c r="K6340" s="24" t="str">
        <f t="shared" si="4"/>
        <v>Target Not Meet</v>
      </c>
    </row>
    <row r="6341" ht="22.5" customHeight="1">
      <c r="A6341" s="18">
        <v>45748.0</v>
      </c>
      <c r="B6341" s="19" t="str">
        <f t="shared" si="1"/>
        <v>Apr</v>
      </c>
      <c r="C6341" s="20" t="s">
        <v>13</v>
      </c>
      <c r="D6341" s="19" t="s">
        <v>169</v>
      </c>
      <c r="E6341" s="19" t="s">
        <v>63</v>
      </c>
      <c r="F6341" s="21">
        <v>2.0</v>
      </c>
      <c r="G6341" s="22">
        <v>53529.0</v>
      </c>
      <c r="H6341" s="15" t="str">
        <f t="shared" si="2"/>
        <v>Medium Range</v>
      </c>
      <c r="I6341" s="22">
        <v>58692.0</v>
      </c>
      <c r="J6341" s="23">
        <f t="shared" si="3"/>
        <v>0.9120323042</v>
      </c>
      <c r="K6341" s="24" t="str">
        <f t="shared" si="4"/>
        <v>Target Not Meet</v>
      </c>
    </row>
    <row r="6342" ht="22.5" customHeight="1">
      <c r="A6342" s="18">
        <v>45748.0</v>
      </c>
      <c r="B6342" s="19" t="str">
        <f t="shared" si="1"/>
        <v>Apr</v>
      </c>
      <c r="C6342" s="20" t="s">
        <v>57</v>
      </c>
      <c r="D6342" s="19" t="s">
        <v>85</v>
      </c>
      <c r="E6342" s="19" t="s">
        <v>63</v>
      </c>
      <c r="F6342" s="21">
        <v>1.0</v>
      </c>
      <c r="G6342" s="22">
        <v>15647.0</v>
      </c>
      <c r="H6342" s="15" t="str">
        <f t="shared" si="2"/>
        <v>Base Range</v>
      </c>
      <c r="I6342" s="22">
        <v>18167.0</v>
      </c>
      <c r="J6342" s="23">
        <f t="shared" si="3"/>
        <v>0.8612869489</v>
      </c>
      <c r="K6342" s="24" t="str">
        <f t="shared" si="4"/>
        <v>Target Not Meet</v>
      </c>
    </row>
    <row r="6343" ht="22.5" customHeight="1">
      <c r="A6343" s="18">
        <v>45748.0</v>
      </c>
      <c r="B6343" s="19" t="str">
        <f t="shared" si="1"/>
        <v>Apr</v>
      </c>
      <c r="C6343" s="20" t="s">
        <v>57</v>
      </c>
      <c r="D6343" s="19" t="s">
        <v>85</v>
      </c>
      <c r="E6343" s="19" t="s">
        <v>9</v>
      </c>
      <c r="F6343" s="21">
        <v>2.0</v>
      </c>
      <c r="G6343" s="22">
        <v>46623.0</v>
      </c>
      <c r="H6343" s="15" t="str">
        <f t="shared" si="2"/>
        <v>Base Range</v>
      </c>
      <c r="I6343" s="22">
        <v>55458.0</v>
      </c>
      <c r="J6343" s="23">
        <f t="shared" si="3"/>
        <v>0.8406902521</v>
      </c>
      <c r="K6343" s="24" t="str">
        <f t="shared" si="4"/>
        <v>Target Not Meet</v>
      </c>
    </row>
    <row r="6344" ht="22.5" customHeight="1">
      <c r="A6344" s="18">
        <v>45748.0</v>
      </c>
      <c r="B6344" s="19" t="str">
        <f t="shared" si="1"/>
        <v>Apr</v>
      </c>
      <c r="C6344" s="20" t="s">
        <v>57</v>
      </c>
      <c r="D6344" s="19" t="s">
        <v>80</v>
      </c>
      <c r="E6344" s="19" t="s">
        <v>68</v>
      </c>
      <c r="F6344" s="21">
        <v>1.0</v>
      </c>
      <c r="G6344" s="22">
        <v>20896.0</v>
      </c>
      <c r="H6344" s="15" t="str">
        <f t="shared" si="2"/>
        <v>Base Range</v>
      </c>
      <c r="I6344" s="22">
        <v>24739.0</v>
      </c>
      <c r="J6344" s="23">
        <f t="shared" si="3"/>
        <v>0.8446582319</v>
      </c>
      <c r="K6344" s="24" t="str">
        <f t="shared" si="4"/>
        <v>Target Not Meet</v>
      </c>
    </row>
    <row r="6345" ht="22.5" customHeight="1">
      <c r="A6345" s="18">
        <v>45748.0</v>
      </c>
      <c r="B6345" s="19" t="str">
        <f t="shared" si="1"/>
        <v>Apr</v>
      </c>
      <c r="C6345" s="20" t="s">
        <v>57</v>
      </c>
      <c r="D6345" s="19" t="s">
        <v>80</v>
      </c>
      <c r="E6345" s="19" t="s">
        <v>26</v>
      </c>
      <c r="F6345" s="21">
        <v>1.0</v>
      </c>
      <c r="G6345" s="22">
        <v>32475.0</v>
      </c>
      <c r="H6345" s="15" t="str">
        <f t="shared" si="2"/>
        <v>Base Range</v>
      </c>
      <c r="I6345" s="22">
        <v>38835.0</v>
      </c>
      <c r="J6345" s="23">
        <f t="shared" si="3"/>
        <v>0.8362302047</v>
      </c>
      <c r="K6345" s="24" t="str">
        <f t="shared" si="4"/>
        <v>Target Not Meet</v>
      </c>
    </row>
    <row r="6346" ht="22.5" customHeight="1">
      <c r="A6346" s="18">
        <v>45748.0</v>
      </c>
      <c r="B6346" s="19" t="str">
        <f t="shared" si="1"/>
        <v>Apr</v>
      </c>
      <c r="C6346" s="20" t="s">
        <v>57</v>
      </c>
      <c r="D6346" s="19" t="s">
        <v>71</v>
      </c>
      <c r="E6346" s="19" t="s">
        <v>26</v>
      </c>
      <c r="F6346" s="21">
        <v>1.0</v>
      </c>
      <c r="G6346" s="22">
        <v>31188.0</v>
      </c>
      <c r="H6346" s="15" t="str">
        <f t="shared" si="2"/>
        <v>Base Range</v>
      </c>
      <c r="I6346" s="22">
        <v>32932.0</v>
      </c>
      <c r="J6346" s="23">
        <f t="shared" si="3"/>
        <v>0.9470423904</v>
      </c>
      <c r="K6346" s="24" t="str">
        <f t="shared" si="4"/>
        <v>Target Not Meet</v>
      </c>
    </row>
    <row r="6347" ht="22.5" customHeight="1">
      <c r="A6347" s="18">
        <v>45748.0</v>
      </c>
      <c r="B6347" s="19" t="str">
        <f t="shared" si="1"/>
        <v>Apr</v>
      </c>
      <c r="C6347" s="20" t="s">
        <v>57</v>
      </c>
      <c r="D6347" s="19" t="s">
        <v>71</v>
      </c>
      <c r="E6347" s="19" t="s">
        <v>68</v>
      </c>
      <c r="F6347" s="21">
        <v>1.0</v>
      </c>
      <c r="G6347" s="22">
        <v>20462.0</v>
      </c>
      <c r="H6347" s="15" t="str">
        <f t="shared" si="2"/>
        <v>Base Range</v>
      </c>
      <c r="I6347" s="22">
        <v>25705.0</v>
      </c>
      <c r="J6347" s="23">
        <f t="shared" si="3"/>
        <v>0.7960319004</v>
      </c>
      <c r="K6347" s="24" t="str">
        <f t="shared" si="4"/>
        <v>Target Not Meet</v>
      </c>
    </row>
    <row r="6348" ht="22.5" customHeight="1">
      <c r="A6348" s="18">
        <v>45748.0</v>
      </c>
      <c r="B6348" s="19" t="str">
        <f t="shared" si="1"/>
        <v>Apr</v>
      </c>
      <c r="C6348" s="20" t="s">
        <v>13</v>
      </c>
      <c r="D6348" s="19" t="s">
        <v>169</v>
      </c>
      <c r="E6348" s="19" t="s">
        <v>63</v>
      </c>
      <c r="F6348" s="21">
        <v>1.0</v>
      </c>
      <c r="G6348" s="22">
        <v>13387.0</v>
      </c>
      <c r="H6348" s="15" t="str">
        <f t="shared" si="2"/>
        <v>Base Range</v>
      </c>
      <c r="I6348" s="22">
        <v>15567.0</v>
      </c>
      <c r="J6348" s="23">
        <f t="shared" si="3"/>
        <v>0.8599601722</v>
      </c>
      <c r="K6348" s="24" t="str">
        <f t="shared" si="4"/>
        <v>Target Not Meet</v>
      </c>
    </row>
    <row r="6349" ht="22.5" customHeight="1">
      <c r="A6349" s="18">
        <v>45748.0</v>
      </c>
      <c r="B6349" s="19" t="str">
        <f t="shared" si="1"/>
        <v>Apr</v>
      </c>
      <c r="C6349" s="20" t="s">
        <v>57</v>
      </c>
      <c r="D6349" s="19" t="s">
        <v>71</v>
      </c>
      <c r="E6349" s="19" t="s">
        <v>19</v>
      </c>
      <c r="F6349" s="21">
        <v>1.0</v>
      </c>
      <c r="G6349" s="22">
        <v>21453.0</v>
      </c>
      <c r="H6349" s="15" t="str">
        <f t="shared" si="2"/>
        <v>Base Range</v>
      </c>
      <c r="I6349" s="22">
        <v>26525.0</v>
      </c>
      <c r="J6349" s="23">
        <f t="shared" si="3"/>
        <v>0.8087841659</v>
      </c>
      <c r="K6349" s="24" t="str">
        <f t="shared" si="4"/>
        <v>Target Not Meet</v>
      </c>
    </row>
    <row r="6350" ht="22.5" customHeight="1">
      <c r="A6350" s="18">
        <v>45748.0</v>
      </c>
      <c r="B6350" s="19" t="str">
        <f t="shared" si="1"/>
        <v>Apr</v>
      </c>
      <c r="C6350" s="20" t="s">
        <v>92</v>
      </c>
      <c r="D6350" s="19" t="s">
        <v>93</v>
      </c>
      <c r="E6350" s="19" t="s">
        <v>26</v>
      </c>
      <c r="F6350" s="21">
        <v>3.0</v>
      </c>
      <c r="G6350" s="22">
        <v>63663.0</v>
      </c>
      <c r="H6350" s="15" t="str">
        <f t="shared" si="2"/>
        <v>Medium Range</v>
      </c>
      <c r="I6350" s="22">
        <v>70876.0</v>
      </c>
      <c r="J6350" s="23">
        <f t="shared" si="3"/>
        <v>0.8982307128</v>
      </c>
      <c r="K6350" s="24" t="str">
        <f t="shared" si="4"/>
        <v>Target Not Meet</v>
      </c>
    </row>
    <row r="6351" ht="22.5" customHeight="1">
      <c r="A6351" s="18">
        <v>45748.0</v>
      </c>
      <c r="B6351" s="19" t="str">
        <f t="shared" si="1"/>
        <v>Apr</v>
      </c>
      <c r="C6351" s="20" t="s">
        <v>57</v>
      </c>
      <c r="D6351" s="25" t="s">
        <v>62</v>
      </c>
      <c r="E6351" s="19" t="s">
        <v>9</v>
      </c>
      <c r="F6351" s="21">
        <v>2.0</v>
      </c>
      <c r="G6351" s="22">
        <v>41712.0</v>
      </c>
      <c r="H6351" s="15" t="str">
        <f t="shared" si="2"/>
        <v>Base Range</v>
      </c>
      <c r="I6351" s="22">
        <v>33335.0</v>
      </c>
      <c r="J6351" s="23">
        <f t="shared" si="3"/>
        <v>1.251297435</v>
      </c>
      <c r="K6351" s="24" t="str">
        <f t="shared" si="4"/>
        <v>Over Achived</v>
      </c>
    </row>
    <row r="6352" ht="22.5" customHeight="1">
      <c r="A6352" s="18">
        <v>45748.0</v>
      </c>
      <c r="B6352" s="19" t="str">
        <f t="shared" si="1"/>
        <v>Apr</v>
      </c>
      <c r="C6352" s="20" t="s">
        <v>57</v>
      </c>
      <c r="D6352" s="25" t="s">
        <v>62</v>
      </c>
      <c r="E6352" s="19" t="s">
        <v>34</v>
      </c>
      <c r="F6352" s="21">
        <v>2.0</v>
      </c>
      <c r="G6352" s="22">
        <v>45893.0</v>
      </c>
      <c r="H6352" s="15" t="str">
        <f t="shared" si="2"/>
        <v>Base Range</v>
      </c>
      <c r="I6352" s="22">
        <v>38503.0</v>
      </c>
      <c r="J6352" s="23">
        <f t="shared" si="3"/>
        <v>1.191933096</v>
      </c>
      <c r="K6352" s="24" t="str">
        <f t="shared" si="4"/>
        <v>Over Achived</v>
      </c>
    </row>
    <row r="6353" ht="22.5" customHeight="1">
      <c r="A6353" s="18">
        <v>45748.0</v>
      </c>
      <c r="B6353" s="19" t="str">
        <f t="shared" si="1"/>
        <v>Apr</v>
      </c>
      <c r="C6353" s="20" t="s">
        <v>57</v>
      </c>
      <c r="D6353" s="19" t="s">
        <v>58</v>
      </c>
      <c r="E6353" s="19" t="s">
        <v>23</v>
      </c>
      <c r="F6353" s="21">
        <v>1.0</v>
      </c>
      <c r="G6353" s="22">
        <v>25739.0</v>
      </c>
      <c r="H6353" s="15" t="str">
        <f t="shared" si="2"/>
        <v>Base Range</v>
      </c>
      <c r="I6353" s="22">
        <v>22366.0</v>
      </c>
      <c r="J6353" s="23">
        <f t="shared" si="3"/>
        <v>1.150809264</v>
      </c>
      <c r="K6353" s="24" t="str">
        <f t="shared" si="4"/>
        <v>Over Achived</v>
      </c>
    </row>
    <row r="6354" ht="22.5" customHeight="1">
      <c r="A6354" s="18">
        <v>45748.0</v>
      </c>
      <c r="B6354" s="19" t="str">
        <f t="shared" si="1"/>
        <v>Apr</v>
      </c>
      <c r="C6354" s="20" t="s">
        <v>57</v>
      </c>
      <c r="D6354" s="19" t="s">
        <v>58</v>
      </c>
      <c r="E6354" s="19" t="s">
        <v>34</v>
      </c>
      <c r="F6354" s="21">
        <v>1.0</v>
      </c>
      <c r="G6354" s="22">
        <v>37218.0</v>
      </c>
      <c r="H6354" s="15" t="str">
        <f t="shared" si="2"/>
        <v>Base Range</v>
      </c>
      <c r="I6354" s="22">
        <v>32946.0</v>
      </c>
      <c r="J6354" s="23">
        <f t="shared" si="3"/>
        <v>1.129666727</v>
      </c>
      <c r="K6354" s="24" t="str">
        <f t="shared" si="4"/>
        <v>Over Achived</v>
      </c>
    </row>
    <row r="6355" ht="22.5" customHeight="1">
      <c r="A6355" s="18">
        <v>45748.0</v>
      </c>
      <c r="B6355" s="19" t="str">
        <f t="shared" si="1"/>
        <v>Apr</v>
      </c>
      <c r="C6355" s="20" t="s">
        <v>13</v>
      </c>
      <c r="D6355" s="19" t="s">
        <v>169</v>
      </c>
      <c r="E6355" s="19" t="s">
        <v>19</v>
      </c>
      <c r="F6355" s="21">
        <v>1.0</v>
      </c>
      <c r="G6355" s="22">
        <v>28533.0</v>
      </c>
      <c r="H6355" s="15" t="str">
        <f t="shared" si="2"/>
        <v>Base Range</v>
      </c>
      <c r="I6355" s="22">
        <v>33923.0</v>
      </c>
      <c r="J6355" s="23">
        <f t="shared" si="3"/>
        <v>0.8411107508</v>
      </c>
      <c r="K6355" s="24" t="str">
        <f t="shared" si="4"/>
        <v>Target Not Meet</v>
      </c>
    </row>
    <row r="6356" ht="22.5" customHeight="1">
      <c r="A6356" s="18">
        <v>45748.0</v>
      </c>
      <c r="B6356" s="19" t="str">
        <f t="shared" si="1"/>
        <v>Apr</v>
      </c>
      <c r="C6356" s="20" t="s">
        <v>57</v>
      </c>
      <c r="D6356" s="19" t="s">
        <v>71</v>
      </c>
      <c r="E6356" s="19" t="s">
        <v>38</v>
      </c>
      <c r="F6356" s="21">
        <v>1.0</v>
      </c>
      <c r="G6356" s="22">
        <v>27476.0</v>
      </c>
      <c r="H6356" s="15" t="str">
        <f t="shared" si="2"/>
        <v>Base Range</v>
      </c>
      <c r="I6356" s="22">
        <v>32436.0</v>
      </c>
      <c r="J6356" s="23">
        <f t="shared" si="3"/>
        <v>0.8470834875</v>
      </c>
      <c r="K6356" s="24" t="str">
        <f t="shared" si="4"/>
        <v>Target Not Meet</v>
      </c>
    </row>
    <row r="6357" ht="22.5" customHeight="1">
      <c r="A6357" s="18">
        <v>45748.0</v>
      </c>
      <c r="B6357" s="19" t="str">
        <f t="shared" si="1"/>
        <v>Apr</v>
      </c>
      <c r="C6357" s="20" t="s">
        <v>92</v>
      </c>
      <c r="D6357" s="19" t="s">
        <v>93</v>
      </c>
      <c r="E6357" s="19" t="s">
        <v>68</v>
      </c>
      <c r="F6357" s="21">
        <v>1.0</v>
      </c>
      <c r="G6357" s="22">
        <v>33312.0</v>
      </c>
      <c r="H6357" s="15" t="str">
        <f t="shared" si="2"/>
        <v>Base Range</v>
      </c>
      <c r="I6357" s="22">
        <v>36665.0</v>
      </c>
      <c r="J6357" s="23">
        <f t="shared" si="3"/>
        <v>0.9085503887</v>
      </c>
      <c r="K6357" s="24" t="str">
        <f t="shared" si="4"/>
        <v>Target Not Meet</v>
      </c>
    </row>
    <row r="6358" ht="22.5" customHeight="1">
      <c r="A6358" s="18">
        <v>45748.0</v>
      </c>
      <c r="B6358" s="19" t="str">
        <f t="shared" si="1"/>
        <v>Apr</v>
      </c>
      <c r="C6358" s="20" t="s">
        <v>13</v>
      </c>
      <c r="D6358" s="19" t="s">
        <v>29</v>
      </c>
      <c r="E6358" s="19" t="s">
        <v>23</v>
      </c>
      <c r="F6358" s="21">
        <v>1.0</v>
      </c>
      <c r="G6358" s="22">
        <v>26670.0</v>
      </c>
      <c r="H6358" s="15" t="str">
        <f t="shared" si="2"/>
        <v>Base Range</v>
      </c>
      <c r="I6358" s="22">
        <v>33017.0</v>
      </c>
      <c r="J6358" s="23">
        <f t="shared" si="3"/>
        <v>0.8077656965</v>
      </c>
      <c r="K6358" s="24" t="str">
        <f t="shared" si="4"/>
        <v>Target Not Meet</v>
      </c>
    </row>
    <row r="6359" ht="22.5" customHeight="1">
      <c r="A6359" s="18">
        <v>45748.0</v>
      </c>
      <c r="B6359" s="19" t="str">
        <f t="shared" si="1"/>
        <v>Apr</v>
      </c>
      <c r="C6359" s="20" t="s">
        <v>92</v>
      </c>
      <c r="D6359" s="19" t="s">
        <v>98</v>
      </c>
      <c r="E6359" s="19" t="s">
        <v>23</v>
      </c>
      <c r="F6359" s="21">
        <v>2.0</v>
      </c>
      <c r="G6359" s="22">
        <v>43112.0</v>
      </c>
      <c r="H6359" s="15" t="str">
        <f t="shared" si="2"/>
        <v>Base Range</v>
      </c>
      <c r="I6359" s="22">
        <v>50372.0</v>
      </c>
      <c r="J6359" s="23">
        <f t="shared" si="3"/>
        <v>0.85587231</v>
      </c>
      <c r="K6359" s="24" t="str">
        <f t="shared" si="4"/>
        <v>Target Not Meet</v>
      </c>
    </row>
    <row r="6360" ht="22.5" customHeight="1">
      <c r="A6360" s="18">
        <v>45748.0</v>
      </c>
      <c r="B6360" s="19" t="str">
        <f t="shared" si="1"/>
        <v>Apr</v>
      </c>
      <c r="C6360" s="20" t="s">
        <v>7</v>
      </c>
      <c r="D6360" s="19" t="s">
        <v>126</v>
      </c>
      <c r="E6360" s="19" t="s">
        <v>26</v>
      </c>
      <c r="F6360" s="21">
        <v>6.0</v>
      </c>
      <c r="G6360" s="22">
        <v>168759.0</v>
      </c>
      <c r="H6360" s="15" t="str">
        <f t="shared" si="2"/>
        <v>Very High Range</v>
      </c>
      <c r="I6360" s="22">
        <v>154788.0</v>
      </c>
      <c r="J6360" s="23">
        <f t="shared" si="3"/>
        <v>1.090258935</v>
      </c>
      <c r="K6360" s="24" t="str">
        <f t="shared" si="4"/>
        <v>Over Achived</v>
      </c>
    </row>
    <row r="6361" ht="22.5" customHeight="1">
      <c r="A6361" s="18">
        <v>45748.0</v>
      </c>
      <c r="B6361" s="19" t="str">
        <f t="shared" si="1"/>
        <v>Apr</v>
      </c>
      <c r="C6361" s="20" t="s">
        <v>7</v>
      </c>
      <c r="D6361" s="19" t="s">
        <v>126</v>
      </c>
      <c r="E6361" s="19" t="s">
        <v>23</v>
      </c>
      <c r="F6361" s="21">
        <v>2.0</v>
      </c>
      <c r="G6361" s="22">
        <v>50186.0</v>
      </c>
      <c r="H6361" s="15" t="str">
        <f t="shared" si="2"/>
        <v>Medium Range</v>
      </c>
      <c r="I6361" s="22">
        <v>44001.0</v>
      </c>
      <c r="J6361" s="23">
        <f t="shared" si="3"/>
        <v>1.140564987</v>
      </c>
      <c r="K6361" s="24" t="str">
        <f t="shared" si="4"/>
        <v>Over Achived</v>
      </c>
    </row>
    <row r="6362" ht="22.5" customHeight="1">
      <c r="A6362" s="18">
        <v>45748.0</v>
      </c>
      <c r="B6362" s="19" t="str">
        <f t="shared" si="1"/>
        <v>Apr</v>
      </c>
      <c r="C6362" s="20" t="s">
        <v>7</v>
      </c>
      <c r="D6362" s="19" t="s">
        <v>118</v>
      </c>
      <c r="E6362" s="19" t="s">
        <v>26</v>
      </c>
      <c r="F6362" s="21">
        <v>7.0</v>
      </c>
      <c r="G6362" s="22">
        <v>167132.0</v>
      </c>
      <c r="H6362" s="15" t="str">
        <f t="shared" si="2"/>
        <v>Very High Range</v>
      </c>
      <c r="I6362" s="22">
        <v>153566.0</v>
      </c>
      <c r="J6362" s="23">
        <f t="shared" si="3"/>
        <v>1.088339867</v>
      </c>
      <c r="K6362" s="24" t="str">
        <f t="shared" si="4"/>
        <v>Over Achived</v>
      </c>
    </row>
    <row r="6363" ht="22.5" customHeight="1">
      <c r="A6363" s="18">
        <v>45748.0</v>
      </c>
      <c r="B6363" s="19" t="str">
        <f t="shared" si="1"/>
        <v>Apr</v>
      </c>
      <c r="C6363" s="20" t="s">
        <v>7</v>
      </c>
      <c r="D6363" s="19" t="s">
        <v>118</v>
      </c>
      <c r="E6363" s="19" t="s">
        <v>26</v>
      </c>
      <c r="F6363" s="21">
        <v>7.0</v>
      </c>
      <c r="G6363" s="22">
        <v>138401.0</v>
      </c>
      <c r="H6363" s="15" t="str">
        <f t="shared" si="2"/>
        <v>Very High Range</v>
      </c>
      <c r="I6363" s="22">
        <v>97164.0</v>
      </c>
      <c r="J6363" s="23">
        <f t="shared" si="3"/>
        <v>1.424406159</v>
      </c>
      <c r="K6363" s="24" t="str">
        <f t="shared" si="4"/>
        <v>Over Achived</v>
      </c>
    </row>
    <row r="6364" ht="22.5" customHeight="1">
      <c r="A6364" s="18">
        <v>45748.0</v>
      </c>
      <c r="B6364" s="19" t="str">
        <f t="shared" si="1"/>
        <v>Apr</v>
      </c>
      <c r="C6364" s="20" t="s">
        <v>7</v>
      </c>
      <c r="D6364" s="19" t="s">
        <v>118</v>
      </c>
      <c r="E6364" s="19" t="s">
        <v>63</v>
      </c>
      <c r="F6364" s="21">
        <v>1.0</v>
      </c>
      <c r="G6364" s="22">
        <v>39266.0</v>
      </c>
      <c r="H6364" s="15" t="str">
        <f t="shared" si="2"/>
        <v>Base Range</v>
      </c>
      <c r="I6364" s="22">
        <v>27889.0</v>
      </c>
      <c r="J6364" s="23">
        <f t="shared" si="3"/>
        <v>1.407938614</v>
      </c>
      <c r="K6364" s="24" t="str">
        <f t="shared" si="4"/>
        <v>Over Achived</v>
      </c>
    </row>
    <row r="6365" ht="22.5" customHeight="1">
      <c r="A6365" s="18">
        <v>45748.0</v>
      </c>
      <c r="B6365" s="19" t="str">
        <f t="shared" si="1"/>
        <v>Apr</v>
      </c>
      <c r="C6365" s="20" t="s">
        <v>7</v>
      </c>
      <c r="D6365" s="19" t="s">
        <v>106</v>
      </c>
      <c r="E6365" s="19" t="s">
        <v>38</v>
      </c>
      <c r="F6365" s="21">
        <v>2.0</v>
      </c>
      <c r="G6365" s="22">
        <v>72849.0</v>
      </c>
      <c r="H6365" s="15" t="str">
        <f t="shared" si="2"/>
        <v>High Range</v>
      </c>
      <c r="I6365" s="22">
        <v>56583.0</v>
      </c>
      <c r="J6365" s="23">
        <f t="shared" si="3"/>
        <v>1.287471502</v>
      </c>
      <c r="K6365" s="24" t="str">
        <f t="shared" si="4"/>
        <v>Over Achived</v>
      </c>
    </row>
    <row r="6366" ht="22.5" customHeight="1">
      <c r="A6366" s="18">
        <v>45748.0</v>
      </c>
      <c r="B6366" s="19" t="str">
        <f t="shared" si="1"/>
        <v>Apr</v>
      </c>
      <c r="C6366" s="20" t="s">
        <v>7</v>
      </c>
      <c r="D6366" s="19" t="s">
        <v>106</v>
      </c>
      <c r="E6366" s="19" t="s">
        <v>63</v>
      </c>
      <c r="F6366" s="21">
        <v>2.0</v>
      </c>
      <c r="G6366" s="22">
        <v>46726.0</v>
      </c>
      <c r="H6366" s="15" t="str">
        <f t="shared" si="2"/>
        <v>Base Range</v>
      </c>
      <c r="I6366" s="22">
        <v>33673.0</v>
      </c>
      <c r="J6366" s="23">
        <f t="shared" si="3"/>
        <v>1.387639949</v>
      </c>
      <c r="K6366" s="24" t="str">
        <f t="shared" si="4"/>
        <v>Over Achived</v>
      </c>
    </row>
    <row r="6367" ht="22.5" customHeight="1">
      <c r="A6367" s="18">
        <v>45748.0</v>
      </c>
      <c r="B6367" s="19" t="str">
        <f t="shared" si="1"/>
        <v>Apr</v>
      </c>
      <c r="C6367" s="20" t="s">
        <v>7</v>
      </c>
      <c r="D6367" s="19" t="s">
        <v>106</v>
      </c>
      <c r="E6367" s="19" t="s">
        <v>9</v>
      </c>
      <c r="F6367" s="21">
        <v>4.0</v>
      </c>
      <c r="G6367" s="22">
        <v>115666.0</v>
      </c>
      <c r="H6367" s="15" t="str">
        <f t="shared" si="2"/>
        <v>Very High Range</v>
      </c>
      <c r="I6367" s="22">
        <v>100422.0</v>
      </c>
      <c r="J6367" s="23">
        <f t="shared" si="3"/>
        <v>1.151799407</v>
      </c>
      <c r="K6367" s="24" t="str">
        <f t="shared" si="4"/>
        <v>Over Achived</v>
      </c>
    </row>
    <row r="6368" ht="22.5" customHeight="1">
      <c r="A6368" s="18">
        <v>45748.0</v>
      </c>
      <c r="B6368" s="19" t="str">
        <f t="shared" si="1"/>
        <v>Apr</v>
      </c>
      <c r="C6368" s="20" t="s">
        <v>7</v>
      </c>
      <c r="D6368" s="19" t="s">
        <v>106</v>
      </c>
      <c r="E6368" s="19" t="s">
        <v>34</v>
      </c>
      <c r="F6368" s="21">
        <v>4.0</v>
      </c>
      <c r="G6368" s="22">
        <v>101268.0</v>
      </c>
      <c r="H6368" s="15" t="str">
        <f t="shared" si="2"/>
        <v>Very High Range</v>
      </c>
      <c r="I6368" s="22">
        <v>79447.0</v>
      </c>
      <c r="J6368" s="23">
        <f t="shared" si="3"/>
        <v>1.274661095</v>
      </c>
      <c r="K6368" s="24" t="str">
        <f t="shared" si="4"/>
        <v>Over Achived</v>
      </c>
    </row>
    <row r="6369" ht="22.5" customHeight="1">
      <c r="A6369" s="18">
        <v>45748.0</v>
      </c>
      <c r="B6369" s="19" t="str">
        <f t="shared" si="1"/>
        <v>Apr</v>
      </c>
      <c r="C6369" s="20" t="s">
        <v>7</v>
      </c>
      <c r="D6369" s="19" t="s">
        <v>8</v>
      </c>
      <c r="E6369" s="19" t="s">
        <v>38</v>
      </c>
      <c r="F6369" s="21">
        <v>3.0</v>
      </c>
      <c r="G6369" s="22">
        <v>79339.0</v>
      </c>
      <c r="H6369" s="15" t="str">
        <f t="shared" si="2"/>
        <v>High Range</v>
      </c>
      <c r="I6369" s="22">
        <v>70500.0</v>
      </c>
      <c r="J6369" s="23">
        <f t="shared" si="3"/>
        <v>1.125375887</v>
      </c>
      <c r="K6369" s="24" t="str">
        <f t="shared" si="4"/>
        <v>Over Achived</v>
      </c>
    </row>
    <row r="6370" ht="22.5" customHeight="1">
      <c r="A6370" s="18">
        <v>45748.0</v>
      </c>
      <c r="B6370" s="19" t="str">
        <f t="shared" si="1"/>
        <v>Apr</v>
      </c>
      <c r="C6370" s="20" t="s">
        <v>7</v>
      </c>
      <c r="D6370" s="19" t="s">
        <v>8</v>
      </c>
      <c r="E6370" s="19" t="s">
        <v>38</v>
      </c>
      <c r="F6370" s="21">
        <v>3.0</v>
      </c>
      <c r="G6370" s="22">
        <v>72264.0</v>
      </c>
      <c r="H6370" s="15" t="str">
        <f t="shared" si="2"/>
        <v>High Range</v>
      </c>
      <c r="I6370" s="22">
        <v>59056.0</v>
      </c>
      <c r="J6370" s="23">
        <f t="shared" si="3"/>
        <v>1.223652127</v>
      </c>
      <c r="K6370" s="24" t="str">
        <f t="shared" si="4"/>
        <v>Over Achived</v>
      </c>
    </row>
    <row r="6371" ht="22.5" customHeight="1">
      <c r="A6371" s="18">
        <v>45748.0</v>
      </c>
      <c r="B6371" s="19" t="str">
        <f t="shared" si="1"/>
        <v>Apr</v>
      </c>
      <c r="C6371" s="20" t="s">
        <v>7</v>
      </c>
      <c r="D6371" s="19" t="s">
        <v>8</v>
      </c>
      <c r="E6371" s="19" t="s">
        <v>63</v>
      </c>
      <c r="F6371" s="21">
        <v>2.0</v>
      </c>
      <c r="G6371" s="22">
        <v>41191.0</v>
      </c>
      <c r="H6371" s="15" t="str">
        <f t="shared" si="2"/>
        <v>Base Range</v>
      </c>
      <c r="I6371" s="22">
        <v>32224.0</v>
      </c>
      <c r="J6371" s="23">
        <f t="shared" si="3"/>
        <v>1.278270854</v>
      </c>
      <c r="K6371" s="24" t="str">
        <f t="shared" si="4"/>
        <v>Over Achived</v>
      </c>
    </row>
    <row r="6372" ht="22.5" customHeight="1">
      <c r="A6372" s="18">
        <v>45748.0</v>
      </c>
      <c r="B6372" s="19" t="str">
        <f t="shared" si="1"/>
        <v>Apr</v>
      </c>
      <c r="C6372" s="20" t="s">
        <v>7</v>
      </c>
      <c r="D6372" s="19" t="s">
        <v>8</v>
      </c>
      <c r="E6372" s="19" t="s">
        <v>19</v>
      </c>
      <c r="F6372" s="21">
        <v>3.0</v>
      </c>
      <c r="G6372" s="22">
        <v>54608.0</v>
      </c>
      <c r="H6372" s="15" t="str">
        <f t="shared" si="2"/>
        <v>Medium Range</v>
      </c>
      <c r="I6372" s="22">
        <v>46657.0</v>
      </c>
      <c r="J6372" s="23">
        <f t="shared" si="3"/>
        <v>1.170413871</v>
      </c>
      <c r="K6372" s="24" t="str">
        <f t="shared" si="4"/>
        <v>Over Achived</v>
      </c>
    </row>
    <row r="6373" ht="22.5" customHeight="1">
      <c r="A6373" s="18">
        <v>45748.0</v>
      </c>
      <c r="B6373" s="19" t="str">
        <f t="shared" si="1"/>
        <v>Apr</v>
      </c>
      <c r="C6373" s="20" t="s">
        <v>7</v>
      </c>
      <c r="D6373" s="19" t="s">
        <v>8</v>
      </c>
      <c r="E6373" s="19" t="s">
        <v>34</v>
      </c>
      <c r="F6373" s="21">
        <v>4.0</v>
      </c>
      <c r="G6373" s="22">
        <v>92924.0</v>
      </c>
      <c r="H6373" s="15" t="str">
        <f t="shared" si="2"/>
        <v>Very High Range</v>
      </c>
      <c r="I6373" s="22">
        <v>73853.0</v>
      </c>
      <c r="J6373" s="23">
        <f t="shared" si="3"/>
        <v>1.258229185</v>
      </c>
      <c r="K6373" s="24" t="str">
        <f t="shared" si="4"/>
        <v>Over Achived</v>
      </c>
    </row>
    <row r="6374" ht="22.5" customHeight="1">
      <c r="A6374" s="18">
        <v>45748.0</v>
      </c>
      <c r="B6374" s="19" t="str">
        <f t="shared" si="1"/>
        <v>Apr</v>
      </c>
      <c r="C6374" s="20" t="s">
        <v>92</v>
      </c>
      <c r="D6374" s="19" t="s">
        <v>98</v>
      </c>
      <c r="E6374" s="19" t="s">
        <v>34</v>
      </c>
      <c r="F6374" s="21">
        <v>3.0</v>
      </c>
      <c r="G6374" s="22">
        <v>71913.0</v>
      </c>
      <c r="H6374" s="15" t="str">
        <f t="shared" si="2"/>
        <v>High Range</v>
      </c>
      <c r="I6374" s="22">
        <v>92699.0</v>
      </c>
      <c r="J6374" s="23">
        <f t="shared" si="3"/>
        <v>0.7757688864</v>
      </c>
      <c r="K6374" s="24" t="str">
        <f t="shared" si="4"/>
        <v>Target Not Meet</v>
      </c>
    </row>
    <row r="6375" ht="22.5" customHeight="1">
      <c r="A6375" s="18">
        <v>45748.0</v>
      </c>
      <c r="B6375" s="19" t="str">
        <f t="shared" si="1"/>
        <v>Apr</v>
      </c>
      <c r="C6375" s="20" t="s">
        <v>7</v>
      </c>
      <c r="D6375" s="19" t="s">
        <v>126</v>
      </c>
      <c r="E6375" s="19" t="s">
        <v>63</v>
      </c>
      <c r="F6375" s="21">
        <v>2.0</v>
      </c>
      <c r="G6375" s="22">
        <v>46225.0</v>
      </c>
      <c r="H6375" s="15" t="str">
        <f t="shared" si="2"/>
        <v>Base Range</v>
      </c>
      <c r="I6375" s="22">
        <v>36988.0</v>
      </c>
      <c r="J6375" s="23">
        <f t="shared" si="3"/>
        <v>1.249729642</v>
      </c>
      <c r="K6375" s="24" t="str">
        <f t="shared" si="4"/>
        <v>Over Achived</v>
      </c>
    </row>
    <row r="6376" ht="22.5" customHeight="1">
      <c r="A6376" s="18">
        <v>45748.0</v>
      </c>
      <c r="B6376" s="19" t="str">
        <f t="shared" si="1"/>
        <v>Apr</v>
      </c>
      <c r="C6376" s="20" t="s">
        <v>7</v>
      </c>
      <c r="D6376" s="19" t="s">
        <v>126</v>
      </c>
      <c r="E6376" s="19" t="s">
        <v>19</v>
      </c>
      <c r="F6376" s="21">
        <v>3.0</v>
      </c>
      <c r="G6376" s="22">
        <v>50646.0</v>
      </c>
      <c r="H6376" s="15" t="str">
        <f t="shared" si="2"/>
        <v>Medium Range</v>
      </c>
      <c r="I6376" s="22">
        <v>37932.0</v>
      </c>
      <c r="J6376" s="23">
        <f t="shared" si="3"/>
        <v>1.335178741</v>
      </c>
      <c r="K6376" s="24" t="str">
        <f t="shared" si="4"/>
        <v>Over Achived</v>
      </c>
    </row>
    <row r="6377" ht="22.5" customHeight="1">
      <c r="A6377" s="18">
        <v>45748.0</v>
      </c>
      <c r="B6377" s="19" t="str">
        <f t="shared" si="1"/>
        <v>Apr</v>
      </c>
      <c r="C6377" s="20" t="s">
        <v>7</v>
      </c>
      <c r="D6377" s="19" t="s">
        <v>118</v>
      </c>
      <c r="E6377" s="19" t="s">
        <v>38</v>
      </c>
      <c r="F6377" s="21">
        <v>3.0</v>
      </c>
      <c r="G6377" s="22">
        <v>71115.0</v>
      </c>
      <c r="H6377" s="15" t="str">
        <f t="shared" si="2"/>
        <v>High Range</v>
      </c>
      <c r="I6377" s="22">
        <v>55480.0</v>
      </c>
      <c r="J6377" s="23">
        <f t="shared" si="3"/>
        <v>1.281813266</v>
      </c>
      <c r="K6377" s="24" t="str">
        <f t="shared" si="4"/>
        <v>Over Achived</v>
      </c>
    </row>
    <row r="6378" ht="22.5" customHeight="1">
      <c r="A6378" s="18">
        <v>45748.0</v>
      </c>
      <c r="B6378" s="19" t="str">
        <f t="shared" si="1"/>
        <v>Apr</v>
      </c>
      <c r="C6378" s="20" t="s">
        <v>7</v>
      </c>
      <c r="D6378" s="19" t="s">
        <v>131</v>
      </c>
      <c r="E6378" s="19" t="s">
        <v>63</v>
      </c>
      <c r="F6378" s="21">
        <v>2.0</v>
      </c>
      <c r="G6378" s="22">
        <v>36661.0</v>
      </c>
      <c r="H6378" s="15" t="str">
        <f t="shared" si="2"/>
        <v>Base Range</v>
      </c>
      <c r="I6378" s="22">
        <v>33095.0</v>
      </c>
      <c r="J6378" s="23">
        <f t="shared" si="3"/>
        <v>1.107750415</v>
      </c>
      <c r="K6378" s="24" t="str">
        <f t="shared" si="4"/>
        <v>Over Achived</v>
      </c>
    </row>
    <row r="6379" ht="22.5" customHeight="1">
      <c r="A6379" s="18">
        <v>45748.0</v>
      </c>
      <c r="B6379" s="19" t="str">
        <f t="shared" si="1"/>
        <v>Apr</v>
      </c>
      <c r="C6379" s="20" t="s">
        <v>7</v>
      </c>
      <c r="D6379" s="19" t="s">
        <v>126</v>
      </c>
      <c r="E6379" s="19" t="s">
        <v>9</v>
      </c>
      <c r="F6379" s="21">
        <v>5.0</v>
      </c>
      <c r="G6379" s="22">
        <v>93882.0</v>
      </c>
      <c r="H6379" s="15" t="str">
        <f t="shared" si="2"/>
        <v>Very High Range</v>
      </c>
      <c r="I6379" s="22">
        <v>86223.0</v>
      </c>
      <c r="J6379" s="23">
        <f t="shared" si="3"/>
        <v>1.088827807</v>
      </c>
      <c r="K6379" s="24" t="str">
        <f t="shared" si="4"/>
        <v>Over Achived</v>
      </c>
    </row>
    <row r="6380" ht="22.5" customHeight="1">
      <c r="A6380" s="18">
        <v>45748.0</v>
      </c>
      <c r="B6380" s="19" t="str">
        <f t="shared" si="1"/>
        <v>Apr</v>
      </c>
      <c r="C6380" s="20" t="s">
        <v>92</v>
      </c>
      <c r="D6380" s="19" t="s">
        <v>144</v>
      </c>
      <c r="E6380" s="19" t="s">
        <v>68</v>
      </c>
      <c r="F6380" s="21">
        <v>1.0</v>
      </c>
      <c r="G6380" s="22">
        <v>34874.0</v>
      </c>
      <c r="H6380" s="15" t="str">
        <f t="shared" si="2"/>
        <v>Base Range</v>
      </c>
      <c r="I6380" s="22">
        <v>31342.0</v>
      </c>
      <c r="J6380" s="23">
        <f t="shared" si="3"/>
        <v>1.112692234</v>
      </c>
      <c r="K6380" s="24" t="str">
        <f t="shared" si="4"/>
        <v>Over Achived</v>
      </c>
    </row>
    <row r="6381" ht="22.5" customHeight="1">
      <c r="A6381" s="18">
        <v>45748.0</v>
      </c>
      <c r="B6381" s="19" t="str">
        <f t="shared" si="1"/>
        <v>Apr</v>
      </c>
      <c r="C6381" s="20" t="s">
        <v>92</v>
      </c>
      <c r="D6381" s="19" t="s">
        <v>144</v>
      </c>
      <c r="E6381" s="19" t="s">
        <v>9</v>
      </c>
      <c r="F6381" s="21">
        <v>4.0</v>
      </c>
      <c r="G6381" s="22">
        <v>71414.0</v>
      </c>
      <c r="H6381" s="15" t="str">
        <f t="shared" si="2"/>
        <v>High Range</v>
      </c>
      <c r="I6381" s="22">
        <v>62567.0</v>
      </c>
      <c r="J6381" s="23">
        <f t="shared" si="3"/>
        <v>1.141400419</v>
      </c>
      <c r="K6381" s="24" t="str">
        <f t="shared" si="4"/>
        <v>Over Achived</v>
      </c>
    </row>
    <row r="6382" ht="22.5" customHeight="1">
      <c r="A6382" s="18">
        <v>45748.0</v>
      </c>
      <c r="B6382" s="19" t="str">
        <f t="shared" si="1"/>
        <v>Apr</v>
      </c>
      <c r="C6382" s="20" t="s">
        <v>92</v>
      </c>
      <c r="D6382" s="25" t="s">
        <v>149</v>
      </c>
      <c r="E6382" s="19" t="s">
        <v>63</v>
      </c>
      <c r="F6382" s="21">
        <v>1.0</v>
      </c>
      <c r="G6382" s="22">
        <v>14078.0</v>
      </c>
      <c r="H6382" s="15" t="str">
        <f t="shared" si="2"/>
        <v>Base Range</v>
      </c>
      <c r="I6382" s="22">
        <v>13137.0</v>
      </c>
      <c r="J6382" s="23">
        <f t="shared" si="3"/>
        <v>1.071629748</v>
      </c>
      <c r="K6382" s="24" t="str">
        <f t="shared" si="4"/>
        <v>Over Achived</v>
      </c>
    </row>
    <row r="6383" ht="22.5" customHeight="1">
      <c r="A6383" s="18">
        <v>45748.0</v>
      </c>
      <c r="B6383" s="19" t="str">
        <f t="shared" si="1"/>
        <v>Apr</v>
      </c>
      <c r="C6383" s="20" t="s">
        <v>92</v>
      </c>
      <c r="D6383" s="25" t="s">
        <v>149</v>
      </c>
      <c r="E6383" s="19" t="s">
        <v>34</v>
      </c>
      <c r="F6383" s="21">
        <v>4.0</v>
      </c>
      <c r="G6383" s="22">
        <v>87606.0</v>
      </c>
      <c r="H6383" s="15" t="str">
        <f t="shared" si="2"/>
        <v>High Range</v>
      </c>
      <c r="I6383" s="22">
        <v>68373.0</v>
      </c>
      <c r="J6383" s="23">
        <f t="shared" si="3"/>
        <v>1.281295248</v>
      </c>
      <c r="K6383" s="24" t="str">
        <f t="shared" si="4"/>
        <v>Over Achived</v>
      </c>
    </row>
    <row r="6384" ht="22.5" customHeight="1">
      <c r="A6384" s="18">
        <v>45748.0</v>
      </c>
      <c r="B6384" s="19" t="str">
        <f t="shared" si="1"/>
        <v>Apr</v>
      </c>
      <c r="C6384" s="20" t="s">
        <v>92</v>
      </c>
      <c r="D6384" s="25" t="s">
        <v>149</v>
      </c>
      <c r="E6384" s="19" t="s">
        <v>68</v>
      </c>
      <c r="F6384" s="21">
        <v>2.0</v>
      </c>
      <c r="G6384" s="22">
        <v>37786.0</v>
      </c>
      <c r="H6384" s="15" t="str">
        <f t="shared" si="2"/>
        <v>Base Range</v>
      </c>
      <c r="I6384" s="22">
        <v>33212.0</v>
      </c>
      <c r="J6384" s="23">
        <f t="shared" si="3"/>
        <v>1.137721306</v>
      </c>
      <c r="K6384" s="24" t="str">
        <f t="shared" si="4"/>
        <v>Over Achived</v>
      </c>
    </row>
    <row r="6385" ht="22.5" customHeight="1">
      <c r="A6385" s="18">
        <v>45748.0</v>
      </c>
      <c r="B6385" s="19" t="str">
        <f t="shared" si="1"/>
        <v>Apr</v>
      </c>
      <c r="C6385" s="20" t="s">
        <v>92</v>
      </c>
      <c r="D6385" s="25" t="s">
        <v>149</v>
      </c>
      <c r="E6385" s="19" t="s">
        <v>68</v>
      </c>
      <c r="F6385" s="21">
        <v>2.0</v>
      </c>
      <c r="G6385" s="22">
        <v>33808.0</v>
      </c>
      <c r="H6385" s="15" t="str">
        <f t="shared" si="2"/>
        <v>Base Range</v>
      </c>
      <c r="I6385" s="22">
        <v>27055.0</v>
      </c>
      <c r="J6385" s="23">
        <f t="shared" si="3"/>
        <v>1.249602661</v>
      </c>
      <c r="K6385" s="24" t="str">
        <f t="shared" si="4"/>
        <v>Over Achived</v>
      </c>
    </row>
    <row r="6386" ht="22.5" customHeight="1">
      <c r="A6386" s="18">
        <v>45748.0</v>
      </c>
      <c r="B6386" s="19" t="str">
        <f t="shared" si="1"/>
        <v>Apr</v>
      </c>
      <c r="C6386" s="20" t="s">
        <v>92</v>
      </c>
      <c r="D6386" s="25" t="s">
        <v>149</v>
      </c>
      <c r="E6386" s="19" t="s">
        <v>19</v>
      </c>
      <c r="F6386" s="21">
        <v>2.0</v>
      </c>
      <c r="G6386" s="22">
        <v>43002.0</v>
      </c>
      <c r="H6386" s="15" t="str">
        <f t="shared" si="2"/>
        <v>Base Range</v>
      </c>
      <c r="I6386" s="22">
        <v>36806.0</v>
      </c>
      <c r="J6386" s="23">
        <f t="shared" si="3"/>
        <v>1.168342118</v>
      </c>
      <c r="K6386" s="24" t="str">
        <f t="shared" si="4"/>
        <v>Over Achived</v>
      </c>
    </row>
    <row r="6387" ht="22.5" customHeight="1">
      <c r="A6387" s="18">
        <v>45748.0</v>
      </c>
      <c r="B6387" s="19" t="str">
        <f t="shared" si="1"/>
        <v>Apr</v>
      </c>
      <c r="C6387" s="20" t="s">
        <v>92</v>
      </c>
      <c r="D6387" s="19" t="s">
        <v>144</v>
      </c>
      <c r="E6387" s="19" t="s">
        <v>23</v>
      </c>
      <c r="F6387" s="21">
        <v>2.0</v>
      </c>
      <c r="G6387" s="22">
        <v>46119.0</v>
      </c>
      <c r="H6387" s="15" t="str">
        <f t="shared" si="2"/>
        <v>Base Range</v>
      </c>
      <c r="I6387" s="22">
        <v>39588.0</v>
      </c>
      <c r="J6387" s="23">
        <f t="shared" si="3"/>
        <v>1.164974235</v>
      </c>
      <c r="K6387" s="24" t="str">
        <f t="shared" si="4"/>
        <v>Over Achived</v>
      </c>
    </row>
    <row r="6388" ht="22.5" customHeight="1">
      <c r="A6388" s="18">
        <v>45748.0</v>
      </c>
      <c r="B6388" s="19" t="str">
        <f t="shared" si="1"/>
        <v>Apr</v>
      </c>
      <c r="C6388" s="20" t="s">
        <v>92</v>
      </c>
      <c r="D6388" s="19" t="s">
        <v>158</v>
      </c>
      <c r="E6388" s="19" t="s">
        <v>38</v>
      </c>
      <c r="F6388" s="21">
        <v>2.0</v>
      </c>
      <c r="G6388" s="22">
        <v>51927.0</v>
      </c>
      <c r="H6388" s="15" t="str">
        <f t="shared" si="2"/>
        <v>Medium Range</v>
      </c>
      <c r="I6388" s="22">
        <v>37550.0</v>
      </c>
      <c r="J6388" s="23">
        <f t="shared" si="3"/>
        <v>1.382876165</v>
      </c>
      <c r="K6388" s="24" t="str">
        <f t="shared" si="4"/>
        <v>Over Achived</v>
      </c>
    </row>
    <row r="6389" ht="22.5" customHeight="1">
      <c r="A6389" s="18">
        <v>45748.0</v>
      </c>
      <c r="B6389" s="19" t="str">
        <f t="shared" si="1"/>
        <v>Apr</v>
      </c>
      <c r="C6389" s="20" t="s">
        <v>92</v>
      </c>
      <c r="D6389" s="19" t="s">
        <v>158</v>
      </c>
      <c r="E6389" s="19" t="s">
        <v>23</v>
      </c>
      <c r="F6389" s="21">
        <v>2.0</v>
      </c>
      <c r="G6389" s="22">
        <v>36503.0</v>
      </c>
      <c r="H6389" s="15" t="str">
        <f t="shared" si="2"/>
        <v>Base Range</v>
      </c>
      <c r="I6389" s="22">
        <v>27601.0</v>
      </c>
      <c r="J6389" s="23">
        <f t="shared" si="3"/>
        <v>1.322524546</v>
      </c>
      <c r="K6389" s="24" t="str">
        <f t="shared" si="4"/>
        <v>Over Achived</v>
      </c>
    </row>
    <row r="6390" ht="22.5" customHeight="1">
      <c r="A6390" s="18">
        <v>45748.0</v>
      </c>
      <c r="B6390" s="19" t="str">
        <f t="shared" si="1"/>
        <v>Apr</v>
      </c>
      <c r="C6390" s="20" t="s">
        <v>7</v>
      </c>
      <c r="D6390" s="19" t="s">
        <v>131</v>
      </c>
      <c r="E6390" s="19" t="s">
        <v>23</v>
      </c>
      <c r="F6390" s="21">
        <v>2.0</v>
      </c>
      <c r="G6390" s="22">
        <v>48545.0</v>
      </c>
      <c r="H6390" s="15" t="str">
        <f t="shared" si="2"/>
        <v>Base Range</v>
      </c>
      <c r="I6390" s="22">
        <v>44464.0</v>
      </c>
      <c r="J6390" s="23">
        <f t="shared" si="3"/>
        <v>1.091782116</v>
      </c>
      <c r="K6390" s="24" t="str">
        <f t="shared" si="4"/>
        <v>Over Achived</v>
      </c>
    </row>
    <row r="6391" ht="22.5" customHeight="1">
      <c r="A6391" s="18">
        <v>45748.0</v>
      </c>
      <c r="B6391" s="19" t="str">
        <f t="shared" si="1"/>
        <v>Apr</v>
      </c>
      <c r="C6391" s="20" t="s">
        <v>7</v>
      </c>
      <c r="D6391" s="19" t="s">
        <v>131</v>
      </c>
      <c r="E6391" s="19" t="s">
        <v>23</v>
      </c>
      <c r="F6391" s="21">
        <v>2.0</v>
      </c>
      <c r="G6391" s="22">
        <v>47688.0</v>
      </c>
      <c r="H6391" s="15" t="str">
        <f t="shared" si="2"/>
        <v>Base Range</v>
      </c>
      <c r="I6391" s="22">
        <v>36335.0</v>
      </c>
      <c r="J6391" s="23">
        <f t="shared" si="3"/>
        <v>1.312453557</v>
      </c>
      <c r="K6391" s="24" t="str">
        <f t="shared" si="4"/>
        <v>Over Achived</v>
      </c>
    </row>
    <row r="6392" ht="22.5" customHeight="1">
      <c r="A6392" s="18">
        <v>45748.0</v>
      </c>
      <c r="B6392" s="19" t="str">
        <f t="shared" si="1"/>
        <v>Apr</v>
      </c>
      <c r="C6392" s="20" t="s">
        <v>7</v>
      </c>
      <c r="D6392" s="19" t="s">
        <v>131</v>
      </c>
      <c r="E6392" s="19" t="s">
        <v>9</v>
      </c>
      <c r="F6392" s="21">
        <v>4.0</v>
      </c>
      <c r="G6392" s="22">
        <v>97736.0</v>
      </c>
      <c r="H6392" s="15" t="str">
        <f t="shared" si="2"/>
        <v>Very High Range</v>
      </c>
      <c r="I6392" s="22">
        <v>81565.0</v>
      </c>
      <c r="J6392" s="23">
        <f t="shared" si="3"/>
        <v>1.198259057</v>
      </c>
      <c r="K6392" s="24" t="str">
        <f t="shared" si="4"/>
        <v>Over Achived</v>
      </c>
    </row>
    <row r="6393" ht="22.5" customHeight="1">
      <c r="A6393" s="18">
        <v>45748.0</v>
      </c>
      <c r="B6393" s="19" t="str">
        <f t="shared" si="1"/>
        <v>Apr</v>
      </c>
      <c r="C6393" s="20" t="s">
        <v>7</v>
      </c>
      <c r="D6393" s="19" t="s">
        <v>131</v>
      </c>
      <c r="E6393" s="19" t="s">
        <v>68</v>
      </c>
      <c r="F6393" s="21">
        <v>2.0</v>
      </c>
      <c r="G6393" s="22">
        <v>48126.0</v>
      </c>
      <c r="H6393" s="15" t="str">
        <f t="shared" si="2"/>
        <v>Base Range</v>
      </c>
      <c r="I6393" s="22">
        <v>44256.0</v>
      </c>
      <c r="J6393" s="23">
        <f t="shared" si="3"/>
        <v>1.08744577</v>
      </c>
      <c r="K6393" s="24" t="str">
        <f t="shared" si="4"/>
        <v>Over Achived</v>
      </c>
    </row>
    <row r="6394" ht="22.5" customHeight="1">
      <c r="A6394" s="18">
        <v>45749.0</v>
      </c>
      <c r="B6394" s="19" t="str">
        <f t="shared" si="1"/>
        <v>Apr</v>
      </c>
      <c r="C6394" s="20" t="s">
        <v>13</v>
      </c>
      <c r="D6394" s="19" t="s">
        <v>37</v>
      </c>
      <c r="E6394" s="19" t="s">
        <v>68</v>
      </c>
      <c r="F6394" s="21">
        <v>1.0</v>
      </c>
      <c r="G6394" s="22">
        <v>27621.0</v>
      </c>
      <c r="H6394" s="15" t="str">
        <f t="shared" si="2"/>
        <v>Base Range</v>
      </c>
      <c r="I6394" s="22">
        <v>33091.0</v>
      </c>
      <c r="J6394" s="23">
        <f t="shared" si="3"/>
        <v>0.8346982563</v>
      </c>
      <c r="K6394" s="24" t="str">
        <f t="shared" si="4"/>
        <v>Target Not Meet</v>
      </c>
    </row>
    <row r="6395" ht="22.5" customHeight="1">
      <c r="A6395" s="18">
        <v>45749.0</v>
      </c>
      <c r="B6395" s="19" t="str">
        <f t="shared" si="1"/>
        <v>Apr</v>
      </c>
      <c r="C6395" s="20" t="s">
        <v>13</v>
      </c>
      <c r="D6395" s="19" t="s">
        <v>37</v>
      </c>
      <c r="E6395" s="19" t="s">
        <v>34</v>
      </c>
      <c r="F6395" s="21">
        <v>2.0</v>
      </c>
      <c r="G6395" s="22">
        <v>54835.0</v>
      </c>
      <c r="H6395" s="15" t="str">
        <f t="shared" si="2"/>
        <v>Medium Range</v>
      </c>
      <c r="I6395" s="22">
        <v>63814.0</v>
      </c>
      <c r="J6395" s="23">
        <f t="shared" si="3"/>
        <v>0.8592941988</v>
      </c>
      <c r="K6395" s="24" t="str">
        <f t="shared" si="4"/>
        <v>Target Not Meet</v>
      </c>
    </row>
    <row r="6396" ht="22.5" customHeight="1">
      <c r="A6396" s="18">
        <v>45749.0</v>
      </c>
      <c r="B6396" s="19" t="str">
        <f t="shared" si="1"/>
        <v>Apr</v>
      </c>
      <c r="C6396" s="20" t="s">
        <v>13</v>
      </c>
      <c r="D6396" s="19" t="s">
        <v>29</v>
      </c>
      <c r="E6396" s="19" t="s">
        <v>23</v>
      </c>
      <c r="F6396" s="21">
        <v>1.0</v>
      </c>
      <c r="G6396" s="22">
        <v>30293.0</v>
      </c>
      <c r="H6396" s="15" t="str">
        <f t="shared" si="2"/>
        <v>Base Range</v>
      </c>
      <c r="I6396" s="22">
        <v>32009.0</v>
      </c>
      <c r="J6396" s="23">
        <f t="shared" si="3"/>
        <v>0.9463900778</v>
      </c>
      <c r="K6396" s="24" t="str">
        <f t="shared" si="4"/>
        <v>Target Not Meet</v>
      </c>
    </row>
    <row r="6397" ht="22.5" customHeight="1">
      <c r="A6397" s="18">
        <v>45749.0</v>
      </c>
      <c r="B6397" s="19" t="str">
        <f t="shared" si="1"/>
        <v>Apr</v>
      </c>
      <c r="C6397" s="20" t="s">
        <v>13</v>
      </c>
      <c r="D6397" s="19" t="s">
        <v>29</v>
      </c>
      <c r="E6397" s="19" t="s">
        <v>9</v>
      </c>
      <c r="F6397" s="21">
        <v>2.0</v>
      </c>
      <c r="G6397" s="22">
        <v>66884.0</v>
      </c>
      <c r="H6397" s="15" t="str">
        <f t="shared" si="2"/>
        <v>Medium Range</v>
      </c>
      <c r="I6397" s="22">
        <v>70956.0</v>
      </c>
      <c r="J6397" s="23">
        <f t="shared" si="3"/>
        <v>0.9426123231</v>
      </c>
      <c r="K6397" s="24" t="str">
        <f t="shared" si="4"/>
        <v>Target Not Meet</v>
      </c>
    </row>
    <row r="6398" ht="22.5" customHeight="1">
      <c r="A6398" s="18">
        <v>45749.0</v>
      </c>
      <c r="B6398" s="19" t="str">
        <f t="shared" si="1"/>
        <v>Apr</v>
      </c>
      <c r="C6398" s="20" t="s">
        <v>13</v>
      </c>
      <c r="D6398" s="19" t="s">
        <v>29</v>
      </c>
      <c r="E6398" s="19" t="s">
        <v>34</v>
      </c>
      <c r="F6398" s="21">
        <v>2.0</v>
      </c>
      <c r="G6398" s="22">
        <v>66085.0</v>
      </c>
      <c r="H6398" s="15" t="str">
        <f t="shared" si="2"/>
        <v>Medium Range</v>
      </c>
      <c r="I6398" s="22">
        <v>73586.0</v>
      </c>
      <c r="J6398" s="23">
        <f t="shared" si="3"/>
        <v>0.8980648493</v>
      </c>
      <c r="K6398" s="24" t="str">
        <f t="shared" si="4"/>
        <v>Target Not Meet</v>
      </c>
    </row>
    <row r="6399" ht="22.5" customHeight="1">
      <c r="A6399" s="18">
        <v>45749.0</v>
      </c>
      <c r="B6399" s="19" t="str">
        <f t="shared" si="1"/>
        <v>Apr</v>
      </c>
      <c r="C6399" s="20" t="s">
        <v>13</v>
      </c>
      <c r="D6399" s="19" t="s">
        <v>29</v>
      </c>
      <c r="E6399" s="19" t="s">
        <v>34</v>
      </c>
      <c r="F6399" s="21">
        <v>2.0</v>
      </c>
      <c r="G6399" s="22">
        <v>57496.0</v>
      </c>
      <c r="H6399" s="15" t="str">
        <f t="shared" si="2"/>
        <v>Medium Range</v>
      </c>
      <c r="I6399" s="22">
        <v>72258.0</v>
      </c>
      <c r="J6399" s="23">
        <f t="shared" si="3"/>
        <v>0.7957042819</v>
      </c>
      <c r="K6399" s="24" t="str">
        <f t="shared" si="4"/>
        <v>Target Not Meet</v>
      </c>
    </row>
    <row r="6400" ht="22.5" customHeight="1">
      <c r="A6400" s="18">
        <v>45749.0</v>
      </c>
      <c r="B6400" s="19" t="str">
        <f t="shared" si="1"/>
        <v>Apr</v>
      </c>
      <c r="C6400" s="20" t="s">
        <v>13</v>
      </c>
      <c r="D6400" s="19" t="s">
        <v>18</v>
      </c>
      <c r="E6400" s="19" t="s">
        <v>63</v>
      </c>
      <c r="F6400" s="21">
        <v>2.0</v>
      </c>
      <c r="G6400" s="22">
        <v>53684.0</v>
      </c>
      <c r="H6400" s="15" t="str">
        <f t="shared" si="2"/>
        <v>Medium Range</v>
      </c>
      <c r="I6400" s="22">
        <v>40355.0</v>
      </c>
      <c r="J6400" s="23">
        <f t="shared" si="3"/>
        <v>1.330293644</v>
      </c>
      <c r="K6400" s="24" t="str">
        <f t="shared" si="4"/>
        <v>Over Achived</v>
      </c>
    </row>
    <row r="6401" ht="22.5" customHeight="1">
      <c r="A6401" s="18">
        <v>45749.0</v>
      </c>
      <c r="B6401" s="19" t="str">
        <f t="shared" si="1"/>
        <v>Apr</v>
      </c>
      <c r="C6401" s="20" t="s">
        <v>13</v>
      </c>
      <c r="D6401" s="19" t="s">
        <v>18</v>
      </c>
      <c r="E6401" s="19" t="s">
        <v>19</v>
      </c>
      <c r="F6401" s="21">
        <v>2.0</v>
      </c>
      <c r="G6401" s="22">
        <v>34209.0</v>
      </c>
      <c r="H6401" s="15" t="str">
        <f t="shared" si="2"/>
        <v>Base Range</v>
      </c>
      <c r="I6401" s="22">
        <v>25868.0</v>
      </c>
      <c r="J6401" s="23">
        <f t="shared" si="3"/>
        <v>1.322444719</v>
      </c>
      <c r="K6401" s="24" t="str">
        <f t="shared" si="4"/>
        <v>Over Achived</v>
      </c>
    </row>
    <row r="6402" ht="22.5" customHeight="1">
      <c r="A6402" s="18">
        <v>45749.0</v>
      </c>
      <c r="B6402" s="19" t="str">
        <f t="shared" si="1"/>
        <v>Apr</v>
      </c>
      <c r="C6402" s="20" t="s">
        <v>13</v>
      </c>
      <c r="D6402" s="19" t="s">
        <v>18</v>
      </c>
      <c r="E6402" s="19" t="s">
        <v>38</v>
      </c>
      <c r="F6402" s="21">
        <v>2.0</v>
      </c>
      <c r="G6402" s="22">
        <v>36015.0</v>
      </c>
      <c r="H6402" s="15" t="str">
        <f t="shared" si="2"/>
        <v>Base Range</v>
      </c>
      <c r="I6402" s="22">
        <v>25425.0</v>
      </c>
      <c r="J6402" s="23">
        <f t="shared" si="3"/>
        <v>1.416519174</v>
      </c>
      <c r="K6402" s="24" t="str">
        <f t="shared" si="4"/>
        <v>Over Achived</v>
      </c>
    </row>
    <row r="6403" ht="22.5" customHeight="1">
      <c r="A6403" s="18">
        <v>45749.0</v>
      </c>
      <c r="B6403" s="19" t="str">
        <f t="shared" si="1"/>
        <v>Apr</v>
      </c>
      <c r="C6403" s="20" t="s">
        <v>13</v>
      </c>
      <c r="D6403" s="19" t="s">
        <v>14</v>
      </c>
      <c r="E6403" s="19" t="s">
        <v>23</v>
      </c>
      <c r="F6403" s="21">
        <v>1.0</v>
      </c>
      <c r="G6403" s="22">
        <v>30847.0</v>
      </c>
      <c r="H6403" s="15" t="str">
        <f t="shared" si="2"/>
        <v>Base Range</v>
      </c>
      <c r="I6403" s="22">
        <v>28602.0</v>
      </c>
      <c r="J6403" s="23">
        <f t="shared" si="3"/>
        <v>1.078491015</v>
      </c>
      <c r="K6403" s="24" t="str">
        <f t="shared" si="4"/>
        <v>Over Achived</v>
      </c>
    </row>
    <row r="6404" ht="22.5" customHeight="1">
      <c r="A6404" s="18">
        <v>45749.0</v>
      </c>
      <c r="B6404" s="19" t="str">
        <f t="shared" si="1"/>
        <v>Apr</v>
      </c>
      <c r="C6404" s="20" t="s">
        <v>13</v>
      </c>
      <c r="D6404" s="19" t="s">
        <v>14</v>
      </c>
      <c r="E6404" s="19" t="s">
        <v>26</v>
      </c>
      <c r="F6404" s="21">
        <v>2.0</v>
      </c>
      <c r="G6404" s="22">
        <v>44982.0</v>
      </c>
      <c r="H6404" s="15" t="str">
        <f t="shared" si="2"/>
        <v>Base Range</v>
      </c>
      <c r="I6404" s="22">
        <v>34471.0</v>
      </c>
      <c r="J6404" s="23">
        <f t="shared" si="3"/>
        <v>1.304922979</v>
      </c>
      <c r="K6404" s="24" t="str">
        <f t="shared" si="4"/>
        <v>Over Achived</v>
      </c>
    </row>
    <row r="6405" ht="22.5" customHeight="1">
      <c r="A6405" s="18">
        <v>45749.0</v>
      </c>
      <c r="B6405" s="19" t="str">
        <f t="shared" si="1"/>
        <v>Apr</v>
      </c>
      <c r="C6405" s="20" t="s">
        <v>13</v>
      </c>
      <c r="D6405" s="19" t="s">
        <v>14</v>
      </c>
      <c r="E6405" s="19" t="s">
        <v>9</v>
      </c>
      <c r="F6405" s="21">
        <v>3.0</v>
      </c>
      <c r="G6405" s="22">
        <v>61797.0</v>
      </c>
      <c r="H6405" s="15" t="str">
        <f t="shared" si="2"/>
        <v>Medium Range</v>
      </c>
      <c r="I6405" s="22">
        <v>46006.0</v>
      </c>
      <c r="J6405" s="23">
        <f t="shared" si="3"/>
        <v>1.343237839</v>
      </c>
      <c r="K6405" s="24" t="str">
        <f t="shared" si="4"/>
        <v>Over Achived</v>
      </c>
    </row>
    <row r="6406" ht="22.5" customHeight="1">
      <c r="A6406" s="18">
        <v>45749.0</v>
      </c>
      <c r="B6406" s="19" t="str">
        <f t="shared" si="1"/>
        <v>Apr</v>
      </c>
      <c r="C6406" s="20" t="s">
        <v>13</v>
      </c>
      <c r="D6406" s="19" t="s">
        <v>14</v>
      </c>
      <c r="E6406" s="19" t="s">
        <v>26</v>
      </c>
      <c r="F6406" s="21">
        <v>2.0</v>
      </c>
      <c r="G6406" s="22">
        <v>50797.0</v>
      </c>
      <c r="H6406" s="15" t="str">
        <f t="shared" si="2"/>
        <v>Medium Range</v>
      </c>
      <c r="I6406" s="22">
        <v>42693.0</v>
      </c>
      <c r="J6406" s="23">
        <f t="shared" si="3"/>
        <v>1.189820345</v>
      </c>
      <c r="K6406" s="24" t="str">
        <f t="shared" si="4"/>
        <v>Over Achived</v>
      </c>
    </row>
    <row r="6407" ht="22.5" customHeight="1">
      <c r="A6407" s="18">
        <v>45749.0</v>
      </c>
      <c r="B6407" s="19" t="str">
        <f t="shared" si="1"/>
        <v>Apr</v>
      </c>
      <c r="C6407" s="20" t="s">
        <v>13</v>
      </c>
      <c r="D6407" s="19" t="s">
        <v>14</v>
      </c>
      <c r="E6407" s="19" t="s">
        <v>9</v>
      </c>
      <c r="F6407" s="21">
        <v>3.0</v>
      </c>
      <c r="G6407" s="22">
        <v>59996.0</v>
      </c>
      <c r="H6407" s="15" t="str">
        <f t="shared" si="2"/>
        <v>Medium Range</v>
      </c>
      <c r="I6407" s="22">
        <v>45281.0</v>
      </c>
      <c r="J6407" s="23">
        <f t="shared" si="3"/>
        <v>1.324970738</v>
      </c>
      <c r="K6407" s="24" t="str">
        <f t="shared" si="4"/>
        <v>Over Achived</v>
      </c>
    </row>
    <row r="6408" ht="22.5" customHeight="1">
      <c r="A6408" s="18">
        <v>45749.0</v>
      </c>
      <c r="B6408" s="19" t="str">
        <f t="shared" si="1"/>
        <v>Apr</v>
      </c>
      <c r="C6408" s="20" t="s">
        <v>13</v>
      </c>
      <c r="D6408" s="19" t="s">
        <v>37</v>
      </c>
      <c r="E6408" s="19" t="s">
        <v>9</v>
      </c>
      <c r="F6408" s="21">
        <v>2.0</v>
      </c>
      <c r="G6408" s="22">
        <v>56321.0</v>
      </c>
      <c r="H6408" s="15" t="str">
        <f t="shared" si="2"/>
        <v>Medium Range</v>
      </c>
      <c r="I6408" s="22">
        <v>60659.0</v>
      </c>
      <c r="J6408" s="23">
        <f t="shared" si="3"/>
        <v>0.9284854679</v>
      </c>
      <c r="K6408" s="24" t="str">
        <f t="shared" si="4"/>
        <v>Target Not Meet</v>
      </c>
    </row>
    <row r="6409" ht="22.5" customHeight="1">
      <c r="A6409" s="18">
        <v>45749.0</v>
      </c>
      <c r="B6409" s="19" t="str">
        <f t="shared" si="1"/>
        <v>Apr</v>
      </c>
      <c r="C6409" s="20" t="s">
        <v>13</v>
      </c>
      <c r="D6409" s="19" t="s">
        <v>18</v>
      </c>
      <c r="E6409" s="19" t="s">
        <v>34</v>
      </c>
      <c r="F6409" s="21">
        <v>2.0</v>
      </c>
      <c r="G6409" s="22">
        <v>66417.0</v>
      </c>
      <c r="H6409" s="15" t="str">
        <f t="shared" si="2"/>
        <v>Medium Range</v>
      </c>
      <c r="I6409" s="22">
        <v>60809.0</v>
      </c>
      <c r="J6409" s="23">
        <f t="shared" si="3"/>
        <v>1.092223191</v>
      </c>
      <c r="K6409" s="24" t="str">
        <f t="shared" si="4"/>
        <v>Over Achived</v>
      </c>
    </row>
    <row r="6410" ht="22.5" customHeight="1">
      <c r="A6410" s="18">
        <v>45749.0</v>
      </c>
      <c r="B6410" s="19" t="str">
        <f t="shared" si="1"/>
        <v>Apr</v>
      </c>
      <c r="C6410" s="20" t="s">
        <v>13</v>
      </c>
      <c r="D6410" s="19" t="s">
        <v>37</v>
      </c>
      <c r="E6410" s="19" t="s">
        <v>38</v>
      </c>
      <c r="F6410" s="21">
        <v>1.0</v>
      </c>
      <c r="G6410" s="22">
        <v>47022.0</v>
      </c>
      <c r="H6410" s="15" t="str">
        <f t="shared" si="2"/>
        <v>Base Range</v>
      </c>
      <c r="I6410" s="22">
        <v>57602.0</v>
      </c>
      <c r="J6410" s="23">
        <f t="shared" si="3"/>
        <v>0.816325822</v>
      </c>
      <c r="K6410" s="24" t="str">
        <f t="shared" si="4"/>
        <v>Target Not Meet</v>
      </c>
    </row>
    <row r="6411" ht="22.5" customHeight="1">
      <c r="A6411" s="18">
        <v>45749.0</v>
      </c>
      <c r="B6411" s="19" t="str">
        <f t="shared" si="1"/>
        <v>Apr</v>
      </c>
      <c r="C6411" s="20" t="s">
        <v>57</v>
      </c>
      <c r="D6411" s="19" t="s">
        <v>85</v>
      </c>
      <c r="E6411" s="19" t="s">
        <v>34</v>
      </c>
      <c r="F6411" s="21">
        <v>2.0</v>
      </c>
      <c r="G6411" s="22">
        <v>47247.0</v>
      </c>
      <c r="H6411" s="15" t="str">
        <f t="shared" si="2"/>
        <v>Base Range</v>
      </c>
      <c r="I6411" s="22">
        <v>52360.0</v>
      </c>
      <c r="J6411" s="23">
        <f t="shared" si="3"/>
        <v>0.9023491215</v>
      </c>
      <c r="K6411" s="24" t="str">
        <f t="shared" si="4"/>
        <v>Target Not Meet</v>
      </c>
    </row>
    <row r="6412" ht="22.5" customHeight="1">
      <c r="A6412" s="18">
        <v>45749.0</v>
      </c>
      <c r="B6412" s="19" t="str">
        <f t="shared" si="1"/>
        <v>Apr</v>
      </c>
      <c r="C6412" s="20" t="s">
        <v>13</v>
      </c>
      <c r="D6412" s="19" t="s">
        <v>169</v>
      </c>
      <c r="E6412" s="19" t="s">
        <v>19</v>
      </c>
      <c r="F6412" s="21">
        <v>1.0</v>
      </c>
      <c r="G6412" s="22">
        <v>37588.0</v>
      </c>
      <c r="H6412" s="15" t="str">
        <f t="shared" si="2"/>
        <v>Base Range</v>
      </c>
      <c r="I6412" s="22">
        <v>48622.0</v>
      </c>
      <c r="J6412" s="23">
        <f t="shared" si="3"/>
        <v>0.7730656904</v>
      </c>
      <c r="K6412" s="24" t="str">
        <f t="shared" si="4"/>
        <v>Target Not Meet</v>
      </c>
    </row>
    <row r="6413" ht="22.5" customHeight="1">
      <c r="A6413" s="18">
        <v>45749.0</v>
      </c>
      <c r="B6413" s="19" t="str">
        <f t="shared" si="1"/>
        <v>Apr</v>
      </c>
      <c r="C6413" s="20" t="s">
        <v>92</v>
      </c>
      <c r="D6413" s="19" t="s">
        <v>93</v>
      </c>
      <c r="E6413" s="19" t="s">
        <v>68</v>
      </c>
      <c r="F6413" s="21">
        <v>1.0</v>
      </c>
      <c r="G6413" s="22">
        <v>33597.0</v>
      </c>
      <c r="H6413" s="15" t="str">
        <f t="shared" si="2"/>
        <v>Base Range</v>
      </c>
      <c r="I6413" s="22">
        <v>37403.0</v>
      </c>
      <c r="J6413" s="23">
        <f t="shared" si="3"/>
        <v>0.8982434564</v>
      </c>
      <c r="K6413" s="24" t="str">
        <f t="shared" si="4"/>
        <v>Target Not Meet</v>
      </c>
    </row>
    <row r="6414" ht="22.5" customHeight="1">
      <c r="A6414" s="18">
        <v>45749.0</v>
      </c>
      <c r="B6414" s="19" t="str">
        <f t="shared" si="1"/>
        <v>Apr</v>
      </c>
      <c r="C6414" s="20" t="s">
        <v>57</v>
      </c>
      <c r="D6414" s="19" t="s">
        <v>85</v>
      </c>
      <c r="E6414" s="19" t="s">
        <v>38</v>
      </c>
      <c r="F6414" s="21">
        <v>1.0</v>
      </c>
      <c r="G6414" s="22">
        <v>29400.0</v>
      </c>
      <c r="H6414" s="15" t="str">
        <f t="shared" si="2"/>
        <v>Base Range</v>
      </c>
      <c r="I6414" s="22">
        <v>31651.0</v>
      </c>
      <c r="J6414" s="23">
        <f t="shared" si="3"/>
        <v>0.9288806041</v>
      </c>
      <c r="K6414" s="24" t="str">
        <f t="shared" si="4"/>
        <v>Target Not Meet</v>
      </c>
    </row>
    <row r="6415" ht="22.5" customHeight="1">
      <c r="A6415" s="18">
        <v>45749.0</v>
      </c>
      <c r="B6415" s="19" t="str">
        <f t="shared" si="1"/>
        <v>Apr</v>
      </c>
      <c r="C6415" s="20" t="s">
        <v>57</v>
      </c>
      <c r="D6415" s="19" t="s">
        <v>85</v>
      </c>
      <c r="E6415" s="19" t="s">
        <v>23</v>
      </c>
      <c r="F6415" s="21">
        <v>1.0</v>
      </c>
      <c r="G6415" s="22">
        <v>21011.0</v>
      </c>
      <c r="H6415" s="15" t="str">
        <f t="shared" si="2"/>
        <v>Base Range</v>
      </c>
      <c r="I6415" s="22">
        <v>26022.0</v>
      </c>
      <c r="J6415" s="23">
        <f t="shared" si="3"/>
        <v>0.8074321728</v>
      </c>
      <c r="K6415" s="24" t="str">
        <f t="shared" si="4"/>
        <v>Target Not Meet</v>
      </c>
    </row>
    <row r="6416" ht="22.5" customHeight="1">
      <c r="A6416" s="18">
        <v>45749.0</v>
      </c>
      <c r="B6416" s="19" t="str">
        <f t="shared" si="1"/>
        <v>Apr</v>
      </c>
      <c r="C6416" s="20" t="s">
        <v>57</v>
      </c>
      <c r="D6416" s="19" t="s">
        <v>85</v>
      </c>
      <c r="E6416" s="19" t="s">
        <v>23</v>
      </c>
      <c r="F6416" s="21">
        <v>1.0</v>
      </c>
      <c r="G6416" s="22">
        <v>21142.0</v>
      </c>
      <c r="H6416" s="15" t="str">
        <f t="shared" si="2"/>
        <v>Base Range</v>
      </c>
      <c r="I6416" s="22">
        <v>25478.0</v>
      </c>
      <c r="J6416" s="23">
        <f t="shared" si="3"/>
        <v>0.8298139571</v>
      </c>
      <c r="K6416" s="24" t="str">
        <f t="shared" si="4"/>
        <v>Target Not Meet</v>
      </c>
    </row>
    <row r="6417" ht="22.5" customHeight="1">
      <c r="A6417" s="18">
        <v>45749.0</v>
      </c>
      <c r="B6417" s="19" t="str">
        <f t="shared" si="1"/>
        <v>Apr</v>
      </c>
      <c r="C6417" s="20" t="s">
        <v>57</v>
      </c>
      <c r="D6417" s="19" t="s">
        <v>85</v>
      </c>
      <c r="E6417" s="19" t="s">
        <v>23</v>
      </c>
      <c r="F6417" s="21">
        <v>1.0</v>
      </c>
      <c r="G6417" s="22">
        <v>24740.0</v>
      </c>
      <c r="H6417" s="15" t="str">
        <f t="shared" si="2"/>
        <v>Base Range</v>
      </c>
      <c r="I6417" s="22">
        <v>31531.0</v>
      </c>
      <c r="J6417" s="23">
        <f t="shared" si="3"/>
        <v>0.7846246551</v>
      </c>
      <c r="K6417" s="24" t="str">
        <f t="shared" si="4"/>
        <v>Target Not Meet</v>
      </c>
    </row>
    <row r="6418" ht="22.5" customHeight="1">
      <c r="A6418" s="18">
        <v>45749.0</v>
      </c>
      <c r="B6418" s="19" t="str">
        <f t="shared" si="1"/>
        <v>Apr</v>
      </c>
      <c r="C6418" s="20" t="s">
        <v>57</v>
      </c>
      <c r="D6418" s="19" t="s">
        <v>80</v>
      </c>
      <c r="E6418" s="19" t="s">
        <v>63</v>
      </c>
      <c r="F6418" s="21">
        <v>1.0</v>
      </c>
      <c r="G6418" s="22">
        <v>17793.0</v>
      </c>
      <c r="H6418" s="15" t="str">
        <f t="shared" si="2"/>
        <v>Base Range</v>
      </c>
      <c r="I6418" s="22">
        <v>20512.0</v>
      </c>
      <c r="J6418" s="23">
        <f t="shared" si="3"/>
        <v>0.8674434477</v>
      </c>
      <c r="K6418" s="24" t="str">
        <f t="shared" si="4"/>
        <v>Target Not Meet</v>
      </c>
    </row>
    <row r="6419" ht="22.5" customHeight="1">
      <c r="A6419" s="18">
        <v>45749.0</v>
      </c>
      <c r="B6419" s="19" t="str">
        <f t="shared" si="1"/>
        <v>Apr</v>
      </c>
      <c r="C6419" s="20" t="s">
        <v>57</v>
      </c>
      <c r="D6419" s="19" t="s">
        <v>80</v>
      </c>
      <c r="E6419" s="19" t="s">
        <v>9</v>
      </c>
      <c r="F6419" s="21">
        <v>2.0</v>
      </c>
      <c r="G6419" s="22">
        <v>45430.0</v>
      </c>
      <c r="H6419" s="15" t="str">
        <f t="shared" si="2"/>
        <v>Base Range</v>
      </c>
      <c r="I6419" s="22">
        <v>50688.0</v>
      </c>
      <c r="J6419" s="23">
        <f t="shared" si="3"/>
        <v>0.8962673611</v>
      </c>
      <c r="K6419" s="24" t="str">
        <f t="shared" si="4"/>
        <v>Target Not Meet</v>
      </c>
    </row>
    <row r="6420" ht="22.5" customHeight="1">
      <c r="A6420" s="18">
        <v>45749.0</v>
      </c>
      <c r="B6420" s="19" t="str">
        <f t="shared" si="1"/>
        <v>Apr</v>
      </c>
      <c r="C6420" s="20" t="s">
        <v>57</v>
      </c>
      <c r="D6420" s="19" t="s">
        <v>80</v>
      </c>
      <c r="E6420" s="19" t="s">
        <v>68</v>
      </c>
      <c r="F6420" s="21">
        <v>1.0</v>
      </c>
      <c r="G6420" s="22">
        <v>23634.0</v>
      </c>
      <c r="H6420" s="15" t="str">
        <f t="shared" si="2"/>
        <v>Base Range</v>
      </c>
      <c r="I6420" s="22">
        <v>26715.0</v>
      </c>
      <c r="J6420" s="23">
        <f t="shared" si="3"/>
        <v>0.8846715328</v>
      </c>
      <c r="K6420" s="24" t="str">
        <f t="shared" si="4"/>
        <v>Target Not Meet</v>
      </c>
    </row>
    <row r="6421" ht="22.5" customHeight="1">
      <c r="A6421" s="18">
        <v>45749.0</v>
      </c>
      <c r="B6421" s="19" t="str">
        <f t="shared" si="1"/>
        <v>Apr</v>
      </c>
      <c r="C6421" s="20" t="s">
        <v>57</v>
      </c>
      <c r="D6421" s="19" t="s">
        <v>71</v>
      </c>
      <c r="E6421" s="19" t="s">
        <v>19</v>
      </c>
      <c r="F6421" s="21">
        <v>1.0</v>
      </c>
      <c r="G6421" s="22">
        <v>23309.0</v>
      </c>
      <c r="H6421" s="15" t="str">
        <f t="shared" si="2"/>
        <v>Base Range</v>
      </c>
      <c r="I6421" s="22">
        <v>28924.0</v>
      </c>
      <c r="J6421" s="23">
        <f t="shared" si="3"/>
        <v>0.8058705573</v>
      </c>
      <c r="K6421" s="24" t="str">
        <f t="shared" si="4"/>
        <v>Target Not Meet</v>
      </c>
    </row>
    <row r="6422" ht="22.5" customHeight="1">
      <c r="A6422" s="18">
        <v>45749.0</v>
      </c>
      <c r="B6422" s="19" t="str">
        <f t="shared" si="1"/>
        <v>Apr</v>
      </c>
      <c r="C6422" s="20" t="s">
        <v>57</v>
      </c>
      <c r="D6422" s="19" t="s">
        <v>71</v>
      </c>
      <c r="E6422" s="19" t="s">
        <v>68</v>
      </c>
      <c r="F6422" s="21">
        <v>1.0</v>
      </c>
      <c r="G6422" s="22">
        <v>21822.0</v>
      </c>
      <c r="H6422" s="15" t="str">
        <f t="shared" si="2"/>
        <v>Base Range</v>
      </c>
      <c r="I6422" s="22">
        <v>24575.0</v>
      </c>
      <c r="J6422" s="23">
        <f t="shared" si="3"/>
        <v>0.8879755849</v>
      </c>
      <c r="K6422" s="24" t="str">
        <f t="shared" si="4"/>
        <v>Target Not Meet</v>
      </c>
    </row>
    <row r="6423" ht="22.5" customHeight="1">
      <c r="A6423" s="18">
        <v>45749.0</v>
      </c>
      <c r="B6423" s="19" t="str">
        <f t="shared" si="1"/>
        <v>Apr</v>
      </c>
      <c r="C6423" s="20" t="s">
        <v>57</v>
      </c>
      <c r="D6423" s="19" t="s">
        <v>71</v>
      </c>
      <c r="E6423" s="19" t="s">
        <v>63</v>
      </c>
      <c r="F6423" s="21">
        <v>1.0</v>
      </c>
      <c r="G6423" s="22">
        <v>15845.0</v>
      </c>
      <c r="H6423" s="15" t="str">
        <f t="shared" si="2"/>
        <v>Base Range</v>
      </c>
      <c r="I6423" s="22">
        <v>19426.0</v>
      </c>
      <c r="J6423" s="23">
        <f t="shared" si="3"/>
        <v>0.8156594255</v>
      </c>
      <c r="K6423" s="24" t="str">
        <f t="shared" si="4"/>
        <v>Target Not Meet</v>
      </c>
    </row>
    <row r="6424" ht="22.5" customHeight="1">
      <c r="A6424" s="18">
        <v>45749.0</v>
      </c>
      <c r="B6424" s="19" t="str">
        <f t="shared" si="1"/>
        <v>Apr</v>
      </c>
      <c r="C6424" s="20" t="s">
        <v>57</v>
      </c>
      <c r="D6424" s="25" t="s">
        <v>62</v>
      </c>
      <c r="E6424" s="19" t="s">
        <v>26</v>
      </c>
      <c r="F6424" s="21">
        <v>2.0</v>
      </c>
      <c r="G6424" s="22">
        <v>36312.0</v>
      </c>
      <c r="H6424" s="15" t="str">
        <f t="shared" si="2"/>
        <v>Base Range</v>
      </c>
      <c r="I6424" s="22">
        <v>27056.0</v>
      </c>
      <c r="J6424" s="23">
        <f t="shared" si="3"/>
        <v>1.342105263</v>
      </c>
      <c r="K6424" s="24" t="str">
        <f t="shared" si="4"/>
        <v>Over Achived</v>
      </c>
    </row>
    <row r="6425" ht="22.5" customHeight="1">
      <c r="A6425" s="18">
        <v>45749.0</v>
      </c>
      <c r="B6425" s="19" t="str">
        <f t="shared" si="1"/>
        <v>Apr</v>
      </c>
      <c r="C6425" s="20" t="s">
        <v>57</v>
      </c>
      <c r="D6425" s="25" t="s">
        <v>62</v>
      </c>
      <c r="E6425" s="19" t="s">
        <v>23</v>
      </c>
      <c r="F6425" s="21">
        <v>1.0</v>
      </c>
      <c r="G6425" s="22">
        <v>25173.0</v>
      </c>
      <c r="H6425" s="15" t="str">
        <f t="shared" si="2"/>
        <v>Base Range</v>
      </c>
      <c r="I6425" s="22">
        <v>20131.0</v>
      </c>
      <c r="J6425" s="23">
        <f t="shared" si="3"/>
        <v>1.25045949</v>
      </c>
      <c r="K6425" s="24" t="str">
        <f t="shared" si="4"/>
        <v>Over Achived</v>
      </c>
    </row>
    <row r="6426" ht="22.5" customHeight="1">
      <c r="A6426" s="18">
        <v>45749.0</v>
      </c>
      <c r="B6426" s="19" t="str">
        <f t="shared" si="1"/>
        <v>Apr</v>
      </c>
      <c r="C6426" s="20" t="s">
        <v>57</v>
      </c>
      <c r="D6426" s="19" t="s">
        <v>58</v>
      </c>
      <c r="E6426" s="19" t="s">
        <v>19</v>
      </c>
      <c r="F6426" s="21">
        <v>1.0</v>
      </c>
      <c r="G6426" s="22">
        <v>25942.0</v>
      </c>
      <c r="H6426" s="15" t="str">
        <f t="shared" si="2"/>
        <v>Base Range</v>
      </c>
      <c r="I6426" s="22">
        <v>19608.0</v>
      </c>
      <c r="J6426" s="23">
        <f t="shared" si="3"/>
        <v>1.323031416</v>
      </c>
      <c r="K6426" s="24" t="str">
        <f t="shared" si="4"/>
        <v>Over Achived</v>
      </c>
    </row>
    <row r="6427" ht="22.5" customHeight="1">
      <c r="A6427" s="18">
        <v>45749.0</v>
      </c>
      <c r="B6427" s="19" t="str">
        <f t="shared" si="1"/>
        <v>Apr</v>
      </c>
      <c r="C6427" s="20" t="s">
        <v>57</v>
      </c>
      <c r="D6427" s="19" t="s">
        <v>58</v>
      </c>
      <c r="E6427" s="19" t="s">
        <v>26</v>
      </c>
      <c r="F6427" s="21">
        <v>1.0</v>
      </c>
      <c r="G6427" s="22">
        <v>30143.0</v>
      </c>
      <c r="H6427" s="15" t="str">
        <f t="shared" si="2"/>
        <v>Base Range</v>
      </c>
      <c r="I6427" s="22">
        <v>24214.0</v>
      </c>
      <c r="J6427" s="23">
        <f t="shared" si="3"/>
        <v>1.244858346</v>
      </c>
      <c r="K6427" s="24" t="str">
        <f t="shared" si="4"/>
        <v>Over Achived</v>
      </c>
    </row>
    <row r="6428" ht="22.5" customHeight="1">
      <c r="A6428" s="18">
        <v>45749.0</v>
      </c>
      <c r="B6428" s="19" t="str">
        <f t="shared" si="1"/>
        <v>Apr</v>
      </c>
      <c r="C6428" s="20" t="s">
        <v>13</v>
      </c>
      <c r="D6428" s="19" t="s">
        <v>169</v>
      </c>
      <c r="E6428" s="19" t="s">
        <v>9</v>
      </c>
      <c r="F6428" s="21">
        <v>2.0</v>
      </c>
      <c r="G6428" s="22">
        <v>63993.0</v>
      </c>
      <c r="H6428" s="15" t="str">
        <f t="shared" si="2"/>
        <v>Medium Range</v>
      </c>
      <c r="I6428" s="22">
        <v>77525.0</v>
      </c>
      <c r="J6428" s="23">
        <f t="shared" si="3"/>
        <v>0.8254498549</v>
      </c>
      <c r="K6428" s="24" t="str">
        <f t="shared" si="4"/>
        <v>Target Not Meet</v>
      </c>
    </row>
    <row r="6429" ht="22.5" customHeight="1">
      <c r="A6429" s="18">
        <v>45749.0</v>
      </c>
      <c r="B6429" s="19" t="str">
        <f t="shared" si="1"/>
        <v>Apr</v>
      </c>
      <c r="C6429" s="20" t="s">
        <v>92</v>
      </c>
      <c r="D6429" s="19" t="s">
        <v>93</v>
      </c>
      <c r="E6429" s="19" t="s">
        <v>63</v>
      </c>
      <c r="F6429" s="21">
        <v>1.0</v>
      </c>
      <c r="G6429" s="22">
        <v>15216.0</v>
      </c>
      <c r="H6429" s="15" t="str">
        <f t="shared" si="2"/>
        <v>Base Range</v>
      </c>
      <c r="I6429" s="22">
        <v>17231.0</v>
      </c>
      <c r="J6429" s="23">
        <f t="shared" si="3"/>
        <v>0.8830596019</v>
      </c>
      <c r="K6429" s="24" t="str">
        <f t="shared" si="4"/>
        <v>Target Not Meet</v>
      </c>
    </row>
    <row r="6430" ht="22.5" customHeight="1">
      <c r="A6430" s="18">
        <v>45749.0</v>
      </c>
      <c r="B6430" s="19" t="str">
        <f t="shared" si="1"/>
        <v>Apr</v>
      </c>
      <c r="C6430" s="20" t="s">
        <v>7</v>
      </c>
      <c r="D6430" s="19" t="s">
        <v>106</v>
      </c>
      <c r="E6430" s="19" t="s">
        <v>34</v>
      </c>
      <c r="F6430" s="21">
        <v>3.0</v>
      </c>
      <c r="G6430" s="22">
        <v>115109.0</v>
      </c>
      <c r="H6430" s="15" t="str">
        <f t="shared" si="2"/>
        <v>Very High Range</v>
      </c>
      <c r="I6430" s="22">
        <v>106377.0</v>
      </c>
      <c r="J6430" s="23">
        <f t="shared" si="3"/>
        <v>1.082085413</v>
      </c>
      <c r="K6430" s="24" t="str">
        <f t="shared" si="4"/>
        <v>Over Achived</v>
      </c>
    </row>
    <row r="6431" ht="22.5" customHeight="1">
      <c r="A6431" s="18">
        <v>45749.0</v>
      </c>
      <c r="B6431" s="19" t="str">
        <f t="shared" si="1"/>
        <v>Apr</v>
      </c>
      <c r="C6431" s="20" t="s">
        <v>92</v>
      </c>
      <c r="D6431" s="19" t="s">
        <v>93</v>
      </c>
      <c r="E6431" s="19" t="s">
        <v>9</v>
      </c>
      <c r="F6431" s="21">
        <v>4.0</v>
      </c>
      <c r="G6431" s="22">
        <v>73324.0</v>
      </c>
      <c r="H6431" s="15" t="str">
        <f t="shared" si="2"/>
        <v>High Range</v>
      </c>
      <c r="I6431" s="22">
        <v>92770.0</v>
      </c>
      <c r="J6431" s="23">
        <f t="shared" si="3"/>
        <v>0.7903848227</v>
      </c>
      <c r="K6431" s="24" t="str">
        <f t="shared" si="4"/>
        <v>Target Not Meet</v>
      </c>
    </row>
    <row r="6432" ht="22.5" customHeight="1">
      <c r="A6432" s="18">
        <v>45749.0</v>
      </c>
      <c r="B6432" s="19" t="str">
        <f t="shared" si="1"/>
        <v>Apr</v>
      </c>
      <c r="C6432" s="20" t="s">
        <v>7</v>
      </c>
      <c r="D6432" s="19" t="s">
        <v>126</v>
      </c>
      <c r="E6432" s="19" t="s">
        <v>19</v>
      </c>
      <c r="F6432" s="21">
        <v>2.0</v>
      </c>
      <c r="G6432" s="22">
        <v>55115.0</v>
      </c>
      <c r="H6432" s="15" t="str">
        <f t="shared" si="2"/>
        <v>Medium Range</v>
      </c>
      <c r="I6432" s="22">
        <v>51396.0</v>
      </c>
      <c r="J6432" s="23">
        <f t="shared" si="3"/>
        <v>1.072359717</v>
      </c>
      <c r="K6432" s="24" t="str">
        <f t="shared" si="4"/>
        <v>Over Achived</v>
      </c>
    </row>
    <row r="6433" ht="22.5" customHeight="1">
      <c r="A6433" s="18">
        <v>45749.0</v>
      </c>
      <c r="B6433" s="19" t="str">
        <f t="shared" si="1"/>
        <v>Apr</v>
      </c>
      <c r="C6433" s="20" t="s">
        <v>7</v>
      </c>
      <c r="D6433" s="19" t="s">
        <v>126</v>
      </c>
      <c r="E6433" s="19" t="s">
        <v>23</v>
      </c>
      <c r="F6433" s="21">
        <v>2.0</v>
      </c>
      <c r="G6433" s="22">
        <v>54172.0</v>
      </c>
      <c r="H6433" s="15" t="str">
        <f t="shared" si="2"/>
        <v>Medium Range</v>
      </c>
      <c r="I6433" s="22">
        <v>47236.0</v>
      </c>
      <c r="J6433" s="23">
        <f t="shared" si="3"/>
        <v>1.146837158</v>
      </c>
      <c r="K6433" s="24" t="str">
        <f t="shared" si="4"/>
        <v>Over Achived</v>
      </c>
    </row>
    <row r="6434" ht="22.5" customHeight="1">
      <c r="A6434" s="18">
        <v>45749.0</v>
      </c>
      <c r="B6434" s="19" t="str">
        <f t="shared" si="1"/>
        <v>Apr</v>
      </c>
      <c r="C6434" s="20" t="s">
        <v>7</v>
      </c>
      <c r="D6434" s="19" t="s">
        <v>118</v>
      </c>
      <c r="E6434" s="19" t="s">
        <v>26</v>
      </c>
      <c r="F6434" s="21">
        <v>7.0</v>
      </c>
      <c r="G6434" s="22">
        <v>139548.0</v>
      </c>
      <c r="H6434" s="15" t="str">
        <f t="shared" si="2"/>
        <v>Very High Range</v>
      </c>
      <c r="I6434" s="22">
        <v>104574.0</v>
      </c>
      <c r="J6434" s="23">
        <f t="shared" si="3"/>
        <v>1.334442596</v>
      </c>
      <c r="K6434" s="24" t="str">
        <f t="shared" si="4"/>
        <v>Over Achived</v>
      </c>
    </row>
    <row r="6435" ht="22.5" customHeight="1">
      <c r="A6435" s="18">
        <v>45749.0</v>
      </c>
      <c r="B6435" s="19" t="str">
        <f t="shared" si="1"/>
        <v>Apr</v>
      </c>
      <c r="C6435" s="20" t="s">
        <v>7</v>
      </c>
      <c r="D6435" s="19" t="s">
        <v>118</v>
      </c>
      <c r="E6435" s="19" t="s">
        <v>9</v>
      </c>
      <c r="F6435" s="21">
        <v>4.0</v>
      </c>
      <c r="G6435" s="22">
        <v>113511.0</v>
      </c>
      <c r="H6435" s="15" t="str">
        <f t="shared" si="2"/>
        <v>Very High Range</v>
      </c>
      <c r="I6435" s="22">
        <v>98321.0</v>
      </c>
      <c r="J6435" s="23">
        <f t="shared" si="3"/>
        <v>1.154493953</v>
      </c>
      <c r="K6435" s="24" t="str">
        <f t="shared" si="4"/>
        <v>Over Achived</v>
      </c>
    </row>
    <row r="6436" ht="22.5" customHeight="1">
      <c r="A6436" s="18">
        <v>45749.0</v>
      </c>
      <c r="B6436" s="19" t="str">
        <f t="shared" si="1"/>
        <v>Apr</v>
      </c>
      <c r="C6436" s="20" t="s">
        <v>7</v>
      </c>
      <c r="D6436" s="19" t="s">
        <v>118</v>
      </c>
      <c r="E6436" s="19" t="s">
        <v>63</v>
      </c>
      <c r="F6436" s="21">
        <v>2.0</v>
      </c>
      <c r="G6436" s="22">
        <v>39515.0</v>
      </c>
      <c r="H6436" s="15" t="str">
        <f t="shared" si="2"/>
        <v>Base Range</v>
      </c>
      <c r="I6436" s="22">
        <v>33651.0</v>
      </c>
      <c r="J6436" s="23">
        <f t="shared" si="3"/>
        <v>1.174259309</v>
      </c>
      <c r="K6436" s="24" t="str">
        <f t="shared" si="4"/>
        <v>Over Achived</v>
      </c>
    </row>
    <row r="6437" ht="22.5" customHeight="1">
      <c r="A6437" s="18">
        <v>45749.0</v>
      </c>
      <c r="B6437" s="19" t="str">
        <f t="shared" si="1"/>
        <v>Apr</v>
      </c>
      <c r="C6437" s="20" t="s">
        <v>7</v>
      </c>
      <c r="D6437" s="19" t="s">
        <v>118</v>
      </c>
      <c r="E6437" s="19" t="s">
        <v>34</v>
      </c>
      <c r="F6437" s="21">
        <v>4.0</v>
      </c>
      <c r="G6437" s="22">
        <v>114552.0</v>
      </c>
      <c r="H6437" s="15" t="str">
        <f t="shared" si="2"/>
        <v>Very High Range</v>
      </c>
      <c r="I6437" s="22">
        <v>95804.0</v>
      </c>
      <c r="J6437" s="23">
        <f t="shared" si="3"/>
        <v>1.195691203</v>
      </c>
      <c r="K6437" s="24" t="str">
        <f t="shared" si="4"/>
        <v>Over Achived</v>
      </c>
    </row>
    <row r="6438" ht="22.5" customHeight="1">
      <c r="A6438" s="18">
        <v>45749.0</v>
      </c>
      <c r="B6438" s="19" t="str">
        <f t="shared" si="1"/>
        <v>Apr</v>
      </c>
      <c r="C6438" s="20" t="s">
        <v>7</v>
      </c>
      <c r="D6438" s="19" t="s">
        <v>126</v>
      </c>
      <c r="E6438" s="19" t="s">
        <v>19</v>
      </c>
      <c r="F6438" s="21">
        <v>2.0</v>
      </c>
      <c r="G6438" s="22">
        <v>60341.0</v>
      </c>
      <c r="H6438" s="15" t="str">
        <f t="shared" si="2"/>
        <v>Medium Range</v>
      </c>
      <c r="I6438" s="22">
        <v>49144.0</v>
      </c>
      <c r="J6438" s="23">
        <f t="shared" si="3"/>
        <v>1.227840632</v>
      </c>
      <c r="K6438" s="24" t="str">
        <f t="shared" si="4"/>
        <v>Over Achived</v>
      </c>
    </row>
    <row r="6439" ht="22.5" customHeight="1">
      <c r="A6439" s="18">
        <v>45749.0</v>
      </c>
      <c r="B6439" s="19" t="str">
        <f t="shared" si="1"/>
        <v>Apr</v>
      </c>
      <c r="C6439" s="20" t="s">
        <v>7</v>
      </c>
      <c r="D6439" s="19" t="s">
        <v>106</v>
      </c>
      <c r="E6439" s="19" t="s">
        <v>9</v>
      </c>
      <c r="F6439" s="21">
        <v>5.0</v>
      </c>
      <c r="G6439" s="22">
        <v>98981.0</v>
      </c>
      <c r="H6439" s="15" t="str">
        <f t="shared" si="2"/>
        <v>Very High Range</v>
      </c>
      <c r="I6439" s="22">
        <v>81587.0</v>
      </c>
      <c r="J6439" s="23">
        <f t="shared" si="3"/>
        <v>1.21319573</v>
      </c>
      <c r="K6439" s="24" t="str">
        <f t="shared" si="4"/>
        <v>Over Achived</v>
      </c>
    </row>
    <row r="6440" ht="22.5" customHeight="1">
      <c r="A6440" s="18">
        <v>45749.0</v>
      </c>
      <c r="B6440" s="19" t="str">
        <f t="shared" si="1"/>
        <v>Apr</v>
      </c>
      <c r="C6440" s="20" t="s">
        <v>7</v>
      </c>
      <c r="D6440" s="19" t="s">
        <v>106</v>
      </c>
      <c r="E6440" s="19" t="s">
        <v>63</v>
      </c>
      <c r="F6440" s="21">
        <v>2.0</v>
      </c>
      <c r="G6440" s="22">
        <v>48345.0</v>
      </c>
      <c r="H6440" s="15" t="str">
        <f t="shared" si="2"/>
        <v>Base Range</v>
      </c>
      <c r="I6440" s="22">
        <v>39730.0</v>
      </c>
      <c r="J6440" s="23">
        <f t="shared" si="3"/>
        <v>1.216838661</v>
      </c>
      <c r="K6440" s="24" t="str">
        <f t="shared" si="4"/>
        <v>Over Achived</v>
      </c>
    </row>
    <row r="6441" ht="22.5" customHeight="1">
      <c r="A6441" s="18">
        <v>45749.0</v>
      </c>
      <c r="B6441" s="19" t="str">
        <f t="shared" si="1"/>
        <v>Apr</v>
      </c>
      <c r="C6441" s="20" t="s">
        <v>7</v>
      </c>
      <c r="D6441" s="19" t="s">
        <v>106</v>
      </c>
      <c r="E6441" s="19" t="s">
        <v>63</v>
      </c>
      <c r="F6441" s="21">
        <v>2.0</v>
      </c>
      <c r="G6441" s="22">
        <v>36856.0</v>
      </c>
      <c r="H6441" s="15" t="str">
        <f t="shared" si="2"/>
        <v>Base Range</v>
      </c>
      <c r="I6441" s="22">
        <v>27736.0</v>
      </c>
      <c r="J6441" s="23">
        <f t="shared" si="3"/>
        <v>1.328814537</v>
      </c>
      <c r="K6441" s="24" t="str">
        <f t="shared" si="4"/>
        <v>Over Achived</v>
      </c>
    </row>
    <row r="6442" ht="22.5" customHeight="1">
      <c r="A6442" s="18">
        <v>45749.0</v>
      </c>
      <c r="B6442" s="19" t="str">
        <f t="shared" si="1"/>
        <v>Apr</v>
      </c>
      <c r="C6442" s="20" t="s">
        <v>7</v>
      </c>
      <c r="D6442" s="19" t="s">
        <v>8</v>
      </c>
      <c r="E6442" s="19" t="s">
        <v>68</v>
      </c>
      <c r="F6442" s="21">
        <v>2.0</v>
      </c>
      <c r="G6442" s="22">
        <v>49642.0</v>
      </c>
      <c r="H6442" s="15" t="str">
        <f t="shared" si="2"/>
        <v>Base Range</v>
      </c>
      <c r="I6442" s="22">
        <v>37956.0</v>
      </c>
      <c r="J6442" s="23">
        <f t="shared" si="3"/>
        <v>1.307882812</v>
      </c>
      <c r="K6442" s="24" t="str">
        <f t="shared" si="4"/>
        <v>Over Achived</v>
      </c>
    </row>
    <row r="6443" ht="22.5" customHeight="1">
      <c r="A6443" s="18">
        <v>45749.0</v>
      </c>
      <c r="B6443" s="19" t="str">
        <f t="shared" si="1"/>
        <v>Apr</v>
      </c>
      <c r="C6443" s="20" t="s">
        <v>92</v>
      </c>
      <c r="D6443" s="19" t="s">
        <v>93</v>
      </c>
      <c r="E6443" s="19" t="s">
        <v>68</v>
      </c>
      <c r="F6443" s="21">
        <v>2.0</v>
      </c>
      <c r="G6443" s="22">
        <v>39478.0</v>
      </c>
      <c r="H6443" s="15" t="str">
        <f t="shared" si="2"/>
        <v>Base Range</v>
      </c>
      <c r="I6443" s="22">
        <v>50596.0</v>
      </c>
      <c r="J6443" s="23">
        <f t="shared" si="3"/>
        <v>0.780259309</v>
      </c>
      <c r="K6443" s="24" t="str">
        <f t="shared" si="4"/>
        <v>Target Not Meet</v>
      </c>
    </row>
    <row r="6444" ht="22.5" customHeight="1">
      <c r="A6444" s="18">
        <v>45749.0</v>
      </c>
      <c r="B6444" s="19" t="str">
        <f t="shared" si="1"/>
        <v>Apr</v>
      </c>
      <c r="C6444" s="20" t="s">
        <v>7</v>
      </c>
      <c r="D6444" s="19" t="s">
        <v>8</v>
      </c>
      <c r="E6444" s="19" t="s">
        <v>23</v>
      </c>
      <c r="F6444" s="21">
        <v>2.0</v>
      </c>
      <c r="G6444" s="22">
        <v>48712.0</v>
      </c>
      <c r="H6444" s="15" t="str">
        <f t="shared" si="2"/>
        <v>Base Range</v>
      </c>
      <c r="I6444" s="22">
        <v>34757.0</v>
      </c>
      <c r="J6444" s="23">
        <f t="shared" si="3"/>
        <v>1.401501856</v>
      </c>
      <c r="K6444" s="24" t="str">
        <f t="shared" si="4"/>
        <v>Over Achived</v>
      </c>
    </row>
    <row r="6445" ht="22.5" customHeight="1">
      <c r="A6445" s="18">
        <v>45749.0</v>
      </c>
      <c r="B6445" s="19" t="str">
        <f t="shared" si="1"/>
        <v>Apr</v>
      </c>
      <c r="C6445" s="20" t="s">
        <v>7</v>
      </c>
      <c r="D6445" s="19" t="s">
        <v>8</v>
      </c>
      <c r="E6445" s="19" t="s">
        <v>19</v>
      </c>
      <c r="F6445" s="21">
        <v>2.0</v>
      </c>
      <c r="G6445" s="22">
        <v>59146.0</v>
      </c>
      <c r="H6445" s="15" t="str">
        <f t="shared" si="2"/>
        <v>Medium Range</v>
      </c>
      <c r="I6445" s="22">
        <v>42729.0</v>
      </c>
      <c r="J6445" s="23">
        <f t="shared" si="3"/>
        <v>1.384212128</v>
      </c>
      <c r="K6445" s="24" t="str">
        <f t="shared" si="4"/>
        <v>Over Achived</v>
      </c>
    </row>
    <row r="6446" ht="22.5" customHeight="1">
      <c r="A6446" s="18">
        <v>45749.0</v>
      </c>
      <c r="B6446" s="19" t="str">
        <f t="shared" si="1"/>
        <v>Apr</v>
      </c>
      <c r="C6446" s="20" t="s">
        <v>7</v>
      </c>
      <c r="D6446" s="19" t="s">
        <v>106</v>
      </c>
      <c r="E6446" s="19" t="s">
        <v>9</v>
      </c>
      <c r="F6446" s="21">
        <v>4.0</v>
      </c>
      <c r="G6446" s="22">
        <v>110828.0</v>
      </c>
      <c r="H6446" s="15" t="str">
        <f t="shared" si="2"/>
        <v>Very High Range</v>
      </c>
      <c r="I6446" s="22">
        <v>85242.0</v>
      </c>
      <c r="J6446" s="23">
        <f t="shared" si="3"/>
        <v>1.3001572</v>
      </c>
      <c r="K6446" s="24" t="str">
        <f t="shared" si="4"/>
        <v>Over Achived</v>
      </c>
    </row>
    <row r="6447" ht="22.5" customHeight="1">
      <c r="A6447" s="18">
        <v>45749.0</v>
      </c>
      <c r="B6447" s="19" t="str">
        <f t="shared" si="1"/>
        <v>Apr</v>
      </c>
      <c r="C6447" s="20" t="s">
        <v>7</v>
      </c>
      <c r="D6447" s="19" t="s">
        <v>131</v>
      </c>
      <c r="E6447" s="19" t="s">
        <v>9</v>
      </c>
      <c r="F6447" s="21">
        <v>4.0</v>
      </c>
      <c r="G6447" s="22">
        <v>112238.0</v>
      </c>
      <c r="H6447" s="15" t="str">
        <f t="shared" si="2"/>
        <v>Very High Range</v>
      </c>
      <c r="I6447" s="22">
        <v>97343.0</v>
      </c>
      <c r="J6447" s="23">
        <f t="shared" si="3"/>
        <v>1.153015625</v>
      </c>
      <c r="K6447" s="24" t="str">
        <f t="shared" si="4"/>
        <v>Over Achived</v>
      </c>
    </row>
    <row r="6448" ht="22.5" customHeight="1">
      <c r="A6448" s="18">
        <v>45749.0</v>
      </c>
      <c r="B6448" s="19" t="str">
        <f t="shared" si="1"/>
        <v>Apr</v>
      </c>
      <c r="C6448" s="20" t="s">
        <v>7</v>
      </c>
      <c r="D6448" s="19" t="s">
        <v>8</v>
      </c>
      <c r="E6448" s="19" t="s">
        <v>63</v>
      </c>
      <c r="F6448" s="21">
        <v>1.0</v>
      </c>
      <c r="G6448" s="22">
        <v>43653.0</v>
      </c>
      <c r="H6448" s="15" t="str">
        <f t="shared" si="2"/>
        <v>Base Range</v>
      </c>
      <c r="I6448" s="22">
        <v>32411.0</v>
      </c>
      <c r="J6448" s="23">
        <f t="shared" si="3"/>
        <v>1.346857548</v>
      </c>
      <c r="K6448" s="24" t="str">
        <f t="shared" si="4"/>
        <v>Over Achived</v>
      </c>
    </row>
    <row r="6449" ht="22.5" customHeight="1">
      <c r="A6449" s="18">
        <v>45749.0</v>
      </c>
      <c r="B6449" s="19" t="str">
        <f t="shared" si="1"/>
        <v>Apr</v>
      </c>
      <c r="C6449" s="20" t="s">
        <v>92</v>
      </c>
      <c r="D6449" s="19" t="s">
        <v>158</v>
      </c>
      <c r="E6449" s="19" t="s">
        <v>23</v>
      </c>
      <c r="F6449" s="21">
        <v>1.0</v>
      </c>
      <c r="G6449" s="22">
        <v>44005.0</v>
      </c>
      <c r="H6449" s="15" t="str">
        <f t="shared" si="2"/>
        <v>Base Range</v>
      </c>
      <c r="I6449" s="22">
        <v>37074.0</v>
      </c>
      <c r="J6449" s="23">
        <f t="shared" si="3"/>
        <v>1.186950423</v>
      </c>
      <c r="K6449" s="24" t="str">
        <f t="shared" si="4"/>
        <v>Over Achived</v>
      </c>
    </row>
    <row r="6450" ht="22.5" customHeight="1">
      <c r="A6450" s="18">
        <v>45749.0</v>
      </c>
      <c r="B6450" s="19" t="str">
        <f t="shared" si="1"/>
        <v>Apr</v>
      </c>
      <c r="C6450" s="20" t="s">
        <v>7</v>
      </c>
      <c r="D6450" s="19" t="s">
        <v>131</v>
      </c>
      <c r="E6450" s="19" t="s">
        <v>9</v>
      </c>
      <c r="F6450" s="21">
        <v>5.0</v>
      </c>
      <c r="G6450" s="22">
        <v>124609.0</v>
      </c>
      <c r="H6450" s="15" t="str">
        <f t="shared" si="2"/>
        <v>Very High Range</v>
      </c>
      <c r="I6450" s="22">
        <v>88060.0</v>
      </c>
      <c r="J6450" s="23">
        <f t="shared" si="3"/>
        <v>1.415046559</v>
      </c>
      <c r="K6450" s="24" t="str">
        <f t="shared" si="4"/>
        <v>Over Achived</v>
      </c>
    </row>
    <row r="6451" ht="22.5" customHeight="1">
      <c r="A6451" s="18">
        <v>45749.0</v>
      </c>
      <c r="B6451" s="19" t="str">
        <f t="shared" si="1"/>
        <v>Apr</v>
      </c>
      <c r="C6451" s="20" t="s">
        <v>92</v>
      </c>
      <c r="D6451" s="19" t="s">
        <v>93</v>
      </c>
      <c r="E6451" s="19" t="s">
        <v>9</v>
      </c>
      <c r="F6451" s="21">
        <v>3.0</v>
      </c>
      <c r="G6451" s="22">
        <v>90956.0</v>
      </c>
      <c r="H6451" s="15" t="str">
        <f t="shared" si="2"/>
        <v>Very High Range</v>
      </c>
      <c r="I6451" s="22">
        <v>98314.0</v>
      </c>
      <c r="J6451" s="23">
        <f t="shared" si="3"/>
        <v>0.9251581667</v>
      </c>
      <c r="K6451" s="24" t="str">
        <f t="shared" si="4"/>
        <v>Target Not Meet</v>
      </c>
    </row>
    <row r="6452" ht="22.5" customHeight="1">
      <c r="A6452" s="18">
        <v>45749.0</v>
      </c>
      <c r="B6452" s="19" t="str">
        <f t="shared" si="1"/>
        <v>Apr</v>
      </c>
      <c r="C6452" s="20" t="s">
        <v>92</v>
      </c>
      <c r="D6452" s="19" t="s">
        <v>98</v>
      </c>
      <c r="E6452" s="19" t="s">
        <v>23</v>
      </c>
      <c r="F6452" s="21">
        <v>1.0</v>
      </c>
      <c r="G6452" s="22">
        <v>47955.0</v>
      </c>
      <c r="H6452" s="15" t="str">
        <f t="shared" si="2"/>
        <v>Base Range</v>
      </c>
      <c r="I6452" s="22">
        <v>59716.0</v>
      </c>
      <c r="J6452" s="23">
        <f t="shared" si="3"/>
        <v>0.8030511086</v>
      </c>
      <c r="K6452" s="24" t="str">
        <f t="shared" si="4"/>
        <v>Target Not Meet</v>
      </c>
    </row>
    <row r="6453" ht="22.5" customHeight="1">
      <c r="A6453" s="18">
        <v>45749.0</v>
      </c>
      <c r="B6453" s="19" t="str">
        <f t="shared" si="1"/>
        <v>Apr</v>
      </c>
      <c r="C6453" s="20" t="s">
        <v>92</v>
      </c>
      <c r="D6453" s="19" t="s">
        <v>98</v>
      </c>
      <c r="E6453" s="19" t="s">
        <v>23</v>
      </c>
      <c r="F6453" s="21">
        <v>2.0</v>
      </c>
      <c r="G6453" s="22">
        <v>41903.0</v>
      </c>
      <c r="H6453" s="15" t="str">
        <f t="shared" si="2"/>
        <v>Base Range</v>
      </c>
      <c r="I6453" s="22">
        <v>52503.0</v>
      </c>
      <c r="J6453" s="23">
        <f t="shared" si="3"/>
        <v>0.7981067749</v>
      </c>
      <c r="K6453" s="24" t="str">
        <f t="shared" si="4"/>
        <v>Target Not Meet</v>
      </c>
    </row>
    <row r="6454" ht="22.5" customHeight="1">
      <c r="A6454" s="18">
        <v>45749.0</v>
      </c>
      <c r="B6454" s="19" t="str">
        <f t="shared" si="1"/>
        <v>Apr</v>
      </c>
      <c r="C6454" s="20" t="s">
        <v>92</v>
      </c>
      <c r="D6454" s="19" t="s">
        <v>98</v>
      </c>
      <c r="E6454" s="19" t="s">
        <v>9</v>
      </c>
      <c r="F6454" s="21">
        <v>4.0</v>
      </c>
      <c r="G6454" s="22">
        <v>93099.0</v>
      </c>
      <c r="H6454" s="15" t="str">
        <f t="shared" si="2"/>
        <v>Very High Range</v>
      </c>
      <c r="I6454" s="22">
        <v>98181.0</v>
      </c>
      <c r="J6454" s="23">
        <f t="shared" si="3"/>
        <v>0.9482384575</v>
      </c>
      <c r="K6454" s="24" t="str">
        <f t="shared" si="4"/>
        <v>Target Not Meet</v>
      </c>
    </row>
    <row r="6455" ht="22.5" customHeight="1">
      <c r="A6455" s="18">
        <v>45749.0</v>
      </c>
      <c r="B6455" s="19" t="str">
        <f t="shared" si="1"/>
        <v>Apr</v>
      </c>
      <c r="C6455" s="20" t="s">
        <v>92</v>
      </c>
      <c r="D6455" s="19" t="s">
        <v>144</v>
      </c>
      <c r="E6455" s="19" t="s">
        <v>19</v>
      </c>
      <c r="F6455" s="21">
        <v>2.0</v>
      </c>
      <c r="G6455" s="22">
        <v>44083.0</v>
      </c>
      <c r="H6455" s="15" t="str">
        <f t="shared" si="2"/>
        <v>Base Range</v>
      </c>
      <c r="I6455" s="22">
        <v>34899.0</v>
      </c>
      <c r="J6455" s="23">
        <f t="shared" si="3"/>
        <v>1.263159403</v>
      </c>
      <c r="K6455" s="24" t="str">
        <f t="shared" si="4"/>
        <v>Over Achived</v>
      </c>
    </row>
    <row r="6456" ht="22.5" customHeight="1">
      <c r="A6456" s="18">
        <v>45749.0</v>
      </c>
      <c r="B6456" s="19" t="str">
        <f t="shared" si="1"/>
        <v>Apr</v>
      </c>
      <c r="C6456" s="20" t="s">
        <v>92</v>
      </c>
      <c r="D6456" s="19" t="s">
        <v>144</v>
      </c>
      <c r="E6456" s="19" t="s">
        <v>63</v>
      </c>
      <c r="F6456" s="21">
        <v>3.0</v>
      </c>
      <c r="G6456" s="22">
        <v>72471.0</v>
      </c>
      <c r="H6456" s="15" t="str">
        <f t="shared" si="2"/>
        <v>High Range</v>
      </c>
      <c r="I6456" s="22">
        <v>62638.0</v>
      </c>
      <c r="J6456" s="23">
        <f t="shared" si="3"/>
        <v>1.156981385</v>
      </c>
      <c r="K6456" s="24" t="str">
        <f t="shared" si="4"/>
        <v>Over Achived</v>
      </c>
    </row>
    <row r="6457" ht="22.5" customHeight="1">
      <c r="A6457" s="18">
        <v>45749.0</v>
      </c>
      <c r="B6457" s="19" t="str">
        <f t="shared" si="1"/>
        <v>Apr</v>
      </c>
      <c r="C6457" s="20" t="s">
        <v>92</v>
      </c>
      <c r="D6457" s="19" t="s">
        <v>98</v>
      </c>
      <c r="E6457" s="19" t="s">
        <v>63</v>
      </c>
      <c r="F6457" s="21">
        <v>4.0</v>
      </c>
      <c r="G6457" s="22">
        <v>80964.0</v>
      </c>
      <c r="H6457" s="15" t="str">
        <f t="shared" si="2"/>
        <v>High Range</v>
      </c>
      <c r="I6457" s="22">
        <v>91824.0</v>
      </c>
      <c r="J6457" s="23">
        <f t="shared" si="3"/>
        <v>0.8817302666</v>
      </c>
      <c r="K6457" s="24" t="str">
        <f t="shared" si="4"/>
        <v>Target Not Meet</v>
      </c>
    </row>
    <row r="6458" ht="22.5" customHeight="1">
      <c r="A6458" s="18">
        <v>45749.0</v>
      </c>
      <c r="B6458" s="19" t="str">
        <f t="shared" si="1"/>
        <v>Apr</v>
      </c>
      <c r="C6458" s="20" t="s">
        <v>92</v>
      </c>
      <c r="D6458" s="19" t="s">
        <v>144</v>
      </c>
      <c r="E6458" s="19" t="s">
        <v>26</v>
      </c>
      <c r="F6458" s="21">
        <v>2.0</v>
      </c>
      <c r="G6458" s="22">
        <v>55815.0</v>
      </c>
      <c r="H6458" s="15" t="str">
        <f t="shared" si="2"/>
        <v>Medium Range</v>
      </c>
      <c r="I6458" s="22">
        <v>41907.0</v>
      </c>
      <c r="J6458" s="23">
        <f t="shared" si="3"/>
        <v>1.331877729</v>
      </c>
      <c r="K6458" s="24" t="str">
        <f t="shared" si="4"/>
        <v>Over Achived</v>
      </c>
    </row>
    <row r="6459" ht="22.5" customHeight="1">
      <c r="A6459" s="18">
        <v>45749.0</v>
      </c>
      <c r="B6459" s="19" t="str">
        <f t="shared" si="1"/>
        <v>Apr</v>
      </c>
      <c r="C6459" s="20" t="s">
        <v>92</v>
      </c>
      <c r="D6459" s="19" t="s">
        <v>144</v>
      </c>
      <c r="E6459" s="19" t="s">
        <v>38</v>
      </c>
      <c r="F6459" s="21">
        <v>2.0</v>
      </c>
      <c r="G6459" s="22">
        <v>58669.0</v>
      </c>
      <c r="H6459" s="15" t="str">
        <f t="shared" si="2"/>
        <v>Medium Range</v>
      </c>
      <c r="I6459" s="22">
        <v>54015.0</v>
      </c>
      <c r="J6459" s="23">
        <f t="shared" si="3"/>
        <v>1.086161252</v>
      </c>
      <c r="K6459" s="24" t="str">
        <f t="shared" si="4"/>
        <v>Over Achived</v>
      </c>
    </row>
    <row r="6460" ht="22.5" customHeight="1">
      <c r="A6460" s="18">
        <v>45749.0</v>
      </c>
      <c r="B6460" s="19" t="str">
        <f t="shared" si="1"/>
        <v>Apr</v>
      </c>
      <c r="C6460" s="20" t="s">
        <v>92</v>
      </c>
      <c r="D6460" s="25" t="s">
        <v>149</v>
      </c>
      <c r="E6460" s="19" t="s">
        <v>38</v>
      </c>
      <c r="F6460" s="21">
        <v>2.0</v>
      </c>
      <c r="G6460" s="22">
        <v>55264.0</v>
      </c>
      <c r="H6460" s="15" t="str">
        <f t="shared" si="2"/>
        <v>Medium Range</v>
      </c>
      <c r="I6460" s="22">
        <v>47951.0</v>
      </c>
      <c r="J6460" s="23">
        <f t="shared" si="3"/>
        <v>1.152509854</v>
      </c>
      <c r="K6460" s="24" t="str">
        <f t="shared" si="4"/>
        <v>Over Achived</v>
      </c>
    </row>
    <row r="6461" ht="22.5" customHeight="1">
      <c r="A6461" s="18">
        <v>45749.0</v>
      </c>
      <c r="B6461" s="19" t="str">
        <f t="shared" si="1"/>
        <v>Apr</v>
      </c>
      <c r="C6461" s="20" t="s">
        <v>92</v>
      </c>
      <c r="D6461" s="25" t="s">
        <v>149</v>
      </c>
      <c r="E6461" s="19" t="s">
        <v>23</v>
      </c>
      <c r="F6461" s="21">
        <v>2.0</v>
      </c>
      <c r="G6461" s="22">
        <v>42892.0</v>
      </c>
      <c r="H6461" s="15" t="str">
        <f t="shared" si="2"/>
        <v>Base Range</v>
      </c>
      <c r="I6461" s="22">
        <v>37513.0</v>
      </c>
      <c r="J6461" s="23">
        <f t="shared" si="3"/>
        <v>1.143390291</v>
      </c>
      <c r="K6461" s="24" t="str">
        <f t="shared" si="4"/>
        <v>Over Achived</v>
      </c>
    </row>
    <row r="6462" ht="22.5" customHeight="1">
      <c r="A6462" s="18">
        <v>45749.0</v>
      </c>
      <c r="B6462" s="19" t="str">
        <f t="shared" si="1"/>
        <v>Apr</v>
      </c>
      <c r="C6462" s="20" t="s">
        <v>92</v>
      </c>
      <c r="D6462" s="25" t="s">
        <v>149</v>
      </c>
      <c r="E6462" s="19" t="s">
        <v>23</v>
      </c>
      <c r="F6462" s="21">
        <v>2.0</v>
      </c>
      <c r="G6462" s="22">
        <v>46854.0</v>
      </c>
      <c r="H6462" s="15" t="str">
        <f t="shared" si="2"/>
        <v>Base Range</v>
      </c>
      <c r="I6462" s="22">
        <v>40711.0</v>
      </c>
      <c r="J6462" s="23">
        <f t="shared" si="3"/>
        <v>1.150892879</v>
      </c>
      <c r="K6462" s="24" t="str">
        <f t="shared" si="4"/>
        <v>Over Achived</v>
      </c>
    </row>
    <row r="6463" ht="22.5" customHeight="1">
      <c r="A6463" s="18">
        <v>45749.0</v>
      </c>
      <c r="B6463" s="19" t="str">
        <f t="shared" si="1"/>
        <v>Apr</v>
      </c>
      <c r="C6463" s="20" t="s">
        <v>92</v>
      </c>
      <c r="D6463" s="25" t="s">
        <v>149</v>
      </c>
      <c r="E6463" s="19" t="s">
        <v>19</v>
      </c>
      <c r="F6463" s="21">
        <v>2.0</v>
      </c>
      <c r="G6463" s="22">
        <v>53560.0</v>
      </c>
      <c r="H6463" s="15" t="str">
        <f t="shared" si="2"/>
        <v>Medium Range</v>
      </c>
      <c r="I6463" s="22">
        <v>41219.0</v>
      </c>
      <c r="J6463" s="23">
        <f t="shared" si="3"/>
        <v>1.299400762</v>
      </c>
      <c r="K6463" s="24" t="str">
        <f t="shared" si="4"/>
        <v>Over Achived</v>
      </c>
    </row>
    <row r="6464" ht="22.5" customHeight="1">
      <c r="A6464" s="18">
        <v>45749.0</v>
      </c>
      <c r="B6464" s="19" t="str">
        <f t="shared" si="1"/>
        <v>Apr</v>
      </c>
      <c r="C6464" s="20" t="s">
        <v>92</v>
      </c>
      <c r="D6464" s="19" t="s">
        <v>144</v>
      </c>
      <c r="E6464" s="19" t="s">
        <v>34</v>
      </c>
      <c r="F6464" s="21">
        <v>3.0</v>
      </c>
      <c r="G6464" s="22">
        <v>76019.0</v>
      </c>
      <c r="H6464" s="15" t="str">
        <f t="shared" si="2"/>
        <v>High Range</v>
      </c>
      <c r="I6464" s="22">
        <v>66217.0</v>
      </c>
      <c r="J6464" s="23">
        <f t="shared" si="3"/>
        <v>1.148028452</v>
      </c>
      <c r="K6464" s="24" t="str">
        <f t="shared" si="4"/>
        <v>Over Achived</v>
      </c>
    </row>
    <row r="6465" ht="22.5" customHeight="1">
      <c r="A6465" s="18">
        <v>45749.0</v>
      </c>
      <c r="B6465" s="19" t="str">
        <f t="shared" si="1"/>
        <v>Apr</v>
      </c>
      <c r="C6465" s="20" t="s">
        <v>92</v>
      </c>
      <c r="D6465" s="19" t="s">
        <v>158</v>
      </c>
      <c r="E6465" s="19" t="s">
        <v>63</v>
      </c>
      <c r="F6465" s="21">
        <v>3.0</v>
      </c>
      <c r="G6465" s="22">
        <v>87745.0</v>
      </c>
      <c r="H6465" s="15" t="str">
        <f t="shared" si="2"/>
        <v>High Range</v>
      </c>
      <c r="I6465" s="22">
        <v>74273.0</v>
      </c>
      <c r="J6465" s="23">
        <f t="shared" si="3"/>
        <v>1.181384891</v>
      </c>
      <c r="K6465" s="24" t="str">
        <f t="shared" si="4"/>
        <v>Over Achived</v>
      </c>
    </row>
    <row r="6466" ht="22.5" customHeight="1">
      <c r="A6466" s="18">
        <v>45750.0</v>
      </c>
      <c r="B6466" s="19" t="str">
        <f t="shared" si="1"/>
        <v>Apr</v>
      </c>
      <c r="C6466" s="20" t="s">
        <v>92</v>
      </c>
      <c r="D6466" s="19" t="s">
        <v>93</v>
      </c>
      <c r="E6466" s="19" t="s">
        <v>19</v>
      </c>
      <c r="F6466" s="21">
        <v>2.0</v>
      </c>
      <c r="G6466" s="22">
        <v>43866.0</v>
      </c>
      <c r="H6466" s="15" t="str">
        <f t="shared" si="2"/>
        <v>Base Range</v>
      </c>
      <c r="I6466" s="22">
        <v>50817.0</v>
      </c>
      <c r="J6466" s="23">
        <f t="shared" si="3"/>
        <v>0.8632150658</v>
      </c>
      <c r="K6466" s="24" t="str">
        <f t="shared" si="4"/>
        <v>Target Not Meet</v>
      </c>
    </row>
    <row r="6467" ht="22.5" customHeight="1">
      <c r="A6467" s="18">
        <v>45750.0</v>
      </c>
      <c r="B6467" s="19" t="str">
        <f t="shared" si="1"/>
        <v>Apr</v>
      </c>
      <c r="C6467" s="20" t="s">
        <v>13</v>
      </c>
      <c r="D6467" s="19" t="s">
        <v>37</v>
      </c>
      <c r="E6467" s="19" t="s">
        <v>34</v>
      </c>
      <c r="F6467" s="21">
        <v>2.0</v>
      </c>
      <c r="G6467" s="22">
        <v>48423.0</v>
      </c>
      <c r="H6467" s="15" t="str">
        <f t="shared" si="2"/>
        <v>Base Range</v>
      </c>
      <c r="I6467" s="22">
        <v>57517.0</v>
      </c>
      <c r="J6467" s="23">
        <f t="shared" si="3"/>
        <v>0.8418902238</v>
      </c>
      <c r="K6467" s="24" t="str">
        <f t="shared" si="4"/>
        <v>Target Not Meet</v>
      </c>
    </row>
    <row r="6468" ht="22.5" customHeight="1">
      <c r="A6468" s="18">
        <v>45750.0</v>
      </c>
      <c r="B6468" s="19" t="str">
        <f t="shared" si="1"/>
        <v>Apr</v>
      </c>
      <c r="C6468" s="20" t="s">
        <v>13</v>
      </c>
      <c r="D6468" s="19" t="s">
        <v>29</v>
      </c>
      <c r="E6468" s="19" t="s">
        <v>68</v>
      </c>
      <c r="F6468" s="21">
        <v>1.0</v>
      </c>
      <c r="G6468" s="22">
        <v>23072.0</v>
      </c>
      <c r="H6468" s="15" t="str">
        <f t="shared" si="2"/>
        <v>Base Range</v>
      </c>
      <c r="I6468" s="22">
        <v>25269.0</v>
      </c>
      <c r="J6468" s="23">
        <f t="shared" si="3"/>
        <v>0.9130555226</v>
      </c>
      <c r="K6468" s="24" t="str">
        <f t="shared" si="4"/>
        <v>Target Not Meet</v>
      </c>
    </row>
    <row r="6469" ht="22.5" customHeight="1">
      <c r="A6469" s="18">
        <v>45750.0</v>
      </c>
      <c r="B6469" s="19" t="str">
        <f t="shared" si="1"/>
        <v>Apr</v>
      </c>
      <c r="C6469" s="20" t="s">
        <v>13</v>
      </c>
      <c r="D6469" s="19" t="s">
        <v>29</v>
      </c>
      <c r="E6469" s="19" t="s">
        <v>26</v>
      </c>
      <c r="F6469" s="21">
        <v>2.0</v>
      </c>
      <c r="G6469" s="22">
        <v>36243.0</v>
      </c>
      <c r="H6469" s="15" t="str">
        <f t="shared" si="2"/>
        <v>Base Range</v>
      </c>
      <c r="I6469" s="22">
        <v>41400.0</v>
      </c>
      <c r="J6469" s="23">
        <f t="shared" si="3"/>
        <v>0.8754347826</v>
      </c>
      <c r="K6469" s="24" t="str">
        <f t="shared" si="4"/>
        <v>Target Not Meet</v>
      </c>
    </row>
    <row r="6470" ht="22.5" customHeight="1">
      <c r="A6470" s="18">
        <v>45750.0</v>
      </c>
      <c r="B6470" s="19" t="str">
        <f t="shared" si="1"/>
        <v>Apr</v>
      </c>
      <c r="C6470" s="20" t="s">
        <v>13</v>
      </c>
      <c r="D6470" s="19" t="s">
        <v>29</v>
      </c>
      <c r="E6470" s="19" t="s">
        <v>19</v>
      </c>
      <c r="F6470" s="21">
        <v>1.0</v>
      </c>
      <c r="G6470" s="22">
        <v>28134.0</v>
      </c>
      <c r="H6470" s="15" t="str">
        <f t="shared" si="2"/>
        <v>Base Range</v>
      </c>
      <c r="I6470" s="22">
        <v>30653.0</v>
      </c>
      <c r="J6470" s="23">
        <f t="shared" si="3"/>
        <v>0.9178220729</v>
      </c>
      <c r="K6470" s="24" t="str">
        <f t="shared" si="4"/>
        <v>Target Not Meet</v>
      </c>
    </row>
    <row r="6471" ht="22.5" customHeight="1">
      <c r="A6471" s="18">
        <v>45750.0</v>
      </c>
      <c r="B6471" s="19" t="str">
        <f t="shared" si="1"/>
        <v>Apr</v>
      </c>
      <c r="C6471" s="20" t="s">
        <v>13</v>
      </c>
      <c r="D6471" s="19" t="s">
        <v>18</v>
      </c>
      <c r="E6471" s="19" t="s">
        <v>19</v>
      </c>
      <c r="F6471" s="21">
        <v>1.0</v>
      </c>
      <c r="G6471" s="22">
        <v>30563.0</v>
      </c>
      <c r="H6471" s="15" t="str">
        <f t="shared" si="2"/>
        <v>Base Range</v>
      </c>
      <c r="I6471" s="22">
        <v>21482.0</v>
      </c>
      <c r="J6471" s="23">
        <f t="shared" si="3"/>
        <v>1.422726003</v>
      </c>
      <c r="K6471" s="24" t="str">
        <f t="shared" si="4"/>
        <v>Over Achived</v>
      </c>
    </row>
    <row r="6472" ht="22.5" customHeight="1">
      <c r="A6472" s="18">
        <v>45750.0</v>
      </c>
      <c r="B6472" s="19" t="str">
        <f t="shared" si="1"/>
        <v>Apr</v>
      </c>
      <c r="C6472" s="20" t="s">
        <v>13</v>
      </c>
      <c r="D6472" s="19" t="s">
        <v>14</v>
      </c>
      <c r="E6472" s="19" t="s">
        <v>26</v>
      </c>
      <c r="F6472" s="21">
        <v>2.0</v>
      </c>
      <c r="G6472" s="22">
        <v>45215.0</v>
      </c>
      <c r="H6472" s="15" t="str">
        <f t="shared" si="2"/>
        <v>Base Range</v>
      </c>
      <c r="I6472" s="22">
        <v>33971.0</v>
      </c>
      <c r="J6472" s="23">
        <f t="shared" si="3"/>
        <v>1.330988196</v>
      </c>
      <c r="K6472" s="24" t="str">
        <f t="shared" si="4"/>
        <v>Over Achived</v>
      </c>
    </row>
    <row r="6473" ht="22.5" customHeight="1">
      <c r="A6473" s="18">
        <v>45750.0</v>
      </c>
      <c r="B6473" s="19" t="str">
        <f t="shared" si="1"/>
        <v>Apr</v>
      </c>
      <c r="C6473" s="20" t="s">
        <v>13</v>
      </c>
      <c r="D6473" s="19" t="s">
        <v>18</v>
      </c>
      <c r="E6473" s="19" t="s">
        <v>38</v>
      </c>
      <c r="F6473" s="21">
        <v>2.0</v>
      </c>
      <c r="G6473" s="22">
        <v>34117.0</v>
      </c>
      <c r="H6473" s="15" t="str">
        <f t="shared" si="2"/>
        <v>Base Range</v>
      </c>
      <c r="I6473" s="22">
        <v>24794.0</v>
      </c>
      <c r="J6473" s="23">
        <f t="shared" si="3"/>
        <v>1.376018392</v>
      </c>
      <c r="K6473" s="24" t="str">
        <f t="shared" si="4"/>
        <v>Over Achived</v>
      </c>
    </row>
    <row r="6474" ht="22.5" customHeight="1">
      <c r="A6474" s="18">
        <v>45750.0</v>
      </c>
      <c r="B6474" s="19" t="str">
        <f t="shared" si="1"/>
        <v>Apr</v>
      </c>
      <c r="C6474" s="20" t="s">
        <v>13</v>
      </c>
      <c r="D6474" s="19" t="s">
        <v>14</v>
      </c>
      <c r="E6474" s="19" t="s">
        <v>26</v>
      </c>
      <c r="F6474" s="21">
        <v>2.0</v>
      </c>
      <c r="G6474" s="22">
        <v>44195.0</v>
      </c>
      <c r="H6474" s="15" t="str">
        <f t="shared" si="2"/>
        <v>Base Range</v>
      </c>
      <c r="I6474" s="22">
        <v>39307.0</v>
      </c>
      <c r="J6474" s="23">
        <f t="shared" si="3"/>
        <v>1.124354441</v>
      </c>
      <c r="K6474" s="24" t="str">
        <f t="shared" si="4"/>
        <v>Over Achived</v>
      </c>
    </row>
    <row r="6475" ht="22.5" customHeight="1">
      <c r="A6475" s="18">
        <v>45750.0</v>
      </c>
      <c r="B6475" s="19" t="str">
        <f t="shared" si="1"/>
        <v>Apr</v>
      </c>
      <c r="C6475" s="20" t="s">
        <v>92</v>
      </c>
      <c r="D6475" s="19" t="s">
        <v>93</v>
      </c>
      <c r="E6475" s="19" t="s">
        <v>38</v>
      </c>
      <c r="F6475" s="21">
        <v>2.0</v>
      </c>
      <c r="G6475" s="22">
        <v>61017.0</v>
      </c>
      <c r="H6475" s="15" t="str">
        <f t="shared" si="2"/>
        <v>Medium Range</v>
      </c>
      <c r="I6475" s="22">
        <v>75346.0</v>
      </c>
      <c r="J6475" s="23">
        <f t="shared" si="3"/>
        <v>0.8098240119</v>
      </c>
      <c r="K6475" s="24" t="str">
        <f t="shared" si="4"/>
        <v>Target Not Meet</v>
      </c>
    </row>
    <row r="6476" ht="22.5" customHeight="1">
      <c r="A6476" s="18">
        <v>45750.0</v>
      </c>
      <c r="B6476" s="19" t="str">
        <f t="shared" si="1"/>
        <v>Apr</v>
      </c>
      <c r="C6476" s="20" t="s">
        <v>92</v>
      </c>
      <c r="D6476" s="19" t="s">
        <v>93</v>
      </c>
      <c r="E6476" s="19" t="s">
        <v>9</v>
      </c>
      <c r="F6476" s="21">
        <v>3.0</v>
      </c>
      <c r="G6476" s="22">
        <v>78568.0</v>
      </c>
      <c r="H6476" s="15" t="str">
        <f t="shared" si="2"/>
        <v>High Range</v>
      </c>
      <c r="I6476" s="22">
        <v>92371.0</v>
      </c>
      <c r="J6476" s="23">
        <f t="shared" si="3"/>
        <v>0.8505699841</v>
      </c>
      <c r="K6476" s="24" t="str">
        <f t="shared" si="4"/>
        <v>Target Not Meet</v>
      </c>
    </row>
    <row r="6477" ht="22.5" customHeight="1">
      <c r="A6477" s="18">
        <v>45750.0</v>
      </c>
      <c r="B6477" s="19" t="str">
        <f t="shared" si="1"/>
        <v>Apr</v>
      </c>
      <c r="C6477" s="20" t="s">
        <v>13</v>
      </c>
      <c r="D6477" s="19" t="s">
        <v>37</v>
      </c>
      <c r="E6477" s="19" t="s">
        <v>19</v>
      </c>
      <c r="F6477" s="21">
        <v>2.0</v>
      </c>
      <c r="G6477" s="22">
        <v>33513.0</v>
      </c>
      <c r="H6477" s="15" t="str">
        <f t="shared" si="2"/>
        <v>Base Range</v>
      </c>
      <c r="I6477" s="22">
        <v>37429.0</v>
      </c>
      <c r="J6477" s="23">
        <f t="shared" si="3"/>
        <v>0.8953752438</v>
      </c>
      <c r="K6477" s="24" t="str">
        <f t="shared" si="4"/>
        <v>Target Not Meet</v>
      </c>
    </row>
    <row r="6478" ht="22.5" customHeight="1">
      <c r="A6478" s="18">
        <v>45750.0</v>
      </c>
      <c r="B6478" s="19" t="str">
        <f t="shared" si="1"/>
        <v>Apr</v>
      </c>
      <c r="C6478" s="20" t="s">
        <v>13</v>
      </c>
      <c r="D6478" s="19" t="s">
        <v>18</v>
      </c>
      <c r="E6478" s="19" t="s">
        <v>68</v>
      </c>
      <c r="F6478" s="21">
        <v>1.0</v>
      </c>
      <c r="G6478" s="22">
        <v>28071.0</v>
      </c>
      <c r="H6478" s="15" t="str">
        <f t="shared" si="2"/>
        <v>Base Range</v>
      </c>
      <c r="I6478" s="22">
        <v>21941.0</v>
      </c>
      <c r="J6478" s="23">
        <f t="shared" si="3"/>
        <v>1.279385625</v>
      </c>
      <c r="K6478" s="24" t="str">
        <f t="shared" si="4"/>
        <v>Over Achived</v>
      </c>
    </row>
    <row r="6479" ht="22.5" customHeight="1">
      <c r="A6479" s="18">
        <v>45750.0</v>
      </c>
      <c r="B6479" s="19" t="str">
        <f t="shared" si="1"/>
        <v>Apr</v>
      </c>
      <c r="C6479" s="20" t="s">
        <v>13</v>
      </c>
      <c r="D6479" s="19" t="s">
        <v>169</v>
      </c>
      <c r="E6479" s="19" t="s">
        <v>19</v>
      </c>
      <c r="F6479" s="21">
        <v>1.0</v>
      </c>
      <c r="G6479" s="22">
        <v>30127.0</v>
      </c>
      <c r="H6479" s="15" t="str">
        <f t="shared" si="2"/>
        <v>Base Range</v>
      </c>
      <c r="I6479" s="22">
        <v>32036.0</v>
      </c>
      <c r="J6479" s="23">
        <f t="shared" si="3"/>
        <v>0.9404107879</v>
      </c>
      <c r="K6479" s="24" t="str">
        <f t="shared" si="4"/>
        <v>Target Not Meet</v>
      </c>
    </row>
    <row r="6480" ht="22.5" customHeight="1">
      <c r="A6480" s="18">
        <v>45750.0</v>
      </c>
      <c r="B6480" s="19" t="str">
        <f t="shared" si="1"/>
        <v>Apr</v>
      </c>
      <c r="C6480" s="20" t="s">
        <v>57</v>
      </c>
      <c r="D6480" s="19" t="s">
        <v>71</v>
      </c>
      <c r="E6480" s="19" t="s">
        <v>19</v>
      </c>
      <c r="F6480" s="21">
        <v>1.0</v>
      </c>
      <c r="G6480" s="22">
        <v>23508.0</v>
      </c>
      <c r="H6480" s="15" t="str">
        <f t="shared" si="2"/>
        <v>Base Range</v>
      </c>
      <c r="I6480" s="22">
        <v>29033.0</v>
      </c>
      <c r="J6480" s="23">
        <f t="shared" si="3"/>
        <v>0.8096993077</v>
      </c>
      <c r="K6480" s="24" t="str">
        <f t="shared" si="4"/>
        <v>Target Not Meet</v>
      </c>
    </row>
    <row r="6481" ht="22.5" customHeight="1">
      <c r="A6481" s="18">
        <v>45750.0</v>
      </c>
      <c r="B6481" s="19" t="str">
        <f t="shared" si="1"/>
        <v>Apr</v>
      </c>
      <c r="C6481" s="20" t="s">
        <v>13</v>
      </c>
      <c r="D6481" s="19" t="s">
        <v>169</v>
      </c>
      <c r="E6481" s="19" t="s">
        <v>68</v>
      </c>
      <c r="F6481" s="21">
        <v>1.0</v>
      </c>
      <c r="G6481" s="22">
        <v>23450.0</v>
      </c>
      <c r="H6481" s="15" t="str">
        <f t="shared" si="2"/>
        <v>Base Range</v>
      </c>
      <c r="I6481" s="22">
        <v>27953.0</v>
      </c>
      <c r="J6481" s="23">
        <f t="shared" si="3"/>
        <v>0.8389081673</v>
      </c>
      <c r="K6481" s="24" t="str">
        <f t="shared" si="4"/>
        <v>Target Not Meet</v>
      </c>
    </row>
    <row r="6482" ht="22.5" customHeight="1">
      <c r="A6482" s="18">
        <v>45750.0</v>
      </c>
      <c r="B6482" s="19" t="str">
        <f t="shared" si="1"/>
        <v>Apr</v>
      </c>
      <c r="C6482" s="20" t="s">
        <v>13</v>
      </c>
      <c r="D6482" s="19" t="s">
        <v>169</v>
      </c>
      <c r="E6482" s="19" t="s">
        <v>19</v>
      </c>
      <c r="F6482" s="21">
        <v>1.0</v>
      </c>
      <c r="G6482" s="22">
        <v>28967.0</v>
      </c>
      <c r="H6482" s="15" t="str">
        <f t="shared" si="2"/>
        <v>Base Range</v>
      </c>
      <c r="I6482" s="22">
        <v>32448.0</v>
      </c>
      <c r="J6482" s="23">
        <f t="shared" si="3"/>
        <v>0.8927206607</v>
      </c>
      <c r="K6482" s="24" t="str">
        <f t="shared" si="4"/>
        <v>Target Not Meet</v>
      </c>
    </row>
    <row r="6483" ht="22.5" customHeight="1">
      <c r="A6483" s="18">
        <v>45750.0</v>
      </c>
      <c r="B6483" s="19" t="str">
        <f t="shared" si="1"/>
        <v>Apr</v>
      </c>
      <c r="C6483" s="20" t="s">
        <v>57</v>
      </c>
      <c r="D6483" s="19" t="s">
        <v>58</v>
      </c>
      <c r="E6483" s="19" t="s">
        <v>68</v>
      </c>
      <c r="F6483" s="21">
        <v>1.0</v>
      </c>
      <c r="G6483" s="22">
        <v>19769.0</v>
      </c>
      <c r="H6483" s="15" t="str">
        <f t="shared" si="2"/>
        <v>Base Range</v>
      </c>
      <c r="I6483" s="22">
        <v>16086.0</v>
      </c>
      <c r="J6483" s="23">
        <f t="shared" si="3"/>
        <v>1.228956857</v>
      </c>
      <c r="K6483" s="24" t="str">
        <f t="shared" si="4"/>
        <v>Over Achived</v>
      </c>
    </row>
    <row r="6484" ht="22.5" customHeight="1">
      <c r="A6484" s="18">
        <v>45750.0</v>
      </c>
      <c r="B6484" s="19" t="str">
        <f t="shared" si="1"/>
        <v>Apr</v>
      </c>
      <c r="C6484" s="20" t="s">
        <v>57</v>
      </c>
      <c r="D6484" s="19" t="s">
        <v>58</v>
      </c>
      <c r="E6484" s="19" t="s">
        <v>19</v>
      </c>
      <c r="F6484" s="21">
        <v>1.0</v>
      </c>
      <c r="G6484" s="22">
        <v>20948.0</v>
      </c>
      <c r="H6484" s="15" t="str">
        <f t="shared" si="2"/>
        <v>Base Range</v>
      </c>
      <c r="I6484" s="22">
        <v>16235.0</v>
      </c>
      <c r="J6484" s="23">
        <f t="shared" si="3"/>
        <v>1.290298737</v>
      </c>
      <c r="K6484" s="24" t="str">
        <f t="shared" si="4"/>
        <v>Over Achived</v>
      </c>
    </row>
    <row r="6485" ht="22.5" customHeight="1">
      <c r="A6485" s="18">
        <v>45750.0</v>
      </c>
      <c r="B6485" s="19" t="str">
        <f t="shared" si="1"/>
        <v>Apr</v>
      </c>
      <c r="C6485" s="20" t="s">
        <v>57</v>
      </c>
      <c r="D6485" s="25" t="s">
        <v>62</v>
      </c>
      <c r="E6485" s="19" t="s">
        <v>38</v>
      </c>
      <c r="F6485" s="21">
        <v>1.0</v>
      </c>
      <c r="G6485" s="22">
        <v>24676.0</v>
      </c>
      <c r="H6485" s="15" t="str">
        <f t="shared" si="2"/>
        <v>Base Range</v>
      </c>
      <c r="I6485" s="22">
        <v>22924.0</v>
      </c>
      <c r="J6485" s="23">
        <f t="shared" si="3"/>
        <v>1.076426453</v>
      </c>
      <c r="K6485" s="24" t="str">
        <f t="shared" si="4"/>
        <v>Over Achived</v>
      </c>
    </row>
    <row r="6486" ht="22.5" customHeight="1">
      <c r="A6486" s="18">
        <v>45750.0</v>
      </c>
      <c r="B6486" s="19" t="str">
        <f t="shared" si="1"/>
        <v>Apr</v>
      </c>
      <c r="C6486" s="20" t="s">
        <v>57</v>
      </c>
      <c r="D6486" s="25" t="s">
        <v>62</v>
      </c>
      <c r="E6486" s="19" t="s">
        <v>19</v>
      </c>
      <c r="F6486" s="21">
        <v>1.0</v>
      </c>
      <c r="G6486" s="22">
        <v>25168.0</v>
      </c>
      <c r="H6486" s="15" t="str">
        <f t="shared" si="2"/>
        <v>Base Range</v>
      </c>
      <c r="I6486" s="22">
        <v>19307.0</v>
      </c>
      <c r="J6486" s="23">
        <f t="shared" si="3"/>
        <v>1.303568654</v>
      </c>
      <c r="K6486" s="24" t="str">
        <f t="shared" si="4"/>
        <v>Over Achived</v>
      </c>
    </row>
    <row r="6487" ht="22.5" customHeight="1">
      <c r="A6487" s="18">
        <v>45750.0</v>
      </c>
      <c r="B6487" s="19" t="str">
        <f t="shared" si="1"/>
        <v>Apr</v>
      </c>
      <c r="C6487" s="20" t="s">
        <v>57</v>
      </c>
      <c r="D6487" s="19" t="s">
        <v>71</v>
      </c>
      <c r="E6487" s="19" t="s">
        <v>63</v>
      </c>
      <c r="F6487" s="21">
        <v>1.0</v>
      </c>
      <c r="G6487" s="22">
        <v>18739.0</v>
      </c>
      <c r="H6487" s="15" t="str">
        <f t="shared" si="2"/>
        <v>Base Range</v>
      </c>
      <c r="I6487" s="22">
        <v>24285.0</v>
      </c>
      <c r="J6487" s="23">
        <f t="shared" si="3"/>
        <v>0.7716285773</v>
      </c>
      <c r="K6487" s="24" t="str">
        <f t="shared" si="4"/>
        <v>Target Not Meet</v>
      </c>
    </row>
    <row r="6488" ht="22.5" customHeight="1">
      <c r="A6488" s="18">
        <v>45750.0</v>
      </c>
      <c r="B6488" s="19" t="str">
        <f t="shared" si="1"/>
        <v>Apr</v>
      </c>
      <c r="C6488" s="20" t="s">
        <v>57</v>
      </c>
      <c r="D6488" s="19" t="s">
        <v>71</v>
      </c>
      <c r="E6488" s="19" t="s">
        <v>68</v>
      </c>
      <c r="F6488" s="21">
        <v>1.0</v>
      </c>
      <c r="G6488" s="22">
        <v>22191.0</v>
      </c>
      <c r="H6488" s="15" t="str">
        <f t="shared" si="2"/>
        <v>Base Range</v>
      </c>
      <c r="I6488" s="22">
        <v>27820.0</v>
      </c>
      <c r="J6488" s="23">
        <f t="shared" si="3"/>
        <v>0.7976635514</v>
      </c>
      <c r="K6488" s="24" t="str">
        <f t="shared" si="4"/>
        <v>Target Not Meet</v>
      </c>
    </row>
    <row r="6489" ht="22.5" customHeight="1">
      <c r="A6489" s="18">
        <v>45750.0</v>
      </c>
      <c r="B6489" s="19" t="str">
        <f t="shared" si="1"/>
        <v>Apr</v>
      </c>
      <c r="C6489" s="20" t="s">
        <v>57</v>
      </c>
      <c r="D6489" s="19" t="s">
        <v>80</v>
      </c>
      <c r="E6489" s="19" t="s">
        <v>38</v>
      </c>
      <c r="F6489" s="21">
        <v>1.0</v>
      </c>
      <c r="G6489" s="22">
        <v>33028.0</v>
      </c>
      <c r="H6489" s="15" t="str">
        <f t="shared" si="2"/>
        <v>Base Range</v>
      </c>
      <c r="I6489" s="22">
        <v>40998.0</v>
      </c>
      <c r="J6489" s="23">
        <f t="shared" si="3"/>
        <v>0.8056002732</v>
      </c>
      <c r="K6489" s="24" t="str">
        <f t="shared" si="4"/>
        <v>Target Not Meet</v>
      </c>
    </row>
    <row r="6490" ht="22.5" customHeight="1">
      <c r="A6490" s="18">
        <v>45750.0</v>
      </c>
      <c r="B6490" s="19" t="str">
        <f t="shared" si="1"/>
        <v>Apr</v>
      </c>
      <c r="C6490" s="20" t="s">
        <v>57</v>
      </c>
      <c r="D6490" s="19" t="s">
        <v>80</v>
      </c>
      <c r="E6490" s="19" t="s">
        <v>38</v>
      </c>
      <c r="F6490" s="21">
        <v>1.0</v>
      </c>
      <c r="G6490" s="22">
        <v>29182.0</v>
      </c>
      <c r="H6490" s="15" t="str">
        <f t="shared" si="2"/>
        <v>Base Range</v>
      </c>
      <c r="I6490" s="22">
        <v>33612.0</v>
      </c>
      <c r="J6490" s="23">
        <f t="shared" si="3"/>
        <v>0.8682018327</v>
      </c>
      <c r="K6490" s="24" t="str">
        <f t="shared" si="4"/>
        <v>Target Not Meet</v>
      </c>
    </row>
    <row r="6491" ht="22.5" customHeight="1">
      <c r="A6491" s="18">
        <v>45750.0</v>
      </c>
      <c r="B6491" s="19" t="str">
        <f t="shared" si="1"/>
        <v>Apr</v>
      </c>
      <c r="C6491" s="20" t="s">
        <v>57</v>
      </c>
      <c r="D6491" s="19" t="s">
        <v>85</v>
      </c>
      <c r="E6491" s="19" t="s">
        <v>23</v>
      </c>
      <c r="F6491" s="21">
        <v>1.0</v>
      </c>
      <c r="G6491" s="22">
        <v>23951.0</v>
      </c>
      <c r="H6491" s="15" t="str">
        <f t="shared" si="2"/>
        <v>Base Range</v>
      </c>
      <c r="I6491" s="22">
        <v>27356.0</v>
      </c>
      <c r="J6491" s="23">
        <f t="shared" si="3"/>
        <v>0.8755300483</v>
      </c>
      <c r="K6491" s="24" t="str">
        <f t="shared" si="4"/>
        <v>Target Not Meet</v>
      </c>
    </row>
    <row r="6492" ht="22.5" customHeight="1">
      <c r="A6492" s="18">
        <v>45750.0</v>
      </c>
      <c r="B6492" s="19" t="str">
        <f t="shared" si="1"/>
        <v>Apr</v>
      </c>
      <c r="C6492" s="20" t="s">
        <v>57</v>
      </c>
      <c r="D6492" s="19" t="s">
        <v>85</v>
      </c>
      <c r="E6492" s="19" t="s">
        <v>9</v>
      </c>
      <c r="F6492" s="21">
        <v>2.0</v>
      </c>
      <c r="G6492" s="22">
        <v>39817.0</v>
      </c>
      <c r="H6492" s="15" t="str">
        <f t="shared" si="2"/>
        <v>Base Range</v>
      </c>
      <c r="I6492" s="22">
        <v>49363.0</v>
      </c>
      <c r="J6492" s="23">
        <f t="shared" si="3"/>
        <v>0.8066162916</v>
      </c>
      <c r="K6492" s="24" t="str">
        <f t="shared" si="4"/>
        <v>Target Not Meet</v>
      </c>
    </row>
    <row r="6493" ht="22.5" customHeight="1">
      <c r="A6493" s="18">
        <v>45750.0</v>
      </c>
      <c r="B6493" s="19" t="str">
        <f t="shared" si="1"/>
        <v>Apr</v>
      </c>
      <c r="C6493" s="20" t="s">
        <v>92</v>
      </c>
      <c r="D6493" s="19" t="s">
        <v>93</v>
      </c>
      <c r="E6493" s="19" t="s">
        <v>34</v>
      </c>
      <c r="F6493" s="21">
        <v>3.0</v>
      </c>
      <c r="G6493" s="22">
        <v>77598.0</v>
      </c>
      <c r="H6493" s="15" t="str">
        <f t="shared" si="2"/>
        <v>High Range</v>
      </c>
      <c r="I6493" s="22">
        <v>99140.0</v>
      </c>
      <c r="J6493" s="23">
        <f t="shared" si="3"/>
        <v>0.7827113173</v>
      </c>
      <c r="K6493" s="24" t="str">
        <f t="shared" si="4"/>
        <v>Target Not Meet</v>
      </c>
    </row>
    <row r="6494" ht="22.5" customHeight="1">
      <c r="A6494" s="18">
        <v>45750.0</v>
      </c>
      <c r="B6494" s="19" t="str">
        <f t="shared" si="1"/>
        <v>Apr</v>
      </c>
      <c r="C6494" s="20" t="s">
        <v>13</v>
      </c>
      <c r="D6494" s="19" t="s">
        <v>169</v>
      </c>
      <c r="E6494" s="19" t="s">
        <v>34</v>
      </c>
      <c r="F6494" s="21">
        <v>2.0</v>
      </c>
      <c r="G6494" s="22">
        <v>57444.0</v>
      </c>
      <c r="H6494" s="15" t="str">
        <f t="shared" si="2"/>
        <v>Medium Range</v>
      </c>
      <c r="I6494" s="22">
        <v>62705.0</v>
      </c>
      <c r="J6494" s="23">
        <f t="shared" si="3"/>
        <v>0.9160991946</v>
      </c>
      <c r="K6494" s="24" t="str">
        <f t="shared" si="4"/>
        <v>Target Not Meet</v>
      </c>
    </row>
    <row r="6495" ht="22.5" customHeight="1">
      <c r="A6495" s="18">
        <v>45750.0</v>
      </c>
      <c r="B6495" s="19" t="str">
        <f t="shared" si="1"/>
        <v>Apr</v>
      </c>
      <c r="C6495" s="20" t="s">
        <v>92</v>
      </c>
      <c r="D6495" s="19" t="s">
        <v>98</v>
      </c>
      <c r="E6495" s="19" t="s">
        <v>63</v>
      </c>
      <c r="F6495" s="21">
        <v>1.0</v>
      </c>
      <c r="G6495" s="22">
        <v>13312.0</v>
      </c>
      <c r="H6495" s="15" t="str">
        <f t="shared" si="2"/>
        <v>Base Range</v>
      </c>
      <c r="I6495" s="22">
        <v>13999.0</v>
      </c>
      <c r="J6495" s="23">
        <f t="shared" si="3"/>
        <v>0.9509250661</v>
      </c>
      <c r="K6495" s="24" t="str">
        <f t="shared" si="4"/>
        <v>Target Not Meet</v>
      </c>
    </row>
    <row r="6496" ht="22.5" customHeight="1">
      <c r="A6496" s="18">
        <v>45750.0</v>
      </c>
      <c r="B6496" s="19" t="str">
        <f t="shared" si="1"/>
        <v>Apr</v>
      </c>
      <c r="C6496" s="20" t="s">
        <v>13</v>
      </c>
      <c r="D6496" s="19" t="s">
        <v>29</v>
      </c>
      <c r="E6496" s="19" t="s">
        <v>23</v>
      </c>
      <c r="F6496" s="21">
        <v>1.0</v>
      </c>
      <c r="G6496" s="22">
        <v>32381.0</v>
      </c>
      <c r="H6496" s="15" t="str">
        <f t="shared" si="2"/>
        <v>Base Range</v>
      </c>
      <c r="I6496" s="22">
        <v>38300.0</v>
      </c>
      <c r="J6496" s="23">
        <f t="shared" si="3"/>
        <v>0.8454569191</v>
      </c>
      <c r="K6496" s="24" t="str">
        <f t="shared" si="4"/>
        <v>Target Not Meet</v>
      </c>
    </row>
    <row r="6497" ht="22.5" customHeight="1">
      <c r="A6497" s="18">
        <v>45750.0</v>
      </c>
      <c r="B6497" s="19" t="str">
        <f t="shared" si="1"/>
        <v>Apr</v>
      </c>
      <c r="C6497" s="20" t="s">
        <v>92</v>
      </c>
      <c r="D6497" s="19" t="s">
        <v>144</v>
      </c>
      <c r="E6497" s="19" t="s">
        <v>23</v>
      </c>
      <c r="F6497" s="21">
        <v>1.0</v>
      </c>
      <c r="G6497" s="22">
        <v>39805.0</v>
      </c>
      <c r="H6497" s="15" t="str">
        <f t="shared" si="2"/>
        <v>Base Range</v>
      </c>
      <c r="I6497" s="22">
        <v>31935.0</v>
      </c>
      <c r="J6497" s="23">
        <f t="shared" si="3"/>
        <v>1.246438077</v>
      </c>
      <c r="K6497" s="24" t="str">
        <f t="shared" si="4"/>
        <v>Over Achived</v>
      </c>
    </row>
    <row r="6498" ht="22.5" customHeight="1">
      <c r="A6498" s="18">
        <v>45750.0</v>
      </c>
      <c r="B6498" s="19" t="str">
        <f t="shared" si="1"/>
        <v>Apr</v>
      </c>
      <c r="C6498" s="20" t="s">
        <v>7</v>
      </c>
      <c r="D6498" s="19" t="s">
        <v>8</v>
      </c>
      <c r="E6498" s="19" t="s">
        <v>26</v>
      </c>
      <c r="F6498" s="21">
        <v>5.0</v>
      </c>
      <c r="G6498" s="22">
        <v>124658.0</v>
      </c>
      <c r="H6498" s="15" t="str">
        <f t="shared" si="2"/>
        <v>Very High Range</v>
      </c>
      <c r="I6498" s="22">
        <v>93740.0</v>
      </c>
      <c r="J6498" s="23">
        <f t="shared" si="3"/>
        <v>1.329827182</v>
      </c>
      <c r="K6498" s="24" t="str">
        <f t="shared" si="4"/>
        <v>Over Achived</v>
      </c>
    </row>
    <row r="6499" ht="22.5" customHeight="1">
      <c r="A6499" s="18">
        <v>45750.0</v>
      </c>
      <c r="B6499" s="19" t="str">
        <f t="shared" si="1"/>
        <v>Apr</v>
      </c>
      <c r="C6499" s="20" t="s">
        <v>7</v>
      </c>
      <c r="D6499" s="19" t="s">
        <v>8</v>
      </c>
      <c r="E6499" s="19" t="s">
        <v>19</v>
      </c>
      <c r="F6499" s="21">
        <v>2.0</v>
      </c>
      <c r="G6499" s="22">
        <v>52252.0</v>
      </c>
      <c r="H6499" s="15" t="str">
        <f t="shared" si="2"/>
        <v>Medium Range</v>
      </c>
      <c r="I6499" s="22">
        <v>48885.0</v>
      </c>
      <c r="J6499" s="23">
        <f t="shared" si="3"/>
        <v>1.068875933</v>
      </c>
      <c r="K6499" s="24" t="str">
        <f t="shared" si="4"/>
        <v>Over Achived</v>
      </c>
    </row>
    <row r="6500" ht="22.5" customHeight="1">
      <c r="A6500" s="18">
        <v>45750.0</v>
      </c>
      <c r="B6500" s="19" t="str">
        <f t="shared" si="1"/>
        <v>Apr</v>
      </c>
      <c r="C6500" s="20" t="s">
        <v>7</v>
      </c>
      <c r="D6500" s="19" t="s">
        <v>8</v>
      </c>
      <c r="E6500" s="19" t="s">
        <v>34</v>
      </c>
      <c r="F6500" s="21">
        <v>4.0</v>
      </c>
      <c r="G6500" s="22">
        <v>108135.0</v>
      </c>
      <c r="H6500" s="15" t="str">
        <f t="shared" si="2"/>
        <v>Very High Range</v>
      </c>
      <c r="I6500" s="22">
        <v>82012.0</v>
      </c>
      <c r="J6500" s="23">
        <f t="shared" si="3"/>
        <v>1.318526557</v>
      </c>
      <c r="K6500" s="24" t="str">
        <f t="shared" si="4"/>
        <v>Over Achived</v>
      </c>
    </row>
    <row r="6501" ht="22.5" customHeight="1">
      <c r="A6501" s="18">
        <v>45750.0</v>
      </c>
      <c r="B6501" s="19" t="str">
        <f t="shared" si="1"/>
        <v>Apr</v>
      </c>
      <c r="C6501" s="20" t="s">
        <v>7</v>
      </c>
      <c r="D6501" s="19" t="s">
        <v>8</v>
      </c>
      <c r="E6501" s="19" t="s">
        <v>19</v>
      </c>
      <c r="F6501" s="21">
        <v>2.0</v>
      </c>
      <c r="G6501" s="22">
        <v>50188.0</v>
      </c>
      <c r="H6501" s="15" t="str">
        <f t="shared" si="2"/>
        <v>Medium Range</v>
      </c>
      <c r="I6501" s="22">
        <v>41069.0</v>
      </c>
      <c r="J6501" s="23">
        <f t="shared" si="3"/>
        <v>1.222040955</v>
      </c>
      <c r="K6501" s="24" t="str">
        <f t="shared" si="4"/>
        <v>Over Achived</v>
      </c>
    </row>
    <row r="6502" ht="22.5" customHeight="1">
      <c r="A6502" s="18">
        <v>45750.0</v>
      </c>
      <c r="B6502" s="19" t="str">
        <f t="shared" si="1"/>
        <v>Apr</v>
      </c>
      <c r="C6502" s="20" t="s">
        <v>7</v>
      </c>
      <c r="D6502" s="19" t="s">
        <v>106</v>
      </c>
      <c r="E6502" s="19" t="s">
        <v>38</v>
      </c>
      <c r="F6502" s="21">
        <v>3.0</v>
      </c>
      <c r="G6502" s="22">
        <v>77077.0</v>
      </c>
      <c r="H6502" s="15" t="str">
        <f t="shared" si="2"/>
        <v>High Range</v>
      </c>
      <c r="I6502" s="22">
        <v>73014.0</v>
      </c>
      <c r="J6502" s="23">
        <f t="shared" si="3"/>
        <v>1.055646862</v>
      </c>
      <c r="K6502" s="24" t="str">
        <f t="shared" si="4"/>
        <v>Over Achived</v>
      </c>
    </row>
    <row r="6503" ht="22.5" customHeight="1">
      <c r="A6503" s="18">
        <v>45750.0</v>
      </c>
      <c r="B6503" s="19" t="str">
        <f t="shared" si="1"/>
        <v>Apr</v>
      </c>
      <c r="C6503" s="20" t="s">
        <v>7</v>
      </c>
      <c r="D6503" s="19" t="s">
        <v>106</v>
      </c>
      <c r="E6503" s="19" t="s">
        <v>26</v>
      </c>
      <c r="F6503" s="21">
        <v>5.0</v>
      </c>
      <c r="G6503" s="22">
        <v>135269.0</v>
      </c>
      <c r="H6503" s="15" t="str">
        <f t="shared" si="2"/>
        <v>Very High Range</v>
      </c>
      <c r="I6503" s="22">
        <v>120176.0</v>
      </c>
      <c r="J6503" s="23">
        <f t="shared" si="3"/>
        <v>1.1255908</v>
      </c>
      <c r="K6503" s="24" t="str">
        <f t="shared" si="4"/>
        <v>Over Achived</v>
      </c>
    </row>
    <row r="6504" ht="22.5" customHeight="1">
      <c r="A6504" s="18">
        <v>45750.0</v>
      </c>
      <c r="B6504" s="19" t="str">
        <f t="shared" si="1"/>
        <v>Apr</v>
      </c>
      <c r="C6504" s="20" t="s">
        <v>7</v>
      </c>
      <c r="D6504" s="19" t="s">
        <v>106</v>
      </c>
      <c r="E6504" s="19" t="s">
        <v>63</v>
      </c>
      <c r="F6504" s="21">
        <v>2.0</v>
      </c>
      <c r="G6504" s="22">
        <v>42872.0</v>
      </c>
      <c r="H6504" s="15" t="str">
        <f t="shared" si="2"/>
        <v>Base Range</v>
      </c>
      <c r="I6504" s="22">
        <v>33764.0</v>
      </c>
      <c r="J6504" s="23">
        <f t="shared" si="3"/>
        <v>1.269754768</v>
      </c>
      <c r="K6504" s="24" t="str">
        <f t="shared" si="4"/>
        <v>Over Achived</v>
      </c>
    </row>
    <row r="6505" ht="22.5" customHeight="1">
      <c r="A6505" s="18">
        <v>45750.0</v>
      </c>
      <c r="B6505" s="19" t="str">
        <f t="shared" si="1"/>
        <v>Apr</v>
      </c>
      <c r="C6505" s="20" t="s">
        <v>7</v>
      </c>
      <c r="D6505" s="19" t="s">
        <v>118</v>
      </c>
      <c r="E6505" s="19" t="s">
        <v>63</v>
      </c>
      <c r="F6505" s="21">
        <v>2.0</v>
      </c>
      <c r="G6505" s="22">
        <v>34454.0</v>
      </c>
      <c r="H6505" s="15" t="str">
        <f t="shared" si="2"/>
        <v>Base Range</v>
      </c>
      <c r="I6505" s="22">
        <v>32633.0</v>
      </c>
      <c r="J6505" s="23">
        <f t="shared" si="3"/>
        <v>1.055802409</v>
      </c>
      <c r="K6505" s="24" t="str">
        <f t="shared" si="4"/>
        <v>Over Achived</v>
      </c>
    </row>
    <row r="6506" ht="22.5" customHeight="1">
      <c r="A6506" s="18">
        <v>45750.0</v>
      </c>
      <c r="B6506" s="19" t="str">
        <f t="shared" si="1"/>
        <v>Apr</v>
      </c>
      <c r="C6506" s="20" t="s">
        <v>7</v>
      </c>
      <c r="D6506" s="19" t="s">
        <v>118</v>
      </c>
      <c r="E6506" s="19" t="s">
        <v>63</v>
      </c>
      <c r="F6506" s="21">
        <v>2.0</v>
      </c>
      <c r="G6506" s="22">
        <v>44649.0</v>
      </c>
      <c r="H6506" s="15" t="str">
        <f t="shared" si="2"/>
        <v>Base Range</v>
      </c>
      <c r="I6506" s="22">
        <v>40069.0</v>
      </c>
      <c r="J6506" s="23">
        <f t="shared" si="3"/>
        <v>1.114302828</v>
      </c>
      <c r="K6506" s="24" t="str">
        <f t="shared" si="4"/>
        <v>Over Achived</v>
      </c>
    </row>
    <row r="6507" ht="22.5" customHeight="1">
      <c r="A6507" s="18">
        <v>45750.0</v>
      </c>
      <c r="B6507" s="19" t="str">
        <f t="shared" si="1"/>
        <v>Apr</v>
      </c>
      <c r="C6507" s="20" t="s">
        <v>7</v>
      </c>
      <c r="D6507" s="19" t="s">
        <v>126</v>
      </c>
      <c r="E6507" s="19" t="s">
        <v>19</v>
      </c>
      <c r="F6507" s="21">
        <v>2.0</v>
      </c>
      <c r="G6507" s="22">
        <v>59021.0</v>
      </c>
      <c r="H6507" s="15" t="str">
        <f t="shared" si="2"/>
        <v>Medium Range</v>
      </c>
      <c r="I6507" s="22">
        <v>49565.0</v>
      </c>
      <c r="J6507" s="23">
        <f t="shared" si="3"/>
        <v>1.190779784</v>
      </c>
      <c r="K6507" s="24" t="str">
        <f t="shared" si="4"/>
        <v>Over Achived</v>
      </c>
    </row>
    <row r="6508" ht="22.5" customHeight="1">
      <c r="A6508" s="18">
        <v>45750.0</v>
      </c>
      <c r="B6508" s="19" t="str">
        <f t="shared" si="1"/>
        <v>Apr</v>
      </c>
      <c r="C6508" s="20" t="s">
        <v>7</v>
      </c>
      <c r="D6508" s="19" t="s">
        <v>126</v>
      </c>
      <c r="E6508" s="19" t="s">
        <v>34</v>
      </c>
      <c r="F6508" s="21">
        <v>3.0</v>
      </c>
      <c r="G6508" s="22">
        <v>95264.0</v>
      </c>
      <c r="H6508" s="15" t="str">
        <f t="shared" si="2"/>
        <v>Very High Range</v>
      </c>
      <c r="I6508" s="22">
        <v>76650.0</v>
      </c>
      <c r="J6508" s="23">
        <f t="shared" si="3"/>
        <v>1.242844097</v>
      </c>
      <c r="K6508" s="24" t="str">
        <f t="shared" si="4"/>
        <v>Over Achived</v>
      </c>
    </row>
    <row r="6509" ht="22.5" customHeight="1">
      <c r="A6509" s="18">
        <v>45750.0</v>
      </c>
      <c r="B6509" s="19" t="str">
        <f t="shared" si="1"/>
        <v>Apr</v>
      </c>
      <c r="C6509" s="20" t="s">
        <v>7</v>
      </c>
      <c r="D6509" s="19" t="s">
        <v>126</v>
      </c>
      <c r="E6509" s="19" t="s">
        <v>63</v>
      </c>
      <c r="F6509" s="21">
        <v>2.0</v>
      </c>
      <c r="G6509" s="22">
        <v>33626.0</v>
      </c>
      <c r="H6509" s="15" t="str">
        <f t="shared" si="2"/>
        <v>Base Range</v>
      </c>
      <c r="I6509" s="22">
        <v>25831.0</v>
      </c>
      <c r="J6509" s="23">
        <f t="shared" si="3"/>
        <v>1.301769192</v>
      </c>
      <c r="K6509" s="24" t="str">
        <f t="shared" si="4"/>
        <v>Over Achived</v>
      </c>
    </row>
    <row r="6510" ht="22.5" customHeight="1">
      <c r="A6510" s="18">
        <v>45750.0</v>
      </c>
      <c r="B6510" s="19" t="str">
        <f t="shared" si="1"/>
        <v>Apr</v>
      </c>
      <c r="C6510" s="20" t="s">
        <v>7</v>
      </c>
      <c r="D6510" s="19" t="s">
        <v>126</v>
      </c>
      <c r="E6510" s="19" t="s">
        <v>63</v>
      </c>
      <c r="F6510" s="21">
        <v>2.0</v>
      </c>
      <c r="G6510" s="22">
        <v>36702.0</v>
      </c>
      <c r="H6510" s="15" t="str">
        <f t="shared" si="2"/>
        <v>Base Range</v>
      </c>
      <c r="I6510" s="22">
        <v>25777.0</v>
      </c>
      <c r="J6510" s="23">
        <f t="shared" si="3"/>
        <v>1.423827443</v>
      </c>
      <c r="K6510" s="24" t="str">
        <f t="shared" si="4"/>
        <v>Over Achived</v>
      </c>
    </row>
    <row r="6511" ht="22.5" customHeight="1">
      <c r="A6511" s="18">
        <v>45750.0</v>
      </c>
      <c r="B6511" s="19" t="str">
        <f t="shared" si="1"/>
        <v>Apr</v>
      </c>
      <c r="C6511" s="20" t="s">
        <v>7</v>
      </c>
      <c r="D6511" s="19" t="s">
        <v>126</v>
      </c>
      <c r="E6511" s="19" t="s">
        <v>38</v>
      </c>
      <c r="F6511" s="21">
        <v>3.0</v>
      </c>
      <c r="G6511" s="22">
        <v>77086.0</v>
      </c>
      <c r="H6511" s="15" t="str">
        <f t="shared" si="2"/>
        <v>High Range</v>
      </c>
      <c r="I6511" s="22">
        <v>63724.0</v>
      </c>
      <c r="J6511" s="23">
        <f t="shared" si="3"/>
        <v>1.209685519</v>
      </c>
      <c r="K6511" s="24" t="str">
        <f t="shared" si="4"/>
        <v>Over Achived</v>
      </c>
    </row>
    <row r="6512" ht="22.5" customHeight="1">
      <c r="A6512" s="18">
        <v>45750.0</v>
      </c>
      <c r="B6512" s="19" t="str">
        <f t="shared" si="1"/>
        <v>Apr</v>
      </c>
      <c r="C6512" s="20" t="s">
        <v>7</v>
      </c>
      <c r="D6512" s="19" t="s">
        <v>118</v>
      </c>
      <c r="E6512" s="19" t="s">
        <v>9</v>
      </c>
      <c r="F6512" s="21">
        <v>5.0</v>
      </c>
      <c r="G6512" s="22">
        <v>87421.0</v>
      </c>
      <c r="H6512" s="15" t="str">
        <f t="shared" si="2"/>
        <v>High Range</v>
      </c>
      <c r="I6512" s="22">
        <v>77056.0</v>
      </c>
      <c r="J6512" s="23">
        <f t="shared" si="3"/>
        <v>1.134512562</v>
      </c>
      <c r="K6512" s="24" t="str">
        <f t="shared" si="4"/>
        <v>Over Achived</v>
      </c>
    </row>
    <row r="6513" ht="22.5" customHeight="1">
      <c r="A6513" s="18">
        <v>45750.0</v>
      </c>
      <c r="B6513" s="19" t="str">
        <f t="shared" si="1"/>
        <v>Apr</v>
      </c>
      <c r="C6513" s="20" t="s">
        <v>7</v>
      </c>
      <c r="D6513" s="19" t="s">
        <v>131</v>
      </c>
      <c r="E6513" s="19" t="s">
        <v>23</v>
      </c>
      <c r="F6513" s="21">
        <v>2.0</v>
      </c>
      <c r="G6513" s="22">
        <v>43436.0</v>
      </c>
      <c r="H6513" s="15" t="str">
        <f t="shared" si="2"/>
        <v>Base Range</v>
      </c>
      <c r="I6513" s="22">
        <v>33665.0</v>
      </c>
      <c r="J6513" s="23">
        <f t="shared" si="3"/>
        <v>1.290242091</v>
      </c>
      <c r="K6513" s="24" t="str">
        <f t="shared" si="4"/>
        <v>Over Achived</v>
      </c>
    </row>
    <row r="6514" ht="22.5" customHeight="1">
      <c r="A6514" s="18">
        <v>45750.0</v>
      </c>
      <c r="B6514" s="19" t="str">
        <f t="shared" si="1"/>
        <v>Apr</v>
      </c>
      <c r="C6514" s="20" t="s">
        <v>7</v>
      </c>
      <c r="D6514" s="19" t="s">
        <v>131</v>
      </c>
      <c r="E6514" s="19" t="s">
        <v>9</v>
      </c>
      <c r="F6514" s="21">
        <v>5.0</v>
      </c>
      <c r="G6514" s="22">
        <v>113042.0</v>
      </c>
      <c r="H6514" s="15" t="str">
        <f t="shared" si="2"/>
        <v>Very High Range</v>
      </c>
      <c r="I6514" s="22">
        <v>81404.0</v>
      </c>
      <c r="J6514" s="23">
        <f t="shared" si="3"/>
        <v>1.38865412</v>
      </c>
      <c r="K6514" s="24" t="str">
        <f t="shared" si="4"/>
        <v>Over Achived</v>
      </c>
    </row>
    <row r="6515" ht="22.5" customHeight="1">
      <c r="A6515" s="18">
        <v>45750.0</v>
      </c>
      <c r="B6515" s="19" t="str">
        <f t="shared" si="1"/>
        <v>Apr</v>
      </c>
      <c r="C6515" s="20" t="s">
        <v>92</v>
      </c>
      <c r="D6515" s="19" t="s">
        <v>144</v>
      </c>
      <c r="E6515" s="19" t="s">
        <v>19</v>
      </c>
      <c r="F6515" s="21">
        <v>2.0</v>
      </c>
      <c r="G6515" s="22">
        <v>47892.0</v>
      </c>
      <c r="H6515" s="15" t="str">
        <f t="shared" si="2"/>
        <v>Base Range</v>
      </c>
      <c r="I6515" s="22">
        <v>39032.0</v>
      </c>
      <c r="J6515" s="23">
        <f t="shared" si="3"/>
        <v>1.226993236</v>
      </c>
      <c r="K6515" s="24" t="str">
        <f t="shared" si="4"/>
        <v>Over Achived</v>
      </c>
    </row>
    <row r="6516" ht="22.5" customHeight="1">
      <c r="A6516" s="18">
        <v>45750.0</v>
      </c>
      <c r="B6516" s="19" t="str">
        <f t="shared" si="1"/>
        <v>Apr</v>
      </c>
      <c r="C6516" s="20" t="s">
        <v>92</v>
      </c>
      <c r="D6516" s="19" t="s">
        <v>144</v>
      </c>
      <c r="E6516" s="19" t="s">
        <v>38</v>
      </c>
      <c r="F6516" s="21">
        <v>2.0</v>
      </c>
      <c r="G6516" s="22">
        <v>46684.0</v>
      </c>
      <c r="H6516" s="15" t="str">
        <f t="shared" si="2"/>
        <v>Base Range</v>
      </c>
      <c r="I6516" s="22">
        <v>40461.0</v>
      </c>
      <c r="J6516" s="23">
        <f t="shared" si="3"/>
        <v>1.153802427</v>
      </c>
      <c r="K6516" s="24" t="str">
        <f t="shared" si="4"/>
        <v>Over Achived</v>
      </c>
    </row>
    <row r="6517" ht="22.5" customHeight="1">
      <c r="A6517" s="18">
        <v>45750.0</v>
      </c>
      <c r="B6517" s="19" t="str">
        <f t="shared" si="1"/>
        <v>Apr</v>
      </c>
      <c r="C6517" s="20" t="s">
        <v>92</v>
      </c>
      <c r="D6517" s="19" t="s">
        <v>144</v>
      </c>
      <c r="E6517" s="19" t="s">
        <v>38</v>
      </c>
      <c r="F6517" s="21">
        <v>2.0</v>
      </c>
      <c r="G6517" s="22">
        <v>54827.0</v>
      </c>
      <c r="H6517" s="15" t="str">
        <f t="shared" si="2"/>
        <v>Medium Range</v>
      </c>
      <c r="I6517" s="22">
        <v>46411.0</v>
      </c>
      <c r="J6517" s="23">
        <f t="shared" si="3"/>
        <v>1.181336321</v>
      </c>
      <c r="K6517" s="24" t="str">
        <f t="shared" si="4"/>
        <v>Over Achived</v>
      </c>
    </row>
    <row r="6518" ht="22.5" customHeight="1">
      <c r="A6518" s="18">
        <v>45750.0</v>
      </c>
      <c r="B6518" s="19" t="str">
        <f t="shared" si="1"/>
        <v>Apr</v>
      </c>
      <c r="C6518" s="20" t="s">
        <v>92</v>
      </c>
      <c r="D6518" s="19" t="s">
        <v>144</v>
      </c>
      <c r="E6518" s="19" t="s">
        <v>68</v>
      </c>
      <c r="F6518" s="21">
        <v>1.0</v>
      </c>
      <c r="G6518" s="22">
        <v>36757.0</v>
      </c>
      <c r="H6518" s="15" t="str">
        <f t="shared" si="2"/>
        <v>Base Range</v>
      </c>
      <c r="I6518" s="22">
        <v>32826.0</v>
      </c>
      <c r="J6518" s="23">
        <f t="shared" si="3"/>
        <v>1.119752635</v>
      </c>
      <c r="K6518" s="24" t="str">
        <f t="shared" si="4"/>
        <v>Over Achived</v>
      </c>
    </row>
    <row r="6519" ht="22.5" customHeight="1">
      <c r="A6519" s="18">
        <v>45750.0</v>
      </c>
      <c r="B6519" s="19" t="str">
        <f t="shared" si="1"/>
        <v>Apr</v>
      </c>
      <c r="C6519" s="20" t="s">
        <v>92</v>
      </c>
      <c r="D6519" s="25" t="s">
        <v>149</v>
      </c>
      <c r="E6519" s="19" t="s">
        <v>68</v>
      </c>
      <c r="F6519" s="21">
        <v>1.0</v>
      </c>
      <c r="G6519" s="22">
        <v>39100.0</v>
      </c>
      <c r="H6519" s="15" t="str">
        <f t="shared" si="2"/>
        <v>Base Range</v>
      </c>
      <c r="I6519" s="22">
        <v>29534.0</v>
      </c>
      <c r="J6519" s="23">
        <f t="shared" si="3"/>
        <v>1.32389788</v>
      </c>
      <c r="K6519" s="24" t="str">
        <f t="shared" si="4"/>
        <v>Over Achived</v>
      </c>
    </row>
    <row r="6520" ht="22.5" customHeight="1">
      <c r="A6520" s="18">
        <v>45750.0</v>
      </c>
      <c r="B6520" s="19" t="str">
        <f t="shared" si="1"/>
        <v>Apr</v>
      </c>
      <c r="C6520" s="20" t="s">
        <v>92</v>
      </c>
      <c r="D6520" s="25" t="s">
        <v>149</v>
      </c>
      <c r="E6520" s="19" t="s">
        <v>38</v>
      </c>
      <c r="F6520" s="21">
        <v>2.0</v>
      </c>
      <c r="G6520" s="22">
        <v>50101.0</v>
      </c>
      <c r="H6520" s="15" t="str">
        <f t="shared" si="2"/>
        <v>Medium Range</v>
      </c>
      <c r="I6520" s="22">
        <v>35691.0</v>
      </c>
      <c r="J6520" s="23">
        <f t="shared" si="3"/>
        <v>1.403743241</v>
      </c>
      <c r="K6520" s="24" t="str">
        <f t="shared" si="4"/>
        <v>Over Achived</v>
      </c>
    </row>
    <row r="6521" ht="22.5" customHeight="1">
      <c r="A6521" s="18">
        <v>45750.0</v>
      </c>
      <c r="B6521" s="19" t="str">
        <f t="shared" si="1"/>
        <v>Apr</v>
      </c>
      <c r="C6521" s="20" t="s">
        <v>92</v>
      </c>
      <c r="D6521" s="25" t="s">
        <v>149</v>
      </c>
      <c r="E6521" s="19" t="s">
        <v>23</v>
      </c>
      <c r="F6521" s="21">
        <v>1.0</v>
      </c>
      <c r="G6521" s="22">
        <v>36192.0</v>
      </c>
      <c r="H6521" s="15" t="str">
        <f t="shared" si="2"/>
        <v>Base Range</v>
      </c>
      <c r="I6521" s="22">
        <v>26513.0</v>
      </c>
      <c r="J6521" s="23">
        <f t="shared" si="3"/>
        <v>1.365066194</v>
      </c>
      <c r="K6521" s="24" t="str">
        <f t="shared" si="4"/>
        <v>Over Achived</v>
      </c>
    </row>
    <row r="6522" ht="22.5" customHeight="1">
      <c r="A6522" s="18">
        <v>45750.0</v>
      </c>
      <c r="B6522" s="19" t="str">
        <f t="shared" si="1"/>
        <v>Apr</v>
      </c>
      <c r="C6522" s="20" t="s">
        <v>92</v>
      </c>
      <c r="D6522" s="19" t="s">
        <v>98</v>
      </c>
      <c r="E6522" s="19" t="s">
        <v>26</v>
      </c>
      <c r="F6522" s="21">
        <v>2.0</v>
      </c>
      <c r="G6522" s="22">
        <v>57444.0</v>
      </c>
      <c r="H6522" s="15" t="str">
        <f t="shared" si="2"/>
        <v>Medium Range</v>
      </c>
      <c r="I6522" s="22">
        <v>63286.0</v>
      </c>
      <c r="J6522" s="23">
        <f t="shared" si="3"/>
        <v>0.9076889043</v>
      </c>
      <c r="K6522" s="24" t="str">
        <f t="shared" si="4"/>
        <v>Target Not Meet</v>
      </c>
    </row>
    <row r="6523" ht="22.5" customHeight="1">
      <c r="A6523" s="18">
        <v>45750.0</v>
      </c>
      <c r="B6523" s="19" t="str">
        <f t="shared" si="1"/>
        <v>Apr</v>
      </c>
      <c r="C6523" s="20" t="s">
        <v>92</v>
      </c>
      <c r="D6523" s="19" t="s">
        <v>158</v>
      </c>
      <c r="E6523" s="19" t="s">
        <v>19</v>
      </c>
      <c r="F6523" s="21">
        <v>2.0</v>
      </c>
      <c r="G6523" s="22">
        <v>38597.0</v>
      </c>
      <c r="H6523" s="15" t="str">
        <f t="shared" si="2"/>
        <v>Base Range</v>
      </c>
      <c r="I6523" s="22">
        <v>30297.0</v>
      </c>
      <c r="J6523" s="23">
        <f t="shared" si="3"/>
        <v>1.273954517</v>
      </c>
      <c r="K6523" s="24" t="str">
        <f t="shared" si="4"/>
        <v>Over Achived</v>
      </c>
    </row>
    <row r="6524" ht="22.5" customHeight="1">
      <c r="A6524" s="18">
        <v>45750.0</v>
      </c>
      <c r="B6524" s="19" t="str">
        <f t="shared" si="1"/>
        <v>Apr</v>
      </c>
      <c r="C6524" s="20" t="s">
        <v>92</v>
      </c>
      <c r="D6524" s="19" t="s">
        <v>158</v>
      </c>
      <c r="E6524" s="19" t="s">
        <v>26</v>
      </c>
      <c r="F6524" s="21">
        <v>3.0</v>
      </c>
      <c r="G6524" s="22">
        <v>62044.0</v>
      </c>
      <c r="H6524" s="15" t="str">
        <f t="shared" si="2"/>
        <v>Medium Range</v>
      </c>
      <c r="I6524" s="22">
        <v>50545.0</v>
      </c>
      <c r="J6524" s="23">
        <f t="shared" si="3"/>
        <v>1.227500247</v>
      </c>
      <c r="K6524" s="24" t="str">
        <f t="shared" si="4"/>
        <v>Over Achived</v>
      </c>
    </row>
    <row r="6525" ht="22.5" customHeight="1">
      <c r="A6525" s="18">
        <v>45750.0</v>
      </c>
      <c r="B6525" s="19" t="str">
        <f t="shared" si="1"/>
        <v>Apr</v>
      </c>
      <c r="C6525" s="20" t="s">
        <v>92</v>
      </c>
      <c r="D6525" s="19" t="s">
        <v>158</v>
      </c>
      <c r="E6525" s="19" t="s">
        <v>9</v>
      </c>
      <c r="F6525" s="21">
        <v>3.0</v>
      </c>
      <c r="G6525" s="22">
        <v>69290.0</v>
      </c>
      <c r="H6525" s="15" t="str">
        <f t="shared" si="2"/>
        <v>Medium Range</v>
      </c>
      <c r="I6525" s="22">
        <v>63782.0</v>
      </c>
      <c r="J6525" s="23">
        <f t="shared" si="3"/>
        <v>1.086356652</v>
      </c>
      <c r="K6525" s="24" t="str">
        <f t="shared" si="4"/>
        <v>Over Achived</v>
      </c>
    </row>
    <row r="6526" ht="22.5" customHeight="1">
      <c r="A6526" s="18">
        <v>45750.0</v>
      </c>
      <c r="B6526" s="19" t="str">
        <f t="shared" si="1"/>
        <v>Apr</v>
      </c>
      <c r="C6526" s="20" t="s">
        <v>92</v>
      </c>
      <c r="D6526" s="25" t="s">
        <v>149</v>
      </c>
      <c r="E6526" s="19" t="s">
        <v>9</v>
      </c>
      <c r="F6526" s="21">
        <v>3.0</v>
      </c>
      <c r="G6526" s="22">
        <v>70418.0</v>
      </c>
      <c r="H6526" s="15" t="str">
        <f t="shared" si="2"/>
        <v>High Range</v>
      </c>
      <c r="I6526" s="22">
        <v>56669.0</v>
      </c>
      <c r="J6526" s="23">
        <f t="shared" si="3"/>
        <v>1.242619422</v>
      </c>
      <c r="K6526" s="24" t="str">
        <f t="shared" si="4"/>
        <v>Over Achived</v>
      </c>
    </row>
    <row r="6527" ht="22.5" customHeight="1">
      <c r="A6527" s="18">
        <v>45751.0</v>
      </c>
      <c r="B6527" s="19" t="str">
        <f t="shared" si="1"/>
        <v>Apr</v>
      </c>
      <c r="C6527" s="20" t="s">
        <v>13</v>
      </c>
      <c r="D6527" s="19" t="s">
        <v>37</v>
      </c>
      <c r="E6527" s="19" t="s">
        <v>34</v>
      </c>
      <c r="F6527" s="21">
        <v>2.0</v>
      </c>
      <c r="G6527" s="22">
        <v>54145.0</v>
      </c>
      <c r="H6527" s="15" t="str">
        <f t="shared" si="2"/>
        <v>Medium Range</v>
      </c>
      <c r="I6527" s="22">
        <v>68903.0</v>
      </c>
      <c r="J6527" s="23">
        <f t="shared" si="3"/>
        <v>0.7858148412</v>
      </c>
      <c r="K6527" s="24" t="str">
        <f t="shared" si="4"/>
        <v>Target Not Meet</v>
      </c>
    </row>
    <row r="6528" ht="22.5" customHeight="1">
      <c r="A6528" s="18">
        <v>45751.0</v>
      </c>
      <c r="B6528" s="19" t="str">
        <f t="shared" si="1"/>
        <v>Apr</v>
      </c>
      <c r="C6528" s="20" t="s">
        <v>13</v>
      </c>
      <c r="D6528" s="19" t="s">
        <v>29</v>
      </c>
      <c r="E6528" s="19" t="s">
        <v>63</v>
      </c>
      <c r="F6528" s="21">
        <v>1.0</v>
      </c>
      <c r="G6528" s="22">
        <v>10164.0</v>
      </c>
      <c r="H6528" s="15" t="str">
        <f t="shared" si="2"/>
        <v>Base Range</v>
      </c>
      <c r="I6528" s="22">
        <v>12830.0</v>
      </c>
      <c r="J6528" s="23">
        <f t="shared" si="3"/>
        <v>0.7922057677</v>
      </c>
      <c r="K6528" s="24" t="str">
        <f t="shared" si="4"/>
        <v>Target Not Meet</v>
      </c>
    </row>
    <row r="6529" ht="22.5" customHeight="1">
      <c r="A6529" s="18">
        <v>45751.0</v>
      </c>
      <c r="B6529" s="19" t="str">
        <f t="shared" si="1"/>
        <v>Apr</v>
      </c>
      <c r="C6529" s="20" t="s">
        <v>13</v>
      </c>
      <c r="D6529" s="19" t="s">
        <v>37</v>
      </c>
      <c r="E6529" s="19" t="s">
        <v>9</v>
      </c>
      <c r="F6529" s="21">
        <v>2.0</v>
      </c>
      <c r="G6529" s="22">
        <v>49174.0</v>
      </c>
      <c r="H6529" s="15" t="str">
        <f t="shared" si="2"/>
        <v>Base Range</v>
      </c>
      <c r="I6529" s="22">
        <v>63388.0</v>
      </c>
      <c r="J6529" s="23">
        <f t="shared" si="3"/>
        <v>0.7757619739</v>
      </c>
      <c r="K6529" s="24" t="str">
        <f t="shared" si="4"/>
        <v>Target Not Meet</v>
      </c>
    </row>
    <row r="6530" ht="22.5" customHeight="1">
      <c r="A6530" s="18">
        <v>45751.0</v>
      </c>
      <c r="B6530" s="19" t="str">
        <f t="shared" si="1"/>
        <v>Apr</v>
      </c>
      <c r="C6530" s="20" t="s">
        <v>13</v>
      </c>
      <c r="D6530" s="19" t="s">
        <v>37</v>
      </c>
      <c r="E6530" s="19" t="s">
        <v>23</v>
      </c>
      <c r="F6530" s="21">
        <v>1.0</v>
      </c>
      <c r="G6530" s="22">
        <v>28626.0</v>
      </c>
      <c r="H6530" s="15" t="str">
        <f t="shared" si="2"/>
        <v>Base Range</v>
      </c>
      <c r="I6530" s="22">
        <v>34234.0</v>
      </c>
      <c r="J6530" s="23">
        <f t="shared" si="3"/>
        <v>0.8361862476</v>
      </c>
      <c r="K6530" s="24" t="str">
        <f t="shared" si="4"/>
        <v>Target Not Meet</v>
      </c>
    </row>
    <row r="6531" ht="22.5" customHeight="1">
      <c r="A6531" s="18">
        <v>45751.0</v>
      </c>
      <c r="B6531" s="19" t="str">
        <f t="shared" si="1"/>
        <v>Apr</v>
      </c>
      <c r="C6531" s="20" t="s">
        <v>13</v>
      </c>
      <c r="D6531" s="19" t="s">
        <v>29</v>
      </c>
      <c r="E6531" s="19" t="s">
        <v>68</v>
      </c>
      <c r="F6531" s="21">
        <v>1.0</v>
      </c>
      <c r="G6531" s="22">
        <v>26337.0</v>
      </c>
      <c r="H6531" s="15" t="str">
        <f t="shared" si="2"/>
        <v>Base Range</v>
      </c>
      <c r="I6531" s="22">
        <v>30124.0</v>
      </c>
      <c r="J6531" s="23">
        <f t="shared" si="3"/>
        <v>0.8742862834</v>
      </c>
      <c r="K6531" s="24" t="str">
        <f t="shared" si="4"/>
        <v>Target Not Meet</v>
      </c>
    </row>
    <row r="6532" ht="22.5" customHeight="1">
      <c r="A6532" s="18">
        <v>45751.0</v>
      </c>
      <c r="B6532" s="19" t="str">
        <f t="shared" si="1"/>
        <v>Apr</v>
      </c>
      <c r="C6532" s="20" t="s">
        <v>13</v>
      </c>
      <c r="D6532" s="19" t="s">
        <v>29</v>
      </c>
      <c r="E6532" s="19" t="s">
        <v>26</v>
      </c>
      <c r="F6532" s="21">
        <v>1.0</v>
      </c>
      <c r="G6532" s="22">
        <v>40436.0</v>
      </c>
      <c r="H6532" s="15" t="str">
        <f t="shared" si="2"/>
        <v>Base Range</v>
      </c>
      <c r="I6532" s="22">
        <v>50004.0</v>
      </c>
      <c r="J6532" s="23">
        <f t="shared" si="3"/>
        <v>0.8086553076</v>
      </c>
      <c r="K6532" s="24" t="str">
        <f t="shared" si="4"/>
        <v>Target Not Meet</v>
      </c>
    </row>
    <row r="6533" ht="22.5" customHeight="1">
      <c r="A6533" s="18">
        <v>45751.0</v>
      </c>
      <c r="B6533" s="19" t="str">
        <f t="shared" si="1"/>
        <v>Apr</v>
      </c>
      <c r="C6533" s="20" t="s">
        <v>92</v>
      </c>
      <c r="D6533" s="19" t="s">
        <v>93</v>
      </c>
      <c r="E6533" s="19" t="s">
        <v>68</v>
      </c>
      <c r="F6533" s="21">
        <v>2.0</v>
      </c>
      <c r="G6533" s="22">
        <v>30667.0</v>
      </c>
      <c r="H6533" s="15" t="str">
        <f t="shared" si="2"/>
        <v>Base Range</v>
      </c>
      <c r="I6533" s="22">
        <v>33377.0</v>
      </c>
      <c r="J6533" s="23">
        <f t="shared" si="3"/>
        <v>0.9188063637</v>
      </c>
      <c r="K6533" s="24" t="str">
        <f t="shared" si="4"/>
        <v>Target Not Meet</v>
      </c>
    </row>
    <row r="6534" ht="22.5" customHeight="1">
      <c r="A6534" s="18">
        <v>45751.0</v>
      </c>
      <c r="B6534" s="19" t="str">
        <f t="shared" si="1"/>
        <v>Apr</v>
      </c>
      <c r="C6534" s="20" t="s">
        <v>13</v>
      </c>
      <c r="D6534" s="19" t="s">
        <v>18</v>
      </c>
      <c r="E6534" s="19" t="s">
        <v>23</v>
      </c>
      <c r="F6534" s="21">
        <v>1.0</v>
      </c>
      <c r="G6534" s="22">
        <v>23577.0</v>
      </c>
      <c r="H6534" s="15" t="str">
        <f t="shared" si="2"/>
        <v>Base Range</v>
      </c>
      <c r="I6534" s="22">
        <v>17300.0</v>
      </c>
      <c r="J6534" s="23">
        <f t="shared" si="3"/>
        <v>1.36283237</v>
      </c>
      <c r="K6534" s="24" t="str">
        <f t="shared" si="4"/>
        <v>Over Achived</v>
      </c>
    </row>
    <row r="6535" ht="22.5" customHeight="1">
      <c r="A6535" s="18">
        <v>45751.0</v>
      </c>
      <c r="B6535" s="19" t="str">
        <f t="shared" si="1"/>
        <v>Apr</v>
      </c>
      <c r="C6535" s="20" t="s">
        <v>13</v>
      </c>
      <c r="D6535" s="19" t="s">
        <v>18</v>
      </c>
      <c r="E6535" s="19" t="s">
        <v>26</v>
      </c>
      <c r="F6535" s="21">
        <v>1.0</v>
      </c>
      <c r="G6535" s="22">
        <v>39935.0</v>
      </c>
      <c r="H6535" s="15" t="str">
        <f t="shared" si="2"/>
        <v>Base Range</v>
      </c>
      <c r="I6535" s="22">
        <v>29784.0</v>
      </c>
      <c r="J6535" s="23">
        <f t="shared" si="3"/>
        <v>1.340820575</v>
      </c>
      <c r="K6535" s="24" t="str">
        <f t="shared" si="4"/>
        <v>Over Achived</v>
      </c>
    </row>
    <row r="6536" ht="22.5" customHeight="1">
      <c r="A6536" s="18">
        <v>45751.0</v>
      </c>
      <c r="B6536" s="19" t="str">
        <f t="shared" si="1"/>
        <v>Apr</v>
      </c>
      <c r="C6536" s="20" t="s">
        <v>13</v>
      </c>
      <c r="D6536" s="19" t="s">
        <v>18</v>
      </c>
      <c r="E6536" s="19" t="s">
        <v>26</v>
      </c>
      <c r="F6536" s="21">
        <v>2.0</v>
      </c>
      <c r="G6536" s="22">
        <v>38718.0</v>
      </c>
      <c r="H6536" s="15" t="str">
        <f t="shared" si="2"/>
        <v>Base Range</v>
      </c>
      <c r="I6536" s="22">
        <v>31827.0</v>
      </c>
      <c r="J6536" s="23">
        <f t="shared" si="3"/>
        <v>1.21651428</v>
      </c>
      <c r="K6536" s="24" t="str">
        <f t="shared" si="4"/>
        <v>Over Achived</v>
      </c>
    </row>
    <row r="6537" ht="22.5" customHeight="1">
      <c r="A6537" s="18">
        <v>45751.0</v>
      </c>
      <c r="B6537" s="19" t="str">
        <f t="shared" si="1"/>
        <v>Apr</v>
      </c>
      <c r="C6537" s="20" t="s">
        <v>13</v>
      </c>
      <c r="D6537" s="19" t="s">
        <v>18</v>
      </c>
      <c r="E6537" s="19" t="s">
        <v>63</v>
      </c>
      <c r="F6537" s="21">
        <v>1.0</v>
      </c>
      <c r="G6537" s="22">
        <v>11302.0</v>
      </c>
      <c r="H6537" s="15" t="str">
        <f t="shared" si="2"/>
        <v>Base Range</v>
      </c>
      <c r="I6537" s="22">
        <v>8914.0</v>
      </c>
      <c r="J6537" s="23">
        <f t="shared" si="3"/>
        <v>1.267893202</v>
      </c>
      <c r="K6537" s="24" t="str">
        <f t="shared" si="4"/>
        <v>Over Achived</v>
      </c>
    </row>
    <row r="6538" ht="22.5" customHeight="1">
      <c r="A6538" s="18">
        <v>45751.0</v>
      </c>
      <c r="B6538" s="19" t="str">
        <f t="shared" si="1"/>
        <v>Apr</v>
      </c>
      <c r="C6538" s="20" t="s">
        <v>13</v>
      </c>
      <c r="D6538" s="19" t="s">
        <v>14</v>
      </c>
      <c r="E6538" s="19" t="s">
        <v>9</v>
      </c>
      <c r="F6538" s="21">
        <v>3.0</v>
      </c>
      <c r="G6538" s="22">
        <v>47141.0</v>
      </c>
      <c r="H6538" s="15" t="str">
        <f t="shared" si="2"/>
        <v>Base Range</v>
      </c>
      <c r="I6538" s="22">
        <v>42624.0</v>
      </c>
      <c r="J6538" s="23">
        <f t="shared" si="3"/>
        <v>1.105973161</v>
      </c>
      <c r="K6538" s="24" t="str">
        <f t="shared" si="4"/>
        <v>Over Achived</v>
      </c>
    </row>
    <row r="6539" ht="22.5" customHeight="1">
      <c r="A6539" s="18">
        <v>45751.0</v>
      </c>
      <c r="B6539" s="19" t="str">
        <f t="shared" si="1"/>
        <v>Apr</v>
      </c>
      <c r="C6539" s="20" t="s">
        <v>13</v>
      </c>
      <c r="D6539" s="19" t="s">
        <v>169</v>
      </c>
      <c r="E6539" s="19" t="s">
        <v>34</v>
      </c>
      <c r="F6539" s="21">
        <v>3.0</v>
      </c>
      <c r="G6539" s="22">
        <v>49427.0</v>
      </c>
      <c r="H6539" s="15" t="str">
        <f t="shared" si="2"/>
        <v>Base Range</v>
      </c>
      <c r="I6539" s="22">
        <v>54507.0</v>
      </c>
      <c r="J6539" s="23">
        <f t="shared" si="3"/>
        <v>0.9068009613</v>
      </c>
      <c r="K6539" s="24" t="str">
        <f t="shared" si="4"/>
        <v>Target Not Meet</v>
      </c>
    </row>
    <row r="6540" ht="22.5" customHeight="1">
      <c r="A6540" s="18">
        <v>45751.0</v>
      </c>
      <c r="B6540" s="19" t="str">
        <f t="shared" si="1"/>
        <v>Apr</v>
      </c>
      <c r="C6540" s="20" t="s">
        <v>13</v>
      </c>
      <c r="D6540" s="19" t="s">
        <v>29</v>
      </c>
      <c r="E6540" s="19" t="s">
        <v>34</v>
      </c>
      <c r="F6540" s="21">
        <v>2.0</v>
      </c>
      <c r="G6540" s="22">
        <v>57433.0</v>
      </c>
      <c r="H6540" s="15" t="str">
        <f t="shared" si="2"/>
        <v>Medium Range</v>
      </c>
      <c r="I6540" s="22">
        <v>68884.0</v>
      </c>
      <c r="J6540" s="23">
        <f t="shared" si="3"/>
        <v>0.8337640091</v>
      </c>
      <c r="K6540" s="24" t="str">
        <f t="shared" si="4"/>
        <v>Target Not Meet</v>
      </c>
    </row>
    <row r="6541" ht="22.5" customHeight="1">
      <c r="A6541" s="18">
        <v>45751.0</v>
      </c>
      <c r="B6541" s="19" t="str">
        <f t="shared" si="1"/>
        <v>Apr</v>
      </c>
      <c r="C6541" s="20" t="s">
        <v>13</v>
      </c>
      <c r="D6541" s="19" t="s">
        <v>169</v>
      </c>
      <c r="E6541" s="19" t="s">
        <v>68</v>
      </c>
      <c r="F6541" s="21">
        <v>1.0</v>
      </c>
      <c r="G6541" s="22">
        <v>23748.0</v>
      </c>
      <c r="H6541" s="15" t="str">
        <f t="shared" si="2"/>
        <v>Base Range</v>
      </c>
      <c r="I6541" s="22">
        <v>28197.0</v>
      </c>
      <c r="J6541" s="23">
        <f t="shared" si="3"/>
        <v>0.8422172572</v>
      </c>
      <c r="K6541" s="24" t="str">
        <f t="shared" si="4"/>
        <v>Target Not Meet</v>
      </c>
    </row>
    <row r="6542" ht="22.5" customHeight="1">
      <c r="A6542" s="18">
        <v>45751.0</v>
      </c>
      <c r="B6542" s="19" t="str">
        <f t="shared" si="1"/>
        <v>Apr</v>
      </c>
      <c r="C6542" s="20" t="s">
        <v>57</v>
      </c>
      <c r="D6542" s="19" t="s">
        <v>85</v>
      </c>
      <c r="E6542" s="19" t="s">
        <v>34</v>
      </c>
      <c r="F6542" s="21">
        <v>1.0</v>
      </c>
      <c r="G6542" s="22">
        <v>35564.0</v>
      </c>
      <c r="H6542" s="15" t="str">
        <f t="shared" si="2"/>
        <v>Base Range</v>
      </c>
      <c r="I6542" s="22">
        <v>44175.0</v>
      </c>
      <c r="J6542" s="23">
        <f t="shared" si="3"/>
        <v>0.8050707414</v>
      </c>
      <c r="K6542" s="24" t="str">
        <f t="shared" si="4"/>
        <v>Target Not Meet</v>
      </c>
    </row>
    <row r="6543" ht="22.5" customHeight="1">
      <c r="A6543" s="18">
        <v>45751.0</v>
      </c>
      <c r="B6543" s="19" t="str">
        <f t="shared" si="1"/>
        <v>Apr</v>
      </c>
      <c r="C6543" s="20" t="s">
        <v>57</v>
      </c>
      <c r="D6543" s="19" t="s">
        <v>58</v>
      </c>
      <c r="E6543" s="19" t="s">
        <v>23</v>
      </c>
      <c r="F6543" s="21">
        <v>1.0</v>
      </c>
      <c r="G6543" s="22">
        <v>23230.0</v>
      </c>
      <c r="H6543" s="15" t="str">
        <f t="shared" si="2"/>
        <v>Base Range</v>
      </c>
      <c r="I6543" s="22">
        <v>16738.0</v>
      </c>
      <c r="J6543" s="23">
        <f t="shared" si="3"/>
        <v>1.387859959</v>
      </c>
      <c r="K6543" s="24" t="str">
        <f t="shared" si="4"/>
        <v>Over Achived</v>
      </c>
    </row>
    <row r="6544" ht="22.5" customHeight="1">
      <c r="A6544" s="18">
        <v>45751.0</v>
      </c>
      <c r="B6544" s="19" t="str">
        <f t="shared" si="1"/>
        <v>Apr</v>
      </c>
      <c r="C6544" s="20" t="s">
        <v>57</v>
      </c>
      <c r="D6544" s="19" t="s">
        <v>85</v>
      </c>
      <c r="E6544" s="19" t="s">
        <v>26</v>
      </c>
      <c r="F6544" s="21">
        <v>1.0</v>
      </c>
      <c r="G6544" s="22">
        <v>28874.0</v>
      </c>
      <c r="H6544" s="15" t="str">
        <f t="shared" si="2"/>
        <v>Base Range</v>
      </c>
      <c r="I6544" s="22">
        <v>31138.0</v>
      </c>
      <c r="J6544" s="23">
        <f t="shared" si="3"/>
        <v>0.9272914124</v>
      </c>
      <c r="K6544" s="24" t="str">
        <f t="shared" si="4"/>
        <v>Target Not Meet</v>
      </c>
    </row>
    <row r="6545" ht="22.5" customHeight="1">
      <c r="A6545" s="18">
        <v>45751.0</v>
      </c>
      <c r="B6545" s="19" t="str">
        <f t="shared" si="1"/>
        <v>Apr</v>
      </c>
      <c r="C6545" s="20" t="s">
        <v>92</v>
      </c>
      <c r="D6545" s="19" t="s">
        <v>93</v>
      </c>
      <c r="E6545" s="19" t="s">
        <v>34</v>
      </c>
      <c r="F6545" s="21">
        <v>3.0</v>
      </c>
      <c r="G6545" s="22">
        <v>67715.0</v>
      </c>
      <c r="H6545" s="15" t="str">
        <f t="shared" si="2"/>
        <v>Medium Range</v>
      </c>
      <c r="I6545" s="22">
        <v>80486.0</v>
      </c>
      <c r="J6545" s="23">
        <f t="shared" si="3"/>
        <v>0.8413264419</v>
      </c>
      <c r="K6545" s="24" t="str">
        <f t="shared" si="4"/>
        <v>Target Not Meet</v>
      </c>
    </row>
    <row r="6546" ht="22.5" customHeight="1">
      <c r="A6546" s="18">
        <v>45751.0</v>
      </c>
      <c r="B6546" s="19" t="str">
        <f t="shared" si="1"/>
        <v>Apr</v>
      </c>
      <c r="C6546" s="20" t="s">
        <v>57</v>
      </c>
      <c r="D6546" s="19" t="s">
        <v>85</v>
      </c>
      <c r="E6546" s="19" t="s">
        <v>38</v>
      </c>
      <c r="F6546" s="21">
        <v>1.0</v>
      </c>
      <c r="G6546" s="22">
        <v>25028.0</v>
      </c>
      <c r="H6546" s="15" t="str">
        <f t="shared" si="2"/>
        <v>Base Range</v>
      </c>
      <c r="I6546" s="22">
        <v>28580.0</v>
      </c>
      <c r="J6546" s="23">
        <f t="shared" si="3"/>
        <v>0.8757172848</v>
      </c>
      <c r="K6546" s="24" t="str">
        <f t="shared" si="4"/>
        <v>Target Not Meet</v>
      </c>
    </row>
    <row r="6547" ht="22.5" customHeight="1">
      <c r="A6547" s="18">
        <v>45751.0</v>
      </c>
      <c r="B6547" s="19" t="str">
        <f t="shared" si="1"/>
        <v>Apr</v>
      </c>
      <c r="C6547" s="20" t="s">
        <v>57</v>
      </c>
      <c r="D6547" s="19" t="s">
        <v>80</v>
      </c>
      <c r="E6547" s="19" t="s">
        <v>26</v>
      </c>
      <c r="F6547" s="21">
        <v>1.0</v>
      </c>
      <c r="G6547" s="22">
        <v>30662.0</v>
      </c>
      <c r="H6547" s="15" t="str">
        <f t="shared" si="2"/>
        <v>Base Range</v>
      </c>
      <c r="I6547" s="22">
        <v>37628.0</v>
      </c>
      <c r="J6547" s="23">
        <f t="shared" si="3"/>
        <v>0.8148719039</v>
      </c>
      <c r="K6547" s="24" t="str">
        <f t="shared" si="4"/>
        <v>Target Not Meet</v>
      </c>
    </row>
    <row r="6548" ht="22.5" customHeight="1">
      <c r="A6548" s="18">
        <v>45751.0</v>
      </c>
      <c r="B6548" s="19" t="str">
        <f t="shared" si="1"/>
        <v>Apr</v>
      </c>
      <c r="C6548" s="20" t="s">
        <v>57</v>
      </c>
      <c r="D6548" s="19" t="s">
        <v>80</v>
      </c>
      <c r="E6548" s="19" t="s">
        <v>23</v>
      </c>
      <c r="F6548" s="21">
        <v>1.0</v>
      </c>
      <c r="G6548" s="22">
        <v>21711.0</v>
      </c>
      <c r="H6548" s="15" t="str">
        <f t="shared" si="2"/>
        <v>Base Range</v>
      </c>
      <c r="I6548" s="22">
        <v>23234.0</v>
      </c>
      <c r="J6548" s="23">
        <f t="shared" si="3"/>
        <v>0.9344495136</v>
      </c>
      <c r="K6548" s="24" t="str">
        <f t="shared" si="4"/>
        <v>Target Not Meet</v>
      </c>
    </row>
    <row r="6549" ht="22.5" customHeight="1">
      <c r="A6549" s="18">
        <v>45751.0</v>
      </c>
      <c r="B6549" s="19" t="str">
        <f t="shared" si="1"/>
        <v>Apr</v>
      </c>
      <c r="C6549" s="20" t="s">
        <v>57</v>
      </c>
      <c r="D6549" s="19" t="s">
        <v>80</v>
      </c>
      <c r="E6549" s="19" t="s">
        <v>23</v>
      </c>
      <c r="F6549" s="21">
        <v>1.0</v>
      </c>
      <c r="G6549" s="22">
        <v>18777.0</v>
      </c>
      <c r="H6549" s="15" t="str">
        <f t="shared" si="2"/>
        <v>Base Range</v>
      </c>
      <c r="I6549" s="22">
        <v>21332.0</v>
      </c>
      <c r="J6549" s="23">
        <f t="shared" si="3"/>
        <v>0.8802268892</v>
      </c>
      <c r="K6549" s="24" t="str">
        <f t="shared" si="4"/>
        <v>Target Not Meet</v>
      </c>
    </row>
    <row r="6550" ht="22.5" customHeight="1">
      <c r="A6550" s="18">
        <v>45751.0</v>
      </c>
      <c r="B6550" s="19" t="str">
        <f t="shared" si="1"/>
        <v>Apr</v>
      </c>
      <c r="C6550" s="20" t="s">
        <v>57</v>
      </c>
      <c r="D6550" s="19" t="s">
        <v>58</v>
      </c>
      <c r="E6550" s="19" t="s">
        <v>23</v>
      </c>
      <c r="F6550" s="21">
        <v>1.0</v>
      </c>
      <c r="G6550" s="22">
        <v>18827.0</v>
      </c>
      <c r="H6550" s="15" t="str">
        <f t="shared" si="2"/>
        <v>Base Range</v>
      </c>
      <c r="I6550" s="22">
        <v>16728.0</v>
      </c>
      <c r="J6550" s="23">
        <f t="shared" si="3"/>
        <v>1.12547824</v>
      </c>
      <c r="K6550" s="24" t="str">
        <f t="shared" si="4"/>
        <v>Over Achived</v>
      </c>
    </row>
    <row r="6551" ht="22.5" customHeight="1">
      <c r="A6551" s="18">
        <v>45751.0</v>
      </c>
      <c r="B6551" s="19" t="str">
        <f t="shared" si="1"/>
        <v>Apr</v>
      </c>
      <c r="C6551" s="20" t="s">
        <v>57</v>
      </c>
      <c r="D6551" s="19" t="s">
        <v>71</v>
      </c>
      <c r="E6551" s="19" t="s">
        <v>68</v>
      </c>
      <c r="F6551" s="21">
        <v>1.0</v>
      </c>
      <c r="G6551" s="22">
        <v>18062.0</v>
      </c>
      <c r="H6551" s="15" t="str">
        <f t="shared" si="2"/>
        <v>Base Range</v>
      </c>
      <c r="I6551" s="22">
        <v>21436.0</v>
      </c>
      <c r="J6551" s="23">
        <f t="shared" si="3"/>
        <v>0.8426012316</v>
      </c>
      <c r="K6551" s="24" t="str">
        <f t="shared" si="4"/>
        <v>Target Not Meet</v>
      </c>
    </row>
    <row r="6552" ht="22.5" customHeight="1">
      <c r="A6552" s="18">
        <v>45751.0</v>
      </c>
      <c r="B6552" s="19" t="str">
        <f t="shared" si="1"/>
        <v>Apr</v>
      </c>
      <c r="C6552" s="20" t="s">
        <v>57</v>
      </c>
      <c r="D6552" s="25" t="s">
        <v>62</v>
      </c>
      <c r="E6552" s="19" t="s">
        <v>26</v>
      </c>
      <c r="F6552" s="21">
        <v>1.0</v>
      </c>
      <c r="G6552" s="22">
        <v>26257.0</v>
      </c>
      <c r="H6552" s="15" t="str">
        <f t="shared" si="2"/>
        <v>Base Range</v>
      </c>
      <c r="I6552" s="22">
        <v>23455.0</v>
      </c>
      <c r="J6552" s="23">
        <f t="shared" si="3"/>
        <v>1.119462801</v>
      </c>
      <c r="K6552" s="24" t="str">
        <f t="shared" si="4"/>
        <v>Over Achived</v>
      </c>
    </row>
    <row r="6553" ht="22.5" customHeight="1">
      <c r="A6553" s="18">
        <v>45751.0</v>
      </c>
      <c r="B6553" s="19" t="str">
        <f t="shared" si="1"/>
        <v>Apr</v>
      </c>
      <c r="C6553" s="20" t="s">
        <v>57</v>
      </c>
      <c r="D6553" s="25" t="s">
        <v>62</v>
      </c>
      <c r="E6553" s="19" t="s">
        <v>23</v>
      </c>
      <c r="F6553" s="21">
        <v>1.0</v>
      </c>
      <c r="G6553" s="22">
        <v>18958.0</v>
      </c>
      <c r="H6553" s="15" t="str">
        <f t="shared" si="2"/>
        <v>Base Range</v>
      </c>
      <c r="I6553" s="22">
        <v>13888.0</v>
      </c>
      <c r="J6553" s="23">
        <f t="shared" si="3"/>
        <v>1.365063364</v>
      </c>
      <c r="K6553" s="24" t="str">
        <f t="shared" si="4"/>
        <v>Over Achived</v>
      </c>
    </row>
    <row r="6554" ht="22.5" customHeight="1">
      <c r="A6554" s="18">
        <v>45751.0</v>
      </c>
      <c r="B6554" s="19" t="str">
        <f t="shared" si="1"/>
        <v>Apr</v>
      </c>
      <c r="C6554" s="20" t="s">
        <v>57</v>
      </c>
      <c r="D6554" s="25" t="s">
        <v>62</v>
      </c>
      <c r="E6554" s="19" t="s">
        <v>63</v>
      </c>
      <c r="F6554" s="21">
        <v>1.0</v>
      </c>
      <c r="G6554" s="22">
        <v>15587.0</v>
      </c>
      <c r="H6554" s="15" t="str">
        <f t="shared" si="2"/>
        <v>Base Range</v>
      </c>
      <c r="I6554" s="22">
        <v>12791.0</v>
      </c>
      <c r="J6554" s="23">
        <f t="shared" si="3"/>
        <v>1.218591197</v>
      </c>
      <c r="K6554" s="24" t="str">
        <f t="shared" si="4"/>
        <v>Over Achived</v>
      </c>
    </row>
    <row r="6555" ht="22.5" customHeight="1">
      <c r="A6555" s="18">
        <v>45751.0</v>
      </c>
      <c r="B6555" s="19" t="str">
        <f t="shared" si="1"/>
        <v>Apr</v>
      </c>
      <c r="C6555" s="20" t="s">
        <v>57</v>
      </c>
      <c r="D6555" s="25" t="s">
        <v>62</v>
      </c>
      <c r="E6555" s="19" t="s">
        <v>63</v>
      </c>
      <c r="F6555" s="21">
        <v>1.0</v>
      </c>
      <c r="G6555" s="22">
        <v>18575.0</v>
      </c>
      <c r="H6555" s="15" t="str">
        <f t="shared" si="2"/>
        <v>Base Range</v>
      </c>
      <c r="I6555" s="22">
        <v>16192.0</v>
      </c>
      <c r="J6555" s="23">
        <f t="shared" si="3"/>
        <v>1.147171443</v>
      </c>
      <c r="K6555" s="24" t="str">
        <f t="shared" si="4"/>
        <v>Over Achived</v>
      </c>
    </row>
    <row r="6556" ht="22.5" customHeight="1">
      <c r="A6556" s="18">
        <v>45751.0</v>
      </c>
      <c r="B6556" s="19" t="str">
        <f t="shared" si="1"/>
        <v>Apr</v>
      </c>
      <c r="C6556" s="20" t="s">
        <v>57</v>
      </c>
      <c r="D6556" s="25" t="s">
        <v>62</v>
      </c>
      <c r="E6556" s="19" t="s">
        <v>38</v>
      </c>
      <c r="F6556" s="21">
        <v>1.0</v>
      </c>
      <c r="G6556" s="22">
        <v>25858.0</v>
      </c>
      <c r="H6556" s="15" t="str">
        <f t="shared" si="2"/>
        <v>Base Range</v>
      </c>
      <c r="I6556" s="22">
        <v>21286.0</v>
      </c>
      <c r="J6556" s="23">
        <f t="shared" si="3"/>
        <v>1.214789063</v>
      </c>
      <c r="K6556" s="24" t="str">
        <f t="shared" si="4"/>
        <v>Over Achived</v>
      </c>
    </row>
    <row r="6557" ht="22.5" customHeight="1">
      <c r="A6557" s="18">
        <v>45751.0</v>
      </c>
      <c r="B6557" s="19" t="str">
        <f t="shared" si="1"/>
        <v>Apr</v>
      </c>
      <c r="C6557" s="20" t="s">
        <v>57</v>
      </c>
      <c r="D6557" s="19" t="s">
        <v>58</v>
      </c>
      <c r="E6557" s="19" t="s">
        <v>63</v>
      </c>
      <c r="F6557" s="21">
        <v>1.0</v>
      </c>
      <c r="G6557" s="22">
        <v>16348.0</v>
      </c>
      <c r="H6557" s="15" t="str">
        <f t="shared" si="2"/>
        <v>Base Range</v>
      </c>
      <c r="I6557" s="22">
        <v>13792.0</v>
      </c>
      <c r="J6557" s="23">
        <f t="shared" si="3"/>
        <v>1.185324826</v>
      </c>
      <c r="K6557" s="24" t="str">
        <f t="shared" si="4"/>
        <v>Over Achived</v>
      </c>
    </row>
    <row r="6558" ht="22.5" customHeight="1">
      <c r="A6558" s="18">
        <v>45751.0</v>
      </c>
      <c r="B6558" s="19" t="str">
        <f t="shared" si="1"/>
        <v>Apr</v>
      </c>
      <c r="C6558" s="20" t="s">
        <v>57</v>
      </c>
      <c r="D6558" s="19" t="s">
        <v>71</v>
      </c>
      <c r="E6558" s="19" t="s">
        <v>63</v>
      </c>
      <c r="F6558" s="21">
        <v>1.0</v>
      </c>
      <c r="G6558" s="22">
        <v>16907.0</v>
      </c>
      <c r="H6558" s="15" t="str">
        <f t="shared" si="2"/>
        <v>Base Range</v>
      </c>
      <c r="I6558" s="22">
        <v>19410.0</v>
      </c>
      <c r="J6558" s="23">
        <f t="shared" si="3"/>
        <v>0.8710458527</v>
      </c>
      <c r="K6558" s="24" t="str">
        <f t="shared" si="4"/>
        <v>Target Not Meet</v>
      </c>
    </row>
    <row r="6559" ht="22.5" customHeight="1">
      <c r="A6559" s="18">
        <v>45751.0</v>
      </c>
      <c r="B6559" s="19" t="str">
        <f t="shared" si="1"/>
        <v>Apr</v>
      </c>
      <c r="C6559" s="20" t="s">
        <v>92</v>
      </c>
      <c r="D6559" s="19" t="s">
        <v>93</v>
      </c>
      <c r="E6559" s="19" t="s">
        <v>23</v>
      </c>
      <c r="F6559" s="21">
        <v>1.0</v>
      </c>
      <c r="G6559" s="22">
        <v>39130.0</v>
      </c>
      <c r="H6559" s="15" t="str">
        <f t="shared" si="2"/>
        <v>Base Range</v>
      </c>
      <c r="I6559" s="22">
        <v>43630.0</v>
      </c>
      <c r="J6559" s="23">
        <f t="shared" si="3"/>
        <v>0.8968599587</v>
      </c>
      <c r="K6559" s="24" t="str">
        <f t="shared" si="4"/>
        <v>Target Not Meet</v>
      </c>
    </row>
    <row r="6560" ht="22.5" customHeight="1">
      <c r="A6560" s="18">
        <v>45751.0</v>
      </c>
      <c r="B6560" s="19" t="str">
        <f t="shared" si="1"/>
        <v>Apr</v>
      </c>
      <c r="C6560" s="20" t="s">
        <v>13</v>
      </c>
      <c r="D6560" s="19" t="s">
        <v>14</v>
      </c>
      <c r="E6560" s="19" t="s">
        <v>23</v>
      </c>
      <c r="F6560" s="21">
        <v>1.0</v>
      </c>
      <c r="G6560" s="22">
        <v>25494.0</v>
      </c>
      <c r="H6560" s="15" t="str">
        <f t="shared" si="2"/>
        <v>Base Range</v>
      </c>
      <c r="I6560" s="22">
        <v>23888.0</v>
      </c>
      <c r="J6560" s="23">
        <f t="shared" si="3"/>
        <v>1.067230409</v>
      </c>
      <c r="K6560" s="24" t="str">
        <f t="shared" si="4"/>
        <v>Over Achived</v>
      </c>
    </row>
    <row r="6561" ht="22.5" customHeight="1">
      <c r="A6561" s="18">
        <v>45751.0</v>
      </c>
      <c r="B6561" s="19" t="str">
        <f t="shared" si="1"/>
        <v>Apr</v>
      </c>
      <c r="C6561" s="20" t="s">
        <v>92</v>
      </c>
      <c r="D6561" s="19" t="s">
        <v>93</v>
      </c>
      <c r="E6561" s="19" t="s">
        <v>68</v>
      </c>
      <c r="F6561" s="21">
        <v>2.0</v>
      </c>
      <c r="G6561" s="22">
        <v>34193.0</v>
      </c>
      <c r="H6561" s="15" t="str">
        <f t="shared" si="2"/>
        <v>Base Range</v>
      </c>
      <c r="I6561" s="22">
        <v>43073.0</v>
      </c>
      <c r="J6561" s="23">
        <f t="shared" si="3"/>
        <v>0.7938383674</v>
      </c>
      <c r="K6561" s="24" t="str">
        <f t="shared" si="4"/>
        <v>Target Not Meet</v>
      </c>
    </row>
    <row r="6562" ht="22.5" customHeight="1">
      <c r="A6562" s="18">
        <v>45751.0</v>
      </c>
      <c r="B6562" s="19" t="str">
        <f t="shared" si="1"/>
        <v>Apr</v>
      </c>
      <c r="C6562" s="20" t="s">
        <v>7</v>
      </c>
      <c r="D6562" s="19" t="s">
        <v>126</v>
      </c>
      <c r="E6562" s="19" t="s">
        <v>38</v>
      </c>
      <c r="F6562" s="21">
        <v>2.0</v>
      </c>
      <c r="G6562" s="22">
        <v>58374.0</v>
      </c>
      <c r="H6562" s="15" t="str">
        <f t="shared" si="2"/>
        <v>Medium Range</v>
      </c>
      <c r="I6562" s="22">
        <v>49157.0</v>
      </c>
      <c r="J6562" s="23">
        <f t="shared" si="3"/>
        <v>1.187501271</v>
      </c>
      <c r="K6562" s="24" t="str">
        <f t="shared" si="4"/>
        <v>Over Achived</v>
      </c>
    </row>
    <row r="6563" ht="22.5" customHeight="1">
      <c r="A6563" s="18">
        <v>45751.0</v>
      </c>
      <c r="B6563" s="19" t="str">
        <f t="shared" si="1"/>
        <v>Apr</v>
      </c>
      <c r="C6563" s="20" t="s">
        <v>7</v>
      </c>
      <c r="D6563" s="19" t="s">
        <v>118</v>
      </c>
      <c r="E6563" s="19" t="s">
        <v>9</v>
      </c>
      <c r="F6563" s="21">
        <v>3.0</v>
      </c>
      <c r="G6563" s="22">
        <v>105771.0</v>
      </c>
      <c r="H6563" s="15" t="str">
        <f t="shared" si="2"/>
        <v>Very High Range</v>
      </c>
      <c r="I6563" s="22">
        <v>98685.0</v>
      </c>
      <c r="J6563" s="23">
        <f t="shared" si="3"/>
        <v>1.071804226</v>
      </c>
      <c r="K6563" s="24" t="str">
        <f t="shared" si="4"/>
        <v>Over Achived</v>
      </c>
    </row>
    <row r="6564" ht="22.5" customHeight="1">
      <c r="A6564" s="18">
        <v>45751.0</v>
      </c>
      <c r="B6564" s="19" t="str">
        <f t="shared" si="1"/>
        <v>Apr</v>
      </c>
      <c r="C6564" s="20" t="s">
        <v>7</v>
      </c>
      <c r="D6564" s="19" t="s">
        <v>118</v>
      </c>
      <c r="E6564" s="19" t="s">
        <v>34</v>
      </c>
      <c r="F6564" s="21">
        <v>3.0</v>
      </c>
      <c r="G6564" s="22">
        <v>91403.0</v>
      </c>
      <c r="H6564" s="15" t="str">
        <f t="shared" si="2"/>
        <v>Very High Range</v>
      </c>
      <c r="I6564" s="22">
        <v>77073.0</v>
      </c>
      <c r="J6564" s="23">
        <f t="shared" si="3"/>
        <v>1.185927627</v>
      </c>
      <c r="K6564" s="24" t="str">
        <f t="shared" si="4"/>
        <v>Over Achived</v>
      </c>
    </row>
    <row r="6565" ht="22.5" customHeight="1">
      <c r="A6565" s="18">
        <v>45751.0</v>
      </c>
      <c r="B6565" s="19" t="str">
        <f t="shared" si="1"/>
        <v>Apr</v>
      </c>
      <c r="C6565" s="20" t="s">
        <v>7</v>
      </c>
      <c r="D6565" s="19" t="s">
        <v>118</v>
      </c>
      <c r="E6565" s="19" t="s">
        <v>19</v>
      </c>
      <c r="F6565" s="21">
        <v>2.0</v>
      </c>
      <c r="G6565" s="22">
        <v>48474.0</v>
      </c>
      <c r="H6565" s="15" t="str">
        <f t="shared" si="2"/>
        <v>Base Range</v>
      </c>
      <c r="I6565" s="22">
        <v>35866.0</v>
      </c>
      <c r="J6565" s="23">
        <f t="shared" si="3"/>
        <v>1.351530698</v>
      </c>
      <c r="K6565" s="24" t="str">
        <f t="shared" si="4"/>
        <v>Over Achived</v>
      </c>
    </row>
    <row r="6566" ht="22.5" customHeight="1">
      <c r="A6566" s="18">
        <v>45751.0</v>
      </c>
      <c r="B6566" s="19" t="str">
        <f t="shared" si="1"/>
        <v>Apr</v>
      </c>
      <c r="C6566" s="20" t="s">
        <v>7</v>
      </c>
      <c r="D6566" s="19" t="s">
        <v>106</v>
      </c>
      <c r="E6566" s="19" t="s">
        <v>38</v>
      </c>
      <c r="F6566" s="21">
        <v>3.0</v>
      </c>
      <c r="G6566" s="22">
        <v>62218.0</v>
      </c>
      <c r="H6566" s="15" t="str">
        <f t="shared" si="2"/>
        <v>Medium Range</v>
      </c>
      <c r="I6566" s="22">
        <v>52795.0</v>
      </c>
      <c r="J6566" s="23">
        <f t="shared" si="3"/>
        <v>1.178482811</v>
      </c>
      <c r="K6566" s="24" t="str">
        <f t="shared" si="4"/>
        <v>Over Achived</v>
      </c>
    </row>
    <row r="6567" ht="22.5" customHeight="1">
      <c r="A6567" s="18">
        <v>45751.0</v>
      </c>
      <c r="B6567" s="19" t="str">
        <f t="shared" si="1"/>
        <v>Apr</v>
      </c>
      <c r="C6567" s="20" t="s">
        <v>7</v>
      </c>
      <c r="D6567" s="19" t="s">
        <v>106</v>
      </c>
      <c r="E6567" s="19" t="s">
        <v>63</v>
      </c>
      <c r="F6567" s="21">
        <v>2.0</v>
      </c>
      <c r="G6567" s="22">
        <v>39443.0</v>
      </c>
      <c r="H6567" s="15" t="str">
        <f t="shared" si="2"/>
        <v>Base Range</v>
      </c>
      <c r="I6567" s="22">
        <v>27954.0</v>
      </c>
      <c r="J6567" s="23">
        <f t="shared" si="3"/>
        <v>1.410996637</v>
      </c>
      <c r="K6567" s="24" t="str">
        <f t="shared" si="4"/>
        <v>Over Achived</v>
      </c>
    </row>
    <row r="6568" ht="22.5" customHeight="1">
      <c r="A6568" s="18">
        <v>45751.0</v>
      </c>
      <c r="B6568" s="19" t="str">
        <f t="shared" si="1"/>
        <v>Apr</v>
      </c>
      <c r="C6568" s="20" t="s">
        <v>7</v>
      </c>
      <c r="D6568" s="19" t="s">
        <v>126</v>
      </c>
      <c r="E6568" s="19" t="s">
        <v>26</v>
      </c>
      <c r="F6568" s="21">
        <v>5.0</v>
      </c>
      <c r="G6568" s="22">
        <v>127793.0</v>
      </c>
      <c r="H6568" s="15" t="str">
        <f t="shared" si="2"/>
        <v>Very High Range</v>
      </c>
      <c r="I6568" s="22">
        <v>105212.0</v>
      </c>
      <c r="J6568" s="23">
        <f t="shared" si="3"/>
        <v>1.214623807</v>
      </c>
      <c r="K6568" s="24" t="str">
        <f t="shared" si="4"/>
        <v>Over Achived</v>
      </c>
    </row>
    <row r="6569" ht="22.5" customHeight="1">
      <c r="A6569" s="18">
        <v>45751.0</v>
      </c>
      <c r="B6569" s="19" t="str">
        <f t="shared" si="1"/>
        <v>Apr</v>
      </c>
      <c r="C6569" s="20" t="s">
        <v>7</v>
      </c>
      <c r="D6569" s="19" t="s">
        <v>106</v>
      </c>
      <c r="E6569" s="19" t="s">
        <v>26</v>
      </c>
      <c r="F6569" s="21">
        <v>6.0</v>
      </c>
      <c r="G6569" s="22">
        <v>155258.0</v>
      </c>
      <c r="H6569" s="15" t="str">
        <f t="shared" si="2"/>
        <v>Very High Range</v>
      </c>
      <c r="I6569" s="22">
        <v>118676.0</v>
      </c>
      <c r="J6569" s="23">
        <f t="shared" si="3"/>
        <v>1.308251036</v>
      </c>
      <c r="K6569" s="24" t="str">
        <f t="shared" si="4"/>
        <v>Over Achived</v>
      </c>
    </row>
    <row r="6570" ht="22.5" customHeight="1">
      <c r="A6570" s="18">
        <v>45751.0</v>
      </c>
      <c r="B6570" s="19" t="str">
        <f t="shared" si="1"/>
        <v>Apr</v>
      </c>
      <c r="C6570" s="20" t="s">
        <v>7</v>
      </c>
      <c r="D6570" s="19" t="s">
        <v>8</v>
      </c>
      <c r="E6570" s="19" t="s">
        <v>38</v>
      </c>
      <c r="F6570" s="21">
        <v>2.0</v>
      </c>
      <c r="G6570" s="22">
        <v>57417.0</v>
      </c>
      <c r="H6570" s="15" t="str">
        <f t="shared" si="2"/>
        <v>Medium Range</v>
      </c>
      <c r="I6570" s="22">
        <v>49788.0</v>
      </c>
      <c r="J6570" s="23">
        <f t="shared" si="3"/>
        <v>1.153229694</v>
      </c>
      <c r="K6570" s="24" t="str">
        <f t="shared" si="4"/>
        <v>Over Achived</v>
      </c>
    </row>
    <row r="6571" ht="22.5" customHeight="1">
      <c r="A6571" s="18">
        <v>45751.0</v>
      </c>
      <c r="B6571" s="19" t="str">
        <f t="shared" si="1"/>
        <v>Apr</v>
      </c>
      <c r="C6571" s="20" t="s">
        <v>7</v>
      </c>
      <c r="D6571" s="19" t="s">
        <v>8</v>
      </c>
      <c r="E6571" s="19" t="s">
        <v>34</v>
      </c>
      <c r="F6571" s="21">
        <v>3.0</v>
      </c>
      <c r="G6571" s="22">
        <v>98119.0</v>
      </c>
      <c r="H6571" s="15" t="str">
        <f t="shared" si="2"/>
        <v>Very High Range</v>
      </c>
      <c r="I6571" s="22">
        <v>71121.0</v>
      </c>
      <c r="J6571" s="23">
        <f t="shared" si="3"/>
        <v>1.379606586</v>
      </c>
      <c r="K6571" s="24" t="str">
        <f t="shared" si="4"/>
        <v>Over Achived</v>
      </c>
    </row>
    <row r="6572" ht="22.5" customHeight="1">
      <c r="A6572" s="18">
        <v>45751.0</v>
      </c>
      <c r="B6572" s="19" t="str">
        <f t="shared" si="1"/>
        <v>Apr</v>
      </c>
      <c r="C6572" s="20" t="s">
        <v>7</v>
      </c>
      <c r="D6572" s="19" t="s">
        <v>8</v>
      </c>
      <c r="E6572" s="19" t="s">
        <v>19</v>
      </c>
      <c r="F6572" s="21">
        <v>3.0</v>
      </c>
      <c r="G6572" s="22">
        <v>54298.0</v>
      </c>
      <c r="H6572" s="15" t="str">
        <f t="shared" si="2"/>
        <v>Medium Range</v>
      </c>
      <c r="I6572" s="22">
        <v>47041.0</v>
      </c>
      <c r="J6572" s="23">
        <f t="shared" si="3"/>
        <v>1.15426968</v>
      </c>
      <c r="K6572" s="24" t="str">
        <f t="shared" si="4"/>
        <v>Over Achived</v>
      </c>
    </row>
    <row r="6573" ht="22.5" customHeight="1">
      <c r="A6573" s="18">
        <v>45751.0</v>
      </c>
      <c r="B6573" s="19" t="str">
        <f t="shared" si="1"/>
        <v>Apr</v>
      </c>
      <c r="C6573" s="20" t="s">
        <v>7</v>
      </c>
      <c r="D6573" s="19" t="s">
        <v>8</v>
      </c>
      <c r="E6573" s="19" t="s">
        <v>23</v>
      </c>
      <c r="F6573" s="21">
        <v>2.0</v>
      </c>
      <c r="G6573" s="22">
        <v>43377.0</v>
      </c>
      <c r="H6573" s="15" t="str">
        <f t="shared" si="2"/>
        <v>Base Range</v>
      </c>
      <c r="I6573" s="22">
        <v>35891.0</v>
      </c>
      <c r="J6573" s="23">
        <f t="shared" si="3"/>
        <v>1.208575966</v>
      </c>
      <c r="K6573" s="24" t="str">
        <f t="shared" si="4"/>
        <v>Over Achived</v>
      </c>
    </row>
    <row r="6574" ht="22.5" customHeight="1">
      <c r="A6574" s="18">
        <v>45751.0</v>
      </c>
      <c r="B6574" s="19" t="str">
        <f t="shared" si="1"/>
        <v>Apr</v>
      </c>
      <c r="C6574" s="20" t="s">
        <v>7</v>
      </c>
      <c r="D6574" s="19" t="s">
        <v>8</v>
      </c>
      <c r="E6574" s="19" t="s">
        <v>34</v>
      </c>
      <c r="F6574" s="21">
        <v>4.0</v>
      </c>
      <c r="G6574" s="22">
        <v>96145.0</v>
      </c>
      <c r="H6574" s="15" t="str">
        <f t="shared" si="2"/>
        <v>Very High Range</v>
      </c>
      <c r="I6574" s="22">
        <v>74914.0</v>
      </c>
      <c r="J6574" s="23">
        <f t="shared" si="3"/>
        <v>1.283404971</v>
      </c>
      <c r="K6574" s="24" t="str">
        <f t="shared" si="4"/>
        <v>Over Achived</v>
      </c>
    </row>
    <row r="6575" ht="22.5" customHeight="1">
      <c r="A6575" s="18">
        <v>45751.0</v>
      </c>
      <c r="B6575" s="19" t="str">
        <f t="shared" si="1"/>
        <v>Apr</v>
      </c>
      <c r="C6575" s="20" t="s">
        <v>92</v>
      </c>
      <c r="D6575" s="19" t="s">
        <v>93</v>
      </c>
      <c r="E6575" s="19" t="s">
        <v>63</v>
      </c>
      <c r="F6575" s="21">
        <v>1.0</v>
      </c>
      <c r="G6575" s="22">
        <v>14637.0</v>
      </c>
      <c r="H6575" s="15" t="str">
        <f t="shared" si="2"/>
        <v>Base Range</v>
      </c>
      <c r="I6575" s="22">
        <v>15606.0</v>
      </c>
      <c r="J6575" s="23">
        <f t="shared" si="3"/>
        <v>0.9379084967</v>
      </c>
      <c r="K6575" s="24" t="str">
        <f t="shared" si="4"/>
        <v>Target Not Meet</v>
      </c>
    </row>
    <row r="6576" ht="22.5" customHeight="1">
      <c r="A6576" s="18">
        <v>45751.0</v>
      </c>
      <c r="B6576" s="19" t="str">
        <f t="shared" si="1"/>
        <v>Apr</v>
      </c>
      <c r="C6576" s="20" t="s">
        <v>7</v>
      </c>
      <c r="D6576" s="19" t="s">
        <v>106</v>
      </c>
      <c r="E6576" s="19" t="s">
        <v>38</v>
      </c>
      <c r="F6576" s="21">
        <v>3.0</v>
      </c>
      <c r="G6576" s="22">
        <v>67383.0</v>
      </c>
      <c r="H6576" s="15" t="str">
        <f t="shared" si="2"/>
        <v>Medium Range</v>
      </c>
      <c r="I6576" s="22">
        <v>58997.0</v>
      </c>
      <c r="J6576" s="23">
        <f t="shared" si="3"/>
        <v>1.142142821</v>
      </c>
      <c r="K6576" s="24" t="str">
        <f t="shared" si="4"/>
        <v>Over Achived</v>
      </c>
    </row>
    <row r="6577" ht="22.5" customHeight="1">
      <c r="A6577" s="18">
        <v>45751.0</v>
      </c>
      <c r="B6577" s="19" t="str">
        <f t="shared" si="1"/>
        <v>Apr</v>
      </c>
      <c r="C6577" s="20" t="s">
        <v>7</v>
      </c>
      <c r="D6577" s="19" t="s">
        <v>126</v>
      </c>
      <c r="E6577" s="19" t="s">
        <v>26</v>
      </c>
      <c r="F6577" s="21">
        <v>6.0</v>
      </c>
      <c r="G6577" s="22">
        <v>135260.0</v>
      </c>
      <c r="H6577" s="15" t="str">
        <f t="shared" si="2"/>
        <v>Very High Range</v>
      </c>
      <c r="I6577" s="22">
        <v>107430.0</v>
      </c>
      <c r="J6577" s="23">
        <f t="shared" si="3"/>
        <v>1.259052406</v>
      </c>
      <c r="K6577" s="24" t="str">
        <f t="shared" si="4"/>
        <v>Over Achived</v>
      </c>
    </row>
    <row r="6578" ht="22.5" customHeight="1">
      <c r="A6578" s="18">
        <v>45751.0</v>
      </c>
      <c r="B6578" s="19" t="str">
        <f t="shared" si="1"/>
        <v>Apr</v>
      </c>
      <c r="C6578" s="20" t="s">
        <v>7</v>
      </c>
      <c r="D6578" s="19" t="s">
        <v>106</v>
      </c>
      <c r="E6578" s="19" t="s">
        <v>34</v>
      </c>
      <c r="F6578" s="21">
        <v>4.0</v>
      </c>
      <c r="G6578" s="22">
        <v>99287.0</v>
      </c>
      <c r="H6578" s="15" t="str">
        <f t="shared" si="2"/>
        <v>Very High Range</v>
      </c>
      <c r="I6578" s="22">
        <v>93992.0</v>
      </c>
      <c r="J6578" s="23">
        <f t="shared" si="3"/>
        <v>1.056334582</v>
      </c>
      <c r="K6578" s="24" t="str">
        <f t="shared" si="4"/>
        <v>Over Achived</v>
      </c>
    </row>
    <row r="6579" ht="22.5" customHeight="1">
      <c r="A6579" s="18">
        <v>45751.0</v>
      </c>
      <c r="B6579" s="19" t="str">
        <f t="shared" si="1"/>
        <v>Apr</v>
      </c>
      <c r="C6579" s="20" t="s">
        <v>7</v>
      </c>
      <c r="D6579" s="19" t="s">
        <v>131</v>
      </c>
      <c r="E6579" s="19" t="s">
        <v>19</v>
      </c>
      <c r="F6579" s="21">
        <v>2.0</v>
      </c>
      <c r="G6579" s="22">
        <v>61791.0</v>
      </c>
      <c r="H6579" s="15" t="str">
        <f t="shared" si="2"/>
        <v>Medium Range</v>
      </c>
      <c r="I6579" s="22">
        <v>53677.0</v>
      </c>
      <c r="J6579" s="23">
        <f t="shared" si="3"/>
        <v>1.151163441</v>
      </c>
      <c r="K6579" s="24" t="str">
        <f t="shared" si="4"/>
        <v>Over Achived</v>
      </c>
    </row>
    <row r="6580" ht="22.5" customHeight="1">
      <c r="A6580" s="18">
        <v>45751.0</v>
      </c>
      <c r="B6580" s="19" t="str">
        <f t="shared" si="1"/>
        <v>Apr</v>
      </c>
      <c r="C6580" s="20" t="s">
        <v>92</v>
      </c>
      <c r="D6580" s="19" t="s">
        <v>98</v>
      </c>
      <c r="E6580" s="19" t="s">
        <v>63</v>
      </c>
      <c r="F6580" s="21">
        <v>1.0</v>
      </c>
      <c r="G6580" s="22">
        <v>12761.0</v>
      </c>
      <c r="H6580" s="15" t="str">
        <f t="shared" si="2"/>
        <v>Base Range</v>
      </c>
      <c r="I6580" s="22">
        <v>15619.0</v>
      </c>
      <c r="J6580" s="23">
        <f t="shared" si="3"/>
        <v>0.8170177348</v>
      </c>
      <c r="K6580" s="24" t="str">
        <f t="shared" si="4"/>
        <v>Target Not Meet</v>
      </c>
    </row>
    <row r="6581" ht="22.5" customHeight="1">
      <c r="A6581" s="18">
        <v>45751.0</v>
      </c>
      <c r="B6581" s="19" t="str">
        <f t="shared" si="1"/>
        <v>Apr</v>
      </c>
      <c r="C6581" s="20" t="s">
        <v>7</v>
      </c>
      <c r="D6581" s="19" t="s">
        <v>131</v>
      </c>
      <c r="E6581" s="19" t="s">
        <v>38</v>
      </c>
      <c r="F6581" s="21">
        <v>3.0</v>
      </c>
      <c r="G6581" s="22">
        <v>57448.0</v>
      </c>
      <c r="H6581" s="15" t="str">
        <f t="shared" si="2"/>
        <v>Medium Range</v>
      </c>
      <c r="I6581" s="22">
        <v>52535.0</v>
      </c>
      <c r="J6581" s="23">
        <f t="shared" si="3"/>
        <v>1.093518607</v>
      </c>
      <c r="K6581" s="24" t="str">
        <f t="shared" si="4"/>
        <v>Over Achived</v>
      </c>
    </row>
    <row r="6582" ht="22.5" customHeight="1">
      <c r="A6582" s="18">
        <v>45751.0</v>
      </c>
      <c r="B6582" s="19" t="str">
        <f t="shared" si="1"/>
        <v>Apr</v>
      </c>
      <c r="C6582" s="20" t="s">
        <v>92</v>
      </c>
      <c r="D6582" s="19" t="s">
        <v>98</v>
      </c>
      <c r="E6582" s="19" t="s">
        <v>34</v>
      </c>
      <c r="F6582" s="21">
        <v>3.0</v>
      </c>
      <c r="G6582" s="22">
        <v>63848.0</v>
      </c>
      <c r="H6582" s="15" t="str">
        <f t="shared" si="2"/>
        <v>Medium Range</v>
      </c>
      <c r="I6582" s="22">
        <v>82603.0</v>
      </c>
      <c r="J6582" s="23">
        <f t="shared" si="3"/>
        <v>0.772950135</v>
      </c>
      <c r="K6582" s="24" t="str">
        <f t="shared" si="4"/>
        <v>Target Not Meet</v>
      </c>
    </row>
    <row r="6583" ht="22.5" customHeight="1">
      <c r="A6583" s="18">
        <v>45751.0</v>
      </c>
      <c r="B6583" s="19" t="str">
        <f t="shared" si="1"/>
        <v>Apr</v>
      </c>
      <c r="C6583" s="20" t="s">
        <v>92</v>
      </c>
      <c r="D6583" s="19" t="s">
        <v>98</v>
      </c>
      <c r="E6583" s="19" t="s">
        <v>38</v>
      </c>
      <c r="F6583" s="21">
        <v>2.0</v>
      </c>
      <c r="G6583" s="22">
        <v>43188.0</v>
      </c>
      <c r="H6583" s="15" t="str">
        <f t="shared" si="2"/>
        <v>Base Range</v>
      </c>
      <c r="I6583" s="22">
        <v>50608.0</v>
      </c>
      <c r="J6583" s="23">
        <f t="shared" si="3"/>
        <v>0.8533828644</v>
      </c>
      <c r="K6583" s="24" t="str">
        <f t="shared" si="4"/>
        <v>Target Not Meet</v>
      </c>
    </row>
    <row r="6584" ht="22.5" customHeight="1">
      <c r="A6584" s="18">
        <v>45751.0</v>
      </c>
      <c r="B6584" s="19" t="str">
        <f t="shared" si="1"/>
        <v>Apr</v>
      </c>
      <c r="C6584" s="20" t="s">
        <v>92</v>
      </c>
      <c r="D6584" s="19" t="s">
        <v>98</v>
      </c>
      <c r="E6584" s="19" t="s">
        <v>38</v>
      </c>
      <c r="F6584" s="21">
        <v>2.0</v>
      </c>
      <c r="G6584" s="22">
        <v>53286.0</v>
      </c>
      <c r="H6584" s="15" t="str">
        <f t="shared" si="2"/>
        <v>Medium Range</v>
      </c>
      <c r="I6584" s="22">
        <v>57925.0</v>
      </c>
      <c r="J6584" s="23">
        <f t="shared" si="3"/>
        <v>0.9199136815</v>
      </c>
      <c r="K6584" s="24" t="str">
        <f t="shared" si="4"/>
        <v>Target Not Meet</v>
      </c>
    </row>
    <row r="6585" ht="22.5" customHeight="1">
      <c r="A6585" s="18">
        <v>45751.0</v>
      </c>
      <c r="B6585" s="19" t="str">
        <f t="shared" si="1"/>
        <v>Apr</v>
      </c>
      <c r="C6585" s="20" t="s">
        <v>92</v>
      </c>
      <c r="D6585" s="19" t="s">
        <v>144</v>
      </c>
      <c r="E6585" s="19" t="s">
        <v>63</v>
      </c>
      <c r="F6585" s="21">
        <v>3.0</v>
      </c>
      <c r="G6585" s="22">
        <v>63203.0</v>
      </c>
      <c r="H6585" s="15" t="str">
        <f t="shared" si="2"/>
        <v>Medium Range</v>
      </c>
      <c r="I6585" s="22">
        <v>54507.0</v>
      </c>
      <c r="J6585" s="23">
        <f t="shared" si="3"/>
        <v>1.159539142</v>
      </c>
      <c r="K6585" s="24" t="str">
        <f t="shared" si="4"/>
        <v>Over Achived</v>
      </c>
    </row>
    <row r="6586" ht="22.5" customHeight="1">
      <c r="A6586" s="18">
        <v>45751.0</v>
      </c>
      <c r="B6586" s="19" t="str">
        <f t="shared" si="1"/>
        <v>Apr</v>
      </c>
      <c r="C6586" s="20" t="s">
        <v>92</v>
      </c>
      <c r="D6586" s="19" t="s">
        <v>144</v>
      </c>
      <c r="E6586" s="19" t="s">
        <v>23</v>
      </c>
      <c r="F6586" s="21">
        <v>1.0</v>
      </c>
      <c r="G6586" s="22">
        <v>43010.0</v>
      </c>
      <c r="H6586" s="15" t="str">
        <f t="shared" si="2"/>
        <v>Base Range</v>
      </c>
      <c r="I6586" s="22">
        <v>36795.0</v>
      </c>
      <c r="J6586" s="23">
        <f t="shared" si="3"/>
        <v>1.168908819</v>
      </c>
      <c r="K6586" s="24" t="str">
        <f t="shared" si="4"/>
        <v>Over Achived</v>
      </c>
    </row>
    <row r="6587" ht="22.5" customHeight="1">
      <c r="A6587" s="18">
        <v>45751.0</v>
      </c>
      <c r="B6587" s="19" t="str">
        <f t="shared" si="1"/>
        <v>Apr</v>
      </c>
      <c r="C6587" s="20" t="s">
        <v>92</v>
      </c>
      <c r="D6587" s="19" t="s">
        <v>98</v>
      </c>
      <c r="E6587" s="19" t="s">
        <v>34</v>
      </c>
      <c r="F6587" s="21">
        <v>3.0</v>
      </c>
      <c r="G6587" s="22">
        <v>78571.0</v>
      </c>
      <c r="H6587" s="15" t="str">
        <f t="shared" si="2"/>
        <v>High Range</v>
      </c>
      <c r="I6587" s="22">
        <v>101260.0</v>
      </c>
      <c r="J6587" s="23">
        <f t="shared" si="3"/>
        <v>0.7759332412</v>
      </c>
      <c r="K6587" s="24" t="str">
        <f t="shared" si="4"/>
        <v>Target Not Meet</v>
      </c>
    </row>
    <row r="6588" ht="22.5" customHeight="1">
      <c r="A6588" s="18">
        <v>45751.0</v>
      </c>
      <c r="B6588" s="19" t="str">
        <f t="shared" si="1"/>
        <v>Apr</v>
      </c>
      <c r="C6588" s="20" t="s">
        <v>92</v>
      </c>
      <c r="D6588" s="25" t="s">
        <v>149</v>
      </c>
      <c r="E6588" s="19" t="s">
        <v>38</v>
      </c>
      <c r="F6588" s="21">
        <v>2.0</v>
      </c>
      <c r="G6588" s="22">
        <v>48076.0</v>
      </c>
      <c r="H6588" s="15" t="str">
        <f t="shared" si="2"/>
        <v>Base Range</v>
      </c>
      <c r="I6588" s="22">
        <v>42659.0</v>
      </c>
      <c r="J6588" s="23">
        <f t="shared" si="3"/>
        <v>1.126983755</v>
      </c>
      <c r="K6588" s="24" t="str">
        <f t="shared" si="4"/>
        <v>Over Achived</v>
      </c>
    </row>
    <row r="6589" ht="22.5" customHeight="1">
      <c r="A6589" s="18">
        <v>45751.0</v>
      </c>
      <c r="B6589" s="19" t="str">
        <f t="shared" si="1"/>
        <v>Apr</v>
      </c>
      <c r="C6589" s="20" t="s">
        <v>92</v>
      </c>
      <c r="D6589" s="19" t="s">
        <v>158</v>
      </c>
      <c r="E6589" s="19" t="s">
        <v>68</v>
      </c>
      <c r="F6589" s="21">
        <v>1.0</v>
      </c>
      <c r="G6589" s="22">
        <v>36668.0</v>
      </c>
      <c r="H6589" s="15" t="str">
        <f t="shared" si="2"/>
        <v>Base Range</v>
      </c>
      <c r="I6589" s="22">
        <v>28001.0</v>
      </c>
      <c r="J6589" s="23">
        <f t="shared" si="3"/>
        <v>1.30952466</v>
      </c>
      <c r="K6589" s="24" t="str">
        <f t="shared" si="4"/>
        <v>Over Achived</v>
      </c>
    </row>
    <row r="6590" ht="22.5" customHeight="1">
      <c r="A6590" s="18">
        <v>45751.0</v>
      </c>
      <c r="B6590" s="19" t="str">
        <f t="shared" si="1"/>
        <v>Apr</v>
      </c>
      <c r="C6590" s="20" t="s">
        <v>92</v>
      </c>
      <c r="D6590" s="19" t="s">
        <v>158</v>
      </c>
      <c r="E6590" s="19" t="s">
        <v>38</v>
      </c>
      <c r="F6590" s="21">
        <v>2.0</v>
      </c>
      <c r="G6590" s="22">
        <v>58058.0</v>
      </c>
      <c r="H6590" s="15" t="str">
        <f t="shared" si="2"/>
        <v>Medium Range</v>
      </c>
      <c r="I6590" s="22">
        <v>42231.0</v>
      </c>
      <c r="J6590" s="23">
        <f t="shared" si="3"/>
        <v>1.374772087</v>
      </c>
      <c r="K6590" s="24" t="str">
        <f t="shared" si="4"/>
        <v>Over Achived</v>
      </c>
    </row>
    <row r="6591" ht="22.5" customHeight="1">
      <c r="A6591" s="18">
        <v>45751.0</v>
      </c>
      <c r="B6591" s="19" t="str">
        <f t="shared" si="1"/>
        <v>Apr</v>
      </c>
      <c r="C6591" s="20" t="s">
        <v>92</v>
      </c>
      <c r="D6591" s="19" t="s">
        <v>158</v>
      </c>
      <c r="E6591" s="19" t="s">
        <v>68</v>
      </c>
      <c r="F6591" s="21">
        <v>1.0</v>
      </c>
      <c r="G6591" s="22">
        <v>31807.0</v>
      </c>
      <c r="H6591" s="15" t="str">
        <f t="shared" si="2"/>
        <v>Base Range</v>
      </c>
      <c r="I6591" s="22">
        <v>30204.0</v>
      </c>
      <c r="J6591" s="23">
        <f t="shared" si="3"/>
        <v>1.053072441</v>
      </c>
      <c r="K6591" s="24" t="str">
        <f t="shared" si="4"/>
        <v>Over Achived</v>
      </c>
    </row>
    <row r="6592" ht="22.5" customHeight="1">
      <c r="A6592" s="18">
        <v>45751.0</v>
      </c>
      <c r="B6592" s="19" t="str">
        <f t="shared" si="1"/>
        <v>Apr</v>
      </c>
      <c r="C6592" s="20" t="s">
        <v>7</v>
      </c>
      <c r="D6592" s="19" t="s">
        <v>131</v>
      </c>
      <c r="E6592" s="19" t="s">
        <v>19</v>
      </c>
      <c r="F6592" s="21">
        <v>2.0</v>
      </c>
      <c r="G6592" s="22">
        <v>57401.0</v>
      </c>
      <c r="H6592" s="15" t="str">
        <f t="shared" si="2"/>
        <v>Medium Range</v>
      </c>
      <c r="I6592" s="22">
        <v>44897.0</v>
      </c>
      <c r="J6592" s="23">
        <f t="shared" si="3"/>
        <v>1.278504132</v>
      </c>
      <c r="K6592" s="24" t="str">
        <f t="shared" si="4"/>
        <v>Over Achived</v>
      </c>
    </row>
    <row r="6593" ht="22.5" customHeight="1">
      <c r="A6593" s="18">
        <v>45751.0</v>
      </c>
      <c r="B6593" s="19" t="str">
        <f t="shared" si="1"/>
        <v>Apr</v>
      </c>
      <c r="C6593" s="20" t="s">
        <v>7</v>
      </c>
      <c r="D6593" s="19" t="s">
        <v>131</v>
      </c>
      <c r="E6593" s="19" t="s">
        <v>34</v>
      </c>
      <c r="F6593" s="21">
        <v>4.0</v>
      </c>
      <c r="G6593" s="22">
        <v>86988.0</v>
      </c>
      <c r="H6593" s="15" t="str">
        <f t="shared" si="2"/>
        <v>High Range</v>
      </c>
      <c r="I6593" s="22">
        <v>77296.0</v>
      </c>
      <c r="J6593" s="23">
        <f t="shared" si="3"/>
        <v>1.125388118</v>
      </c>
      <c r="K6593" s="24" t="str">
        <f t="shared" si="4"/>
        <v>Over Achived</v>
      </c>
    </row>
    <row r="6594" ht="22.5" customHeight="1">
      <c r="A6594" s="18">
        <v>45751.0</v>
      </c>
      <c r="B6594" s="19" t="str">
        <f t="shared" si="1"/>
        <v>Apr</v>
      </c>
      <c r="C6594" s="20" t="s">
        <v>92</v>
      </c>
      <c r="D6594" s="25" t="s">
        <v>149</v>
      </c>
      <c r="E6594" s="19" t="s">
        <v>63</v>
      </c>
      <c r="F6594" s="21">
        <v>3.0</v>
      </c>
      <c r="G6594" s="22">
        <v>75226.0</v>
      </c>
      <c r="H6594" s="15" t="str">
        <f t="shared" si="2"/>
        <v>High Range</v>
      </c>
      <c r="I6594" s="22">
        <v>62121.0</v>
      </c>
      <c r="J6594" s="23">
        <f t="shared" si="3"/>
        <v>1.210959257</v>
      </c>
      <c r="K6594" s="24" t="str">
        <f t="shared" si="4"/>
        <v>Over Achived</v>
      </c>
    </row>
    <row r="6595" ht="22.5" customHeight="1">
      <c r="A6595" s="18">
        <v>45752.0</v>
      </c>
      <c r="B6595" s="19" t="str">
        <f t="shared" si="1"/>
        <v>Apr</v>
      </c>
      <c r="C6595" s="20" t="s">
        <v>57</v>
      </c>
      <c r="D6595" s="19" t="s">
        <v>58</v>
      </c>
      <c r="E6595" s="19" t="s">
        <v>9</v>
      </c>
      <c r="F6595" s="21">
        <v>2.0</v>
      </c>
      <c r="G6595" s="22">
        <v>40395.0</v>
      </c>
      <c r="H6595" s="15" t="str">
        <f t="shared" si="2"/>
        <v>Base Range</v>
      </c>
      <c r="I6595" s="22">
        <v>30750.0</v>
      </c>
      <c r="J6595" s="23">
        <f t="shared" si="3"/>
        <v>1.313658537</v>
      </c>
      <c r="K6595" s="24" t="str">
        <f t="shared" si="4"/>
        <v>Over Achived</v>
      </c>
    </row>
    <row r="6596" ht="22.5" customHeight="1">
      <c r="A6596" s="18">
        <v>45752.0</v>
      </c>
      <c r="B6596" s="19" t="str">
        <f t="shared" si="1"/>
        <v>Apr</v>
      </c>
      <c r="C6596" s="20" t="s">
        <v>13</v>
      </c>
      <c r="D6596" s="19" t="s">
        <v>37</v>
      </c>
      <c r="E6596" s="19" t="s">
        <v>23</v>
      </c>
      <c r="F6596" s="21">
        <v>1.0</v>
      </c>
      <c r="G6596" s="22">
        <v>27352.0</v>
      </c>
      <c r="H6596" s="15" t="str">
        <f t="shared" si="2"/>
        <v>Base Range</v>
      </c>
      <c r="I6596" s="22">
        <v>31327.0</v>
      </c>
      <c r="J6596" s="23">
        <f t="shared" si="3"/>
        <v>0.8731126504</v>
      </c>
      <c r="K6596" s="24" t="str">
        <f t="shared" si="4"/>
        <v>Target Not Meet</v>
      </c>
    </row>
    <row r="6597" ht="22.5" customHeight="1">
      <c r="A6597" s="18">
        <v>45752.0</v>
      </c>
      <c r="B6597" s="19" t="str">
        <f t="shared" si="1"/>
        <v>Apr</v>
      </c>
      <c r="C6597" s="20" t="s">
        <v>13</v>
      </c>
      <c r="D6597" s="19" t="s">
        <v>169</v>
      </c>
      <c r="E6597" s="19" t="s">
        <v>68</v>
      </c>
      <c r="F6597" s="21">
        <v>1.0</v>
      </c>
      <c r="G6597" s="22">
        <v>23868.0</v>
      </c>
      <c r="H6597" s="15" t="str">
        <f t="shared" si="2"/>
        <v>Base Range</v>
      </c>
      <c r="I6597" s="22">
        <v>27041.0</v>
      </c>
      <c r="J6597" s="23">
        <f t="shared" si="3"/>
        <v>0.882659665</v>
      </c>
      <c r="K6597" s="24" t="str">
        <f t="shared" si="4"/>
        <v>Target Not Meet</v>
      </c>
    </row>
    <row r="6598" ht="22.5" customHeight="1">
      <c r="A6598" s="18">
        <v>45752.0</v>
      </c>
      <c r="B6598" s="19" t="str">
        <f t="shared" si="1"/>
        <v>Apr</v>
      </c>
      <c r="C6598" s="20" t="s">
        <v>13</v>
      </c>
      <c r="D6598" s="19" t="s">
        <v>169</v>
      </c>
      <c r="E6598" s="19" t="s">
        <v>9</v>
      </c>
      <c r="F6598" s="21">
        <v>2.0</v>
      </c>
      <c r="G6598" s="22">
        <v>47555.0</v>
      </c>
      <c r="H6598" s="15" t="str">
        <f t="shared" si="2"/>
        <v>Base Range</v>
      </c>
      <c r="I6598" s="22">
        <v>51420.0</v>
      </c>
      <c r="J6598" s="23">
        <f t="shared" si="3"/>
        <v>0.9248346947</v>
      </c>
      <c r="K6598" s="24" t="str">
        <f t="shared" si="4"/>
        <v>Target Not Meet</v>
      </c>
    </row>
    <row r="6599" ht="22.5" customHeight="1">
      <c r="A6599" s="18">
        <v>45752.0</v>
      </c>
      <c r="B6599" s="19" t="str">
        <f t="shared" si="1"/>
        <v>Apr</v>
      </c>
      <c r="C6599" s="20" t="s">
        <v>13</v>
      </c>
      <c r="D6599" s="19" t="s">
        <v>169</v>
      </c>
      <c r="E6599" s="19" t="s">
        <v>19</v>
      </c>
      <c r="F6599" s="21">
        <v>1.0</v>
      </c>
      <c r="G6599" s="22">
        <v>29151.0</v>
      </c>
      <c r="H6599" s="15" t="str">
        <f t="shared" si="2"/>
        <v>Base Range</v>
      </c>
      <c r="I6599" s="22">
        <v>33650.0</v>
      </c>
      <c r="J6599" s="23">
        <f t="shared" si="3"/>
        <v>0.8663001486</v>
      </c>
      <c r="K6599" s="24" t="str">
        <f t="shared" si="4"/>
        <v>Target Not Meet</v>
      </c>
    </row>
    <row r="6600" ht="22.5" customHeight="1">
      <c r="A6600" s="18">
        <v>45752.0</v>
      </c>
      <c r="B6600" s="19" t="str">
        <f t="shared" si="1"/>
        <v>Apr</v>
      </c>
      <c r="C6600" s="20" t="s">
        <v>13</v>
      </c>
      <c r="D6600" s="19" t="s">
        <v>169</v>
      </c>
      <c r="E6600" s="19" t="s">
        <v>23</v>
      </c>
      <c r="F6600" s="21">
        <v>1.0</v>
      </c>
      <c r="G6600" s="22">
        <v>28951.0</v>
      </c>
      <c r="H6600" s="15" t="str">
        <f t="shared" si="2"/>
        <v>Base Range</v>
      </c>
      <c r="I6600" s="22">
        <v>37241.0</v>
      </c>
      <c r="J6600" s="23">
        <f t="shared" si="3"/>
        <v>0.7773958809</v>
      </c>
      <c r="K6600" s="24" t="str">
        <f t="shared" si="4"/>
        <v>Target Not Meet</v>
      </c>
    </row>
    <row r="6601" ht="22.5" customHeight="1">
      <c r="A6601" s="18">
        <v>45752.0</v>
      </c>
      <c r="B6601" s="19" t="str">
        <f t="shared" si="1"/>
        <v>Apr</v>
      </c>
      <c r="C6601" s="20" t="s">
        <v>13</v>
      </c>
      <c r="D6601" s="19" t="s">
        <v>37</v>
      </c>
      <c r="E6601" s="19" t="s">
        <v>68</v>
      </c>
      <c r="F6601" s="21">
        <v>1.0</v>
      </c>
      <c r="G6601" s="22">
        <v>26923.0</v>
      </c>
      <c r="H6601" s="15" t="str">
        <f t="shared" si="2"/>
        <v>Base Range</v>
      </c>
      <c r="I6601" s="22">
        <v>33627.0</v>
      </c>
      <c r="J6601" s="23">
        <f t="shared" si="3"/>
        <v>0.8006363934</v>
      </c>
      <c r="K6601" s="24" t="str">
        <f t="shared" si="4"/>
        <v>Target Not Meet</v>
      </c>
    </row>
    <row r="6602" ht="22.5" customHeight="1">
      <c r="A6602" s="18">
        <v>45752.0</v>
      </c>
      <c r="B6602" s="19" t="str">
        <f t="shared" si="1"/>
        <v>Apr</v>
      </c>
      <c r="C6602" s="20" t="s">
        <v>13</v>
      </c>
      <c r="D6602" s="19" t="s">
        <v>18</v>
      </c>
      <c r="E6602" s="19" t="s">
        <v>9</v>
      </c>
      <c r="F6602" s="21">
        <v>2.0</v>
      </c>
      <c r="G6602" s="22">
        <v>60238.0</v>
      </c>
      <c r="H6602" s="15" t="str">
        <f t="shared" si="2"/>
        <v>Medium Range</v>
      </c>
      <c r="I6602" s="22">
        <v>43154.0</v>
      </c>
      <c r="J6602" s="23">
        <f t="shared" si="3"/>
        <v>1.395884507</v>
      </c>
      <c r="K6602" s="24" t="str">
        <f t="shared" si="4"/>
        <v>Over Achived</v>
      </c>
    </row>
    <row r="6603" ht="22.5" customHeight="1">
      <c r="A6603" s="18">
        <v>45752.0</v>
      </c>
      <c r="B6603" s="19" t="str">
        <f t="shared" si="1"/>
        <v>Apr</v>
      </c>
      <c r="C6603" s="20" t="s">
        <v>13</v>
      </c>
      <c r="D6603" s="19" t="s">
        <v>37</v>
      </c>
      <c r="E6603" s="19" t="s">
        <v>68</v>
      </c>
      <c r="F6603" s="21">
        <v>1.0</v>
      </c>
      <c r="G6603" s="22">
        <v>23682.0</v>
      </c>
      <c r="H6603" s="15" t="str">
        <f t="shared" si="2"/>
        <v>Base Range</v>
      </c>
      <c r="I6603" s="22">
        <v>26241.0</v>
      </c>
      <c r="J6603" s="23">
        <f t="shared" si="3"/>
        <v>0.9024808506</v>
      </c>
      <c r="K6603" s="24" t="str">
        <f t="shared" si="4"/>
        <v>Target Not Meet</v>
      </c>
    </row>
    <row r="6604" ht="22.5" customHeight="1">
      <c r="A6604" s="18">
        <v>45752.0</v>
      </c>
      <c r="B6604" s="19" t="str">
        <f t="shared" si="1"/>
        <v>Apr</v>
      </c>
      <c r="C6604" s="20" t="s">
        <v>13</v>
      </c>
      <c r="D6604" s="19" t="s">
        <v>29</v>
      </c>
      <c r="E6604" s="19" t="s">
        <v>38</v>
      </c>
      <c r="F6604" s="21">
        <v>1.0</v>
      </c>
      <c r="G6604" s="22">
        <v>31447.0</v>
      </c>
      <c r="H6604" s="15" t="str">
        <f t="shared" si="2"/>
        <v>Base Range</v>
      </c>
      <c r="I6604" s="22">
        <v>38864.0</v>
      </c>
      <c r="J6604" s="23">
        <f t="shared" si="3"/>
        <v>0.8091550021</v>
      </c>
      <c r="K6604" s="24" t="str">
        <f t="shared" si="4"/>
        <v>Target Not Meet</v>
      </c>
    </row>
    <row r="6605" ht="22.5" customHeight="1">
      <c r="A6605" s="18">
        <v>45752.0</v>
      </c>
      <c r="B6605" s="19" t="str">
        <f t="shared" si="1"/>
        <v>Apr</v>
      </c>
      <c r="C6605" s="20" t="s">
        <v>13</v>
      </c>
      <c r="D6605" s="19" t="s">
        <v>29</v>
      </c>
      <c r="E6605" s="19" t="s">
        <v>68</v>
      </c>
      <c r="F6605" s="21">
        <v>1.0</v>
      </c>
      <c r="G6605" s="22">
        <v>24968.0</v>
      </c>
      <c r="H6605" s="15" t="str">
        <f t="shared" si="2"/>
        <v>Base Range</v>
      </c>
      <c r="I6605" s="22">
        <v>30397.0</v>
      </c>
      <c r="J6605" s="23">
        <f t="shared" si="3"/>
        <v>0.8213968484</v>
      </c>
      <c r="K6605" s="24" t="str">
        <f t="shared" si="4"/>
        <v>Target Not Meet</v>
      </c>
    </row>
    <row r="6606" ht="22.5" customHeight="1">
      <c r="A6606" s="18">
        <v>45752.0</v>
      </c>
      <c r="B6606" s="19" t="str">
        <f t="shared" si="1"/>
        <v>Apr</v>
      </c>
      <c r="C6606" s="20" t="s">
        <v>13</v>
      </c>
      <c r="D6606" s="19" t="s">
        <v>18</v>
      </c>
      <c r="E6606" s="19" t="s">
        <v>38</v>
      </c>
      <c r="F6606" s="21">
        <v>2.0</v>
      </c>
      <c r="G6606" s="22">
        <v>37793.0</v>
      </c>
      <c r="H6606" s="15" t="str">
        <f t="shared" si="2"/>
        <v>Base Range</v>
      </c>
      <c r="I6606" s="22">
        <v>29594.0</v>
      </c>
      <c r="J6606" s="23">
        <f t="shared" si="3"/>
        <v>1.277049402</v>
      </c>
      <c r="K6606" s="24" t="str">
        <f t="shared" si="4"/>
        <v>Over Achived</v>
      </c>
    </row>
    <row r="6607" ht="22.5" customHeight="1">
      <c r="A6607" s="18">
        <v>45752.0</v>
      </c>
      <c r="B6607" s="19" t="str">
        <f t="shared" si="1"/>
        <v>Apr</v>
      </c>
      <c r="C6607" s="20" t="s">
        <v>13</v>
      </c>
      <c r="D6607" s="19" t="s">
        <v>18</v>
      </c>
      <c r="E6607" s="19" t="s">
        <v>9</v>
      </c>
      <c r="F6607" s="21">
        <v>2.0</v>
      </c>
      <c r="G6607" s="22">
        <v>52538.0</v>
      </c>
      <c r="H6607" s="15" t="str">
        <f t="shared" si="2"/>
        <v>Medium Range</v>
      </c>
      <c r="I6607" s="22">
        <v>45028.0</v>
      </c>
      <c r="J6607" s="23">
        <f t="shared" si="3"/>
        <v>1.166785111</v>
      </c>
      <c r="K6607" s="24" t="str">
        <f t="shared" si="4"/>
        <v>Over Achived</v>
      </c>
    </row>
    <row r="6608" ht="22.5" customHeight="1">
      <c r="A6608" s="18">
        <v>45752.0</v>
      </c>
      <c r="B6608" s="19" t="str">
        <f t="shared" si="1"/>
        <v>Apr</v>
      </c>
      <c r="C6608" s="20" t="s">
        <v>13</v>
      </c>
      <c r="D6608" s="19" t="s">
        <v>14</v>
      </c>
      <c r="E6608" s="19" t="s">
        <v>63</v>
      </c>
      <c r="F6608" s="21">
        <v>2.0</v>
      </c>
      <c r="G6608" s="22">
        <v>44839.0</v>
      </c>
      <c r="H6608" s="15" t="str">
        <f t="shared" si="2"/>
        <v>Base Range</v>
      </c>
      <c r="I6608" s="22">
        <v>36639.0</v>
      </c>
      <c r="J6608" s="23">
        <f t="shared" si="3"/>
        <v>1.223805235</v>
      </c>
      <c r="K6608" s="24" t="str">
        <f t="shared" si="4"/>
        <v>Over Achived</v>
      </c>
    </row>
    <row r="6609" ht="22.5" customHeight="1">
      <c r="A6609" s="18">
        <v>45752.0</v>
      </c>
      <c r="B6609" s="19" t="str">
        <f t="shared" si="1"/>
        <v>Apr</v>
      </c>
      <c r="C6609" s="20" t="s">
        <v>57</v>
      </c>
      <c r="D6609" s="19" t="s">
        <v>58</v>
      </c>
      <c r="E6609" s="19" t="s">
        <v>38</v>
      </c>
      <c r="F6609" s="21">
        <v>1.0</v>
      </c>
      <c r="G6609" s="22">
        <v>23300.0</v>
      </c>
      <c r="H6609" s="15" t="str">
        <f t="shared" si="2"/>
        <v>Base Range</v>
      </c>
      <c r="I6609" s="22">
        <v>17372.0</v>
      </c>
      <c r="J6609" s="23">
        <f t="shared" si="3"/>
        <v>1.341238775</v>
      </c>
      <c r="K6609" s="24" t="str">
        <f t="shared" si="4"/>
        <v>Over Achived</v>
      </c>
    </row>
    <row r="6610" ht="22.5" customHeight="1">
      <c r="A6610" s="18">
        <v>45752.0</v>
      </c>
      <c r="B6610" s="19" t="str">
        <f t="shared" si="1"/>
        <v>Apr</v>
      </c>
      <c r="C6610" s="20" t="s">
        <v>13</v>
      </c>
      <c r="D6610" s="19" t="s">
        <v>37</v>
      </c>
      <c r="E6610" s="19" t="s">
        <v>9</v>
      </c>
      <c r="F6610" s="21">
        <v>2.0</v>
      </c>
      <c r="G6610" s="22">
        <v>48090.0</v>
      </c>
      <c r="H6610" s="15" t="str">
        <f t="shared" si="2"/>
        <v>Base Range</v>
      </c>
      <c r="I6610" s="22">
        <v>51586.0</v>
      </c>
      <c r="J6610" s="23">
        <f t="shared" si="3"/>
        <v>0.9322296747</v>
      </c>
      <c r="K6610" s="24" t="str">
        <f t="shared" si="4"/>
        <v>Target Not Meet</v>
      </c>
    </row>
    <row r="6611" ht="22.5" customHeight="1">
      <c r="A6611" s="18">
        <v>45752.0</v>
      </c>
      <c r="B6611" s="19" t="str">
        <f t="shared" si="1"/>
        <v>Apr</v>
      </c>
      <c r="C6611" s="20" t="s">
        <v>57</v>
      </c>
      <c r="D6611" s="19" t="s">
        <v>58</v>
      </c>
      <c r="E6611" s="19" t="s">
        <v>26</v>
      </c>
      <c r="F6611" s="21">
        <v>1.0</v>
      </c>
      <c r="G6611" s="22">
        <v>28946.0</v>
      </c>
      <c r="H6611" s="15" t="str">
        <f t="shared" si="2"/>
        <v>Base Range</v>
      </c>
      <c r="I6611" s="22">
        <v>27439.0</v>
      </c>
      <c r="J6611" s="23">
        <f t="shared" si="3"/>
        <v>1.054921827</v>
      </c>
      <c r="K6611" s="24" t="str">
        <f t="shared" si="4"/>
        <v>Over Achived</v>
      </c>
    </row>
    <row r="6612" ht="22.5" customHeight="1">
      <c r="A6612" s="18">
        <v>45752.0</v>
      </c>
      <c r="B6612" s="19" t="str">
        <f t="shared" si="1"/>
        <v>Apr</v>
      </c>
      <c r="C6612" s="20" t="s">
        <v>57</v>
      </c>
      <c r="D6612" s="19" t="s">
        <v>85</v>
      </c>
      <c r="E6612" s="19" t="s">
        <v>68</v>
      </c>
      <c r="F6612" s="21">
        <v>1.0</v>
      </c>
      <c r="G6612" s="22">
        <v>19506.0</v>
      </c>
      <c r="H6612" s="15" t="str">
        <f t="shared" si="2"/>
        <v>Base Range</v>
      </c>
      <c r="I6612" s="22">
        <v>25168.0</v>
      </c>
      <c r="J6612" s="23">
        <f t="shared" si="3"/>
        <v>0.7750317864</v>
      </c>
      <c r="K6612" s="24" t="str">
        <f t="shared" si="4"/>
        <v>Target Not Meet</v>
      </c>
    </row>
    <row r="6613" ht="22.5" customHeight="1">
      <c r="A6613" s="18">
        <v>45752.0</v>
      </c>
      <c r="B6613" s="19" t="str">
        <f t="shared" si="1"/>
        <v>Apr</v>
      </c>
      <c r="C6613" s="20" t="s">
        <v>57</v>
      </c>
      <c r="D6613" s="19" t="s">
        <v>58</v>
      </c>
      <c r="E6613" s="19" t="s">
        <v>63</v>
      </c>
      <c r="F6613" s="21">
        <v>1.0</v>
      </c>
      <c r="G6613" s="22">
        <v>14455.0</v>
      </c>
      <c r="H6613" s="15" t="str">
        <f t="shared" si="2"/>
        <v>Base Range</v>
      </c>
      <c r="I6613" s="22">
        <v>10272.0</v>
      </c>
      <c r="J6613" s="23">
        <f t="shared" si="3"/>
        <v>1.40722352</v>
      </c>
      <c r="K6613" s="24" t="str">
        <f t="shared" si="4"/>
        <v>Over Achived</v>
      </c>
    </row>
    <row r="6614" ht="22.5" customHeight="1">
      <c r="A6614" s="18">
        <v>45752.0</v>
      </c>
      <c r="B6614" s="19" t="str">
        <f t="shared" si="1"/>
        <v>Apr</v>
      </c>
      <c r="C6614" s="20" t="s">
        <v>13</v>
      </c>
      <c r="D6614" s="19" t="s">
        <v>14</v>
      </c>
      <c r="E6614" s="19" t="s">
        <v>38</v>
      </c>
      <c r="F6614" s="21">
        <v>1.0</v>
      </c>
      <c r="G6614" s="22">
        <v>40376.0</v>
      </c>
      <c r="H6614" s="15" t="str">
        <f t="shared" si="2"/>
        <v>Base Range</v>
      </c>
      <c r="I6614" s="22">
        <v>35448.0</v>
      </c>
      <c r="J6614" s="23">
        <f t="shared" si="3"/>
        <v>1.139020537</v>
      </c>
      <c r="K6614" s="24" t="str">
        <f t="shared" si="4"/>
        <v>Over Achived</v>
      </c>
    </row>
    <row r="6615" ht="22.5" customHeight="1">
      <c r="A6615" s="18">
        <v>45752.0</v>
      </c>
      <c r="B6615" s="19" t="str">
        <f t="shared" si="1"/>
        <v>Apr</v>
      </c>
      <c r="C6615" s="20" t="s">
        <v>57</v>
      </c>
      <c r="D6615" s="19" t="s">
        <v>85</v>
      </c>
      <c r="E6615" s="19" t="s">
        <v>68</v>
      </c>
      <c r="F6615" s="21">
        <v>1.0</v>
      </c>
      <c r="G6615" s="22">
        <v>19174.0</v>
      </c>
      <c r="H6615" s="15" t="str">
        <f t="shared" si="2"/>
        <v>Base Range</v>
      </c>
      <c r="I6615" s="22">
        <v>20676.0</v>
      </c>
      <c r="J6615" s="23">
        <f t="shared" si="3"/>
        <v>0.9273553879</v>
      </c>
      <c r="K6615" s="24" t="str">
        <f t="shared" si="4"/>
        <v>Target Not Meet</v>
      </c>
    </row>
    <row r="6616" ht="22.5" customHeight="1">
      <c r="A6616" s="18">
        <v>45752.0</v>
      </c>
      <c r="B6616" s="19" t="str">
        <f t="shared" si="1"/>
        <v>Apr</v>
      </c>
      <c r="C6616" s="20" t="s">
        <v>57</v>
      </c>
      <c r="D6616" s="19" t="s">
        <v>85</v>
      </c>
      <c r="E6616" s="19" t="s">
        <v>38</v>
      </c>
      <c r="F6616" s="21">
        <v>1.0</v>
      </c>
      <c r="G6616" s="22">
        <v>25999.0</v>
      </c>
      <c r="H6616" s="15" t="str">
        <f t="shared" si="2"/>
        <v>Base Range</v>
      </c>
      <c r="I6616" s="22">
        <v>27688.0</v>
      </c>
      <c r="J6616" s="23">
        <f t="shared" si="3"/>
        <v>0.9389988443</v>
      </c>
      <c r="K6616" s="24" t="str">
        <f t="shared" si="4"/>
        <v>Target Not Meet</v>
      </c>
    </row>
    <row r="6617" ht="22.5" customHeight="1">
      <c r="A6617" s="18">
        <v>45752.0</v>
      </c>
      <c r="B6617" s="19" t="str">
        <f t="shared" si="1"/>
        <v>Apr</v>
      </c>
      <c r="C6617" s="20" t="s">
        <v>57</v>
      </c>
      <c r="D6617" s="19" t="s">
        <v>80</v>
      </c>
      <c r="E6617" s="19" t="s">
        <v>34</v>
      </c>
      <c r="F6617" s="21">
        <v>1.0</v>
      </c>
      <c r="G6617" s="22">
        <v>41293.0</v>
      </c>
      <c r="H6617" s="15" t="str">
        <f t="shared" si="2"/>
        <v>Base Range</v>
      </c>
      <c r="I6617" s="22">
        <v>43863.0</v>
      </c>
      <c r="J6617" s="23">
        <f t="shared" si="3"/>
        <v>0.9414084764</v>
      </c>
      <c r="K6617" s="24" t="str">
        <f t="shared" si="4"/>
        <v>Target Not Meet</v>
      </c>
    </row>
    <row r="6618" ht="22.5" customHeight="1">
      <c r="A6618" s="18">
        <v>45752.0</v>
      </c>
      <c r="B6618" s="19" t="str">
        <f t="shared" si="1"/>
        <v>Apr</v>
      </c>
      <c r="C6618" s="20" t="s">
        <v>57</v>
      </c>
      <c r="D6618" s="19" t="s">
        <v>80</v>
      </c>
      <c r="E6618" s="19" t="s">
        <v>68</v>
      </c>
      <c r="F6618" s="21">
        <v>1.0</v>
      </c>
      <c r="G6618" s="22">
        <v>17548.0</v>
      </c>
      <c r="H6618" s="15" t="str">
        <f t="shared" si="2"/>
        <v>Base Range</v>
      </c>
      <c r="I6618" s="22">
        <v>21814.0</v>
      </c>
      <c r="J6618" s="23">
        <f t="shared" si="3"/>
        <v>0.8044375172</v>
      </c>
      <c r="K6618" s="24" t="str">
        <f t="shared" si="4"/>
        <v>Target Not Meet</v>
      </c>
    </row>
    <row r="6619" ht="22.5" customHeight="1">
      <c r="A6619" s="18">
        <v>45752.0</v>
      </c>
      <c r="B6619" s="19" t="str">
        <f t="shared" si="1"/>
        <v>Apr</v>
      </c>
      <c r="C6619" s="20" t="s">
        <v>57</v>
      </c>
      <c r="D6619" s="19" t="s">
        <v>80</v>
      </c>
      <c r="E6619" s="19" t="s">
        <v>68</v>
      </c>
      <c r="F6619" s="21">
        <v>1.0</v>
      </c>
      <c r="G6619" s="22">
        <v>15241.0</v>
      </c>
      <c r="H6619" s="15" t="str">
        <f t="shared" si="2"/>
        <v>Base Range</v>
      </c>
      <c r="I6619" s="22">
        <v>19266.0</v>
      </c>
      <c r="J6619" s="23">
        <f t="shared" si="3"/>
        <v>0.7910827364</v>
      </c>
      <c r="K6619" s="24" t="str">
        <f t="shared" si="4"/>
        <v>Target Not Meet</v>
      </c>
    </row>
    <row r="6620" ht="22.5" customHeight="1">
      <c r="A6620" s="18">
        <v>45752.0</v>
      </c>
      <c r="B6620" s="19" t="str">
        <f t="shared" si="1"/>
        <v>Apr</v>
      </c>
      <c r="C6620" s="20" t="s">
        <v>57</v>
      </c>
      <c r="D6620" s="19" t="s">
        <v>85</v>
      </c>
      <c r="E6620" s="19" t="s">
        <v>34</v>
      </c>
      <c r="F6620" s="21">
        <v>2.0</v>
      </c>
      <c r="G6620" s="22">
        <v>42044.0</v>
      </c>
      <c r="H6620" s="15" t="str">
        <f t="shared" si="2"/>
        <v>Base Range</v>
      </c>
      <c r="I6620" s="22">
        <v>49328.0</v>
      </c>
      <c r="J6620" s="23">
        <f t="shared" si="3"/>
        <v>0.8523353876</v>
      </c>
      <c r="K6620" s="24" t="str">
        <f t="shared" si="4"/>
        <v>Target Not Meet</v>
      </c>
    </row>
    <row r="6621" ht="22.5" customHeight="1">
      <c r="A6621" s="18">
        <v>45752.0</v>
      </c>
      <c r="B6621" s="19" t="str">
        <f t="shared" si="1"/>
        <v>Apr</v>
      </c>
      <c r="C6621" s="20" t="s">
        <v>57</v>
      </c>
      <c r="D6621" s="19" t="s">
        <v>58</v>
      </c>
      <c r="E6621" s="19" t="s">
        <v>19</v>
      </c>
      <c r="F6621" s="21">
        <v>1.0</v>
      </c>
      <c r="G6621" s="22">
        <v>23772.0</v>
      </c>
      <c r="H6621" s="15" t="str">
        <f t="shared" si="2"/>
        <v>Base Range</v>
      </c>
      <c r="I6621" s="22">
        <v>16953.0</v>
      </c>
      <c r="J6621" s="23">
        <f t="shared" si="3"/>
        <v>1.402229694</v>
      </c>
      <c r="K6621" s="24" t="str">
        <f t="shared" si="4"/>
        <v>Over Achived</v>
      </c>
    </row>
    <row r="6622" ht="22.5" customHeight="1">
      <c r="A6622" s="18">
        <v>45752.0</v>
      </c>
      <c r="B6622" s="19" t="str">
        <f t="shared" si="1"/>
        <v>Apr</v>
      </c>
      <c r="C6622" s="20" t="s">
        <v>57</v>
      </c>
      <c r="D6622" s="19" t="s">
        <v>80</v>
      </c>
      <c r="E6622" s="19" t="s">
        <v>68</v>
      </c>
      <c r="F6622" s="21">
        <v>1.0</v>
      </c>
      <c r="G6622" s="22">
        <v>17843.0</v>
      </c>
      <c r="H6622" s="15" t="str">
        <f t="shared" si="2"/>
        <v>Base Range</v>
      </c>
      <c r="I6622" s="22">
        <v>20254.0</v>
      </c>
      <c r="J6622" s="23">
        <f t="shared" si="3"/>
        <v>0.8809617853</v>
      </c>
      <c r="K6622" s="24" t="str">
        <f t="shared" si="4"/>
        <v>Target Not Meet</v>
      </c>
    </row>
    <row r="6623" ht="22.5" customHeight="1">
      <c r="A6623" s="18">
        <v>45752.0</v>
      </c>
      <c r="B6623" s="19" t="str">
        <f t="shared" si="1"/>
        <v>Apr</v>
      </c>
      <c r="C6623" s="20" t="s">
        <v>57</v>
      </c>
      <c r="D6623" s="19" t="s">
        <v>71</v>
      </c>
      <c r="E6623" s="19" t="s">
        <v>34</v>
      </c>
      <c r="F6623" s="21">
        <v>2.0</v>
      </c>
      <c r="G6623" s="22">
        <v>33623.0</v>
      </c>
      <c r="H6623" s="15" t="str">
        <f t="shared" si="2"/>
        <v>Base Range</v>
      </c>
      <c r="I6623" s="22">
        <v>36060.0</v>
      </c>
      <c r="J6623" s="23">
        <f t="shared" si="3"/>
        <v>0.9324181919</v>
      </c>
      <c r="K6623" s="24" t="str">
        <f t="shared" si="4"/>
        <v>Target Not Meet</v>
      </c>
    </row>
    <row r="6624" ht="22.5" customHeight="1">
      <c r="A6624" s="18">
        <v>45752.0</v>
      </c>
      <c r="B6624" s="19" t="str">
        <f t="shared" si="1"/>
        <v>Apr</v>
      </c>
      <c r="C6624" s="20" t="s">
        <v>57</v>
      </c>
      <c r="D6624" s="19" t="s">
        <v>71</v>
      </c>
      <c r="E6624" s="19" t="s">
        <v>63</v>
      </c>
      <c r="F6624" s="21">
        <v>1.0</v>
      </c>
      <c r="G6624" s="22">
        <v>15641.0</v>
      </c>
      <c r="H6624" s="15" t="str">
        <f t="shared" si="2"/>
        <v>Base Range</v>
      </c>
      <c r="I6624" s="22">
        <v>20313.0</v>
      </c>
      <c r="J6624" s="23">
        <f t="shared" si="3"/>
        <v>0.7699995077</v>
      </c>
      <c r="K6624" s="24" t="str">
        <f t="shared" si="4"/>
        <v>Target Not Meet</v>
      </c>
    </row>
    <row r="6625" ht="22.5" customHeight="1">
      <c r="A6625" s="18">
        <v>45752.0</v>
      </c>
      <c r="B6625" s="19" t="str">
        <f t="shared" si="1"/>
        <v>Apr</v>
      </c>
      <c r="C6625" s="20" t="s">
        <v>57</v>
      </c>
      <c r="D6625" s="19" t="s">
        <v>71</v>
      </c>
      <c r="E6625" s="19" t="s">
        <v>19</v>
      </c>
      <c r="F6625" s="21">
        <v>1.0</v>
      </c>
      <c r="G6625" s="22">
        <v>23271.0</v>
      </c>
      <c r="H6625" s="15" t="str">
        <f t="shared" si="2"/>
        <v>Base Range</v>
      </c>
      <c r="I6625" s="22">
        <v>27942.0</v>
      </c>
      <c r="J6625" s="23">
        <f t="shared" si="3"/>
        <v>0.8328322955</v>
      </c>
      <c r="K6625" s="24" t="str">
        <f t="shared" si="4"/>
        <v>Target Not Meet</v>
      </c>
    </row>
    <row r="6626" ht="22.5" customHeight="1">
      <c r="A6626" s="18">
        <v>45752.0</v>
      </c>
      <c r="B6626" s="19" t="str">
        <f t="shared" si="1"/>
        <v>Apr</v>
      </c>
      <c r="C6626" s="20" t="s">
        <v>57</v>
      </c>
      <c r="D6626" s="19" t="s">
        <v>71</v>
      </c>
      <c r="E6626" s="19" t="s">
        <v>63</v>
      </c>
      <c r="F6626" s="21">
        <v>1.0</v>
      </c>
      <c r="G6626" s="22">
        <v>17543.0</v>
      </c>
      <c r="H6626" s="15" t="str">
        <f t="shared" si="2"/>
        <v>Base Range</v>
      </c>
      <c r="I6626" s="22">
        <v>21206.0</v>
      </c>
      <c r="J6626" s="23">
        <f t="shared" si="3"/>
        <v>0.8272658682</v>
      </c>
      <c r="K6626" s="24" t="str">
        <f t="shared" si="4"/>
        <v>Target Not Meet</v>
      </c>
    </row>
    <row r="6627" ht="22.5" customHeight="1">
      <c r="A6627" s="18">
        <v>45752.0</v>
      </c>
      <c r="B6627" s="19" t="str">
        <f t="shared" si="1"/>
        <v>Apr</v>
      </c>
      <c r="C6627" s="20" t="s">
        <v>57</v>
      </c>
      <c r="D6627" s="25" t="s">
        <v>62</v>
      </c>
      <c r="E6627" s="19" t="s">
        <v>68</v>
      </c>
      <c r="F6627" s="21">
        <v>1.0</v>
      </c>
      <c r="G6627" s="22">
        <v>18404.0</v>
      </c>
      <c r="H6627" s="15" t="str">
        <f t="shared" si="2"/>
        <v>Base Range</v>
      </c>
      <c r="I6627" s="22">
        <v>13263.0</v>
      </c>
      <c r="J6627" s="23">
        <f t="shared" si="3"/>
        <v>1.387619694</v>
      </c>
      <c r="K6627" s="24" t="str">
        <f t="shared" si="4"/>
        <v>Over Achived</v>
      </c>
    </row>
    <row r="6628" ht="22.5" customHeight="1">
      <c r="A6628" s="18">
        <v>45752.0</v>
      </c>
      <c r="B6628" s="19" t="str">
        <f t="shared" si="1"/>
        <v>Apr</v>
      </c>
      <c r="C6628" s="20" t="s">
        <v>57</v>
      </c>
      <c r="D6628" s="25" t="s">
        <v>62</v>
      </c>
      <c r="E6628" s="19" t="s">
        <v>26</v>
      </c>
      <c r="F6628" s="21">
        <v>1.0</v>
      </c>
      <c r="G6628" s="22">
        <v>33184.0</v>
      </c>
      <c r="H6628" s="15" t="str">
        <f t="shared" si="2"/>
        <v>Base Range</v>
      </c>
      <c r="I6628" s="22">
        <v>27689.0</v>
      </c>
      <c r="J6628" s="23">
        <f t="shared" si="3"/>
        <v>1.19845426</v>
      </c>
      <c r="K6628" s="24" t="str">
        <f t="shared" si="4"/>
        <v>Over Achived</v>
      </c>
    </row>
    <row r="6629" ht="22.5" customHeight="1">
      <c r="A6629" s="18">
        <v>45752.0</v>
      </c>
      <c r="B6629" s="19" t="str">
        <f t="shared" si="1"/>
        <v>Apr</v>
      </c>
      <c r="C6629" s="20" t="s">
        <v>57</v>
      </c>
      <c r="D6629" s="25" t="s">
        <v>62</v>
      </c>
      <c r="E6629" s="19" t="s">
        <v>63</v>
      </c>
      <c r="F6629" s="21">
        <v>1.0</v>
      </c>
      <c r="G6629" s="22">
        <v>17347.0</v>
      </c>
      <c r="H6629" s="15" t="str">
        <f t="shared" si="2"/>
        <v>Base Range</v>
      </c>
      <c r="I6629" s="22">
        <v>13734.0</v>
      </c>
      <c r="J6629" s="23">
        <f t="shared" si="3"/>
        <v>1.263069754</v>
      </c>
      <c r="K6629" s="24" t="str">
        <f t="shared" si="4"/>
        <v>Over Achived</v>
      </c>
    </row>
    <row r="6630" ht="22.5" customHeight="1">
      <c r="A6630" s="18">
        <v>45752.0</v>
      </c>
      <c r="B6630" s="19" t="str">
        <f t="shared" si="1"/>
        <v>Apr</v>
      </c>
      <c r="C6630" s="20" t="s">
        <v>57</v>
      </c>
      <c r="D6630" s="19" t="s">
        <v>80</v>
      </c>
      <c r="E6630" s="19" t="s">
        <v>63</v>
      </c>
      <c r="F6630" s="21">
        <v>1.0</v>
      </c>
      <c r="G6630" s="22">
        <v>17164.0</v>
      </c>
      <c r="H6630" s="15" t="str">
        <f t="shared" si="2"/>
        <v>Base Range</v>
      </c>
      <c r="I6630" s="22">
        <v>21597.0</v>
      </c>
      <c r="J6630" s="23">
        <f t="shared" si="3"/>
        <v>0.7947400102</v>
      </c>
      <c r="K6630" s="24" t="str">
        <f t="shared" si="4"/>
        <v>Target Not Meet</v>
      </c>
    </row>
    <row r="6631" ht="22.5" customHeight="1">
      <c r="A6631" s="18">
        <v>45752.0</v>
      </c>
      <c r="B6631" s="19" t="str">
        <f t="shared" si="1"/>
        <v>Apr</v>
      </c>
      <c r="C6631" s="20" t="s">
        <v>13</v>
      </c>
      <c r="D6631" s="19" t="s">
        <v>14</v>
      </c>
      <c r="E6631" s="19" t="s">
        <v>68</v>
      </c>
      <c r="F6631" s="21">
        <v>1.0</v>
      </c>
      <c r="G6631" s="22">
        <v>25006.0</v>
      </c>
      <c r="H6631" s="15" t="str">
        <f t="shared" si="2"/>
        <v>Base Range</v>
      </c>
      <c r="I6631" s="22">
        <v>18626.0</v>
      </c>
      <c r="J6631" s="23">
        <f t="shared" si="3"/>
        <v>1.342531945</v>
      </c>
      <c r="K6631" s="24" t="str">
        <f t="shared" si="4"/>
        <v>Over Achived</v>
      </c>
    </row>
    <row r="6632" ht="22.5" customHeight="1">
      <c r="A6632" s="18">
        <v>45752.0</v>
      </c>
      <c r="B6632" s="19" t="str">
        <f t="shared" si="1"/>
        <v>Apr</v>
      </c>
      <c r="C6632" s="20" t="s">
        <v>7</v>
      </c>
      <c r="D6632" s="19" t="s">
        <v>106</v>
      </c>
      <c r="E6632" s="19" t="s">
        <v>9</v>
      </c>
      <c r="F6632" s="21">
        <v>3.0</v>
      </c>
      <c r="G6632" s="22">
        <v>107064.0</v>
      </c>
      <c r="H6632" s="15" t="str">
        <f t="shared" si="2"/>
        <v>Very High Range</v>
      </c>
      <c r="I6632" s="22">
        <v>101098.0</v>
      </c>
      <c r="J6632" s="23">
        <f t="shared" si="3"/>
        <v>1.059012048</v>
      </c>
      <c r="K6632" s="24" t="str">
        <f t="shared" si="4"/>
        <v>Over Achived</v>
      </c>
    </row>
    <row r="6633" ht="22.5" customHeight="1">
      <c r="A6633" s="18">
        <v>45752.0</v>
      </c>
      <c r="B6633" s="19" t="str">
        <f t="shared" si="1"/>
        <v>Apr</v>
      </c>
      <c r="C6633" s="20" t="s">
        <v>13</v>
      </c>
      <c r="D6633" s="19" t="s">
        <v>14</v>
      </c>
      <c r="E6633" s="19" t="s">
        <v>23</v>
      </c>
      <c r="F6633" s="21">
        <v>1.0</v>
      </c>
      <c r="G6633" s="22">
        <v>29849.0</v>
      </c>
      <c r="H6633" s="15" t="str">
        <f t="shared" si="2"/>
        <v>Base Range</v>
      </c>
      <c r="I6633" s="22">
        <v>21613.0</v>
      </c>
      <c r="J6633" s="23">
        <f t="shared" si="3"/>
        <v>1.38106695</v>
      </c>
      <c r="K6633" s="24" t="str">
        <f t="shared" si="4"/>
        <v>Over Achived</v>
      </c>
    </row>
    <row r="6634" ht="22.5" customHeight="1">
      <c r="A6634" s="18">
        <v>45752.0</v>
      </c>
      <c r="B6634" s="19" t="str">
        <f t="shared" si="1"/>
        <v>Apr</v>
      </c>
      <c r="C6634" s="20" t="s">
        <v>7</v>
      </c>
      <c r="D6634" s="19" t="s">
        <v>131</v>
      </c>
      <c r="E6634" s="19" t="s">
        <v>38</v>
      </c>
      <c r="F6634" s="21">
        <v>2.0</v>
      </c>
      <c r="G6634" s="22">
        <v>56840.0</v>
      </c>
      <c r="H6634" s="15" t="str">
        <f t="shared" si="2"/>
        <v>Medium Range</v>
      </c>
      <c r="I6634" s="22">
        <v>47126.0</v>
      </c>
      <c r="J6634" s="23">
        <f t="shared" si="3"/>
        <v>1.206128252</v>
      </c>
      <c r="K6634" s="24" t="str">
        <f t="shared" si="4"/>
        <v>Over Achived</v>
      </c>
    </row>
    <row r="6635" ht="22.5" customHeight="1">
      <c r="A6635" s="18">
        <v>45752.0</v>
      </c>
      <c r="B6635" s="19" t="str">
        <f t="shared" si="1"/>
        <v>Apr</v>
      </c>
      <c r="C6635" s="20" t="s">
        <v>7</v>
      </c>
      <c r="D6635" s="19" t="s">
        <v>126</v>
      </c>
      <c r="E6635" s="19" t="s">
        <v>68</v>
      </c>
      <c r="F6635" s="21">
        <v>2.0</v>
      </c>
      <c r="G6635" s="22">
        <v>42644.0</v>
      </c>
      <c r="H6635" s="15" t="str">
        <f t="shared" si="2"/>
        <v>Base Range</v>
      </c>
      <c r="I6635" s="22">
        <v>39610.0</v>
      </c>
      <c r="J6635" s="23">
        <f t="shared" si="3"/>
        <v>1.076596819</v>
      </c>
      <c r="K6635" s="24" t="str">
        <f t="shared" si="4"/>
        <v>Over Achived</v>
      </c>
    </row>
    <row r="6636" ht="22.5" customHeight="1">
      <c r="A6636" s="18">
        <v>45752.0</v>
      </c>
      <c r="B6636" s="19" t="str">
        <f t="shared" si="1"/>
        <v>Apr</v>
      </c>
      <c r="C6636" s="20" t="s">
        <v>7</v>
      </c>
      <c r="D6636" s="19" t="s">
        <v>126</v>
      </c>
      <c r="E6636" s="19" t="s">
        <v>38</v>
      </c>
      <c r="F6636" s="21">
        <v>3.0</v>
      </c>
      <c r="G6636" s="22">
        <v>69462.0</v>
      </c>
      <c r="H6636" s="15" t="str">
        <f t="shared" si="2"/>
        <v>Medium Range</v>
      </c>
      <c r="I6636" s="22">
        <v>53216.0</v>
      </c>
      <c r="J6636" s="23">
        <f t="shared" si="3"/>
        <v>1.305284125</v>
      </c>
      <c r="K6636" s="24" t="str">
        <f t="shared" si="4"/>
        <v>Over Achived</v>
      </c>
    </row>
    <row r="6637" ht="22.5" customHeight="1">
      <c r="A6637" s="18">
        <v>45752.0</v>
      </c>
      <c r="B6637" s="19" t="str">
        <f t="shared" si="1"/>
        <v>Apr</v>
      </c>
      <c r="C6637" s="20" t="s">
        <v>7</v>
      </c>
      <c r="D6637" s="19" t="s">
        <v>126</v>
      </c>
      <c r="E6637" s="19" t="s">
        <v>38</v>
      </c>
      <c r="F6637" s="21">
        <v>2.0</v>
      </c>
      <c r="G6637" s="22">
        <v>61387.0</v>
      </c>
      <c r="H6637" s="15" t="str">
        <f t="shared" si="2"/>
        <v>Medium Range</v>
      </c>
      <c r="I6637" s="22">
        <v>56498.0</v>
      </c>
      <c r="J6637" s="23">
        <f t="shared" si="3"/>
        <v>1.086534037</v>
      </c>
      <c r="K6637" s="24" t="str">
        <f t="shared" si="4"/>
        <v>Over Achived</v>
      </c>
    </row>
    <row r="6638" ht="22.5" customHeight="1">
      <c r="A6638" s="18">
        <v>45752.0</v>
      </c>
      <c r="B6638" s="19" t="str">
        <f t="shared" si="1"/>
        <v>Apr</v>
      </c>
      <c r="C6638" s="20" t="s">
        <v>7</v>
      </c>
      <c r="D6638" s="19" t="s">
        <v>126</v>
      </c>
      <c r="E6638" s="19" t="s">
        <v>26</v>
      </c>
      <c r="F6638" s="21">
        <v>5.0</v>
      </c>
      <c r="G6638" s="22">
        <v>134764.0</v>
      </c>
      <c r="H6638" s="15" t="str">
        <f t="shared" si="2"/>
        <v>Very High Range</v>
      </c>
      <c r="I6638" s="22">
        <v>112891.0</v>
      </c>
      <c r="J6638" s="23">
        <f t="shared" si="3"/>
        <v>1.193753266</v>
      </c>
      <c r="K6638" s="24" t="str">
        <f t="shared" si="4"/>
        <v>Over Achived</v>
      </c>
    </row>
    <row r="6639" ht="22.5" customHeight="1">
      <c r="A6639" s="18">
        <v>45752.0</v>
      </c>
      <c r="B6639" s="19" t="str">
        <f t="shared" si="1"/>
        <v>Apr</v>
      </c>
      <c r="C6639" s="20" t="s">
        <v>7</v>
      </c>
      <c r="D6639" s="19" t="s">
        <v>118</v>
      </c>
      <c r="E6639" s="19" t="s">
        <v>38</v>
      </c>
      <c r="F6639" s="21">
        <v>2.0</v>
      </c>
      <c r="G6639" s="22">
        <v>60269.0</v>
      </c>
      <c r="H6639" s="15" t="str">
        <f t="shared" si="2"/>
        <v>Medium Range</v>
      </c>
      <c r="I6639" s="22">
        <v>43753.0</v>
      </c>
      <c r="J6639" s="23">
        <f t="shared" si="3"/>
        <v>1.377482687</v>
      </c>
      <c r="K6639" s="24" t="str">
        <f t="shared" si="4"/>
        <v>Over Achived</v>
      </c>
    </row>
    <row r="6640" ht="22.5" customHeight="1">
      <c r="A6640" s="18">
        <v>45752.0</v>
      </c>
      <c r="B6640" s="19" t="str">
        <f t="shared" si="1"/>
        <v>Apr</v>
      </c>
      <c r="C6640" s="20" t="s">
        <v>7</v>
      </c>
      <c r="D6640" s="19" t="s">
        <v>118</v>
      </c>
      <c r="E6640" s="19" t="s">
        <v>9</v>
      </c>
      <c r="F6640" s="21">
        <v>4.0</v>
      </c>
      <c r="G6640" s="22">
        <v>97221.0</v>
      </c>
      <c r="H6640" s="15" t="str">
        <f t="shared" si="2"/>
        <v>Very High Range</v>
      </c>
      <c r="I6640" s="22">
        <v>75094.0</v>
      </c>
      <c r="J6640" s="23">
        <f t="shared" si="3"/>
        <v>1.294657363</v>
      </c>
      <c r="K6640" s="24" t="str">
        <f t="shared" si="4"/>
        <v>Over Achived</v>
      </c>
    </row>
    <row r="6641" ht="22.5" customHeight="1">
      <c r="A6641" s="18">
        <v>45752.0</v>
      </c>
      <c r="B6641" s="19" t="str">
        <f t="shared" si="1"/>
        <v>Apr</v>
      </c>
      <c r="C6641" s="20" t="s">
        <v>7</v>
      </c>
      <c r="D6641" s="19" t="s">
        <v>118</v>
      </c>
      <c r="E6641" s="19" t="s">
        <v>19</v>
      </c>
      <c r="F6641" s="21">
        <v>2.0</v>
      </c>
      <c r="G6641" s="22">
        <v>44740.0</v>
      </c>
      <c r="H6641" s="15" t="str">
        <f t="shared" si="2"/>
        <v>Base Range</v>
      </c>
      <c r="I6641" s="22">
        <v>33210.0</v>
      </c>
      <c r="J6641" s="23">
        <f t="shared" si="3"/>
        <v>1.347184583</v>
      </c>
      <c r="K6641" s="24" t="str">
        <f t="shared" si="4"/>
        <v>Over Achived</v>
      </c>
    </row>
    <row r="6642" ht="22.5" customHeight="1">
      <c r="A6642" s="18">
        <v>45752.0</v>
      </c>
      <c r="B6642" s="19" t="str">
        <f t="shared" si="1"/>
        <v>Apr</v>
      </c>
      <c r="C6642" s="20" t="s">
        <v>7</v>
      </c>
      <c r="D6642" s="19" t="s">
        <v>106</v>
      </c>
      <c r="E6642" s="19" t="s">
        <v>63</v>
      </c>
      <c r="F6642" s="21">
        <v>1.0</v>
      </c>
      <c r="G6642" s="22">
        <v>39169.0</v>
      </c>
      <c r="H6642" s="15" t="str">
        <f t="shared" si="2"/>
        <v>Base Range</v>
      </c>
      <c r="I6642" s="22">
        <v>29807.0</v>
      </c>
      <c r="J6642" s="23">
        <f t="shared" si="3"/>
        <v>1.314087295</v>
      </c>
      <c r="K6642" s="24" t="str">
        <f t="shared" si="4"/>
        <v>Over Achived</v>
      </c>
    </row>
    <row r="6643" ht="22.5" customHeight="1">
      <c r="A6643" s="18">
        <v>45752.0</v>
      </c>
      <c r="B6643" s="19" t="str">
        <f t="shared" si="1"/>
        <v>Apr</v>
      </c>
      <c r="C6643" s="20" t="s">
        <v>7</v>
      </c>
      <c r="D6643" s="19" t="s">
        <v>106</v>
      </c>
      <c r="E6643" s="19" t="s">
        <v>63</v>
      </c>
      <c r="F6643" s="21">
        <v>1.0</v>
      </c>
      <c r="G6643" s="22">
        <v>40261.0</v>
      </c>
      <c r="H6643" s="15" t="str">
        <f t="shared" si="2"/>
        <v>Base Range</v>
      </c>
      <c r="I6643" s="22">
        <v>29574.0</v>
      </c>
      <c r="J6643" s="23">
        <f t="shared" si="3"/>
        <v>1.361364712</v>
      </c>
      <c r="K6643" s="24" t="str">
        <f t="shared" si="4"/>
        <v>Over Achived</v>
      </c>
    </row>
    <row r="6644" ht="22.5" customHeight="1">
      <c r="A6644" s="18">
        <v>45752.0</v>
      </c>
      <c r="B6644" s="19" t="str">
        <f t="shared" si="1"/>
        <v>Apr</v>
      </c>
      <c r="C6644" s="20" t="s">
        <v>7</v>
      </c>
      <c r="D6644" s="19" t="s">
        <v>8</v>
      </c>
      <c r="E6644" s="19" t="s">
        <v>63</v>
      </c>
      <c r="F6644" s="21">
        <v>1.0</v>
      </c>
      <c r="G6644" s="22">
        <v>41932.0</v>
      </c>
      <c r="H6644" s="15" t="str">
        <f t="shared" si="2"/>
        <v>Base Range</v>
      </c>
      <c r="I6644" s="22">
        <v>31027.0</v>
      </c>
      <c r="J6644" s="23">
        <f t="shared" si="3"/>
        <v>1.351468076</v>
      </c>
      <c r="K6644" s="24" t="str">
        <f t="shared" si="4"/>
        <v>Over Achived</v>
      </c>
    </row>
    <row r="6645" ht="22.5" customHeight="1">
      <c r="A6645" s="18">
        <v>45752.0</v>
      </c>
      <c r="B6645" s="19" t="str">
        <f t="shared" si="1"/>
        <v>Apr</v>
      </c>
      <c r="C6645" s="20" t="s">
        <v>7</v>
      </c>
      <c r="D6645" s="19" t="s">
        <v>8</v>
      </c>
      <c r="E6645" s="19" t="s">
        <v>9</v>
      </c>
      <c r="F6645" s="21">
        <v>4.0</v>
      </c>
      <c r="G6645" s="22">
        <v>81914.0</v>
      </c>
      <c r="H6645" s="15" t="str">
        <f t="shared" si="2"/>
        <v>High Range</v>
      </c>
      <c r="I6645" s="22">
        <v>75823.0</v>
      </c>
      <c r="J6645" s="23">
        <f t="shared" si="3"/>
        <v>1.080331825</v>
      </c>
      <c r="K6645" s="24" t="str">
        <f t="shared" si="4"/>
        <v>Over Achived</v>
      </c>
    </row>
    <row r="6646" ht="22.5" customHeight="1">
      <c r="A6646" s="18">
        <v>45752.0</v>
      </c>
      <c r="B6646" s="19" t="str">
        <f t="shared" si="1"/>
        <v>Apr</v>
      </c>
      <c r="C6646" s="20" t="s">
        <v>7</v>
      </c>
      <c r="D6646" s="19" t="s">
        <v>8</v>
      </c>
      <c r="E6646" s="19" t="s">
        <v>34</v>
      </c>
      <c r="F6646" s="21">
        <v>4.0</v>
      </c>
      <c r="G6646" s="22">
        <v>101256.0</v>
      </c>
      <c r="H6646" s="15" t="str">
        <f t="shared" si="2"/>
        <v>Very High Range</v>
      </c>
      <c r="I6646" s="22">
        <v>71147.0</v>
      </c>
      <c r="J6646" s="23">
        <f t="shared" si="3"/>
        <v>1.423194232</v>
      </c>
      <c r="K6646" s="24" t="str">
        <f t="shared" si="4"/>
        <v>Over Achived</v>
      </c>
    </row>
    <row r="6647" ht="22.5" customHeight="1">
      <c r="A6647" s="18">
        <v>45752.0</v>
      </c>
      <c r="B6647" s="19" t="str">
        <f t="shared" si="1"/>
        <v>Apr</v>
      </c>
      <c r="C6647" s="20" t="s">
        <v>7</v>
      </c>
      <c r="D6647" s="19" t="s">
        <v>8</v>
      </c>
      <c r="E6647" s="19" t="s">
        <v>68</v>
      </c>
      <c r="F6647" s="21">
        <v>1.0</v>
      </c>
      <c r="G6647" s="22">
        <v>37325.0</v>
      </c>
      <c r="H6647" s="15" t="str">
        <f t="shared" si="2"/>
        <v>Base Range</v>
      </c>
      <c r="I6647" s="22">
        <v>29317.0</v>
      </c>
      <c r="J6647" s="23">
        <f t="shared" si="3"/>
        <v>1.273152096</v>
      </c>
      <c r="K6647" s="24" t="str">
        <f t="shared" si="4"/>
        <v>Over Achived</v>
      </c>
    </row>
    <row r="6648" ht="22.5" customHeight="1">
      <c r="A6648" s="18">
        <v>45752.0</v>
      </c>
      <c r="B6648" s="19" t="str">
        <f t="shared" si="1"/>
        <v>Apr</v>
      </c>
      <c r="C6648" s="20" t="s">
        <v>13</v>
      </c>
      <c r="D6648" s="19" t="s">
        <v>14</v>
      </c>
      <c r="E6648" s="19" t="s">
        <v>68</v>
      </c>
      <c r="F6648" s="21">
        <v>1.0</v>
      </c>
      <c r="G6648" s="22">
        <v>21403.0</v>
      </c>
      <c r="H6648" s="15" t="str">
        <f t="shared" si="2"/>
        <v>Base Range</v>
      </c>
      <c r="I6648" s="22">
        <v>16502.0</v>
      </c>
      <c r="J6648" s="23">
        <f t="shared" si="3"/>
        <v>1.296994304</v>
      </c>
      <c r="K6648" s="24" t="str">
        <f t="shared" si="4"/>
        <v>Over Achived</v>
      </c>
    </row>
    <row r="6649" ht="22.5" customHeight="1">
      <c r="A6649" s="18">
        <v>45752.0</v>
      </c>
      <c r="B6649" s="19" t="str">
        <f t="shared" si="1"/>
        <v>Apr</v>
      </c>
      <c r="C6649" s="20" t="s">
        <v>7</v>
      </c>
      <c r="D6649" s="19" t="s">
        <v>131</v>
      </c>
      <c r="E6649" s="19" t="s">
        <v>26</v>
      </c>
      <c r="F6649" s="21">
        <v>5.0</v>
      </c>
      <c r="G6649" s="22">
        <v>126726.0</v>
      </c>
      <c r="H6649" s="15" t="str">
        <f t="shared" si="2"/>
        <v>Very High Range</v>
      </c>
      <c r="I6649" s="22">
        <v>89771.0</v>
      </c>
      <c r="J6649" s="23">
        <f t="shared" si="3"/>
        <v>1.411658553</v>
      </c>
      <c r="K6649" s="24" t="str">
        <f t="shared" si="4"/>
        <v>Over Achived</v>
      </c>
    </row>
    <row r="6650" ht="22.5" customHeight="1">
      <c r="A6650" s="18">
        <v>45752.0</v>
      </c>
      <c r="B6650" s="19" t="str">
        <f t="shared" si="1"/>
        <v>Apr</v>
      </c>
      <c r="C6650" s="20" t="s">
        <v>7</v>
      </c>
      <c r="D6650" s="19" t="s">
        <v>131</v>
      </c>
      <c r="E6650" s="19" t="s">
        <v>26</v>
      </c>
      <c r="F6650" s="21">
        <v>5.0</v>
      </c>
      <c r="G6650" s="22">
        <v>153905.0</v>
      </c>
      <c r="H6650" s="15" t="str">
        <f t="shared" si="2"/>
        <v>Very High Range</v>
      </c>
      <c r="I6650" s="22">
        <v>123115.0</v>
      </c>
      <c r="J6650" s="23">
        <f t="shared" si="3"/>
        <v>1.250091378</v>
      </c>
      <c r="K6650" s="24" t="str">
        <f t="shared" si="4"/>
        <v>Over Achived</v>
      </c>
    </row>
    <row r="6651" ht="22.5" customHeight="1">
      <c r="A6651" s="18">
        <v>45752.0</v>
      </c>
      <c r="B6651" s="19" t="str">
        <f t="shared" si="1"/>
        <v>Apr</v>
      </c>
      <c r="C6651" s="20" t="s">
        <v>7</v>
      </c>
      <c r="D6651" s="19" t="s">
        <v>118</v>
      </c>
      <c r="E6651" s="19" t="s">
        <v>34</v>
      </c>
      <c r="F6651" s="21">
        <v>3.0</v>
      </c>
      <c r="G6651" s="22">
        <v>85813.0</v>
      </c>
      <c r="H6651" s="15" t="str">
        <f t="shared" si="2"/>
        <v>High Range</v>
      </c>
      <c r="I6651" s="22">
        <v>71465.0</v>
      </c>
      <c r="J6651" s="23">
        <f t="shared" si="3"/>
        <v>1.200769608</v>
      </c>
      <c r="K6651" s="24" t="str">
        <f t="shared" si="4"/>
        <v>Over Achived</v>
      </c>
    </row>
    <row r="6652" ht="22.5" customHeight="1">
      <c r="A6652" s="18">
        <v>45752.0</v>
      </c>
      <c r="B6652" s="19" t="str">
        <f t="shared" si="1"/>
        <v>Apr</v>
      </c>
      <c r="C6652" s="20" t="s">
        <v>92</v>
      </c>
      <c r="D6652" s="19" t="s">
        <v>158</v>
      </c>
      <c r="E6652" s="19" t="s">
        <v>68</v>
      </c>
      <c r="F6652" s="21">
        <v>2.0</v>
      </c>
      <c r="G6652" s="22">
        <v>34367.0</v>
      </c>
      <c r="H6652" s="15" t="str">
        <f t="shared" si="2"/>
        <v>Base Range</v>
      </c>
      <c r="I6652" s="22">
        <v>25197.0</v>
      </c>
      <c r="J6652" s="23">
        <f t="shared" si="3"/>
        <v>1.363932214</v>
      </c>
      <c r="K6652" s="24" t="str">
        <f t="shared" si="4"/>
        <v>Over Achived</v>
      </c>
    </row>
    <row r="6653" ht="22.5" customHeight="1">
      <c r="A6653" s="18">
        <v>45752.0</v>
      </c>
      <c r="B6653" s="19" t="str">
        <f t="shared" si="1"/>
        <v>Apr</v>
      </c>
      <c r="C6653" s="20" t="s">
        <v>7</v>
      </c>
      <c r="D6653" s="19" t="s">
        <v>131</v>
      </c>
      <c r="E6653" s="19" t="s">
        <v>19</v>
      </c>
      <c r="F6653" s="21">
        <v>2.0</v>
      </c>
      <c r="G6653" s="22">
        <v>52972.0</v>
      </c>
      <c r="H6653" s="15" t="str">
        <f t="shared" si="2"/>
        <v>Medium Range</v>
      </c>
      <c r="I6653" s="22">
        <v>45169.0</v>
      </c>
      <c r="J6653" s="23">
        <f t="shared" si="3"/>
        <v>1.172751223</v>
      </c>
      <c r="K6653" s="24" t="str">
        <f t="shared" si="4"/>
        <v>Over Achived</v>
      </c>
    </row>
    <row r="6654" ht="22.5" customHeight="1">
      <c r="A6654" s="18">
        <v>45752.0</v>
      </c>
      <c r="B6654" s="19" t="str">
        <f t="shared" si="1"/>
        <v>Apr</v>
      </c>
      <c r="C6654" s="20" t="s">
        <v>92</v>
      </c>
      <c r="D6654" s="19" t="s">
        <v>93</v>
      </c>
      <c r="E6654" s="19" t="s">
        <v>38</v>
      </c>
      <c r="F6654" s="21">
        <v>2.0</v>
      </c>
      <c r="G6654" s="22">
        <v>51584.0</v>
      </c>
      <c r="H6654" s="15" t="str">
        <f t="shared" si="2"/>
        <v>Medium Range</v>
      </c>
      <c r="I6654" s="22">
        <v>61237.0</v>
      </c>
      <c r="J6654" s="23">
        <f t="shared" si="3"/>
        <v>0.8423665431</v>
      </c>
      <c r="K6654" s="24" t="str">
        <f t="shared" si="4"/>
        <v>Target Not Meet</v>
      </c>
    </row>
    <row r="6655" ht="22.5" customHeight="1">
      <c r="A6655" s="18">
        <v>45752.0</v>
      </c>
      <c r="B6655" s="19" t="str">
        <f t="shared" si="1"/>
        <v>Apr</v>
      </c>
      <c r="C6655" s="20" t="s">
        <v>92</v>
      </c>
      <c r="D6655" s="19" t="s">
        <v>93</v>
      </c>
      <c r="E6655" s="19" t="s">
        <v>9</v>
      </c>
      <c r="F6655" s="21">
        <v>3.0</v>
      </c>
      <c r="G6655" s="22">
        <v>79683.0</v>
      </c>
      <c r="H6655" s="15" t="str">
        <f t="shared" si="2"/>
        <v>High Range</v>
      </c>
      <c r="I6655" s="22">
        <v>103236.0</v>
      </c>
      <c r="J6655" s="23">
        <f t="shared" si="3"/>
        <v>0.771852842</v>
      </c>
      <c r="K6655" s="24" t="str">
        <f t="shared" si="4"/>
        <v>Target Not Meet</v>
      </c>
    </row>
    <row r="6656" ht="22.5" customHeight="1">
      <c r="A6656" s="18">
        <v>45752.0</v>
      </c>
      <c r="B6656" s="19" t="str">
        <f t="shared" si="1"/>
        <v>Apr</v>
      </c>
      <c r="C6656" s="20" t="s">
        <v>92</v>
      </c>
      <c r="D6656" s="19" t="s">
        <v>93</v>
      </c>
      <c r="E6656" s="19" t="s">
        <v>63</v>
      </c>
      <c r="F6656" s="21">
        <v>3.0</v>
      </c>
      <c r="G6656" s="22">
        <v>71126.0</v>
      </c>
      <c r="H6656" s="15" t="str">
        <f t="shared" si="2"/>
        <v>High Range</v>
      </c>
      <c r="I6656" s="22">
        <v>80464.0</v>
      </c>
      <c r="J6656" s="23">
        <f t="shared" si="3"/>
        <v>0.883948101</v>
      </c>
      <c r="K6656" s="24" t="str">
        <f t="shared" si="4"/>
        <v>Target Not Meet</v>
      </c>
    </row>
    <row r="6657" ht="22.5" customHeight="1">
      <c r="A6657" s="18">
        <v>45752.0</v>
      </c>
      <c r="B6657" s="19" t="str">
        <f t="shared" si="1"/>
        <v>Apr</v>
      </c>
      <c r="C6657" s="20" t="s">
        <v>92</v>
      </c>
      <c r="D6657" s="19" t="s">
        <v>93</v>
      </c>
      <c r="E6657" s="19" t="s">
        <v>19</v>
      </c>
      <c r="F6657" s="21">
        <v>2.0</v>
      </c>
      <c r="G6657" s="22">
        <v>44345.0</v>
      </c>
      <c r="H6657" s="15" t="str">
        <f t="shared" si="2"/>
        <v>Base Range</v>
      </c>
      <c r="I6657" s="22">
        <v>47974.0</v>
      </c>
      <c r="J6657" s="23">
        <f t="shared" si="3"/>
        <v>0.9243548589</v>
      </c>
      <c r="K6657" s="24" t="str">
        <f t="shared" si="4"/>
        <v>Target Not Meet</v>
      </c>
    </row>
    <row r="6658" ht="22.5" customHeight="1">
      <c r="A6658" s="18">
        <v>45752.0</v>
      </c>
      <c r="B6658" s="19" t="str">
        <f t="shared" si="1"/>
        <v>Apr</v>
      </c>
      <c r="C6658" s="20" t="s">
        <v>92</v>
      </c>
      <c r="D6658" s="19" t="s">
        <v>98</v>
      </c>
      <c r="E6658" s="19" t="s">
        <v>23</v>
      </c>
      <c r="F6658" s="21">
        <v>1.0</v>
      </c>
      <c r="G6658" s="22">
        <v>35253.0</v>
      </c>
      <c r="H6658" s="15" t="str">
        <f t="shared" si="2"/>
        <v>Base Range</v>
      </c>
      <c r="I6658" s="22">
        <v>41276.0</v>
      </c>
      <c r="J6658" s="23">
        <f t="shared" si="3"/>
        <v>0.8540798527</v>
      </c>
      <c r="K6658" s="24" t="str">
        <f t="shared" si="4"/>
        <v>Target Not Meet</v>
      </c>
    </row>
    <row r="6659" ht="22.5" customHeight="1">
      <c r="A6659" s="18">
        <v>45752.0</v>
      </c>
      <c r="B6659" s="19" t="str">
        <f t="shared" si="1"/>
        <v>Apr</v>
      </c>
      <c r="C6659" s="20" t="s">
        <v>92</v>
      </c>
      <c r="D6659" s="19" t="s">
        <v>98</v>
      </c>
      <c r="E6659" s="19" t="s">
        <v>23</v>
      </c>
      <c r="F6659" s="21">
        <v>2.0</v>
      </c>
      <c r="G6659" s="22">
        <v>38814.0</v>
      </c>
      <c r="H6659" s="15" t="str">
        <f t="shared" si="2"/>
        <v>Base Range</v>
      </c>
      <c r="I6659" s="22">
        <v>48125.0</v>
      </c>
      <c r="J6659" s="23">
        <f t="shared" si="3"/>
        <v>0.8065246753</v>
      </c>
      <c r="K6659" s="24" t="str">
        <f t="shared" si="4"/>
        <v>Target Not Meet</v>
      </c>
    </row>
    <row r="6660" ht="22.5" customHeight="1">
      <c r="A6660" s="18">
        <v>45752.0</v>
      </c>
      <c r="B6660" s="19" t="str">
        <f t="shared" si="1"/>
        <v>Apr</v>
      </c>
      <c r="C6660" s="20" t="s">
        <v>92</v>
      </c>
      <c r="D6660" s="19" t="s">
        <v>98</v>
      </c>
      <c r="E6660" s="19" t="s">
        <v>34</v>
      </c>
      <c r="F6660" s="21">
        <v>2.0</v>
      </c>
      <c r="G6660" s="22">
        <v>59350.0</v>
      </c>
      <c r="H6660" s="15" t="str">
        <f t="shared" si="2"/>
        <v>Medium Range</v>
      </c>
      <c r="I6660" s="22">
        <v>66775.0</v>
      </c>
      <c r="J6660" s="23">
        <f t="shared" si="3"/>
        <v>0.8888056908</v>
      </c>
      <c r="K6660" s="24" t="str">
        <f t="shared" si="4"/>
        <v>Target Not Meet</v>
      </c>
    </row>
    <row r="6661" ht="22.5" customHeight="1">
      <c r="A6661" s="18">
        <v>45752.0</v>
      </c>
      <c r="B6661" s="19" t="str">
        <f t="shared" si="1"/>
        <v>Apr</v>
      </c>
      <c r="C6661" s="20" t="s">
        <v>92</v>
      </c>
      <c r="D6661" s="19" t="s">
        <v>93</v>
      </c>
      <c r="E6661" s="19" t="s">
        <v>26</v>
      </c>
      <c r="F6661" s="21">
        <v>2.0</v>
      </c>
      <c r="G6661" s="22">
        <v>54512.0</v>
      </c>
      <c r="H6661" s="15" t="str">
        <f t="shared" si="2"/>
        <v>Medium Range</v>
      </c>
      <c r="I6661" s="22">
        <v>64563.0</v>
      </c>
      <c r="J6661" s="23">
        <f t="shared" si="3"/>
        <v>0.8443225996</v>
      </c>
      <c r="K6661" s="24" t="str">
        <f t="shared" si="4"/>
        <v>Target Not Meet</v>
      </c>
    </row>
    <row r="6662" ht="22.5" customHeight="1">
      <c r="A6662" s="18">
        <v>45752.0</v>
      </c>
      <c r="B6662" s="19" t="str">
        <f t="shared" si="1"/>
        <v>Apr</v>
      </c>
      <c r="C6662" s="20" t="s">
        <v>92</v>
      </c>
      <c r="D6662" s="19" t="s">
        <v>144</v>
      </c>
      <c r="E6662" s="19" t="s">
        <v>26</v>
      </c>
      <c r="F6662" s="21">
        <v>2.0</v>
      </c>
      <c r="G6662" s="22">
        <v>59858.0</v>
      </c>
      <c r="H6662" s="15" t="str">
        <f t="shared" si="2"/>
        <v>Medium Range</v>
      </c>
      <c r="I6662" s="22">
        <v>52776.0</v>
      </c>
      <c r="J6662" s="23">
        <f t="shared" si="3"/>
        <v>1.134189783</v>
      </c>
      <c r="K6662" s="24" t="str">
        <f t="shared" si="4"/>
        <v>Over Achived</v>
      </c>
    </row>
    <row r="6663" ht="22.5" customHeight="1">
      <c r="A6663" s="18">
        <v>45752.0</v>
      </c>
      <c r="B6663" s="19" t="str">
        <f t="shared" si="1"/>
        <v>Apr</v>
      </c>
      <c r="C6663" s="20" t="s">
        <v>92</v>
      </c>
      <c r="D6663" s="19" t="s">
        <v>144</v>
      </c>
      <c r="E6663" s="19" t="s">
        <v>19</v>
      </c>
      <c r="F6663" s="21">
        <v>1.0</v>
      </c>
      <c r="G6663" s="22">
        <v>46522.0</v>
      </c>
      <c r="H6663" s="15" t="str">
        <f t="shared" si="2"/>
        <v>Base Range</v>
      </c>
      <c r="I6663" s="22">
        <v>38877.0</v>
      </c>
      <c r="J6663" s="23">
        <f t="shared" si="3"/>
        <v>1.196645832</v>
      </c>
      <c r="K6663" s="24" t="str">
        <f t="shared" si="4"/>
        <v>Over Achived</v>
      </c>
    </row>
    <row r="6664" ht="22.5" customHeight="1">
      <c r="A6664" s="18">
        <v>45752.0</v>
      </c>
      <c r="B6664" s="19" t="str">
        <f t="shared" si="1"/>
        <v>Apr</v>
      </c>
      <c r="C6664" s="20" t="s">
        <v>92</v>
      </c>
      <c r="D6664" s="25" t="s">
        <v>149</v>
      </c>
      <c r="E6664" s="19" t="s">
        <v>63</v>
      </c>
      <c r="F6664" s="21">
        <v>3.0</v>
      </c>
      <c r="G6664" s="22">
        <v>79499.0</v>
      </c>
      <c r="H6664" s="15" t="str">
        <f t="shared" si="2"/>
        <v>High Range</v>
      </c>
      <c r="I6664" s="22">
        <v>55774.0</v>
      </c>
      <c r="J6664" s="23">
        <f t="shared" si="3"/>
        <v>1.425377416</v>
      </c>
      <c r="K6664" s="24" t="str">
        <f t="shared" si="4"/>
        <v>Over Achived</v>
      </c>
    </row>
    <row r="6665" ht="22.5" customHeight="1">
      <c r="A6665" s="18">
        <v>45752.0</v>
      </c>
      <c r="B6665" s="19" t="str">
        <f t="shared" si="1"/>
        <v>Apr</v>
      </c>
      <c r="C6665" s="20" t="s">
        <v>92</v>
      </c>
      <c r="D6665" s="25" t="s">
        <v>149</v>
      </c>
      <c r="E6665" s="19" t="s">
        <v>19</v>
      </c>
      <c r="F6665" s="21">
        <v>1.0</v>
      </c>
      <c r="G6665" s="22">
        <v>41127.0</v>
      </c>
      <c r="H6665" s="15" t="str">
        <f t="shared" si="2"/>
        <v>Base Range</v>
      </c>
      <c r="I6665" s="22">
        <v>30392.0</v>
      </c>
      <c r="J6665" s="23">
        <f t="shared" si="3"/>
        <v>1.353217952</v>
      </c>
      <c r="K6665" s="24" t="str">
        <f t="shared" si="4"/>
        <v>Over Achived</v>
      </c>
    </row>
    <row r="6666" ht="22.5" customHeight="1">
      <c r="A6666" s="18">
        <v>45752.0</v>
      </c>
      <c r="B6666" s="19" t="str">
        <f t="shared" si="1"/>
        <v>Apr</v>
      </c>
      <c r="C6666" s="20" t="s">
        <v>92</v>
      </c>
      <c r="D6666" s="25" t="s">
        <v>149</v>
      </c>
      <c r="E6666" s="19" t="s">
        <v>38</v>
      </c>
      <c r="F6666" s="21">
        <v>2.0</v>
      </c>
      <c r="G6666" s="22">
        <v>46654.0</v>
      </c>
      <c r="H6666" s="15" t="str">
        <f t="shared" si="2"/>
        <v>Base Range</v>
      </c>
      <c r="I6666" s="22">
        <v>35656.0</v>
      </c>
      <c r="J6666" s="23">
        <f t="shared" si="3"/>
        <v>1.308447386</v>
      </c>
      <c r="K6666" s="24" t="str">
        <f t="shared" si="4"/>
        <v>Over Achived</v>
      </c>
    </row>
    <row r="6667" ht="22.5" customHeight="1">
      <c r="A6667" s="18">
        <v>45752.0</v>
      </c>
      <c r="B6667" s="19" t="str">
        <f t="shared" si="1"/>
        <v>Apr</v>
      </c>
      <c r="C6667" s="20" t="s">
        <v>92</v>
      </c>
      <c r="D6667" s="25" t="s">
        <v>149</v>
      </c>
      <c r="E6667" s="19" t="s">
        <v>26</v>
      </c>
      <c r="F6667" s="21">
        <v>3.0</v>
      </c>
      <c r="G6667" s="22">
        <v>58978.0</v>
      </c>
      <c r="H6667" s="15" t="str">
        <f t="shared" si="2"/>
        <v>Medium Range</v>
      </c>
      <c r="I6667" s="22">
        <v>42835.0</v>
      </c>
      <c r="J6667" s="23">
        <f t="shared" si="3"/>
        <v>1.376864713</v>
      </c>
      <c r="K6667" s="24" t="str">
        <f t="shared" si="4"/>
        <v>Over Achived</v>
      </c>
    </row>
    <row r="6668" ht="22.5" customHeight="1">
      <c r="A6668" s="18">
        <v>45752.0</v>
      </c>
      <c r="B6668" s="19" t="str">
        <f t="shared" si="1"/>
        <v>Apr</v>
      </c>
      <c r="C6668" s="20" t="s">
        <v>92</v>
      </c>
      <c r="D6668" s="19" t="s">
        <v>158</v>
      </c>
      <c r="E6668" s="19" t="s">
        <v>9</v>
      </c>
      <c r="F6668" s="21">
        <v>3.0</v>
      </c>
      <c r="G6668" s="22">
        <v>74780.0</v>
      </c>
      <c r="H6668" s="15" t="str">
        <f t="shared" si="2"/>
        <v>High Range</v>
      </c>
      <c r="I6668" s="22">
        <v>55582.0</v>
      </c>
      <c r="J6668" s="23">
        <f t="shared" si="3"/>
        <v>1.34539959</v>
      </c>
      <c r="K6668" s="24" t="str">
        <f t="shared" si="4"/>
        <v>Over Achived</v>
      </c>
    </row>
    <row r="6669" ht="22.5" customHeight="1">
      <c r="A6669" s="18">
        <v>45752.0</v>
      </c>
      <c r="B6669" s="19" t="str">
        <f t="shared" si="1"/>
        <v>Apr</v>
      </c>
      <c r="C6669" s="20" t="s">
        <v>92</v>
      </c>
      <c r="D6669" s="19" t="s">
        <v>144</v>
      </c>
      <c r="E6669" s="19" t="s">
        <v>34</v>
      </c>
      <c r="F6669" s="21">
        <v>2.0</v>
      </c>
      <c r="G6669" s="22">
        <v>59559.0</v>
      </c>
      <c r="H6669" s="15" t="str">
        <f t="shared" si="2"/>
        <v>Medium Range</v>
      </c>
      <c r="I6669" s="22">
        <v>51816.0</v>
      </c>
      <c r="J6669" s="23">
        <f t="shared" si="3"/>
        <v>1.149432608</v>
      </c>
      <c r="K6669" s="24" t="str">
        <f t="shared" si="4"/>
        <v>Over Achived</v>
      </c>
    </row>
    <row r="6670" ht="22.5" customHeight="1">
      <c r="A6670" s="18">
        <v>45753.0</v>
      </c>
      <c r="B6670" s="19" t="str">
        <f t="shared" si="1"/>
        <v>Apr</v>
      </c>
      <c r="C6670" s="20" t="s">
        <v>13</v>
      </c>
      <c r="D6670" s="19" t="s">
        <v>169</v>
      </c>
      <c r="E6670" s="19" t="s">
        <v>38</v>
      </c>
      <c r="F6670" s="21">
        <v>2.0</v>
      </c>
      <c r="G6670" s="22">
        <v>39605.0</v>
      </c>
      <c r="H6670" s="15" t="str">
        <f t="shared" si="2"/>
        <v>Base Range</v>
      </c>
      <c r="I6670" s="22">
        <v>51091.0</v>
      </c>
      <c r="J6670" s="23">
        <f t="shared" si="3"/>
        <v>0.7751854534</v>
      </c>
      <c r="K6670" s="24" t="str">
        <f t="shared" si="4"/>
        <v>Target Not Meet</v>
      </c>
    </row>
    <row r="6671" ht="22.5" customHeight="1">
      <c r="A6671" s="18">
        <v>45753.0</v>
      </c>
      <c r="B6671" s="19" t="str">
        <f t="shared" si="1"/>
        <v>Apr</v>
      </c>
      <c r="C6671" s="20" t="s">
        <v>13</v>
      </c>
      <c r="D6671" s="19" t="s">
        <v>169</v>
      </c>
      <c r="E6671" s="19" t="s">
        <v>26</v>
      </c>
      <c r="F6671" s="21">
        <v>2.0</v>
      </c>
      <c r="G6671" s="22">
        <v>37505.0</v>
      </c>
      <c r="H6671" s="15" t="str">
        <f t="shared" si="2"/>
        <v>Base Range</v>
      </c>
      <c r="I6671" s="22">
        <v>45906.0</v>
      </c>
      <c r="J6671" s="23">
        <f t="shared" si="3"/>
        <v>0.8169955997</v>
      </c>
      <c r="K6671" s="24" t="str">
        <f t="shared" si="4"/>
        <v>Target Not Meet</v>
      </c>
    </row>
    <row r="6672" ht="22.5" customHeight="1">
      <c r="A6672" s="18">
        <v>45753.0</v>
      </c>
      <c r="B6672" s="19" t="str">
        <f t="shared" si="1"/>
        <v>Apr</v>
      </c>
      <c r="C6672" s="20" t="s">
        <v>13</v>
      </c>
      <c r="D6672" s="19" t="s">
        <v>37</v>
      </c>
      <c r="E6672" s="19" t="s">
        <v>19</v>
      </c>
      <c r="F6672" s="21">
        <v>1.0</v>
      </c>
      <c r="G6672" s="22">
        <v>31778.0</v>
      </c>
      <c r="H6672" s="15" t="str">
        <f t="shared" si="2"/>
        <v>Base Range</v>
      </c>
      <c r="I6672" s="22">
        <v>36307.0</v>
      </c>
      <c r="J6672" s="23">
        <f t="shared" si="3"/>
        <v>0.8752582147</v>
      </c>
      <c r="K6672" s="24" t="str">
        <f t="shared" si="4"/>
        <v>Target Not Meet</v>
      </c>
    </row>
    <row r="6673" ht="22.5" customHeight="1">
      <c r="A6673" s="18">
        <v>45753.0</v>
      </c>
      <c r="B6673" s="19" t="str">
        <f t="shared" si="1"/>
        <v>Apr</v>
      </c>
      <c r="C6673" s="20" t="s">
        <v>13</v>
      </c>
      <c r="D6673" s="19" t="s">
        <v>37</v>
      </c>
      <c r="E6673" s="19" t="s">
        <v>68</v>
      </c>
      <c r="F6673" s="21">
        <v>1.0</v>
      </c>
      <c r="G6673" s="22">
        <v>25048.0</v>
      </c>
      <c r="H6673" s="15" t="str">
        <f t="shared" si="2"/>
        <v>Base Range</v>
      </c>
      <c r="I6673" s="22">
        <v>31718.0</v>
      </c>
      <c r="J6673" s="23">
        <f t="shared" si="3"/>
        <v>0.7897093133</v>
      </c>
      <c r="K6673" s="24" t="str">
        <f t="shared" si="4"/>
        <v>Target Not Meet</v>
      </c>
    </row>
    <row r="6674" ht="22.5" customHeight="1">
      <c r="A6674" s="18">
        <v>45753.0</v>
      </c>
      <c r="B6674" s="19" t="str">
        <f t="shared" si="1"/>
        <v>Apr</v>
      </c>
      <c r="C6674" s="20" t="s">
        <v>13</v>
      </c>
      <c r="D6674" s="19" t="s">
        <v>37</v>
      </c>
      <c r="E6674" s="19" t="s">
        <v>23</v>
      </c>
      <c r="F6674" s="21">
        <v>1.0</v>
      </c>
      <c r="G6674" s="22">
        <v>27904.0</v>
      </c>
      <c r="H6674" s="15" t="str">
        <f t="shared" si="2"/>
        <v>Base Range</v>
      </c>
      <c r="I6674" s="22">
        <v>34597.0</v>
      </c>
      <c r="J6674" s="23">
        <f t="shared" si="3"/>
        <v>0.80654392</v>
      </c>
      <c r="K6674" s="24" t="str">
        <f t="shared" si="4"/>
        <v>Target Not Meet</v>
      </c>
    </row>
    <row r="6675" ht="22.5" customHeight="1">
      <c r="A6675" s="18">
        <v>45753.0</v>
      </c>
      <c r="B6675" s="19" t="str">
        <f t="shared" si="1"/>
        <v>Apr</v>
      </c>
      <c r="C6675" s="20" t="s">
        <v>13</v>
      </c>
      <c r="D6675" s="19" t="s">
        <v>37</v>
      </c>
      <c r="E6675" s="19" t="s">
        <v>68</v>
      </c>
      <c r="F6675" s="21">
        <v>1.0</v>
      </c>
      <c r="G6675" s="22">
        <v>29532.0</v>
      </c>
      <c r="H6675" s="15" t="str">
        <f t="shared" si="2"/>
        <v>Base Range</v>
      </c>
      <c r="I6675" s="22">
        <v>36881.0</v>
      </c>
      <c r="J6675" s="23">
        <f t="shared" si="3"/>
        <v>0.8007375071</v>
      </c>
      <c r="K6675" s="24" t="str">
        <f t="shared" si="4"/>
        <v>Target Not Meet</v>
      </c>
    </row>
    <row r="6676" ht="22.5" customHeight="1">
      <c r="A6676" s="18">
        <v>45753.0</v>
      </c>
      <c r="B6676" s="19" t="str">
        <f t="shared" si="1"/>
        <v>Apr</v>
      </c>
      <c r="C6676" s="20" t="s">
        <v>13</v>
      </c>
      <c r="D6676" s="19" t="s">
        <v>37</v>
      </c>
      <c r="E6676" s="19" t="s">
        <v>19</v>
      </c>
      <c r="F6676" s="21">
        <v>1.0</v>
      </c>
      <c r="G6676" s="22">
        <v>30399.0</v>
      </c>
      <c r="H6676" s="15" t="str">
        <f t="shared" si="2"/>
        <v>Base Range</v>
      </c>
      <c r="I6676" s="22">
        <v>35121.0</v>
      </c>
      <c r="J6676" s="23">
        <f t="shared" si="3"/>
        <v>0.8655505253</v>
      </c>
      <c r="K6676" s="24" t="str">
        <f t="shared" si="4"/>
        <v>Target Not Meet</v>
      </c>
    </row>
    <row r="6677" ht="22.5" customHeight="1">
      <c r="A6677" s="18">
        <v>45753.0</v>
      </c>
      <c r="B6677" s="19" t="str">
        <f t="shared" si="1"/>
        <v>Apr</v>
      </c>
      <c r="C6677" s="20" t="s">
        <v>13</v>
      </c>
      <c r="D6677" s="19" t="s">
        <v>29</v>
      </c>
      <c r="E6677" s="19" t="s">
        <v>68</v>
      </c>
      <c r="F6677" s="21">
        <v>1.0</v>
      </c>
      <c r="G6677" s="22">
        <v>26525.0</v>
      </c>
      <c r="H6677" s="15" t="str">
        <f t="shared" si="2"/>
        <v>Base Range</v>
      </c>
      <c r="I6677" s="22">
        <v>29171.0</v>
      </c>
      <c r="J6677" s="23">
        <f t="shared" si="3"/>
        <v>0.9092934764</v>
      </c>
      <c r="K6677" s="24" t="str">
        <f t="shared" si="4"/>
        <v>Target Not Meet</v>
      </c>
    </row>
    <row r="6678" ht="22.5" customHeight="1">
      <c r="A6678" s="18">
        <v>45753.0</v>
      </c>
      <c r="B6678" s="19" t="str">
        <f t="shared" si="1"/>
        <v>Apr</v>
      </c>
      <c r="C6678" s="20" t="s">
        <v>13</v>
      </c>
      <c r="D6678" s="19" t="s">
        <v>29</v>
      </c>
      <c r="E6678" s="19" t="s">
        <v>34</v>
      </c>
      <c r="F6678" s="21">
        <v>2.0</v>
      </c>
      <c r="G6678" s="22">
        <v>47881.0</v>
      </c>
      <c r="H6678" s="15" t="str">
        <f t="shared" si="2"/>
        <v>Base Range</v>
      </c>
      <c r="I6678" s="22">
        <v>59455.0</v>
      </c>
      <c r="J6678" s="23">
        <f t="shared" si="3"/>
        <v>0.8053317635</v>
      </c>
      <c r="K6678" s="24" t="str">
        <f t="shared" si="4"/>
        <v>Target Not Meet</v>
      </c>
    </row>
    <row r="6679" ht="22.5" customHeight="1">
      <c r="A6679" s="18">
        <v>45753.0</v>
      </c>
      <c r="B6679" s="19" t="str">
        <f t="shared" si="1"/>
        <v>Apr</v>
      </c>
      <c r="C6679" s="20" t="s">
        <v>13</v>
      </c>
      <c r="D6679" s="19" t="s">
        <v>29</v>
      </c>
      <c r="E6679" s="19" t="s">
        <v>23</v>
      </c>
      <c r="F6679" s="21">
        <v>1.0</v>
      </c>
      <c r="G6679" s="22">
        <v>25929.0</v>
      </c>
      <c r="H6679" s="15" t="str">
        <f t="shared" si="2"/>
        <v>Base Range</v>
      </c>
      <c r="I6679" s="22">
        <v>30808.0</v>
      </c>
      <c r="J6679" s="23">
        <f t="shared" si="3"/>
        <v>0.8416320436</v>
      </c>
      <c r="K6679" s="24" t="str">
        <f t="shared" si="4"/>
        <v>Target Not Meet</v>
      </c>
    </row>
    <row r="6680" ht="22.5" customHeight="1">
      <c r="A6680" s="18">
        <v>45753.0</v>
      </c>
      <c r="B6680" s="19" t="str">
        <f t="shared" si="1"/>
        <v>Apr</v>
      </c>
      <c r="C6680" s="20" t="s">
        <v>13</v>
      </c>
      <c r="D6680" s="19" t="s">
        <v>18</v>
      </c>
      <c r="E6680" s="19" t="s">
        <v>23</v>
      </c>
      <c r="F6680" s="21">
        <v>1.0</v>
      </c>
      <c r="G6680" s="22">
        <v>29005.0</v>
      </c>
      <c r="H6680" s="15" t="str">
        <f t="shared" si="2"/>
        <v>Base Range</v>
      </c>
      <c r="I6680" s="22">
        <v>21283.0</v>
      </c>
      <c r="J6680" s="23">
        <f t="shared" si="3"/>
        <v>1.36282479</v>
      </c>
      <c r="K6680" s="24" t="str">
        <f t="shared" si="4"/>
        <v>Over Achived</v>
      </c>
    </row>
    <row r="6681" ht="22.5" customHeight="1">
      <c r="A6681" s="18">
        <v>45753.0</v>
      </c>
      <c r="B6681" s="19" t="str">
        <f t="shared" si="1"/>
        <v>Apr</v>
      </c>
      <c r="C6681" s="20" t="s">
        <v>13</v>
      </c>
      <c r="D6681" s="19" t="s">
        <v>18</v>
      </c>
      <c r="E6681" s="19" t="s">
        <v>9</v>
      </c>
      <c r="F6681" s="21">
        <v>2.0</v>
      </c>
      <c r="G6681" s="22">
        <v>58274.0</v>
      </c>
      <c r="H6681" s="15" t="str">
        <f t="shared" si="2"/>
        <v>Medium Range</v>
      </c>
      <c r="I6681" s="22">
        <v>54480.0</v>
      </c>
      <c r="J6681" s="23">
        <f t="shared" si="3"/>
        <v>1.069640235</v>
      </c>
      <c r="K6681" s="24" t="str">
        <f t="shared" si="4"/>
        <v>Over Achived</v>
      </c>
    </row>
    <row r="6682" ht="22.5" customHeight="1">
      <c r="A6682" s="18">
        <v>45753.0</v>
      </c>
      <c r="B6682" s="19" t="str">
        <f t="shared" si="1"/>
        <v>Apr</v>
      </c>
      <c r="C6682" s="20" t="s">
        <v>13</v>
      </c>
      <c r="D6682" s="19" t="s">
        <v>18</v>
      </c>
      <c r="E6682" s="19" t="s">
        <v>9</v>
      </c>
      <c r="F6682" s="21">
        <v>3.0</v>
      </c>
      <c r="G6682" s="22">
        <v>49803.0</v>
      </c>
      <c r="H6682" s="15" t="str">
        <f t="shared" si="2"/>
        <v>Base Range</v>
      </c>
      <c r="I6682" s="22">
        <v>45713.0</v>
      </c>
      <c r="J6682" s="23">
        <f t="shared" si="3"/>
        <v>1.089471266</v>
      </c>
      <c r="K6682" s="24" t="str">
        <f t="shared" si="4"/>
        <v>Over Achived</v>
      </c>
    </row>
    <row r="6683" ht="22.5" customHeight="1">
      <c r="A6683" s="18">
        <v>45753.0</v>
      </c>
      <c r="B6683" s="19" t="str">
        <f t="shared" si="1"/>
        <v>Apr</v>
      </c>
      <c r="C6683" s="20" t="s">
        <v>13</v>
      </c>
      <c r="D6683" s="19" t="s">
        <v>18</v>
      </c>
      <c r="E6683" s="19" t="s">
        <v>26</v>
      </c>
      <c r="F6683" s="21">
        <v>2.0</v>
      </c>
      <c r="G6683" s="22">
        <v>39420.0</v>
      </c>
      <c r="H6683" s="15" t="str">
        <f t="shared" si="2"/>
        <v>Base Range</v>
      </c>
      <c r="I6683" s="22">
        <v>29222.0</v>
      </c>
      <c r="J6683" s="23">
        <f t="shared" si="3"/>
        <v>1.348983642</v>
      </c>
      <c r="K6683" s="24" t="str">
        <f t="shared" si="4"/>
        <v>Over Achived</v>
      </c>
    </row>
    <row r="6684" ht="22.5" customHeight="1">
      <c r="A6684" s="18">
        <v>45753.0</v>
      </c>
      <c r="B6684" s="19" t="str">
        <f t="shared" si="1"/>
        <v>Apr</v>
      </c>
      <c r="C6684" s="20" t="s">
        <v>13</v>
      </c>
      <c r="D6684" s="19" t="s">
        <v>169</v>
      </c>
      <c r="E6684" s="19" t="s">
        <v>68</v>
      </c>
      <c r="F6684" s="21">
        <v>1.0</v>
      </c>
      <c r="G6684" s="22">
        <v>27907.0</v>
      </c>
      <c r="H6684" s="15" t="str">
        <f t="shared" si="2"/>
        <v>Base Range</v>
      </c>
      <c r="I6684" s="22">
        <v>29356.0</v>
      </c>
      <c r="J6684" s="23">
        <f t="shared" si="3"/>
        <v>0.9506404142</v>
      </c>
      <c r="K6684" s="24" t="str">
        <f t="shared" si="4"/>
        <v>Target Not Meet</v>
      </c>
    </row>
    <row r="6685" ht="22.5" customHeight="1">
      <c r="A6685" s="18">
        <v>45753.0</v>
      </c>
      <c r="B6685" s="19" t="str">
        <f t="shared" si="1"/>
        <v>Apr</v>
      </c>
      <c r="C6685" s="20" t="s">
        <v>13</v>
      </c>
      <c r="D6685" s="19" t="s">
        <v>29</v>
      </c>
      <c r="E6685" s="19" t="s">
        <v>68</v>
      </c>
      <c r="F6685" s="21">
        <v>1.0</v>
      </c>
      <c r="G6685" s="22">
        <v>28258.0</v>
      </c>
      <c r="H6685" s="15" t="str">
        <f t="shared" si="2"/>
        <v>Base Range</v>
      </c>
      <c r="I6685" s="22">
        <v>34721.0</v>
      </c>
      <c r="J6685" s="23">
        <f t="shared" si="3"/>
        <v>0.8138590478</v>
      </c>
      <c r="K6685" s="24" t="str">
        <f t="shared" si="4"/>
        <v>Target Not Meet</v>
      </c>
    </row>
    <row r="6686" ht="22.5" customHeight="1">
      <c r="A6686" s="18">
        <v>45753.0</v>
      </c>
      <c r="B6686" s="19" t="str">
        <f t="shared" si="1"/>
        <v>Apr</v>
      </c>
      <c r="C6686" s="20" t="s">
        <v>13</v>
      </c>
      <c r="D6686" s="19" t="s">
        <v>169</v>
      </c>
      <c r="E6686" s="19" t="s">
        <v>63</v>
      </c>
      <c r="F6686" s="21">
        <v>1.0</v>
      </c>
      <c r="G6686" s="22">
        <v>10577.0</v>
      </c>
      <c r="H6686" s="15" t="str">
        <f t="shared" si="2"/>
        <v>Base Range</v>
      </c>
      <c r="I6686" s="22">
        <v>12237.0</v>
      </c>
      <c r="J6686" s="23">
        <f t="shared" si="3"/>
        <v>0.8643458364</v>
      </c>
      <c r="K6686" s="24" t="str">
        <f t="shared" si="4"/>
        <v>Target Not Meet</v>
      </c>
    </row>
    <row r="6687" ht="22.5" customHeight="1">
      <c r="A6687" s="18">
        <v>45753.0</v>
      </c>
      <c r="B6687" s="19" t="str">
        <f t="shared" si="1"/>
        <v>Apr</v>
      </c>
      <c r="C6687" s="20" t="s">
        <v>13</v>
      </c>
      <c r="D6687" s="19" t="s">
        <v>14</v>
      </c>
      <c r="E6687" s="19" t="s">
        <v>63</v>
      </c>
      <c r="F6687" s="21">
        <v>2.0</v>
      </c>
      <c r="G6687" s="22">
        <v>52559.0</v>
      </c>
      <c r="H6687" s="15" t="str">
        <f t="shared" si="2"/>
        <v>Medium Range</v>
      </c>
      <c r="I6687" s="22">
        <v>49690.0</v>
      </c>
      <c r="J6687" s="23">
        <f t="shared" si="3"/>
        <v>1.057737975</v>
      </c>
      <c r="K6687" s="24" t="str">
        <f t="shared" si="4"/>
        <v>Over Achived</v>
      </c>
    </row>
    <row r="6688" ht="22.5" customHeight="1">
      <c r="A6688" s="18">
        <v>45753.0</v>
      </c>
      <c r="B6688" s="19" t="str">
        <f t="shared" si="1"/>
        <v>Apr</v>
      </c>
      <c r="C6688" s="20" t="s">
        <v>57</v>
      </c>
      <c r="D6688" s="19" t="s">
        <v>58</v>
      </c>
      <c r="E6688" s="19" t="s">
        <v>23</v>
      </c>
      <c r="F6688" s="21">
        <v>1.0</v>
      </c>
      <c r="G6688" s="22">
        <v>18734.0</v>
      </c>
      <c r="H6688" s="15" t="str">
        <f t="shared" si="2"/>
        <v>Base Range</v>
      </c>
      <c r="I6688" s="22">
        <v>17771.0</v>
      </c>
      <c r="J6688" s="23">
        <f t="shared" si="3"/>
        <v>1.05418941</v>
      </c>
      <c r="K6688" s="24" t="str">
        <f t="shared" si="4"/>
        <v>Over Achived</v>
      </c>
    </row>
    <row r="6689" ht="22.5" customHeight="1">
      <c r="A6689" s="18">
        <v>45753.0</v>
      </c>
      <c r="B6689" s="19" t="str">
        <f t="shared" si="1"/>
        <v>Apr</v>
      </c>
      <c r="C6689" s="20" t="s">
        <v>57</v>
      </c>
      <c r="D6689" s="19" t="s">
        <v>85</v>
      </c>
      <c r="E6689" s="19" t="s">
        <v>23</v>
      </c>
      <c r="F6689" s="21">
        <v>1.0</v>
      </c>
      <c r="G6689" s="22">
        <v>20304.0</v>
      </c>
      <c r="H6689" s="15" t="str">
        <f t="shared" si="2"/>
        <v>Base Range</v>
      </c>
      <c r="I6689" s="22">
        <v>23473.0</v>
      </c>
      <c r="J6689" s="23">
        <f t="shared" si="3"/>
        <v>0.8649938227</v>
      </c>
      <c r="K6689" s="24" t="str">
        <f t="shared" si="4"/>
        <v>Target Not Meet</v>
      </c>
    </row>
    <row r="6690" ht="22.5" customHeight="1">
      <c r="A6690" s="18">
        <v>45753.0</v>
      </c>
      <c r="B6690" s="19" t="str">
        <f t="shared" si="1"/>
        <v>Apr</v>
      </c>
      <c r="C6690" s="20" t="s">
        <v>57</v>
      </c>
      <c r="D6690" s="19" t="s">
        <v>85</v>
      </c>
      <c r="E6690" s="19" t="s">
        <v>38</v>
      </c>
      <c r="F6690" s="21">
        <v>1.0</v>
      </c>
      <c r="G6690" s="22">
        <v>26669.0</v>
      </c>
      <c r="H6690" s="15" t="str">
        <f t="shared" si="2"/>
        <v>Base Range</v>
      </c>
      <c r="I6690" s="22">
        <v>28608.0</v>
      </c>
      <c r="J6690" s="23">
        <f t="shared" si="3"/>
        <v>0.9322217562</v>
      </c>
      <c r="K6690" s="24" t="str">
        <f t="shared" si="4"/>
        <v>Target Not Meet</v>
      </c>
    </row>
    <row r="6691" ht="22.5" customHeight="1">
      <c r="A6691" s="18">
        <v>45753.0</v>
      </c>
      <c r="B6691" s="19" t="str">
        <f t="shared" si="1"/>
        <v>Apr</v>
      </c>
      <c r="C6691" s="20" t="s">
        <v>57</v>
      </c>
      <c r="D6691" s="19" t="s">
        <v>80</v>
      </c>
      <c r="E6691" s="19" t="s">
        <v>26</v>
      </c>
      <c r="F6691" s="21">
        <v>1.0</v>
      </c>
      <c r="G6691" s="22">
        <v>33173.0</v>
      </c>
      <c r="H6691" s="15" t="str">
        <f t="shared" si="2"/>
        <v>Base Range</v>
      </c>
      <c r="I6691" s="22">
        <v>36475.0</v>
      </c>
      <c r="J6691" s="23">
        <f t="shared" si="3"/>
        <v>0.9094722413</v>
      </c>
      <c r="K6691" s="24" t="str">
        <f t="shared" si="4"/>
        <v>Target Not Meet</v>
      </c>
    </row>
    <row r="6692" ht="22.5" customHeight="1">
      <c r="A6692" s="18">
        <v>45753.0</v>
      </c>
      <c r="B6692" s="19" t="str">
        <f t="shared" si="1"/>
        <v>Apr</v>
      </c>
      <c r="C6692" s="20" t="s">
        <v>57</v>
      </c>
      <c r="D6692" s="19" t="s">
        <v>80</v>
      </c>
      <c r="E6692" s="19" t="s">
        <v>63</v>
      </c>
      <c r="F6692" s="21">
        <v>1.0</v>
      </c>
      <c r="G6692" s="22">
        <v>15109.0</v>
      </c>
      <c r="H6692" s="15" t="str">
        <f t="shared" si="2"/>
        <v>Base Range</v>
      </c>
      <c r="I6692" s="22">
        <v>18287.0</v>
      </c>
      <c r="J6692" s="23">
        <f t="shared" si="3"/>
        <v>0.8262153442</v>
      </c>
      <c r="K6692" s="24" t="str">
        <f t="shared" si="4"/>
        <v>Target Not Meet</v>
      </c>
    </row>
    <row r="6693" ht="22.5" customHeight="1">
      <c r="A6693" s="18">
        <v>45753.0</v>
      </c>
      <c r="B6693" s="19" t="str">
        <f t="shared" si="1"/>
        <v>Apr</v>
      </c>
      <c r="C6693" s="20" t="s">
        <v>57</v>
      </c>
      <c r="D6693" s="19" t="s">
        <v>80</v>
      </c>
      <c r="E6693" s="19" t="s">
        <v>68</v>
      </c>
      <c r="F6693" s="21">
        <v>1.0</v>
      </c>
      <c r="G6693" s="22">
        <v>18572.0</v>
      </c>
      <c r="H6693" s="15" t="str">
        <f t="shared" si="2"/>
        <v>Base Range</v>
      </c>
      <c r="I6693" s="22">
        <v>19739.0</v>
      </c>
      <c r="J6693" s="23">
        <f t="shared" si="3"/>
        <v>0.940878464</v>
      </c>
      <c r="K6693" s="24" t="str">
        <f t="shared" si="4"/>
        <v>Target Not Meet</v>
      </c>
    </row>
    <row r="6694" ht="22.5" customHeight="1">
      <c r="A6694" s="18">
        <v>45753.0</v>
      </c>
      <c r="B6694" s="19" t="str">
        <f t="shared" si="1"/>
        <v>Apr</v>
      </c>
      <c r="C6694" s="20" t="s">
        <v>57</v>
      </c>
      <c r="D6694" s="19" t="s">
        <v>80</v>
      </c>
      <c r="E6694" s="19" t="s">
        <v>68</v>
      </c>
      <c r="F6694" s="21">
        <v>1.0</v>
      </c>
      <c r="G6694" s="22">
        <v>18766.0</v>
      </c>
      <c r="H6694" s="15" t="str">
        <f t="shared" si="2"/>
        <v>Base Range</v>
      </c>
      <c r="I6694" s="22">
        <v>22771.0</v>
      </c>
      <c r="J6694" s="23">
        <f t="shared" si="3"/>
        <v>0.8241183962</v>
      </c>
      <c r="K6694" s="24" t="str">
        <f t="shared" si="4"/>
        <v>Target Not Meet</v>
      </c>
    </row>
    <row r="6695" ht="22.5" customHeight="1">
      <c r="A6695" s="18">
        <v>45753.0</v>
      </c>
      <c r="B6695" s="19" t="str">
        <f t="shared" si="1"/>
        <v>Apr</v>
      </c>
      <c r="C6695" s="20" t="s">
        <v>57</v>
      </c>
      <c r="D6695" s="19" t="s">
        <v>71</v>
      </c>
      <c r="E6695" s="19" t="s">
        <v>68</v>
      </c>
      <c r="F6695" s="21">
        <v>1.0</v>
      </c>
      <c r="G6695" s="22">
        <v>17671.0</v>
      </c>
      <c r="H6695" s="15" t="str">
        <f t="shared" si="2"/>
        <v>Base Range</v>
      </c>
      <c r="I6695" s="22">
        <v>18844.0</v>
      </c>
      <c r="J6695" s="23">
        <f t="shared" si="3"/>
        <v>0.9377520696</v>
      </c>
      <c r="K6695" s="24" t="str">
        <f t="shared" si="4"/>
        <v>Target Not Meet</v>
      </c>
    </row>
    <row r="6696" ht="22.5" customHeight="1">
      <c r="A6696" s="18">
        <v>45753.0</v>
      </c>
      <c r="B6696" s="19" t="str">
        <f t="shared" si="1"/>
        <v>Apr</v>
      </c>
      <c r="C6696" s="20" t="s">
        <v>57</v>
      </c>
      <c r="D6696" s="19" t="s">
        <v>71</v>
      </c>
      <c r="E6696" s="19" t="s">
        <v>38</v>
      </c>
      <c r="F6696" s="21">
        <v>1.0</v>
      </c>
      <c r="G6696" s="22">
        <v>32910.0</v>
      </c>
      <c r="H6696" s="15" t="str">
        <f t="shared" si="2"/>
        <v>Base Range</v>
      </c>
      <c r="I6696" s="22">
        <v>35045.0</v>
      </c>
      <c r="J6696" s="23">
        <f t="shared" si="3"/>
        <v>0.9390783279</v>
      </c>
      <c r="K6696" s="24" t="str">
        <f t="shared" si="4"/>
        <v>Target Not Meet</v>
      </c>
    </row>
    <row r="6697" ht="22.5" customHeight="1">
      <c r="A6697" s="18">
        <v>45753.0</v>
      </c>
      <c r="B6697" s="19" t="str">
        <f t="shared" si="1"/>
        <v>Apr</v>
      </c>
      <c r="C6697" s="20" t="s">
        <v>57</v>
      </c>
      <c r="D6697" s="19" t="s">
        <v>71</v>
      </c>
      <c r="E6697" s="19" t="s">
        <v>23</v>
      </c>
      <c r="F6697" s="21">
        <v>1.0</v>
      </c>
      <c r="G6697" s="22">
        <v>18994.0</v>
      </c>
      <c r="H6697" s="15" t="str">
        <f t="shared" si="2"/>
        <v>Base Range</v>
      </c>
      <c r="I6697" s="22">
        <v>21630.0</v>
      </c>
      <c r="J6697" s="23">
        <f t="shared" si="3"/>
        <v>0.8781322238</v>
      </c>
      <c r="K6697" s="24" t="str">
        <f t="shared" si="4"/>
        <v>Target Not Meet</v>
      </c>
    </row>
    <row r="6698" ht="22.5" customHeight="1">
      <c r="A6698" s="18">
        <v>45753.0</v>
      </c>
      <c r="B6698" s="19" t="str">
        <f t="shared" si="1"/>
        <v>Apr</v>
      </c>
      <c r="C6698" s="20" t="s">
        <v>57</v>
      </c>
      <c r="D6698" s="19" t="s">
        <v>71</v>
      </c>
      <c r="E6698" s="19" t="s">
        <v>19</v>
      </c>
      <c r="F6698" s="21">
        <v>1.0</v>
      </c>
      <c r="G6698" s="22">
        <v>20774.0</v>
      </c>
      <c r="H6698" s="15" t="str">
        <f t="shared" si="2"/>
        <v>Base Range</v>
      </c>
      <c r="I6698" s="22">
        <v>26442.0</v>
      </c>
      <c r="J6698" s="23">
        <f t="shared" si="3"/>
        <v>0.7856440511</v>
      </c>
      <c r="K6698" s="24" t="str">
        <f t="shared" si="4"/>
        <v>Target Not Meet</v>
      </c>
    </row>
    <row r="6699" ht="22.5" customHeight="1">
      <c r="A6699" s="18">
        <v>45753.0</v>
      </c>
      <c r="B6699" s="19" t="str">
        <f t="shared" si="1"/>
        <v>Apr</v>
      </c>
      <c r="C6699" s="20" t="s">
        <v>57</v>
      </c>
      <c r="D6699" s="19" t="s">
        <v>71</v>
      </c>
      <c r="E6699" s="19" t="s">
        <v>26</v>
      </c>
      <c r="F6699" s="21">
        <v>1.0</v>
      </c>
      <c r="G6699" s="22">
        <v>28481.0</v>
      </c>
      <c r="H6699" s="15" t="str">
        <f t="shared" si="2"/>
        <v>Base Range</v>
      </c>
      <c r="I6699" s="22">
        <v>35583.0</v>
      </c>
      <c r="J6699" s="23">
        <f t="shared" si="3"/>
        <v>0.8004103083</v>
      </c>
      <c r="K6699" s="24" t="str">
        <f t="shared" si="4"/>
        <v>Target Not Meet</v>
      </c>
    </row>
    <row r="6700" ht="22.5" customHeight="1">
      <c r="A6700" s="18">
        <v>45753.0</v>
      </c>
      <c r="B6700" s="19" t="str">
        <f t="shared" si="1"/>
        <v>Apr</v>
      </c>
      <c r="C6700" s="20" t="s">
        <v>57</v>
      </c>
      <c r="D6700" s="25" t="s">
        <v>62</v>
      </c>
      <c r="E6700" s="19" t="s">
        <v>38</v>
      </c>
      <c r="F6700" s="21">
        <v>1.0</v>
      </c>
      <c r="G6700" s="22">
        <v>33451.0</v>
      </c>
      <c r="H6700" s="15" t="str">
        <f t="shared" si="2"/>
        <v>Base Range</v>
      </c>
      <c r="I6700" s="22">
        <v>27249.0</v>
      </c>
      <c r="J6700" s="23">
        <f t="shared" si="3"/>
        <v>1.227604683</v>
      </c>
      <c r="K6700" s="24" t="str">
        <f t="shared" si="4"/>
        <v>Over Achived</v>
      </c>
    </row>
    <row r="6701" ht="22.5" customHeight="1">
      <c r="A6701" s="18">
        <v>45753.0</v>
      </c>
      <c r="B6701" s="19" t="str">
        <f t="shared" si="1"/>
        <v>Apr</v>
      </c>
      <c r="C6701" s="20" t="s">
        <v>57</v>
      </c>
      <c r="D6701" s="25" t="s">
        <v>62</v>
      </c>
      <c r="E6701" s="19" t="s">
        <v>63</v>
      </c>
      <c r="F6701" s="21">
        <v>1.0</v>
      </c>
      <c r="G6701" s="22">
        <v>19247.0</v>
      </c>
      <c r="H6701" s="15" t="str">
        <f t="shared" si="2"/>
        <v>Base Range</v>
      </c>
      <c r="I6701" s="22">
        <v>13909.0</v>
      </c>
      <c r="J6701" s="23">
        <f t="shared" si="3"/>
        <v>1.383780286</v>
      </c>
      <c r="K6701" s="24" t="str">
        <f t="shared" si="4"/>
        <v>Over Achived</v>
      </c>
    </row>
    <row r="6702" ht="22.5" customHeight="1">
      <c r="A6702" s="18">
        <v>45753.0</v>
      </c>
      <c r="B6702" s="19" t="str">
        <f t="shared" si="1"/>
        <v>Apr</v>
      </c>
      <c r="C6702" s="20" t="s">
        <v>57</v>
      </c>
      <c r="D6702" s="25" t="s">
        <v>62</v>
      </c>
      <c r="E6702" s="19" t="s">
        <v>9</v>
      </c>
      <c r="F6702" s="21">
        <v>2.0</v>
      </c>
      <c r="G6702" s="22">
        <v>40188.0</v>
      </c>
      <c r="H6702" s="15" t="str">
        <f t="shared" si="2"/>
        <v>Base Range</v>
      </c>
      <c r="I6702" s="22">
        <v>35611.0</v>
      </c>
      <c r="J6702" s="23">
        <f t="shared" si="3"/>
        <v>1.128527702</v>
      </c>
      <c r="K6702" s="24" t="str">
        <f t="shared" si="4"/>
        <v>Over Achived</v>
      </c>
    </row>
    <row r="6703" ht="22.5" customHeight="1">
      <c r="A6703" s="18">
        <v>45753.0</v>
      </c>
      <c r="B6703" s="19" t="str">
        <f t="shared" si="1"/>
        <v>Apr</v>
      </c>
      <c r="C6703" s="20" t="s">
        <v>57</v>
      </c>
      <c r="D6703" s="19" t="s">
        <v>58</v>
      </c>
      <c r="E6703" s="19" t="s">
        <v>23</v>
      </c>
      <c r="F6703" s="21">
        <v>1.0</v>
      </c>
      <c r="G6703" s="22">
        <v>24154.0</v>
      </c>
      <c r="H6703" s="15" t="str">
        <f t="shared" si="2"/>
        <v>Base Range</v>
      </c>
      <c r="I6703" s="22">
        <v>21834.0</v>
      </c>
      <c r="J6703" s="23">
        <f t="shared" si="3"/>
        <v>1.106256298</v>
      </c>
      <c r="K6703" s="24" t="str">
        <f t="shared" si="4"/>
        <v>Over Achived</v>
      </c>
    </row>
    <row r="6704" ht="22.5" customHeight="1">
      <c r="A6704" s="18">
        <v>45753.0</v>
      </c>
      <c r="B6704" s="19" t="str">
        <f t="shared" si="1"/>
        <v>Apr</v>
      </c>
      <c r="C6704" s="20" t="s">
        <v>57</v>
      </c>
      <c r="D6704" s="19" t="s">
        <v>58</v>
      </c>
      <c r="E6704" s="19" t="s">
        <v>26</v>
      </c>
      <c r="F6704" s="21">
        <v>1.0</v>
      </c>
      <c r="G6704" s="22">
        <v>28883.0</v>
      </c>
      <c r="H6704" s="15" t="str">
        <f t="shared" si="2"/>
        <v>Base Range</v>
      </c>
      <c r="I6704" s="22">
        <v>25383.0</v>
      </c>
      <c r="J6704" s="23">
        <f t="shared" si="3"/>
        <v>1.137887563</v>
      </c>
      <c r="K6704" s="24" t="str">
        <f t="shared" si="4"/>
        <v>Over Achived</v>
      </c>
    </row>
    <row r="6705" ht="22.5" customHeight="1">
      <c r="A6705" s="18">
        <v>45753.0</v>
      </c>
      <c r="B6705" s="19" t="str">
        <f t="shared" si="1"/>
        <v>Apr</v>
      </c>
      <c r="C6705" s="20" t="s">
        <v>13</v>
      </c>
      <c r="D6705" s="19" t="s">
        <v>14</v>
      </c>
      <c r="E6705" s="19" t="s">
        <v>34</v>
      </c>
      <c r="F6705" s="21">
        <v>2.0</v>
      </c>
      <c r="G6705" s="22">
        <v>50734.0</v>
      </c>
      <c r="H6705" s="15" t="str">
        <f t="shared" si="2"/>
        <v>Medium Range</v>
      </c>
      <c r="I6705" s="22">
        <v>35672.0</v>
      </c>
      <c r="J6705" s="23">
        <f t="shared" si="3"/>
        <v>1.422235927</v>
      </c>
      <c r="K6705" s="24" t="str">
        <f t="shared" si="4"/>
        <v>Over Achived</v>
      </c>
    </row>
    <row r="6706" ht="22.5" customHeight="1">
      <c r="A6706" s="18">
        <v>45753.0</v>
      </c>
      <c r="B6706" s="19" t="str">
        <f t="shared" si="1"/>
        <v>Apr</v>
      </c>
      <c r="C6706" s="20" t="s">
        <v>7</v>
      </c>
      <c r="D6706" s="19" t="s">
        <v>126</v>
      </c>
      <c r="E6706" s="19" t="s">
        <v>34</v>
      </c>
      <c r="F6706" s="21">
        <v>3.0</v>
      </c>
      <c r="G6706" s="22">
        <v>104723.0</v>
      </c>
      <c r="H6706" s="15" t="str">
        <f t="shared" si="2"/>
        <v>Very High Range</v>
      </c>
      <c r="I6706" s="22">
        <v>85345.0</v>
      </c>
      <c r="J6706" s="23">
        <f t="shared" si="3"/>
        <v>1.227054895</v>
      </c>
      <c r="K6706" s="24" t="str">
        <f t="shared" si="4"/>
        <v>Over Achived</v>
      </c>
    </row>
    <row r="6707" ht="22.5" customHeight="1">
      <c r="A6707" s="18">
        <v>45753.0</v>
      </c>
      <c r="B6707" s="19" t="str">
        <f t="shared" si="1"/>
        <v>Apr</v>
      </c>
      <c r="C6707" s="20" t="s">
        <v>92</v>
      </c>
      <c r="D6707" s="19" t="s">
        <v>93</v>
      </c>
      <c r="E6707" s="19" t="s">
        <v>38</v>
      </c>
      <c r="F6707" s="21">
        <v>2.0</v>
      </c>
      <c r="G6707" s="22">
        <v>58364.0</v>
      </c>
      <c r="H6707" s="15" t="str">
        <f t="shared" si="2"/>
        <v>Medium Range</v>
      </c>
      <c r="I6707" s="22">
        <v>63484.0</v>
      </c>
      <c r="J6707" s="23">
        <f t="shared" si="3"/>
        <v>0.9193497574</v>
      </c>
      <c r="K6707" s="24" t="str">
        <f t="shared" si="4"/>
        <v>Target Not Meet</v>
      </c>
    </row>
    <row r="6708" ht="22.5" customHeight="1">
      <c r="A6708" s="18">
        <v>45753.0</v>
      </c>
      <c r="B6708" s="19" t="str">
        <f t="shared" si="1"/>
        <v>Apr</v>
      </c>
      <c r="C6708" s="20" t="s">
        <v>7</v>
      </c>
      <c r="D6708" s="19" t="s">
        <v>126</v>
      </c>
      <c r="E6708" s="19" t="s">
        <v>68</v>
      </c>
      <c r="F6708" s="21">
        <v>2.0</v>
      </c>
      <c r="G6708" s="22">
        <v>49350.0</v>
      </c>
      <c r="H6708" s="15" t="str">
        <f t="shared" si="2"/>
        <v>Base Range</v>
      </c>
      <c r="I6708" s="22">
        <v>40017.0</v>
      </c>
      <c r="J6708" s="23">
        <f t="shared" si="3"/>
        <v>1.233225879</v>
      </c>
      <c r="K6708" s="24" t="str">
        <f t="shared" si="4"/>
        <v>Over Achived</v>
      </c>
    </row>
    <row r="6709" ht="22.5" customHeight="1">
      <c r="A6709" s="18">
        <v>45753.0</v>
      </c>
      <c r="B6709" s="19" t="str">
        <f t="shared" si="1"/>
        <v>Apr</v>
      </c>
      <c r="C6709" s="20" t="s">
        <v>7</v>
      </c>
      <c r="D6709" s="19" t="s">
        <v>126</v>
      </c>
      <c r="E6709" s="19" t="s">
        <v>19</v>
      </c>
      <c r="F6709" s="21">
        <v>2.0</v>
      </c>
      <c r="G6709" s="22">
        <v>61323.0</v>
      </c>
      <c r="H6709" s="15" t="str">
        <f t="shared" si="2"/>
        <v>Medium Range</v>
      </c>
      <c r="I6709" s="22">
        <v>48185.0</v>
      </c>
      <c r="J6709" s="23">
        <f t="shared" si="3"/>
        <v>1.272657466</v>
      </c>
      <c r="K6709" s="24" t="str">
        <f t="shared" si="4"/>
        <v>Over Achived</v>
      </c>
    </row>
    <row r="6710" ht="22.5" customHeight="1">
      <c r="A6710" s="18">
        <v>45753.0</v>
      </c>
      <c r="B6710" s="19" t="str">
        <f t="shared" si="1"/>
        <v>Apr</v>
      </c>
      <c r="C6710" s="20" t="s">
        <v>7</v>
      </c>
      <c r="D6710" s="19" t="s">
        <v>126</v>
      </c>
      <c r="E6710" s="19" t="s">
        <v>38</v>
      </c>
      <c r="F6710" s="21">
        <v>3.0</v>
      </c>
      <c r="G6710" s="22">
        <v>77455.0</v>
      </c>
      <c r="H6710" s="15" t="str">
        <f t="shared" si="2"/>
        <v>High Range</v>
      </c>
      <c r="I6710" s="22">
        <v>69131.0</v>
      </c>
      <c r="J6710" s="23">
        <f t="shared" si="3"/>
        <v>1.120409078</v>
      </c>
      <c r="K6710" s="24" t="str">
        <f t="shared" si="4"/>
        <v>Over Achived</v>
      </c>
    </row>
    <row r="6711" ht="22.5" customHeight="1">
      <c r="A6711" s="18">
        <v>45753.0</v>
      </c>
      <c r="B6711" s="19" t="str">
        <f t="shared" si="1"/>
        <v>Apr</v>
      </c>
      <c r="C6711" s="20" t="s">
        <v>92</v>
      </c>
      <c r="D6711" s="19" t="s">
        <v>93</v>
      </c>
      <c r="E6711" s="19" t="s">
        <v>26</v>
      </c>
      <c r="F6711" s="21">
        <v>2.0</v>
      </c>
      <c r="G6711" s="22">
        <v>59648.0</v>
      </c>
      <c r="H6711" s="15" t="str">
        <f t="shared" si="2"/>
        <v>Medium Range</v>
      </c>
      <c r="I6711" s="22">
        <v>65252.0</v>
      </c>
      <c r="J6711" s="23">
        <f t="shared" si="3"/>
        <v>0.9141175749</v>
      </c>
      <c r="K6711" s="24" t="str">
        <f t="shared" si="4"/>
        <v>Target Not Meet</v>
      </c>
    </row>
    <row r="6712" ht="22.5" customHeight="1">
      <c r="A6712" s="18">
        <v>45753.0</v>
      </c>
      <c r="B6712" s="19" t="str">
        <f t="shared" si="1"/>
        <v>Apr</v>
      </c>
      <c r="C6712" s="20" t="s">
        <v>7</v>
      </c>
      <c r="D6712" s="19" t="s">
        <v>118</v>
      </c>
      <c r="E6712" s="19" t="s">
        <v>26</v>
      </c>
      <c r="F6712" s="21">
        <v>6.0</v>
      </c>
      <c r="G6712" s="22">
        <v>135523.0</v>
      </c>
      <c r="H6712" s="15" t="str">
        <f t="shared" si="2"/>
        <v>Very High Range</v>
      </c>
      <c r="I6712" s="22">
        <v>111996.0</v>
      </c>
      <c r="J6712" s="23">
        <f t="shared" si="3"/>
        <v>1.210070003</v>
      </c>
      <c r="K6712" s="24" t="str">
        <f t="shared" si="4"/>
        <v>Over Achived</v>
      </c>
    </row>
    <row r="6713" ht="22.5" customHeight="1">
      <c r="A6713" s="18">
        <v>45753.0</v>
      </c>
      <c r="B6713" s="19" t="str">
        <f t="shared" si="1"/>
        <v>Apr</v>
      </c>
      <c r="C6713" s="20" t="s">
        <v>7</v>
      </c>
      <c r="D6713" s="19" t="s">
        <v>118</v>
      </c>
      <c r="E6713" s="19" t="s">
        <v>23</v>
      </c>
      <c r="F6713" s="21">
        <v>2.0</v>
      </c>
      <c r="G6713" s="22">
        <v>47839.0</v>
      </c>
      <c r="H6713" s="15" t="str">
        <f t="shared" si="2"/>
        <v>Base Range</v>
      </c>
      <c r="I6713" s="22">
        <v>39616.0</v>
      </c>
      <c r="J6713" s="23">
        <f t="shared" si="3"/>
        <v>1.207567649</v>
      </c>
      <c r="K6713" s="24" t="str">
        <f t="shared" si="4"/>
        <v>Over Achived</v>
      </c>
    </row>
    <row r="6714" ht="22.5" customHeight="1">
      <c r="A6714" s="18">
        <v>45753.0</v>
      </c>
      <c r="B6714" s="19" t="str">
        <f t="shared" si="1"/>
        <v>Apr</v>
      </c>
      <c r="C6714" s="20" t="s">
        <v>7</v>
      </c>
      <c r="D6714" s="19" t="s">
        <v>118</v>
      </c>
      <c r="E6714" s="19" t="s">
        <v>9</v>
      </c>
      <c r="F6714" s="21">
        <v>5.0</v>
      </c>
      <c r="G6714" s="22">
        <v>99064.0</v>
      </c>
      <c r="H6714" s="15" t="str">
        <f t="shared" si="2"/>
        <v>Very High Range</v>
      </c>
      <c r="I6714" s="22">
        <v>71479.0</v>
      </c>
      <c r="J6714" s="23">
        <f t="shared" si="3"/>
        <v>1.385917542</v>
      </c>
      <c r="K6714" s="24" t="str">
        <f t="shared" si="4"/>
        <v>Over Achived</v>
      </c>
    </row>
    <row r="6715" ht="22.5" customHeight="1">
      <c r="A6715" s="18">
        <v>45753.0</v>
      </c>
      <c r="B6715" s="19" t="str">
        <f t="shared" si="1"/>
        <v>Apr</v>
      </c>
      <c r="C6715" s="20" t="s">
        <v>7</v>
      </c>
      <c r="D6715" s="19" t="s">
        <v>118</v>
      </c>
      <c r="E6715" s="19" t="s">
        <v>34</v>
      </c>
      <c r="F6715" s="21">
        <v>4.0</v>
      </c>
      <c r="G6715" s="22">
        <v>104500.0</v>
      </c>
      <c r="H6715" s="15" t="str">
        <f t="shared" si="2"/>
        <v>Very High Range</v>
      </c>
      <c r="I6715" s="22">
        <v>92810.0</v>
      </c>
      <c r="J6715" s="23">
        <f t="shared" si="3"/>
        <v>1.125956255</v>
      </c>
      <c r="K6715" s="24" t="str">
        <f t="shared" si="4"/>
        <v>Over Achived</v>
      </c>
    </row>
    <row r="6716" ht="22.5" customHeight="1">
      <c r="A6716" s="18">
        <v>45753.0</v>
      </c>
      <c r="B6716" s="19" t="str">
        <f t="shared" si="1"/>
        <v>Apr</v>
      </c>
      <c r="C6716" s="20" t="s">
        <v>7</v>
      </c>
      <c r="D6716" s="19" t="s">
        <v>118</v>
      </c>
      <c r="E6716" s="19" t="s">
        <v>38</v>
      </c>
      <c r="F6716" s="21">
        <v>2.0</v>
      </c>
      <c r="G6716" s="22">
        <v>78467.0</v>
      </c>
      <c r="H6716" s="15" t="str">
        <f t="shared" si="2"/>
        <v>High Range</v>
      </c>
      <c r="I6716" s="22">
        <v>60616.0</v>
      </c>
      <c r="J6716" s="23">
        <f t="shared" si="3"/>
        <v>1.294493203</v>
      </c>
      <c r="K6716" s="24" t="str">
        <f t="shared" si="4"/>
        <v>Over Achived</v>
      </c>
    </row>
    <row r="6717" ht="22.5" customHeight="1">
      <c r="A6717" s="18">
        <v>45753.0</v>
      </c>
      <c r="B6717" s="19" t="str">
        <f t="shared" si="1"/>
        <v>Apr</v>
      </c>
      <c r="C6717" s="20" t="s">
        <v>7</v>
      </c>
      <c r="D6717" s="19" t="s">
        <v>106</v>
      </c>
      <c r="E6717" s="19" t="s">
        <v>26</v>
      </c>
      <c r="F6717" s="21">
        <v>5.0</v>
      </c>
      <c r="G6717" s="22">
        <v>148681.0</v>
      </c>
      <c r="H6717" s="15" t="str">
        <f t="shared" si="2"/>
        <v>Very High Range</v>
      </c>
      <c r="I6717" s="22">
        <v>115778.0</v>
      </c>
      <c r="J6717" s="23">
        <f t="shared" si="3"/>
        <v>1.284190433</v>
      </c>
      <c r="K6717" s="24" t="str">
        <f t="shared" si="4"/>
        <v>Over Achived</v>
      </c>
    </row>
    <row r="6718" ht="22.5" customHeight="1">
      <c r="A6718" s="18">
        <v>45753.0</v>
      </c>
      <c r="B6718" s="19" t="str">
        <f t="shared" si="1"/>
        <v>Apr</v>
      </c>
      <c r="C6718" s="20" t="s">
        <v>7</v>
      </c>
      <c r="D6718" s="19" t="s">
        <v>106</v>
      </c>
      <c r="E6718" s="19" t="s">
        <v>19</v>
      </c>
      <c r="F6718" s="21">
        <v>2.0</v>
      </c>
      <c r="G6718" s="22">
        <v>52410.0</v>
      </c>
      <c r="H6718" s="15" t="str">
        <f t="shared" si="2"/>
        <v>Medium Range</v>
      </c>
      <c r="I6718" s="22">
        <v>38853.0</v>
      </c>
      <c r="J6718" s="23">
        <f t="shared" si="3"/>
        <v>1.348930585</v>
      </c>
      <c r="K6718" s="24" t="str">
        <f t="shared" si="4"/>
        <v>Over Achived</v>
      </c>
    </row>
    <row r="6719" ht="22.5" customHeight="1">
      <c r="A6719" s="18">
        <v>45753.0</v>
      </c>
      <c r="B6719" s="19" t="str">
        <f t="shared" si="1"/>
        <v>Apr</v>
      </c>
      <c r="C6719" s="20" t="s">
        <v>7</v>
      </c>
      <c r="D6719" s="19" t="s">
        <v>106</v>
      </c>
      <c r="E6719" s="19" t="s">
        <v>26</v>
      </c>
      <c r="F6719" s="21">
        <v>5.0</v>
      </c>
      <c r="G6719" s="22">
        <v>164939.0</v>
      </c>
      <c r="H6719" s="15" t="str">
        <f t="shared" si="2"/>
        <v>Very High Range</v>
      </c>
      <c r="I6719" s="22">
        <v>126019.0</v>
      </c>
      <c r="J6719" s="23">
        <f t="shared" si="3"/>
        <v>1.308842317</v>
      </c>
      <c r="K6719" s="24" t="str">
        <f t="shared" si="4"/>
        <v>Over Achived</v>
      </c>
    </row>
    <row r="6720" ht="22.5" customHeight="1">
      <c r="A6720" s="18">
        <v>45753.0</v>
      </c>
      <c r="B6720" s="19" t="str">
        <f t="shared" si="1"/>
        <v>Apr</v>
      </c>
      <c r="C6720" s="20" t="s">
        <v>7</v>
      </c>
      <c r="D6720" s="19" t="s">
        <v>106</v>
      </c>
      <c r="E6720" s="19" t="s">
        <v>63</v>
      </c>
      <c r="F6720" s="21">
        <v>2.0</v>
      </c>
      <c r="G6720" s="22">
        <v>38763.0</v>
      </c>
      <c r="H6720" s="15" t="str">
        <f t="shared" si="2"/>
        <v>Base Range</v>
      </c>
      <c r="I6720" s="22">
        <v>32531.0</v>
      </c>
      <c r="J6720" s="23">
        <f t="shared" si="3"/>
        <v>1.191571117</v>
      </c>
      <c r="K6720" s="24" t="str">
        <f t="shared" si="4"/>
        <v>Over Achived</v>
      </c>
    </row>
    <row r="6721" ht="22.5" customHeight="1">
      <c r="A6721" s="18">
        <v>45753.0</v>
      </c>
      <c r="B6721" s="19" t="str">
        <f t="shared" si="1"/>
        <v>Apr</v>
      </c>
      <c r="C6721" s="20" t="s">
        <v>7</v>
      </c>
      <c r="D6721" s="19" t="s">
        <v>8</v>
      </c>
      <c r="E6721" s="19" t="s">
        <v>9</v>
      </c>
      <c r="F6721" s="21">
        <v>4.0</v>
      </c>
      <c r="G6721" s="22">
        <v>99278.0</v>
      </c>
      <c r="H6721" s="15" t="str">
        <f t="shared" si="2"/>
        <v>Very High Range</v>
      </c>
      <c r="I6721" s="22">
        <v>79774.0</v>
      </c>
      <c r="J6721" s="23">
        <f t="shared" si="3"/>
        <v>1.244490686</v>
      </c>
      <c r="K6721" s="24" t="str">
        <f t="shared" si="4"/>
        <v>Over Achived</v>
      </c>
    </row>
    <row r="6722" ht="22.5" customHeight="1">
      <c r="A6722" s="18">
        <v>45753.0</v>
      </c>
      <c r="B6722" s="19" t="str">
        <f t="shared" si="1"/>
        <v>Apr</v>
      </c>
      <c r="C6722" s="20" t="s">
        <v>7</v>
      </c>
      <c r="D6722" s="19" t="s">
        <v>8</v>
      </c>
      <c r="E6722" s="19" t="s">
        <v>19</v>
      </c>
      <c r="F6722" s="21">
        <v>2.0</v>
      </c>
      <c r="G6722" s="22">
        <v>50362.0</v>
      </c>
      <c r="H6722" s="15" t="str">
        <f t="shared" si="2"/>
        <v>Medium Range</v>
      </c>
      <c r="I6722" s="22">
        <v>46913.0</v>
      </c>
      <c r="J6722" s="23">
        <f t="shared" si="3"/>
        <v>1.073519067</v>
      </c>
      <c r="K6722" s="24" t="str">
        <f t="shared" si="4"/>
        <v>Over Achived</v>
      </c>
    </row>
    <row r="6723" ht="22.5" customHeight="1">
      <c r="A6723" s="18">
        <v>45753.0</v>
      </c>
      <c r="B6723" s="19" t="str">
        <f t="shared" si="1"/>
        <v>Apr</v>
      </c>
      <c r="C6723" s="20" t="s">
        <v>7</v>
      </c>
      <c r="D6723" s="19" t="s">
        <v>131</v>
      </c>
      <c r="E6723" s="19" t="s">
        <v>26</v>
      </c>
      <c r="F6723" s="21">
        <v>5.0</v>
      </c>
      <c r="G6723" s="22">
        <v>152954.0</v>
      </c>
      <c r="H6723" s="15" t="str">
        <f t="shared" si="2"/>
        <v>Very High Range</v>
      </c>
      <c r="I6723" s="22">
        <v>136096.0</v>
      </c>
      <c r="J6723" s="23">
        <f t="shared" si="3"/>
        <v>1.123868446</v>
      </c>
      <c r="K6723" s="24" t="str">
        <f t="shared" si="4"/>
        <v>Over Achived</v>
      </c>
    </row>
    <row r="6724" ht="22.5" customHeight="1">
      <c r="A6724" s="18">
        <v>45753.0</v>
      </c>
      <c r="B6724" s="19" t="str">
        <f t="shared" si="1"/>
        <v>Apr</v>
      </c>
      <c r="C6724" s="20" t="s">
        <v>7</v>
      </c>
      <c r="D6724" s="19" t="s">
        <v>131</v>
      </c>
      <c r="E6724" s="19" t="s">
        <v>34</v>
      </c>
      <c r="F6724" s="21">
        <v>4.0</v>
      </c>
      <c r="G6724" s="22">
        <v>110744.0</v>
      </c>
      <c r="H6724" s="15" t="str">
        <f t="shared" si="2"/>
        <v>Very High Range</v>
      </c>
      <c r="I6724" s="22">
        <v>91737.0</v>
      </c>
      <c r="J6724" s="23">
        <f t="shared" si="3"/>
        <v>1.20719012</v>
      </c>
      <c r="K6724" s="24" t="str">
        <f t="shared" si="4"/>
        <v>Over Achived</v>
      </c>
    </row>
    <row r="6725" ht="22.5" customHeight="1">
      <c r="A6725" s="18">
        <v>45753.0</v>
      </c>
      <c r="B6725" s="19" t="str">
        <f t="shared" si="1"/>
        <v>Apr</v>
      </c>
      <c r="C6725" s="20" t="s">
        <v>7</v>
      </c>
      <c r="D6725" s="19" t="s">
        <v>8</v>
      </c>
      <c r="E6725" s="19" t="s">
        <v>68</v>
      </c>
      <c r="F6725" s="21">
        <v>2.0</v>
      </c>
      <c r="G6725" s="22">
        <v>39695.0</v>
      </c>
      <c r="H6725" s="15" t="str">
        <f t="shared" si="2"/>
        <v>Base Range</v>
      </c>
      <c r="I6725" s="22">
        <v>30706.0</v>
      </c>
      <c r="J6725" s="23">
        <f t="shared" si="3"/>
        <v>1.292744089</v>
      </c>
      <c r="K6725" s="24" t="str">
        <f t="shared" si="4"/>
        <v>Over Achived</v>
      </c>
    </row>
    <row r="6726" ht="22.5" customHeight="1">
      <c r="A6726" s="18">
        <v>45753.0</v>
      </c>
      <c r="B6726" s="19" t="str">
        <f t="shared" si="1"/>
        <v>Apr</v>
      </c>
      <c r="C6726" s="20" t="s">
        <v>92</v>
      </c>
      <c r="D6726" s="19" t="s">
        <v>158</v>
      </c>
      <c r="E6726" s="19" t="s">
        <v>63</v>
      </c>
      <c r="F6726" s="21">
        <v>3.0</v>
      </c>
      <c r="G6726" s="22">
        <v>67150.0</v>
      </c>
      <c r="H6726" s="15" t="str">
        <f t="shared" si="2"/>
        <v>Medium Range</v>
      </c>
      <c r="I6726" s="22">
        <v>47602.0</v>
      </c>
      <c r="J6726" s="23">
        <f t="shared" si="3"/>
        <v>1.410655014</v>
      </c>
      <c r="K6726" s="24" t="str">
        <f t="shared" si="4"/>
        <v>Over Achived</v>
      </c>
    </row>
    <row r="6727" ht="22.5" customHeight="1">
      <c r="A6727" s="18">
        <v>45753.0</v>
      </c>
      <c r="B6727" s="19" t="str">
        <f t="shared" si="1"/>
        <v>Apr</v>
      </c>
      <c r="C6727" s="20" t="s">
        <v>92</v>
      </c>
      <c r="D6727" s="19" t="s">
        <v>158</v>
      </c>
      <c r="E6727" s="19" t="s">
        <v>34</v>
      </c>
      <c r="F6727" s="21">
        <v>3.0</v>
      </c>
      <c r="G6727" s="22">
        <v>86853.0</v>
      </c>
      <c r="H6727" s="15" t="str">
        <f t="shared" si="2"/>
        <v>High Range</v>
      </c>
      <c r="I6727" s="22">
        <v>62503.0</v>
      </c>
      <c r="J6727" s="23">
        <f t="shared" si="3"/>
        <v>1.3895813</v>
      </c>
      <c r="K6727" s="24" t="str">
        <f t="shared" si="4"/>
        <v>Over Achived</v>
      </c>
    </row>
    <row r="6728" ht="22.5" customHeight="1">
      <c r="A6728" s="18">
        <v>45753.0</v>
      </c>
      <c r="B6728" s="19" t="str">
        <f t="shared" si="1"/>
        <v>Apr</v>
      </c>
      <c r="C6728" s="20" t="s">
        <v>92</v>
      </c>
      <c r="D6728" s="19" t="s">
        <v>93</v>
      </c>
      <c r="E6728" s="19" t="s">
        <v>19</v>
      </c>
      <c r="F6728" s="21">
        <v>2.0</v>
      </c>
      <c r="G6728" s="22">
        <v>45141.0</v>
      </c>
      <c r="H6728" s="15" t="str">
        <f t="shared" si="2"/>
        <v>Base Range</v>
      </c>
      <c r="I6728" s="22">
        <v>57155.0</v>
      </c>
      <c r="J6728" s="23">
        <f t="shared" si="3"/>
        <v>0.7897996676</v>
      </c>
      <c r="K6728" s="24" t="str">
        <f t="shared" si="4"/>
        <v>Target Not Meet</v>
      </c>
    </row>
    <row r="6729" ht="22.5" customHeight="1">
      <c r="A6729" s="18">
        <v>45753.0</v>
      </c>
      <c r="B6729" s="19" t="str">
        <f t="shared" si="1"/>
        <v>Apr</v>
      </c>
      <c r="C6729" s="20" t="s">
        <v>92</v>
      </c>
      <c r="D6729" s="19" t="s">
        <v>93</v>
      </c>
      <c r="E6729" s="19" t="s">
        <v>9</v>
      </c>
      <c r="F6729" s="21">
        <v>3.0</v>
      </c>
      <c r="G6729" s="22">
        <v>79691.0</v>
      </c>
      <c r="H6729" s="15" t="str">
        <f t="shared" si="2"/>
        <v>High Range</v>
      </c>
      <c r="I6729" s="22">
        <v>92713.0</v>
      </c>
      <c r="J6729" s="23">
        <f t="shared" si="3"/>
        <v>0.8595450476</v>
      </c>
      <c r="K6729" s="24" t="str">
        <f t="shared" si="4"/>
        <v>Target Not Meet</v>
      </c>
    </row>
    <row r="6730" ht="22.5" customHeight="1">
      <c r="A6730" s="18">
        <v>45753.0</v>
      </c>
      <c r="B6730" s="19" t="str">
        <f t="shared" si="1"/>
        <v>Apr</v>
      </c>
      <c r="C6730" s="20" t="s">
        <v>92</v>
      </c>
      <c r="D6730" s="19" t="s">
        <v>98</v>
      </c>
      <c r="E6730" s="19" t="s">
        <v>68</v>
      </c>
      <c r="F6730" s="21">
        <v>2.0</v>
      </c>
      <c r="G6730" s="22">
        <v>36368.0</v>
      </c>
      <c r="H6730" s="15" t="str">
        <f t="shared" si="2"/>
        <v>Base Range</v>
      </c>
      <c r="I6730" s="22">
        <v>42778.0</v>
      </c>
      <c r="J6730" s="23">
        <f t="shared" si="3"/>
        <v>0.8501566226</v>
      </c>
      <c r="K6730" s="24" t="str">
        <f t="shared" si="4"/>
        <v>Target Not Meet</v>
      </c>
    </row>
    <row r="6731" ht="22.5" customHeight="1">
      <c r="A6731" s="18">
        <v>45753.0</v>
      </c>
      <c r="B6731" s="19" t="str">
        <f t="shared" si="1"/>
        <v>Apr</v>
      </c>
      <c r="C6731" s="20" t="s">
        <v>92</v>
      </c>
      <c r="D6731" s="19" t="s">
        <v>98</v>
      </c>
      <c r="E6731" s="19" t="s">
        <v>9</v>
      </c>
      <c r="F6731" s="21">
        <v>3.0</v>
      </c>
      <c r="G6731" s="22">
        <v>68926.0</v>
      </c>
      <c r="H6731" s="15" t="str">
        <f t="shared" si="2"/>
        <v>Medium Range</v>
      </c>
      <c r="I6731" s="22">
        <v>83020.0</v>
      </c>
      <c r="J6731" s="23">
        <f t="shared" si="3"/>
        <v>0.8302336786</v>
      </c>
      <c r="K6731" s="24" t="str">
        <f t="shared" si="4"/>
        <v>Target Not Meet</v>
      </c>
    </row>
    <row r="6732" ht="22.5" customHeight="1">
      <c r="A6732" s="18">
        <v>45753.0</v>
      </c>
      <c r="B6732" s="19" t="str">
        <f t="shared" si="1"/>
        <v>Apr</v>
      </c>
      <c r="C6732" s="20" t="s">
        <v>92</v>
      </c>
      <c r="D6732" s="19" t="s">
        <v>98</v>
      </c>
      <c r="E6732" s="19" t="s">
        <v>9</v>
      </c>
      <c r="F6732" s="21">
        <v>3.0</v>
      </c>
      <c r="G6732" s="22">
        <v>73642.0</v>
      </c>
      <c r="H6732" s="15" t="str">
        <f t="shared" si="2"/>
        <v>High Range</v>
      </c>
      <c r="I6732" s="22">
        <v>81794.0</v>
      </c>
      <c r="J6732" s="23">
        <f t="shared" si="3"/>
        <v>0.9003349879</v>
      </c>
      <c r="K6732" s="24" t="str">
        <f t="shared" si="4"/>
        <v>Target Not Meet</v>
      </c>
    </row>
    <row r="6733" ht="22.5" customHeight="1">
      <c r="A6733" s="18">
        <v>45753.0</v>
      </c>
      <c r="B6733" s="19" t="str">
        <f t="shared" si="1"/>
        <v>Apr</v>
      </c>
      <c r="C6733" s="20" t="s">
        <v>92</v>
      </c>
      <c r="D6733" s="19" t="s">
        <v>98</v>
      </c>
      <c r="E6733" s="19" t="s">
        <v>9</v>
      </c>
      <c r="F6733" s="21">
        <v>4.0</v>
      </c>
      <c r="G6733" s="22">
        <v>74055.0</v>
      </c>
      <c r="H6733" s="15" t="str">
        <f t="shared" si="2"/>
        <v>High Range</v>
      </c>
      <c r="I6733" s="22">
        <v>90621.0</v>
      </c>
      <c r="J6733" s="23">
        <f t="shared" si="3"/>
        <v>0.81719469</v>
      </c>
      <c r="K6733" s="24" t="str">
        <f t="shared" si="4"/>
        <v>Target Not Meet</v>
      </c>
    </row>
    <row r="6734" ht="22.5" customHeight="1">
      <c r="A6734" s="18">
        <v>45753.0</v>
      </c>
      <c r="B6734" s="19" t="str">
        <f t="shared" si="1"/>
        <v>Apr</v>
      </c>
      <c r="C6734" s="20" t="s">
        <v>92</v>
      </c>
      <c r="D6734" s="19" t="s">
        <v>93</v>
      </c>
      <c r="E6734" s="19" t="s">
        <v>38</v>
      </c>
      <c r="F6734" s="21">
        <v>3.0</v>
      </c>
      <c r="G6734" s="22">
        <v>59254.0</v>
      </c>
      <c r="H6734" s="15" t="str">
        <f t="shared" si="2"/>
        <v>Medium Range</v>
      </c>
      <c r="I6734" s="22">
        <v>70173.0</v>
      </c>
      <c r="J6734" s="23">
        <f t="shared" si="3"/>
        <v>0.8443988429</v>
      </c>
      <c r="K6734" s="24" t="str">
        <f t="shared" si="4"/>
        <v>Target Not Meet</v>
      </c>
    </row>
    <row r="6735" ht="22.5" customHeight="1">
      <c r="A6735" s="18">
        <v>45753.0</v>
      </c>
      <c r="B6735" s="19" t="str">
        <f t="shared" si="1"/>
        <v>Apr</v>
      </c>
      <c r="C6735" s="20" t="s">
        <v>92</v>
      </c>
      <c r="D6735" s="19" t="s">
        <v>144</v>
      </c>
      <c r="E6735" s="19" t="s">
        <v>9</v>
      </c>
      <c r="F6735" s="21">
        <v>3.0</v>
      </c>
      <c r="G6735" s="22">
        <v>86086.0</v>
      </c>
      <c r="H6735" s="15" t="str">
        <f t="shared" si="2"/>
        <v>High Range</v>
      </c>
      <c r="I6735" s="22">
        <v>62009.0</v>
      </c>
      <c r="J6735" s="23">
        <f t="shared" si="3"/>
        <v>1.388282346</v>
      </c>
      <c r="K6735" s="24" t="str">
        <f t="shared" si="4"/>
        <v>Over Achived</v>
      </c>
    </row>
    <row r="6736" ht="22.5" customHeight="1">
      <c r="A6736" s="18">
        <v>45753.0</v>
      </c>
      <c r="B6736" s="19" t="str">
        <f t="shared" si="1"/>
        <v>Apr</v>
      </c>
      <c r="C6736" s="20" t="s">
        <v>92</v>
      </c>
      <c r="D6736" s="25" t="s">
        <v>149</v>
      </c>
      <c r="E6736" s="19" t="s">
        <v>19</v>
      </c>
      <c r="F6736" s="21">
        <v>2.0</v>
      </c>
      <c r="G6736" s="22">
        <v>50339.0</v>
      </c>
      <c r="H6736" s="15" t="str">
        <f t="shared" si="2"/>
        <v>Medium Range</v>
      </c>
      <c r="I6736" s="22">
        <v>44165.0</v>
      </c>
      <c r="J6736" s="23">
        <f t="shared" si="3"/>
        <v>1.139793954</v>
      </c>
      <c r="K6736" s="24" t="str">
        <f t="shared" si="4"/>
        <v>Over Achived</v>
      </c>
    </row>
    <row r="6737" ht="22.5" customHeight="1">
      <c r="A6737" s="18">
        <v>45753.0</v>
      </c>
      <c r="B6737" s="19" t="str">
        <f t="shared" si="1"/>
        <v>Apr</v>
      </c>
      <c r="C6737" s="20" t="s">
        <v>92</v>
      </c>
      <c r="D6737" s="25" t="s">
        <v>149</v>
      </c>
      <c r="E6737" s="19" t="s">
        <v>26</v>
      </c>
      <c r="F6737" s="21">
        <v>2.0</v>
      </c>
      <c r="G6737" s="22">
        <v>57954.0</v>
      </c>
      <c r="H6737" s="15" t="str">
        <f t="shared" si="2"/>
        <v>Medium Range</v>
      </c>
      <c r="I6737" s="22">
        <v>41648.0</v>
      </c>
      <c r="J6737" s="23">
        <f t="shared" si="3"/>
        <v>1.391519401</v>
      </c>
      <c r="K6737" s="24" t="str">
        <f t="shared" si="4"/>
        <v>Over Achived</v>
      </c>
    </row>
    <row r="6738" ht="22.5" customHeight="1">
      <c r="A6738" s="18">
        <v>45753.0</v>
      </c>
      <c r="B6738" s="19" t="str">
        <f t="shared" si="1"/>
        <v>Apr</v>
      </c>
      <c r="C6738" s="20" t="s">
        <v>92</v>
      </c>
      <c r="D6738" s="25" t="s">
        <v>149</v>
      </c>
      <c r="E6738" s="19" t="s">
        <v>68</v>
      </c>
      <c r="F6738" s="21">
        <v>1.0</v>
      </c>
      <c r="G6738" s="22">
        <v>38074.0</v>
      </c>
      <c r="H6738" s="15" t="str">
        <f t="shared" si="2"/>
        <v>Base Range</v>
      </c>
      <c r="I6738" s="22">
        <v>35322.0</v>
      </c>
      <c r="J6738" s="23">
        <f t="shared" si="3"/>
        <v>1.077911783</v>
      </c>
      <c r="K6738" s="24" t="str">
        <f t="shared" si="4"/>
        <v>Over Achived</v>
      </c>
    </row>
    <row r="6739" ht="22.5" customHeight="1">
      <c r="A6739" s="18">
        <v>45753.0</v>
      </c>
      <c r="B6739" s="19" t="str">
        <f t="shared" si="1"/>
        <v>Apr</v>
      </c>
      <c r="C6739" s="20" t="s">
        <v>92</v>
      </c>
      <c r="D6739" s="25" t="s">
        <v>149</v>
      </c>
      <c r="E6739" s="19" t="s">
        <v>23</v>
      </c>
      <c r="F6739" s="21">
        <v>2.0</v>
      </c>
      <c r="G6739" s="22">
        <v>46209.0</v>
      </c>
      <c r="H6739" s="15" t="str">
        <f t="shared" si="2"/>
        <v>Base Range</v>
      </c>
      <c r="I6739" s="22">
        <v>32756.0</v>
      </c>
      <c r="J6739" s="23">
        <f t="shared" si="3"/>
        <v>1.410703383</v>
      </c>
      <c r="K6739" s="24" t="str">
        <f t="shared" si="4"/>
        <v>Over Achived</v>
      </c>
    </row>
    <row r="6740" ht="22.5" customHeight="1">
      <c r="A6740" s="18">
        <v>45753.0</v>
      </c>
      <c r="B6740" s="19" t="str">
        <f t="shared" si="1"/>
        <v>Apr</v>
      </c>
      <c r="C6740" s="20" t="s">
        <v>92</v>
      </c>
      <c r="D6740" s="19" t="s">
        <v>158</v>
      </c>
      <c r="E6740" s="19" t="s">
        <v>19</v>
      </c>
      <c r="F6740" s="21">
        <v>2.0</v>
      </c>
      <c r="G6740" s="22">
        <v>45218.0</v>
      </c>
      <c r="H6740" s="15" t="str">
        <f t="shared" si="2"/>
        <v>Base Range</v>
      </c>
      <c r="I6740" s="22">
        <v>42154.0</v>
      </c>
      <c r="J6740" s="23">
        <f t="shared" si="3"/>
        <v>1.072685866</v>
      </c>
      <c r="K6740" s="24" t="str">
        <f t="shared" si="4"/>
        <v>Over Achived</v>
      </c>
    </row>
    <row r="6741" ht="22.5" customHeight="1">
      <c r="A6741" s="18">
        <v>45753.0</v>
      </c>
      <c r="B6741" s="19" t="str">
        <f t="shared" si="1"/>
        <v>Apr</v>
      </c>
      <c r="C6741" s="20" t="s">
        <v>92</v>
      </c>
      <c r="D6741" s="19" t="s">
        <v>144</v>
      </c>
      <c r="E6741" s="19" t="s">
        <v>38</v>
      </c>
      <c r="F6741" s="21">
        <v>2.0</v>
      </c>
      <c r="G6741" s="22">
        <v>49643.0</v>
      </c>
      <c r="H6741" s="15" t="str">
        <f t="shared" si="2"/>
        <v>Base Range</v>
      </c>
      <c r="I6741" s="22">
        <v>39537.0</v>
      </c>
      <c r="J6741" s="23">
        <f t="shared" si="3"/>
        <v>1.25560867</v>
      </c>
      <c r="K6741" s="24" t="str">
        <f t="shared" si="4"/>
        <v>Over Achived</v>
      </c>
    </row>
    <row r="6742" ht="22.5" customHeight="1">
      <c r="A6742" s="18">
        <v>45753.0</v>
      </c>
      <c r="B6742" s="19" t="str">
        <f t="shared" si="1"/>
        <v>Apr</v>
      </c>
      <c r="C6742" s="20" t="s">
        <v>92</v>
      </c>
      <c r="D6742" s="19" t="s">
        <v>158</v>
      </c>
      <c r="E6742" s="19" t="s">
        <v>68</v>
      </c>
      <c r="F6742" s="21">
        <v>1.0</v>
      </c>
      <c r="G6742" s="22">
        <v>34586.0</v>
      </c>
      <c r="H6742" s="15" t="str">
        <f t="shared" si="2"/>
        <v>Base Range</v>
      </c>
      <c r="I6742" s="22">
        <v>25492.0</v>
      </c>
      <c r="J6742" s="23">
        <f t="shared" si="3"/>
        <v>1.356739369</v>
      </c>
      <c r="K6742" s="24" t="str">
        <f t="shared" si="4"/>
        <v>Over Achived</v>
      </c>
    </row>
    <row r="6743" ht="22.5" customHeight="1">
      <c r="A6743" s="18">
        <v>45754.0</v>
      </c>
      <c r="B6743" s="19" t="str">
        <f t="shared" si="1"/>
        <v>Apr</v>
      </c>
      <c r="C6743" s="20" t="s">
        <v>13</v>
      </c>
      <c r="D6743" s="19" t="s">
        <v>169</v>
      </c>
      <c r="E6743" s="19" t="s">
        <v>26</v>
      </c>
      <c r="F6743" s="21">
        <v>2.0</v>
      </c>
      <c r="G6743" s="22">
        <v>37451.0</v>
      </c>
      <c r="H6743" s="15" t="str">
        <f t="shared" si="2"/>
        <v>Base Range</v>
      </c>
      <c r="I6743" s="22">
        <v>46087.0</v>
      </c>
      <c r="J6743" s="23">
        <f t="shared" si="3"/>
        <v>0.8126152711</v>
      </c>
      <c r="K6743" s="24" t="str">
        <f t="shared" si="4"/>
        <v>Target Not Meet</v>
      </c>
    </row>
    <row r="6744" ht="22.5" customHeight="1">
      <c r="A6744" s="18">
        <v>45754.0</v>
      </c>
      <c r="B6744" s="19" t="str">
        <f t="shared" si="1"/>
        <v>Apr</v>
      </c>
      <c r="C6744" s="20" t="s">
        <v>13</v>
      </c>
      <c r="D6744" s="19" t="s">
        <v>169</v>
      </c>
      <c r="E6744" s="19" t="s">
        <v>19</v>
      </c>
      <c r="F6744" s="21">
        <v>1.0</v>
      </c>
      <c r="G6744" s="22">
        <v>29716.0</v>
      </c>
      <c r="H6744" s="15" t="str">
        <f t="shared" si="2"/>
        <v>Base Range</v>
      </c>
      <c r="I6744" s="22">
        <v>35088.0</v>
      </c>
      <c r="J6744" s="23">
        <f t="shared" si="3"/>
        <v>0.8468992248</v>
      </c>
      <c r="K6744" s="24" t="str">
        <f t="shared" si="4"/>
        <v>Target Not Meet</v>
      </c>
    </row>
    <row r="6745" ht="22.5" customHeight="1">
      <c r="A6745" s="18">
        <v>45754.0</v>
      </c>
      <c r="B6745" s="19" t="str">
        <f t="shared" si="1"/>
        <v>Apr</v>
      </c>
      <c r="C6745" s="20" t="s">
        <v>13</v>
      </c>
      <c r="D6745" s="19" t="s">
        <v>169</v>
      </c>
      <c r="E6745" s="19" t="s">
        <v>38</v>
      </c>
      <c r="F6745" s="21">
        <v>1.0</v>
      </c>
      <c r="G6745" s="22">
        <v>43803.0</v>
      </c>
      <c r="H6745" s="15" t="str">
        <f t="shared" si="2"/>
        <v>Base Range</v>
      </c>
      <c r="I6745" s="22">
        <v>48621.0</v>
      </c>
      <c r="J6745" s="23">
        <f t="shared" si="3"/>
        <v>0.9009070155</v>
      </c>
      <c r="K6745" s="24" t="str">
        <f t="shared" si="4"/>
        <v>Target Not Meet</v>
      </c>
    </row>
    <row r="6746" ht="22.5" customHeight="1">
      <c r="A6746" s="18">
        <v>45754.0</v>
      </c>
      <c r="B6746" s="19" t="str">
        <f t="shared" si="1"/>
        <v>Apr</v>
      </c>
      <c r="C6746" s="20" t="s">
        <v>13</v>
      </c>
      <c r="D6746" s="19" t="s">
        <v>169</v>
      </c>
      <c r="E6746" s="19" t="s">
        <v>19</v>
      </c>
      <c r="F6746" s="21">
        <v>1.0</v>
      </c>
      <c r="G6746" s="22">
        <v>33690.0</v>
      </c>
      <c r="H6746" s="15" t="str">
        <f t="shared" si="2"/>
        <v>Base Range</v>
      </c>
      <c r="I6746" s="22">
        <v>41860.0</v>
      </c>
      <c r="J6746" s="23">
        <f t="shared" si="3"/>
        <v>0.8048256092</v>
      </c>
      <c r="K6746" s="24" t="str">
        <f t="shared" si="4"/>
        <v>Target Not Meet</v>
      </c>
    </row>
    <row r="6747" ht="22.5" customHeight="1">
      <c r="A6747" s="18">
        <v>45754.0</v>
      </c>
      <c r="B6747" s="19" t="str">
        <f t="shared" si="1"/>
        <v>Apr</v>
      </c>
      <c r="C6747" s="20" t="s">
        <v>13</v>
      </c>
      <c r="D6747" s="19" t="s">
        <v>37</v>
      </c>
      <c r="E6747" s="19" t="s">
        <v>19</v>
      </c>
      <c r="F6747" s="21">
        <v>1.0</v>
      </c>
      <c r="G6747" s="22">
        <v>27528.0</v>
      </c>
      <c r="H6747" s="15" t="str">
        <f t="shared" si="2"/>
        <v>Base Range</v>
      </c>
      <c r="I6747" s="22">
        <v>32010.0</v>
      </c>
      <c r="J6747" s="23">
        <f t="shared" si="3"/>
        <v>0.8599812559</v>
      </c>
      <c r="K6747" s="24" t="str">
        <f t="shared" si="4"/>
        <v>Target Not Meet</v>
      </c>
    </row>
    <row r="6748" ht="22.5" customHeight="1">
      <c r="A6748" s="18">
        <v>45754.0</v>
      </c>
      <c r="B6748" s="19" t="str">
        <f t="shared" si="1"/>
        <v>Apr</v>
      </c>
      <c r="C6748" s="20" t="s">
        <v>13</v>
      </c>
      <c r="D6748" s="19" t="s">
        <v>37</v>
      </c>
      <c r="E6748" s="19" t="s">
        <v>34</v>
      </c>
      <c r="F6748" s="21">
        <v>2.0</v>
      </c>
      <c r="G6748" s="22">
        <v>59044.0</v>
      </c>
      <c r="H6748" s="15" t="str">
        <f t="shared" si="2"/>
        <v>Medium Range</v>
      </c>
      <c r="I6748" s="22">
        <v>71227.0</v>
      </c>
      <c r="J6748" s="23">
        <f t="shared" si="3"/>
        <v>0.8289553119</v>
      </c>
      <c r="K6748" s="24" t="str">
        <f t="shared" si="4"/>
        <v>Target Not Meet</v>
      </c>
    </row>
    <row r="6749" ht="22.5" customHeight="1">
      <c r="A6749" s="18">
        <v>45754.0</v>
      </c>
      <c r="B6749" s="19" t="str">
        <f t="shared" si="1"/>
        <v>Apr</v>
      </c>
      <c r="C6749" s="20" t="s">
        <v>13</v>
      </c>
      <c r="D6749" s="19" t="s">
        <v>29</v>
      </c>
      <c r="E6749" s="19" t="s">
        <v>38</v>
      </c>
      <c r="F6749" s="21">
        <v>2.0</v>
      </c>
      <c r="G6749" s="22">
        <v>40206.0</v>
      </c>
      <c r="H6749" s="15" t="str">
        <f t="shared" si="2"/>
        <v>Base Range</v>
      </c>
      <c r="I6749" s="22">
        <v>52111.0</v>
      </c>
      <c r="J6749" s="23">
        <f t="shared" si="3"/>
        <v>0.7715453551</v>
      </c>
      <c r="K6749" s="24" t="str">
        <f t="shared" si="4"/>
        <v>Target Not Meet</v>
      </c>
    </row>
    <row r="6750" ht="22.5" customHeight="1">
      <c r="A6750" s="18">
        <v>45754.0</v>
      </c>
      <c r="B6750" s="19" t="str">
        <f t="shared" si="1"/>
        <v>Apr</v>
      </c>
      <c r="C6750" s="20" t="s">
        <v>13</v>
      </c>
      <c r="D6750" s="19" t="s">
        <v>29</v>
      </c>
      <c r="E6750" s="19" t="s">
        <v>26</v>
      </c>
      <c r="F6750" s="21">
        <v>2.0</v>
      </c>
      <c r="G6750" s="22">
        <v>39057.0</v>
      </c>
      <c r="H6750" s="15" t="str">
        <f t="shared" si="2"/>
        <v>Base Range</v>
      </c>
      <c r="I6750" s="22">
        <v>46206.0</v>
      </c>
      <c r="J6750" s="23">
        <f t="shared" si="3"/>
        <v>0.8452798338</v>
      </c>
      <c r="K6750" s="24" t="str">
        <f t="shared" si="4"/>
        <v>Target Not Meet</v>
      </c>
    </row>
    <row r="6751" ht="22.5" customHeight="1">
      <c r="A6751" s="18">
        <v>45754.0</v>
      </c>
      <c r="B6751" s="19" t="str">
        <f t="shared" si="1"/>
        <v>Apr</v>
      </c>
      <c r="C6751" s="20" t="s">
        <v>13</v>
      </c>
      <c r="D6751" s="19" t="s">
        <v>29</v>
      </c>
      <c r="E6751" s="19" t="s">
        <v>19</v>
      </c>
      <c r="F6751" s="21">
        <v>1.0</v>
      </c>
      <c r="G6751" s="22">
        <v>35509.0</v>
      </c>
      <c r="H6751" s="15" t="str">
        <f t="shared" si="2"/>
        <v>Base Range</v>
      </c>
      <c r="I6751" s="22">
        <v>38927.0</v>
      </c>
      <c r="J6751" s="23">
        <f t="shared" si="3"/>
        <v>0.9121946207</v>
      </c>
      <c r="K6751" s="24" t="str">
        <f t="shared" si="4"/>
        <v>Target Not Meet</v>
      </c>
    </row>
    <row r="6752" ht="22.5" customHeight="1">
      <c r="A6752" s="18">
        <v>45754.0</v>
      </c>
      <c r="B6752" s="19" t="str">
        <f t="shared" si="1"/>
        <v>Apr</v>
      </c>
      <c r="C6752" s="20" t="s">
        <v>13</v>
      </c>
      <c r="D6752" s="19" t="s">
        <v>29</v>
      </c>
      <c r="E6752" s="19" t="s">
        <v>38</v>
      </c>
      <c r="F6752" s="21">
        <v>2.0</v>
      </c>
      <c r="G6752" s="22">
        <v>39498.0</v>
      </c>
      <c r="H6752" s="15" t="str">
        <f t="shared" si="2"/>
        <v>Base Range</v>
      </c>
      <c r="I6752" s="22">
        <v>42610.0</v>
      </c>
      <c r="J6752" s="23">
        <f t="shared" si="3"/>
        <v>0.9269655011</v>
      </c>
      <c r="K6752" s="24" t="str">
        <f t="shared" si="4"/>
        <v>Target Not Meet</v>
      </c>
    </row>
    <row r="6753" ht="22.5" customHeight="1">
      <c r="A6753" s="18">
        <v>45754.0</v>
      </c>
      <c r="B6753" s="19" t="str">
        <f t="shared" si="1"/>
        <v>Apr</v>
      </c>
      <c r="C6753" s="20" t="s">
        <v>13</v>
      </c>
      <c r="D6753" s="19" t="s">
        <v>18</v>
      </c>
      <c r="E6753" s="19" t="s">
        <v>26</v>
      </c>
      <c r="F6753" s="21">
        <v>2.0</v>
      </c>
      <c r="G6753" s="22">
        <v>46050.0</v>
      </c>
      <c r="H6753" s="15" t="str">
        <f t="shared" si="2"/>
        <v>Base Range</v>
      </c>
      <c r="I6753" s="22">
        <v>35945.0</v>
      </c>
      <c r="J6753" s="23">
        <f t="shared" si="3"/>
        <v>1.281123939</v>
      </c>
      <c r="K6753" s="24" t="str">
        <f t="shared" si="4"/>
        <v>Over Achived</v>
      </c>
    </row>
    <row r="6754" ht="22.5" customHeight="1">
      <c r="A6754" s="18">
        <v>45754.0</v>
      </c>
      <c r="B6754" s="19" t="str">
        <f t="shared" si="1"/>
        <v>Apr</v>
      </c>
      <c r="C6754" s="20" t="s">
        <v>57</v>
      </c>
      <c r="D6754" s="19" t="s">
        <v>58</v>
      </c>
      <c r="E6754" s="19" t="s">
        <v>23</v>
      </c>
      <c r="F6754" s="21">
        <v>1.0</v>
      </c>
      <c r="G6754" s="22">
        <v>21014.0</v>
      </c>
      <c r="H6754" s="15" t="str">
        <f t="shared" si="2"/>
        <v>Base Range</v>
      </c>
      <c r="I6754" s="22">
        <v>17136.0</v>
      </c>
      <c r="J6754" s="23">
        <f t="shared" si="3"/>
        <v>1.22630719</v>
      </c>
      <c r="K6754" s="24" t="str">
        <f t="shared" si="4"/>
        <v>Over Achived</v>
      </c>
    </row>
    <row r="6755" ht="22.5" customHeight="1">
      <c r="A6755" s="18">
        <v>45754.0</v>
      </c>
      <c r="B6755" s="19" t="str">
        <f t="shared" si="1"/>
        <v>Apr</v>
      </c>
      <c r="C6755" s="20" t="s">
        <v>13</v>
      </c>
      <c r="D6755" s="19" t="s">
        <v>18</v>
      </c>
      <c r="E6755" s="19" t="s">
        <v>23</v>
      </c>
      <c r="F6755" s="21">
        <v>1.0</v>
      </c>
      <c r="G6755" s="22">
        <v>27469.0</v>
      </c>
      <c r="H6755" s="15" t="str">
        <f t="shared" si="2"/>
        <v>Base Range</v>
      </c>
      <c r="I6755" s="22">
        <v>22862.0</v>
      </c>
      <c r="J6755" s="23">
        <f t="shared" si="3"/>
        <v>1.201513428</v>
      </c>
      <c r="K6755" s="24" t="str">
        <f t="shared" si="4"/>
        <v>Over Achived</v>
      </c>
    </row>
    <row r="6756" ht="22.5" customHeight="1">
      <c r="A6756" s="18">
        <v>45754.0</v>
      </c>
      <c r="B6756" s="19" t="str">
        <f t="shared" si="1"/>
        <v>Apr</v>
      </c>
      <c r="C6756" s="20" t="s">
        <v>13</v>
      </c>
      <c r="D6756" s="19" t="s">
        <v>37</v>
      </c>
      <c r="E6756" s="19" t="s">
        <v>19</v>
      </c>
      <c r="F6756" s="21">
        <v>1.0</v>
      </c>
      <c r="G6756" s="22">
        <v>28332.0</v>
      </c>
      <c r="H6756" s="15" t="str">
        <f t="shared" si="2"/>
        <v>Base Range</v>
      </c>
      <c r="I6756" s="22">
        <v>30414.0</v>
      </c>
      <c r="J6756" s="23">
        <f t="shared" si="3"/>
        <v>0.9315446834</v>
      </c>
      <c r="K6756" s="24" t="str">
        <f t="shared" si="4"/>
        <v>Target Not Meet</v>
      </c>
    </row>
    <row r="6757" ht="22.5" customHeight="1">
      <c r="A6757" s="18">
        <v>45754.0</v>
      </c>
      <c r="B6757" s="19" t="str">
        <f t="shared" si="1"/>
        <v>Apr</v>
      </c>
      <c r="C6757" s="20" t="s">
        <v>57</v>
      </c>
      <c r="D6757" s="19" t="s">
        <v>58</v>
      </c>
      <c r="E6757" s="19" t="s">
        <v>38</v>
      </c>
      <c r="F6757" s="21">
        <v>1.0</v>
      </c>
      <c r="G6757" s="22">
        <v>26724.0</v>
      </c>
      <c r="H6757" s="15" t="str">
        <f t="shared" si="2"/>
        <v>Base Range</v>
      </c>
      <c r="I6757" s="22">
        <v>19717.0</v>
      </c>
      <c r="J6757" s="23">
        <f t="shared" si="3"/>
        <v>1.355378607</v>
      </c>
      <c r="K6757" s="24" t="str">
        <f t="shared" si="4"/>
        <v>Over Achived</v>
      </c>
    </row>
    <row r="6758" ht="22.5" customHeight="1">
      <c r="A6758" s="18">
        <v>45754.0</v>
      </c>
      <c r="B6758" s="19" t="str">
        <f t="shared" si="1"/>
        <v>Apr</v>
      </c>
      <c r="C6758" s="20" t="s">
        <v>57</v>
      </c>
      <c r="D6758" s="19" t="s">
        <v>71</v>
      </c>
      <c r="E6758" s="19" t="s">
        <v>68</v>
      </c>
      <c r="F6758" s="21">
        <v>1.0</v>
      </c>
      <c r="G6758" s="22">
        <v>17768.0</v>
      </c>
      <c r="H6758" s="15" t="str">
        <f t="shared" si="2"/>
        <v>Base Range</v>
      </c>
      <c r="I6758" s="22">
        <v>21830.0</v>
      </c>
      <c r="J6758" s="23">
        <f t="shared" si="3"/>
        <v>0.8139257902</v>
      </c>
      <c r="K6758" s="24" t="str">
        <f t="shared" si="4"/>
        <v>Target Not Meet</v>
      </c>
    </row>
    <row r="6759" ht="22.5" customHeight="1">
      <c r="A6759" s="18">
        <v>45754.0</v>
      </c>
      <c r="B6759" s="19" t="str">
        <f t="shared" si="1"/>
        <v>Apr</v>
      </c>
      <c r="C6759" s="20" t="s">
        <v>57</v>
      </c>
      <c r="D6759" s="19" t="s">
        <v>58</v>
      </c>
      <c r="E6759" s="19" t="s">
        <v>9</v>
      </c>
      <c r="F6759" s="21">
        <v>2.0</v>
      </c>
      <c r="G6759" s="22">
        <v>49059.0</v>
      </c>
      <c r="H6759" s="15" t="str">
        <f t="shared" si="2"/>
        <v>Base Range</v>
      </c>
      <c r="I6759" s="22">
        <v>34831.0</v>
      </c>
      <c r="J6759" s="23">
        <f t="shared" si="3"/>
        <v>1.408486693</v>
      </c>
      <c r="K6759" s="24" t="str">
        <f t="shared" si="4"/>
        <v>Over Achived</v>
      </c>
    </row>
    <row r="6760" ht="22.5" customHeight="1">
      <c r="A6760" s="18">
        <v>45754.0</v>
      </c>
      <c r="B6760" s="19" t="str">
        <f t="shared" si="1"/>
        <v>Apr</v>
      </c>
      <c r="C6760" s="20" t="s">
        <v>57</v>
      </c>
      <c r="D6760" s="25" t="s">
        <v>62</v>
      </c>
      <c r="E6760" s="19" t="s">
        <v>63</v>
      </c>
      <c r="F6760" s="21">
        <v>1.0</v>
      </c>
      <c r="G6760" s="22">
        <v>19206.0</v>
      </c>
      <c r="H6760" s="15" t="str">
        <f t="shared" si="2"/>
        <v>Base Range</v>
      </c>
      <c r="I6760" s="22">
        <v>15870.0</v>
      </c>
      <c r="J6760" s="23">
        <f t="shared" si="3"/>
        <v>1.21020794</v>
      </c>
      <c r="K6760" s="24" t="str">
        <f t="shared" si="4"/>
        <v>Over Achived</v>
      </c>
    </row>
    <row r="6761" ht="22.5" customHeight="1">
      <c r="A6761" s="18">
        <v>45754.0</v>
      </c>
      <c r="B6761" s="19" t="str">
        <f t="shared" si="1"/>
        <v>Apr</v>
      </c>
      <c r="C6761" s="20" t="s">
        <v>57</v>
      </c>
      <c r="D6761" s="25" t="s">
        <v>62</v>
      </c>
      <c r="E6761" s="19" t="s">
        <v>23</v>
      </c>
      <c r="F6761" s="21">
        <v>1.0</v>
      </c>
      <c r="G6761" s="22">
        <v>24894.0</v>
      </c>
      <c r="H6761" s="15" t="str">
        <f t="shared" si="2"/>
        <v>Base Range</v>
      </c>
      <c r="I6761" s="22">
        <v>19270.0</v>
      </c>
      <c r="J6761" s="23">
        <f t="shared" si="3"/>
        <v>1.291852621</v>
      </c>
      <c r="K6761" s="24" t="str">
        <f t="shared" si="4"/>
        <v>Over Achived</v>
      </c>
    </row>
    <row r="6762" ht="22.5" customHeight="1">
      <c r="A6762" s="18">
        <v>45754.0</v>
      </c>
      <c r="B6762" s="19" t="str">
        <f t="shared" si="1"/>
        <v>Apr</v>
      </c>
      <c r="C6762" s="20" t="s">
        <v>57</v>
      </c>
      <c r="D6762" s="25" t="s">
        <v>62</v>
      </c>
      <c r="E6762" s="19" t="s">
        <v>63</v>
      </c>
      <c r="F6762" s="21">
        <v>1.0</v>
      </c>
      <c r="G6762" s="22">
        <v>15736.0</v>
      </c>
      <c r="H6762" s="15" t="str">
        <f t="shared" si="2"/>
        <v>Base Range</v>
      </c>
      <c r="I6762" s="22">
        <v>12502.0</v>
      </c>
      <c r="J6762" s="23">
        <f t="shared" si="3"/>
        <v>1.258678611</v>
      </c>
      <c r="K6762" s="24" t="str">
        <f t="shared" si="4"/>
        <v>Over Achived</v>
      </c>
    </row>
    <row r="6763" ht="22.5" customHeight="1">
      <c r="A6763" s="18">
        <v>45754.0</v>
      </c>
      <c r="B6763" s="19" t="str">
        <f t="shared" si="1"/>
        <v>Apr</v>
      </c>
      <c r="C6763" s="20" t="s">
        <v>57</v>
      </c>
      <c r="D6763" s="19" t="s">
        <v>71</v>
      </c>
      <c r="E6763" s="19" t="s">
        <v>38</v>
      </c>
      <c r="F6763" s="21">
        <v>1.0</v>
      </c>
      <c r="G6763" s="22">
        <v>32304.0</v>
      </c>
      <c r="H6763" s="15" t="str">
        <f t="shared" si="2"/>
        <v>Base Range</v>
      </c>
      <c r="I6763" s="22">
        <v>39945.0</v>
      </c>
      <c r="J6763" s="23">
        <f t="shared" si="3"/>
        <v>0.808711979</v>
      </c>
      <c r="K6763" s="24" t="str">
        <f t="shared" si="4"/>
        <v>Target Not Meet</v>
      </c>
    </row>
    <row r="6764" ht="22.5" customHeight="1">
      <c r="A6764" s="18">
        <v>45754.0</v>
      </c>
      <c r="B6764" s="19" t="str">
        <f t="shared" si="1"/>
        <v>Apr</v>
      </c>
      <c r="C6764" s="20" t="s">
        <v>57</v>
      </c>
      <c r="D6764" s="19" t="s">
        <v>71</v>
      </c>
      <c r="E6764" s="19" t="s">
        <v>68</v>
      </c>
      <c r="F6764" s="21">
        <v>1.0</v>
      </c>
      <c r="G6764" s="22">
        <v>19135.0</v>
      </c>
      <c r="H6764" s="15" t="str">
        <f t="shared" si="2"/>
        <v>Base Range</v>
      </c>
      <c r="I6764" s="22">
        <v>23375.0</v>
      </c>
      <c r="J6764" s="23">
        <f t="shared" si="3"/>
        <v>0.8186096257</v>
      </c>
      <c r="K6764" s="24" t="str">
        <f t="shared" si="4"/>
        <v>Target Not Meet</v>
      </c>
    </row>
    <row r="6765" ht="22.5" customHeight="1">
      <c r="A6765" s="18">
        <v>45754.0</v>
      </c>
      <c r="B6765" s="19" t="str">
        <f t="shared" si="1"/>
        <v>Apr</v>
      </c>
      <c r="C6765" s="20" t="s">
        <v>57</v>
      </c>
      <c r="D6765" s="19" t="s">
        <v>71</v>
      </c>
      <c r="E6765" s="19" t="s">
        <v>68</v>
      </c>
      <c r="F6765" s="21">
        <v>1.0</v>
      </c>
      <c r="G6765" s="22">
        <v>16863.0</v>
      </c>
      <c r="H6765" s="15" t="str">
        <f t="shared" si="2"/>
        <v>Base Range</v>
      </c>
      <c r="I6765" s="22">
        <v>20213.0</v>
      </c>
      <c r="J6765" s="23">
        <f t="shared" si="3"/>
        <v>0.8342650769</v>
      </c>
      <c r="K6765" s="24" t="str">
        <f t="shared" si="4"/>
        <v>Target Not Meet</v>
      </c>
    </row>
    <row r="6766" ht="22.5" customHeight="1">
      <c r="A6766" s="18">
        <v>45754.0</v>
      </c>
      <c r="B6766" s="19" t="str">
        <f t="shared" si="1"/>
        <v>Apr</v>
      </c>
      <c r="C6766" s="20" t="s">
        <v>57</v>
      </c>
      <c r="D6766" s="19" t="s">
        <v>80</v>
      </c>
      <c r="E6766" s="19" t="s">
        <v>26</v>
      </c>
      <c r="F6766" s="21">
        <v>1.0</v>
      </c>
      <c r="G6766" s="22">
        <v>34368.0</v>
      </c>
      <c r="H6766" s="15" t="str">
        <f t="shared" si="2"/>
        <v>Base Range</v>
      </c>
      <c r="I6766" s="22">
        <v>41052.0</v>
      </c>
      <c r="J6766" s="23">
        <f t="shared" si="3"/>
        <v>0.8371821105</v>
      </c>
      <c r="K6766" s="24" t="str">
        <f t="shared" si="4"/>
        <v>Target Not Meet</v>
      </c>
    </row>
    <row r="6767" ht="22.5" customHeight="1">
      <c r="A6767" s="18">
        <v>45754.0</v>
      </c>
      <c r="B6767" s="19" t="str">
        <f t="shared" si="1"/>
        <v>Apr</v>
      </c>
      <c r="C6767" s="20" t="s">
        <v>57</v>
      </c>
      <c r="D6767" s="19" t="s">
        <v>80</v>
      </c>
      <c r="E6767" s="19" t="s">
        <v>68</v>
      </c>
      <c r="F6767" s="21">
        <v>1.0</v>
      </c>
      <c r="G6767" s="22">
        <v>17946.0</v>
      </c>
      <c r="H6767" s="15" t="str">
        <f t="shared" si="2"/>
        <v>Base Range</v>
      </c>
      <c r="I6767" s="22">
        <v>19897.0</v>
      </c>
      <c r="J6767" s="23">
        <f t="shared" si="3"/>
        <v>0.9019450168</v>
      </c>
      <c r="K6767" s="24" t="str">
        <f t="shared" si="4"/>
        <v>Target Not Meet</v>
      </c>
    </row>
    <row r="6768" ht="22.5" customHeight="1">
      <c r="A6768" s="18">
        <v>45754.0</v>
      </c>
      <c r="B6768" s="19" t="str">
        <f t="shared" si="1"/>
        <v>Apr</v>
      </c>
      <c r="C6768" s="20" t="s">
        <v>57</v>
      </c>
      <c r="D6768" s="19" t="s">
        <v>80</v>
      </c>
      <c r="E6768" s="19" t="s">
        <v>26</v>
      </c>
      <c r="F6768" s="21">
        <v>1.0</v>
      </c>
      <c r="G6768" s="22">
        <v>29352.0</v>
      </c>
      <c r="H6768" s="15" t="str">
        <f t="shared" si="2"/>
        <v>Base Range</v>
      </c>
      <c r="I6768" s="22">
        <v>33452.0</v>
      </c>
      <c r="J6768" s="23">
        <f t="shared" si="3"/>
        <v>0.8774363267</v>
      </c>
      <c r="K6768" s="24" t="str">
        <f t="shared" si="4"/>
        <v>Target Not Meet</v>
      </c>
    </row>
    <row r="6769" ht="22.5" customHeight="1">
      <c r="A6769" s="18">
        <v>45754.0</v>
      </c>
      <c r="B6769" s="19" t="str">
        <f t="shared" si="1"/>
        <v>Apr</v>
      </c>
      <c r="C6769" s="20" t="s">
        <v>57</v>
      </c>
      <c r="D6769" s="19" t="s">
        <v>80</v>
      </c>
      <c r="E6769" s="19" t="s">
        <v>68</v>
      </c>
      <c r="F6769" s="21">
        <v>1.0</v>
      </c>
      <c r="G6769" s="22">
        <v>21421.0</v>
      </c>
      <c r="H6769" s="15" t="str">
        <f t="shared" si="2"/>
        <v>Base Range</v>
      </c>
      <c r="I6769" s="22">
        <v>26443.0</v>
      </c>
      <c r="J6769" s="23">
        <f t="shared" si="3"/>
        <v>0.8100820633</v>
      </c>
      <c r="K6769" s="24" t="str">
        <f t="shared" si="4"/>
        <v>Target Not Meet</v>
      </c>
    </row>
    <row r="6770" ht="22.5" customHeight="1">
      <c r="A6770" s="18">
        <v>45754.0</v>
      </c>
      <c r="B6770" s="19" t="str">
        <f t="shared" si="1"/>
        <v>Apr</v>
      </c>
      <c r="C6770" s="20" t="s">
        <v>57</v>
      </c>
      <c r="D6770" s="19" t="s">
        <v>85</v>
      </c>
      <c r="E6770" s="19" t="s">
        <v>19</v>
      </c>
      <c r="F6770" s="21">
        <v>1.0</v>
      </c>
      <c r="G6770" s="22">
        <v>26387.0</v>
      </c>
      <c r="H6770" s="15" t="str">
        <f t="shared" si="2"/>
        <v>Base Range</v>
      </c>
      <c r="I6770" s="22">
        <v>28433.0</v>
      </c>
      <c r="J6770" s="23">
        <f t="shared" si="3"/>
        <v>0.9280413604</v>
      </c>
      <c r="K6770" s="24" t="str">
        <f t="shared" si="4"/>
        <v>Target Not Meet</v>
      </c>
    </row>
    <row r="6771" ht="22.5" customHeight="1">
      <c r="A6771" s="18">
        <v>45754.0</v>
      </c>
      <c r="B6771" s="19" t="str">
        <f t="shared" si="1"/>
        <v>Apr</v>
      </c>
      <c r="C6771" s="20" t="s">
        <v>57</v>
      </c>
      <c r="D6771" s="19" t="s">
        <v>85</v>
      </c>
      <c r="E6771" s="19" t="s">
        <v>63</v>
      </c>
      <c r="F6771" s="21">
        <v>1.0</v>
      </c>
      <c r="G6771" s="22">
        <v>15336.0</v>
      </c>
      <c r="H6771" s="15" t="str">
        <f t="shared" si="2"/>
        <v>Base Range</v>
      </c>
      <c r="I6771" s="22">
        <v>19859.0</v>
      </c>
      <c r="J6771" s="23">
        <f t="shared" si="3"/>
        <v>0.7722443225</v>
      </c>
      <c r="K6771" s="24" t="str">
        <f t="shared" si="4"/>
        <v>Target Not Meet</v>
      </c>
    </row>
    <row r="6772" ht="22.5" customHeight="1">
      <c r="A6772" s="18">
        <v>45754.0</v>
      </c>
      <c r="B6772" s="19" t="str">
        <f t="shared" si="1"/>
        <v>Apr</v>
      </c>
      <c r="C6772" s="20" t="s">
        <v>13</v>
      </c>
      <c r="D6772" s="19" t="s">
        <v>18</v>
      </c>
      <c r="E6772" s="19" t="s">
        <v>19</v>
      </c>
      <c r="F6772" s="21">
        <v>1.0</v>
      </c>
      <c r="G6772" s="22">
        <v>34245.0</v>
      </c>
      <c r="H6772" s="15" t="str">
        <f t="shared" si="2"/>
        <v>Base Range</v>
      </c>
      <c r="I6772" s="22">
        <v>28382.0</v>
      </c>
      <c r="J6772" s="23">
        <f t="shared" si="3"/>
        <v>1.20657459</v>
      </c>
      <c r="K6772" s="24" t="str">
        <f t="shared" si="4"/>
        <v>Over Achived</v>
      </c>
    </row>
    <row r="6773" ht="22.5" customHeight="1">
      <c r="A6773" s="18">
        <v>45754.0</v>
      </c>
      <c r="B6773" s="19" t="str">
        <f t="shared" si="1"/>
        <v>Apr</v>
      </c>
      <c r="C6773" s="20" t="s">
        <v>57</v>
      </c>
      <c r="D6773" s="19" t="s">
        <v>58</v>
      </c>
      <c r="E6773" s="19" t="s">
        <v>34</v>
      </c>
      <c r="F6773" s="21">
        <v>2.0</v>
      </c>
      <c r="G6773" s="22">
        <v>37892.0</v>
      </c>
      <c r="H6773" s="15" t="str">
        <f t="shared" si="2"/>
        <v>Base Range</v>
      </c>
      <c r="I6773" s="22">
        <v>35271.0</v>
      </c>
      <c r="J6773" s="23">
        <f t="shared" si="3"/>
        <v>1.07431034</v>
      </c>
      <c r="K6773" s="24" t="str">
        <f t="shared" si="4"/>
        <v>Over Achived</v>
      </c>
    </row>
    <row r="6774" ht="22.5" customHeight="1">
      <c r="A6774" s="18">
        <v>45754.0</v>
      </c>
      <c r="B6774" s="19" t="str">
        <f t="shared" si="1"/>
        <v>Apr</v>
      </c>
      <c r="C6774" s="20" t="s">
        <v>13</v>
      </c>
      <c r="D6774" s="19" t="s">
        <v>14</v>
      </c>
      <c r="E6774" s="19" t="s">
        <v>34</v>
      </c>
      <c r="F6774" s="21">
        <v>2.0</v>
      </c>
      <c r="G6774" s="22">
        <v>53905.0</v>
      </c>
      <c r="H6774" s="15" t="str">
        <f t="shared" si="2"/>
        <v>Medium Range</v>
      </c>
      <c r="I6774" s="22">
        <v>38146.0</v>
      </c>
      <c r="J6774" s="23">
        <f t="shared" si="3"/>
        <v>1.413123263</v>
      </c>
      <c r="K6774" s="24" t="str">
        <f t="shared" si="4"/>
        <v>Over Achived</v>
      </c>
    </row>
    <row r="6775" ht="22.5" customHeight="1">
      <c r="A6775" s="18">
        <v>45754.0</v>
      </c>
      <c r="B6775" s="19" t="str">
        <f t="shared" si="1"/>
        <v>Apr</v>
      </c>
      <c r="C6775" s="20" t="s">
        <v>13</v>
      </c>
      <c r="D6775" s="19" t="s">
        <v>14</v>
      </c>
      <c r="E6775" s="19" t="s">
        <v>34</v>
      </c>
      <c r="F6775" s="21">
        <v>2.0</v>
      </c>
      <c r="G6775" s="22">
        <v>58105.0</v>
      </c>
      <c r="H6775" s="15" t="str">
        <f t="shared" si="2"/>
        <v>Medium Range</v>
      </c>
      <c r="I6775" s="22">
        <v>46395.0</v>
      </c>
      <c r="J6775" s="23">
        <f t="shared" si="3"/>
        <v>1.252397888</v>
      </c>
      <c r="K6775" s="24" t="str">
        <f t="shared" si="4"/>
        <v>Over Achived</v>
      </c>
    </row>
    <row r="6776" ht="22.5" customHeight="1">
      <c r="A6776" s="18">
        <v>45754.0</v>
      </c>
      <c r="B6776" s="19" t="str">
        <f t="shared" si="1"/>
        <v>Apr</v>
      </c>
      <c r="C6776" s="20" t="s">
        <v>13</v>
      </c>
      <c r="D6776" s="19" t="s">
        <v>14</v>
      </c>
      <c r="E6776" s="19" t="s">
        <v>63</v>
      </c>
      <c r="F6776" s="21">
        <v>1.0</v>
      </c>
      <c r="G6776" s="22">
        <v>10992.0</v>
      </c>
      <c r="H6776" s="15" t="str">
        <f t="shared" si="2"/>
        <v>Base Range</v>
      </c>
      <c r="I6776" s="22">
        <v>8988.0</v>
      </c>
      <c r="J6776" s="23">
        <f t="shared" si="3"/>
        <v>1.222963952</v>
      </c>
      <c r="K6776" s="24" t="str">
        <f t="shared" si="4"/>
        <v>Over Achived</v>
      </c>
    </row>
    <row r="6777" ht="22.5" customHeight="1">
      <c r="A6777" s="18">
        <v>45754.0</v>
      </c>
      <c r="B6777" s="19" t="str">
        <f t="shared" si="1"/>
        <v>Apr</v>
      </c>
      <c r="C6777" s="20" t="s">
        <v>7</v>
      </c>
      <c r="D6777" s="19" t="s">
        <v>8</v>
      </c>
      <c r="E6777" s="19" t="s">
        <v>34</v>
      </c>
      <c r="F6777" s="21">
        <v>4.0</v>
      </c>
      <c r="G6777" s="22">
        <v>86260.0</v>
      </c>
      <c r="H6777" s="15" t="str">
        <f t="shared" si="2"/>
        <v>High Range</v>
      </c>
      <c r="I6777" s="22">
        <v>80343.0</v>
      </c>
      <c r="J6777" s="23">
        <f t="shared" si="3"/>
        <v>1.07364674</v>
      </c>
      <c r="K6777" s="24" t="str">
        <f t="shared" si="4"/>
        <v>Over Achived</v>
      </c>
    </row>
    <row r="6778" ht="22.5" customHeight="1">
      <c r="A6778" s="18">
        <v>45754.0</v>
      </c>
      <c r="B6778" s="19" t="str">
        <f t="shared" si="1"/>
        <v>Apr</v>
      </c>
      <c r="C6778" s="20" t="s">
        <v>7</v>
      </c>
      <c r="D6778" s="19" t="s">
        <v>8</v>
      </c>
      <c r="E6778" s="19" t="s">
        <v>23</v>
      </c>
      <c r="F6778" s="21">
        <v>2.0</v>
      </c>
      <c r="G6778" s="22">
        <v>49929.0</v>
      </c>
      <c r="H6778" s="15" t="str">
        <f t="shared" si="2"/>
        <v>Base Range</v>
      </c>
      <c r="I6778" s="22">
        <v>39949.0</v>
      </c>
      <c r="J6778" s="23">
        <f t="shared" si="3"/>
        <v>1.249818519</v>
      </c>
      <c r="K6778" s="24" t="str">
        <f t="shared" si="4"/>
        <v>Over Achived</v>
      </c>
    </row>
    <row r="6779" ht="22.5" customHeight="1">
      <c r="A6779" s="18">
        <v>45754.0</v>
      </c>
      <c r="B6779" s="19" t="str">
        <f t="shared" si="1"/>
        <v>Apr</v>
      </c>
      <c r="C6779" s="20" t="s">
        <v>7</v>
      </c>
      <c r="D6779" s="19" t="s">
        <v>106</v>
      </c>
      <c r="E6779" s="19" t="s">
        <v>26</v>
      </c>
      <c r="F6779" s="21">
        <v>6.0</v>
      </c>
      <c r="G6779" s="22">
        <v>153267.0</v>
      </c>
      <c r="H6779" s="15" t="str">
        <f t="shared" si="2"/>
        <v>Very High Range</v>
      </c>
      <c r="I6779" s="22">
        <v>123229.0</v>
      </c>
      <c r="J6779" s="23">
        <f t="shared" si="3"/>
        <v>1.243757557</v>
      </c>
      <c r="K6779" s="24" t="str">
        <f t="shared" si="4"/>
        <v>Over Achived</v>
      </c>
    </row>
    <row r="6780" ht="22.5" customHeight="1">
      <c r="A6780" s="18">
        <v>45754.0</v>
      </c>
      <c r="B6780" s="19" t="str">
        <f t="shared" si="1"/>
        <v>Apr</v>
      </c>
      <c r="C6780" s="20" t="s">
        <v>7</v>
      </c>
      <c r="D6780" s="19" t="s">
        <v>106</v>
      </c>
      <c r="E6780" s="19" t="s">
        <v>68</v>
      </c>
      <c r="F6780" s="21">
        <v>2.0</v>
      </c>
      <c r="G6780" s="22">
        <v>42777.0</v>
      </c>
      <c r="H6780" s="15" t="str">
        <f t="shared" si="2"/>
        <v>Base Range</v>
      </c>
      <c r="I6780" s="22">
        <v>39511.0</v>
      </c>
      <c r="J6780" s="23">
        <f t="shared" si="3"/>
        <v>1.082660525</v>
      </c>
      <c r="K6780" s="24" t="str">
        <f t="shared" si="4"/>
        <v>Over Achived</v>
      </c>
    </row>
    <row r="6781" ht="22.5" customHeight="1">
      <c r="A6781" s="18">
        <v>45754.0</v>
      </c>
      <c r="B6781" s="19" t="str">
        <f t="shared" si="1"/>
        <v>Apr</v>
      </c>
      <c r="C6781" s="20" t="s">
        <v>7</v>
      </c>
      <c r="D6781" s="19" t="s">
        <v>106</v>
      </c>
      <c r="E6781" s="19" t="s">
        <v>26</v>
      </c>
      <c r="F6781" s="21">
        <v>5.0</v>
      </c>
      <c r="G6781" s="22">
        <v>131099.0</v>
      </c>
      <c r="H6781" s="15" t="str">
        <f t="shared" si="2"/>
        <v>Very High Range</v>
      </c>
      <c r="I6781" s="22">
        <v>113855.0</v>
      </c>
      <c r="J6781" s="23">
        <f t="shared" si="3"/>
        <v>1.151455799</v>
      </c>
      <c r="K6781" s="24" t="str">
        <f t="shared" si="4"/>
        <v>Over Achived</v>
      </c>
    </row>
    <row r="6782" ht="22.5" customHeight="1">
      <c r="A6782" s="18">
        <v>45754.0</v>
      </c>
      <c r="B6782" s="19" t="str">
        <f t="shared" si="1"/>
        <v>Apr</v>
      </c>
      <c r="C6782" s="20" t="s">
        <v>7</v>
      </c>
      <c r="D6782" s="19" t="s">
        <v>118</v>
      </c>
      <c r="E6782" s="19" t="s">
        <v>38</v>
      </c>
      <c r="F6782" s="21">
        <v>3.0</v>
      </c>
      <c r="G6782" s="22">
        <v>58544.0</v>
      </c>
      <c r="H6782" s="15" t="str">
        <f t="shared" si="2"/>
        <v>Medium Range</v>
      </c>
      <c r="I6782" s="22">
        <v>46345.0</v>
      </c>
      <c r="J6782" s="23">
        <f t="shared" si="3"/>
        <v>1.263221491</v>
      </c>
      <c r="K6782" s="24" t="str">
        <f t="shared" si="4"/>
        <v>Over Achived</v>
      </c>
    </row>
    <row r="6783" ht="22.5" customHeight="1">
      <c r="A6783" s="18">
        <v>45754.0</v>
      </c>
      <c r="B6783" s="19" t="str">
        <f t="shared" si="1"/>
        <v>Apr</v>
      </c>
      <c r="C6783" s="20" t="s">
        <v>7</v>
      </c>
      <c r="D6783" s="19" t="s">
        <v>118</v>
      </c>
      <c r="E6783" s="19" t="s">
        <v>23</v>
      </c>
      <c r="F6783" s="21">
        <v>2.0</v>
      </c>
      <c r="G6783" s="22">
        <v>51380.0</v>
      </c>
      <c r="H6783" s="15" t="str">
        <f t="shared" si="2"/>
        <v>Medium Range</v>
      </c>
      <c r="I6783" s="22">
        <v>46476.0</v>
      </c>
      <c r="J6783" s="23">
        <f t="shared" si="3"/>
        <v>1.105516826</v>
      </c>
      <c r="K6783" s="24" t="str">
        <f t="shared" si="4"/>
        <v>Over Achived</v>
      </c>
    </row>
    <row r="6784" ht="22.5" customHeight="1">
      <c r="A6784" s="18">
        <v>45754.0</v>
      </c>
      <c r="B6784" s="19" t="str">
        <f t="shared" si="1"/>
        <v>Apr</v>
      </c>
      <c r="C6784" s="20" t="s">
        <v>7</v>
      </c>
      <c r="D6784" s="19" t="s">
        <v>126</v>
      </c>
      <c r="E6784" s="19" t="s">
        <v>63</v>
      </c>
      <c r="F6784" s="21">
        <v>2.0</v>
      </c>
      <c r="G6784" s="22">
        <v>34685.0</v>
      </c>
      <c r="H6784" s="15" t="str">
        <f t="shared" si="2"/>
        <v>Base Range</v>
      </c>
      <c r="I6784" s="22">
        <v>24847.0</v>
      </c>
      <c r="J6784" s="23">
        <f t="shared" si="3"/>
        <v>1.395943172</v>
      </c>
      <c r="K6784" s="24" t="str">
        <f t="shared" si="4"/>
        <v>Over Achived</v>
      </c>
    </row>
    <row r="6785" ht="22.5" customHeight="1">
      <c r="A6785" s="18">
        <v>45754.0</v>
      </c>
      <c r="B6785" s="19" t="str">
        <f t="shared" si="1"/>
        <v>Apr</v>
      </c>
      <c r="C6785" s="20" t="s">
        <v>7</v>
      </c>
      <c r="D6785" s="19" t="s">
        <v>126</v>
      </c>
      <c r="E6785" s="19" t="s">
        <v>9</v>
      </c>
      <c r="F6785" s="21">
        <v>3.0</v>
      </c>
      <c r="G6785" s="22">
        <v>103217.0</v>
      </c>
      <c r="H6785" s="15" t="str">
        <f t="shared" si="2"/>
        <v>Very High Range</v>
      </c>
      <c r="I6785" s="22">
        <v>94363.0</v>
      </c>
      <c r="J6785" s="23">
        <f t="shared" si="3"/>
        <v>1.093829149</v>
      </c>
      <c r="K6785" s="24" t="str">
        <f t="shared" si="4"/>
        <v>Over Achived</v>
      </c>
    </row>
    <row r="6786" ht="22.5" customHeight="1">
      <c r="A6786" s="18">
        <v>45754.0</v>
      </c>
      <c r="B6786" s="19" t="str">
        <f t="shared" si="1"/>
        <v>Apr</v>
      </c>
      <c r="C6786" s="20" t="s">
        <v>7</v>
      </c>
      <c r="D6786" s="19" t="s">
        <v>126</v>
      </c>
      <c r="E6786" s="19" t="s">
        <v>68</v>
      </c>
      <c r="F6786" s="21">
        <v>2.0</v>
      </c>
      <c r="G6786" s="22">
        <v>43766.0</v>
      </c>
      <c r="H6786" s="15" t="str">
        <f t="shared" si="2"/>
        <v>Base Range</v>
      </c>
      <c r="I6786" s="22">
        <v>36309.0</v>
      </c>
      <c r="J6786" s="23">
        <f t="shared" si="3"/>
        <v>1.205376078</v>
      </c>
      <c r="K6786" s="24" t="str">
        <f t="shared" si="4"/>
        <v>Over Achived</v>
      </c>
    </row>
    <row r="6787" ht="22.5" customHeight="1">
      <c r="A6787" s="18">
        <v>45754.0</v>
      </c>
      <c r="B6787" s="19" t="str">
        <f t="shared" si="1"/>
        <v>Apr</v>
      </c>
      <c r="C6787" s="20" t="s">
        <v>7</v>
      </c>
      <c r="D6787" s="19" t="s">
        <v>126</v>
      </c>
      <c r="E6787" s="19" t="s">
        <v>38</v>
      </c>
      <c r="F6787" s="21">
        <v>2.0</v>
      </c>
      <c r="G6787" s="22">
        <v>61249.0</v>
      </c>
      <c r="H6787" s="15" t="str">
        <f t="shared" si="2"/>
        <v>Medium Range</v>
      </c>
      <c r="I6787" s="22">
        <v>46452.0</v>
      </c>
      <c r="J6787" s="23">
        <f t="shared" si="3"/>
        <v>1.318543873</v>
      </c>
      <c r="K6787" s="24" t="str">
        <f t="shared" si="4"/>
        <v>Over Achived</v>
      </c>
    </row>
    <row r="6788" ht="22.5" customHeight="1">
      <c r="A6788" s="18">
        <v>45754.0</v>
      </c>
      <c r="B6788" s="19" t="str">
        <f t="shared" si="1"/>
        <v>Apr</v>
      </c>
      <c r="C6788" s="20" t="s">
        <v>7</v>
      </c>
      <c r="D6788" s="19" t="s">
        <v>131</v>
      </c>
      <c r="E6788" s="19" t="s">
        <v>19</v>
      </c>
      <c r="F6788" s="21">
        <v>2.0</v>
      </c>
      <c r="G6788" s="22">
        <v>60215.0</v>
      </c>
      <c r="H6788" s="15" t="str">
        <f t="shared" si="2"/>
        <v>Medium Range</v>
      </c>
      <c r="I6788" s="22">
        <v>48652.0</v>
      </c>
      <c r="J6788" s="23">
        <f t="shared" si="3"/>
        <v>1.237667516</v>
      </c>
      <c r="K6788" s="24" t="str">
        <f t="shared" si="4"/>
        <v>Over Achived</v>
      </c>
    </row>
    <row r="6789" ht="22.5" customHeight="1">
      <c r="A6789" s="18">
        <v>45754.0</v>
      </c>
      <c r="B6789" s="19" t="str">
        <f t="shared" si="1"/>
        <v>Apr</v>
      </c>
      <c r="C6789" s="20" t="s">
        <v>7</v>
      </c>
      <c r="D6789" s="19" t="s">
        <v>131</v>
      </c>
      <c r="E6789" s="19" t="s">
        <v>9</v>
      </c>
      <c r="F6789" s="21">
        <v>4.0</v>
      </c>
      <c r="G6789" s="22">
        <v>98100.0</v>
      </c>
      <c r="H6789" s="15" t="str">
        <f t="shared" si="2"/>
        <v>Very High Range</v>
      </c>
      <c r="I6789" s="22">
        <v>70756.0</v>
      </c>
      <c r="J6789" s="23">
        <f t="shared" si="3"/>
        <v>1.386454859</v>
      </c>
      <c r="K6789" s="24" t="str">
        <f t="shared" si="4"/>
        <v>Over Achived</v>
      </c>
    </row>
    <row r="6790" ht="22.5" customHeight="1">
      <c r="A6790" s="18">
        <v>45754.0</v>
      </c>
      <c r="B6790" s="19" t="str">
        <f t="shared" si="1"/>
        <v>Apr</v>
      </c>
      <c r="C6790" s="20" t="s">
        <v>92</v>
      </c>
      <c r="D6790" s="19" t="s">
        <v>158</v>
      </c>
      <c r="E6790" s="19" t="s">
        <v>63</v>
      </c>
      <c r="F6790" s="21">
        <v>3.0</v>
      </c>
      <c r="G6790" s="22">
        <v>84075.0</v>
      </c>
      <c r="H6790" s="15" t="str">
        <f t="shared" si="2"/>
        <v>High Range</v>
      </c>
      <c r="I6790" s="22">
        <v>67683.0</v>
      </c>
      <c r="J6790" s="23">
        <f t="shared" si="3"/>
        <v>1.242187846</v>
      </c>
      <c r="K6790" s="24" t="str">
        <f t="shared" si="4"/>
        <v>Over Achived</v>
      </c>
    </row>
    <row r="6791" ht="22.5" customHeight="1">
      <c r="A6791" s="18">
        <v>45754.0</v>
      </c>
      <c r="B6791" s="19" t="str">
        <f t="shared" si="1"/>
        <v>Apr</v>
      </c>
      <c r="C6791" s="20" t="s">
        <v>92</v>
      </c>
      <c r="D6791" s="19" t="s">
        <v>158</v>
      </c>
      <c r="E6791" s="19" t="s">
        <v>34</v>
      </c>
      <c r="F6791" s="21">
        <v>2.0</v>
      </c>
      <c r="G6791" s="22">
        <v>73944.0</v>
      </c>
      <c r="H6791" s="15" t="str">
        <f t="shared" si="2"/>
        <v>High Range</v>
      </c>
      <c r="I6791" s="22">
        <v>69430.0</v>
      </c>
      <c r="J6791" s="23">
        <f t="shared" si="3"/>
        <v>1.065015123</v>
      </c>
      <c r="K6791" s="24" t="str">
        <f t="shared" si="4"/>
        <v>Over Achived</v>
      </c>
    </row>
    <row r="6792" ht="22.5" customHeight="1">
      <c r="A6792" s="18">
        <v>45754.0</v>
      </c>
      <c r="B6792" s="19" t="str">
        <f t="shared" si="1"/>
        <v>Apr</v>
      </c>
      <c r="C6792" s="20" t="s">
        <v>7</v>
      </c>
      <c r="D6792" s="19" t="s">
        <v>126</v>
      </c>
      <c r="E6792" s="19" t="s">
        <v>19</v>
      </c>
      <c r="F6792" s="21">
        <v>2.0</v>
      </c>
      <c r="G6792" s="22">
        <v>54503.0</v>
      </c>
      <c r="H6792" s="15" t="str">
        <f t="shared" si="2"/>
        <v>Medium Range</v>
      </c>
      <c r="I6792" s="22">
        <v>41550.0</v>
      </c>
      <c r="J6792" s="23">
        <f t="shared" si="3"/>
        <v>1.311744886</v>
      </c>
      <c r="K6792" s="24" t="str">
        <f t="shared" si="4"/>
        <v>Over Achived</v>
      </c>
    </row>
    <row r="6793" ht="22.5" customHeight="1">
      <c r="A6793" s="18">
        <v>45754.0</v>
      </c>
      <c r="B6793" s="19" t="str">
        <f t="shared" si="1"/>
        <v>Apr</v>
      </c>
      <c r="C6793" s="20" t="s">
        <v>92</v>
      </c>
      <c r="D6793" s="25" t="s">
        <v>149</v>
      </c>
      <c r="E6793" s="19" t="s">
        <v>23</v>
      </c>
      <c r="F6793" s="21">
        <v>1.0</v>
      </c>
      <c r="G6793" s="22">
        <v>40794.0</v>
      </c>
      <c r="H6793" s="15" t="str">
        <f t="shared" si="2"/>
        <v>Base Range</v>
      </c>
      <c r="I6793" s="22">
        <v>33982.0</v>
      </c>
      <c r="J6793" s="23">
        <f t="shared" si="3"/>
        <v>1.200459067</v>
      </c>
      <c r="K6793" s="24" t="str">
        <f t="shared" si="4"/>
        <v>Over Achived</v>
      </c>
    </row>
    <row r="6794" ht="22.5" customHeight="1">
      <c r="A6794" s="18">
        <v>45754.0</v>
      </c>
      <c r="B6794" s="19" t="str">
        <f t="shared" si="1"/>
        <v>Apr</v>
      </c>
      <c r="C6794" s="20" t="s">
        <v>92</v>
      </c>
      <c r="D6794" s="25" t="s">
        <v>149</v>
      </c>
      <c r="E6794" s="19" t="s">
        <v>63</v>
      </c>
      <c r="F6794" s="21">
        <v>3.0</v>
      </c>
      <c r="G6794" s="22">
        <v>78900.0</v>
      </c>
      <c r="H6794" s="15" t="str">
        <f t="shared" si="2"/>
        <v>High Range</v>
      </c>
      <c r="I6794" s="22">
        <v>62150.0</v>
      </c>
      <c r="J6794" s="23">
        <f t="shared" si="3"/>
        <v>1.269509252</v>
      </c>
      <c r="K6794" s="24" t="str">
        <f t="shared" si="4"/>
        <v>Over Achived</v>
      </c>
    </row>
    <row r="6795" ht="22.5" customHeight="1">
      <c r="A6795" s="18">
        <v>45754.0</v>
      </c>
      <c r="B6795" s="19" t="str">
        <f t="shared" si="1"/>
        <v>Apr</v>
      </c>
      <c r="C6795" s="20" t="s">
        <v>92</v>
      </c>
      <c r="D6795" s="19" t="s">
        <v>93</v>
      </c>
      <c r="E6795" s="19" t="s">
        <v>63</v>
      </c>
      <c r="F6795" s="21">
        <v>1.0</v>
      </c>
      <c r="G6795" s="22">
        <v>14858.0</v>
      </c>
      <c r="H6795" s="15" t="str">
        <f t="shared" si="2"/>
        <v>Base Range</v>
      </c>
      <c r="I6795" s="22">
        <v>18638.0</v>
      </c>
      <c r="J6795" s="23">
        <f t="shared" si="3"/>
        <v>0.7971885395</v>
      </c>
      <c r="K6795" s="24" t="str">
        <f t="shared" si="4"/>
        <v>Target Not Meet</v>
      </c>
    </row>
    <row r="6796" ht="22.5" customHeight="1">
      <c r="A6796" s="18">
        <v>45754.0</v>
      </c>
      <c r="B6796" s="19" t="str">
        <f t="shared" si="1"/>
        <v>Apr</v>
      </c>
      <c r="C6796" s="20" t="s">
        <v>92</v>
      </c>
      <c r="D6796" s="19" t="s">
        <v>93</v>
      </c>
      <c r="E6796" s="19" t="s">
        <v>26</v>
      </c>
      <c r="F6796" s="21">
        <v>2.0</v>
      </c>
      <c r="G6796" s="22">
        <v>61821.0</v>
      </c>
      <c r="H6796" s="15" t="str">
        <f t="shared" si="2"/>
        <v>Medium Range</v>
      </c>
      <c r="I6796" s="22">
        <v>77846.0</v>
      </c>
      <c r="J6796" s="23">
        <f t="shared" si="3"/>
        <v>0.7941448501</v>
      </c>
      <c r="K6796" s="24" t="str">
        <f t="shared" si="4"/>
        <v>Target Not Meet</v>
      </c>
    </row>
    <row r="6797" ht="22.5" customHeight="1">
      <c r="A6797" s="18">
        <v>45754.0</v>
      </c>
      <c r="B6797" s="19" t="str">
        <f t="shared" si="1"/>
        <v>Apr</v>
      </c>
      <c r="C6797" s="20" t="s">
        <v>92</v>
      </c>
      <c r="D6797" s="19" t="s">
        <v>93</v>
      </c>
      <c r="E6797" s="19" t="s">
        <v>63</v>
      </c>
      <c r="F6797" s="21">
        <v>1.0</v>
      </c>
      <c r="G6797" s="22">
        <v>15417.0</v>
      </c>
      <c r="H6797" s="15" t="str">
        <f t="shared" si="2"/>
        <v>Base Range</v>
      </c>
      <c r="I6797" s="22">
        <v>16353.0</v>
      </c>
      <c r="J6797" s="23">
        <f t="shared" si="3"/>
        <v>0.9427627958</v>
      </c>
      <c r="K6797" s="24" t="str">
        <f t="shared" si="4"/>
        <v>Target Not Meet</v>
      </c>
    </row>
    <row r="6798" ht="22.5" customHeight="1">
      <c r="A6798" s="18">
        <v>45754.0</v>
      </c>
      <c r="B6798" s="19" t="str">
        <f t="shared" si="1"/>
        <v>Apr</v>
      </c>
      <c r="C6798" s="20" t="s">
        <v>92</v>
      </c>
      <c r="D6798" s="19" t="s">
        <v>93</v>
      </c>
      <c r="E6798" s="19" t="s">
        <v>34</v>
      </c>
      <c r="F6798" s="21">
        <v>2.0</v>
      </c>
      <c r="G6798" s="22">
        <v>79813.0</v>
      </c>
      <c r="H6798" s="15" t="str">
        <f t="shared" si="2"/>
        <v>High Range</v>
      </c>
      <c r="I6798" s="22">
        <v>99095.0</v>
      </c>
      <c r="J6798" s="23">
        <f t="shared" si="3"/>
        <v>0.8054190423</v>
      </c>
      <c r="K6798" s="24" t="str">
        <f t="shared" si="4"/>
        <v>Target Not Meet</v>
      </c>
    </row>
    <row r="6799" ht="22.5" customHeight="1">
      <c r="A6799" s="18">
        <v>45754.0</v>
      </c>
      <c r="B6799" s="19" t="str">
        <f t="shared" si="1"/>
        <v>Apr</v>
      </c>
      <c r="C6799" s="20" t="s">
        <v>92</v>
      </c>
      <c r="D6799" s="19" t="s">
        <v>98</v>
      </c>
      <c r="E6799" s="19" t="s">
        <v>26</v>
      </c>
      <c r="F6799" s="21">
        <v>2.0</v>
      </c>
      <c r="G6799" s="22">
        <v>65858.0</v>
      </c>
      <c r="H6799" s="15" t="str">
        <f t="shared" si="2"/>
        <v>Medium Range</v>
      </c>
      <c r="I6799" s="22">
        <v>76049.0</v>
      </c>
      <c r="J6799" s="23">
        <f t="shared" si="3"/>
        <v>0.8659942932</v>
      </c>
      <c r="K6799" s="24" t="str">
        <f t="shared" si="4"/>
        <v>Target Not Meet</v>
      </c>
    </row>
    <row r="6800" ht="22.5" customHeight="1">
      <c r="A6800" s="18">
        <v>45754.0</v>
      </c>
      <c r="B6800" s="19" t="str">
        <f t="shared" si="1"/>
        <v>Apr</v>
      </c>
      <c r="C6800" s="20" t="s">
        <v>92</v>
      </c>
      <c r="D6800" s="19" t="s">
        <v>98</v>
      </c>
      <c r="E6800" s="19" t="s">
        <v>63</v>
      </c>
      <c r="F6800" s="21">
        <v>1.0</v>
      </c>
      <c r="G6800" s="22">
        <v>14890.0</v>
      </c>
      <c r="H6800" s="15" t="str">
        <f t="shared" si="2"/>
        <v>Base Range</v>
      </c>
      <c r="I6800" s="22">
        <v>16362.0</v>
      </c>
      <c r="J6800" s="23">
        <f t="shared" si="3"/>
        <v>0.910035448</v>
      </c>
      <c r="K6800" s="24" t="str">
        <f t="shared" si="4"/>
        <v>Target Not Meet</v>
      </c>
    </row>
    <row r="6801" ht="22.5" customHeight="1">
      <c r="A6801" s="18">
        <v>45754.0</v>
      </c>
      <c r="B6801" s="19" t="str">
        <f t="shared" si="1"/>
        <v>Apr</v>
      </c>
      <c r="C6801" s="20" t="s">
        <v>92</v>
      </c>
      <c r="D6801" s="19" t="s">
        <v>98</v>
      </c>
      <c r="E6801" s="19" t="s">
        <v>9</v>
      </c>
      <c r="F6801" s="21">
        <v>3.0</v>
      </c>
      <c r="G6801" s="22">
        <v>68463.0</v>
      </c>
      <c r="H6801" s="15" t="str">
        <f t="shared" si="2"/>
        <v>Medium Range</v>
      </c>
      <c r="I6801" s="22">
        <v>84124.0</v>
      </c>
      <c r="J6801" s="23">
        <f t="shared" si="3"/>
        <v>0.8138343398</v>
      </c>
      <c r="K6801" s="24" t="str">
        <f t="shared" si="4"/>
        <v>Target Not Meet</v>
      </c>
    </row>
    <row r="6802" ht="22.5" customHeight="1">
      <c r="A6802" s="18">
        <v>45754.0</v>
      </c>
      <c r="B6802" s="19" t="str">
        <f t="shared" si="1"/>
        <v>Apr</v>
      </c>
      <c r="C6802" s="20" t="s">
        <v>92</v>
      </c>
      <c r="D6802" s="19" t="s">
        <v>98</v>
      </c>
      <c r="E6802" s="19" t="s">
        <v>26</v>
      </c>
      <c r="F6802" s="21">
        <v>2.0</v>
      </c>
      <c r="G6802" s="22">
        <v>57717.0</v>
      </c>
      <c r="H6802" s="15" t="str">
        <f t="shared" si="2"/>
        <v>Medium Range</v>
      </c>
      <c r="I6802" s="22">
        <v>69942.0</v>
      </c>
      <c r="J6802" s="23">
        <f t="shared" si="3"/>
        <v>0.8252123188</v>
      </c>
      <c r="K6802" s="24" t="str">
        <f t="shared" si="4"/>
        <v>Target Not Meet</v>
      </c>
    </row>
    <row r="6803" ht="22.5" customHeight="1">
      <c r="A6803" s="18">
        <v>45754.0</v>
      </c>
      <c r="B6803" s="19" t="str">
        <f t="shared" si="1"/>
        <v>Apr</v>
      </c>
      <c r="C6803" s="20" t="s">
        <v>92</v>
      </c>
      <c r="D6803" s="19" t="s">
        <v>144</v>
      </c>
      <c r="E6803" s="19" t="s">
        <v>63</v>
      </c>
      <c r="F6803" s="21">
        <v>4.0</v>
      </c>
      <c r="G6803" s="22">
        <v>66019.0</v>
      </c>
      <c r="H6803" s="15" t="str">
        <f t="shared" si="2"/>
        <v>Medium Range</v>
      </c>
      <c r="I6803" s="22">
        <v>53696.0</v>
      </c>
      <c r="J6803" s="23">
        <f t="shared" si="3"/>
        <v>1.229495679</v>
      </c>
      <c r="K6803" s="24" t="str">
        <f t="shared" si="4"/>
        <v>Over Achived</v>
      </c>
    </row>
    <row r="6804" ht="22.5" customHeight="1">
      <c r="A6804" s="18">
        <v>45754.0</v>
      </c>
      <c r="B6804" s="19" t="str">
        <f t="shared" si="1"/>
        <v>Apr</v>
      </c>
      <c r="C6804" s="20" t="s">
        <v>92</v>
      </c>
      <c r="D6804" s="19" t="s">
        <v>144</v>
      </c>
      <c r="E6804" s="19" t="s">
        <v>19</v>
      </c>
      <c r="F6804" s="21">
        <v>2.0</v>
      </c>
      <c r="G6804" s="22">
        <v>49686.0</v>
      </c>
      <c r="H6804" s="15" t="str">
        <f t="shared" si="2"/>
        <v>Base Range</v>
      </c>
      <c r="I6804" s="22">
        <v>45298.0</v>
      </c>
      <c r="J6804" s="23">
        <f t="shared" si="3"/>
        <v>1.096869619</v>
      </c>
      <c r="K6804" s="24" t="str">
        <f t="shared" si="4"/>
        <v>Over Achived</v>
      </c>
    </row>
    <row r="6805" ht="22.5" customHeight="1">
      <c r="A6805" s="18">
        <v>45754.0</v>
      </c>
      <c r="B6805" s="19" t="str">
        <f t="shared" si="1"/>
        <v>Apr</v>
      </c>
      <c r="C6805" s="20" t="s">
        <v>92</v>
      </c>
      <c r="D6805" s="25" t="s">
        <v>149</v>
      </c>
      <c r="E6805" s="19" t="s">
        <v>19</v>
      </c>
      <c r="F6805" s="21">
        <v>2.0</v>
      </c>
      <c r="G6805" s="22">
        <v>39401.0</v>
      </c>
      <c r="H6805" s="15" t="str">
        <f t="shared" si="2"/>
        <v>Base Range</v>
      </c>
      <c r="I6805" s="22">
        <v>33654.0</v>
      </c>
      <c r="J6805" s="23">
        <f t="shared" si="3"/>
        <v>1.170767219</v>
      </c>
      <c r="K6805" s="24" t="str">
        <f t="shared" si="4"/>
        <v>Over Achived</v>
      </c>
    </row>
    <row r="6806" ht="22.5" customHeight="1">
      <c r="A6806" s="18">
        <v>45754.0</v>
      </c>
      <c r="B6806" s="19" t="str">
        <f t="shared" si="1"/>
        <v>Apr</v>
      </c>
      <c r="C6806" s="20" t="s">
        <v>92</v>
      </c>
      <c r="D6806" s="25" t="s">
        <v>149</v>
      </c>
      <c r="E6806" s="19" t="s">
        <v>26</v>
      </c>
      <c r="F6806" s="21">
        <v>3.0</v>
      </c>
      <c r="G6806" s="22">
        <v>61055.0</v>
      </c>
      <c r="H6806" s="15" t="str">
        <f t="shared" si="2"/>
        <v>Medium Range</v>
      </c>
      <c r="I6806" s="22">
        <v>48711.0</v>
      </c>
      <c r="J6806" s="23">
        <f t="shared" si="3"/>
        <v>1.253412987</v>
      </c>
      <c r="K6806" s="24" t="str">
        <f t="shared" si="4"/>
        <v>Over Achived</v>
      </c>
    </row>
    <row r="6807" ht="22.5" customHeight="1">
      <c r="A6807" s="18">
        <v>45754.0</v>
      </c>
      <c r="B6807" s="19" t="str">
        <f t="shared" si="1"/>
        <v>Apr</v>
      </c>
      <c r="C6807" s="20" t="s">
        <v>92</v>
      </c>
      <c r="D6807" s="25" t="s">
        <v>149</v>
      </c>
      <c r="E6807" s="19" t="s">
        <v>19</v>
      </c>
      <c r="F6807" s="21">
        <v>2.0</v>
      </c>
      <c r="G6807" s="22">
        <v>50045.0</v>
      </c>
      <c r="H6807" s="15" t="str">
        <f t="shared" si="2"/>
        <v>Medium Range</v>
      </c>
      <c r="I6807" s="22">
        <v>41973.0</v>
      </c>
      <c r="J6807" s="23">
        <f t="shared" si="3"/>
        <v>1.192314107</v>
      </c>
      <c r="K6807" s="24" t="str">
        <f t="shared" si="4"/>
        <v>Over Achived</v>
      </c>
    </row>
    <row r="6808" ht="22.5" customHeight="1">
      <c r="A6808" s="18">
        <v>45755.0</v>
      </c>
      <c r="B6808" s="19" t="str">
        <f t="shared" si="1"/>
        <v>Apr</v>
      </c>
      <c r="C6808" s="20" t="s">
        <v>13</v>
      </c>
      <c r="D6808" s="19" t="s">
        <v>29</v>
      </c>
      <c r="E6808" s="19" t="s">
        <v>19</v>
      </c>
      <c r="F6808" s="21">
        <v>1.0</v>
      </c>
      <c r="G6808" s="22">
        <v>35945.0</v>
      </c>
      <c r="H6808" s="15" t="str">
        <f t="shared" si="2"/>
        <v>Base Range</v>
      </c>
      <c r="I6808" s="22">
        <v>45347.0</v>
      </c>
      <c r="J6808" s="23">
        <f t="shared" si="3"/>
        <v>0.7926654464</v>
      </c>
      <c r="K6808" s="24" t="str">
        <f t="shared" si="4"/>
        <v>Target Not Meet</v>
      </c>
    </row>
    <row r="6809" ht="22.5" customHeight="1">
      <c r="A6809" s="18">
        <v>45755.0</v>
      </c>
      <c r="B6809" s="19" t="str">
        <f t="shared" si="1"/>
        <v>Apr</v>
      </c>
      <c r="C6809" s="20" t="s">
        <v>13</v>
      </c>
      <c r="D6809" s="19" t="s">
        <v>37</v>
      </c>
      <c r="E6809" s="19" t="s">
        <v>19</v>
      </c>
      <c r="F6809" s="21">
        <v>1.0</v>
      </c>
      <c r="G6809" s="22">
        <v>36811.0</v>
      </c>
      <c r="H6809" s="15" t="str">
        <f t="shared" si="2"/>
        <v>Base Range</v>
      </c>
      <c r="I6809" s="22">
        <v>46971.0</v>
      </c>
      <c r="J6809" s="23">
        <f t="shared" si="3"/>
        <v>0.7836963233</v>
      </c>
      <c r="K6809" s="24" t="str">
        <f t="shared" si="4"/>
        <v>Target Not Meet</v>
      </c>
    </row>
    <row r="6810" ht="22.5" customHeight="1">
      <c r="A6810" s="18">
        <v>45755.0</v>
      </c>
      <c r="B6810" s="19" t="str">
        <f t="shared" si="1"/>
        <v>Apr</v>
      </c>
      <c r="C6810" s="20" t="s">
        <v>13</v>
      </c>
      <c r="D6810" s="19" t="s">
        <v>37</v>
      </c>
      <c r="E6810" s="19" t="s">
        <v>38</v>
      </c>
      <c r="F6810" s="21">
        <v>2.0</v>
      </c>
      <c r="G6810" s="22">
        <v>38161.0</v>
      </c>
      <c r="H6810" s="15" t="str">
        <f t="shared" si="2"/>
        <v>Base Range</v>
      </c>
      <c r="I6810" s="22">
        <v>43502.0</v>
      </c>
      <c r="J6810" s="23">
        <f t="shared" si="3"/>
        <v>0.8772240357</v>
      </c>
      <c r="K6810" s="24" t="str">
        <f t="shared" si="4"/>
        <v>Target Not Meet</v>
      </c>
    </row>
    <row r="6811" ht="22.5" customHeight="1">
      <c r="A6811" s="18">
        <v>45755.0</v>
      </c>
      <c r="B6811" s="19" t="str">
        <f t="shared" si="1"/>
        <v>Apr</v>
      </c>
      <c r="C6811" s="20" t="s">
        <v>13</v>
      </c>
      <c r="D6811" s="19" t="s">
        <v>37</v>
      </c>
      <c r="E6811" s="19" t="s">
        <v>9</v>
      </c>
      <c r="F6811" s="21">
        <v>3.0</v>
      </c>
      <c r="G6811" s="22">
        <v>64163.0</v>
      </c>
      <c r="H6811" s="15" t="str">
        <f t="shared" si="2"/>
        <v>Medium Range</v>
      </c>
      <c r="I6811" s="22">
        <v>77761.0</v>
      </c>
      <c r="J6811" s="23">
        <f t="shared" si="3"/>
        <v>0.8251308497</v>
      </c>
      <c r="K6811" s="24" t="str">
        <f t="shared" si="4"/>
        <v>Target Not Meet</v>
      </c>
    </row>
    <row r="6812" ht="22.5" customHeight="1">
      <c r="A6812" s="18">
        <v>45755.0</v>
      </c>
      <c r="B6812" s="19" t="str">
        <f t="shared" si="1"/>
        <v>Apr</v>
      </c>
      <c r="C6812" s="20" t="s">
        <v>13</v>
      </c>
      <c r="D6812" s="19" t="s">
        <v>29</v>
      </c>
      <c r="E6812" s="19" t="s">
        <v>23</v>
      </c>
      <c r="F6812" s="21">
        <v>1.0</v>
      </c>
      <c r="G6812" s="22">
        <v>30342.0</v>
      </c>
      <c r="H6812" s="15" t="str">
        <f t="shared" si="2"/>
        <v>Base Range</v>
      </c>
      <c r="I6812" s="22">
        <v>37370.0</v>
      </c>
      <c r="J6812" s="23">
        <f t="shared" si="3"/>
        <v>0.811934707</v>
      </c>
      <c r="K6812" s="24" t="str">
        <f t="shared" si="4"/>
        <v>Target Not Meet</v>
      </c>
    </row>
    <row r="6813" ht="22.5" customHeight="1">
      <c r="A6813" s="18">
        <v>45755.0</v>
      </c>
      <c r="B6813" s="19" t="str">
        <f t="shared" si="1"/>
        <v>Apr</v>
      </c>
      <c r="C6813" s="20" t="s">
        <v>13</v>
      </c>
      <c r="D6813" s="19" t="s">
        <v>37</v>
      </c>
      <c r="E6813" s="19" t="s">
        <v>23</v>
      </c>
      <c r="F6813" s="21">
        <v>1.0</v>
      </c>
      <c r="G6813" s="22">
        <v>27094.0</v>
      </c>
      <c r="H6813" s="15" t="str">
        <f t="shared" si="2"/>
        <v>Base Range</v>
      </c>
      <c r="I6813" s="22">
        <v>31967.0</v>
      </c>
      <c r="J6813" s="23">
        <f t="shared" si="3"/>
        <v>0.8475615478</v>
      </c>
      <c r="K6813" s="24" t="str">
        <f t="shared" si="4"/>
        <v>Target Not Meet</v>
      </c>
    </row>
    <row r="6814" ht="22.5" customHeight="1">
      <c r="A6814" s="18">
        <v>45755.0</v>
      </c>
      <c r="B6814" s="19" t="str">
        <f t="shared" si="1"/>
        <v>Apr</v>
      </c>
      <c r="C6814" s="20" t="s">
        <v>13</v>
      </c>
      <c r="D6814" s="19" t="s">
        <v>29</v>
      </c>
      <c r="E6814" s="19" t="s">
        <v>26</v>
      </c>
      <c r="F6814" s="21">
        <v>2.0</v>
      </c>
      <c r="G6814" s="22">
        <v>43556.0</v>
      </c>
      <c r="H6814" s="15" t="str">
        <f t="shared" si="2"/>
        <v>Base Range</v>
      </c>
      <c r="I6814" s="22">
        <v>48756.0</v>
      </c>
      <c r="J6814" s="23">
        <f t="shared" si="3"/>
        <v>0.8933464599</v>
      </c>
      <c r="K6814" s="24" t="str">
        <f t="shared" si="4"/>
        <v>Target Not Meet</v>
      </c>
    </row>
    <row r="6815" ht="22.5" customHeight="1">
      <c r="A6815" s="18">
        <v>45755.0</v>
      </c>
      <c r="B6815" s="19" t="str">
        <f t="shared" si="1"/>
        <v>Apr</v>
      </c>
      <c r="C6815" s="20" t="s">
        <v>13</v>
      </c>
      <c r="D6815" s="19" t="s">
        <v>14</v>
      </c>
      <c r="E6815" s="19" t="s">
        <v>68</v>
      </c>
      <c r="F6815" s="21">
        <v>1.0</v>
      </c>
      <c r="G6815" s="22">
        <v>28705.0</v>
      </c>
      <c r="H6815" s="15" t="str">
        <f t="shared" si="2"/>
        <v>Base Range</v>
      </c>
      <c r="I6815" s="22">
        <v>25306.0</v>
      </c>
      <c r="J6815" s="23">
        <f t="shared" si="3"/>
        <v>1.134315972</v>
      </c>
      <c r="K6815" s="24" t="str">
        <f t="shared" si="4"/>
        <v>Over Achived</v>
      </c>
    </row>
    <row r="6816" ht="22.5" customHeight="1">
      <c r="A6816" s="18">
        <v>45755.0</v>
      </c>
      <c r="B6816" s="19" t="str">
        <f t="shared" si="1"/>
        <v>Apr</v>
      </c>
      <c r="C6816" s="20" t="s">
        <v>13</v>
      </c>
      <c r="D6816" s="19" t="s">
        <v>18</v>
      </c>
      <c r="E6816" s="19" t="s">
        <v>19</v>
      </c>
      <c r="F6816" s="21">
        <v>1.0</v>
      </c>
      <c r="G6816" s="22">
        <v>38335.0</v>
      </c>
      <c r="H6816" s="15" t="str">
        <f t="shared" si="2"/>
        <v>Base Range</v>
      </c>
      <c r="I6816" s="22">
        <v>32429.0</v>
      </c>
      <c r="J6816" s="23">
        <f t="shared" si="3"/>
        <v>1.182120941</v>
      </c>
      <c r="K6816" s="24" t="str">
        <f t="shared" si="4"/>
        <v>Over Achived</v>
      </c>
    </row>
    <row r="6817" ht="22.5" customHeight="1">
      <c r="A6817" s="18">
        <v>45755.0</v>
      </c>
      <c r="B6817" s="19" t="str">
        <f t="shared" si="1"/>
        <v>Apr</v>
      </c>
      <c r="C6817" s="20" t="s">
        <v>13</v>
      </c>
      <c r="D6817" s="19" t="s">
        <v>18</v>
      </c>
      <c r="E6817" s="19" t="s">
        <v>19</v>
      </c>
      <c r="F6817" s="21">
        <v>1.0</v>
      </c>
      <c r="G6817" s="22">
        <v>32775.0</v>
      </c>
      <c r="H6817" s="15" t="str">
        <f t="shared" si="2"/>
        <v>Base Range</v>
      </c>
      <c r="I6817" s="22">
        <v>27224.0</v>
      </c>
      <c r="J6817" s="23">
        <f t="shared" si="3"/>
        <v>1.20390097</v>
      </c>
      <c r="K6817" s="24" t="str">
        <f t="shared" si="4"/>
        <v>Over Achived</v>
      </c>
    </row>
    <row r="6818" ht="22.5" customHeight="1">
      <c r="A6818" s="18">
        <v>45755.0</v>
      </c>
      <c r="B6818" s="19" t="str">
        <f t="shared" si="1"/>
        <v>Apr</v>
      </c>
      <c r="C6818" s="20" t="s">
        <v>13</v>
      </c>
      <c r="D6818" s="19" t="s">
        <v>18</v>
      </c>
      <c r="E6818" s="19" t="s">
        <v>9</v>
      </c>
      <c r="F6818" s="21">
        <v>2.0</v>
      </c>
      <c r="G6818" s="22">
        <v>62844.0</v>
      </c>
      <c r="H6818" s="15" t="str">
        <f t="shared" si="2"/>
        <v>Medium Range</v>
      </c>
      <c r="I6818" s="22">
        <v>48186.0</v>
      </c>
      <c r="J6818" s="23">
        <f t="shared" si="3"/>
        <v>1.30419624</v>
      </c>
      <c r="K6818" s="24" t="str">
        <f t="shared" si="4"/>
        <v>Over Achived</v>
      </c>
    </row>
    <row r="6819" ht="22.5" customHeight="1">
      <c r="A6819" s="18">
        <v>45755.0</v>
      </c>
      <c r="B6819" s="19" t="str">
        <f t="shared" si="1"/>
        <v>Apr</v>
      </c>
      <c r="C6819" s="20" t="s">
        <v>13</v>
      </c>
      <c r="D6819" s="19" t="s">
        <v>14</v>
      </c>
      <c r="E6819" s="19" t="s">
        <v>9</v>
      </c>
      <c r="F6819" s="21">
        <v>3.0</v>
      </c>
      <c r="G6819" s="22">
        <v>68303.0</v>
      </c>
      <c r="H6819" s="15" t="str">
        <f t="shared" si="2"/>
        <v>Medium Range</v>
      </c>
      <c r="I6819" s="22">
        <v>60400.0</v>
      </c>
      <c r="J6819" s="23">
        <f t="shared" si="3"/>
        <v>1.130844371</v>
      </c>
      <c r="K6819" s="24" t="str">
        <f t="shared" si="4"/>
        <v>Over Achived</v>
      </c>
    </row>
    <row r="6820" ht="22.5" customHeight="1">
      <c r="A6820" s="18">
        <v>45755.0</v>
      </c>
      <c r="B6820" s="19" t="str">
        <f t="shared" si="1"/>
        <v>Apr</v>
      </c>
      <c r="C6820" s="20" t="s">
        <v>13</v>
      </c>
      <c r="D6820" s="19" t="s">
        <v>14</v>
      </c>
      <c r="E6820" s="19" t="s">
        <v>26</v>
      </c>
      <c r="F6820" s="21">
        <v>2.0</v>
      </c>
      <c r="G6820" s="22">
        <v>44396.0</v>
      </c>
      <c r="H6820" s="15" t="str">
        <f t="shared" si="2"/>
        <v>Base Range</v>
      </c>
      <c r="I6820" s="22">
        <v>40680.0</v>
      </c>
      <c r="J6820" s="23">
        <f t="shared" si="3"/>
        <v>1.091347099</v>
      </c>
      <c r="K6820" s="24" t="str">
        <f t="shared" si="4"/>
        <v>Over Achived</v>
      </c>
    </row>
    <row r="6821" ht="22.5" customHeight="1">
      <c r="A6821" s="18">
        <v>45755.0</v>
      </c>
      <c r="B6821" s="19" t="str">
        <f t="shared" si="1"/>
        <v>Apr</v>
      </c>
      <c r="C6821" s="20" t="s">
        <v>13</v>
      </c>
      <c r="D6821" s="19" t="s">
        <v>14</v>
      </c>
      <c r="E6821" s="19" t="s">
        <v>23</v>
      </c>
      <c r="F6821" s="21">
        <v>1.0</v>
      </c>
      <c r="G6821" s="22">
        <v>28245.0</v>
      </c>
      <c r="H6821" s="15" t="str">
        <f t="shared" si="2"/>
        <v>Base Range</v>
      </c>
      <c r="I6821" s="22">
        <v>20534.0</v>
      </c>
      <c r="J6821" s="23">
        <f t="shared" si="3"/>
        <v>1.375523522</v>
      </c>
      <c r="K6821" s="24" t="str">
        <f t="shared" si="4"/>
        <v>Over Achived</v>
      </c>
    </row>
    <row r="6822" ht="22.5" customHeight="1">
      <c r="A6822" s="18">
        <v>45755.0</v>
      </c>
      <c r="B6822" s="19" t="str">
        <f t="shared" si="1"/>
        <v>Apr</v>
      </c>
      <c r="C6822" s="20" t="s">
        <v>13</v>
      </c>
      <c r="D6822" s="19" t="s">
        <v>37</v>
      </c>
      <c r="E6822" s="19" t="s">
        <v>38</v>
      </c>
      <c r="F6822" s="21">
        <v>2.0</v>
      </c>
      <c r="G6822" s="22">
        <v>36395.0</v>
      </c>
      <c r="H6822" s="15" t="str">
        <f t="shared" si="2"/>
        <v>Base Range</v>
      </c>
      <c r="I6822" s="22">
        <v>44601.0</v>
      </c>
      <c r="J6822" s="23">
        <f t="shared" si="3"/>
        <v>0.8160130939</v>
      </c>
      <c r="K6822" s="24" t="str">
        <f t="shared" si="4"/>
        <v>Target Not Meet</v>
      </c>
    </row>
    <row r="6823" ht="22.5" customHeight="1">
      <c r="A6823" s="18">
        <v>45755.0</v>
      </c>
      <c r="B6823" s="19" t="str">
        <f t="shared" si="1"/>
        <v>Apr</v>
      </c>
      <c r="C6823" s="20" t="s">
        <v>13</v>
      </c>
      <c r="D6823" s="19" t="s">
        <v>18</v>
      </c>
      <c r="E6823" s="19" t="s">
        <v>23</v>
      </c>
      <c r="F6823" s="21">
        <v>1.0</v>
      </c>
      <c r="G6823" s="22">
        <v>31310.0</v>
      </c>
      <c r="H6823" s="15" t="str">
        <f t="shared" si="2"/>
        <v>Base Range</v>
      </c>
      <c r="I6823" s="22">
        <v>29338.0</v>
      </c>
      <c r="J6823" s="23">
        <f t="shared" si="3"/>
        <v>1.067216579</v>
      </c>
      <c r="K6823" s="24" t="str">
        <f t="shared" si="4"/>
        <v>Over Achived</v>
      </c>
    </row>
    <row r="6824" ht="22.5" customHeight="1">
      <c r="A6824" s="18">
        <v>45755.0</v>
      </c>
      <c r="B6824" s="19" t="str">
        <f t="shared" si="1"/>
        <v>Apr</v>
      </c>
      <c r="C6824" s="20" t="s">
        <v>13</v>
      </c>
      <c r="D6824" s="19" t="s">
        <v>169</v>
      </c>
      <c r="E6824" s="19" t="s">
        <v>19</v>
      </c>
      <c r="F6824" s="21">
        <v>1.0</v>
      </c>
      <c r="G6824" s="22">
        <v>37484.0</v>
      </c>
      <c r="H6824" s="15" t="str">
        <f t="shared" si="2"/>
        <v>Base Range</v>
      </c>
      <c r="I6824" s="22">
        <v>40535.0</v>
      </c>
      <c r="J6824" s="23">
        <f t="shared" si="3"/>
        <v>0.9247317133</v>
      </c>
      <c r="K6824" s="24" t="str">
        <f t="shared" si="4"/>
        <v>Target Not Meet</v>
      </c>
    </row>
    <row r="6825" ht="22.5" customHeight="1">
      <c r="A6825" s="18">
        <v>45755.0</v>
      </c>
      <c r="B6825" s="19" t="str">
        <f t="shared" si="1"/>
        <v>Apr</v>
      </c>
      <c r="C6825" s="20" t="s">
        <v>57</v>
      </c>
      <c r="D6825" s="19" t="s">
        <v>85</v>
      </c>
      <c r="E6825" s="19" t="s">
        <v>38</v>
      </c>
      <c r="F6825" s="21">
        <v>1.0</v>
      </c>
      <c r="G6825" s="22">
        <v>32858.0</v>
      </c>
      <c r="H6825" s="15" t="str">
        <f t="shared" si="2"/>
        <v>Base Range</v>
      </c>
      <c r="I6825" s="22">
        <v>38543.0</v>
      </c>
      <c r="J6825" s="23">
        <f t="shared" si="3"/>
        <v>0.8525023999</v>
      </c>
      <c r="K6825" s="24" t="str">
        <f t="shared" si="4"/>
        <v>Target Not Meet</v>
      </c>
    </row>
    <row r="6826" ht="22.5" customHeight="1">
      <c r="A6826" s="18">
        <v>45755.0</v>
      </c>
      <c r="B6826" s="19" t="str">
        <f t="shared" si="1"/>
        <v>Apr</v>
      </c>
      <c r="C6826" s="20" t="s">
        <v>13</v>
      </c>
      <c r="D6826" s="19" t="s">
        <v>169</v>
      </c>
      <c r="E6826" s="19" t="s">
        <v>68</v>
      </c>
      <c r="F6826" s="21">
        <v>1.0</v>
      </c>
      <c r="G6826" s="22">
        <v>23952.0</v>
      </c>
      <c r="H6826" s="15" t="str">
        <f t="shared" si="2"/>
        <v>Base Range</v>
      </c>
      <c r="I6826" s="22">
        <v>29740.0</v>
      </c>
      <c r="J6826" s="23">
        <f t="shared" si="3"/>
        <v>0.8053799597</v>
      </c>
      <c r="K6826" s="24" t="str">
        <f t="shared" si="4"/>
        <v>Target Not Meet</v>
      </c>
    </row>
    <row r="6827" ht="22.5" customHeight="1">
      <c r="A6827" s="18">
        <v>45755.0</v>
      </c>
      <c r="B6827" s="19" t="str">
        <f t="shared" si="1"/>
        <v>Apr</v>
      </c>
      <c r="C6827" s="20" t="s">
        <v>57</v>
      </c>
      <c r="D6827" s="19" t="s">
        <v>85</v>
      </c>
      <c r="E6827" s="19" t="s">
        <v>63</v>
      </c>
      <c r="F6827" s="21">
        <v>1.0</v>
      </c>
      <c r="G6827" s="22">
        <v>17783.0</v>
      </c>
      <c r="H6827" s="15" t="str">
        <f t="shared" si="2"/>
        <v>Base Range</v>
      </c>
      <c r="I6827" s="22">
        <v>19849.0</v>
      </c>
      <c r="J6827" s="23">
        <f t="shared" si="3"/>
        <v>0.8959141518</v>
      </c>
      <c r="K6827" s="24" t="str">
        <f t="shared" si="4"/>
        <v>Target Not Meet</v>
      </c>
    </row>
    <row r="6828" ht="22.5" customHeight="1">
      <c r="A6828" s="18">
        <v>45755.0</v>
      </c>
      <c r="B6828" s="19" t="str">
        <f t="shared" si="1"/>
        <v>Apr</v>
      </c>
      <c r="C6828" s="20" t="s">
        <v>92</v>
      </c>
      <c r="D6828" s="19" t="s">
        <v>93</v>
      </c>
      <c r="E6828" s="19" t="s">
        <v>19</v>
      </c>
      <c r="F6828" s="21">
        <v>2.0</v>
      </c>
      <c r="G6828" s="22">
        <v>53690.0</v>
      </c>
      <c r="H6828" s="15" t="str">
        <f t="shared" si="2"/>
        <v>Medium Range</v>
      </c>
      <c r="I6828" s="22">
        <v>59039.0</v>
      </c>
      <c r="J6828" s="23">
        <f t="shared" si="3"/>
        <v>0.9093988719</v>
      </c>
      <c r="K6828" s="24" t="str">
        <f t="shared" si="4"/>
        <v>Target Not Meet</v>
      </c>
    </row>
    <row r="6829" ht="22.5" customHeight="1">
      <c r="A6829" s="18">
        <v>45755.0</v>
      </c>
      <c r="B6829" s="19" t="str">
        <f t="shared" si="1"/>
        <v>Apr</v>
      </c>
      <c r="C6829" s="20" t="s">
        <v>57</v>
      </c>
      <c r="D6829" s="19" t="s">
        <v>80</v>
      </c>
      <c r="E6829" s="19" t="s">
        <v>63</v>
      </c>
      <c r="F6829" s="21">
        <v>1.0</v>
      </c>
      <c r="G6829" s="22">
        <v>16039.0</v>
      </c>
      <c r="H6829" s="15" t="str">
        <f t="shared" si="2"/>
        <v>Base Range</v>
      </c>
      <c r="I6829" s="22">
        <v>17654.0</v>
      </c>
      <c r="J6829" s="23">
        <f t="shared" si="3"/>
        <v>0.9085193157</v>
      </c>
      <c r="K6829" s="24" t="str">
        <f t="shared" si="4"/>
        <v>Target Not Meet</v>
      </c>
    </row>
    <row r="6830" ht="22.5" customHeight="1">
      <c r="A6830" s="18">
        <v>45755.0</v>
      </c>
      <c r="B6830" s="19" t="str">
        <f t="shared" si="1"/>
        <v>Apr</v>
      </c>
      <c r="C6830" s="20" t="s">
        <v>57</v>
      </c>
      <c r="D6830" s="19" t="s">
        <v>80</v>
      </c>
      <c r="E6830" s="19" t="s">
        <v>26</v>
      </c>
      <c r="F6830" s="21">
        <v>1.0</v>
      </c>
      <c r="G6830" s="22">
        <v>29944.0</v>
      </c>
      <c r="H6830" s="15" t="str">
        <f t="shared" si="2"/>
        <v>Base Range</v>
      </c>
      <c r="I6830" s="22">
        <v>33521.0</v>
      </c>
      <c r="J6830" s="23">
        <f t="shared" si="3"/>
        <v>0.8932907729</v>
      </c>
      <c r="K6830" s="24" t="str">
        <f t="shared" si="4"/>
        <v>Target Not Meet</v>
      </c>
    </row>
    <row r="6831" ht="22.5" customHeight="1">
      <c r="A6831" s="18">
        <v>45755.0</v>
      </c>
      <c r="B6831" s="19" t="str">
        <f t="shared" si="1"/>
        <v>Apr</v>
      </c>
      <c r="C6831" s="20" t="s">
        <v>57</v>
      </c>
      <c r="D6831" s="19" t="s">
        <v>80</v>
      </c>
      <c r="E6831" s="19" t="s">
        <v>68</v>
      </c>
      <c r="F6831" s="21">
        <v>1.0</v>
      </c>
      <c r="G6831" s="22">
        <v>18556.0</v>
      </c>
      <c r="H6831" s="15" t="str">
        <f t="shared" si="2"/>
        <v>Base Range</v>
      </c>
      <c r="I6831" s="22">
        <v>23852.0</v>
      </c>
      <c r="J6831" s="23">
        <f t="shared" si="3"/>
        <v>0.777964112</v>
      </c>
      <c r="K6831" s="24" t="str">
        <f t="shared" si="4"/>
        <v>Target Not Meet</v>
      </c>
    </row>
    <row r="6832" ht="22.5" customHeight="1">
      <c r="A6832" s="18">
        <v>45755.0</v>
      </c>
      <c r="B6832" s="19" t="str">
        <f t="shared" si="1"/>
        <v>Apr</v>
      </c>
      <c r="C6832" s="20" t="s">
        <v>57</v>
      </c>
      <c r="D6832" s="19" t="s">
        <v>71</v>
      </c>
      <c r="E6832" s="19" t="s">
        <v>38</v>
      </c>
      <c r="F6832" s="21">
        <v>1.0</v>
      </c>
      <c r="G6832" s="22">
        <v>31029.0</v>
      </c>
      <c r="H6832" s="15" t="str">
        <f t="shared" si="2"/>
        <v>Base Range</v>
      </c>
      <c r="I6832" s="22">
        <v>34541.0</v>
      </c>
      <c r="J6832" s="23">
        <f t="shared" si="3"/>
        <v>0.8983237312</v>
      </c>
      <c r="K6832" s="24" t="str">
        <f t="shared" si="4"/>
        <v>Target Not Meet</v>
      </c>
    </row>
    <row r="6833" ht="22.5" customHeight="1">
      <c r="A6833" s="18">
        <v>45755.0</v>
      </c>
      <c r="B6833" s="19" t="str">
        <f t="shared" si="1"/>
        <v>Apr</v>
      </c>
      <c r="C6833" s="20" t="s">
        <v>57</v>
      </c>
      <c r="D6833" s="19" t="s">
        <v>71</v>
      </c>
      <c r="E6833" s="19" t="s">
        <v>34</v>
      </c>
      <c r="F6833" s="21">
        <v>2.0</v>
      </c>
      <c r="G6833" s="22">
        <v>46844.0</v>
      </c>
      <c r="H6833" s="15" t="str">
        <f t="shared" si="2"/>
        <v>Base Range</v>
      </c>
      <c r="I6833" s="22">
        <v>52092.0</v>
      </c>
      <c r="J6833" s="23">
        <f t="shared" si="3"/>
        <v>0.8992551639</v>
      </c>
      <c r="K6833" s="24" t="str">
        <f t="shared" si="4"/>
        <v>Target Not Meet</v>
      </c>
    </row>
    <row r="6834" ht="22.5" customHeight="1">
      <c r="A6834" s="18">
        <v>45755.0</v>
      </c>
      <c r="B6834" s="19" t="str">
        <f t="shared" si="1"/>
        <v>Apr</v>
      </c>
      <c r="C6834" s="20" t="s">
        <v>57</v>
      </c>
      <c r="D6834" s="19" t="s">
        <v>71</v>
      </c>
      <c r="E6834" s="19" t="s">
        <v>38</v>
      </c>
      <c r="F6834" s="21">
        <v>1.0</v>
      </c>
      <c r="G6834" s="22">
        <v>35527.0</v>
      </c>
      <c r="H6834" s="15" t="str">
        <f t="shared" si="2"/>
        <v>Base Range</v>
      </c>
      <c r="I6834" s="22">
        <v>38160.0</v>
      </c>
      <c r="J6834" s="23">
        <f t="shared" si="3"/>
        <v>0.9310010482</v>
      </c>
      <c r="K6834" s="24" t="str">
        <f t="shared" si="4"/>
        <v>Target Not Meet</v>
      </c>
    </row>
    <row r="6835" ht="22.5" customHeight="1">
      <c r="A6835" s="18">
        <v>45755.0</v>
      </c>
      <c r="B6835" s="19" t="str">
        <f t="shared" si="1"/>
        <v>Apr</v>
      </c>
      <c r="C6835" s="20" t="s">
        <v>57</v>
      </c>
      <c r="D6835" s="19" t="s">
        <v>71</v>
      </c>
      <c r="E6835" s="19" t="s">
        <v>9</v>
      </c>
      <c r="F6835" s="21">
        <v>2.0</v>
      </c>
      <c r="G6835" s="22">
        <v>43700.0</v>
      </c>
      <c r="H6835" s="15" t="str">
        <f t="shared" si="2"/>
        <v>Base Range</v>
      </c>
      <c r="I6835" s="22">
        <v>54697.0</v>
      </c>
      <c r="J6835" s="23">
        <f t="shared" si="3"/>
        <v>0.7989469258</v>
      </c>
      <c r="K6835" s="24" t="str">
        <f t="shared" si="4"/>
        <v>Target Not Meet</v>
      </c>
    </row>
    <row r="6836" ht="22.5" customHeight="1">
      <c r="A6836" s="18">
        <v>45755.0</v>
      </c>
      <c r="B6836" s="19" t="str">
        <f t="shared" si="1"/>
        <v>Apr</v>
      </c>
      <c r="C6836" s="20" t="s">
        <v>57</v>
      </c>
      <c r="D6836" s="19" t="s">
        <v>71</v>
      </c>
      <c r="E6836" s="19" t="s">
        <v>23</v>
      </c>
      <c r="F6836" s="21">
        <v>1.0</v>
      </c>
      <c r="G6836" s="22">
        <v>24252.0</v>
      </c>
      <c r="H6836" s="15" t="str">
        <f t="shared" si="2"/>
        <v>Base Range</v>
      </c>
      <c r="I6836" s="22">
        <v>30715.0</v>
      </c>
      <c r="J6836" s="23">
        <f t="shared" si="3"/>
        <v>0.7895816376</v>
      </c>
      <c r="K6836" s="24" t="str">
        <f t="shared" si="4"/>
        <v>Target Not Meet</v>
      </c>
    </row>
    <row r="6837" ht="22.5" customHeight="1">
      <c r="A6837" s="18">
        <v>45755.0</v>
      </c>
      <c r="B6837" s="19" t="str">
        <f t="shared" si="1"/>
        <v>Apr</v>
      </c>
      <c r="C6837" s="20" t="s">
        <v>57</v>
      </c>
      <c r="D6837" s="25" t="s">
        <v>62</v>
      </c>
      <c r="E6837" s="19" t="s">
        <v>9</v>
      </c>
      <c r="F6837" s="21">
        <v>2.0</v>
      </c>
      <c r="G6837" s="22">
        <v>53105.0</v>
      </c>
      <c r="H6837" s="15" t="str">
        <f t="shared" si="2"/>
        <v>Medium Range</v>
      </c>
      <c r="I6837" s="22">
        <v>46907.0</v>
      </c>
      <c r="J6837" s="23">
        <f t="shared" si="3"/>
        <v>1.132133797</v>
      </c>
      <c r="K6837" s="24" t="str">
        <f t="shared" si="4"/>
        <v>Over Achived</v>
      </c>
    </row>
    <row r="6838" ht="22.5" customHeight="1">
      <c r="A6838" s="18">
        <v>45755.0</v>
      </c>
      <c r="B6838" s="19" t="str">
        <f t="shared" si="1"/>
        <v>Apr</v>
      </c>
      <c r="C6838" s="20" t="s">
        <v>57</v>
      </c>
      <c r="D6838" s="25" t="s">
        <v>62</v>
      </c>
      <c r="E6838" s="19" t="s">
        <v>23</v>
      </c>
      <c r="F6838" s="21">
        <v>1.0</v>
      </c>
      <c r="G6838" s="22">
        <v>20277.0</v>
      </c>
      <c r="H6838" s="15" t="str">
        <f t="shared" si="2"/>
        <v>Base Range</v>
      </c>
      <c r="I6838" s="22">
        <v>14703.0</v>
      </c>
      <c r="J6838" s="23">
        <f t="shared" si="3"/>
        <v>1.379106305</v>
      </c>
      <c r="K6838" s="24" t="str">
        <f t="shared" si="4"/>
        <v>Over Achived</v>
      </c>
    </row>
    <row r="6839" ht="22.5" customHeight="1">
      <c r="A6839" s="18">
        <v>45755.0</v>
      </c>
      <c r="B6839" s="19" t="str">
        <f t="shared" si="1"/>
        <v>Apr</v>
      </c>
      <c r="C6839" s="20" t="s">
        <v>57</v>
      </c>
      <c r="D6839" s="19" t="s">
        <v>58</v>
      </c>
      <c r="E6839" s="19" t="s">
        <v>26</v>
      </c>
      <c r="F6839" s="21">
        <v>1.0</v>
      </c>
      <c r="G6839" s="22">
        <v>30720.0</v>
      </c>
      <c r="H6839" s="15" t="str">
        <f t="shared" si="2"/>
        <v>Base Range</v>
      </c>
      <c r="I6839" s="22">
        <v>24088.0</v>
      </c>
      <c r="J6839" s="23">
        <f t="shared" si="3"/>
        <v>1.275323813</v>
      </c>
      <c r="K6839" s="24" t="str">
        <f t="shared" si="4"/>
        <v>Over Achived</v>
      </c>
    </row>
    <row r="6840" ht="22.5" customHeight="1">
      <c r="A6840" s="18">
        <v>45755.0</v>
      </c>
      <c r="B6840" s="19" t="str">
        <f t="shared" si="1"/>
        <v>Apr</v>
      </c>
      <c r="C6840" s="20" t="s">
        <v>57</v>
      </c>
      <c r="D6840" s="19" t="s">
        <v>58</v>
      </c>
      <c r="E6840" s="19" t="s">
        <v>9</v>
      </c>
      <c r="F6840" s="21">
        <v>2.0</v>
      </c>
      <c r="G6840" s="22">
        <v>44816.0</v>
      </c>
      <c r="H6840" s="15" t="str">
        <f t="shared" si="2"/>
        <v>Base Range</v>
      </c>
      <c r="I6840" s="22">
        <v>33903.0</v>
      </c>
      <c r="J6840" s="23">
        <f t="shared" si="3"/>
        <v>1.321888918</v>
      </c>
      <c r="K6840" s="24" t="str">
        <f t="shared" si="4"/>
        <v>Over Achived</v>
      </c>
    </row>
    <row r="6841" ht="22.5" customHeight="1">
      <c r="A6841" s="18">
        <v>45755.0</v>
      </c>
      <c r="B6841" s="19" t="str">
        <f t="shared" si="1"/>
        <v>Apr</v>
      </c>
      <c r="C6841" s="20" t="s">
        <v>13</v>
      </c>
      <c r="D6841" s="19" t="s">
        <v>169</v>
      </c>
      <c r="E6841" s="19" t="s">
        <v>34</v>
      </c>
      <c r="F6841" s="21">
        <v>3.0</v>
      </c>
      <c r="G6841" s="22">
        <v>67915.0</v>
      </c>
      <c r="H6841" s="15" t="str">
        <f t="shared" si="2"/>
        <v>Medium Range</v>
      </c>
      <c r="I6841" s="22">
        <v>76787.0</v>
      </c>
      <c r="J6841" s="23">
        <f t="shared" si="3"/>
        <v>0.884459609</v>
      </c>
      <c r="K6841" s="24" t="str">
        <f t="shared" si="4"/>
        <v>Target Not Meet</v>
      </c>
    </row>
    <row r="6842" ht="22.5" customHeight="1">
      <c r="A6842" s="18">
        <v>45755.0</v>
      </c>
      <c r="B6842" s="19" t="str">
        <f t="shared" si="1"/>
        <v>Apr</v>
      </c>
      <c r="C6842" s="20" t="s">
        <v>13</v>
      </c>
      <c r="D6842" s="19" t="s">
        <v>169</v>
      </c>
      <c r="E6842" s="19" t="s">
        <v>63</v>
      </c>
      <c r="F6842" s="21">
        <v>2.0</v>
      </c>
      <c r="G6842" s="22">
        <v>67552.0</v>
      </c>
      <c r="H6842" s="15" t="str">
        <f t="shared" si="2"/>
        <v>Medium Range</v>
      </c>
      <c r="I6842" s="22">
        <v>75277.0</v>
      </c>
      <c r="J6842" s="23">
        <f t="shared" si="3"/>
        <v>0.8973790135</v>
      </c>
      <c r="K6842" s="24" t="str">
        <f t="shared" si="4"/>
        <v>Target Not Meet</v>
      </c>
    </row>
    <row r="6843" ht="22.5" customHeight="1">
      <c r="A6843" s="18">
        <v>45755.0</v>
      </c>
      <c r="B6843" s="19" t="str">
        <f t="shared" si="1"/>
        <v>Apr</v>
      </c>
      <c r="C6843" s="20" t="s">
        <v>92</v>
      </c>
      <c r="D6843" s="19" t="s">
        <v>93</v>
      </c>
      <c r="E6843" s="19" t="s">
        <v>23</v>
      </c>
      <c r="F6843" s="21">
        <v>2.0</v>
      </c>
      <c r="G6843" s="22">
        <v>47786.0</v>
      </c>
      <c r="H6843" s="15" t="str">
        <f t="shared" si="2"/>
        <v>Base Range</v>
      </c>
      <c r="I6843" s="22">
        <v>58658.0</v>
      </c>
      <c r="J6843" s="23">
        <f t="shared" si="3"/>
        <v>0.8146544376</v>
      </c>
      <c r="K6843" s="24" t="str">
        <f t="shared" si="4"/>
        <v>Target Not Meet</v>
      </c>
    </row>
    <row r="6844" ht="22.5" customHeight="1">
      <c r="A6844" s="18">
        <v>45755.0</v>
      </c>
      <c r="B6844" s="19" t="str">
        <f t="shared" si="1"/>
        <v>Apr</v>
      </c>
      <c r="C6844" s="20" t="s">
        <v>7</v>
      </c>
      <c r="D6844" s="19" t="s">
        <v>106</v>
      </c>
      <c r="E6844" s="19" t="s">
        <v>19</v>
      </c>
      <c r="F6844" s="21">
        <v>2.0</v>
      </c>
      <c r="G6844" s="22">
        <v>59192.0</v>
      </c>
      <c r="H6844" s="15" t="str">
        <f t="shared" si="2"/>
        <v>Medium Range</v>
      </c>
      <c r="I6844" s="22">
        <v>45467.0</v>
      </c>
      <c r="J6844" s="23">
        <f t="shared" si="3"/>
        <v>1.301867288</v>
      </c>
      <c r="K6844" s="24" t="str">
        <f t="shared" si="4"/>
        <v>Over Achived</v>
      </c>
    </row>
    <row r="6845" ht="22.5" customHeight="1">
      <c r="A6845" s="18">
        <v>45755.0</v>
      </c>
      <c r="B6845" s="19" t="str">
        <f t="shared" si="1"/>
        <v>Apr</v>
      </c>
      <c r="C6845" s="20" t="s">
        <v>92</v>
      </c>
      <c r="D6845" s="19" t="s">
        <v>98</v>
      </c>
      <c r="E6845" s="19" t="s">
        <v>23</v>
      </c>
      <c r="F6845" s="21">
        <v>1.0</v>
      </c>
      <c r="G6845" s="22">
        <v>43422.0</v>
      </c>
      <c r="H6845" s="15" t="str">
        <f t="shared" si="2"/>
        <v>Base Range</v>
      </c>
      <c r="I6845" s="22">
        <v>46793.0</v>
      </c>
      <c r="J6845" s="23">
        <f t="shared" si="3"/>
        <v>0.9279593102</v>
      </c>
      <c r="K6845" s="24" t="str">
        <f t="shared" si="4"/>
        <v>Target Not Meet</v>
      </c>
    </row>
    <row r="6846" ht="22.5" customHeight="1">
      <c r="A6846" s="18">
        <v>45755.0</v>
      </c>
      <c r="B6846" s="19" t="str">
        <f t="shared" si="1"/>
        <v>Apr</v>
      </c>
      <c r="C6846" s="20" t="s">
        <v>7</v>
      </c>
      <c r="D6846" s="19" t="s">
        <v>131</v>
      </c>
      <c r="E6846" s="19" t="s">
        <v>9</v>
      </c>
      <c r="F6846" s="21">
        <v>5.0</v>
      </c>
      <c r="G6846" s="22">
        <v>119225.0</v>
      </c>
      <c r="H6846" s="15" t="str">
        <f t="shared" si="2"/>
        <v>Very High Range</v>
      </c>
      <c r="I6846" s="22">
        <v>93130.0</v>
      </c>
      <c r="J6846" s="23">
        <f t="shared" si="3"/>
        <v>1.280199721</v>
      </c>
      <c r="K6846" s="24" t="str">
        <f t="shared" si="4"/>
        <v>Over Achived</v>
      </c>
    </row>
    <row r="6847" ht="22.5" customHeight="1">
      <c r="A6847" s="18">
        <v>45755.0</v>
      </c>
      <c r="B6847" s="19" t="str">
        <f t="shared" si="1"/>
        <v>Apr</v>
      </c>
      <c r="C6847" s="20" t="s">
        <v>7</v>
      </c>
      <c r="D6847" s="19" t="s">
        <v>131</v>
      </c>
      <c r="E6847" s="19" t="s">
        <v>26</v>
      </c>
      <c r="F6847" s="21">
        <v>7.0</v>
      </c>
      <c r="G6847" s="22">
        <v>181288.0</v>
      </c>
      <c r="H6847" s="15" t="str">
        <f t="shared" si="2"/>
        <v>Very High Range</v>
      </c>
      <c r="I6847" s="22">
        <v>150042.0</v>
      </c>
      <c r="J6847" s="23">
        <f t="shared" si="3"/>
        <v>1.208248357</v>
      </c>
      <c r="K6847" s="24" t="str">
        <f t="shared" si="4"/>
        <v>Over Achived</v>
      </c>
    </row>
    <row r="6848" ht="22.5" customHeight="1">
      <c r="A6848" s="18">
        <v>45755.0</v>
      </c>
      <c r="B6848" s="19" t="str">
        <f t="shared" si="1"/>
        <v>Apr</v>
      </c>
      <c r="C6848" s="20" t="s">
        <v>7</v>
      </c>
      <c r="D6848" s="19" t="s">
        <v>126</v>
      </c>
      <c r="E6848" s="19" t="s">
        <v>19</v>
      </c>
      <c r="F6848" s="21">
        <v>3.0</v>
      </c>
      <c r="G6848" s="22">
        <v>54149.0</v>
      </c>
      <c r="H6848" s="15" t="str">
        <f t="shared" si="2"/>
        <v>Medium Range</v>
      </c>
      <c r="I6848" s="22">
        <v>49619.0</v>
      </c>
      <c r="J6848" s="23">
        <f t="shared" si="3"/>
        <v>1.091295673</v>
      </c>
      <c r="K6848" s="24" t="str">
        <f t="shared" si="4"/>
        <v>Over Achived</v>
      </c>
    </row>
    <row r="6849" ht="22.5" customHeight="1">
      <c r="A6849" s="18">
        <v>45755.0</v>
      </c>
      <c r="B6849" s="19" t="str">
        <f t="shared" si="1"/>
        <v>Apr</v>
      </c>
      <c r="C6849" s="20" t="s">
        <v>7</v>
      </c>
      <c r="D6849" s="19" t="s">
        <v>126</v>
      </c>
      <c r="E6849" s="19" t="s">
        <v>38</v>
      </c>
      <c r="F6849" s="21">
        <v>3.0</v>
      </c>
      <c r="G6849" s="22">
        <v>66313.0</v>
      </c>
      <c r="H6849" s="15" t="str">
        <f t="shared" si="2"/>
        <v>Medium Range</v>
      </c>
      <c r="I6849" s="22">
        <v>52599.0</v>
      </c>
      <c r="J6849" s="23">
        <f t="shared" si="3"/>
        <v>1.26072739</v>
      </c>
      <c r="K6849" s="24" t="str">
        <f t="shared" si="4"/>
        <v>Over Achived</v>
      </c>
    </row>
    <row r="6850" ht="22.5" customHeight="1">
      <c r="A6850" s="18">
        <v>45755.0</v>
      </c>
      <c r="B6850" s="19" t="str">
        <f t="shared" si="1"/>
        <v>Apr</v>
      </c>
      <c r="C6850" s="20" t="s">
        <v>7</v>
      </c>
      <c r="D6850" s="19" t="s">
        <v>126</v>
      </c>
      <c r="E6850" s="19" t="s">
        <v>23</v>
      </c>
      <c r="F6850" s="21">
        <v>2.0</v>
      </c>
      <c r="G6850" s="22">
        <v>56551.0</v>
      </c>
      <c r="H6850" s="15" t="str">
        <f t="shared" si="2"/>
        <v>Medium Range</v>
      </c>
      <c r="I6850" s="22">
        <v>47859.0</v>
      </c>
      <c r="J6850" s="23">
        <f t="shared" si="3"/>
        <v>1.181616833</v>
      </c>
      <c r="K6850" s="24" t="str">
        <f t="shared" si="4"/>
        <v>Over Achived</v>
      </c>
    </row>
    <row r="6851" ht="22.5" customHeight="1">
      <c r="A6851" s="18">
        <v>45755.0</v>
      </c>
      <c r="B6851" s="19" t="str">
        <f t="shared" si="1"/>
        <v>Apr</v>
      </c>
      <c r="C6851" s="20" t="s">
        <v>7</v>
      </c>
      <c r="D6851" s="19" t="s">
        <v>118</v>
      </c>
      <c r="E6851" s="19" t="s">
        <v>38</v>
      </c>
      <c r="F6851" s="21">
        <v>3.0</v>
      </c>
      <c r="G6851" s="22">
        <v>65225.0</v>
      </c>
      <c r="H6851" s="15" t="str">
        <f t="shared" si="2"/>
        <v>Medium Range</v>
      </c>
      <c r="I6851" s="22">
        <v>52606.0</v>
      </c>
      <c r="J6851" s="23">
        <f t="shared" si="3"/>
        <v>1.239877581</v>
      </c>
      <c r="K6851" s="24" t="str">
        <f t="shared" si="4"/>
        <v>Over Achived</v>
      </c>
    </row>
    <row r="6852" ht="22.5" customHeight="1">
      <c r="A6852" s="18">
        <v>45755.0</v>
      </c>
      <c r="B6852" s="19" t="str">
        <f t="shared" si="1"/>
        <v>Apr</v>
      </c>
      <c r="C6852" s="20" t="s">
        <v>7</v>
      </c>
      <c r="D6852" s="19" t="s">
        <v>118</v>
      </c>
      <c r="E6852" s="19" t="s">
        <v>34</v>
      </c>
      <c r="F6852" s="21">
        <v>4.0</v>
      </c>
      <c r="G6852" s="22">
        <v>98760.0</v>
      </c>
      <c r="H6852" s="15" t="str">
        <f t="shared" si="2"/>
        <v>Very High Range</v>
      </c>
      <c r="I6852" s="22">
        <v>89745.0</v>
      </c>
      <c r="J6852" s="23">
        <f t="shared" si="3"/>
        <v>1.100451279</v>
      </c>
      <c r="K6852" s="24" t="str">
        <f t="shared" si="4"/>
        <v>Over Achived</v>
      </c>
    </row>
    <row r="6853" ht="22.5" customHeight="1">
      <c r="A6853" s="18">
        <v>45755.0</v>
      </c>
      <c r="B6853" s="19" t="str">
        <f t="shared" si="1"/>
        <v>Apr</v>
      </c>
      <c r="C6853" s="20" t="s">
        <v>7</v>
      </c>
      <c r="D6853" s="19" t="s">
        <v>118</v>
      </c>
      <c r="E6853" s="19" t="s">
        <v>23</v>
      </c>
      <c r="F6853" s="21">
        <v>2.0</v>
      </c>
      <c r="G6853" s="22">
        <v>48030.0</v>
      </c>
      <c r="H6853" s="15" t="str">
        <f t="shared" si="2"/>
        <v>Base Range</v>
      </c>
      <c r="I6853" s="22">
        <v>34643.0</v>
      </c>
      <c r="J6853" s="23">
        <f t="shared" si="3"/>
        <v>1.386427272</v>
      </c>
      <c r="K6853" s="24" t="str">
        <f t="shared" si="4"/>
        <v>Over Achived</v>
      </c>
    </row>
    <row r="6854" ht="22.5" customHeight="1">
      <c r="A6854" s="18">
        <v>45755.0</v>
      </c>
      <c r="B6854" s="19" t="str">
        <f t="shared" si="1"/>
        <v>Apr</v>
      </c>
      <c r="C6854" s="20" t="s">
        <v>7</v>
      </c>
      <c r="D6854" s="19" t="s">
        <v>118</v>
      </c>
      <c r="E6854" s="19" t="s">
        <v>38</v>
      </c>
      <c r="F6854" s="21">
        <v>3.0</v>
      </c>
      <c r="G6854" s="22">
        <v>78442.0</v>
      </c>
      <c r="H6854" s="15" t="str">
        <f t="shared" si="2"/>
        <v>High Range</v>
      </c>
      <c r="I6854" s="22">
        <v>60512.0</v>
      </c>
      <c r="J6854" s="23">
        <f t="shared" si="3"/>
        <v>1.296304865</v>
      </c>
      <c r="K6854" s="24" t="str">
        <f t="shared" si="4"/>
        <v>Over Achived</v>
      </c>
    </row>
    <row r="6855" ht="22.5" customHeight="1">
      <c r="A6855" s="18">
        <v>45755.0</v>
      </c>
      <c r="B6855" s="19" t="str">
        <f t="shared" si="1"/>
        <v>Apr</v>
      </c>
      <c r="C6855" s="20" t="s">
        <v>7</v>
      </c>
      <c r="D6855" s="19" t="s">
        <v>106</v>
      </c>
      <c r="E6855" s="19" t="s">
        <v>38</v>
      </c>
      <c r="F6855" s="21">
        <v>3.0</v>
      </c>
      <c r="G6855" s="22">
        <v>82510.0</v>
      </c>
      <c r="H6855" s="15" t="str">
        <f t="shared" si="2"/>
        <v>High Range</v>
      </c>
      <c r="I6855" s="22">
        <v>77071.0</v>
      </c>
      <c r="J6855" s="23">
        <f t="shared" si="3"/>
        <v>1.070571291</v>
      </c>
      <c r="K6855" s="24" t="str">
        <f t="shared" si="4"/>
        <v>Over Achived</v>
      </c>
    </row>
    <row r="6856" ht="22.5" customHeight="1">
      <c r="A6856" s="18">
        <v>45755.0</v>
      </c>
      <c r="B6856" s="19" t="str">
        <f t="shared" si="1"/>
        <v>Apr</v>
      </c>
      <c r="C6856" s="20" t="s">
        <v>7</v>
      </c>
      <c r="D6856" s="19" t="s">
        <v>106</v>
      </c>
      <c r="E6856" s="19" t="s">
        <v>38</v>
      </c>
      <c r="F6856" s="21">
        <v>3.0</v>
      </c>
      <c r="G6856" s="22">
        <v>81408.0</v>
      </c>
      <c r="H6856" s="15" t="str">
        <f t="shared" si="2"/>
        <v>High Range</v>
      </c>
      <c r="I6856" s="22">
        <v>70088.0</v>
      </c>
      <c r="J6856" s="23">
        <f t="shared" si="3"/>
        <v>1.161511243</v>
      </c>
      <c r="K6856" s="24" t="str">
        <f t="shared" si="4"/>
        <v>Over Achived</v>
      </c>
    </row>
    <row r="6857" ht="22.5" customHeight="1">
      <c r="A6857" s="18">
        <v>45755.0</v>
      </c>
      <c r="B6857" s="19" t="str">
        <f t="shared" si="1"/>
        <v>Apr</v>
      </c>
      <c r="C6857" s="20" t="s">
        <v>7</v>
      </c>
      <c r="D6857" s="19" t="s">
        <v>106</v>
      </c>
      <c r="E6857" s="19" t="s">
        <v>9</v>
      </c>
      <c r="F6857" s="21">
        <v>5.0</v>
      </c>
      <c r="G6857" s="22">
        <v>113442.0</v>
      </c>
      <c r="H6857" s="15" t="str">
        <f t="shared" si="2"/>
        <v>Very High Range</v>
      </c>
      <c r="I6857" s="22">
        <v>99132.0</v>
      </c>
      <c r="J6857" s="23">
        <f t="shared" si="3"/>
        <v>1.144352984</v>
      </c>
      <c r="K6857" s="24" t="str">
        <f t="shared" si="4"/>
        <v>Over Achived</v>
      </c>
    </row>
    <row r="6858" ht="22.5" customHeight="1">
      <c r="A6858" s="18">
        <v>45755.0</v>
      </c>
      <c r="B6858" s="19" t="str">
        <f t="shared" si="1"/>
        <v>Apr</v>
      </c>
      <c r="C6858" s="20" t="s">
        <v>7</v>
      </c>
      <c r="D6858" s="19" t="s">
        <v>8</v>
      </c>
      <c r="E6858" s="19" t="s">
        <v>63</v>
      </c>
      <c r="F6858" s="21">
        <v>2.0</v>
      </c>
      <c r="G6858" s="22">
        <v>46910.0</v>
      </c>
      <c r="H6858" s="15" t="str">
        <f t="shared" si="2"/>
        <v>Base Range</v>
      </c>
      <c r="I6858" s="22">
        <v>37937.0</v>
      </c>
      <c r="J6858" s="23">
        <f t="shared" si="3"/>
        <v>1.23652371</v>
      </c>
      <c r="K6858" s="24" t="str">
        <f t="shared" si="4"/>
        <v>Over Achived</v>
      </c>
    </row>
    <row r="6859" ht="22.5" customHeight="1">
      <c r="A6859" s="18">
        <v>45755.0</v>
      </c>
      <c r="B6859" s="19" t="str">
        <f t="shared" si="1"/>
        <v>Apr</v>
      </c>
      <c r="C6859" s="20" t="s">
        <v>7</v>
      </c>
      <c r="D6859" s="19" t="s">
        <v>8</v>
      </c>
      <c r="E6859" s="19" t="s">
        <v>38</v>
      </c>
      <c r="F6859" s="21">
        <v>3.0</v>
      </c>
      <c r="G6859" s="22">
        <v>83409.0</v>
      </c>
      <c r="H6859" s="15" t="str">
        <f t="shared" si="2"/>
        <v>High Range</v>
      </c>
      <c r="I6859" s="22">
        <v>62018.0</v>
      </c>
      <c r="J6859" s="23">
        <f t="shared" si="3"/>
        <v>1.344915992</v>
      </c>
      <c r="K6859" s="24" t="str">
        <f t="shared" si="4"/>
        <v>Over Achived</v>
      </c>
    </row>
    <row r="6860" ht="22.5" customHeight="1">
      <c r="A6860" s="18">
        <v>45755.0</v>
      </c>
      <c r="B6860" s="19" t="str">
        <f t="shared" si="1"/>
        <v>Apr</v>
      </c>
      <c r="C6860" s="20" t="s">
        <v>92</v>
      </c>
      <c r="D6860" s="19" t="s">
        <v>98</v>
      </c>
      <c r="E6860" s="19" t="s">
        <v>34</v>
      </c>
      <c r="F6860" s="21">
        <v>3.0</v>
      </c>
      <c r="G6860" s="22">
        <v>90441.0</v>
      </c>
      <c r="H6860" s="15" t="str">
        <f t="shared" si="2"/>
        <v>Very High Range</v>
      </c>
      <c r="I6860" s="22">
        <v>109165.0</v>
      </c>
      <c r="J6860" s="23">
        <f t="shared" si="3"/>
        <v>0.8284798241</v>
      </c>
      <c r="K6860" s="24" t="str">
        <f t="shared" si="4"/>
        <v>Target Not Meet</v>
      </c>
    </row>
    <row r="6861" ht="22.5" customHeight="1">
      <c r="A6861" s="18">
        <v>45755.0</v>
      </c>
      <c r="B6861" s="19" t="str">
        <f t="shared" si="1"/>
        <v>Apr</v>
      </c>
      <c r="C6861" s="20" t="s">
        <v>7</v>
      </c>
      <c r="D6861" s="19" t="s">
        <v>131</v>
      </c>
      <c r="E6861" s="19" t="s">
        <v>9</v>
      </c>
      <c r="F6861" s="21">
        <v>4.0</v>
      </c>
      <c r="G6861" s="22">
        <v>102391.0</v>
      </c>
      <c r="H6861" s="15" t="str">
        <f t="shared" si="2"/>
        <v>Very High Range</v>
      </c>
      <c r="I6861" s="22">
        <v>97046.0</v>
      </c>
      <c r="J6861" s="23">
        <f t="shared" si="3"/>
        <v>1.055076974</v>
      </c>
      <c r="K6861" s="24" t="str">
        <f t="shared" si="4"/>
        <v>Over Achived</v>
      </c>
    </row>
    <row r="6862" ht="22.5" customHeight="1">
      <c r="A6862" s="18">
        <v>45755.0</v>
      </c>
      <c r="B6862" s="19" t="str">
        <f t="shared" si="1"/>
        <v>Apr</v>
      </c>
      <c r="C6862" s="20" t="s">
        <v>7</v>
      </c>
      <c r="D6862" s="19" t="s">
        <v>131</v>
      </c>
      <c r="E6862" s="19" t="s">
        <v>63</v>
      </c>
      <c r="F6862" s="21">
        <v>1.0</v>
      </c>
      <c r="G6862" s="22">
        <v>45501.0</v>
      </c>
      <c r="H6862" s="15" t="str">
        <f t="shared" si="2"/>
        <v>Base Range</v>
      </c>
      <c r="I6862" s="22">
        <v>41215.0</v>
      </c>
      <c r="J6862" s="23">
        <f t="shared" si="3"/>
        <v>1.103991265</v>
      </c>
      <c r="K6862" s="24" t="str">
        <f t="shared" si="4"/>
        <v>Over Achived</v>
      </c>
    </row>
    <row r="6863" ht="22.5" customHeight="1">
      <c r="A6863" s="18">
        <v>45755.0</v>
      </c>
      <c r="B6863" s="19" t="str">
        <f t="shared" si="1"/>
        <v>Apr</v>
      </c>
      <c r="C6863" s="20" t="s">
        <v>7</v>
      </c>
      <c r="D6863" s="19" t="s">
        <v>8</v>
      </c>
      <c r="E6863" s="19" t="s">
        <v>63</v>
      </c>
      <c r="F6863" s="21">
        <v>2.0</v>
      </c>
      <c r="G6863" s="22">
        <v>46255.0</v>
      </c>
      <c r="H6863" s="15" t="str">
        <f t="shared" si="2"/>
        <v>Base Range</v>
      </c>
      <c r="I6863" s="22">
        <v>35583.0</v>
      </c>
      <c r="J6863" s="23">
        <f t="shared" si="3"/>
        <v>1.2999185</v>
      </c>
      <c r="K6863" s="24" t="str">
        <f t="shared" si="4"/>
        <v>Over Achived</v>
      </c>
    </row>
    <row r="6864" ht="22.5" customHeight="1">
      <c r="A6864" s="18">
        <v>45755.0</v>
      </c>
      <c r="B6864" s="19" t="str">
        <f t="shared" si="1"/>
        <v>Apr</v>
      </c>
      <c r="C6864" s="20" t="s">
        <v>92</v>
      </c>
      <c r="D6864" s="19" t="s">
        <v>158</v>
      </c>
      <c r="E6864" s="19" t="s">
        <v>9</v>
      </c>
      <c r="F6864" s="21">
        <v>4.0</v>
      </c>
      <c r="G6864" s="22">
        <v>88145.0</v>
      </c>
      <c r="H6864" s="15" t="str">
        <f t="shared" si="2"/>
        <v>High Range</v>
      </c>
      <c r="I6864" s="22">
        <v>78141.0</v>
      </c>
      <c r="J6864" s="23">
        <f t="shared" si="3"/>
        <v>1.12802498</v>
      </c>
      <c r="K6864" s="24" t="str">
        <f t="shared" si="4"/>
        <v>Over Achived</v>
      </c>
    </row>
    <row r="6865" ht="22.5" customHeight="1">
      <c r="A6865" s="18">
        <v>45755.0</v>
      </c>
      <c r="B6865" s="19" t="str">
        <f t="shared" si="1"/>
        <v>Apr</v>
      </c>
      <c r="C6865" s="20" t="s">
        <v>7</v>
      </c>
      <c r="D6865" s="19" t="s">
        <v>131</v>
      </c>
      <c r="E6865" s="19" t="s">
        <v>9</v>
      </c>
      <c r="F6865" s="21">
        <v>5.0</v>
      </c>
      <c r="G6865" s="22">
        <v>110115.0</v>
      </c>
      <c r="H6865" s="15" t="str">
        <f t="shared" si="2"/>
        <v>Very High Range</v>
      </c>
      <c r="I6865" s="22">
        <v>79257.0</v>
      </c>
      <c r="J6865" s="23">
        <f t="shared" si="3"/>
        <v>1.389341005</v>
      </c>
      <c r="K6865" s="24" t="str">
        <f t="shared" si="4"/>
        <v>Over Achived</v>
      </c>
    </row>
    <row r="6866" ht="22.5" customHeight="1">
      <c r="A6866" s="18">
        <v>45755.0</v>
      </c>
      <c r="B6866" s="19" t="str">
        <f t="shared" si="1"/>
        <v>Apr</v>
      </c>
      <c r="C6866" s="20" t="s">
        <v>92</v>
      </c>
      <c r="D6866" s="19" t="s">
        <v>98</v>
      </c>
      <c r="E6866" s="19" t="s">
        <v>19</v>
      </c>
      <c r="F6866" s="21">
        <v>2.0</v>
      </c>
      <c r="G6866" s="22">
        <v>53723.0</v>
      </c>
      <c r="H6866" s="15" t="str">
        <f t="shared" si="2"/>
        <v>Medium Range</v>
      </c>
      <c r="I6866" s="22">
        <v>67338.0</v>
      </c>
      <c r="J6866" s="23">
        <f t="shared" si="3"/>
        <v>0.7978110428</v>
      </c>
      <c r="K6866" s="24" t="str">
        <f t="shared" si="4"/>
        <v>Target Not Meet</v>
      </c>
    </row>
    <row r="6867" ht="22.5" customHeight="1">
      <c r="A6867" s="18">
        <v>45755.0</v>
      </c>
      <c r="B6867" s="19" t="str">
        <f t="shared" si="1"/>
        <v>Apr</v>
      </c>
      <c r="C6867" s="20" t="s">
        <v>92</v>
      </c>
      <c r="D6867" s="19" t="s">
        <v>98</v>
      </c>
      <c r="E6867" s="19" t="s">
        <v>26</v>
      </c>
      <c r="F6867" s="21">
        <v>3.0</v>
      </c>
      <c r="G6867" s="22">
        <v>59823.0</v>
      </c>
      <c r="H6867" s="15" t="str">
        <f t="shared" si="2"/>
        <v>Medium Range</v>
      </c>
      <c r="I6867" s="22">
        <v>76443.0</v>
      </c>
      <c r="J6867" s="23">
        <f t="shared" si="3"/>
        <v>0.7825831011</v>
      </c>
      <c r="K6867" s="24" t="str">
        <f t="shared" si="4"/>
        <v>Target Not Meet</v>
      </c>
    </row>
    <row r="6868" ht="22.5" customHeight="1">
      <c r="A6868" s="18">
        <v>45755.0</v>
      </c>
      <c r="B6868" s="19" t="str">
        <f t="shared" si="1"/>
        <v>Apr</v>
      </c>
      <c r="C6868" s="20" t="s">
        <v>92</v>
      </c>
      <c r="D6868" s="19" t="s">
        <v>144</v>
      </c>
      <c r="E6868" s="19" t="s">
        <v>19</v>
      </c>
      <c r="F6868" s="21">
        <v>2.0</v>
      </c>
      <c r="G6868" s="22">
        <v>45905.0</v>
      </c>
      <c r="H6868" s="15" t="str">
        <f t="shared" si="2"/>
        <v>Base Range</v>
      </c>
      <c r="I6868" s="22">
        <v>41257.0</v>
      </c>
      <c r="J6868" s="23">
        <f t="shared" si="3"/>
        <v>1.11265967</v>
      </c>
      <c r="K6868" s="24" t="str">
        <f t="shared" si="4"/>
        <v>Over Achived</v>
      </c>
    </row>
    <row r="6869" ht="22.5" customHeight="1">
      <c r="A6869" s="18">
        <v>45755.0</v>
      </c>
      <c r="B6869" s="19" t="str">
        <f t="shared" si="1"/>
        <v>Apr</v>
      </c>
      <c r="C6869" s="20" t="s">
        <v>92</v>
      </c>
      <c r="D6869" s="19" t="s">
        <v>144</v>
      </c>
      <c r="E6869" s="19" t="s">
        <v>34</v>
      </c>
      <c r="F6869" s="21">
        <v>4.0</v>
      </c>
      <c r="G6869" s="22">
        <v>82302.0</v>
      </c>
      <c r="H6869" s="15" t="str">
        <f t="shared" si="2"/>
        <v>High Range</v>
      </c>
      <c r="I6869" s="22">
        <v>62587.0</v>
      </c>
      <c r="J6869" s="23">
        <f t="shared" si="3"/>
        <v>1.315001518</v>
      </c>
      <c r="K6869" s="24" t="str">
        <f t="shared" si="4"/>
        <v>Over Achived</v>
      </c>
    </row>
    <row r="6870" ht="22.5" customHeight="1">
      <c r="A6870" s="18">
        <v>45755.0</v>
      </c>
      <c r="B6870" s="19" t="str">
        <f t="shared" si="1"/>
        <v>Apr</v>
      </c>
      <c r="C6870" s="20" t="s">
        <v>92</v>
      </c>
      <c r="D6870" s="19" t="s">
        <v>144</v>
      </c>
      <c r="E6870" s="19" t="s">
        <v>63</v>
      </c>
      <c r="F6870" s="21">
        <v>1.0</v>
      </c>
      <c r="G6870" s="22">
        <v>17845.0</v>
      </c>
      <c r="H6870" s="15" t="str">
        <f t="shared" si="2"/>
        <v>Base Range</v>
      </c>
      <c r="I6870" s="22">
        <v>13382.0</v>
      </c>
      <c r="J6870" s="23">
        <f t="shared" si="3"/>
        <v>1.333507697</v>
      </c>
      <c r="K6870" s="24" t="str">
        <f t="shared" si="4"/>
        <v>Over Achived</v>
      </c>
    </row>
    <row r="6871" ht="22.5" customHeight="1">
      <c r="A6871" s="18">
        <v>45755.0</v>
      </c>
      <c r="B6871" s="19" t="str">
        <f t="shared" si="1"/>
        <v>Apr</v>
      </c>
      <c r="C6871" s="20" t="s">
        <v>92</v>
      </c>
      <c r="D6871" s="19" t="s">
        <v>144</v>
      </c>
      <c r="E6871" s="19" t="s">
        <v>9</v>
      </c>
      <c r="F6871" s="21">
        <v>3.0</v>
      </c>
      <c r="G6871" s="22">
        <v>94779.0</v>
      </c>
      <c r="H6871" s="15" t="str">
        <f t="shared" si="2"/>
        <v>Very High Range</v>
      </c>
      <c r="I6871" s="22">
        <v>79929.0</v>
      </c>
      <c r="J6871" s="23">
        <f t="shared" si="3"/>
        <v>1.185789889</v>
      </c>
      <c r="K6871" s="24" t="str">
        <f t="shared" si="4"/>
        <v>Over Achived</v>
      </c>
    </row>
    <row r="6872" ht="22.5" customHeight="1">
      <c r="A6872" s="18">
        <v>45755.0</v>
      </c>
      <c r="B6872" s="19" t="str">
        <f t="shared" si="1"/>
        <v>Apr</v>
      </c>
      <c r="C6872" s="20" t="s">
        <v>92</v>
      </c>
      <c r="D6872" s="19" t="s">
        <v>98</v>
      </c>
      <c r="E6872" s="19" t="s">
        <v>63</v>
      </c>
      <c r="F6872" s="21">
        <v>4.0</v>
      </c>
      <c r="G6872" s="22">
        <v>86761.0</v>
      </c>
      <c r="H6872" s="15" t="str">
        <f t="shared" si="2"/>
        <v>High Range</v>
      </c>
      <c r="I6872" s="22">
        <v>105368.0</v>
      </c>
      <c r="J6872" s="23">
        <f t="shared" si="3"/>
        <v>0.8234093843</v>
      </c>
      <c r="K6872" s="24" t="str">
        <f t="shared" si="4"/>
        <v>Target Not Meet</v>
      </c>
    </row>
    <row r="6873" ht="22.5" customHeight="1">
      <c r="A6873" s="18">
        <v>45755.0</v>
      </c>
      <c r="B6873" s="19" t="str">
        <f t="shared" si="1"/>
        <v>Apr</v>
      </c>
      <c r="C6873" s="20" t="s">
        <v>92</v>
      </c>
      <c r="D6873" s="25" t="s">
        <v>149</v>
      </c>
      <c r="E6873" s="19" t="s">
        <v>68</v>
      </c>
      <c r="F6873" s="21">
        <v>1.0</v>
      </c>
      <c r="G6873" s="22">
        <v>35931.0</v>
      </c>
      <c r="H6873" s="15" t="str">
        <f t="shared" si="2"/>
        <v>Base Range</v>
      </c>
      <c r="I6873" s="22">
        <v>33688.0</v>
      </c>
      <c r="J6873" s="23">
        <f t="shared" si="3"/>
        <v>1.066581572</v>
      </c>
      <c r="K6873" s="24" t="str">
        <f t="shared" si="4"/>
        <v>Over Achived</v>
      </c>
    </row>
    <row r="6874" ht="22.5" customHeight="1">
      <c r="A6874" s="18">
        <v>45755.0</v>
      </c>
      <c r="B6874" s="19" t="str">
        <f t="shared" si="1"/>
        <v>Apr</v>
      </c>
      <c r="C6874" s="20" t="s">
        <v>92</v>
      </c>
      <c r="D6874" s="25" t="s">
        <v>149</v>
      </c>
      <c r="E6874" s="19" t="s">
        <v>26</v>
      </c>
      <c r="F6874" s="21">
        <v>3.0</v>
      </c>
      <c r="G6874" s="22">
        <v>63984.0</v>
      </c>
      <c r="H6874" s="15" t="str">
        <f t="shared" si="2"/>
        <v>Medium Range</v>
      </c>
      <c r="I6874" s="22">
        <v>55742.0</v>
      </c>
      <c r="J6874" s="23">
        <f t="shared" si="3"/>
        <v>1.147859783</v>
      </c>
      <c r="K6874" s="24" t="str">
        <f t="shared" si="4"/>
        <v>Over Achived</v>
      </c>
    </row>
    <row r="6875" ht="22.5" customHeight="1">
      <c r="A6875" s="18">
        <v>45755.0</v>
      </c>
      <c r="B6875" s="19" t="str">
        <f t="shared" si="1"/>
        <v>Apr</v>
      </c>
      <c r="C6875" s="20" t="s">
        <v>92</v>
      </c>
      <c r="D6875" s="25" t="s">
        <v>149</v>
      </c>
      <c r="E6875" s="19" t="s">
        <v>19</v>
      </c>
      <c r="F6875" s="21">
        <v>2.0</v>
      </c>
      <c r="G6875" s="22">
        <v>41130.0</v>
      </c>
      <c r="H6875" s="15" t="str">
        <f t="shared" si="2"/>
        <v>Base Range</v>
      </c>
      <c r="I6875" s="22">
        <v>38051.0</v>
      </c>
      <c r="J6875" s="23">
        <f t="shared" si="3"/>
        <v>1.080917716</v>
      </c>
      <c r="K6875" s="24" t="str">
        <f t="shared" si="4"/>
        <v>Over Achived</v>
      </c>
    </row>
    <row r="6876" ht="22.5" customHeight="1">
      <c r="A6876" s="18">
        <v>45755.0</v>
      </c>
      <c r="B6876" s="19" t="str">
        <f t="shared" si="1"/>
        <v>Apr</v>
      </c>
      <c r="C6876" s="20" t="s">
        <v>92</v>
      </c>
      <c r="D6876" s="25" t="s">
        <v>149</v>
      </c>
      <c r="E6876" s="19" t="s">
        <v>63</v>
      </c>
      <c r="F6876" s="21">
        <v>1.0</v>
      </c>
      <c r="G6876" s="22">
        <v>17058.0</v>
      </c>
      <c r="H6876" s="15" t="str">
        <f t="shared" si="2"/>
        <v>Base Range</v>
      </c>
      <c r="I6876" s="22">
        <v>14004.0</v>
      </c>
      <c r="J6876" s="23">
        <f t="shared" si="3"/>
        <v>1.218080548</v>
      </c>
      <c r="K6876" s="24" t="str">
        <f t="shared" si="4"/>
        <v>Over Achived</v>
      </c>
    </row>
    <row r="6877" ht="22.5" customHeight="1">
      <c r="A6877" s="18">
        <v>45755.0</v>
      </c>
      <c r="B6877" s="19" t="str">
        <f t="shared" si="1"/>
        <v>Apr</v>
      </c>
      <c r="C6877" s="20" t="s">
        <v>92</v>
      </c>
      <c r="D6877" s="19" t="s">
        <v>158</v>
      </c>
      <c r="E6877" s="19" t="s">
        <v>9</v>
      </c>
      <c r="F6877" s="21">
        <v>3.0</v>
      </c>
      <c r="G6877" s="22">
        <v>81350.0</v>
      </c>
      <c r="H6877" s="15" t="str">
        <f t="shared" si="2"/>
        <v>High Range</v>
      </c>
      <c r="I6877" s="22">
        <v>66129.0</v>
      </c>
      <c r="J6877" s="23">
        <f t="shared" si="3"/>
        <v>1.230171332</v>
      </c>
      <c r="K6877" s="24" t="str">
        <f t="shared" si="4"/>
        <v>Over Achived</v>
      </c>
    </row>
    <row r="6878" ht="22.5" customHeight="1">
      <c r="A6878" s="18">
        <v>45755.0</v>
      </c>
      <c r="B6878" s="19" t="str">
        <f t="shared" si="1"/>
        <v>Apr</v>
      </c>
      <c r="C6878" s="20" t="s">
        <v>92</v>
      </c>
      <c r="D6878" s="19" t="s">
        <v>158</v>
      </c>
      <c r="E6878" s="19" t="s">
        <v>34</v>
      </c>
      <c r="F6878" s="21">
        <v>3.0</v>
      </c>
      <c r="G6878" s="22">
        <v>76213.0</v>
      </c>
      <c r="H6878" s="15" t="str">
        <f t="shared" si="2"/>
        <v>High Range</v>
      </c>
      <c r="I6878" s="22">
        <v>60899.0</v>
      </c>
      <c r="J6878" s="23">
        <f t="shared" si="3"/>
        <v>1.251465541</v>
      </c>
      <c r="K6878" s="24" t="str">
        <f t="shared" si="4"/>
        <v>Over Achived</v>
      </c>
    </row>
    <row r="6879" ht="22.5" customHeight="1">
      <c r="A6879" s="18">
        <v>45755.0</v>
      </c>
      <c r="B6879" s="19" t="str">
        <f t="shared" si="1"/>
        <v>Apr</v>
      </c>
      <c r="C6879" s="20" t="s">
        <v>92</v>
      </c>
      <c r="D6879" s="19" t="s">
        <v>158</v>
      </c>
      <c r="E6879" s="19" t="s">
        <v>23</v>
      </c>
      <c r="F6879" s="21">
        <v>2.0</v>
      </c>
      <c r="G6879" s="22">
        <v>46249.0</v>
      </c>
      <c r="H6879" s="15" t="str">
        <f t="shared" si="2"/>
        <v>Base Range</v>
      </c>
      <c r="I6879" s="22">
        <v>33861.0</v>
      </c>
      <c r="J6879" s="23">
        <f t="shared" si="3"/>
        <v>1.365848616</v>
      </c>
      <c r="K6879" s="24" t="str">
        <f t="shared" si="4"/>
        <v>Over Achived</v>
      </c>
    </row>
    <row r="6880" ht="22.5" customHeight="1">
      <c r="A6880" s="18">
        <v>45755.0</v>
      </c>
      <c r="B6880" s="19" t="str">
        <f t="shared" si="1"/>
        <v>Apr</v>
      </c>
      <c r="C6880" s="20" t="s">
        <v>92</v>
      </c>
      <c r="D6880" s="19" t="s">
        <v>144</v>
      </c>
      <c r="E6880" s="19" t="s">
        <v>23</v>
      </c>
      <c r="F6880" s="21">
        <v>2.0</v>
      </c>
      <c r="G6880" s="22">
        <v>39703.0</v>
      </c>
      <c r="H6880" s="15" t="str">
        <f t="shared" si="2"/>
        <v>Base Range</v>
      </c>
      <c r="I6880" s="22">
        <v>37666.0</v>
      </c>
      <c r="J6880" s="23">
        <f t="shared" si="3"/>
        <v>1.054080603</v>
      </c>
      <c r="K6880" s="24" t="str">
        <f t="shared" si="4"/>
        <v>Over Achived</v>
      </c>
    </row>
    <row r="6881" ht="22.5" customHeight="1">
      <c r="A6881" s="18">
        <v>45756.0</v>
      </c>
      <c r="B6881" s="19" t="str">
        <f t="shared" si="1"/>
        <v>Apr</v>
      </c>
      <c r="C6881" s="20" t="s">
        <v>57</v>
      </c>
      <c r="D6881" s="19" t="s">
        <v>58</v>
      </c>
      <c r="E6881" s="19" t="s">
        <v>34</v>
      </c>
      <c r="F6881" s="21">
        <v>2.0</v>
      </c>
      <c r="G6881" s="22">
        <v>44727.0</v>
      </c>
      <c r="H6881" s="15" t="str">
        <f t="shared" si="2"/>
        <v>Base Range</v>
      </c>
      <c r="I6881" s="22">
        <v>32048.0</v>
      </c>
      <c r="J6881" s="23">
        <f t="shared" si="3"/>
        <v>1.395625312</v>
      </c>
      <c r="K6881" s="24" t="str">
        <f t="shared" si="4"/>
        <v>Over Achived</v>
      </c>
    </row>
    <row r="6882" ht="22.5" customHeight="1">
      <c r="A6882" s="18">
        <v>45756.0</v>
      </c>
      <c r="B6882" s="19" t="str">
        <f t="shared" si="1"/>
        <v>Apr</v>
      </c>
      <c r="C6882" s="20" t="s">
        <v>57</v>
      </c>
      <c r="D6882" s="19" t="s">
        <v>58</v>
      </c>
      <c r="E6882" s="19" t="s">
        <v>23</v>
      </c>
      <c r="F6882" s="21">
        <v>1.0</v>
      </c>
      <c r="G6882" s="22">
        <v>22752.0</v>
      </c>
      <c r="H6882" s="15" t="str">
        <f t="shared" si="2"/>
        <v>Base Range</v>
      </c>
      <c r="I6882" s="22">
        <v>17203.0</v>
      </c>
      <c r="J6882" s="23">
        <f t="shared" si="3"/>
        <v>1.322560019</v>
      </c>
      <c r="K6882" s="24" t="str">
        <f t="shared" si="4"/>
        <v>Over Achived</v>
      </c>
    </row>
    <row r="6883" ht="22.5" customHeight="1">
      <c r="A6883" s="18">
        <v>45756.0</v>
      </c>
      <c r="B6883" s="19" t="str">
        <f t="shared" si="1"/>
        <v>Apr</v>
      </c>
      <c r="C6883" s="20" t="s">
        <v>57</v>
      </c>
      <c r="D6883" s="19" t="s">
        <v>58</v>
      </c>
      <c r="E6883" s="19" t="s">
        <v>63</v>
      </c>
      <c r="F6883" s="21">
        <v>1.0</v>
      </c>
      <c r="G6883" s="22">
        <v>17468.0</v>
      </c>
      <c r="H6883" s="15" t="str">
        <f t="shared" si="2"/>
        <v>Base Range</v>
      </c>
      <c r="I6883" s="22">
        <v>13037.0</v>
      </c>
      <c r="J6883" s="23">
        <f t="shared" si="3"/>
        <v>1.339878806</v>
      </c>
      <c r="K6883" s="24" t="str">
        <f t="shared" si="4"/>
        <v>Over Achived</v>
      </c>
    </row>
    <row r="6884" ht="22.5" customHeight="1">
      <c r="A6884" s="18">
        <v>45756.0</v>
      </c>
      <c r="B6884" s="19" t="str">
        <f t="shared" si="1"/>
        <v>Apr</v>
      </c>
      <c r="C6884" s="20" t="s">
        <v>13</v>
      </c>
      <c r="D6884" s="19" t="s">
        <v>169</v>
      </c>
      <c r="E6884" s="19" t="s">
        <v>68</v>
      </c>
      <c r="F6884" s="21">
        <v>1.0</v>
      </c>
      <c r="G6884" s="22">
        <v>24352.0</v>
      </c>
      <c r="H6884" s="15" t="str">
        <f t="shared" si="2"/>
        <v>Base Range</v>
      </c>
      <c r="I6884" s="22">
        <v>26587.0</v>
      </c>
      <c r="J6884" s="23">
        <f t="shared" si="3"/>
        <v>0.9159363599</v>
      </c>
      <c r="K6884" s="24" t="str">
        <f t="shared" si="4"/>
        <v>Target Not Meet</v>
      </c>
    </row>
    <row r="6885" ht="22.5" customHeight="1">
      <c r="A6885" s="18">
        <v>45756.0</v>
      </c>
      <c r="B6885" s="19" t="str">
        <f t="shared" si="1"/>
        <v>Apr</v>
      </c>
      <c r="C6885" s="20" t="s">
        <v>13</v>
      </c>
      <c r="D6885" s="19" t="s">
        <v>169</v>
      </c>
      <c r="E6885" s="19" t="s">
        <v>9</v>
      </c>
      <c r="F6885" s="21">
        <v>2.0</v>
      </c>
      <c r="G6885" s="22">
        <v>55514.0</v>
      </c>
      <c r="H6885" s="15" t="str">
        <f t="shared" si="2"/>
        <v>Medium Range</v>
      </c>
      <c r="I6885" s="22">
        <v>67245.0</v>
      </c>
      <c r="J6885" s="23">
        <f t="shared" si="3"/>
        <v>0.8255483679</v>
      </c>
      <c r="K6885" s="24" t="str">
        <f t="shared" si="4"/>
        <v>Target Not Meet</v>
      </c>
    </row>
    <row r="6886" ht="22.5" customHeight="1">
      <c r="A6886" s="18">
        <v>45756.0</v>
      </c>
      <c r="B6886" s="19" t="str">
        <f t="shared" si="1"/>
        <v>Apr</v>
      </c>
      <c r="C6886" s="20" t="s">
        <v>13</v>
      </c>
      <c r="D6886" s="19" t="s">
        <v>169</v>
      </c>
      <c r="E6886" s="19" t="s">
        <v>19</v>
      </c>
      <c r="F6886" s="21">
        <v>1.0</v>
      </c>
      <c r="G6886" s="22">
        <v>28426.0</v>
      </c>
      <c r="H6886" s="15" t="str">
        <f t="shared" si="2"/>
        <v>Base Range</v>
      </c>
      <c r="I6886" s="22">
        <v>36402.0</v>
      </c>
      <c r="J6886" s="23">
        <f t="shared" si="3"/>
        <v>0.7808911598</v>
      </c>
      <c r="K6886" s="24" t="str">
        <f t="shared" si="4"/>
        <v>Target Not Meet</v>
      </c>
    </row>
    <row r="6887" ht="22.5" customHeight="1">
      <c r="A6887" s="18">
        <v>45756.0</v>
      </c>
      <c r="B6887" s="19" t="str">
        <f t="shared" si="1"/>
        <v>Apr</v>
      </c>
      <c r="C6887" s="20" t="s">
        <v>13</v>
      </c>
      <c r="D6887" s="19" t="s">
        <v>169</v>
      </c>
      <c r="E6887" s="19" t="s">
        <v>38</v>
      </c>
      <c r="F6887" s="21">
        <v>2.0</v>
      </c>
      <c r="G6887" s="22">
        <v>35259.0</v>
      </c>
      <c r="H6887" s="15" t="str">
        <f t="shared" si="2"/>
        <v>Base Range</v>
      </c>
      <c r="I6887" s="22">
        <v>41813.0</v>
      </c>
      <c r="J6887" s="23">
        <f t="shared" si="3"/>
        <v>0.8432544902</v>
      </c>
      <c r="K6887" s="24" t="str">
        <f t="shared" si="4"/>
        <v>Target Not Meet</v>
      </c>
    </row>
    <row r="6888" ht="22.5" customHeight="1">
      <c r="A6888" s="18">
        <v>45756.0</v>
      </c>
      <c r="B6888" s="19" t="str">
        <f t="shared" si="1"/>
        <v>Apr</v>
      </c>
      <c r="C6888" s="20" t="s">
        <v>13</v>
      </c>
      <c r="D6888" s="19" t="s">
        <v>37</v>
      </c>
      <c r="E6888" s="19" t="s">
        <v>63</v>
      </c>
      <c r="F6888" s="21">
        <v>3.0</v>
      </c>
      <c r="G6888" s="22">
        <v>55055.0</v>
      </c>
      <c r="H6888" s="15" t="str">
        <f t="shared" si="2"/>
        <v>Medium Range</v>
      </c>
      <c r="I6888" s="22">
        <v>67080.0</v>
      </c>
      <c r="J6888" s="23">
        <f t="shared" si="3"/>
        <v>0.8207364341</v>
      </c>
      <c r="K6888" s="24" t="str">
        <f t="shared" si="4"/>
        <v>Target Not Meet</v>
      </c>
    </row>
    <row r="6889" ht="22.5" customHeight="1">
      <c r="A6889" s="18">
        <v>45756.0</v>
      </c>
      <c r="B6889" s="19" t="str">
        <f t="shared" si="1"/>
        <v>Apr</v>
      </c>
      <c r="C6889" s="20" t="s">
        <v>13</v>
      </c>
      <c r="D6889" s="19" t="s">
        <v>37</v>
      </c>
      <c r="E6889" s="19" t="s">
        <v>38</v>
      </c>
      <c r="F6889" s="21">
        <v>2.0</v>
      </c>
      <c r="G6889" s="22">
        <v>32389.0</v>
      </c>
      <c r="H6889" s="15" t="str">
        <f t="shared" si="2"/>
        <v>Base Range</v>
      </c>
      <c r="I6889" s="22">
        <v>38859.0</v>
      </c>
      <c r="J6889" s="23">
        <f t="shared" si="3"/>
        <v>0.8335006048</v>
      </c>
      <c r="K6889" s="24" t="str">
        <f t="shared" si="4"/>
        <v>Target Not Meet</v>
      </c>
    </row>
    <row r="6890" ht="22.5" customHeight="1">
      <c r="A6890" s="18">
        <v>45756.0</v>
      </c>
      <c r="B6890" s="19" t="str">
        <f t="shared" si="1"/>
        <v>Apr</v>
      </c>
      <c r="C6890" s="20" t="s">
        <v>13</v>
      </c>
      <c r="D6890" s="19" t="s">
        <v>29</v>
      </c>
      <c r="E6890" s="19" t="s">
        <v>38</v>
      </c>
      <c r="F6890" s="21">
        <v>2.0</v>
      </c>
      <c r="G6890" s="22">
        <v>41003.0</v>
      </c>
      <c r="H6890" s="15" t="str">
        <f t="shared" si="2"/>
        <v>Base Range</v>
      </c>
      <c r="I6890" s="22">
        <v>52161.0</v>
      </c>
      <c r="J6890" s="23">
        <f t="shared" si="3"/>
        <v>0.7860853895</v>
      </c>
      <c r="K6890" s="24" t="str">
        <f t="shared" si="4"/>
        <v>Target Not Meet</v>
      </c>
    </row>
    <row r="6891" ht="22.5" customHeight="1">
      <c r="A6891" s="18">
        <v>45756.0</v>
      </c>
      <c r="B6891" s="19" t="str">
        <f t="shared" si="1"/>
        <v>Apr</v>
      </c>
      <c r="C6891" s="20" t="s">
        <v>13</v>
      </c>
      <c r="D6891" s="19" t="s">
        <v>29</v>
      </c>
      <c r="E6891" s="19" t="s">
        <v>68</v>
      </c>
      <c r="F6891" s="21">
        <v>1.0</v>
      </c>
      <c r="G6891" s="22">
        <v>26003.0</v>
      </c>
      <c r="H6891" s="15" t="str">
        <f t="shared" si="2"/>
        <v>Base Range</v>
      </c>
      <c r="I6891" s="22">
        <v>28115.0</v>
      </c>
      <c r="J6891" s="23">
        <f t="shared" si="3"/>
        <v>0.9248799573</v>
      </c>
      <c r="K6891" s="24" t="str">
        <f t="shared" si="4"/>
        <v>Target Not Meet</v>
      </c>
    </row>
    <row r="6892" ht="22.5" customHeight="1">
      <c r="A6892" s="18">
        <v>45756.0</v>
      </c>
      <c r="B6892" s="19" t="str">
        <f t="shared" si="1"/>
        <v>Apr</v>
      </c>
      <c r="C6892" s="20" t="s">
        <v>13</v>
      </c>
      <c r="D6892" s="19" t="s">
        <v>18</v>
      </c>
      <c r="E6892" s="19" t="s">
        <v>38</v>
      </c>
      <c r="F6892" s="21">
        <v>2.0</v>
      </c>
      <c r="G6892" s="22">
        <v>37462.0</v>
      </c>
      <c r="H6892" s="15" t="str">
        <f t="shared" si="2"/>
        <v>Base Range</v>
      </c>
      <c r="I6892" s="22">
        <v>34042.0</v>
      </c>
      <c r="J6892" s="23">
        <f t="shared" si="3"/>
        <v>1.100464133</v>
      </c>
      <c r="K6892" s="24" t="str">
        <f t="shared" si="4"/>
        <v>Over Achived</v>
      </c>
    </row>
    <row r="6893" ht="22.5" customHeight="1">
      <c r="A6893" s="18">
        <v>45756.0</v>
      </c>
      <c r="B6893" s="19" t="str">
        <f t="shared" si="1"/>
        <v>Apr</v>
      </c>
      <c r="C6893" s="20" t="s">
        <v>13</v>
      </c>
      <c r="D6893" s="19" t="s">
        <v>18</v>
      </c>
      <c r="E6893" s="19" t="s">
        <v>23</v>
      </c>
      <c r="F6893" s="21">
        <v>1.0</v>
      </c>
      <c r="G6893" s="22">
        <v>29610.0</v>
      </c>
      <c r="H6893" s="15" t="str">
        <f t="shared" si="2"/>
        <v>Base Range</v>
      </c>
      <c r="I6893" s="22">
        <v>21150.0</v>
      </c>
      <c r="J6893" s="23">
        <f t="shared" si="3"/>
        <v>1.4</v>
      </c>
      <c r="K6893" s="24" t="str">
        <f t="shared" si="4"/>
        <v>Over Achived</v>
      </c>
    </row>
    <row r="6894" ht="22.5" customHeight="1">
      <c r="A6894" s="18">
        <v>45756.0</v>
      </c>
      <c r="B6894" s="19" t="str">
        <f t="shared" si="1"/>
        <v>Apr</v>
      </c>
      <c r="C6894" s="20" t="s">
        <v>57</v>
      </c>
      <c r="D6894" s="19" t="s">
        <v>58</v>
      </c>
      <c r="E6894" s="19" t="s">
        <v>34</v>
      </c>
      <c r="F6894" s="21">
        <v>1.0</v>
      </c>
      <c r="G6894" s="22">
        <v>45687.0</v>
      </c>
      <c r="H6894" s="15" t="str">
        <f t="shared" si="2"/>
        <v>Base Range</v>
      </c>
      <c r="I6894" s="22">
        <v>33022.0</v>
      </c>
      <c r="J6894" s="23">
        <f t="shared" si="3"/>
        <v>1.383532191</v>
      </c>
      <c r="K6894" s="24" t="str">
        <f t="shared" si="4"/>
        <v>Over Achived</v>
      </c>
    </row>
    <row r="6895" ht="22.5" customHeight="1">
      <c r="A6895" s="18">
        <v>45756.0</v>
      </c>
      <c r="B6895" s="19" t="str">
        <f t="shared" si="1"/>
        <v>Apr</v>
      </c>
      <c r="C6895" s="20" t="s">
        <v>13</v>
      </c>
      <c r="D6895" s="19" t="s">
        <v>18</v>
      </c>
      <c r="E6895" s="19" t="s">
        <v>68</v>
      </c>
      <c r="F6895" s="21">
        <v>1.0</v>
      </c>
      <c r="G6895" s="22">
        <v>24201.0</v>
      </c>
      <c r="H6895" s="15" t="str">
        <f t="shared" si="2"/>
        <v>Base Range</v>
      </c>
      <c r="I6895" s="22">
        <v>19975.0</v>
      </c>
      <c r="J6895" s="23">
        <f t="shared" si="3"/>
        <v>1.211564456</v>
      </c>
      <c r="K6895" s="24" t="str">
        <f t="shared" si="4"/>
        <v>Over Achived</v>
      </c>
    </row>
    <row r="6896" ht="22.5" customHeight="1">
      <c r="A6896" s="18">
        <v>45756.0</v>
      </c>
      <c r="B6896" s="19" t="str">
        <f t="shared" si="1"/>
        <v>Apr</v>
      </c>
      <c r="C6896" s="20" t="s">
        <v>13</v>
      </c>
      <c r="D6896" s="19" t="s">
        <v>169</v>
      </c>
      <c r="E6896" s="19" t="s">
        <v>63</v>
      </c>
      <c r="F6896" s="21">
        <v>2.0</v>
      </c>
      <c r="G6896" s="22">
        <v>57462.0</v>
      </c>
      <c r="H6896" s="15" t="str">
        <f t="shared" si="2"/>
        <v>Medium Range</v>
      </c>
      <c r="I6896" s="22">
        <v>66188.0</v>
      </c>
      <c r="J6896" s="23">
        <f t="shared" si="3"/>
        <v>0.8681634133</v>
      </c>
      <c r="K6896" s="24" t="str">
        <f t="shared" si="4"/>
        <v>Target Not Meet</v>
      </c>
    </row>
    <row r="6897" ht="22.5" customHeight="1">
      <c r="A6897" s="18">
        <v>45756.0</v>
      </c>
      <c r="B6897" s="19" t="str">
        <f t="shared" si="1"/>
        <v>Apr</v>
      </c>
      <c r="C6897" s="20" t="s">
        <v>57</v>
      </c>
      <c r="D6897" s="19" t="s">
        <v>58</v>
      </c>
      <c r="E6897" s="19" t="s">
        <v>34</v>
      </c>
      <c r="F6897" s="21">
        <v>2.0</v>
      </c>
      <c r="G6897" s="22">
        <v>40642.0</v>
      </c>
      <c r="H6897" s="15" t="str">
        <f t="shared" si="2"/>
        <v>Base Range</v>
      </c>
      <c r="I6897" s="22">
        <v>30129.0</v>
      </c>
      <c r="J6897" s="23">
        <f t="shared" si="3"/>
        <v>1.348932922</v>
      </c>
      <c r="K6897" s="24" t="str">
        <f t="shared" si="4"/>
        <v>Over Achived</v>
      </c>
    </row>
    <row r="6898" ht="22.5" customHeight="1">
      <c r="A6898" s="18">
        <v>45756.0</v>
      </c>
      <c r="B6898" s="19" t="str">
        <f t="shared" si="1"/>
        <v>Apr</v>
      </c>
      <c r="C6898" s="20" t="s">
        <v>57</v>
      </c>
      <c r="D6898" s="19" t="s">
        <v>71</v>
      </c>
      <c r="E6898" s="19" t="s">
        <v>19</v>
      </c>
      <c r="F6898" s="21">
        <v>1.0</v>
      </c>
      <c r="G6898" s="22">
        <v>21143.0</v>
      </c>
      <c r="H6898" s="15" t="str">
        <f t="shared" si="2"/>
        <v>Base Range</v>
      </c>
      <c r="I6898" s="22">
        <v>27023.0</v>
      </c>
      <c r="J6898" s="23">
        <f t="shared" si="3"/>
        <v>0.7824075787</v>
      </c>
      <c r="K6898" s="24" t="str">
        <f t="shared" si="4"/>
        <v>Target Not Meet</v>
      </c>
    </row>
    <row r="6899" ht="22.5" customHeight="1">
      <c r="A6899" s="18">
        <v>45756.0</v>
      </c>
      <c r="B6899" s="19" t="str">
        <f t="shared" si="1"/>
        <v>Apr</v>
      </c>
      <c r="C6899" s="20" t="s">
        <v>57</v>
      </c>
      <c r="D6899" s="25" t="s">
        <v>62</v>
      </c>
      <c r="E6899" s="19" t="s">
        <v>34</v>
      </c>
      <c r="F6899" s="21">
        <v>2.0</v>
      </c>
      <c r="G6899" s="22">
        <v>38395.0</v>
      </c>
      <c r="H6899" s="15" t="str">
        <f t="shared" si="2"/>
        <v>Base Range</v>
      </c>
      <c r="I6899" s="22">
        <v>29262.0</v>
      </c>
      <c r="J6899" s="23">
        <f t="shared" si="3"/>
        <v>1.312111271</v>
      </c>
      <c r="K6899" s="24" t="str">
        <f t="shared" si="4"/>
        <v>Over Achived</v>
      </c>
    </row>
    <row r="6900" ht="22.5" customHeight="1">
      <c r="A6900" s="18">
        <v>45756.0</v>
      </c>
      <c r="B6900" s="19" t="str">
        <f t="shared" si="1"/>
        <v>Apr</v>
      </c>
      <c r="C6900" s="20" t="s">
        <v>13</v>
      </c>
      <c r="D6900" s="19" t="s">
        <v>18</v>
      </c>
      <c r="E6900" s="19" t="s">
        <v>23</v>
      </c>
      <c r="F6900" s="21">
        <v>1.0</v>
      </c>
      <c r="G6900" s="22">
        <v>26645.0</v>
      </c>
      <c r="H6900" s="15" t="str">
        <f t="shared" si="2"/>
        <v>Base Range</v>
      </c>
      <c r="I6900" s="22">
        <v>23685.0</v>
      </c>
      <c r="J6900" s="23">
        <f t="shared" si="3"/>
        <v>1.124973612</v>
      </c>
      <c r="K6900" s="24" t="str">
        <f t="shared" si="4"/>
        <v>Over Achived</v>
      </c>
    </row>
    <row r="6901" ht="22.5" customHeight="1">
      <c r="A6901" s="18">
        <v>45756.0</v>
      </c>
      <c r="B6901" s="19" t="str">
        <f t="shared" si="1"/>
        <v>Apr</v>
      </c>
      <c r="C6901" s="20" t="s">
        <v>57</v>
      </c>
      <c r="D6901" s="19" t="s">
        <v>85</v>
      </c>
      <c r="E6901" s="19" t="s">
        <v>38</v>
      </c>
      <c r="F6901" s="21">
        <v>1.0</v>
      </c>
      <c r="G6901" s="22">
        <v>28409.0</v>
      </c>
      <c r="H6901" s="15" t="str">
        <f t="shared" si="2"/>
        <v>Base Range</v>
      </c>
      <c r="I6901" s="22">
        <v>33036.0</v>
      </c>
      <c r="J6901" s="23">
        <f t="shared" si="3"/>
        <v>0.8599406708</v>
      </c>
      <c r="K6901" s="24" t="str">
        <f t="shared" si="4"/>
        <v>Target Not Meet</v>
      </c>
    </row>
    <row r="6902" ht="22.5" customHeight="1">
      <c r="A6902" s="18">
        <v>45756.0</v>
      </c>
      <c r="B6902" s="19" t="str">
        <f t="shared" si="1"/>
        <v>Apr</v>
      </c>
      <c r="C6902" s="20" t="s">
        <v>57</v>
      </c>
      <c r="D6902" s="19" t="s">
        <v>85</v>
      </c>
      <c r="E6902" s="19" t="s">
        <v>26</v>
      </c>
      <c r="F6902" s="21">
        <v>1.0</v>
      </c>
      <c r="G6902" s="22">
        <v>33485.0</v>
      </c>
      <c r="H6902" s="15" t="str">
        <f t="shared" si="2"/>
        <v>Base Range</v>
      </c>
      <c r="I6902" s="22">
        <v>36896.0</v>
      </c>
      <c r="J6902" s="23">
        <f t="shared" si="3"/>
        <v>0.907550954</v>
      </c>
      <c r="K6902" s="24" t="str">
        <f t="shared" si="4"/>
        <v>Target Not Meet</v>
      </c>
    </row>
    <row r="6903" ht="22.5" customHeight="1">
      <c r="A6903" s="18">
        <v>45756.0</v>
      </c>
      <c r="B6903" s="19" t="str">
        <f t="shared" si="1"/>
        <v>Apr</v>
      </c>
      <c r="C6903" s="20" t="s">
        <v>57</v>
      </c>
      <c r="D6903" s="19" t="s">
        <v>85</v>
      </c>
      <c r="E6903" s="19" t="s">
        <v>38</v>
      </c>
      <c r="F6903" s="21">
        <v>1.0</v>
      </c>
      <c r="G6903" s="22">
        <v>30214.0</v>
      </c>
      <c r="H6903" s="15" t="str">
        <f t="shared" si="2"/>
        <v>Base Range</v>
      </c>
      <c r="I6903" s="22">
        <v>39036.0</v>
      </c>
      <c r="J6903" s="23">
        <f t="shared" si="3"/>
        <v>0.774003484</v>
      </c>
      <c r="K6903" s="24" t="str">
        <f t="shared" si="4"/>
        <v>Target Not Meet</v>
      </c>
    </row>
    <row r="6904" ht="22.5" customHeight="1">
      <c r="A6904" s="18">
        <v>45756.0</v>
      </c>
      <c r="B6904" s="19" t="str">
        <f t="shared" si="1"/>
        <v>Apr</v>
      </c>
      <c r="C6904" s="20" t="s">
        <v>57</v>
      </c>
      <c r="D6904" s="19" t="s">
        <v>85</v>
      </c>
      <c r="E6904" s="19" t="s">
        <v>26</v>
      </c>
      <c r="F6904" s="21">
        <v>1.0</v>
      </c>
      <c r="G6904" s="22">
        <v>28134.0</v>
      </c>
      <c r="H6904" s="15" t="str">
        <f t="shared" si="2"/>
        <v>Base Range</v>
      </c>
      <c r="I6904" s="22">
        <v>33577.0</v>
      </c>
      <c r="J6904" s="23">
        <f t="shared" si="3"/>
        <v>0.8378949876</v>
      </c>
      <c r="K6904" s="24" t="str">
        <f t="shared" si="4"/>
        <v>Target Not Meet</v>
      </c>
    </row>
    <row r="6905" ht="22.5" customHeight="1">
      <c r="A6905" s="18">
        <v>45756.0</v>
      </c>
      <c r="B6905" s="19" t="str">
        <f t="shared" si="1"/>
        <v>Apr</v>
      </c>
      <c r="C6905" s="20" t="s">
        <v>57</v>
      </c>
      <c r="D6905" s="19" t="s">
        <v>80</v>
      </c>
      <c r="E6905" s="19" t="s">
        <v>19</v>
      </c>
      <c r="F6905" s="21">
        <v>1.0</v>
      </c>
      <c r="G6905" s="22">
        <v>24378.0</v>
      </c>
      <c r="H6905" s="15" t="str">
        <f t="shared" si="2"/>
        <v>Base Range</v>
      </c>
      <c r="I6905" s="22">
        <v>30965.0</v>
      </c>
      <c r="J6905" s="23">
        <f t="shared" si="3"/>
        <v>0.7872759567</v>
      </c>
      <c r="K6905" s="24" t="str">
        <f t="shared" si="4"/>
        <v>Target Not Meet</v>
      </c>
    </row>
    <row r="6906" ht="22.5" customHeight="1">
      <c r="A6906" s="18">
        <v>45756.0</v>
      </c>
      <c r="B6906" s="19" t="str">
        <f t="shared" si="1"/>
        <v>Apr</v>
      </c>
      <c r="C6906" s="20" t="s">
        <v>57</v>
      </c>
      <c r="D6906" s="19" t="s">
        <v>80</v>
      </c>
      <c r="E6906" s="19" t="s">
        <v>9</v>
      </c>
      <c r="F6906" s="21">
        <v>1.0</v>
      </c>
      <c r="G6906" s="22">
        <v>42466.0</v>
      </c>
      <c r="H6906" s="15" t="str">
        <f t="shared" si="2"/>
        <v>Base Range</v>
      </c>
      <c r="I6906" s="22">
        <v>45138.0</v>
      </c>
      <c r="J6906" s="23">
        <f t="shared" si="3"/>
        <v>0.9408037574</v>
      </c>
      <c r="K6906" s="24" t="str">
        <f t="shared" si="4"/>
        <v>Target Not Meet</v>
      </c>
    </row>
    <row r="6907" ht="22.5" customHeight="1">
      <c r="A6907" s="18">
        <v>45756.0</v>
      </c>
      <c r="B6907" s="19" t="str">
        <f t="shared" si="1"/>
        <v>Apr</v>
      </c>
      <c r="C6907" s="20" t="s">
        <v>57</v>
      </c>
      <c r="D6907" s="19" t="s">
        <v>80</v>
      </c>
      <c r="E6907" s="19" t="s">
        <v>34</v>
      </c>
      <c r="F6907" s="21">
        <v>2.0</v>
      </c>
      <c r="G6907" s="22">
        <v>41036.0</v>
      </c>
      <c r="H6907" s="15" t="str">
        <f t="shared" si="2"/>
        <v>Base Range</v>
      </c>
      <c r="I6907" s="22">
        <v>46090.0</v>
      </c>
      <c r="J6907" s="23">
        <f t="shared" si="3"/>
        <v>0.8903449772</v>
      </c>
      <c r="K6907" s="24" t="str">
        <f t="shared" si="4"/>
        <v>Target Not Meet</v>
      </c>
    </row>
    <row r="6908" ht="22.5" customHeight="1">
      <c r="A6908" s="18">
        <v>45756.0</v>
      </c>
      <c r="B6908" s="19" t="str">
        <f t="shared" si="1"/>
        <v>Apr</v>
      </c>
      <c r="C6908" s="20" t="s">
        <v>57</v>
      </c>
      <c r="D6908" s="19" t="s">
        <v>80</v>
      </c>
      <c r="E6908" s="19" t="s">
        <v>68</v>
      </c>
      <c r="F6908" s="21">
        <v>1.0</v>
      </c>
      <c r="G6908" s="22">
        <v>16861.0</v>
      </c>
      <c r="H6908" s="15" t="str">
        <f t="shared" si="2"/>
        <v>Base Range</v>
      </c>
      <c r="I6908" s="22">
        <v>20981.0</v>
      </c>
      <c r="J6908" s="23">
        <f t="shared" si="3"/>
        <v>0.8036318574</v>
      </c>
      <c r="K6908" s="24" t="str">
        <f t="shared" si="4"/>
        <v>Target Not Meet</v>
      </c>
    </row>
    <row r="6909" ht="22.5" customHeight="1">
      <c r="A6909" s="18">
        <v>45756.0</v>
      </c>
      <c r="B6909" s="19" t="str">
        <f t="shared" si="1"/>
        <v>Apr</v>
      </c>
      <c r="C6909" s="20" t="s">
        <v>57</v>
      </c>
      <c r="D6909" s="19" t="s">
        <v>80</v>
      </c>
      <c r="E6909" s="19" t="s">
        <v>68</v>
      </c>
      <c r="F6909" s="21">
        <v>1.0</v>
      </c>
      <c r="G6909" s="22">
        <v>19007.0</v>
      </c>
      <c r="H6909" s="15" t="str">
        <f t="shared" si="2"/>
        <v>Base Range</v>
      </c>
      <c r="I6909" s="22">
        <v>21658.0</v>
      </c>
      <c r="J6909" s="23">
        <f t="shared" si="3"/>
        <v>0.8775971927</v>
      </c>
      <c r="K6909" s="24" t="str">
        <f t="shared" si="4"/>
        <v>Target Not Meet</v>
      </c>
    </row>
    <row r="6910" ht="22.5" customHeight="1">
      <c r="A6910" s="18">
        <v>45756.0</v>
      </c>
      <c r="B6910" s="19" t="str">
        <f t="shared" si="1"/>
        <v>Apr</v>
      </c>
      <c r="C6910" s="20" t="s">
        <v>57</v>
      </c>
      <c r="D6910" s="19" t="s">
        <v>71</v>
      </c>
      <c r="E6910" s="19" t="s">
        <v>68</v>
      </c>
      <c r="F6910" s="21">
        <v>1.0</v>
      </c>
      <c r="G6910" s="22">
        <v>20408.0</v>
      </c>
      <c r="H6910" s="15" t="str">
        <f t="shared" si="2"/>
        <v>Base Range</v>
      </c>
      <c r="I6910" s="22">
        <v>26030.0</v>
      </c>
      <c r="J6910" s="23">
        <f t="shared" si="3"/>
        <v>0.7840184403</v>
      </c>
      <c r="K6910" s="24" t="str">
        <f t="shared" si="4"/>
        <v>Target Not Meet</v>
      </c>
    </row>
    <row r="6911" ht="22.5" customHeight="1">
      <c r="A6911" s="18">
        <v>45756.0</v>
      </c>
      <c r="B6911" s="19" t="str">
        <f t="shared" si="1"/>
        <v>Apr</v>
      </c>
      <c r="C6911" s="20" t="s">
        <v>57</v>
      </c>
      <c r="D6911" s="19" t="s">
        <v>71</v>
      </c>
      <c r="E6911" s="19" t="s">
        <v>26</v>
      </c>
      <c r="F6911" s="21">
        <v>1.0</v>
      </c>
      <c r="G6911" s="22">
        <v>33792.0</v>
      </c>
      <c r="H6911" s="15" t="str">
        <f t="shared" si="2"/>
        <v>Base Range</v>
      </c>
      <c r="I6911" s="22">
        <v>40735.0</v>
      </c>
      <c r="J6911" s="23">
        <f t="shared" si="3"/>
        <v>0.8295568921</v>
      </c>
      <c r="K6911" s="24" t="str">
        <f t="shared" si="4"/>
        <v>Target Not Meet</v>
      </c>
    </row>
    <row r="6912" ht="22.5" customHeight="1">
      <c r="A6912" s="18">
        <v>45756.0</v>
      </c>
      <c r="B6912" s="19" t="str">
        <f t="shared" si="1"/>
        <v>Apr</v>
      </c>
      <c r="C6912" s="20" t="s">
        <v>57</v>
      </c>
      <c r="D6912" s="19" t="s">
        <v>71</v>
      </c>
      <c r="E6912" s="19" t="s">
        <v>23</v>
      </c>
      <c r="F6912" s="21">
        <v>1.0</v>
      </c>
      <c r="G6912" s="22">
        <v>21990.0</v>
      </c>
      <c r="H6912" s="15" t="str">
        <f t="shared" si="2"/>
        <v>Base Range</v>
      </c>
      <c r="I6912" s="22">
        <v>25011.0</v>
      </c>
      <c r="J6912" s="23">
        <f t="shared" si="3"/>
        <v>0.8792131462</v>
      </c>
      <c r="K6912" s="24" t="str">
        <f t="shared" si="4"/>
        <v>Target Not Meet</v>
      </c>
    </row>
    <row r="6913" ht="22.5" customHeight="1">
      <c r="A6913" s="18">
        <v>45756.0</v>
      </c>
      <c r="B6913" s="19" t="str">
        <f t="shared" si="1"/>
        <v>Apr</v>
      </c>
      <c r="C6913" s="20" t="s">
        <v>57</v>
      </c>
      <c r="D6913" s="25" t="s">
        <v>62</v>
      </c>
      <c r="E6913" s="19" t="s">
        <v>63</v>
      </c>
      <c r="F6913" s="21">
        <v>1.0</v>
      </c>
      <c r="G6913" s="22">
        <v>18592.0</v>
      </c>
      <c r="H6913" s="15" t="str">
        <f t="shared" si="2"/>
        <v>Base Range</v>
      </c>
      <c r="I6913" s="22">
        <v>15751.0</v>
      </c>
      <c r="J6913" s="23">
        <f t="shared" si="3"/>
        <v>1.1803695</v>
      </c>
      <c r="K6913" s="24" t="str">
        <f t="shared" si="4"/>
        <v>Over Achived</v>
      </c>
    </row>
    <row r="6914" ht="22.5" customHeight="1">
      <c r="A6914" s="18">
        <v>45756.0</v>
      </c>
      <c r="B6914" s="19" t="str">
        <f t="shared" si="1"/>
        <v>Apr</v>
      </c>
      <c r="C6914" s="20" t="s">
        <v>57</v>
      </c>
      <c r="D6914" s="25" t="s">
        <v>62</v>
      </c>
      <c r="E6914" s="19" t="s">
        <v>38</v>
      </c>
      <c r="F6914" s="21">
        <v>1.0</v>
      </c>
      <c r="G6914" s="22">
        <v>24698.0</v>
      </c>
      <c r="H6914" s="15" t="str">
        <f t="shared" si="2"/>
        <v>Base Range</v>
      </c>
      <c r="I6914" s="22">
        <v>21027.0</v>
      </c>
      <c r="J6914" s="23">
        <f t="shared" si="3"/>
        <v>1.174585057</v>
      </c>
      <c r="K6914" s="24" t="str">
        <f t="shared" si="4"/>
        <v>Over Achived</v>
      </c>
    </row>
    <row r="6915" ht="22.5" customHeight="1">
      <c r="A6915" s="18">
        <v>45756.0</v>
      </c>
      <c r="B6915" s="19" t="str">
        <f t="shared" si="1"/>
        <v>Apr</v>
      </c>
      <c r="C6915" s="20" t="s">
        <v>57</v>
      </c>
      <c r="D6915" s="25" t="s">
        <v>62</v>
      </c>
      <c r="E6915" s="19" t="s">
        <v>19</v>
      </c>
      <c r="F6915" s="21">
        <v>1.0</v>
      </c>
      <c r="G6915" s="22">
        <v>23613.0</v>
      </c>
      <c r="H6915" s="15" t="str">
        <f t="shared" si="2"/>
        <v>Base Range</v>
      </c>
      <c r="I6915" s="22">
        <v>20392.0</v>
      </c>
      <c r="J6915" s="23">
        <f t="shared" si="3"/>
        <v>1.1579541</v>
      </c>
      <c r="K6915" s="24" t="str">
        <f t="shared" si="4"/>
        <v>Over Achived</v>
      </c>
    </row>
    <row r="6916" ht="22.5" customHeight="1">
      <c r="A6916" s="18">
        <v>45756.0</v>
      </c>
      <c r="B6916" s="19" t="str">
        <f t="shared" si="1"/>
        <v>Apr</v>
      </c>
      <c r="C6916" s="20" t="s">
        <v>13</v>
      </c>
      <c r="D6916" s="19" t="s">
        <v>14</v>
      </c>
      <c r="E6916" s="19" t="s">
        <v>38</v>
      </c>
      <c r="F6916" s="21">
        <v>1.0</v>
      </c>
      <c r="G6916" s="22">
        <v>33382.0</v>
      </c>
      <c r="H6916" s="15" t="str">
        <f t="shared" si="2"/>
        <v>Base Range</v>
      </c>
      <c r="I6916" s="22">
        <v>28413.0</v>
      </c>
      <c r="J6916" s="23">
        <f t="shared" si="3"/>
        <v>1.174884736</v>
      </c>
      <c r="K6916" s="24" t="str">
        <f t="shared" si="4"/>
        <v>Over Achived</v>
      </c>
    </row>
    <row r="6917" ht="22.5" customHeight="1">
      <c r="A6917" s="18">
        <v>45756.0</v>
      </c>
      <c r="B6917" s="19" t="str">
        <f t="shared" si="1"/>
        <v>Apr</v>
      </c>
      <c r="C6917" s="20" t="s">
        <v>7</v>
      </c>
      <c r="D6917" s="19" t="s">
        <v>8</v>
      </c>
      <c r="E6917" s="19" t="s">
        <v>68</v>
      </c>
      <c r="F6917" s="21">
        <v>2.0</v>
      </c>
      <c r="G6917" s="22">
        <v>47957.0</v>
      </c>
      <c r="H6917" s="15" t="str">
        <f t="shared" si="2"/>
        <v>Base Range</v>
      </c>
      <c r="I6917" s="22">
        <v>41479.0</v>
      </c>
      <c r="J6917" s="23">
        <f t="shared" si="3"/>
        <v>1.156175414</v>
      </c>
      <c r="K6917" s="24" t="str">
        <f t="shared" si="4"/>
        <v>Over Achived</v>
      </c>
    </row>
    <row r="6918" ht="22.5" customHeight="1">
      <c r="A6918" s="18">
        <v>45756.0</v>
      </c>
      <c r="B6918" s="19" t="str">
        <f t="shared" si="1"/>
        <v>Apr</v>
      </c>
      <c r="C6918" s="20" t="s">
        <v>13</v>
      </c>
      <c r="D6918" s="19" t="s">
        <v>14</v>
      </c>
      <c r="E6918" s="19" t="s">
        <v>34</v>
      </c>
      <c r="F6918" s="21">
        <v>2.0</v>
      </c>
      <c r="G6918" s="22">
        <v>54695.0</v>
      </c>
      <c r="H6918" s="15" t="str">
        <f t="shared" si="2"/>
        <v>Medium Range</v>
      </c>
      <c r="I6918" s="22">
        <v>45671.0</v>
      </c>
      <c r="J6918" s="23">
        <f t="shared" si="3"/>
        <v>1.19758709</v>
      </c>
      <c r="K6918" s="24" t="str">
        <f t="shared" si="4"/>
        <v>Over Achived</v>
      </c>
    </row>
    <row r="6919" ht="22.5" customHeight="1">
      <c r="A6919" s="18">
        <v>45756.0</v>
      </c>
      <c r="B6919" s="19" t="str">
        <f t="shared" si="1"/>
        <v>Apr</v>
      </c>
      <c r="C6919" s="20" t="s">
        <v>7</v>
      </c>
      <c r="D6919" s="19" t="s">
        <v>126</v>
      </c>
      <c r="E6919" s="19" t="s">
        <v>38</v>
      </c>
      <c r="F6919" s="21">
        <v>2.0</v>
      </c>
      <c r="G6919" s="22">
        <v>64463.0</v>
      </c>
      <c r="H6919" s="15" t="str">
        <f t="shared" si="2"/>
        <v>Medium Range</v>
      </c>
      <c r="I6919" s="22">
        <v>55133.0</v>
      </c>
      <c r="J6919" s="23">
        <f t="shared" si="3"/>
        <v>1.169227142</v>
      </c>
      <c r="K6919" s="24" t="str">
        <f t="shared" si="4"/>
        <v>Over Achived</v>
      </c>
    </row>
    <row r="6920" ht="22.5" customHeight="1">
      <c r="A6920" s="18">
        <v>45756.0</v>
      </c>
      <c r="B6920" s="19" t="str">
        <f t="shared" si="1"/>
        <v>Apr</v>
      </c>
      <c r="C6920" s="20" t="s">
        <v>7</v>
      </c>
      <c r="D6920" s="19" t="s">
        <v>126</v>
      </c>
      <c r="E6920" s="19" t="s">
        <v>26</v>
      </c>
      <c r="F6920" s="21">
        <v>5.0</v>
      </c>
      <c r="G6920" s="22">
        <v>121384.0</v>
      </c>
      <c r="H6920" s="15" t="str">
        <f t="shared" si="2"/>
        <v>Very High Range</v>
      </c>
      <c r="I6920" s="22">
        <v>109483.0</v>
      </c>
      <c r="J6920" s="23">
        <f t="shared" si="3"/>
        <v>1.108701808</v>
      </c>
      <c r="K6920" s="24" t="str">
        <f t="shared" si="4"/>
        <v>Over Achived</v>
      </c>
    </row>
    <row r="6921" ht="22.5" customHeight="1">
      <c r="A6921" s="18">
        <v>45756.0</v>
      </c>
      <c r="B6921" s="19" t="str">
        <f t="shared" si="1"/>
        <v>Apr</v>
      </c>
      <c r="C6921" s="20" t="s">
        <v>7</v>
      </c>
      <c r="D6921" s="19" t="s">
        <v>126</v>
      </c>
      <c r="E6921" s="19" t="s">
        <v>68</v>
      </c>
      <c r="F6921" s="21">
        <v>2.0</v>
      </c>
      <c r="G6921" s="22">
        <v>42752.0</v>
      </c>
      <c r="H6921" s="15" t="str">
        <f t="shared" si="2"/>
        <v>Base Range</v>
      </c>
      <c r="I6921" s="22">
        <v>30547.0</v>
      </c>
      <c r="J6921" s="23">
        <f t="shared" si="3"/>
        <v>1.399548237</v>
      </c>
      <c r="K6921" s="24" t="str">
        <f t="shared" si="4"/>
        <v>Over Achived</v>
      </c>
    </row>
    <row r="6922" ht="22.5" customHeight="1">
      <c r="A6922" s="18">
        <v>45756.0</v>
      </c>
      <c r="B6922" s="19" t="str">
        <f t="shared" si="1"/>
        <v>Apr</v>
      </c>
      <c r="C6922" s="20" t="s">
        <v>7</v>
      </c>
      <c r="D6922" s="19" t="s">
        <v>118</v>
      </c>
      <c r="E6922" s="19" t="s">
        <v>38</v>
      </c>
      <c r="F6922" s="21">
        <v>2.0</v>
      </c>
      <c r="G6922" s="22">
        <v>58088.0</v>
      </c>
      <c r="H6922" s="15" t="str">
        <f t="shared" si="2"/>
        <v>Medium Range</v>
      </c>
      <c r="I6922" s="22">
        <v>50090.0</v>
      </c>
      <c r="J6922" s="23">
        <f t="shared" si="3"/>
        <v>1.159672589</v>
      </c>
      <c r="K6922" s="24" t="str">
        <f t="shared" si="4"/>
        <v>Over Achived</v>
      </c>
    </row>
    <row r="6923" ht="22.5" customHeight="1">
      <c r="A6923" s="18">
        <v>45756.0</v>
      </c>
      <c r="B6923" s="19" t="str">
        <f t="shared" si="1"/>
        <v>Apr</v>
      </c>
      <c r="C6923" s="20" t="s">
        <v>7</v>
      </c>
      <c r="D6923" s="19" t="s">
        <v>118</v>
      </c>
      <c r="E6923" s="19" t="s">
        <v>19</v>
      </c>
      <c r="F6923" s="21">
        <v>3.0</v>
      </c>
      <c r="G6923" s="22">
        <v>55112.0</v>
      </c>
      <c r="H6923" s="15" t="str">
        <f t="shared" si="2"/>
        <v>Medium Range</v>
      </c>
      <c r="I6923" s="22">
        <v>42045.0</v>
      </c>
      <c r="J6923" s="23">
        <f t="shared" si="3"/>
        <v>1.310786063</v>
      </c>
      <c r="K6923" s="24" t="str">
        <f t="shared" si="4"/>
        <v>Over Achived</v>
      </c>
    </row>
    <row r="6924" ht="22.5" customHeight="1">
      <c r="A6924" s="18">
        <v>45756.0</v>
      </c>
      <c r="B6924" s="19" t="str">
        <f t="shared" si="1"/>
        <v>Apr</v>
      </c>
      <c r="C6924" s="20" t="s">
        <v>7</v>
      </c>
      <c r="D6924" s="19" t="s">
        <v>118</v>
      </c>
      <c r="E6924" s="19" t="s">
        <v>9</v>
      </c>
      <c r="F6924" s="21">
        <v>4.0</v>
      </c>
      <c r="G6924" s="22">
        <v>95887.0</v>
      </c>
      <c r="H6924" s="15" t="str">
        <f t="shared" si="2"/>
        <v>Very High Range</v>
      </c>
      <c r="I6924" s="22">
        <v>90489.0</v>
      </c>
      <c r="J6924" s="23">
        <f t="shared" si="3"/>
        <v>1.05965366</v>
      </c>
      <c r="K6924" s="24" t="str">
        <f t="shared" si="4"/>
        <v>Over Achived</v>
      </c>
    </row>
    <row r="6925" ht="22.5" customHeight="1">
      <c r="A6925" s="18">
        <v>45756.0</v>
      </c>
      <c r="B6925" s="19" t="str">
        <f t="shared" si="1"/>
        <v>Apr</v>
      </c>
      <c r="C6925" s="20" t="s">
        <v>7</v>
      </c>
      <c r="D6925" s="19" t="s">
        <v>131</v>
      </c>
      <c r="E6925" s="19" t="s">
        <v>34</v>
      </c>
      <c r="F6925" s="21">
        <v>3.0</v>
      </c>
      <c r="G6925" s="22">
        <v>90654.0</v>
      </c>
      <c r="H6925" s="15" t="str">
        <f t="shared" si="2"/>
        <v>Very High Range</v>
      </c>
      <c r="I6925" s="22">
        <v>77747.0</v>
      </c>
      <c r="J6925" s="23">
        <f t="shared" si="3"/>
        <v>1.166012837</v>
      </c>
      <c r="K6925" s="24" t="str">
        <f t="shared" si="4"/>
        <v>Over Achived</v>
      </c>
    </row>
    <row r="6926" ht="22.5" customHeight="1">
      <c r="A6926" s="18">
        <v>45756.0</v>
      </c>
      <c r="B6926" s="19" t="str">
        <f t="shared" si="1"/>
        <v>Apr</v>
      </c>
      <c r="C6926" s="20" t="s">
        <v>7</v>
      </c>
      <c r="D6926" s="19" t="s">
        <v>118</v>
      </c>
      <c r="E6926" s="19" t="s">
        <v>26</v>
      </c>
      <c r="F6926" s="21">
        <v>6.0</v>
      </c>
      <c r="G6926" s="22">
        <v>129045.0</v>
      </c>
      <c r="H6926" s="15" t="str">
        <f t="shared" si="2"/>
        <v>Very High Range</v>
      </c>
      <c r="I6926" s="22">
        <v>121503.0</v>
      </c>
      <c r="J6926" s="23">
        <f t="shared" si="3"/>
        <v>1.062072541</v>
      </c>
      <c r="K6926" s="24" t="str">
        <f t="shared" si="4"/>
        <v>Over Achived</v>
      </c>
    </row>
    <row r="6927" ht="22.5" customHeight="1">
      <c r="A6927" s="18">
        <v>45756.0</v>
      </c>
      <c r="B6927" s="19" t="str">
        <f t="shared" si="1"/>
        <v>Apr</v>
      </c>
      <c r="C6927" s="20" t="s">
        <v>7</v>
      </c>
      <c r="D6927" s="19" t="s">
        <v>106</v>
      </c>
      <c r="E6927" s="19" t="s">
        <v>34</v>
      </c>
      <c r="F6927" s="21">
        <v>4.0</v>
      </c>
      <c r="G6927" s="22">
        <v>102133.0</v>
      </c>
      <c r="H6927" s="15" t="str">
        <f t="shared" si="2"/>
        <v>Very High Range</v>
      </c>
      <c r="I6927" s="22">
        <v>77411.0</v>
      </c>
      <c r="J6927" s="23">
        <f t="shared" si="3"/>
        <v>1.319360298</v>
      </c>
      <c r="K6927" s="24" t="str">
        <f t="shared" si="4"/>
        <v>Over Achived</v>
      </c>
    </row>
    <row r="6928" ht="22.5" customHeight="1">
      <c r="A6928" s="18">
        <v>45756.0</v>
      </c>
      <c r="B6928" s="19" t="str">
        <f t="shared" si="1"/>
        <v>Apr</v>
      </c>
      <c r="C6928" s="20" t="s">
        <v>7</v>
      </c>
      <c r="D6928" s="19" t="s">
        <v>106</v>
      </c>
      <c r="E6928" s="19" t="s">
        <v>63</v>
      </c>
      <c r="F6928" s="21">
        <v>2.0</v>
      </c>
      <c r="G6928" s="22">
        <v>40293.0</v>
      </c>
      <c r="H6928" s="15" t="str">
        <f t="shared" si="2"/>
        <v>Base Range</v>
      </c>
      <c r="I6928" s="22">
        <v>31852.0</v>
      </c>
      <c r="J6928" s="23">
        <f t="shared" si="3"/>
        <v>1.265006907</v>
      </c>
      <c r="K6928" s="24" t="str">
        <f t="shared" si="4"/>
        <v>Over Achived</v>
      </c>
    </row>
    <row r="6929" ht="22.5" customHeight="1">
      <c r="A6929" s="18">
        <v>45756.0</v>
      </c>
      <c r="B6929" s="19" t="str">
        <f t="shared" si="1"/>
        <v>Apr</v>
      </c>
      <c r="C6929" s="20" t="s">
        <v>7</v>
      </c>
      <c r="D6929" s="19" t="s">
        <v>106</v>
      </c>
      <c r="E6929" s="19" t="s">
        <v>68</v>
      </c>
      <c r="F6929" s="21">
        <v>2.0</v>
      </c>
      <c r="G6929" s="22">
        <v>43321.0</v>
      </c>
      <c r="H6929" s="15" t="str">
        <f t="shared" si="2"/>
        <v>Base Range</v>
      </c>
      <c r="I6929" s="22">
        <v>39335.0</v>
      </c>
      <c r="J6929" s="23">
        <f t="shared" si="3"/>
        <v>1.101334689</v>
      </c>
      <c r="K6929" s="24" t="str">
        <f t="shared" si="4"/>
        <v>Over Achived</v>
      </c>
    </row>
    <row r="6930" ht="22.5" customHeight="1">
      <c r="A6930" s="18">
        <v>45756.0</v>
      </c>
      <c r="B6930" s="19" t="str">
        <f t="shared" si="1"/>
        <v>Apr</v>
      </c>
      <c r="C6930" s="20" t="s">
        <v>7</v>
      </c>
      <c r="D6930" s="19" t="s">
        <v>8</v>
      </c>
      <c r="E6930" s="19" t="s">
        <v>19</v>
      </c>
      <c r="F6930" s="21">
        <v>2.0</v>
      </c>
      <c r="G6930" s="22">
        <v>55064.0</v>
      </c>
      <c r="H6930" s="15" t="str">
        <f t="shared" si="2"/>
        <v>Medium Range</v>
      </c>
      <c r="I6930" s="22">
        <v>50512.0</v>
      </c>
      <c r="J6930" s="23">
        <f t="shared" si="3"/>
        <v>1.0901172</v>
      </c>
      <c r="K6930" s="24" t="str">
        <f t="shared" si="4"/>
        <v>Over Achived</v>
      </c>
    </row>
    <row r="6931" ht="22.5" customHeight="1">
      <c r="A6931" s="18">
        <v>45756.0</v>
      </c>
      <c r="B6931" s="19" t="str">
        <f t="shared" si="1"/>
        <v>Apr</v>
      </c>
      <c r="C6931" s="20" t="s">
        <v>7</v>
      </c>
      <c r="D6931" s="19" t="s">
        <v>8</v>
      </c>
      <c r="E6931" s="19" t="s">
        <v>38</v>
      </c>
      <c r="F6931" s="21">
        <v>3.0</v>
      </c>
      <c r="G6931" s="22">
        <v>69143.0</v>
      </c>
      <c r="H6931" s="15" t="str">
        <f t="shared" si="2"/>
        <v>Medium Range</v>
      </c>
      <c r="I6931" s="22">
        <v>52028.0</v>
      </c>
      <c r="J6931" s="23">
        <f t="shared" si="3"/>
        <v>1.328957484</v>
      </c>
      <c r="K6931" s="24" t="str">
        <f t="shared" si="4"/>
        <v>Over Achived</v>
      </c>
    </row>
    <row r="6932" ht="22.5" customHeight="1">
      <c r="A6932" s="18">
        <v>45756.0</v>
      </c>
      <c r="B6932" s="19" t="str">
        <f t="shared" si="1"/>
        <v>Apr</v>
      </c>
      <c r="C6932" s="20" t="s">
        <v>7</v>
      </c>
      <c r="D6932" s="19" t="s">
        <v>8</v>
      </c>
      <c r="E6932" s="19" t="s">
        <v>63</v>
      </c>
      <c r="F6932" s="21">
        <v>1.0</v>
      </c>
      <c r="G6932" s="22">
        <v>40065.0</v>
      </c>
      <c r="H6932" s="15" t="str">
        <f t="shared" si="2"/>
        <v>Base Range</v>
      </c>
      <c r="I6932" s="22">
        <v>36481.0</v>
      </c>
      <c r="J6932" s="23">
        <f t="shared" si="3"/>
        <v>1.098242921</v>
      </c>
      <c r="K6932" s="24" t="str">
        <f t="shared" si="4"/>
        <v>Over Achived</v>
      </c>
    </row>
    <row r="6933" ht="22.5" customHeight="1">
      <c r="A6933" s="18">
        <v>45756.0</v>
      </c>
      <c r="B6933" s="19" t="str">
        <f t="shared" si="1"/>
        <v>Apr</v>
      </c>
      <c r="C6933" s="20" t="s">
        <v>7</v>
      </c>
      <c r="D6933" s="19" t="s">
        <v>118</v>
      </c>
      <c r="E6933" s="19" t="s">
        <v>63</v>
      </c>
      <c r="F6933" s="21">
        <v>2.0</v>
      </c>
      <c r="G6933" s="22">
        <v>34263.0</v>
      </c>
      <c r="H6933" s="15" t="str">
        <f t="shared" si="2"/>
        <v>Base Range</v>
      </c>
      <c r="I6933" s="22">
        <v>24103.0</v>
      </c>
      <c r="J6933" s="23">
        <f t="shared" si="3"/>
        <v>1.421524292</v>
      </c>
      <c r="K6933" s="24" t="str">
        <f t="shared" si="4"/>
        <v>Over Achived</v>
      </c>
    </row>
    <row r="6934" ht="22.5" customHeight="1">
      <c r="A6934" s="18">
        <v>45756.0</v>
      </c>
      <c r="B6934" s="19" t="str">
        <f t="shared" si="1"/>
        <v>Apr</v>
      </c>
      <c r="C6934" s="20" t="s">
        <v>7</v>
      </c>
      <c r="D6934" s="19" t="s">
        <v>131</v>
      </c>
      <c r="E6934" s="19" t="s">
        <v>23</v>
      </c>
      <c r="F6934" s="21">
        <v>2.0</v>
      </c>
      <c r="G6934" s="22">
        <v>53713.0</v>
      </c>
      <c r="H6934" s="15" t="str">
        <f t="shared" si="2"/>
        <v>Medium Range</v>
      </c>
      <c r="I6934" s="22">
        <v>45786.0</v>
      </c>
      <c r="J6934" s="23">
        <f t="shared" si="3"/>
        <v>1.173131525</v>
      </c>
      <c r="K6934" s="24" t="str">
        <f t="shared" si="4"/>
        <v>Over Achived</v>
      </c>
    </row>
    <row r="6935" ht="22.5" customHeight="1">
      <c r="A6935" s="18">
        <v>45756.0</v>
      </c>
      <c r="B6935" s="19" t="str">
        <f t="shared" si="1"/>
        <v>Apr</v>
      </c>
      <c r="C6935" s="20" t="s">
        <v>7</v>
      </c>
      <c r="D6935" s="19" t="s">
        <v>8</v>
      </c>
      <c r="E6935" s="19" t="s">
        <v>34</v>
      </c>
      <c r="F6935" s="21">
        <v>3.0</v>
      </c>
      <c r="G6935" s="22">
        <v>91791.0</v>
      </c>
      <c r="H6935" s="15" t="str">
        <f t="shared" si="2"/>
        <v>Very High Range</v>
      </c>
      <c r="I6935" s="22">
        <v>72636.0</v>
      </c>
      <c r="J6935" s="23">
        <f t="shared" si="3"/>
        <v>1.263712209</v>
      </c>
      <c r="K6935" s="24" t="str">
        <f t="shared" si="4"/>
        <v>Over Achived</v>
      </c>
    </row>
    <row r="6936" ht="22.5" customHeight="1">
      <c r="A6936" s="18">
        <v>45756.0</v>
      </c>
      <c r="B6936" s="19" t="str">
        <f t="shared" si="1"/>
        <v>Apr</v>
      </c>
      <c r="C6936" s="20" t="s">
        <v>92</v>
      </c>
      <c r="D6936" s="19" t="s">
        <v>158</v>
      </c>
      <c r="E6936" s="19" t="s">
        <v>26</v>
      </c>
      <c r="F6936" s="21">
        <v>2.0</v>
      </c>
      <c r="G6936" s="22">
        <v>47658.0</v>
      </c>
      <c r="H6936" s="15" t="str">
        <f t="shared" si="2"/>
        <v>Base Range</v>
      </c>
      <c r="I6936" s="22">
        <v>40186.0</v>
      </c>
      <c r="J6936" s="23">
        <f t="shared" si="3"/>
        <v>1.1859354</v>
      </c>
      <c r="K6936" s="24" t="str">
        <f t="shared" si="4"/>
        <v>Over Achived</v>
      </c>
    </row>
    <row r="6937" ht="22.5" customHeight="1">
      <c r="A6937" s="18">
        <v>45756.0</v>
      </c>
      <c r="B6937" s="19" t="str">
        <f t="shared" si="1"/>
        <v>Apr</v>
      </c>
      <c r="C6937" s="20" t="s">
        <v>7</v>
      </c>
      <c r="D6937" s="19" t="s">
        <v>131</v>
      </c>
      <c r="E6937" s="19" t="s">
        <v>23</v>
      </c>
      <c r="F6937" s="21">
        <v>2.0</v>
      </c>
      <c r="G6937" s="22">
        <v>44245.0</v>
      </c>
      <c r="H6937" s="15" t="str">
        <f t="shared" si="2"/>
        <v>Base Range</v>
      </c>
      <c r="I6937" s="22">
        <v>41630.0</v>
      </c>
      <c r="J6937" s="23">
        <f t="shared" si="3"/>
        <v>1.062815277</v>
      </c>
      <c r="K6937" s="24" t="str">
        <f t="shared" si="4"/>
        <v>Over Achived</v>
      </c>
    </row>
    <row r="6938" ht="22.5" customHeight="1">
      <c r="A6938" s="18">
        <v>45756.0</v>
      </c>
      <c r="B6938" s="19" t="str">
        <f t="shared" si="1"/>
        <v>Apr</v>
      </c>
      <c r="C6938" s="20" t="s">
        <v>92</v>
      </c>
      <c r="D6938" s="19" t="s">
        <v>93</v>
      </c>
      <c r="E6938" s="19" t="s">
        <v>38</v>
      </c>
      <c r="F6938" s="21">
        <v>2.0</v>
      </c>
      <c r="G6938" s="22">
        <v>47781.0</v>
      </c>
      <c r="H6938" s="15" t="str">
        <f t="shared" si="2"/>
        <v>Base Range</v>
      </c>
      <c r="I6938" s="22">
        <v>55408.0</v>
      </c>
      <c r="J6938" s="23">
        <f t="shared" si="3"/>
        <v>0.8623483973</v>
      </c>
      <c r="K6938" s="24" t="str">
        <f t="shared" si="4"/>
        <v>Target Not Meet</v>
      </c>
    </row>
    <row r="6939" ht="22.5" customHeight="1">
      <c r="A6939" s="18">
        <v>45756.0</v>
      </c>
      <c r="B6939" s="19" t="str">
        <f t="shared" si="1"/>
        <v>Apr</v>
      </c>
      <c r="C6939" s="20" t="s">
        <v>92</v>
      </c>
      <c r="D6939" s="19" t="s">
        <v>93</v>
      </c>
      <c r="E6939" s="19" t="s">
        <v>63</v>
      </c>
      <c r="F6939" s="21">
        <v>3.0</v>
      </c>
      <c r="G6939" s="22">
        <v>78593.0</v>
      </c>
      <c r="H6939" s="15" t="str">
        <f t="shared" si="2"/>
        <v>High Range</v>
      </c>
      <c r="I6939" s="22">
        <v>97090.0</v>
      </c>
      <c r="J6939" s="23">
        <f t="shared" si="3"/>
        <v>0.8094860439</v>
      </c>
      <c r="K6939" s="24" t="str">
        <f t="shared" si="4"/>
        <v>Target Not Meet</v>
      </c>
    </row>
    <row r="6940" ht="22.5" customHeight="1">
      <c r="A6940" s="18">
        <v>45756.0</v>
      </c>
      <c r="B6940" s="19" t="str">
        <f t="shared" si="1"/>
        <v>Apr</v>
      </c>
      <c r="C6940" s="20" t="s">
        <v>92</v>
      </c>
      <c r="D6940" s="19" t="s">
        <v>93</v>
      </c>
      <c r="E6940" s="19" t="s">
        <v>9</v>
      </c>
      <c r="F6940" s="21">
        <v>3.0</v>
      </c>
      <c r="G6940" s="22">
        <v>88487.0</v>
      </c>
      <c r="H6940" s="15" t="str">
        <f t="shared" si="2"/>
        <v>High Range</v>
      </c>
      <c r="I6940" s="22">
        <v>94899.0</v>
      </c>
      <c r="J6940" s="23">
        <f t="shared" si="3"/>
        <v>0.9324334292</v>
      </c>
      <c r="K6940" s="24" t="str">
        <f t="shared" si="4"/>
        <v>Target Not Meet</v>
      </c>
    </row>
    <row r="6941" ht="22.5" customHeight="1">
      <c r="A6941" s="18">
        <v>45756.0</v>
      </c>
      <c r="B6941" s="19" t="str">
        <f t="shared" si="1"/>
        <v>Apr</v>
      </c>
      <c r="C6941" s="20" t="s">
        <v>92</v>
      </c>
      <c r="D6941" s="19" t="s">
        <v>93</v>
      </c>
      <c r="E6941" s="19" t="s">
        <v>26</v>
      </c>
      <c r="F6941" s="21">
        <v>2.0</v>
      </c>
      <c r="G6941" s="22">
        <v>59559.0</v>
      </c>
      <c r="H6941" s="15" t="str">
        <f t="shared" si="2"/>
        <v>Medium Range</v>
      </c>
      <c r="I6941" s="22">
        <v>72126.0</v>
      </c>
      <c r="J6941" s="23">
        <f t="shared" si="3"/>
        <v>0.8257632476</v>
      </c>
      <c r="K6941" s="24" t="str">
        <f t="shared" si="4"/>
        <v>Target Not Meet</v>
      </c>
    </row>
    <row r="6942" ht="22.5" customHeight="1">
      <c r="A6942" s="18">
        <v>45756.0</v>
      </c>
      <c r="B6942" s="19" t="str">
        <f t="shared" si="1"/>
        <v>Apr</v>
      </c>
      <c r="C6942" s="20" t="s">
        <v>92</v>
      </c>
      <c r="D6942" s="19" t="s">
        <v>98</v>
      </c>
      <c r="E6942" s="19" t="s">
        <v>68</v>
      </c>
      <c r="F6942" s="21">
        <v>1.0</v>
      </c>
      <c r="G6942" s="22">
        <v>31518.0</v>
      </c>
      <c r="H6942" s="15" t="str">
        <f t="shared" si="2"/>
        <v>Base Range</v>
      </c>
      <c r="I6942" s="22">
        <v>40781.0</v>
      </c>
      <c r="J6942" s="23">
        <f t="shared" si="3"/>
        <v>0.7728599103</v>
      </c>
      <c r="K6942" s="24" t="str">
        <f t="shared" si="4"/>
        <v>Target Not Meet</v>
      </c>
    </row>
    <row r="6943" ht="22.5" customHeight="1">
      <c r="A6943" s="18">
        <v>45756.0</v>
      </c>
      <c r="B6943" s="19" t="str">
        <f t="shared" si="1"/>
        <v>Apr</v>
      </c>
      <c r="C6943" s="20" t="s">
        <v>92</v>
      </c>
      <c r="D6943" s="19" t="s">
        <v>98</v>
      </c>
      <c r="E6943" s="19" t="s">
        <v>23</v>
      </c>
      <c r="F6943" s="21">
        <v>2.0</v>
      </c>
      <c r="G6943" s="22">
        <v>34972.0</v>
      </c>
      <c r="H6943" s="15" t="str">
        <f t="shared" si="2"/>
        <v>Base Range</v>
      </c>
      <c r="I6943" s="22">
        <v>42668.0</v>
      </c>
      <c r="J6943" s="23">
        <f t="shared" si="3"/>
        <v>0.8196306365</v>
      </c>
      <c r="K6943" s="24" t="str">
        <f t="shared" si="4"/>
        <v>Target Not Meet</v>
      </c>
    </row>
    <row r="6944" ht="22.5" customHeight="1">
      <c r="A6944" s="18">
        <v>45756.0</v>
      </c>
      <c r="B6944" s="19" t="str">
        <f t="shared" si="1"/>
        <v>Apr</v>
      </c>
      <c r="C6944" s="20" t="s">
        <v>92</v>
      </c>
      <c r="D6944" s="19" t="s">
        <v>98</v>
      </c>
      <c r="E6944" s="19" t="s">
        <v>63</v>
      </c>
      <c r="F6944" s="21">
        <v>1.0</v>
      </c>
      <c r="G6944" s="22">
        <v>14511.0</v>
      </c>
      <c r="H6944" s="15" t="str">
        <f t="shared" si="2"/>
        <v>Base Range</v>
      </c>
      <c r="I6944" s="22">
        <v>16283.0</v>
      </c>
      <c r="J6944" s="23">
        <f t="shared" si="3"/>
        <v>0.8911748449</v>
      </c>
      <c r="K6944" s="24" t="str">
        <f t="shared" si="4"/>
        <v>Target Not Meet</v>
      </c>
    </row>
    <row r="6945" ht="22.5" customHeight="1">
      <c r="A6945" s="18">
        <v>45756.0</v>
      </c>
      <c r="B6945" s="19" t="str">
        <f t="shared" si="1"/>
        <v>Apr</v>
      </c>
      <c r="C6945" s="20" t="s">
        <v>13</v>
      </c>
      <c r="D6945" s="19" t="s">
        <v>14</v>
      </c>
      <c r="E6945" s="19" t="s">
        <v>19</v>
      </c>
      <c r="F6945" s="21">
        <v>1.0</v>
      </c>
      <c r="G6945" s="22">
        <v>31277.0</v>
      </c>
      <c r="H6945" s="15" t="str">
        <f t="shared" si="2"/>
        <v>Base Range</v>
      </c>
      <c r="I6945" s="22">
        <v>27490.0</v>
      </c>
      <c r="J6945" s="23">
        <f t="shared" si="3"/>
        <v>1.137759185</v>
      </c>
      <c r="K6945" s="24" t="str">
        <f t="shared" si="4"/>
        <v>Over Achived</v>
      </c>
    </row>
    <row r="6946" ht="22.5" customHeight="1">
      <c r="A6946" s="18">
        <v>45756.0</v>
      </c>
      <c r="B6946" s="19" t="str">
        <f t="shared" si="1"/>
        <v>Apr</v>
      </c>
      <c r="C6946" s="20" t="s">
        <v>92</v>
      </c>
      <c r="D6946" s="19" t="s">
        <v>144</v>
      </c>
      <c r="E6946" s="19" t="s">
        <v>34</v>
      </c>
      <c r="F6946" s="21">
        <v>3.0</v>
      </c>
      <c r="G6946" s="22">
        <v>83701.0</v>
      </c>
      <c r="H6946" s="15" t="str">
        <f t="shared" si="2"/>
        <v>High Range</v>
      </c>
      <c r="I6946" s="22">
        <v>78294.0</v>
      </c>
      <c r="J6946" s="23">
        <f t="shared" si="3"/>
        <v>1.069060209</v>
      </c>
      <c r="K6946" s="24" t="str">
        <f t="shared" si="4"/>
        <v>Over Achived</v>
      </c>
    </row>
    <row r="6947" ht="22.5" customHeight="1">
      <c r="A6947" s="18">
        <v>45756.0</v>
      </c>
      <c r="B6947" s="19" t="str">
        <f t="shared" si="1"/>
        <v>Apr</v>
      </c>
      <c r="C6947" s="20" t="s">
        <v>92</v>
      </c>
      <c r="D6947" s="19" t="s">
        <v>144</v>
      </c>
      <c r="E6947" s="19" t="s">
        <v>23</v>
      </c>
      <c r="F6947" s="21">
        <v>2.0</v>
      </c>
      <c r="G6947" s="22">
        <v>36200.0</v>
      </c>
      <c r="H6947" s="15" t="str">
        <f t="shared" si="2"/>
        <v>Base Range</v>
      </c>
      <c r="I6947" s="22">
        <v>30133.0</v>
      </c>
      <c r="J6947" s="23">
        <f t="shared" si="3"/>
        <v>1.201340723</v>
      </c>
      <c r="K6947" s="24" t="str">
        <f t="shared" si="4"/>
        <v>Over Achived</v>
      </c>
    </row>
    <row r="6948" ht="22.5" customHeight="1">
      <c r="A6948" s="18">
        <v>45756.0</v>
      </c>
      <c r="B6948" s="19" t="str">
        <f t="shared" si="1"/>
        <v>Apr</v>
      </c>
      <c r="C6948" s="20" t="s">
        <v>92</v>
      </c>
      <c r="D6948" s="19" t="s">
        <v>144</v>
      </c>
      <c r="E6948" s="19" t="s">
        <v>19</v>
      </c>
      <c r="F6948" s="21">
        <v>2.0</v>
      </c>
      <c r="G6948" s="22">
        <v>40640.0</v>
      </c>
      <c r="H6948" s="15" t="str">
        <f t="shared" si="2"/>
        <v>Base Range</v>
      </c>
      <c r="I6948" s="22">
        <v>31199.0</v>
      </c>
      <c r="J6948" s="23">
        <f t="shared" si="3"/>
        <v>1.302605853</v>
      </c>
      <c r="K6948" s="24" t="str">
        <f t="shared" si="4"/>
        <v>Over Achived</v>
      </c>
    </row>
    <row r="6949" ht="22.5" customHeight="1">
      <c r="A6949" s="18">
        <v>45756.0</v>
      </c>
      <c r="B6949" s="19" t="str">
        <f t="shared" si="1"/>
        <v>Apr</v>
      </c>
      <c r="C6949" s="20" t="s">
        <v>92</v>
      </c>
      <c r="D6949" s="25" t="s">
        <v>149</v>
      </c>
      <c r="E6949" s="19" t="s">
        <v>38</v>
      </c>
      <c r="F6949" s="21">
        <v>2.0</v>
      </c>
      <c r="G6949" s="22">
        <v>49033.0</v>
      </c>
      <c r="H6949" s="15" t="str">
        <f t="shared" si="2"/>
        <v>Base Range</v>
      </c>
      <c r="I6949" s="22">
        <v>39693.0</v>
      </c>
      <c r="J6949" s="23">
        <f t="shared" si="3"/>
        <v>1.235305973</v>
      </c>
      <c r="K6949" s="24" t="str">
        <f t="shared" si="4"/>
        <v>Over Achived</v>
      </c>
    </row>
    <row r="6950" ht="22.5" customHeight="1">
      <c r="A6950" s="18">
        <v>45756.0</v>
      </c>
      <c r="B6950" s="19" t="str">
        <f t="shared" si="1"/>
        <v>Apr</v>
      </c>
      <c r="C6950" s="20" t="s">
        <v>92</v>
      </c>
      <c r="D6950" s="25" t="s">
        <v>149</v>
      </c>
      <c r="E6950" s="19" t="s">
        <v>26</v>
      </c>
      <c r="F6950" s="21">
        <v>3.0</v>
      </c>
      <c r="G6950" s="22">
        <v>60365.0</v>
      </c>
      <c r="H6950" s="15" t="str">
        <f t="shared" si="2"/>
        <v>Medium Range</v>
      </c>
      <c r="I6950" s="22">
        <v>53060.0</v>
      </c>
      <c r="J6950" s="23">
        <f t="shared" si="3"/>
        <v>1.137674331</v>
      </c>
      <c r="K6950" s="24" t="str">
        <f t="shared" si="4"/>
        <v>Over Achived</v>
      </c>
    </row>
    <row r="6951" ht="22.5" customHeight="1">
      <c r="A6951" s="18">
        <v>45756.0</v>
      </c>
      <c r="B6951" s="19" t="str">
        <f t="shared" si="1"/>
        <v>Apr</v>
      </c>
      <c r="C6951" s="20" t="s">
        <v>92</v>
      </c>
      <c r="D6951" s="25" t="s">
        <v>149</v>
      </c>
      <c r="E6951" s="19" t="s">
        <v>63</v>
      </c>
      <c r="F6951" s="21">
        <v>2.0</v>
      </c>
      <c r="G6951" s="22">
        <v>65879.0</v>
      </c>
      <c r="H6951" s="15" t="str">
        <f t="shared" si="2"/>
        <v>Medium Range</v>
      </c>
      <c r="I6951" s="22">
        <v>47670.0</v>
      </c>
      <c r="J6951" s="23">
        <f t="shared" si="3"/>
        <v>1.381980281</v>
      </c>
      <c r="K6951" s="24" t="str">
        <f t="shared" si="4"/>
        <v>Over Achived</v>
      </c>
    </row>
    <row r="6952" ht="22.5" customHeight="1">
      <c r="A6952" s="18">
        <v>45756.0</v>
      </c>
      <c r="B6952" s="19" t="str">
        <f t="shared" si="1"/>
        <v>Apr</v>
      </c>
      <c r="C6952" s="20" t="s">
        <v>92</v>
      </c>
      <c r="D6952" s="19" t="s">
        <v>144</v>
      </c>
      <c r="E6952" s="19" t="s">
        <v>23</v>
      </c>
      <c r="F6952" s="21">
        <v>1.0</v>
      </c>
      <c r="G6952" s="22">
        <v>33373.0</v>
      </c>
      <c r="H6952" s="15" t="str">
        <f t="shared" si="2"/>
        <v>Base Range</v>
      </c>
      <c r="I6952" s="22">
        <v>30047.0</v>
      </c>
      <c r="J6952" s="23">
        <f t="shared" si="3"/>
        <v>1.110693247</v>
      </c>
      <c r="K6952" s="24" t="str">
        <f t="shared" si="4"/>
        <v>Over Achived</v>
      </c>
    </row>
    <row r="6953" ht="22.5" customHeight="1">
      <c r="A6953" s="18">
        <v>45756.0</v>
      </c>
      <c r="B6953" s="19" t="str">
        <f t="shared" si="1"/>
        <v>Apr</v>
      </c>
      <c r="C6953" s="20" t="s">
        <v>92</v>
      </c>
      <c r="D6953" s="19" t="s">
        <v>158</v>
      </c>
      <c r="E6953" s="19" t="s">
        <v>9</v>
      </c>
      <c r="F6953" s="21">
        <v>3.0</v>
      </c>
      <c r="G6953" s="22">
        <v>72637.0</v>
      </c>
      <c r="H6953" s="15" t="str">
        <f t="shared" si="2"/>
        <v>High Range</v>
      </c>
      <c r="I6953" s="22">
        <v>68904.0</v>
      </c>
      <c r="J6953" s="23">
        <f t="shared" si="3"/>
        <v>1.054176826</v>
      </c>
      <c r="K6953" s="24" t="str">
        <f t="shared" si="4"/>
        <v>Over Achived</v>
      </c>
    </row>
    <row r="6954" ht="22.5" customHeight="1">
      <c r="A6954" s="18">
        <v>45757.0</v>
      </c>
      <c r="B6954" s="19" t="str">
        <f t="shared" si="1"/>
        <v>Apr</v>
      </c>
      <c r="C6954" s="20" t="s">
        <v>57</v>
      </c>
      <c r="D6954" s="19" t="s">
        <v>58</v>
      </c>
      <c r="E6954" s="19" t="s">
        <v>23</v>
      </c>
      <c r="F6954" s="21">
        <v>1.0</v>
      </c>
      <c r="G6954" s="22">
        <v>23874.0</v>
      </c>
      <c r="H6954" s="15" t="str">
        <f t="shared" si="2"/>
        <v>Base Range</v>
      </c>
      <c r="I6954" s="22">
        <v>21192.0</v>
      </c>
      <c r="J6954" s="23">
        <f t="shared" si="3"/>
        <v>1.126557191</v>
      </c>
      <c r="K6954" s="24" t="str">
        <f t="shared" si="4"/>
        <v>Over Achived</v>
      </c>
    </row>
    <row r="6955" ht="22.5" customHeight="1">
      <c r="A6955" s="18">
        <v>45757.0</v>
      </c>
      <c r="B6955" s="19" t="str">
        <f t="shared" si="1"/>
        <v>Apr</v>
      </c>
      <c r="C6955" s="20" t="s">
        <v>57</v>
      </c>
      <c r="D6955" s="19" t="s">
        <v>58</v>
      </c>
      <c r="E6955" s="19" t="s">
        <v>26</v>
      </c>
      <c r="F6955" s="21">
        <v>1.0</v>
      </c>
      <c r="G6955" s="22">
        <v>31444.0</v>
      </c>
      <c r="H6955" s="15" t="str">
        <f t="shared" si="2"/>
        <v>Base Range</v>
      </c>
      <c r="I6955" s="22">
        <v>24315.0</v>
      </c>
      <c r="J6955" s="23">
        <f t="shared" si="3"/>
        <v>1.293193502</v>
      </c>
      <c r="K6955" s="24" t="str">
        <f t="shared" si="4"/>
        <v>Over Achived</v>
      </c>
    </row>
    <row r="6956" ht="22.5" customHeight="1">
      <c r="A6956" s="18">
        <v>45757.0</v>
      </c>
      <c r="B6956" s="19" t="str">
        <f t="shared" si="1"/>
        <v>Apr</v>
      </c>
      <c r="C6956" s="20" t="s">
        <v>57</v>
      </c>
      <c r="D6956" s="19" t="s">
        <v>58</v>
      </c>
      <c r="E6956" s="19" t="s">
        <v>19</v>
      </c>
      <c r="F6956" s="21">
        <v>1.0</v>
      </c>
      <c r="G6956" s="22">
        <v>25353.0</v>
      </c>
      <c r="H6956" s="15" t="str">
        <f t="shared" si="2"/>
        <v>Base Range</v>
      </c>
      <c r="I6956" s="22">
        <v>22779.0</v>
      </c>
      <c r="J6956" s="23">
        <f t="shared" si="3"/>
        <v>1.112998815</v>
      </c>
      <c r="K6956" s="24" t="str">
        <f t="shared" si="4"/>
        <v>Over Achived</v>
      </c>
    </row>
    <row r="6957" ht="22.5" customHeight="1">
      <c r="A6957" s="18">
        <v>45757.0</v>
      </c>
      <c r="B6957" s="19" t="str">
        <f t="shared" si="1"/>
        <v>Apr</v>
      </c>
      <c r="C6957" s="20" t="s">
        <v>13</v>
      </c>
      <c r="D6957" s="19" t="s">
        <v>169</v>
      </c>
      <c r="E6957" s="19" t="s">
        <v>26</v>
      </c>
      <c r="F6957" s="21">
        <v>2.0</v>
      </c>
      <c r="G6957" s="22">
        <v>46580.0</v>
      </c>
      <c r="H6957" s="15" t="str">
        <f t="shared" si="2"/>
        <v>Base Range</v>
      </c>
      <c r="I6957" s="22">
        <v>55169.0</v>
      </c>
      <c r="J6957" s="23">
        <f t="shared" si="3"/>
        <v>0.844314742</v>
      </c>
      <c r="K6957" s="24" t="str">
        <f t="shared" si="4"/>
        <v>Target Not Meet</v>
      </c>
    </row>
    <row r="6958" ht="22.5" customHeight="1">
      <c r="A6958" s="18">
        <v>45757.0</v>
      </c>
      <c r="B6958" s="19" t="str">
        <f t="shared" si="1"/>
        <v>Apr</v>
      </c>
      <c r="C6958" s="20" t="s">
        <v>13</v>
      </c>
      <c r="D6958" s="19" t="s">
        <v>169</v>
      </c>
      <c r="E6958" s="19" t="s">
        <v>63</v>
      </c>
      <c r="F6958" s="21">
        <v>1.0</v>
      </c>
      <c r="G6958" s="22">
        <v>13088.0</v>
      </c>
      <c r="H6958" s="15" t="str">
        <f t="shared" si="2"/>
        <v>Base Range</v>
      </c>
      <c r="I6958" s="22">
        <v>16294.0</v>
      </c>
      <c r="J6958" s="23">
        <f t="shared" si="3"/>
        <v>0.8032404566</v>
      </c>
      <c r="K6958" s="24" t="str">
        <f t="shared" si="4"/>
        <v>Target Not Meet</v>
      </c>
    </row>
    <row r="6959" ht="22.5" customHeight="1">
      <c r="A6959" s="18">
        <v>45757.0</v>
      </c>
      <c r="B6959" s="19" t="str">
        <f t="shared" si="1"/>
        <v>Apr</v>
      </c>
      <c r="C6959" s="20" t="s">
        <v>13</v>
      </c>
      <c r="D6959" s="19" t="s">
        <v>37</v>
      </c>
      <c r="E6959" s="19" t="s">
        <v>34</v>
      </c>
      <c r="F6959" s="21">
        <v>2.0</v>
      </c>
      <c r="G6959" s="22">
        <v>52039.0</v>
      </c>
      <c r="H6959" s="15" t="str">
        <f t="shared" si="2"/>
        <v>Medium Range</v>
      </c>
      <c r="I6959" s="22">
        <v>59595.0</v>
      </c>
      <c r="J6959" s="23">
        <f t="shared" si="3"/>
        <v>0.8732108398</v>
      </c>
      <c r="K6959" s="24" t="str">
        <f t="shared" si="4"/>
        <v>Target Not Meet</v>
      </c>
    </row>
    <row r="6960" ht="22.5" customHeight="1">
      <c r="A6960" s="18">
        <v>45757.0</v>
      </c>
      <c r="B6960" s="19" t="str">
        <f t="shared" si="1"/>
        <v>Apr</v>
      </c>
      <c r="C6960" s="20" t="s">
        <v>13</v>
      </c>
      <c r="D6960" s="19" t="s">
        <v>37</v>
      </c>
      <c r="E6960" s="19" t="s">
        <v>34</v>
      </c>
      <c r="F6960" s="21">
        <v>2.0</v>
      </c>
      <c r="G6960" s="22">
        <v>50553.0</v>
      </c>
      <c r="H6960" s="15" t="str">
        <f t="shared" si="2"/>
        <v>Medium Range</v>
      </c>
      <c r="I6960" s="22">
        <v>53496.0</v>
      </c>
      <c r="J6960" s="23">
        <f t="shared" si="3"/>
        <v>0.944986541</v>
      </c>
      <c r="K6960" s="24" t="str">
        <f t="shared" si="4"/>
        <v>Target Not Meet</v>
      </c>
    </row>
    <row r="6961" ht="22.5" customHeight="1">
      <c r="A6961" s="18">
        <v>45757.0</v>
      </c>
      <c r="B6961" s="19" t="str">
        <f t="shared" si="1"/>
        <v>Apr</v>
      </c>
      <c r="C6961" s="20" t="s">
        <v>57</v>
      </c>
      <c r="D6961" s="19" t="s">
        <v>58</v>
      </c>
      <c r="E6961" s="19" t="s">
        <v>23</v>
      </c>
      <c r="F6961" s="21">
        <v>1.0</v>
      </c>
      <c r="G6961" s="22">
        <v>21863.0</v>
      </c>
      <c r="H6961" s="15" t="str">
        <f t="shared" si="2"/>
        <v>Base Range</v>
      </c>
      <c r="I6961" s="22">
        <v>16202.0</v>
      </c>
      <c r="J6961" s="23">
        <f t="shared" si="3"/>
        <v>1.349401308</v>
      </c>
      <c r="K6961" s="24" t="str">
        <f t="shared" si="4"/>
        <v>Over Achived</v>
      </c>
    </row>
    <row r="6962" ht="22.5" customHeight="1">
      <c r="A6962" s="18">
        <v>45757.0</v>
      </c>
      <c r="B6962" s="19" t="str">
        <f t="shared" si="1"/>
        <v>Apr</v>
      </c>
      <c r="C6962" s="20" t="s">
        <v>13</v>
      </c>
      <c r="D6962" s="19" t="s">
        <v>29</v>
      </c>
      <c r="E6962" s="19" t="s">
        <v>34</v>
      </c>
      <c r="F6962" s="21">
        <v>3.0</v>
      </c>
      <c r="G6962" s="22">
        <v>57820.0</v>
      </c>
      <c r="H6962" s="15" t="str">
        <f t="shared" si="2"/>
        <v>Medium Range</v>
      </c>
      <c r="I6962" s="22">
        <v>71936.0</v>
      </c>
      <c r="J6962" s="23">
        <f t="shared" si="3"/>
        <v>0.8037700178</v>
      </c>
      <c r="K6962" s="24" t="str">
        <f t="shared" si="4"/>
        <v>Target Not Meet</v>
      </c>
    </row>
    <row r="6963" ht="22.5" customHeight="1">
      <c r="A6963" s="18">
        <v>45757.0</v>
      </c>
      <c r="B6963" s="19" t="str">
        <f t="shared" si="1"/>
        <v>Apr</v>
      </c>
      <c r="C6963" s="20" t="s">
        <v>13</v>
      </c>
      <c r="D6963" s="19" t="s">
        <v>29</v>
      </c>
      <c r="E6963" s="19" t="s">
        <v>9</v>
      </c>
      <c r="F6963" s="21">
        <v>3.0</v>
      </c>
      <c r="G6963" s="22">
        <v>69068.0</v>
      </c>
      <c r="H6963" s="15" t="str">
        <f t="shared" si="2"/>
        <v>Medium Range</v>
      </c>
      <c r="I6963" s="22">
        <v>78822.0</v>
      </c>
      <c r="J6963" s="23">
        <f t="shared" si="3"/>
        <v>0.8762528228</v>
      </c>
      <c r="K6963" s="24" t="str">
        <f t="shared" si="4"/>
        <v>Target Not Meet</v>
      </c>
    </row>
    <row r="6964" ht="22.5" customHeight="1">
      <c r="A6964" s="18">
        <v>45757.0</v>
      </c>
      <c r="B6964" s="19" t="str">
        <f t="shared" si="1"/>
        <v>Apr</v>
      </c>
      <c r="C6964" s="20" t="s">
        <v>13</v>
      </c>
      <c r="D6964" s="19" t="s">
        <v>18</v>
      </c>
      <c r="E6964" s="19" t="s">
        <v>68</v>
      </c>
      <c r="F6964" s="21">
        <v>1.0</v>
      </c>
      <c r="G6964" s="22">
        <v>28185.0</v>
      </c>
      <c r="H6964" s="15" t="str">
        <f t="shared" si="2"/>
        <v>Base Range</v>
      </c>
      <c r="I6964" s="22">
        <v>20141.0</v>
      </c>
      <c r="J6964" s="23">
        <f t="shared" si="3"/>
        <v>1.39938434</v>
      </c>
      <c r="K6964" s="24" t="str">
        <f t="shared" si="4"/>
        <v>Over Achived</v>
      </c>
    </row>
    <row r="6965" ht="22.5" customHeight="1">
      <c r="A6965" s="18">
        <v>45757.0</v>
      </c>
      <c r="B6965" s="19" t="str">
        <f t="shared" si="1"/>
        <v>Apr</v>
      </c>
      <c r="C6965" s="20" t="s">
        <v>13</v>
      </c>
      <c r="D6965" s="19" t="s">
        <v>18</v>
      </c>
      <c r="E6965" s="19" t="s">
        <v>68</v>
      </c>
      <c r="F6965" s="21">
        <v>1.0</v>
      </c>
      <c r="G6965" s="22">
        <v>27925.0</v>
      </c>
      <c r="H6965" s="15" t="str">
        <f t="shared" si="2"/>
        <v>Base Range</v>
      </c>
      <c r="I6965" s="22">
        <v>25327.0</v>
      </c>
      <c r="J6965" s="23">
        <f t="shared" si="3"/>
        <v>1.102578276</v>
      </c>
      <c r="K6965" s="24" t="str">
        <f t="shared" si="4"/>
        <v>Over Achived</v>
      </c>
    </row>
    <row r="6966" ht="22.5" customHeight="1">
      <c r="A6966" s="18">
        <v>45757.0</v>
      </c>
      <c r="B6966" s="19" t="str">
        <f t="shared" si="1"/>
        <v>Apr</v>
      </c>
      <c r="C6966" s="20" t="s">
        <v>13</v>
      </c>
      <c r="D6966" s="19" t="s">
        <v>14</v>
      </c>
      <c r="E6966" s="19" t="s">
        <v>19</v>
      </c>
      <c r="F6966" s="21">
        <v>1.0</v>
      </c>
      <c r="G6966" s="22">
        <v>35557.0</v>
      </c>
      <c r="H6966" s="15" t="str">
        <f t="shared" si="2"/>
        <v>Base Range</v>
      </c>
      <c r="I6966" s="22">
        <v>26406.0</v>
      </c>
      <c r="J6966" s="23">
        <f t="shared" si="3"/>
        <v>1.346550027</v>
      </c>
      <c r="K6966" s="24" t="str">
        <f t="shared" si="4"/>
        <v>Over Achived</v>
      </c>
    </row>
    <row r="6967" ht="22.5" customHeight="1">
      <c r="A6967" s="18">
        <v>45757.0</v>
      </c>
      <c r="B6967" s="19" t="str">
        <f t="shared" si="1"/>
        <v>Apr</v>
      </c>
      <c r="C6967" s="20" t="s">
        <v>13</v>
      </c>
      <c r="D6967" s="19" t="s">
        <v>169</v>
      </c>
      <c r="E6967" s="19" t="s">
        <v>19</v>
      </c>
      <c r="F6967" s="21">
        <v>1.0</v>
      </c>
      <c r="G6967" s="22">
        <v>29203.0</v>
      </c>
      <c r="H6967" s="15" t="str">
        <f t="shared" si="2"/>
        <v>Base Range</v>
      </c>
      <c r="I6967" s="22">
        <v>32392.0</v>
      </c>
      <c r="J6967" s="23">
        <f t="shared" si="3"/>
        <v>0.9015497654</v>
      </c>
      <c r="K6967" s="24" t="str">
        <f t="shared" si="4"/>
        <v>Target Not Meet</v>
      </c>
    </row>
    <row r="6968" ht="22.5" customHeight="1">
      <c r="A6968" s="18">
        <v>45757.0</v>
      </c>
      <c r="B6968" s="19" t="str">
        <f t="shared" si="1"/>
        <v>Apr</v>
      </c>
      <c r="C6968" s="20" t="s">
        <v>57</v>
      </c>
      <c r="D6968" s="25" t="s">
        <v>62</v>
      </c>
      <c r="E6968" s="19" t="s">
        <v>19</v>
      </c>
      <c r="F6968" s="21">
        <v>1.0</v>
      </c>
      <c r="G6968" s="22">
        <v>27786.0</v>
      </c>
      <c r="H6968" s="15" t="str">
        <f t="shared" si="2"/>
        <v>Base Range</v>
      </c>
      <c r="I6968" s="22">
        <v>24472.0</v>
      </c>
      <c r="J6968" s="23">
        <f t="shared" si="3"/>
        <v>1.135420072</v>
      </c>
      <c r="K6968" s="24" t="str">
        <f t="shared" si="4"/>
        <v>Over Achived</v>
      </c>
    </row>
    <row r="6969" ht="22.5" customHeight="1">
      <c r="A6969" s="18">
        <v>45757.0</v>
      </c>
      <c r="B6969" s="19" t="str">
        <f t="shared" si="1"/>
        <v>Apr</v>
      </c>
      <c r="C6969" s="20" t="s">
        <v>57</v>
      </c>
      <c r="D6969" s="25" t="s">
        <v>62</v>
      </c>
      <c r="E6969" s="19" t="s">
        <v>19</v>
      </c>
      <c r="F6969" s="21">
        <v>1.0</v>
      </c>
      <c r="G6969" s="22">
        <v>28940.0</v>
      </c>
      <c r="H6969" s="15" t="str">
        <f t="shared" si="2"/>
        <v>Base Range</v>
      </c>
      <c r="I6969" s="22">
        <v>21040.0</v>
      </c>
      <c r="J6969" s="23">
        <f t="shared" si="3"/>
        <v>1.375475285</v>
      </c>
      <c r="K6969" s="24" t="str">
        <f t="shared" si="4"/>
        <v>Over Achived</v>
      </c>
    </row>
    <row r="6970" ht="22.5" customHeight="1">
      <c r="A6970" s="18">
        <v>45757.0</v>
      </c>
      <c r="B6970" s="19" t="str">
        <f t="shared" si="1"/>
        <v>Apr</v>
      </c>
      <c r="C6970" s="20" t="s">
        <v>57</v>
      </c>
      <c r="D6970" s="25" t="s">
        <v>62</v>
      </c>
      <c r="E6970" s="19" t="s">
        <v>9</v>
      </c>
      <c r="F6970" s="21">
        <v>1.0</v>
      </c>
      <c r="G6970" s="22">
        <v>48053.0</v>
      </c>
      <c r="H6970" s="15" t="str">
        <f t="shared" si="2"/>
        <v>Base Range</v>
      </c>
      <c r="I6970" s="22">
        <v>35094.0</v>
      </c>
      <c r="J6970" s="23">
        <f t="shared" si="3"/>
        <v>1.369265401</v>
      </c>
      <c r="K6970" s="24" t="str">
        <f t="shared" si="4"/>
        <v>Over Achived</v>
      </c>
    </row>
    <row r="6971" ht="22.5" customHeight="1">
      <c r="A6971" s="18">
        <v>45757.0</v>
      </c>
      <c r="B6971" s="19" t="str">
        <f t="shared" si="1"/>
        <v>Apr</v>
      </c>
      <c r="C6971" s="20" t="s">
        <v>13</v>
      </c>
      <c r="D6971" s="19" t="s">
        <v>14</v>
      </c>
      <c r="E6971" s="19" t="s">
        <v>9</v>
      </c>
      <c r="F6971" s="21">
        <v>3.0</v>
      </c>
      <c r="G6971" s="22">
        <v>56634.0</v>
      </c>
      <c r="H6971" s="15" t="str">
        <f t="shared" si="2"/>
        <v>Medium Range</v>
      </c>
      <c r="I6971" s="22">
        <v>42813.0</v>
      </c>
      <c r="J6971" s="23">
        <f t="shared" si="3"/>
        <v>1.322822507</v>
      </c>
      <c r="K6971" s="24" t="str">
        <f t="shared" si="4"/>
        <v>Over Achived</v>
      </c>
    </row>
    <row r="6972" ht="22.5" customHeight="1">
      <c r="A6972" s="18">
        <v>45757.0</v>
      </c>
      <c r="B6972" s="19" t="str">
        <f t="shared" si="1"/>
        <v>Apr</v>
      </c>
      <c r="C6972" s="20" t="s">
        <v>57</v>
      </c>
      <c r="D6972" s="19" t="s">
        <v>85</v>
      </c>
      <c r="E6972" s="19" t="s">
        <v>23</v>
      </c>
      <c r="F6972" s="21">
        <v>1.0</v>
      </c>
      <c r="G6972" s="22">
        <v>19942.0</v>
      </c>
      <c r="H6972" s="15" t="str">
        <f t="shared" si="2"/>
        <v>Base Range</v>
      </c>
      <c r="I6972" s="22">
        <v>24655.0</v>
      </c>
      <c r="J6972" s="23">
        <f t="shared" si="3"/>
        <v>0.8088420199</v>
      </c>
      <c r="K6972" s="24" t="str">
        <f t="shared" si="4"/>
        <v>Target Not Meet</v>
      </c>
    </row>
    <row r="6973" ht="22.5" customHeight="1">
      <c r="A6973" s="18">
        <v>45757.0</v>
      </c>
      <c r="B6973" s="19" t="str">
        <f t="shared" si="1"/>
        <v>Apr</v>
      </c>
      <c r="C6973" s="20" t="s">
        <v>57</v>
      </c>
      <c r="D6973" s="19" t="s">
        <v>85</v>
      </c>
      <c r="E6973" s="19" t="s">
        <v>63</v>
      </c>
      <c r="F6973" s="21">
        <v>1.0</v>
      </c>
      <c r="G6973" s="22">
        <v>16227.0</v>
      </c>
      <c r="H6973" s="15" t="str">
        <f t="shared" si="2"/>
        <v>Base Range</v>
      </c>
      <c r="I6973" s="22">
        <v>17328.0</v>
      </c>
      <c r="J6973" s="23">
        <f t="shared" si="3"/>
        <v>0.9364612188</v>
      </c>
      <c r="K6973" s="24" t="str">
        <f t="shared" si="4"/>
        <v>Target Not Meet</v>
      </c>
    </row>
    <row r="6974" ht="22.5" customHeight="1">
      <c r="A6974" s="18">
        <v>45757.0</v>
      </c>
      <c r="B6974" s="19" t="str">
        <f t="shared" si="1"/>
        <v>Apr</v>
      </c>
      <c r="C6974" s="20" t="s">
        <v>57</v>
      </c>
      <c r="D6974" s="19" t="s">
        <v>85</v>
      </c>
      <c r="E6974" s="19" t="s">
        <v>34</v>
      </c>
      <c r="F6974" s="21">
        <v>2.0</v>
      </c>
      <c r="G6974" s="22">
        <v>39925.0</v>
      </c>
      <c r="H6974" s="15" t="str">
        <f t="shared" si="2"/>
        <v>Base Range</v>
      </c>
      <c r="I6974" s="22">
        <v>50918.0</v>
      </c>
      <c r="J6974" s="23">
        <f t="shared" si="3"/>
        <v>0.7841038533</v>
      </c>
      <c r="K6974" s="24" t="str">
        <f t="shared" si="4"/>
        <v>Target Not Meet</v>
      </c>
    </row>
    <row r="6975" ht="22.5" customHeight="1">
      <c r="A6975" s="18">
        <v>45757.0</v>
      </c>
      <c r="B6975" s="19" t="str">
        <f t="shared" si="1"/>
        <v>Apr</v>
      </c>
      <c r="C6975" s="20" t="s">
        <v>57</v>
      </c>
      <c r="D6975" s="19" t="s">
        <v>85</v>
      </c>
      <c r="E6975" s="19" t="s">
        <v>68</v>
      </c>
      <c r="F6975" s="21">
        <v>1.0</v>
      </c>
      <c r="G6975" s="22">
        <v>21418.0</v>
      </c>
      <c r="H6975" s="15" t="str">
        <f t="shared" si="2"/>
        <v>Base Range</v>
      </c>
      <c r="I6975" s="22">
        <v>23861.0</v>
      </c>
      <c r="J6975" s="23">
        <f t="shared" si="3"/>
        <v>0.8976153556</v>
      </c>
      <c r="K6975" s="24" t="str">
        <f t="shared" si="4"/>
        <v>Target Not Meet</v>
      </c>
    </row>
    <row r="6976" ht="22.5" customHeight="1">
      <c r="A6976" s="18">
        <v>45757.0</v>
      </c>
      <c r="B6976" s="19" t="str">
        <f t="shared" si="1"/>
        <v>Apr</v>
      </c>
      <c r="C6976" s="20" t="s">
        <v>57</v>
      </c>
      <c r="D6976" s="19" t="s">
        <v>80</v>
      </c>
      <c r="E6976" s="19" t="s">
        <v>63</v>
      </c>
      <c r="F6976" s="21">
        <v>1.0</v>
      </c>
      <c r="G6976" s="22">
        <v>16155.0</v>
      </c>
      <c r="H6976" s="15" t="str">
        <f t="shared" si="2"/>
        <v>Base Range</v>
      </c>
      <c r="I6976" s="22">
        <v>19356.0</v>
      </c>
      <c r="J6976" s="23">
        <f t="shared" si="3"/>
        <v>0.8346249225</v>
      </c>
      <c r="K6976" s="24" t="str">
        <f t="shared" si="4"/>
        <v>Target Not Meet</v>
      </c>
    </row>
    <row r="6977" ht="22.5" customHeight="1">
      <c r="A6977" s="18">
        <v>45757.0</v>
      </c>
      <c r="B6977" s="19" t="str">
        <f t="shared" si="1"/>
        <v>Apr</v>
      </c>
      <c r="C6977" s="20" t="s">
        <v>57</v>
      </c>
      <c r="D6977" s="25" t="s">
        <v>62</v>
      </c>
      <c r="E6977" s="19" t="s">
        <v>34</v>
      </c>
      <c r="F6977" s="21">
        <v>2.0</v>
      </c>
      <c r="G6977" s="22">
        <v>47172.0</v>
      </c>
      <c r="H6977" s="15" t="str">
        <f t="shared" si="2"/>
        <v>Base Range</v>
      </c>
      <c r="I6977" s="22">
        <v>39094.0</v>
      </c>
      <c r="J6977" s="23">
        <f t="shared" si="3"/>
        <v>1.206630173</v>
      </c>
      <c r="K6977" s="24" t="str">
        <f t="shared" si="4"/>
        <v>Over Achived</v>
      </c>
    </row>
    <row r="6978" ht="22.5" customHeight="1">
      <c r="A6978" s="18">
        <v>45757.0</v>
      </c>
      <c r="B6978" s="19" t="str">
        <f t="shared" si="1"/>
        <v>Apr</v>
      </c>
      <c r="C6978" s="20" t="s">
        <v>57</v>
      </c>
      <c r="D6978" s="19" t="s">
        <v>80</v>
      </c>
      <c r="E6978" s="19" t="s">
        <v>26</v>
      </c>
      <c r="F6978" s="21">
        <v>1.0</v>
      </c>
      <c r="G6978" s="22">
        <v>31622.0</v>
      </c>
      <c r="H6978" s="15" t="str">
        <f t="shared" si="2"/>
        <v>Base Range</v>
      </c>
      <c r="I6978" s="22">
        <v>34013.0</v>
      </c>
      <c r="J6978" s="23">
        <f t="shared" si="3"/>
        <v>0.9297033487</v>
      </c>
      <c r="K6978" s="24" t="str">
        <f t="shared" si="4"/>
        <v>Target Not Meet</v>
      </c>
    </row>
    <row r="6979" ht="22.5" customHeight="1">
      <c r="A6979" s="18">
        <v>45757.0</v>
      </c>
      <c r="B6979" s="19" t="str">
        <f t="shared" si="1"/>
        <v>Apr</v>
      </c>
      <c r="C6979" s="20" t="s">
        <v>57</v>
      </c>
      <c r="D6979" s="19" t="s">
        <v>80</v>
      </c>
      <c r="E6979" s="19" t="s">
        <v>63</v>
      </c>
      <c r="F6979" s="21">
        <v>1.0</v>
      </c>
      <c r="G6979" s="22">
        <v>16170.0</v>
      </c>
      <c r="H6979" s="15" t="str">
        <f t="shared" si="2"/>
        <v>Base Range</v>
      </c>
      <c r="I6979" s="22">
        <v>19854.0</v>
      </c>
      <c r="J6979" s="23">
        <f t="shared" si="3"/>
        <v>0.8144454518</v>
      </c>
      <c r="K6979" s="24" t="str">
        <f t="shared" si="4"/>
        <v>Target Not Meet</v>
      </c>
    </row>
    <row r="6980" ht="22.5" customHeight="1">
      <c r="A6980" s="18">
        <v>45757.0</v>
      </c>
      <c r="B6980" s="19" t="str">
        <f t="shared" si="1"/>
        <v>Apr</v>
      </c>
      <c r="C6980" s="20" t="s">
        <v>57</v>
      </c>
      <c r="D6980" s="19" t="s">
        <v>71</v>
      </c>
      <c r="E6980" s="19" t="s">
        <v>34</v>
      </c>
      <c r="F6980" s="21">
        <v>1.0</v>
      </c>
      <c r="G6980" s="22">
        <v>44419.0</v>
      </c>
      <c r="H6980" s="15" t="str">
        <f t="shared" si="2"/>
        <v>Base Range</v>
      </c>
      <c r="I6980" s="22">
        <v>54342.0</v>
      </c>
      <c r="J6980" s="23">
        <f t="shared" si="3"/>
        <v>0.817397225</v>
      </c>
      <c r="K6980" s="24" t="str">
        <f t="shared" si="4"/>
        <v>Target Not Meet</v>
      </c>
    </row>
    <row r="6981" ht="22.5" customHeight="1">
      <c r="A6981" s="18">
        <v>45757.0</v>
      </c>
      <c r="B6981" s="19" t="str">
        <f t="shared" si="1"/>
        <v>Apr</v>
      </c>
      <c r="C6981" s="20" t="s">
        <v>57</v>
      </c>
      <c r="D6981" s="19" t="s">
        <v>71</v>
      </c>
      <c r="E6981" s="19" t="s">
        <v>63</v>
      </c>
      <c r="F6981" s="21">
        <v>1.0</v>
      </c>
      <c r="G6981" s="22">
        <v>18965.0</v>
      </c>
      <c r="H6981" s="15" t="str">
        <f t="shared" si="2"/>
        <v>Base Range</v>
      </c>
      <c r="I6981" s="22">
        <v>21983.0</v>
      </c>
      <c r="J6981" s="23">
        <f t="shared" si="3"/>
        <v>0.8627120957</v>
      </c>
      <c r="K6981" s="24" t="str">
        <f t="shared" si="4"/>
        <v>Target Not Meet</v>
      </c>
    </row>
    <row r="6982" ht="22.5" customHeight="1">
      <c r="A6982" s="18">
        <v>45757.0</v>
      </c>
      <c r="B6982" s="19" t="str">
        <f t="shared" si="1"/>
        <v>Apr</v>
      </c>
      <c r="C6982" s="20" t="s">
        <v>57</v>
      </c>
      <c r="D6982" s="19" t="s">
        <v>71</v>
      </c>
      <c r="E6982" s="19" t="s">
        <v>34</v>
      </c>
      <c r="F6982" s="21">
        <v>2.0</v>
      </c>
      <c r="G6982" s="22">
        <v>49648.0</v>
      </c>
      <c r="H6982" s="15" t="str">
        <f t="shared" si="2"/>
        <v>Base Range</v>
      </c>
      <c r="I6982" s="22">
        <v>54074.0</v>
      </c>
      <c r="J6982" s="23">
        <f t="shared" si="3"/>
        <v>0.9181492029</v>
      </c>
      <c r="K6982" s="24" t="str">
        <f t="shared" si="4"/>
        <v>Target Not Meet</v>
      </c>
    </row>
    <row r="6983" ht="22.5" customHeight="1">
      <c r="A6983" s="18">
        <v>45757.0</v>
      </c>
      <c r="B6983" s="19" t="str">
        <f t="shared" si="1"/>
        <v>Apr</v>
      </c>
      <c r="C6983" s="20" t="s">
        <v>57</v>
      </c>
      <c r="D6983" s="19" t="s">
        <v>71</v>
      </c>
      <c r="E6983" s="19" t="s">
        <v>9</v>
      </c>
      <c r="F6983" s="21">
        <v>2.0</v>
      </c>
      <c r="G6983" s="22">
        <v>49150.0</v>
      </c>
      <c r="H6983" s="15" t="str">
        <f t="shared" si="2"/>
        <v>Base Range</v>
      </c>
      <c r="I6983" s="22">
        <v>63393.0</v>
      </c>
      <c r="J6983" s="23">
        <f t="shared" si="3"/>
        <v>0.7753221965</v>
      </c>
      <c r="K6983" s="24" t="str">
        <f t="shared" si="4"/>
        <v>Target Not Meet</v>
      </c>
    </row>
    <row r="6984" ht="22.5" customHeight="1">
      <c r="A6984" s="18">
        <v>45757.0</v>
      </c>
      <c r="B6984" s="19" t="str">
        <f t="shared" si="1"/>
        <v>Apr</v>
      </c>
      <c r="C6984" s="20" t="s">
        <v>57</v>
      </c>
      <c r="D6984" s="25" t="s">
        <v>62</v>
      </c>
      <c r="E6984" s="19" t="s">
        <v>23</v>
      </c>
      <c r="F6984" s="21">
        <v>1.0</v>
      </c>
      <c r="G6984" s="22">
        <v>21573.0</v>
      </c>
      <c r="H6984" s="15" t="str">
        <f t="shared" si="2"/>
        <v>Base Range</v>
      </c>
      <c r="I6984" s="22">
        <v>15544.0</v>
      </c>
      <c r="J6984" s="23">
        <f t="shared" si="3"/>
        <v>1.387866701</v>
      </c>
      <c r="K6984" s="24" t="str">
        <f t="shared" si="4"/>
        <v>Over Achived</v>
      </c>
    </row>
    <row r="6985" ht="22.5" customHeight="1">
      <c r="A6985" s="18">
        <v>45757.0</v>
      </c>
      <c r="B6985" s="19" t="str">
        <f t="shared" si="1"/>
        <v>Apr</v>
      </c>
      <c r="C6985" s="20" t="s">
        <v>57</v>
      </c>
      <c r="D6985" s="19" t="s">
        <v>80</v>
      </c>
      <c r="E6985" s="19" t="s">
        <v>19</v>
      </c>
      <c r="F6985" s="21">
        <v>1.0</v>
      </c>
      <c r="G6985" s="22">
        <v>29103.0</v>
      </c>
      <c r="H6985" s="15" t="str">
        <f t="shared" si="2"/>
        <v>Base Range</v>
      </c>
      <c r="I6985" s="22">
        <v>34617.0</v>
      </c>
      <c r="J6985" s="23">
        <f t="shared" si="3"/>
        <v>0.8407141</v>
      </c>
      <c r="K6985" s="24" t="str">
        <f t="shared" si="4"/>
        <v>Target Not Meet</v>
      </c>
    </row>
    <row r="6986" ht="22.5" customHeight="1">
      <c r="A6986" s="18">
        <v>45757.0</v>
      </c>
      <c r="B6986" s="19" t="str">
        <f t="shared" si="1"/>
        <v>Apr</v>
      </c>
      <c r="C6986" s="20" t="s">
        <v>57</v>
      </c>
      <c r="D6986" s="19" t="s">
        <v>71</v>
      </c>
      <c r="E6986" s="19" t="s">
        <v>68</v>
      </c>
      <c r="F6986" s="21">
        <v>1.0</v>
      </c>
      <c r="G6986" s="22">
        <v>20394.0</v>
      </c>
      <c r="H6986" s="15" t="str">
        <f t="shared" si="2"/>
        <v>Base Range</v>
      </c>
      <c r="I6986" s="22">
        <v>22846.0</v>
      </c>
      <c r="J6986" s="23">
        <f t="shared" si="3"/>
        <v>0.8926726779</v>
      </c>
      <c r="K6986" s="24" t="str">
        <f t="shared" si="4"/>
        <v>Target Not Meet</v>
      </c>
    </row>
    <row r="6987" ht="22.5" customHeight="1">
      <c r="A6987" s="18">
        <v>45757.0</v>
      </c>
      <c r="B6987" s="19" t="str">
        <f t="shared" si="1"/>
        <v>Apr</v>
      </c>
      <c r="C6987" s="20" t="s">
        <v>13</v>
      </c>
      <c r="D6987" s="19" t="s">
        <v>14</v>
      </c>
      <c r="E6987" s="19" t="s">
        <v>9</v>
      </c>
      <c r="F6987" s="21">
        <v>2.0</v>
      </c>
      <c r="G6987" s="22">
        <v>67719.0</v>
      </c>
      <c r="H6987" s="15" t="str">
        <f t="shared" si="2"/>
        <v>Medium Range</v>
      </c>
      <c r="I6987" s="22">
        <v>55765.0</v>
      </c>
      <c r="J6987" s="23">
        <f t="shared" si="3"/>
        <v>1.214363848</v>
      </c>
      <c r="K6987" s="24" t="str">
        <f t="shared" si="4"/>
        <v>Over Achived</v>
      </c>
    </row>
    <row r="6988" ht="22.5" customHeight="1">
      <c r="A6988" s="18">
        <v>45757.0</v>
      </c>
      <c r="B6988" s="19" t="str">
        <f t="shared" si="1"/>
        <v>Apr</v>
      </c>
      <c r="C6988" s="20" t="s">
        <v>13</v>
      </c>
      <c r="D6988" s="19" t="s">
        <v>14</v>
      </c>
      <c r="E6988" s="19" t="s">
        <v>19</v>
      </c>
      <c r="F6988" s="21">
        <v>1.0</v>
      </c>
      <c r="G6988" s="22">
        <v>35600.0</v>
      </c>
      <c r="H6988" s="15" t="str">
        <f t="shared" si="2"/>
        <v>Base Range</v>
      </c>
      <c r="I6988" s="22">
        <v>28492.0</v>
      </c>
      <c r="J6988" s="23">
        <f t="shared" si="3"/>
        <v>1.249473536</v>
      </c>
      <c r="K6988" s="24" t="str">
        <f t="shared" si="4"/>
        <v>Over Achived</v>
      </c>
    </row>
    <row r="6989" ht="22.5" customHeight="1">
      <c r="A6989" s="18">
        <v>45757.0</v>
      </c>
      <c r="B6989" s="19" t="str">
        <f t="shared" si="1"/>
        <v>Apr</v>
      </c>
      <c r="C6989" s="20" t="s">
        <v>7</v>
      </c>
      <c r="D6989" s="19" t="s">
        <v>126</v>
      </c>
      <c r="E6989" s="19" t="s">
        <v>38</v>
      </c>
      <c r="F6989" s="21">
        <v>3.0</v>
      </c>
      <c r="G6989" s="22">
        <v>67387.0</v>
      </c>
      <c r="H6989" s="15" t="str">
        <f t="shared" si="2"/>
        <v>Medium Range</v>
      </c>
      <c r="I6989" s="22">
        <v>51482.0</v>
      </c>
      <c r="J6989" s="23">
        <f t="shared" si="3"/>
        <v>1.308942932</v>
      </c>
      <c r="K6989" s="24" t="str">
        <f t="shared" si="4"/>
        <v>Over Achived</v>
      </c>
    </row>
    <row r="6990" ht="22.5" customHeight="1">
      <c r="A6990" s="18">
        <v>45757.0</v>
      </c>
      <c r="B6990" s="19" t="str">
        <f t="shared" si="1"/>
        <v>Apr</v>
      </c>
      <c r="C6990" s="20" t="s">
        <v>7</v>
      </c>
      <c r="D6990" s="19" t="s">
        <v>126</v>
      </c>
      <c r="E6990" s="19" t="s">
        <v>19</v>
      </c>
      <c r="F6990" s="21">
        <v>2.0</v>
      </c>
      <c r="G6990" s="22">
        <v>56308.0</v>
      </c>
      <c r="H6990" s="15" t="str">
        <f t="shared" si="2"/>
        <v>Medium Range</v>
      </c>
      <c r="I6990" s="22">
        <v>40040.0</v>
      </c>
      <c r="J6990" s="23">
        <f t="shared" si="3"/>
        <v>1.406293706</v>
      </c>
      <c r="K6990" s="24" t="str">
        <f t="shared" si="4"/>
        <v>Over Achived</v>
      </c>
    </row>
    <row r="6991" ht="22.5" customHeight="1">
      <c r="A6991" s="18">
        <v>45757.0</v>
      </c>
      <c r="B6991" s="19" t="str">
        <f t="shared" si="1"/>
        <v>Apr</v>
      </c>
      <c r="C6991" s="20" t="s">
        <v>7</v>
      </c>
      <c r="D6991" s="19" t="s">
        <v>126</v>
      </c>
      <c r="E6991" s="19" t="s">
        <v>19</v>
      </c>
      <c r="F6991" s="21">
        <v>2.0</v>
      </c>
      <c r="G6991" s="22">
        <v>60262.0</v>
      </c>
      <c r="H6991" s="15" t="str">
        <f t="shared" si="2"/>
        <v>Medium Range</v>
      </c>
      <c r="I6991" s="22">
        <v>46658.0</v>
      </c>
      <c r="J6991" s="23">
        <f t="shared" si="3"/>
        <v>1.291568434</v>
      </c>
      <c r="K6991" s="24" t="str">
        <f t="shared" si="4"/>
        <v>Over Achived</v>
      </c>
    </row>
    <row r="6992" ht="22.5" customHeight="1">
      <c r="A6992" s="18">
        <v>45757.0</v>
      </c>
      <c r="B6992" s="19" t="str">
        <f t="shared" si="1"/>
        <v>Apr</v>
      </c>
      <c r="C6992" s="20" t="s">
        <v>7</v>
      </c>
      <c r="D6992" s="19" t="s">
        <v>126</v>
      </c>
      <c r="E6992" s="19" t="s">
        <v>38</v>
      </c>
      <c r="F6992" s="21">
        <v>3.0</v>
      </c>
      <c r="G6992" s="22">
        <v>70236.0</v>
      </c>
      <c r="H6992" s="15" t="str">
        <f t="shared" si="2"/>
        <v>High Range</v>
      </c>
      <c r="I6992" s="22">
        <v>53156.0</v>
      </c>
      <c r="J6992" s="23">
        <f t="shared" si="3"/>
        <v>1.321318384</v>
      </c>
      <c r="K6992" s="24" t="str">
        <f t="shared" si="4"/>
        <v>Over Achived</v>
      </c>
    </row>
    <row r="6993" ht="22.5" customHeight="1">
      <c r="A6993" s="18">
        <v>45757.0</v>
      </c>
      <c r="B6993" s="19" t="str">
        <f t="shared" si="1"/>
        <v>Apr</v>
      </c>
      <c r="C6993" s="20" t="s">
        <v>7</v>
      </c>
      <c r="D6993" s="19" t="s">
        <v>118</v>
      </c>
      <c r="E6993" s="19" t="s">
        <v>63</v>
      </c>
      <c r="F6993" s="21">
        <v>2.0</v>
      </c>
      <c r="G6993" s="22">
        <v>38670.0</v>
      </c>
      <c r="H6993" s="15" t="str">
        <f t="shared" si="2"/>
        <v>Base Range</v>
      </c>
      <c r="I6993" s="22">
        <v>29080.0</v>
      </c>
      <c r="J6993" s="23">
        <f t="shared" si="3"/>
        <v>1.329779917</v>
      </c>
      <c r="K6993" s="24" t="str">
        <f t="shared" si="4"/>
        <v>Over Achived</v>
      </c>
    </row>
    <row r="6994" ht="22.5" customHeight="1">
      <c r="A6994" s="18">
        <v>45757.0</v>
      </c>
      <c r="B6994" s="19" t="str">
        <f t="shared" si="1"/>
        <v>Apr</v>
      </c>
      <c r="C6994" s="20" t="s">
        <v>7</v>
      </c>
      <c r="D6994" s="19" t="s">
        <v>118</v>
      </c>
      <c r="E6994" s="19" t="s">
        <v>63</v>
      </c>
      <c r="F6994" s="21">
        <v>1.0</v>
      </c>
      <c r="G6994" s="22">
        <v>38869.0</v>
      </c>
      <c r="H6994" s="15" t="str">
        <f t="shared" si="2"/>
        <v>Base Range</v>
      </c>
      <c r="I6994" s="22">
        <v>32008.0</v>
      </c>
      <c r="J6994" s="23">
        <f t="shared" si="3"/>
        <v>1.214352662</v>
      </c>
      <c r="K6994" s="24" t="str">
        <f t="shared" si="4"/>
        <v>Over Achived</v>
      </c>
    </row>
    <row r="6995" ht="22.5" customHeight="1">
      <c r="A6995" s="18">
        <v>45757.0</v>
      </c>
      <c r="B6995" s="19" t="str">
        <f t="shared" si="1"/>
        <v>Apr</v>
      </c>
      <c r="C6995" s="20" t="s">
        <v>7</v>
      </c>
      <c r="D6995" s="19" t="s">
        <v>126</v>
      </c>
      <c r="E6995" s="19" t="s">
        <v>34</v>
      </c>
      <c r="F6995" s="21">
        <v>4.0</v>
      </c>
      <c r="G6995" s="22">
        <v>109887.0</v>
      </c>
      <c r="H6995" s="15" t="str">
        <f t="shared" si="2"/>
        <v>Very High Range</v>
      </c>
      <c r="I6995" s="22">
        <v>85974.0</v>
      </c>
      <c r="J6995" s="23">
        <f t="shared" si="3"/>
        <v>1.278142229</v>
      </c>
      <c r="K6995" s="24" t="str">
        <f t="shared" si="4"/>
        <v>Over Achived</v>
      </c>
    </row>
    <row r="6996" ht="22.5" customHeight="1">
      <c r="A6996" s="18">
        <v>45757.0</v>
      </c>
      <c r="B6996" s="19" t="str">
        <f t="shared" si="1"/>
        <v>Apr</v>
      </c>
      <c r="C6996" s="20" t="s">
        <v>7</v>
      </c>
      <c r="D6996" s="19" t="s">
        <v>118</v>
      </c>
      <c r="E6996" s="19" t="s">
        <v>19</v>
      </c>
      <c r="F6996" s="21">
        <v>2.0</v>
      </c>
      <c r="G6996" s="22">
        <v>56075.0</v>
      </c>
      <c r="H6996" s="15" t="str">
        <f t="shared" si="2"/>
        <v>Medium Range</v>
      </c>
      <c r="I6996" s="22">
        <v>39540.0</v>
      </c>
      <c r="J6996" s="23">
        <f t="shared" si="3"/>
        <v>1.418184117</v>
      </c>
      <c r="K6996" s="24" t="str">
        <f t="shared" si="4"/>
        <v>Over Achived</v>
      </c>
    </row>
    <row r="6997" ht="22.5" customHeight="1">
      <c r="A6997" s="18">
        <v>45757.0</v>
      </c>
      <c r="B6997" s="19" t="str">
        <f t="shared" si="1"/>
        <v>Apr</v>
      </c>
      <c r="C6997" s="20" t="s">
        <v>7</v>
      </c>
      <c r="D6997" s="19" t="s">
        <v>106</v>
      </c>
      <c r="E6997" s="19" t="s">
        <v>9</v>
      </c>
      <c r="F6997" s="21">
        <v>4.0</v>
      </c>
      <c r="G6997" s="22">
        <v>117353.0</v>
      </c>
      <c r="H6997" s="15" t="str">
        <f t="shared" si="2"/>
        <v>Very High Range</v>
      </c>
      <c r="I6997" s="22">
        <v>107524.0</v>
      </c>
      <c r="J6997" s="23">
        <f t="shared" si="3"/>
        <v>1.09141215</v>
      </c>
      <c r="K6997" s="24" t="str">
        <f t="shared" si="4"/>
        <v>Over Achived</v>
      </c>
    </row>
    <row r="6998" ht="22.5" customHeight="1">
      <c r="A6998" s="18">
        <v>45757.0</v>
      </c>
      <c r="B6998" s="19" t="str">
        <f t="shared" si="1"/>
        <v>Apr</v>
      </c>
      <c r="C6998" s="20" t="s">
        <v>7</v>
      </c>
      <c r="D6998" s="19" t="s">
        <v>106</v>
      </c>
      <c r="E6998" s="19" t="s">
        <v>9</v>
      </c>
      <c r="F6998" s="21">
        <v>4.0</v>
      </c>
      <c r="G6998" s="22">
        <v>117038.0</v>
      </c>
      <c r="H6998" s="15" t="str">
        <f t="shared" si="2"/>
        <v>Very High Range</v>
      </c>
      <c r="I6998" s="22">
        <v>100743.0</v>
      </c>
      <c r="J6998" s="23">
        <f t="shared" si="3"/>
        <v>1.161748211</v>
      </c>
      <c r="K6998" s="24" t="str">
        <f t="shared" si="4"/>
        <v>Over Achived</v>
      </c>
    </row>
    <row r="6999" ht="22.5" customHeight="1">
      <c r="A6999" s="18">
        <v>45757.0</v>
      </c>
      <c r="B6999" s="19" t="str">
        <f t="shared" si="1"/>
        <v>Apr</v>
      </c>
      <c r="C6999" s="20" t="s">
        <v>7</v>
      </c>
      <c r="D6999" s="19" t="s">
        <v>8</v>
      </c>
      <c r="E6999" s="19" t="s">
        <v>26</v>
      </c>
      <c r="F6999" s="21">
        <v>6.0</v>
      </c>
      <c r="G6999" s="22">
        <v>150759.0</v>
      </c>
      <c r="H6999" s="15" t="str">
        <f t="shared" si="2"/>
        <v>Very High Range</v>
      </c>
      <c r="I6999" s="22">
        <v>141365.0</v>
      </c>
      <c r="J6999" s="23">
        <f t="shared" si="3"/>
        <v>1.066452092</v>
      </c>
      <c r="K6999" s="24" t="str">
        <f t="shared" si="4"/>
        <v>Over Achived</v>
      </c>
    </row>
    <row r="7000" ht="22.5" customHeight="1">
      <c r="A7000" s="18">
        <v>45757.0</v>
      </c>
      <c r="B7000" s="19" t="str">
        <f t="shared" si="1"/>
        <v>Apr</v>
      </c>
      <c r="C7000" s="20" t="s">
        <v>7</v>
      </c>
      <c r="D7000" s="19" t="s">
        <v>8</v>
      </c>
      <c r="E7000" s="19" t="s">
        <v>23</v>
      </c>
      <c r="F7000" s="21">
        <v>3.0</v>
      </c>
      <c r="G7000" s="22">
        <v>51975.0</v>
      </c>
      <c r="H7000" s="15" t="str">
        <f t="shared" si="2"/>
        <v>Medium Range</v>
      </c>
      <c r="I7000" s="22">
        <v>44594.0</v>
      </c>
      <c r="J7000" s="23">
        <f t="shared" si="3"/>
        <v>1.16551554</v>
      </c>
      <c r="K7000" s="24" t="str">
        <f t="shared" si="4"/>
        <v>Over Achived</v>
      </c>
    </row>
    <row r="7001" ht="22.5" customHeight="1">
      <c r="A7001" s="18">
        <v>45757.0</v>
      </c>
      <c r="B7001" s="19" t="str">
        <f t="shared" si="1"/>
        <v>Apr</v>
      </c>
      <c r="C7001" s="20" t="s">
        <v>7</v>
      </c>
      <c r="D7001" s="19" t="s">
        <v>8</v>
      </c>
      <c r="E7001" s="19" t="s">
        <v>68</v>
      </c>
      <c r="F7001" s="21">
        <v>2.0</v>
      </c>
      <c r="G7001" s="22">
        <v>48195.0</v>
      </c>
      <c r="H7001" s="15" t="str">
        <f t="shared" si="2"/>
        <v>Base Range</v>
      </c>
      <c r="I7001" s="22">
        <v>44846.0</v>
      </c>
      <c r="J7001" s="23">
        <f t="shared" si="3"/>
        <v>1.074677786</v>
      </c>
      <c r="K7001" s="24" t="str">
        <f t="shared" si="4"/>
        <v>Over Achived</v>
      </c>
    </row>
    <row r="7002" ht="22.5" customHeight="1">
      <c r="A7002" s="18">
        <v>45757.0</v>
      </c>
      <c r="B7002" s="19" t="str">
        <f t="shared" si="1"/>
        <v>Apr</v>
      </c>
      <c r="C7002" s="20" t="s">
        <v>13</v>
      </c>
      <c r="D7002" s="19" t="s">
        <v>14</v>
      </c>
      <c r="E7002" s="19" t="s">
        <v>19</v>
      </c>
      <c r="F7002" s="21">
        <v>2.0</v>
      </c>
      <c r="G7002" s="22">
        <v>31245.0</v>
      </c>
      <c r="H7002" s="15" t="str">
        <f t="shared" si="2"/>
        <v>Base Range</v>
      </c>
      <c r="I7002" s="22">
        <v>28358.0</v>
      </c>
      <c r="J7002" s="23">
        <f t="shared" si="3"/>
        <v>1.101805487</v>
      </c>
      <c r="K7002" s="24" t="str">
        <f t="shared" si="4"/>
        <v>Over Achived</v>
      </c>
    </row>
    <row r="7003" ht="22.5" customHeight="1">
      <c r="A7003" s="18">
        <v>45757.0</v>
      </c>
      <c r="B7003" s="19" t="str">
        <f t="shared" si="1"/>
        <v>Apr</v>
      </c>
      <c r="C7003" s="20" t="s">
        <v>7</v>
      </c>
      <c r="D7003" s="19" t="s">
        <v>118</v>
      </c>
      <c r="E7003" s="19" t="s">
        <v>9</v>
      </c>
      <c r="F7003" s="21">
        <v>4.0</v>
      </c>
      <c r="G7003" s="22">
        <v>117285.0</v>
      </c>
      <c r="H7003" s="15" t="str">
        <f t="shared" si="2"/>
        <v>Very High Range</v>
      </c>
      <c r="I7003" s="22">
        <v>89069.0</v>
      </c>
      <c r="J7003" s="23">
        <f t="shared" si="3"/>
        <v>1.316788108</v>
      </c>
      <c r="K7003" s="24" t="str">
        <f t="shared" si="4"/>
        <v>Over Achived</v>
      </c>
    </row>
    <row r="7004" ht="22.5" customHeight="1">
      <c r="A7004" s="18">
        <v>45757.0</v>
      </c>
      <c r="B7004" s="19" t="str">
        <f t="shared" si="1"/>
        <v>Apr</v>
      </c>
      <c r="C7004" s="20" t="s">
        <v>7</v>
      </c>
      <c r="D7004" s="19" t="s">
        <v>131</v>
      </c>
      <c r="E7004" s="19" t="s">
        <v>26</v>
      </c>
      <c r="F7004" s="21">
        <v>7.0</v>
      </c>
      <c r="G7004" s="22">
        <v>166937.0</v>
      </c>
      <c r="H7004" s="15" t="str">
        <f t="shared" si="2"/>
        <v>Very High Range</v>
      </c>
      <c r="I7004" s="22">
        <v>125390.0</v>
      </c>
      <c r="J7004" s="23">
        <f t="shared" si="3"/>
        <v>1.331342212</v>
      </c>
      <c r="K7004" s="24" t="str">
        <f t="shared" si="4"/>
        <v>Over Achived</v>
      </c>
    </row>
    <row r="7005" ht="22.5" customHeight="1">
      <c r="A7005" s="18">
        <v>45757.0</v>
      </c>
      <c r="B7005" s="19" t="str">
        <f t="shared" si="1"/>
        <v>Apr</v>
      </c>
      <c r="C7005" s="20" t="s">
        <v>7</v>
      </c>
      <c r="D7005" s="19" t="s">
        <v>118</v>
      </c>
      <c r="E7005" s="19" t="s">
        <v>23</v>
      </c>
      <c r="F7005" s="21">
        <v>2.0</v>
      </c>
      <c r="G7005" s="22">
        <v>47270.0</v>
      </c>
      <c r="H7005" s="15" t="str">
        <f t="shared" si="2"/>
        <v>Base Range</v>
      </c>
      <c r="I7005" s="22">
        <v>36906.0</v>
      </c>
      <c r="J7005" s="23">
        <f t="shared" si="3"/>
        <v>1.280821547</v>
      </c>
      <c r="K7005" s="24" t="str">
        <f t="shared" si="4"/>
        <v>Over Achived</v>
      </c>
    </row>
    <row r="7006" ht="22.5" customHeight="1">
      <c r="A7006" s="18">
        <v>45757.0</v>
      </c>
      <c r="B7006" s="19" t="str">
        <f t="shared" si="1"/>
        <v>Apr</v>
      </c>
      <c r="C7006" s="20" t="s">
        <v>92</v>
      </c>
      <c r="D7006" s="19" t="s">
        <v>158</v>
      </c>
      <c r="E7006" s="19" t="s">
        <v>9</v>
      </c>
      <c r="F7006" s="21">
        <v>3.0</v>
      </c>
      <c r="G7006" s="22">
        <v>78666.0</v>
      </c>
      <c r="H7006" s="15" t="str">
        <f t="shared" si="2"/>
        <v>High Range</v>
      </c>
      <c r="I7006" s="22">
        <v>58717.0</v>
      </c>
      <c r="J7006" s="23">
        <f t="shared" si="3"/>
        <v>1.339748284</v>
      </c>
      <c r="K7006" s="24" t="str">
        <f t="shared" si="4"/>
        <v>Over Achived</v>
      </c>
    </row>
    <row r="7007" ht="22.5" customHeight="1">
      <c r="A7007" s="18">
        <v>45757.0</v>
      </c>
      <c r="B7007" s="19" t="str">
        <f t="shared" si="1"/>
        <v>Apr</v>
      </c>
      <c r="C7007" s="20" t="s">
        <v>92</v>
      </c>
      <c r="D7007" s="19" t="s">
        <v>93</v>
      </c>
      <c r="E7007" s="19" t="s">
        <v>34</v>
      </c>
      <c r="F7007" s="21">
        <v>4.0</v>
      </c>
      <c r="G7007" s="22">
        <v>85357.0</v>
      </c>
      <c r="H7007" s="15" t="str">
        <f t="shared" si="2"/>
        <v>High Range</v>
      </c>
      <c r="I7007" s="22">
        <v>102172.0</v>
      </c>
      <c r="J7007" s="23">
        <f t="shared" si="3"/>
        <v>0.8354245782</v>
      </c>
      <c r="K7007" s="24" t="str">
        <f t="shared" si="4"/>
        <v>Target Not Meet</v>
      </c>
    </row>
    <row r="7008" ht="22.5" customHeight="1">
      <c r="A7008" s="18">
        <v>45757.0</v>
      </c>
      <c r="B7008" s="19" t="str">
        <f t="shared" si="1"/>
        <v>Apr</v>
      </c>
      <c r="C7008" s="20" t="s">
        <v>7</v>
      </c>
      <c r="D7008" s="19" t="s">
        <v>131</v>
      </c>
      <c r="E7008" s="19" t="s">
        <v>23</v>
      </c>
      <c r="F7008" s="21">
        <v>2.0</v>
      </c>
      <c r="G7008" s="22">
        <v>50135.0</v>
      </c>
      <c r="H7008" s="15" t="str">
        <f t="shared" si="2"/>
        <v>Medium Range</v>
      </c>
      <c r="I7008" s="22">
        <v>40511.0</v>
      </c>
      <c r="J7008" s="23">
        <f t="shared" si="3"/>
        <v>1.237565106</v>
      </c>
      <c r="K7008" s="24" t="str">
        <f t="shared" si="4"/>
        <v>Over Achived</v>
      </c>
    </row>
    <row r="7009" ht="22.5" customHeight="1">
      <c r="A7009" s="18">
        <v>45757.0</v>
      </c>
      <c r="B7009" s="19" t="str">
        <f t="shared" si="1"/>
        <v>Apr</v>
      </c>
      <c r="C7009" s="20" t="s">
        <v>92</v>
      </c>
      <c r="D7009" s="19" t="s">
        <v>93</v>
      </c>
      <c r="E7009" s="19" t="s">
        <v>23</v>
      </c>
      <c r="F7009" s="21">
        <v>2.0</v>
      </c>
      <c r="G7009" s="22">
        <v>39699.0</v>
      </c>
      <c r="H7009" s="15" t="str">
        <f t="shared" si="2"/>
        <v>Base Range</v>
      </c>
      <c r="I7009" s="22">
        <v>48573.0</v>
      </c>
      <c r="J7009" s="23">
        <f t="shared" si="3"/>
        <v>0.8173059107</v>
      </c>
      <c r="K7009" s="24" t="str">
        <f t="shared" si="4"/>
        <v>Target Not Meet</v>
      </c>
    </row>
    <row r="7010" ht="22.5" customHeight="1">
      <c r="A7010" s="18">
        <v>45757.0</v>
      </c>
      <c r="B7010" s="19" t="str">
        <f t="shared" si="1"/>
        <v>Apr</v>
      </c>
      <c r="C7010" s="20" t="s">
        <v>92</v>
      </c>
      <c r="D7010" s="19" t="s">
        <v>93</v>
      </c>
      <c r="E7010" s="19" t="s">
        <v>23</v>
      </c>
      <c r="F7010" s="21">
        <v>1.0</v>
      </c>
      <c r="G7010" s="22">
        <v>44970.0</v>
      </c>
      <c r="H7010" s="15" t="str">
        <f t="shared" si="2"/>
        <v>Base Range</v>
      </c>
      <c r="I7010" s="22">
        <v>56609.0</v>
      </c>
      <c r="J7010" s="23">
        <f t="shared" si="3"/>
        <v>0.7943966507</v>
      </c>
      <c r="K7010" s="24" t="str">
        <f t="shared" si="4"/>
        <v>Target Not Meet</v>
      </c>
    </row>
    <row r="7011" ht="22.5" customHeight="1">
      <c r="A7011" s="18">
        <v>45757.0</v>
      </c>
      <c r="B7011" s="19" t="str">
        <f t="shared" si="1"/>
        <v>Apr</v>
      </c>
      <c r="C7011" s="20" t="s">
        <v>92</v>
      </c>
      <c r="D7011" s="19" t="s">
        <v>98</v>
      </c>
      <c r="E7011" s="19" t="s">
        <v>68</v>
      </c>
      <c r="F7011" s="21">
        <v>2.0</v>
      </c>
      <c r="G7011" s="22">
        <v>35105.0</v>
      </c>
      <c r="H7011" s="15" t="str">
        <f t="shared" si="2"/>
        <v>Base Range</v>
      </c>
      <c r="I7011" s="22">
        <v>42050.0</v>
      </c>
      <c r="J7011" s="23">
        <f t="shared" si="3"/>
        <v>0.8348394768</v>
      </c>
      <c r="K7011" s="24" t="str">
        <f t="shared" si="4"/>
        <v>Target Not Meet</v>
      </c>
    </row>
    <row r="7012" ht="22.5" customHeight="1">
      <c r="A7012" s="18">
        <v>45757.0</v>
      </c>
      <c r="B7012" s="19" t="str">
        <f t="shared" si="1"/>
        <v>Apr</v>
      </c>
      <c r="C7012" s="20" t="s">
        <v>92</v>
      </c>
      <c r="D7012" s="19" t="s">
        <v>98</v>
      </c>
      <c r="E7012" s="19" t="s">
        <v>9</v>
      </c>
      <c r="F7012" s="21">
        <v>3.0</v>
      </c>
      <c r="G7012" s="22">
        <v>83167.0</v>
      </c>
      <c r="H7012" s="15" t="str">
        <f t="shared" si="2"/>
        <v>High Range</v>
      </c>
      <c r="I7012" s="22">
        <v>92711.0</v>
      </c>
      <c r="J7012" s="23">
        <f t="shared" si="3"/>
        <v>0.8970564442</v>
      </c>
      <c r="K7012" s="24" t="str">
        <f t="shared" si="4"/>
        <v>Target Not Meet</v>
      </c>
    </row>
    <row r="7013" ht="22.5" customHeight="1">
      <c r="A7013" s="18">
        <v>45757.0</v>
      </c>
      <c r="B7013" s="19" t="str">
        <f t="shared" si="1"/>
        <v>Apr</v>
      </c>
      <c r="C7013" s="20" t="s">
        <v>92</v>
      </c>
      <c r="D7013" s="19" t="s">
        <v>144</v>
      </c>
      <c r="E7013" s="19" t="s">
        <v>38</v>
      </c>
      <c r="F7013" s="21">
        <v>2.0</v>
      </c>
      <c r="G7013" s="22">
        <v>55646.0</v>
      </c>
      <c r="H7013" s="15" t="str">
        <f t="shared" si="2"/>
        <v>Medium Range</v>
      </c>
      <c r="I7013" s="22">
        <v>51443.0</v>
      </c>
      <c r="J7013" s="23">
        <f t="shared" si="3"/>
        <v>1.081702078</v>
      </c>
      <c r="K7013" s="24" t="str">
        <f t="shared" si="4"/>
        <v>Over Achived</v>
      </c>
    </row>
    <row r="7014" ht="22.5" customHeight="1">
      <c r="A7014" s="18">
        <v>45757.0</v>
      </c>
      <c r="B7014" s="19" t="str">
        <f t="shared" si="1"/>
        <v>Apr</v>
      </c>
      <c r="C7014" s="20" t="s">
        <v>92</v>
      </c>
      <c r="D7014" s="19" t="s">
        <v>98</v>
      </c>
      <c r="E7014" s="19" t="s">
        <v>34</v>
      </c>
      <c r="F7014" s="21">
        <v>3.0</v>
      </c>
      <c r="G7014" s="22">
        <v>88457.0</v>
      </c>
      <c r="H7014" s="15" t="str">
        <f t="shared" si="2"/>
        <v>High Range</v>
      </c>
      <c r="I7014" s="22">
        <v>106745.0</v>
      </c>
      <c r="J7014" s="23">
        <f t="shared" si="3"/>
        <v>0.8286758162</v>
      </c>
      <c r="K7014" s="24" t="str">
        <f t="shared" si="4"/>
        <v>Target Not Meet</v>
      </c>
    </row>
    <row r="7015" ht="22.5" customHeight="1">
      <c r="A7015" s="18">
        <v>45757.0</v>
      </c>
      <c r="B7015" s="19" t="str">
        <f t="shared" si="1"/>
        <v>Apr</v>
      </c>
      <c r="C7015" s="20" t="s">
        <v>92</v>
      </c>
      <c r="D7015" s="19" t="s">
        <v>144</v>
      </c>
      <c r="E7015" s="19" t="s">
        <v>19</v>
      </c>
      <c r="F7015" s="21">
        <v>2.0</v>
      </c>
      <c r="G7015" s="22">
        <v>48899.0</v>
      </c>
      <c r="H7015" s="15" t="str">
        <f t="shared" si="2"/>
        <v>Base Range</v>
      </c>
      <c r="I7015" s="22">
        <v>36073.0</v>
      </c>
      <c r="J7015" s="23">
        <f t="shared" si="3"/>
        <v>1.355556788</v>
      </c>
      <c r="K7015" s="24" t="str">
        <f t="shared" si="4"/>
        <v>Over Achived</v>
      </c>
    </row>
    <row r="7016" ht="22.5" customHeight="1">
      <c r="A7016" s="18">
        <v>45757.0</v>
      </c>
      <c r="B7016" s="19" t="str">
        <f t="shared" si="1"/>
        <v>Apr</v>
      </c>
      <c r="C7016" s="20" t="s">
        <v>92</v>
      </c>
      <c r="D7016" s="19" t="s">
        <v>144</v>
      </c>
      <c r="E7016" s="19" t="s">
        <v>38</v>
      </c>
      <c r="F7016" s="21">
        <v>3.0</v>
      </c>
      <c r="G7016" s="22">
        <v>56619.0</v>
      </c>
      <c r="H7016" s="15" t="str">
        <f t="shared" si="2"/>
        <v>Medium Range</v>
      </c>
      <c r="I7016" s="22">
        <v>43012.0</v>
      </c>
      <c r="J7016" s="23">
        <f t="shared" si="3"/>
        <v>1.316353576</v>
      </c>
      <c r="K7016" s="24" t="str">
        <f t="shared" si="4"/>
        <v>Over Achived</v>
      </c>
    </row>
    <row r="7017" ht="22.5" customHeight="1">
      <c r="A7017" s="18">
        <v>45757.0</v>
      </c>
      <c r="B7017" s="19" t="str">
        <f t="shared" si="1"/>
        <v>Apr</v>
      </c>
      <c r="C7017" s="20" t="s">
        <v>92</v>
      </c>
      <c r="D7017" s="25" t="s">
        <v>149</v>
      </c>
      <c r="E7017" s="19" t="s">
        <v>23</v>
      </c>
      <c r="F7017" s="21">
        <v>1.0</v>
      </c>
      <c r="G7017" s="22">
        <v>43403.0</v>
      </c>
      <c r="H7017" s="15" t="str">
        <f t="shared" si="2"/>
        <v>Base Range</v>
      </c>
      <c r="I7017" s="22">
        <v>40279.0</v>
      </c>
      <c r="J7017" s="23">
        <f t="shared" si="3"/>
        <v>1.077559026</v>
      </c>
      <c r="K7017" s="24" t="str">
        <f t="shared" si="4"/>
        <v>Over Achived</v>
      </c>
    </row>
    <row r="7018" ht="22.5" customHeight="1">
      <c r="A7018" s="18">
        <v>45757.0</v>
      </c>
      <c r="B7018" s="19" t="str">
        <f t="shared" si="1"/>
        <v>Apr</v>
      </c>
      <c r="C7018" s="20" t="s">
        <v>92</v>
      </c>
      <c r="D7018" s="25" t="s">
        <v>149</v>
      </c>
      <c r="E7018" s="19" t="s">
        <v>19</v>
      </c>
      <c r="F7018" s="21">
        <v>2.0</v>
      </c>
      <c r="G7018" s="22">
        <v>42321.0</v>
      </c>
      <c r="H7018" s="15" t="str">
        <f t="shared" si="2"/>
        <v>Base Range</v>
      </c>
      <c r="I7018" s="22">
        <v>39683.0</v>
      </c>
      <c r="J7018" s="23">
        <f t="shared" si="3"/>
        <v>1.066476829</v>
      </c>
      <c r="K7018" s="24" t="str">
        <f t="shared" si="4"/>
        <v>Over Achived</v>
      </c>
    </row>
    <row r="7019" ht="22.5" customHeight="1">
      <c r="A7019" s="18">
        <v>45757.0</v>
      </c>
      <c r="B7019" s="19" t="str">
        <f t="shared" si="1"/>
        <v>Apr</v>
      </c>
      <c r="C7019" s="20" t="s">
        <v>92</v>
      </c>
      <c r="D7019" s="25" t="s">
        <v>149</v>
      </c>
      <c r="E7019" s="19" t="s">
        <v>9</v>
      </c>
      <c r="F7019" s="21">
        <v>3.0</v>
      </c>
      <c r="G7019" s="22">
        <v>88486.0</v>
      </c>
      <c r="H7019" s="15" t="str">
        <f t="shared" si="2"/>
        <v>High Range</v>
      </c>
      <c r="I7019" s="22">
        <v>78644.0</v>
      </c>
      <c r="J7019" s="23">
        <f t="shared" si="3"/>
        <v>1.125146229</v>
      </c>
      <c r="K7019" s="24" t="str">
        <f t="shared" si="4"/>
        <v>Over Achived</v>
      </c>
    </row>
    <row r="7020" ht="22.5" customHeight="1">
      <c r="A7020" s="18">
        <v>45757.0</v>
      </c>
      <c r="B7020" s="19" t="str">
        <f t="shared" si="1"/>
        <v>Apr</v>
      </c>
      <c r="C7020" s="20" t="s">
        <v>92</v>
      </c>
      <c r="D7020" s="19" t="s">
        <v>158</v>
      </c>
      <c r="E7020" s="19" t="s">
        <v>63</v>
      </c>
      <c r="F7020" s="21">
        <v>1.0</v>
      </c>
      <c r="G7020" s="22">
        <v>15974.0</v>
      </c>
      <c r="H7020" s="15" t="str">
        <f t="shared" si="2"/>
        <v>Base Range</v>
      </c>
      <c r="I7020" s="22">
        <v>14349.0</v>
      </c>
      <c r="J7020" s="23">
        <f t="shared" si="3"/>
        <v>1.11324831</v>
      </c>
      <c r="K7020" s="24" t="str">
        <f t="shared" si="4"/>
        <v>Over Achived</v>
      </c>
    </row>
    <row r="7021" ht="22.5" customHeight="1">
      <c r="A7021" s="18">
        <v>45757.0</v>
      </c>
      <c r="B7021" s="19" t="str">
        <f t="shared" si="1"/>
        <v>Apr</v>
      </c>
      <c r="C7021" s="20" t="s">
        <v>92</v>
      </c>
      <c r="D7021" s="19" t="s">
        <v>144</v>
      </c>
      <c r="E7021" s="19" t="s">
        <v>63</v>
      </c>
      <c r="F7021" s="21">
        <v>4.0</v>
      </c>
      <c r="G7021" s="22">
        <v>69522.0</v>
      </c>
      <c r="H7021" s="15" t="str">
        <f t="shared" si="2"/>
        <v>Medium Range</v>
      </c>
      <c r="I7021" s="22">
        <v>55345.0</v>
      </c>
      <c r="J7021" s="23">
        <f t="shared" si="3"/>
        <v>1.256156834</v>
      </c>
      <c r="K7021" s="24" t="str">
        <f t="shared" si="4"/>
        <v>Over Achived</v>
      </c>
    </row>
    <row r="7022" ht="22.5" customHeight="1">
      <c r="A7022" s="18">
        <v>45758.0</v>
      </c>
      <c r="B7022" s="19" t="str">
        <f t="shared" si="1"/>
        <v>Apr</v>
      </c>
      <c r="C7022" s="20" t="s">
        <v>57</v>
      </c>
      <c r="D7022" s="19" t="s">
        <v>58</v>
      </c>
      <c r="E7022" s="19" t="s">
        <v>9</v>
      </c>
      <c r="F7022" s="21">
        <v>2.0</v>
      </c>
      <c r="G7022" s="22">
        <v>49095.0</v>
      </c>
      <c r="H7022" s="15" t="str">
        <f t="shared" si="2"/>
        <v>Base Range</v>
      </c>
      <c r="I7022" s="22">
        <v>44010.0</v>
      </c>
      <c r="J7022" s="23">
        <f t="shared" si="3"/>
        <v>1.115541922</v>
      </c>
      <c r="K7022" s="24" t="str">
        <f t="shared" si="4"/>
        <v>Over Achived</v>
      </c>
    </row>
    <row r="7023" ht="22.5" customHeight="1">
      <c r="A7023" s="18">
        <v>45758.0</v>
      </c>
      <c r="B7023" s="19" t="str">
        <f t="shared" si="1"/>
        <v>Apr</v>
      </c>
      <c r="C7023" s="20" t="s">
        <v>13</v>
      </c>
      <c r="D7023" s="19" t="s">
        <v>37</v>
      </c>
      <c r="E7023" s="19" t="s">
        <v>63</v>
      </c>
      <c r="F7023" s="21">
        <v>1.0</v>
      </c>
      <c r="G7023" s="22">
        <v>13298.0</v>
      </c>
      <c r="H7023" s="15" t="str">
        <f t="shared" si="2"/>
        <v>Base Range</v>
      </c>
      <c r="I7023" s="22">
        <v>15878.0</v>
      </c>
      <c r="J7023" s="23">
        <f t="shared" si="3"/>
        <v>0.8375110215</v>
      </c>
      <c r="K7023" s="24" t="str">
        <f t="shared" si="4"/>
        <v>Target Not Meet</v>
      </c>
    </row>
    <row r="7024" ht="22.5" customHeight="1">
      <c r="A7024" s="18">
        <v>45758.0</v>
      </c>
      <c r="B7024" s="19" t="str">
        <f t="shared" si="1"/>
        <v>Apr</v>
      </c>
      <c r="C7024" s="20" t="s">
        <v>13</v>
      </c>
      <c r="D7024" s="19" t="s">
        <v>169</v>
      </c>
      <c r="E7024" s="19" t="s">
        <v>23</v>
      </c>
      <c r="F7024" s="21">
        <v>1.0</v>
      </c>
      <c r="G7024" s="22">
        <v>29261.0</v>
      </c>
      <c r="H7024" s="15" t="str">
        <f t="shared" si="2"/>
        <v>Base Range</v>
      </c>
      <c r="I7024" s="22">
        <v>31647.0</v>
      </c>
      <c r="J7024" s="23">
        <f t="shared" si="3"/>
        <v>0.9246058078</v>
      </c>
      <c r="K7024" s="24" t="str">
        <f t="shared" si="4"/>
        <v>Target Not Meet</v>
      </c>
    </row>
    <row r="7025" ht="22.5" customHeight="1">
      <c r="A7025" s="18">
        <v>45758.0</v>
      </c>
      <c r="B7025" s="19" t="str">
        <f t="shared" si="1"/>
        <v>Apr</v>
      </c>
      <c r="C7025" s="20" t="s">
        <v>13</v>
      </c>
      <c r="D7025" s="19" t="s">
        <v>169</v>
      </c>
      <c r="E7025" s="19" t="s">
        <v>19</v>
      </c>
      <c r="F7025" s="21">
        <v>1.0</v>
      </c>
      <c r="G7025" s="22">
        <v>36540.0</v>
      </c>
      <c r="H7025" s="15" t="str">
        <f t="shared" si="2"/>
        <v>Base Range</v>
      </c>
      <c r="I7025" s="22">
        <v>45734.0</v>
      </c>
      <c r="J7025" s="23">
        <f t="shared" si="3"/>
        <v>0.7989679451</v>
      </c>
      <c r="K7025" s="24" t="str">
        <f t="shared" si="4"/>
        <v>Target Not Meet</v>
      </c>
    </row>
    <row r="7026" ht="22.5" customHeight="1">
      <c r="A7026" s="18">
        <v>45758.0</v>
      </c>
      <c r="B7026" s="19" t="str">
        <f t="shared" si="1"/>
        <v>Apr</v>
      </c>
      <c r="C7026" s="20" t="s">
        <v>13</v>
      </c>
      <c r="D7026" s="19" t="s">
        <v>169</v>
      </c>
      <c r="E7026" s="19" t="s">
        <v>26</v>
      </c>
      <c r="F7026" s="21">
        <v>2.0</v>
      </c>
      <c r="G7026" s="22">
        <v>39471.0</v>
      </c>
      <c r="H7026" s="15" t="str">
        <f t="shared" si="2"/>
        <v>Base Range</v>
      </c>
      <c r="I7026" s="22">
        <v>47098.0</v>
      </c>
      <c r="J7026" s="23">
        <f t="shared" si="3"/>
        <v>0.8380610642</v>
      </c>
      <c r="K7026" s="24" t="str">
        <f t="shared" si="4"/>
        <v>Target Not Meet</v>
      </c>
    </row>
    <row r="7027" ht="22.5" customHeight="1">
      <c r="A7027" s="18">
        <v>45758.0</v>
      </c>
      <c r="B7027" s="19" t="str">
        <f t="shared" si="1"/>
        <v>Apr</v>
      </c>
      <c r="C7027" s="20" t="s">
        <v>13</v>
      </c>
      <c r="D7027" s="19" t="s">
        <v>37</v>
      </c>
      <c r="E7027" s="19" t="s">
        <v>26</v>
      </c>
      <c r="F7027" s="21">
        <v>1.0</v>
      </c>
      <c r="G7027" s="22">
        <v>40317.0</v>
      </c>
      <c r="H7027" s="15" t="str">
        <f t="shared" si="2"/>
        <v>Base Range</v>
      </c>
      <c r="I7027" s="22">
        <v>43279.0</v>
      </c>
      <c r="J7027" s="23">
        <f t="shared" si="3"/>
        <v>0.931560341</v>
      </c>
      <c r="K7027" s="24" t="str">
        <f t="shared" si="4"/>
        <v>Target Not Meet</v>
      </c>
    </row>
    <row r="7028" ht="22.5" customHeight="1">
      <c r="A7028" s="18">
        <v>45758.0</v>
      </c>
      <c r="B7028" s="19" t="str">
        <f t="shared" si="1"/>
        <v>Apr</v>
      </c>
      <c r="C7028" s="20" t="s">
        <v>13</v>
      </c>
      <c r="D7028" s="19" t="s">
        <v>37</v>
      </c>
      <c r="E7028" s="19" t="s">
        <v>34</v>
      </c>
      <c r="F7028" s="21">
        <v>3.0</v>
      </c>
      <c r="G7028" s="22">
        <v>52687.0</v>
      </c>
      <c r="H7028" s="15" t="str">
        <f t="shared" si="2"/>
        <v>Medium Range</v>
      </c>
      <c r="I7028" s="22">
        <v>58400.0</v>
      </c>
      <c r="J7028" s="23">
        <f t="shared" si="3"/>
        <v>0.9021746575</v>
      </c>
      <c r="K7028" s="24" t="str">
        <f t="shared" si="4"/>
        <v>Target Not Meet</v>
      </c>
    </row>
    <row r="7029" ht="22.5" customHeight="1">
      <c r="A7029" s="18">
        <v>45758.0</v>
      </c>
      <c r="B7029" s="19" t="str">
        <f t="shared" si="1"/>
        <v>Apr</v>
      </c>
      <c r="C7029" s="20" t="s">
        <v>13</v>
      </c>
      <c r="D7029" s="19" t="s">
        <v>18</v>
      </c>
      <c r="E7029" s="19" t="s">
        <v>68</v>
      </c>
      <c r="F7029" s="21">
        <v>1.0</v>
      </c>
      <c r="G7029" s="22">
        <v>23994.0</v>
      </c>
      <c r="H7029" s="15" t="str">
        <f t="shared" si="2"/>
        <v>Base Range</v>
      </c>
      <c r="I7029" s="22">
        <v>20950.0</v>
      </c>
      <c r="J7029" s="23">
        <f t="shared" si="3"/>
        <v>1.145298329</v>
      </c>
      <c r="K7029" s="24" t="str">
        <f t="shared" si="4"/>
        <v>Over Achived</v>
      </c>
    </row>
    <row r="7030" ht="22.5" customHeight="1">
      <c r="A7030" s="18">
        <v>45758.0</v>
      </c>
      <c r="B7030" s="19" t="str">
        <f t="shared" si="1"/>
        <v>Apr</v>
      </c>
      <c r="C7030" s="20" t="s">
        <v>13</v>
      </c>
      <c r="D7030" s="19" t="s">
        <v>29</v>
      </c>
      <c r="E7030" s="19" t="s">
        <v>9</v>
      </c>
      <c r="F7030" s="21">
        <v>2.0</v>
      </c>
      <c r="G7030" s="22">
        <v>58329.0</v>
      </c>
      <c r="H7030" s="15" t="str">
        <f t="shared" si="2"/>
        <v>Medium Range</v>
      </c>
      <c r="I7030" s="22">
        <v>61823.0</v>
      </c>
      <c r="J7030" s="23">
        <f t="shared" si="3"/>
        <v>0.9434838167</v>
      </c>
      <c r="K7030" s="24" t="str">
        <f t="shared" si="4"/>
        <v>Target Not Meet</v>
      </c>
    </row>
    <row r="7031" ht="22.5" customHeight="1">
      <c r="A7031" s="18">
        <v>45758.0</v>
      </c>
      <c r="B7031" s="19" t="str">
        <f t="shared" si="1"/>
        <v>Apr</v>
      </c>
      <c r="C7031" s="20" t="s">
        <v>13</v>
      </c>
      <c r="D7031" s="19" t="s">
        <v>29</v>
      </c>
      <c r="E7031" s="19" t="s">
        <v>23</v>
      </c>
      <c r="F7031" s="21">
        <v>1.0</v>
      </c>
      <c r="G7031" s="22">
        <v>29721.0</v>
      </c>
      <c r="H7031" s="15" t="str">
        <f t="shared" si="2"/>
        <v>Base Range</v>
      </c>
      <c r="I7031" s="22">
        <v>33025.0</v>
      </c>
      <c r="J7031" s="23">
        <f t="shared" si="3"/>
        <v>0.8999545799</v>
      </c>
      <c r="K7031" s="24" t="str">
        <f t="shared" si="4"/>
        <v>Target Not Meet</v>
      </c>
    </row>
    <row r="7032" ht="22.5" customHeight="1">
      <c r="A7032" s="18">
        <v>45758.0</v>
      </c>
      <c r="B7032" s="19" t="str">
        <f t="shared" si="1"/>
        <v>Apr</v>
      </c>
      <c r="C7032" s="20" t="s">
        <v>13</v>
      </c>
      <c r="D7032" s="19" t="s">
        <v>29</v>
      </c>
      <c r="E7032" s="19" t="s">
        <v>68</v>
      </c>
      <c r="F7032" s="21">
        <v>1.0</v>
      </c>
      <c r="G7032" s="22">
        <v>31304.0</v>
      </c>
      <c r="H7032" s="15" t="str">
        <f t="shared" si="2"/>
        <v>Base Range</v>
      </c>
      <c r="I7032" s="22">
        <v>37709.0</v>
      </c>
      <c r="J7032" s="23">
        <f t="shared" si="3"/>
        <v>0.8301466493</v>
      </c>
      <c r="K7032" s="24" t="str">
        <f t="shared" si="4"/>
        <v>Target Not Meet</v>
      </c>
    </row>
    <row r="7033" ht="22.5" customHeight="1">
      <c r="A7033" s="18">
        <v>45758.0</v>
      </c>
      <c r="B7033" s="19" t="str">
        <f t="shared" si="1"/>
        <v>Apr</v>
      </c>
      <c r="C7033" s="20" t="s">
        <v>13</v>
      </c>
      <c r="D7033" s="19" t="s">
        <v>29</v>
      </c>
      <c r="E7033" s="19" t="s">
        <v>19</v>
      </c>
      <c r="F7033" s="21">
        <v>2.0</v>
      </c>
      <c r="G7033" s="22">
        <v>37691.0</v>
      </c>
      <c r="H7033" s="15" t="str">
        <f t="shared" si="2"/>
        <v>Base Range</v>
      </c>
      <c r="I7033" s="22">
        <v>42736.0</v>
      </c>
      <c r="J7033" s="23">
        <f t="shared" si="3"/>
        <v>0.8819496443</v>
      </c>
      <c r="K7033" s="24" t="str">
        <f t="shared" si="4"/>
        <v>Target Not Meet</v>
      </c>
    </row>
    <row r="7034" ht="22.5" customHeight="1">
      <c r="A7034" s="18">
        <v>45758.0</v>
      </c>
      <c r="B7034" s="19" t="str">
        <f t="shared" si="1"/>
        <v>Apr</v>
      </c>
      <c r="C7034" s="20" t="s">
        <v>13</v>
      </c>
      <c r="D7034" s="19" t="s">
        <v>18</v>
      </c>
      <c r="E7034" s="19" t="s">
        <v>68</v>
      </c>
      <c r="F7034" s="21">
        <v>1.0</v>
      </c>
      <c r="G7034" s="22">
        <v>24440.0</v>
      </c>
      <c r="H7034" s="15" t="str">
        <f t="shared" si="2"/>
        <v>Base Range</v>
      </c>
      <c r="I7034" s="22">
        <v>21973.0</v>
      </c>
      <c r="J7034" s="23">
        <f t="shared" si="3"/>
        <v>1.112274155</v>
      </c>
      <c r="K7034" s="24" t="str">
        <f t="shared" si="4"/>
        <v>Over Achived</v>
      </c>
    </row>
    <row r="7035" ht="22.5" customHeight="1">
      <c r="A7035" s="18">
        <v>45758.0</v>
      </c>
      <c r="B7035" s="19" t="str">
        <f t="shared" si="1"/>
        <v>Apr</v>
      </c>
      <c r="C7035" s="20" t="s">
        <v>13</v>
      </c>
      <c r="D7035" s="19" t="s">
        <v>18</v>
      </c>
      <c r="E7035" s="19" t="s">
        <v>63</v>
      </c>
      <c r="F7035" s="21">
        <v>3.0</v>
      </c>
      <c r="G7035" s="22">
        <v>66193.0</v>
      </c>
      <c r="H7035" s="15" t="str">
        <f t="shared" si="2"/>
        <v>Medium Range</v>
      </c>
      <c r="I7035" s="22">
        <v>59414.0</v>
      </c>
      <c r="J7035" s="23">
        <f t="shared" si="3"/>
        <v>1.114097687</v>
      </c>
      <c r="K7035" s="24" t="str">
        <f t="shared" si="4"/>
        <v>Over Achived</v>
      </c>
    </row>
    <row r="7036" ht="22.5" customHeight="1">
      <c r="A7036" s="18">
        <v>45758.0</v>
      </c>
      <c r="B7036" s="19" t="str">
        <f t="shared" si="1"/>
        <v>Apr</v>
      </c>
      <c r="C7036" s="20" t="s">
        <v>57</v>
      </c>
      <c r="D7036" s="19" t="s">
        <v>58</v>
      </c>
      <c r="E7036" s="19" t="s">
        <v>38</v>
      </c>
      <c r="F7036" s="21">
        <v>1.0</v>
      </c>
      <c r="G7036" s="22">
        <v>34465.0</v>
      </c>
      <c r="H7036" s="15" t="str">
        <f t="shared" si="2"/>
        <v>Base Range</v>
      </c>
      <c r="I7036" s="22">
        <v>24573.0</v>
      </c>
      <c r="J7036" s="23">
        <f t="shared" si="3"/>
        <v>1.402555651</v>
      </c>
      <c r="K7036" s="24" t="str">
        <f t="shared" si="4"/>
        <v>Over Achived</v>
      </c>
    </row>
    <row r="7037" ht="22.5" customHeight="1">
      <c r="A7037" s="18">
        <v>45758.0</v>
      </c>
      <c r="B7037" s="19" t="str">
        <f t="shared" si="1"/>
        <v>Apr</v>
      </c>
      <c r="C7037" s="20" t="s">
        <v>13</v>
      </c>
      <c r="D7037" s="19" t="s">
        <v>29</v>
      </c>
      <c r="E7037" s="19" t="s">
        <v>19</v>
      </c>
      <c r="F7037" s="21">
        <v>1.0</v>
      </c>
      <c r="G7037" s="22">
        <v>31935.0</v>
      </c>
      <c r="H7037" s="15" t="str">
        <f t="shared" si="2"/>
        <v>Base Range</v>
      </c>
      <c r="I7037" s="22">
        <v>33649.0</v>
      </c>
      <c r="J7037" s="23">
        <f t="shared" si="3"/>
        <v>0.9490623793</v>
      </c>
      <c r="K7037" s="24" t="str">
        <f t="shared" si="4"/>
        <v>Target Not Meet</v>
      </c>
    </row>
    <row r="7038" ht="22.5" customHeight="1">
      <c r="A7038" s="18">
        <v>45758.0</v>
      </c>
      <c r="B7038" s="19" t="str">
        <f t="shared" si="1"/>
        <v>Apr</v>
      </c>
      <c r="C7038" s="20" t="s">
        <v>57</v>
      </c>
      <c r="D7038" s="19" t="s">
        <v>58</v>
      </c>
      <c r="E7038" s="19" t="s">
        <v>9</v>
      </c>
      <c r="F7038" s="21">
        <v>2.0</v>
      </c>
      <c r="G7038" s="22">
        <v>45381.0</v>
      </c>
      <c r="H7038" s="15" t="str">
        <f t="shared" si="2"/>
        <v>Base Range</v>
      </c>
      <c r="I7038" s="22">
        <v>34683.0</v>
      </c>
      <c r="J7038" s="23">
        <f t="shared" si="3"/>
        <v>1.308450826</v>
      </c>
      <c r="K7038" s="24" t="str">
        <f t="shared" si="4"/>
        <v>Over Achived</v>
      </c>
    </row>
    <row r="7039" ht="22.5" customHeight="1">
      <c r="A7039" s="18">
        <v>45758.0</v>
      </c>
      <c r="B7039" s="19" t="str">
        <f t="shared" si="1"/>
        <v>Apr</v>
      </c>
      <c r="C7039" s="20" t="s">
        <v>57</v>
      </c>
      <c r="D7039" s="19" t="s">
        <v>85</v>
      </c>
      <c r="E7039" s="19" t="s">
        <v>63</v>
      </c>
      <c r="F7039" s="21">
        <v>1.0</v>
      </c>
      <c r="G7039" s="22">
        <v>18121.0</v>
      </c>
      <c r="H7039" s="15" t="str">
        <f t="shared" si="2"/>
        <v>Base Range</v>
      </c>
      <c r="I7039" s="22">
        <v>21472.0</v>
      </c>
      <c r="J7039" s="23">
        <f t="shared" si="3"/>
        <v>0.8439362891</v>
      </c>
      <c r="K7039" s="24" t="str">
        <f t="shared" si="4"/>
        <v>Target Not Meet</v>
      </c>
    </row>
    <row r="7040" ht="22.5" customHeight="1">
      <c r="A7040" s="18">
        <v>45758.0</v>
      </c>
      <c r="B7040" s="19" t="str">
        <f t="shared" si="1"/>
        <v>Apr</v>
      </c>
      <c r="C7040" s="20" t="s">
        <v>57</v>
      </c>
      <c r="D7040" s="19" t="s">
        <v>58</v>
      </c>
      <c r="E7040" s="19" t="s">
        <v>68</v>
      </c>
      <c r="F7040" s="21">
        <v>1.0</v>
      </c>
      <c r="G7040" s="22">
        <v>17700.0</v>
      </c>
      <c r="H7040" s="15" t="str">
        <f t="shared" si="2"/>
        <v>Base Range</v>
      </c>
      <c r="I7040" s="22">
        <v>15343.0</v>
      </c>
      <c r="J7040" s="23">
        <f t="shared" si="3"/>
        <v>1.153620544</v>
      </c>
      <c r="K7040" s="24" t="str">
        <f t="shared" si="4"/>
        <v>Over Achived</v>
      </c>
    </row>
    <row r="7041" ht="22.5" customHeight="1">
      <c r="A7041" s="18">
        <v>45758.0</v>
      </c>
      <c r="B7041" s="19" t="str">
        <f t="shared" si="1"/>
        <v>Apr</v>
      </c>
      <c r="C7041" s="20" t="s">
        <v>13</v>
      </c>
      <c r="D7041" s="19" t="s">
        <v>18</v>
      </c>
      <c r="E7041" s="19" t="s">
        <v>26</v>
      </c>
      <c r="F7041" s="21">
        <v>2.0</v>
      </c>
      <c r="G7041" s="22">
        <v>46762.0</v>
      </c>
      <c r="H7041" s="15" t="str">
        <f t="shared" si="2"/>
        <v>Base Range</v>
      </c>
      <c r="I7041" s="22">
        <v>37417.0</v>
      </c>
      <c r="J7041" s="23">
        <f t="shared" si="3"/>
        <v>1.249752786</v>
      </c>
      <c r="K7041" s="24" t="str">
        <f t="shared" si="4"/>
        <v>Over Achived</v>
      </c>
    </row>
    <row r="7042" ht="22.5" customHeight="1">
      <c r="A7042" s="18">
        <v>45758.0</v>
      </c>
      <c r="B7042" s="19" t="str">
        <f t="shared" si="1"/>
        <v>Apr</v>
      </c>
      <c r="C7042" s="20" t="s">
        <v>57</v>
      </c>
      <c r="D7042" s="19" t="s">
        <v>85</v>
      </c>
      <c r="E7042" s="19" t="s">
        <v>23</v>
      </c>
      <c r="F7042" s="21">
        <v>1.0</v>
      </c>
      <c r="G7042" s="22">
        <v>23204.0</v>
      </c>
      <c r="H7042" s="15" t="str">
        <f t="shared" si="2"/>
        <v>Base Range</v>
      </c>
      <c r="I7042" s="22">
        <v>25117.0</v>
      </c>
      <c r="J7042" s="23">
        <f t="shared" si="3"/>
        <v>0.9238364454</v>
      </c>
      <c r="K7042" s="24" t="str">
        <f t="shared" si="4"/>
        <v>Target Not Meet</v>
      </c>
    </row>
    <row r="7043" ht="22.5" customHeight="1">
      <c r="A7043" s="18">
        <v>45758.0</v>
      </c>
      <c r="B7043" s="19" t="str">
        <f t="shared" si="1"/>
        <v>Apr</v>
      </c>
      <c r="C7043" s="20" t="s">
        <v>57</v>
      </c>
      <c r="D7043" s="19" t="s">
        <v>85</v>
      </c>
      <c r="E7043" s="19" t="s">
        <v>26</v>
      </c>
      <c r="F7043" s="21">
        <v>1.0</v>
      </c>
      <c r="G7043" s="22">
        <v>35378.0</v>
      </c>
      <c r="H7043" s="15" t="str">
        <f t="shared" si="2"/>
        <v>Base Range</v>
      </c>
      <c r="I7043" s="22">
        <v>38687.0</v>
      </c>
      <c r="J7043" s="23">
        <f t="shared" si="3"/>
        <v>0.9144673921</v>
      </c>
      <c r="K7043" s="24" t="str">
        <f t="shared" si="4"/>
        <v>Target Not Meet</v>
      </c>
    </row>
    <row r="7044" ht="22.5" customHeight="1">
      <c r="A7044" s="18">
        <v>45758.0</v>
      </c>
      <c r="B7044" s="19" t="str">
        <f t="shared" si="1"/>
        <v>Apr</v>
      </c>
      <c r="C7044" s="20" t="s">
        <v>57</v>
      </c>
      <c r="D7044" s="19" t="s">
        <v>85</v>
      </c>
      <c r="E7044" s="19" t="s">
        <v>63</v>
      </c>
      <c r="F7044" s="21">
        <v>1.0</v>
      </c>
      <c r="G7044" s="22">
        <v>17239.0</v>
      </c>
      <c r="H7044" s="15" t="str">
        <f t="shared" si="2"/>
        <v>Base Range</v>
      </c>
      <c r="I7044" s="22">
        <v>18265.0</v>
      </c>
      <c r="J7044" s="23">
        <f t="shared" si="3"/>
        <v>0.9438269915</v>
      </c>
      <c r="K7044" s="24" t="str">
        <f t="shared" si="4"/>
        <v>Target Not Meet</v>
      </c>
    </row>
    <row r="7045" ht="22.5" customHeight="1">
      <c r="A7045" s="18">
        <v>45758.0</v>
      </c>
      <c r="B7045" s="19" t="str">
        <f t="shared" si="1"/>
        <v>Apr</v>
      </c>
      <c r="C7045" s="20" t="s">
        <v>57</v>
      </c>
      <c r="D7045" s="19" t="s">
        <v>85</v>
      </c>
      <c r="E7045" s="19" t="s">
        <v>26</v>
      </c>
      <c r="F7045" s="21">
        <v>1.0</v>
      </c>
      <c r="G7045" s="22">
        <v>29269.0</v>
      </c>
      <c r="H7045" s="15" t="str">
        <f t="shared" si="2"/>
        <v>Base Range</v>
      </c>
      <c r="I7045" s="22">
        <v>34886.0</v>
      </c>
      <c r="J7045" s="23">
        <f t="shared" si="3"/>
        <v>0.8389898527</v>
      </c>
      <c r="K7045" s="24" t="str">
        <f t="shared" si="4"/>
        <v>Target Not Meet</v>
      </c>
    </row>
    <row r="7046" ht="22.5" customHeight="1">
      <c r="A7046" s="18">
        <v>45758.0</v>
      </c>
      <c r="B7046" s="19" t="str">
        <f t="shared" si="1"/>
        <v>Apr</v>
      </c>
      <c r="C7046" s="20" t="s">
        <v>57</v>
      </c>
      <c r="D7046" s="19" t="s">
        <v>80</v>
      </c>
      <c r="E7046" s="19" t="s">
        <v>68</v>
      </c>
      <c r="F7046" s="21">
        <v>1.0</v>
      </c>
      <c r="G7046" s="22">
        <v>21673.0</v>
      </c>
      <c r="H7046" s="15" t="str">
        <f t="shared" si="2"/>
        <v>Base Range</v>
      </c>
      <c r="I7046" s="22">
        <v>26789.0</v>
      </c>
      <c r="J7046" s="23">
        <f t="shared" si="3"/>
        <v>0.8090260928</v>
      </c>
      <c r="K7046" s="24" t="str">
        <f t="shared" si="4"/>
        <v>Target Not Meet</v>
      </c>
    </row>
    <row r="7047" ht="22.5" customHeight="1">
      <c r="A7047" s="18">
        <v>45758.0</v>
      </c>
      <c r="B7047" s="19" t="str">
        <f t="shared" si="1"/>
        <v>Apr</v>
      </c>
      <c r="C7047" s="20" t="s">
        <v>57</v>
      </c>
      <c r="D7047" s="19" t="s">
        <v>80</v>
      </c>
      <c r="E7047" s="19" t="s">
        <v>38</v>
      </c>
      <c r="F7047" s="21">
        <v>1.0</v>
      </c>
      <c r="G7047" s="22">
        <v>32091.0</v>
      </c>
      <c r="H7047" s="15" t="str">
        <f t="shared" si="2"/>
        <v>Base Range</v>
      </c>
      <c r="I7047" s="22">
        <v>36536.0</v>
      </c>
      <c r="J7047" s="23">
        <f t="shared" si="3"/>
        <v>0.8783391723</v>
      </c>
      <c r="K7047" s="24" t="str">
        <f t="shared" si="4"/>
        <v>Target Not Meet</v>
      </c>
    </row>
    <row r="7048" ht="22.5" customHeight="1">
      <c r="A7048" s="18">
        <v>45758.0</v>
      </c>
      <c r="B7048" s="19" t="str">
        <f t="shared" si="1"/>
        <v>Apr</v>
      </c>
      <c r="C7048" s="20" t="s">
        <v>57</v>
      </c>
      <c r="D7048" s="19" t="s">
        <v>58</v>
      </c>
      <c r="E7048" s="19" t="s">
        <v>38</v>
      </c>
      <c r="F7048" s="21">
        <v>1.0</v>
      </c>
      <c r="G7048" s="22">
        <v>33120.0</v>
      </c>
      <c r="H7048" s="15" t="str">
        <f t="shared" si="2"/>
        <v>Base Range</v>
      </c>
      <c r="I7048" s="22">
        <v>26834.0</v>
      </c>
      <c r="J7048" s="23">
        <f t="shared" si="3"/>
        <v>1.23425505</v>
      </c>
      <c r="K7048" s="24" t="str">
        <f t="shared" si="4"/>
        <v>Over Achived</v>
      </c>
    </row>
    <row r="7049" ht="22.5" customHeight="1">
      <c r="A7049" s="18">
        <v>45758.0</v>
      </c>
      <c r="B7049" s="19" t="str">
        <f t="shared" si="1"/>
        <v>Apr</v>
      </c>
      <c r="C7049" s="20" t="s">
        <v>57</v>
      </c>
      <c r="D7049" s="19" t="s">
        <v>80</v>
      </c>
      <c r="E7049" s="19" t="s">
        <v>63</v>
      </c>
      <c r="F7049" s="21">
        <v>1.0</v>
      </c>
      <c r="G7049" s="22">
        <v>19285.0</v>
      </c>
      <c r="H7049" s="15" t="str">
        <f t="shared" si="2"/>
        <v>Base Range</v>
      </c>
      <c r="I7049" s="22">
        <v>23693.0</v>
      </c>
      <c r="J7049" s="23">
        <f t="shared" si="3"/>
        <v>0.8139534884</v>
      </c>
      <c r="K7049" s="24" t="str">
        <f t="shared" si="4"/>
        <v>Target Not Meet</v>
      </c>
    </row>
    <row r="7050" ht="22.5" customHeight="1">
      <c r="A7050" s="18">
        <v>45758.0</v>
      </c>
      <c r="B7050" s="19" t="str">
        <f t="shared" si="1"/>
        <v>Apr</v>
      </c>
      <c r="C7050" s="20" t="s">
        <v>57</v>
      </c>
      <c r="D7050" s="19" t="s">
        <v>71</v>
      </c>
      <c r="E7050" s="19" t="s">
        <v>9</v>
      </c>
      <c r="F7050" s="21">
        <v>2.0</v>
      </c>
      <c r="G7050" s="22">
        <v>41947.0</v>
      </c>
      <c r="H7050" s="15" t="str">
        <f t="shared" si="2"/>
        <v>Base Range</v>
      </c>
      <c r="I7050" s="22">
        <v>49458.0</v>
      </c>
      <c r="J7050" s="23">
        <f t="shared" si="3"/>
        <v>0.8481337701</v>
      </c>
      <c r="K7050" s="24" t="str">
        <f t="shared" si="4"/>
        <v>Target Not Meet</v>
      </c>
    </row>
    <row r="7051" ht="22.5" customHeight="1">
      <c r="A7051" s="18">
        <v>45758.0</v>
      </c>
      <c r="B7051" s="19" t="str">
        <f t="shared" si="1"/>
        <v>Apr</v>
      </c>
      <c r="C7051" s="20" t="s">
        <v>57</v>
      </c>
      <c r="D7051" s="19" t="s">
        <v>71</v>
      </c>
      <c r="E7051" s="19" t="s">
        <v>23</v>
      </c>
      <c r="F7051" s="21">
        <v>1.0</v>
      </c>
      <c r="G7051" s="22">
        <v>24019.0</v>
      </c>
      <c r="H7051" s="15" t="str">
        <f t="shared" si="2"/>
        <v>Base Range</v>
      </c>
      <c r="I7051" s="22">
        <v>27505.0</v>
      </c>
      <c r="J7051" s="23">
        <f t="shared" si="3"/>
        <v>0.8732594074</v>
      </c>
      <c r="K7051" s="24" t="str">
        <f t="shared" si="4"/>
        <v>Target Not Meet</v>
      </c>
    </row>
    <row r="7052" ht="22.5" customHeight="1">
      <c r="A7052" s="18">
        <v>45758.0</v>
      </c>
      <c r="B7052" s="19" t="str">
        <f t="shared" si="1"/>
        <v>Apr</v>
      </c>
      <c r="C7052" s="20" t="s">
        <v>57</v>
      </c>
      <c r="D7052" s="19" t="s">
        <v>71</v>
      </c>
      <c r="E7052" s="19" t="s">
        <v>38</v>
      </c>
      <c r="F7052" s="21">
        <v>1.0</v>
      </c>
      <c r="G7052" s="22">
        <v>32661.0</v>
      </c>
      <c r="H7052" s="15" t="str">
        <f t="shared" si="2"/>
        <v>Base Range</v>
      </c>
      <c r="I7052" s="22">
        <v>35378.0</v>
      </c>
      <c r="J7052" s="23">
        <f t="shared" si="3"/>
        <v>0.9232008593</v>
      </c>
      <c r="K7052" s="24" t="str">
        <f t="shared" si="4"/>
        <v>Target Not Meet</v>
      </c>
    </row>
    <row r="7053" ht="22.5" customHeight="1">
      <c r="A7053" s="18">
        <v>45758.0</v>
      </c>
      <c r="B7053" s="19" t="str">
        <f t="shared" si="1"/>
        <v>Apr</v>
      </c>
      <c r="C7053" s="20" t="s">
        <v>57</v>
      </c>
      <c r="D7053" s="19" t="s">
        <v>71</v>
      </c>
      <c r="E7053" s="19" t="s">
        <v>34</v>
      </c>
      <c r="F7053" s="21">
        <v>2.0</v>
      </c>
      <c r="G7053" s="22">
        <v>38803.0</v>
      </c>
      <c r="H7053" s="15" t="str">
        <f t="shared" si="2"/>
        <v>Base Range</v>
      </c>
      <c r="I7053" s="22">
        <v>42877.0</v>
      </c>
      <c r="J7053" s="23">
        <f t="shared" si="3"/>
        <v>0.9049840241</v>
      </c>
      <c r="K7053" s="24" t="str">
        <f t="shared" si="4"/>
        <v>Target Not Meet</v>
      </c>
    </row>
    <row r="7054" ht="22.5" customHeight="1">
      <c r="A7054" s="18">
        <v>45758.0</v>
      </c>
      <c r="B7054" s="19" t="str">
        <f t="shared" si="1"/>
        <v>Apr</v>
      </c>
      <c r="C7054" s="20" t="s">
        <v>57</v>
      </c>
      <c r="D7054" s="25" t="s">
        <v>62</v>
      </c>
      <c r="E7054" s="19" t="s">
        <v>34</v>
      </c>
      <c r="F7054" s="21">
        <v>2.0</v>
      </c>
      <c r="G7054" s="22">
        <v>41450.0</v>
      </c>
      <c r="H7054" s="15" t="str">
        <f t="shared" si="2"/>
        <v>Base Range</v>
      </c>
      <c r="I7054" s="22">
        <v>35283.0</v>
      </c>
      <c r="J7054" s="23">
        <f t="shared" si="3"/>
        <v>1.174786724</v>
      </c>
      <c r="K7054" s="24" t="str">
        <f t="shared" si="4"/>
        <v>Over Achived</v>
      </c>
    </row>
    <row r="7055" ht="22.5" customHeight="1">
      <c r="A7055" s="18">
        <v>45758.0</v>
      </c>
      <c r="B7055" s="19" t="str">
        <f t="shared" si="1"/>
        <v>Apr</v>
      </c>
      <c r="C7055" s="20" t="s">
        <v>57</v>
      </c>
      <c r="D7055" s="25" t="s">
        <v>62</v>
      </c>
      <c r="E7055" s="19" t="s">
        <v>19</v>
      </c>
      <c r="F7055" s="21">
        <v>1.0</v>
      </c>
      <c r="G7055" s="22">
        <v>23628.0</v>
      </c>
      <c r="H7055" s="15" t="str">
        <f t="shared" si="2"/>
        <v>Base Range</v>
      </c>
      <c r="I7055" s="22">
        <v>18659.0</v>
      </c>
      <c r="J7055" s="23">
        <f t="shared" si="3"/>
        <v>1.266305804</v>
      </c>
      <c r="K7055" s="24" t="str">
        <f t="shared" si="4"/>
        <v>Over Achived</v>
      </c>
    </row>
    <row r="7056" ht="22.5" customHeight="1">
      <c r="A7056" s="18">
        <v>45758.0</v>
      </c>
      <c r="B7056" s="19" t="str">
        <f t="shared" si="1"/>
        <v>Apr</v>
      </c>
      <c r="C7056" s="20" t="s">
        <v>57</v>
      </c>
      <c r="D7056" s="25" t="s">
        <v>62</v>
      </c>
      <c r="E7056" s="19" t="s">
        <v>34</v>
      </c>
      <c r="F7056" s="21">
        <v>1.0</v>
      </c>
      <c r="G7056" s="22">
        <v>46012.0</v>
      </c>
      <c r="H7056" s="15" t="str">
        <f t="shared" si="2"/>
        <v>Base Range</v>
      </c>
      <c r="I7056" s="22">
        <v>40209.0</v>
      </c>
      <c r="J7056" s="23">
        <f t="shared" si="3"/>
        <v>1.144320923</v>
      </c>
      <c r="K7056" s="24" t="str">
        <f t="shared" si="4"/>
        <v>Over Achived</v>
      </c>
    </row>
    <row r="7057" ht="22.5" customHeight="1">
      <c r="A7057" s="18">
        <v>45758.0</v>
      </c>
      <c r="B7057" s="19" t="str">
        <f t="shared" si="1"/>
        <v>Apr</v>
      </c>
      <c r="C7057" s="20" t="s">
        <v>57</v>
      </c>
      <c r="D7057" s="19" t="s">
        <v>71</v>
      </c>
      <c r="E7057" s="19" t="s">
        <v>23</v>
      </c>
      <c r="F7057" s="21">
        <v>1.0</v>
      </c>
      <c r="G7057" s="22">
        <v>22547.0</v>
      </c>
      <c r="H7057" s="15" t="str">
        <f t="shared" si="2"/>
        <v>Base Range</v>
      </c>
      <c r="I7057" s="22">
        <v>28144.0</v>
      </c>
      <c r="J7057" s="23">
        <f t="shared" si="3"/>
        <v>0.8011299034</v>
      </c>
      <c r="K7057" s="24" t="str">
        <f t="shared" si="4"/>
        <v>Target Not Meet</v>
      </c>
    </row>
    <row r="7058" ht="22.5" customHeight="1">
      <c r="A7058" s="18">
        <v>45758.0</v>
      </c>
      <c r="B7058" s="19" t="str">
        <f t="shared" si="1"/>
        <v>Apr</v>
      </c>
      <c r="C7058" s="20" t="s">
        <v>13</v>
      </c>
      <c r="D7058" s="19" t="s">
        <v>14</v>
      </c>
      <c r="E7058" s="19" t="s">
        <v>63</v>
      </c>
      <c r="F7058" s="21">
        <v>1.0</v>
      </c>
      <c r="G7058" s="22">
        <v>10938.0</v>
      </c>
      <c r="H7058" s="15" t="str">
        <f t="shared" si="2"/>
        <v>Base Range</v>
      </c>
      <c r="I7058" s="22">
        <v>8978.0</v>
      </c>
      <c r="J7058" s="23">
        <f t="shared" si="3"/>
        <v>1.218311428</v>
      </c>
      <c r="K7058" s="24" t="str">
        <f t="shared" si="4"/>
        <v>Over Achived</v>
      </c>
    </row>
    <row r="7059" ht="22.5" customHeight="1">
      <c r="A7059" s="18">
        <v>45758.0</v>
      </c>
      <c r="B7059" s="19" t="str">
        <f t="shared" si="1"/>
        <v>Apr</v>
      </c>
      <c r="C7059" s="20" t="s">
        <v>57</v>
      </c>
      <c r="D7059" s="19" t="s">
        <v>80</v>
      </c>
      <c r="E7059" s="19" t="s">
        <v>26</v>
      </c>
      <c r="F7059" s="21">
        <v>1.0</v>
      </c>
      <c r="G7059" s="22">
        <v>29948.0</v>
      </c>
      <c r="H7059" s="15" t="str">
        <f t="shared" si="2"/>
        <v>Base Range</v>
      </c>
      <c r="I7059" s="22">
        <v>38863.0</v>
      </c>
      <c r="J7059" s="23">
        <f t="shared" si="3"/>
        <v>0.7706044309</v>
      </c>
      <c r="K7059" s="24" t="str">
        <f t="shared" si="4"/>
        <v>Target Not Meet</v>
      </c>
    </row>
    <row r="7060" ht="22.5" customHeight="1">
      <c r="A7060" s="18">
        <v>45758.0</v>
      </c>
      <c r="B7060" s="19" t="str">
        <f t="shared" si="1"/>
        <v>Apr</v>
      </c>
      <c r="C7060" s="20" t="s">
        <v>13</v>
      </c>
      <c r="D7060" s="19" t="s">
        <v>14</v>
      </c>
      <c r="E7060" s="19" t="s">
        <v>63</v>
      </c>
      <c r="F7060" s="21">
        <v>1.0</v>
      </c>
      <c r="G7060" s="22">
        <v>11967.0</v>
      </c>
      <c r="H7060" s="15" t="str">
        <f t="shared" si="2"/>
        <v>Base Range</v>
      </c>
      <c r="I7060" s="22">
        <v>9168.0</v>
      </c>
      <c r="J7060" s="23">
        <f t="shared" si="3"/>
        <v>1.305301047</v>
      </c>
      <c r="K7060" s="24" t="str">
        <f t="shared" si="4"/>
        <v>Over Achived</v>
      </c>
    </row>
    <row r="7061" ht="22.5" customHeight="1">
      <c r="A7061" s="18">
        <v>45758.0</v>
      </c>
      <c r="B7061" s="19" t="str">
        <f t="shared" si="1"/>
        <v>Apr</v>
      </c>
      <c r="C7061" s="20" t="s">
        <v>92</v>
      </c>
      <c r="D7061" s="19" t="s">
        <v>158</v>
      </c>
      <c r="E7061" s="19" t="s">
        <v>63</v>
      </c>
      <c r="F7061" s="21">
        <v>1.0</v>
      </c>
      <c r="G7061" s="22">
        <v>14144.0</v>
      </c>
      <c r="H7061" s="15" t="str">
        <f t="shared" si="2"/>
        <v>Base Range</v>
      </c>
      <c r="I7061" s="22">
        <v>11510.0</v>
      </c>
      <c r="J7061" s="23">
        <f t="shared" si="3"/>
        <v>1.228844483</v>
      </c>
      <c r="K7061" s="24" t="str">
        <f t="shared" si="4"/>
        <v>Over Achived</v>
      </c>
    </row>
    <row r="7062" ht="22.5" customHeight="1">
      <c r="A7062" s="18">
        <v>45758.0</v>
      </c>
      <c r="B7062" s="19" t="str">
        <f t="shared" si="1"/>
        <v>Apr</v>
      </c>
      <c r="C7062" s="20" t="s">
        <v>92</v>
      </c>
      <c r="D7062" s="19" t="s">
        <v>158</v>
      </c>
      <c r="E7062" s="19" t="s">
        <v>63</v>
      </c>
      <c r="F7062" s="21">
        <v>3.0</v>
      </c>
      <c r="G7062" s="22">
        <v>85775.0</v>
      </c>
      <c r="H7062" s="15" t="str">
        <f t="shared" si="2"/>
        <v>High Range</v>
      </c>
      <c r="I7062" s="22">
        <v>79023.0</v>
      </c>
      <c r="J7062" s="23">
        <f t="shared" si="3"/>
        <v>1.085443478</v>
      </c>
      <c r="K7062" s="24" t="str">
        <f t="shared" si="4"/>
        <v>Over Achived</v>
      </c>
    </row>
    <row r="7063" ht="22.5" customHeight="1">
      <c r="A7063" s="18">
        <v>45758.0</v>
      </c>
      <c r="B7063" s="19" t="str">
        <f t="shared" si="1"/>
        <v>Apr</v>
      </c>
      <c r="C7063" s="20" t="s">
        <v>92</v>
      </c>
      <c r="D7063" s="19" t="s">
        <v>158</v>
      </c>
      <c r="E7063" s="19" t="s">
        <v>9</v>
      </c>
      <c r="F7063" s="21">
        <v>4.0</v>
      </c>
      <c r="G7063" s="22">
        <v>75802.0</v>
      </c>
      <c r="H7063" s="15" t="str">
        <f t="shared" si="2"/>
        <v>High Range</v>
      </c>
      <c r="I7063" s="22">
        <v>71924.0</v>
      </c>
      <c r="J7063" s="23">
        <f t="shared" si="3"/>
        <v>1.053918025</v>
      </c>
      <c r="K7063" s="24" t="str">
        <f t="shared" si="4"/>
        <v>Over Achived</v>
      </c>
    </row>
    <row r="7064" ht="22.5" customHeight="1">
      <c r="A7064" s="18">
        <v>45758.0</v>
      </c>
      <c r="B7064" s="19" t="str">
        <f t="shared" si="1"/>
        <v>Apr</v>
      </c>
      <c r="C7064" s="20" t="s">
        <v>7</v>
      </c>
      <c r="D7064" s="19" t="s">
        <v>131</v>
      </c>
      <c r="E7064" s="19" t="s">
        <v>23</v>
      </c>
      <c r="F7064" s="21">
        <v>2.0</v>
      </c>
      <c r="G7064" s="22">
        <v>51011.0</v>
      </c>
      <c r="H7064" s="15" t="str">
        <f t="shared" si="2"/>
        <v>Medium Range</v>
      </c>
      <c r="I7064" s="22">
        <v>38549.0</v>
      </c>
      <c r="J7064" s="23">
        <f t="shared" si="3"/>
        <v>1.323276868</v>
      </c>
      <c r="K7064" s="24" t="str">
        <f t="shared" si="4"/>
        <v>Over Achived</v>
      </c>
    </row>
    <row r="7065" ht="22.5" customHeight="1">
      <c r="A7065" s="18">
        <v>45758.0</v>
      </c>
      <c r="B7065" s="19" t="str">
        <f t="shared" si="1"/>
        <v>Apr</v>
      </c>
      <c r="C7065" s="20" t="s">
        <v>7</v>
      </c>
      <c r="D7065" s="19" t="s">
        <v>131</v>
      </c>
      <c r="E7065" s="19" t="s">
        <v>23</v>
      </c>
      <c r="F7065" s="21">
        <v>2.0</v>
      </c>
      <c r="G7065" s="22">
        <v>59566.0</v>
      </c>
      <c r="H7065" s="15" t="str">
        <f t="shared" si="2"/>
        <v>Medium Range</v>
      </c>
      <c r="I7065" s="22">
        <v>55043.0</v>
      </c>
      <c r="J7065" s="23">
        <f t="shared" si="3"/>
        <v>1.08217212</v>
      </c>
      <c r="K7065" s="24" t="str">
        <f t="shared" si="4"/>
        <v>Over Achived</v>
      </c>
    </row>
    <row r="7066" ht="22.5" customHeight="1">
      <c r="A7066" s="18">
        <v>45758.0</v>
      </c>
      <c r="B7066" s="19" t="str">
        <f t="shared" si="1"/>
        <v>Apr</v>
      </c>
      <c r="C7066" s="20" t="s">
        <v>7</v>
      </c>
      <c r="D7066" s="19" t="s">
        <v>126</v>
      </c>
      <c r="E7066" s="19" t="s">
        <v>63</v>
      </c>
      <c r="F7066" s="21">
        <v>2.0</v>
      </c>
      <c r="G7066" s="22">
        <v>43583.0</v>
      </c>
      <c r="H7066" s="15" t="str">
        <f t="shared" si="2"/>
        <v>Base Range</v>
      </c>
      <c r="I7066" s="22">
        <v>40448.0</v>
      </c>
      <c r="J7066" s="23">
        <f t="shared" si="3"/>
        <v>1.077506922</v>
      </c>
      <c r="K7066" s="24" t="str">
        <f t="shared" si="4"/>
        <v>Over Achived</v>
      </c>
    </row>
    <row r="7067" ht="22.5" customHeight="1">
      <c r="A7067" s="18">
        <v>45758.0</v>
      </c>
      <c r="B7067" s="19" t="str">
        <f t="shared" si="1"/>
        <v>Apr</v>
      </c>
      <c r="C7067" s="20" t="s">
        <v>7</v>
      </c>
      <c r="D7067" s="19" t="s">
        <v>126</v>
      </c>
      <c r="E7067" s="19" t="s">
        <v>63</v>
      </c>
      <c r="F7067" s="21">
        <v>2.0</v>
      </c>
      <c r="G7067" s="22">
        <v>45253.0</v>
      </c>
      <c r="H7067" s="15" t="str">
        <f t="shared" si="2"/>
        <v>Base Range</v>
      </c>
      <c r="I7067" s="22">
        <v>40882.0</v>
      </c>
      <c r="J7067" s="23">
        <f t="shared" si="3"/>
        <v>1.10691747</v>
      </c>
      <c r="K7067" s="24" t="str">
        <f t="shared" si="4"/>
        <v>Over Achived</v>
      </c>
    </row>
    <row r="7068" ht="22.5" customHeight="1">
      <c r="A7068" s="18">
        <v>45758.0</v>
      </c>
      <c r="B7068" s="19" t="str">
        <f t="shared" si="1"/>
        <v>Apr</v>
      </c>
      <c r="C7068" s="20" t="s">
        <v>7</v>
      </c>
      <c r="D7068" s="19" t="s">
        <v>118</v>
      </c>
      <c r="E7068" s="19" t="s">
        <v>26</v>
      </c>
      <c r="F7068" s="21">
        <v>7.0</v>
      </c>
      <c r="G7068" s="22">
        <v>140780.0</v>
      </c>
      <c r="H7068" s="15" t="str">
        <f t="shared" si="2"/>
        <v>Very High Range</v>
      </c>
      <c r="I7068" s="22">
        <v>129278.0</v>
      </c>
      <c r="J7068" s="23">
        <f t="shared" si="3"/>
        <v>1.088971055</v>
      </c>
      <c r="K7068" s="24" t="str">
        <f t="shared" si="4"/>
        <v>Over Achived</v>
      </c>
    </row>
    <row r="7069" ht="22.5" customHeight="1">
      <c r="A7069" s="18">
        <v>45758.0</v>
      </c>
      <c r="B7069" s="19" t="str">
        <f t="shared" si="1"/>
        <v>Apr</v>
      </c>
      <c r="C7069" s="20" t="s">
        <v>7</v>
      </c>
      <c r="D7069" s="19" t="s">
        <v>118</v>
      </c>
      <c r="E7069" s="19" t="s">
        <v>63</v>
      </c>
      <c r="F7069" s="21">
        <v>2.0</v>
      </c>
      <c r="G7069" s="22">
        <v>43484.0</v>
      </c>
      <c r="H7069" s="15" t="str">
        <f t="shared" si="2"/>
        <v>Base Range</v>
      </c>
      <c r="I7069" s="22">
        <v>41035.0</v>
      </c>
      <c r="J7069" s="23">
        <f t="shared" si="3"/>
        <v>1.05968076</v>
      </c>
      <c r="K7069" s="24" t="str">
        <f t="shared" si="4"/>
        <v>Over Achived</v>
      </c>
    </row>
    <row r="7070" ht="22.5" customHeight="1">
      <c r="A7070" s="18">
        <v>45758.0</v>
      </c>
      <c r="B7070" s="19" t="str">
        <f t="shared" si="1"/>
        <v>Apr</v>
      </c>
      <c r="C7070" s="20" t="s">
        <v>7</v>
      </c>
      <c r="D7070" s="19" t="s">
        <v>118</v>
      </c>
      <c r="E7070" s="19" t="s">
        <v>34</v>
      </c>
      <c r="F7070" s="21">
        <v>4.0</v>
      </c>
      <c r="G7070" s="22">
        <v>100174.0</v>
      </c>
      <c r="H7070" s="15" t="str">
        <f t="shared" si="2"/>
        <v>Very High Range</v>
      </c>
      <c r="I7070" s="22">
        <v>72825.0</v>
      </c>
      <c r="J7070" s="23">
        <f t="shared" si="3"/>
        <v>1.375544113</v>
      </c>
      <c r="K7070" s="24" t="str">
        <f t="shared" si="4"/>
        <v>Over Achived</v>
      </c>
    </row>
    <row r="7071" ht="22.5" customHeight="1">
      <c r="A7071" s="18">
        <v>45758.0</v>
      </c>
      <c r="B7071" s="19" t="str">
        <f t="shared" si="1"/>
        <v>Apr</v>
      </c>
      <c r="C7071" s="20" t="s">
        <v>13</v>
      </c>
      <c r="D7071" s="19" t="s">
        <v>14</v>
      </c>
      <c r="E7071" s="19" t="s">
        <v>23</v>
      </c>
      <c r="F7071" s="21">
        <v>1.0</v>
      </c>
      <c r="G7071" s="22">
        <v>27719.0</v>
      </c>
      <c r="H7071" s="15" t="str">
        <f t="shared" si="2"/>
        <v>Base Range</v>
      </c>
      <c r="I7071" s="22">
        <v>23208.0</v>
      </c>
      <c r="J7071" s="23">
        <f t="shared" si="3"/>
        <v>1.19437263</v>
      </c>
      <c r="K7071" s="24" t="str">
        <f t="shared" si="4"/>
        <v>Over Achived</v>
      </c>
    </row>
    <row r="7072" ht="22.5" customHeight="1">
      <c r="A7072" s="18">
        <v>45758.0</v>
      </c>
      <c r="B7072" s="19" t="str">
        <f t="shared" si="1"/>
        <v>Apr</v>
      </c>
      <c r="C7072" s="20" t="s">
        <v>7</v>
      </c>
      <c r="D7072" s="19" t="s">
        <v>106</v>
      </c>
      <c r="E7072" s="19" t="s">
        <v>38</v>
      </c>
      <c r="F7072" s="21">
        <v>2.0</v>
      </c>
      <c r="G7072" s="22">
        <v>63815.0</v>
      </c>
      <c r="H7072" s="15" t="str">
        <f t="shared" si="2"/>
        <v>Medium Range</v>
      </c>
      <c r="I7072" s="22">
        <v>55729.0</v>
      </c>
      <c r="J7072" s="23">
        <f t="shared" si="3"/>
        <v>1.145095013</v>
      </c>
      <c r="K7072" s="24" t="str">
        <f t="shared" si="4"/>
        <v>Over Achived</v>
      </c>
    </row>
    <row r="7073" ht="22.5" customHeight="1">
      <c r="A7073" s="18">
        <v>45758.0</v>
      </c>
      <c r="B7073" s="19" t="str">
        <f t="shared" si="1"/>
        <v>Apr</v>
      </c>
      <c r="C7073" s="20" t="s">
        <v>7</v>
      </c>
      <c r="D7073" s="19" t="s">
        <v>106</v>
      </c>
      <c r="E7073" s="19" t="s">
        <v>34</v>
      </c>
      <c r="F7073" s="21">
        <v>4.0</v>
      </c>
      <c r="G7073" s="22">
        <v>114348.0</v>
      </c>
      <c r="H7073" s="15" t="str">
        <f t="shared" si="2"/>
        <v>Very High Range</v>
      </c>
      <c r="I7073" s="22">
        <v>80884.0</v>
      </c>
      <c r="J7073" s="23">
        <f t="shared" si="3"/>
        <v>1.413728302</v>
      </c>
      <c r="K7073" s="24" t="str">
        <f t="shared" si="4"/>
        <v>Over Achived</v>
      </c>
    </row>
    <row r="7074" ht="22.5" customHeight="1">
      <c r="A7074" s="18">
        <v>45758.0</v>
      </c>
      <c r="B7074" s="19" t="str">
        <f t="shared" si="1"/>
        <v>Apr</v>
      </c>
      <c r="C7074" s="20" t="s">
        <v>7</v>
      </c>
      <c r="D7074" s="19" t="s">
        <v>8</v>
      </c>
      <c r="E7074" s="19" t="s">
        <v>63</v>
      </c>
      <c r="F7074" s="21">
        <v>2.0</v>
      </c>
      <c r="G7074" s="22">
        <v>40183.0</v>
      </c>
      <c r="H7074" s="15" t="str">
        <f t="shared" si="2"/>
        <v>Base Range</v>
      </c>
      <c r="I7074" s="22">
        <v>37016.0</v>
      </c>
      <c r="J7074" s="23">
        <f t="shared" si="3"/>
        <v>1.085557597</v>
      </c>
      <c r="K7074" s="24" t="str">
        <f t="shared" si="4"/>
        <v>Over Achived</v>
      </c>
    </row>
    <row r="7075" ht="22.5" customHeight="1">
      <c r="A7075" s="18">
        <v>45758.0</v>
      </c>
      <c r="B7075" s="19" t="str">
        <f t="shared" si="1"/>
        <v>Apr</v>
      </c>
      <c r="C7075" s="20" t="s">
        <v>7</v>
      </c>
      <c r="D7075" s="19" t="s">
        <v>8</v>
      </c>
      <c r="E7075" s="19" t="s">
        <v>26</v>
      </c>
      <c r="F7075" s="21">
        <v>5.0</v>
      </c>
      <c r="G7075" s="22">
        <v>167879.0</v>
      </c>
      <c r="H7075" s="15" t="str">
        <f t="shared" si="2"/>
        <v>Very High Range</v>
      </c>
      <c r="I7075" s="22">
        <v>140315.0</v>
      </c>
      <c r="J7075" s="23">
        <f t="shared" si="3"/>
        <v>1.196443716</v>
      </c>
      <c r="K7075" s="24" t="str">
        <f t="shared" si="4"/>
        <v>Over Achived</v>
      </c>
    </row>
    <row r="7076" ht="22.5" customHeight="1">
      <c r="A7076" s="18">
        <v>45758.0</v>
      </c>
      <c r="B7076" s="19" t="str">
        <f t="shared" si="1"/>
        <v>Apr</v>
      </c>
      <c r="C7076" s="20" t="s">
        <v>92</v>
      </c>
      <c r="D7076" s="19" t="s">
        <v>158</v>
      </c>
      <c r="E7076" s="19" t="s">
        <v>19</v>
      </c>
      <c r="F7076" s="21">
        <v>2.0</v>
      </c>
      <c r="G7076" s="22">
        <v>47019.0</v>
      </c>
      <c r="H7076" s="15" t="str">
        <f t="shared" si="2"/>
        <v>Base Range</v>
      </c>
      <c r="I7076" s="22">
        <v>34986.0</v>
      </c>
      <c r="J7076" s="23">
        <f t="shared" si="3"/>
        <v>1.343937575</v>
      </c>
      <c r="K7076" s="24" t="str">
        <f t="shared" si="4"/>
        <v>Over Achived</v>
      </c>
    </row>
    <row r="7077" ht="22.5" customHeight="1">
      <c r="A7077" s="18">
        <v>45758.0</v>
      </c>
      <c r="B7077" s="19" t="str">
        <f t="shared" si="1"/>
        <v>Apr</v>
      </c>
      <c r="C7077" s="20" t="s">
        <v>92</v>
      </c>
      <c r="D7077" s="19" t="s">
        <v>158</v>
      </c>
      <c r="E7077" s="19" t="s">
        <v>34</v>
      </c>
      <c r="F7077" s="21">
        <v>3.0</v>
      </c>
      <c r="G7077" s="22">
        <v>85007.0</v>
      </c>
      <c r="H7077" s="15" t="str">
        <f t="shared" si="2"/>
        <v>High Range</v>
      </c>
      <c r="I7077" s="22">
        <v>67179.0</v>
      </c>
      <c r="J7077" s="23">
        <f t="shared" si="3"/>
        <v>1.26538055</v>
      </c>
      <c r="K7077" s="24" t="str">
        <f t="shared" si="4"/>
        <v>Over Achived</v>
      </c>
    </row>
    <row r="7078" ht="22.5" customHeight="1">
      <c r="A7078" s="18">
        <v>45758.0</v>
      </c>
      <c r="B7078" s="19" t="str">
        <f t="shared" si="1"/>
        <v>Apr</v>
      </c>
      <c r="C7078" s="20" t="s">
        <v>7</v>
      </c>
      <c r="D7078" s="19" t="s">
        <v>8</v>
      </c>
      <c r="E7078" s="19" t="s">
        <v>26</v>
      </c>
      <c r="F7078" s="21">
        <v>6.0</v>
      </c>
      <c r="G7078" s="22">
        <v>142241.0</v>
      </c>
      <c r="H7078" s="15" t="str">
        <f t="shared" si="2"/>
        <v>Very High Range</v>
      </c>
      <c r="I7078" s="22">
        <v>103949.0</v>
      </c>
      <c r="J7078" s="23">
        <f t="shared" si="3"/>
        <v>1.368372952</v>
      </c>
      <c r="K7078" s="24" t="str">
        <f t="shared" si="4"/>
        <v>Over Achived</v>
      </c>
    </row>
    <row r="7079" ht="22.5" customHeight="1">
      <c r="A7079" s="18">
        <v>45758.0</v>
      </c>
      <c r="B7079" s="19" t="str">
        <f t="shared" si="1"/>
        <v>Apr</v>
      </c>
      <c r="C7079" s="20" t="s">
        <v>92</v>
      </c>
      <c r="D7079" s="25" t="s">
        <v>149</v>
      </c>
      <c r="E7079" s="19" t="s">
        <v>63</v>
      </c>
      <c r="F7079" s="21">
        <v>4.0</v>
      </c>
      <c r="G7079" s="22">
        <v>70620.0</v>
      </c>
      <c r="H7079" s="15" t="str">
        <f t="shared" si="2"/>
        <v>High Range</v>
      </c>
      <c r="I7079" s="22">
        <v>50716.0</v>
      </c>
      <c r="J7079" s="23">
        <f t="shared" si="3"/>
        <v>1.392459973</v>
      </c>
      <c r="K7079" s="24" t="str">
        <f t="shared" si="4"/>
        <v>Over Achived</v>
      </c>
    </row>
    <row r="7080" ht="22.5" customHeight="1">
      <c r="A7080" s="18">
        <v>45758.0</v>
      </c>
      <c r="B7080" s="19" t="str">
        <f t="shared" si="1"/>
        <v>Apr</v>
      </c>
      <c r="C7080" s="20" t="s">
        <v>13</v>
      </c>
      <c r="D7080" s="19" t="s">
        <v>14</v>
      </c>
      <c r="E7080" s="19" t="s">
        <v>26</v>
      </c>
      <c r="F7080" s="21">
        <v>1.0</v>
      </c>
      <c r="G7080" s="22">
        <v>49871.0</v>
      </c>
      <c r="H7080" s="15" t="str">
        <f t="shared" si="2"/>
        <v>Base Range</v>
      </c>
      <c r="I7080" s="22">
        <v>45507.0</v>
      </c>
      <c r="J7080" s="23">
        <f t="shared" si="3"/>
        <v>1.095897334</v>
      </c>
      <c r="K7080" s="24" t="str">
        <f t="shared" si="4"/>
        <v>Over Achived</v>
      </c>
    </row>
    <row r="7081" ht="22.5" customHeight="1">
      <c r="A7081" s="18">
        <v>45758.0</v>
      </c>
      <c r="B7081" s="19" t="str">
        <f t="shared" si="1"/>
        <v>Apr</v>
      </c>
      <c r="C7081" s="20" t="s">
        <v>13</v>
      </c>
      <c r="D7081" s="19" t="s">
        <v>14</v>
      </c>
      <c r="E7081" s="19" t="s">
        <v>23</v>
      </c>
      <c r="F7081" s="21">
        <v>1.0</v>
      </c>
      <c r="G7081" s="22">
        <v>29858.0</v>
      </c>
      <c r="H7081" s="15" t="str">
        <f t="shared" si="2"/>
        <v>Base Range</v>
      </c>
      <c r="I7081" s="22">
        <v>24004.0</v>
      </c>
      <c r="J7081" s="23">
        <f t="shared" si="3"/>
        <v>1.243876021</v>
      </c>
      <c r="K7081" s="24" t="str">
        <f t="shared" si="4"/>
        <v>Over Achived</v>
      </c>
    </row>
    <row r="7082" ht="22.5" customHeight="1">
      <c r="A7082" s="18">
        <v>45758.0</v>
      </c>
      <c r="B7082" s="19" t="str">
        <f t="shared" si="1"/>
        <v>Apr</v>
      </c>
      <c r="C7082" s="20" t="s">
        <v>92</v>
      </c>
      <c r="D7082" s="19" t="s">
        <v>93</v>
      </c>
      <c r="E7082" s="19" t="s">
        <v>23</v>
      </c>
      <c r="F7082" s="21">
        <v>1.0</v>
      </c>
      <c r="G7082" s="22">
        <v>47827.0</v>
      </c>
      <c r="H7082" s="15" t="str">
        <f t="shared" si="2"/>
        <v>Base Range</v>
      </c>
      <c r="I7082" s="22">
        <v>50948.0</v>
      </c>
      <c r="J7082" s="23">
        <f t="shared" si="3"/>
        <v>0.9387414619</v>
      </c>
      <c r="K7082" s="24" t="str">
        <f t="shared" si="4"/>
        <v>Target Not Meet</v>
      </c>
    </row>
    <row r="7083" ht="22.5" customHeight="1">
      <c r="A7083" s="18">
        <v>45758.0</v>
      </c>
      <c r="B7083" s="19" t="str">
        <f t="shared" si="1"/>
        <v>Apr</v>
      </c>
      <c r="C7083" s="20" t="s">
        <v>92</v>
      </c>
      <c r="D7083" s="19" t="s">
        <v>93</v>
      </c>
      <c r="E7083" s="19" t="s">
        <v>38</v>
      </c>
      <c r="F7083" s="21">
        <v>2.0</v>
      </c>
      <c r="G7083" s="22">
        <v>64009.0</v>
      </c>
      <c r="H7083" s="15" t="str">
        <f t="shared" si="2"/>
        <v>Medium Range</v>
      </c>
      <c r="I7083" s="22">
        <v>72287.0</v>
      </c>
      <c r="J7083" s="23">
        <f t="shared" si="3"/>
        <v>0.8854842503</v>
      </c>
      <c r="K7083" s="24" t="str">
        <f t="shared" si="4"/>
        <v>Target Not Meet</v>
      </c>
    </row>
    <row r="7084" ht="22.5" customHeight="1">
      <c r="A7084" s="18">
        <v>45758.0</v>
      </c>
      <c r="B7084" s="19" t="str">
        <f t="shared" si="1"/>
        <v>Apr</v>
      </c>
      <c r="C7084" s="20" t="s">
        <v>92</v>
      </c>
      <c r="D7084" s="19" t="s">
        <v>93</v>
      </c>
      <c r="E7084" s="19" t="s">
        <v>63</v>
      </c>
      <c r="F7084" s="21">
        <v>3.0</v>
      </c>
      <c r="G7084" s="22">
        <v>92258.0</v>
      </c>
      <c r="H7084" s="15" t="str">
        <f t="shared" si="2"/>
        <v>Very High Range</v>
      </c>
      <c r="I7084" s="22">
        <v>97923.0</v>
      </c>
      <c r="J7084" s="23">
        <f t="shared" si="3"/>
        <v>0.9421484227</v>
      </c>
      <c r="K7084" s="24" t="str">
        <f t="shared" si="4"/>
        <v>Target Not Meet</v>
      </c>
    </row>
    <row r="7085" ht="22.5" customHeight="1">
      <c r="A7085" s="18">
        <v>45758.0</v>
      </c>
      <c r="B7085" s="19" t="str">
        <f t="shared" si="1"/>
        <v>Apr</v>
      </c>
      <c r="C7085" s="20" t="s">
        <v>92</v>
      </c>
      <c r="D7085" s="25" t="s">
        <v>149</v>
      </c>
      <c r="E7085" s="19" t="s">
        <v>19</v>
      </c>
      <c r="F7085" s="21">
        <v>2.0</v>
      </c>
      <c r="G7085" s="22">
        <v>47670.0</v>
      </c>
      <c r="H7085" s="15" t="str">
        <f t="shared" si="2"/>
        <v>Base Range</v>
      </c>
      <c r="I7085" s="22">
        <v>39083.0</v>
      </c>
      <c r="J7085" s="23">
        <f t="shared" si="3"/>
        <v>1.219711895</v>
      </c>
      <c r="K7085" s="24" t="str">
        <f t="shared" si="4"/>
        <v>Over Achived</v>
      </c>
    </row>
    <row r="7086" ht="22.5" customHeight="1">
      <c r="A7086" s="18">
        <v>45758.0</v>
      </c>
      <c r="B7086" s="19" t="str">
        <f t="shared" si="1"/>
        <v>Apr</v>
      </c>
      <c r="C7086" s="20" t="s">
        <v>92</v>
      </c>
      <c r="D7086" s="19" t="s">
        <v>98</v>
      </c>
      <c r="E7086" s="19" t="s">
        <v>23</v>
      </c>
      <c r="F7086" s="21">
        <v>2.0</v>
      </c>
      <c r="G7086" s="22">
        <v>42874.0</v>
      </c>
      <c r="H7086" s="15" t="str">
        <f t="shared" si="2"/>
        <v>Base Range</v>
      </c>
      <c r="I7086" s="22">
        <v>51711.0</v>
      </c>
      <c r="J7086" s="23">
        <f t="shared" si="3"/>
        <v>0.8291079267</v>
      </c>
      <c r="K7086" s="24" t="str">
        <f t="shared" si="4"/>
        <v>Target Not Meet</v>
      </c>
    </row>
    <row r="7087" ht="22.5" customHeight="1">
      <c r="A7087" s="18">
        <v>45758.0</v>
      </c>
      <c r="B7087" s="19" t="str">
        <f t="shared" si="1"/>
        <v>Apr</v>
      </c>
      <c r="C7087" s="20" t="s">
        <v>92</v>
      </c>
      <c r="D7087" s="19" t="s">
        <v>98</v>
      </c>
      <c r="E7087" s="19" t="s">
        <v>23</v>
      </c>
      <c r="F7087" s="21">
        <v>2.0</v>
      </c>
      <c r="G7087" s="22">
        <v>37049.0</v>
      </c>
      <c r="H7087" s="15" t="str">
        <f t="shared" si="2"/>
        <v>Base Range</v>
      </c>
      <c r="I7087" s="22">
        <v>43016.0</v>
      </c>
      <c r="J7087" s="23">
        <f t="shared" si="3"/>
        <v>0.8612841733</v>
      </c>
      <c r="K7087" s="24" t="str">
        <f t="shared" si="4"/>
        <v>Target Not Meet</v>
      </c>
    </row>
    <row r="7088" ht="22.5" customHeight="1">
      <c r="A7088" s="18">
        <v>45758.0</v>
      </c>
      <c r="B7088" s="19" t="str">
        <f t="shared" si="1"/>
        <v>Apr</v>
      </c>
      <c r="C7088" s="20" t="s">
        <v>92</v>
      </c>
      <c r="D7088" s="19" t="s">
        <v>93</v>
      </c>
      <c r="E7088" s="19" t="s">
        <v>38</v>
      </c>
      <c r="F7088" s="21">
        <v>2.0</v>
      </c>
      <c r="G7088" s="22">
        <v>48008.0</v>
      </c>
      <c r="H7088" s="15" t="str">
        <f t="shared" si="2"/>
        <v>Base Range</v>
      </c>
      <c r="I7088" s="22">
        <v>57163.0</v>
      </c>
      <c r="J7088" s="23">
        <f t="shared" si="3"/>
        <v>0.839843955</v>
      </c>
      <c r="K7088" s="24" t="str">
        <f t="shared" si="4"/>
        <v>Target Not Meet</v>
      </c>
    </row>
    <row r="7089" ht="22.5" customHeight="1">
      <c r="A7089" s="18">
        <v>45758.0</v>
      </c>
      <c r="B7089" s="19" t="str">
        <f t="shared" si="1"/>
        <v>Apr</v>
      </c>
      <c r="C7089" s="20" t="s">
        <v>92</v>
      </c>
      <c r="D7089" s="19" t="s">
        <v>98</v>
      </c>
      <c r="E7089" s="19" t="s">
        <v>23</v>
      </c>
      <c r="F7089" s="21">
        <v>2.0</v>
      </c>
      <c r="G7089" s="22">
        <v>37309.0</v>
      </c>
      <c r="H7089" s="15" t="str">
        <f t="shared" si="2"/>
        <v>Base Range</v>
      </c>
      <c r="I7089" s="22">
        <v>40390.0</v>
      </c>
      <c r="J7089" s="23">
        <f t="shared" si="3"/>
        <v>0.9237187423</v>
      </c>
      <c r="K7089" s="24" t="str">
        <f t="shared" si="4"/>
        <v>Target Not Meet</v>
      </c>
    </row>
    <row r="7090" ht="22.5" customHeight="1">
      <c r="A7090" s="18">
        <v>45758.0</v>
      </c>
      <c r="B7090" s="19" t="str">
        <f t="shared" si="1"/>
        <v>Apr</v>
      </c>
      <c r="C7090" s="20" t="s">
        <v>92</v>
      </c>
      <c r="D7090" s="19" t="s">
        <v>98</v>
      </c>
      <c r="E7090" s="19" t="s">
        <v>38</v>
      </c>
      <c r="F7090" s="21">
        <v>3.0</v>
      </c>
      <c r="G7090" s="22">
        <v>57931.0</v>
      </c>
      <c r="H7090" s="15" t="str">
        <f t="shared" si="2"/>
        <v>Medium Range</v>
      </c>
      <c r="I7090" s="22">
        <v>62615.0</v>
      </c>
      <c r="J7090" s="23">
        <f t="shared" si="3"/>
        <v>0.9251936437</v>
      </c>
      <c r="K7090" s="24" t="str">
        <f t="shared" si="4"/>
        <v>Target Not Meet</v>
      </c>
    </row>
    <row r="7091" ht="22.5" customHeight="1">
      <c r="A7091" s="18">
        <v>45758.0</v>
      </c>
      <c r="B7091" s="19" t="str">
        <f t="shared" si="1"/>
        <v>Apr</v>
      </c>
      <c r="C7091" s="20" t="s">
        <v>92</v>
      </c>
      <c r="D7091" s="19" t="s">
        <v>144</v>
      </c>
      <c r="E7091" s="19" t="s">
        <v>9</v>
      </c>
      <c r="F7091" s="21">
        <v>3.0</v>
      </c>
      <c r="G7091" s="22">
        <v>81687.0</v>
      </c>
      <c r="H7091" s="15" t="str">
        <f t="shared" si="2"/>
        <v>High Range</v>
      </c>
      <c r="I7091" s="22">
        <v>67230.0</v>
      </c>
      <c r="J7091" s="23">
        <f t="shared" si="3"/>
        <v>1.215037929</v>
      </c>
      <c r="K7091" s="24" t="str">
        <f t="shared" si="4"/>
        <v>Over Achived</v>
      </c>
    </row>
    <row r="7092" ht="22.5" customHeight="1">
      <c r="A7092" s="18">
        <v>45758.0</v>
      </c>
      <c r="B7092" s="19" t="str">
        <f t="shared" si="1"/>
        <v>Apr</v>
      </c>
      <c r="C7092" s="20" t="s">
        <v>92</v>
      </c>
      <c r="D7092" s="19" t="s">
        <v>144</v>
      </c>
      <c r="E7092" s="19" t="s">
        <v>23</v>
      </c>
      <c r="F7092" s="21">
        <v>2.0</v>
      </c>
      <c r="G7092" s="22">
        <v>38977.0</v>
      </c>
      <c r="H7092" s="15" t="str">
        <f t="shared" si="2"/>
        <v>Base Range</v>
      </c>
      <c r="I7092" s="22">
        <v>30830.0</v>
      </c>
      <c r="J7092" s="23">
        <f t="shared" si="3"/>
        <v>1.264255595</v>
      </c>
      <c r="K7092" s="24" t="str">
        <f t="shared" si="4"/>
        <v>Over Achived</v>
      </c>
    </row>
    <row r="7093" ht="22.5" customHeight="1">
      <c r="A7093" s="18">
        <v>45758.0</v>
      </c>
      <c r="B7093" s="19" t="str">
        <f t="shared" si="1"/>
        <v>Apr</v>
      </c>
      <c r="C7093" s="20" t="s">
        <v>92</v>
      </c>
      <c r="D7093" s="19" t="s">
        <v>144</v>
      </c>
      <c r="E7093" s="19" t="s">
        <v>34</v>
      </c>
      <c r="F7093" s="21">
        <v>3.0</v>
      </c>
      <c r="G7093" s="22">
        <v>86906.0</v>
      </c>
      <c r="H7093" s="15" t="str">
        <f t="shared" si="2"/>
        <v>High Range</v>
      </c>
      <c r="I7093" s="22">
        <v>80122.0</v>
      </c>
      <c r="J7093" s="23">
        <f t="shared" si="3"/>
        <v>1.084670877</v>
      </c>
      <c r="K7093" s="24" t="str">
        <f t="shared" si="4"/>
        <v>Over Achived</v>
      </c>
    </row>
    <row r="7094" ht="22.5" customHeight="1">
      <c r="A7094" s="18">
        <v>45758.0</v>
      </c>
      <c r="B7094" s="19" t="str">
        <f t="shared" si="1"/>
        <v>Apr</v>
      </c>
      <c r="C7094" s="20" t="s">
        <v>92</v>
      </c>
      <c r="D7094" s="19" t="s">
        <v>144</v>
      </c>
      <c r="E7094" s="19" t="s">
        <v>68</v>
      </c>
      <c r="F7094" s="21">
        <v>2.0</v>
      </c>
      <c r="G7094" s="22">
        <v>41674.0</v>
      </c>
      <c r="H7094" s="15" t="str">
        <f t="shared" si="2"/>
        <v>Base Range</v>
      </c>
      <c r="I7094" s="22">
        <v>30653.0</v>
      </c>
      <c r="J7094" s="23">
        <f t="shared" si="3"/>
        <v>1.359540665</v>
      </c>
      <c r="K7094" s="24" t="str">
        <f t="shared" si="4"/>
        <v>Over Achived</v>
      </c>
    </row>
    <row r="7095" ht="22.5" customHeight="1">
      <c r="A7095" s="18">
        <v>45758.0</v>
      </c>
      <c r="B7095" s="19" t="str">
        <f t="shared" si="1"/>
        <v>Apr</v>
      </c>
      <c r="C7095" s="20" t="s">
        <v>92</v>
      </c>
      <c r="D7095" s="25" t="s">
        <v>149</v>
      </c>
      <c r="E7095" s="19" t="s">
        <v>23</v>
      </c>
      <c r="F7095" s="21">
        <v>2.0</v>
      </c>
      <c r="G7095" s="22">
        <v>39001.0</v>
      </c>
      <c r="H7095" s="15" t="str">
        <f t="shared" si="2"/>
        <v>Base Range</v>
      </c>
      <c r="I7095" s="22">
        <v>36857.0</v>
      </c>
      <c r="J7095" s="23">
        <f t="shared" si="3"/>
        <v>1.058170768</v>
      </c>
      <c r="K7095" s="24" t="str">
        <f t="shared" si="4"/>
        <v>Over Achived</v>
      </c>
    </row>
    <row r="7096" ht="22.5" customHeight="1">
      <c r="A7096" s="18">
        <v>45758.0</v>
      </c>
      <c r="B7096" s="19" t="str">
        <f t="shared" si="1"/>
        <v>Apr</v>
      </c>
      <c r="C7096" s="20" t="s">
        <v>92</v>
      </c>
      <c r="D7096" s="19" t="s">
        <v>98</v>
      </c>
      <c r="E7096" s="19" t="s">
        <v>63</v>
      </c>
      <c r="F7096" s="21">
        <v>4.0</v>
      </c>
      <c r="G7096" s="22">
        <v>80221.0</v>
      </c>
      <c r="H7096" s="15" t="str">
        <f t="shared" si="2"/>
        <v>High Range</v>
      </c>
      <c r="I7096" s="22">
        <v>88944.0</v>
      </c>
      <c r="J7096" s="23">
        <f t="shared" si="3"/>
        <v>0.9019270552</v>
      </c>
      <c r="K7096" s="24" t="str">
        <f t="shared" si="4"/>
        <v>Target Not Meet</v>
      </c>
    </row>
    <row r="7097" ht="22.5" customHeight="1">
      <c r="A7097" s="18">
        <v>45759.0</v>
      </c>
      <c r="B7097" s="19" t="str">
        <f t="shared" si="1"/>
        <v>Apr</v>
      </c>
      <c r="C7097" s="20" t="s">
        <v>13</v>
      </c>
      <c r="D7097" s="19" t="s">
        <v>169</v>
      </c>
      <c r="E7097" s="19" t="s">
        <v>34</v>
      </c>
      <c r="F7097" s="21">
        <v>2.0</v>
      </c>
      <c r="G7097" s="22">
        <v>65292.0</v>
      </c>
      <c r="H7097" s="15" t="str">
        <f t="shared" si="2"/>
        <v>Medium Range</v>
      </c>
      <c r="I7097" s="22">
        <v>76714.0</v>
      </c>
      <c r="J7097" s="23">
        <f t="shared" si="3"/>
        <v>0.8511093151</v>
      </c>
      <c r="K7097" s="24" t="str">
        <f t="shared" si="4"/>
        <v>Target Not Meet</v>
      </c>
    </row>
    <row r="7098" ht="22.5" customHeight="1">
      <c r="A7098" s="18">
        <v>45759.0</v>
      </c>
      <c r="B7098" s="19" t="str">
        <f t="shared" si="1"/>
        <v>Apr</v>
      </c>
      <c r="C7098" s="20" t="s">
        <v>13</v>
      </c>
      <c r="D7098" s="19" t="s">
        <v>37</v>
      </c>
      <c r="E7098" s="19" t="s">
        <v>23</v>
      </c>
      <c r="F7098" s="21">
        <v>1.0</v>
      </c>
      <c r="G7098" s="22">
        <v>31842.0</v>
      </c>
      <c r="H7098" s="15" t="str">
        <f t="shared" si="2"/>
        <v>Base Range</v>
      </c>
      <c r="I7098" s="22">
        <v>38582.0</v>
      </c>
      <c r="J7098" s="23">
        <f t="shared" si="3"/>
        <v>0.825307138</v>
      </c>
      <c r="K7098" s="24" t="str">
        <f t="shared" si="4"/>
        <v>Target Not Meet</v>
      </c>
    </row>
    <row r="7099" ht="22.5" customHeight="1">
      <c r="A7099" s="18">
        <v>45759.0</v>
      </c>
      <c r="B7099" s="19" t="str">
        <f t="shared" si="1"/>
        <v>Apr</v>
      </c>
      <c r="C7099" s="20" t="s">
        <v>13</v>
      </c>
      <c r="D7099" s="19" t="s">
        <v>37</v>
      </c>
      <c r="E7099" s="19" t="s">
        <v>23</v>
      </c>
      <c r="F7099" s="21">
        <v>1.0</v>
      </c>
      <c r="G7099" s="22">
        <v>27255.0</v>
      </c>
      <c r="H7099" s="15" t="str">
        <f t="shared" si="2"/>
        <v>Base Range</v>
      </c>
      <c r="I7099" s="22">
        <v>31459.0</v>
      </c>
      <c r="J7099" s="23">
        <f t="shared" si="3"/>
        <v>0.8663657459</v>
      </c>
      <c r="K7099" s="24" t="str">
        <f t="shared" si="4"/>
        <v>Target Not Meet</v>
      </c>
    </row>
    <row r="7100" ht="22.5" customHeight="1">
      <c r="A7100" s="18">
        <v>45759.0</v>
      </c>
      <c r="B7100" s="19" t="str">
        <f t="shared" si="1"/>
        <v>Apr</v>
      </c>
      <c r="C7100" s="20" t="s">
        <v>13</v>
      </c>
      <c r="D7100" s="19" t="s">
        <v>29</v>
      </c>
      <c r="E7100" s="19" t="s">
        <v>68</v>
      </c>
      <c r="F7100" s="21">
        <v>1.0</v>
      </c>
      <c r="G7100" s="22">
        <v>23847.0</v>
      </c>
      <c r="H7100" s="15" t="str">
        <f t="shared" si="2"/>
        <v>Base Range</v>
      </c>
      <c r="I7100" s="22">
        <v>25413.0</v>
      </c>
      <c r="J7100" s="23">
        <f t="shared" si="3"/>
        <v>0.9383779955</v>
      </c>
      <c r="K7100" s="24" t="str">
        <f t="shared" si="4"/>
        <v>Target Not Meet</v>
      </c>
    </row>
    <row r="7101" ht="22.5" customHeight="1">
      <c r="A7101" s="18">
        <v>45759.0</v>
      </c>
      <c r="B7101" s="19" t="str">
        <f t="shared" si="1"/>
        <v>Apr</v>
      </c>
      <c r="C7101" s="20" t="s">
        <v>13</v>
      </c>
      <c r="D7101" s="19" t="s">
        <v>29</v>
      </c>
      <c r="E7101" s="19" t="s">
        <v>63</v>
      </c>
      <c r="F7101" s="21">
        <v>1.0</v>
      </c>
      <c r="G7101" s="22">
        <v>10506.0</v>
      </c>
      <c r="H7101" s="15" t="str">
        <f t="shared" si="2"/>
        <v>Base Range</v>
      </c>
      <c r="I7101" s="22">
        <v>12242.0</v>
      </c>
      <c r="J7101" s="23">
        <f t="shared" si="3"/>
        <v>0.8581931057</v>
      </c>
      <c r="K7101" s="24" t="str">
        <f t="shared" si="4"/>
        <v>Target Not Meet</v>
      </c>
    </row>
    <row r="7102" ht="22.5" customHeight="1">
      <c r="A7102" s="18">
        <v>45759.0</v>
      </c>
      <c r="B7102" s="19" t="str">
        <f t="shared" si="1"/>
        <v>Apr</v>
      </c>
      <c r="C7102" s="20" t="s">
        <v>13</v>
      </c>
      <c r="D7102" s="19" t="s">
        <v>18</v>
      </c>
      <c r="E7102" s="19" t="s">
        <v>9</v>
      </c>
      <c r="F7102" s="21">
        <v>2.0</v>
      </c>
      <c r="G7102" s="22">
        <v>56254.0</v>
      </c>
      <c r="H7102" s="15" t="str">
        <f t="shared" si="2"/>
        <v>Medium Range</v>
      </c>
      <c r="I7102" s="22">
        <v>43330.0</v>
      </c>
      <c r="J7102" s="23">
        <f t="shared" si="3"/>
        <v>1.298269098</v>
      </c>
      <c r="K7102" s="24" t="str">
        <f t="shared" si="4"/>
        <v>Over Achived</v>
      </c>
    </row>
    <row r="7103" ht="22.5" customHeight="1">
      <c r="A7103" s="18">
        <v>45759.0</v>
      </c>
      <c r="B7103" s="19" t="str">
        <f t="shared" si="1"/>
        <v>Apr</v>
      </c>
      <c r="C7103" s="20" t="s">
        <v>92</v>
      </c>
      <c r="D7103" s="19" t="s">
        <v>93</v>
      </c>
      <c r="E7103" s="19" t="s">
        <v>68</v>
      </c>
      <c r="F7103" s="21">
        <v>1.0</v>
      </c>
      <c r="G7103" s="22">
        <v>41091.0</v>
      </c>
      <c r="H7103" s="15" t="str">
        <f t="shared" si="2"/>
        <v>Base Range</v>
      </c>
      <c r="I7103" s="22">
        <v>51691.0</v>
      </c>
      <c r="J7103" s="23">
        <f t="shared" si="3"/>
        <v>0.7949352885</v>
      </c>
      <c r="K7103" s="24" t="str">
        <f t="shared" si="4"/>
        <v>Target Not Meet</v>
      </c>
    </row>
    <row r="7104" ht="22.5" customHeight="1">
      <c r="A7104" s="18">
        <v>45759.0</v>
      </c>
      <c r="B7104" s="19" t="str">
        <f t="shared" si="1"/>
        <v>Apr</v>
      </c>
      <c r="C7104" s="20" t="s">
        <v>13</v>
      </c>
      <c r="D7104" s="19" t="s">
        <v>18</v>
      </c>
      <c r="E7104" s="19" t="s">
        <v>26</v>
      </c>
      <c r="F7104" s="21">
        <v>2.0</v>
      </c>
      <c r="G7104" s="22">
        <v>49225.0</v>
      </c>
      <c r="H7104" s="15" t="str">
        <f t="shared" si="2"/>
        <v>Base Range</v>
      </c>
      <c r="I7104" s="22">
        <v>36968.0</v>
      </c>
      <c r="J7104" s="23">
        <f t="shared" si="3"/>
        <v>1.331557022</v>
      </c>
      <c r="K7104" s="24" t="str">
        <f t="shared" si="4"/>
        <v>Over Achived</v>
      </c>
    </row>
    <row r="7105" ht="22.5" customHeight="1">
      <c r="A7105" s="18">
        <v>45759.0</v>
      </c>
      <c r="B7105" s="19" t="str">
        <f t="shared" si="1"/>
        <v>Apr</v>
      </c>
      <c r="C7105" s="20" t="s">
        <v>13</v>
      </c>
      <c r="D7105" s="19" t="s">
        <v>14</v>
      </c>
      <c r="E7105" s="19" t="s">
        <v>63</v>
      </c>
      <c r="F7105" s="21">
        <v>3.0</v>
      </c>
      <c r="G7105" s="22">
        <v>58678.0</v>
      </c>
      <c r="H7105" s="15" t="str">
        <f t="shared" si="2"/>
        <v>Medium Range</v>
      </c>
      <c r="I7105" s="22">
        <v>48261.0</v>
      </c>
      <c r="J7105" s="23">
        <f t="shared" si="3"/>
        <v>1.215847164</v>
      </c>
      <c r="K7105" s="24" t="str">
        <f t="shared" si="4"/>
        <v>Over Achived</v>
      </c>
    </row>
    <row r="7106" ht="22.5" customHeight="1">
      <c r="A7106" s="18">
        <v>45759.0</v>
      </c>
      <c r="B7106" s="19" t="str">
        <f t="shared" si="1"/>
        <v>Apr</v>
      </c>
      <c r="C7106" s="20" t="s">
        <v>13</v>
      </c>
      <c r="D7106" s="19" t="s">
        <v>14</v>
      </c>
      <c r="E7106" s="19" t="s">
        <v>26</v>
      </c>
      <c r="F7106" s="21">
        <v>2.0</v>
      </c>
      <c r="G7106" s="22">
        <v>50405.0</v>
      </c>
      <c r="H7106" s="15" t="str">
        <f t="shared" si="2"/>
        <v>Medium Range</v>
      </c>
      <c r="I7106" s="22">
        <v>46122.0</v>
      </c>
      <c r="J7106" s="23">
        <f t="shared" si="3"/>
        <v>1.092862408</v>
      </c>
      <c r="K7106" s="24" t="str">
        <f t="shared" si="4"/>
        <v>Over Achived</v>
      </c>
    </row>
    <row r="7107" ht="22.5" customHeight="1">
      <c r="A7107" s="18">
        <v>45759.0</v>
      </c>
      <c r="B7107" s="19" t="str">
        <f t="shared" si="1"/>
        <v>Apr</v>
      </c>
      <c r="C7107" s="20" t="s">
        <v>13</v>
      </c>
      <c r="D7107" s="19" t="s">
        <v>14</v>
      </c>
      <c r="E7107" s="19" t="s">
        <v>68</v>
      </c>
      <c r="F7107" s="21">
        <v>1.0</v>
      </c>
      <c r="G7107" s="22">
        <v>25714.0</v>
      </c>
      <c r="H7107" s="15" t="str">
        <f t="shared" si="2"/>
        <v>Base Range</v>
      </c>
      <c r="I7107" s="22">
        <v>20687.0</v>
      </c>
      <c r="J7107" s="23">
        <f t="shared" si="3"/>
        <v>1.243002852</v>
      </c>
      <c r="K7107" s="24" t="str">
        <f t="shared" si="4"/>
        <v>Over Achived</v>
      </c>
    </row>
    <row r="7108" ht="22.5" customHeight="1">
      <c r="A7108" s="18">
        <v>45759.0</v>
      </c>
      <c r="B7108" s="19" t="str">
        <f t="shared" si="1"/>
        <v>Apr</v>
      </c>
      <c r="C7108" s="20" t="s">
        <v>13</v>
      </c>
      <c r="D7108" s="19" t="s">
        <v>14</v>
      </c>
      <c r="E7108" s="19" t="s">
        <v>68</v>
      </c>
      <c r="F7108" s="21">
        <v>1.0</v>
      </c>
      <c r="G7108" s="22">
        <v>30437.0</v>
      </c>
      <c r="H7108" s="15" t="str">
        <f t="shared" si="2"/>
        <v>Base Range</v>
      </c>
      <c r="I7108" s="22">
        <v>22733.0</v>
      </c>
      <c r="J7108" s="23">
        <f t="shared" si="3"/>
        <v>1.3388906</v>
      </c>
      <c r="K7108" s="24" t="str">
        <f t="shared" si="4"/>
        <v>Over Achived</v>
      </c>
    </row>
    <row r="7109" ht="22.5" customHeight="1">
      <c r="A7109" s="18">
        <v>45759.0</v>
      </c>
      <c r="B7109" s="19" t="str">
        <f t="shared" si="1"/>
        <v>Apr</v>
      </c>
      <c r="C7109" s="20" t="s">
        <v>13</v>
      </c>
      <c r="D7109" s="19" t="s">
        <v>14</v>
      </c>
      <c r="E7109" s="19" t="s">
        <v>68</v>
      </c>
      <c r="F7109" s="21">
        <v>1.0</v>
      </c>
      <c r="G7109" s="22">
        <v>24129.0</v>
      </c>
      <c r="H7109" s="15" t="str">
        <f t="shared" si="2"/>
        <v>Base Range</v>
      </c>
      <c r="I7109" s="22">
        <v>20047.0</v>
      </c>
      <c r="J7109" s="23">
        <f t="shared" si="3"/>
        <v>1.203621489</v>
      </c>
      <c r="K7109" s="24" t="str">
        <f t="shared" si="4"/>
        <v>Over Achived</v>
      </c>
    </row>
    <row r="7110" ht="22.5" customHeight="1">
      <c r="A7110" s="18">
        <v>45759.0</v>
      </c>
      <c r="B7110" s="19" t="str">
        <f t="shared" si="1"/>
        <v>Apr</v>
      </c>
      <c r="C7110" s="20" t="s">
        <v>13</v>
      </c>
      <c r="D7110" s="19" t="s">
        <v>169</v>
      </c>
      <c r="E7110" s="19" t="s">
        <v>68</v>
      </c>
      <c r="F7110" s="21">
        <v>1.0</v>
      </c>
      <c r="G7110" s="22">
        <v>23564.0</v>
      </c>
      <c r="H7110" s="15" t="str">
        <f t="shared" si="2"/>
        <v>Base Range</v>
      </c>
      <c r="I7110" s="22">
        <v>25436.0</v>
      </c>
      <c r="J7110" s="23">
        <f t="shared" si="3"/>
        <v>0.9264035226</v>
      </c>
      <c r="K7110" s="24" t="str">
        <f t="shared" si="4"/>
        <v>Target Not Meet</v>
      </c>
    </row>
    <row r="7111" ht="22.5" customHeight="1">
      <c r="A7111" s="18">
        <v>45759.0</v>
      </c>
      <c r="B7111" s="19" t="str">
        <f t="shared" si="1"/>
        <v>Apr</v>
      </c>
      <c r="C7111" s="20" t="s">
        <v>13</v>
      </c>
      <c r="D7111" s="19" t="s">
        <v>18</v>
      </c>
      <c r="E7111" s="19" t="s">
        <v>63</v>
      </c>
      <c r="F7111" s="21">
        <v>2.0</v>
      </c>
      <c r="G7111" s="22">
        <v>53379.0</v>
      </c>
      <c r="H7111" s="15" t="str">
        <f t="shared" si="2"/>
        <v>Medium Range</v>
      </c>
      <c r="I7111" s="22">
        <v>37536.0</v>
      </c>
      <c r="J7111" s="23">
        <f t="shared" si="3"/>
        <v>1.422074808</v>
      </c>
      <c r="K7111" s="24" t="str">
        <f t="shared" si="4"/>
        <v>Over Achived</v>
      </c>
    </row>
    <row r="7112" ht="22.5" customHeight="1">
      <c r="A7112" s="18">
        <v>45759.0</v>
      </c>
      <c r="B7112" s="19" t="str">
        <f t="shared" si="1"/>
        <v>Apr</v>
      </c>
      <c r="C7112" s="20" t="s">
        <v>13</v>
      </c>
      <c r="D7112" s="19" t="s">
        <v>169</v>
      </c>
      <c r="E7112" s="19" t="s">
        <v>68</v>
      </c>
      <c r="F7112" s="21">
        <v>1.0</v>
      </c>
      <c r="G7112" s="22">
        <v>29705.0</v>
      </c>
      <c r="H7112" s="15" t="str">
        <f t="shared" si="2"/>
        <v>Base Range</v>
      </c>
      <c r="I7112" s="22">
        <v>31291.0</v>
      </c>
      <c r="J7112" s="23">
        <f t="shared" si="3"/>
        <v>0.9493144994</v>
      </c>
      <c r="K7112" s="24" t="str">
        <f t="shared" si="4"/>
        <v>Target Not Meet</v>
      </c>
    </row>
    <row r="7113" ht="22.5" customHeight="1">
      <c r="A7113" s="18">
        <v>45759.0</v>
      </c>
      <c r="B7113" s="19" t="str">
        <f t="shared" si="1"/>
        <v>Apr</v>
      </c>
      <c r="C7113" s="20" t="s">
        <v>57</v>
      </c>
      <c r="D7113" s="25" t="s">
        <v>62</v>
      </c>
      <c r="E7113" s="19" t="s">
        <v>9</v>
      </c>
      <c r="F7113" s="21">
        <v>2.0</v>
      </c>
      <c r="G7113" s="22">
        <v>44547.0</v>
      </c>
      <c r="H7113" s="15" t="str">
        <f t="shared" si="2"/>
        <v>Base Range</v>
      </c>
      <c r="I7113" s="22">
        <v>32209.0</v>
      </c>
      <c r="J7113" s="23">
        <f t="shared" si="3"/>
        <v>1.383060635</v>
      </c>
      <c r="K7113" s="24" t="str">
        <f t="shared" si="4"/>
        <v>Over Achived</v>
      </c>
    </row>
    <row r="7114" ht="22.5" customHeight="1">
      <c r="A7114" s="18">
        <v>45759.0</v>
      </c>
      <c r="B7114" s="19" t="str">
        <f t="shared" si="1"/>
        <v>Apr</v>
      </c>
      <c r="C7114" s="20" t="s">
        <v>57</v>
      </c>
      <c r="D7114" s="19" t="s">
        <v>58</v>
      </c>
      <c r="E7114" s="19" t="s">
        <v>23</v>
      </c>
      <c r="F7114" s="21">
        <v>1.0</v>
      </c>
      <c r="G7114" s="22">
        <v>20622.0</v>
      </c>
      <c r="H7114" s="15" t="str">
        <f t="shared" si="2"/>
        <v>Base Range</v>
      </c>
      <c r="I7114" s="22">
        <v>16895.0</v>
      </c>
      <c r="J7114" s="23">
        <f t="shared" si="3"/>
        <v>1.22059781</v>
      </c>
      <c r="K7114" s="24" t="str">
        <f t="shared" si="4"/>
        <v>Over Achived</v>
      </c>
    </row>
    <row r="7115" ht="22.5" customHeight="1">
      <c r="A7115" s="18">
        <v>45759.0</v>
      </c>
      <c r="B7115" s="19" t="str">
        <f t="shared" si="1"/>
        <v>Apr</v>
      </c>
      <c r="C7115" s="20" t="s">
        <v>92</v>
      </c>
      <c r="D7115" s="19" t="s">
        <v>93</v>
      </c>
      <c r="E7115" s="19" t="s">
        <v>26</v>
      </c>
      <c r="F7115" s="21">
        <v>2.0</v>
      </c>
      <c r="G7115" s="22">
        <v>57994.0</v>
      </c>
      <c r="H7115" s="15" t="str">
        <f t="shared" si="2"/>
        <v>Medium Range</v>
      </c>
      <c r="I7115" s="22">
        <v>69705.0</v>
      </c>
      <c r="J7115" s="23">
        <f t="shared" si="3"/>
        <v>0.8319919661</v>
      </c>
      <c r="K7115" s="24" t="str">
        <f t="shared" si="4"/>
        <v>Target Not Meet</v>
      </c>
    </row>
    <row r="7116" ht="22.5" customHeight="1">
      <c r="A7116" s="18">
        <v>45759.0</v>
      </c>
      <c r="B7116" s="19" t="str">
        <f t="shared" si="1"/>
        <v>Apr</v>
      </c>
      <c r="C7116" s="20" t="s">
        <v>57</v>
      </c>
      <c r="D7116" s="19" t="s">
        <v>85</v>
      </c>
      <c r="E7116" s="19" t="s">
        <v>38</v>
      </c>
      <c r="F7116" s="21">
        <v>1.0</v>
      </c>
      <c r="G7116" s="22">
        <v>34661.0</v>
      </c>
      <c r="H7116" s="15" t="str">
        <f t="shared" si="2"/>
        <v>Base Range</v>
      </c>
      <c r="I7116" s="22">
        <v>42215.0</v>
      </c>
      <c r="J7116" s="23">
        <f t="shared" si="3"/>
        <v>0.8210588653</v>
      </c>
      <c r="K7116" s="24" t="str">
        <f t="shared" si="4"/>
        <v>Target Not Meet</v>
      </c>
    </row>
    <row r="7117" ht="22.5" customHeight="1">
      <c r="A7117" s="18">
        <v>45759.0</v>
      </c>
      <c r="B7117" s="19" t="str">
        <f t="shared" si="1"/>
        <v>Apr</v>
      </c>
      <c r="C7117" s="20" t="s">
        <v>57</v>
      </c>
      <c r="D7117" s="19" t="s">
        <v>85</v>
      </c>
      <c r="E7117" s="19" t="s">
        <v>38</v>
      </c>
      <c r="F7117" s="21">
        <v>1.0</v>
      </c>
      <c r="G7117" s="22">
        <v>30509.0</v>
      </c>
      <c r="H7117" s="15" t="str">
        <f t="shared" si="2"/>
        <v>Base Range</v>
      </c>
      <c r="I7117" s="22">
        <v>34090.0</v>
      </c>
      <c r="J7117" s="23">
        <f t="shared" si="3"/>
        <v>0.8949545321</v>
      </c>
      <c r="K7117" s="24" t="str">
        <f t="shared" si="4"/>
        <v>Target Not Meet</v>
      </c>
    </row>
    <row r="7118" ht="22.5" customHeight="1">
      <c r="A7118" s="18">
        <v>45759.0</v>
      </c>
      <c r="B7118" s="19" t="str">
        <f t="shared" si="1"/>
        <v>Apr</v>
      </c>
      <c r="C7118" s="20" t="s">
        <v>57</v>
      </c>
      <c r="D7118" s="19" t="s">
        <v>85</v>
      </c>
      <c r="E7118" s="19" t="s">
        <v>68</v>
      </c>
      <c r="F7118" s="21">
        <v>1.0</v>
      </c>
      <c r="G7118" s="22">
        <v>20373.0</v>
      </c>
      <c r="H7118" s="15" t="str">
        <f t="shared" si="2"/>
        <v>Base Range</v>
      </c>
      <c r="I7118" s="22">
        <v>24386.0</v>
      </c>
      <c r="J7118" s="23">
        <f t="shared" si="3"/>
        <v>0.8354383663</v>
      </c>
      <c r="K7118" s="24" t="str">
        <f t="shared" si="4"/>
        <v>Target Not Meet</v>
      </c>
    </row>
    <row r="7119" ht="22.5" customHeight="1">
      <c r="A7119" s="18">
        <v>45759.0</v>
      </c>
      <c r="B7119" s="19" t="str">
        <f t="shared" si="1"/>
        <v>Apr</v>
      </c>
      <c r="C7119" s="20" t="s">
        <v>57</v>
      </c>
      <c r="D7119" s="19" t="s">
        <v>80</v>
      </c>
      <c r="E7119" s="19" t="s">
        <v>26</v>
      </c>
      <c r="F7119" s="21">
        <v>2.0</v>
      </c>
      <c r="G7119" s="22">
        <v>31185.0</v>
      </c>
      <c r="H7119" s="15" t="str">
        <f t="shared" si="2"/>
        <v>Base Range</v>
      </c>
      <c r="I7119" s="22">
        <v>39452.0</v>
      </c>
      <c r="J7119" s="23">
        <f t="shared" si="3"/>
        <v>0.7904542229</v>
      </c>
      <c r="K7119" s="24" t="str">
        <f t="shared" si="4"/>
        <v>Target Not Meet</v>
      </c>
    </row>
    <row r="7120" ht="22.5" customHeight="1">
      <c r="A7120" s="18">
        <v>45759.0</v>
      </c>
      <c r="B7120" s="19" t="str">
        <f t="shared" si="1"/>
        <v>Apr</v>
      </c>
      <c r="C7120" s="20" t="s">
        <v>57</v>
      </c>
      <c r="D7120" s="19" t="s">
        <v>80</v>
      </c>
      <c r="E7120" s="19" t="s">
        <v>23</v>
      </c>
      <c r="F7120" s="21">
        <v>1.0</v>
      </c>
      <c r="G7120" s="22">
        <v>20712.0</v>
      </c>
      <c r="H7120" s="15" t="str">
        <f t="shared" si="2"/>
        <v>Base Range</v>
      </c>
      <c r="I7120" s="22">
        <v>25595.0</v>
      </c>
      <c r="J7120" s="23">
        <f t="shared" si="3"/>
        <v>0.8092205509</v>
      </c>
      <c r="K7120" s="24" t="str">
        <f t="shared" si="4"/>
        <v>Target Not Meet</v>
      </c>
    </row>
    <row r="7121" ht="22.5" customHeight="1">
      <c r="A7121" s="18">
        <v>45759.0</v>
      </c>
      <c r="B7121" s="19" t="str">
        <f t="shared" si="1"/>
        <v>Apr</v>
      </c>
      <c r="C7121" s="20" t="s">
        <v>57</v>
      </c>
      <c r="D7121" s="19" t="s">
        <v>71</v>
      </c>
      <c r="E7121" s="19" t="s">
        <v>23</v>
      </c>
      <c r="F7121" s="21">
        <v>1.0</v>
      </c>
      <c r="G7121" s="22">
        <v>25107.0</v>
      </c>
      <c r="H7121" s="15" t="str">
        <f t="shared" si="2"/>
        <v>Base Range</v>
      </c>
      <c r="I7121" s="22">
        <v>29009.0</v>
      </c>
      <c r="J7121" s="23">
        <f t="shared" si="3"/>
        <v>0.8654900203</v>
      </c>
      <c r="K7121" s="24" t="str">
        <f t="shared" si="4"/>
        <v>Target Not Meet</v>
      </c>
    </row>
    <row r="7122" ht="22.5" customHeight="1">
      <c r="A7122" s="18">
        <v>45759.0</v>
      </c>
      <c r="B7122" s="19" t="str">
        <f t="shared" si="1"/>
        <v>Apr</v>
      </c>
      <c r="C7122" s="20" t="s">
        <v>57</v>
      </c>
      <c r="D7122" s="19" t="s">
        <v>71</v>
      </c>
      <c r="E7122" s="19" t="s">
        <v>23</v>
      </c>
      <c r="F7122" s="21">
        <v>1.0</v>
      </c>
      <c r="G7122" s="22">
        <v>21525.0</v>
      </c>
      <c r="H7122" s="15" t="str">
        <f t="shared" si="2"/>
        <v>Base Range</v>
      </c>
      <c r="I7122" s="22">
        <v>27867.0</v>
      </c>
      <c r="J7122" s="23">
        <f t="shared" si="3"/>
        <v>0.7724189902</v>
      </c>
      <c r="K7122" s="24" t="str">
        <f t="shared" si="4"/>
        <v>Target Not Meet</v>
      </c>
    </row>
    <row r="7123" ht="22.5" customHeight="1">
      <c r="A7123" s="18">
        <v>45759.0</v>
      </c>
      <c r="B7123" s="19" t="str">
        <f t="shared" si="1"/>
        <v>Apr</v>
      </c>
      <c r="C7123" s="20" t="s">
        <v>57</v>
      </c>
      <c r="D7123" s="19" t="s">
        <v>71</v>
      </c>
      <c r="E7123" s="19" t="s">
        <v>23</v>
      </c>
      <c r="F7123" s="21">
        <v>1.0</v>
      </c>
      <c r="G7123" s="22">
        <v>24918.0</v>
      </c>
      <c r="H7123" s="15" t="str">
        <f t="shared" si="2"/>
        <v>Base Range</v>
      </c>
      <c r="I7123" s="22">
        <v>29969.0</v>
      </c>
      <c r="J7123" s="23">
        <f t="shared" si="3"/>
        <v>0.8314591745</v>
      </c>
      <c r="K7123" s="24" t="str">
        <f t="shared" si="4"/>
        <v>Target Not Meet</v>
      </c>
    </row>
    <row r="7124" ht="22.5" customHeight="1">
      <c r="A7124" s="18">
        <v>45759.0</v>
      </c>
      <c r="B7124" s="19" t="str">
        <f t="shared" si="1"/>
        <v>Apr</v>
      </c>
      <c r="C7124" s="20" t="s">
        <v>57</v>
      </c>
      <c r="D7124" s="25" t="s">
        <v>62</v>
      </c>
      <c r="E7124" s="19" t="s">
        <v>9</v>
      </c>
      <c r="F7124" s="21">
        <v>2.0</v>
      </c>
      <c r="G7124" s="22">
        <v>44196.0</v>
      </c>
      <c r="H7124" s="15" t="str">
        <f t="shared" si="2"/>
        <v>Base Range</v>
      </c>
      <c r="I7124" s="22">
        <v>40845.0</v>
      </c>
      <c r="J7124" s="23">
        <f t="shared" si="3"/>
        <v>1.082041866</v>
      </c>
      <c r="K7124" s="24" t="str">
        <f t="shared" si="4"/>
        <v>Over Achived</v>
      </c>
    </row>
    <row r="7125" ht="22.5" customHeight="1">
      <c r="A7125" s="18">
        <v>45759.0</v>
      </c>
      <c r="B7125" s="19" t="str">
        <f t="shared" si="1"/>
        <v>Apr</v>
      </c>
      <c r="C7125" s="20" t="s">
        <v>57</v>
      </c>
      <c r="D7125" s="25" t="s">
        <v>62</v>
      </c>
      <c r="E7125" s="19" t="s">
        <v>19</v>
      </c>
      <c r="F7125" s="21">
        <v>1.0</v>
      </c>
      <c r="G7125" s="22">
        <v>28694.0</v>
      </c>
      <c r="H7125" s="15" t="str">
        <f t="shared" si="2"/>
        <v>Base Range</v>
      </c>
      <c r="I7125" s="22">
        <v>22906.0</v>
      </c>
      <c r="J7125" s="23">
        <f t="shared" si="3"/>
        <v>1.252684886</v>
      </c>
      <c r="K7125" s="24" t="str">
        <f t="shared" si="4"/>
        <v>Over Achived</v>
      </c>
    </row>
    <row r="7126" ht="22.5" customHeight="1">
      <c r="A7126" s="18">
        <v>45759.0</v>
      </c>
      <c r="B7126" s="19" t="str">
        <f t="shared" si="1"/>
        <v>Apr</v>
      </c>
      <c r="C7126" s="20" t="s">
        <v>57</v>
      </c>
      <c r="D7126" s="25" t="s">
        <v>62</v>
      </c>
      <c r="E7126" s="19" t="s">
        <v>26</v>
      </c>
      <c r="F7126" s="21">
        <v>1.0</v>
      </c>
      <c r="G7126" s="22">
        <v>33392.0</v>
      </c>
      <c r="H7126" s="15" t="str">
        <f t="shared" si="2"/>
        <v>Base Range</v>
      </c>
      <c r="I7126" s="22">
        <v>23894.0</v>
      </c>
      <c r="J7126" s="23">
        <f t="shared" si="3"/>
        <v>1.39750565</v>
      </c>
      <c r="K7126" s="24" t="str">
        <f t="shared" si="4"/>
        <v>Over Achived</v>
      </c>
    </row>
    <row r="7127" ht="22.5" customHeight="1">
      <c r="A7127" s="18">
        <v>45759.0</v>
      </c>
      <c r="B7127" s="19" t="str">
        <f t="shared" si="1"/>
        <v>Apr</v>
      </c>
      <c r="C7127" s="20" t="s">
        <v>57</v>
      </c>
      <c r="D7127" s="19" t="s">
        <v>58</v>
      </c>
      <c r="E7127" s="19" t="s">
        <v>26</v>
      </c>
      <c r="F7127" s="21">
        <v>2.0</v>
      </c>
      <c r="G7127" s="22">
        <v>38686.0</v>
      </c>
      <c r="H7127" s="15" t="str">
        <f t="shared" si="2"/>
        <v>Base Range</v>
      </c>
      <c r="I7127" s="22">
        <v>27584.0</v>
      </c>
      <c r="J7127" s="23">
        <f t="shared" si="3"/>
        <v>1.402479698</v>
      </c>
      <c r="K7127" s="24" t="str">
        <f t="shared" si="4"/>
        <v>Over Achived</v>
      </c>
    </row>
    <row r="7128" ht="22.5" customHeight="1">
      <c r="A7128" s="18">
        <v>45759.0</v>
      </c>
      <c r="B7128" s="19" t="str">
        <f t="shared" si="1"/>
        <v>Apr</v>
      </c>
      <c r="C7128" s="20" t="s">
        <v>57</v>
      </c>
      <c r="D7128" s="19" t="s">
        <v>58</v>
      </c>
      <c r="E7128" s="19" t="s">
        <v>68</v>
      </c>
      <c r="F7128" s="21">
        <v>1.0</v>
      </c>
      <c r="G7128" s="22">
        <v>18348.0</v>
      </c>
      <c r="H7128" s="15" t="str">
        <f t="shared" si="2"/>
        <v>Base Range</v>
      </c>
      <c r="I7128" s="22">
        <v>16585.0</v>
      </c>
      <c r="J7128" s="23">
        <f t="shared" si="3"/>
        <v>1.106300874</v>
      </c>
      <c r="K7128" s="24" t="str">
        <f t="shared" si="4"/>
        <v>Over Achived</v>
      </c>
    </row>
    <row r="7129" ht="22.5" customHeight="1">
      <c r="A7129" s="18">
        <v>45759.0</v>
      </c>
      <c r="B7129" s="19" t="str">
        <f t="shared" si="1"/>
        <v>Apr</v>
      </c>
      <c r="C7129" s="20" t="s">
        <v>57</v>
      </c>
      <c r="D7129" s="19" t="s">
        <v>58</v>
      </c>
      <c r="E7129" s="19" t="s">
        <v>34</v>
      </c>
      <c r="F7129" s="21">
        <v>2.0</v>
      </c>
      <c r="G7129" s="22">
        <v>48907.0</v>
      </c>
      <c r="H7129" s="15" t="str">
        <f t="shared" si="2"/>
        <v>Base Range</v>
      </c>
      <c r="I7129" s="22">
        <v>43716.0</v>
      </c>
      <c r="J7129" s="23">
        <f t="shared" si="3"/>
        <v>1.118743709</v>
      </c>
      <c r="K7129" s="24" t="str">
        <f t="shared" si="4"/>
        <v>Over Achived</v>
      </c>
    </row>
    <row r="7130" ht="22.5" customHeight="1">
      <c r="A7130" s="18">
        <v>45759.0</v>
      </c>
      <c r="B7130" s="19" t="str">
        <f t="shared" si="1"/>
        <v>Apr</v>
      </c>
      <c r="C7130" s="20" t="s">
        <v>57</v>
      </c>
      <c r="D7130" s="19" t="s">
        <v>58</v>
      </c>
      <c r="E7130" s="19" t="s">
        <v>26</v>
      </c>
      <c r="F7130" s="21">
        <v>2.0</v>
      </c>
      <c r="G7130" s="22">
        <v>37092.0</v>
      </c>
      <c r="H7130" s="15" t="str">
        <f t="shared" si="2"/>
        <v>Base Range</v>
      </c>
      <c r="I7130" s="22">
        <v>28714.0</v>
      </c>
      <c r="J7130" s="23">
        <f t="shared" si="3"/>
        <v>1.291774048</v>
      </c>
      <c r="K7130" s="24" t="str">
        <f t="shared" si="4"/>
        <v>Over Achived</v>
      </c>
    </row>
    <row r="7131" ht="22.5" customHeight="1">
      <c r="A7131" s="18">
        <v>45759.0</v>
      </c>
      <c r="B7131" s="19" t="str">
        <f t="shared" si="1"/>
        <v>Apr</v>
      </c>
      <c r="C7131" s="20" t="s">
        <v>92</v>
      </c>
      <c r="D7131" s="19" t="s">
        <v>93</v>
      </c>
      <c r="E7131" s="19" t="s">
        <v>34</v>
      </c>
      <c r="F7131" s="21">
        <v>4.0</v>
      </c>
      <c r="G7131" s="22">
        <v>72127.0</v>
      </c>
      <c r="H7131" s="15" t="str">
        <f t="shared" si="2"/>
        <v>High Range</v>
      </c>
      <c r="I7131" s="22">
        <v>86603.0</v>
      </c>
      <c r="J7131" s="23">
        <f t="shared" si="3"/>
        <v>0.8328464372</v>
      </c>
      <c r="K7131" s="24" t="str">
        <f t="shared" si="4"/>
        <v>Target Not Meet</v>
      </c>
    </row>
    <row r="7132" ht="22.5" customHeight="1">
      <c r="A7132" s="18">
        <v>45759.0</v>
      </c>
      <c r="B7132" s="19" t="str">
        <f t="shared" si="1"/>
        <v>Apr</v>
      </c>
      <c r="C7132" s="20" t="s">
        <v>57</v>
      </c>
      <c r="D7132" s="19" t="s">
        <v>85</v>
      </c>
      <c r="E7132" s="19" t="s">
        <v>19</v>
      </c>
      <c r="F7132" s="21">
        <v>1.0</v>
      </c>
      <c r="G7132" s="22">
        <v>22346.0</v>
      </c>
      <c r="H7132" s="15" t="str">
        <f t="shared" si="2"/>
        <v>Base Range</v>
      </c>
      <c r="I7132" s="22">
        <v>25085.0</v>
      </c>
      <c r="J7132" s="23">
        <f t="shared" si="3"/>
        <v>0.8908112418</v>
      </c>
      <c r="K7132" s="24" t="str">
        <f t="shared" si="4"/>
        <v>Target Not Meet</v>
      </c>
    </row>
    <row r="7133" ht="22.5" customHeight="1">
      <c r="A7133" s="18">
        <v>45759.0</v>
      </c>
      <c r="B7133" s="19" t="str">
        <f t="shared" si="1"/>
        <v>Apr</v>
      </c>
      <c r="C7133" s="20" t="s">
        <v>92</v>
      </c>
      <c r="D7133" s="19" t="s">
        <v>93</v>
      </c>
      <c r="E7133" s="19" t="s">
        <v>19</v>
      </c>
      <c r="F7133" s="21">
        <v>2.0</v>
      </c>
      <c r="G7133" s="22">
        <v>46696.0</v>
      </c>
      <c r="H7133" s="15" t="str">
        <f t="shared" si="2"/>
        <v>Base Range</v>
      </c>
      <c r="I7133" s="22">
        <v>54416.0</v>
      </c>
      <c r="J7133" s="23">
        <f t="shared" si="3"/>
        <v>0.8581299618</v>
      </c>
      <c r="K7133" s="24" t="str">
        <f t="shared" si="4"/>
        <v>Target Not Meet</v>
      </c>
    </row>
    <row r="7134" ht="22.5" customHeight="1">
      <c r="A7134" s="18">
        <v>45759.0</v>
      </c>
      <c r="B7134" s="19" t="str">
        <f t="shared" si="1"/>
        <v>Apr</v>
      </c>
      <c r="C7134" s="20" t="s">
        <v>7</v>
      </c>
      <c r="D7134" s="19" t="s">
        <v>126</v>
      </c>
      <c r="E7134" s="19" t="s">
        <v>68</v>
      </c>
      <c r="F7134" s="21">
        <v>2.0</v>
      </c>
      <c r="G7134" s="22">
        <v>54111.0</v>
      </c>
      <c r="H7134" s="15" t="str">
        <f t="shared" si="2"/>
        <v>Medium Range</v>
      </c>
      <c r="I7134" s="22">
        <v>42293.0</v>
      </c>
      <c r="J7134" s="23">
        <f t="shared" si="3"/>
        <v>1.279431584</v>
      </c>
      <c r="K7134" s="24" t="str">
        <f t="shared" si="4"/>
        <v>Over Achived</v>
      </c>
    </row>
    <row r="7135" ht="22.5" customHeight="1">
      <c r="A7135" s="18">
        <v>45759.0</v>
      </c>
      <c r="B7135" s="19" t="str">
        <f t="shared" si="1"/>
        <v>Apr</v>
      </c>
      <c r="C7135" s="20" t="s">
        <v>7</v>
      </c>
      <c r="D7135" s="19" t="s">
        <v>126</v>
      </c>
      <c r="E7135" s="19" t="s">
        <v>19</v>
      </c>
      <c r="F7135" s="21">
        <v>2.0</v>
      </c>
      <c r="G7135" s="22">
        <v>63730.0</v>
      </c>
      <c r="H7135" s="15" t="str">
        <f t="shared" si="2"/>
        <v>Medium Range</v>
      </c>
      <c r="I7135" s="22">
        <v>50194.0</v>
      </c>
      <c r="J7135" s="23">
        <f t="shared" si="3"/>
        <v>1.269673666</v>
      </c>
      <c r="K7135" s="24" t="str">
        <f t="shared" si="4"/>
        <v>Over Achived</v>
      </c>
    </row>
    <row r="7136" ht="22.5" customHeight="1">
      <c r="A7136" s="18">
        <v>45759.0</v>
      </c>
      <c r="B7136" s="19" t="str">
        <f t="shared" si="1"/>
        <v>Apr</v>
      </c>
      <c r="C7136" s="20" t="s">
        <v>7</v>
      </c>
      <c r="D7136" s="19" t="s">
        <v>126</v>
      </c>
      <c r="E7136" s="19" t="s">
        <v>26</v>
      </c>
      <c r="F7136" s="21">
        <v>7.0</v>
      </c>
      <c r="G7136" s="22">
        <v>144476.0</v>
      </c>
      <c r="H7136" s="15" t="str">
        <f t="shared" si="2"/>
        <v>Very High Range</v>
      </c>
      <c r="I7136" s="22">
        <v>127697.0</v>
      </c>
      <c r="J7136" s="23">
        <f t="shared" si="3"/>
        <v>1.131396979</v>
      </c>
      <c r="K7136" s="24" t="str">
        <f t="shared" si="4"/>
        <v>Over Achived</v>
      </c>
    </row>
    <row r="7137" ht="22.5" customHeight="1">
      <c r="A7137" s="18">
        <v>45759.0</v>
      </c>
      <c r="B7137" s="19" t="str">
        <f t="shared" si="1"/>
        <v>Apr</v>
      </c>
      <c r="C7137" s="20" t="s">
        <v>7</v>
      </c>
      <c r="D7137" s="19" t="s">
        <v>118</v>
      </c>
      <c r="E7137" s="19" t="s">
        <v>26</v>
      </c>
      <c r="F7137" s="21">
        <v>7.0</v>
      </c>
      <c r="G7137" s="22">
        <v>164800.0</v>
      </c>
      <c r="H7137" s="15" t="str">
        <f t="shared" si="2"/>
        <v>Very High Range</v>
      </c>
      <c r="I7137" s="22">
        <v>130757.0</v>
      </c>
      <c r="J7137" s="23">
        <f t="shared" si="3"/>
        <v>1.260353174</v>
      </c>
      <c r="K7137" s="24" t="str">
        <f t="shared" si="4"/>
        <v>Over Achived</v>
      </c>
    </row>
    <row r="7138" ht="22.5" customHeight="1">
      <c r="A7138" s="18">
        <v>45759.0</v>
      </c>
      <c r="B7138" s="19" t="str">
        <f t="shared" si="1"/>
        <v>Apr</v>
      </c>
      <c r="C7138" s="20" t="s">
        <v>7</v>
      </c>
      <c r="D7138" s="19" t="s">
        <v>118</v>
      </c>
      <c r="E7138" s="19" t="s">
        <v>38</v>
      </c>
      <c r="F7138" s="21">
        <v>3.0</v>
      </c>
      <c r="G7138" s="22">
        <v>69757.0</v>
      </c>
      <c r="H7138" s="15" t="str">
        <f t="shared" si="2"/>
        <v>Medium Range</v>
      </c>
      <c r="I7138" s="22">
        <v>54905.0</v>
      </c>
      <c r="J7138" s="23">
        <f t="shared" si="3"/>
        <v>1.270503597</v>
      </c>
      <c r="K7138" s="24" t="str">
        <f t="shared" si="4"/>
        <v>Over Achived</v>
      </c>
    </row>
    <row r="7139" ht="22.5" customHeight="1">
      <c r="A7139" s="18">
        <v>45759.0</v>
      </c>
      <c r="B7139" s="19" t="str">
        <f t="shared" si="1"/>
        <v>Apr</v>
      </c>
      <c r="C7139" s="20" t="s">
        <v>7</v>
      </c>
      <c r="D7139" s="19" t="s">
        <v>118</v>
      </c>
      <c r="E7139" s="19" t="s">
        <v>26</v>
      </c>
      <c r="F7139" s="21">
        <v>6.0</v>
      </c>
      <c r="G7139" s="22">
        <v>147765.0</v>
      </c>
      <c r="H7139" s="15" t="str">
        <f t="shared" si="2"/>
        <v>Very High Range</v>
      </c>
      <c r="I7139" s="22">
        <v>124392.0</v>
      </c>
      <c r="J7139" s="23">
        <f t="shared" si="3"/>
        <v>1.187897936</v>
      </c>
      <c r="K7139" s="24" t="str">
        <f t="shared" si="4"/>
        <v>Over Achived</v>
      </c>
    </row>
    <row r="7140" ht="22.5" customHeight="1">
      <c r="A7140" s="18">
        <v>45759.0</v>
      </c>
      <c r="B7140" s="19" t="str">
        <f t="shared" si="1"/>
        <v>Apr</v>
      </c>
      <c r="C7140" s="20" t="s">
        <v>7</v>
      </c>
      <c r="D7140" s="19" t="s">
        <v>106</v>
      </c>
      <c r="E7140" s="19" t="s">
        <v>68</v>
      </c>
      <c r="F7140" s="21">
        <v>2.0</v>
      </c>
      <c r="G7140" s="22">
        <v>52740.0</v>
      </c>
      <c r="H7140" s="15" t="str">
        <f t="shared" si="2"/>
        <v>Medium Range</v>
      </c>
      <c r="I7140" s="22">
        <v>43947.0</v>
      </c>
      <c r="J7140" s="23">
        <f t="shared" si="3"/>
        <v>1.200081917</v>
      </c>
      <c r="K7140" s="24" t="str">
        <f t="shared" si="4"/>
        <v>Over Achived</v>
      </c>
    </row>
    <row r="7141" ht="22.5" customHeight="1">
      <c r="A7141" s="18">
        <v>45759.0</v>
      </c>
      <c r="B7141" s="19" t="str">
        <f t="shared" si="1"/>
        <v>Apr</v>
      </c>
      <c r="C7141" s="20" t="s">
        <v>7</v>
      </c>
      <c r="D7141" s="19" t="s">
        <v>106</v>
      </c>
      <c r="E7141" s="19" t="s">
        <v>19</v>
      </c>
      <c r="F7141" s="21">
        <v>3.0</v>
      </c>
      <c r="G7141" s="22">
        <v>68709.0</v>
      </c>
      <c r="H7141" s="15" t="str">
        <f t="shared" si="2"/>
        <v>Medium Range</v>
      </c>
      <c r="I7141" s="22">
        <v>64203.0</v>
      </c>
      <c r="J7141" s="23">
        <f t="shared" si="3"/>
        <v>1.070183636</v>
      </c>
      <c r="K7141" s="24" t="str">
        <f t="shared" si="4"/>
        <v>Over Achived</v>
      </c>
    </row>
    <row r="7142" ht="22.5" customHeight="1">
      <c r="A7142" s="18">
        <v>45759.0</v>
      </c>
      <c r="B7142" s="19" t="str">
        <f t="shared" si="1"/>
        <v>Apr</v>
      </c>
      <c r="C7142" s="20" t="s">
        <v>7</v>
      </c>
      <c r="D7142" s="19" t="s">
        <v>106</v>
      </c>
      <c r="E7142" s="19" t="s">
        <v>9</v>
      </c>
      <c r="F7142" s="21">
        <v>4.0</v>
      </c>
      <c r="G7142" s="22">
        <v>103726.0</v>
      </c>
      <c r="H7142" s="15" t="str">
        <f t="shared" si="2"/>
        <v>Very High Range</v>
      </c>
      <c r="I7142" s="22">
        <v>89820.0</v>
      </c>
      <c r="J7142" s="23">
        <f t="shared" si="3"/>
        <v>1.154820753</v>
      </c>
      <c r="K7142" s="24" t="str">
        <f t="shared" si="4"/>
        <v>Over Achived</v>
      </c>
    </row>
    <row r="7143" ht="22.5" customHeight="1">
      <c r="A7143" s="18">
        <v>45759.0</v>
      </c>
      <c r="B7143" s="19" t="str">
        <f t="shared" si="1"/>
        <v>Apr</v>
      </c>
      <c r="C7143" s="20" t="s">
        <v>7</v>
      </c>
      <c r="D7143" s="19" t="s">
        <v>106</v>
      </c>
      <c r="E7143" s="19" t="s">
        <v>68</v>
      </c>
      <c r="F7143" s="21">
        <v>2.0</v>
      </c>
      <c r="G7143" s="22">
        <v>45772.0</v>
      </c>
      <c r="H7143" s="15" t="str">
        <f t="shared" si="2"/>
        <v>Base Range</v>
      </c>
      <c r="I7143" s="22">
        <v>37169.0</v>
      </c>
      <c r="J7143" s="23">
        <f t="shared" si="3"/>
        <v>1.231456321</v>
      </c>
      <c r="K7143" s="24" t="str">
        <f t="shared" si="4"/>
        <v>Over Achived</v>
      </c>
    </row>
    <row r="7144" ht="22.5" customHeight="1">
      <c r="A7144" s="18">
        <v>45759.0</v>
      </c>
      <c r="B7144" s="19" t="str">
        <f t="shared" si="1"/>
        <v>Apr</v>
      </c>
      <c r="C7144" s="20" t="s">
        <v>7</v>
      </c>
      <c r="D7144" s="19" t="s">
        <v>106</v>
      </c>
      <c r="E7144" s="19" t="s">
        <v>26</v>
      </c>
      <c r="F7144" s="21">
        <v>7.0</v>
      </c>
      <c r="G7144" s="22">
        <v>151681.0</v>
      </c>
      <c r="H7144" s="15" t="str">
        <f t="shared" si="2"/>
        <v>Very High Range</v>
      </c>
      <c r="I7144" s="22">
        <v>128224.0</v>
      </c>
      <c r="J7144" s="23">
        <f t="shared" si="3"/>
        <v>1.182937672</v>
      </c>
      <c r="K7144" s="24" t="str">
        <f t="shared" si="4"/>
        <v>Over Achived</v>
      </c>
    </row>
    <row r="7145" ht="22.5" customHeight="1">
      <c r="A7145" s="18">
        <v>45759.0</v>
      </c>
      <c r="B7145" s="19" t="str">
        <f t="shared" si="1"/>
        <v>Apr</v>
      </c>
      <c r="C7145" s="20" t="s">
        <v>7</v>
      </c>
      <c r="D7145" s="19" t="s">
        <v>8</v>
      </c>
      <c r="E7145" s="19" t="s">
        <v>23</v>
      </c>
      <c r="F7145" s="21">
        <v>2.0</v>
      </c>
      <c r="G7145" s="22">
        <v>61281.0</v>
      </c>
      <c r="H7145" s="15" t="str">
        <f t="shared" si="2"/>
        <v>Medium Range</v>
      </c>
      <c r="I7145" s="22">
        <v>53060.0</v>
      </c>
      <c r="J7145" s="23">
        <f t="shared" si="3"/>
        <v>1.154937806</v>
      </c>
      <c r="K7145" s="24" t="str">
        <f t="shared" si="4"/>
        <v>Over Achived</v>
      </c>
    </row>
    <row r="7146" ht="22.5" customHeight="1">
      <c r="A7146" s="18">
        <v>45759.0</v>
      </c>
      <c r="B7146" s="19" t="str">
        <f t="shared" si="1"/>
        <v>Apr</v>
      </c>
      <c r="C7146" s="20" t="s">
        <v>7</v>
      </c>
      <c r="D7146" s="19" t="s">
        <v>8</v>
      </c>
      <c r="E7146" s="19" t="s">
        <v>19</v>
      </c>
      <c r="F7146" s="21">
        <v>3.0</v>
      </c>
      <c r="G7146" s="22">
        <v>67549.0</v>
      </c>
      <c r="H7146" s="15" t="str">
        <f t="shared" si="2"/>
        <v>Medium Range</v>
      </c>
      <c r="I7146" s="22">
        <v>60944.0</v>
      </c>
      <c r="J7146" s="23">
        <f t="shared" si="3"/>
        <v>1.108378183</v>
      </c>
      <c r="K7146" s="24" t="str">
        <f t="shared" si="4"/>
        <v>Over Achived</v>
      </c>
    </row>
    <row r="7147" ht="22.5" customHeight="1">
      <c r="A7147" s="18">
        <v>45759.0</v>
      </c>
      <c r="B7147" s="19" t="str">
        <f t="shared" si="1"/>
        <v>Apr</v>
      </c>
      <c r="C7147" s="20" t="s">
        <v>92</v>
      </c>
      <c r="D7147" s="19" t="s">
        <v>93</v>
      </c>
      <c r="E7147" s="19" t="s">
        <v>68</v>
      </c>
      <c r="F7147" s="21">
        <v>2.0</v>
      </c>
      <c r="G7147" s="22">
        <v>33982.0</v>
      </c>
      <c r="H7147" s="15" t="str">
        <f t="shared" si="2"/>
        <v>Base Range</v>
      </c>
      <c r="I7147" s="22">
        <v>39607.0</v>
      </c>
      <c r="J7147" s="23">
        <f t="shared" si="3"/>
        <v>0.8579796501</v>
      </c>
      <c r="K7147" s="24" t="str">
        <f t="shared" si="4"/>
        <v>Target Not Meet</v>
      </c>
    </row>
    <row r="7148" ht="22.5" customHeight="1">
      <c r="A7148" s="18">
        <v>45759.0</v>
      </c>
      <c r="B7148" s="19" t="str">
        <f t="shared" si="1"/>
        <v>Apr</v>
      </c>
      <c r="C7148" s="20" t="s">
        <v>7</v>
      </c>
      <c r="D7148" s="19" t="s">
        <v>8</v>
      </c>
      <c r="E7148" s="19" t="s">
        <v>63</v>
      </c>
      <c r="F7148" s="21">
        <v>2.0</v>
      </c>
      <c r="G7148" s="22">
        <v>44570.0</v>
      </c>
      <c r="H7148" s="15" t="str">
        <f t="shared" si="2"/>
        <v>Base Range</v>
      </c>
      <c r="I7148" s="22">
        <v>32384.0</v>
      </c>
      <c r="J7148" s="23">
        <f t="shared" si="3"/>
        <v>1.376296937</v>
      </c>
      <c r="K7148" s="24" t="str">
        <f t="shared" si="4"/>
        <v>Over Achived</v>
      </c>
    </row>
    <row r="7149" ht="22.5" customHeight="1">
      <c r="A7149" s="18">
        <v>45759.0</v>
      </c>
      <c r="B7149" s="19" t="str">
        <f t="shared" si="1"/>
        <v>Apr</v>
      </c>
      <c r="C7149" s="20" t="s">
        <v>7</v>
      </c>
      <c r="D7149" s="19" t="s">
        <v>126</v>
      </c>
      <c r="E7149" s="19" t="s">
        <v>68</v>
      </c>
      <c r="F7149" s="21">
        <v>2.0</v>
      </c>
      <c r="G7149" s="22">
        <v>45401.0</v>
      </c>
      <c r="H7149" s="15" t="str">
        <f t="shared" si="2"/>
        <v>Base Range</v>
      </c>
      <c r="I7149" s="22">
        <v>33798.0</v>
      </c>
      <c r="J7149" s="23">
        <f t="shared" si="3"/>
        <v>1.343304338</v>
      </c>
      <c r="K7149" s="24" t="str">
        <f t="shared" si="4"/>
        <v>Over Achived</v>
      </c>
    </row>
    <row r="7150" ht="22.5" customHeight="1">
      <c r="A7150" s="18">
        <v>45759.0</v>
      </c>
      <c r="B7150" s="19" t="str">
        <f t="shared" si="1"/>
        <v>Apr</v>
      </c>
      <c r="C7150" s="20" t="s">
        <v>7</v>
      </c>
      <c r="D7150" s="19" t="s">
        <v>126</v>
      </c>
      <c r="E7150" s="19" t="s">
        <v>23</v>
      </c>
      <c r="F7150" s="21">
        <v>3.0</v>
      </c>
      <c r="G7150" s="22">
        <v>54272.0</v>
      </c>
      <c r="H7150" s="15" t="str">
        <f t="shared" si="2"/>
        <v>Medium Range</v>
      </c>
      <c r="I7150" s="22">
        <v>41532.0</v>
      </c>
      <c r="J7150" s="23">
        <f t="shared" si="3"/>
        <v>1.306751421</v>
      </c>
      <c r="K7150" s="24" t="str">
        <f t="shared" si="4"/>
        <v>Over Achived</v>
      </c>
    </row>
    <row r="7151" ht="22.5" customHeight="1">
      <c r="A7151" s="18">
        <v>45759.0</v>
      </c>
      <c r="B7151" s="19" t="str">
        <f t="shared" si="1"/>
        <v>Apr</v>
      </c>
      <c r="C7151" s="20" t="s">
        <v>7</v>
      </c>
      <c r="D7151" s="19" t="s">
        <v>8</v>
      </c>
      <c r="E7151" s="19" t="s">
        <v>26</v>
      </c>
      <c r="F7151" s="21">
        <v>5.0</v>
      </c>
      <c r="G7151" s="22">
        <v>172256.0</v>
      </c>
      <c r="H7151" s="15" t="str">
        <f t="shared" si="2"/>
        <v>Very High Range</v>
      </c>
      <c r="I7151" s="22">
        <v>149729.0</v>
      </c>
      <c r="J7151" s="23">
        <f t="shared" si="3"/>
        <v>1.150451816</v>
      </c>
      <c r="K7151" s="24" t="str">
        <f t="shared" si="4"/>
        <v>Over Achived</v>
      </c>
    </row>
    <row r="7152" ht="22.5" customHeight="1">
      <c r="A7152" s="18">
        <v>45759.0</v>
      </c>
      <c r="B7152" s="19" t="str">
        <f t="shared" si="1"/>
        <v>Apr</v>
      </c>
      <c r="C7152" s="20" t="s">
        <v>7</v>
      </c>
      <c r="D7152" s="19" t="s">
        <v>131</v>
      </c>
      <c r="E7152" s="19" t="s">
        <v>34</v>
      </c>
      <c r="F7152" s="21">
        <v>4.0</v>
      </c>
      <c r="G7152" s="22">
        <v>92118.0</v>
      </c>
      <c r="H7152" s="15" t="str">
        <f t="shared" si="2"/>
        <v>Very High Range</v>
      </c>
      <c r="I7152" s="22">
        <v>65525.0</v>
      </c>
      <c r="J7152" s="23">
        <f t="shared" si="3"/>
        <v>1.405845097</v>
      </c>
      <c r="K7152" s="24" t="str">
        <f t="shared" si="4"/>
        <v>Over Achived</v>
      </c>
    </row>
    <row r="7153" ht="22.5" customHeight="1">
      <c r="A7153" s="18">
        <v>45759.0</v>
      </c>
      <c r="B7153" s="19" t="str">
        <f t="shared" si="1"/>
        <v>Apr</v>
      </c>
      <c r="C7153" s="20" t="s">
        <v>7</v>
      </c>
      <c r="D7153" s="19" t="s">
        <v>131</v>
      </c>
      <c r="E7153" s="19" t="s">
        <v>38</v>
      </c>
      <c r="F7153" s="21">
        <v>3.0</v>
      </c>
      <c r="G7153" s="22">
        <v>72443.0</v>
      </c>
      <c r="H7153" s="15" t="str">
        <f t="shared" si="2"/>
        <v>High Range</v>
      </c>
      <c r="I7153" s="22">
        <v>63092.0</v>
      </c>
      <c r="J7153" s="23">
        <f t="shared" si="3"/>
        <v>1.148212135</v>
      </c>
      <c r="K7153" s="24" t="str">
        <f t="shared" si="4"/>
        <v>Over Achived</v>
      </c>
    </row>
    <row r="7154" ht="22.5" customHeight="1">
      <c r="A7154" s="18">
        <v>45759.0</v>
      </c>
      <c r="B7154" s="19" t="str">
        <f t="shared" si="1"/>
        <v>Apr</v>
      </c>
      <c r="C7154" s="20" t="s">
        <v>92</v>
      </c>
      <c r="D7154" s="19" t="s">
        <v>98</v>
      </c>
      <c r="E7154" s="19" t="s">
        <v>63</v>
      </c>
      <c r="F7154" s="21">
        <v>3.0</v>
      </c>
      <c r="G7154" s="22">
        <v>80096.0</v>
      </c>
      <c r="H7154" s="15" t="str">
        <f t="shared" si="2"/>
        <v>High Range</v>
      </c>
      <c r="I7154" s="22">
        <v>86645.0</v>
      </c>
      <c r="J7154" s="23">
        <f t="shared" si="3"/>
        <v>0.9244157193</v>
      </c>
      <c r="K7154" s="24" t="str">
        <f t="shared" si="4"/>
        <v>Target Not Meet</v>
      </c>
    </row>
    <row r="7155" ht="22.5" customHeight="1">
      <c r="A7155" s="18">
        <v>45759.0</v>
      </c>
      <c r="B7155" s="19" t="str">
        <f t="shared" si="1"/>
        <v>Apr</v>
      </c>
      <c r="C7155" s="20" t="s">
        <v>92</v>
      </c>
      <c r="D7155" s="19" t="s">
        <v>144</v>
      </c>
      <c r="E7155" s="19" t="s">
        <v>26</v>
      </c>
      <c r="F7155" s="21">
        <v>3.0</v>
      </c>
      <c r="G7155" s="22">
        <v>59883.0</v>
      </c>
      <c r="H7155" s="15" t="str">
        <f t="shared" si="2"/>
        <v>Medium Range</v>
      </c>
      <c r="I7155" s="22">
        <v>54357.0</v>
      </c>
      <c r="J7155" s="23">
        <f t="shared" si="3"/>
        <v>1.10166124</v>
      </c>
      <c r="K7155" s="24" t="str">
        <f t="shared" si="4"/>
        <v>Over Achived</v>
      </c>
    </row>
    <row r="7156" ht="22.5" customHeight="1">
      <c r="A7156" s="18">
        <v>45759.0</v>
      </c>
      <c r="B7156" s="19" t="str">
        <f t="shared" si="1"/>
        <v>Apr</v>
      </c>
      <c r="C7156" s="20" t="s">
        <v>92</v>
      </c>
      <c r="D7156" s="19" t="s">
        <v>144</v>
      </c>
      <c r="E7156" s="19" t="s">
        <v>23</v>
      </c>
      <c r="F7156" s="21">
        <v>2.0</v>
      </c>
      <c r="G7156" s="22">
        <v>46396.0</v>
      </c>
      <c r="H7156" s="15" t="str">
        <f t="shared" si="2"/>
        <v>Base Range</v>
      </c>
      <c r="I7156" s="22">
        <v>37756.0</v>
      </c>
      <c r="J7156" s="23">
        <f t="shared" si="3"/>
        <v>1.228837801</v>
      </c>
      <c r="K7156" s="24" t="str">
        <f t="shared" si="4"/>
        <v>Over Achived</v>
      </c>
    </row>
    <row r="7157" ht="22.5" customHeight="1">
      <c r="A7157" s="18">
        <v>45759.0</v>
      </c>
      <c r="B7157" s="19" t="str">
        <f t="shared" si="1"/>
        <v>Apr</v>
      </c>
      <c r="C7157" s="20" t="s">
        <v>92</v>
      </c>
      <c r="D7157" s="19" t="s">
        <v>144</v>
      </c>
      <c r="E7157" s="19" t="s">
        <v>38</v>
      </c>
      <c r="F7157" s="21">
        <v>2.0</v>
      </c>
      <c r="G7157" s="22">
        <v>52866.0</v>
      </c>
      <c r="H7157" s="15" t="str">
        <f t="shared" si="2"/>
        <v>Medium Range</v>
      </c>
      <c r="I7157" s="22">
        <v>46758.0</v>
      </c>
      <c r="J7157" s="23">
        <f t="shared" si="3"/>
        <v>1.130630053</v>
      </c>
      <c r="K7157" s="24" t="str">
        <f t="shared" si="4"/>
        <v>Over Achived</v>
      </c>
    </row>
    <row r="7158" ht="22.5" customHeight="1">
      <c r="A7158" s="18">
        <v>45759.0</v>
      </c>
      <c r="B7158" s="19" t="str">
        <f t="shared" si="1"/>
        <v>Apr</v>
      </c>
      <c r="C7158" s="20" t="s">
        <v>92</v>
      </c>
      <c r="D7158" s="19" t="s">
        <v>144</v>
      </c>
      <c r="E7158" s="19" t="s">
        <v>23</v>
      </c>
      <c r="F7158" s="21">
        <v>2.0</v>
      </c>
      <c r="G7158" s="22">
        <v>38068.0</v>
      </c>
      <c r="H7158" s="15" t="str">
        <f t="shared" si="2"/>
        <v>Base Range</v>
      </c>
      <c r="I7158" s="22">
        <v>34091.0</v>
      </c>
      <c r="J7158" s="23">
        <f t="shared" si="3"/>
        <v>1.116658356</v>
      </c>
      <c r="K7158" s="24" t="str">
        <f t="shared" si="4"/>
        <v>Over Achived</v>
      </c>
    </row>
    <row r="7159" ht="22.5" customHeight="1">
      <c r="A7159" s="18">
        <v>45759.0</v>
      </c>
      <c r="B7159" s="19" t="str">
        <f t="shared" si="1"/>
        <v>Apr</v>
      </c>
      <c r="C7159" s="20" t="s">
        <v>92</v>
      </c>
      <c r="D7159" s="25" t="s">
        <v>149</v>
      </c>
      <c r="E7159" s="19" t="s">
        <v>23</v>
      </c>
      <c r="F7159" s="21">
        <v>2.0</v>
      </c>
      <c r="G7159" s="22">
        <v>43820.0</v>
      </c>
      <c r="H7159" s="15" t="str">
        <f t="shared" si="2"/>
        <v>Base Range</v>
      </c>
      <c r="I7159" s="22">
        <v>34892.0</v>
      </c>
      <c r="J7159" s="23">
        <f t="shared" si="3"/>
        <v>1.255875272</v>
      </c>
      <c r="K7159" s="24" t="str">
        <f t="shared" si="4"/>
        <v>Over Achived</v>
      </c>
    </row>
    <row r="7160" ht="22.5" customHeight="1">
      <c r="A7160" s="18">
        <v>45759.0</v>
      </c>
      <c r="B7160" s="19" t="str">
        <f t="shared" si="1"/>
        <v>Apr</v>
      </c>
      <c r="C7160" s="20" t="s">
        <v>92</v>
      </c>
      <c r="D7160" s="19" t="s">
        <v>98</v>
      </c>
      <c r="E7160" s="19" t="s">
        <v>23</v>
      </c>
      <c r="F7160" s="21">
        <v>1.0</v>
      </c>
      <c r="G7160" s="22">
        <v>36688.0</v>
      </c>
      <c r="H7160" s="15" t="str">
        <f t="shared" si="2"/>
        <v>Base Range</v>
      </c>
      <c r="I7160" s="22">
        <v>43863.0</v>
      </c>
      <c r="J7160" s="23">
        <f t="shared" si="3"/>
        <v>0.8364224973</v>
      </c>
      <c r="K7160" s="24" t="str">
        <f t="shared" si="4"/>
        <v>Target Not Meet</v>
      </c>
    </row>
    <row r="7161" ht="22.5" customHeight="1">
      <c r="A7161" s="18">
        <v>45759.0</v>
      </c>
      <c r="B7161" s="19" t="str">
        <f t="shared" si="1"/>
        <v>Apr</v>
      </c>
      <c r="C7161" s="20" t="s">
        <v>92</v>
      </c>
      <c r="D7161" s="25" t="s">
        <v>149</v>
      </c>
      <c r="E7161" s="19" t="s">
        <v>9</v>
      </c>
      <c r="F7161" s="21">
        <v>3.0</v>
      </c>
      <c r="G7161" s="22">
        <v>94502.0</v>
      </c>
      <c r="H7161" s="15" t="str">
        <f t="shared" si="2"/>
        <v>Very High Range</v>
      </c>
      <c r="I7161" s="22">
        <v>87553.0</v>
      </c>
      <c r="J7161" s="23">
        <f t="shared" si="3"/>
        <v>1.079369068</v>
      </c>
      <c r="K7161" s="24" t="str">
        <f t="shared" si="4"/>
        <v>Over Achived</v>
      </c>
    </row>
    <row r="7162" ht="22.5" customHeight="1">
      <c r="A7162" s="18">
        <v>45759.0</v>
      </c>
      <c r="B7162" s="19" t="str">
        <f t="shared" si="1"/>
        <v>Apr</v>
      </c>
      <c r="C7162" s="20" t="s">
        <v>92</v>
      </c>
      <c r="D7162" s="19" t="s">
        <v>158</v>
      </c>
      <c r="E7162" s="19" t="s">
        <v>63</v>
      </c>
      <c r="F7162" s="21">
        <v>1.0</v>
      </c>
      <c r="G7162" s="22">
        <v>15478.0</v>
      </c>
      <c r="H7162" s="15" t="str">
        <f t="shared" si="2"/>
        <v>Base Range</v>
      </c>
      <c r="I7162" s="22">
        <v>13669.0</v>
      </c>
      <c r="J7162" s="23">
        <f t="shared" si="3"/>
        <v>1.132343258</v>
      </c>
      <c r="K7162" s="24" t="str">
        <f t="shared" si="4"/>
        <v>Over Achived</v>
      </c>
    </row>
    <row r="7163" ht="22.5" customHeight="1">
      <c r="A7163" s="18">
        <v>45759.0</v>
      </c>
      <c r="B7163" s="19" t="str">
        <f t="shared" si="1"/>
        <v>Apr</v>
      </c>
      <c r="C7163" s="20" t="s">
        <v>92</v>
      </c>
      <c r="D7163" s="19" t="s">
        <v>158</v>
      </c>
      <c r="E7163" s="19" t="s">
        <v>23</v>
      </c>
      <c r="F7163" s="21">
        <v>2.0</v>
      </c>
      <c r="G7163" s="22">
        <v>45108.0</v>
      </c>
      <c r="H7163" s="15" t="str">
        <f t="shared" si="2"/>
        <v>Base Range</v>
      </c>
      <c r="I7163" s="22">
        <v>32715.0</v>
      </c>
      <c r="J7163" s="23">
        <f t="shared" si="3"/>
        <v>1.378817056</v>
      </c>
      <c r="K7163" s="24" t="str">
        <f t="shared" si="4"/>
        <v>Over Achived</v>
      </c>
    </row>
    <row r="7164" ht="22.5" customHeight="1">
      <c r="A7164" s="18">
        <v>45759.0</v>
      </c>
      <c r="B7164" s="19" t="str">
        <f t="shared" si="1"/>
        <v>Apr</v>
      </c>
      <c r="C7164" s="20" t="s">
        <v>92</v>
      </c>
      <c r="D7164" s="19" t="s">
        <v>158</v>
      </c>
      <c r="E7164" s="19" t="s">
        <v>9</v>
      </c>
      <c r="F7164" s="21">
        <v>4.0</v>
      </c>
      <c r="G7164" s="22">
        <v>90589.0</v>
      </c>
      <c r="H7164" s="15" t="str">
        <f t="shared" si="2"/>
        <v>Very High Range</v>
      </c>
      <c r="I7164" s="22">
        <v>83811.0</v>
      </c>
      <c r="J7164" s="23">
        <f t="shared" si="3"/>
        <v>1.080872439</v>
      </c>
      <c r="K7164" s="24" t="str">
        <f t="shared" si="4"/>
        <v>Over Achived</v>
      </c>
    </row>
    <row r="7165" ht="22.5" customHeight="1">
      <c r="A7165" s="18">
        <v>45759.0</v>
      </c>
      <c r="B7165" s="19" t="str">
        <f t="shared" si="1"/>
        <v>Apr</v>
      </c>
      <c r="C7165" s="20" t="s">
        <v>92</v>
      </c>
      <c r="D7165" s="19" t="s">
        <v>158</v>
      </c>
      <c r="E7165" s="19" t="s">
        <v>38</v>
      </c>
      <c r="F7165" s="21">
        <v>3.0</v>
      </c>
      <c r="G7165" s="22">
        <v>54796.0</v>
      </c>
      <c r="H7165" s="15" t="str">
        <f t="shared" si="2"/>
        <v>Medium Range</v>
      </c>
      <c r="I7165" s="22">
        <v>38386.0</v>
      </c>
      <c r="J7165" s="23">
        <f t="shared" si="3"/>
        <v>1.427499609</v>
      </c>
      <c r="K7165" s="24" t="str">
        <f t="shared" si="4"/>
        <v>Over Achived</v>
      </c>
    </row>
    <row r="7166" ht="22.5" customHeight="1">
      <c r="A7166" s="18">
        <v>45759.0</v>
      </c>
      <c r="B7166" s="19" t="str">
        <f t="shared" si="1"/>
        <v>Apr</v>
      </c>
      <c r="C7166" s="20" t="s">
        <v>7</v>
      </c>
      <c r="D7166" s="19" t="s">
        <v>131</v>
      </c>
      <c r="E7166" s="19" t="s">
        <v>38</v>
      </c>
      <c r="F7166" s="21">
        <v>2.0</v>
      </c>
      <c r="G7166" s="22">
        <v>83006.0</v>
      </c>
      <c r="H7166" s="15" t="str">
        <f t="shared" si="2"/>
        <v>High Range</v>
      </c>
      <c r="I7166" s="22">
        <v>65080.0</v>
      </c>
      <c r="J7166" s="23">
        <f t="shared" si="3"/>
        <v>1.275445605</v>
      </c>
      <c r="K7166" s="24" t="str">
        <f t="shared" si="4"/>
        <v>Over Achived</v>
      </c>
    </row>
    <row r="7167" ht="22.5" customHeight="1">
      <c r="A7167" s="18">
        <v>45759.0</v>
      </c>
      <c r="B7167" s="19" t="str">
        <f t="shared" si="1"/>
        <v>Apr</v>
      </c>
      <c r="C7167" s="20" t="s">
        <v>92</v>
      </c>
      <c r="D7167" s="25" t="s">
        <v>149</v>
      </c>
      <c r="E7167" s="19" t="s">
        <v>34</v>
      </c>
      <c r="F7167" s="21">
        <v>3.0</v>
      </c>
      <c r="G7167" s="22">
        <v>85736.0</v>
      </c>
      <c r="H7167" s="15" t="str">
        <f t="shared" si="2"/>
        <v>High Range</v>
      </c>
      <c r="I7167" s="22">
        <v>69271.0</v>
      </c>
      <c r="J7167" s="23">
        <f t="shared" si="3"/>
        <v>1.237689654</v>
      </c>
      <c r="K7167" s="24" t="str">
        <f t="shared" si="4"/>
        <v>Over Achived</v>
      </c>
    </row>
    <row r="7168" ht="22.5" customHeight="1">
      <c r="A7168" s="18">
        <v>45759.0</v>
      </c>
      <c r="B7168" s="19" t="str">
        <f t="shared" si="1"/>
        <v>Apr</v>
      </c>
      <c r="C7168" s="20" t="s">
        <v>7</v>
      </c>
      <c r="D7168" s="19" t="s">
        <v>131</v>
      </c>
      <c r="E7168" s="19" t="s">
        <v>23</v>
      </c>
      <c r="F7168" s="21">
        <v>2.0</v>
      </c>
      <c r="G7168" s="22">
        <v>62619.0</v>
      </c>
      <c r="H7168" s="15" t="str">
        <f t="shared" si="2"/>
        <v>Medium Range</v>
      </c>
      <c r="I7168" s="22">
        <v>51144.0</v>
      </c>
      <c r="J7168" s="23">
        <f t="shared" si="3"/>
        <v>1.224366495</v>
      </c>
      <c r="K7168" s="24" t="str">
        <f t="shared" si="4"/>
        <v>Over Achived</v>
      </c>
    </row>
    <row r="7169" ht="22.5" customHeight="1">
      <c r="A7169" s="18">
        <v>45760.0</v>
      </c>
      <c r="B7169" s="19" t="str">
        <f t="shared" si="1"/>
        <v>Apr</v>
      </c>
      <c r="C7169" s="20" t="s">
        <v>13</v>
      </c>
      <c r="D7169" s="19" t="s">
        <v>169</v>
      </c>
      <c r="E7169" s="19" t="s">
        <v>38</v>
      </c>
      <c r="F7169" s="21">
        <v>1.0</v>
      </c>
      <c r="G7169" s="22">
        <v>41564.0</v>
      </c>
      <c r="H7169" s="15" t="str">
        <f t="shared" si="2"/>
        <v>Base Range</v>
      </c>
      <c r="I7169" s="22">
        <v>48105.0</v>
      </c>
      <c r="J7169" s="23">
        <f t="shared" si="3"/>
        <v>0.8640266085</v>
      </c>
      <c r="K7169" s="24" t="str">
        <f t="shared" si="4"/>
        <v>Target Not Meet</v>
      </c>
    </row>
    <row r="7170" ht="22.5" customHeight="1">
      <c r="A7170" s="18">
        <v>45760.0</v>
      </c>
      <c r="B7170" s="19" t="str">
        <f t="shared" si="1"/>
        <v>Apr</v>
      </c>
      <c r="C7170" s="20" t="s">
        <v>13</v>
      </c>
      <c r="D7170" s="19" t="s">
        <v>169</v>
      </c>
      <c r="E7170" s="19" t="s">
        <v>9</v>
      </c>
      <c r="F7170" s="21">
        <v>3.0</v>
      </c>
      <c r="G7170" s="22">
        <v>54454.0</v>
      </c>
      <c r="H7170" s="15" t="str">
        <f t="shared" si="2"/>
        <v>Medium Range</v>
      </c>
      <c r="I7170" s="22">
        <v>67308.0</v>
      </c>
      <c r="J7170" s="23">
        <f t="shared" si="3"/>
        <v>0.8090271587</v>
      </c>
      <c r="K7170" s="24" t="str">
        <f t="shared" si="4"/>
        <v>Target Not Meet</v>
      </c>
    </row>
    <row r="7171" ht="22.5" customHeight="1">
      <c r="A7171" s="18">
        <v>45760.0</v>
      </c>
      <c r="B7171" s="19" t="str">
        <f t="shared" si="1"/>
        <v>Apr</v>
      </c>
      <c r="C7171" s="20" t="s">
        <v>13</v>
      </c>
      <c r="D7171" s="19" t="s">
        <v>169</v>
      </c>
      <c r="E7171" s="19" t="s">
        <v>63</v>
      </c>
      <c r="F7171" s="21">
        <v>2.0</v>
      </c>
      <c r="G7171" s="22">
        <v>55718.0</v>
      </c>
      <c r="H7171" s="15" t="str">
        <f t="shared" si="2"/>
        <v>Medium Range</v>
      </c>
      <c r="I7171" s="22">
        <v>58841.0</v>
      </c>
      <c r="J7171" s="23">
        <f t="shared" si="3"/>
        <v>0.9469247633</v>
      </c>
      <c r="K7171" s="24" t="str">
        <f t="shared" si="4"/>
        <v>Target Not Meet</v>
      </c>
    </row>
    <row r="7172" ht="22.5" customHeight="1">
      <c r="A7172" s="18">
        <v>45760.0</v>
      </c>
      <c r="B7172" s="19" t="str">
        <f t="shared" si="1"/>
        <v>Apr</v>
      </c>
      <c r="C7172" s="20" t="s">
        <v>13</v>
      </c>
      <c r="D7172" s="19" t="s">
        <v>37</v>
      </c>
      <c r="E7172" s="19" t="s">
        <v>26</v>
      </c>
      <c r="F7172" s="21">
        <v>2.0</v>
      </c>
      <c r="G7172" s="22">
        <v>42593.0</v>
      </c>
      <c r="H7172" s="15" t="str">
        <f t="shared" si="2"/>
        <v>Base Range</v>
      </c>
      <c r="I7172" s="22">
        <v>46868.0</v>
      </c>
      <c r="J7172" s="23">
        <f t="shared" si="3"/>
        <v>0.9087863788</v>
      </c>
      <c r="K7172" s="24" t="str">
        <f t="shared" si="4"/>
        <v>Target Not Meet</v>
      </c>
    </row>
    <row r="7173" ht="22.5" customHeight="1">
      <c r="A7173" s="18">
        <v>45760.0</v>
      </c>
      <c r="B7173" s="19" t="str">
        <f t="shared" si="1"/>
        <v>Apr</v>
      </c>
      <c r="C7173" s="20" t="s">
        <v>13</v>
      </c>
      <c r="D7173" s="19" t="s">
        <v>37</v>
      </c>
      <c r="E7173" s="19" t="s">
        <v>19</v>
      </c>
      <c r="F7173" s="21">
        <v>1.0</v>
      </c>
      <c r="G7173" s="22">
        <v>30299.0</v>
      </c>
      <c r="H7173" s="15" t="str">
        <f t="shared" si="2"/>
        <v>Base Range</v>
      </c>
      <c r="I7173" s="22">
        <v>38053.0</v>
      </c>
      <c r="J7173" s="23">
        <f t="shared" si="3"/>
        <v>0.7962315718</v>
      </c>
      <c r="K7173" s="24" t="str">
        <f t="shared" si="4"/>
        <v>Target Not Meet</v>
      </c>
    </row>
    <row r="7174" ht="22.5" customHeight="1">
      <c r="A7174" s="18">
        <v>45760.0</v>
      </c>
      <c r="B7174" s="19" t="str">
        <f t="shared" si="1"/>
        <v>Apr</v>
      </c>
      <c r="C7174" s="20" t="s">
        <v>13</v>
      </c>
      <c r="D7174" s="19" t="s">
        <v>37</v>
      </c>
      <c r="E7174" s="19" t="s">
        <v>34</v>
      </c>
      <c r="F7174" s="21">
        <v>2.0</v>
      </c>
      <c r="G7174" s="22">
        <v>51874.0</v>
      </c>
      <c r="H7174" s="15" t="str">
        <f t="shared" si="2"/>
        <v>Medium Range</v>
      </c>
      <c r="I7174" s="22">
        <v>64401.0</v>
      </c>
      <c r="J7174" s="23">
        <f t="shared" si="3"/>
        <v>0.8054843869</v>
      </c>
      <c r="K7174" s="24" t="str">
        <f t="shared" si="4"/>
        <v>Target Not Meet</v>
      </c>
    </row>
    <row r="7175" ht="22.5" customHeight="1">
      <c r="A7175" s="18">
        <v>45760.0</v>
      </c>
      <c r="B7175" s="19" t="str">
        <f t="shared" si="1"/>
        <v>Apr</v>
      </c>
      <c r="C7175" s="20" t="s">
        <v>13</v>
      </c>
      <c r="D7175" s="19" t="s">
        <v>29</v>
      </c>
      <c r="E7175" s="19" t="s">
        <v>34</v>
      </c>
      <c r="F7175" s="21">
        <v>2.0</v>
      </c>
      <c r="G7175" s="22">
        <v>62595.0</v>
      </c>
      <c r="H7175" s="15" t="str">
        <f t="shared" si="2"/>
        <v>Medium Range</v>
      </c>
      <c r="I7175" s="22">
        <v>77199.0</v>
      </c>
      <c r="J7175" s="23">
        <f t="shared" si="3"/>
        <v>0.8108265651</v>
      </c>
      <c r="K7175" s="24" t="str">
        <f t="shared" si="4"/>
        <v>Target Not Meet</v>
      </c>
    </row>
    <row r="7176" ht="22.5" customHeight="1">
      <c r="A7176" s="18">
        <v>45760.0</v>
      </c>
      <c r="B7176" s="19" t="str">
        <f t="shared" si="1"/>
        <v>Apr</v>
      </c>
      <c r="C7176" s="20" t="s">
        <v>13</v>
      </c>
      <c r="D7176" s="19" t="s">
        <v>29</v>
      </c>
      <c r="E7176" s="19" t="s">
        <v>38</v>
      </c>
      <c r="F7176" s="21">
        <v>1.0</v>
      </c>
      <c r="G7176" s="22">
        <v>40124.0</v>
      </c>
      <c r="H7176" s="15" t="str">
        <f t="shared" si="2"/>
        <v>Base Range</v>
      </c>
      <c r="I7176" s="22">
        <v>49708.0</v>
      </c>
      <c r="J7176" s="23">
        <f t="shared" si="3"/>
        <v>0.807194013</v>
      </c>
      <c r="K7176" s="24" t="str">
        <f t="shared" si="4"/>
        <v>Target Not Meet</v>
      </c>
    </row>
    <row r="7177" ht="22.5" customHeight="1">
      <c r="A7177" s="18">
        <v>45760.0</v>
      </c>
      <c r="B7177" s="19" t="str">
        <f t="shared" si="1"/>
        <v>Apr</v>
      </c>
      <c r="C7177" s="20" t="s">
        <v>13</v>
      </c>
      <c r="D7177" s="19" t="s">
        <v>29</v>
      </c>
      <c r="E7177" s="19" t="s">
        <v>68</v>
      </c>
      <c r="F7177" s="21">
        <v>1.0</v>
      </c>
      <c r="G7177" s="22">
        <v>24907.0</v>
      </c>
      <c r="H7177" s="15" t="str">
        <f t="shared" si="2"/>
        <v>Base Range</v>
      </c>
      <c r="I7177" s="22">
        <v>29236.0</v>
      </c>
      <c r="J7177" s="23">
        <f t="shared" si="3"/>
        <v>0.8519291285</v>
      </c>
      <c r="K7177" s="24" t="str">
        <f t="shared" si="4"/>
        <v>Target Not Meet</v>
      </c>
    </row>
    <row r="7178" ht="22.5" customHeight="1">
      <c r="A7178" s="18">
        <v>45760.0</v>
      </c>
      <c r="B7178" s="19" t="str">
        <f t="shared" si="1"/>
        <v>Apr</v>
      </c>
      <c r="C7178" s="20" t="s">
        <v>13</v>
      </c>
      <c r="D7178" s="19" t="s">
        <v>29</v>
      </c>
      <c r="E7178" s="19" t="s">
        <v>63</v>
      </c>
      <c r="F7178" s="21">
        <v>2.0</v>
      </c>
      <c r="G7178" s="22">
        <v>57902.0</v>
      </c>
      <c r="H7178" s="15" t="str">
        <f t="shared" si="2"/>
        <v>Medium Range</v>
      </c>
      <c r="I7178" s="22">
        <v>68660.0</v>
      </c>
      <c r="J7178" s="23">
        <f t="shared" si="3"/>
        <v>0.8433148849</v>
      </c>
      <c r="K7178" s="24" t="str">
        <f t="shared" si="4"/>
        <v>Target Not Meet</v>
      </c>
    </row>
    <row r="7179" ht="22.5" customHeight="1">
      <c r="A7179" s="18">
        <v>45760.0</v>
      </c>
      <c r="B7179" s="19" t="str">
        <f t="shared" si="1"/>
        <v>Apr</v>
      </c>
      <c r="C7179" s="20" t="s">
        <v>13</v>
      </c>
      <c r="D7179" s="19" t="s">
        <v>29</v>
      </c>
      <c r="E7179" s="19" t="s">
        <v>38</v>
      </c>
      <c r="F7179" s="21">
        <v>2.0</v>
      </c>
      <c r="G7179" s="22">
        <v>33642.0</v>
      </c>
      <c r="H7179" s="15" t="str">
        <f t="shared" si="2"/>
        <v>Base Range</v>
      </c>
      <c r="I7179" s="22">
        <v>40690.0</v>
      </c>
      <c r="J7179" s="23">
        <f t="shared" si="3"/>
        <v>0.8267879086</v>
      </c>
      <c r="K7179" s="24" t="str">
        <f t="shared" si="4"/>
        <v>Target Not Meet</v>
      </c>
    </row>
    <row r="7180" ht="22.5" customHeight="1">
      <c r="A7180" s="18">
        <v>45760.0</v>
      </c>
      <c r="B7180" s="19" t="str">
        <f t="shared" si="1"/>
        <v>Apr</v>
      </c>
      <c r="C7180" s="20" t="s">
        <v>13</v>
      </c>
      <c r="D7180" s="19" t="s">
        <v>18</v>
      </c>
      <c r="E7180" s="19" t="s">
        <v>9</v>
      </c>
      <c r="F7180" s="21">
        <v>2.0</v>
      </c>
      <c r="G7180" s="22">
        <v>61945.0</v>
      </c>
      <c r="H7180" s="15" t="str">
        <f t="shared" si="2"/>
        <v>Medium Range</v>
      </c>
      <c r="I7180" s="22">
        <v>48348.0</v>
      </c>
      <c r="J7180" s="23">
        <f t="shared" si="3"/>
        <v>1.281231902</v>
      </c>
      <c r="K7180" s="24" t="str">
        <f t="shared" si="4"/>
        <v>Over Achived</v>
      </c>
    </row>
    <row r="7181" ht="22.5" customHeight="1">
      <c r="A7181" s="18">
        <v>45760.0</v>
      </c>
      <c r="B7181" s="19" t="str">
        <f t="shared" si="1"/>
        <v>Apr</v>
      </c>
      <c r="C7181" s="20" t="s">
        <v>13</v>
      </c>
      <c r="D7181" s="19" t="s">
        <v>169</v>
      </c>
      <c r="E7181" s="19" t="s">
        <v>23</v>
      </c>
      <c r="F7181" s="21">
        <v>1.0</v>
      </c>
      <c r="G7181" s="22">
        <v>25394.0</v>
      </c>
      <c r="H7181" s="15" t="str">
        <f t="shared" si="2"/>
        <v>Base Range</v>
      </c>
      <c r="I7181" s="22">
        <v>28158.0</v>
      </c>
      <c r="J7181" s="23">
        <f t="shared" si="3"/>
        <v>0.9018396193</v>
      </c>
      <c r="K7181" s="24" t="str">
        <f t="shared" si="4"/>
        <v>Target Not Meet</v>
      </c>
    </row>
    <row r="7182" ht="22.5" customHeight="1">
      <c r="A7182" s="18">
        <v>45760.0</v>
      </c>
      <c r="B7182" s="19" t="str">
        <f t="shared" si="1"/>
        <v>Apr</v>
      </c>
      <c r="C7182" s="20" t="s">
        <v>13</v>
      </c>
      <c r="D7182" s="19" t="s">
        <v>18</v>
      </c>
      <c r="E7182" s="19" t="s">
        <v>68</v>
      </c>
      <c r="F7182" s="21">
        <v>1.0</v>
      </c>
      <c r="G7182" s="22">
        <v>28821.0</v>
      </c>
      <c r="H7182" s="15" t="str">
        <f t="shared" si="2"/>
        <v>Base Range</v>
      </c>
      <c r="I7182" s="22">
        <v>26988.0</v>
      </c>
      <c r="J7182" s="23">
        <f t="shared" si="3"/>
        <v>1.067919075</v>
      </c>
      <c r="K7182" s="24" t="str">
        <f t="shared" si="4"/>
        <v>Over Achived</v>
      </c>
    </row>
    <row r="7183" ht="22.5" customHeight="1">
      <c r="A7183" s="18">
        <v>45760.0</v>
      </c>
      <c r="B7183" s="19" t="str">
        <f t="shared" si="1"/>
        <v>Apr</v>
      </c>
      <c r="C7183" s="20" t="s">
        <v>13</v>
      </c>
      <c r="D7183" s="19" t="s">
        <v>37</v>
      </c>
      <c r="E7183" s="19" t="s">
        <v>68</v>
      </c>
      <c r="F7183" s="21">
        <v>1.0</v>
      </c>
      <c r="G7183" s="22">
        <v>25416.0</v>
      </c>
      <c r="H7183" s="15" t="str">
        <f t="shared" si="2"/>
        <v>Base Range</v>
      </c>
      <c r="I7183" s="22">
        <v>30896.0</v>
      </c>
      <c r="J7183" s="23">
        <f t="shared" si="3"/>
        <v>0.8226307613</v>
      </c>
      <c r="K7183" s="24" t="str">
        <f t="shared" si="4"/>
        <v>Target Not Meet</v>
      </c>
    </row>
    <row r="7184" ht="22.5" customHeight="1">
      <c r="A7184" s="18">
        <v>45760.0</v>
      </c>
      <c r="B7184" s="19" t="str">
        <f t="shared" si="1"/>
        <v>Apr</v>
      </c>
      <c r="C7184" s="20" t="s">
        <v>57</v>
      </c>
      <c r="D7184" s="19" t="s">
        <v>58</v>
      </c>
      <c r="E7184" s="19" t="s">
        <v>19</v>
      </c>
      <c r="F7184" s="21">
        <v>1.0</v>
      </c>
      <c r="G7184" s="22">
        <v>24489.0</v>
      </c>
      <c r="H7184" s="15" t="str">
        <f t="shared" si="2"/>
        <v>Base Range</v>
      </c>
      <c r="I7184" s="22">
        <v>21303.0</v>
      </c>
      <c r="J7184" s="23">
        <f t="shared" si="3"/>
        <v>1.149556401</v>
      </c>
      <c r="K7184" s="24" t="str">
        <f t="shared" si="4"/>
        <v>Over Achived</v>
      </c>
    </row>
    <row r="7185" ht="22.5" customHeight="1">
      <c r="A7185" s="18">
        <v>45760.0</v>
      </c>
      <c r="B7185" s="19" t="str">
        <f t="shared" si="1"/>
        <v>Apr</v>
      </c>
      <c r="C7185" s="20" t="s">
        <v>57</v>
      </c>
      <c r="D7185" s="19" t="s">
        <v>71</v>
      </c>
      <c r="E7185" s="19" t="s">
        <v>23</v>
      </c>
      <c r="F7185" s="21">
        <v>1.0</v>
      </c>
      <c r="G7185" s="22">
        <v>20985.0</v>
      </c>
      <c r="H7185" s="15" t="str">
        <f t="shared" si="2"/>
        <v>Base Range</v>
      </c>
      <c r="I7185" s="22">
        <v>24087.0</v>
      </c>
      <c r="J7185" s="23">
        <f t="shared" si="3"/>
        <v>0.871216839</v>
      </c>
      <c r="K7185" s="24" t="str">
        <f t="shared" si="4"/>
        <v>Target Not Meet</v>
      </c>
    </row>
    <row r="7186" ht="22.5" customHeight="1">
      <c r="A7186" s="18">
        <v>45760.0</v>
      </c>
      <c r="B7186" s="19" t="str">
        <f t="shared" si="1"/>
        <v>Apr</v>
      </c>
      <c r="C7186" s="20" t="s">
        <v>57</v>
      </c>
      <c r="D7186" s="19" t="s">
        <v>58</v>
      </c>
      <c r="E7186" s="19" t="s">
        <v>63</v>
      </c>
      <c r="F7186" s="21">
        <v>1.0</v>
      </c>
      <c r="G7186" s="22">
        <v>17511.0</v>
      </c>
      <c r="H7186" s="15" t="str">
        <f t="shared" si="2"/>
        <v>Base Range</v>
      </c>
      <c r="I7186" s="22">
        <v>15686.0</v>
      </c>
      <c r="J7186" s="23">
        <f t="shared" si="3"/>
        <v>1.116345786</v>
      </c>
      <c r="K7186" s="24" t="str">
        <f t="shared" si="4"/>
        <v>Over Achived</v>
      </c>
    </row>
    <row r="7187" ht="22.5" customHeight="1">
      <c r="A7187" s="18">
        <v>45760.0</v>
      </c>
      <c r="B7187" s="19" t="str">
        <f t="shared" si="1"/>
        <v>Apr</v>
      </c>
      <c r="C7187" s="20" t="s">
        <v>57</v>
      </c>
      <c r="D7187" s="19" t="s">
        <v>85</v>
      </c>
      <c r="E7187" s="19" t="s">
        <v>63</v>
      </c>
      <c r="F7187" s="21">
        <v>1.0</v>
      </c>
      <c r="G7187" s="22">
        <v>18026.0</v>
      </c>
      <c r="H7187" s="15" t="str">
        <f t="shared" si="2"/>
        <v>Base Range</v>
      </c>
      <c r="I7187" s="22">
        <v>21982.0</v>
      </c>
      <c r="J7187" s="23">
        <f t="shared" si="3"/>
        <v>0.8200345737</v>
      </c>
      <c r="K7187" s="24" t="str">
        <f t="shared" si="4"/>
        <v>Target Not Meet</v>
      </c>
    </row>
    <row r="7188" ht="22.5" customHeight="1">
      <c r="A7188" s="18">
        <v>45760.0</v>
      </c>
      <c r="B7188" s="19" t="str">
        <f t="shared" si="1"/>
        <v>Apr</v>
      </c>
      <c r="C7188" s="20" t="s">
        <v>57</v>
      </c>
      <c r="D7188" s="19" t="s">
        <v>85</v>
      </c>
      <c r="E7188" s="19" t="s">
        <v>63</v>
      </c>
      <c r="F7188" s="21">
        <v>1.0</v>
      </c>
      <c r="G7188" s="22">
        <v>17579.0</v>
      </c>
      <c r="H7188" s="15" t="str">
        <f t="shared" si="2"/>
        <v>Base Range</v>
      </c>
      <c r="I7188" s="22">
        <v>19101.0</v>
      </c>
      <c r="J7188" s="23">
        <f t="shared" si="3"/>
        <v>0.9203183079</v>
      </c>
      <c r="K7188" s="24" t="str">
        <f t="shared" si="4"/>
        <v>Target Not Meet</v>
      </c>
    </row>
    <row r="7189" ht="22.5" customHeight="1">
      <c r="A7189" s="18">
        <v>45760.0</v>
      </c>
      <c r="B7189" s="19" t="str">
        <f t="shared" si="1"/>
        <v>Apr</v>
      </c>
      <c r="C7189" s="20" t="s">
        <v>57</v>
      </c>
      <c r="D7189" s="19" t="s">
        <v>85</v>
      </c>
      <c r="E7189" s="19" t="s">
        <v>63</v>
      </c>
      <c r="F7189" s="21">
        <v>1.0</v>
      </c>
      <c r="G7189" s="22">
        <v>17915.0</v>
      </c>
      <c r="H7189" s="15" t="str">
        <f t="shared" si="2"/>
        <v>Base Range</v>
      </c>
      <c r="I7189" s="22">
        <v>21174.0</v>
      </c>
      <c r="J7189" s="23">
        <f t="shared" si="3"/>
        <v>0.846084821</v>
      </c>
      <c r="K7189" s="24" t="str">
        <f t="shared" si="4"/>
        <v>Target Not Meet</v>
      </c>
    </row>
    <row r="7190" ht="22.5" customHeight="1">
      <c r="A7190" s="18">
        <v>45760.0</v>
      </c>
      <c r="B7190" s="19" t="str">
        <f t="shared" si="1"/>
        <v>Apr</v>
      </c>
      <c r="C7190" s="20" t="s">
        <v>57</v>
      </c>
      <c r="D7190" s="19" t="s">
        <v>85</v>
      </c>
      <c r="E7190" s="19" t="s">
        <v>26</v>
      </c>
      <c r="F7190" s="21">
        <v>1.0</v>
      </c>
      <c r="G7190" s="22">
        <v>32814.0</v>
      </c>
      <c r="H7190" s="15" t="str">
        <f t="shared" si="2"/>
        <v>Base Range</v>
      </c>
      <c r="I7190" s="22">
        <v>41980.0</v>
      </c>
      <c r="J7190" s="23">
        <f t="shared" si="3"/>
        <v>0.7816579323</v>
      </c>
      <c r="K7190" s="24" t="str">
        <f t="shared" si="4"/>
        <v>Target Not Meet</v>
      </c>
    </row>
    <row r="7191" ht="22.5" customHeight="1">
      <c r="A7191" s="18">
        <v>45760.0</v>
      </c>
      <c r="B7191" s="19" t="str">
        <f t="shared" si="1"/>
        <v>Apr</v>
      </c>
      <c r="C7191" s="20" t="s">
        <v>57</v>
      </c>
      <c r="D7191" s="19" t="s">
        <v>85</v>
      </c>
      <c r="E7191" s="19" t="s">
        <v>19</v>
      </c>
      <c r="F7191" s="21">
        <v>1.0</v>
      </c>
      <c r="G7191" s="22">
        <v>27569.0</v>
      </c>
      <c r="H7191" s="15" t="str">
        <f t="shared" si="2"/>
        <v>Base Range</v>
      </c>
      <c r="I7191" s="22">
        <v>32263.0</v>
      </c>
      <c r="J7191" s="23">
        <f t="shared" si="3"/>
        <v>0.8545082602</v>
      </c>
      <c r="K7191" s="24" t="str">
        <f t="shared" si="4"/>
        <v>Target Not Meet</v>
      </c>
    </row>
    <row r="7192" ht="22.5" customHeight="1">
      <c r="A7192" s="18">
        <v>45760.0</v>
      </c>
      <c r="B7192" s="19" t="str">
        <f t="shared" si="1"/>
        <v>Apr</v>
      </c>
      <c r="C7192" s="20" t="s">
        <v>57</v>
      </c>
      <c r="D7192" s="19" t="s">
        <v>80</v>
      </c>
      <c r="E7192" s="19" t="s">
        <v>63</v>
      </c>
      <c r="F7192" s="21">
        <v>1.0</v>
      </c>
      <c r="G7192" s="22">
        <v>15458.0</v>
      </c>
      <c r="H7192" s="15" t="str">
        <f t="shared" si="2"/>
        <v>Base Range</v>
      </c>
      <c r="I7192" s="22">
        <v>16557.0</v>
      </c>
      <c r="J7192" s="23">
        <f t="shared" si="3"/>
        <v>0.9336232409</v>
      </c>
      <c r="K7192" s="24" t="str">
        <f t="shared" si="4"/>
        <v>Target Not Meet</v>
      </c>
    </row>
    <row r="7193" ht="22.5" customHeight="1">
      <c r="A7193" s="18">
        <v>45760.0</v>
      </c>
      <c r="B7193" s="19" t="str">
        <f t="shared" si="1"/>
        <v>Apr</v>
      </c>
      <c r="C7193" s="20" t="s">
        <v>57</v>
      </c>
      <c r="D7193" s="19" t="s">
        <v>58</v>
      </c>
      <c r="E7193" s="19" t="s">
        <v>26</v>
      </c>
      <c r="F7193" s="21">
        <v>1.0</v>
      </c>
      <c r="G7193" s="22">
        <v>34139.0</v>
      </c>
      <c r="H7193" s="15" t="str">
        <f t="shared" si="2"/>
        <v>Base Range</v>
      </c>
      <c r="I7193" s="22">
        <v>28681.0</v>
      </c>
      <c r="J7193" s="23">
        <f t="shared" si="3"/>
        <v>1.190300199</v>
      </c>
      <c r="K7193" s="24" t="str">
        <f t="shared" si="4"/>
        <v>Over Achived</v>
      </c>
    </row>
    <row r="7194" ht="22.5" customHeight="1">
      <c r="A7194" s="18">
        <v>45760.0</v>
      </c>
      <c r="B7194" s="19" t="str">
        <f t="shared" si="1"/>
        <v>Apr</v>
      </c>
      <c r="C7194" s="20" t="s">
        <v>57</v>
      </c>
      <c r="D7194" s="19" t="s">
        <v>80</v>
      </c>
      <c r="E7194" s="19" t="s">
        <v>26</v>
      </c>
      <c r="F7194" s="21">
        <v>1.0</v>
      </c>
      <c r="G7194" s="22">
        <v>28064.0</v>
      </c>
      <c r="H7194" s="15" t="str">
        <f t="shared" si="2"/>
        <v>Base Range</v>
      </c>
      <c r="I7194" s="22">
        <v>35999.0</v>
      </c>
      <c r="J7194" s="23">
        <f t="shared" si="3"/>
        <v>0.7795772105</v>
      </c>
      <c r="K7194" s="24" t="str">
        <f t="shared" si="4"/>
        <v>Target Not Meet</v>
      </c>
    </row>
    <row r="7195" ht="22.5" customHeight="1">
      <c r="A7195" s="18">
        <v>45760.0</v>
      </c>
      <c r="B7195" s="19" t="str">
        <f t="shared" si="1"/>
        <v>Apr</v>
      </c>
      <c r="C7195" s="20" t="s">
        <v>57</v>
      </c>
      <c r="D7195" s="19" t="s">
        <v>71</v>
      </c>
      <c r="E7195" s="19" t="s">
        <v>23</v>
      </c>
      <c r="F7195" s="21">
        <v>1.0</v>
      </c>
      <c r="G7195" s="22">
        <v>20332.0</v>
      </c>
      <c r="H7195" s="15" t="str">
        <f t="shared" si="2"/>
        <v>Base Range</v>
      </c>
      <c r="I7195" s="22">
        <v>24317.0</v>
      </c>
      <c r="J7195" s="23">
        <f t="shared" si="3"/>
        <v>0.836122877</v>
      </c>
      <c r="K7195" s="24" t="str">
        <f t="shared" si="4"/>
        <v>Target Not Meet</v>
      </c>
    </row>
    <row r="7196" ht="22.5" customHeight="1">
      <c r="A7196" s="18">
        <v>45760.0</v>
      </c>
      <c r="B7196" s="19" t="str">
        <f t="shared" si="1"/>
        <v>Apr</v>
      </c>
      <c r="C7196" s="20" t="s">
        <v>57</v>
      </c>
      <c r="D7196" s="19" t="s">
        <v>71</v>
      </c>
      <c r="E7196" s="19" t="s">
        <v>9</v>
      </c>
      <c r="F7196" s="21">
        <v>2.0</v>
      </c>
      <c r="G7196" s="22">
        <v>49874.0</v>
      </c>
      <c r="H7196" s="15" t="str">
        <f t="shared" si="2"/>
        <v>Base Range</v>
      </c>
      <c r="I7196" s="22">
        <v>61051.0</v>
      </c>
      <c r="J7196" s="23">
        <f t="shared" si="3"/>
        <v>0.8169235557</v>
      </c>
      <c r="K7196" s="24" t="str">
        <f t="shared" si="4"/>
        <v>Target Not Meet</v>
      </c>
    </row>
    <row r="7197" ht="22.5" customHeight="1">
      <c r="A7197" s="18">
        <v>45760.0</v>
      </c>
      <c r="B7197" s="19" t="str">
        <f t="shared" si="1"/>
        <v>Apr</v>
      </c>
      <c r="C7197" s="20" t="s">
        <v>57</v>
      </c>
      <c r="D7197" s="25" t="s">
        <v>62</v>
      </c>
      <c r="E7197" s="19" t="s">
        <v>19</v>
      </c>
      <c r="F7197" s="21">
        <v>1.0</v>
      </c>
      <c r="G7197" s="22">
        <v>26668.0</v>
      </c>
      <c r="H7197" s="15" t="str">
        <f t="shared" si="2"/>
        <v>Base Range</v>
      </c>
      <c r="I7197" s="22">
        <v>24521.0</v>
      </c>
      <c r="J7197" s="23">
        <f t="shared" si="3"/>
        <v>1.087557604</v>
      </c>
      <c r="K7197" s="24" t="str">
        <f t="shared" si="4"/>
        <v>Over Achived</v>
      </c>
    </row>
    <row r="7198" ht="22.5" customHeight="1">
      <c r="A7198" s="18">
        <v>45760.0</v>
      </c>
      <c r="B7198" s="19" t="str">
        <f t="shared" si="1"/>
        <v>Apr</v>
      </c>
      <c r="C7198" s="20" t="s">
        <v>57</v>
      </c>
      <c r="D7198" s="25" t="s">
        <v>62</v>
      </c>
      <c r="E7198" s="19" t="s">
        <v>68</v>
      </c>
      <c r="F7198" s="21">
        <v>1.0</v>
      </c>
      <c r="G7198" s="22">
        <v>17265.0</v>
      </c>
      <c r="H7198" s="15" t="str">
        <f t="shared" si="2"/>
        <v>Base Range</v>
      </c>
      <c r="I7198" s="22">
        <v>12892.0</v>
      </c>
      <c r="J7198" s="23">
        <f t="shared" si="3"/>
        <v>1.339202606</v>
      </c>
      <c r="K7198" s="24" t="str">
        <f t="shared" si="4"/>
        <v>Over Achived</v>
      </c>
    </row>
    <row r="7199" ht="22.5" customHeight="1">
      <c r="A7199" s="18">
        <v>45760.0</v>
      </c>
      <c r="B7199" s="19" t="str">
        <f t="shared" si="1"/>
        <v>Apr</v>
      </c>
      <c r="C7199" s="20" t="s">
        <v>57</v>
      </c>
      <c r="D7199" s="19" t="s">
        <v>58</v>
      </c>
      <c r="E7199" s="19" t="s">
        <v>26</v>
      </c>
      <c r="F7199" s="21">
        <v>1.0</v>
      </c>
      <c r="G7199" s="22">
        <v>34285.0</v>
      </c>
      <c r="H7199" s="15" t="str">
        <f t="shared" si="2"/>
        <v>Base Range</v>
      </c>
      <c r="I7199" s="22">
        <v>29350.0</v>
      </c>
      <c r="J7199" s="23">
        <f t="shared" si="3"/>
        <v>1.168143101</v>
      </c>
      <c r="K7199" s="24" t="str">
        <f t="shared" si="4"/>
        <v>Over Achived</v>
      </c>
    </row>
    <row r="7200" ht="22.5" customHeight="1">
      <c r="A7200" s="18">
        <v>45760.0</v>
      </c>
      <c r="B7200" s="19" t="str">
        <f t="shared" si="1"/>
        <v>Apr</v>
      </c>
      <c r="C7200" s="20" t="s">
        <v>57</v>
      </c>
      <c r="D7200" s="19" t="s">
        <v>58</v>
      </c>
      <c r="E7200" s="19" t="s">
        <v>26</v>
      </c>
      <c r="F7200" s="21">
        <v>1.0</v>
      </c>
      <c r="G7200" s="22">
        <v>30402.0</v>
      </c>
      <c r="H7200" s="15" t="str">
        <f t="shared" si="2"/>
        <v>Base Range</v>
      </c>
      <c r="I7200" s="22">
        <v>25324.0</v>
      </c>
      <c r="J7200" s="23">
        <f t="shared" si="3"/>
        <v>1.200521245</v>
      </c>
      <c r="K7200" s="24" t="str">
        <f t="shared" si="4"/>
        <v>Over Achived</v>
      </c>
    </row>
    <row r="7201" ht="22.5" customHeight="1">
      <c r="A7201" s="18">
        <v>45760.0</v>
      </c>
      <c r="B7201" s="19" t="str">
        <f t="shared" si="1"/>
        <v>Apr</v>
      </c>
      <c r="C7201" s="20" t="s">
        <v>57</v>
      </c>
      <c r="D7201" s="19" t="s">
        <v>71</v>
      </c>
      <c r="E7201" s="19" t="s">
        <v>26</v>
      </c>
      <c r="F7201" s="21">
        <v>1.0</v>
      </c>
      <c r="G7201" s="22">
        <v>32958.0</v>
      </c>
      <c r="H7201" s="15" t="str">
        <f t="shared" si="2"/>
        <v>Base Range</v>
      </c>
      <c r="I7201" s="22">
        <v>35133.0</v>
      </c>
      <c r="J7201" s="23">
        <f t="shared" si="3"/>
        <v>0.9380923918</v>
      </c>
      <c r="K7201" s="24" t="str">
        <f t="shared" si="4"/>
        <v>Target Not Meet</v>
      </c>
    </row>
    <row r="7202" ht="22.5" customHeight="1">
      <c r="A7202" s="18">
        <v>45760.0</v>
      </c>
      <c r="B7202" s="19" t="str">
        <f t="shared" si="1"/>
        <v>Apr</v>
      </c>
      <c r="C7202" s="20" t="s">
        <v>13</v>
      </c>
      <c r="D7202" s="19" t="s">
        <v>14</v>
      </c>
      <c r="E7202" s="19" t="s">
        <v>68</v>
      </c>
      <c r="F7202" s="21">
        <v>1.0</v>
      </c>
      <c r="G7202" s="22">
        <v>22683.0</v>
      </c>
      <c r="H7202" s="15" t="str">
        <f t="shared" si="2"/>
        <v>Base Range</v>
      </c>
      <c r="I7202" s="22">
        <v>20474.0</v>
      </c>
      <c r="J7202" s="23">
        <f t="shared" si="3"/>
        <v>1.107892937</v>
      </c>
      <c r="K7202" s="24" t="str">
        <f t="shared" si="4"/>
        <v>Over Achived</v>
      </c>
    </row>
    <row r="7203" ht="22.5" customHeight="1">
      <c r="A7203" s="18">
        <v>45760.0</v>
      </c>
      <c r="B7203" s="19" t="str">
        <f t="shared" si="1"/>
        <v>Apr</v>
      </c>
      <c r="C7203" s="20" t="s">
        <v>92</v>
      </c>
      <c r="D7203" s="19" t="s">
        <v>93</v>
      </c>
      <c r="E7203" s="19" t="s">
        <v>63</v>
      </c>
      <c r="F7203" s="21">
        <v>1.0</v>
      </c>
      <c r="G7203" s="22">
        <v>14569.0</v>
      </c>
      <c r="H7203" s="15" t="str">
        <f t="shared" si="2"/>
        <v>Base Range</v>
      </c>
      <c r="I7203" s="22">
        <v>15956.0</v>
      </c>
      <c r="J7203" s="23">
        <f t="shared" si="3"/>
        <v>0.913073452</v>
      </c>
      <c r="K7203" s="24" t="str">
        <f t="shared" si="4"/>
        <v>Target Not Meet</v>
      </c>
    </row>
    <row r="7204" ht="22.5" customHeight="1">
      <c r="A7204" s="18">
        <v>45760.0</v>
      </c>
      <c r="B7204" s="19" t="str">
        <f t="shared" si="1"/>
        <v>Apr</v>
      </c>
      <c r="C7204" s="20" t="s">
        <v>92</v>
      </c>
      <c r="D7204" s="19" t="s">
        <v>93</v>
      </c>
      <c r="E7204" s="19" t="s">
        <v>68</v>
      </c>
      <c r="F7204" s="21">
        <v>2.0</v>
      </c>
      <c r="G7204" s="22">
        <v>37359.0</v>
      </c>
      <c r="H7204" s="15" t="str">
        <f t="shared" si="2"/>
        <v>Base Range</v>
      </c>
      <c r="I7204" s="22">
        <v>47545.0</v>
      </c>
      <c r="J7204" s="23">
        <f t="shared" si="3"/>
        <v>0.7857608581</v>
      </c>
      <c r="K7204" s="24" t="str">
        <f t="shared" si="4"/>
        <v>Target Not Meet</v>
      </c>
    </row>
    <row r="7205" ht="22.5" customHeight="1">
      <c r="A7205" s="18">
        <v>45760.0</v>
      </c>
      <c r="B7205" s="19" t="str">
        <f t="shared" si="1"/>
        <v>Apr</v>
      </c>
      <c r="C7205" s="20" t="s">
        <v>13</v>
      </c>
      <c r="D7205" s="19" t="s">
        <v>14</v>
      </c>
      <c r="E7205" s="19" t="s">
        <v>68</v>
      </c>
      <c r="F7205" s="21">
        <v>1.0</v>
      </c>
      <c r="G7205" s="22">
        <v>25134.0</v>
      </c>
      <c r="H7205" s="15" t="str">
        <f t="shared" si="2"/>
        <v>Base Range</v>
      </c>
      <c r="I7205" s="22">
        <v>19138.0</v>
      </c>
      <c r="J7205" s="23">
        <f t="shared" si="3"/>
        <v>1.313303375</v>
      </c>
      <c r="K7205" s="24" t="str">
        <f t="shared" si="4"/>
        <v>Over Achived</v>
      </c>
    </row>
    <row r="7206" ht="22.5" customHeight="1">
      <c r="A7206" s="18">
        <v>45760.0</v>
      </c>
      <c r="B7206" s="19" t="str">
        <f t="shared" si="1"/>
        <v>Apr</v>
      </c>
      <c r="C7206" s="20" t="s">
        <v>7</v>
      </c>
      <c r="D7206" s="19" t="s">
        <v>8</v>
      </c>
      <c r="E7206" s="19" t="s">
        <v>34</v>
      </c>
      <c r="F7206" s="21">
        <v>4.0</v>
      </c>
      <c r="G7206" s="22">
        <v>102799.0</v>
      </c>
      <c r="H7206" s="15" t="str">
        <f t="shared" si="2"/>
        <v>Very High Range</v>
      </c>
      <c r="I7206" s="22">
        <v>82444.0</v>
      </c>
      <c r="J7206" s="23">
        <f t="shared" si="3"/>
        <v>1.246894862</v>
      </c>
      <c r="K7206" s="24" t="str">
        <f t="shared" si="4"/>
        <v>Over Achived</v>
      </c>
    </row>
    <row r="7207" ht="22.5" customHeight="1">
      <c r="A7207" s="18">
        <v>45760.0</v>
      </c>
      <c r="B7207" s="19" t="str">
        <f t="shared" si="1"/>
        <v>Apr</v>
      </c>
      <c r="C7207" s="20" t="s">
        <v>7</v>
      </c>
      <c r="D7207" s="19" t="s">
        <v>8</v>
      </c>
      <c r="E7207" s="19" t="s">
        <v>34</v>
      </c>
      <c r="F7207" s="21">
        <v>4.0</v>
      </c>
      <c r="G7207" s="22">
        <v>104047.0</v>
      </c>
      <c r="H7207" s="15" t="str">
        <f t="shared" si="2"/>
        <v>Very High Range</v>
      </c>
      <c r="I7207" s="22">
        <v>92206.0</v>
      </c>
      <c r="J7207" s="23">
        <f t="shared" si="3"/>
        <v>1.128418975</v>
      </c>
      <c r="K7207" s="24" t="str">
        <f t="shared" si="4"/>
        <v>Over Achived</v>
      </c>
    </row>
    <row r="7208" ht="22.5" customHeight="1">
      <c r="A7208" s="18">
        <v>45760.0</v>
      </c>
      <c r="B7208" s="19" t="str">
        <f t="shared" si="1"/>
        <v>Apr</v>
      </c>
      <c r="C7208" s="20" t="s">
        <v>7</v>
      </c>
      <c r="D7208" s="19" t="s">
        <v>106</v>
      </c>
      <c r="E7208" s="19" t="s">
        <v>63</v>
      </c>
      <c r="F7208" s="21">
        <v>2.0</v>
      </c>
      <c r="G7208" s="22">
        <v>43529.0</v>
      </c>
      <c r="H7208" s="15" t="str">
        <f t="shared" si="2"/>
        <v>Base Range</v>
      </c>
      <c r="I7208" s="22">
        <v>40758.0</v>
      </c>
      <c r="J7208" s="23">
        <f t="shared" si="3"/>
        <v>1.067986653</v>
      </c>
      <c r="K7208" s="24" t="str">
        <f t="shared" si="4"/>
        <v>Over Achived</v>
      </c>
    </row>
    <row r="7209" ht="22.5" customHeight="1">
      <c r="A7209" s="18">
        <v>45760.0</v>
      </c>
      <c r="B7209" s="19" t="str">
        <f t="shared" si="1"/>
        <v>Apr</v>
      </c>
      <c r="C7209" s="20" t="s">
        <v>7</v>
      </c>
      <c r="D7209" s="19" t="s">
        <v>106</v>
      </c>
      <c r="E7209" s="19" t="s">
        <v>26</v>
      </c>
      <c r="F7209" s="21">
        <v>7.0</v>
      </c>
      <c r="G7209" s="22">
        <v>142498.0</v>
      </c>
      <c r="H7209" s="15" t="str">
        <f t="shared" si="2"/>
        <v>Very High Range</v>
      </c>
      <c r="I7209" s="22">
        <v>106352.0</v>
      </c>
      <c r="J7209" s="23">
        <f t="shared" si="3"/>
        <v>1.339871371</v>
      </c>
      <c r="K7209" s="24" t="str">
        <f t="shared" si="4"/>
        <v>Over Achived</v>
      </c>
    </row>
    <row r="7210" ht="22.5" customHeight="1">
      <c r="A7210" s="18">
        <v>45760.0</v>
      </c>
      <c r="B7210" s="19" t="str">
        <f t="shared" si="1"/>
        <v>Apr</v>
      </c>
      <c r="C7210" s="20" t="s">
        <v>7</v>
      </c>
      <c r="D7210" s="19" t="s">
        <v>118</v>
      </c>
      <c r="E7210" s="19" t="s">
        <v>34</v>
      </c>
      <c r="F7210" s="21">
        <v>3.0</v>
      </c>
      <c r="G7210" s="22">
        <v>98671.0</v>
      </c>
      <c r="H7210" s="15" t="str">
        <f t="shared" si="2"/>
        <v>Very High Range</v>
      </c>
      <c r="I7210" s="22">
        <v>72062.0</v>
      </c>
      <c r="J7210" s="23">
        <f t="shared" si="3"/>
        <v>1.369251478</v>
      </c>
      <c r="K7210" s="24" t="str">
        <f t="shared" si="4"/>
        <v>Over Achived</v>
      </c>
    </row>
    <row r="7211" ht="22.5" customHeight="1">
      <c r="A7211" s="18">
        <v>45760.0</v>
      </c>
      <c r="B7211" s="19" t="str">
        <f t="shared" si="1"/>
        <v>Apr</v>
      </c>
      <c r="C7211" s="20" t="s">
        <v>7</v>
      </c>
      <c r="D7211" s="19" t="s">
        <v>118</v>
      </c>
      <c r="E7211" s="19" t="s">
        <v>19</v>
      </c>
      <c r="F7211" s="21">
        <v>2.0</v>
      </c>
      <c r="G7211" s="22">
        <v>59024.0</v>
      </c>
      <c r="H7211" s="15" t="str">
        <f t="shared" si="2"/>
        <v>Medium Range</v>
      </c>
      <c r="I7211" s="22">
        <v>46864.0</v>
      </c>
      <c r="J7211" s="23">
        <f t="shared" si="3"/>
        <v>1.259474223</v>
      </c>
      <c r="K7211" s="24" t="str">
        <f t="shared" si="4"/>
        <v>Over Achived</v>
      </c>
    </row>
    <row r="7212" ht="22.5" customHeight="1">
      <c r="A7212" s="18">
        <v>45760.0</v>
      </c>
      <c r="B7212" s="19" t="str">
        <f t="shared" si="1"/>
        <v>Apr</v>
      </c>
      <c r="C7212" s="20" t="s">
        <v>7</v>
      </c>
      <c r="D7212" s="19" t="s">
        <v>126</v>
      </c>
      <c r="E7212" s="19" t="s">
        <v>19</v>
      </c>
      <c r="F7212" s="21">
        <v>2.0</v>
      </c>
      <c r="G7212" s="22">
        <v>52903.0</v>
      </c>
      <c r="H7212" s="15" t="str">
        <f t="shared" si="2"/>
        <v>Medium Range</v>
      </c>
      <c r="I7212" s="22">
        <v>46332.0</v>
      </c>
      <c r="J7212" s="23">
        <f t="shared" si="3"/>
        <v>1.141824225</v>
      </c>
      <c r="K7212" s="24" t="str">
        <f t="shared" si="4"/>
        <v>Over Achived</v>
      </c>
    </row>
    <row r="7213" ht="22.5" customHeight="1">
      <c r="A7213" s="18">
        <v>45760.0</v>
      </c>
      <c r="B7213" s="19" t="str">
        <f t="shared" si="1"/>
        <v>Apr</v>
      </c>
      <c r="C7213" s="20" t="s">
        <v>7</v>
      </c>
      <c r="D7213" s="19" t="s">
        <v>126</v>
      </c>
      <c r="E7213" s="19" t="s">
        <v>26</v>
      </c>
      <c r="F7213" s="21">
        <v>6.0</v>
      </c>
      <c r="G7213" s="22">
        <v>137562.0</v>
      </c>
      <c r="H7213" s="15" t="str">
        <f t="shared" si="2"/>
        <v>Very High Range</v>
      </c>
      <c r="I7213" s="22">
        <v>96779.0</v>
      </c>
      <c r="J7213" s="23">
        <f t="shared" si="3"/>
        <v>1.421403404</v>
      </c>
      <c r="K7213" s="24" t="str">
        <f t="shared" si="4"/>
        <v>Over Achived</v>
      </c>
    </row>
    <row r="7214" ht="22.5" customHeight="1">
      <c r="A7214" s="18">
        <v>45760.0</v>
      </c>
      <c r="B7214" s="19" t="str">
        <f t="shared" si="1"/>
        <v>Apr</v>
      </c>
      <c r="C7214" s="20" t="s">
        <v>7</v>
      </c>
      <c r="D7214" s="19" t="s">
        <v>126</v>
      </c>
      <c r="E7214" s="19" t="s">
        <v>63</v>
      </c>
      <c r="F7214" s="21">
        <v>2.0</v>
      </c>
      <c r="G7214" s="22">
        <v>42969.0</v>
      </c>
      <c r="H7214" s="15" t="str">
        <f t="shared" si="2"/>
        <v>Base Range</v>
      </c>
      <c r="I7214" s="22">
        <v>33103.0</v>
      </c>
      <c r="J7214" s="23">
        <f t="shared" si="3"/>
        <v>1.298039453</v>
      </c>
      <c r="K7214" s="24" t="str">
        <f t="shared" si="4"/>
        <v>Over Achived</v>
      </c>
    </row>
    <row r="7215" ht="22.5" customHeight="1">
      <c r="A7215" s="18">
        <v>45760.0</v>
      </c>
      <c r="B7215" s="19" t="str">
        <f t="shared" si="1"/>
        <v>Apr</v>
      </c>
      <c r="C7215" s="20" t="s">
        <v>7</v>
      </c>
      <c r="D7215" s="19" t="s">
        <v>126</v>
      </c>
      <c r="E7215" s="19" t="s">
        <v>9</v>
      </c>
      <c r="F7215" s="21">
        <v>4.0</v>
      </c>
      <c r="G7215" s="22">
        <v>90841.0</v>
      </c>
      <c r="H7215" s="15" t="str">
        <f t="shared" si="2"/>
        <v>Very High Range</v>
      </c>
      <c r="I7215" s="22">
        <v>79148.0</v>
      </c>
      <c r="J7215" s="23">
        <f t="shared" si="3"/>
        <v>1.147735887</v>
      </c>
      <c r="K7215" s="24" t="str">
        <f t="shared" si="4"/>
        <v>Over Achived</v>
      </c>
    </row>
    <row r="7216" ht="22.5" customHeight="1">
      <c r="A7216" s="18">
        <v>45760.0</v>
      </c>
      <c r="B7216" s="19" t="str">
        <f t="shared" si="1"/>
        <v>Apr</v>
      </c>
      <c r="C7216" s="20" t="s">
        <v>7</v>
      </c>
      <c r="D7216" s="19" t="s">
        <v>131</v>
      </c>
      <c r="E7216" s="19" t="s">
        <v>68</v>
      </c>
      <c r="F7216" s="21">
        <v>1.0</v>
      </c>
      <c r="G7216" s="22">
        <v>49658.0</v>
      </c>
      <c r="H7216" s="15" t="str">
        <f t="shared" si="2"/>
        <v>Base Range</v>
      </c>
      <c r="I7216" s="22">
        <v>42209.0</v>
      </c>
      <c r="J7216" s="23">
        <f t="shared" si="3"/>
        <v>1.17647895</v>
      </c>
      <c r="K7216" s="24" t="str">
        <f t="shared" si="4"/>
        <v>Over Achived</v>
      </c>
    </row>
    <row r="7217" ht="22.5" customHeight="1">
      <c r="A7217" s="18">
        <v>45760.0</v>
      </c>
      <c r="B7217" s="19" t="str">
        <f t="shared" si="1"/>
        <v>Apr</v>
      </c>
      <c r="C7217" s="20" t="s">
        <v>7</v>
      </c>
      <c r="D7217" s="19" t="s">
        <v>131</v>
      </c>
      <c r="E7217" s="19" t="s">
        <v>9</v>
      </c>
      <c r="F7217" s="21">
        <v>4.0</v>
      </c>
      <c r="G7217" s="22">
        <v>108188.0</v>
      </c>
      <c r="H7217" s="15" t="str">
        <f t="shared" si="2"/>
        <v>Very High Range</v>
      </c>
      <c r="I7217" s="22">
        <v>80025.0</v>
      </c>
      <c r="J7217" s="23">
        <f t="shared" si="3"/>
        <v>1.351927523</v>
      </c>
      <c r="K7217" s="24" t="str">
        <f t="shared" si="4"/>
        <v>Over Achived</v>
      </c>
    </row>
    <row r="7218" ht="22.5" customHeight="1">
      <c r="A7218" s="18">
        <v>45760.0</v>
      </c>
      <c r="B7218" s="19" t="str">
        <f t="shared" si="1"/>
        <v>Apr</v>
      </c>
      <c r="C7218" s="20" t="s">
        <v>7</v>
      </c>
      <c r="D7218" s="19" t="s">
        <v>131</v>
      </c>
      <c r="E7218" s="19" t="s">
        <v>26</v>
      </c>
      <c r="F7218" s="21">
        <v>6.0</v>
      </c>
      <c r="G7218" s="22">
        <v>167576.0</v>
      </c>
      <c r="H7218" s="15" t="str">
        <f t="shared" si="2"/>
        <v>Very High Range</v>
      </c>
      <c r="I7218" s="22">
        <v>148714.0</v>
      </c>
      <c r="J7218" s="23">
        <f t="shared" si="3"/>
        <v>1.126834057</v>
      </c>
      <c r="K7218" s="24" t="str">
        <f t="shared" si="4"/>
        <v>Over Achived</v>
      </c>
    </row>
    <row r="7219" ht="22.5" customHeight="1">
      <c r="A7219" s="18">
        <v>45760.0</v>
      </c>
      <c r="B7219" s="19" t="str">
        <f t="shared" si="1"/>
        <v>Apr</v>
      </c>
      <c r="C7219" s="20" t="s">
        <v>7</v>
      </c>
      <c r="D7219" s="19" t="s">
        <v>131</v>
      </c>
      <c r="E7219" s="19" t="s">
        <v>19</v>
      </c>
      <c r="F7219" s="21">
        <v>2.0</v>
      </c>
      <c r="G7219" s="22">
        <v>51736.0</v>
      </c>
      <c r="H7219" s="15" t="str">
        <f t="shared" si="2"/>
        <v>Medium Range</v>
      </c>
      <c r="I7219" s="22">
        <v>48336.0</v>
      </c>
      <c r="J7219" s="23">
        <f t="shared" si="3"/>
        <v>1.070340947</v>
      </c>
      <c r="K7219" s="24" t="str">
        <f t="shared" si="4"/>
        <v>Over Achived</v>
      </c>
    </row>
    <row r="7220" ht="22.5" customHeight="1">
      <c r="A7220" s="18">
        <v>45760.0</v>
      </c>
      <c r="B7220" s="19" t="str">
        <f t="shared" si="1"/>
        <v>Apr</v>
      </c>
      <c r="C7220" s="20" t="s">
        <v>7</v>
      </c>
      <c r="D7220" s="19" t="s">
        <v>126</v>
      </c>
      <c r="E7220" s="19" t="s">
        <v>19</v>
      </c>
      <c r="F7220" s="21">
        <v>3.0</v>
      </c>
      <c r="G7220" s="22">
        <v>56265.0</v>
      </c>
      <c r="H7220" s="15" t="str">
        <f t="shared" si="2"/>
        <v>Medium Range</v>
      </c>
      <c r="I7220" s="22">
        <v>50092.0</v>
      </c>
      <c r="J7220" s="23">
        <f t="shared" si="3"/>
        <v>1.123233251</v>
      </c>
      <c r="K7220" s="24" t="str">
        <f t="shared" si="4"/>
        <v>Over Achived</v>
      </c>
    </row>
    <row r="7221" ht="22.5" customHeight="1">
      <c r="A7221" s="18">
        <v>45760.0</v>
      </c>
      <c r="B7221" s="19" t="str">
        <f t="shared" si="1"/>
        <v>Apr</v>
      </c>
      <c r="C7221" s="20" t="s">
        <v>92</v>
      </c>
      <c r="D7221" s="19" t="s">
        <v>158</v>
      </c>
      <c r="E7221" s="19" t="s">
        <v>26</v>
      </c>
      <c r="F7221" s="21">
        <v>2.0</v>
      </c>
      <c r="G7221" s="22">
        <v>57328.0</v>
      </c>
      <c r="H7221" s="15" t="str">
        <f t="shared" si="2"/>
        <v>Medium Range</v>
      </c>
      <c r="I7221" s="22">
        <v>43909.0</v>
      </c>
      <c r="J7221" s="23">
        <f t="shared" si="3"/>
        <v>1.305609328</v>
      </c>
      <c r="K7221" s="24" t="str">
        <f t="shared" si="4"/>
        <v>Over Achived</v>
      </c>
    </row>
    <row r="7222" ht="22.5" customHeight="1">
      <c r="A7222" s="18">
        <v>45760.0</v>
      </c>
      <c r="B7222" s="19" t="str">
        <f t="shared" si="1"/>
        <v>Apr</v>
      </c>
      <c r="C7222" s="20" t="s">
        <v>92</v>
      </c>
      <c r="D7222" s="19" t="s">
        <v>93</v>
      </c>
      <c r="E7222" s="19" t="s">
        <v>38</v>
      </c>
      <c r="F7222" s="21">
        <v>2.0</v>
      </c>
      <c r="G7222" s="22">
        <v>56466.0</v>
      </c>
      <c r="H7222" s="15" t="str">
        <f t="shared" si="2"/>
        <v>Medium Range</v>
      </c>
      <c r="I7222" s="22">
        <v>68484.0</v>
      </c>
      <c r="J7222" s="23">
        <f t="shared" si="3"/>
        <v>0.824513755</v>
      </c>
      <c r="K7222" s="24" t="str">
        <f t="shared" si="4"/>
        <v>Target Not Meet</v>
      </c>
    </row>
    <row r="7223" ht="22.5" customHeight="1">
      <c r="A7223" s="18">
        <v>45760.0</v>
      </c>
      <c r="B7223" s="19" t="str">
        <f t="shared" si="1"/>
        <v>Apr</v>
      </c>
      <c r="C7223" s="20" t="s">
        <v>7</v>
      </c>
      <c r="D7223" s="19" t="s">
        <v>131</v>
      </c>
      <c r="E7223" s="19" t="s">
        <v>38</v>
      </c>
      <c r="F7223" s="21">
        <v>2.0</v>
      </c>
      <c r="G7223" s="22">
        <v>69529.0</v>
      </c>
      <c r="H7223" s="15" t="str">
        <f t="shared" si="2"/>
        <v>Medium Range</v>
      </c>
      <c r="I7223" s="22">
        <v>62734.0</v>
      </c>
      <c r="J7223" s="23">
        <f t="shared" si="3"/>
        <v>1.108314471</v>
      </c>
      <c r="K7223" s="24" t="str">
        <f t="shared" si="4"/>
        <v>Over Achived</v>
      </c>
    </row>
    <row r="7224" ht="22.5" customHeight="1">
      <c r="A7224" s="18">
        <v>45760.0</v>
      </c>
      <c r="B7224" s="19" t="str">
        <f t="shared" si="1"/>
        <v>Apr</v>
      </c>
      <c r="C7224" s="20" t="s">
        <v>92</v>
      </c>
      <c r="D7224" s="19" t="s">
        <v>93</v>
      </c>
      <c r="E7224" s="19" t="s">
        <v>38</v>
      </c>
      <c r="F7224" s="21">
        <v>2.0</v>
      </c>
      <c r="G7224" s="22">
        <v>51234.0</v>
      </c>
      <c r="H7224" s="15" t="str">
        <f t="shared" si="2"/>
        <v>Medium Range</v>
      </c>
      <c r="I7224" s="22">
        <v>61765.0</v>
      </c>
      <c r="J7224" s="23">
        <f t="shared" si="3"/>
        <v>0.8294989071</v>
      </c>
      <c r="K7224" s="24" t="str">
        <f t="shared" si="4"/>
        <v>Target Not Meet</v>
      </c>
    </row>
    <row r="7225" ht="22.5" customHeight="1">
      <c r="A7225" s="18">
        <v>45760.0</v>
      </c>
      <c r="B7225" s="19" t="str">
        <f t="shared" si="1"/>
        <v>Apr</v>
      </c>
      <c r="C7225" s="20" t="s">
        <v>92</v>
      </c>
      <c r="D7225" s="19" t="s">
        <v>93</v>
      </c>
      <c r="E7225" s="19" t="s">
        <v>34</v>
      </c>
      <c r="F7225" s="21">
        <v>3.0</v>
      </c>
      <c r="G7225" s="22">
        <v>86317.0</v>
      </c>
      <c r="H7225" s="15" t="str">
        <f t="shared" si="2"/>
        <v>High Range</v>
      </c>
      <c r="I7225" s="22">
        <v>91757.0</v>
      </c>
      <c r="J7225" s="23">
        <f t="shared" si="3"/>
        <v>0.9407129701</v>
      </c>
      <c r="K7225" s="24" t="str">
        <f t="shared" si="4"/>
        <v>Target Not Meet</v>
      </c>
    </row>
    <row r="7226" ht="22.5" customHeight="1">
      <c r="A7226" s="18">
        <v>45760.0</v>
      </c>
      <c r="B7226" s="19" t="str">
        <f t="shared" si="1"/>
        <v>Apr</v>
      </c>
      <c r="C7226" s="20" t="s">
        <v>92</v>
      </c>
      <c r="D7226" s="19" t="s">
        <v>98</v>
      </c>
      <c r="E7226" s="19" t="s">
        <v>63</v>
      </c>
      <c r="F7226" s="21">
        <v>4.0</v>
      </c>
      <c r="G7226" s="22">
        <v>84558.0</v>
      </c>
      <c r="H7226" s="15" t="str">
        <f t="shared" si="2"/>
        <v>High Range</v>
      </c>
      <c r="I7226" s="22">
        <v>98708.0</v>
      </c>
      <c r="J7226" s="23">
        <f t="shared" si="3"/>
        <v>0.8566478907</v>
      </c>
      <c r="K7226" s="24" t="str">
        <f t="shared" si="4"/>
        <v>Target Not Meet</v>
      </c>
    </row>
    <row r="7227" ht="22.5" customHeight="1">
      <c r="A7227" s="18">
        <v>45760.0</v>
      </c>
      <c r="B7227" s="19" t="str">
        <f t="shared" si="1"/>
        <v>Apr</v>
      </c>
      <c r="C7227" s="20" t="s">
        <v>92</v>
      </c>
      <c r="D7227" s="19" t="s">
        <v>98</v>
      </c>
      <c r="E7227" s="19" t="s">
        <v>19</v>
      </c>
      <c r="F7227" s="21">
        <v>2.0</v>
      </c>
      <c r="G7227" s="22">
        <v>39822.0</v>
      </c>
      <c r="H7227" s="15" t="str">
        <f t="shared" si="2"/>
        <v>Base Range</v>
      </c>
      <c r="I7227" s="22">
        <v>51424.0</v>
      </c>
      <c r="J7227" s="23">
        <f t="shared" si="3"/>
        <v>0.7743855009</v>
      </c>
      <c r="K7227" s="24" t="str">
        <f t="shared" si="4"/>
        <v>Target Not Meet</v>
      </c>
    </row>
    <row r="7228" ht="22.5" customHeight="1">
      <c r="A7228" s="18">
        <v>45760.0</v>
      </c>
      <c r="B7228" s="19" t="str">
        <f t="shared" si="1"/>
        <v>Apr</v>
      </c>
      <c r="C7228" s="20" t="s">
        <v>92</v>
      </c>
      <c r="D7228" s="19" t="s">
        <v>144</v>
      </c>
      <c r="E7228" s="19" t="s">
        <v>38</v>
      </c>
      <c r="F7228" s="21">
        <v>2.0</v>
      </c>
      <c r="G7228" s="22">
        <v>60654.0</v>
      </c>
      <c r="H7228" s="15" t="str">
        <f t="shared" si="2"/>
        <v>Medium Range</v>
      </c>
      <c r="I7228" s="22">
        <v>48787.0</v>
      </c>
      <c r="J7228" s="23">
        <f t="shared" si="3"/>
        <v>1.243241027</v>
      </c>
      <c r="K7228" s="24" t="str">
        <f t="shared" si="4"/>
        <v>Over Achived</v>
      </c>
    </row>
    <row r="7229" ht="22.5" customHeight="1">
      <c r="A7229" s="18">
        <v>45760.0</v>
      </c>
      <c r="B7229" s="19" t="str">
        <f t="shared" si="1"/>
        <v>Apr</v>
      </c>
      <c r="C7229" s="20" t="s">
        <v>92</v>
      </c>
      <c r="D7229" s="19" t="s">
        <v>98</v>
      </c>
      <c r="E7229" s="19" t="s">
        <v>68</v>
      </c>
      <c r="F7229" s="21">
        <v>2.0</v>
      </c>
      <c r="G7229" s="22">
        <v>40517.0</v>
      </c>
      <c r="H7229" s="15" t="str">
        <f t="shared" si="2"/>
        <v>Base Range</v>
      </c>
      <c r="I7229" s="22">
        <v>50662.0</v>
      </c>
      <c r="J7229" s="23">
        <f t="shared" si="3"/>
        <v>0.7997512929</v>
      </c>
      <c r="K7229" s="24" t="str">
        <f t="shared" si="4"/>
        <v>Target Not Meet</v>
      </c>
    </row>
    <row r="7230" ht="22.5" customHeight="1">
      <c r="A7230" s="18">
        <v>45760.0</v>
      </c>
      <c r="B7230" s="19" t="str">
        <f t="shared" si="1"/>
        <v>Apr</v>
      </c>
      <c r="C7230" s="20" t="s">
        <v>92</v>
      </c>
      <c r="D7230" s="19" t="s">
        <v>144</v>
      </c>
      <c r="E7230" s="19" t="s">
        <v>38</v>
      </c>
      <c r="F7230" s="21">
        <v>2.0</v>
      </c>
      <c r="G7230" s="22">
        <v>51987.0</v>
      </c>
      <c r="H7230" s="15" t="str">
        <f t="shared" si="2"/>
        <v>Medium Range</v>
      </c>
      <c r="I7230" s="22">
        <v>37623.0</v>
      </c>
      <c r="J7230" s="23">
        <f t="shared" si="3"/>
        <v>1.381787736</v>
      </c>
      <c r="K7230" s="24" t="str">
        <f t="shared" si="4"/>
        <v>Over Achived</v>
      </c>
    </row>
    <row r="7231" ht="22.5" customHeight="1">
      <c r="A7231" s="18">
        <v>45760.0</v>
      </c>
      <c r="B7231" s="19" t="str">
        <f t="shared" si="1"/>
        <v>Apr</v>
      </c>
      <c r="C7231" s="20" t="s">
        <v>92</v>
      </c>
      <c r="D7231" s="25" t="s">
        <v>149</v>
      </c>
      <c r="E7231" s="19" t="s">
        <v>19</v>
      </c>
      <c r="F7231" s="21">
        <v>2.0</v>
      </c>
      <c r="G7231" s="22">
        <v>38979.0</v>
      </c>
      <c r="H7231" s="15" t="str">
        <f t="shared" si="2"/>
        <v>Base Range</v>
      </c>
      <c r="I7231" s="22">
        <v>30009.0</v>
      </c>
      <c r="J7231" s="23">
        <f t="shared" si="3"/>
        <v>1.298910327</v>
      </c>
      <c r="K7231" s="24" t="str">
        <f t="shared" si="4"/>
        <v>Over Achived</v>
      </c>
    </row>
    <row r="7232" ht="22.5" customHeight="1">
      <c r="A7232" s="18">
        <v>45760.0</v>
      </c>
      <c r="B7232" s="19" t="str">
        <f t="shared" si="1"/>
        <v>Apr</v>
      </c>
      <c r="C7232" s="20" t="s">
        <v>92</v>
      </c>
      <c r="D7232" s="25" t="s">
        <v>149</v>
      </c>
      <c r="E7232" s="19" t="s">
        <v>63</v>
      </c>
      <c r="F7232" s="21">
        <v>3.0</v>
      </c>
      <c r="G7232" s="22">
        <v>90041.0</v>
      </c>
      <c r="H7232" s="15" t="str">
        <f t="shared" si="2"/>
        <v>Very High Range</v>
      </c>
      <c r="I7232" s="22">
        <v>66410.0</v>
      </c>
      <c r="J7232" s="23">
        <f t="shared" si="3"/>
        <v>1.355834965</v>
      </c>
      <c r="K7232" s="24" t="str">
        <f t="shared" si="4"/>
        <v>Over Achived</v>
      </c>
    </row>
    <row r="7233" ht="22.5" customHeight="1">
      <c r="A7233" s="18">
        <v>45760.0</v>
      </c>
      <c r="B7233" s="19" t="str">
        <f t="shared" si="1"/>
        <v>Apr</v>
      </c>
      <c r="C7233" s="20" t="s">
        <v>92</v>
      </c>
      <c r="D7233" s="25" t="s">
        <v>149</v>
      </c>
      <c r="E7233" s="19" t="s">
        <v>19</v>
      </c>
      <c r="F7233" s="21">
        <v>1.0</v>
      </c>
      <c r="G7233" s="22">
        <v>41920.0</v>
      </c>
      <c r="H7233" s="15" t="str">
        <f t="shared" si="2"/>
        <v>Base Range</v>
      </c>
      <c r="I7233" s="22">
        <v>33665.0</v>
      </c>
      <c r="J7233" s="23">
        <f t="shared" si="3"/>
        <v>1.245210159</v>
      </c>
      <c r="K7233" s="24" t="str">
        <f t="shared" si="4"/>
        <v>Over Achived</v>
      </c>
    </row>
    <row r="7234" ht="22.5" customHeight="1">
      <c r="A7234" s="18">
        <v>45760.0</v>
      </c>
      <c r="B7234" s="19" t="str">
        <f t="shared" si="1"/>
        <v>Apr</v>
      </c>
      <c r="C7234" s="20" t="s">
        <v>92</v>
      </c>
      <c r="D7234" s="19" t="s">
        <v>158</v>
      </c>
      <c r="E7234" s="19" t="s">
        <v>23</v>
      </c>
      <c r="F7234" s="21">
        <v>2.0</v>
      </c>
      <c r="G7234" s="22">
        <v>37452.0</v>
      </c>
      <c r="H7234" s="15" t="str">
        <f t="shared" si="2"/>
        <v>Base Range</v>
      </c>
      <c r="I7234" s="22">
        <v>33676.0</v>
      </c>
      <c r="J7234" s="23">
        <f t="shared" si="3"/>
        <v>1.112127331</v>
      </c>
      <c r="K7234" s="24" t="str">
        <f t="shared" si="4"/>
        <v>Over Achived</v>
      </c>
    </row>
    <row r="7235" ht="22.5" customHeight="1">
      <c r="A7235" s="18">
        <v>45760.0</v>
      </c>
      <c r="B7235" s="19" t="str">
        <f t="shared" si="1"/>
        <v>Apr</v>
      </c>
      <c r="C7235" s="20" t="s">
        <v>92</v>
      </c>
      <c r="D7235" s="19" t="s">
        <v>158</v>
      </c>
      <c r="E7235" s="19" t="s">
        <v>26</v>
      </c>
      <c r="F7235" s="21">
        <v>2.0</v>
      </c>
      <c r="G7235" s="22">
        <v>56027.0</v>
      </c>
      <c r="H7235" s="15" t="str">
        <f t="shared" si="2"/>
        <v>Medium Range</v>
      </c>
      <c r="I7235" s="22">
        <v>39585.0</v>
      </c>
      <c r="J7235" s="23">
        <f t="shared" si="3"/>
        <v>1.415359353</v>
      </c>
      <c r="K7235" s="24" t="str">
        <f t="shared" si="4"/>
        <v>Over Achived</v>
      </c>
    </row>
    <row r="7236" ht="22.5" customHeight="1">
      <c r="A7236" s="18">
        <v>45760.0</v>
      </c>
      <c r="B7236" s="19" t="str">
        <f t="shared" si="1"/>
        <v>Apr</v>
      </c>
      <c r="C7236" s="20" t="s">
        <v>92</v>
      </c>
      <c r="D7236" s="19" t="s">
        <v>144</v>
      </c>
      <c r="E7236" s="19" t="s">
        <v>34</v>
      </c>
      <c r="F7236" s="21">
        <v>2.0</v>
      </c>
      <c r="G7236" s="22">
        <v>83027.0</v>
      </c>
      <c r="H7236" s="15" t="str">
        <f t="shared" si="2"/>
        <v>High Range</v>
      </c>
      <c r="I7236" s="22">
        <v>63958.0</v>
      </c>
      <c r="J7236" s="23">
        <f t="shared" si="3"/>
        <v>1.298148785</v>
      </c>
      <c r="K7236" s="24" t="str">
        <f t="shared" si="4"/>
        <v>Over Achived</v>
      </c>
    </row>
    <row r="7237" ht="22.5" customHeight="1">
      <c r="A7237" s="18">
        <v>45761.0</v>
      </c>
      <c r="B7237" s="19" t="str">
        <f t="shared" si="1"/>
        <v>Apr</v>
      </c>
      <c r="C7237" s="20" t="s">
        <v>13</v>
      </c>
      <c r="D7237" s="19" t="s">
        <v>37</v>
      </c>
      <c r="E7237" s="19" t="s">
        <v>34</v>
      </c>
      <c r="F7237" s="21">
        <v>2.0</v>
      </c>
      <c r="G7237" s="22">
        <v>49254.0</v>
      </c>
      <c r="H7237" s="15" t="str">
        <f t="shared" si="2"/>
        <v>Base Range</v>
      </c>
      <c r="I7237" s="22">
        <v>59586.0</v>
      </c>
      <c r="J7237" s="23">
        <f t="shared" si="3"/>
        <v>0.8266035646</v>
      </c>
      <c r="K7237" s="24" t="str">
        <f t="shared" si="4"/>
        <v>Target Not Meet</v>
      </c>
    </row>
    <row r="7238" ht="22.5" customHeight="1">
      <c r="A7238" s="18">
        <v>45761.0</v>
      </c>
      <c r="B7238" s="19" t="str">
        <f t="shared" si="1"/>
        <v>Apr</v>
      </c>
      <c r="C7238" s="20" t="s">
        <v>13</v>
      </c>
      <c r="D7238" s="19" t="s">
        <v>29</v>
      </c>
      <c r="E7238" s="19" t="s">
        <v>34</v>
      </c>
      <c r="F7238" s="21">
        <v>2.0</v>
      </c>
      <c r="G7238" s="22">
        <v>46768.0</v>
      </c>
      <c r="H7238" s="15" t="str">
        <f t="shared" si="2"/>
        <v>Base Range</v>
      </c>
      <c r="I7238" s="22">
        <v>56283.0</v>
      </c>
      <c r="J7238" s="23">
        <f t="shared" si="3"/>
        <v>0.8309436242</v>
      </c>
      <c r="K7238" s="24" t="str">
        <f t="shared" si="4"/>
        <v>Target Not Meet</v>
      </c>
    </row>
    <row r="7239" ht="22.5" customHeight="1">
      <c r="A7239" s="18">
        <v>45761.0</v>
      </c>
      <c r="B7239" s="19" t="str">
        <f t="shared" si="1"/>
        <v>Apr</v>
      </c>
      <c r="C7239" s="20" t="s">
        <v>13</v>
      </c>
      <c r="D7239" s="19" t="s">
        <v>37</v>
      </c>
      <c r="E7239" s="19" t="s">
        <v>26</v>
      </c>
      <c r="F7239" s="21">
        <v>1.0</v>
      </c>
      <c r="G7239" s="22">
        <v>38800.0</v>
      </c>
      <c r="H7239" s="15" t="str">
        <f t="shared" si="2"/>
        <v>Base Range</v>
      </c>
      <c r="I7239" s="22">
        <v>45169.0</v>
      </c>
      <c r="J7239" s="23">
        <f t="shared" si="3"/>
        <v>0.8589962142</v>
      </c>
      <c r="K7239" s="24" t="str">
        <f t="shared" si="4"/>
        <v>Target Not Meet</v>
      </c>
    </row>
    <row r="7240" ht="22.5" customHeight="1">
      <c r="A7240" s="18">
        <v>45761.0</v>
      </c>
      <c r="B7240" s="19" t="str">
        <f t="shared" si="1"/>
        <v>Apr</v>
      </c>
      <c r="C7240" s="20" t="s">
        <v>13</v>
      </c>
      <c r="D7240" s="19" t="s">
        <v>37</v>
      </c>
      <c r="E7240" s="19" t="s">
        <v>9</v>
      </c>
      <c r="F7240" s="21">
        <v>2.0</v>
      </c>
      <c r="G7240" s="22">
        <v>60938.0</v>
      </c>
      <c r="H7240" s="15" t="str">
        <f t="shared" si="2"/>
        <v>Medium Range</v>
      </c>
      <c r="I7240" s="22">
        <v>73539.0</v>
      </c>
      <c r="J7240" s="23">
        <f t="shared" si="3"/>
        <v>0.8286487442</v>
      </c>
      <c r="K7240" s="24" t="str">
        <f t="shared" si="4"/>
        <v>Target Not Meet</v>
      </c>
    </row>
    <row r="7241" ht="22.5" customHeight="1">
      <c r="A7241" s="18">
        <v>45761.0</v>
      </c>
      <c r="B7241" s="19" t="str">
        <f t="shared" si="1"/>
        <v>Apr</v>
      </c>
      <c r="C7241" s="20" t="s">
        <v>13</v>
      </c>
      <c r="D7241" s="19" t="s">
        <v>37</v>
      </c>
      <c r="E7241" s="19" t="s">
        <v>9</v>
      </c>
      <c r="F7241" s="21">
        <v>2.0</v>
      </c>
      <c r="G7241" s="22">
        <v>60807.0</v>
      </c>
      <c r="H7241" s="15" t="str">
        <f t="shared" si="2"/>
        <v>Medium Range</v>
      </c>
      <c r="I7241" s="22">
        <v>73940.0</v>
      </c>
      <c r="J7241" s="23">
        <f t="shared" si="3"/>
        <v>0.8223830133</v>
      </c>
      <c r="K7241" s="24" t="str">
        <f t="shared" si="4"/>
        <v>Target Not Meet</v>
      </c>
    </row>
    <row r="7242" ht="22.5" customHeight="1">
      <c r="A7242" s="18">
        <v>45761.0</v>
      </c>
      <c r="B7242" s="19" t="str">
        <f t="shared" si="1"/>
        <v>Apr</v>
      </c>
      <c r="C7242" s="20" t="s">
        <v>13</v>
      </c>
      <c r="D7242" s="19" t="s">
        <v>29</v>
      </c>
      <c r="E7242" s="19" t="s">
        <v>38</v>
      </c>
      <c r="F7242" s="21">
        <v>2.0</v>
      </c>
      <c r="G7242" s="22">
        <v>35186.0</v>
      </c>
      <c r="H7242" s="15" t="str">
        <f t="shared" si="2"/>
        <v>Base Range</v>
      </c>
      <c r="I7242" s="22">
        <v>38915.0</v>
      </c>
      <c r="J7242" s="23">
        <f t="shared" si="3"/>
        <v>0.9041757677</v>
      </c>
      <c r="K7242" s="24" t="str">
        <f t="shared" si="4"/>
        <v>Target Not Meet</v>
      </c>
    </row>
    <row r="7243" ht="22.5" customHeight="1">
      <c r="A7243" s="18">
        <v>45761.0</v>
      </c>
      <c r="B7243" s="19" t="str">
        <f t="shared" si="1"/>
        <v>Apr</v>
      </c>
      <c r="C7243" s="20" t="s">
        <v>13</v>
      </c>
      <c r="D7243" s="19" t="s">
        <v>29</v>
      </c>
      <c r="E7243" s="19" t="s">
        <v>9</v>
      </c>
      <c r="F7243" s="21">
        <v>3.0</v>
      </c>
      <c r="G7243" s="22">
        <v>59982.0</v>
      </c>
      <c r="H7243" s="15" t="str">
        <f t="shared" si="2"/>
        <v>Medium Range</v>
      </c>
      <c r="I7243" s="22">
        <v>72034.0</v>
      </c>
      <c r="J7243" s="23">
        <f t="shared" si="3"/>
        <v>0.8326901186</v>
      </c>
      <c r="K7243" s="24" t="str">
        <f t="shared" si="4"/>
        <v>Target Not Meet</v>
      </c>
    </row>
    <row r="7244" ht="22.5" customHeight="1">
      <c r="A7244" s="18">
        <v>45761.0</v>
      </c>
      <c r="B7244" s="19" t="str">
        <f t="shared" si="1"/>
        <v>Apr</v>
      </c>
      <c r="C7244" s="20" t="s">
        <v>13</v>
      </c>
      <c r="D7244" s="19" t="s">
        <v>14</v>
      </c>
      <c r="E7244" s="19" t="s">
        <v>23</v>
      </c>
      <c r="F7244" s="21">
        <v>1.0</v>
      </c>
      <c r="G7244" s="22">
        <v>28145.0</v>
      </c>
      <c r="H7244" s="15" t="str">
        <f t="shared" si="2"/>
        <v>Base Range</v>
      </c>
      <c r="I7244" s="22">
        <v>22730.0</v>
      </c>
      <c r="J7244" s="23">
        <f t="shared" si="3"/>
        <v>1.238231412</v>
      </c>
      <c r="K7244" s="24" t="str">
        <f t="shared" si="4"/>
        <v>Over Achived</v>
      </c>
    </row>
    <row r="7245" ht="22.5" customHeight="1">
      <c r="A7245" s="18">
        <v>45761.0</v>
      </c>
      <c r="B7245" s="19" t="str">
        <f t="shared" si="1"/>
        <v>Apr</v>
      </c>
      <c r="C7245" s="20" t="s">
        <v>13</v>
      </c>
      <c r="D7245" s="19" t="s">
        <v>18</v>
      </c>
      <c r="E7245" s="19" t="s">
        <v>23</v>
      </c>
      <c r="F7245" s="21">
        <v>1.0</v>
      </c>
      <c r="G7245" s="22">
        <v>30655.0</v>
      </c>
      <c r="H7245" s="15" t="str">
        <f t="shared" si="2"/>
        <v>Base Range</v>
      </c>
      <c r="I7245" s="22">
        <v>25614.0</v>
      </c>
      <c r="J7245" s="23">
        <f t="shared" si="3"/>
        <v>1.196806434</v>
      </c>
      <c r="K7245" s="24" t="str">
        <f t="shared" si="4"/>
        <v>Over Achived</v>
      </c>
    </row>
    <row r="7246" ht="22.5" customHeight="1">
      <c r="A7246" s="18">
        <v>45761.0</v>
      </c>
      <c r="B7246" s="19" t="str">
        <f t="shared" si="1"/>
        <v>Apr</v>
      </c>
      <c r="C7246" s="20" t="s">
        <v>13</v>
      </c>
      <c r="D7246" s="19" t="s">
        <v>18</v>
      </c>
      <c r="E7246" s="19" t="s">
        <v>38</v>
      </c>
      <c r="F7246" s="21">
        <v>2.0</v>
      </c>
      <c r="G7246" s="22">
        <v>40268.0</v>
      </c>
      <c r="H7246" s="15" t="str">
        <f t="shared" si="2"/>
        <v>Base Range</v>
      </c>
      <c r="I7246" s="22">
        <v>37120.0</v>
      </c>
      <c r="J7246" s="23">
        <f t="shared" si="3"/>
        <v>1.084806034</v>
      </c>
      <c r="K7246" s="24" t="str">
        <f t="shared" si="4"/>
        <v>Over Achived</v>
      </c>
    </row>
    <row r="7247" ht="22.5" customHeight="1">
      <c r="A7247" s="18">
        <v>45761.0</v>
      </c>
      <c r="B7247" s="19" t="str">
        <f t="shared" si="1"/>
        <v>Apr</v>
      </c>
      <c r="C7247" s="20" t="s">
        <v>13</v>
      </c>
      <c r="D7247" s="19" t="s">
        <v>18</v>
      </c>
      <c r="E7247" s="19" t="s">
        <v>68</v>
      </c>
      <c r="F7247" s="21">
        <v>1.0</v>
      </c>
      <c r="G7247" s="22">
        <v>25792.0</v>
      </c>
      <c r="H7247" s="15" t="str">
        <f t="shared" si="2"/>
        <v>Base Range</v>
      </c>
      <c r="I7247" s="22">
        <v>23282.0</v>
      </c>
      <c r="J7247" s="23">
        <f t="shared" si="3"/>
        <v>1.107808608</v>
      </c>
      <c r="K7247" s="24" t="str">
        <f t="shared" si="4"/>
        <v>Over Achived</v>
      </c>
    </row>
    <row r="7248" ht="22.5" customHeight="1">
      <c r="A7248" s="18">
        <v>45761.0</v>
      </c>
      <c r="B7248" s="19" t="str">
        <f t="shared" si="1"/>
        <v>Apr</v>
      </c>
      <c r="C7248" s="20" t="s">
        <v>13</v>
      </c>
      <c r="D7248" s="19" t="s">
        <v>18</v>
      </c>
      <c r="E7248" s="19" t="s">
        <v>9</v>
      </c>
      <c r="F7248" s="21">
        <v>2.0</v>
      </c>
      <c r="G7248" s="22">
        <v>58528.0</v>
      </c>
      <c r="H7248" s="15" t="str">
        <f t="shared" si="2"/>
        <v>Medium Range</v>
      </c>
      <c r="I7248" s="22">
        <v>52499.0</v>
      </c>
      <c r="J7248" s="23">
        <f t="shared" si="3"/>
        <v>1.114840283</v>
      </c>
      <c r="K7248" s="24" t="str">
        <f t="shared" si="4"/>
        <v>Over Achived</v>
      </c>
    </row>
    <row r="7249" ht="22.5" customHeight="1">
      <c r="A7249" s="18">
        <v>45761.0</v>
      </c>
      <c r="B7249" s="19" t="str">
        <f t="shared" si="1"/>
        <v>Apr</v>
      </c>
      <c r="C7249" s="20" t="s">
        <v>13</v>
      </c>
      <c r="D7249" s="19" t="s">
        <v>14</v>
      </c>
      <c r="E7249" s="19" t="s">
        <v>26</v>
      </c>
      <c r="F7249" s="21">
        <v>1.0</v>
      </c>
      <c r="G7249" s="22">
        <v>41953.0</v>
      </c>
      <c r="H7249" s="15" t="str">
        <f t="shared" si="2"/>
        <v>Base Range</v>
      </c>
      <c r="I7249" s="22">
        <v>29758.0</v>
      </c>
      <c r="J7249" s="23">
        <f t="shared" si="3"/>
        <v>1.409805767</v>
      </c>
      <c r="K7249" s="24" t="str">
        <f t="shared" si="4"/>
        <v>Over Achived</v>
      </c>
    </row>
    <row r="7250" ht="22.5" customHeight="1">
      <c r="A7250" s="18">
        <v>45761.0</v>
      </c>
      <c r="B7250" s="19" t="str">
        <f t="shared" si="1"/>
        <v>Apr</v>
      </c>
      <c r="C7250" s="20" t="s">
        <v>13</v>
      </c>
      <c r="D7250" s="19" t="s">
        <v>37</v>
      </c>
      <c r="E7250" s="19" t="s">
        <v>9</v>
      </c>
      <c r="F7250" s="21">
        <v>2.0</v>
      </c>
      <c r="G7250" s="22">
        <v>49510.0</v>
      </c>
      <c r="H7250" s="15" t="str">
        <f t="shared" si="2"/>
        <v>Base Range</v>
      </c>
      <c r="I7250" s="22">
        <v>60746.0</v>
      </c>
      <c r="J7250" s="23">
        <f t="shared" si="3"/>
        <v>0.8150330886</v>
      </c>
      <c r="K7250" s="24" t="str">
        <f t="shared" si="4"/>
        <v>Target Not Meet</v>
      </c>
    </row>
    <row r="7251" ht="22.5" customHeight="1">
      <c r="A7251" s="18">
        <v>45761.0</v>
      </c>
      <c r="B7251" s="19" t="str">
        <f t="shared" si="1"/>
        <v>Apr</v>
      </c>
      <c r="C7251" s="20" t="s">
        <v>13</v>
      </c>
      <c r="D7251" s="19" t="s">
        <v>29</v>
      </c>
      <c r="E7251" s="19" t="s">
        <v>68</v>
      </c>
      <c r="F7251" s="21">
        <v>1.0</v>
      </c>
      <c r="G7251" s="22">
        <v>24884.0</v>
      </c>
      <c r="H7251" s="15" t="str">
        <f t="shared" si="2"/>
        <v>Base Range</v>
      </c>
      <c r="I7251" s="22">
        <v>31134.0</v>
      </c>
      <c r="J7251" s="23">
        <f t="shared" si="3"/>
        <v>0.7992548339</v>
      </c>
      <c r="K7251" s="24" t="str">
        <f t="shared" si="4"/>
        <v>Target Not Meet</v>
      </c>
    </row>
    <row r="7252" ht="22.5" customHeight="1">
      <c r="A7252" s="18">
        <v>45761.0</v>
      </c>
      <c r="B7252" s="19" t="str">
        <f t="shared" si="1"/>
        <v>Apr</v>
      </c>
      <c r="C7252" s="20" t="s">
        <v>13</v>
      </c>
      <c r="D7252" s="19" t="s">
        <v>169</v>
      </c>
      <c r="E7252" s="19" t="s">
        <v>38</v>
      </c>
      <c r="F7252" s="21">
        <v>2.0</v>
      </c>
      <c r="G7252" s="22">
        <v>40563.0</v>
      </c>
      <c r="H7252" s="15" t="str">
        <f t="shared" si="2"/>
        <v>Base Range</v>
      </c>
      <c r="I7252" s="22">
        <v>48614.0</v>
      </c>
      <c r="J7252" s="23">
        <f t="shared" si="3"/>
        <v>0.8343892706</v>
      </c>
      <c r="K7252" s="24" t="str">
        <f t="shared" si="4"/>
        <v>Target Not Meet</v>
      </c>
    </row>
    <row r="7253" ht="22.5" customHeight="1">
      <c r="A7253" s="18">
        <v>45761.0</v>
      </c>
      <c r="B7253" s="19" t="str">
        <f t="shared" si="1"/>
        <v>Apr</v>
      </c>
      <c r="C7253" s="20" t="s">
        <v>57</v>
      </c>
      <c r="D7253" s="19" t="s">
        <v>85</v>
      </c>
      <c r="E7253" s="19" t="s">
        <v>23</v>
      </c>
      <c r="F7253" s="21">
        <v>1.0</v>
      </c>
      <c r="G7253" s="22">
        <v>23122.0</v>
      </c>
      <c r="H7253" s="15" t="str">
        <f t="shared" si="2"/>
        <v>Base Range</v>
      </c>
      <c r="I7253" s="22">
        <v>29192.0</v>
      </c>
      <c r="J7253" s="23">
        <f t="shared" si="3"/>
        <v>0.7920663195</v>
      </c>
      <c r="K7253" s="24" t="str">
        <f t="shared" si="4"/>
        <v>Target Not Meet</v>
      </c>
    </row>
    <row r="7254" ht="22.5" customHeight="1">
      <c r="A7254" s="18">
        <v>45761.0</v>
      </c>
      <c r="B7254" s="19" t="str">
        <f t="shared" si="1"/>
        <v>Apr</v>
      </c>
      <c r="C7254" s="20" t="s">
        <v>13</v>
      </c>
      <c r="D7254" s="19" t="s">
        <v>169</v>
      </c>
      <c r="E7254" s="19" t="s">
        <v>23</v>
      </c>
      <c r="F7254" s="21">
        <v>1.0</v>
      </c>
      <c r="G7254" s="22">
        <v>30788.0</v>
      </c>
      <c r="H7254" s="15" t="str">
        <f t="shared" si="2"/>
        <v>Base Range</v>
      </c>
      <c r="I7254" s="22">
        <v>32899.0</v>
      </c>
      <c r="J7254" s="23">
        <f t="shared" si="3"/>
        <v>0.9358339159</v>
      </c>
      <c r="K7254" s="24" t="str">
        <f t="shared" si="4"/>
        <v>Target Not Meet</v>
      </c>
    </row>
    <row r="7255" ht="22.5" customHeight="1">
      <c r="A7255" s="18">
        <v>45761.0</v>
      </c>
      <c r="B7255" s="19" t="str">
        <f t="shared" si="1"/>
        <v>Apr</v>
      </c>
      <c r="C7255" s="20" t="s">
        <v>13</v>
      </c>
      <c r="D7255" s="19" t="s">
        <v>14</v>
      </c>
      <c r="E7255" s="19" t="s">
        <v>68</v>
      </c>
      <c r="F7255" s="21">
        <v>1.0</v>
      </c>
      <c r="G7255" s="22">
        <v>25058.0</v>
      </c>
      <c r="H7255" s="15" t="str">
        <f t="shared" si="2"/>
        <v>Base Range</v>
      </c>
      <c r="I7255" s="22">
        <v>18715.0</v>
      </c>
      <c r="J7255" s="23">
        <f t="shared" si="3"/>
        <v>1.338925995</v>
      </c>
      <c r="K7255" s="24" t="str">
        <f t="shared" si="4"/>
        <v>Over Achived</v>
      </c>
    </row>
    <row r="7256" ht="22.5" customHeight="1">
      <c r="A7256" s="18">
        <v>45761.0</v>
      </c>
      <c r="B7256" s="19" t="str">
        <f t="shared" si="1"/>
        <v>Apr</v>
      </c>
      <c r="C7256" s="20" t="s">
        <v>57</v>
      </c>
      <c r="D7256" s="19" t="s">
        <v>85</v>
      </c>
      <c r="E7256" s="19" t="s">
        <v>23</v>
      </c>
      <c r="F7256" s="21">
        <v>1.0</v>
      </c>
      <c r="G7256" s="22">
        <v>18806.0</v>
      </c>
      <c r="H7256" s="15" t="str">
        <f t="shared" si="2"/>
        <v>Base Range</v>
      </c>
      <c r="I7256" s="22">
        <v>23058.0</v>
      </c>
      <c r="J7256" s="23">
        <f t="shared" si="3"/>
        <v>0.8155954549</v>
      </c>
      <c r="K7256" s="24" t="str">
        <f t="shared" si="4"/>
        <v>Target Not Meet</v>
      </c>
    </row>
    <row r="7257" ht="22.5" customHeight="1">
      <c r="A7257" s="18">
        <v>45761.0</v>
      </c>
      <c r="B7257" s="19" t="str">
        <f t="shared" si="1"/>
        <v>Apr</v>
      </c>
      <c r="C7257" s="20" t="s">
        <v>57</v>
      </c>
      <c r="D7257" s="19" t="s">
        <v>85</v>
      </c>
      <c r="E7257" s="19" t="s">
        <v>19</v>
      </c>
      <c r="F7257" s="21">
        <v>1.0</v>
      </c>
      <c r="G7257" s="22">
        <v>25305.0</v>
      </c>
      <c r="H7257" s="15" t="str">
        <f t="shared" si="2"/>
        <v>Base Range</v>
      </c>
      <c r="I7257" s="22">
        <v>30958.0</v>
      </c>
      <c r="J7257" s="23">
        <f t="shared" si="3"/>
        <v>0.8173977647</v>
      </c>
      <c r="K7257" s="24" t="str">
        <f t="shared" si="4"/>
        <v>Target Not Meet</v>
      </c>
    </row>
    <row r="7258" ht="22.5" customHeight="1">
      <c r="A7258" s="18">
        <v>45761.0</v>
      </c>
      <c r="B7258" s="19" t="str">
        <f t="shared" si="1"/>
        <v>Apr</v>
      </c>
      <c r="C7258" s="20" t="s">
        <v>57</v>
      </c>
      <c r="D7258" s="19" t="s">
        <v>85</v>
      </c>
      <c r="E7258" s="19" t="s">
        <v>26</v>
      </c>
      <c r="F7258" s="21">
        <v>1.0</v>
      </c>
      <c r="G7258" s="22">
        <v>29292.0</v>
      </c>
      <c r="H7258" s="15" t="str">
        <f t="shared" si="2"/>
        <v>Base Range</v>
      </c>
      <c r="I7258" s="22">
        <v>35790.0</v>
      </c>
      <c r="J7258" s="23">
        <f t="shared" si="3"/>
        <v>0.8184409053</v>
      </c>
      <c r="K7258" s="24" t="str">
        <f t="shared" si="4"/>
        <v>Target Not Meet</v>
      </c>
    </row>
    <row r="7259" ht="22.5" customHeight="1">
      <c r="A7259" s="18">
        <v>45761.0</v>
      </c>
      <c r="B7259" s="19" t="str">
        <f t="shared" si="1"/>
        <v>Apr</v>
      </c>
      <c r="C7259" s="20" t="s">
        <v>57</v>
      </c>
      <c r="D7259" s="19" t="s">
        <v>80</v>
      </c>
      <c r="E7259" s="19" t="s">
        <v>63</v>
      </c>
      <c r="F7259" s="21">
        <v>1.0</v>
      </c>
      <c r="G7259" s="22">
        <v>13831.0</v>
      </c>
      <c r="H7259" s="15" t="str">
        <f t="shared" si="2"/>
        <v>Base Range</v>
      </c>
      <c r="I7259" s="22">
        <v>14879.0</v>
      </c>
      <c r="J7259" s="23">
        <f t="shared" si="3"/>
        <v>0.9295651589</v>
      </c>
      <c r="K7259" s="24" t="str">
        <f t="shared" si="4"/>
        <v>Target Not Meet</v>
      </c>
    </row>
    <row r="7260" ht="22.5" customHeight="1">
      <c r="A7260" s="18">
        <v>45761.0</v>
      </c>
      <c r="B7260" s="19" t="str">
        <f t="shared" si="1"/>
        <v>Apr</v>
      </c>
      <c r="C7260" s="20" t="s">
        <v>57</v>
      </c>
      <c r="D7260" s="19" t="s">
        <v>80</v>
      </c>
      <c r="E7260" s="19" t="s">
        <v>38</v>
      </c>
      <c r="F7260" s="21">
        <v>1.0</v>
      </c>
      <c r="G7260" s="22">
        <v>28549.0</v>
      </c>
      <c r="H7260" s="15" t="str">
        <f t="shared" si="2"/>
        <v>Base Range</v>
      </c>
      <c r="I7260" s="22">
        <v>31149.0</v>
      </c>
      <c r="J7260" s="23">
        <f t="shared" si="3"/>
        <v>0.9165302257</v>
      </c>
      <c r="K7260" s="24" t="str">
        <f t="shared" si="4"/>
        <v>Target Not Meet</v>
      </c>
    </row>
    <row r="7261" ht="22.5" customHeight="1">
      <c r="A7261" s="18">
        <v>45761.0</v>
      </c>
      <c r="B7261" s="19" t="str">
        <f t="shared" si="1"/>
        <v>Apr</v>
      </c>
      <c r="C7261" s="20" t="s">
        <v>13</v>
      </c>
      <c r="D7261" s="19" t="s">
        <v>169</v>
      </c>
      <c r="E7261" s="19" t="s">
        <v>38</v>
      </c>
      <c r="F7261" s="21">
        <v>2.0</v>
      </c>
      <c r="G7261" s="22">
        <v>38253.0</v>
      </c>
      <c r="H7261" s="15" t="str">
        <f t="shared" si="2"/>
        <v>Base Range</v>
      </c>
      <c r="I7261" s="22">
        <v>46019.0</v>
      </c>
      <c r="J7261" s="23">
        <f t="shared" si="3"/>
        <v>0.8312436168</v>
      </c>
      <c r="K7261" s="24" t="str">
        <f t="shared" si="4"/>
        <v>Target Not Meet</v>
      </c>
    </row>
    <row r="7262" ht="22.5" customHeight="1">
      <c r="A7262" s="18">
        <v>45761.0</v>
      </c>
      <c r="B7262" s="19" t="str">
        <f t="shared" si="1"/>
        <v>Apr</v>
      </c>
      <c r="C7262" s="20" t="s">
        <v>57</v>
      </c>
      <c r="D7262" s="19" t="s">
        <v>71</v>
      </c>
      <c r="E7262" s="19" t="s">
        <v>9</v>
      </c>
      <c r="F7262" s="21">
        <v>1.0</v>
      </c>
      <c r="G7262" s="22">
        <v>40809.0</v>
      </c>
      <c r="H7262" s="15" t="str">
        <f t="shared" si="2"/>
        <v>Base Range</v>
      </c>
      <c r="I7262" s="22">
        <v>48335.0</v>
      </c>
      <c r="J7262" s="23">
        <f t="shared" si="3"/>
        <v>0.8442950243</v>
      </c>
      <c r="K7262" s="24" t="str">
        <f t="shared" si="4"/>
        <v>Target Not Meet</v>
      </c>
    </row>
    <row r="7263" ht="22.5" customHeight="1">
      <c r="A7263" s="18">
        <v>45761.0</v>
      </c>
      <c r="B7263" s="19" t="str">
        <f t="shared" si="1"/>
        <v>Apr</v>
      </c>
      <c r="C7263" s="20" t="s">
        <v>57</v>
      </c>
      <c r="D7263" s="19" t="s">
        <v>71</v>
      </c>
      <c r="E7263" s="19" t="s">
        <v>34</v>
      </c>
      <c r="F7263" s="21">
        <v>2.0</v>
      </c>
      <c r="G7263" s="22">
        <v>41627.0</v>
      </c>
      <c r="H7263" s="15" t="str">
        <f t="shared" si="2"/>
        <v>Base Range</v>
      </c>
      <c r="I7263" s="22">
        <v>48576.0</v>
      </c>
      <c r="J7263" s="23">
        <f t="shared" si="3"/>
        <v>0.8569458169</v>
      </c>
      <c r="K7263" s="24" t="str">
        <f t="shared" si="4"/>
        <v>Target Not Meet</v>
      </c>
    </row>
    <row r="7264" ht="22.5" customHeight="1">
      <c r="A7264" s="18">
        <v>45761.0</v>
      </c>
      <c r="B7264" s="19" t="str">
        <f t="shared" si="1"/>
        <v>Apr</v>
      </c>
      <c r="C7264" s="20" t="s">
        <v>57</v>
      </c>
      <c r="D7264" s="25" t="s">
        <v>62</v>
      </c>
      <c r="E7264" s="19" t="s">
        <v>68</v>
      </c>
      <c r="F7264" s="21">
        <v>1.0</v>
      </c>
      <c r="G7264" s="22">
        <v>19976.0</v>
      </c>
      <c r="H7264" s="15" t="str">
        <f t="shared" si="2"/>
        <v>Base Range</v>
      </c>
      <c r="I7264" s="22">
        <v>15131.0</v>
      </c>
      <c r="J7264" s="23">
        <f t="shared" si="3"/>
        <v>1.320203556</v>
      </c>
      <c r="K7264" s="24" t="str">
        <f t="shared" si="4"/>
        <v>Over Achived</v>
      </c>
    </row>
    <row r="7265" ht="22.5" customHeight="1">
      <c r="A7265" s="18">
        <v>45761.0</v>
      </c>
      <c r="B7265" s="19" t="str">
        <f t="shared" si="1"/>
        <v>Apr</v>
      </c>
      <c r="C7265" s="20" t="s">
        <v>57</v>
      </c>
      <c r="D7265" s="25" t="s">
        <v>62</v>
      </c>
      <c r="E7265" s="19" t="s">
        <v>9</v>
      </c>
      <c r="F7265" s="21">
        <v>1.0</v>
      </c>
      <c r="G7265" s="22">
        <v>45058.0</v>
      </c>
      <c r="H7265" s="15" t="str">
        <f t="shared" si="2"/>
        <v>Base Range</v>
      </c>
      <c r="I7265" s="22">
        <v>37341.0</v>
      </c>
      <c r="J7265" s="23">
        <f t="shared" si="3"/>
        <v>1.206662917</v>
      </c>
      <c r="K7265" s="24" t="str">
        <f t="shared" si="4"/>
        <v>Over Achived</v>
      </c>
    </row>
    <row r="7266" ht="22.5" customHeight="1">
      <c r="A7266" s="18">
        <v>45761.0</v>
      </c>
      <c r="B7266" s="19" t="str">
        <f t="shared" si="1"/>
        <v>Apr</v>
      </c>
      <c r="C7266" s="20" t="s">
        <v>57</v>
      </c>
      <c r="D7266" s="19" t="s">
        <v>58</v>
      </c>
      <c r="E7266" s="19" t="s">
        <v>68</v>
      </c>
      <c r="F7266" s="21">
        <v>1.0</v>
      </c>
      <c r="G7266" s="22">
        <v>19208.0</v>
      </c>
      <c r="H7266" s="15" t="str">
        <f t="shared" si="2"/>
        <v>Base Range</v>
      </c>
      <c r="I7266" s="22">
        <v>16076.0</v>
      </c>
      <c r="J7266" s="23">
        <f t="shared" si="3"/>
        <v>1.194824583</v>
      </c>
      <c r="K7266" s="24" t="str">
        <f t="shared" si="4"/>
        <v>Over Achived</v>
      </c>
    </row>
    <row r="7267" ht="22.5" customHeight="1">
      <c r="A7267" s="18">
        <v>45761.0</v>
      </c>
      <c r="B7267" s="19" t="str">
        <f t="shared" si="1"/>
        <v>Apr</v>
      </c>
      <c r="C7267" s="20" t="s">
        <v>57</v>
      </c>
      <c r="D7267" s="19" t="s">
        <v>58</v>
      </c>
      <c r="E7267" s="19" t="s">
        <v>19</v>
      </c>
      <c r="F7267" s="21">
        <v>1.0</v>
      </c>
      <c r="G7267" s="22">
        <v>25474.0</v>
      </c>
      <c r="H7267" s="15" t="str">
        <f t="shared" si="2"/>
        <v>Base Range</v>
      </c>
      <c r="I7267" s="22">
        <v>19236.0</v>
      </c>
      <c r="J7267" s="23">
        <f t="shared" si="3"/>
        <v>1.324287794</v>
      </c>
      <c r="K7267" s="24" t="str">
        <f t="shared" si="4"/>
        <v>Over Achived</v>
      </c>
    </row>
    <row r="7268" ht="22.5" customHeight="1">
      <c r="A7268" s="18">
        <v>45761.0</v>
      </c>
      <c r="B7268" s="19" t="str">
        <f t="shared" si="1"/>
        <v>Apr</v>
      </c>
      <c r="C7268" s="20" t="s">
        <v>57</v>
      </c>
      <c r="D7268" s="19" t="s">
        <v>58</v>
      </c>
      <c r="E7268" s="19" t="s">
        <v>68</v>
      </c>
      <c r="F7268" s="21">
        <v>1.0</v>
      </c>
      <c r="G7268" s="22">
        <v>19361.0</v>
      </c>
      <c r="H7268" s="15" t="str">
        <f t="shared" si="2"/>
        <v>Base Range</v>
      </c>
      <c r="I7268" s="22">
        <v>16592.0</v>
      </c>
      <c r="J7268" s="23">
        <f t="shared" si="3"/>
        <v>1.166887657</v>
      </c>
      <c r="K7268" s="24" t="str">
        <f t="shared" si="4"/>
        <v>Over Achived</v>
      </c>
    </row>
    <row r="7269" ht="22.5" customHeight="1">
      <c r="A7269" s="18">
        <v>45761.0</v>
      </c>
      <c r="B7269" s="19" t="str">
        <f t="shared" si="1"/>
        <v>Apr</v>
      </c>
      <c r="C7269" s="20" t="s">
        <v>57</v>
      </c>
      <c r="D7269" s="19" t="s">
        <v>71</v>
      </c>
      <c r="E7269" s="19" t="s">
        <v>68</v>
      </c>
      <c r="F7269" s="21">
        <v>1.0</v>
      </c>
      <c r="G7269" s="22">
        <v>19011.0</v>
      </c>
      <c r="H7269" s="15" t="str">
        <f t="shared" si="2"/>
        <v>Base Range</v>
      </c>
      <c r="I7269" s="22">
        <v>24291.0</v>
      </c>
      <c r="J7269" s="23">
        <f t="shared" si="3"/>
        <v>0.782635544</v>
      </c>
      <c r="K7269" s="24" t="str">
        <f t="shared" si="4"/>
        <v>Target Not Meet</v>
      </c>
    </row>
    <row r="7270" ht="22.5" customHeight="1">
      <c r="A7270" s="18">
        <v>45761.0</v>
      </c>
      <c r="B7270" s="19" t="str">
        <f t="shared" si="1"/>
        <v>Apr</v>
      </c>
      <c r="C7270" s="20" t="s">
        <v>13</v>
      </c>
      <c r="D7270" s="19" t="s">
        <v>14</v>
      </c>
      <c r="E7270" s="19" t="s">
        <v>34</v>
      </c>
      <c r="F7270" s="21">
        <v>2.0</v>
      </c>
      <c r="G7270" s="22">
        <v>49161.0</v>
      </c>
      <c r="H7270" s="15" t="str">
        <f t="shared" si="2"/>
        <v>Base Range</v>
      </c>
      <c r="I7270" s="22">
        <v>37697.0</v>
      </c>
      <c r="J7270" s="23">
        <f t="shared" si="3"/>
        <v>1.30410908</v>
      </c>
      <c r="K7270" s="24" t="str">
        <f t="shared" si="4"/>
        <v>Over Achived</v>
      </c>
    </row>
    <row r="7271" ht="22.5" customHeight="1">
      <c r="A7271" s="18">
        <v>45761.0</v>
      </c>
      <c r="B7271" s="19" t="str">
        <f t="shared" si="1"/>
        <v>Apr</v>
      </c>
      <c r="C7271" s="20" t="s">
        <v>92</v>
      </c>
      <c r="D7271" s="25" t="s">
        <v>149</v>
      </c>
      <c r="E7271" s="19" t="s">
        <v>63</v>
      </c>
      <c r="F7271" s="21">
        <v>3.0</v>
      </c>
      <c r="G7271" s="22">
        <v>66403.0</v>
      </c>
      <c r="H7271" s="15" t="str">
        <f t="shared" si="2"/>
        <v>Medium Range</v>
      </c>
      <c r="I7271" s="22">
        <v>54484.0</v>
      </c>
      <c r="J7271" s="23">
        <f t="shared" si="3"/>
        <v>1.218761471</v>
      </c>
      <c r="K7271" s="24" t="str">
        <f t="shared" si="4"/>
        <v>Over Achived</v>
      </c>
    </row>
    <row r="7272" ht="22.5" customHeight="1">
      <c r="A7272" s="18">
        <v>45761.0</v>
      </c>
      <c r="B7272" s="19" t="str">
        <f t="shared" si="1"/>
        <v>Apr</v>
      </c>
      <c r="C7272" s="20" t="s">
        <v>92</v>
      </c>
      <c r="D7272" s="19" t="s">
        <v>93</v>
      </c>
      <c r="E7272" s="19" t="s">
        <v>23</v>
      </c>
      <c r="F7272" s="21">
        <v>2.0</v>
      </c>
      <c r="G7272" s="22">
        <v>42293.0</v>
      </c>
      <c r="H7272" s="15" t="str">
        <f t="shared" si="2"/>
        <v>Base Range</v>
      </c>
      <c r="I7272" s="22">
        <v>44569.0</v>
      </c>
      <c r="J7272" s="23">
        <f t="shared" si="3"/>
        <v>0.9489331149</v>
      </c>
      <c r="K7272" s="24" t="str">
        <f t="shared" si="4"/>
        <v>Target Not Meet</v>
      </c>
    </row>
    <row r="7273" ht="22.5" customHeight="1">
      <c r="A7273" s="18">
        <v>45761.0</v>
      </c>
      <c r="B7273" s="19" t="str">
        <f t="shared" si="1"/>
        <v>Apr</v>
      </c>
      <c r="C7273" s="20" t="s">
        <v>7</v>
      </c>
      <c r="D7273" s="19" t="s">
        <v>126</v>
      </c>
      <c r="E7273" s="19" t="s">
        <v>34</v>
      </c>
      <c r="F7273" s="21">
        <v>3.0</v>
      </c>
      <c r="G7273" s="22">
        <v>89164.0</v>
      </c>
      <c r="H7273" s="15" t="str">
        <f t="shared" si="2"/>
        <v>High Range</v>
      </c>
      <c r="I7273" s="22">
        <v>82539.0</v>
      </c>
      <c r="J7273" s="23">
        <f t="shared" si="3"/>
        <v>1.080265087</v>
      </c>
      <c r="K7273" s="24" t="str">
        <f t="shared" si="4"/>
        <v>Over Achived</v>
      </c>
    </row>
    <row r="7274" ht="22.5" customHeight="1">
      <c r="A7274" s="18">
        <v>45761.0</v>
      </c>
      <c r="B7274" s="19" t="str">
        <f t="shared" si="1"/>
        <v>Apr</v>
      </c>
      <c r="C7274" s="20" t="s">
        <v>7</v>
      </c>
      <c r="D7274" s="19" t="s">
        <v>126</v>
      </c>
      <c r="E7274" s="19" t="s">
        <v>23</v>
      </c>
      <c r="F7274" s="21">
        <v>2.0</v>
      </c>
      <c r="G7274" s="22">
        <v>52866.0</v>
      </c>
      <c r="H7274" s="15" t="str">
        <f t="shared" si="2"/>
        <v>Medium Range</v>
      </c>
      <c r="I7274" s="22">
        <v>41894.0</v>
      </c>
      <c r="J7274" s="23">
        <f t="shared" si="3"/>
        <v>1.261899079</v>
      </c>
      <c r="K7274" s="24" t="str">
        <f t="shared" si="4"/>
        <v>Over Achived</v>
      </c>
    </row>
    <row r="7275" ht="22.5" customHeight="1">
      <c r="A7275" s="18">
        <v>45761.0</v>
      </c>
      <c r="B7275" s="19" t="str">
        <f t="shared" si="1"/>
        <v>Apr</v>
      </c>
      <c r="C7275" s="20" t="s">
        <v>7</v>
      </c>
      <c r="D7275" s="19" t="s">
        <v>126</v>
      </c>
      <c r="E7275" s="19" t="s">
        <v>34</v>
      </c>
      <c r="F7275" s="21">
        <v>3.0</v>
      </c>
      <c r="G7275" s="22">
        <v>85729.0</v>
      </c>
      <c r="H7275" s="15" t="str">
        <f t="shared" si="2"/>
        <v>High Range</v>
      </c>
      <c r="I7275" s="22">
        <v>75280.0</v>
      </c>
      <c r="J7275" s="23">
        <f t="shared" si="3"/>
        <v>1.138801807</v>
      </c>
      <c r="K7275" s="24" t="str">
        <f t="shared" si="4"/>
        <v>Over Achived</v>
      </c>
    </row>
    <row r="7276" ht="22.5" customHeight="1">
      <c r="A7276" s="18">
        <v>45761.0</v>
      </c>
      <c r="B7276" s="19" t="str">
        <f t="shared" si="1"/>
        <v>Apr</v>
      </c>
      <c r="C7276" s="20" t="s">
        <v>7</v>
      </c>
      <c r="D7276" s="19" t="s">
        <v>126</v>
      </c>
      <c r="E7276" s="19" t="s">
        <v>23</v>
      </c>
      <c r="F7276" s="21">
        <v>2.0</v>
      </c>
      <c r="G7276" s="22">
        <v>43834.0</v>
      </c>
      <c r="H7276" s="15" t="str">
        <f t="shared" si="2"/>
        <v>Base Range</v>
      </c>
      <c r="I7276" s="22">
        <v>41416.0</v>
      </c>
      <c r="J7276" s="23">
        <f t="shared" si="3"/>
        <v>1.058383234</v>
      </c>
      <c r="K7276" s="24" t="str">
        <f t="shared" si="4"/>
        <v>Over Achived</v>
      </c>
    </row>
    <row r="7277" ht="22.5" customHeight="1">
      <c r="A7277" s="18">
        <v>45761.0</v>
      </c>
      <c r="B7277" s="19" t="str">
        <f t="shared" si="1"/>
        <v>Apr</v>
      </c>
      <c r="C7277" s="20" t="s">
        <v>7</v>
      </c>
      <c r="D7277" s="19" t="s">
        <v>118</v>
      </c>
      <c r="E7277" s="19" t="s">
        <v>68</v>
      </c>
      <c r="F7277" s="21">
        <v>2.0</v>
      </c>
      <c r="G7277" s="22">
        <v>36518.0</v>
      </c>
      <c r="H7277" s="15" t="str">
        <f t="shared" si="2"/>
        <v>Base Range</v>
      </c>
      <c r="I7277" s="22">
        <v>26327.0</v>
      </c>
      <c r="J7277" s="23">
        <f t="shared" si="3"/>
        <v>1.387093098</v>
      </c>
      <c r="K7277" s="24" t="str">
        <f t="shared" si="4"/>
        <v>Over Achived</v>
      </c>
    </row>
    <row r="7278" ht="22.5" customHeight="1">
      <c r="A7278" s="18">
        <v>45761.0</v>
      </c>
      <c r="B7278" s="19" t="str">
        <f t="shared" si="1"/>
        <v>Apr</v>
      </c>
      <c r="C7278" s="20" t="s">
        <v>7</v>
      </c>
      <c r="D7278" s="19" t="s">
        <v>118</v>
      </c>
      <c r="E7278" s="19" t="s">
        <v>63</v>
      </c>
      <c r="F7278" s="21">
        <v>2.0</v>
      </c>
      <c r="G7278" s="22">
        <v>37041.0</v>
      </c>
      <c r="H7278" s="15" t="str">
        <f t="shared" si="2"/>
        <v>Base Range</v>
      </c>
      <c r="I7278" s="22">
        <v>29651.0</v>
      </c>
      <c r="J7278" s="23">
        <f t="shared" si="3"/>
        <v>1.249232741</v>
      </c>
      <c r="K7278" s="24" t="str">
        <f t="shared" si="4"/>
        <v>Over Achived</v>
      </c>
    </row>
    <row r="7279" ht="22.5" customHeight="1">
      <c r="A7279" s="18">
        <v>45761.0</v>
      </c>
      <c r="B7279" s="19" t="str">
        <f t="shared" si="1"/>
        <v>Apr</v>
      </c>
      <c r="C7279" s="20" t="s">
        <v>7</v>
      </c>
      <c r="D7279" s="19" t="s">
        <v>126</v>
      </c>
      <c r="E7279" s="19" t="s">
        <v>23</v>
      </c>
      <c r="F7279" s="21">
        <v>2.0</v>
      </c>
      <c r="G7279" s="22">
        <v>53211.0</v>
      </c>
      <c r="H7279" s="15" t="str">
        <f t="shared" si="2"/>
        <v>Medium Range</v>
      </c>
      <c r="I7279" s="22">
        <v>40491.0</v>
      </c>
      <c r="J7279" s="23">
        <f t="shared" si="3"/>
        <v>1.314143884</v>
      </c>
      <c r="K7279" s="24" t="str">
        <f t="shared" si="4"/>
        <v>Over Achived</v>
      </c>
    </row>
    <row r="7280" ht="22.5" customHeight="1">
      <c r="A7280" s="18">
        <v>45761.0</v>
      </c>
      <c r="B7280" s="19" t="str">
        <f t="shared" si="1"/>
        <v>Apr</v>
      </c>
      <c r="C7280" s="20" t="s">
        <v>7</v>
      </c>
      <c r="D7280" s="19" t="s">
        <v>118</v>
      </c>
      <c r="E7280" s="19" t="s">
        <v>38</v>
      </c>
      <c r="F7280" s="21">
        <v>2.0</v>
      </c>
      <c r="G7280" s="22">
        <v>67160.0</v>
      </c>
      <c r="H7280" s="15" t="str">
        <f t="shared" si="2"/>
        <v>Medium Range</v>
      </c>
      <c r="I7280" s="22">
        <v>51981.0</v>
      </c>
      <c r="J7280" s="23">
        <f t="shared" si="3"/>
        <v>1.292010542</v>
      </c>
      <c r="K7280" s="24" t="str">
        <f t="shared" si="4"/>
        <v>Over Achived</v>
      </c>
    </row>
    <row r="7281" ht="22.5" customHeight="1">
      <c r="A7281" s="18">
        <v>45761.0</v>
      </c>
      <c r="B7281" s="19" t="str">
        <f t="shared" si="1"/>
        <v>Apr</v>
      </c>
      <c r="C7281" s="20" t="s">
        <v>7</v>
      </c>
      <c r="D7281" s="19" t="s">
        <v>118</v>
      </c>
      <c r="E7281" s="19" t="s">
        <v>38</v>
      </c>
      <c r="F7281" s="21">
        <v>3.0</v>
      </c>
      <c r="G7281" s="22">
        <v>61519.0</v>
      </c>
      <c r="H7281" s="15" t="str">
        <f t="shared" si="2"/>
        <v>Medium Range</v>
      </c>
      <c r="I7281" s="22">
        <v>45788.0</v>
      </c>
      <c r="J7281" s="23">
        <f t="shared" si="3"/>
        <v>1.343561632</v>
      </c>
      <c r="K7281" s="24" t="str">
        <f t="shared" si="4"/>
        <v>Over Achived</v>
      </c>
    </row>
    <row r="7282" ht="22.5" customHeight="1">
      <c r="A7282" s="18">
        <v>45761.0</v>
      </c>
      <c r="B7282" s="19" t="str">
        <f t="shared" si="1"/>
        <v>Apr</v>
      </c>
      <c r="C7282" s="20" t="s">
        <v>7</v>
      </c>
      <c r="D7282" s="19" t="s">
        <v>106</v>
      </c>
      <c r="E7282" s="19" t="s">
        <v>9</v>
      </c>
      <c r="F7282" s="21">
        <v>4.0</v>
      </c>
      <c r="G7282" s="22">
        <v>94306.0</v>
      </c>
      <c r="H7282" s="15" t="str">
        <f t="shared" si="2"/>
        <v>Very High Range</v>
      </c>
      <c r="I7282" s="22">
        <v>69365.0</v>
      </c>
      <c r="J7282" s="23">
        <f t="shared" si="3"/>
        <v>1.359561739</v>
      </c>
      <c r="K7282" s="24" t="str">
        <f t="shared" si="4"/>
        <v>Over Achived</v>
      </c>
    </row>
    <row r="7283" ht="22.5" customHeight="1">
      <c r="A7283" s="18">
        <v>45761.0</v>
      </c>
      <c r="B7283" s="19" t="str">
        <f t="shared" si="1"/>
        <v>Apr</v>
      </c>
      <c r="C7283" s="20" t="s">
        <v>7</v>
      </c>
      <c r="D7283" s="19" t="s">
        <v>106</v>
      </c>
      <c r="E7283" s="19" t="s">
        <v>63</v>
      </c>
      <c r="F7283" s="21">
        <v>2.0</v>
      </c>
      <c r="G7283" s="22">
        <v>36033.0</v>
      </c>
      <c r="H7283" s="15" t="str">
        <f t="shared" si="2"/>
        <v>Base Range</v>
      </c>
      <c r="I7283" s="22">
        <v>27102.0</v>
      </c>
      <c r="J7283" s="23">
        <f t="shared" si="3"/>
        <v>1.329532876</v>
      </c>
      <c r="K7283" s="24" t="str">
        <f t="shared" si="4"/>
        <v>Over Achived</v>
      </c>
    </row>
    <row r="7284" ht="22.5" customHeight="1">
      <c r="A7284" s="18">
        <v>45761.0</v>
      </c>
      <c r="B7284" s="19" t="str">
        <f t="shared" si="1"/>
        <v>Apr</v>
      </c>
      <c r="C7284" s="20" t="s">
        <v>7</v>
      </c>
      <c r="D7284" s="19" t="s">
        <v>8</v>
      </c>
      <c r="E7284" s="19" t="s">
        <v>23</v>
      </c>
      <c r="F7284" s="21">
        <v>2.0</v>
      </c>
      <c r="G7284" s="22">
        <v>42439.0</v>
      </c>
      <c r="H7284" s="15" t="str">
        <f t="shared" si="2"/>
        <v>Base Range</v>
      </c>
      <c r="I7284" s="22">
        <v>35598.0</v>
      </c>
      <c r="J7284" s="23">
        <f t="shared" si="3"/>
        <v>1.192173718</v>
      </c>
      <c r="K7284" s="24" t="str">
        <f t="shared" si="4"/>
        <v>Over Achived</v>
      </c>
    </row>
    <row r="7285" ht="22.5" customHeight="1">
      <c r="A7285" s="18">
        <v>45761.0</v>
      </c>
      <c r="B7285" s="19" t="str">
        <f t="shared" si="1"/>
        <v>Apr</v>
      </c>
      <c r="C7285" s="20" t="s">
        <v>7</v>
      </c>
      <c r="D7285" s="19" t="s">
        <v>8</v>
      </c>
      <c r="E7285" s="19" t="s">
        <v>38</v>
      </c>
      <c r="F7285" s="21">
        <v>2.0</v>
      </c>
      <c r="G7285" s="22">
        <v>64448.0</v>
      </c>
      <c r="H7285" s="15" t="str">
        <f t="shared" si="2"/>
        <v>Medium Range</v>
      </c>
      <c r="I7285" s="22">
        <v>59354.0</v>
      </c>
      <c r="J7285" s="23">
        <f t="shared" si="3"/>
        <v>1.085824039</v>
      </c>
      <c r="K7285" s="24" t="str">
        <f t="shared" si="4"/>
        <v>Over Achived</v>
      </c>
    </row>
    <row r="7286" ht="22.5" customHeight="1">
      <c r="A7286" s="18">
        <v>45761.0</v>
      </c>
      <c r="B7286" s="19" t="str">
        <f t="shared" si="1"/>
        <v>Apr</v>
      </c>
      <c r="C7286" s="20" t="s">
        <v>13</v>
      </c>
      <c r="D7286" s="19" t="s">
        <v>14</v>
      </c>
      <c r="E7286" s="19" t="s">
        <v>23</v>
      </c>
      <c r="F7286" s="21">
        <v>1.0</v>
      </c>
      <c r="G7286" s="22">
        <v>28749.0</v>
      </c>
      <c r="H7286" s="15" t="str">
        <f t="shared" si="2"/>
        <v>Base Range</v>
      </c>
      <c r="I7286" s="22">
        <v>26165.0</v>
      </c>
      <c r="J7286" s="23">
        <f t="shared" si="3"/>
        <v>1.098757883</v>
      </c>
      <c r="K7286" s="24" t="str">
        <f t="shared" si="4"/>
        <v>Over Achived</v>
      </c>
    </row>
    <row r="7287" ht="22.5" customHeight="1">
      <c r="A7287" s="18">
        <v>45761.0</v>
      </c>
      <c r="B7287" s="19" t="str">
        <f t="shared" si="1"/>
        <v>Apr</v>
      </c>
      <c r="C7287" s="20" t="s">
        <v>7</v>
      </c>
      <c r="D7287" s="19" t="s">
        <v>118</v>
      </c>
      <c r="E7287" s="19" t="s">
        <v>26</v>
      </c>
      <c r="F7287" s="21">
        <v>5.0</v>
      </c>
      <c r="G7287" s="22">
        <v>132532.0</v>
      </c>
      <c r="H7287" s="15" t="str">
        <f t="shared" si="2"/>
        <v>Very High Range</v>
      </c>
      <c r="I7287" s="22">
        <v>102164.0</v>
      </c>
      <c r="J7287" s="23">
        <f t="shared" si="3"/>
        <v>1.297247563</v>
      </c>
      <c r="K7287" s="24" t="str">
        <f t="shared" si="4"/>
        <v>Over Achived</v>
      </c>
    </row>
    <row r="7288" ht="22.5" customHeight="1">
      <c r="A7288" s="18">
        <v>45761.0</v>
      </c>
      <c r="B7288" s="19" t="str">
        <f t="shared" si="1"/>
        <v>Apr</v>
      </c>
      <c r="C7288" s="20" t="s">
        <v>7</v>
      </c>
      <c r="D7288" s="19" t="s">
        <v>131</v>
      </c>
      <c r="E7288" s="19" t="s">
        <v>68</v>
      </c>
      <c r="F7288" s="21">
        <v>2.0</v>
      </c>
      <c r="G7288" s="22">
        <v>47750.0</v>
      </c>
      <c r="H7288" s="15" t="str">
        <f t="shared" si="2"/>
        <v>Base Range</v>
      </c>
      <c r="I7288" s="22">
        <v>37187.0</v>
      </c>
      <c r="J7288" s="23">
        <f t="shared" si="3"/>
        <v>1.284050878</v>
      </c>
      <c r="K7288" s="24" t="str">
        <f t="shared" si="4"/>
        <v>Over Achived</v>
      </c>
    </row>
    <row r="7289" ht="22.5" customHeight="1">
      <c r="A7289" s="18">
        <v>45761.0</v>
      </c>
      <c r="B7289" s="19" t="str">
        <f t="shared" si="1"/>
        <v>Apr</v>
      </c>
      <c r="C7289" s="20" t="s">
        <v>7</v>
      </c>
      <c r="D7289" s="19" t="s">
        <v>8</v>
      </c>
      <c r="E7289" s="19" t="s">
        <v>23</v>
      </c>
      <c r="F7289" s="21">
        <v>2.0</v>
      </c>
      <c r="G7289" s="22">
        <v>53156.0</v>
      </c>
      <c r="H7289" s="15" t="str">
        <f t="shared" si="2"/>
        <v>Medium Range</v>
      </c>
      <c r="I7289" s="22">
        <v>49021.0</v>
      </c>
      <c r="J7289" s="23">
        <f t="shared" si="3"/>
        <v>1.084351604</v>
      </c>
      <c r="K7289" s="24" t="str">
        <f t="shared" si="4"/>
        <v>Over Achived</v>
      </c>
    </row>
    <row r="7290" ht="22.5" customHeight="1">
      <c r="A7290" s="18">
        <v>45761.0</v>
      </c>
      <c r="B7290" s="19" t="str">
        <f t="shared" si="1"/>
        <v>Apr</v>
      </c>
      <c r="C7290" s="20" t="s">
        <v>7</v>
      </c>
      <c r="D7290" s="19" t="s">
        <v>131</v>
      </c>
      <c r="E7290" s="19" t="s">
        <v>23</v>
      </c>
      <c r="F7290" s="21">
        <v>2.0</v>
      </c>
      <c r="G7290" s="22">
        <v>47824.0</v>
      </c>
      <c r="H7290" s="15" t="str">
        <f t="shared" si="2"/>
        <v>Base Range</v>
      </c>
      <c r="I7290" s="22">
        <v>45261.0</v>
      </c>
      <c r="J7290" s="23">
        <f t="shared" si="3"/>
        <v>1.056627118</v>
      </c>
      <c r="K7290" s="24" t="str">
        <f t="shared" si="4"/>
        <v>Over Achived</v>
      </c>
    </row>
    <row r="7291" ht="22.5" customHeight="1">
      <c r="A7291" s="18">
        <v>45761.0</v>
      </c>
      <c r="B7291" s="19" t="str">
        <f t="shared" si="1"/>
        <v>Apr</v>
      </c>
      <c r="C7291" s="20" t="s">
        <v>7</v>
      </c>
      <c r="D7291" s="19" t="s">
        <v>131</v>
      </c>
      <c r="E7291" s="19" t="s">
        <v>63</v>
      </c>
      <c r="F7291" s="21">
        <v>1.0</v>
      </c>
      <c r="G7291" s="22">
        <v>39714.0</v>
      </c>
      <c r="H7291" s="15" t="str">
        <f t="shared" si="2"/>
        <v>Base Range</v>
      </c>
      <c r="I7291" s="22">
        <v>31223.0</v>
      </c>
      <c r="J7291" s="23">
        <f t="shared" si="3"/>
        <v>1.271946962</v>
      </c>
      <c r="K7291" s="24" t="str">
        <f t="shared" si="4"/>
        <v>Over Achived</v>
      </c>
    </row>
    <row r="7292" ht="22.5" customHeight="1">
      <c r="A7292" s="18">
        <v>45761.0</v>
      </c>
      <c r="B7292" s="19" t="str">
        <f t="shared" si="1"/>
        <v>Apr</v>
      </c>
      <c r="C7292" s="20" t="s">
        <v>92</v>
      </c>
      <c r="D7292" s="19" t="s">
        <v>93</v>
      </c>
      <c r="E7292" s="19" t="s">
        <v>26</v>
      </c>
      <c r="F7292" s="21">
        <v>2.0</v>
      </c>
      <c r="G7292" s="22">
        <v>47857.0</v>
      </c>
      <c r="H7292" s="15" t="str">
        <f t="shared" si="2"/>
        <v>Base Range</v>
      </c>
      <c r="I7292" s="22">
        <v>61329.0</v>
      </c>
      <c r="J7292" s="23">
        <f t="shared" si="3"/>
        <v>0.7803323061</v>
      </c>
      <c r="K7292" s="24" t="str">
        <f t="shared" si="4"/>
        <v>Target Not Meet</v>
      </c>
    </row>
    <row r="7293" ht="22.5" customHeight="1">
      <c r="A7293" s="18">
        <v>45761.0</v>
      </c>
      <c r="B7293" s="19" t="str">
        <f t="shared" si="1"/>
        <v>Apr</v>
      </c>
      <c r="C7293" s="20" t="s">
        <v>92</v>
      </c>
      <c r="D7293" s="19" t="s">
        <v>98</v>
      </c>
      <c r="E7293" s="19" t="s">
        <v>9</v>
      </c>
      <c r="F7293" s="21">
        <v>3.0</v>
      </c>
      <c r="G7293" s="22">
        <v>78642.0</v>
      </c>
      <c r="H7293" s="15" t="str">
        <f t="shared" si="2"/>
        <v>High Range</v>
      </c>
      <c r="I7293" s="22">
        <v>88795.0</v>
      </c>
      <c r="J7293" s="23">
        <f t="shared" si="3"/>
        <v>0.8856579762</v>
      </c>
      <c r="K7293" s="24" t="str">
        <f t="shared" si="4"/>
        <v>Target Not Meet</v>
      </c>
    </row>
    <row r="7294" ht="22.5" customHeight="1">
      <c r="A7294" s="18">
        <v>45761.0</v>
      </c>
      <c r="B7294" s="19" t="str">
        <f t="shared" si="1"/>
        <v>Apr</v>
      </c>
      <c r="C7294" s="20" t="s">
        <v>92</v>
      </c>
      <c r="D7294" s="19" t="s">
        <v>98</v>
      </c>
      <c r="E7294" s="19" t="s">
        <v>34</v>
      </c>
      <c r="F7294" s="21">
        <v>3.0</v>
      </c>
      <c r="G7294" s="22">
        <v>78203.0</v>
      </c>
      <c r="H7294" s="15" t="str">
        <f t="shared" si="2"/>
        <v>High Range</v>
      </c>
      <c r="I7294" s="22">
        <v>98618.0</v>
      </c>
      <c r="J7294" s="23">
        <f t="shared" si="3"/>
        <v>0.7929891095</v>
      </c>
      <c r="K7294" s="24" t="str">
        <f t="shared" si="4"/>
        <v>Target Not Meet</v>
      </c>
    </row>
    <row r="7295" ht="22.5" customHeight="1">
      <c r="A7295" s="18">
        <v>45761.0</v>
      </c>
      <c r="B7295" s="19" t="str">
        <f t="shared" si="1"/>
        <v>Apr</v>
      </c>
      <c r="C7295" s="20" t="s">
        <v>92</v>
      </c>
      <c r="D7295" s="19" t="s">
        <v>98</v>
      </c>
      <c r="E7295" s="19" t="s">
        <v>23</v>
      </c>
      <c r="F7295" s="21">
        <v>1.0</v>
      </c>
      <c r="G7295" s="22">
        <v>38350.0</v>
      </c>
      <c r="H7295" s="15" t="str">
        <f t="shared" si="2"/>
        <v>Base Range</v>
      </c>
      <c r="I7295" s="22">
        <v>49567.0</v>
      </c>
      <c r="J7295" s="23">
        <f t="shared" si="3"/>
        <v>0.7737002441</v>
      </c>
      <c r="K7295" s="24" t="str">
        <f t="shared" si="4"/>
        <v>Target Not Meet</v>
      </c>
    </row>
    <row r="7296" ht="22.5" customHeight="1">
      <c r="A7296" s="18">
        <v>45761.0</v>
      </c>
      <c r="B7296" s="19" t="str">
        <f t="shared" si="1"/>
        <v>Apr</v>
      </c>
      <c r="C7296" s="20" t="s">
        <v>92</v>
      </c>
      <c r="D7296" s="19" t="s">
        <v>144</v>
      </c>
      <c r="E7296" s="19" t="s">
        <v>38</v>
      </c>
      <c r="F7296" s="21">
        <v>2.0</v>
      </c>
      <c r="G7296" s="22">
        <v>43900.0</v>
      </c>
      <c r="H7296" s="15" t="str">
        <f t="shared" si="2"/>
        <v>Base Range</v>
      </c>
      <c r="I7296" s="22">
        <v>32208.0</v>
      </c>
      <c r="J7296" s="23">
        <f t="shared" si="3"/>
        <v>1.3630154</v>
      </c>
      <c r="K7296" s="24" t="str">
        <f t="shared" si="4"/>
        <v>Over Achived</v>
      </c>
    </row>
    <row r="7297" ht="22.5" customHeight="1">
      <c r="A7297" s="18">
        <v>45761.0</v>
      </c>
      <c r="B7297" s="19" t="str">
        <f t="shared" si="1"/>
        <v>Apr</v>
      </c>
      <c r="C7297" s="20" t="s">
        <v>92</v>
      </c>
      <c r="D7297" s="19" t="s">
        <v>144</v>
      </c>
      <c r="E7297" s="19" t="s">
        <v>19</v>
      </c>
      <c r="F7297" s="21">
        <v>2.0</v>
      </c>
      <c r="G7297" s="22">
        <v>45675.0</v>
      </c>
      <c r="H7297" s="15" t="str">
        <f t="shared" si="2"/>
        <v>Base Range</v>
      </c>
      <c r="I7297" s="22">
        <v>32588.0</v>
      </c>
      <c r="J7297" s="23">
        <f t="shared" si="3"/>
        <v>1.401589542</v>
      </c>
      <c r="K7297" s="24" t="str">
        <f t="shared" si="4"/>
        <v>Over Achived</v>
      </c>
    </row>
    <row r="7298" ht="22.5" customHeight="1">
      <c r="A7298" s="18">
        <v>45761.0</v>
      </c>
      <c r="B7298" s="19" t="str">
        <f t="shared" si="1"/>
        <v>Apr</v>
      </c>
      <c r="C7298" s="20" t="s">
        <v>92</v>
      </c>
      <c r="D7298" s="19" t="s">
        <v>98</v>
      </c>
      <c r="E7298" s="19" t="s">
        <v>34</v>
      </c>
      <c r="F7298" s="21">
        <v>3.0</v>
      </c>
      <c r="G7298" s="22">
        <v>74205.0</v>
      </c>
      <c r="H7298" s="15" t="str">
        <f t="shared" si="2"/>
        <v>High Range</v>
      </c>
      <c r="I7298" s="22">
        <v>91170.0</v>
      </c>
      <c r="J7298" s="23">
        <f t="shared" si="3"/>
        <v>0.8139190523</v>
      </c>
      <c r="K7298" s="24" t="str">
        <f t="shared" si="4"/>
        <v>Target Not Meet</v>
      </c>
    </row>
    <row r="7299" ht="22.5" customHeight="1">
      <c r="A7299" s="18">
        <v>45761.0</v>
      </c>
      <c r="B7299" s="19" t="str">
        <f t="shared" si="1"/>
        <v>Apr</v>
      </c>
      <c r="C7299" s="20" t="s">
        <v>92</v>
      </c>
      <c r="D7299" s="19" t="s">
        <v>144</v>
      </c>
      <c r="E7299" s="19" t="s">
        <v>26</v>
      </c>
      <c r="F7299" s="21">
        <v>2.0</v>
      </c>
      <c r="G7299" s="22">
        <v>60326.0</v>
      </c>
      <c r="H7299" s="15" t="str">
        <f t="shared" si="2"/>
        <v>Medium Range</v>
      </c>
      <c r="I7299" s="22">
        <v>45020.0</v>
      </c>
      <c r="J7299" s="23">
        <f t="shared" si="3"/>
        <v>1.33998223</v>
      </c>
      <c r="K7299" s="24" t="str">
        <f t="shared" si="4"/>
        <v>Over Achived</v>
      </c>
    </row>
    <row r="7300" ht="22.5" customHeight="1">
      <c r="A7300" s="18">
        <v>45761.0</v>
      </c>
      <c r="B7300" s="19" t="str">
        <f t="shared" si="1"/>
        <v>Apr</v>
      </c>
      <c r="C7300" s="20" t="s">
        <v>92</v>
      </c>
      <c r="D7300" s="25" t="s">
        <v>149</v>
      </c>
      <c r="E7300" s="19" t="s">
        <v>68</v>
      </c>
      <c r="F7300" s="21">
        <v>1.0</v>
      </c>
      <c r="G7300" s="22">
        <v>37960.0</v>
      </c>
      <c r="H7300" s="15" t="str">
        <f t="shared" si="2"/>
        <v>Base Range</v>
      </c>
      <c r="I7300" s="22">
        <v>28242.0</v>
      </c>
      <c r="J7300" s="23">
        <f t="shared" si="3"/>
        <v>1.344097444</v>
      </c>
      <c r="K7300" s="24" t="str">
        <f t="shared" si="4"/>
        <v>Over Achived</v>
      </c>
    </row>
    <row r="7301" ht="22.5" customHeight="1">
      <c r="A7301" s="18">
        <v>45761.0</v>
      </c>
      <c r="B7301" s="19" t="str">
        <f t="shared" si="1"/>
        <v>Apr</v>
      </c>
      <c r="C7301" s="20" t="s">
        <v>92</v>
      </c>
      <c r="D7301" s="25" t="s">
        <v>149</v>
      </c>
      <c r="E7301" s="19" t="s">
        <v>26</v>
      </c>
      <c r="F7301" s="21">
        <v>2.0</v>
      </c>
      <c r="G7301" s="22">
        <v>50557.0</v>
      </c>
      <c r="H7301" s="15" t="str">
        <f t="shared" si="2"/>
        <v>Medium Range</v>
      </c>
      <c r="I7301" s="22">
        <v>38260.0</v>
      </c>
      <c r="J7301" s="23">
        <f t="shared" si="3"/>
        <v>1.321406168</v>
      </c>
      <c r="K7301" s="24" t="str">
        <f t="shared" si="4"/>
        <v>Over Achived</v>
      </c>
    </row>
    <row r="7302" ht="22.5" customHeight="1">
      <c r="A7302" s="18">
        <v>45761.0</v>
      </c>
      <c r="B7302" s="19" t="str">
        <f t="shared" si="1"/>
        <v>Apr</v>
      </c>
      <c r="C7302" s="20" t="s">
        <v>92</v>
      </c>
      <c r="D7302" s="19" t="s">
        <v>158</v>
      </c>
      <c r="E7302" s="19" t="s">
        <v>38</v>
      </c>
      <c r="F7302" s="21">
        <v>2.0</v>
      </c>
      <c r="G7302" s="22">
        <v>43218.0</v>
      </c>
      <c r="H7302" s="15" t="str">
        <f t="shared" si="2"/>
        <v>Base Range</v>
      </c>
      <c r="I7302" s="22">
        <v>37193.0</v>
      </c>
      <c r="J7302" s="23">
        <f t="shared" si="3"/>
        <v>1.161992848</v>
      </c>
      <c r="K7302" s="24" t="str">
        <f t="shared" si="4"/>
        <v>Over Achived</v>
      </c>
    </row>
    <row r="7303" ht="22.5" customHeight="1">
      <c r="A7303" s="18">
        <v>45761.0</v>
      </c>
      <c r="B7303" s="19" t="str">
        <f t="shared" si="1"/>
        <v>Apr</v>
      </c>
      <c r="C7303" s="20" t="s">
        <v>92</v>
      </c>
      <c r="D7303" s="19" t="s">
        <v>158</v>
      </c>
      <c r="E7303" s="19" t="s">
        <v>19</v>
      </c>
      <c r="F7303" s="21">
        <v>2.0</v>
      </c>
      <c r="G7303" s="22">
        <v>44232.0</v>
      </c>
      <c r="H7303" s="15" t="str">
        <f t="shared" si="2"/>
        <v>Base Range</v>
      </c>
      <c r="I7303" s="22">
        <v>31581.0</v>
      </c>
      <c r="J7303" s="23">
        <f t="shared" si="3"/>
        <v>1.400588962</v>
      </c>
      <c r="K7303" s="24" t="str">
        <f t="shared" si="4"/>
        <v>Over Achived</v>
      </c>
    </row>
    <row r="7304" ht="22.5" customHeight="1">
      <c r="A7304" s="18">
        <v>45761.0</v>
      </c>
      <c r="B7304" s="19" t="str">
        <f t="shared" si="1"/>
        <v>Apr</v>
      </c>
      <c r="C7304" s="20" t="s">
        <v>92</v>
      </c>
      <c r="D7304" s="19" t="s">
        <v>144</v>
      </c>
      <c r="E7304" s="19" t="s">
        <v>23</v>
      </c>
      <c r="F7304" s="21">
        <v>1.0</v>
      </c>
      <c r="G7304" s="22">
        <v>39046.0</v>
      </c>
      <c r="H7304" s="15" t="str">
        <f t="shared" si="2"/>
        <v>Base Range</v>
      </c>
      <c r="I7304" s="22">
        <v>30566.0</v>
      </c>
      <c r="J7304" s="23">
        <f t="shared" si="3"/>
        <v>1.277432441</v>
      </c>
      <c r="K7304" s="24" t="str">
        <f t="shared" si="4"/>
        <v>Over Achived</v>
      </c>
    </row>
    <row r="7305" ht="22.5" customHeight="1">
      <c r="A7305" s="18">
        <v>45761.0</v>
      </c>
      <c r="B7305" s="19" t="str">
        <f t="shared" si="1"/>
        <v>Apr</v>
      </c>
      <c r="C7305" s="20" t="s">
        <v>92</v>
      </c>
      <c r="D7305" s="19" t="s">
        <v>158</v>
      </c>
      <c r="E7305" s="19" t="s">
        <v>68</v>
      </c>
      <c r="F7305" s="21">
        <v>1.0</v>
      </c>
      <c r="G7305" s="22">
        <v>30078.0</v>
      </c>
      <c r="H7305" s="15" t="str">
        <f t="shared" si="2"/>
        <v>Base Range</v>
      </c>
      <c r="I7305" s="22">
        <v>21443.0</v>
      </c>
      <c r="J7305" s="23">
        <f t="shared" si="3"/>
        <v>1.402695518</v>
      </c>
      <c r="K7305" s="24" t="str">
        <f t="shared" si="4"/>
        <v>Over Achived</v>
      </c>
    </row>
    <row r="7306" ht="22.5" customHeight="1">
      <c r="A7306" s="18">
        <v>45762.0</v>
      </c>
      <c r="B7306" s="19" t="str">
        <f t="shared" si="1"/>
        <v>Apr</v>
      </c>
      <c r="C7306" s="20" t="s">
        <v>13</v>
      </c>
      <c r="D7306" s="19" t="s">
        <v>169</v>
      </c>
      <c r="E7306" s="19" t="s">
        <v>68</v>
      </c>
      <c r="F7306" s="21">
        <v>1.0</v>
      </c>
      <c r="G7306" s="22">
        <v>28732.0</v>
      </c>
      <c r="H7306" s="15" t="str">
        <f t="shared" si="2"/>
        <v>Base Range</v>
      </c>
      <c r="I7306" s="22">
        <v>31039.0</v>
      </c>
      <c r="J7306" s="23">
        <f t="shared" si="3"/>
        <v>0.9256741519</v>
      </c>
      <c r="K7306" s="24" t="str">
        <f t="shared" si="4"/>
        <v>Target Not Meet</v>
      </c>
    </row>
    <row r="7307" ht="22.5" customHeight="1">
      <c r="A7307" s="18">
        <v>45762.0</v>
      </c>
      <c r="B7307" s="19" t="str">
        <f t="shared" si="1"/>
        <v>Apr</v>
      </c>
      <c r="C7307" s="20" t="s">
        <v>13</v>
      </c>
      <c r="D7307" s="19" t="s">
        <v>37</v>
      </c>
      <c r="E7307" s="19" t="s">
        <v>63</v>
      </c>
      <c r="F7307" s="21">
        <v>2.0</v>
      </c>
      <c r="G7307" s="22">
        <v>60894.0</v>
      </c>
      <c r="H7307" s="15" t="str">
        <f t="shared" si="2"/>
        <v>Medium Range</v>
      </c>
      <c r="I7307" s="22">
        <v>72186.0</v>
      </c>
      <c r="J7307" s="23">
        <f t="shared" si="3"/>
        <v>0.8435707755</v>
      </c>
      <c r="K7307" s="24" t="str">
        <f t="shared" si="4"/>
        <v>Target Not Meet</v>
      </c>
    </row>
    <row r="7308" ht="22.5" customHeight="1">
      <c r="A7308" s="18">
        <v>45762.0</v>
      </c>
      <c r="B7308" s="19" t="str">
        <f t="shared" si="1"/>
        <v>Apr</v>
      </c>
      <c r="C7308" s="20" t="s">
        <v>13</v>
      </c>
      <c r="D7308" s="19" t="s">
        <v>37</v>
      </c>
      <c r="E7308" s="19" t="s">
        <v>23</v>
      </c>
      <c r="F7308" s="21">
        <v>1.0</v>
      </c>
      <c r="G7308" s="22">
        <v>29018.0</v>
      </c>
      <c r="H7308" s="15" t="str">
        <f t="shared" si="2"/>
        <v>Base Range</v>
      </c>
      <c r="I7308" s="22">
        <v>31329.0</v>
      </c>
      <c r="J7308" s="23">
        <f t="shared" si="3"/>
        <v>0.9262344792</v>
      </c>
      <c r="K7308" s="24" t="str">
        <f t="shared" si="4"/>
        <v>Target Not Meet</v>
      </c>
    </row>
    <row r="7309" ht="22.5" customHeight="1">
      <c r="A7309" s="18">
        <v>45762.0</v>
      </c>
      <c r="B7309" s="19" t="str">
        <f t="shared" si="1"/>
        <v>Apr</v>
      </c>
      <c r="C7309" s="20" t="s">
        <v>13</v>
      </c>
      <c r="D7309" s="19" t="s">
        <v>37</v>
      </c>
      <c r="E7309" s="19" t="s">
        <v>19</v>
      </c>
      <c r="F7309" s="21">
        <v>1.0</v>
      </c>
      <c r="G7309" s="22">
        <v>34819.0</v>
      </c>
      <c r="H7309" s="15" t="str">
        <f t="shared" si="2"/>
        <v>Base Range</v>
      </c>
      <c r="I7309" s="22">
        <v>44612.0</v>
      </c>
      <c r="J7309" s="23">
        <f t="shared" si="3"/>
        <v>0.7804850713</v>
      </c>
      <c r="K7309" s="24" t="str">
        <f t="shared" si="4"/>
        <v>Target Not Meet</v>
      </c>
    </row>
    <row r="7310" ht="22.5" customHeight="1">
      <c r="A7310" s="18">
        <v>45762.0</v>
      </c>
      <c r="B7310" s="19" t="str">
        <f t="shared" si="1"/>
        <v>Apr</v>
      </c>
      <c r="C7310" s="20" t="s">
        <v>13</v>
      </c>
      <c r="D7310" s="19" t="s">
        <v>29</v>
      </c>
      <c r="E7310" s="19" t="s">
        <v>26</v>
      </c>
      <c r="F7310" s="21">
        <v>2.0</v>
      </c>
      <c r="G7310" s="22">
        <v>42517.0</v>
      </c>
      <c r="H7310" s="15" t="str">
        <f t="shared" si="2"/>
        <v>Base Range</v>
      </c>
      <c r="I7310" s="22">
        <v>51187.0</v>
      </c>
      <c r="J7310" s="23">
        <f t="shared" si="3"/>
        <v>0.8306210561</v>
      </c>
      <c r="K7310" s="24" t="str">
        <f t="shared" si="4"/>
        <v>Target Not Meet</v>
      </c>
    </row>
    <row r="7311" ht="22.5" customHeight="1">
      <c r="A7311" s="18">
        <v>45762.0</v>
      </c>
      <c r="B7311" s="19" t="str">
        <f t="shared" si="1"/>
        <v>Apr</v>
      </c>
      <c r="C7311" s="20" t="s">
        <v>13</v>
      </c>
      <c r="D7311" s="19" t="s">
        <v>29</v>
      </c>
      <c r="E7311" s="19" t="s">
        <v>23</v>
      </c>
      <c r="F7311" s="21">
        <v>1.0</v>
      </c>
      <c r="G7311" s="22">
        <v>27864.0</v>
      </c>
      <c r="H7311" s="15" t="str">
        <f t="shared" si="2"/>
        <v>Base Range</v>
      </c>
      <c r="I7311" s="22">
        <v>32493.0</v>
      </c>
      <c r="J7311" s="23">
        <f t="shared" si="3"/>
        <v>0.8575385468</v>
      </c>
      <c r="K7311" s="24" t="str">
        <f t="shared" si="4"/>
        <v>Target Not Meet</v>
      </c>
    </row>
    <row r="7312" ht="22.5" customHeight="1">
      <c r="A7312" s="18">
        <v>45762.0</v>
      </c>
      <c r="B7312" s="19" t="str">
        <f t="shared" si="1"/>
        <v>Apr</v>
      </c>
      <c r="C7312" s="20" t="s">
        <v>13</v>
      </c>
      <c r="D7312" s="19" t="s">
        <v>29</v>
      </c>
      <c r="E7312" s="19" t="s">
        <v>23</v>
      </c>
      <c r="F7312" s="21">
        <v>1.0</v>
      </c>
      <c r="G7312" s="22">
        <v>25098.0</v>
      </c>
      <c r="H7312" s="15" t="str">
        <f t="shared" si="2"/>
        <v>Base Range</v>
      </c>
      <c r="I7312" s="22">
        <v>27681.0</v>
      </c>
      <c r="J7312" s="23">
        <f t="shared" si="3"/>
        <v>0.9066868971</v>
      </c>
      <c r="K7312" s="24" t="str">
        <f t="shared" si="4"/>
        <v>Target Not Meet</v>
      </c>
    </row>
    <row r="7313" ht="22.5" customHeight="1">
      <c r="A7313" s="18">
        <v>45762.0</v>
      </c>
      <c r="B7313" s="19" t="str">
        <f t="shared" si="1"/>
        <v>Apr</v>
      </c>
      <c r="C7313" s="20" t="s">
        <v>13</v>
      </c>
      <c r="D7313" s="19" t="s">
        <v>18</v>
      </c>
      <c r="E7313" s="19" t="s">
        <v>63</v>
      </c>
      <c r="F7313" s="21">
        <v>1.0</v>
      </c>
      <c r="G7313" s="22">
        <v>11263.0</v>
      </c>
      <c r="H7313" s="15" t="str">
        <f t="shared" si="2"/>
        <v>Base Range</v>
      </c>
      <c r="I7313" s="22">
        <v>8353.0</v>
      </c>
      <c r="J7313" s="23">
        <f t="shared" si="3"/>
        <v>1.348377828</v>
      </c>
      <c r="K7313" s="24" t="str">
        <f t="shared" si="4"/>
        <v>Over Achived</v>
      </c>
    </row>
    <row r="7314" ht="22.5" customHeight="1">
      <c r="A7314" s="18">
        <v>45762.0</v>
      </c>
      <c r="B7314" s="19" t="str">
        <f t="shared" si="1"/>
        <v>Apr</v>
      </c>
      <c r="C7314" s="20" t="s">
        <v>13</v>
      </c>
      <c r="D7314" s="19" t="s">
        <v>18</v>
      </c>
      <c r="E7314" s="19" t="s">
        <v>26</v>
      </c>
      <c r="F7314" s="21">
        <v>2.0</v>
      </c>
      <c r="G7314" s="22">
        <v>39670.0</v>
      </c>
      <c r="H7314" s="15" t="str">
        <f t="shared" si="2"/>
        <v>Base Range</v>
      </c>
      <c r="I7314" s="22">
        <v>32738.0</v>
      </c>
      <c r="J7314" s="23">
        <f t="shared" si="3"/>
        <v>1.211741707</v>
      </c>
      <c r="K7314" s="24" t="str">
        <f t="shared" si="4"/>
        <v>Over Achived</v>
      </c>
    </row>
    <row r="7315" ht="22.5" customHeight="1">
      <c r="A7315" s="18">
        <v>45762.0</v>
      </c>
      <c r="B7315" s="19" t="str">
        <f t="shared" si="1"/>
        <v>Apr</v>
      </c>
      <c r="C7315" s="20" t="s">
        <v>13</v>
      </c>
      <c r="D7315" s="19" t="s">
        <v>14</v>
      </c>
      <c r="E7315" s="19" t="s">
        <v>34</v>
      </c>
      <c r="F7315" s="21">
        <v>3.0</v>
      </c>
      <c r="G7315" s="22">
        <v>55475.0</v>
      </c>
      <c r="H7315" s="15" t="str">
        <f t="shared" si="2"/>
        <v>Medium Range</v>
      </c>
      <c r="I7315" s="22">
        <v>41569.0</v>
      </c>
      <c r="J7315" s="23">
        <f t="shared" si="3"/>
        <v>1.334528134</v>
      </c>
      <c r="K7315" s="24" t="str">
        <f t="shared" si="4"/>
        <v>Over Achived</v>
      </c>
    </row>
    <row r="7316" ht="22.5" customHeight="1">
      <c r="A7316" s="18">
        <v>45762.0</v>
      </c>
      <c r="B7316" s="19" t="str">
        <f t="shared" si="1"/>
        <v>Apr</v>
      </c>
      <c r="C7316" s="20" t="s">
        <v>13</v>
      </c>
      <c r="D7316" s="19" t="s">
        <v>169</v>
      </c>
      <c r="E7316" s="19" t="s">
        <v>23</v>
      </c>
      <c r="F7316" s="21">
        <v>1.0</v>
      </c>
      <c r="G7316" s="22">
        <v>29445.0</v>
      </c>
      <c r="H7316" s="15" t="str">
        <f t="shared" si="2"/>
        <v>Base Range</v>
      </c>
      <c r="I7316" s="22">
        <v>38237.0</v>
      </c>
      <c r="J7316" s="23">
        <f t="shared" si="3"/>
        <v>0.7700656432</v>
      </c>
      <c r="K7316" s="24" t="str">
        <f t="shared" si="4"/>
        <v>Target Not Meet</v>
      </c>
    </row>
    <row r="7317" ht="22.5" customHeight="1">
      <c r="A7317" s="18">
        <v>45762.0</v>
      </c>
      <c r="B7317" s="19" t="str">
        <f t="shared" si="1"/>
        <v>Apr</v>
      </c>
      <c r="C7317" s="20" t="s">
        <v>13</v>
      </c>
      <c r="D7317" s="19" t="s">
        <v>14</v>
      </c>
      <c r="E7317" s="19" t="s">
        <v>26</v>
      </c>
      <c r="F7317" s="21">
        <v>2.0</v>
      </c>
      <c r="G7317" s="22">
        <v>37752.0</v>
      </c>
      <c r="H7317" s="15" t="str">
        <f t="shared" si="2"/>
        <v>Base Range</v>
      </c>
      <c r="I7317" s="22">
        <v>33463.0</v>
      </c>
      <c r="J7317" s="23">
        <f t="shared" si="3"/>
        <v>1.128171413</v>
      </c>
      <c r="K7317" s="24" t="str">
        <f t="shared" si="4"/>
        <v>Over Achived</v>
      </c>
    </row>
    <row r="7318" ht="22.5" customHeight="1">
      <c r="A7318" s="18">
        <v>45762.0</v>
      </c>
      <c r="B7318" s="19" t="str">
        <f t="shared" si="1"/>
        <v>Apr</v>
      </c>
      <c r="C7318" s="20" t="s">
        <v>13</v>
      </c>
      <c r="D7318" s="19" t="s">
        <v>14</v>
      </c>
      <c r="E7318" s="19" t="s">
        <v>26</v>
      </c>
      <c r="F7318" s="21">
        <v>1.0</v>
      </c>
      <c r="G7318" s="22">
        <v>41519.0</v>
      </c>
      <c r="H7318" s="15" t="str">
        <f t="shared" si="2"/>
        <v>Base Range</v>
      </c>
      <c r="I7318" s="22">
        <v>29149.0</v>
      </c>
      <c r="J7318" s="23">
        <f t="shared" si="3"/>
        <v>1.424371333</v>
      </c>
      <c r="K7318" s="24" t="str">
        <f t="shared" si="4"/>
        <v>Over Achived</v>
      </c>
    </row>
    <row r="7319" ht="22.5" customHeight="1">
      <c r="A7319" s="18">
        <v>45762.0</v>
      </c>
      <c r="B7319" s="19" t="str">
        <f t="shared" si="1"/>
        <v>Apr</v>
      </c>
      <c r="C7319" s="20" t="s">
        <v>13</v>
      </c>
      <c r="D7319" s="19" t="s">
        <v>29</v>
      </c>
      <c r="E7319" s="19" t="s">
        <v>26</v>
      </c>
      <c r="F7319" s="21">
        <v>2.0</v>
      </c>
      <c r="G7319" s="22">
        <v>41814.0</v>
      </c>
      <c r="H7319" s="15" t="str">
        <f t="shared" si="2"/>
        <v>Base Range</v>
      </c>
      <c r="I7319" s="22">
        <v>45339.0</v>
      </c>
      <c r="J7319" s="23">
        <f t="shared" si="3"/>
        <v>0.9222523655</v>
      </c>
      <c r="K7319" s="24" t="str">
        <f t="shared" si="4"/>
        <v>Target Not Meet</v>
      </c>
    </row>
    <row r="7320" ht="22.5" customHeight="1">
      <c r="A7320" s="18">
        <v>45762.0</v>
      </c>
      <c r="B7320" s="19" t="str">
        <f t="shared" si="1"/>
        <v>Apr</v>
      </c>
      <c r="C7320" s="20" t="s">
        <v>57</v>
      </c>
      <c r="D7320" s="19" t="s">
        <v>58</v>
      </c>
      <c r="E7320" s="19" t="s">
        <v>9</v>
      </c>
      <c r="F7320" s="21">
        <v>2.0</v>
      </c>
      <c r="G7320" s="22">
        <v>45029.0</v>
      </c>
      <c r="H7320" s="15" t="str">
        <f t="shared" si="2"/>
        <v>Base Range</v>
      </c>
      <c r="I7320" s="22">
        <v>39194.0</v>
      </c>
      <c r="J7320" s="23">
        <f t="shared" si="3"/>
        <v>1.148874828</v>
      </c>
      <c r="K7320" s="24" t="str">
        <f t="shared" si="4"/>
        <v>Over Achived</v>
      </c>
    </row>
    <row r="7321" ht="22.5" customHeight="1">
      <c r="A7321" s="18">
        <v>45762.0</v>
      </c>
      <c r="B7321" s="19" t="str">
        <f t="shared" si="1"/>
        <v>Apr</v>
      </c>
      <c r="C7321" s="20" t="s">
        <v>57</v>
      </c>
      <c r="D7321" s="19" t="s">
        <v>71</v>
      </c>
      <c r="E7321" s="19" t="s">
        <v>19</v>
      </c>
      <c r="F7321" s="21">
        <v>1.0</v>
      </c>
      <c r="G7321" s="22">
        <v>23190.0</v>
      </c>
      <c r="H7321" s="15" t="str">
        <f t="shared" si="2"/>
        <v>Base Range</v>
      </c>
      <c r="I7321" s="22">
        <v>27976.0</v>
      </c>
      <c r="J7321" s="23">
        <f t="shared" si="3"/>
        <v>0.8289247927</v>
      </c>
      <c r="K7321" s="24" t="str">
        <f t="shared" si="4"/>
        <v>Target Not Meet</v>
      </c>
    </row>
    <row r="7322" ht="22.5" customHeight="1">
      <c r="A7322" s="18">
        <v>45762.0</v>
      </c>
      <c r="B7322" s="19" t="str">
        <f t="shared" si="1"/>
        <v>Apr</v>
      </c>
      <c r="C7322" s="20" t="s">
        <v>57</v>
      </c>
      <c r="D7322" s="25" t="s">
        <v>62</v>
      </c>
      <c r="E7322" s="19" t="s">
        <v>9</v>
      </c>
      <c r="F7322" s="21">
        <v>2.0</v>
      </c>
      <c r="G7322" s="22">
        <v>45201.0</v>
      </c>
      <c r="H7322" s="15" t="str">
        <f t="shared" si="2"/>
        <v>Base Range</v>
      </c>
      <c r="I7322" s="22">
        <v>33979.0</v>
      </c>
      <c r="J7322" s="23">
        <f t="shared" si="3"/>
        <v>1.330262809</v>
      </c>
      <c r="K7322" s="24" t="str">
        <f t="shared" si="4"/>
        <v>Over Achived</v>
      </c>
    </row>
    <row r="7323" ht="22.5" customHeight="1">
      <c r="A7323" s="18">
        <v>45762.0</v>
      </c>
      <c r="B7323" s="19" t="str">
        <f t="shared" si="1"/>
        <v>Apr</v>
      </c>
      <c r="C7323" s="20" t="s">
        <v>57</v>
      </c>
      <c r="D7323" s="25" t="s">
        <v>62</v>
      </c>
      <c r="E7323" s="19" t="s">
        <v>34</v>
      </c>
      <c r="F7323" s="21">
        <v>2.0</v>
      </c>
      <c r="G7323" s="22">
        <v>38555.0</v>
      </c>
      <c r="H7323" s="15" t="str">
        <f t="shared" si="2"/>
        <v>Base Range</v>
      </c>
      <c r="I7323" s="22">
        <v>28846.0</v>
      </c>
      <c r="J7323" s="23">
        <f t="shared" si="3"/>
        <v>1.336580462</v>
      </c>
      <c r="K7323" s="24" t="str">
        <f t="shared" si="4"/>
        <v>Over Achived</v>
      </c>
    </row>
    <row r="7324" ht="22.5" customHeight="1">
      <c r="A7324" s="18">
        <v>45762.0</v>
      </c>
      <c r="B7324" s="19" t="str">
        <f t="shared" si="1"/>
        <v>Apr</v>
      </c>
      <c r="C7324" s="20" t="s">
        <v>57</v>
      </c>
      <c r="D7324" s="19" t="s">
        <v>71</v>
      </c>
      <c r="E7324" s="19" t="s">
        <v>34</v>
      </c>
      <c r="F7324" s="21">
        <v>2.0</v>
      </c>
      <c r="G7324" s="22">
        <v>37597.0</v>
      </c>
      <c r="H7324" s="15" t="str">
        <f t="shared" si="2"/>
        <v>Base Range</v>
      </c>
      <c r="I7324" s="22">
        <v>39553.0</v>
      </c>
      <c r="J7324" s="23">
        <f t="shared" si="3"/>
        <v>0.9505473668</v>
      </c>
      <c r="K7324" s="24" t="str">
        <f t="shared" si="4"/>
        <v>Target Not Meet</v>
      </c>
    </row>
    <row r="7325" ht="22.5" customHeight="1">
      <c r="A7325" s="18">
        <v>45762.0</v>
      </c>
      <c r="B7325" s="19" t="str">
        <f t="shared" si="1"/>
        <v>Apr</v>
      </c>
      <c r="C7325" s="20" t="s">
        <v>57</v>
      </c>
      <c r="D7325" s="19" t="s">
        <v>71</v>
      </c>
      <c r="E7325" s="19" t="s">
        <v>26</v>
      </c>
      <c r="F7325" s="21">
        <v>1.0</v>
      </c>
      <c r="G7325" s="22">
        <v>33564.0</v>
      </c>
      <c r="H7325" s="15" t="str">
        <f t="shared" si="2"/>
        <v>Base Range</v>
      </c>
      <c r="I7325" s="22">
        <v>40487.0</v>
      </c>
      <c r="J7325" s="23">
        <f t="shared" si="3"/>
        <v>0.8290068417</v>
      </c>
      <c r="K7325" s="24" t="str">
        <f t="shared" si="4"/>
        <v>Target Not Meet</v>
      </c>
    </row>
    <row r="7326" ht="22.5" customHeight="1">
      <c r="A7326" s="18">
        <v>45762.0</v>
      </c>
      <c r="B7326" s="19" t="str">
        <f t="shared" si="1"/>
        <v>Apr</v>
      </c>
      <c r="C7326" s="20" t="s">
        <v>57</v>
      </c>
      <c r="D7326" s="19" t="s">
        <v>71</v>
      </c>
      <c r="E7326" s="19" t="s">
        <v>63</v>
      </c>
      <c r="F7326" s="21">
        <v>1.0</v>
      </c>
      <c r="G7326" s="22">
        <v>16323.0</v>
      </c>
      <c r="H7326" s="15" t="str">
        <f t="shared" si="2"/>
        <v>Base Range</v>
      </c>
      <c r="I7326" s="22">
        <v>20658.0</v>
      </c>
      <c r="J7326" s="23">
        <f t="shared" si="3"/>
        <v>0.7901539355</v>
      </c>
      <c r="K7326" s="24" t="str">
        <f t="shared" si="4"/>
        <v>Target Not Meet</v>
      </c>
    </row>
    <row r="7327" ht="22.5" customHeight="1">
      <c r="A7327" s="18">
        <v>45762.0</v>
      </c>
      <c r="B7327" s="19" t="str">
        <f t="shared" si="1"/>
        <v>Apr</v>
      </c>
      <c r="C7327" s="20" t="s">
        <v>57</v>
      </c>
      <c r="D7327" s="19" t="s">
        <v>71</v>
      </c>
      <c r="E7327" s="19" t="s">
        <v>63</v>
      </c>
      <c r="F7327" s="21">
        <v>1.0</v>
      </c>
      <c r="G7327" s="22">
        <v>17489.0</v>
      </c>
      <c r="H7327" s="15" t="str">
        <f t="shared" si="2"/>
        <v>Base Range</v>
      </c>
      <c r="I7327" s="22">
        <v>19387.0</v>
      </c>
      <c r="J7327" s="23">
        <f t="shared" si="3"/>
        <v>0.9020993449</v>
      </c>
      <c r="K7327" s="24" t="str">
        <f t="shared" si="4"/>
        <v>Target Not Meet</v>
      </c>
    </row>
    <row r="7328" ht="22.5" customHeight="1">
      <c r="A7328" s="18">
        <v>45762.0</v>
      </c>
      <c r="B7328" s="19" t="str">
        <f t="shared" si="1"/>
        <v>Apr</v>
      </c>
      <c r="C7328" s="20" t="s">
        <v>57</v>
      </c>
      <c r="D7328" s="19" t="s">
        <v>80</v>
      </c>
      <c r="E7328" s="19" t="s">
        <v>38</v>
      </c>
      <c r="F7328" s="21">
        <v>1.0</v>
      </c>
      <c r="G7328" s="22">
        <v>29276.0</v>
      </c>
      <c r="H7328" s="15" t="str">
        <f t="shared" si="2"/>
        <v>Base Range</v>
      </c>
      <c r="I7328" s="22">
        <v>33757.0</v>
      </c>
      <c r="J7328" s="23">
        <f t="shared" si="3"/>
        <v>0.8672571615</v>
      </c>
      <c r="K7328" s="24" t="str">
        <f t="shared" si="4"/>
        <v>Target Not Meet</v>
      </c>
    </row>
    <row r="7329" ht="22.5" customHeight="1">
      <c r="A7329" s="18">
        <v>45762.0</v>
      </c>
      <c r="B7329" s="19" t="str">
        <f t="shared" si="1"/>
        <v>Apr</v>
      </c>
      <c r="C7329" s="20" t="s">
        <v>57</v>
      </c>
      <c r="D7329" s="19" t="s">
        <v>80</v>
      </c>
      <c r="E7329" s="19" t="s">
        <v>63</v>
      </c>
      <c r="F7329" s="21">
        <v>1.0</v>
      </c>
      <c r="G7329" s="22">
        <v>15725.0</v>
      </c>
      <c r="H7329" s="15" t="str">
        <f t="shared" si="2"/>
        <v>Base Range</v>
      </c>
      <c r="I7329" s="22">
        <v>19804.0</v>
      </c>
      <c r="J7329" s="23">
        <f t="shared" si="3"/>
        <v>0.7940315088</v>
      </c>
      <c r="K7329" s="24" t="str">
        <f t="shared" si="4"/>
        <v>Target Not Meet</v>
      </c>
    </row>
    <row r="7330" ht="22.5" customHeight="1">
      <c r="A7330" s="18">
        <v>45762.0</v>
      </c>
      <c r="B7330" s="19" t="str">
        <f t="shared" si="1"/>
        <v>Apr</v>
      </c>
      <c r="C7330" s="20" t="s">
        <v>57</v>
      </c>
      <c r="D7330" s="19" t="s">
        <v>80</v>
      </c>
      <c r="E7330" s="19" t="s">
        <v>34</v>
      </c>
      <c r="F7330" s="21">
        <v>1.0</v>
      </c>
      <c r="G7330" s="22">
        <v>43031.0</v>
      </c>
      <c r="H7330" s="15" t="str">
        <f t="shared" si="2"/>
        <v>Base Range</v>
      </c>
      <c r="I7330" s="22">
        <v>45834.0</v>
      </c>
      <c r="J7330" s="23">
        <f t="shared" si="3"/>
        <v>0.9388445259</v>
      </c>
      <c r="K7330" s="24" t="str">
        <f t="shared" si="4"/>
        <v>Target Not Meet</v>
      </c>
    </row>
    <row r="7331" ht="22.5" customHeight="1">
      <c r="A7331" s="18">
        <v>45762.0</v>
      </c>
      <c r="B7331" s="19" t="str">
        <f t="shared" si="1"/>
        <v>Apr</v>
      </c>
      <c r="C7331" s="20" t="s">
        <v>57</v>
      </c>
      <c r="D7331" s="19" t="s">
        <v>85</v>
      </c>
      <c r="E7331" s="19" t="s">
        <v>9</v>
      </c>
      <c r="F7331" s="21">
        <v>1.0</v>
      </c>
      <c r="G7331" s="22">
        <v>37055.0</v>
      </c>
      <c r="H7331" s="15" t="str">
        <f t="shared" si="2"/>
        <v>Base Range</v>
      </c>
      <c r="I7331" s="22">
        <v>45261.0</v>
      </c>
      <c r="J7331" s="23">
        <f t="shared" si="3"/>
        <v>0.8186960076</v>
      </c>
      <c r="K7331" s="24" t="str">
        <f t="shared" si="4"/>
        <v>Target Not Meet</v>
      </c>
    </row>
    <row r="7332" ht="22.5" customHeight="1">
      <c r="A7332" s="18">
        <v>45762.0</v>
      </c>
      <c r="B7332" s="19" t="str">
        <f t="shared" si="1"/>
        <v>Apr</v>
      </c>
      <c r="C7332" s="20" t="s">
        <v>57</v>
      </c>
      <c r="D7332" s="19" t="s">
        <v>85</v>
      </c>
      <c r="E7332" s="19" t="s">
        <v>19</v>
      </c>
      <c r="F7332" s="21">
        <v>1.0</v>
      </c>
      <c r="G7332" s="22">
        <v>20057.0</v>
      </c>
      <c r="H7332" s="15" t="str">
        <f t="shared" si="2"/>
        <v>Base Range</v>
      </c>
      <c r="I7332" s="22">
        <v>23611.0</v>
      </c>
      <c r="J7332" s="23">
        <f t="shared" si="3"/>
        <v>0.8494769387</v>
      </c>
      <c r="K7332" s="24" t="str">
        <f t="shared" si="4"/>
        <v>Target Not Meet</v>
      </c>
    </row>
    <row r="7333" ht="22.5" customHeight="1">
      <c r="A7333" s="18">
        <v>45762.0</v>
      </c>
      <c r="B7333" s="19" t="str">
        <f t="shared" si="1"/>
        <v>Apr</v>
      </c>
      <c r="C7333" s="20" t="s">
        <v>57</v>
      </c>
      <c r="D7333" s="19" t="s">
        <v>85</v>
      </c>
      <c r="E7333" s="19" t="s">
        <v>26</v>
      </c>
      <c r="F7333" s="21">
        <v>1.0</v>
      </c>
      <c r="G7333" s="22">
        <v>26160.0</v>
      </c>
      <c r="H7333" s="15" t="str">
        <f t="shared" si="2"/>
        <v>Base Range</v>
      </c>
      <c r="I7333" s="22">
        <v>29014.0</v>
      </c>
      <c r="J7333" s="23">
        <f t="shared" si="3"/>
        <v>0.9016336941</v>
      </c>
      <c r="K7333" s="24" t="str">
        <f t="shared" si="4"/>
        <v>Target Not Meet</v>
      </c>
    </row>
    <row r="7334" ht="22.5" customHeight="1">
      <c r="A7334" s="18">
        <v>45762.0</v>
      </c>
      <c r="B7334" s="19" t="str">
        <f t="shared" si="1"/>
        <v>Apr</v>
      </c>
      <c r="C7334" s="20" t="s">
        <v>92</v>
      </c>
      <c r="D7334" s="19" t="s">
        <v>93</v>
      </c>
      <c r="E7334" s="19" t="s">
        <v>19</v>
      </c>
      <c r="F7334" s="21">
        <v>1.0</v>
      </c>
      <c r="G7334" s="22">
        <v>37309.0</v>
      </c>
      <c r="H7334" s="15" t="str">
        <f t="shared" si="2"/>
        <v>Base Range</v>
      </c>
      <c r="I7334" s="22">
        <v>46013.0</v>
      </c>
      <c r="J7334" s="23">
        <f t="shared" si="3"/>
        <v>0.8108360681</v>
      </c>
      <c r="K7334" s="24" t="str">
        <f t="shared" si="4"/>
        <v>Target Not Meet</v>
      </c>
    </row>
    <row r="7335" ht="22.5" customHeight="1">
      <c r="A7335" s="18">
        <v>45762.0</v>
      </c>
      <c r="B7335" s="19" t="str">
        <f t="shared" si="1"/>
        <v>Apr</v>
      </c>
      <c r="C7335" s="20" t="s">
        <v>57</v>
      </c>
      <c r="D7335" s="19" t="s">
        <v>85</v>
      </c>
      <c r="E7335" s="19" t="s">
        <v>23</v>
      </c>
      <c r="F7335" s="21">
        <v>1.0</v>
      </c>
      <c r="G7335" s="22">
        <v>19215.0</v>
      </c>
      <c r="H7335" s="15" t="str">
        <f t="shared" si="2"/>
        <v>Base Range</v>
      </c>
      <c r="I7335" s="22">
        <v>22516.0</v>
      </c>
      <c r="J7335" s="23">
        <f t="shared" si="3"/>
        <v>0.8533931427</v>
      </c>
      <c r="K7335" s="24" t="str">
        <f t="shared" si="4"/>
        <v>Target Not Meet</v>
      </c>
    </row>
    <row r="7336" ht="22.5" customHeight="1">
      <c r="A7336" s="18">
        <v>45762.0</v>
      </c>
      <c r="B7336" s="19" t="str">
        <f t="shared" si="1"/>
        <v>Apr</v>
      </c>
      <c r="C7336" s="20" t="s">
        <v>57</v>
      </c>
      <c r="D7336" s="19" t="s">
        <v>58</v>
      </c>
      <c r="E7336" s="19" t="s">
        <v>68</v>
      </c>
      <c r="F7336" s="21">
        <v>1.0</v>
      </c>
      <c r="G7336" s="22">
        <v>20473.0</v>
      </c>
      <c r="H7336" s="15" t="str">
        <f t="shared" si="2"/>
        <v>Base Range</v>
      </c>
      <c r="I7336" s="22">
        <v>18674.0</v>
      </c>
      <c r="J7336" s="23">
        <f t="shared" si="3"/>
        <v>1.096337153</v>
      </c>
      <c r="K7336" s="24" t="str">
        <f t="shared" si="4"/>
        <v>Over Achived</v>
      </c>
    </row>
    <row r="7337" ht="22.5" customHeight="1">
      <c r="A7337" s="18">
        <v>45762.0</v>
      </c>
      <c r="B7337" s="19" t="str">
        <f t="shared" si="1"/>
        <v>Apr</v>
      </c>
      <c r="C7337" s="20" t="s">
        <v>92</v>
      </c>
      <c r="D7337" s="19" t="s">
        <v>93</v>
      </c>
      <c r="E7337" s="19" t="s">
        <v>19</v>
      </c>
      <c r="F7337" s="21">
        <v>2.0</v>
      </c>
      <c r="G7337" s="22">
        <v>37371.0</v>
      </c>
      <c r="H7337" s="15" t="str">
        <f t="shared" si="2"/>
        <v>Base Range</v>
      </c>
      <c r="I7337" s="22">
        <v>46706.0</v>
      </c>
      <c r="J7337" s="23">
        <f t="shared" si="3"/>
        <v>0.8001327453</v>
      </c>
      <c r="K7337" s="24" t="str">
        <f t="shared" si="4"/>
        <v>Target Not Meet</v>
      </c>
    </row>
    <row r="7338" ht="22.5" customHeight="1">
      <c r="A7338" s="18">
        <v>45762.0</v>
      </c>
      <c r="B7338" s="19" t="str">
        <f t="shared" si="1"/>
        <v>Apr</v>
      </c>
      <c r="C7338" s="20" t="s">
        <v>57</v>
      </c>
      <c r="D7338" s="19" t="s">
        <v>80</v>
      </c>
      <c r="E7338" s="19" t="s">
        <v>63</v>
      </c>
      <c r="F7338" s="21">
        <v>1.0</v>
      </c>
      <c r="G7338" s="22">
        <v>15994.0</v>
      </c>
      <c r="H7338" s="15" t="str">
        <f t="shared" si="2"/>
        <v>Base Range</v>
      </c>
      <c r="I7338" s="22">
        <v>19607.0</v>
      </c>
      <c r="J7338" s="23">
        <f t="shared" si="3"/>
        <v>0.8157290764</v>
      </c>
      <c r="K7338" s="24" t="str">
        <f t="shared" si="4"/>
        <v>Target Not Meet</v>
      </c>
    </row>
    <row r="7339" ht="22.5" customHeight="1">
      <c r="A7339" s="18">
        <v>45762.0</v>
      </c>
      <c r="B7339" s="19" t="str">
        <f t="shared" si="1"/>
        <v>Apr</v>
      </c>
      <c r="C7339" s="20" t="s">
        <v>92</v>
      </c>
      <c r="D7339" s="19" t="s">
        <v>93</v>
      </c>
      <c r="E7339" s="19" t="s">
        <v>38</v>
      </c>
      <c r="F7339" s="21">
        <v>2.0</v>
      </c>
      <c r="G7339" s="22">
        <v>51987.0</v>
      </c>
      <c r="H7339" s="15" t="str">
        <f t="shared" si="2"/>
        <v>Medium Range</v>
      </c>
      <c r="I7339" s="22">
        <v>59464.0</v>
      </c>
      <c r="J7339" s="23">
        <f t="shared" si="3"/>
        <v>0.8742600565</v>
      </c>
      <c r="K7339" s="24" t="str">
        <f t="shared" si="4"/>
        <v>Target Not Meet</v>
      </c>
    </row>
    <row r="7340" ht="22.5" customHeight="1">
      <c r="A7340" s="18">
        <v>45762.0</v>
      </c>
      <c r="B7340" s="19" t="str">
        <f t="shared" si="1"/>
        <v>Apr</v>
      </c>
      <c r="C7340" s="20" t="s">
        <v>7</v>
      </c>
      <c r="D7340" s="19" t="s">
        <v>8</v>
      </c>
      <c r="E7340" s="19" t="s">
        <v>63</v>
      </c>
      <c r="F7340" s="21">
        <v>2.0</v>
      </c>
      <c r="G7340" s="22">
        <v>33600.0</v>
      </c>
      <c r="H7340" s="15" t="str">
        <f t="shared" si="2"/>
        <v>Base Range</v>
      </c>
      <c r="I7340" s="22">
        <v>26413.0</v>
      </c>
      <c r="J7340" s="23">
        <f t="shared" si="3"/>
        <v>1.272100859</v>
      </c>
      <c r="K7340" s="24" t="str">
        <f t="shared" si="4"/>
        <v>Over Achived</v>
      </c>
    </row>
    <row r="7341" ht="22.5" customHeight="1">
      <c r="A7341" s="18">
        <v>45762.0</v>
      </c>
      <c r="B7341" s="19" t="str">
        <f t="shared" si="1"/>
        <v>Apr</v>
      </c>
      <c r="C7341" s="20" t="s">
        <v>7</v>
      </c>
      <c r="D7341" s="19" t="s">
        <v>8</v>
      </c>
      <c r="E7341" s="19" t="s">
        <v>34</v>
      </c>
      <c r="F7341" s="21">
        <v>3.0</v>
      </c>
      <c r="G7341" s="22">
        <v>81442.0</v>
      </c>
      <c r="H7341" s="15" t="str">
        <f t="shared" si="2"/>
        <v>High Range</v>
      </c>
      <c r="I7341" s="22">
        <v>71740.0</v>
      </c>
      <c r="J7341" s="23">
        <f t="shared" si="3"/>
        <v>1.135238361</v>
      </c>
      <c r="K7341" s="24" t="str">
        <f t="shared" si="4"/>
        <v>Over Achived</v>
      </c>
    </row>
    <row r="7342" ht="22.5" customHeight="1">
      <c r="A7342" s="18">
        <v>45762.0</v>
      </c>
      <c r="B7342" s="19" t="str">
        <f t="shared" si="1"/>
        <v>Apr</v>
      </c>
      <c r="C7342" s="20" t="s">
        <v>7</v>
      </c>
      <c r="D7342" s="19" t="s">
        <v>8</v>
      </c>
      <c r="E7342" s="19" t="s">
        <v>9</v>
      </c>
      <c r="F7342" s="21">
        <v>4.0</v>
      </c>
      <c r="G7342" s="22">
        <v>98390.0</v>
      </c>
      <c r="H7342" s="15" t="str">
        <f t="shared" si="2"/>
        <v>Very High Range</v>
      </c>
      <c r="I7342" s="22">
        <v>92495.0</v>
      </c>
      <c r="J7342" s="23">
        <f t="shared" si="3"/>
        <v>1.063733175</v>
      </c>
      <c r="K7342" s="24" t="str">
        <f t="shared" si="4"/>
        <v>Over Achived</v>
      </c>
    </row>
    <row r="7343" ht="22.5" customHeight="1">
      <c r="A7343" s="18">
        <v>45762.0</v>
      </c>
      <c r="B7343" s="19" t="str">
        <f t="shared" si="1"/>
        <v>Apr</v>
      </c>
      <c r="C7343" s="20" t="s">
        <v>7</v>
      </c>
      <c r="D7343" s="19" t="s">
        <v>106</v>
      </c>
      <c r="E7343" s="19" t="s">
        <v>63</v>
      </c>
      <c r="F7343" s="21">
        <v>1.0</v>
      </c>
      <c r="G7343" s="22">
        <v>40537.0</v>
      </c>
      <c r="H7343" s="15" t="str">
        <f t="shared" si="2"/>
        <v>Base Range</v>
      </c>
      <c r="I7343" s="22">
        <v>34267.0</v>
      </c>
      <c r="J7343" s="23">
        <f t="shared" si="3"/>
        <v>1.182974874</v>
      </c>
      <c r="K7343" s="24" t="str">
        <f t="shared" si="4"/>
        <v>Over Achived</v>
      </c>
    </row>
    <row r="7344" ht="22.5" customHeight="1">
      <c r="A7344" s="18">
        <v>45762.0</v>
      </c>
      <c r="B7344" s="19" t="str">
        <f t="shared" si="1"/>
        <v>Apr</v>
      </c>
      <c r="C7344" s="20" t="s">
        <v>7</v>
      </c>
      <c r="D7344" s="19" t="s">
        <v>106</v>
      </c>
      <c r="E7344" s="19" t="s">
        <v>63</v>
      </c>
      <c r="F7344" s="21">
        <v>2.0</v>
      </c>
      <c r="G7344" s="22">
        <v>43241.0</v>
      </c>
      <c r="H7344" s="15" t="str">
        <f t="shared" si="2"/>
        <v>Base Range</v>
      </c>
      <c r="I7344" s="22">
        <v>31028.0</v>
      </c>
      <c r="J7344" s="23">
        <f t="shared" si="3"/>
        <v>1.393612221</v>
      </c>
      <c r="K7344" s="24" t="str">
        <f t="shared" si="4"/>
        <v>Over Achived</v>
      </c>
    </row>
    <row r="7345" ht="22.5" customHeight="1">
      <c r="A7345" s="18">
        <v>45762.0</v>
      </c>
      <c r="B7345" s="19" t="str">
        <f t="shared" si="1"/>
        <v>Apr</v>
      </c>
      <c r="C7345" s="20" t="s">
        <v>7</v>
      </c>
      <c r="D7345" s="19" t="s">
        <v>118</v>
      </c>
      <c r="E7345" s="19" t="s">
        <v>23</v>
      </c>
      <c r="F7345" s="21">
        <v>2.0</v>
      </c>
      <c r="G7345" s="22">
        <v>53896.0</v>
      </c>
      <c r="H7345" s="15" t="str">
        <f t="shared" si="2"/>
        <v>Medium Range</v>
      </c>
      <c r="I7345" s="22">
        <v>38949.0</v>
      </c>
      <c r="J7345" s="23">
        <f t="shared" si="3"/>
        <v>1.383758248</v>
      </c>
      <c r="K7345" s="24" t="str">
        <f t="shared" si="4"/>
        <v>Over Achived</v>
      </c>
    </row>
    <row r="7346" ht="22.5" customHeight="1">
      <c r="A7346" s="18">
        <v>45762.0</v>
      </c>
      <c r="B7346" s="19" t="str">
        <f t="shared" si="1"/>
        <v>Apr</v>
      </c>
      <c r="C7346" s="20" t="s">
        <v>7</v>
      </c>
      <c r="D7346" s="19" t="s">
        <v>118</v>
      </c>
      <c r="E7346" s="19" t="s">
        <v>19</v>
      </c>
      <c r="F7346" s="21">
        <v>2.0</v>
      </c>
      <c r="G7346" s="22">
        <v>60007.0</v>
      </c>
      <c r="H7346" s="15" t="str">
        <f t="shared" si="2"/>
        <v>Medium Range</v>
      </c>
      <c r="I7346" s="22">
        <v>51184.0</v>
      </c>
      <c r="J7346" s="23">
        <f t="shared" si="3"/>
        <v>1.172378087</v>
      </c>
      <c r="K7346" s="24" t="str">
        <f t="shared" si="4"/>
        <v>Over Achived</v>
      </c>
    </row>
    <row r="7347" ht="22.5" customHeight="1">
      <c r="A7347" s="18">
        <v>45762.0</v>
      </c>
      <c r="B7347" s="19" t="str">
        <f t="shared" si="1"/>
        <v>Apr</v>
      </c>
      <c r="C7347" s="20" t="s">
        <v>7</v>
      </c>
      <c r="D7347" s="19" t="s">
        <v>126</v>
      </c>
      <c r="E7347" s="19" t="s">
        <v>63</v>
      </c>
      <c r="F7347" s="21">
        <v>1.0</v>
      </c>
      <c r="G7347" s="22">
        <v>42742.0</v>
      </c>
      <c r="H7347" s="15" t="str">
        <f t="shared" si="2"/>
        <v>Base Range</v>
      </c>
      <c r="I7347" s="22">
        <v>31344.0</v>
      </c>
      <c r="J7347" s="23">
        <f t="shared" si="3"/>
        <v>1.363642164</v>
      </c>
      <c r="K7347" s="24" t="str">
        <f t="shared" si="4"/>
        <v>Over Achived</v>
      </c>
    </row>
    <row r="7348" ht="22.5" customHeight="1">
      <c r="A7348" s="18">
        <v>45762.0</v>
      </c>
      <c r="B7348" s="19" t="str">
        <f t="shared" si="1"/>
        <v>Apr</v>
      </c>
      <c r="C7348" s="20" t="s">
        <v>7</v>
      </c>
      <c r="D7348" s="19" t="s">
        <v>126</v>
      </c>
      <c r="E7348" s="19" t="s">
        <v>26</v>
      </c>
      <c r="F7348" s="21">
        <v>5.0</v>
      </c>
      <c r="G7348" s="22">
        <v>128326.0</v>
      </c>
      <c r="H7348" s="15" t="str">
        <f t="shared" si="2"/>
        <v>Very High Range</v>
      </c>
      <c r="I7348" s="22">
        <v>110735.0</v>
      </c>
      <c r="J7348" s="23">
        <f t="shared" si="3"/>
        <v>1.15885673</v>
      </c>
      <c r="K7348" s="24" t="str">
        <f t="shared" si="4"/>
        <v>Over Achived</v>
      </c>
    </row>
    <row r="7349" ht="22.5" customHeight="1">
      <c r="A7349" s="18">
        <v>45762.0</v>
      </c>
      <c r="B7349" s="19" t="str">
        <f t="shared" si="1"/>
        <v>Apr</v>
      </c>
      <c r="C7349" s="20" t="s">
        <v>7</v>
      </c>
      <c r="D7349" s="19" t="s">
        <v>126</v>
      </c>
      <c r="E7349" s="19" t="s">
        <v>34</v>
      </c>
      <c r="F7349" s="21">
        <v>3.0</v>
      </c>
      <c r="G7349" s="22">
        <v>97131.0</v>
      </c>
      <c r="H7349" s="15" t="str">
        <f t="shared" si="2"/>
        <v>Very High Range</v>
      </c>
      <c r="I7349" s="22">
        <v>77358.0</v>
      </c>
      <c r="J7349" s="23">
        <f t="shared" si="3"/>
        <v>1.255603816</v>
      </c>
      <c r="K7349" s="24" t="str">
        <f t="shared" si="4"/>
        <v>Over Achived</v>
      </c>
    </row>
    <row r="7350" ht="22.5" customHeight="1">
      <c r="A7350" s="18">
        <v>45762.0</v>
      </c>
      <c r="B7350" s="19" t="str">
        <f t="shared" si="1"/>
        <v>Apr</v>
      </c>
      <c r="C7350" s="20" t="s">
        <v>7</v>
      </c>
      <c r="D7350" s="19" t="s">
        <v>126</v>
      </c>
      <c r="E7350" s="19" t="s">
        <v>26</v>
      </c>
      <c r="F7350" s="21">
        <v>6.0</v>
      </c>
      <c r="G7350" s="22">
        <v>121446.0</v>
      </c>
      <c r="H7350" s="15" t="str">
        <f t="shared" si="2"/>
        <v>Very High Range</v>
      </c>
      <c r="I7350" s="22">
        <v>95309.0</v>
      </c>
      <c r="J7350" s="23">
        <f t="shared" si="3"/>
        <v>1.274234333</v>
      </c>
      <c r="K7350" s="24" t="str">
        <f t="shared" si="4"/>
        <v>Over Achived</v>
      </c>
    </row>
    <row r="7351" ht="22.5" customHeight="1">
      <c r="A7351" s="18">
        <v>45762.0</v>
      </c>
      <c r="B7351" s="19" t="str">
        <f t="shared" si="1"/>
        <v>Apr</v>
      </c>
      <c r="C7351" s="20" t="s">
        <v>7</v>
      </c>
      <c r="D7351" s="19" t="s">
        <v>131</v>
      </c>
      <c r="E7351" s="19" t="s">
        <v>34</v>
      </c>
      <c r="F7351" s="21">
        <v>4.0</v>
      </c>
      <c r="G7351" s="22">
        <v>106326.0</v>
      </c>
      <c r="H7351" s="15" t="str">
        <f t="shared" si="2"/>
        <v>Very High Range</v>
      </c>
      <c r="I7351" s="22">
        <v>92802.0</v>
      </c>
      <c r="J7351" s="23">
        <f t="shared" si="3"/>
        <v>1.145729618</v>
      </c>
      <c r="K7351" s="24" t="str">
        <f t="shared" si="4"/>
        <v>Over Achived</v>
      </c>
    </row>
    <row r="7352" ht="22.5" customHeight="1">
      <c r="A7352" s="18">
        <v>45762.0</v>
      </c>
      <c r="B7352" s="19" t="str">
        <f t="shared" si="1"/>
        <v>Apr</v>
      </c>
      <c r="C7352" s="20" t="s">
        <v>7</v>
      </c>
      <c r="D7352" s="19" t="s">
        <v>131</v>
      </c>
      <c r="E7352" s="19" t="s">
        <v>26</v>
      </c>
      <c r="F7352" s="21">
        <v>5.0</v>
      </c>
      <c r="G7352" s="22">
        <v>152793.0</v>
      </c>
      <c r="H7352" s="15" t="str">
        <f t="shared" si="2"/>
        <v>Very High Range</v>
      </c>
      <c r="I7352" s="22">
        <v>123611.0</v>
      </c>
      <c r="J7352" s="23">
        <f t="shared" si="3"/>
        <v>1.236079313</v>
      </c>
      <c r="K7352" s="24" t="str">
        <f t="shared" si="4"/>
        <v>Over Achived</v>
      </c>
    </row>
    <row r="7353" ht="22.5" customHeight="1">
      <c r="A7353" s="18">
        <v>45762.0</v>
      </c>
      <c r="B7353" s="19" t="str">
        <f t="shared" si="1"/>
        <v>Apr</v>
      </c>
      <c r="C7353" s="20" t="s">
        <v>92</v>
      </c>
      <c r="D7353" s="19" t="s">
        <v>158</v>
      </c>
      <c r="E7353" s="19" t="s">
        <v>23</v>
      </c>
      <c r="F7353" s="21">
        <v>1.0</v>
      </c>
      <c r="G7353" s="22">
        <v>42975.0</v>
      </c>
      <c r="H7353" s="15" t="str">
        <f t="shared" si="2"/>
        <v>Base Range</v>
      </c>
      <c r="I7353" s="22">
        <v>32568.0</v>
      </c>
      <c r="J7353" s="23">
        <f t="shared" si="3"/>
        <v>1.319546794</v>
      </c>
      <c r="K7353" s="24" t="str">
        <f t="shared" si="4"/>
        <v>Over Achived</v>
      </c>
    </row>
    <row r="7354" ht="22.5" customHeight="1">
      <c r="A7354" s="18">
        <v>45762.0</v>
      </c>
      <c r="B7354" s="19" t="str">
        <f t="shared" si="1"/>
        <v>Apr</v>
      </c>
      <c r="C7354" s="20" t="s">
        <v>92</v>
      </c>
      <c r="D7354" s="19" t="s">
        <v>158</v>
      </c>
      <c r="E7354" s="19" t="s">
        <v>23</v>
      </c>
      <c r="F7354" s="21">
        <v>2.0</v>
      </c>
      <c r="G7354" s="22">
        <v>35867.0</v>
      </c>
      <c r="H7354" s="15" t="str">
        <f t="shared" si="2"/>
        <v>Base Range</v>
      </c>
      <c r="I7354" s="22">
        <v>33459.0</v>
      </c>
      <c r="J7354" s="23">
        <f t="shared" si="3"/>
        <v>1.071968678</v>
      </c>
      <c r="K7354" s="24" t="str">
        <f t="shared" si="4"/>
        <v>Over Achived</v>
      </c>
    </row>
    <row r="7355" ht="22.5" customHeight="1">
      <c r="A7355" s="18">
        <v>45762.0</v>
      </c>
      <c r="B7355" s="19" t="str">
        <f t="shared" si="1"/>
        <v>Apr</v>
      </c>
      <c r="C7355" s="20" t="s">
        <v>7</v>
      </c>
      <c r="D7355" s="19" t="s">
        <v>8</v>
      </c>
      <c r="E7355" s="19" t="s">
        <v>23</v>
      </c>
      <c r="F7355" s="21">
        <v>2.0</v>
      </c>
      <c r="G7355" s="22">
        <v>44462.0</v>
      </c>
      <c r="H7355" s="15" t="str">
        <f t="shared" si="2"/>
        <v>Base Range</v>
      </c>
      <c r="I7355" s="22">
        <v>39132.0</v>
      </c>
      <c r="J7355" s="23">
        <f t="shared" si="3"/>
        <v>1.136205663</v>
      </c>
      <c r="K7355" s="24" t="str">
        <f t="shared" si="4"/>
        <v>Over Achived</v>
      </c>
    </row>
    <row r="7356" ht="22.5" customHeight="1">
      <c r="A7356" s="18">
        <v>45762.0</v>
      </c>
      <c r="B7356" s="19" t="str">
        <f t="shared" si="1"/>
        <v>Apr</v>
      </c>
      <c r="C7356" s="20" t="s">
        <v>92</v>
      </c>
      <c r="D7356" s="25" t="s">
        <v>149</v>
      </c>
      <c r="E7356" s="19" t="s">
        <v>63</v>
      </c>
      <c r="F7356" s="21">
        <v>1.0</v>
      </c>
      <c r="G7356" s="22">
        <v>16781.0</v>
      </c>
      <c r="H7356" s="15" t="str">
        <f t="shared" si="2"/>
        <v>Base Range</v>
      </c>
      <c r="I7356" s="22">
        <v>15670.0</v>
      </c>
      <c r="J7356" s="23">
        <f t="shared" si="3"/>
        <v>1.070899809</v>
      </c>
      <c r="K7356" s="24" t="str">
        <f t="shared" si="4"/>
        <v>Over Achived</v>
      </c>
    </row>
    <row r="7357" ht="22.5" customHeight="1">
      <c r="A7357" s="18">
        <v>45762.0</v>
      </c>
      <c r="B7357" s="19" t="str">
        <f t="shared" si="1"/>
        <v>Apr</v>
      </c>
      <c r="C7357" s="20" t="s">
        <v>92</v>
      </c>
      <c r="D7357" s="19" t="s">
        <v>158</v>
      </c>
      <c r="E7357" s="19" t="s">
        <v>9</v>
      </c>
      <c r="F7357" s="21">
        <v>3.0</v>
      </c>
      <c r="G7357" s="22">
        <v>86013.0</v>
      </c>
      <c r="H7357" s="15" t="str">
        <f t="shared" si="2"/>
        <v>High Range</v>
      </c>
      <c r="I7357" s="22">
        <v>78811.0</v>
      </c>
      <c r="J7357" s="23">
        <f t="shared" si="3"/>
        <v>1.091383183</v>
      </c>
      <c r="K7357" s="24" t="str">
        <f t="shared" si="4"/>
        <v>Over Achived</v>
      </c>
    </row>
    <row r="7358" ht="22.5" customHeight="1">
      <c r="A7358" s="18">
        <v>45762.0</v>
      </c>
      <c r="B7358" s="19" t="str">
        <f t="shared" si="1"/>
        <v>Apr</v>
      </c>
      <c r="C7358" s="20" t="s">
        <v>92</v>
      </c>
      <c r="D7358" s="19" t="s">
        <v>93</v>
      </c>
      <c r="E7358" s="19" t="s">
        <v>63</v>
      </c>
      <c r="F7358" s="21">
        <v>1.0</v>
      </c>
      <c r="G7358" s="22">
        <v>16824.0</v>
      </c>
      <c r="H7358" s="15" t="str">
        <f t="shared" si="2"/>
        <v>Base Range</v>
      </c>
      <c r="I7358" s="22">
        <v>20436.0</v>
      </c>
      <c r="J7358" s="23">
        <f t="shared" si="3"/>
        <v>0.8232530828</v>
      </c>
      <c r="K7358" s="24" t="str">
        <f t="shared" si="4"/>
        <v>Target Not Meet</v>
      </c>
    </row>
    <row r="7359" ht="22.5" customHeight="1">
      <c r="A7359" s="18">
        <v>45762.0</v>
      </c>
      <c r="B7359" s="19" t="str">
        <f t="shared" si="1"/>
        <v>Apr</v>
      </c>
      <c r="C7359" s="20" t="s">
        <v>92</v>
      </c>
      <c r="D7359" s="19" t="s">
        <v>98</v>
      </c>
      <c r="E7359" s="19" t="s">
        <v>23</v>
      </c>
      <c r="F7359" s="21">
        <v>1.0</v>
      </c>
      <c r="G7359" s="22">
        <v>35796.0</v>
      </c>
      <c r="H7359" s="15" t="str">
        <f t="shared" si="2"/>
        <v>Base Range</v>
      </c>
      <c r="I7359" s="22">
        <v>44640.0</v>
      </c>
      <c r="J7359" s="23">
        <f t="shared" si="3"/>
        <v>0.8018817204</v>
      </c>
      <c r="K7359" s="24" t="str">
        <f t="shared" si="4"/>
        <v>Target Not Meet</v>
      </c>
    </row>
    <row r="7360" ht="22.5" customHeight="1">
      <c r="A7360" s="18">
        <v>45762.0</v>
      </c>
      <c r="B7360" s="19" t="str">
        <f t="shared" si="1"/>
        <v>Apr</v>
      </c>
      <c r="C7360" s="20" t="s">
        <v>92</v>
      </c>
      <c r="D7360" s="19" t="s">
        <v>98</v>
      </c>
      <c r="E7360" s="19" t="s">
        <v>23</v>
      </c>
      <c r="F7360" s="21">
        <v>2.0</v>
      </c>
      <c r="G7360" s="22">
        <v>35127.0</v>
      </c>
      <c r="H7360" s="15" t="str">
        <f t="shared" si="2"/>
        <v>Base Range</v>
      </c>
      <c r="I7360" s="22">
        <v>43266.0</v>
      </c>
      <c r="J7360" s="23">
        <f t="shared" si="3"/>
        <v>0.8118846207</v>
      </c>
      <c r="K7360" s="24" t="str">
        <f t="shared" si="4"/>
        <v>Target Not Meet</v>
      </c>
    </row>
    <row r="7361" ht="22.5" customHeight="1">
      <c r="A7361" s="18">
        <v>45762.0</v>
      </c>
      <c r="B7361" s="19" t="str">
        <f t="shared" si="1"/>
        <v>Apr</v>
      </c>
      <c r="C7361" s="20" t="s">
        <v>92</v>
      </c>
      <c r="D7361" s="19" t="s">
        <v>98</v>
      </c>
      <c r="E7361" s="19" t="s">
        <v>23</v>
      </c>
      <c r="F7361" s="21">
        <v>2.0</v>
      </c>
      <c r="G7361" s="22">
        <v>34144.0</v>
      </c>
      <c r="H7361" s="15" t="str">
        <f t="shared" si="2"/>
        <v>Base Range</v>
      </c>
      <c r="I7361" s="22">
        <v>43524.0</v>
      </c>
      <c r="J7361" s="23">
        <f t="shared" si="3"/>
        <v>0.78448672</v>
      </c>
      <c r="K7361" s="24" t="str">
        <f t="shared" si="4"/>
        <v>Target Not Meet</v>
      </c>
    </row>
    <row r="7362" ht="22.5" customHeight="1">
      <c r="A7362" s="18">
        <v>45762.0</v>
      </c>
      <c r="B7362" s="19" t="str">
        <f t="shared" si="1"/>
        <v>Apr</v>
      </c>
      <c r="C7362" s="20" t="s">
        <v>92</v>
      </c>
      <c r="D7362" s="19" t="s">
        <v>144</v>
      </c>
      <c r="E7362" s="19" t="s">
        <v>9</v>
      </c>
      <c r="F7362" s="21">
        <v>2.0</v>
      </c>
      <c r="G7362" s="22">
        <v>69713.0</v>
      </c>
      <c r="H7362" s="15" t="str">
        <f t="shared" si="2"/>
        <v>Medium Range</v>
      </c>
      <c r="I7362" s="22">
        <v>64138.0</v>
      </c>
      <c r="J7362" s="23">
        <f t="shared" si="3"/>
        <v>1.08692195</v>
      </c>
      <c r="K7362" s="24" t="str">
        <f t="shared" si="4"/>
        <v>Over Achived</v>
      </c>
    </row>
    <row r="7363" ht="22.5" customHeight="1">
      <c r="A7363" s="18">
        <v>45762.0</v>
      </c>
      <c r="B7363" s="19" t="str">
        <f t="shared" si="1"/>
        <v>Apr</v>
      </c>
      <c r="C7363" s="20" t="s">
        <v>92</v>
      </c>
      <c r="D7363" s="19" t="s">
        <v>144</v>
      </c>
      <c r="E7363" s="19" t="s">
        <v>63</v>
      </c>
      <c r="F7363" s="21">
        <v>2.0</v>
      </c>
      <c r="G7363" s="22">
        <v>76190.0</v>
      </c>
      <c r="H7363" s="15" t="str">
        <f t="shared" si="2"/>
        <v>High Range</v>
      </c>
      <c r="I7363" s="22">
        <v>60416.0</v>
      </c>
      <c r="J7363" s="23">
        <f t="shared" si="3"/>
        <v>1.261089778</v>
      </c>
      <c r="K7363" s="24" t="str">
        <f t="shared" si="4"/>
        <v>Over Achived</v>
      </c>
    </row>
    <row r="7364" ht="22.5" customHeight="1">
      <c r="A7364" s="18">
        <v>45762.0</v>
      </c>
      <c r="B7364" s="19" t="str">
        <f t="shared" si="1"/>
        <v>Apr</v>
      </c>
      <c r="C7364" s="20" t="s">
        <v>92</v>
      </c>
      <c r="D7364" s="19" t="s">
        <v>93</v>
      </c>
      <c r="E7364" s="19" t="s">
        <v>34</v>
      </c>
      <c r="F7364" s="21">
        <v>3.0</v>
      </c>
      <c r="G7364" s="22">
        <v>75426.0</v>
      </c>
      <c r="H7364" s="15" t="str">
        <f t="shared" si="2"/>
        <v>High Range</v>
      </c>
      <c r="I7364" s="22">
        <v>88198.0</v>
      </c>
      <c r="J7364" s="23">
        <f t="shared" si="3"/>
        <v>0.8551894601</v>
      </c>
      <c r="K7364" s="24" t="str">
        <f t="shared" si="4"/>
        <v>Target Not Meet</v>
      </c>
    </row>
    <row r="7365" ht="22.5" customHeight="1">
      <c r="A7365" s="18">
        <v>45762.0</v>
      </c>
      <c r="B7365" s="19" t="str">
        <f t="shared" si="1"/>
        <v>Apr</v>
      </c>
      <c r="C7365" s="20" t="s">
        <v>92</v>
      </c>
      <c r="D7365" s="19" t="s">
        <v>144</v>
      </c>
      <c r="E7365" s="19" t="s">
        <v>38</v>
      </c>
      <c r="F7365" s="21">
        <v>2.0</v>
      </c>
      <c r="G7365" s="22">
        <v>49613.0</v>
      </c>
      <c r="H7365" s="15" t="str">
        <f t="shared" si="2"/>
        <v>Base Range</v>
      </c>
      <c r="I7365" s="22">
        <v>41198.0</v>
      </c>
      <c r="J7365" s="23">
        <f t="shared" si="3"/>
        <v>1.204257488</v>
      </c>
      <c r="K7365" s="24" t="str">
        <f t="shared" si="4"/>
        <v>Over Achived</v>
      </c>
    </row>
    <row r="7366" ht="22.5" customHeight="1">
      <c r="A7366" s="18">
        <v>45762.0</v>
      </c>
      <c r="B7366" s="19" t="str">
        <f t="shared" si="1"/>
        <v>Apr</v>
      </c>
      <c r="C7366" s="20" t="s">
        <v>92</v>
      </c>
      <c r="D7366" s="19" t="s">
        <v>144</v>
      </c>
      <c r="E7366" s="19" t="s">
        <v>68</v>
      </c>
      <c r="F7366" s="21">
        <v>1.0</v>
      </c>
      <c r="G7366" s="22">
        <v>35162.0</v>
      </c>
      <c r="H7366" s="15" t="str">
        <f t="shared" si="2"/>
        <v>Base Range</v>
      </c>
      <c r="I7366" s="22">
        <v>25356.0</v>
      </c>
      <c r="J7366" s="23">
        <f t="shared" si="3"/>
        <v>1.386732923</v>
      </c>
      <c r="K7366" s="24" t="str">
        <f t="shared" si="4"/>
        <v>Over Achived</v>
      </c>
    </row>
    <row r="7367" ht="22.5" customHeight="1">
      <c r="A7367" s="18">
        <v>45762.0</v>
      </c>
      <c r="B7367" s="19" t="str">
        <f t="shared" si="1"/>
        <v>Apr</v>
      </c>
      <c r="C7367" s="20" t="s">
        <v>92</v>
      </c>
      <c r="D7367" s="25" t="s">
        <v>149</v>
      </c>
      <c r="E7367" s="19" t="s">
        <v>9</v>
      </c>
      <c r="F7367" s="21">
        <v>3.0</v>
      </c>
      <c r="G7367" s="22">
        <v>88153.0</v>
      </c>
      <c r="H7367" s="15" t="str">
        <f t="shared" si="2"/>
        <v>High Range</v>
      </c>
      <c r="I7367" s="22">
        <v>78923.0</v>
      </c>
      <c r="J7367" s="23">
        <f t="shared" si="3"/>
        <v>1.116949432</v>
      </c>
      <c r="K7367" s="24" t="str">
        <f t="shared" si="4"/>
        <v>Over Achived</v>
      </c>
    </row>
    <row r="7368" ht="22.5" customHeight="1">
      <c r="A7368" s="18">
        <v>45762.0</v>
      </c>
      <c r="B7368" s="19" t="str">
        <f t="shared" si="1"/>
        <v>Apr</v>
      </c>
      <c r="C7368" s="20" t="s">
        <v>92</v>
      </c>
      <c r="D7368" s="25" t="s">
        <v>149</v>
      </c>
      <c r="E7368" s="19" t="s">
        <v>19</v>
      </c>
      <c r="F7368" s="21">
        <v>2.0</v>
      </c>
      <c r="G7368" s="22">
        <v>44062.0</v>
      </c>
      <c r="H7368" s="15" t="str">
        <f t="shared" si="2"/>
        <v>Base Range</v>
      </c>
      <c r="I7368" s="22">
        <v>41808.0</v>
      </c>
      <c r="J7368" s="23">
        <f t="shared" si="3"/>
        <v>1.053913127</v>
      </c>
      <c r="K7368" s="24" t="str">
        <f t="shared" si="4"/>
        <v>Over Achived</v>
      </c>
    </row>
    <row r="7369" ht="22.5" customHeight="1">
      <c r="A7369" s="18">
        <v>45762.0</v>
      </c>
      <c r="B7369" s="19" t="str">
        <f t="shared" si="1"/>
        <v>Apr</v>
      </c>
      <c r="C7369" s="20" t="s">
        <v>92</v>
      </c>
      <c r="D7369" s="19" t="s">
        <v>144</v>
      </c>
      <c r="E7369" s="19" t="s">
        <v>23</v>
      </c>
      <c r="F7369" s="21">
        <v>2.0</v>
      </c>
      <c r="G7369" s="22">
        <v>37484.0</v>
      </c>
      <c r="H7369" s="15" t="str">
        <f t="shared" si="2"/>
        <v>Base Range</v>
      </c>
      <c r="I7369" s="22">
        <v>27728.0</v>
      </c>
      <c r="J7369" s="23">
        <f t="shared" si="3"/>
        <v>1.351846509</v>
      </c>
      <c r="K7369" s="24" t="str">
        <f t="shared" si="4"/>
        <v>Over Achived</v>
      </c>
    </row>
    <row r="7370" ht="22.5" customHeight="1">
      <c r="A7370" s="18">
        <v>45762.0</v>
      </c>
      <c r="B7370" s="19" t="str">
        <f t="shared" si="1"/>
        <v>Apr</v>
      </c>
      <c r="C7370" s="20" t="s">
        <v>92</v>
      </c>
      <c r="D7370" s="25" t="s">
        <v>149</v>
      </c>
      <c r="E7370" s="19" t="s">
        <v>63</v>
      </c>
      <c r="F7370" s="21">
        <v>1.0</v>
      </c>
      <c r="G7370" s="22">
        <v>17005.0</v>
      </c>
      <c r="H7370" s="15" t="str">
        <f t="shared" si="2"/>
        <v>Base Range</v>
      </c>
      <c r="I7370" s="22">
        <v>15909.0</v>
      </c>
      <c r="J7370" s="23">
        <f t="shared" si="3"/>
        <v>1.068891822</v>
      </c>
      <c r="K7370" s="24" t="str">
        <f t="shared" si="4"/>
        <v>Over Achived</v>
      </c>
    </row>
    <row r="7371" ht="22.5" customHeight="1">
      <c r="A7371" s="18">
        <v>45762.0</v>
      </c>
      <c r="B7371" s="19" t="str">
        <f t="shared" si="1"/>
        <v>Apr</v>
      </c>
      <c r="C7371" s="20" t="s">
        <v>92</v>
      </c>
      <c r="D7371" s="25" t="s">
        <v>149</v>
      </c>
      <c r="E7371" s="19" t="s">
        <v>38</v>
      </c>
      <c r="F7371" s="21">
        <v>2.0</v>
      </c>
      <c r="G7371" s="22">
        <v>44937.0</v>
      </c>
      <c r="H7371" s="15" t="str">
        <f t="shared" si="2"/>
        <v>Base Range</v>
      </c>
      <c r="I7371" s="22">
        <v>36248.0</v>
      </c>
      <c r="J7371" s="23">
        <f t="shared" si="3"/>
        <v>1.239709777</v>
      </c>
      <c r="K7371" s="24" t="str">
        <f t="shared" si="4"/>
        <v>Over Achived</v>
      </c>
    </row>
    <row r="7372" ht="22.5" customHeight="1">
      <c r="A7372" s="18">
        <v>45763.0</v>
      </c>
      <c r="B7372" s="19" t="str">
        <f t="shared" si="1"/>
        <v>Apr</v>
      </c>
      <c r="C7372" s="20" t="s">
        <v>13</v>
      </c>
      <c r="D7372" s="19" t="s">
        <v>37</v>
      </c>
      <c r="E7372" s="19" t="s">
        <v>19</v>
      </c>
      <c r="F7372" s="21">
        <v>1.0</v>
      </c>
      <c r="G7372" s="22">
        <v>28648.0</v>
      </c>
      <c r="H7372" s="15" t="str">
        <f t="shared" si="2"/>
        <v>Base Range</v>
      </c>
      <c r="I7372" s="22">
        <v>33394.0</v>
      </c>
      <c r="J7372" s="23">
        <f t="shared" si="3"/>
        <v>0.8578786608</v>
      </c>
      <c r="K7372" s="24" t="str">
        <f t="shared" si="4"/>
        <v>Target Not Meet</v>
      </c>
    </row>
    <row r="7373" ht="22.5" customHeight="1">
      <c r="A7373" s="18">
        <v>45763.0</v>
      </c>
      <c r="B7373" s="19" t="str">
        <f t="shared" si="1"/>
        <v>Apr</v>
      </c>
      <c r="C7373" s="20" t="s">
        <v>13</v>
      </c>
      <c r="D7373" s="19" t="s">
        <v>37</v>
      </c>
      <c r="E7373" s="19" t="s">
        <v>68</v>
      </c>
      <c r="F7373" s="21">
        <v>1.0</v>
      </c>
      <c r="G7373" s="22">
        <v>24116.0</v>
      </c>
      <c r="H7373" s="15" t="str">
        <f t="shared" si="2"/>
        <v>Base Range</v>
      </c>
      <c r="I7373" s="22">
        <v>26529.0</v>
      </c>
      <c r="J7373" s="23">
        <f t="shared" si="3"/>
        <v>0.9090429341</v>
      </c>
      <c r="K7373" s="24" t="str">
        <f t="shared" si="4"/>
        <v>Target Not Meet</v>
      </c>
    </row>
    <row r="7374" ht="22.5" customHeight="1">
      <c r="A7374" s="18">
        <v>45763.0</v>
      </c>
      <c r="B7374" s="19" t="str">
        <f t="shared" si="1"/>
        <v>Apr</v>
      </c>
      <c r="C7374" s="20" t="s">
        <v>13</v>
      </c>
      <c r="D7374" s="19" t="s">
        <v>37</v>
      </c>
      <c r="E7374" s="19" t="s">
        <v>34</v>
      </c>
      <c r="F7374" s="21">
        <v>2.0</v>
      </c>
      <c r="G7374" s="22">
        <v>56457.0</v>
      </c>
      <c r="H7374" s="15" t="str">
        <f t="shared" si="2"/>
        <v>Medium Range</v>
      </c>
      <c r="I7374" s="22">
        <v>71756.0</v>
      </c>
      <c r="J7374" s="23">
        <f t="shared" si="3"/>
        <v>0.7867913485</v>
      </c>
      <c r="K7374" s="24" t="str">
        <f t="shared" si="4"/>
        <v>Target Not Meet</v>
      </c>
    </row>
    <row r="7375" ht="22.5" customHeight="1">
      <c r="A7375" s="18">
        <v>45763.0</v>
      </c>
      <c r="B7375" s="19" t="str">
        <f t="shared" si="1"/>
        <v>Apr</v>
      </c>
      <c r="C7375" s="20" t="s">
        <v>13</v>
      </c>
      <c r="D7375" s="19" t="s">
        <v>29</v>
      </c>
      <c r="E7375" s="19" t="s">
        <v>9</v>
      </c>
      <c r="F7375" s="21">
        <v>2.0</v>
      </c>
      <c r="G7375" s="22">
        <v>50870.0</v>
      </c>
      <c r="H7375" s="15" t="str">
        <f t="shared" si="2"/>
        <v>Medium Range</v>
      </c>
      <c r="I7375" s="22">
        <v>61094.0</v>
      </c>
      <c r="J7375" s="23">
        <f t="shared" si="3"/>
        <v>0.8326513242</v>
      </c>
      <c r="K7375" s="24" t="str">
        <f t="shared" si="4"/>
        <v>Target Not Meet</v>
      </c>
    </row>
    <row r="7376" ht="22.5" customHeight="1">
      <c r="A7376" s="18">
        <v>45763.0</v>
      </c>
      <c r="B7376" s="19" t="str">
        <f t="shared" si="1"/>
        <v>Apr</v>
      </c>
      <c r="C7376" s="20" t="s">
        <v>13</v>
      </c>
      <c r="D7376" s="19" t="s">
        <v>18</v>
      </c>
      <c r="E7376" s="19" t="s">
        <v>34</v>
      </c>
      <c r="F7376" s="21">
        <v>2.0</v>
      </c>
      <c r="G7376" s="22">
        <v>52490.0</v>
      </c>
      <c r="H7376" s="15" t="str">
        <f t="shared" si="2"/>
        <v>Medium Range</v>
      </c>
      <c r="I7376" s="22">
        <v>42587.0</v>
      </c>
      <c r="J7376" s="23">
        <f t="shared" si="3"/>
        <v>1.23253575</v>
      </c>
      <c r="K7376" s="24" t="str">
        <f t="shared" si="4"/>
        <v>Over Achived</v>
      </c>
    </row>
    <row r="7377" ht="22.5" customHeight="1">
      <c r="A7377" s="18">
        <v>45763.0</v>
      </c>
      <c r="B7377" s="19" t="str">
        <f t="shared" si="1"/>
        <v>Apr</v>
      </c>
      <c r="C7377" s="20" t="s">
        <v>13</v>
      </c>
      <c r="D7377" s="19" t="s">
        <v>18</v>
      </c>
      <c r="E7377" s="19" t="s">
        <v>23</v>
      </c>
      <c r="F7377" s="21">
        <v>1.0</v>
      </c>
      <c r="G7377" s="22">
        <v>28241.0</v>
      </c>
      <c r="H7377" s="15" t="str">
        <f t="shared" si="2"/>
        <v>Base Range</v>
      </c>
      <c r="I7377" s="22">
        <v>23870.0</v>
      </c>
      <c r="J7377" s="23">
        <f t="shared" si="3"/>
        <v>1.183116883</v>
      </c>
      <c r="K7377" s="24" t="str">
        <f t="shared" si="4"/>
        <v>Over Achived</v>
      </c>
    </row>
    <row r="7378" ht="22.5" customHeight="1">
      <c r="A7378" s="18">
        <v>45763.0</v>
      </c>
      <c r="B7378" s="19" t="str">
        <f t="shared" si="1"/>
        <v>Apr</v>
      </c>
      <c r="C7378" s="20" t="s">
        <v>13</v>
      </c>
      <c r="D7378" s="19" t="s">
        <v>169</v>
      </c>
      <c r="E7378" s="19" t="s">
        <v>63</v>
      </c>
      <c r="F7378" s="21">
        <v>1.0</v>
      </c>
      <c r="G7378" s="22">
        <v>11022.0</v>
      </c>
      <c r="H7378" s="15" t="str">
        <f t="shared" si="2"/>
        <v>Base Range</v>
      </c>
      <c r="I7378" s="22">
        <v>13270.0</v>
      </c>
      <c r="J7378" s="23">
        <f t="shared" si="3"/>
        <v>0.8305953278</v>
      </c>
      <c r="K7378" s="24" t="str">
        <f t="shared" si="4"/>
        <v>Target Not Meet</v>
      </c>
    </row>
    <row r="7379" ht="22.5" customHeight="1">
      <c r="A7379" s="18">
        <v>45763.0</v>
      </c>
      <c r="B7379" s="19" t="str">
        <f t="shared" si="1"/>
        <v>Apr</v>
      </c>
      <c r="C7379" s="20" t="s">
        <v>13</v>
      </c>
      <c r="D7379" s="19" t="s">
        <v>18</v>
      </c>
      <c r="E7379" s="19" t="s">
        <v>38</v>
      </c>
      <c r="F7379" s="21">
        <v>1.0</v>
      </c>
      <c r="G7379" s="22">
        <v>35874.0</v>
      </c>
      <c r="H7379" s="15" t="str">
        <f t="shared" si="2"/>
        <v>Base Range</v>
      </c>
      <c r="I7379" s="22">
        <v>28434.0</v>
      </c>
      <c r="J7379" s="23">
        <f t="shared" si="3"/>
        <v>1.261658578</v>
      </c>
      <c r="K7379" s="24" t="str">
        <f t="shared" si="4"/>
        <v>Over Achived</v>
      </c>
    </row>
    <row r="7380" ht="22.5" customHeight="1">
      <c r="A7380" s="18">
        <v>45763.0</v>
      </c>
      <c r="B7380" s="19" t="str">
        <f t="shared" si="1"/>
        <v>Apr</v>
      </c>
      <c r="C7380" s="20" t="s">
        <v>13</v>
      </c>
      <c r="D7380" s="19" t="s">
        <v>14</v>
      </c>
      <c r="E7380" s="19" t="s">
        <v>38</v>
      </c>
      <c r="F7380" s="21">
        <v>1.0</v>
      </c>
      <c r="G7380" s="22">
        <v>35374.0</v>
      </c>
      <c r="H7380" s="15" t="str">
        <f t="shared" si="2"/>
        <v>Base Range</v>
      </c>
      <c r="I7380" s="22">
        <v>31734.0</v>
      </c>
      <c r="J7380" s="23">
        <f t="shared" si="3"/>
        <v>1.114703473</v>
      </c>
      <c r="K7380" s="24" t="str">
        <f t="shared" si="4"/>
        <v>Over Achived</v>
      </c>
    </row>
    <row r="7381" ht="22.5" customHeight="1">
      <c r="A7381" s="18">
        <v>45763.0</v>
      </c>
      <c r="B7381" s="19" t="str">
        <f t="shared" si="1"/>
        <v>Apr</v>
      </c>
      <c r="C7381" s="20" t="s">
        <v>13</v>
      </c>
      <c r="D7381" s="19" t="s">
        <v>14</v>
      </c>
      <c r="E7381" s="19" t="s">
        <v>23</v>
      </c>
      <c r="F7381" s="21">
        <v>1.0</v>
      </c>
      <c r="G7381" s="22">
        <v>29468.0</v>
      </c>
      <c r="H7381" s="15" t="str">
        <f t="shared" si="2"/>
        <v>Base Range</v>
      </c>
      <c r="I7381" s="22">
        <v>26500.0</v>
      </c>
      <c r="J7381" s="23">
        <f t="shared" si="3"/>
        <v>1.112</v>
      </c>
      <c r="K7381" s="24" t="str">
        <f t="shared" si="4"/>
        <v>Over Achived</v>
      </c>
    </row>
    <row r="7382" ht="22.5" customHeight="1">
      <c r="A7382" s="18">
        <v>45763.0</v>
      </c>
      <c r="B7382" s="19" t="str">
        <f t="shared" si="1"/>
        <v>Apr</v>
      </c>
      <c r="C7382" s="20" t="s">
        <v>92</v>
      </c>
      <c r="D7382" s="19" t="s">
        <v>93</v>
      </c>
      <c r="E7382" s="19" t="s">
        <v>23</v>
      </c>
      <c r="F7382" s="21">
        <v>1.0</v>
      </c>
      <c r="G7382" s="22">
        <v>39084.0</v>
      </c>
      <c r="H7382" s="15" t="str">
        <f t="shared" si="2"/>
        <v>Base Range</v>
      </c>
      <c r="I7382" s="22">
        <v>44658.0</v>
      </c>
      <c r="J7382" s="23">
        <f t="shared" si="3"/>
        <v>0.8751847373</v>
      </c>
      <c r="K7382" s="24" t="str">
        <f t="shared" si="4"/>
        <v>Target Not Meet</v>
      </c>
    </row>
    <row r="7383" ht="22.5" customHeight="1">
      <c r="A7383" s="18">
        <v>45763.0</v>
      </c>
      <c r="B7383" s="19" t="str">
        <f t="shared" si="1"/>
        <v>Apr</v>
      </c>
      <c r="C7383" s="20" t="s">
        <v>13</v>
      </c>
      <c r="D7383" s="19" t="s">
        <v>29</v>
      </c>
      <c r="E7383" s="19" t="s">
        <v>19</v>
      </c>
      <c r="F7383" s="21">
        <v>1.0</v>
      </c>
      <c r="G7383" s="22">
        <v>28648.0</v>
      </c>
      <c r="H7383" s="15" t="str">
        <f t="shared" si="2"/>
        <v>Base Range</v>
      </c>
      <c r="I7383" s="22">
        <v>30735.0</v>
      </c>
      <c r="J7383" s="23">
        <f t="shared" si="3"/>
        <v>0.9320969579</v>
      </c>
      <c r="K7383" s="24" t="str">
        <f t="shared" si="4"/>
        <v>Target Not Meet</v>
      </c>
    </row>
    <row r="7384" ht="22.5" customHeight="1">
      <c r="A7384" s="18">
        <v>45763.0</v>
      </c>
      <c r="B7384" s="19" t="str">
        <f t="shared" si="1"/>
        <v>Apr</v>
      </c>
      <c r="C7384" s="20" t="s">
        <v>13</v>
      </c>
      <c r="D7384" s="19" t="s">
        <v>169</v>
      </c>
      <c r="E7384" s="19" t="s">
        <v>68</v>
      </c>
      <c r="F7384" s="21">
        <v>1.0</v>
      </c>
      <c r="G7384" s="22">
        <v>25190.0</v>
      </c>
      <c r="H7384" s="15" t="str">
        <f t="shared" si="2"/>
        <v>Base Range</v>
      </c>
      <c r="I7384" s="22">
        <v>30841.0</v>
      </c>
      <c r="J7384" s="23">
        <f t="shared" si="3"/>
        <v>0.8167698842</v>
      </c>
      <c r="K7384" s="24" t="str">
        <f t="shared" si="4"/>
        <v>Target Not Meet</v>
      </c>
    </row>
    <row r="7385" ht="22.5" customHeight="1">
      <c r="A7385" s="18">
        <v>45763.0</v>
      </c>
      <c r="B7385" s="19" t="str">
        <f t="shared" si="1"/>
        <v>Apr</v>
      </c>
      <c r="C7385" s="20" t="s">
        <v>13</v>
      </c>
      <c r="D7385" s="19" t="s">
        <v>169</v>
      </c>
      <c r="E7385" s="19" t="s">
        <v>63</v>
      </c>
      <c r="F7385" s="21">
        <v>2.0</v>
      </c>
      <c r="G7385" s="22">
        <v>43576.0</v>
      </c>
      <c r="H7385" s="15" t="str">
        <f t="shared" si="2"/>
        <v>Base Range</v>
      </c>
      <c r="I7385" s="22">
        <v>48517.0</v>
      </c>
      <c r="J7385" s="23">
        <f t="shared" si="3"/>
        <v>0.898159408</v>
      </c>
      <c r="K7385" s="24" t="str">
        <f t="shared" si="4"/>
        <v>Target Not Meet</v>
      </c>
    </row>
    <row r="7386" ht="22.5" customHeight="1">
      <c r="A7386" s="18">
        <v>45763.0</v>
      </c>
      <c r="B7386" s="19" t="str">
        <f t="shared" si="1"/>
        <v>Apr</v>
      </c>
      <c r="C7386" s="20" t="s">
        <v>13</v>
      </c>
      <c r="D7386" s="19" t="s">
        <v>169</v>
      </c>
      <c r="E7386" s="19" t="s">
        <v>38</v>
      </c>
      <c r="F7386" s="21">
        <v>1.0</v>
      </c>
      <c r="G7386" s="22">
        <v>31721.0</v>
      </c>
      <c r="H7386" s="15" t="str">
        <f t="shared" si="2"/>
        <v>Base Range</v>
      </c>
      <c r="I7386" s="22">
        <v>33838.0</v>
      </c>
      <c r="J7386" s="23">
        <f t="shared" si="3"/>
        <v>0.9374372008</v>
      </c>
      <c r="K7386" s="24" t="str">
        <f t="shared" si="4"/>
        <v>Target Not Meet</v>
      </c>
    </row>
    <row r="7387" ht="22.5" customHeight="1">
      <c r="A7387" s="18">
        <v>45763.0</v>
      </c>
      <c r="B7387" s="19" t="str">
        <f t="shared" si="1"/>
        <v>Apr</v>
      </c>
      <c r="C7387" s="20" t="s">
        <v>57</v>
      </c>
      <c r="D7387" s="19" t="s">
        <v>58</v>
      </c>
      <c r="E7387" s="19" t="s">
        <v>34</v>
      </c>
      <c r="F7387" s="21">
        <v>2.0</v>
      </c>
      <c r="G7387" s="22">
        <v>41861.0</v>
      </c>
      <c r="H7387" s="15" t="str">
        <f t="shared" si="2"/>
        <v>Base Range</v>
      </c>
      <c r="I7387" s="22">
        <v>38658.0</v>
      </c>
      <c r="J7387" s="23">
        <f t="shared" si="3"/>
        <v>1.082854778</v>
      </c>
      <c r="K7387" s="24" t="str">
        <f t="shared" si="4"/>
        <v>Over Achived</v>
      </c>
    </row>
    <row r="7388" ht="22.5" customHeight="1">
      <c r="A7388" s="18">
        <v>45763.0</v>
      </c>
      <c r="B7388" s="19" t="str">
        <f t="shared" si="1"/>
        <v>Apr</v>
      </c>
      <c r="C7388" s="20" t="s">
        <v>57</v>
      </c>
      <c r="D7388" s="19" t="s">
        <v>58</v>
      </c>
      <c r="E7388" s="19" t="s">
        <v>34</v>
      </c>
      <c r="F7388" s="21">
        <v>2.0</v>
      </c>
      <c r="G7388" s="22">
        <v>36749.0</v>
      </c>
      <c r="H7388" s="15" t="str">
        <f t="shared" si="2"/>
        <v>Base Range</v>
      </c>
      <c r="I7388" s="22">
        <v>26582.0</v>
      </c>
      <c r="J7388" s="23">
        <f t="shared" si="3"/>
        <v>1.382476864</v>
      </c>
      <c r="K7388" s="24" t="str">
        <f t="shared" si="4"/>
        <v>Over Achived</v>
      </c>
    </row>
    <row r="7389" ht="22.5" customHeight="1">
      <c r="A7389" s="18">
        <v>45763.0</v>
      </c>
      <c r="B7389" s="19" t="str">
        <f t="shared" si="1"/>
        <v>Apr</v>
      </c>
      <c r="C7389" s="20" t="s">
        <v>57</v>
      </c>
      <c r="D7389" s="19" t="s">
        <v>58</v>
      </c>
      <c r="E7389" s="19" t="s">
        <v>38</v>
      </c>
      <c r="F7389" s="21">
        <v>1.0</v>
      </c>
      <c r="G7389" s="22">
        <v>23124.0</v>
      </c>
      <c r="H7389" s="15" t="str">
        <f t="shared" si="2"/>
        <v>Base Range</v>
      </c>
      <c r="I7389" s="22">
        <v>16716.0</v>
      </c>
      <c r="J7389" s="23">
        <f t="shared" si="3"/>
        <v>1.383345298</v>
      </c>
      <c r="K7389" s="24" t="str">
        <f t="shared" si="4"/>
        <v>Over Achived</v>
      </c>
    </row>
    <row r="7390" ht="22.5" customHeight="1">
      <c r="A7390" s="18">
        <v>45763.0</v>
      </c>
      <c r="B7390" s="19" t="str">
        <f t="shared" si="1"/>
        <v>Apr</v>
      </c>
      <c r="C7390" s="20" t="s">
        <v>57</v>
      </c>
      <c r="D7390" s="25" t="s">
        <v>62</v>
      </c>
      <c r="E7390" s="19" t="s">
        <v>19</v>
      </c>
      <c r="F7390" s="21">
        <v>1.0</v>
      </c>
      <c r="G7390" s="22">
        <v>20140.0</v>
      </c>
      <c r="H7390" s="15" t="str">
        <f t="shared" si="2"/>
        <v>Base Range</v>
      </c>
      <c r="I7390" s="22">
        <v>18651.0</v>
      </c>
      <c r="J7390" s="23">
        <f t="shared" si="3"/>
        <v>1.079834861</v>
      </c>
      <c r="K7390" s="24" t="str">
        <f t="shared" si="4"/>
        <v>Over Achived</v>
      </c>
    </row>
    <row r="7391" ht="22.5" customHeight="1">
      <c r="A7391" s="18">
        <v>45763.0</v>
      </c>
      <c r="B7391" s="19" t="str">
        <f t="shared" si="1"/>
        <v>Apr</v>
      </c>
      <c r="C7391" s="20" t="s">
        <v>57</v>
      </c>
      <c r="D7391" s="19" t="s">
        <v>71</v>
      </c>
      <c r="E7391" s="19" t="s">
        <v>26</v>
      </c>
      <c r="F7391" s="21">
        <v>1.0</v>
      </c>
      <c r="G7391" s="22">
        <v>27745.0</v>
      </c>
      <c r="H7391" s="15" t="str">
        <f t="shared" si="2"/>
        <v>Base Range</v>
      </c>
      <c r="I7391" s="22">
        <v>34334.0</v>
      </c>
      <c r="J7391" s="23">
        <f t="shared" si="3"/>
        <v>0.808091105</v>
      </c>
      <c r="K7391" s="24" t="str">
        <f t="shared" si="4"/>
        <v>Target Not Meet</v>
      </c>
    </row>
    <row r="7392" ht="22.5" customHeight="1">
      <c r="A7392" s="18">
        <v>45763.0</v>
      </c>
      <c r="B7392" s="19" t="str">
        <f t="shared" si="1"/>
        <v>Apr</v>
      </c>
      <c r="C7392" s="20" t="s">
        <v>57</v>
      </c>
      <c r="D7392" s="19" t="s">
        <v>71</v>
      </c>
      <c r="E7392" s="19" t="s">
        <v>9</v>
      </c>
      <c r="F7392" s="21">
        <v>2.0</v>
      </c>
      <c r="G7392" s="22">
        <v>35788.0</v>
      </c>
      <c r="H7392" s="15" t="str">
        <f t="shared" si="2"/>
        <v>Base Range</v>
      </c>
      <c r="I7392" s="22">
        <v>41098.0</v>
      </c>
      <c r="J7392" s="23">
        <f t="shared" si="3"/>
        <v>0.8707966324</v>
      </c>
      <c r="K7392" s="24" t="str">
        <f t="shared" si="4"/>
        <v>Target Not Meet</v>
      </c>
    </row>
    <row r="7393" ht="22.5" customHeight="1">
      <c r="A7393" s="18">
        <v>45763.0</v>
      </c>
      <c r="B7393" s="19" t="str">
        <f t="shared" si="1"/>
        <v>Apr</v>
      </c>
      <c r="C7393" s="20" t="s">
        <v>57</v>
      </c>
      <c r="D7393" s="19" t="s">
        <v>80</v>
      </c>
      <c r="E7393" s="19" t="s">
        <v>38</v>
      </c>
      <c r="F7393" s="21">
        <v>1.0</v>
      </c>
      <c r="G7393" s="22">
        <v>28812.0</v>
      </c>
      <c r="H7393" s="15" t="str">
        <f t="shared" si="2"/>
        <v>Base Range</v>
      </c>
      <c r="I7393" s="22">
        <v>35998.0</v>
      </c>
      <c r="J7393" s="23">
        <f t="shared" si="3"/>
        <v>0.8003777988</v>
      </c>
      <c r="K7393" s="24" t="str">
        <f t="shared" si="4"/>
        <v>Target Not Meet</v>
      </c>
    </row>
    <row r="7394" ht="22.5" customHeight="1">
      <c r="A7394" s="18">
        <v>45763.0</v>
      </c>
      <c r="B7394" s="19" t="str">
        <f t="shared" si="1"/>
        <v>Apr</v>
      </c>
      <c r="C7394" s="20" t="s">
        <v>57</v>
      </c>
      <c r="D7394" s="19" t="s">
        <v>80</v>
      </c>
      <c r="E7394" s="19" t="s">
        <v>68</v>
      </c>
      <c r="F7394" s="21">
        <v>1.0</v>
      </c>
      <c r="G7394" s="22">
        <v>16309.0</v>
      </c>
      <c r="H7394" s="15" t="str">
        <f t="shared" si="2"/>
        <v>Base Range</v>
      </c>
      <c r="I7394" s="22">
        <v>19217.0</v>
      </c>
      <c r="J7394" s="23">
        <f t="shared" si="3"/>
        <v>0.8486756518</v>
      </c>
      <c r="K7394" s="24" t="str">
        <f t="shared" si="4"/>
        <v>Target Not Meet</v>
      </c>
    </row>
    <row r="7395" ht="22.5" customHeight="1">
      <c r="A7395" s="18">
        <v>45763.0</v>
      </c>
      <c r="B7395" s="19" t="str">
        <f t="shared" si="1"/>
        <v>Apr</v>
      </c>
      <c r="C7395" s="20" t="s">
        <v>57</v>
      </c>
      <c r="D7395" s="19" t="s">
        <v>85</v>
      </c>
      <c r="E7395" s="19" t="s">
        <v>26</v>
      </c>
      <c r="F7395" s="21">
        <v>1.0</v>
      </c>
      <c r="G7395" s="22">
        <v>27910.0</v>
      </c>
      <c r="H7395" s="15" t="str">
        <f t="shared" si="2"/>
        <v>Base Range</v>
      </c>
      <c r="I7395" s="22">
        <v>34595.0</v>
      </c>
      <c r="J7395" s="23">
        <f t="shared" si="3"/>
        <v>0.8067639832</v>
      </c>
      <c r="K7395" s="24" t="str">
        <f t="shared" si="4"/>
        <v>Target Not Meet</v>
      </c>
    </row>
    <row r="7396" ht="22.5" customHeight="1">
      <c r="A7396" s="18">
        <v>45763.0</v>
      </c>
      <c r="B7396" s="19" t="str">
        <f t="shared" si="1"/>
        <v>Apr</v>
      </c>
      <c r="C7396" s="20" t="s">
        <v>57</v>
      </c>
      <c r="D7396" s="19" t="s">
        <v>85</v>
      </c>
      <c r="E7396" s="19" t="s">
        <v>63</v>
      </c>
      <c r="F7396" s="21">
        <v>1.0</v>
      </c>
      <c r="G7396" s="22">
        <v>16253.0</v>
      </c>
      <c r="H7396" s="15" t="str">
        <f t="shared" si="2"/>
        <v>Base Range</v>
      </c>
      <c r="I7396" s="22">
        <v>20104.0</v>
      </c>
      <c r="J7396" s="23">
        <f t="shared" si="3"/>
        <v>0.8084460804</v>
      </c>
      <c r="K7396" s="24" t="str">
        <f t="shared" si="4"/>
        <v>Target Not Meet</v>
      </c>
    </row>
    <row r="7397" ht="22.5" customHeight="1">
      <c r="A7397" s="18">
        <v>45763.0</v>
      </c>
      <c r="B7397" s="19" t="str">
        <f t="shared" si="1"/>
        <v>Apr</v>
      </c>
      <c r="C7397" s="20" t="s">
        <v>92</v>
      </c>
      <c r="D7397" s="19" t="s">
        <v>93</v>
      </c>
      <c r="E7397" s="19" t="s">
        <v>19</v>
      </c>
      <c r="F7397" s="21">
        <v>2.0</v>
      </c>
      <c r="G7397" s="22">
        <v>41006.0</v>
      </c>
      <c r="H7397" s="15" t="str">
        <f t="shared" si="2"/>
        <v>Base Range</v>
      </c>
      <c r="I7397" s="22">
        <v>50285.0</v>
      </c>
      <c r="J7397" s="23">
        <f t="shared" si="3"/>
        <v>0.8154718107</v>
      </c>
      <c r="K7397" s="24" t="str">
        <f t="shared" si="4"/>
        <v>Target Not Meet</v>
      </c>
    </row>
    <row r="7398" ht="22.5" customHeight="1">
      <c r="A7398" s="18">
        <v>45763.0</v>
      </c>
      <c r="B7398" s="19" t="str">
        <f t="shared" si="1"/>
        <v>Apr</v>
      </c>
      <c r="C7398" s="20" t="s">
        <v>13</v>
      </c>
      <c r="D7398" s="19" t="s">
        <v>169</v>
      </c>
      <c r="E7398" s="19" t="s">
        <v>34</v>
      </c>
      <c r="F7398" s="21">
        <v>2.0</v>
      </c>
      <c r="G7398" s="22">
        <v>48504.0</v>
      </c>
      <c r="H7398" s="15" t="str">
        <f t="shared" si="2"/>
        <v>Base Range</v>
      </c>
      <c r="I7398" s="22">
        <v>53355.0</v>
      </c>
      <c r="J7398" s="23">
        <f t="shared" si="3"/>
        <v>0.909080686</v>
      </c>
      <c r="K7398" s="24" t="str">
        <f t="shared" si="4"/>
        <v>Target Not Meet</v>
      </c>
    </row>
    <row r="7399" ht="22.5" customHeight="1">
      <c r="A7399" s="18">
        <v>45763.0</v>
      </c>
      <c r="B7399" s="19" t="str">
        <f t="shared" si="1"/>
        <v>Apr</v>
      </c>
      <c r="C7399" s="20" t="s">
        <v>57</v>
      </c>
      <c r="D7399" s="25" t="s">
        <v>62</v>
      </c>
      <c r="E7399" s="19" t="s">
        <v>63</v>
      </c>
      <c r="F7399" s="21">
        <v>1.0</v>
      </c>
      <c r="G7399" s="22">
        <v>15164.0</v>
      </c>
      <c r="H7399" s="15" t="str">
        <f t="shared" si="2"/>
        <v>Base Range</v>
      </c>
      <c r="I7399" s="22">
        <v>12221.0</v>
      </c>
      <c r="J7399" s="23">
        <f t="shared" si="3"/>
        <v>1.240814991</v>
      </c>
      <c r="K7399" s="24" t="str">
        <f t="shared" si="4"/>
        <v>Over Achived</v>
      </c>
    </row>
    <row r="7400" ht="22.5" customHeight="1">
      <c r="A7400" s="18">
        <v>45763.0</v>
      </c>
      <c r="B7400" s="19" t="str">
        <f t="shared" si="1"/>
        <v>Apr</v>
      </c>
      <c r="C7400" s="20" t="s">
        <v>92</v>
      </c>
      <c r="D7400" s="19" t="s">
        <v>93</v>
      </c>
      <c r="E7400" s="19" t="s">
        <v>19</v>
      </c>
      <c r="F7400" s="21">
        <v>2.0</v>
      </c>
      <c r="G7400" s="22">
        <v>43674.0</v>
      </c>
      <c r="H7400" s="15" t="str">
        <f t="shared" si="2"/>
        <v>Base Range</v>
      </c>
      <c r="I7400" s="22">
        <v>50517.0</v>
      </c>
      <c r="J7400" s="23">
        <f t="shared" si="3"/>
        <v>0.8645406497</v>
      </c>
      <c r="K7400" s="24" t="str">
        <f t="shared" si="4"/>
        <v>Target Not Meet</v>
      </c>
    </row>
    <row r="7401" ht="22.5" customHeight="1">
      <c r="A7401" s="18">
        <v>45763.0</v>
      </c>
      <c r="B7401" s="19" t="str">
        <f t="shared" si="1"/>
        <v>Apr</v>
      </c>
      <c r="C7401" s="20" t="s">
        <v>92</v>
      </c>
      <c r="D7401" s="19" t="s">
        <v>98</v>
      </c>
      <c r="E7401" s="19" t="s">
        <v>23</v>
      </c>
      <c r="F7401" s="21">
        <v>2.0</v>
      </c>
      <c r="G7401" s="22">
        <v>38395.0</v>
      </c>
      <c r="H7401" s="15" t="str">
        <f t="shared" si="2"/>
        <v>Base Range</v>
      </c>
      <c r="I7401" s="22">
        <v>44273.0</v>
      </c>
      <c r="J7401" s="23">
        <f t="shared" si="3"/>
        <v>0.8672328507</v>
      </c>
      <c r="K7401" s="24" t="str">
        <f t="shared" si="4"/>
        <v>Target Not Meet</v>
      </c>
    </row>
    <row r="7402" ht="22.5" customHeight="1">
      <c r="A7402" s="18">
        <v>45763.0</v>
      </c>
      <c r="B7402" s="19" t="str">
        <f t="shared" si="1"/>
        <v>Apr</v>
      </c>
      <c r="C7402" s="20" t="s">
        <v>92</v>
      </c>
      <c r="D7402" s="19" t="s">
        <v>98</v>
      </c>
      <c r="E7402" s="19" t="s">
        <v>63</v>
      </c>
      <c r="F7402" s="21">
        <v>2.0</v>
      </c>
      <c r="G7402" s="22">
        <v>65088.0</v>
      </c>
      <c r="H7402" s="15" t="str">
        <f t="shared" si="2"/>
        <v>Medium Range</v>
      </c>
      <c r="I7402" s="22">
        <v>75937.0</v>
      </c>
      <c r="J7402" s="23">
        <f t="shared" si="3"/>
        <v>0.8571315696</v>
      </c>
      <c r="K7402" s="24" t="str">
        <f t="shared" si="4"/>
        <v>Target Not Meet</v>
      </c>
    </row>
    <row r="7403" ht="22.5" customHeight="1">
      <c r="A7403" s="18">
        <v>45763.0</v>
      </c>
      <c r="B7403" s="19" t="str">
        <f t="shared" si="1"/>
        <v>Apr</v>
      </c>
      <c r="C7403" s="20" t="s">
        <v>7</v>
      </c>
      <c r="D7403" s="19" t="s">
        <v>8</v>
      </c>
      <c r="E7403" s="19" t="s">
        <v>38</v>
      </c>
      <c r="F7403" s="21">
        <v>3.0</v>
      </c>
      <c r="G7403" s="22">
        <v>52486.0</v>
      </c>
      <c r="H7403" s="15" t="str">
        <f t="shared" si="2"/>
        <v>Medium Range</v>
      </c>
      <c r="I7403" s="22">
        <v>39449.0</v>
      </c>
      <c r="J7403" s="23">
        <f t="shared" si="3"/>
        <v>1.330477325</v>
      </c>
      <c r="K7403" s="24" t="str">
        <f t="shared" si="4"/>
        <v>Over Achived</v>
      </c>
    </row>
    <row r="7404" ht="22.5" customHeight="1">
      <c r="A7404" s="18">
        <v>45763.0</v>
      </c>
      <c r="B7404" s="19" t="str">
        <f t="shared" si="1"/>
        <v>Apr</v>
      </c>
      <c r="C7404" s="20" t="s">
        <v>7</v>
      </c>
      <c r="D7404" s="19" t="s">
        <v>8</v>
      </c>
      <c r="E7404" s="19" t="s">
        <v>19</v>
      </c>
      <c r="F7404" s="21">
        <v>2.0</v>
      </c>
      <c r="G7404" s="22">
        <v>49847.0</v>
      </c>
      <c r="H7404" s="15" t="str">
        <f t="shared" si="2"/>
        <v>Base Range</v>
      </c>
      <c r="I7404" s="22">
        <v>37454.0</v>
      </c>
      <c r="J7404" s="23">
        <f t="shared" si="3"/>
        <v>1.330885887</v>
      </c>
      <c r="K7404" s="24" t="str">
        <f t="shared" si="4"/>
        <v>Over Achived</v>
      </c>
    </row>
    <row r="7405" ht="22.5" customHeight="1">
      <c r="A7405" s="18">
        <v>45763.0</v>
      </c>
      <c r="B7405" s="19" t="str">
        <f t="shared" si="1"/>
        <v>Apr</v>
      </c>
      <c r="C7405" s="20" t="s">
        <v>7</v>
      </c>
      <c r="D7405" s="19" t="s">
        <v>8</v>
      </c>
      <c r="E7405" s="19" t="s">
        <v>38</v>
      </c>
      <c r="F7405" s="21">
        <v>2.0</v>
      </c>
      <c r="G7405" s="22">
        <v>63718.0</v>
      </c>
      <c r="H7405" s="15" t="str">
        <f t="shared" si="2"/>
        <v>Medium Range</v>
      </c>
      <c r="I7405" s="22">
        <v>48619.0</v>
      </c>
      <c r="J7405" s="23">
        <f t="shared" si="3"/>
        <v>1.310557601</v>
      </c>
      <c r="K7405" s="24" t="str">
        <f t="shared" si="4"/>
        <v>Over Achived</v>
      </c>
    </row>
    <row r="7406" ht="22.5" customHeight="1">
      <c r="A7406" s="18">
        <v>45763.0</v>
      </c>
      <c r="B7406" s="19" t="str">
        <f t="shared" si="1"/>
        <v>Apr</v>
      </c>
      <c r="C7406" s="20" t="s">
        <v>7</v>
      </c>
      <c r="D7406" s="19" t="s">
        <v>8</v>
      </c>
      <c r="E7406" s="19" t="s">
        <v>38</v>
      </c>
      <c r="F7406" s="21">
        <v>3.0</v>
      </c>
      <c r="G7406" s="22">
        <v>64231.0</v>
      </c>
      <c r="H7406" s="15" t="str">
        <f t="shared" si="2"/>
        <v>Medium Range</v>
      </c>
      <c r="I7406" s="22">
        <v>46542.0</v>
      </c>
      <c r="J7406" s="23">
        <f t="shared" si="3"/>
        <v>1.380065317</v>
      </c>
      <c r="K7406" s="24" t="str">
        <f t="shared" si="4"/>
        <v>Over Achived</v>
      </c>
    </row>
    <row r="7407" ht="22.5" customHeight="1">
      <c r="A7407" s="18">
        <v>45763.0</v>
      </c>
      <c r="B7407" s="19" t="str">
        <f t="shared" si="1"/>
        <v>Apr</v>
      </c>
      <c r="C7407" s="20" t="s">
        <v>7</v>
      </c>
      <c r="D7407" s="19" t="s">
        <v>106</v>
      </c>
      <c r="E7407" s="19" t="s">
        <v>9</v>
      </c>
      <c r="F7407" s="21">
        <v>3.0</v>
      </c>
      <c r="G7407" s="22">
        <v>101141.0</v>
      </c>
      <c r="H7407" s="15" t="str">
        <f t="shared" si="2"/>
        <v>Very High Range</v>
      </c>
      <c r="I7407" s="22">
        <v>78212.0</v>
      </c>
      <c r="J7407" s="23">
        <f t="shared" si="3"/>
        <v>1.293164732</v>
      </c>
      <c r="K7407" s="24" t="str">
        <f t="shared" si="4"/>
        <v>Over Achived</v>
      </c>
    </row>
    <row r="7408" ht="22.5" customHeight="1">
      <c r="A7408" s="18">
        <v>45763.0</v>
      </c>
      <c r="B7408" s="19" t="str">
        <f t="shared" si="1"/>
        <v>Apr</v>
      </c>
      <c r="C7408" s="20" t="s">
        <v>7</v>
      </c>
      <c r="D7408" s="19" t="s">
        <v>118</v>
      </c>
      <c r="E7408" s="19" t="s">
        <v>34</v>
      </c>
      <c r="F7408" s="21">
        <v>3.0</v>
      </c>
      <c r="G7408" s="22">
        <v>88526.0</v>
      </c>
      <c r="H7408" s="15" t="str">
        <f t="shared" si="2"/>
        <v>High Range</v>
      </c>
      <c r="I7408" s="22">
        <v>75806.0</v>
      </c>
      <c r="J7408" s="23">
        <f t="shared" si="3"/>
        <v>1.167796744</v>
      </c>
      <c r="K7408" s="24" t="str">
        <f t="shared" si="4"/>
        <v>Over Achived</v>
      </c>
    </row>
    <row r="7409" ht="22.5" customHeight="1">
      <c r="A7409" s="18">
        <v>45763.0</v>
      </c>
      <c r="B7409" s="19" t="str">
        <f t="shared" si="1"/>
        <v>Apr</v>
      </c>
      <c r="C7409" s="20" t="s">
        <v>7</v>
      </c>
      <c r="D7409" s="19" t="s">
        <v>118</v>
      </c>
      <c r="E7409" s="19" t="s">
        <v>26</v>
      </c>
      <c r="F7409" s="21">
        <v>4.0</v>
      </c>
      <c r="G7409" s="22">
        <v>116754.0</v>
      </c>
      <c r="H7409" s="15" t="str">
        <f t="shared" si="2"/>
        <v>Very High Range</v>
      </c>
      <c r="I7409" s="22">
        <v>109266.0</v>
      </c>
      <c r="J7409" s="23">
        <f t="shared" si="3"/>
        <v>1.068530009</v>
      </c>
      <c r="K7409" s="24" t="str">
        <f t="shared" si="4"/>
        <v>Over Achived</v>
      </c>
    </row>
    <row r="7410" ht="22.5" customHeight="1">
      <c r="A7410" s="18">
        <v>45763.0</v>
      </c>
      <c r="B7410" s="19" t="str">
        <f t="shared" si="1"/>
        <v>Apr</v>
      </c>
      <c r="C7410" s="20" t="s">
        <v>7</v>
      </c>
      <c r="D7410" s="19" t="s">
        <v>118</v>
      </c>
      <c r="E7410" s="19" t="s">
        <v>63</v>
      </c>
      <c r="F7410" s="21">
        <v>1.0</v>
      </c>
      <c r="G7410" s="22">
        <v>32945.0</v>
      </c>
      <c r="H7410" s="15" t="str">
        <f t="shared" si="2"/>
        <v>Base Range</v>
      </c>
      <c r="I7410" s="22">
        <v>24481.0</v>
      </c>
      <c r="J7410" s="23">
        <f t="shared" si="3"/>
        <v>1.345737511</v>
      </c>
      <c r="K7410" s="24" t="str">
        <f t="shared" si="4"/>
        <v>Over Achived</v>
      </c>
    </row>
    <row r="7411" ht="22.5" customHeight="1">
      <c r="A7411" s="18">
        <v>45763.0</v>
      </c>
      <c r="B7411" s="19" t="str">
        <f t="shared" si="1"/>
        <v>Apr</v>
      </c>
      <c r="C7411" s="20" t="s">
        <v>7</v>
      </c>
      <c r="D7411" s="19" t="s">
        <v>118</v>
      </c>
      <c r="E7411" s="19" t="s">
        <v>9</v>
      </c>
      <c r="F7411" s="21">
        <v>4.0</v>
      </c>
      <c r="G7411" s="22">
        <v>95632.0</v>
      </c>
      <c r="H7411" s="15" t="str">
        <f t="shared" si="2"/>
        <v>Very High Range</v>
      </c>
      <c r="I7411" s="22">
        <v>87472.0</v>
      </c>
      <c r="J7411" s="23">
        <f t="shared" si="3"/>
        <v>1.093286995</v>
      </c>
      <c r="K7411" s="24" t="str">
        <f t="shared" si="4"/>
        <v>Over Achived</v>
      </c>
    </row>
    <row r="7412" ht="22.5" customHeight="1">
      <c r="A7412" s="18">
        <v>45763.0</v>
      </c>
      <c r="B7412" s="19" t="str">
        <f t="shared" si="1"/>
        <v>Apr</v>
      </c>
      <c r="C7412" s="20" t="s">
        <v>7</v>
      </c>
      <c r="D7412" s="19" t="s">
        <v>118</v>
      </c>
      <c r="E7412" s="19" t="s">
        <v>34</v>
      </c>
      <c r="F7412" s="21">
        <v>3.0</v>
      </c>
      <c r="G7412" s="22">
        <v>78791.0</v>
      </c>
      <c r="H7412" s="15" t="str">
        <f t="shared" si="2"/>
        <v>High Range</v>
      </c>
      <c r="I7412" s="22">
        <v>61749.0</v>
      </c>
      <c r="J7412" s="23">
        <f t="shared" si="3"/>
        <v>1.275988275</v>
      </c>
      <c r="K7412" s="24" t="str">
        <f t="shared" si="4"/>
        <v>Over Achived</v>
      </c>
    </row>
    <row r="7413" ht="22.5" customHeight="1">
      <c r="A7413" s="18">
        <v>45763.0</v>
      </c>
      <c r="B7413" s="19" t="str">
        <f t="shared" si="1"/>
        <v>Apr</v>
      </c>
      <c r="C7413" s="20" t="s">
        <v>7</v>
      </c>
      <c r="D7413" s="19" t="s">
        <v>126</v>
      </c>
      <c r="E7413" s="19" t="s">
        <v>26</v>
      </c>
      <c r="F7413" s="21">
        <v>5.0</v>
      </c>
      <c r="G7413" s="22">
        <v>133488.0</v>
      </c>
      <c r="H7413" s="15" t="str">
        <f t="shared" si="2"/>
        <v>Very High Range</v>
      </c>
      <c r="I7413" s="22">
        <v>121739.0</v>
      </c>
      <c r="J7413" s="23">
        <f t="shared" si="3"/>
        <v>1.096509746</v>
      </c>
      <c r="K7413" s="24" t="str">
        <f t="shared" si="4"/>
        <v>Over Achived</v>
      </c>
    </row>
    <row r="7414" ht="22.5" customHeight="1">
      <c r="A7414" s="18">
        <v>45763.0</v>
      </c>
      <c r="B7414" s="19" t="str">
        <f t="shared" si="1"/>
        <v>Apr</v>
      </c>
      <c r="C7414" s="20" t="s">
        <v>7</v>
      </c>
      <c r="D7414" s="19" t="s">
        <v>126</v>
      </c>
      <c r="E7414" s="19" t="s">
        <v>23</v>
      </c>
      <c r="F7414" s="21">
        <v>2.0</v>
      </c>
      <c r="G7414" s="22">
        <v>47614.0</v>
      </c>
      <c r="H7414" s="15" t="str">
        <f t="shared" si="2"/>
        <v>Base Range</v>
      </c>
      <c r="I7414" s="22">
        <v>41920.0</v>
      </c>
      <c r="J7414" s="23">
        <f t="shared" si="3"/>
        <v>1.135830153</v>
      </c>
      <c r="K7414" s="24" t="str">
        <f t="shared" si="4"/>
        <v>Over Achived</v>
      </c>
    </row>
    <row r="7415" ht="22.5" customHeight="1">
      <c r="A7415" s="18">
        <v>45763.0</v>
      </c>
      <c r="B7415" s="19" t="str">
        <f t="shared" si="1"/>
        <v>Apr</v>
      </c>
      <c r="C7415" s="20" t="s">
        <v>7</v>
      </c>
      <c r="D7415" s="19" t="s">
        <v>106</v>
      </c>
      <c r="E7415" s="19" t="s">
        <v>38</v>
      </c>
      <c r="F7415" s="21">
        <v>3.0</v>
      </c>
      <c r="G7415" s="22">
        <v>69854.0</v>
      </c>
      <c r="H7415" s="15" t="str">
        <f t="shared" si="2"/>
        <v>Medium Range</v>
      </c>
      <c r="I7415" s="22">
        <v>58068.0</v>
      </c>
      <c r="J7415" s="23">
        <f t="shared" si="3"/>
        <v>1.202968933</v>
      </c>
      <c r="K7415" s="24" t="str">
        <f t="shared" si="4"/>
        <v>Over Achived</v>
      </c>
    </row>
    <row r="7416" ht="22.5" customHeight="1">
      <c r="A7416" s="18">
        <v>45763.0</v>
      </c>
      <c r="B7416" s="19" t="str">
        <f t="shared" si="1"/>
        <v>Apr</v>
      </c>
      <c r="C7416" s="20" t="s">
        <v>7</v>
      </c>
      <c r="D7416" s="19" t="s">
        <v>131</v>
      </c>
      <c r="E7416" s="19" t="s">
        <v>19</v>
      </c>
      <c r="F7416" s="21">
        <v>2.0</v>
      </c>
      <c r="G7416" s="22">
        <v>51985.0</v>
      </c>
      <c r="H7416" s="15" t="str">
        <f t="shared" si="2"/>
        <v>Medium Range</v>
      </c>
      <c r="I7416" s="22">
        <v>42247.0</v>
      </c>
      <c r="J7416" s="23">
        <f t="shared" si="3"/>
        <v>1.230501574</v>
      </c>
      <c r="K7416" s="24" t="str">
        <f t="shared" si="4"/>
        <v>Over Achived</v>
      </c>
    </row>
    <row r="7417" ht="22.5" customHeight="1">
      <c r="A7417" s="18">
        <v>45763.0</v>
      </c>
      <c r="B7417" s="19" t="str">
        <f t="shared" si="1"/>
        <v>Apr</v>
      </c>
      <c r="C7417" s="20" t="s">
        <v>92</v>
      </c>
      <c r="D7417" s="19" t="s">
        <v>144</v>
      </c>
      <c r="E7417" s="19" t="s">
        <v>34</v>
      </c>
      <c r="F7417" s="21">
        <v>3.0</v>
      </c>
      <c r="G7417" s="22">
        <v>76973.0</v>
      </c>
      <c r="H7417" s="15" t="str">
        <f t="shared" si="2"/>
        <v>High Range</v>
      </c>
      <c r="I7417" s="22">
        <v>69693.0</v>
      </c>
      <c r="J7417" s="23">
        <f t="shared" si="3"/>
        <v>1.104458123</v>
      </c>
      <c r="K7417" s="24" t="str">
        <f t="shared" si="4"/>
        <v>Over Achived</v>
      </c>
    </row>
    <row r="7418" ht="22.5" customHeight="1">
      <c r="A7418" s="18">
        <v>45763.0</v>
      </c>
      <c r="B7418" s="19" t="str">
        <f t="shared" si="1"/>
        <v>Apr</v>
      </c>
      <c r="C7418" s="20" t="s">
        <v>7</v>
      </c>
      <c r="D7418" s="19" t="s">
        <v>126</v>
      </c>
      <c r="E7418" s="19" t="s">
        <v>9</v>
      </c>
      <c r="F7418" s="21">
        <v>3.0</v>
      </c>
      <c r="G7418" s="22">
        <v>88421.0</v>
      </c>
      <c r="H7418" s="15" t="str">
        <f t="shared" si="2"/>
        <v>High Range</v>
      </c>
      <c r="I7418" s="22">
        <v>66915.0</v>
      </c>
      <c r="J7418" s="23">
        <f t="shared" si="3"/>
        <v>1.321392812</v>
      </c>
      <c r="K7418" s="24" t="str">
        <f t="shared" si="4"/>
        <v>Over Achived</v>
      </c>
    </row>
    <row r="7419" ht="22.5" customHeight="1">
      <c r="A7419" s="18">
        <v>45763.0</v>
      </c>
      <c r="B7419" s="19" t="str">
        <f t="shared" si="1"/>
        <v>Apr</v>
      </c>
      <c r="C7419" s="20" t="s">
        <v>92</v>
      </c>
      <c r="D7419" s="19" t="s">
        <v>144</v>
      </c>
      <c r="E7419" s="19" t="s">
        <v>34</v>
      </c>
      <c r="F7419" s="21">
        <v>3.0</v>
      </c>
      <c r="G7419" s="22">
        <v>75293.0</v>
      </c>
      <c r="H7419" s="15" t="str">
        <f t="shared" si="2"/>
        <v>High Range</v>
      </c>
      <c r="I7419" s="22">
        <v>70533.0</v>
      </c>
      <c r="J7419" s="23">
        <f t="shared" si="3"/>
        <v>1.067486141</v>
      </c>
      <c r="K7419" s="24" t="str">
        <f t="shared" si="4"/>
        <v>Over Achived</v>
      </c>
    </row>
    <row r="7420" ht="22.5" customHeight="1">
      <c r="A7420" s="18">
        <v>45763.0</v>
      </c>
      <c r="B7420" s="19" t="str">
        <f t="shared" si="1"/>
        <v>Apr</v>
      </c>
      <c r="C7420" s="20" t="s">
        <v>92</v>
      </c>
      <c r="D7420" s="19" t="s">
        <v>144</v>
      </c>
      <c r="E7420" s="19" t="s">
        <v>23</v>
      </c>
      <c r="F7420" s="21">
        <v>2.0</v>
      </c>
      <c r="G7420" s="22">
        <v>34564.0</v>
      </c>
      <c r="H7420" s="15" t="str">
        <f t="shared" si="2"/>
        <v>Base Range</v>
      </c>
      <c r="I7420" s="22">
        <v>31057.0</v>
      </c>
      <c r="J7420" s="23">
        <f t="shared" si="3"/>
        <v>1.112921403</v>
      </c>
      <c r="K7420" s="24" t="str">
        <f t="shared" si="4"/>
        <v>Over Achived</v>
      </c>
    </row>
    <row r="7421" ht="22.5" customHeight="1">
      <c r="A7421" s="18">
        <v>45763.0</v>
      </c>
      <c r="B7421" s="19" t="str">
        <f t="shared" si="1"/>
        <v>Apr</v>
      </c>
      <c r="C7421" s="20" t="s">
        <v>92</v>
      </c>
      <c r="D7421" s="25" t="s">
        <v>149</v>
      </c>
      <c r="E7421" s="19" t="s">
        <v>68</v>
      </c>
      <c r="F7421" s="21">
        <v>2.0</v>
      </c>
      <c r="G7421" s="22">
        <v>31166.0</v>
      </c>
      <c r="H7421" s="15" t="str">
        <f t="shared" si="2"/>
        <v>Base Range</v>
      </c>
      <c r="I7421" s="22">
        <v>29358.0</v>
      </c>
      <c r="J7421" s="23">
        <f t="shared" si="3"/>
        <v>1.061584577</v>
      </c>
      <c r="K7421" s="24" t="str">
        <f t="shared" si="4"/>
        <v>Over Achived</v>
      </c>
    </row>
    <row r="7422" ht="22.5" customHeight="1">
      <c r="A7422" s="18">
        <v>45763.0</v>
      </c>
      <c r="B7422" s="19" t="str">
        <f t="shared" si="1"/>
        <v>Apr</v>
      </c>
      <c r="C7422" s="20" t="s">
        <v>92</v>
      </c>
      <c r="D7422" s="25" t="s">
        <v>149</v>
      </c>
      <c r="E7422" s="19" t="s">
        <v>34</v>
      </c>
      <c r="F7422" s="21">
        <v>2.0</v>
      </c>
      <c r="G7422" s="22">
        <v>67636.0</v>
      </c>
      <c r="H7422" s="15" t="str">
        <f t="shared" si="2"/>
        <v>Medium Range</v>
      </c>
      <c r="I7422" s="22">
        <v>53624.0</v>
      </c>
      <c r="J7422" s="23">
        <f t="shared" si="3"/>
        <v>1.26130091</v>
      </c>
      <c r="K7422" s="24" t="str">
        <f t="shared" si="4"/>
        <v>Over Achived</v>
      </c>
    </row>
    <row r="7423" ht="22.5" customHeight="1">
      <c r="A7423" s="18">
        <v>45763.0</v>
      </c>
      <c r="B7423" s="19" t="str">
        <f t="shared" si="1"/>
        <v>Apr</v>
      </c>
      <c r="C7423" s="20" t="s">
        <v>92</v>
      </c>
      <c r="D7423" s="19" t="s">
        <v>144</v>
      </c>
      <c r="E7423" s="19" t="s">
        <v>68</v>
      </c>
      <c r="F7423" s="21">
        <v>1.0</v>
      </c>
      <c r="G7423" s="22">
        <v>32347.0</v>
      </c>
      <c r="H7423" s="15" t="str">
        <f t="shared" si="2"/>
        <v>Base Range</v>
      </c>
      <c r="I7423" s="22">
        <v>25045.0</v>
      </c>
      <c r="J7423" s="23">
        <f t="shared" si="3"/>
        <v>1.291555201</v>
      </c>
      <c r="K7423" s="24" t="str">
        <f t="shared" si="4"/>
        <v>Over Achived</v>
      </c>
    </row>
    <row r="7424" ht="22.5" customHeight="1">
      <c r="A7424" s="18">
        <v>45763.0</v>
      </c>
      <c r="B7424" s="19" t="str">
        <f t="shared" si="1"/>
        <v>Apr</v>
      </c>
      <c r="C7424" s="20" t="s">
        <v>92</v>
      </c>
      <c r="D7424" s="25" t="s">
        <v>149</v>
      </c>
      <c r="E7424" s="19" t="s">
        <v>9</v>
      </c>
      <c r="F7424" s="21">
        <v>3.0</v>
      </c>
      <c r="G7424" s="22">
        <v>81724.0</v>
      </c>
      <c r="H7424" s="15" t="str">
        <f t="shared" si="2"/>
        <v>High Range</v>
      </c>
      <c r="I7424" s="22">
        <v>75485.0</v>
      </c>
      <c r="J7424" s="23">
        <f t="shared" si="3"/>
        <v>1.082652183</v>
      </c>
      <c r="K7424" s="24" t="str">
        <f t="shared" si="4"/>
        <v>Over Achived</v>
      </c>
    </row>
    <row r="7425" ht="22.5" customHeight="1">
      <c r="A7425" s="18">
        <v>45763.0</v>
      </c>
      <c r="B7425" s="19" t="str">
        <f t="shared" si="1"/>
        <v>Apr</v>
      </c>
      <c r="C7425" s="20" t="s">
        <v>92</v>
      </c>
      <c r="D7425" s="19" t="s">
        <v>158</v>
      </c>
      <c r="E7425" s="19" t="s">
        <v>63</v>
      </c>
      <c r="F7425" s="21">
        <v>1.0</v>
      </c>
      <c r="G7425" s="22">
        <v>12254.0</v>
      </c>
      <c r="H7425" s="15" t="str">
        <f t="shared" si="2"/>
        <v>Base Range</v>
      </c>
      <c r="I7425" s="22">
        <v>10252.0</v>
      </c>
      <c r="J7425" s="23">
        <f t="shared" si="3"/>
        <v>1.19527897</v>
      </c>
      <c r="K7425" s="24" t="str">
        <f t="shared" si="4"/>
        <v>Over Achived</v>
      </c>
    </row>
    <row r="7426" ht="22.5" customHeight="1">
      <c r="A7426" s="18">
        <v>45763.0</v>
      </c>
      <c r="B7426" s="19" t="str">
        <f t="shared" si="1"/>
        <v>Apr</v>
      </c>
      <c r="C7426" s="20" t="s">
        <v>92</v>
      </c>
      <c r="D7426" s="19" t="s">
        <v>158</v>
      </c>
      <c r="E7426" s="19" t="s">
        <v>68</v>
      </c>
      <c r="F7426" s="21">
        <v>1.0</v>
      </c>
      <c r="G7426" s="22">
        <v>27694.0</v>
      </c>
      <c r="H7426" s="15" t="str">
        <f t="shared" si="2"/>
        <v>Base Range</v>
      </c>
      <c r="I7426" s="22">
        <v>25617.0</v>
      </c>
      <c r="J7426" s="23">
        <f t="shared" si="3"/>
        <v>1.081078971</v>
      </c>
      <c r="K7426" s="24" t="str">
        <f t="shared" si="4"/>
        <v>Over Achived</v>
      </c>
    </row>
    <row r="7427" ht="22.5" customHeight="1">
      <c r="A7427" s="18">
        <v>45763.0</v>
      </c>
      <c r="B7427" s="19" t="str">
        <f t="shared" si="1"/>
        <v>Apr</v>
      </c>
      <c r="C7427" s="20" t="s">
        <v>92</v>
      </c>
      <c r="D7427" s="19" t="s">
        <v>158</v>
      </c>
      <c r="E7427" s="19" t="s">
        <v>23</v>
      </c>
      <c r="F7427" s="21">
        <v>2.0</v>
      </c>
      <c r="G7427" s="22">
        <v>38082.0</v>
      </c>
      <c r="H7427" s="15" t="str">
        <f t="shared" si="2"/>
        <v>Base Range</v>
      </c>
      <c r="I7427" s="22">
        <v>33257.0</v>
      </c>
      <c r="J7427" s="23">
        <f t="shared" si="3"/>
        <v>1.145082238</v>
      </c>
      <c r="K7427" s="24" t="str">
        <f t="shared" si="4"/>
        <v>Over Achived</v>
      </c>
    </row>
    <row r="7428" ht="22.5" customHeight="1">
      <c r="A7428" s="18">
        <v>45763.0</v>
      </c>
      <c r="B7428" s="19" t="str">
        <f t="shared" si="1"/>
        <v>Apr</v>
      </c>
      <c r="C7428" s="20" t="s">
        <v>7</v>
      </c>
      <c r="D7428" s="19" t="s">
        <v>131</v>
      </c>
      <c r="E7428" s="19" t="s">
        <v>26</v>
      </c>
      <c r="F7428" s="21">
        <v>5.0</v>
      </c>
      <c r="G7428" s="22">
        <v>131459.0</v>
      </c>
      <c r="H7428" s="15" t="str">
        <f t="shared" si="2"/>
        <v>Very High Range</v>
      </c>
      <c r="I7428" s="22">
        <v>93199.0</v>
      </c>
      <c r="J7428" s="23">
        <f t="shared" si="3"/>
        <v>1.410519426</v>
      </c>
      <c r="K7428" s="24" t="str">
        <f t="shared" si="4"/>
        <v>Over Achived</v>
      </c>
    </row>
    <row r="7429" ht="22.5" customHeight="1">
      <c r="A7429" s="18">
        <v>45764.0</v>
      </c>
      <c r="B7429" s="19" t="str">
        <f t="shared" si="1"/>
        <v>Apr</v>
      </c>
      <c r="C7429" s="20" t="s">
        <v>13</v>
      </c>
      <c r="D7429" s="19" t="s">
        <v>37</v>
      </c>
      <c r="E7429" s="19" t="s">
        <v>9</v>
      </c>
      <c r="F7429" s="21">
        <v>3.0</v>
      </c>
      <c r="G7429" s="22">
        <v>54597.0</v>
      </c>
      <c r="H7429" s="15" t="str">
        <f t="shared" si="2"/>
        <v>Medium Range</v>
      </c>
      <c r="I7429" s="22">
        <v>58743.0</v>
      </c>
      <c r="J7429" s="23">
        <f t="shared" si="3"/>
        <v>0.9294213779</v>
      </c>
      <c r="K7429" s="24" t="str">
        <f t="shared" si="4"/>
        <v>Target Not Meet</v>
      </c>
    </row>
    <row r="7430" ht="22.5" customHeight="1">
      <c r="A7430" s="18">
        <v>45764.0</v>
      </c>
      <c r="B7430" s="19" t="str">
        <f t="shared" si="1"/>
        <v>Apr</v>
      </c>
      <c r="C7430" s="20" t="s">
        <v>13</v>
      </c>
      <c r="D7430" s="19" t="s">
        <v>37</v>
      </c>
      <c r="E7430" s="19" t="s">
        <v>19</v>
      </c>
      <c r="F7430" s="21">
        <v>1.0</v>
      </c>
      <c r="G7430" s="22">
        <v>32307.0</v>
      </c>
      <c r="H7430" s="15" t="str">
        <f t="shared" si="2"/>
        <v>Base Range</v>
      </c>
      <c r="I7430" s="22">
        <v>35842.0</v>
      </c>
      <c r="J7430" s="23">
        <f t="shared" si="3"/>
        <v>0.9013726913</v>
      </c>
      <c r="K7430" s="24" t="str">
        <f t="shared" si="4"/>
        <v>Target Not Meet</v>
      </c>
    </row>
    <row r="7431" ht="22.5" customHeight="1">
      <c r="A7431" s="18">
        <v>45764.0</v>
      </c>
      <c r="B7431" s="19" t="str">
        <f t="shared" si="1"/>
        <v>Apr</v>
      </c>
      <c r="C7431" s="20" t="s">
        <v>13</v>
      </c>
      <c r="D7431" s="19" t="s">
        <v>37</v>
      </c>
      <c r="E7431" s="19" t="s">
        <v>34</v>
      </c>
      <c r="F7431" s="21">
        <v>2.0</v>
      </c>
      <c r="G7431" s="22">
        <v>59394.0</v>
      </c>
      <c r="H7431" s="15" t="str">
        <f t="shared" si="2"/>
        <v>Medium Range</v>
      </c>
      <c r="I7431" s="22">
        <v>67438.0</v>
      </c>
      <c r="J7431" s="23">
        <f t="shared" si="3"/>
        <v>0.8807200688</v>
      </c>
      <c r="K7431" s="24" t="str">
        <f t="shared" si="4"/>
        <v>Target Not Meet</v>
      </c>
    </row>
    <row r="7432" ht="22.5" customHeight="1">
      <c r="A7432" s="18">
        <v>45764.0</v>
      </c>
      <c r="B7432" s="19" t="str">
        <f t="shared" si="1"/>
        <v>Apr</v>
      </c>
      <c r="C7432" s="20" t="s">
        <v>13</v>
      </c>
      <c r="D7432" s="19" t="s">
        <v>37</v>
      </c>
      <c r="E7432" s="19" t="s">
        <v>23</v>
      </c>
      <c r="F7432" s="21">
        <v>1.0</v>
      </c>
      <c r="G7432" s="22">
        <v>33018.0</v>
      </c>
      <c r="H7432" s="15" t="str">
        <f t="shared" si="2"/>
        <v>Base Range</v>
      </c>
      <c r="I7432" s="22">
        <v>39681.0</v>
      </c>
      <c r="J7432" s="23">
        <f t="shared" si="3"/>
        <v>0.8320858849</v>
      </c>
      <c r="K7432" s="24" t="str">
        <f t="shared" si="4"/>
        <v>Target Not Meet</v>
      </c>
    </row>
    <row r="7433" ht="22.5" customHeight="1">
      <c r="A7433" s="18">
        <v>45764.0</v>
      </c>
      <c r="B7433" s="19" t="str">
        <f t="shared" si="1"/>
        <v>Apr</v>
      </c>
      <c r="C7433" s="20" t="s">
        <v>13</v>
      </c>
      <c r="D7433" s="19" t="s">
        <v>169</v>
      </c>
      <c r="E7433" s="19" t="s">
        <v>26</v>
      </c>
      <c r="F7433" s="21">
        <v>2.0</v>
      </c>
      <c r="G7433" s="22">
        <v>38251.0</v>
      </c>
      <c r="H7433" s="15" t="str">
        <f t="shared" si="2"/>
        <v>Base Range</v>
      </c>
      <c r="I7433" s="22">
        <v>43032.0</v>
      </c>
      <c r="J7433" s="23">
        <f t="shared" si="3"/>
        <v>0.8888966351</v>
      </c>
      <c r="K7433" s="24" t="str">
        <f t="shared" si="4"/>
        <v>Target Not Meet</v>
      </c>
    </row>
    <row r="7434" ht="22.5" customHeight="1">
      <c r="A7434" s="18">
        <v>45764.0</v>
      </c>
      <c r="B7434" s="19" t="str">
        <f t="shared" si="1"/>
        <v>Apr</v>
      </c>
      <c r="C7434" s="20" t="s">
        <v>13</v>
      </c>
      <c r="D7434" s="19" t="s">
        <v>37</v>
      </c>
      <c r="E7434" s="19" t="s">
        <v>19</v>
      </c>
      <c r="F7434" s="21">
        <v>1.0</v>
      </c>
      <c r="G7434" s="22">
        <v>28872.0</v>
      </c>
      <c r="H7434" s="15" t="str">
        <f t="shared" si="2"/>
        <v>Base Range</v>
      </c>
      <c r="I7434" s="22">
        <v>31924.0</v>
      </c>
      <c r="J7434" s="23">
        <f t="shared" si="3"/>
        <v>0.9043979451</v>
      </c>
      <c r="K7434" s="24" t="str">
        <f t="shared" si="4"/>
        <v>Target Not Meet</v>
      </c>
    </row>
    <row r="7435" ht="22.5" customHeight="1">
      <c r="A7435" s="18">
        <v>45764.0</v>
      </c>
      <c r="B7435" s="19" t="str">
        <f t="shared" si="1"/>
        <v>Apr</v>
      </c>
      <c r="C7435" s="20" t="s">
        <v>13</v>
      </c>
      <c r="D7435" s="19" t="s">
        <v>18</v>
      </c>
      <c r="E7435" s="19" t="s">
        <v>38</v>
      </c>
      <c r="F7435" s="21">
        <v>2.0</v>
      </c>
      <c r="G7435" s="22">
        <v>44428.0</v>
      </c>
      <c r="H7435" s="15" t="str">
        <f t="shared" si="2"/>
        <v>Base Range</v>
      </c>
      <c r="I7435" s="22">
        <v>35581.0</v>
      </c>
      <c r="J7435" s="23">
        <f t="shared" si="3"/>
        <v>1.248643939</v>
      </c>
      <c r="K7435" s="24" t="str">
        <f t="shared" si="4"/>
        <v>Over Achived</v>
      </c>
    </row>
    <row r="7436" ht="22.5" customHeight="1">
      <c r="A7436" s="18">
        <v>45764.0</v>
      </c>
      <c r="B7436" s="19" t="str">
        <f t="shared" si="1"/>
        <v>Apr</v>
      </c>
      <c r="C7436" s="20" t="s">
        <v>13</v>
      </c>
      <c r="D7436" s="19" t="s">
        <v>29</v>
      </c>
      <c r="E7436" s="19" t="s">
        <v>38</v>
      </c>
      <c r="F7436" s="21">
        <v>2.0</v>
      </c>
      <c r="G7436" s="22">
        <v>36329.0</v>
      </c>
      <c r="H7436" s="15" t="str">
        <f t="shared" si="2"/>
        <v>Base Range</v>
      </c>
      <c r="I7436" s="22">
        <v>41945.0</v>
      </c>
      <c r="J7436" s="23">
        <f t="shared" si="3"/>
        <v>0.8661103826</v>
      </c>
      <c r="K7436" s="24" t="str">
        <f t="shared" si="4"/>
        <v>Target Not Meet</v>
      </c>
    </row>
    <row r="7437" ht="22.5" customHeight="1">
      <c r="A7437" s="18">
        <v>45764.0</v>
      </c>
      <c r="B7437" s="19" t="str">
        <f t="shared" si="1"/>
        <v>Apr</v>
      </c>
      <c r="C7437" s="20" t="s">
        <v>57</v>
      </c>
      <c r="D7437" s="19" t="s">
        <v>85</v>
      </c>
      <c r="E7437" s="19" t="s">
        <v>34</v>
      </c>
      <c r="F7437" s="21">
        <v>2.0</v>
      </c>
      <c r="G7437" s="22">
        <v>45437.0</v>
      </c>
      <c r="H7437" s="15" t="str">
        <f t="shared" si="2"/>
        <v>Base Range</v>
      </c>
      <c r="I7437" s="22">
        <v>56430.0</v>
      </c>
      <c r="J7437" s="23">
        <f t="shared" si="3"/>
        <v>0.8051922736</v>
      </c>
      <c r="K7437" s="24" t="str">
        <f t="shared" si="4"/>
        <v>Target Not Meet</v>
      </c>
    </row>
    <row r="7438" ht="22.5" customHeight="1">
      <c r="A7438" s="18">
        <v>45764.0</v>
      </c>
      <c r="B7438" s="19" t="str">
        <f t="shared" si="1"/>
        <v>Apr</v>
      </c>
      <c r="C7438" s="20" t="s">
        <v>13</v>
      </c>
      <c r="D7438" s="19" t="s">
        <v>29</v>
      </c>
      <c r="E7438" s="19" t="s">
        <v>26</v>
      </c>
      <c r="F7438" s="21">
        <v>2.0</v>
      </c>
      <c r="G7438" s="22">
        <v>44995.0</v>
      </c>
      <c r="H7438" s="15" t="str">
        <f t="shared" si="2"/>
        <v>Base Range</v>
      </c>
      <c r="I7438" s="22">
        <v>50575.0</v>
      </c>
      <c r="J7438" s="23">
        <f t="shared" si="3"/>
        <v>0.8896688087</v>
      </c>
      <c r="K7438" s="24" t="str">
        <f t="shared" si="4"/>
        <v>Target Not Meet</v>
      </c>
    </row>
    <row r="7439" ht="22.5" customHeight="1">
      <c r="A7439" s="18">
        <v>45764.0</v>
      </c>
      <c r="B7439" s="19" t="str">
        <f t="shared" si="1"/>
        <v>Apr</v>
      </c>
      <c r="C7439" s="20" t="s">
        <v>13</v>
      </c>
      <c r="D7439" s="19" t="s">
        <v>29</v>
      </c>
      <c r="E7439" s="19" t="s">
        <v>38</v>
      </c>
      <c r="F7439" s="21">
        <v>2.0</v>
      </c>
      <c r="G7439" s="22">
        <v>42296.0</v>
      </c>
      <c r="H7439" s="15" t="str">
        <f t="shared" si="2"/>
        <v>Base Range</v>
      </c>
      <c r="I7439" s="22">
        <v>46341.0</v>
      </c>
      <c r="J7439" s="23">
        <f t="shared" si="3"/>
        <v>0.912712285</v>
      </c>
      <c r="K7439" s="24" t="str">
        <f t="shared" si="4"/>
        <v>Target Not Meet</v>
      </c>
    </row>
    <row r="7440" ht="22.5" customHeight="1">
      <c r="A7440" s="18">
        <v>45764.0</v>
      </c>
      <c r="B7440" s="19" t="str">
        <f t="shared" si="1"/>
        <v>Apr</v>
      </c>
      <c r="C7440" s="20" t="s">
        <v>13</v>
      </c>
      <c r="D7440" s="19" t="s">
        <v>18</v>
      </c>
      <c r="E7440" s="19" t="s">
        <v>23</v>
      </c>
      <c r="F7440" s="21">
        <v>1.0</v>
      </c>
      <c r="G7440" s="22">
        <v>28836.0</v>
      </c>
      <c r="H7440" s="15" t="str">
        <f t="shared" si="2"/>
        <v>Base Range</v>
      </c>
      <c r="I7440" s="22">
        <v>22152.0</v>
      </c>
      <c r="J7440" s="23">
        <f t="shared" si="3"/>
        <v>1.301733478</v>
      </c>
      <c r="K7440" s="24" t="str">
        <f t="shared" si="4"/>
        <v>Over Achived</v>
      </c>
    </row>
    <row r="7441" ht="22.5" customHeight="1">
      <c r="A7441" s="18">
        <v>45764.0</v>
      </c>
      <c r="B7441" s="19" t="str">
        <f t="shared" si="1"/>
        <v>Apr</v>
      </c>
      <c r="C7441" s="20" t="s">
        <v>13</v>
      </c>
      <c r="D7441" s="19" t="s">
        <v>169</v>
      </c>
      <c r="E7441" s="19" t="s">
        <v>63</v>
      </c>
      <c r="F7441" s="21">
        <v>3.0</v>
      </c>
      <c r="G7441" s="22">
        <v>50311.0</v>
      </c>
      <c r="H7441" s="15" t="str">
        <f t="shared" si="2"/>
        <v>Medium Range</v>
      </c>
      <c r="I7441" s="22">
        <v>61032.0</v>
      </c>
      <c r="J7441" s="23">
        <f t="shared" si="3"/>
        <v>0.8243380522</v>
      </c>
      <c r="K7441" s="24" t="str">
        <f t="shared" si="4"/>
        <v>Target Not Meet</v>
      </c>
    </row>
    <row r="7442" ht="22.5" customHeight="1">
      <c r="A7442" s="18">
        <v>45764.0</v>
      </c>
      <c r="B7442" s="19" t="str">
        <f t="shared" si="1"/>
        <v>Apr</v>
      </c>
      <c r="C7442" s="20" t="s">
        <v>13</v>
      </c>
      <c r="D7442" s="19" t="s">
        <v>29</v>
      </c>
      <c r="E7442" s="19" t="s">
        <v>23</v>
      </c>
      <c r="F7442" s="21">
        <v>1.0</v>
      </c>
      <c r="G7442" s="22">
        <v>28416.0</v>
      </c>
      <c r="H7442" s="15" t="str">
        <f t="shared" si="2"/>
        <v>Base Range</v>
      </c>
      <c r="I7442" s="22">
        <v>36694.0</v>
      </c>
      <c r="J7442" s="23">
        <f t="shared" si="3"/>
        <v>0.7744045348</v>
      </c>
      <c r="K7442" s="24" t="str">
        <f t="shared" si="4"/>
        <v>Target Not Meet</v>
      </c>
    </row>
    <row r="7443" ht="22.5" customHeight="1">
      <c r="A7443" s="18">
        <v>45764.0</v>
      </c>
      <c r="B7443" s="19" t="str">
        <f t="shared" si="1"/>
        <v>Apr</v>
      </c>
      <c r="C7443" s="20" t="s">
        <v>57</v>
      </c>
      <c r="D7443" s="19" t="s">
        <v>58</v>
      </c>
      <c r="E7443" s="19" t="s">
        <v>38</v>
      </c>
      <c r="F7443" s="21">
        <v>1.0</v>
      </c>
      <c r="G7443" s="22">
        <v>32272.0</v>
      </c>
      <c r="H7443" s="15" t="str">
        <f t="shared" si="2"/>
        <v>Base Range</v>
      </c>
      <c r="I7443" s="22">
        <v>22894.0</v>
      </c>
      <c r="J7443" s="23">
        <f t="shared" si="3"/>
        <v>1.409626977</v>
      </c>
      <c r="K7443" s="24" t="str">
        <f t="shared" si="4"/>
        <v>Over Achived</v>
      </c>
    </row>
    <row r="7444" ht="22.5" customHeight="1">
      <c r="A7444" s="18">
        <v>45764.0</v>
      </c>
      <c r="B7444" s="19" t="str">
        <f t="shared" si="1"/>
        <v>Apr</v>
      </c>
      <c r="C7444" s="20" t="s">
        <v>57</v>
      </c>
      <c r="D7444" s="19" t="s">
        <v>80</v>
      </c>
      <c r="E7444" s="19" t="s">
        <v>34</v>
      </c>
      <c r="F7444" s="21">
        <v>1.0</v>
      </c>
      <c r="G7444" s="22">
        <v>46364.0</v>
      </c>
      <c r="H7444" s="15" t="str">
        <f t="shared" si="2"/>
        <v>Base Range</v>
      </c>
      <c r="I7444" s="22">
        <v>51794.0</v>
      </c>
      <c r="J7444" s="23">
        <f t="shared" si="3"/>
        <v>0.8951616017</v>
      </c>
      <c r="K7444" s="24" t="str">
        <f t="shared" si="4"/>
        <v>Target Not Meet</v>
      </c>
    </row>
    <row r="7445" ht="22.5" customHeight="1">
      <c r="A7445" s="18">
        <v>45764.0</v>
      </c>
      <c r="B7445" s="19" t="str">
        <f t="shared" si="1"/>
        <v>Apr</v>
      </c>
      <c r="C7445" s="20" t="s">
        <v>57</v>
      </c>
      <c r="D7445" s="19" t="s">
        <v>58</v>
      </c>
      <c r="E7445" s="19" t="s">
        <v>26</v>
      </c>
      <c r="F7445" s="21">
        <v>1.0</v>
      </c>
      <c r="G7445" s="22">
        <v>33673.0</v>
      </c>
      <c r="H7445" s="15" t="str">
        <f t="shared" si="2"/>
        <v>Base Range</v>
      </c>
      <c r="I7445" s="22">
        <v>27108.0</v>
      </c>
      <c r="J7445" s="23">
        <f t="shared" si="3"/>
        <v>1.24217943</v>
      </c>
      <c r="K7445" s="24" t="str">
        <f t="shared" si="4"/>
        <v>Over Achived</v>
      </c>
    </row>
    <row r="7446" ht="22.5" customHeight="1">
      <c r="A7446" s="18">
        <v>45764.0</v>
      </c>
      <c r="B7446" s="19" t="str">
        <f t="shared" si="1"/>
        <v>Apr</v>
      </c>
      <c r="C7446" s="20" t="s">
        <v>13</v>
      </c>
      <c r="D7446" s="19" t="s">
        <v>18</v>
      </c>
      <c r="E7446" s="19" t="s">
        <v>38</v>
      </c>
      <c r="F7446" s="21">
        <v>2.0</v>
      </c>
      <c r="G7446" s="22">
        <v>35917.0</v>
      </c>
      <c r="H7446" s="15" t="str">
        <f t="shared" si="2"/>
        <v>Base Range</v>
      </c>
      <c r="I7446" s="22">
        <v>32852.0</v>
      </c>
      <c r="J7446" s="23">
        <f t="shared" si="3"/>
        <v>1.093297212</v>
      </c>
      <c r="K7446" s="24" t="str">
        <f t="shared" si="4"/>
        <v>Over Achived</v>
      </c>
    </row>
    <row r="7447" ht="22.5" customHeight="1">
      <c r="A7447" s="18">
        <v>45764.0</v>
      </c>
      <c r="B7447" s="19" t="str">
        <f t="shared" si="1"/>
        <v>Apr</v>
      </c>
      <c r="C7447" s="20" t="s">
        <v>57</v>
      </c>
      <c r="D7447" s="19" t="s">
        <v>85</v>
      </c>
      <c r="E7447" s="19" t="s">
        <v>68</v>
      </c>
      <c r="F7447" s="21">
        <v>1.0</v>
      </c>
      <c r="G7447" s="22">
        <v>18099.0</v>
      </c>
      <c r="H7447" s="15" t="str">
        <f t="shared" si="2"/>
        <v>Base Range</v>
      </c>
      <c r="I7447" s="22">
        <v>23228.0</v>
      </c>
      <c r="J7447" s="23">
        <f t="shared" si="3"/>
        <v>0.7791889099</v>
      </c>
      <c r="K7447" s="24" t="str">
        <f t="shared" si="4"/>
        <v>Target Not Meet</v>
      </c>
    </row>
    <row r="7448" ht="22.5" customHeight="1">
      <c r="A7448" s="18">
        <v>45764.0</v>
      </c>
      <c r="B7448" s="19" t="str">
        <f t="shared" si="1"/>
        <v>Apr</v>
      </c>
      <c r="C7448" s="20" t="s">
        <v>57</v>
      </c>
      <c r="D7448" s="19" t="s">
        <v>85</v>
      </c>
      <c r="E7448" s="19" t="s">
        <v>68</v>
      </c>
      <c r="F7448" s="21">
        <v>1.0</v>
      </c>
      <c r="G7448" s="22">
        <v>21179.0</v>
      </c>
      <c r="H7448" s="15" t="str">
        <f t="shared" si="2"/>
        <v>Base Range</v>
      </c>
      <c r="I7448" s="22">
        <v>23037.0</v>
      </c>
      <c r="J7448" s="23">
        <f t="shared" si="3"/>
        <v>0.9193471372</v>
      </c>
      <c r="K7448" s="24" t="str">
        <f t="shared" si="4"/>
        <v>Target Not Meet</v>
      </c>
    </row>
    <row r="7449" ht="22.5" customHeight="1">
      <c r="A7449" s="18">
        <v>45764.0</v>
      </c>
      <c r="B7449" s="19" t="str">
        <f t="shared" si="1"/>
        <v>Apr</v>
      </c>
      <c r="C7449" s="20" t="s">
        <v>57</v>
      </c>
      <c r="D7449" s="19" t="s">
        <v>80</v>
      </c>
      <c r="E7449" s="19" t="s">
        <v>26</v>
      </c>
      <c r="F7449" s="21">
        <v>1.0</v>
      </c>
      <c r="G7449" s="22">
        <v>32573.0</v>
      </c>
      <c r="H7449" s="15" t="str">
        <f t="shared" si="2"/>
        <v>Base Range</v>
      </c>
      <c r="I7449" s="22">
        <v>38144.0</v>
      </c>
      <c r="J7449" s="23">
        <f t="shared" si="3"/>
        <v>0.8539481963</v>
      </c>
      <c r="K7449" s="24" t="str">
        <f t="shared" si="4"/>
        <v>Target Not Meet</v>
      </c>
    </row>
    <row r="7450" ht="22.5" customHeight="1">
      <c r="A7450" s="18">
        <v>45764.0</v>
      </c>
      <c r="B7450" s="19" t="str">
        <f t="shared" si="1"/>
        <v>Apr</v>
      </c>
      <c r="C7450" s="20" t="s">
        <v>57</v>
      </c>
      <c r="D7450" s="19" t="s">
        <v>80</v>
      </c>
      <c r="E7450" s="19" t="s">
        <v>9</v>
      </c>
      <c r="F7450" s="21">
        <v>2.0</v>
      </c>
      <c r="G7450" s="22">
        <v>40972.0</v>
      </c>
      <c r="H7450" s="15" t="str">
        <f t="shared" si="2"/>
        <v>Base Range</v>
      </c>
      <c r="I7450" s="22">
        <v>46221.0</v>
      </c>
      <c r="J7450" s="23">
        <f t="shared" si="3"/>
        <v>0.886436901</v>
      </c>
      <c r="K7450" s="24" t="str">
        <f t="shared" si="4"/>
        <v>Target Not Meet</v>
      </c>
    </row>
    <row r="7451" ht="22.5" customHeight="1">
      <c r="A7451" s="18">
        <v>45764.0</v>
      </c>
      <c r="B7451" s="19" t="str">
        <f t="shared" si="1"/>
        <v>Apr</v>
      </c>
      <c r="C7451" s="20" t="s">
        <v>57</v>
      </c>
      <c r="D7451" s="19" t="s">
        <v>71</v>
      </c>
      <c r="E7451" s="19" t="s">
        <v>23</v>
      </c>
      <c r="F7451" s="21">
        <v>1.0</v>
      </c>
      <c r="G7451" s="22">
        <v>21398.0</v>
      </c>
      <c r="H7451" s="15" t="str">
        <f t="shared" si="2"/>
        <v>Base Range</v>
      </c>
      <c r="I7451" s="22">
        <v>27639.0</v>
      </c>
      <c r="J7451" s="23">
        <f t="shared" si="3"/>
        <v>0.7741958826</v>
      </c>
      <c r="K7451" s="24" t="str">
        <f t="shared" si="4"/>
        <v>Target Not Meet</v>
      </c>
    </row>
    <row r="7452" ht="22.5" customHeight="1">
      <c r="A7452" s="18">
        <v>45764.0</v>
      </c>
      <c r="B7452" s="19" t="str">
        <f t="shared" si="1"/>
        <v>Apr</v>
      </c>
      <c r="C7452" s="20" t="s">
        <v>57</v>
      </c>
      <c r="D7452" s="19" t="s">
        <v>58</v>
      </c>
      <c r="E7452" s="19" t="s">
        <v>68</v>
      </c>
      <c r="F7452" s="21">
        <v>1.0</v>
      </c>
      <c r="G7452" s="22">
        <v>16613.0</v>
      </c>
      <c r="H7452" s="15" t="str">
        <f t="shared" si="2"/>
        <v>Base Range</v>
      </c>
      <c r="I7452" s="22">
        <v>11762.0</v>
      </c>
      <c r="J7452" s="23">
        <f t="shared" si="3"/>
        <v>1.412429859</v>
      </c>
      <c r="K7452" s="24" t="str">
        <f t="shared" si="4"/>
        <v>Over Achived</v>
      </c>
    </row>
    <row r="7453" ht="22.5" customHeight="1">
      <c r="A7453" s="18">
        <v>45764.0</v>
      </c>
      <c r="B7453" s="19" t="str">
        <f t="shared" si="1"/>
        <v>Apr</v>
      </c>
      <c r="C7453" s="20" t="s">
        <v>57</v>
      </c>
      <c r="D7453" s="19" t="s">
        <v>71</v>
      </c>
      <c r="E7453" s="19" t="s">
        <v>23</v>
      </c>
      <c r="F7453" s="21">
        <v>1.0</v>
      </c>
      <c r="G7453" s="22">
        <v>23476.0</v>
      </c>
      <c r="H7453" s="15" t="str">
        <f t="shared" si="2"/>
        <v>Base Range</v>
      </c>
      <c r="I7453" s="22">
        <v>25961.0</v>
      </c>
      <c r="J7453" s="23">
        <f t="shared" si="3"/>
        <v>0.9042794962</v>
      </c>
      <c r="K7453" s="24" t="str">
        <f t="shared" si="4"/>
        <v>Target Not Meet</v>
      </c>
    </row>
    <row r="7454" ht="22.5" customHeight="1">
      <c r="A7454" s="18">
        <v>45764.0</v>
      </c>
      <c r="B7454" s="19" t="str">
        <f t="shared" si="1"/>
        <v>Apr</v>
      </c>
      <c r="C7454" s="20" t="s">
        <v>57</v>
      </c>
      <c r="D7454" s="19" t="s">
        <v>71</v>
      </c>
      <c r="E7454" s="19" t="s">
        <v>26</v>
      </c>
      <c r="F7454" s="21">
        <v>1.0</v>
      </c>
      <c r="G7454" s="22">
        <v>33666.0</v>
      </c>
      <c r="H7454" s="15" t="str">
        <f t="shared" si="2"/>
        <v>Base Range</v>
      </c>
      <c r="I7454" s="22">
        <v>40132.0</v>
      </c>
      <c r="J7454" s="23">
        <f t="shared" si="3"/>
        <v>0.8388816904</v>
      </c>
      <c r="K7454" s="24" t="str">
        <f t="shared" si="4"/>
        <v>Target Not Meet</v>
      </c>
    </row>
    <row r="7455" ht="22.5" customHeight="1">
      <c r="A7455" s="18">
        <v>45764.0</v>
      </c>
      <c r="B7455" s="19" t="str">
        <f t="shared" si="1"/>
        <v>Apr</v>
      </c>
      <c r="C7455" s="20" t="s">
        <v>57</v>
      </c>
      <c r="D7455" s="25" t="s">
        <v>62</v>
      </c>
      <c r="E7455" s="19" t="s">
        <v>23</v>
      </c>
      <c r="F7455" s="21">
        <v>1.0</v>
      </c>
      <c r="G7455" s="22">
        <v>22822.0</v>
      </c>
      <c r="H7455" s="15" t="str">
        <f t="shared" si="2"/>
        <v>Base Range</v>
      </c>
      <c r="I7455" s="22">
        <v>17089.0</v>
      </c>
      <c r="J7455" s="23">
        <f t="shared" si="3"/>
        <v>1.335478963</v>
      </c>
      <c r="K7455" s="24" t="str">
        <f t="shared" si="4"/>
        <v>Over Achived</v>
      </c>
    </row>
    <row r="7456" ht="22.5" customHeight="1">
      <c r="A7456" s="18">
        <v>45764.0</v>
      </c>
      <c r="B7456" s="19" t="str">
        <f t="shared" si="1"/>
        <v>Apr</v>
      </c>
      <c r="C7456" s="20" t="s">
        <v>57</v>
      </c>
      <c r="D7456" s="25" t="s">
        <v>62</v>
      </c>
      <c r="E7456" s="19" t="s">
        <v>19</v>
      </c>
      <c r="F7456" s="21">
        <v>1.0</v>
      </c>
      <c r="G7456" s="22">
        <v>27459.0</v>
      </c>
      <c r="H7456" s="15" t="str">
        <f t="shared" si="2"/>
        <v>Base Range</v>
      </c>
      <c r="I7456" s="22">
        <v>23938.0</v>
      </c>
      <c r="J7456" s="23">
        <f t="shared" si="3"/>
        <v>1.147088311</v>
      </c>
      <c r="K7456" s="24" t="str">
        <f t="shared" si="4"/>
        <v>Over Achived</v>
      </c>
    </row>
    <row r="7457" ht="22.5" customHeight="1">
      <c r="A7457" s="18">
        <v>45764.0</v>
      </c>
      <c r="B7457" s="19" t="str">
        <f t="shared" si="1"/>
        <v>Apr</v>
      </c>
      <c r="C7457" s="20" t="s">
        <v>57</v>
      </c>
      <c r="D7457" s="25" t="s">
        <v>62</v>
      </c>
      <c r="E7457" s="19" t="s">
        <v>68</v>
      </c>
      <c r="F7457" s="21">
        <v>1.0</v>
      </c>
      <c r="G7457" s="22">
        <v>19677.0</v>
      </c>
      <c r="H7457" s="15" t="str">
        <f t="shared" si="2"/>
        <v>Base Range</v>
      </c>
      <c r="I7457" s="22">
        <v>15063.0</v>
      </c>
      <c r="J7457" s="23">
        <f t="shared" si="3"/>
        <v>1.306313483</v>
      </c>
      <c r="K7457" s="24" t="str">
        <f t="shared" si="4"/>
        <v>Over Achived</v>
      </c>
    </row>
    <row r="7458" ht="22.5" customHeight="1">
      <c r="A7458" s="18">
        <v>45764.0</v>
      </c>
      <c r="B7458" s="19" t="str">
        <f t="shared" si="1"/>
        <v>Apr</v>
      </c>
      <c r="C7458" s="20" t="s">
        <v>57</v>
      </c>
      <c r="D7458" s="19" t="s">
        <v>58</v>
      </c>
      <c r="E7458" s="19" t="s">
        <v>9</v>
      </c>
      <c r="F7458" s="21">
        <v>1.0</v>
      </c>
      <c r="G7458" s="22">
        <v>39548.0</v>
      </c>
      <c r="H7458" s="15" t="str">
        <f t="shared" si="2"/>
        <v>Base Range</v>
      </c>
      <c r="I7458" s="22">
        <v>30719.0</v>
      </c>
      <c r="J7458" s="23">
        <f t="shared" si="3"/>
        <v>1.2874117</v>
      </c>
      <c r="K7458" s="24" t="str">
        <f t="shared" si="4"/>
        <v>Over Achived</v>
      </c>
    </row>
    <row r="7459" ht="22.5" customHeight="1">
      <c r="A7459" s="18">
        <v>45764.0</v>
      </c>
      <c r="B7459" s="19" t="str">
        <f t="shared" si="1"/>
        <v>Apr</v>
      </c>
      <c r="C7459" s="20" t="s">
        <v>57</v>
      </c>
      <c r="D7459" s="19" t="s">
        <v>58</v>
      </c>
      <c r="E7459" s="19" t="s">
        <v>23</v>
      </c>
      <c r="F7459" s="21">
        <v>1.0</v>
      </c>
      <c r="G7459" s="22">
        <v>19678.0</v>
      </c>
      <c r="H7459" s="15" t="str">
        <f t="shared" si="2"/>
        <v>Base Range</v>
      </c>
      <c r="I7459" s="22">
        <v>16337.0</v>
      </c>
      <c r="J7459" s="23">
        <f t="shared" si="3"/>
        <v>1.204505111</v>
      </c>
      <c r="K7459" s="24" t="str">
        <f t="shared" si="4"/>
        <v>Over Achived</v>
      </c>
    </row>
    <row r="7460" ht="22.5" customHeight="1">
      <c r="A7460" s="18">
        <v>45764.0</v>
      </c>
      <c r="B7460" s="19" t="str">
        <f t="shared" si="1"/>
        <v>Apr</v>
      </c>
      <c r="C7460" s="20" t="s">
        <v>57</v>
      </c>
      <c r="D7460" s="19" t="s">
        <v>71</v>
      </c>
      <c r="E7460" s="19" t="s">
        <v>38</v>
      </c>
      <c r="F7460" s="21">
        <v>1.0</v>
      </c>
      <c r="G7460" s="22">
        <v>29581.0</v>
      </c>
      <c r="H7460" s="15" t="str">
        <f t="shared" si="2"/>
        <v>Base Range</v>
      </c>
      <c r="I7460" s="22">
        <v>36724.0</v>
      </c>
      <c r="J7460" s="23">
        <f t="shared" si="3"/>
        <v>0.8054950441</v>
      </c>
      <c r="K7460" s="24" t="str">
        <f t="shared" si="4"/>
        <v>Target Not Meet</v>
      </c>
    </row>
    <row r="7461" ht="22.5" customHeight="1">
      <c r="A7461" s="18">
        <v>45764.0</v>
      </c>
      <c r="B7461" s="19" t="str">
        <f t="shared" si="1"/>
        <v>Apr</v>
      </c>
      <c r="C7461" s="20" t="s">
        <v>13</v>
      </c>
      <c r="D7461" s="19" t="s">
        <v>14</v>
      </c>
      <c r="E7461" s="19" t="s">
        <v>38</v>
      </c>
      <c r="F7461" s="21">
        <v>1.0</v>
      </c>
      <c r="G7461" s="22">
        <v>41823.0</v>
      </c>
      <c r="H7461" s="15" t="str">
        <f t="shared" si="2"/>
        <v>Base Range</v>
      </c>
      <c r="I7461" s="22">
        <v>29665.0</v>
      </c>
      <c r="J7461" s="23">
        <f t="shared" si="3"/>
        <v>1.40984325</v>
      </c>
      <c r="K7461" s="24" t="str">
        <f t="shared" si="4"/>
        <v>Over Achived</v>
      </c>
    </row>
    <row r="7462" ht="22.5" customHeight="1">
      <c r="A7462" s="18">
        <v>45764.0</v>
      </c>
      <c r="B7462" s="19" t="str">
        <f t="shared" si="1"/>
        <v>Apr</v>
      </c>
      <c r="C7462" s="20" t="s">
        <v>13</v>
      </c>
      <c r="D7462" s="19" t="s">
        <v>29</v>
      </c>
      <c r="E7462" s="19" t="s">
        <v>38</v>
      </c>
      <c r="F7462" s="21">
        <v>1.0</v>
      </c>
      <c r="G7462" s="22">
        <v>34450.0</v>
      </c>
      <c r="H7462" s="15" t="str">
        <f t="shared" si="2"/>
        <v>Base Range</v>
      </c>
      <c r="I7462" s="22">
        <v>36635.0</v>
      </c>
      <c r="J7462" s="23">
        <f t="shared" si="3"/>
        <v>0.9403575815</v>
      </c>
      <c r="K7462" s="24" t="str">
        <f t="shared" si="4"/>
        <v>Target Not Meet</v>
      </c>
    </row>
    <row r="7463" ht="22.5" customHeight="1">
      <c r="A7463" s="18">
        <v>45764.0</v>
      </c>
      <c r="B7463" s="19" t="str">
        <f t="shared" si="1"/>
        <v>Apr</v>
      </c>
      <c r="C7463" s="20" t="s">
        <v>92</v>
      </c>
      <c r="D7463" s="19" t="s">
        <v>93</v>
      </c>
      <c r="E7463" s="19" t="s">
        <v>63</v>
      </c>
      <c r="F7463" s="21">
        <v>1.0</v>
      </c>
      <c r="G7463" s="22">
        <v>13688.0</v>
      </c>
      <c r="H7463" s="15" t="str">
        <f t="shared" si="2"/>
        <v>Base Range</v>
      </c>
      <c r="I7463" s="22">
        <v>16908.0</v>
      </c>
      <c r="J7463" s="23">
        <f t="shared" si="3"/>
        <v>0.8095576059</v>
      </c>
      <c r="K7463" s="24" t="str">
        <f t="shared" si="4"/>
        <v>Target Not Meet</v>
      </c>
    </row>
    <row r="7464" ht="22.5" customHeight="1">
      <c r="A7464" s="18">
        <v>45764.0</v>
      </c>
      <c r="B7464" s="19" t="str">
        <f t="shared" si="1"/>
        <v>Apr</v>
      </c>
      <c r="C7464" s="20" t="s">
        <v>13</v>
      </c>
      <c r="D7464" s="19" t="s">
        <v>14</v>
      </c>
      <c r="E7464" s="19" t="s">
        <v>19</v>
      </c>
      <c r="F7464" s="21">
        <v>2.0</v>
      </c>
      <c r="G7464" s="22">
        <v>36001.0</v>
      </c>
      <c r="H7464" s="15" t="str">
        <f t="shared" si="2"/>
        <v>Base Range</v>
      </c>
      <c r="I7464" s="22">
        <v>29663.0</v>
      </c>
      <c r="J7464" s="23">
        <f t="shared" si="3"/>
        <v>1.213666858</v>
      </c>
      <c r="K7464" s="24" t="str">
        <f t="shared" si="4"/>
        <v>Over Achived</v>
      </c>
    </row>
    <row r="7465" ht="22.5" customHeight="1">
      <c r="A7465" s="18">
        <v>45764.0</v>
      </c>
      <c r="B7465" s="19" t="str">
        <f t="shared" si="1"/>
        <v>Apr</v>
      </c>
      <c r="C7465" s="20" t="s">
        <v>7</v>
      </c>
      <c r="D7465" s="19" t="s">
        <v>8</v>
      </c>
      <c r="E7465" s="19" t="s">
        <v>34</v>
      </c>
      <c r="F7465" s="21">
        <v>4.0</v>
      </c>
      <c r="G7465" s="22">
        <v>109895.0</v>
      </c>
      <c r="H7465" s="15" t="str">
        <f t="shared" si="2"/>
        <v>Very High Range</v>
      </c>
      <c r="I7465" s="22">
        <v>97495.0</v>
      </c>
      <c r="J7465" s="23">
        <f t="shared" si="3"/>
        <v>1.12718601</v>
      </c>
      <c r="K7465" s="24" t="str">
        <f t="shared" si="4"/>
        <v>Over Achived</v>
      </c>
    </row>
    <row r="7466" ht="22.5" customHeight="1">
      <c r="A7466" s="18">
        <v>45764.0</v>
      </c>
      <c r="B7466" s="19" t="str">
        <f t="shared" si="1"/>
        <v>Apr</v>
      </c>
      <c r="C7466" s="20" t="s">
        <v>7</v>
      </c>
      <c r="D7466" s="19" t="s">
        <v>8</v>
      </c>
      <c r="E7466" s="19" t="s">
        <v>9</v>
      </c>
      <c r="F7466" s="21">
        <v>5.0</v>
      </c>
      <c r="G7466" s="22">
        <v>111937.0</v>
      </c>
      <c r="H7466" s="15" t="str">
        <f t="shared" si="2"/>
        <v>Very High Range</v>
      </c>
      <c r="I7466" s="22">
        <v>98250.0</v>
      </c>
      <c r="J7466" s="23">
        <f t="shared" si="3"/>
        <v>1.139307888</v>
      </c>
      <c r="K7466" s="24" t="str">
        <f t="shared" si="4"/>
        <v>Over Achived</v>
      </c>
    </row>
    <row r="7467" ht="22.5" customHeight="1">
      <c r="A7467" s="18">
        <v>45764.0</v>
      </c>
      <c r="B7467" s="19" t="str">
        <f t="shared" si="1"/>
        <v>Apr</v>
      </c>
      <c r="C7467" s="20" t="s">
        <v>7</v>
      </c>
      <c r="D7467" s="19" t="s">
        <v>8</v>
      </c>
      <c r="E7467" s="19" t="s">
        <v>23</v>
      </c>
      <c r="F7467" s="21">
        <v>2.0</v>
      </c>
      <c r="G7467" s="22">
        <v>53677.0</v>
      </c>
      <c r="H7467" s="15" t="str">
        <f t="shared" si="2"/>
        <v>Medium Range</v>
      </c>
      <c r="I7467" s="22">
        <v>38984.0</v>
      </c>
      <c r="J7467" s="23">
        <f t="shared" si="3"/>
        <v>1.376898215</v>
      </c>
      <c r="K7467" s="24" t="str">
        <f t="shared" si="4"/>
        <v>Over Achived</v>
      </c>
    </row>
    <row r="7468" ht="22.5" customHeight="1">
      <c r="A7468" s="18">
        <v>45764.0</v>
      </c>
      <c r="B7468" s="19" t="str">
        <f t="shared" si="1"/>
        <v>Apr</v>
      </c>
      <c r="C7468" s="20" t="s">
        <v>7</v>
      </c>
      <c r="D7468" s="19" t="s">
        <v>106</v>
      </c>
      <c r="E7468" s="19" t="s">
        <v>34</v>
      </c>
      <c r="F7468" s="21">
        <v>3.0</v>
      </c>
      <c r="G7468" s="22">
        <v>92218.0</v>
      </c>
      <c r="H7468" s="15" t="str">
        <f t="shared" si="2"/>
        <v>Very High Range</v>
      </c>
      <c r="I7468" s="22">
        <v>68974.0</v>
      </c>
      <c r="J7468" s="23">
        <f t="shared" si="3"/>
        <v>1.336996549</v>
      </c>
      <c r="K7468" s="24" t="str">
        <f t="shared" si="4"/>
        <v>Over Achived</v>
      </c>
    </row>
    <row r="7469" ht="22.5" customHeight="1">
      <c r="A7469" s="18">
        <v>45764.0</v>
      </c>
      <c r="B7469" s="19" t="str">
        <f t="shared" si="1"/>
        <v>Apr</v>
      </c>
      <c r="C7469" s="20" t="s">
        <v>7</v>
      </c>
      <c r="D7469" s="19" t="s">
        <v>106</v>
      </c>
      <c r="E7469" s="19" t="s">
        <v>63</v>
      </c>
      <c r="F7469" s="21">
        <v>1.0</v>
      </c>
      <c r="G7469" s="22">
        <v>41471.0</v>
      </c>
      <c r="H7469" s="15" t="str">
        <f t="shared" si="2"/>
        <v>Base Range</v>
      </c>
      <c r="I7469" s="22">
        <v>30360.0</v>
      </c>
      <c r="J7469" s="23">
        <f t="shared" si="3"/>
        <v>1.365974967</v>
      </c>
      <c r="K7469" s="24" t="str">
        <f t="shared" si="4"/>
        <v>Over Achived</v>
      </c>
    </row>
    <row r="7470" ht="22.5" customHeight="1">
      <c r="A7470" s="18">
        <v>45764.0</v>
      </c>
      <c r="B7470" s="19" t="str">
        <f t="shared" si="1"/>
        <v>Apr</v>
      </c>
      <c r="C7470" s="20" t="s">
        <v>7</v>
      </c>
      <c r="D7470" s="19" t="s">
        <v>106</v>
      </c>
      <c r="E7470" s="19" t="s">
        <v>63</v>
      </c>
      <c r="F7470" s="21">
        <v>2.0</v>
      </c>
      <c r="G7470" s="22">
        <v>36286.0</v>
      </c>
      <c r="H7470" s="15" t="str">
        <f t="shared" si="2"/>
        <v>Base Range</v>
      </c>
      <c r="I7470" s="22">
        <v>26109.0</v>
      </c>
      <c r="J7470" s="23">
        <f t="shared" si="3"/>
        <v>1.389788962</v>
      </c>
      <c r="K7470" s="24" t="str">
        <f t="shared" si="4"/>
        <v>Over Achived</v>
      </c>
    </row>
    <row r="7471" ht="22.5" customHeight="1">
      <c r="A7471" s="18">
        <v>45764.0</v>
      </c>
      <c r="B7471" s="19" t="str">
        <f t="shared" si="1"/>
        <v>Apr</v>
      </c>
      <c r="C7471" s="20" t="s">
        <v>7</v>
      </c>
      <c r="D7471" s="19" t="s">
        <v>118</v>
      </c>
      <c r="E7471" s="19" t="s">
        <v>9</v>
      </c>
      <c r="F7471" s="21">
        <v>4.0</v>
      </c>
      <c r="G7471" s="22">
        <v>107137.0</v>
      </c>
      <c r="H7471" s="15" t="str">
        <f t="shared" si="2"/>
        <v>Very High Range</v>
      </c>
      <c r="I7471" s="22">
        <v>90839.0</v>
      </c>
      <c r="J7471" s="23">
        <f t="shared" si="3"/>
        <v>1.17941633</v>
      </c>
      <c r="K7471" s="24" t="str">
        <f t="shared" si="4"/>
        <v>Over Achived</v>
      </c>
    </row>
    <row r="7472" ht="22.5" customHeight="1">
      <c r="A7472" s="18">
        <v>45764.0</v>
      </c>
      <c r="B7472" s="19" t="str">
        <f t="shared" si="1"/>
        <v>Apr</v>
      </c>
      <c r="C7472" s="20" t="s">
        <v>7</v>
      </c>
      <c r="D7472" s="19" t="s">
        <v>126</v>
      </c>
      <c r="E7472" s="19" t="s">
        <v>19</v>
      </c>
      <c r="F7472" s="21">
        <v>2.0</v>
      </c>
      <c r="G7472" s="22">
        <v>53451.0</v>
      </c>
      <c r="H7472" s="15" t="str">
        <f t="shared" si="2"/>
        <v>Medium Range</v>
      </c>
      <c r="I7472" s="22">
        <v>42752.0</v>
      </c>
      <c r="J7472" s="23">
        <f t="shared" si="3"/>
        <v>1.250257298</v>
      </c>
      <c r="K7472" s="24" t="str">
        <f t="shared" si="4"/>
        <v>Over Achived</v>
      </c>
    </row>
    <row r="7473" ht="22.5" customHeight="1">
      <c r="A7473" s="18">
        <v>45764.0</v>
      </c>
      <c r="B7473" s="19" t="str">
        <f t="shared" si="1"/>
        <v>Apr</v>
      </c>
      <c r="C7473" s="20" t="s">
        <v>7</v>
      </c>
      <c r="D7473" s="19" t="s">
        <v>126</v>
      </c>
      <c r="E7473" s="19" t="s">
        <v>34</v>
      </c>
      <c r="F7473" s="21">
        <v>5.0</v>
      </c>
      <c r="G7473" s="22">
        <v>96911.0</v>
      </c>
      <c r="H7473" s="15" t="str">
        <f t="shared" si="2"/>
        <v>Very High Range</v>
      </c>
      <c r="I7473" s="22">
        <v>89496.0</v>
      </c>
      <c r="J7473" s="23">
        <f t="shared" si="3"/>
        <v>1.082852865</v>
      </c>
      <c r="K7473" s="24" t="str">
        <f t="shared" si="4"/>
        <v>Over Achived</v>
      </c>
    </row>
    <row r="7474" ht="22.5" customHeight="1">
      <c r="A7474" s="18">
        <v>45764.0</v>
      </c>
      <c r="B7474" s="19" t="str">
        <f t="shared" si="1"/>
        <v>Apr</v>
      </c>
      <c r="C7474" s="20" t="s">
        <v>7</v>
      </c>
      <c r="D7474" s="19" t="s">
        <v>126</v>
      </c>
      <c r="E7474" s="19" t="s">
        <v>63</v>
      </c>
      <c r="F7474" s="21">
        <v>1.0</v>
      </c>
      <c r="G7474" s="22">
        <v>42967.0</v>
      </c>
      <c r="H7474" s="15" t="str">
        <f t="shared" si="2"/>
        <v>Base Range</v>
      </c>
      <c r="I7474" s="22">
        <v>34347.0</v>
      </c>
      <c r="J7474" s="23">
        <f t="shared" si="3"/>
        <v>1.250968061</v>
      </c>
      <c r="K7474" s="24" t="str">
        <f t="shared" si="4"/>
        <v>Over Achived</v>
      </c>
    </row>
    <row r="7475" ht="22.5" customHeight="1">
      <c r="A7475" s="18">
        <v>45764.0</v>
      </c>
      <c r="B7475" s="19" t="str">
        <f t="shared" si="1"/>
        <v>Apr</v>
      </c>
      <c r="C7475" s="20" t="s">
        <v>7</v>
      </c>
      <c r="D7475" s="19" t="s">
        <v>131</v>
      </c>
      <c r="E7475" s="19" t="s">
        <v>34</v>
      </c>
      <c r="F7475" s="21">
        <v>4.0</v>
      </c>
      <c r="G7475" s="22">
        <v>106009.0</v>
      </c>
      <c r="H7475" s="15" t="str">
        <f t="shared" si="2"/>
        <v>Very High Range</v>
      </c>
      <c r="I7475" s="22">
        <v>91007.0</v>
      </c>
      <c r="J7475" s="23">
        <f t="shared" si="3"/>
        <v>1.164844463</v>
      </c>
      <c r="K7475" s="24" t="str">
        <f t="shared" si="4"/>
        <v>Over Achived</v>
      </c>
    </row>
    <row r="7476" ht="22.5" customHeight="1">
      <c r="A7476" s="18">
        <v>45764.0</v>
      </c>
      <c r="B7476" s="19" t="str">
        <f t="shared" si="1"/>
        <v>Apr</v>
      </c>
      <c r="C7476" s="20" t="s">
        <v>7</v>
      </c>
      <c r="D7476" s="19" t="s">
        <v>131</v>
      </c>
      <c r="E7476" s="19" t="s">
        <v>23</v>
      </c>
      <c r="F7476" s="21">
        <v>2.0</v>
      </c>
      <c r="G7476" s="22">
        <v>44247.0</v>
      </c>
      <c r="H7476" s="15" t="str">
        <f t="shared" si="2"/>
        <v>Base Range</v>
      </c>
      <c r="I7476" s="22">
        <v>39031.0</v>
      </c>
      <c r="J7476" s="23">
        <f t="shared" si="3"/>
        <v>1.133637365</v>
      </c>
      <c r="K7476" s="24" t="str">
        <f t="shared" si="4"/>
        <v>Over Achived</v>
      </c>
    </row>
    <row r="7477" ht="22.5" customHeight="1">
      <c r="A7477" s="18">
        <v>45764.0</v>
      </c>
      <c r="B7477" s="19" t="str">
        <f t="shared" si="1"/>
        <v>Apr</v>
      </c>
      <c r="C7477" s="20" t="s">
        <v>7</v>
      </c>
      <c r="D7477" s="19" t="s">
        <v>131</v>
      </c>
      <c r="E7477" s="19" t="s">
        <v>63</v>
      </c>
      <c r="F7477" s="21">
        <v>2.0</v>
      </c>
      <c r="G7477" s="22">
        <v>39829.0</v>
      </c>
      <c r="H7477" s="15" t="str">
        <f t="shared" si="2"/>
        <v>Base Range</v>
      </c>
      <c r="I7477" s="22">
        <v>33199.0</v>
      </c>
      <c r="J7477" s="23">
        <f t="shared" si="3"/>
        <v>1.19970481</v>
      </c>
      <c r="K7477" s="24" t="str">
        <f t="shared" si="4"/>
        <v>Over Achived</v>
      </c>
    </row>
    <row r="7478" ht="22.5" customHeight="1">
      <c r="A7478" s="18">
        <v>45764.0</v>
      </c>
      <c r="B7478" s="19" t="str">
        <f t="shared" si="1"/>
        <v>Apr</v>
      </c>
      <c r="C7478" s="20" t="s">
        <v>92</v>
      </c>
      <c r="D7478" s="19" t="s">
        <v>158</v>
      </c>
      <c r="E7478" s="19" t="s">
        <v>23</v>
      </c>
      <c r="F7478" s="21">
        <v>1.0</v>
      </c>
      <c r="G7478" s="22">
        <v>41989.0</v>
      </c>
      <c r="H7478" s="15" t="str">
        <f t="shared" si="2"/>
        <v>Base Range</v>
      </c>
      <c r="I7478" s="22">
        <v>34863.0</v>
      </c>
      <c r="J7478" s="23">
        <f t="shared" si="3"/>
        <v>1.20440008</v>
      </c>
      <c r="K7478" s="24" t="str">
        <f t="shared" si="4"/>
        <v>Over Achived</v>
      </c>
    </row>
    <row r="7479" ht="22.5" customHeight="1">
      <c r="A7479" s="18">
        <v>45764.0</v>
      </c>
      <c r="B7479" s="19" t="str">
        <f t="shared" si="1"/>
        <v>Apr</v>
      </c>
      <c r="C7479" s="20" t="s">
        <v>7</v>
      </c>
      <c r="D7479" s="19" t="s">
        <v>118</v>
      </c>
      <c r="E7479" s="19" t="s">
        <v>26</v>
      </c>
      <c r="F7479" s="21">
        <v>6.0</v>
      </c>
      <c r="G7479" s="22">
        <v>159441.0</v>
      </c>
      <c r="H7479" s="15" t="str">
        <f t="shared" si="2"/>
        <v>Very High Range</v>
      </c>
      <c r="I7479" s="22">
        <v>143706.0</v>
      </c>
      <c r="J7479" s="23">
        <f t="shared" si="3"/>
        <v>1.109494384</v>
      </c>
      <c r="K7479" s="24" t="str">
        <f t="shared" si="4"/>
        <v>Over Achived</v>
      </c>
    </row>
    <row r="7480" ht="22.5" customHeight="1">
      <c r="A7480" s="18">
        <v>45764.0</v>
      </c>
      <c r="B7480" s="19" t="str">
        <f t="shared" si="1"/>
        <v>Apr</v>
      </c>
      <c r="C7480" s="20" t="s">
        <v>92</v>
      </c>
      <c r="D7480" s="19" t="s">
        <v>158</v>
      </c>
      <c r="E7480" s="19" t="s">
        <v>26</v>
      </c>
      <c r="F7480" s="21">
        <v>3.0</v>
      </c>
      <c r="G7480" s="22">
        <v>62966.0</v>
      </c>
      <c r="H7480" s="15" t="str">
        <f t="shared" si="2"/>
        <v>Medium Range</v>
      </c>
      <c r="I7480" s="22">
        <v>56394.0</v>
      </c>
      <c r="J7480" s="23">
        <f t="shared" si="3"/>
        <v>1.11653722</v>
      </c>
      <c r="K7480" s="24" t="str">
        <f t="shared" si="4"/>
        <v>Over Achived</v>
      </c>
    </row>
    <row r="7481" ht="22.5" customHeight="1">
      <c r="A7481" s="18">
        <v>45764.0</v>
      </c>
      <c r="B7481" s="19" t="str">
        <f t="shared" si="1"/>
        <v>Apr</v>
      </c>
      <c r="C7481" s="20" t="s">
        <v>92</v>
      </c>
      <c r="D7481" s="19" t="s">
        <v>158</v>
      </c>
      <c r="E7481" s="19" t="s">
        <v>19</v>
      </c>
      <c r="F7481" s="21">
        <v>2.0</v>
      </c>
      <c r="G7481" s="22">
        <v>47908.0</v>
      </c>
      <c r="H7481" s="15" t="str">
        <f t="shared" si="2"/>
        <v>Base Range</v>
      </c>
      <c r="I7481" s="22">
        <v>39781.0</v>
      </c>
      <c r="J7481" s="23">
        <f t="shared" si="3"/>
        <v>1.204293507</v>
      </c>
      <c r="K7481" s="24" t="str">
        <f t="shared" si="4"/>
        <v>Over Achived</v>
      </c>
    </row>
    <row r="7482" ht="22.5" customHeight="1">
      <c r="A7482" s="18">
        <v>45764.0</v>
      </c>
      <c r="B7482" s="19" t="str">
        <f t="shared" si="1"/>
        <v>Apr</v>
      </c>
      <c r="C7482" s="20" t="s">
        <v>92</v>
      </c>
      <c r="D7482" s="19" t="s">
        <v>93</v>
      </c>
      <c r="E7482" s="19" t="s">
        <v>34</v>
      </c>
      <c r="F7482" s="21">
        <v>3.0</v>
      </c>
      <c r="G7482" s="22">
        <v>65409.0</v>
      </c>
      <c r="H7482" s="15" t="str">
        <f t="shared" si="2"/>
        <v>Medium Range</v>
      </c>
      <c r="I7482" s="22">
        <v>70164.0</v>
      </c>
      <c r="J7482" s="23">
        <f t="shared" si="3"/>
        <v>0.9322302035</v>
      </c>
      <c r="K7482" s="24" t="str">
        <f t="shared" si="4"/>
        <v>Target Not Meet</v>
      </c>
    </row>
    <row r="7483" ht="22.5" customHeight="1">
      <c r="A7483" s="18">
        <v>45764.0</v>
      </c>
      <c r="B7483" s="19" t="str">
        <f t="shared" si="1"/>
        <v>Apr</v>
      </c>
      <c r="C7483" s="20" t="s">
        <v>92</v>
      </c>
      <c r="D7483" s="19" t="s">
        <v>98</v>
      </c>
      <c r="E7483" s="19" t="s">
        <v>19</v>
      </c>
      <c r="F7483" s="21">
        <v>2.0</v>
      </c>
      <c r="G7483" s="22">
        <v>46233.0</v>
      </c>
      <c r="H7483" s="15" t="str">
        <f t="shared" si="2"/>
        <v>Base Range</v>
      </c>
      <c r="I7483" s="22">
        <v>56007.0</v>
      </c>
      <c r="J7483" s="23">
        <f t="shared" si="3"/>
        <v>0.8254861</v>
      </c>
      <c r="K7483" s="24" t="str">
        <f t="shared" si="4"/>
        <v>Target Not Meet</v>
      </c>
    </row>
    <row r="7484" ht="22.5" customHeight="1">
      <c r="A7484" s="18">
        <v>45764.0</v>
      </c>
      <c r="B7484" s="19" t="str">
        <f t="shared" si="1"/>
        <v>Apr</v>
      </c>
      <c r="C7484" s="20" t="s">
        <v>92</v>
      </c>
      <c r="D7484" s="19" t="s">
        <v>98</v>
      </c>
      <c r="E7484" s="19" t="s">
        <v>38</v>
      </c>
      <c r="F7484" s="21">
        <v>2.0</v>
      </c>
      <c r="G7484" s="22">
        <v>54487.0</v>
      </c>
      <c r="H7484" s="15" t="str">
        <f t="shared" si="2"/>
        <v>Medium Range</v>
      </c>
      <c r="I7484" s="22">
        <v>70180.0</v>
      </c>
      <c r="J7484" s="23">
        <f t="shared" si="3"/>
        <v>0.7763892847</v>
      </c>
      <c r="K7484" s="24" t="str">
        <f t="shared" si="4"/>
        <v>Target Not Meet</v>
      </c>
    </row>
    <row r="7485" ht="22.5" customHeight="1">
      <c r="A7485" s="18">
        <v>45764.0</v>
      </c>
      <c r="B7485" s="19" t="str">
        <f t="shared" si="1"/>
        <v>Apr</v>
      </c>
      <c r="C7485" s="20" t="s">
        <v>92</v>
      </c>
      <c r="D7485" s="19" t="s">
        <v>98</v>
      </c>
      <c r="E7485" s="19" t="s">
        <v>63</v>
      </c>
      <c r="F7485" s="21">
        <v>4.0</v>
      </c>
      <c r="G7485" s="22">
        <v>77518.0</v>
      </c>
      <c r="H7485" s="15" t="str">
        <f t="shared" si="2"/>
        <v>High Range</v>
      </c>
      <c r="I7485" s="22">
        <v>83383.0</v>
      </c>
      <c r="J7485" s="23">
        <f t="shared" si="3"/>
        <v>0.9296619215</v>
      </c>
      <c r="K7485" s="24" t="str">
        <f t="shared" si="4"/>
        <v>Target Not Meet</v>
      </c>
    </row>
    <row r="7486" ht="22.5" customHeight="1">
      <c r="A7486" s="18">
        <v>45764.0</v>
      </c>
      <c r="B7486" s="19" t="str">
        <f t="shared" si="1"/>
        <v>Apr</v>
      </c>
      <c r="C7486" s="20" t="s">
        <v>92</v>
      </c>
      <c r="D7486" s="19" t="s">
        <v>98</v>
      </c>
      <c r="E7486" s="19" t="s">
        <v>26</v>
      </c>
      <c r="F7486" s="21">
        <v>2.0</v>
      </c>
      <c r="G7486" s="22">
        <v>52530.0</v>
      </c>
      <c r="H7486" s="15" t="str">
        <f t="shared" si="2"/>
        <v>Medium Range</v>
      </c>
      <c r="I7486" s="22">
        <v>58033.0</v>
      </c>
      <c r="J7486" s="23">
        <f t="shared" si="3"/>
        <v>0.905174642</v>
      </c>
      <c r="K7486" s="24" t="str">
        <f t="shared" si="4"/>
        <v>Target Not Meet</v>
      </c>
    </row>
    <row r="7487" ht="22.5" customHeight="1">
      <c r="A7487" s="18">
        <v>45764.0</v>
      </c>
      <c r="B7487" s="19" t="str">
        <f t="shared" si="1"/>
        <v>Apr</v>
      </c>
      <c r="C7487" s="20" t="s">
        <v>92</v>
      </c>
      <c r="D7487" s="19" t="s">
        <v>144</v>
      </c>
      <c r="E7487" s="19" t="s">
        <v>68</v>
      </c>
      <c r="F7487" s="21">
        <v>2.0</v>
      </c>
      <c r="G7487" s="22">
        <v>33998.0</v>
      </c>
      <c r="H7487" s="15" t="str">
        <f t="shared" si="2"/>
        <v>Base Range</v>
      </c>
      <c r="I7487" s="22">
        <v>27271.0</v>
      </c>
      <c r="J7487" s="23">
        <f t="shared" si="3"/>
        <v>1.246672289</v>
      </c>
      <c r="K7487" s="24" t="str">
        <f t="shared" si="4"/>
        <v>Over Achived</v>
      </c>
    </row>
    <row r="7488" ht="22.5" customHeight="1">
      <c r="A7488" s="18">
        <v>45764.0</v>
      </c>
      <c r="B7488" s="19" t="str">
        <f t="shared" si="1"/>
        <v>Apr</v>
      </c>
      <c r="C7488" s="20" t="s">
        <v>92</v>
      </c>
      <c r="D7488" s="19" t="s">
        <v>93</v>
      </c>
      <c r="E7488" s="19" t="s">
        <v>9</v>
      </c>
      <c r="F7488" s="21">
        <v>3.0</v>
      </c>
      <c r="G7488" s="22">
        <v>86229.0</v>
      </c>
      <c r="H7488" s="15" t="str">
        <f t="shared" si="2"/>
        <v>High Range</v>
      </c>
      <c r="I7488" s="22">
        <v>106873.0</v>
      </c>
      <c r="J7488" s="23">
        <f t="shared" si="3"/>
        <v>0.8068361513</v>
      </c>
      <c r="K7488" s="24" t="str">
        <f t="shared" si="4"/>
        <v>Target Not Meet</v>
      </c>
    </row>
    <row r="7489" ht="22.5" customHeight="1">
      <c r="A7489" s="18">
        <v>45764.0</v>
      </c>
      <c r="B7489" s="19" t="str">
        <f t="shared" si="1"/>
        <v>Apr</v>
      </c>
      <c r="C7489" s="20" t="s">
        <v>92</v>
      </c>
      <c r="D7489" s="19" t="s">
        <v>144</v>
      </c>
      <c r="E7489" s="19" t="s">
        <v>38</v>
      </c>
      <c r="F7489" s="21">
        <v>2.0</v>
      </c>
      <c r="G7489" s="22">
        <v>57210.0</v>
      </c>
      <c r="H7489" s="15" t="str">
        <f t="shared" si="2"/>
        <v>Medium Range</v>
      </c>
      <c r="I7489" s="22">
        <v>51732.0</v>
      </c>
      <c r="J7489" s="23">
        <f t="shared" si="3"/>
        <v>1.105891904</v>
      </c>
      <c r="K7489" s="24" t="str">
        <f t="shared" si="4"/>
        <v>Over Achived</v>
      </c>
    </row>
    <row r="7490" ht="22.5" customHeight="1">
      <c r="A7490" s="18">
        <v>45764.0</v>
      </c>
      <c r="B7490" s="19" t="str">
        <f t="shared" si="1"/>
        <v>Apr</v>
      </c>
      <c r="C7490" s="20" t="s">
        <v>92</v>
      </c>
      <c r="D7490" s="25" t="s">
        <v>149</v>
      </c>
      <c r="E7490" s="19" t="s">
        <v>34</v>
      </c>
      <c r="F7490" s="21">
        <v>3.0</v>
      </c>
      <c r="G7490" s="22">
        <v>65597.0</v>
      </c>
      <c r="H7490" s="15" t="str">
        <f t="shared" si="2"/>
        <v>Medium Range</v>
      </c>
      <c r="I7490" s="22">
        <v>51996.0</v>
      </c>
      <c r="J7490" s="23">
        <f t="shared" si="3"/>
        <v>1.261577814</v>
      </c>
      <c r="K7490" s="24" t="str">
        <f t="shared" si="4"/>
        <v>Over Achived</v>
      </c>
    </row>
    <row r="7491" ht="22.5" customHeight="1">
      <c r="A7491" s="18">
        <v>45764.0</v>
      </c>
      <c r="B7491" s="19" t="str">
        <f t="shared" si="1"/>
        <v>Apr</v>
      </c>
      <c r="C7491" s="20" t="s">
        <v>92</v>
      </c>
      <c r="D7491" s="25" t="s">
        <v>149</v>
      </c>
      <c r="E7491" s="19" t="s">
        <v>38</v>
      </c>
      <c r="F7491" s="21">
        <v>2.0</v>
      </c>
      <c r="G7491" s="22">
        <v>55172.0</v>
      </c>
      <c r="H7491" s="15" t="str">
        <f t="shared" si="2"/>
        <v>Medium Range</v>
      </c>
      <c r="I7491" s="22">
        <v>52002.0</v>
      </c>
      <c r="J7491" s="23">
        <f t="shared" si="3"/>
        <v>1.060959194</v>
      </c>
      <c r="K7491" s="24" t="str">
        <f t="shared" si="4"/>
        <v>Over Achived</v>
      </c>
    </row>
    <row r="7492" ht="22.5" customHeight="1">
      <c r="A7492" s="18">
        <v>45764.0</v>
      </c>
      <c r="B7492" s="19" t="str">
        <f t="shared" si="1"/>
        <v>Apr</v>
      </c>
      <c r="C7492" s="20" t="s">
        <v>92</v>
      </c>
      <c r="D7492" s="25" t="s">
        <v>149</v>
      </c>
      <c r="E7492" s="19" t="s">
        <v>34</v>
      </c>
      <c r="F7492" s="21">
        <v>3.0</v>
      </c>
      <c r="G7492" s="22">
        <v>84832.0</v>
      </c>
      <c r="H7492" s="15" t="str">
        <f t="shared" si="2"/>
        <v>High Range</v>
      </c>
      <c r="I7492" s="22">
        <v>60020.0</v>
      </c>
      <c r="J7492" s="23">
        <f t="shared" si="3"/>
        <v>1.413395535</v>
      </c>
      <c r="K7492" s="24" t="str">
        <f t="shared" si="4"/>
        <v>Over Achived</v>
      </c>
    </row>
    <row r="7493" ht="22.5" customHeight="1">
      <c r="A7493" s="18">
        <v>45764.0</v>
      </c>
      <c r="B7493" s="19" t="str">
        <f t="shared" si="1"/>
        <v>Apr</v>
      </c>
      <c r="C7493" s="20" t="s">
        <v>92</v>
      </c>
      <c r="D7493" s="25" t="s">
        <v>149</v>
      </c>
      <c r="E7493" s="19" t="s">
        <v>34</v>
      </c>
      <c r="F7493" s="21">
        <v>3.0</v>
      </c>
      <c r="G7493" s="22">
        <v>75417.0</v>
      </c>
      <c r="H7493" s="15" t="str">
        <f t="shared" si="2"/>
        <v>High Range</v>
      </c>
      <c r="I7493" s="22">
        <v>59137.0</v>
      </c>
      <c r="J7493" s="23">
        <f t="shared" si="3"/>
        <v>1.275292964</v>
      </c>
      <c r="K7493" s="24" t="str">
        <f t="shared" si="4"/>
        <v>Over Achived</v>
      </c>
    </row>
    <row r="7494" ht="22.5" customHeight="1">
      <c r="A7494" s="18">
        <v>45764.0</v>
      </c>
      <c r="B7494" s="19" t="str">
        <f t="shared" si="1"/>
        <v>Apr</v>
      </c>
      <c r="C7494" s="20" t="s">
        <v>92</v>
      </c>
      <c r="D7494" s="19" t="s">
        <v>158</v>
      </c>
      <c r="E7494" s="19" t="s">
        <v>9</v>
      </c>
      <c r="F7494" s="21">
        <v>3.0</v>
      </c>
      <c r="G7494" s="22">
        <v>73264.0</v>
      </c>
      <c r="H7494" s="15" t="str">
        <f t="shared" si="2"/>
        <v>High Range</v>
      </c>
      <c r="I7494" s="22">
        <v>51513.0</v>
      </c>
      <c r="J7494" s="23">
        <f t="shared" si="3"/>
        <v>1.422242929</v>
      </c>
      <c r="K7494" s="24" t="str">
        <f t="shared" si="4"/>
        <v>Over Achived</v>
      </c>
    </row>
    <row r="7495" ht="22.5" customHeight="1">
      <c r="A7495" s="18">
        <v>45764.0</v>
      </c>
      <c r="B7495" s="19" t="str">
        <f t="shared" si="1"/>
        <v>Apr</v>
      </c>
      <c r="C7495" s="20" t="s">
        <v>92</v>
      </c>
      <c r="D7495" s="19" t="s">
        <v>144</v>
      </c>
      <c r="E7495" s="19" t="s">
        <v>63</v>
      </c>
      <c r="F7495" s="21">
        <v>4.0</v>
      </c>
      <c r="G7495" s="22">
        <v>83276.0</v>
      </c>
      <c r="H7495" s="15" t="str">
        <f t="shared" si="2"/>
        <v>High Range</v>
      </c>
      <c r="I7495" s="22">
        <v>67208.0</v>
      </c>
      <c r="J7495" s="23">
        <f t="shared" si="3"/>
        <v>1.239078681</v>
      </c>
      <c r="K7495" s="24" t="str">
        <f t="shared" si="4"/>
        <v>Over Achived</v>
      </c>
    </row>
    <row r="7496" ht="22.5" customHeight="1">
      <c r="A7496" s="18">
        <v>45765.0</v>
      </c>
      <c r="B7496" s="19" t="str">
        <f t="shared" si="1"/>
        <v>Apr</v>
      </c>
      <c r="C7496" s="20" t="s">
        <v>13</v>
      </c>
      <c r="D7496" s="19" t="s">
        <v>169</v>
      </c>
      <c r="E7496" s="19" t="s">
        <v>63</v>
      </c>
      <c r="F7496" s="21">
        <v>2.0</v>
      </c>
      <c r="G7496" s="22">
        <v>62192.0</v>
      </c>
      <c r="H7496" s="15" t="str">
        <f t="shared" si="2"/>
        <v>Medium Range</v>
      </c>
      <c r="I7496" s="22">
        <v>79280.0</v>
      </c>
      <c r="J7496" s="23">
        <f t="shared" si="3"/>
        <v>0.7844601413</v>
      </c>
      <c r="K7496" s="24" t="str">
        <f t="shared" si="4"/>
        <v>Target Not Meet</v>
      </c>
    </row>
    <row r="7497" ht="22.5" customHeight="1">
      <c r="A7497" s="18">
        <v>45765.0</v>
      </c>
      <c r="B7497" s="19" t="str">
        <f t="shared" si="1"/>
        <v>Apr</v>
      </c>
      <c r="C7497" s="20" t="s">
        <v>13</v>
      </c>
      <c r="D7497" s="19" t="s">
        <v>169</v>
      </c>
      <c r="E7497" s="19" t="s">
        <v>68</v>
      </c>
      <c r="F7497" s="21">
        <v>1.0</v>
      </c>
      <c r="G7497" s="22">
        <v>29862.0</v>
      </c>
      <c r="H7497" s="15" t="str">
        <f t="shared" si="2"/>
        <v>Base Range</v>
      </c>
      <c r="I7497" s="22">
        <v>32357.0</v>
      </c>
      <c r="J7497" s="23">
        <f t="shared" si="3"/>
        <v>0.9228914918</v>
      </c>
      <c r="K7497" s="24" t="str">
        <f t="shared" si="4"/>
        <v>Target Not Meet</v>
      </c>
    </row>
    <row r="7498" ht="22.5" customHeight="1">
      <c r="A7498" s="18">
        <v>45765.0</v>
      </c>
      <c r="B7498" s="19" t="str">
        <f t="shared" si="1"/>
        <v>Apr</v>
      </c>
      <c r="C7498" s="20" t="s">
        <v>13</v>
      </c>
      <c r="D7498" s="19" t="s">
        <v>37</v>
      </c>
      <c r="E7498" s="19" t="s">
        <v>9</v>
      </c>
      <c r="F7498" s="21">
        <v>2.0</v>
      </c>
      <c r="G7498" s="22">
        <v>67499.0</v>
      </c>
      <c r="H7498" s="15" t="str">
        <f t="shared" si="2"/>
        <v>Medium Range</v>
      </c>
      <c r="I7498" s="22">
        <v>81429.0</v>
      </c>
      <c r="J7498" s="23">
        <f t="shared" si="3"/>
        <v>0.8289307249</v>
      </c>
      <c r="K7498" s="24" t="str">
        <f t="shared" si="4"/>
        <v>Target Not Meet</v>
      </c>
    </row>
    <row r="7499" ht="22.5" customHeight="1">
      <c r="A7499" s="18">
        <v>45765.0</v>
      </c>
      <c r="B7499" s="19" t="str">
        <f t="shared" si="1"/>
        <v>Apr</v>
      </c>
      <c r="C7499" s="20" t="s">
        <v>13</v>
      </c>
      <c r="D7499" s="19" t="s">
        <v>37</v>
      </c>
      <c r="E7499" s="19" t="s">
        <v>68</v>
      </c>
      <c r="F7499" s="21">
        <v>1.0</v>
      </c>
      <c r="G7499" s="22">
        <v>28221.0</v>
      </c>
      <c r="H7499" s="15" t="str">
        <f t="shared" si="2"/>
        <v>Base Range</v>
      </c>
      <c r="I7499" s="22">
        <v>30194.0</v>
      </c>
      <c r="J7499" s="23">
        <f t="shared" si="3"/>
        <v>0.9346558919</v>
      </c>
      <c r="K7499" s="24" t="str">
        <f t="shared" si="4"/>
        <v>Target Not Meet</v>
      </c>
    </row>
    <row r="7500" ht="22.5" customHeight="1">
      <c r="A7500" s="18">
        <v>45765.0</v>
      </c>
      <c r="B7500" s="19" t="str">
        <f t="shared" si="1"/>
        <v>Apr</v>
      </c>
      <c r="C7500" s="20" t="s">
        <v>13</v>
      </c>
      <c r="D7500" s="19" t="s">
        <v>37</v>
      </c>
      <c r="E7500" s="19" t="s">
        <v>23</v>
      </c>
      <c r="F7500" s="21">
        <v>1.0</v>
      </c>
      <c r="G7500" s="22">
        <v>29629.0</v>
      </c>
      <c r="H7500" s="15" t="str">
        <f t="shared" si="2"/>
        <v>Base Range</v>
      </c>
      <c r="I7500" s="22">
        <v>31410.0</v>
      </c>
      <c r="J7500" s="23">
        <f t="shared" si="3"/>
        <v>0.9432983126</v>
      </c>
      <c r="K7500" s="24" t="str">
        <f t="shared" si="4"/>
        <v>Target Not Meet</v>
      </c>
    </row>
    <row r="7501" ht="22.5" customHeight="1">
      <c r="A7501" s="18">
        <v>45765.0</v>
      </c>
      <c r="B7501" s="19" t="str">
        <f t="shared" si="1"/>
        <v>Apr</v>
      </c>
      <c r="C7501" s="20" t="s">
        <v>13</v>
      </c>
      <c r="D7501" s="19" t="s">
        <v>29</v>
      </c>
      <c r="E7501" s="19" t="s">
        <v>34</v>
      </c>
      <c r="F7501" s="21">
        <v>2.0</v>
      </c>
      <c r="G7501" s="22">
        <v>59878.0</v>
      </c>
      <c r="H7501" s="15" t="str">
        <f t="shared" si="2"/>
        <v>Medium Range</v>
      </c>
      <c r="I7501" s="22">
        <v>77600.0</v>
      </c>
      <c r="J7501" s="23">
        <f t="shared" si="3"/>
        <v>0.7716237113</v>
      </c>
      <c r="K7501" s="24" t="str">
        <f t="shared" si="4"/>
        <v>Target Not Meet</v>
      </c>
    </row>
    <row r="7502" ht="22.5" customHeight="1">
      <c r="A7502" s="18">
        <v>45765.0</v>
      </c>
      <c r="B7502" s="19" t="str">
        <f t="shared" si="1"/>
        <v>Apr</v>
      </c>
      <c r="C7502" s="20" t="s">
        <v>13</v>
      </c>
      <c r="D7502" s="19" t="s">
        <v>29</v>
      </c>
      <c r="E7502" s="19" t="s">
        <v>34</v>
      </c>
      <c r="F7502" s="21">
        <v>2.0</v>
      </c>
      <c r="G7502" s="22">
        <v>65711.0</v>
      </c>
      <c r="H7502" s="15" t="str">
        <f t="shared" si="2"/>
        <v>Medium Range</v>
      </c>
      <c r="I7502" s="22">
        <v>84440.0</v>
      </c>
      <c r="J7502" s="23">
        <f t="shared" si="3"/>
        <v>0.7781975367</v>
      </c>
      <c r="K7502" s="24" t="str">
        <f t="shared" si="4"/>
        <v>Target Not Meet</v>
      </c>
    </row>
    <row r="7503" ht="22.5" customHeight="1">
      <c r="A7503" s="18">
        <v>45765.0</v>
      </c>
      <c r="B7503" s="19" t="str">
        <f t="shared" si="1"/>
        <v>Apr</v>
      </c>
      <c r="C7503" s="20" t="s">
        <v>13</v>
      </c>
      <c r="D7503" s="19" t="s">
        <v>18</v>
      </c>
      <c r="E7503" s="19" t="s">
        <v>63</v>
      </c>
      <c r="F7503" s="21">
        <v>1.0</v>
      </c>
      <c r="G7503" s="22">
        <v>12673.0</v>
      </c>
      <c r="H7503" s="15" t="str">
        <f t="shared" si="2"/>
        <v>Base Range</v>
      </c>
      <c r="I7503" s="22">
        <v>10304.0</v>
      </c>
      <c r="J7503" s="23">
        <f t="shared" si="3"/>
        <v>1.229910714</v>
      </c>
      <c r="K7503" s="24" t="str">
        <f t="shared" si="4"/>
        <v>Over Achived</v>
      </c>
    </row>
    <row r="7504" ht="22.5" customHeight="1">
      <c r="A7504" s="18">
        <v>45765.0</v>
      </c>
      <c r="B7504" s="19" t="str">
        <f t="shared" si="1"/>
        <v>Apr</v>
      </c>
      <c r="C7504" s="20" t="s">
        <v>13</v>
      </c>
      <c r="D7504" s="19" t="s">
        <v>29</v>
      </c>
      <c r="E7504" s="19" t="s">
        <v>9</v>
      </c>
      <c r="F7504" s="21">
        <v>2.0</v>
      </c>
      <c r="G7504" s="22">
        <v>53259.0</v>
      </c>
      <c r="H7504" s="15" t="str">
        <f t="shared" si="2"/>
        <v>Medium Range</v>
      </c>
      <c r="I7504" s="22">
        <v>61798.0</v>
      </c>
      <c r="J7504" s="23">
        <f t="shared" si="3"/>
        <v>0.8618240072</v>
      </c>
      <c r="K7504" s="24" t="str">
        <f t="shared" si="4"/>
        <v>Target Not Meet</v>
      </c>
    </row>
    <row r="7505" ht="22.5" customHeight="1">
      <c r="A7505" s="18">
        <v>45765.0</v>
      </c>
      <c r="B7505" s="19" t="str">
        <f t="shared" si="1"/>
        <v>Apr</v>
      </c>
      <c r="C7505" s="20" t="s">
        <v>13</v>
      </c>
      <c r="D7505" s="19" t="s">
        <v>29</v>
      </c>
      <c r="E7505" s="19" t="s">
        <v>38</v>
      </c>
      <c r="F7505" s="21">
        <v>1.0</v>
      </c>
      <c r="G7505" s="22">
        <v>38563.0</v>
      </c>
      <c r="H7505" s="15" t="str">
        <f t="shared" si="2"/>
        <v>Base Range</v>
      </c>
      <c r="I7505" s="22">
        <v>42385.0</v>
      </c>
      <c r="J7505" s="23">
        <f t="shared" si="3"/>
        <v>0.9098265896</v>
      </c>
      <c r="K7505" s="24" t="str">
        <f t="shared" si="4"/>
        <v>Target Not Meet</v>
      </c>
    </row>
    <row r="7506" ht="22.5" customHeight="1">
      <c r="A7506" s="18">
        <v>45765.0</v>
      </c>
      <c r="B7506" s="19" t="str">
        <f t="shared" si="1"/>
        <v>Apr</v>
      </c>
      <c r="C7506" s="20" t="s">
        <v>13</v>
      </c>
      <c r="D7506" s="19" t="s">
        <v>18</v>
      </c>
      <c r="E7506" s="19" t="s">
        <v>34</v>
      </c>
      <c r="F7506" s="21">
        <v>2.0</v>
      </c>
      <c r="G7506" s="22">
        <v>55933.0</v>
      </c>
      <c r="H7506" s="15" t="str">
        <f t="shared" si="2"/>
        <v>Medium Range</v>
      </c>
      <c r="I7506" s="22">
        <v>39184.0</v>
      </c>
      <c r="J7506" s="23">
        <f t="shared" si="3"/>
        <v>1.427444875</v>
      </c>
      <c r="K7506" s="24" t="str">
        <f t="shared" si="4"/>
        <v>Over Achived</v>
      </c>
    </row>
    <row r="7507" ht="22.5" customHeight="1">
      <c r="A7507" s="18">
        <v>45765.0</v>
      </c>
      <c r="B7507" s="19" t="str">
        <f t="shared" si="1"/>
        <v>Apr</v>
      </c>
      <c r="C7507" s="20" t="s">
        <v>13</v>
      </c>
      <c r="D7507" s="19" t="s">
        <v>18</v>
      </c>
      <c r="E7507" s="19" t="s">
        <v>38</v>
      </c>
      <c r="F7507" s="21">
        <v>2.0</v>
      </c>
      <c r="G7507" s="22">
        <v>41492.0</v>
      </c>
      <c r="H7507" s="15" t="str">
        <f t="shared" si="2"/>
        <v>Base Range</v>
      </c>
      <c r="I7507" s="22">
        <v>33059.0</v>
      </c>
      <c r="J7507" s="23">
        <f t="shared" si="3"/>
        <v>1.255089386</v>
      </c>
      <c r="K7507" s="24" t="str">
        <f t="shared" si="4"/>
        <v>Over Achived</v>
      </c>
    </row>
    <row r="7508" ht="22.5" customHeight="1">
      <c r="A7508" s="18">
        <v>45765.0</v>
      </c>
      <c r="B7508" s="19" t="str">
        <f t="shared" si="1"/>
        <v>Apr</v>
      </c>
      <c r="C7508" s="20" t="s">
        <v>13</v>
      </c>
      <c r="D7508" s="19" t="s">
        <v>14</v>
      </c>
      <c r="E7508" s="19" t="s">
        <v>68</v>
      </c>
      <c r="F7508" s="21">
        <v>1.0</v>
      </c>
      <c r="G7508" s="22">
        <v>30676.0</v>
      </c>
      <c r="H7508" s="15" t="str">
        <f t="shared" si="2"/>
        <v>Base Range</v>
      </c>
      <c r="I7508" s="22">
        <v>22371.0</v>
      </c>
      <c r="J7508" s="23">
        <f t="shared" si="3"/>
        <v>1.371239551</v>
      </c>
      <c r="K7508" s="24" t="str">
        <f t="shared" si="4"/>
        <v>Over Achived</v>
      </c>
    </row>
    <row r="7509" ht="22.5" customHeight="1">
      <c r="A7509" s="18">
        <v>45765.0</v>
      </c>
      <c r="B7509" s="19" t="str">
        <f t="shared" si="1"/>
        <v>Apr</v>
      </c>
      <c r="C7509" s="20" t="s">
        <v>13</v>
      </c>
      <c r="D7509" s="19" t="s">
        <v>14</v>
      </c>
      <c r="E7509" s="19" t="s">
        <v>19</v>
      </c>
      <c r="F7509" s="21">
        <v>1.0</v>
      </c>
      <c r="G7509" s="22">
        <v>37010.0</v>
      </c>
      <c r="H7509" s="15" t="str">
        <f t="shared" si="2"/>
        <v>Base Range</v>
      </c>
      <c r="I7509" s="22">
        <v>26780.0</v>
      </c>
      <c r="J7509" s="23">
        <f t="shared" si="3"/>
        <v>1.382001494</v>
      </c>
      <c r="K7509" s="24" t="str">
        <f t="shared" si="4"/>
        <v>Over Achived</v>
      </c>
    </row>
    <row r="7510" ht="22.5" customHeight="1">
      <c r="A7510" s="18">
        <v>45765.0</v>
      </c>
      <c r="B7510" s="19" t="str">
        <f t="shared" si="1"/>
        <v>Apr</v>
      </c>
      <c r="C7510" s="20" t="s">
        <v>13</v>
      </c>
      <c r="D7510" s="19" t="s">
        <v>29</v>
      </c>
      <c r="E7510" s="19" t="s">
        <v>63</v>
      </c>
      <c r="F7510" s="21">
        <v>2.0</v>
      </c>
      <c r="G7510" s="22">
        <v>61954.0</v>
      </c>
      <c r="H7510" s="15" t="str">
        <f t="shared" si="2"/>
        <v>Medium Range</v>
      </c>
      <c r="I7510" s="22">
        <v>73947.0</v>
      </c>
      <c r="J7510" s="23">
        <f t="shared" si="3"/>
        <v>0.8378162738</v>
      </c>
      <c r="K7510" s="24" t="str">
        <f t="shared" si="4"/>
        <v>Target Not Meet</v>
      </c>
    </row>
    <row r="7511" ht="22.5" customHeight="1">
      <c r="A7511" s="18">
        <v>45765.0</v>
      </c>
      <c r="B7511" s="19" t="str">
        <f t="shared" si="1"/>
        <v>Apr</v>
      </c>
      <c r="C7511" s="20" t="s">
        <v>13</v>
      </c>
      <c r="D7511" s="19" t="s">
        <v>169</v>
      </c>
      <c r="E7511" s="19" t="s">
        <v>26</v>
      </c>
      <c r="F7511" s="21">
        <v>2.0</v>
      </c>
      <c r="G7511" s="22">
        <v>47962.0</v>
      </c>
      <c r="H7511" s="15" t="str">
        <f t="shared" si="2"/>
        <v>Base Range</v>
      </c>
      <c r="I7511" s="22">
        <v>60938.0</v>
      </c>
      <c r="J7511" s="23">
        <f t="shared" si="3"/>
        <v>0.78706226</v>
      </c>
      <c r="K7511" s="24" t="str">
        <f t="shared" si="4"/>
        <v>Target Not Meet</v>
      </c>
    </row>
    <row r="7512" ht="22.5" customHeight="1">
      <c r="A7512" s="18">
        <v>45765.0</v>
      </c>
      <c r="B7512" s="19" t="str">
        <f t="shared" si="1"/>
        <v>Apr</v>
      </c>
      <c r="C7512" s="20" t="s">
        <v>57</v>
      </c>
      <c r="D7512" s="19" t="s">
        <v>85</v>
      </c>
      <c r="E7512" s="19" t="s">
        <v>9</v>
      </c>
      <c r="F7512" s="21">
        <v>2.0</v>
      </c>
      <c r="G7512" s="22">
        <v>49741.0</v>
      </c>
      <c r="H7512" s="15" t="str">
        <f t="shared" si="2"/>
        <v>Base Range</v>
      </c>
      <c r="I7512" s="22">
        <v>56435.0</v>
      </c>
      <c r="J7512" s="23">
        <f t="shared" si="3"/>
        <v>0.8813856649</v>
      </c>
      <c r="K7512" s="24" t="str">
        <f t="shared" si="4"/>
        <v>Target Not Meet</v>
      </c>
    </row>
    <row r="7513" ht="22.5" customHeight="1">
      <c r="A7513" s="18">
        <v>45765.0</v>
      </c>
      <c r="B7513" s="19" t="str">
        <f t="shared" si="1"/>
        <v>Apr</v>
      </c>
      <c r="C7513" s="20" t="s">
        <v>57</v>
      </c>
      <c r="D7513" s="19" t="s">
        <v>58</v>
      </c>
      <c r="E7513" s="19" t="s">
        <v>26</v>
      </c>
      <c r="F7513" s="21">
        <v>1.0</v>
      </c>
      <c r="G7513" s="22">
        <v>37891.0</v>
      </c>
      <c r="H7513" s="15" t="str">
        <f t="shared" si="2"/>
        <v>Base Range</v>
      </c>
      <c r="I7513" s="22">
        <v>35410.0</v>
      </c>
      <c r="J7513" s="23">
        <f t="shared" si="3"/>
        <v>1.070064953</v>
      </c>
      <c r="K7513" s="24" t="str">
        <f t="shared" si="4"/>
        <v>Over Achived</v>
      </c>
    </row>
    <row r="7514" ht="22.5" customHeight="1">
      <c r="A7514" s="18">
        <v>45765.0</v>
      </c>
      <c r="B7514" s="19" t="str">
        <f t="shared" si="1"/>
        <v>Apr</v>
      </c>
      <c r="C7514" s="20" t="s">
        <v>13</v>
      </c>
      <c r="D7514" s="19" t="s">
        <v>14</v>
      </c>
      <c r="E7514" s="19" t="s">
        <v>34</v>
      </c>
      <c r="F7514" s="21">
        <v>2.0</v>
      </c>
      <c r="G7514" s="22">
        <v>50823.0</v>
      </c>
      <c r="H7514" s="15" t="str">
        <f t="shared" si="2"/>
        <v>Medium Range</v>
      </c>
      <c r="I7514" s="22">
        <v>45136.0</v>
      </c>
      <c r="J7514" s="23">
        <f t="shared" si="3"/>
        <v>1.125996987</v>
      </c>
      <c r="K7514" s="24" t="str">
        <f t="shared" si="4"/>
        <v>Over Achived</v>
      </c>
    </row>
    <row r="7515" ht="22.5" customHeight="1">
      <c r="A7515" s="18">
        <v>45765.0</v>
      </c>
      <c r="B7515" s="19" t="str">
        <f t="shared" si="1"/>
        <v>Apr</v>
      </c>
      <c r="C7515" s="20" t="s">
        <v>57</v>
      </c>
      <c r="D7515" s="19" t="s">
        <v>85</v>
      </c>
      <c r="E7515" s="19" t="s">
        <v>63</v>
      </c>
      <c r="F7515" s="21">
        <v>1.0</v>
      </c>
      <c r="G7515" s="22">
        <v>16799.0</v>
      </c>
      <c r="H7515" s="15" t="str">
        <f t="shared" si="2"/>
        <v>Base Range</v>
      </c>
      <c r="I7515" s="22">
        <v>21019.0</v>
      </c>
      <c r="J7515" s="23">
        <f t="shared" si="3"/>
        <v>0.7992292688</v>
      </c>
      <c r="K7515" s="24" t="str">
        <f t="shared" si="4"/>
        <v>Target Not Meet</v>
      </c>
    </row>
    <row r="7516" ht="22.5" customHeight="1">
      <c r="A7516" s="18">
        <v>45765.0</v>
      </c>
      <c r="B7516" s="19" t="str">
        <f t="shared" si="1"/>
        <v>Apr</v>
      </c>
      <c r="C7516" s="20" t="s">
        <v>57</v>
      </c>
      <c r="D7516" s="19" t="s">
        <v>85</v>
      </c>
      <c r="E7516" s="19" t="s">
        <v>19</v>
      </c>
      <c r="F7516" s="21">
        <v>1.0</v>
      </c>
      <c r="G7516" s="22">
        <v>27736.0</v>
      </c>
      <c r="H7516" s="15" t="str">
        <f t="shared" si="2"/>
        <v>Base Range</v>
      </c>
      <c r="I7516" s="22">
        <v>33996.0</v>
      </c>
      <c r="J7516" s="23">
        <f t="shared" si="3"/>
        <v>0.8158606895</v>
      </c>
      <c r="K7516" s="24" t="str">
        <f t="shared" si="4"/>
        <v>Target Not Meet</v>
      </c>
    </row>
    <row r="7517" ht="22.5" customHeight="1">
      <c r="A7517" s="18">
        <v>45765.0</v>
      </c>
      <c r="B7517" s="19" t="str">
        <f t="shared" si="1"/>
        <v>Apr</v>
      </c>
      <c r="C7517" s="20" t="s">
        <v>57</v>
      </c>
      <c r="D7517" s="19" t="s">
        <v>85</v>
      </c>
      <c r="E7517" s="19" t="s">
        <v>34</v>
      </c>
      <c r="F7517" s="21">
        <v>2.0</v>
      </c>
      <c r="G7517" s="22">
        <v>41337.0</v>
      </c>
      <c r="H7517" s="15" t="str">
        <f t="shared" si="2"/>
        <v>Base Range</v>
      </c>
      <c r="I7517" s="22">
        <v>45494.0</v>
      </c>
      <c r="J7517" s="23">
        <f t="shared" si="3"/>
        <v>0.9086253132</v>
      </c>
      <c r="K7517" s="24" t="str">
        <f t="shared" si="4"/>
        <v>Target Not Meet</v>
      </c>
    </row>
    <row r="7518" ht="22.5" customHeight="1">
      <c r="A7518" s="18">
        <v>45765.0</v>
      </c>
      <c r="B7518" s="19" t="str">
        <f t="shared" si="1"/>
        <v>Apr</v>
      </c>
      <c r="C7518" s="20" t="s">
        <v>57</v>
      </c>
      <c r="D7518" s="19" t="s">
        <v>80</v>
      </c>
      <c r="E7518" s="19" t="s">
        <v>19</v>
      </c>
      <c r="F7518" s="21">
        <v>1.0</v>
      </c>
      <c r="G7518" s="22">
        <v>27837.0</v>
      </c>
      <c r="H7518" s="15" t="str">
        <f t="shared" si="2"/>
        <v>Base Range</v>
      </c>
      <c r="I7518" s="22">
        <v>30695.0</v>
      </c>
      <c r="J7518" s="23">
        <f t="shared" si="3"/>
        <v>0.906890373</v>
      </c>
      <c r="K7518" s="24" t="str">
        <f t="shared" si="4"/>
        <v>Target Not Meet</v>
      </c>
    </row>
    <row r="7519" ht="22.5" customHeight="1">
      <c r="A7519" s="18">
        <v>45765.0</v>
      </c>
      <c r="B7519" s="19" t="str">
        <f t="shared" si="1"/>
        <v>Apr</v>
      </c>
      <c r="C7519" s="20" t="s">
        <v>57</v>
      </c>
      <c r="D7519" s="19" t="s">
        <v>80</v>
      </c>
      <c r="E7519" s="19" t="s">
        <v>63</v>
      </c>
      <c r="F7519" s="21">
        <v>1.0</v>
      </c>
      <c r="G7519" s="22">
        <v>17229.0</v>
      </c>
      <c r="H7519" s="15" t="str">
        <f t="shared" si="2"/>
        <v>Base Range</v>
      </c>
      <c r="I7519" s="22">
        <v>22383.0</v>
      </c>
      <c r="J7519" s="23">
        <f t="shared" si="3"/>
        <v>0.7697359603</v>
      </c>
      <c r="K7519" s="24" t="str">
        <f t="shared" si="4"/>
        <v>Target Not Meet</v>
      </c>
    </row>
    <row r="7520" ht="22.5" customHeight="1">
      <c r="A7520" s="18">
        <v>45765.0</v>
      </c>
      <c r="B7520" s="19" t="str">
        <f t="shared" si="1"/>
        <v>Apr</v>
      </c>
      <c r="C7520" s="20" t="s">
        <v>57</v>
      </c>
      <c r="D7520" s="19" t="s">
        <v>80</v>
      </c>
      <c r="E7520" s="19" t="s">
        <v>19</v>
      </c>
      <c r="F7520" s="21">
        <v>1.0</v>
      </c>
      <c r="G7520" s="22">
        <v>22106.0</v>
      </c>
      <c r="H7520" s="15" t="str">
        <f t="shared" si="2"/>
        <v>Base Range</v>
      </c>
      <c r="I7520" s="22">
        <v>26869.0</v>
      </c>
      <c r="J7520" s="23">
        <f t="shared" si="3"/>
        <v>0.822732517</v>
      </c>
      <c r="K7520" s="24" t="str">
        <f t="shared" si="4"/>
        <v>Target Not Meet</v>
      </c>
    </row>
    <row r="7521" ht="22.5" customHeight="1">
      <c r="A7521" s="18">
        <v>45765.0</v>
      </c>
      <c r="B7521" s="19" t="str">
        <f t="shared" si="1"/>
        <v>Apr</v>
      </c>
      <c r="C7521" s="20" t="s">
        <v>57</v>
      </c>
      <c r="D7521" s="19" t="s">
        <v>80</v>
      </c>
      <c r="E7521" s="19" t="s">
        <v>9</v>
      </c>
      <c r="F7521" s="21">
        <v>2.0</v>
      </c>
      <c r="G7521" s="22">
        <v>42583.0</v>
      </c>
      <c r="H7521" s="15" t="str">
        <f t="shared" si="2"/>
        <v>Base Range</v>
      </c>
      <c r="I7521" s="22">
        <v>46783.0</v>
      </c>
      <c r="J7521" s="23">
        <f t="shared" si="3"/>
        <v>0.9102237992</v>
      </c>
      <c r="K7521" s="24" t="str">
        <f t="shared" si="4"/>
        <v>Target Not Meet</v>
      </c>
    </row>
    <row r="7522" ht="22.5" customHeight="1">
      <c r="A7522" s="18">
        <v>45765.0</v>
      </c>
      <c r="B7522" s="19" t="str">
        <f t="shared" si="1"/>
        <v>Apr</v>
      </c>
      <c r="C7522" s="20" t="s">
        <v>57</v>
      </c>
      <c r="D7522" s="19" t="s">
        <v>80</v>
      </c>
      <c r="E7522" s="19" t="s">
        <v>63</v>
      </c>
      <c r="F7522" s="21">
        <v>1.0</v>
      </c>
      <c r="G7522" s="22">
        <v>19240.0</v>
      </c>
      <c r="H7522" s="15" t="str">
        <f t="shared" si="2"/>
        <v>Base Range</v>
      </c>
      <c r="I7522" s="22">
        <v>22368.0</v>
      </c>
      <c r="J7522" s="23">
        <f t="shared" si="3"/>
        <v>0.8601573677</v>
      </c>
      <c r="K7522" s="24" t="str">
        <f t="shared" si="4"/>
        <v>Target Not Meet</v>
      </c>
    </row>
    <row r="7523" ht="22.5" customHeight="1">
      <c r="A7523" s="18">
        <v>45765.0</v>
      </c>
      <c r="B7523" s="19" t="str">
        <f t="shared" si="1"/>
        <v>Apr</v>
      </c>
      <c r="C7523" s="20" t="s">
        <v>57</v>
      </c>
      <c r="D7523" s="19" t="s">
        <v>71</v>
      </c>
      <c r="E7523" s="19" t="s">
        <v>23</v>
      </c>
      <c r="F7523" s="21">
        <v>1.0</v>
      </c>
      <c r="G7523" s="22">
        <v>22764.0</v>
      </c>
      <c r="H7523" s="15" t="str">
        <f t="shared" si="2"/>
        <v>Base Range</v>
      </c>
      <c r="I7523" s="22">
        <v>27138.0</v>
      </c>
      <c r="J7523" s="23">
        <f t="shared" si="3"/>
        <v>0.8388237895</v>
      </c>
      <c r="K7523" s="24" t="str">
        <f t="shared" si="4"/>
        <v>Target Not Meet</v>
      </c>
    </row>
    <row r="7524" ht="22.5" customHeight="1">
      <c r="A7524" s="18">
        <v>45765.0</v>
      </c>
      <c r="B7524" s="19" t="str">
        <f t="shared" si="1"/>
        <v>Apr</v>
      </c>
      <c r="C7524" s="20" t="s">
        <v>57</v>
      </c>
      <c r="D7524" s="19" t="s">
        <v>71</v>
      </c>
      <c r="E7524" s="19" t="s">
        <v>63</v>
      </c>
      <c r="F7524" s="21">
        <v>1.0</v>
      </c>
      <c r="G7524" s="22">
        <v>18239.0</v>
      </c>
      <c r="H7524" s="15" t="str">
        <f t="shared" si="2"/>
        <v>Base Range</v>
      </c>
      <c r="I7524" s="22">
        <v>23401.0</v>
      </c>
      <c r="J7524" s="23">
        <f t="shared" si="3"/>
        <v>0.7794111363</v>
      </c>
      <c r="K7524" s="24" t="str">
        <f t="shared" si="4"/>
        <v>Target Not Meet</v>
      </c>
    </row>
    <row r="7525" ht="22.5" customHeight="1">
      <c r="A7525" s="18">
        <v>45765.0</v>
      </c>
      <c r="B7525" s="19" t="str">
        <f t="shared" si="1"/>
        <v>Apr</v>
      </c>
      <c r="C7525" s="20" t="s">
        <v>57</v>
      </c>
      <c r="D7525" s="19" t="s">
        <v>71</v>
      </c>
      <c r="E7525" s="19" t="s">
        <v>68</v>
      </c>
      <c r="F7525" s="21">
        <v>1.0</v>
      </c>
      <c r="G7525" s="22">
        <v>22771.0</v>
      </c>
      <c r="H7525" s="15" t="str">
        <f t="shared" si="2"/>
        <v>Base Range</v>
      </c>
      <c r="I7525" s="22">
        <v>28657.0</v>
      </c>
      <c r="J7525" s="23">
        <f t="shared" si="3"/>
        <v>0.7946051576</v>
      </c>
      <c r="K7525" s="24" t="str">
        <f t="shared" si="4"/>
        <v>Target Not Meet</v>
      </c>
    </row>
    <row r="7526" ht="22.5" customHeight="1">
      <c r="A7526" s="18">
        <v>45765.0</v>
      </c>
      <c r="B7526" s="19" t="str">
        <f t="shared" si="1"/>
        <v>Apr</v>
      </c>
      <c r="C7526" s="20" t="s">
        <v>57</v>
      </c>
      <c r="D7526" s="19" t="s">
        <v>71</v>
      </c>
      <c r="E7526" s="19" t="s">
        <v>34</v>
      </c>
      <c r="F7526" s="21">
        <v>2.0</v>
      </c>
      <c r="G7526" s="22">
        <v>43106.0</v>
      </c>
      <c r="H7526" s="15" t="str">
        <f t="shared" si="2"/>
        <v>Base Range</v>
      </c>
      <c r="I7526" s="22">
        <v>54933.0</v>
      </c>
      <c r="J7526" s="23">
        <f t="shared" si="3"/>
        <v>0.7847013635</v>
      </c>
      <c r="K7526" s="24" t="str">
        <f t="shared" si="4"/>
        <v>Target Not Meet</v>
      </c>
    </row>
    <row r="7527" ht="22.5" customHeight="1">
      <c r="A7527" s="18">
        <v>45765.0</v>
      </c>
      <c r="B7527" s="19" t="str">
        <f t="shared" si="1"/>
        <v>Apr</v>
      </c>
      <c r="C7527" s="20" t="s">
        <v>57</v>
      </c>
      <c r="D7527" s="25" t="s">
        <v>62</v>
      </c>
      <c r="E7527" s="19" t="s">
        <v>19</v>
      </c>
      <c r="F7527" s="21">
        <v>1.0</v>
      </c>
      <c r="G7527" s="22">
        <v>26956.0</v>
      </c>
      <c r="H7527" s="15" t="str">
        <f t="shared" si="2"/>
        <v>Base Range</v>
      </c>
      <c r="I7527" s="22">
        <v>19514.0</v>
      </c>
      <c r="J7527" s="23">
        <f t="shared" si="3"/>
        <v>1.381367224</v>
      </c>
      <c r="K7527" s="24" t="str">
        <f t="shared" si="4"/>
        <v>Over Achived</v>
      </c>
    </row>
    <row r="7528" ht="22.5" customHeight="1">
      <c r="A7528" s="18">
        <v>45765.0</v>
      </c>
      <c r="B7528" s="19" t="str">
        <f t="shared" si="1"/>
        <v>Apr</v>
      </c>
      <c r="C7528" s="20" t="s">
        <v>57</v>
      </c>
      <c r="D7528" s="25" t="s">
        <v>62</v>
      </c>
      <c r="E7528" s="19" t="s">
        <v>34</v>
      </c>
      <c r="F7528" s="21">
        <v>2.0</v>
      </c>
      <c r="G7528" s="22">
        <v>50643.0</v>
      </c>
      <c r="H7528" s="15" t="str">
        <f t="shared" si="2"/>
        <v>Medium Range</v>
      </c>
      <c r="I7528" s="22">
        <v>42719.0</v>
      </c>
      <c r="J7528" s="23">
        <f t="shared" si="3"/>
        <v>1.185491233</v>
      </c>
      <c r="K7528" s="24" t="str">
        <f t="shared" si="4"/>
        <v>Over Achived</v>
      </c>
    </row>
    <row r="7529" ht="22.5" customHeight="1">
      <c r="A7529" s="18">
        <v>45765.0</v>
      </c>
      <c r="B7529" s="19" t="str">
        <f t="shared" si="1"/>
        <v>Apr</v>
      </c>
      <c r="C7529" s="20" t="s">
        <v>57</v>
      </c>
      <c r="D7529" s="19" t="s">
        <v>58</v>
      </c>
      <c r="E7529" s="19" t="s">
        <v>63</v>
      </c>
      <c r="F7529" s="21">
        <v>1.0</v>
      </c>
      <c r="G7529" s="22">
        <v>17433.0</v>
      </c>
      <c r="H7529" s="15" t="str">
        <f t="shared" si="2"/>
        <v>Base Range</v>
      </c>
      <c r="I7529" s="22">
        <v>15002.0</v>
      </c>
      <c r="J7529" s="23">
        <f t="shared" si="3"/>
        <v>1.162045061</v>
      </c>
      <c r="K7529" s="24" t="str">
        <f t="shared" si="4"/>
        <v>Over Achived</v>
      </c>
    </row>
    <row r="7530" ht="22.5" customHeight="1">
      <c r="A7530" s="18">
        <v>45765.0</v>
      </c>
      <c r="B7530" s="19" t="str">
        <f t="shared" si="1"/>
        <v>Apr</v>
      </c>
      <c r="C7530" s="20" t="s">
        <v>92</v>
      </c>
      <c r="D7530" s="19" t="s">
        <v>93</v>
      </c>
      <c r="E7530" s="19" t="s">
        <v>9</v>
      </c>
      <c r="F7530" s="21">
        <v>4.0</v>
      </c>
      <c r="G7530" s="22">
        <v>85518.0</v>
      </c>
      <c r="H7530" s="15" t="str">
        <f t="shared" si="2"/>
        <v>High Range</v>
      </c>
      <c r="I7530" s="22">
        <v>105819.0</v>
      </c>
      <c r="J7530" s="23">
        <f t="shared" si="3"/>
        <v>0.8081535452</v>
      </c>
      <c r="K7530" s="24" t="str">
        <f t="shared" si="4"/>
        <v>Target Not Meet</v>
      </c>
    </row>
    <row r="7531" ht="22.5" customHeight="1">
      <c r="A7531" s="18">
        <v>45765.0</v>
      </c>
      <c r="B7531" s="19" t="str">
        <f t="shared" si="1"/>
        <v>Apr</v>
      </c>
      <c r="C7531" s="20" t="s">
        <v>92</v>
      </c>
      <c r="D7531" s="19" t="s">
        <v>93</v>
      </c>
      <c r="E7531" s="19" t="s">
        <v>9</v>
      </c>
      <c r="F7531" s="21">
        <v>3.0</v>
      </c>
      <c r="G7531" s="22">
        <v>85085.0</v>
      </c>
      <c r="H7531" s="15" t="str">
        <f t="shared" si="2"/>
        <v>High Range</v>
      </c>
      <c r="I7531" s="22">
        <v>103048.0</v>
      </c>
      <c r="J7531" s="23">
        <f t="shared" si="3"/>
        <v>0.8256831768</v>
      </c>
      <c r="K7531" s="24" t="str">
        <f t="shared" si="4"/>
        <v>Target Not Meet</v>
      </c>
    </row>
    <row r="7532" ht="22.5" customHeight="1">
      <c r="A7532" s="18">
        <v>45765.0</v>
      </c>
      <c r="B7532" s="19" t="str">
        <f t="shared" si="1"/>
        <v>Apr</v>
      </c>
      <c r="C7532" s="20" t="s">
        <v>92</v>
      </c>
      <c r="D7532" s="19" t="s">
        <v>98</v>
      </c>
      <c r="E7532" s="19" t="s">
        <v>68</v>
      </c>
      <c r="F7532" s="21">
        <v>1.0</v>
      </c>
      <c r="G7532" s="22">
        <v>32733.0</v>
      </c>
      <c r="H7532" s="15" t="str">
        <f t="shared" si="2"/>
        <v>Base Range</v>
      </c>
      <c r="I7532" s="22">
        <v>38916.0</v>
      </c>
      <c r="J7532" s="23">
        <f t="shared" si="3"/>
        <v>0.841119334</v>
      </c>
      <c r="K7532" s="24" t="str">
        <f t="shared" si="4"/>
        <v>Target Not Meet</v>
      </c>
    </row>
    <row r="7533" ht="22.5" customHeight="1">
      <c r="A7533" s="18">
        <v>45765.0</v>
      </c>
      <c r="B7533" s="19" t="str">
        <f t="shared" si="1"/>
        <v>Apr</v>
      </c>
      <c r="C7533" s="20" t="s">
        <v>7</v>
      </c>
      <c r="D7533" s="19" t="s">
        <v>131</v>
      </c>
      <c r="E7533" s="19" t="s">
        <v>9</v>
      </c>
      <c r="F7533" s="21">
        <v>4.0</v>
      </c>
      <c r="G7533" s="22">
        <v>120911.0</v>
      </c>
      <c r="H7533" s="15" t="str">
        <f t="shared" si="2"/>
        <v>Very High Range</v>
      </c>
      <c r="I7533" s="22">
        <v>88631.0</v>
      </c>
      <c r="J7533" s="23">
        <f t="shared" si="3"/>
        <v>1.364206655</v>
      </c>
      <c r="K7533" s="24" t="str">
        <f t="shared" si="4"/>
        <v>Over Achived</v>
      </c>
    </row>
    <row r="7534" ht="22.5" customHeight="1">
      <c r="A7534" s="18">
        <v>45765.0</v>
      </c>
      <c r="B7534" s="19" t="str">
        <f t="shared" si="1"/>
        <v>Apr</v>
      </c>
      <c r="C7534" s="20" t="s">
        <v>7</v>
      </c>
      <c r="D7534" s="19" t="s">
        <v>126</v>
      </c>
      <c r="E7534" s="19" t="s">
        <v>23</v>
      </c>
      <c r="F7534" s="21">
        <v>2.0</v>
      </c>
      <c r="G7534" s="22">
        <v>55511.0</v>
      </c>
      <c r="H7534" s="15" t="str">
        <f t="shared" si="2"/>
        <v>Medium Range</v>
      </c>
      <c r="I7534" s="22">
        <v>41320.0</v>
      </c>
      <c r="J7534" s="23">
        <f t="shared" si="3"/>
        <v>1.343441433</v>
      </c>
      <c r="K7534" s="24" t="str">
        <f t="shared" si="4"/>
        <v>Over Achived</v>
      </c>
    </row>
    <row r="7535" ht="22.5" customHeight="1">
      <c r="A7535" s="18">
        <v>45765.0</v>
      </c>
      <c r="B7535" s="19" t="str">
        <f t="shared" si="1"/>
        <v>Apr</v>
      </c>
      <c r="C7535" s="20" t="s">
        <v>7</v>
      </c>
      <c r="D7535" s="19" t="s">
        <v>126</v>
      </c>
      <c r="E7535" s="19" t="s">
        <v>9</v>
      </c>
      <c r="F7535" s="21">
        <v>5.0</v>
      </c>
      <c r="G7535" s="22">
        <v>110972.0</v>
      </c>
      <c r="H7535" s="15" t="str">
        <f t="shared" si="2"/>
        <v>Very High Range</v>
      </c>
      <c r="I7535" s="22">
        <v>89770.0</v>
      </c>
      <c r="J7535" s="23">
        <f t="shared" si="3"/>
        <v>1.236181352</v>
      </c>
      <c r="K7535" s="24" t="str">
        <f t="shared" si="4"/>
        <v>Over Achived</v>
      </c>
    </row>
    <row r="7536" ht="22.5" customHeight="1">
      <c r="A7536" s="18">
        <v>45765.0</v>
      </c>
      <c r="B7536" s="19" t="str">
        <f t="shared" si="1"/>
        <v>Apr</v>
      </c>
      <c r="C7536" s="20" t="s">
        <v>7</v>
      </c>
      <c r="D7536" s="19" t="s">
        <v>118</v>
      </c>
      <c r="E7536" s="19" t="s">
        <v>9</v>
      </c>
      <c r="F7536" s="21">
        <v>4.0</v>
      </c>
      <c r="G7536" s="22">
        <v>119839.0</v>
      </c>
      <c r="H7536" s="15" t="str">
        <f t="shared" si="2"/>
        <v>Very High Range</v>
      </c>
      <c r="I7536" s="22">
        <v>86579.0</v>
      </c>
      <c r="J7536" s="23">
        <f t="shared" si="3"/>
        <v>1.384157821</v>
      </c>
      <c r="K7536" s="24" t="str">
        <f t="shared" si="4"/>
        <v>Over Achived</v>
      </c>
    </row>
    <row r="7537" ht="22.5" customHeight="1">
      <c r="A7537" s="18">
        <v>45765.0</v>
      </c>
      <c r="B7537" s="19" t="str">
        <f t="shared" si="1"/>
        <v>Apr</v>
      </c>
      <c r="C7537" s="20" t="s">
        <v>7</v>
      </c>
      <c r="D7537" s="19" t="s">
        <v>118</v>
      </c>
      <c r="E7537" s="19" t="s">
        <v>23</v>
      </c>
      <c r="F7537" s="21">
        <v>2.0</v>
      </c>
      <c r="G7537" s="22">
        <v>61806.0</v>
      </c>
      <c r="H7537" s="15" t="str">
        <f t="shared" si="2"/>
        <v>Medium Range</v>
      </c>
      <c r="I7537" s="22">
        <v>55951.0</v>
      </c>
      <c r="J7537" s="23">
        <f t="shared" si="3"/>
        <v>1.104645136</v>
      </c>
      <c r="K7537" s="24" t="str">
        <f t="shared" si="4"/>
        <v>Over Achived</v>
      </c>
    </row>
    <row r="7538" ht="22.5" customHeight="1">
      <c r="A7538" s="18">
        <v>45765.0</v>
      </c>
      <c r="B7538" s="19" t="str">
        <f t="shared" si="1"/>
        <v>Apr</v>
      </c>
      <c r="C7538" s="20" t="s">
        <v>7</v>
      </c>
      <c r="D7538" s="19" t="s">
        <v>118</v>
      </c>
      <c r="E7538" s="19" t="s">
        <v>68</v>
      </c>
      <c r="F7538" s="21">
        <v>2.0</v>
      </c>
      <c r="G7538" s="22">
        <v>42062.0</v>
      </c>
      <c r="H7538" s="15" t="str">
        <f t="shared" si="2"/>
        <v>Base Range</v>
      </c>
      <c r="I7538" s="22">
        <v>39522.0</v>
      </c>
      <c r="J7538" s="23">
        <f t="shared" si="3"/>
        <v>1.064268003</v>
      </c>
      <c r="K7538" s="24" t="str">
        <f t="shared" si="4"/>
        <v>Over Achived</v>
      </c>
    </row>
    <row r="7539" ht="22.5" customHeight="1">
      <c r="A7539" s="18">
        <v>45765.0</v>
      </c>
      <c r="B7539" s="19" t="str">
        <f t="shared" si="1"/>
        <v>Apr</v>
      </c>
      <c r="C7539" s="20" t="s">
        <v>7</v>
      </c>
      <c r="D7539" s="19" t="s">
        <v>131</v>
      </c>
      <c r="E7539" s="19" t="s">
        <v>34</v>
      </c>
      <c r="F7539" s="21">
        <v>4.0</v>
      </c>
      <c r="G7539" s="22">
        <v>98231.0</v>
      </c>
      <c r="H7539" s="15" t="str">
        <f t="shared" si="2"/>
        <v>Very High Range</v>
      </c>
      <c r="I7539" s="22">
        <v>89076.0</v>
      </c>
      <c r="J7539" s="23">
        <f t="shared" si="3"/>
        <v>1.102777404</v>
      </c>
      <c r="K7539" s="24" t="str">
        <f t="shared" si="4"/>
        <v>Over Achived</v>
      </c>
    </row>
    <row r="7540" ht="22.5" customHeight="1">
      <c r="A7540" s="18">
        <v>45765.0</v>
      </c>
      <c r="B7540" s="19" t="str">
        <f t="shared" si="1"/>
        <v>Apr</v>
      </c>
      <c r="C7540" s="20" t="s">
        <v>7</v>
      </c>
      <c r="D7540" s="19" t="s">
        <v>118</v>
      </c>
      <c r="E7540" s="19" t="s">
        <v>19</v>
      </c>
      <c r="F7540" s="21">
        <v>2.0</v>
      </c>
      <c r="G7540" s="22">
        <v>51564.0</v>
      </c>
      <c r="H7540" s="15" t="str">
        <f t="shared" si="2"/>
        <v>Medium Range</v>
      </c>
      <c r="I7540" s="22">
        <v>47122.0</v>
      </c>
      <c r="J7540" s="23">
        <f t="shared" si="3"/>
        <v>1.094265948</v>
      </c>
      <c r="K7540" s="24" t="str">
        <f t="shared" si="4"/>
        <v>Over Achived</v>
      </c>
    </row>
    <row r="7541" ht="22.5" customHeight="1">
      <c r="A7541" s="18">
        <v>45765.0</v>
      </c>
      <c r="B7541" s="19" t="str">
        <f t="shared" si="1"/>
        <v>Apr</v>
      </c>
      <c r="C7541" s="20" t="s">
        <v>7</v>
      </c>
      <c r="D7541" s="19" t="s">
        <v>106</v>
      </c>
      <c r="E7541" s="19" t="s">
        <v>38</v>
      </c>
      <c r="F7541" s="21">
        <v>3.0</v>
      </c>
      <c r="G7541" s="22">
        <v>83078.0</v>
      </c>
      <c r="H7541" s="15" t="str">
        <f t="shared" si="2"/>
        <v>High Range</v>
      </c>
      <c r="I7541" s="22">
        <v>72362.0</v>
      </c>
      <c r="J7541" s="23">
        <f t="shared" si="3"/>
        <v>1.148088776</v>
      </c>
      <c r="K7541" s="24" t="str">
        <f t="shared" si="4"/>
        <v>Over Achived</v>
      </c>
    </row>
    <row r="7542" ht="22.5" customHeight="1">
      <c r="A7542" s="18">
        <v>45765.0</v>
      </c>
      <c r="B7542" s="19" t="str">
        <f t="shared" si="1"/>
        <v>Apr</v>
      </c>
      <c r="C7542" s="20" t="s">
        <v>7</v>
      </c>
      <c r="D7542" s="19" t="s">
        <v>106</v>
      </c>
      <c r="E7542" s="19" t="s">
        <v>26</v>
      </c>
      <c r="F7542" s="21">
        <v>6.0</v>
      </c>
      <c r="G7542" s="22">
        <v>149223.0</v>
      </c>
      <c r="H7542" s="15" t="str">
        <f t="shared" si="2"/>
        <v>Very High Range</v>
      </c>
      <c r="I7542" s="22">
        <v>133018.0</v>
      </c>
      <c r="J7542" s="23">
        <f t="shared" si="3"/>
        <v>1.121825618</v>
      </c>
      <c r="K7542" s="24" t="str">
        <f t="shared" si="4"/>
        <v>Over Achived</v>
      </c>
    </row>
    <row r="7543" ht="22.5" customHeight="1">
      <c r="A7543" s="18">
        <v>45765.0</v>
      </c>
      <c r="B7543" s="19" t="str">
        <f t="shared" si="1"/>
        <v>Apr</v>
      </c>
      <c r="C7543" s="20" t="s">
        <v>7</v>
      </c>
      <c r="D7543" s="19" t="s">
        <v>106</v>
      </c>
      <c r="E7543" s="19" t="s">
        <v>23</v>
      </c>
      <c r="F7543" s="21">
        <v>3.0</v>
      </c>
      <c r="G7543" s="22">
        <v>49561.0</v>
      </c>
      <c r="H7543" s="15" t="str">
        <f t="shared" si="2"/>
        <v>Base Range</v>
      </c>
      <c r="I7543" s="22">
        <v>38914.0</v>
      </c>
      <c r="J7543" s="23">
        <f t="shared" si="3"/>
        <v>1.27360333</v>
      </c>
      <c r="K7543" s="24" t="str">
        <f t="shared" si="4"/>
        <v>Over Achived</v>
      </c>
    </row>
    <row r="7544" ht="22.5" customHeight="1">
      <c r="A7544" s="18">
        <v>45765.0</v>
      </c>
      <c r="B7544" s="19" t="str">
        <f t="shared" si="1"/>
        <v>Apr</v>
      </c>
      <c r="C7544" s="20" t="s">
        <v>7</v>
      </c>
      <c r="D7544" s="19" t="s">
        <v>8</v>
      </c>
      <c r="E7544" s="19" t="s">
        <v>63</v>
      </c>
      <c r="F7544" s="21">
        <v>2.0</v>
      </c>
      <c r="G7544" s="22">
        <v>47838.0</v>
      </c>
      <c r="H7544" s="15" t="str">
        <f t="shared" si="2"/>
        <v>Base Range</v>
      </c>
      <c r="I7544" s="22">
        <v>34676.0</v>
      </c>
      <c r="J7544" s="23">
        <f t="shared" si="3"/>
        <v>1.379570885</v>
      </c>
      <c r="K7544" s="24" t="str">
        <f t="shared" si="4"/>
        <v>Over Achived</v>
      </c>
    </row>
    <row r="7545" ht="22.5" customHeight="1">
      <c r="A7545" s="18">
        <v>45765.0</v>
      </c>
      <c r="B7545" s="19" t="str">
        <f t="shared" si="1"/>
        <v>Apr</v>
      </c>
      <c r="C7545" s="20" t="s">
        <v>7</v>
      </c>
      <c r="D7545" s="19" t="s">
        <v>8</v>
      </c>
      <c r="E7545" s="19" t="s">
        <v>26</v>
      </c>
      <c r="F7545" s="21">
        <v>5.0</v>
      </c>
      <c r="G7545" s="22">
        <v>157144.0</v>
      </c>
      <c r="H7545" s="15" t="str">
        <f t="shared" si="2"/>
        <v>Very High Range</v>
      </c>
      <c r="I7545" s="22">
        <v>120586.0</v>
      </c>
      <c r="J7545" s="23">
        <f t="shared" si="3"/>
        <v>1.303169522</v>
      </c>
      <c r="K7545" s="24" t="str">
        <f t="shared" si="4"/>
        <v>Over Achived</v>
      </c>
    </row>
    <row r="7546" ht="22.5" customHeight="1">
      <c r="A7546" s="18">
        <v>45765.0</v>
      </c>
      <c r="B7546" s="19" t="str">
        <f t="shared" si="1"/>
        <v>Apr</v>
      </c>
      <c r="C7546" s="20" t="s">
        <v>7</v>
      </c>
      <c r="D7546" s="19" t="s">
        <v>8</v>
      </c>
      <c r="E7546" s="19" t="s">
        <v>34</v>
      </c>
      <c r="F7546" s="21">
        <v>4.0</v>
      </c>
      <c r="G7546" s="22">
        <v>108437.0</v>
      </c>
      <c r="H7546" s="15" t="str">
        <f t="shared" si="2"/>
        <v>Very High Range</v>
      </c>
      <c r="I7546" s="22">
        <v>76426.0</v>
      </c>
      <c r="J7546" s="23">
        <f t="shared" si="3"/>
        <v>1.418849606</v>
      </c>
      <c r="K7546" s="24" t="str">
        <f t="shared" si="4"/>
        <v>Over Achived</v>
      </c>
    </row>
    <row r="7547" ht="22.5" customHeight="1">
      <c r="A7547" s="18">
        <v>45765.0</v>
      </c>
      <c r="B7547" s="19" t="str">
        <f t="shared" si="1"/>
        <v>Apr</v>
      </c>
      <c r="C7547" s="20" t="s">
        <v>7</v>
      </c>
      <c r="D7547" s="19" t="s">
        <v>106</v>
      </c>
      <c r="E7547" s="19" t="s">
        <v>34</v>
      </c>
      <c r="F7547" s="21">
        <v>5.0</v>
      </c>
      <c r="G7547" s="22">
        <v>112327.0</v>
      </c>
      <c r="H7547" s="15" t="str">
        <f t="shared" si="2"/>
        <v>Very High Range</v>
      </c>
      <c r="I7547" s="22">
        <v>89076.0</v>
      </c>
      <c r="J7547" s="23">
        <f t="shared" si="3"/>
        <v>1.261024294</v>
      </c>
      <c r="K7547" s="24" t="str">
        <f t="shared" si="4"/>
        <v>Over Achived</v>
      </c>
    </row>
    <row r="7548" ht="22.5" customHeight="1">
      <c r="A7548" s="18">
        <v>45765.0</v>
      </c>
      <c r="B7548" s="19" t="str">
        <f t="shared" si="1"/>
        <v>Apr</v>
      </c>
      <c r="C7548" s="20" t="s">
        <v>7</v>
      </c>
      <c r="D7548" s="19" t="s">
        <v>131</v>
      </c>
      <c r="E7548" s="19" t="s">
        <v>23</v>
      </c>
      <c r="F7548" s="21">
        <v>2.0</v>
      </c>
      <c r="G7548" s="22">
        <v>53728.0</v>
      </c>
      <c r="H7548" s="15" t="str">
        <f t="shared" si="2"/>
        <v>Medium Range</v>
      </c>
      <c r="I7548" s="22">
        <v>38089.0</v>
      </c>
      <c r="J7548" s="23">
        <f t="shared" si="3"/>
        <v>1.410590984</v>
      </c>
      <c r="K7548" s="24" t="str">
        <f t="shared" si="4"/>
        <v>Over Achived</v>
      </c>
    </row>
    <row r="7549" ht="22.5" customHeight="1">
      <c r="A7549" s="18">
        <v>45765.0</v>
      </c>
      <c r="B7549" s="19" t="str">
        <f t="shared" si="1"/>
        <v>Apr</v>
      </c>
      <c r="C7549" s="20" t="s">
        <v>7</v>
      </c>
      <c r="D7549" s="19" t="s">
        <v>8</v>
      </c>
      <c r="E7549" s="19" t="s">
        <v>63</v>
      </c>
      <c r="F7549" s="21">
        <v>1.0</v>
      </c>
      <c r="G7549" s="22">
        <v>38066.0</v>
      </c>
      <c r="H7549" s="15" t="str">
        <f t="shared" si="2"/>
        <v>Base Range</v>
      </c>
      <c r="I7549" s="22">
        <v>35605.0</v>
      </c>
      <c r="J7549" s="23">
        <f t="shared" si="3"/>
        <v>1.069119506</v>
      </c>
      <c r="K7549" s="24" t="str">
        <f t="shared" si="4"/>
        <v>Over Achived</v>
      </c>
    </row>
    <row r="7550" ht="22.5" customHeight="1">
      <c r="A7550" s="18">
        <v>45765.0</v>
      </c>
      <c r="B7550" s="19" t="str">
        <f t="shared" si="1"/>
        <v>Apr</v>
      </c>
      <c r="C7550" s="20" t="s">
        <v>7</v>
      </c>
      <c r="D7550" s="19" t="s">
        <v>131</v>
      </c>
      <c r="E7550" s="19" t="s">
        <v>63</v>
      </c>
      <c r="F7550" s="21">
        <v>2.0</v>
      </c>
      <c r="G7550" s="22">
        <v>36939.0</v>
      </c>
      <c r="H7550" s="15" t="str">
        <f t="shared" si="2"/>
        <v>Base Range</v>
      </c>
      <c r="I7550" s="22">
        <v>29609.0</v>
      </c>
      <c r="J7550" s="23">
        <f t="shared" si="3"/>
        <v>1.247559864</v>
      </c>
      <c r="K7550" s="24" t="str">
        <f t="shared" si="4"/>
        <v>Over Achived</v>
      </c>
    </row>
    <row r="7551" ht="22.5" customHeight="1">
      <c r="A7551" s="18">
        <v>45765.0</v>
      </c>
      <c r="B7551" s="19" t="str">
        <f t="shared" si="1"/>
        <v>Apr</v>
      </c>
      <c r="C7551" s="20" t="s">
        <v>92</v>
      </c>
      <c r="D7551" s="19" t="s">
        <v>98</v>
      </c>
      <c r="E7551" s="19" t="s">
        <v>68</v>
      </c>
      <c r="F7551" s="21">
        <v>1.0</v>
      </c>
      <c r="G7551" s="22">
        <v>38426.0</v>
      </c>
      <c r="H7551" s="15" t="str">
        <f t="shared" si="2"/>
        <v>Base Range</v>
      </c>
      <c r="I7551" s="22">
        <v>48854.0</v>
      </c>
      <c r="J7551" s="23">
        <f t="shared" si="3"/>
        <v>0.7865476727</v>
      </c>
      <c r="K7551" s="24" t="str">
        <f t="shared" si="4"/>
        <v>Target Not Meet</v>
      </c>
    </row>
    <row r="7552" ht="22.5" customHeight="1">
      <c r="A7552" s="18">
        <v>45765.0</v>
      </c>
      <c r="B7552" s="19" t="str">
        <f t="shared" si="1"/>
        <v>Apr</v>
      </c>
      <c r="C7552" s="20" t="s">
        <v>92</v>
      </c>
      <c r="D7552" s="19" t="s">
        <v>98</v>
      </c>
      <c r="E7552" s="19" t="s">
        <v>68</v>
      </c>
      <c r="F7552" s="21">
        <v>1.0</v>
      </c>
      <c r="G7552" s="22">
        <v>36646.0</v>
      </c>
      <c r="H7552" s="15" t="str">
        <f t="shared" si="2"/>
        <v>Base Range</v>
      </c>
      <c r="I7552" s="22">
        <v>42651.0</v>
      </c>
      <c r="J7552" s="23">
        <f t="shared" si="3"/>
        <v>0.8592061147</v>
      </c>
      <c r="K7552" s="24" t="str">
        <f t="shared" si="4"/>
        <v>Target Not Meet</v>
      </c>
    </row>
    <row r="7553" ht="22.5" customHeight="1">
      <c r="A7553" s="18">
        <v>45765.0</v>
      </c>
      <c r="B7553" s="19" t="str">
        <f t="shared" si="1"/>
        <v>Apr</v>
      </c>
      <c r="C7553" s="20" t="s">
        <v>92</v>
      </c>
      <c r="D7553" s="19" t="s">
        <v>98</v>
      </c>
      <c r="E7553" s="19" t="s">
        <v>68</v>
      </c>
      <c r="F7553" s="21">
        <v>2.0</v>
      </c>
      <c r="G7553" s="22">
        <v>33636.0</v>
      </c>
      <c r="H7553" s="15" t="str">
        <f t="shared" si="2"/>
        <v>Base Range</v>
      </c>
      <c r="I7553" s="22">
        <v>40469.0</v>
      </c>
      <c r="J7553" s="23">
        <f t="shared" si="3"/>
        <v>0.831154711</v>
      </c>
      <c r="K7553" s="24" t="str">
        <f t="shared" si="4"/>
        <v>Target Not Meet</v>
      </c>
    </row>
    <row r="7554" ht="22.5" customHeight="1">
      <c r="A7554" s="18">
        <v>45765.0</v>
      </c>
      <c r="B7554" s="19" t="str">
        <f t="shared" si="1"/>
        <v>Apr</v>
      </c>
      <c r="C7554" s="20" t="s">
        <v>92</v>
      </c>
      <c r="D7554" s="19" t="s">
        <v>98</v>
      </c>
      <c r="E7554" s="19" t="s">
        <v>19</v>
      </c>
      <c r="F7554" s="21">
        <v>2.0</v>
      </c>
      <c r="G7554" s="22">
        <v>53932.0</v>
      </c>
      <c r="H7554" s="15" t="str">
        <f t="shared" si="2"/>
        <v>Medium Range</v>
      </c>
      <c r="I7554" s="22">
        <v>58263.0</v>
      </c>
      <c r="J7554" s="23">
        <f t="shared" si="3"/>
        <v>0.9256646585</v>
      </c>
      <c r="K7554" s="24" t="str">
        <f t="shared" si="4"/>
        <v>Target Not Meet</v>
      </c>
    </row>
    <row r="7555" ht="22.5" customHeight="1">
      <c r="A7555" s="18">
        <v>45765.0</v>
      </c>
      <c r="B7555" s="19" t="str">
        <f t="shared" si="1"/>
        <v>Apr</v>
      </c>
      <c r="C7555" s="20" t="s">
        <v>7</v>
      </c>
      <c r="D7555" s="19" t="s">
        <v>131</v>
      </c>
      <c r="E7555" s="19" t="s">
        <v>19</v>
      </c>
      <c r="F7555" s="21">
        <v>2.0</v>
      </c>
      <c r="G7555" s="22">
        <v>52013.0</v>
      </c>
      <c r="H7555" s="15" t="str">
        <f t="shared" si="2"/>
        <v>Medium Range</v>
      </c>
      <c r="I7555" s="22">
        <v>47332.0</v>
      </c>
      <c r="J7555" s="23">
        <f t="shared" si="3"/>
        <v>1.098897152</v>
      </c>
      <c r="K7555" s="24" t="str">
        <f t="shared" si="4"/>
        <v>Over Achived</v>
      </c>
    </row>
    <row r="7556" ht="22.5" customHeight="1">
      <c r="A7556" s="18">
        <v>45765.0</v>
      </c>
      <c r="B7556" s="19" t="str">
        <f t="shared" si="1"/>
        <v>Apr</v>
      </c>
      <c r="C7556" s="20" t="s">
        <v>92</v>
      </c>
      <c r="D7556" s="19" t="s">
        <v>144</v>
      </c>
      <c r="E7556" s="19" t="s">
        <v>38</v>
      </c>
      <c r="F7556" s="21">
        <v>2.0</v>
      </c>
      <c r="G7556" s="22">
        <v>54853.0</v>
      </c>
      <c r="H7556" s="15" t="str">
        <f t="shared" si="2"/>
        <v>Medium Range</v>
      </c>
      <c r="I7556" s="22">
        <v>38942.0</v>
      </c>
      <c r="J7556" s="23">
        <f t="shared" si="3"/>
        <v>1.408581994</v>
      </c>
      <c r="K7556" s="24" t="str">
        <f t="shared" si="4"/>
        <v>Over Achived</v>
      </c>
    </row>
    <row r="7557" ht="22.5" customHeight="1">
      <c r="A7557" s="18">
        <v>45765.0</v>
      </c>
      <c r="B7557" s="19" t="str">
        <f t="shared" si="1"/>
        <v>Apr</v>
      </c>
      <c r="C7557" s="20" t="s">
        <v>92</v>
      </c>
      <c r="D7557" s="19" t="s">
        <v>144</v>
      </c>
      <c r="E7557" s="19" t="s">
        <v>63</v>
      </c>
      <c r="F7557" s="21">
        <v>3.0</v>
      </c>
      <c r="G7557" s="22">
        <v>82585.0</v>
      </c>
      <c r="H7557" s="15" t="str">
        <f t="shared" si="2"/>
        <v>High Range</v>
      </c>
      <c r="I7557" s="22">
        <v>69105.0</v>
      </c>
      <c r="J7557" s="23">
        <f t="shared" si="3"/>
        <v>1.19506548</v>
      </c>
      <c r="K7557" s="24" t="str">
        <f t="shared" si="4"/>
        <v>Over Achived</v>
      </c>
    </row>
    <row r="7558" ht="22.5" customHeight="1">
      <c r="A7558" s="18">
        <v>45765.0</v>
      </c>
      <c r="B7558" s="19" t="str">
        <f t="shared" si="1"/>
        <v>Apr</v>
      </c>
      <c r="C7558" s="20" t="s">
        <v>92</v>
      </c>
      <c r="D7558" s="19" t="s">
        <v>144</v>
      </c>
      <c r="E7558" s="19" t="s">
        <v>23</v>
      </c>
      <c r="F7558" s="21">
        <v>2.0</v>
      </c>
      <c r="G7558" s="22">
        <v>41482.0</v>
      </c>
      <c r="H7558" s="15" t="str">
        <f t="shared" si="2"/>
        <v>Base Range</v>
      </c>
      <c r="I7558" s="22">
        <v>33951.0</v>
      </c>
      <c r="J7558" s="23">
        <f t="shared" si="3"/>
        <v>1.221819681</v>
      </c>
      <c r="K7558" s="24" t="str">
        <f t="shared" si="4"/>
        <v>Over Achived</v>
      </c>
    </row>
    <row r="7559" ht="22.5" customHeight="1">
      <c r="A7559" s="18">
        <v>45765.0</v>
      </c>
      <c r="B7559" s="19" t="str">
        <f t="shared" si="1"/>
        <v>Apr</v>
      </c>
      <c r="C7559" s="20" t="s">
        <v>92</v>
      </c>
      <c r="D7559" s="25" t="s">
        <v>149</v>
      </c>
      <c r="E7559" s="19" t="s">
        <v>9</v>
      </c>
      <c r="F7559" s="21">
        <v>4.0</v>
      </c>
      <c r="G7559" s="22">
        <v>77601.0</v>
      </c>
      <c r="H7559" s="15" t="str">
        <f t="shared" si="2"/>
        <v>High Range</v>
      </c>
      <c r="I7559" s="22">
        <v>63018.0</v>
      </c>
      <c r="J7559" s="23">
        <f t="shared" si="3"/>
        <v>1.231410073</v>
      </c>
      <c r="K7559" s="24" t="str">
        <f t="shared" si="4"/>
        <v>Over Achived</v>
      </c>
    </row>
    <row r="7560" ht="22.5" customHeight="1">
      <c r="A7560" s="18">
        <v>45765.0</v>
      </c>
      <c r="B7560" s="19" t="str">
        <f t="shared" si="1"/>
        <v>Apr</v>
      </c>
      <c r="C7560" s="20" t="s">
        <v>92</v>
      </c>
      <c r="D7560" s="25" t="s">
        <v>149</v>
      </c>
      <c r="E7560" s="19" t="s">
        <v>26</v>
      </c>
      <c r="F7560" s="21">
        <v>3.0</v>
      </c>
      <c r="G7560" s="22">
        <v>65893.0</v>
      </c>
      <c r="H7560" s="15" t="str">
        <f t="shared" si="2"/>
        <v>Medium Range</v>
      </c>
      <c r="I7560" s="22">
        <v>51063.0</v>
      </c>
      <c r="J7560" s="23">
        <f t="shared" si="3"/>
        <v>1.290425553</v>
      </c>
      <c r="K7560" s="24" t="str">
        <f t="shared" si="4"/>
        <v>Over Achived</v>
      </c>
    </row>
    <row r="7561" ht="22.5" customHeight="1">
      <c r="A7561" s="18">
        <v>45765.0</v>
      </c>
      <c r="B7561" s="19" t="str">
        <f t="shared" si="1"/>
        <v>Apr</v>
      </c>
      <c r="C7561" s="20" t="s">
        <v>92</v>
      </c>
      <c r="D7561" s="19" t="s">
        <v>158</v>
      </c>
      <c r="E7561" s="19" t="s">
        <v>9</v>
      </c>
      <c r="F7561" s="21">
        <v>4.0</v>
      </c>
      <c r="G7561" s="22">
        <v>92974.0</v>
      </c>
      <c r="H7561" s="15" t="str">
        <f t="shared" si="2"/>
        <v>Very High Range</v>
      </c>
      <c r="I7561" s="22">
        <v>78641.0</v>
      </c>
      <c r="J7561" s="23">
        <f t="shared" si="3"/>
        <v>1.182258618</v>
      </c>
      <c r="K7561" s="24" t="str">
        <f t="shared" si="4"/>
        <v>Over Achived</v>
      </c>
    </row>
    <row r="7562" ht="22.5" customHeight="1">
      <c r="A7562" s="18">
        <v>45765.0</v>
      </c>
      <c r="B7562" s="19" t="str">
        <f t="shared" si="1"/>
        <v>Apr</v>
      </c>
      <c r="C7562" s="20" t="s">
        <v>92</v>
      </c>
      <c r="D7562" s="19" t="s">
        <v>158</v>
      </c>
      <c r="E7562" s="19" t="s">
        <v>26</v>
      </c>
      <c r="F7562" s="21">
        <v>3.0</v>
      </c>
      <c r="G7562" s="22">
        <v>63215.0</v>
      </c>
      <c r="H7562" s="15" t="str">
        <f t="shared" si="2"/>
        <v>Medium Range</v>
      </c>
      <c r="I7562" s="22">
        <v>58793.0</v>
      </c>
      <c r="J7562" s="23">
        <f t="shared" si="3"/>
        <v>1.075213036</v>
      </c>
      <c r="K7562" s="24" t="str">
        <f t="shared" si="4"/>
        <v>Over Achived</v>
      </c>
    </row>
    <row r="7563" ht="22.5" customHeight="1">
      <c r="A7563" s="18">
        <v>45765.0</v>
      </c>
      <c r="B7563" s="19" t="str">
        <f t="shared" si="1"/>
        <v>Apr</v>
      </c>
      <c r="C7563" s="20" t="s">
        <v>92</v>
      </c>
      <c r="D7563" s="19" t="s">
        <v>158</v>
      </c>
      <c r="E7563" s="19" t="s">
        <v>68</v>
      </c>
      <c r="F7563" s="21">
        <v>1.0</v>
      </c>
      <c r="G7563" s="22">
        <v>39773.0</v>
      </c>
      <c r="H7563" s="15" t="str">
        <f t="shared" si="2"/>
        <v>Base Range</v>
      </c>
      <c r="I7563" s="22">
        <v>34688.0</v>
      </c>
      <c r="J7563" s="23">
        <f t="shared" si="3"/>
        <v>1.146592482</v>
      </c>
      <c r="K7563" s="24" t="str">
        <f t="shared" si="4"/>
        <v>Over Achived</v>
      </c>
    </row>
    <row r="7564" ht="22.5" customHeight="1">
      <c r="A7564" s="18">
        <v>45765.0</v>
      </c>
      <c r="B7564" s="19" t="str">
        <f t="shared" si="1"/>
        <v>Apr</v>
      </c>
      <c r="C7564" s="20" t="s">
        <v>92</v>
      </c>
      <c r="D7564" s="19" t="s">
        <v>158</v>
      </c>
      <c r="E7564" s="19" t="s">
        <v>23</v>
      </c>
      <c r="F7564" s="21">
        <v>1.0</v>
      </c>
      <c r="G7564" s="22">
        <v>46122.0</v>
      </c>
      <c r="H7564" s="15" t="str">
        <f t="shared" si="2"/>
        <v>Base Range</v>
      </c>
      <c r="I7564" s="22">
        <v>38768.0</v>
      </c>
      <c r="J7564" s="23">
        <f t="shared" si="3"/>
        <v>1.18969253</v>
      </c>
      <c r="K7564" s="24" t="str">
        <f t="shared" si="4"/>
        <v>Over Achived</v>
      </c>
    </row>
    <row r="7565" ht="22.5" customHeight="1">
      <c r="A7565" s="18">
        <v>45765.0</v>
      </c>
      <c r="B7565" s="19" t="str">
        <f t="shared" si="1"/>
        <v>Apr</v>
      </c>
      <c r="C7565" s="20" t="s">
        <v>92</v>
      </c>
      <c r="D7565" s="19" t="s">
        <v>158</v>
      </c>
      <c r="E7565" s="19" t="s">
        <v>26</v>
      </c>
      <c r="F7565" s="21">
        <v>2.0</v>
      </c>
      <c r="G7565" s="22">
        <v>57952.0</v>
      </c>
      <c r="H7565" s="15" t="str">
        <f t="shared" si="2"/>
        <v>Medium Range</v>
      </c>
      <c r="I7565" s="22">
        <v>47704.0</v>
      </c>
      <c r="J7565" s="23">
        <f t="shared" si="3"/>
        <v>1.214824753</v>
      </c>
      <c r="K7565" s="24" t="str">
        <f t="shared" si="4"/>
        <v>Over Achived</v>
      </c>
    </row>
    <row r="7566" ht="22.5" customHeight="1">
      <c r="A7566" s="18">
        <v>45765.0</v>
      </c>
      <c r="B7566" s="19" t="str">
        <f t="shared" si="1"/>
        <v>Apr</v>
      </c>
      <c r="C7566" s="20" t="s">
        <v>92</v>
      </c>
      <c r="D7566" s="25" t="s">
        <v>149</v>
      </c>
      <c r="E7566" s="19" t="s">
        <v>23</v>
      </c>
      <c r="F7566" s="21">
        <v>2.0</v>
      </c>
      <c r="G7566" s="22">
        <v>37282.0</v>
      </c>
      <c r="H7566" s="15" t="str">
        <f t="shared" si="2"/>
        <v>Base Range</v>
      </c>
      <c r="I7566" s="22">
        <v>32544.0</v>
      </c>
      <c r="J7566" s="23">
        <f t="shared" si="3"/>
        <v>1.145587512</v>
      </c>
      <c r="K7566" s="24" t="str">
        <f t="shared" si="4"/>
        <v>Over Achived</v>
      </c>
    </row>
    <row r="7567" ht="22.5" customHeight="1">
      <c r="A7567" s="18">
        <v>45766.0</v>
      </c>
      <c r="B7567" s="19" t="str">
        <f t="shared" si="1"/>
        <v>Apr</v>
      </c>
      <c r="C7567" s="20" t="s">
        <v>13</v>
      </c>
      <c r="D7567" s="19" t="s">
        <v>169</v>
      </c>
      <c r="E7567" s="19" t="s">
        <v>19</v>
      </c>
      <c r="F7567" s="21">
        <v>1.0</v>
      </c>
      <c r="G7567" s="22">
        <v>34464.0</v>
      </c>
      <c r="H7567" s="15" t="str">
        <f t="shared" si="2"/>
        <v>Base Range</v>
      </c>
      <c r="I7567" s="22">
        <v>38452.0</v>
      </c>
      <c r="J7567" s="23">
        <f t="shared" si="3"/>
        <v>0.896286279</v>
      </c>
      <c r="K7567" s="24" t="str">
        <f t="shared" si="4"/>
        <v>Target Not Meet</v>
      </c>
    </row>
    <row r="7568" ht="22.5" customHeight="1">
      <c r="A7568" s="18">
        <v>45766.0</v>
      </c>
      <c r="B7568" s="19" t="str">
        <f t="shared" si="1"/>
        <v>Apr</v>
      </c>
      <c r="C7568" s="20" t="s">
        <v>13</v>
      </c>
      <c r="D7568" s="19" t="s">
        <v>169</v>
      </c>
      <c r="E7568" s="19" t="s">
        <v>26</v>
      </c>
      <c r="F7568" s="21">
        <v>1.0</v>
      </c>
      <c r="G7568" s="22">
        <v>42296.0</v>
      </c>
      <c r="H7568" s="15" t="str">
        <f t="shared" si="2"/>
        <v>Base Range</v>
      </c>
      <c r="I7568" s="22">
        <v>48283.0</v>
      </c>
      <c r="J7568" s="23">
        <f t="shared" si="3"/>
        <v>0.8760019054</v>
      </c>
      <c r="K7568" s="24" t="str">
        <f t="shared" si="4"/>
        <v>Target Not Meet</v>
      </c>
    </row>
    <row r="7569" ht="22.5" customHeight="1">
      <c r="A7569" s="18">
        <v>45766.0</v>
      </c>
      <c r="B7569" s="19" t="str">
        <f t="shared" si="1"/>
        <v>Apr</v>
      </c>
      <c r="C7569" s="20" t="s">
        <v>13</v>
      </c>
      <c r="D7569" s="19" t="s">
        <v>37</v>
      </c>
      <c r="E7569" s="19" t="s">
        <v>9</v>
      </c>
      <c r="F7569" s="21">
        <v>2.0</v>
      </c>
      <c r="G7569" s="22">
        <v>60847.0</v>
      </c>
      <c r="H7569" s="15" t="str">
        <f t="shared" si="2"/>
        <v>Medium Range</v>
      </c>
      <c r="I7569" s="22">
        <v>64561.0</v>
      </c>
      <c r="J7569" s="23">
        <f t="shared" si="3"/>
        <v>0.94247301</v>
      </c>
      <c r="K7569" s="24" t="str">
        <f t="shared" si="4"/>
        <v>Target Not Meet</v>
      </c>
    </row>
    <row r="7570" ht="22.5" customHeight="1">
      <c r="A7570" s="18">
        <v>45766.0</v>
      </c>
      <c r="B7570" s="19" t="str">
        <f t="shared" si="1"/>
        <v>Apr</v>
      </c>
      <c r="C7570" s="20" t="s">
        <v>13</v>
      </c>
      <c r="D7570" s="19" t="s">
        <v>37</v>
      </c>
      <c r="E7570" s="19" t="s">
        <v>34</v>
      </c>
      <c r="F7570" s="21">
        <v>2.0</v>
      </c>
      <c r="G7570" s="22">
        <v>62286.0</v>
      </c>
      <c r="H7570" s="15" t="str">
        <f t="shared" si="2"/>
        <v>Medium Range</v>
      </c>
      <c r="I7570" s="22">
        <v>80373.0</v>
      </c>
      <c r="J7570" s="23">
        <f t="shared" si="3"/>
        <v>0.7749617409</v>
      </c>
      <c r="K7570" s="24" t="str">
        <f t="shared" si="4"/>
        <v>Target Not Meet</v>
      </c>
    </row>
    <row r="7571" ht="22.5" customHeight="1">
      <c r="A7571" s="18">
        <v>45766.0</v>
      </c>
      <c r="B7571" s="19" t="str">
        <f t="shared" si="1"/>
        <v>Apr</v>
      </c>
      <c r="C7571" s="20" t="s">
        <v>13</v>
      </c>
      <c r="D7571" s="19" t="s">
        <v>29</v>
      </c>
      <c r="E7571" s="19" t="s">
        <v>9</v>
      </c>
      <c r="F7571" s="21">
        <v>3.0</v>
      </c>
      <c r="G7571" s="22">
        <v>52793.0</v>
      </c>
      <c r="H7571" s="15" t="str">
        <f t="shared" si="2"/>
        <v>Medium Range</v>
      </c>
      <c r="I7571" s="22">
        <v>65763.0</v>
      </c>
      <c r="J7571" s="23">
        <f t="shared" si="3"/>
        <v>0.8027766373</v>
      </c>
      <c r="K7571" s="24" t="str">
        <f t="shared" si="4"/>
        <v>Target Not Meet</v>
      </c>
    </row>
    <row r="7572" ht="22.5" customHeight="1">
      <c r="A7572" s="18">
        <v>45766.0</v>
      </c>
      <c r="B7572" s="19" t="str">
        <f t="shared" si="1"/>
        <v>Apr</v>
      </c>
      <c r="C7572" s="20" t="s">
        <v>13</v>
      </c>
      <c r="D7572" s="19" t="s">
        <v>29</v>
      </c>
      <c r="E7572" s="19" t="s">
        <v>19</v>
      </c>
      <c r="F7572" s="21">
        <v>1.0</v>
      </c>
      <c r="G7572" s="22">
        <v>36078.0</v>
      </c>
      <c r="H7572" s="15" t="str">
        <f t="shared" si="2"/>
        <v>Base Range</v>
      </c>
      <c r="I7572" s="22">
        <v>46404.0</v>
      </c>
      <c r="J7572" s="23">
        <f t="shared" si="3"/>
        <v>0.7774760796</v>
      </c>
      <c r="K7572" s="24" t="str">
        <f t="shared" si="4"/>
        <v>Target Not Meet</v>
      </c>
    </row>
    <row r="7573" ht="22.5" customHeight="1">
      <c r="A7573" s="18">
        <v>45766.0</v>
      </c>
      <c r="B7573" s="19" t="str">
        <f t="shared" si="1"/>
        <v>Apr</v>
      </c>
      <c r="C7573" s="20" t="s">
        <v>92</v>
      </c>
      <c r="D7573" s="19" t="s">
        <v>93</v>
      </c>
      <c r="E7573" s="19" t="s">
        <v>63</v>
      </c>
      <c r="F7573" s="21">
        <v>3.0</v>
      </c>
      <c r="G7573" s="22">
        <v>86757.0</v>
      </c>
      <c r="H7573" s="15" t="str">
        <f t="shared" si="2"/>
        <v>High Range</v>
      </c>
      <c r="I7573" s="22">
        <v>93193.0</v>
      </c>
      <c r="J7573" s="23">
        <f t="shared" si="3"/>
        <v>0.930939019</v>
      </c>
      <c r="K7573" s="24" t="str">
        <f t="shared" si="4"/>
        <v>Target Not Meet</v>
      </c>
    </row>
    <row r="7574" ht="22.5" customHeight="1">
      <c r="A7574" s="18">
        <v>45766.0</v>
      </c>
      <c r="B7574" s="19" t="str">
        <f t="shared" si="1"/>
        <v>Apr</v>
      </c>
      <c r="C7574" s="20" t="s">
        <v>13</v>
      </c>
      <c r="D7574" s="19" t="s">
        <v>18</v>
      </c>
      <c r="E7574" s="19" t="s">
        <v>9</v>
      </c>
      <c r="F7574" s="21">
        <v>2.0</v>
      </c>
      <c r="G7574" s="22">
        <v>64819.0</v>
      </c>
      <c r="H7574" s="15" t="str">
        <f t="shared" si="2"/>
        <v>Medium Range</v>
      </c>
      <c r="I7574" s="22">
        <v>55190.0</v>
      </c>
      <c r="J7574" s="23">
        <f t="shared" si="3"/>
        <v>1.174470013</v>
      </c>
      <c r="K7574" s="24" t="str">
        <f t="shared" si="4"/>
        <v>Over Achived</v>
      </c>
    </row>
    <row r="7575" ht="22.5" customHeight="1">
      <c r="A7575" s="18">
        <v>45766.0</v>
      </c>
      <c r="B7575" s="19" t="str">
        <f t="shared" si="1"/>
        <v>Apr</v>
      </c>
      <c r="C7575" s="20" t="s">
        <v>13</v>
      </c>
      <c r="D7575" s="19" t="s">
        <v>18</v>
      </c>
      <c r="E7575" s="19" t="s">
        <v>19</v>
      </c>
      <c r="F7575" s="21">
        <v>1.0</v>
      </c>
      <c r="G7575" s="22">
        <v>28908.0</v>
      </c>
      <c r="H7575" s="15" t="str">
        <f t="shared" si="2"/>
        <v>Base Range</v>
      </c>
      <c r="I7575" s="22">
        <v>24145.0</v>
      </c>
      <c r="J7575" s="23">
        <f t="shared" si="3"/>
        <v>1.197266515</v>
      </c>
      <c r="K7575" s="24" t="str">
        <f t="shared" si="4"/>
        <v>Over Achived</v>
      </c>
    </row>
    <row r="7576" ht="22.5" customHeight="1">
      <c r="A7576" s="18">
        <v>45766.0</v>
      </c>
      <c r="B7576" s="19" t="str">
        <f t="shared" si="1"/>
        <v>Apr</v>
      </c>
      <c r="C7576" s="20" t="s">
        <v>13</v>
      </c>
      <c r="D7576" s="19" t="s">
        <v>18</v>
      </c>
      <c r="E7576" s="19" t="s">
        <v>38</v>
      </c>
      <c r="F7576" s="21">
        <v>1.0</v>
      </c>
      <c r="G7576" s="22">
        <v>36002.0</v>
      </c>
      <c r="H7576" s="15" t="str">
        <f t="shared" si="2"/>
        <v>Base Range</v>
      </c>
      <c r="I7576" s="22">
        <v>33645.0</v>
      </c>
      <c r="J7576" s="23">
        <f t="shared" si="3"/>
        <v>1.070054986</v>
      </c>
      <c r="K7576" s="24" t="str">
        <f t="shared" si="4"/>
        <v>Over Achived</v>
      </c>
    </row>
    <row r="7577" ht="22.5" customHeight="1">
      <c r="A7577" s="18">
        <v>45766.0</v>
      </c>
      <c r="B7577" s="19" t="str">
        <f t="shared" si="1"/>
        <v>Apr</v>
      </c>
      <c r="C7577" s="20" t="s">
        <v>13</v>
      </c>
      <c r="D7577" s="19" t="s">
        <v>14</v>
      </c>
      <c r="E7577" s="19" t="s">
        <v>19</v>
      </c>
      <c r="F7577" s="21">
        <v>1.0</v>
      </c>
      <c r="G7577" s="22">
        <v>29088.0</v>
      </c>
      <c r="H7577" s="15" t="str">
        <f t="shared" si="2"/>
        <v>Base Range</v>
      </c>
      <c r="I7577" s="22">
        <v>26353.0</v>
      </c>
      <c r="J7577" s="23">
        <f t="shared" si="3"/>
        <v>1.10378325</v>
      </c>
      <c r="K7577" s="24" t="str">
        <f t="shared" si="4"/>
        <v>Over Achived</v>
      </c>
    </row>
    <row r="7578" ht="22.5" customHeight="1">
      <c r="A7578" s="18">
        <v>45766.0</v>
      </c>
      <c r="B7578" s="19" t="str">
        <f t="shared" si="1"/>
        <v>Apr</v>
      </c>
      <c r="C7578" s="20" t="s">
        <v>13</v>
      </c>
      <c r="D7578" s="19" t="s">
        <v>14</v>
      </c>
      <c r="E7578" s="19" t="s">
        <v>26</v>
      </c>
      <c r="F7578" s="21">
        <v>1.0</v>
      </c>
      <c r="G7578" s="22">
        <v>43504.0</v>
      </c>
      <c r="H7578" s="15" t="str">
        <f t="shared" si="2"/>
        <v>Base Range</v>
      </c>
      <c r="I7578" s="22">
        <v>35057.0</v>
      </c>
      <c r="J7578" s="23">
        <f t="shared" si="3"/>
        <v>1.240950452</v>
      </c>
      <c r="K7578" s="24" t="str">
        <f t="shared" si="4"/>
        <v>Over Achived</v>
      </c>
    </row>
    <row r="7579" ht="22.5" customHeight="1">
      <c r="A7579" s="18">
        <v>45766.0</v>
      </c>
      <c r="B7579" s="19" t="str">
        <f t="shared" si="1"/>
        <v>Apr</v>
      </c>
      <c r="C7579" s="20" t="s">
        <v>13</v>
      </c>
      <c r="D7579" s="19" t="s">
        <v>14</v>
      </c>
      <c r="E7579" s="19" t="s">
        <v>23</v>
      </c>
      <c r="F7579" s="21">
        <v>1.0</v>
      </c>
      <c r="G7579" s="22">
        <v>30764.0</v>
      </c>
      <c r="H7579" s="15" t="str">
        <f t="shared" si="2"/>
        <v>Base Range</v>
      </c>
      <c r="I7579" s="22">
        <v>22270.0</v>
      </c>
      <c r="J7579" s="23">
        <f t="shared" si="3"/>
        <v>1.381409969</v>
      </c>
      <c r="K7579" s="24" t="str">
        <f t="shared" si="4"/>
        <v>Over Achived</v>
      </c>
    </row>
    <row r="7580" ht="22.5" customHeight="1">
      <c r="A7580" s="18">
        <v>45766.0</v>
      </c>
      <c r="B7580" s="19" t="str">
        <f t="shared" si="1"/>
        <v>Apr</v>
      </c>
      <c r="C7580" s="20" t="s">
        <v>13</v>
      </c>
      <c r="D7580" s="19" t="s">
        <v>169</v>
      </c>
      <c r="E7580" s="19" t="s">
        <v>38</v>
      </c>
      <c r="F7580" s="21">
        <v>1.0</v>
      </c>
      <c r="G7580" s="22">
        <v>39697.0</v>
      </c>
      <c r="H7580" s="15" t="str">
        <f t="shared" si="2"/>
        <v>Base Range</v>
      </c>
      <c r="I7580" s="22">
        <v>48876.0</v>
      </c>
      <c r="J7580" s="23">
        <f t="shared" si="3"/>
        <v>0.8121982159</v>
      </c>
      <c r="K7580" s="24" t="str">
        <f t="shared" si="4"/>
        <v>Target Not Meet</v>
      </c>
    </row>
    <row r="7581" ht="22.5" customHeight="1">
      <c r="A7581" s="18">
        <v>45766.0</v>
      </c>
      <c r="B7581" s="19" t="str">
        <f t="shared" si="1"/>
        <v>Apr</v>
      </c>
      <c r="C7581" s="20" t="s">
        <v>13</v>
      </c>
      <c r="D7581" s="19" t="s">
        <v>29</v>
      </c>
      <c r="E7581" s="19" t="s">
        <v>9</v>
      </c>
      <c r="F7581" s="21">
        <v>2.0</v>
      </c>
      <c r="G7581" s="22">
        <v>56299.0</v>
      </c>
      <c r="H7581" s="15" t="str">
        <f t="shared" si="2"/>
        <v>Medium Range</v>
      </c>
      <c r="I7581" s="22">
        <v>72812.0</v>
      </c>
      <c r="J7581" s="23">
        <f t="shared" si="3"/>
        <v>0.7732104598</v>
      </c>
      <c r="K7581" s="24" t="str">
        <f t="shared" si="4"/>
        <v>Target Not Meet</v>
      </c>
    </row>
    <row r="7582" ht="22.5" customHeight="1">
      <c r="A7582" s="18">
        <v>45766.0</v>
      </c>
      <c r="B7582" s="19" t="str">
        <f t="shared" si="1"/>
        <v>Apr</v>
      </c>
      <c r="C7582" s="20" t="s">
        <v>57</v>
      </c>
      <c r="D7582" s="19" t="s">
        <v>58</v>
      </c>
      <c r="E7582" s="19" t="s">
        <v>63</v>
      </c>
      <c r="F7582" s="21">
        <v>1.0</v>
      </c>
      <c r="G7582" s="22">
        <v>15492.0</v>
      </c>
      <c r="H7582" s="15" t="str">
        <f t="shared" si="2"/>
        <v>Base Range</v>
      </c>
      <c r="I7582" s="22">
        <v>10897.0</v>
      </c>
      <c r="J7582" s="23">
        <f t="shared" si="3"/>
        <v>1.421675691</v>
      </c>
      <c r="K7582" s="24" t="str">
        <f t="shared" si="4"/>
        <v>Over Achived</v>
      </c>
    </row>
    <row r="7583" ht="22.5" customHeight="1">
      <c r="A7583" s="18">
        <v>45766.0</v>
      </c>
      <c r="B7583" s="19" t="str">
        <f t="shared" si="1"/>
        <v>Apr</v>
      </c>
      <c r="C7583" s="20" t="s">
        <v>57</v>
      </c>
      <c r="D7583" s="19" t="s">
        <v>71</v>
      </c>
      <c r="E7583" s="19" t="s">
        <v>23</v>
      </c>
      <c r="F7583" s="21">
        <v>1.0</v>
      </c>
      <c r="G7583" s="22">
        <v>24761.0</v>
      </c>
      <c r="H7583" s="15" t="str">
        <f t="shared" si="2"/>
        <v>Base Range</v>
      </c>
      <c r="I7583" s="22">
        <v>26504.0</v>
      </c>
      <c r="J7583" s="23">
        <f t="shared" si="3"/>
        <v>0.9342363417</v>
      </c>
      <c r="K7583" s="24" t="str">
        <f t="shared" si="4"/>
        <v>Target Not Meet</v>
      </c>
    </row>
    <row r="7584" ht="22.5" customHeight="1">
      <c r="A7584" s="18">
        <v>45766.0</v>
      </c>
      <c r="B7584" s="19" t="str">
        <f t="shared" si="1"/>
        <v>Apr</v>
      </c>
      <c r="C7584" s="20" t="s">
        <v>57</v>
      </c>
      <c r="D7584" s="19" t="s">
        <v>58</v>
      </c>
      <c r="E7584" s="19" t="s">
        <v>34</v>
      </c>
      <c r="F7584" s="21">
        <v>2.0</v>
      </c>
      <c r="G7584" s="22">
        <v>42493.0</v>
      </c>
      <c r="H7584" s="15" t="str">
        <f t="shared" si="2"/>
        <v>Base Range</v>
      </c>
      <c r="I7584" s="22">
        <v>30716.0</v>
      </c>
      <c r="J7584" s="23">
        <f t="shared" si="3"/>
        <v>1.383415809</v>
      </c>
      <c r="K7584" s="24" t="str">
        <f t="shared" si="4"/>
        <v>Over Achived</v>
      </c>
    </row>
    <row r="7585" ht="22.5" customHeight="1">
      <c r="A7585" s="18">
        <v>45766.0</v>
      </c>
      <c r="B7585" s="19" t="str">
        <f t="shared" si="1"/>
        <v>Apr</v>
      </c>
      <c r="C7585" s="20" t="s">
        <v>92</v>
      </c>
      <c r="D7585" s="19" t="s">
        <v>93</v>
      </c>
      <c r="E7585" s="19" t="s">
        <v>26</v>
      </c>
      <c r="F7585" s="21">
        <v>2.0</v>
      </c>
      <c r="G7585" s="22">
        <v>59037.0</v>
      </c>
      <c r="H7585" s="15" t="str">
        <f t="shared" si="2"/>
        <v>Medium Range</v>
      </c>
      <c r="I7585" s="22">
        <v>63931.0</v>
      </c>
      <c r="J7585" s="23">
        <f t="shared" si="3"/>
        <v>0.9234487181</v>
      </c>
      <c r="K7585" s="24" t="str">
        <f t="shared" si="4"/>
        <v>Target Not Meet</v>
      </c>
    </row>
    <row r="7586" ht="22.5" customHeight="1">
      <c r="A7586" s="18">
        <v>45766.0</v>
      </c>
      <c r="B7586" s="19" t="str">
        <f t="shared" si="1"/>
        <v>Apr</v>
      </c>
      <c r="C7586" s="20" t="s">
        <v>57</v>
      </c>
      <c r="D7586" s="19" t="s">
        <v>85</v>
      </c>
      <c r="E7586" s="19" t="s">
        <v>26</v>
      </c>
      <c r="F7586" s="21">
        <v>1.0</v>
      </c>
      <c r="G7586" s="22">
        <v>31717.0</v>
      </c>
      <c r="H7586" s="15" t="str">
        <f t="shared" si="2"/>
        <v>Base Range</v>
      </c>
      <c r="I7586" s="22">
        <v>40418.0</v>
      </c>
      <c r="J7586" s="23">
        <f t="shared" si="3"/>
        <v>0.7847246276</v>
      </c>
      <c r="K7586" s="24" t="str">
        <f t="shared" si="4"/>
        <v>Target Not Meet</v>
      </c>
    </row>
    <row r="7587" ht="22.5" customHeight="1">
      <c r="A7587" s="18">
        <v>45766.0</v>
      </c>
      <c r="B7587" s="19" t="str">
        <f t="shared" si="1"/>
        <v>Apr</v>
      </c>
      <c r="C7587" s="20" t="s">
        <v>57</v>
      </c>
      <c r="D7587" s="19" t="s">
        <v>85</v>
      </c>
      <c r="E7587" s="19" t="s">
        <v>34</v>
      </c>
      <c r="F7587" s="21">
        <v>2.0</v>
      </c>
      <c r="G7587" s="22">
        <v>42752.0</v>
      </c>
      <c r="H7587" s="15" t="str">
        <f t="shared" si="2"/>
        <v>Base Range</v>
      </c>
      <c r="I7587" s="22">
        <v>51469.0</v>
      </c>
      <c r="J7587" s="23">
        <f t="shared" si="3"/>
        <v>0.8306359168</v>
      </c>
      <c r="K7587" s="24" t="str">
        <f t="shared" si="4"/>
        <v>Target Not Meet</v>
      </c>
    </row>
    <row r="7588" ht="22.5" customHeight="1">
      <c r="A7588" s="18">
        <v>45766.0</v>
      </c>
      <c r="B7588" s="19" t="str">
        <f t="shared" si="1"/>
        <v>Apr</v>
      </c>
      <c r="C7588" s="20" t="s">
        <v>57</v>
      </c>
      <c r="D7588" s="19" t="s">
        <v>85</v>
      </c>
      <c r="E7588" s="19" t="s">
        <v>38</v>
      </c>
      <c r="F7588" s="21">
        <v>1.0</v>
      </c>
      <c r="G7588" s="22">
        <v>31712.0</v>
      </c>
      <c r="H7588" s="15" t="str">
        <f t="shared" si="2"/>
        <v>Base Range</v>
      </c>
      <c r="I7588" s="22">
        <v>39653.0</v>
      </c>
      <c r="J7588" s="23">
        <f t="shared" si="3"/>
        <v>0.7997377248</v>
      </c>
      <c r="K7588" s="24" t="str">
        <f t="shared" si="4"/>
        <v>Target Not Meet</v>
      </c>
    </row>
    <row r="7589" ht="22.5" customHeight="1">
      <c r="A7589" s="18">
        <v>45766.0</v>
      </c>
      <c r="B7589" s="19" t="str">
        <f t="shared" si="1"/>
        <v>Apr</v>
      </c>
      <c r="C7589" s="20" t="s">
        <v>57</v>
      </c>
      <c r="D7589" s="19" t="s">
        <v>85</v>
      </c>
      <c r="E7589" s="19" t="s">
        <v>38</v>
      </c>
      <c r="F7589" s="21">
        <v>1.0</v>
      </c>
      <c r="G7589" s="22">
        <v>27297.0</v>
      </c>
      <c r="H7589" s="15" t="str">
        <f t="shared" si="2"/>
        <v>Base Range</v>
      </c>
      <c r="I7589" s="22">
        <v>34231.0</v>
      </c>
      <c r="J7589" s="23">
        <f t="shared" si="3"/>
        <v>0.7974350735</v>
      </c>
      <c r="K7589" s="24" t="str">
        <f t="shared" si="4"/>
        <v>Target Not Meet</v>
      </c>
    </row>
    <row r="7590" ht="22.5" customHeight="1">
      <c r="A7590" s="18">
        <v>45766.0</v>
      </c>
      <c r="B7590" s="19" t="str">
        <f t="shared" si="1"/>
        <v>Apr</v>
      </c>
      <c r="C7590" s="20" t="s">
        <v>57</v>
      </c>
      <c r="D7590" s="19" t="s">
        <v>85</v>
      </c>
      <c r="E7590" s="19" t="s">
        <v>19</v>
      </c>
      <c r="F7590" s="21">
        <v>1.0</v>
      </c>
      <c r="G7590" s="22">
        <v>26129.0</v>
      </c>
      <c r="H7590" s="15" t="str">
        <f t="shared" si="2"/>
        <v>Base Range</v>
      </c>
      <c r="I7590" s="22">
        <v>28646.0</v>
      </c>
      <c r="J7590" s="23">
        <f t="shared" si="3"/>
        <v>0.9121343294</v>
      </c>
      <c r="K7590" s="24" t="str">
        <f t="shared" si="4"/>
        <v>Target Not Meet</v>
      </c>
    </row>
    <row r="7591" ht="22.5" customHeight="1">
      <c r="A7591" s="18">
        <v>45766.0</v>
      </c>
      <c r="B7591" s="19" t="str">
        <f t="shared" si="1"/>
        <v>Apr</v>
      </c>
      <c r="C7591" s="20" t="s">
        <v>57</v>
      </c>
      <c r="D7591" s="19" t="s">
        <v>58</v>
      </c>
      <c r="E7591" s="19" t="s">
        <v>38</v>
      </c>
      <c r="F7591" s="21">
        <v>1.0</v>
      </c>
      <c r="G7591" s="22">
        <v>25039.0</v>
      </c>
      <c r="H7591" s="15" t="str">
        <f t="shared" si="2"/>
        <v>Base Range</v>
      </c>
      <c r="I7591" s="22">
        <v>22275.0</v>
      </c>
      <c r="J7591" s="23">
        <f t="shared" si="3"/>
        <v>1.124085297</v>
      </c>
      <c r="K7591" s="24" t="str">
        <f t="shared" si="4"/>
        <v>Over Achived</v>
      </c>
    </row>
    <row r="7592" ht="22.5" customHeight="1">
      <c r="A7592" s="18">
        <v>45766.0</v>
      </c>
      <c r="B7592" s="19" t="str">
        <f t="shared" si="1"/>
        <v>Apr</v>
      </c>
      <c r="C7592" s="20" t="s">
        <v>57</v>
      </c>
      <c r="D7592" s="19" t="s">
        <v>80</v>
      </c>
      <c r="E7592" s="19" t="s">
        <v>19</v>
      </c>
      <c r="F7592" s="21">
        <v>1.0</v>
      </c>
      <c r="G7592" s="22">
        <v>25965.0</v>
      </c>
      <c r="H7592" s="15" t="str">
        <f t="shared" si="2"/>
        <v>Base Range</v>
      </c>
      <c r="I7592" s="22">
        <v>29727.0</v>
      </c>
      <c r="J7592" s="23">
        <f t="shared" si="3"/>
        <v>0.8734483803</v>
      </c>
      <c r="K7592" s="24" t="str">
        <f t="shared" si="4"/>
        <v>Target Not Meet</v>
      </c>
    </row>
    <row r="7593" ht="22.5" customHeight="1">
      <c r="A7593" s="18">
        <v>45766.0</v>
      </c>
      <c r="B7593" s="19" t="str">
        <f t="shared" si="1"/>
        <v>Apr</v>
      </c>
      <c r="C7593" s="20" t="s">
        <v>57</v>
      </c>
      <c r="D7593" s="19" t="s">
        <v>71</v>
      </c>
      <c r="E7593" s="19" t="s">
        <v>34</v>
      </c>
      <c r="F7593" s="21">
        <v>2.0</v>
      </c>
      <c r="G7593" s="22">
        <v>40815.0</v>
      </c>
      <c r="H7593" s="15" t="str">
        <f t="shared" si="2"/>
        <v>Base Range</v>
      </c>
      <c r="I7593" s="22">
        <v>52639.0</v>
      </c>
      <c r="J7593" s="23">
        <f t="shared" si="3"/>
        <v>0.775375672</v>
      </c>
      <c r="K7593" s="24" t="str">
        <f t="shared" si="4"/>
        <v>Target Not Meet</v>
      </c>
    </row>
    <row r="7594" ht="22.5" customHeight="1">
      <c r="A7594" s="18">
        <v>45766.0</v>
      </c>
      <c r="B7594" s="19" t="str">
        <f t="shared" si="1"/>
        <v>Apr</v>
      </c>
      <c r="C7594" s="20" t="s">
        <v>57</v>
      </c>
      <c r="D7594" s="19" t="s">
        <v>71</v>
      </c>
      <c r="E7594" s="19" t="s">
        <v>19</v>
      </c>
      <c r="F7594" s="21">
        <v>1.0</v>
      </c>
      <c r="G7594" s="22">
        <v>24698.0</v>
      </c>
      <c r="H7594" s="15" t="str">
        <f t="shared" si="2"/>
        <v>Base Range</v>
      </c>
      <c r="I7594" s="22">
        <v>31318.0</v>
      </c>
      <c r="J7594" s="23">
        <f t="shared" si="3"/>
        <v>0.788619963</v>
      </c>
      <c r="K7594" s="24" t="str">
        <f t="shared" si="4"/>
        <v>Target Not Meet</v>
      </c>
    </row>
    <row r="7595" ht="22.5" customHeight="1">
      <c r="A7595" s="18">
        <v>45766.0</v>
      </c>
      <c r="B7595" s="19" t="str">
        <f t="shared" si="1"/>
        <v>Apr</v>
      </c>
      <c r="C7595" s="20" t="s">
        <v>57</v>
      </c>
      <c r="D7595" s="25" t="s">
        <v>62</v>
      </c>
      <c r="E7595" s="19" t="s">
        <v>34</v>
      </c>
      <c r="F7595" s="21">
        <v>1.0</v>
      </c>
      <c r="G7595" s="22">
        <v>44268.0</v>
      </c>
      <c r="H7595" s="15" t="str">
        <f t="shared" si="2"/>
        <v>Base Range</v>
      </c>
      <c r="I7595" s="22">
        <v>37254.0</v>
      </c>
      <c r="J7595" s="23">
        <f t="shared" si="3"/>
        <v>1.188275085</v>
      </c>
      <c r="K7595" s="24" t="str">
        <f t="shared" si="4"/>
        <v>Over Achived</v>
      </c>
    </row>
    <row r="7596" ht="22.5" customHeight="1">
      <c r="A7596" s="18">
        <v>45766.0</v>
      </c>
      <c r="B7596" s="19" t="str">
        <f t="shared" si="1"/>
        <v>Apr</v>
      </c>
      <c r="C7596" s="20" t="s">
        <v>57</v>
      </c>
      <c r="D7596" s="25" t="s">
        <v>62</v>
      </c>
      <c r="E7596" s="19" t="s">
        <v>38</v>
      </c>
      <c r="F7596" s="21">
        <v>1.0</v>
      </c>
      <c r="G7596" s="22">
        <v>31977.0</v>
      </c>
      <c r="H7596" s="15" t="str">
        <f t="shared" si="2"/>
        <v>Base Range</v>
      </c>
      <c r="I7596" s="22">
        <v>30260.0</v>
      </c>
      <c r="J7596" s="23">
        <f t="shared" si="3"/>
        <v>1.056741573</v>
      </c>
      <c r="K7596" s="24" t="str">
        <f t="shared" si="4"/>
        <v>Over Achived</v>
      </c>
    </row>
    <row r="7597" ht="22.5" customHeight="1">
      <c r="A7597" s="18">
        <v>45766.0</v>
      </c>
      <c r="B7597" s="19" t="str">
        <f t="shared" si="1"/>
        <v>Apr</v>
      </c>
      <c r="C7597" s="20" t="s">
        <v>57</v>
      </c>
      <c r="D7597" s="25" t="s">
        <v>62</v>
      </c>
      <c r="E7597" s="19" t="s">
        <v>68</v>
      </c>
      <c r="F7597" s="21">
        <v>1.0</v>
      </c>
      <c r="G7597" s="22">
        <v>21655.0</v>
      </c>
      <c r="H7597" s="15" t="str">
        <f t="shared" si="2"/>
        <v>Base Range</v>
      </c>
      <c r="I7597" s="22">
        <v>15937.0</v>
      </c>
      <c r="J7597" s="23">
        <f t="shared" si="3"/>
        <v>1.358787727</v>
      </c>
      <c r="K7597" s="24" t="str">
        <f t="shared" si="4"/>
        <v>Over Achived</v>
      </c>
    </row>
    <row r="7598" ht="22.5" customHeight="1">
      <c r="A7598" s="18">
        <v>45766.0</v>
      </c>
      <c r="B7598" s="19" t="str">
        <f t="shared" si="1"/>
        <v>Apr</v>
      </c>
      <c r="C7598" s="20" t="s">
        <v>57</v>
      </c>
      <c r="D7598" s="19" t="s">
        <v>58</v>
      </c>
      <c r="E7598" s="19" t="s">
        <v>68</v>
      </c>
      <c r="F7598" s="21">
        <v>1.0</v>
      </c>
      <c r="G7598" s="22">
        <v>21119.0</v>
      </c>
      <c r="H7598" s="15" t="str">
        <f t="shared" si="2"/>
        <v>Base Range</v>
      </c>
      <c r="I7598" s="22">
        <v>17010.0</v>
      </c>
      <c r="J7598" s="23">
        <f t="shared" si="3"/>
        <v>1.241563786</v>
      </c>
      <c r="K7598" s="24" t="str">
        <f t="shared" si="4"/>
        <v>Over Achived</v>
      </c>
    </row>
    <row r="7599" ht="22.5" customHeight="1">
      <c r="A7599" s="18">
        <v>45766.0</v>
      </c>
      <c r="B7599" s="19" t="str">
        <f t="shared" si="1"/>
        <v>Apr</v>
      </c>
      <c r="C7599" s="20" t="s">
        <v>57</v>
      </c>
      <c r="D7599" s="19" t="s">
        <v>80</v>
      </c>
      <c r="E7599" s="19" t="s">
        <v>23</v>
      </c>
      <c r="F7599" s="21">
        <v>1.0</v>
      </c>
      <c r="G7599" s="22">
        <v>19790.0</v>
      </c>
      <c r="H7599" s="15" t="str">
        <f t="shared" si="2"/>
        <v>Base Range</v>
      </c>
      <c r="I7599" s="22">
        <v>21948.0</v>
      </c>
      <c r="J7599" s="23">
        <f t="shared" si="3"/>
        <v>0.9016766904</v>
      </c>
      <c r="K7599" s="24" t="str">
        <f t="shared" si="4"/>
        <v>Target Not Meet</v>
      </c>
    </row>
    <row r="7600" ht="22.5" customHeight="1">
      <c r="A7600" s="18">
        <v>45766.0</v>
      </c>
      <c r="B7600" s="19" t="str">
        <f t="shared" si="1"/>
        <v>Apr</v>
      </c>
      <c r="C7600" s="20" t="s">
        <v>92</v>
      </c>
      <c r="D7600" s="19" t="s">
        <v>93</v>
      </c>
      <c r="E7600" s="19" t="s">
        <v>38</v>
      </c>
      <c r="F7600" s="21">
        <v>2.0</v>
      </c>
      <c r="G7600" s="22">
        <v>53092.0</v>
      </c>
      <c r="H7600" s="15" t="str">
        <f t="shared" si="2"/>
        <v>Medium Range</v>
      </c>
      <c r="I7600" s="22">
        <v>67784.0</v>
      </c>
      <c r="J7600" s="23">
        <f t="shared" si="3"/>
        <v>0.783252685</v>
      </c>
      <c r="K7600" s="24" t="str">
        <f t="shared" si="4"/>
        <v>Target Not Meet</v>
      </c>
    </row>
    <row r="7601" ht="22.5" customHeight="1">
      <c r="A7601" s="18">
        <v>45766.0</v>
      </c>
      <c r="B7601" s="19" t="str">
        <f t="shared" si="1"/>
        <v>Apr</v>
      </c>
      <c r="C7601" s="20" t="s">
        <v>7</v>
      </c>
      <c r="D7601" s="19" t="s">
        <v>8</v>
      </c>
      <c r="E7601" s="19" t="s">
        <v>23</v>
      </c>
      <c r="F7601" s="21">
        <v>2.0</v>
      </c>
      <c r="G7601" s="22">
        <v>47842.0</v>
      </c>
      <c r="H7601" s="15" t="str">
        <f t="shared" si="2"/>
        <v>Base Range</v>
      </c>
      <c r="I7601" s="22">
        <v>43111.0</v>
      </c>
      <c r="J7601" s="23">
        <f t="shared" si="3"/>
        <v>1.109739974</v>
      </c>
      <c r="K7601" s="24" t="str">
        <f t="shared" si="4"/>
        <v>Over Achived</v>
      </c>
    </row>
    <row r="7602" ht="22.5" customHeight="1">
      <c r="A7602" s="18">
        <v>45766.0</v>
      </c>
      <c r="B7602" s="19" t="str">
        <f t="shared" si="1"/>
        <v>Apr</v>
      </c>
      <c r="C7602" s="20" t="s">
        <v>92</v>
      </c>
      <c r="D7602" s="19" t="s">
        <v>98</v>
      </c>
      <c r="E7602" s="19" t="s">
        <v>68</v>
      </c>
      <c r="F7602" s="21">
        <v>1.0</v>
      </c>
      <c r="G7602" s="22">
        <v>40224.0</v>
      </c>
      <c r="H7602" s="15" t="str">
        <f t="shared" si="2"/>
        <v>Base Range</v>
      </c>
      <c r="I7602" s="22">
        <v>49509.0</v>
      </c>
      <c r="J7602" s="23">
        <f t="shared" si="3"/>
        <v>0.8124583409</v>
      </c>
      <c r="K7602" s="24" t="str">
        <f t="shared" si="4"/>
        <v>Target Not Meet</v>
      </c>
    </row>
    <row r="7603" ht="22.5" customHeight="1">
      <c r="A7603" s="18">
        <v>45766.0</v>
      </c>
      <c r="B7603" s="19" t="str">
        <f t="shared" si="1"/>
        <v>Apr</v>
      </c>
      <c r="C7603" s="20" t="s">
        <v>7</v>
      </c>
      <c r="D7603" s="19" t="s">
        <v>131</v>
      </c>
      <c r="E7603" s="19" t="s">
        <v>9</v>
      </c>
      <c r="F7603" s="21">
        <v>3.0</v>
      </c>
      <c r="G7603" s="22">
        <v>102380.0</v>
      </c>
      <c r="H7603" s="15" t="str">
        <f t="shared" si="2"/>
        <v>Very High Range</v>
      </c>
      <c r="I7603" s="22">
        <v>82982.0</v>
      </c>
      <c r="J7603" s="23">
        <f t="shared" si="3"/>
        <v>1.233761539</v>
      </c>
      <c r="K7603" s="24" t="str">
        <f t="shared" si="4"/>
        <v>Over Achived</v>
      </c>
    </row>
    <row r="7604" ht="22.5" customHeight="1">
      <c r="A7604" s="18">
        <v>45766.0</v>
      </c>
      <c r="B7604" s="19" t="str">
        <f t="shared" si="1"/>
        <v>Apr</v>
      </c>
      <c r="C7604" s="20" t="s">
        <v>7</v>
      </c>
      <c r="D7604" s="19" t="s">
        <v>131</v>
      </c>
      <c r="E7604" s="19" t="s">
        <v>19</v>
      </c>
      <c r="F7604" s="21">
        <v>3.0</v>
      </c>
      <c r="G7604" s="22">
        <v>54174.0</v>
      </c>
      <c r="H7604" s="15" t="str">
        <f t="shared" si="2"/>
        <v>Medium Range</v>
      </c>
      <c r="I7604" s="22">
        <v>50521.0</v>
      </c>
      <c r="J7604" s="23">
        <f t="shared" si="3"/>
        <v>1.072306566</v>
      </c>
      <c r="K7604" s="24" t="str">
        <f t="shared" si="4"/>
        <v>Over Achived</v>
      </c>
    </row>
    <row r="7605" ht="22.5" customHeight="1">
      <c r="A7605" s="18">
        <v>45766.0</v>
      </c>
      <c r="B7605" s="19" t="str">
        <f t="shared" si="1"/>
        <v>Apr</v>
      </c>
      <c r="C7605" s="20" t="s">
        <v>7</v>
      </c>
      <c r="D7605" s="19" t="s">
        <v>126</v>
      </c>
      <c r="E7605" s="19" t="s">
        <v>34</v>
      </c>
      <c r="F7605" s="21">
        <v>4.0</v>
      </c>
      <c r="G7605" s="22">
        <v>108774.0</v>
      </c>
      <c r="H7605" s="15" t="str">
        <f t="shared" si="2"/>
        <v>Very High Range</v>
      </c>
      <c r="I7605" s="22">
        <v>94579.0</v>
      </c>
      <c r="J7605" s="23">
        <f t="shared" si="3"/>
        <v>1.150086171</v>
      </c>
      <c r="K7605" s="24" t="str">
        <f t="shared" si="4"/>
        <v>Over Achived</v>
      </c>
    </row>
    <row r="7606" ht="22.5" customHeight="1">
      <c r="A7606" s="18">
        <v>45766.0</v>
      </c>
      <c r="B7606" s="19" t="str">
        <f t="shared" si="1"/>
        <v>Apr</v>
      </c>
      <c r="C7606" s="20" t="s">
        <v>7</v>
      </c>
      <c r="D7606" s="19" t="s">
        <v>126</v>
      </c>
      <c r="E7606" s="19" t="s">
        <v>26</v>
      </c>
      <c r="F7606" s="21">
        <v>5.0</v>
      </c>
      <c r="G7606" s="22">
        <v>134269.0</v>
      </c>
      <c r="H7606" s="15" t="str">
        <f t="shared" si="2"/>
        <v>Very High Range</v>
      </c>
      <c r="I7606" s="22">
        <v>125751.0</v>
      </c>
      <c r="J7606" s="23">
        <f t="shared" si="3"/>
        <v>1.067737036</v>
      </c>
      <c r="K7606" s="24" t="str">
        <f t="shared" si="4"/>
        <v>Over Achived</v>
      </c>
    </row>
    <row r="7607" ht="22.5" customHeight="1">
      <c r="A7607" s="18">
        <v>45766.0</v>
      </c>
      <c r="B7607" s="19" t="str">
        <f t="shared" si="1"/>
        <v>Apr</v>
      </c>
      <c r="C7607" s="20" t="s">
        <v>7</v>
      </c>
      <c r="D7607" s="19" t="s">
        <v>126</v>
      </c>
      <c r="E7607" s="19" t="s">
        <v>34</v>
      </c>
      <c r="F7607" s="21">
        <v>4.0</v>
      </c>
      <c r="G7607" s="22">
        <v>81097.0</v>
      </c>
      <c r="H7607" s="15" t="str">
        <f t="shared" si="2"/>
        <v>High Range</v>
      </c>
      <c r="I7607" s="22">
        <v>74300.0</v>
      </c>
      <c r="J7607" s="23">
        <f t="shared" si="3"/>
        <v>1.091480485</v>
      </c>
      <c r="K7607" s="24" t="str">
        <f t="shared" si="4"/>
        <v>Over Achived</v>
      </c>
    </row>
    <row r="7608" ht="22.5" customHeight="1">
      <c r="A7608" s="18">
        <v>45766.0</v>
      </c>
      <c r="B7608" s="19" t="str">
        <f t="shared" si="1"/>
        <v>Apr</v>
      </c>
      <c r="C7608" s="20" t="s">
        <v>7</v>
      </c>
      <c r="D7608" s="19" t="s">
        <v>118</v>
      </c>
      <c r="E7608" s="19" t="s">
        <v>63</v>
      </c>
      <c r="F7608" s="21">
        <v>1.0</v>
      </c>
      <c r="G7608" s="22">
        <v>37258.0</v>
      </c>
      <c r="H7608" s="15" t="str">
        <f t="shared" si="2"/>
        <v>Base Range</v>
      </c>
      <c r="I7608" s="22">
        <v>32605.0</v>
      </c>
      <c r="J7608" s="23">
        <f t="shared" si="3"/>
        <v>1.142708174</v>
      </c>
      <c r="K7608" s="24" t="str">
        <f t="shared" si="4"/>
        <v>Over Achived</v>
      </c>
    </row>
    <row r="7609" ht="22.5" customHeight="1">
      <c r="A7609" s="18">
        <v>45766.0</v>
      </c>
      <c r="B7609" s="19" t="str">
        <f t="shared" si="1"/>
        <v>Apr</v>
      </c>
      <c r="C7609" s="20" t="s">
        <v>92</v>
      </c>
      <c r="D7609" s="19" t="s">
        <v>158</v>
      </c>
      <c r="E7609" s="19" t="s">
        <v>34</v>
      </c>
      <c r="F7609" s="21">
        <v>3.0</v>
      </c>
      <c r="G7609" s="22">
        <v>72102.0</v>
      </c>
      <c r="H7609" s="15" t="str">
        <f t="shared" si="2"/>
        <v>High Range</v>
      </c>
      <c r="I7609" s="22">
        <v>58382.0</v>
      </c>
      <c r="J7609" s="23">
        <f t="shared" si="3"/>
        <v>1.23500394</v>
      </c>
      <c r="K7609" s="24" t="str">
        <f t="shared" si="4"/>
        <v>Over Achived</v>
      </c>
    </row>
    <row r="7610" ht="22.5" customHeight="1">
      <c r="A7610" s="18">
        <v>45766.0</v>
      </c>
      <c r="B7610" s="19" t="str">
        <f t="shared" si="1"/>
        <v>Apr</v>
      </c>
      <c r="C7610" s="20" t="s">
        <v>7</v>
      </c>
      <c r="D7610" s="19" t="s">
        <v>118</v>
      </c>
      <c r="E7610" s="19" t="s">
        <v>26</v>
      </c>
      <c r="F7610" s="21">
        <v>7.0</v>
      </c>
      <c r="G7610" s="22">
        <v>146500.0</v>
      </c>
      <c r="H7610" s="15" t="str">
        <f t="shared" si="2"/>
        <v>Very High Range</v>
      </c>
      <c r="I7610" s="22">
        <v>106969.0</v>
      </c>
      <c r="J7610" s="23">
        <f t="shared" si="3"/>
        <v>1.369555666</v>
      </c>
      <c r="K7610" s="24" t="str">
        <f t="shared" si="4"/>
        <v>Over Achived</v>
      </c>
    </row>
    <row r="7611" ht="22.5" customHeight="1">
      <c r="A7611" s="18">
        <v>45766.0</v>
      </c>
      <c r="B7611" s="19" t="str">
        <f t="shared" si="1"/>
        <v>Apr</v>
      </c>
      <c r="C7611" s="20" t="s">
        <v>7</v>
      </c>
      <c r="D7611" s="19" t="s">
        <v>106</v>
      </c>
      <c r="E7611" s="19" t="s">
        <v>68</v>
      </c>
      <c r="F7611" s="21">
        <v>1.0</v>
      </c>
      <c r="G7611" s="22">
        <v>45363.0</v>
      </c>
      <c r="H7611" s="15" t="str">
        <f t="shared" si="2"/>
        <v>Base Range</v>
      </c>
      <c r="I7611" s="22">
        <v>36753.0</v>
      </c>
      <c r="J7611" s="23">
        <f t="shared" si="3"/>
        <v>1.23426659</v>
      </c>
      <c r="K7611" s="24" t="str">
        <f t="shared" si="4"/>
        <v>Over Achived</v>
      </c>
    </row>
    <row r="7612" ht="22.5" customHeight="1">
      <c r="A7612" s="18">
        <v>45766.0</v>
      </c>
      <c r="B7612" s="19" t="str">
        <f t="shared" si="1"/>
        <v>Apr</v>
      </c>
      <c r="C7612" s="20" t="s">
        <v>7</v>
      </c>
      <c r="D7612" s="19" t="s">
        <v>106</v>
      </c>
      <c r="E7612" s="19" t="s">
        <v>26</v>
      </c>
      <c r="F7612" s="21">
        <v>5.0</v>
      </c>
      <c r="G7612" s="22">
        <v>167055.0</v>
      </c>
      <c r="H7612" s="15" t="str">
        <f t="shared" si="2"/>
        <v>Very High Range</v>
      </c>
      <c r="I7612" s="22">
        <v>153946.0</v>
      </c>
      <c r="J7612" s="23">
        <f t="shared" si="3"/>
        <v>1.085153236</v>
      </c>
      <c r="K7612" s="24" t="str">
        <f t="shared" si="4"/>
        <v>Over Achived</v>
      </c>
    </row>
    <row r="7613" ht="22.5" customHeight="1">
      <c r="A7613" s="18">
        <v>45766.0</v>
      </c>
      <c r="B7613" s="19" t="str">
        <f t="shared" si="1"/>
        <v>Apr</v>
      </c>
      <c r="C7613" s="20" t="s">
        <v>7</v>
      </c>
      <c r="D7613" s="19" t="s">
        <v>8</v>
      </c>
      <c r="E7613" s="19" t="s">
        <v>9</v>
      </c>
      <c r="F7613" s="21">
        <v>4.0</v>
      </c>
      <c r="G7613" s="22">
        <v>105967.0</v>
      </c>
      <c r="H7613" s="15" t="str">
        <f t="shared" si="2"/>
        <v>Very High Range</v>
      </c>
      <c r="I7613" s="22">
        <v>99116.0</v>
      </c>
      <c r="J7613" s="23">
        <f t="shared" si="3"/>
        <v>1.06912103</v>
      </c>
      <c r="K7613" s="24" t="str">
        <f t="shared" si="4"/>
        <v>Over Achived</v>
      </c>
    </row>
    <row r="7614" ht="22.5" customHeight="1">
      <c r="A7614" s="18">
        <v>45766.0</v>
      </c>
      <c r="B7614" s="19" t="str">
        <f t="shared" si="1"/>
        <v>Apr</v>
      </c>
      <c r="C7614" s="20" t="s">
        <v>7</v>
      </c>
      <c r="D7614" s="19" t="s">
        <v>8</v>
      </c>
      <c r="E7614" s="19" t="s">
        <v>63</v>
      </c>
      <c r="F7614" s="21">
        <v>1.0</v>
      </c>
      <c r="G7614" s="22">
        <v>37160.0</v>
      </c>
      <c r="H7614" s="15" t="str">
        <f t="shared" si="2"/>
        <v>Base Range</v>
      </c>
      <c r="I7614" s="22">
        <v>27704.0</v>
      </c>
      <c r="J7614" s="23">
        <f t="shared" si="3"/>
        <v>1.341322553</v>
      </c>
      <c r="K7614" s="24" t="str">
        <f t="shared" si="4"/>
        <v>Over Achived</v>
      </c>
    </row>
    <row r="7615" ht="22.5" customHeight="1">
      <c r="A7615" s="18">
        <v>45766.0</v>
      </c>
      <c r="B7615" s="19" t="str">
        <f t="shared" si="1"/>
        <v>Apr</v>
      </c>
      <c r="C7615" s="20" t="s">
        <v>7</v>
      </c>
      <c r="D7615" s="19" t="s">
        <v>8</v>
      </c>
      <c r="E7615" s="19" t="s">
        <v>19</v>
      </c>
      <c r="F7615" s="21">
        <v>2.0</v>
      </c>
      <c r="G7615" s="22">
        <v>61139.0</v>
      </c>
      <c r="H7615" s="15" t="str">
        <f t="shared" si="2"/>
        <v>Medium Range</v>
      </c>
      <c r="I7615" s="22">
        <v>44424.0</v>
      </c>
      <c r="J7615" s="23">
        <f t="shared" si="3"/>
        <v>1.37626058</v>
      </c>
      <c r="K7615" s="24" t="str">
        <f t="shared" si="4"/>
        <v>Over Achived</v>
      </c>
    </row>
    <row r="7616" ht="22.5" customHeight="1">
      <c r="A7616" s="18">
        <v>45766.0</v>
      </c>
      <c r="B7616" s="19" t="str">
        <f t="shared" si="1"/>
        <v>Apr</v>
      </c>
      <c r="C7616" s="20" t="s">
        <v>92</v>
      </c>
      <c r="D7616" s="19" t="s">
        <v>98</v>
      </c>
      <c r="E7616" s="19" t="s">
        <v>9</v>
      </c>
      <c r="F7616" s="21">
        <v>3.0</v>
      </c>
      <c r="G7616" s="22">
        <v>89730.0</v>
      </c>
      <c r="H7616" s="15" t="str">
        <f t="shared" si="2"/>
        <v>High Range</v>
      </c>
      <c r="I7616" s="22">
        <v>109423.0</v>
      </c>
      <c r="J7616" s="23">
        <f t="shared" si="3"/>
        <v>0.820028696</v>
      </c>
      <c r="K7616" s="24" t="str">
        <f t="shared" si="4"/>
        <v>Target Not Meet</v>
      </c>
    </row>
    <row r="7617" ht="22.5" customHeight="1">
      <c r="A7617" s="18">
        <v>45766.0</v>
      </c>
      <c r="B7617" s="19" t="str">
        <f t="shared" si="1"/>
        <v>Apr</v>
      </c>
      <c r="C7617" s="20" t="s">
        <v>7</v>
      </c>
      <c r="D7617" s="19" t="s">
        <v>106</v>
      </c>
      <c r="E7617" s="19" t="s">
        <v>63</v>
      </c>
      <c r="F7617" s="21">
        <v>2.0</v>
      </c>
      <c r="G7617" s="22">
        <v>36525.0</v>
      </c>
      <c r="H7617" s="15" t="str">
        <f t="shared" si="2"/>
        <v>Base Range</v>
      </c>
      <c r="I7617" s="22">
        <v>32863.0</v>
      </c>
      <c r="J7617" s="23">
        <f t="shared" si="3"/>
        <v>1.11143231</v>
      </c>
      <c r="K7617" s="24" t="str">
        <f t="shared" si="4"/>
        <v>Over Achived</v>
      </c>
    </row>
    <row r="7618" ht="22.5" customHeight="1">
      <c r="A7618" s="18">
        <v>45766.0</v>
      </c>
      <c r="B7618" s="19" t="str">
        <f t="shared" si="1"/>
        <v>Apr</v>
      </c>
      <c r="C7618" s="20" t="s">
        <v>92</v>
      </c>
      <c r="D7618" s="19" t="s">
        <v>158</v>
      </c>
      <c r="E7618" s="19" t="s">
        <v>34</v>
      </c>
      <c r="F7618" s="21">
        <v>3.0</v>
      </c>
      <c r="G7618" s="22">
        <v>72811.0</v>
      </c>
      <c r="H7618" s="15" t="str">
        <f t="shared" si="2"/>
        <v>High Range</v>
      </c>
      <c r="I7618" s="22">
        <v>66087.0</v>
      </c>
      <c r="J7618" s="23">
        <f t="shared" si="3"/>
        <v>1.10174467</v>
      </c>
      <c r="K7618" s="24" t="str">
        <f t="shared" si="4"/>
        <v>Over Achived</v>
      </c>
    </row>
    <row r="7619" ht="22.5" customHeight="1">
      <c r="A7619" s="18">
        <v>45766.0</v>
      </c>
      <c r="B7619" s="19" t="str">
        <f t="shared" si="1"/>
        <v>Apr</v>
      </c>
      <c r="C7619" s="20" t="s">
        <v>7</v>
      </c>
      <c r="D7619" s="19" t="s">
        <v>118</v>
      </c>
      <c r="E7619" s="19" t="s">
        <v>9</v>
      </c>
      <c r="F7619" s="21">
        <v>4.0</v>
      </c>
      <c r="G7619" s="22">
        <v>100476.0</v>
      </c>
      <c r="H7619" s="15" t="str">
        <f t="shared" si="2"/>
        <v>Very High Range</v>
      </c>
      <c r="I7619" s="22">
        <v>86626.0</v>
      </c>
      <c r="J7619" s="23">
        <f t="shared" si="3"/>
        <v>1.159882714</v>
      </c>
      <c r="K7619" s="24" t="str">
        <f t="shared" si="4"/>
        <v>Over Achived</v>
      </c>
    </row>
    <row r="7620" ht="22.5" customHeight="1">
      <c r="A7620" s="18">
        <v>45766.0</v>
      </c>
      <c r="B7620" s="19" t="str">
        <f t="shared" si="1"/>
        <v>Apr</v>
      </c>
      <c r="C7620" s="20" t="s">
        <v>92</v>
      </c>
      <c r="D7620" s="19" t="s">
        <v>158</v>
      </c>
      <c r="E7620" s="19" t="s">
        <v>68</v>
      </c>
      <c r="F7620" s="21">
        <v>2.0</v>
      </c>
      <c r="G7620" s="22">
        <v>31046.0</v>
      </c>
      <c r="H7620" s="15" t="str">
        <f t="shared" si="2"/>
        <v>Base Range</v>
      </c>
      <c r="I7620" s="22">
        <v>24251.0</v>
      </c>
      <c r="J7620" s="23">
        <f t="shared" si="3"/>
        <v>1.280194631</v>
      </c>
      <c r="K7620" s="24" t="str">
        <f t="shared" si="4"/>
        <v>Over Achived</v>
      </c>
    </row>
    <row r="7621" ht="22.5" customHeight="1">
      <c r="A7621" s="18">
        <v>45766.0</v>
      </c>
      <c r="B7621" s="19" t="str">
        <f t="shared" si="1"/>
        <v>Apr</v>
      </c>
      <c r="C7621" s="20" t="s">
        <v>92</v>
      </c>
      <c r="D7621" s="19" t="s">
        <v>158</v>
      </c>
      <c r="E7621" s="19" t="s">
        <v>23</v>
      </c>
      <c r="F7621" s="21">
        <v>2.0</v>
      </c>
      <c r="G7621" s="22">
        <v>44296.0</v>
      </c>
      <c r="H7621" s="15" t="str">
        <f t="shared" si="2"/>
        <v>Base Range</v>
      </c>
      <c r="I7621" s="22">
        <v>35736.0</v>
      </c>
      <c r="J7621" s="23">
        <f t="shared" si="3"/>
        <v>1.239534363</v>
      </c>
      <c r="K7621" s="24" t="str">
        <f t="shared" si="4"/>
        <v>Over Achived</v>
      </c>
    </row>
    <row r="7622" ht="22.5" customHeight="1">
      <c r="A7622" s="18">
        <v>45766.0</v>
      </c>
      <c r="B7622" s="19" t="str">
        <f t="shared" si="1"/>
        <v>Apr</v>
      </c>
      <c r="C7622" s="20" t="s">
        <v>92</v>
      </c>
      <c r="D7622" s="19" t="s">
        <v>98</v>
      </c>
      <c r="E7622" s="19" t="s">
        <v>34</v>
      </c>
      <c r="F7622" s="21">
        <v>3.0</v>
      </c>
      <c r="G7622" s="22">
        <v>70949.0</v>
      </c>
      <c r="H7622" s="15" t="str">
        <f t="shared" si="2"/>
        <v>High Range</v>
      </c>
      <c r="I7622" s="22">
        <v>91718.0</v>
      </c>
      <c r="J7622" s="23">
        <f t="shared" si="3"/>
        <v>0.7735558996</v>
      </c>
      <c r="K7622" s="24" t="str">
        <f t="shared" si="4"/>
        <v>Target Not Meet</v>
      </c>
    </row>
    <row r="7623" ht="22.5" customHeight="1">
      <c r="A7623" s="18">
        <v>45766.0</v>
      </c>
      <c r="B7623" s="19" t="str">
        <f t="shared" si="1"/>
        <v>Apr</v>
      </c>
      <c r="C7623" s="20" t="s">
        <v>92</v>
      </c>
      <c r="D7623" s="19" t="s">
        <v>98</v>
      </c>
      <c r="E7623" s="19" t="s">
        <v>63</v>
      </c>
      <c r="F7623" s="21">
        <v>1.0</v>
      </c>
      <c r="G7623" s="22">
        <v>13741.0</v>
      </c>
      <c r="H7623" s="15" t="str">
        <f t="shared" si="2"/>
        <v>Base Range</v>
      </c>
      <c r="I7623" s="22">
        <v>17409.0</v>
      </c>
      <c r="J7623" s="23">
        <f t="shared" si="3"/>
        <v>0.7893043828</v>
      </c>
      <c r="K7623" s="24" t="str">
        <f t="shared" si="4"/>
        <v>Target Not Meet</v>
      </c>
    </row>
    <row r="7624" ht="22.5" customHeight="1">
      <c r="A7624" s="18">
        <v>45766.0</v>
      </c>
      <c r="B7624" s="19" t="str">
        <f t="shared" si="1"/>
        <v>Apr</v>
      </c>
      <c r="C7624" s="20" t="s">
        <v>92</v>
      </c>
      <c r="D7624" s="19" t="s">
        <v>144</v>
      </c>
      <c r="E7624" s="19" t="s">
        <v>9</v>
      </c>
      <c r="F7624" s="21">
        <v>3.0</v>
      </c>
      <c r="G7624" s="22">
        <v>69764.0</v>
      </c>
      <c r="H7624" s="15" t="str">
        <f t="shared" si="2"/>
        <v>Medium Range</v>
      </c>
      <c r="I7624" s="22">
        <v>59462.0</v>
      </c>
      <c r="J7624" s="23">
        <f t="shared" si="3"/>
        <v>1.173253506</v>
      </c>
      <c r="K7624" s="24" t="str">
        <f t="shared" si="4"/>
        <v>Over Achived</v>
      </c>
    </row>
    <row r="7625" ht="22.5" customHeight="1">
      <c r="A7625" s="18">
        <v>45766.0</v>
      </c>
      <c r="B7625" s="19" t="str">
        <f t="shared" si="1"/>
        <v>Apr</v>
      </c>
      <c r="C7625" s="20" t="s">
        <v>92</v>
      </c>
      <c r="D7625" s="19" t="s">
        <v>144</v>
      </c>
      <c r="E7625" s="19" t="s">
        <v>19</v>
      </c>
      <c r="F7625" s="21">
        <v>2.0</v>
      </c>
      <c r="G7625" s="22">
        <v>37587.0</v>
      </c>
      <c r="H7625" s="15" t="str">
        <f t="shared" si="2"/>
        <v>Base Range</v>
      </c>
      <c r="I7625" s="22">
        <v>27556.0</v>
      </c>
      <c r="J7625" s="23">
        <f t="shared" si="3"/>
        <v>1.364022354</v>
      </c>
      <c r="K7625" s="24" t="str">
        <f t="shared" si="4"/>
        <v>Over Achived</v>
      </c>
    </row>
    <row r="7626" ht="22.5" customHeight="1">
      <c r="A7626" s="18">
        <v>45766.0</v>
      </c>
      <c r="B7626" s="19" t="str">
        <f t="shared" si="1"/>
        <v>Apr</v>
      </c>
      <c r="C7626" s="20" t="s">
        <v>92</v>
      </c>
      <c r="D7626" s="19" t="s">
        <v>144</v>
      </c>
      <c r="E7626" s="19" t="s">
        <v>34</v>
      </c>
      <c r="F7626" s="21">
        <v>3.0</v>
      </c>
      <c r="G7626" s="22">
        <v>83225.0</v>
      </c>
      <c r="H7626" s="15" t="str">
        <f t="shared" si="2"/>
        <v>High Range</v>
      </c>
      <c r="I7626" s="22">
        <v>63770.0</v>
      </c>
      <c r="J7626" s="23">
        <f t="shared" si="3"/>
        <v>1.305080759</v>
      </c>
      <c r="K7626" s="24" t="str">
        <f t="shared" si="4"/>
        <v>Over Achived</v>
      </c>
    </row>
    <row r="7627" ht="22.5" customHeight="1">
      <c r="A7627" s="18">
        <v>45766.0</v>
      </c>
      <c r="B7627" s="19" t="str">
        <f t="shared" si="1"/>
        <v>Apr</v>
      </c>
      <c r="C7627" s="20" t="s">
        <v>92</v>
      </c>
      <c r="D7627" s="19" t="s">
        <v>144</v>
      </c>
      <c r="E7627" s="19" t="s">
        <v>63</v>
      </c>
      <c r="F7627" s="21">
        <v>1.0</v>
      </c>
      <c r="G7627" s="22">
        <v>16000.0</v>
      </c>
      <c r="H7627" s="15" t="str">
        <f t="shared" si="2"/>
        <v>Base Range</v>
      </c>
      <c r="I7627" s="22">
        <v>14919.0</v>
      </c>
      <c r="J7627" s="23">
        <f t="shared" si="3"/>
        <v>1.07245794</v>
      </c>
      <c r="K7627" s="24" t="str">
        <f t="shared" si="4"/>
        <v>Over Achived</v>
      </c>
    </row>
    <row r="7628" ht="22.5" customHeight="1">
      <c r="A7628" s="18">
        <v>45766.0</v>
      </c>
      <c r="B7628" s="19" t="str">
        <f t="shared" si="1"/>
        <v>Apr</v>
      </c>
      <c r="C7628" s="20" t="s">
        <v>92</v>
      </c>
      <c r="D7628" s="19" t="s">
        <v>98</v>
      </c>
      <c r="E7628" s="19" t="s">
        <v>34</v>
      </c>
      <c r="F7628" s="21">
        <v>3.0</v>
      </c>
      <c r="G7628" s="22">
        <v>68793.0</v>
      </c>
      <c r="H7628" s="15" t="str">
        <f t="shared" si="2"/>
        <v>Medium Range</v>
      </c>
      <c r="I7628" s="22">
        <v>81722.0</v>
      </c>
      <c r="J7628" s="23">
        <f t="shared" si="3"/>
        <v>0.8417929077</v>
      </c>
      <c r="K7628" s="24" t="str">
        <f t="shared" si="4"/>
        <v>Target Not Meet</v>
      </c>
    </row>
    <row r="7629" ht="22.5" customHeight="1">
      <c r="A7629" s="18">
        <v>45766.0</v>
      </c>
      <c r="B7629" s="19" t="str">
        <f t="shared" si="1"/>
        <v>Apr</v>
      </c>
      <c r="C7629" s="20" t="s">
        <v>92</v>
      </c>
      <c r="D7629" s="25" t="s">
        <v>149</v>
      </c>
      <c r="E7629" s="19" t="s">
        <v>38</v>
      </c>
      <c r="F7629" s="21">
        <v>2.0</v>
      </c>
      <c r="G7629" s="22">
        <v>53925.0</v>
      </c>
      <c r="H7629" s="15" t="str">
        <f t="shared" si="2"/>
        <v>Medium Range</v>
      </c>
      <c r="I7629" s="22">
        <v>38043.0</v>
      </c>
      <c r="J7629" s="23">
        <f t="shared" si="3"/>
        <v>1.417474963</v>
      </c>
      <c r="K7629" s="24" t="str">
        <f t="shared" si="4"/>
        <v>Over Achived</v>
      </c>
    </row>
    <row r="7630" ht="22.5" customHeight="1">
      <c r="A7630" s="18">
        <v>45766.0</v>
      </c>
      <c r="B7630" s="19" t="str">
        <f t="shared" si="1"/>
        <v>Apr</v>
      </c>
      <c r="C7630" s="20" t="s">
        <v>92</v>
      </c>
      <c r="D7630" s="25" t="s">
        <v>149</v>
      </c>
      <c r="E7630" s="19" t="s">
        <v>9</v>
      </c>
      <c r="F7630" s="21">
        <v>4.0</v>
      </c>
      <c r="G7630" s="22">
        <v>81407.0</v>
      </c>
      <c r="H7630" s="15" t="str">
        <f t="shared" si="2"/>
        <v>High Range</v>
      </c>
      <c r="I7630" s="22">
        <v>63690.0</v>
      </c>
      <c r="J7630" s="23">
        <f t="shared" si="3"/>
        <v>1.278175538</v>
      </c>
      <c r="K7630" s="24" t="str">
        <f t="shared" si="4"/>
        <v>Over Achived</v>
      </c>
    </row>
    <row r="7631" ht="22.5" customHeight="1">
      <c r="A7631" s="18">
        <v>45766.0</v>
      </c>
      <c r="B7631" s="19" t="str">
        <f t="shared" si="1"/>
        <v>Apr</v>
      </c>
      <c r="C7631" s="20" t="s">
        <v>92</v>
      </c>
      <c r="D7631" s="25" t="s">
        <v>149</v>
      </c>
      <c r="E7631" s="19" t="s">
        <v>34</v>
      </c>
      <c r="F7631" s="21">
        <v>4.0</v>
      </c>
      <c r="G7631" s="22">
        <v>70951.0</v>
      </c>
      <c r="H7631" s="15" t="str">
        <f t="shared" si="2"/>
        <v>High Range</v>
      </c>
      <c r="I7631" s="22">
        <v>64686.0</v>
      </c>
      <c r="J7631" s="23">
        <f t="shared" si="3"/>
        <v>1.096852487</v>
      </c>
      <c r="K7631" s="24" t="str">
        <f t="shared" si="4"/>
        <v>Over Achived</v>
      </c>
    </row>
    <row r="7632" ht="22.5" customHeight="1">
      <c r="A7632" s="18">
        <v>45766.0</v>
      </c>
      <c r="B7632" s="19" t="str">
        <f t="shared" si="1"/>
        <v>Apr</v>
      </c>
      <c r="C7632" s="20" t="s">
        <v>92</v>
      </c>
      <c r="D7632" s="25" t="s">
        <v>149</v>
      </c>
      <c r="E7632" s="19" t="s">
        <v>63</v>
      </c>
      <c r="F7632" s="21">
        <v>3.0</v>
      </c>
      <c r="G7632" s="22">
        <v>79426.0</v>
      </c>
      <c r="H7632" s="15" t="str">
        <f t="shared" si="2"/>
        <v>High Range</v>
      </c>
      <c r="I7632" s="22">
        <v>56429.0</v>
      </c>
      <c r="J7632" s="23">
        <f t="shared" si="3"/>
        <v>1.407538677</v>
      </c>
      <c r="K7632" s="24" t="str">
        <f t="shared" si="4"/>
        <v>Over Achived</v>
      </c>
    </row>
    <row r="7633" ht="22.5" customHeight="1">
      <c r="A7633" s="18">
        <v>45766.0</v>
      </c>
      <c r="B7633" s="19" t="str">
        <f t="shared" si="1"/>
        <v>Apr</v>
      </c>
      <c r="C7633" s="20" t="s">
        <v>92</v>
      </c>
      <c r="D7633" s="25" t="s">
        <v>149</v>
      </c>
      <c r="E7633" s="19" t="s">
        <v>19</v>
      </c>
      <c r="F7633" s="21">
        <v>2.0</v>
      </c>
      <c r="G7633" s="22">
        <v>47420.0</v>
      </c>
      <c r="H7633" s="15" t="str">
        <f t="shared" si="2"/>
        <v>Base Range</v>
      </c>
      <c r="I7633" s="22">
        <v>39093.0</v>
      </c>
      <c r="J7633" s="23">
        <f t="shared" si="3"/>
        <v>1.213004886</v>
      </c>
      <c r="K7633" s="24" t="str">
        <f t="shared" si="4"/>
        <v>Over Achived</v>
      </c>
    </row>
    <row r="7634" ht="22.5" customHeight="1">
      <c r="A7634" s="18">
        <v>45766.0</v>
      </c>
      <c r="B7634" s="19" t="str">
        <f t="shared" si="1"/>
        <v>Apr</v>
      </c>
      <c r="C7634" s="20" t="s">
        <v>92</v>
      </c>
      <c r="D7634" s="19" t="s">
        <v>158</v>
      </c>
      <c r="E7634" s="19" t="s">
        <v>38</v>
      </c>
      <c r="F7634" s="21">
        <v>2.0</v>
      </c>
      <c r="G7634" s="22">
        <v>46225.0</v>
      </c>
      <c r="H7634" s="15" t="str">
        <f t="shared" si="2"/>
        <v>Base Range</v>
      </c>
      <c r="I7634" s="22">
        <v>38417.0</v>
      </c>
      <c r="J7634" s="23">
        <f t="shared" si="3"/>
        <v>1.203243356</v>
      </c>
      <c r="K7634" s="24" t="str">
        <f t="shared" si="4"/>
        <v>Over Achived</v>
      </c>
    </row>
    <row r="7635" ht="22.5" customHeight="1">
      <c r="A7635" s="18">
        <v>45766.0</v>
      </c>
      <c r="B7635" s="19" t="str">
        <f t="shared" si="1"/>
        <v>Apr</v>
      </c>
      <c r="C7635" s="20" t="s">
        <v>92</v>
      </c>
      <c r="D7635" s="19" t="s">
        <v>144</v>
      </c>
      <c r="E7635" s="19" t="s">
        <v>23</v>
      </c>
      <c r="F7635" s="21">
        <v>1.0</v>
      </c>
      <c r="G7635" s="22">
        <v>37579.0</v>
      </c>
      <c r="H7635" s="15" t="str">
        <f t="shared" si="2"/>
        <v>Base Range</v>
      </c>
      <c r="I7635" s="22">
        <v>28912.0</v>
      </c>
      <c r="J7635" s="23">
        <f t="shared" si="3"/>
        <v>1.299771721</v>
      </c>
      <c r="K7635" s="24" t="str">
        <f t="shared" si="4"/>
        <v>Over Achived</v>
      </c>
    </row>
    <row r="7636" ht="22.5" customHeight="1">
      <c r="A7636" s="18">
        <v>45767.0</v>
      </c>
      <c r="B7636" s="19" t="str">
        <f t="shared" si="1"/>
        <v>Apr</v>
      </c>
      <c r="C7636" s="20" t="s">
        <v>13</v>
      </c>
      <c r="D7636" s="19" t="s">
        <v>169</v>
      </c>
      <c r="E7636" s="19" t="s">
        <v>34</v>
      </c>
      <c r="F7636" s="21">
        <v>3.0</v>
      </c>
      <c r="G7636" s="22">
        <v>56305.0</v>
      </c>
      <c r="H7636" s="15" t="str">
        <f t="shared" si="2"/>
        <v>Medium Range</v>
      </c>
      <c r="I7636" s="22">
        <v>71841.0</v>
      </c>
      <c r="J7636" s="23">
        <f t="shared" si="3"/>
        <v>0.7837446583</v>
      </c>
      <c r="K7636" s="24" t="str">
        <f t="shared" si="4"/>
        <v>Target Not Meet</v>
      </c>
    </row>
    <row r="7637" ht="22.5" customHeight="1">
      <c r="A7637" s="18">
        <v>45767.0</v>
      </c>
      <c r="B7637" s="19" t="str">
        <f t="shared" si="1"/>
        <v>Apr</v>
      </c>
      <c r="C7637" s="20" t="s">
        <v>13</v>
      </c>
      <c r="D7637" s="19" t="s">
        <v>169</v>
      </c>
      <c r="E7637" s="19" t="s">
        <v>34</v>
      </c>
      <c r="F7637" s="21">
        <v>2.0</v>
      </c>
      <c r="G7637" s="22">
        <v>54078.0</v>
      </c>
      <c r="H7637" s="15" t="str">
        <f t="shared" si="2"/>
        <v>Medium Range</v>
      </c>
      <c r="I7637" s="22">
        <v>58368.0</v>
      </c>
      <c r="J7637" s="23">
        <f t="shared" si="3"/>
        <v>0.9265008224</v>
      </c>
      <c r="K7637" s="24" t="str">
        <f t="shared" si="4"/>
        <v>Target Not Meet</v>
      </c>
    </row>
    <row r="7638" ht="22.5" customHeight="1">
      <c r="A7638" s="18">
        <v>45767.0</v>
      </c>
      <c r="B7638" s="19" t="str">
        <f t="shared" si="1"/>
        <v>Apr</v>
      </c>
      <c r="C7638" s="20" t="s">
        <v>13</v>
      </c>
      <c r="D7638" s="19" t="s">
        <v>37</v>
      </c>
      <c r="E7638" s="19" t="s">
        <v>9</v>
      </c>
      <c r="F7638" s="21">
        <v>3.0</v>
      </c>
      <c r="G7638" s="22">
        <v>69089.0</v>
      </c>
      <c r="H7638" s="15" t="str">
        <f t="shared" si="2"/>
        <v>Medium Range</v>
      </c>
      <c r="I7638" s="22">
        <v>85885.0</v>
      </c>
      <c r="J7638" s="23">
        <f t="shared" si="3"/>
        <v>0.8044361646</v>
      </c>
      <c r="K7638" s="24" t="str">
        <f t="shared" si="4"/>
        <v>Target Not Meet</v>
      </c>
    </row>
    <row r="7639" ht="22.5" customHeight="1">
      <c r="A7639" s="18">
        <v>45767.0</v>
      </c>
      <c r="B7639" s="19" t="str">
        <f t="shared" si="1"/>
        <v>Apr</v>
      </c>
      <c r="C7639" s="20" t="s">
        <v>13</v>
      </c>
      <c r="D7639" s="19" t="s">
        <v>37</v>
      </c>
      <c r="E7639" s="19" t="s">
        <v>23</v>
      </c>
      <c r="F7639" s="21">
        <v>1.0</v>
      </c>
      <c r="G7639" s="22">
        <v>33525.0</v>
      </c>
      <c r="H7639" s="15" t="str">
        <f t="shared" si="2"/>
        <v>Base Range</v>
      </c>
      <c r="I7639" s="22">
        <v>36540.0</v>
      </c>
      <c r="J7639" s="23">
        <f t="shared" si="3"/>
        <v>0.9174876847</v>
      </c>
      <c r="K7639" s="24" t="str">
        <f t="shared" si="4"/>
        <v>Target Not Meet</v>
      </c>
    </row>
    <row r="7640" ht="22.5" customHeight="1">
      <c r="A7640" s="18">
        <v>45767.0</v>
      </c>
      <c r="B7640" s="19" t="str">
        <f t="shared" si="1"/>
        <v>Apr</v>
      </c>
      <c r="C7640" s="20" t="s">
        <v>13</v>
      </c>
      <c r="D7640" s="19" t="s">
        <v>37</v>
      </c>
      <c r="E7640" s="19" t="s">
        <v>9</v>
      </c>
      <c r="F7640" s="21">
        <v>3.0</v>
      </c>
      <c r="G7640" s="22">
        <v>53151.0</v>
      </c>
      <c r="H7640" s="15" t="str">
        <f t="shared" si="2"/>
        <v>Medium Range</v>
      </c>
      <c r="I7640" s="22">
        <v>57637.0</v>
      </c>
      <c r="J7640" s="23">
        <f t="shared" si="3"/>
        <v>0.9221680518</v>
      </c>
      <c r="K7640" s="24" t="str">
        <f t="shared" si="4"/>
        <v>Target Not Meet</v>
      </c>
    </row>
    <row r="7641" ht="22.5" customHeight="1">
      <c r="A7641" s="18">
        <v>45767.0</v>
      </c>
      <c r="B7641" s="19" t="str">
        <f t="shared" si="1"/>
        <v>Apr</v>
      </c>
      <c r="C7641" s="20" t="s">
        <v>13</v>
      </c>
      <c r="D7641" s="19" t="s">
        <v>29</v>
      </c>
      <c r="E7641" s="19" t="s">
        <v>26</v>
      </c>
      <c r="F7641" s="21">
        <v>2.0</v>
      </c>
      <c r="G7641" s="22">
        <v>44872.0</v>
      </c>
      <c r="H7641" s="15" t="str">
        <f t="shared" si="2"/>
        <v>Base Range</v>
      </c>
      <c r="I7641" s="22">
        <v>52482.0</v>
      </c>
      <c r="J7641" s="23">
        <f t="shared" si="3"/>
        <v>0.854997904</v>
      </c>
      <c r="K7641" s="24" t="str">
        <f t="shared" si="4"/>
        <v>Target Not Meet</v>
      </c>
    </row>
    <row r="7642" ht="22.5" customHeight="1">
      <c r="A7642" s="18">
        <v>45767.0</v>
      </c>
      <c r="B7642" s="19" t="str">
        <f t="shared" si="1"/>
        <v>Apr</v>
      </c>
      <c r="C7642" s="20" t="s">
        <v>13</v>
      </c>
      <c r="D7642" s="19" t="s">
        <v>29</v>
      </c>
      <c r="E7642" s="19" t="s">
        <v>38</v>
      </c>
      <c r="F7642" s="21">
        <v>2.0</v>
      </c>
      <c r="G7642" s="22">
        <v>40244.0</v>
      </c>
      <c r="H7642" s="15" t="str">
        <f t="shared" si="2"/>
        <v>Base Range</v>
      </c>
      <c r="I7642" s="22">
        <v>46248.0</v>
      </c>
      <c r="J7642" s="23">
        <f t="shared" si="3"/>
        <v>0.8701781699</v>
      </c>
      <c r="K7642" s="24" t="str">
        <f t="shared" si="4"/>
        <v>Target Not Meet</v>
      </c>
    </row>
    <row r="7643" ht="22.5" customHeight="1">
      <c r="A7643" s="18">
        <v>45767.0</v>
      </c>
      <c r="B7643" s="19" t="str">
        <f t="shared" si="1"/>
        <v>Apr</v>
      </c>
      <c r="C7643" s="20" t="s">
        <v>13</v>
      </c>
      <c r="D7643" s="19" t="s">
        <v>18</v>
      </c>
      <c r="E7643" s="19" t="s">
        <v>34</v>
      </c>
      <c r="F7643" s="21">
        <v>2.0</v>
      </c>
      <c r="G7643" s="22">
        <v>58177.0</v>
      </c>
      <c r="H7643" s="15" t="str">
        <f t="shared" si="2"/>
        <v>Medium Range</v>
      </c>
      <c r="I7643" s="22">
        <v>40756.0</v>
      </c>
      <c r="J7643" s="23">
        <f t="shared" si="3"/>
        <v>1.427446266</v>
      </c>
      <c r="K7643" s="24" t="str">
        <f t="shared" si="4"/>
        <v>Over Achived</v>
      </c>
    </row>
    <row r="7644" ht="22.5" customHeight="1">
      <c r="A7644" s="18">
        <v>45767.0</v>
      </c>
      <c r="B7644" s="19" t="str">
        <f t="shared" si="1"/>
        <v>Apr</v>
      </c>
      <c r="C7644" s="20" t="s">
        <v>13</v>
      </c>
      <c r="D7644" s="19" t="s">
        <v>18</v>
      </c>
      <c r="E7644" s="19" t="s">
        <v>26</v>
      </c>
      <c r="F7644" s="21">
        <v>2.0</v>
      </c>
      <c r="G7644" s="22">
        <v>49005.0</v>
      </c>
      <c r="H7644" s="15" t="str">
        <f t="shared" si="2"/>
        <v>Base Range</v>
      </c>
      <c r="I7644" s="22">
        <v>41083.0</v>
      </c>
      <c r="J7644" s="23">
        <f t="shared" si="3"/>
        <v>1.192829151</v>
      </c>
      <c r="K7644" s="24" t="str">
        <f t="shared" si="4"/>
        <v>Over Achived</v>
      </c>
    </row>
    <row r="7645" ht="22.5" customHeight="1">
      <c r="A7645" s="18">
        <v>45767.0</v>
      </c>
      <c r="B7645" s="19" t="str">
        <f t="shared" si="1"/>
        <v>Apr</v>
      </c>
      <c r="C7645" s="20" t="s">
        <v>13</v>
      </c>
      <c r="D7645" s="19" t="s">
        <v>18</v>
      </c>
      <c r="E7645" s="19" t="s">
        <v>34</v>
      </c>
      <c r="F7645" s="21">
        <v>3.0</v>
      </c>
      <c r="G7645" s="22">
        <v>53366.0</v>
      </c>
      <c r="H7645" s="15" t="str">
        <f t="shared" si="2"/>
        <v>Medium Range</v>
      </c>
      <c r="I7645" s="22">
        <v>49281.0</v>
      </c>
      <c r="J7645" s="23">
        <f t="shared" si="3"/>
        <v>1.082891987</v>
      </c>
      <c r="K7645" s="24" t="str">
        <f t="shared" si="4"/>
        <v>Over Achived</v>
      </c>
    </row>
    <row r="7646" ht="22.5" customHeight="1">
      <c r="A7646" s="18">
        <v>45767.0</v>
      </c>
      <c r="B7646" s="19" t="str">
        <f t="shared" si="1"/>
        <v>Apr</v>
      </c>
      <c r="C7646" s="20" t="s">
        <v>13</v>
      </c>
      <c r="D7646" s="19" t="s">
        <v>18</v>
      </c>
      <c r="E7646" s="19" t="s">
        <v>68</v>
      </c>
      <c r="F7646" s="21">
        <v>1.0</v>
      </c>
      <c r="G7646" s="22">
        <v>27644.0</v>
      </c>
      <c r="H7646" s="15" t="str">
        <f t="shared" si="2"/>
        <v>Base Range</v>
      </c>
      <c r="I7646" s="22">
        <v>20045.0</v>
      </c>
      <c r="J7646" s="23">
        <f t="shared" si="3"/>
        <v>1.379097032</v>
      </c>
      <c r="K7646" s="24" t="str">
        <f t="shared" si="4"/>
        <v>Over Achived</v>
      </c>
    </row>
    <row r="7647" ht="22.5" customHeight="1">
      <c r="A7647" s="18">
        <v>45767.0</v>
      </c>
      <c r="B7647" s="19" t="str">
        <f t="shared" si="1"/>
        <v>Apr</v>
      </c>
      <c r="C7647" s="20" t="s">
        <v>13</v>
      </c>
      <c r="D7647" s="19" t="s">
        <v>14</v>
      </c>
      <c r="E7647" s="19" t="s">
        <v>68</v>
      </c>
      <c r="F7647" s="21">
        <v>1.0</v>
      </c>
      <c r="G7647" s="22">
        <v>28967.0</v>
      </c>
      <c r="H7647" s="15" t="str">
        <f t="shared" si="2"/>
        <v>Base Range</v>
      </c>
      <c r="I7647" s="22">
        <v>23007.0</v>
      </c>
      <c r="J7647" s="23">
        <f t="shared" si="3"/>
        <v>1.259051593</v>
      </c>
      <c r="K7647" s="24" t="str">
        <f t="shared" si="4"/>
        <v>Over Achived</v>
      </c>
    </row>
    <row r="7648" ht="22.5" customHeight="1">
      <c r="A7648" s="18">
        <v>45767.0</v>
      </c>
      <c r="B7648" s="19" t="str">
        <f t="shared" si="1"/>
        <v>Apr</v>
      </c>
      <c r="C7648" s="20" t="s">
        <v>13</v>
      </c>
      <c r="D7648" s="19" t="s">
        <v>14</v>
      </c>
      <c r="E7648" s="19" t="s">
        <v>23</v>
      </c>
      <c r="F7648" s="21">
        <v>1.0</v>
      </c>
      <c r="G7648" s="22">
        <v>29432.0</v>
      </c>
      <c r="H7648" s="15" t="str">
        <f t="shared" si="2"/>
        <v>Base Range</v>
      </c>
      <c r="I7648" s="22">
        <v>22281.0</v>
      </c>
      <c r="J7648" s="23">
        <f t="shared" si="3"/>
        <v>1.320946098</v>
      </c>
      <c r="K7648" s="24" t="str">
        <f t="shared" si="4"/>
        <v>Over Achived</v>
      </c>
    </row>
    <row r="7649" ht="22.5" customHeight="1">
      <c r="A7649" s="18">
        <v>45767.0</v>
      </c>
      <c r="B7649" s="19" t="str">
        <f t="shared" si="1"/>
        <v>Apr</v>
      </c>
      <c r="C7649" s="20" t="s">
        <v>13</v>
      </c>
      <c r="D7649" s="19" t="s">
        <v>14</v>
      </c>
      <c r="E7649" s="19" t="s">
        <v>63</v>
      </c>
      <c r="F7649" s="21">
        <v>1.0</v>
      </c>
      <c r="G7649" s="22">
        <v>11819.0</v>
      </c>
      <c r="H7649" s="15" t="str">
        <f t="shared" si="2"/>
        <v>Base Range</v>
      </c>
      <c r="I7649" s="22">
        <v>8305.0</v>
      </c>
      <c r="J7649" s="23">
        <f t="shared" si="3"/>
        <v>1.423118603</v>
      </c>
      <c r="K7649" s="24" t="str">
        <f t="shared" si="4"/>
        <v>Over Achived</v>
      </c>
    </row>
    <row r="7650" ht="22.5" customHeight="1">
      <c r="A7650" s="18">
        <v>45767.0</v>
      </c>
      <c r="B7650" s="19" t="str">
        <f t="shared" si="1"/>
        <v>Apr</v>
      </c>
      <c r="C7650" s="20" t="s">
        <v>57</v>
      </c>
      <c r="D7650" s="19" t="s">
        <v>85</v>
      </c>
      <c r="E7650" s="19" t="s">
        <v>26</v>
      </c>
      <c r="F7650" s="21">
        <v>1.0</v>
      </c>
      <c r="G7650" s="22">
        <v>33597.0</v>
      </c>
      <c r="H7650" s="15" t="str">
        <f t="shared" si="2"/>
        <v>Base Range</v>
      </c>
      <c r="I7650" s="22">
        <v>40629.0</v>
      </c>
      <c r="J7650" s="23">
        <f t="shared" si="3"/>
        <v>0.8269216569</v>
      </c>
      <c r="K7650" s="24" t="str">
        <f t="shared" si="4"/>
        <v>Target Not Meet</v>
      </c>
    </row>
    <row r="7651" ht="22.5" customHeight="1">
      <c r="A7651" s="18">
        <v>45767.0</v>
      </c>
      <c r="B7651" s="19" t="str">
        <f t="shared" si="1"/>
        <v>Apr</v>
      </c>
      <c r="C7651" s="20" t="s">
        <v>13</v>
      </c>
      <c r="D7651" s="19" t="s">
        <v>18</v>
      </c>
      <c r="E7651" s="19" t="s">
        <v>68</v>
      </c>
      <c r="F7651" s="21">
        <v>1.0</v>
      </c>
      <c r="G7651" s="22">
        <v>28446.0</v>
      </c>
      <c r="H7651" s="15" t="str">
        <f t="shared" si="2"/>
        <v>Base Range</v>
      </c>
      <c r="I7651" s="22">
        <v>24677.0</v>
      </c>
      <c r="J7651" s="23">
        <f t="shared" si="3"/>
        <v>1.152733314</v>
      </c>
      <c r="K7651" s="24" t="str">
        <f t="shared" si="4"/>
        <v>Over Achived</v>
      </c>
    </row>
    <row r="7652" ht="22.5" customHeight="1">
      <c r="A7652" s="18">
        <v>45767.0</v>
      </c>
      <c r="B7652" s="19" t="str">
        <f t="shared" si="1"/>
        <v>Apr</v>
      </c>
      <c r="C7652" s="20" t="s">
        <v>13</v>
      </c>
      <c r="D7652" s="19" t="s">
        <v>169</v>
      </c>
      <c r="E7652" s="19" t="s">
        <v>34</v>
      </c>
      <c r="F7652" s="21">
        <v>2.0</v>
      </c>
      <c r="G7652" s="22">
        <v>50517.0</v>
      </c>
      <c r="H7652" s="15" t="str">
        <f t="shared" si="2"/>
        <v>Medium Range</v>
      </c>
      <c r="I7652" s="22">
        <v>60968.0</v>
      </c>
      <c r="J7652" s="23">
        <f t="shared" si="3"/>
        <v>0.8285822071</v>
      </c>
      <c r="K7652" s="24" t="str">
        <f t="shared" si="4"/>
        <v>Target Not Meet</v>
      </c>
    </row>
    <row r="7653" ht="22.5" customHeight="1">
      <c r="A7653" s="18">
        <v>45767.0</v>
      </c>
      <c r="B7653" s="19" t="str">
        <f t="shared" si="1"/>
        <v>Apr</v>
      </c>
      <c r="C7653" s="20" t="s">
        <v>57</v>
      </c>
      <c r="D7653" s="19" t="s">
        <v>85</v>
      </c>
      <c r="E7653" s="19" t="s">
        <v>19</v>
      </c>
      <c r="F7653" s="21">
        <v>1.0</v>
      </c>
      <c r="G7653" s="22">
        <v>23507.0</v>
      </c>
      <c r="H7653" s="15" t="str">
        <f t="shared" si="2"/>
        <v>Base Range</v>
      </c>
      <c r="I7653" s="22">
        <v>29897.0</v>
      </c>
      <c r="J7653" s="23">
        <f t="shared" si="3"/>
        <v>0.7862661806</v>
      </c>
      <c r="K7653" s="24" t="str">
        <f t="shared" si="4"/>
        <v>Target Not Meet</v>
      </c>
    </row>
    <row r="7654" ht="22.5" customHeight="1">
      <c r="A7654" s="18">
        <v>45767.0</v>
      </c>
      <c r="B7654" s="19" t="str">
        <f t="shared" si="1"/>
        <v>Apr</v>
      </c>
      <c r="C7654" s="20" t="s">
        <v>57</v>
      </c>
      <c r="D7654" s="19" t="s">
        <v>58</v>
      </c>
      <c r="E7654" s="19" t="s">
        <v>9</v>
      </c>
      <c r="F7654" s="21">
        <v>2.0</v>
      </c>
      <c r="G7654" s="22">
        <v>39333.0</v>
      </c>
      <c r="H7654" s="15" t="str">
        <f t="shared" si="2"/>
        <v>Base Range</v>
      </c>
      <c r="I7654" s="22">
        <v>32280.0</v>
      </c>
      <c r="J7654" s="23">
        <f t="shared" si="3"/>
        <v>1.218494424</v>
      </c>
      <c r="K7654" s="24" t="str">
        <f t="shared" si="4"/>
        <v>Over Achived</v>
      </c>
    </row>
    <row r="7655" ht="22.5" customHeight="1">
      <c r="A7655" s="18">
        <v>45767.0</v>
      </c>
      <c r="B7655" s="19" t="str">
        <f t="shared" si="1"/>
        <v>Apr</v>
      </c>
      <c r="C7655" s="20" t="s">
        <v>13</v>
      </c>
      <c r="D7655" s="19" t="s">
        <v>14</v>
      </c>
      <c r="E7655" s="19" t="s">
        <v>9</v>
      </c>
      <c r="F7655" s="21">
        <v>3.0</v>
      </c>
      <c r="G7655" s="22">
        <v>67195.0</v>
      </c>
      <c r="H7655" s="15" t="str">
        <f t="shared" si="2"/>
        <v>Medium Range</v>
      </c>
      <c r="I7655" s="22">
        <v>59509.0</v>
      </c>
      <c r="J7655" s="23">
        <f t="shared" si="3"/>
        <v>1.129156934</v>
      </c>
      <c r="K7655" s="24" t="str">
        <f t="shared" si="4"/>
        <v>Over Achived</v>
      </c>
    </row>
    <row r="7656" ht="22.5" customHeight="1">
      <c r="A7656" s="18">
        <v>45767.0</v>
      </c>
      <c r="B7656" s="19" t="str">
        <f t="shared" si="1"/>
        <v>Apr</v>
      </c>
      <c r="C7656" s="20" t="s">
        <v>57</v>
      </c>
      <c r="D7656" s="19" t="s">
        <v>85</v>
      </c>
      <c r="E7656" s="19" t="s">
        <v>26</v>
      </c>
      <c r="F7656" s="21">
        <v>1.0</v>
      </c>
      <c r="G7656" s="22">
        <v>36712.0</v>
      </c>
      <c r="H7656" s="15" t="str">
        <f t="shared" si="2"/>
        <v>Base Range</v>
      </c>
      <c r="I7656" s="22">
        <v>47304.0</v>
      </c>
      <c r="J7656" s="23">
        <f t="shared" si="3"/>
        <v>0.7760865889</v>
      </c>
      <c r="K7656" s="24" t="str">
        <f t="shared" si="4"/>
        <v>Target Not Meet</v>
      </c>
    </row>
    <row r="7657" ht="22.5" customHeight="1">
      <c r="A7657" s="18">
        <v>45767.0</v>
      </c>
      <c r="B7657" s="19" t="str">
        <f t="shared" si="1"/>
        <v>Apr</v>
      </c>
      <c r="C7657" s="20" t="s">
        <v>57</v>
      </c>
      <c r="D7657" s="19" t="s">
        <v>85</v>
      </c>
      <c r="E7657" s="19" t="s">
        <v>19</v>
      </c>
      <c r="F7657" s="21">
        <v>1.0</v>
      </c>
      <c r="G7657" s="22">
        <v>25374.0</v>
      </c>
      <c r="H7657" s="15" t="str">
        <f t="shared" si="2"/>
        <v>Base Range</v>
      </c>
      <c r="I7657" s="22">
        <v>28463.0</v>
      </c>
      <c r="J7657" s="23">
        <f t="shared" si="3"/>
        <v>0.8914731406</v>
      </c>
      <c r="K7657" s="24" t="str">
        <f t="shared" si="4"/>
        <v>Target Not Meet</v>
      </c>
    </row>
    <row r="7658" ht="22.5" customHeight="1">
      <c r="A7658" s="18">
        <v>45767.0</v>
      </c>
      <c r="B7658" s="19" t="str">
        <f t="shared" si="1"/>
        <v>Apr</v>
      </c>
      <c r="C7658" s="20" t="s">
        <v>57</v>
      </c>
      <c r="D7658" s="19" t="s">
        <v>80</v>
      </c>
      <c r="E7658" s="19" t="s">
        <v>34</v>
      </c>
      <c r="F7658" s="21">
        <v>2.0</v>
      </c>
      <c r="G7658" s="22">
        <v>47494.0</v>
      </c>
      <c r="H7658" s="15" t="str">
        <f t="shared" si="2"/>
        <v>Base Range</v>
      </c>
      <c r="I7658" s="22">
        <v>57392.0</v>
      </c>
      <c r="J7658" s="23">
        <f t="shared" si="3"/>
        <v>0.8275369389</v>
      </c>
      <c r="K7658" s="24" t="str">
        <f t="shared" si="4"/>
        <v>Target Not Meet</v>
      </c>
    </row>
    <row r="7659" ht="22.5" customHeight="1">
      <c r="A7659" s="18">
        <v>45767.0</v>
      </c>
      <c r="B7659" s="19" t="str">
        <f t="shared" si="1"/>
        <v>Apr</v>
      </c>
      <c r="C7659" s="20" t="s">
        <v>57</v>
      </c>
      <c r="D7659" s="19" t="s">
        <v>80</v>
      </c>
      <c r="E7659" s="19" t="s">
        <v>19</v>
      </c>
      <c r="F7659" s="21">
        <v>1.0</v>
      </c>
      <c r="G7659" s="22">
        <v>28283.0</v>
      </c>
      <c r="H7659" s="15" t="str">
        <f t="shared" si="2"/>
        <v>Base Range</v>
      </c>
      <c r="I7659" s="22">
        <v>32306.0</v>
      </c>
      <c r="J7659" s="23">
        <f t="shared" si="3"/>
        <v>0.8754720485</v>
      </c>
      <c r="K7659" s="24" t="str">
        <f t="shared" si="4"/>
        <v>Target Not Meet</v>
      </c>
    </row>
    <row r="7660" ht="22.5" customHeight="1">
      <c r="A7660" s="18">
        <v>45767.0</v>
      </c>
      <c r="B7660" s="19" t="str">
        <f t="shared" si="1"/>
        <v>Apr</v>
      </c>
      <c r="C7660" s="20" t="s">
        <v>57</v>
      </c>
      <c r="D7660" s="19" t="s">
        <v>80</v>
      </c>
      <c r="E7660" s="19" t="s">
        <v>9</v>
      </c>
      <c r="F7660" s="21">
        <v>2.0</v>
      </c>
      <c r="G7660" s="22">
        <v>51693.0</v>
      </c>
      <c r="H7660" s="15" t="str">
        <f t="shared" si="2"/>
        <v>Medium Range</v>
      </c>
      <c r="I7660" s="22">
        <v>57847.0</v>
      </c>
      <c r="J7660" s="23">
        <f t="shared" si="3"/>
        <v>0.8936159179</v>
      </c>
      <c r="K7660" s="24" t="str">
        <f t="shared" si="4"/>
        <v>Target Not Meet</v>
      </c>
    </row>
    <row r="7661" ht="22.5" customHeight="1">
      <c r="A7661" s="18">
        <v>45767.0</v>
      </c>
      <c r="B7661" s="19" t="str">
        <f t="shared" si="1"/>
        <v>Apr</v>
      </c>
      <c r="C7661" s="20" t="s">
        <v>57</v>
      </c>
      <c r="D7661" s="19" t="s">
        <v>71</v>
      </c>
      <c r="E7661" s="19" t="s">
        <v>34</v>
      </c>
      <c r="F7661" s="21">
        <v>2.0</v>
      </c>
      <c r="G7661" s="22">
        <v>37829.0</v>
      </c>
      <c r="H7661" s="15" t="str">
        <f t="shared" si="2"/>
        <v>Base Range</v>
      </c>
      <c r="I7661" s="22">
        <v>42519.0</v>
      </c>
      <c r="J7661" s="23">
        <f t="shared" si="3"/>
        <v>0.889696371</v>
      </c>
      <c r="K7661" s="24" t="str">
        <f t="shared" si="4"/>
        <v>Target Not Meet</v>
      </c>
    </row>
    <row r="7662" ht="22.5" customHeight="1">
      <c r="A7662" s="18">
        <v>45767.0</v>
      </c>
      <c r="B7662" s="19" t="str">
        <f t="shared" si="1"/>
        <v>Apr</v>
      </c>
      <c r="C7662" s="20" t="s">
        <v>57</v>
      </c>
      <c r="D7662" s="19" t="s">
        <v>71</v>
      </c>
      <c r="E7662" s="19" t="s">
        <v>9</v>
      </c>
      <c r="F7662" s="21">
        <v>2.0</v>
      </c>
      <c r="G7662" s="22">
        <v>51536.0</v>
      </c>
      <c r="H7662" s="15" t="str">
        <f t="shared" si="2"/>
        <v>Medium Range</v>
      </c>
      <c r="I7662" s="22">
        <v>57590.0</v>
      </c>
      <c r="J7662" s="23">
        <f t="shared" si="3"/>
        <v>0.8948775829</v>
      </c>
      <c r="K7662" s="24" t="str">
        <f t="shared" si="4"/>
        <v>Target Not Meet</v>
      </c>
    </row>
    <row r="7663" ht="22.5" customHeight="1">
      <c r="A7663" s="18">
        <v>45767.0</v>
      </c>
      <c r="B7663" s="19" t="str">
        <f t="shared" si="1"/>
        <v>Apr</v>
      </c>
      <c r="C7663" s="20" t="s">
        <v>57</v>
      </c>
      <c r="D7663" s="25" t="s">
        <v>62</v>
      </c>
      <c r="E7663" s="19" t="s">
        <v>68</v>
      </c>
      <c r="F7663" s="21">
        <v>1.0</v>
      </c>
      <c r="G7663" s="22">
        <v>22765.0</v>
      </c>
      <c r="H7663" s="15" t="str">
        <f t="shared" si="2"/>
        <v>Base Range</v>
      </c>
      <c r="I7663" s="22">
        <v>19417.0</v>
      </c>
      <c r="J7663" s="23">
        <f t="shared" si="3"/>
        <v>1.172426224</v>
      </c>
      <c r="K7663" s="24" t="str">
        <f t="shared" si="4"/>
        <v>Over Achived</v>
      </c>
    </row>
    <row r="7664" ht="22.5" customHeight="1">
      <c r="A7664" s="18">
        <v>45767.0</v>
      </c>
      <c r="B7664" s="19" t="str">
        <f t="shared" si="1"/>
        <v>Apr</v>
      </c>
      <c r="C7664" s="20" t="s">
        <v>57</v>
      </c>
      <c r="D7664" s="25" t="s">
        <v>62</v>
      </c>
      <c r="E7664" s="19" t="s">
        <v>38</v>
      </c>
      <c r="F7664" s="21">
        <v>1.0</v>
      </c>
      <c r="G7664" s="22">
        <v>33067.0</v>
      </c>
      <c r="H7664" s="15" t="str">
        <f t="shared" si="2"/>
        <v>Base Range</v>
      </c>
      <c r="I7664" s="22">
        <v>25897.0</v>
      </c>
      <c r="J7664" s="23">
        <f t="shared" si="3"/>
        <v>1.276866046</v>
      </c>
      <c r="K7664" s="24" t="str">
        <f t="shared" si="4"/>
        <v>Over Achived</v>
      </c>
    </row>
    <row r="7665" ht="22.5" customHeight="1">
      <c r="A7665" s="18">
        <v>45767.0</v>
      </c>
      <c r="B7665" s="19" t="str">
        <f t="shared" si="1"/>
        <v>Apr</v>
      </c>
      <c r="C7665" s="20" t="s">
        <v>57</v>
      </c>
      <c r="D7665" s="25" t="s">
        <v>62</v>
      </c>
      <c r="E7665" s="19" t="s">
        <v>23</v>
      </c>
      <c r="F7665" s="21">
        <v>1.0</v>
      </c>
      <c r="G7665" s="22">
        <v>25023.0</v>
      </c>
      <c r="H7665" s="15" t="str">
        <f t="shared" si="2"/>
        <v>Base Range</v>
      </c>
      <c r="I7665" s="22">
        <v>19253.0</v>
      </c>
      <c r="J7665" s="23">
        <f t="shared" si="3"/>
        <v>1.299693554</v>
      </c>
      <c r="K7665" s="24" t="str">
        <f t="shared" si="4"/>
        <v>Over Achived</v>
      </c>
    </row>
    <row r="7666" ht="22.5" customHeight="1">
      <c r="A7666" s="18">
        <v>45767.0</v>
      </c>
      <c r="B7666" s="19" t="str">
        <f t="shared" si="1"/>
        <v>Apr</v>
      </c>
      <c r="C7666" s="20" t="s">
        <v>57</v>
      </c>
      <c r="D7666" s="19" t="s">
        <v>58</v>
      </c>
      <c r="E7666" s="19" t="s">
        <v>23</v>
      </c>
      <c r="F7666" s="21">
        <v>1.0</v>
      </c>
      <c r="G7666" s="22">
        <v>22553.0</v>
      </c>
      <c r="H7666" s="15" t="str">
        <f t="shared" si="2"/>
        <v>Base Range</v>
      </c>
      <c r="I7666" s="22">
        <v>20228.0</v>
      </c>
      <c r="J7666" s="23">
        <f t="shared" si="3"/>
        <v>1.114939688</v>
      </c>
      <c r="K7666" s="24" t="str">
        <f t="shared" si="4"/>
        <v>Over Achived</v>
      </c>
    </row>
    <row r="7667" ht="22.5" customHeight="1">
      <c r="A7667" s="18">
        <v>45767.0</v>
      </c>
      <c r="B7667" s="19" t="str">
        <f t="shared" si="1"/>
        <v>Apr</v>
      </c>
      <c r="C7667" s="20" t="s">
        <v>57</v>
      </c>
      <c r="D7667" s="19" t="s">
        <v>58</v>
      </c>
      <c r="E7667" s="19" t="s">
        <v>63</v>
      </c>
      <c r="F7667" s="21">
        <v>1.0</v>
      </c>
      <c r="G7667" s="22">
        <v>17212.0</v>
      </c>
      <c r="H7667" s="15" t="str">
        <f t="shared" si="2"/>
        <v>Base Range</v>
      </c>
      <c r="I7667" s="22">
        <v>14279.0</v>
      </c>
      <c r="J7667" s="23">
        <f t="shared" si="3"/>
        <v>1.205406541</v>
      </c>
      <c r="K7667" s="24" t="str">
        <f t="shared" si="4"/>
        <v>Over Achived</v>
      </c>
    </row>
    <row r="7668" ht="22.5" customHeight="1">
      <c r="A7668" s="18">
        <v>45767.0</v>
      </c>
      <c r="B7668" s="19" t="str">
        <f t="shared" si="1"/>
        <v>Apr</v>
      </c>
      <c r="C7668" s="20" t="s">
        <v>57</v>
      </c>
      <c r="D7668" s="19" t="s">
        <v>58</v>
      </c>
      <c r="E7668" s="19" t="s">
        <v>26</v>
      </c>
      <c r="F7668" s="21">
        <v>1.0</v>
      </c>
      <c r="G7668" s="22">
        <v>29645.0</v>
      </c>
      <c r="H7668" s="15" t="str">
        <f t="shared" si="2"/>
        <v>Base Range</v>
      </c>
      <c r="I7668" s="22">
        <v>24400.0</v>
      </c>
      <c r="J7668" s="23">
        <f t="shared" si="3"/>
        <v>1.214959016</v>
      </c>
      <c r="K7668" s="24" t="str">
        <f t="shared" si="4"/>
        <v>Over Achived</v>
      </c>
    </row>
    <row r="7669" ht="22.5" customHeight="1">
      <c r="A7669" s="18">
        <v>45767.0</v>
      </c>
      <c r="B7669" s="19" t="str">
        <f t="shared" si="1"/>
        <v>Apr</v>
      </c>
      <c r="C7669" s="20" t="s">
        <v>57</v>
      </c>
      <c r="D7669" s="19" t="s">
        <v>58</v>
      </c>
      <c r="E7669" s="19" t="s">
        <v>26</v>
      </c>
      <c r="F7669" s="21">
        <v>1.0</v>
      </c>
      <c r="G7669" s="22">
        <v>32104.0</v>
      </c>
      <c r="H7669" s="15" t="str">
        <f t="shared" si="2"/>
        <v>Base Range</v>
      </c>
      <c r="I7669" s="22">
        <v>29693.0</v>
      </c>
      <c r="J7669" s="23">
        <f t="shared" si="3"/>
        <v>1.081197589</v>
      </c>
      <c r="K7669" s="24" t="str">
        <f t="shared" si="4"/>
        <v>Over Achived</v>
      </c>
    </row>
    <row r="7670" ht="22.5" customHeight="1">
      <c r="A7670" s="18">
        <v>45767.0</v>
      </c>
      <c r="B7670" s="19" t="str">
        <f t="shared" si="1"/>
        <v>Apr</v>
      </c>
      <c r="C7670" s="20" t="s">
        <v>13</v>
      </c>
      <c r="D7670" s="19" t="s">
        <v>169</v>
      </c>
      <c r="E7670" s="19" t="s">
        <v>9</v>
      </c>
      <c r="F7670" s="21">
        <v>3.0</v>
      </c>
      <c r="G7670" s="22">
        <v>65854.0</v>
      </c>
      <c r="H7670" s="15" t="str">
        <f t="shared" si="2"/>
        <v>Medium Range</v>
      </c>
      <c r="I7670" s="22">
        <v>85495.0</v>
      </c>
      <c r="J7670" s="23">
        <f t="shared" si="3"/>
        <v>0.7702672671</v>
      </c>
      <c r="K7670" s="24" t="str">
        <f t="shared" si="4"/>
        <v>Target Not Meet</v>
      </c>
    </row>
    <row r="7671" ht="22.5" customHeight="1">
      <c r="A7671" s="18">
        <v>45767.0</v>
      </c>
      <c r="B7671" s="19" t="str">
        <f t="shared" si="1"/>
        <v>Apr</v>
      </c>
      <c r="C7671" s="20" t="s">
        <v>92</v>
      </c>
      <c r="D7671" s="19" t="s">
        <v>93</v>
      </c>
      <c r="E7671" s="19" t="s">
        <v>23</v>
      </c>
      <c r="F7671" s="21">
        <v>2.0</v>
      </c>
      <c r="G7671" s="22">
        <v>41594.0</v>
      </c>
      <c r="H7671" s="15" t="str">
        <f t="shared" si="2"/>
        <v>Base Range</v>
      </c>
      <c r="I7671" s="22">
        <v>49010.0</v>
      </c>
      <c r="J7671" s="23">
        <f t="shared" si="3"/>
        <v>0.8486839421</v>
      </c>
      <c r="K7671" s="24" t="str">
        <f t="shared" si="4"/>
        <v>Target Not Meet</v>
      </c>
    </row>
    <row r="7672" ht="22.5" customHeight="1">
      <c r="A7672" s="18">
        <v>45767.0</v>
      </c>
      <c r="B7672" s="19" t="str">
        <f t="shared" si="1"/>
        <v>Apr</v>
      </c>
      <c r="C7672" s="20" t="s">
        <v>92</v>
      </c>
      <c r="D7672" s="19" t="s">
        <v>98</v>
      </c>
      <c r="E7672" s="19" t="s">
        <v>26</v>
      </c>
      <c r="F7672" s="21">
        <v>2.0</v>
      </c>
      <c r="G7672" s="22">
        <v>57682.0</v>
      </c>
      <c r="H7672" s="15" t="str">
        <f t="shared" si="2"/>
        <v>Medium Range</v>
      </c>
      <c r="I7672" s="22">
        <v>66234.0</v>
      </c>
      <c r="J7672" s="23">
        <f t="shared" si="3"/>
        <v>0.8708820243</v>
      </c>
      <c r="K7672" s="24" t="str">
        <f t="shared" si="4"/>
        <v>Target Not Meet</v>
      </c>
    </row>
    <row r="7673" ht="22.5" customHeight="1">
      <c r="A7673" s="18">
        <v>45767.0</v>
      </c>
      <c r="B7673" s="19" t="str">
        <f t="shared" si="1"/>
        <v>Apr</v>
      </c>
      <c r="C7673" s="20" t="s">
        <v>92</v>
      </c>
      <c r="D7673" s="19" t="s">
        <v>98</v>
      </c>
      <c r="E7673" s="19" t="s">
        <v>19</v>
      </c>
      <c r="F7673" s="21">
        <v>2.0</v>
      </c>
      <c r="G7673" s="22">
        <v>53360.0</v>
      </c>
      <c r="H7673" s="15" t="str">
        <f t="shared" si="2"/>
        <v>Medium Range</v>
      </c>
      <c r="I7673" s="22">
        <v>61153.0</v>
      </c>
      <c r="J7673" s="23">
        <f t="shared" si="3"/>
        <v>0.8725655324</v>
      </c>
      <c r="K7673" s="24" t="str">
        <f t="shared" si="4"/>
        <v>Target Not Meet</v>
      </c>
    </row>
    <row r="7674" ht="22.5" customHeight="1">
      <c r="A7674" s="18">
        <v>45767.0</v>
      </c>
      <c r="B7674" s="19" t="str">
        <f t="shared" si="1"/>
        <v>Apr</v>
      </c>
      <c r="C7674" s="20" t="s">
        <v>7</v>
      </c>
      <c r="D7674" s="19" t="s">
        <v>131</v>
      </c>
      <c r="E7674" s="19" t="s">
        <v>38</v>
      </c>
      <c r="F7674" s="21">
        <v>3.0</v>
      </c>
      <c r="G7674" s="22">
        <v>79203.0</v>
      </c>
      <c r="H7674" s="15" t="str">
        <f t="shared" si="2"/>
        <v>High Range</v>
      </c>
      <c r="I7674" s="22">
        <v>73053.0</v>
      </c>
      <c r="J7674" s="23">
        <f t="shared" si="3"/>
        <v>1.084185454</v>
      </c>
      <c r="K7674" s="24" t="str">
        <f t="shared" si="4"/>
        <v>Over Achived</v>
      </c>
    </row>
    <row r="7675" ht="22.5" customHeight="1">
      <c r="A7675" s="18">
        <v>45767.0</v>
      </c>
      <c r="B7675" s="19" t="str">
        <f t="shared" si="1"/>
        <v>Apr</v>
      </c>
      <c r="C7675" s="20" t="s">
        <v>7</v>
      </c>
      <c r="D7675" s="19" t="s">
        <v>131</v>
      </c>
      <c r="E7675" s="19" t="s">
        <v>63</v>
      </c>
      <c r="F7675" s="21">
        <v>1.0</v>
      </c>
      <c r="G7675" s="22">
        <v>42094.0</v>
      </c>
      <c r="H7675" s="15" t="str">
        <f t="shared" si="2"/>
        <v>Base Range</v>
      </c>
      <c r="I7675" s="22">
        <v>38202.0</v>
      </c>
      <c r="J7675" s="23">
        <f t="shared" si="3"/>
        <v>1.101879483</v>
      </c>
      <c r="K7675" s="24" t="str">
        <f t="shared" si="4"/>
        <v>Over Achived</v>
      </c>
    </row>
    <row r="7676" ht="22.5" customHeight="1">
      <c r="A7676" s="18">
        <v>45767.0</v>
      </c>
      <c r="B7676" s="19" t="str">
        <f t="shared" si="1"/>
        <v>Apr</v>
      </c>
      <c r="C7676" s="20" t="s">
        <v>7</v>
      </c>
      <c r="D7676" s="19" t="s">
        <v>131</v>
      </c>
      <c r="E7676" s="19" t="s">
        <v>9</v>
      </c>
      <c r="F7676" s="21">
        <v>4.0</v>
      </c>
      <c r="G7676" s="22">
        <v>95341.0</v>
      </c>
      <c r="H7676" s="15" t="str">
        <f t="shared" si="2"/>
        <v>Very High Range</v>
      </c>
      <c r="I7676" s="22">
        <v>67876.0</v>
      </c>
      <c r="J7676" s="23">
        <f t="shared" si="3"/>
        <v>1.404634923</v>
      </c>
      <c r="K7676" s="24" t="str">
        <f t="shared" si="4"/>
        <v>Over Achived</v>
      </c>
    </row>
    <row r="7677" ht="22.5" customHeight="1">
      <c r="A7677" s="18">
        <v>45767.0</v>
      </c>
      <c r="B7677" s="19" t="str">
        <f t="shared" si="1"/>
        <v>Apr</v>
      </c>
      <c r="C7677" s="20" t="s">
        <v>7</v>
      </c>
      <c r="D7677" s="19" t="s">
        <v>126</v>
      </c>
      <c r="E7677" s="19" t="s">
        <v>63</v>
      </c>
      <c r="F7677" s="21">
        <v>2.0</v>
      </c>
      <c r="G7677" s="22">
        <v>42893.0</v>
      </c>
      <c r="H7677" s="15" t="str">
        <f t="shared" si="2"/>
        <v>Base Range</v>
      </c>
      <c r="I7677" s="22">
        <v>40552.0</v>
      </c>
      <c r="J7677" s="23">
        <f t="shared" si="3"/>
        <v>1.057728349</v>
      </c>
      <c r="K7677" s="24" t="str">
        <f t="shared" si="4"/>
        <v>Over Achived</v>
      </c>
    </row>
    <row r="7678" ht="22.5" customHeight="1">
      <c r="A7678" s="18">
        <v>45767.0</v>
      </c>
      <c r="B7678" s="19" t="str">
        <f t="shared" si="1"/>
        <v>Apr</v>
      </c>
      <c r="C7678" s="20" t="s">
        <v>7</v>
      </c>
      <c r="D7678" s="19" t="s">
        <v>126</v>
      </c>
      <c r="E7678" s="19" t="s">
        <v>63</v>
      </c>
      <c r="F7678" s="21">
        <v>2.0</v>
      </c>
      <c r="G7678" s="22">
        <v>36575.0</v>
      </c>
      <c r="H7678" s="15" t="str">
        <f t="shared" si="2"/>
        <v>Base Range</v>
      </c>
      <c r="I7678" s="22">
        <v>26215.0</v>
      </c>
      <c r="J7678" s="23">
        <f t="shared" si="3"/>
        <v>1.395193591</v>
      </c>
      <c r="K7678" s="24" t="str">
        <f t="shared" si="4"/>
        <v>Over Achived</v>
      </c>
    </row>
    <row r="7679" ht="22.5" customHeight="1">
      <c r="A7679" s="18">
        <v>45767.0</v>
      </c>
      <c r="B7679" s="19" t="str">
        <f t="shared" si="1"/>
        <v>Apr</v>
      </c>
      <c r="C7679" s="20" t="s">
        <v>7</v>
      </c>
      <c r="D7679" s="19" t="s">
        <v>118</v>
      </c>
      <c r="E7679" s="19" t="s">
        <v>38</v>
      </c>
      <c r="F7679" s="21">
        <v>3.0</v>
      </c>
      <c r="G7679" s="22">
        <v>77632.0</v>
      </c>
      <c r="H7679" s="15" t="str">
        <f t="shared" si="2"/>
        <v>High Range</v>
      </c>
      <c r="I7679" s="22">
        <v>54500.0</v>
      </c>
      <c r="J7679" s="23">
        <f t="shared" si="3"/>
        <v>1.424440367</v>
      </c>
      <c r="K7679" s="24" t="str">
        <f t="shared" si="4"/>
        <v>Over Achived</v>
      </c>
    </row>
    <row r="7680" ht="22.5" customHeight="1">
      <c r="A7680" s="18">
        <v>45767.0</v>
      </c>
      <c r="B7680" s="19" t="str">
        <f t="shared" si="1"/>
        <v>Apr</v>
      </c>
      <c r="C7680" s="20" t="s">
        <v>7</v>
      </c>
      <c r="D7680" s="19" t="s">
        <v>118</v>
      </c>
      <c r="E7680" s="19" t="s">
        <v>63</v>
      </c>
      <c r="F7680" s="21">
        <v>2.0</v>
      </c>
      <c r="G7680" s="22">
        <v>39810.0</v>
      </c>
      <c r="H7680" s="15" t="str">
        <f t="shared" si="2"/>
        <v>Base Range</v>
      </c>
      <c r="I7680" s="22">
        <v>35487.0</v>
      </c>
      <c r="J7680" s="23">
        <f t="shared" si="3"/>
        <v>1.121819258</v>
      </c>
      <c r="K7680" s="24" t="str">
        <f t="shared" si="4"/>
        <v>Over Achived</v>
      </c>
    </row>
    <row r="7681" ht="22.5" customHeight="1">
      <c r="A7681" s="18">
        <v>45767.0</v>
      </c>
      <c r="B7681" s="19" t="str">
        <f t="shared" si="1"/>
        <v>Apr</v>
      </c>
      <c r="C7681" s="20" t="s">
        <v>7</v>
      </c>
      <c r="D7681" s="19" t="s">
        <v>106</v>
      </c>
      <c r="E7681" s="19" t="s">
        <v>9</v>
      </c>
      <c r="F7681" s="21">
        <v>4.0</v>
      </c>
      <c r="G7681" s="22">
        <v>108778.0</v>
      </c>
      <c r="H7681" s="15" t="str">
        <f t="shared" si="2"/>
        <v>Very High Range</v>
      </c>
      <c r="I7681" s="22">
        <v>78230.0</v>
      </c>
      <c r="J7681" s="23">
        <f t="shared" si="3"/>
        <v>1.390489582</v>
      </c>
      <c r="K7681" s="24" t="str">
        <f t="shared" si="4"/>
        <v>Over Achived</v>
      </c>
    </row>
    <row r="7682" ht="22.5" customHeight="1">
      <c r="A7682" s="18">
        <v>45767.0</v>
      </c>
      <c r="B7682" s="19" t="str">
        <f t="shared" si="1"/>
        <v>Apr</v>
      </c>
      <c r="C7682" s="20" t="s">
        <v>7</v>
      </c>
      <c r="D7682" s="19" t="s">
        <v>106</v>
      </c>
      <c r="E7682" s="19" t="s">
        <v>63</v>
      </c>
      <c r="F7682" s="21">
        <v>2.0</v>
      </c>
      <c r="G7682" s="22">
        <v>37585.0</v>
      </c>
      <c r="H7682" s="15" t="str">
        <f t="shared" si="2"/>
        <v>Base Range</v>
      </c>
      <c r="I7682" s="22">
        <v>32827.0</v>
      </c>
      <c r="J7682" s="23">
        <f t="shared" si="3"/>
        <v>1.144941664</v>
      </c>
      <c r="K7682" s="24" t="str">
        <f t="shared" si="4"/>
        <v>Over Achived</v>
      </c>
    </row>
    <row r="7683" ht="22.5" customHeight="1">
      <c r="A7683" s="18">
        <v>45767.0</v>
      </c>
      <c r="B7683" s="19" t="str">
        <f t="shared" si="1"/>
        <v>Apr</v>
      </c>
      <c r="C7683" s="20" t="s">
        <v>7</v>
      </c>
      <c r="D7683" s="19" t="s">
        <v>106</v>
      </c>
      <c r="E7683" s="19" t="s">
        <v>26</v>
      </c>
      <c r="F7683" s="21">
        <v>6.0</v>
      </c>
      <c r="G7683" s="22">
        <v>149518.0</v>
      </c>
      <c r="H7683" s="15" t="str">
        <f t="shared" si="2"/>
        <v>Very High Range</v>
      </c>
      <c r="I7683" s="22">
        <v>122199.0</v>
      </c>
      <c r="J7683" s="23">
        <f t="shared" si="3"/>
        <v>1.223561568</v>
      </c>
      <c r="K7683" s="24" t="str">
        <f t="shared" si="4"/>
        <v>Over Achived</v>
      </c>
    </row>
    <row r="7684" ht="22.5" customHeight="1">
      <c r="A7684" s="18">
        <v>45767.0</v>
      </c>
      <c r="B7684" s="19" t="str">
        <f t="shared" si="1"/>
        <v>Apr</v>
      </c>
      <c r="C7684" s="20" t="s">
        <v>7</v>
      </c>
      <c r="D7684" s="19" t="s">
        <v>106</v>
      </c>
      <c r="E7684" s="19" t="s">
        <v>23</v>
      </c>
      <c r="F7684" s="21">
        <v>2.0</v>
      </c>
      <c r="G7684" s="22">
        <v>46181.0</v>
      </c>
      <c r="H7684" s="15" t="str">
        <f t="shared" si="2"/>
        <v>Base Range</v>
      </c>
      <c r="I7684" s="22">
        <v>32784.0</v>
      </c>
      <c r="J7684" s="23">
        <f t="shared" si="3"/>
        <v>1.408644461</v>
      </c>
      <c r="K7684" s="24" t="str">
        <f t="shared" si="4"/>
        <v>Over Achived</v>
      </c>
    </row>
    <row r="7685" ht="22.5" customHeight="1">
      <c r="A7685" s="18">
        <v>45767.0</v>
      </c>
      <c r="B7685" s="19" t="str">
        <f t="shared" si="1"/>
        <v>Apr</v>
      </c>
      <c r="C7685" s="20" t="s">
        <v>7</v>
      </c>
      <c r="D7685" s="19" t="s">
        <v>106</v>
      </c>
      <c r="E7685" s="19" t="s">
        <v>38</v>
      </c>
      <c r="F7685" s="21">
        <v>3.0</v>
      </c>
      <c r="G7685" s="22">
        <v>63389.0</v>
      </c>
      <c r="H7685" s="15" t="str">
        <f t="shared" si="2"/>
        <v>Medium Range</v>
      </c>
      <c r="I7685" s="22">
        <v>48457.0</v>
      </c>
      <c r="J7685" s="23">
        <f t="shared" si="3"/>
        <v>1.308149493</v>
      </c>
      <c r="K7685" s="24" t="str">
        <f t="shared" si="4"/>
        <v>Over Achived</v>
      </c>
    </row>
    <row r="7686" ht="22.5" customHeight="1">
      <c r="A7686" s="18">
        <v>45767.0</v>
      </c>
      <c r="B7686" s="19" t="str">
        <f t="shared" si="1"/>
        <v>Apr</v>
      </c>
      <c r="C7686" s="20" t="s">
        <v>7</v>
      </c>
      <c r="D7686" s="19" t="s">
        <v>8</v>
      </c>
      <c r="E7686" s="19" t="s">
        <v>26</v>
      </c>
      <c r="F7686" s="21">
        <v>7.0</v>
      </c>
      <c r="G7686" s="22">
        <v>146957.0</v>
      </c>
      <c r="H7686" s="15" t="str">
        <f t="shared" si="2"/>
        <v>Very High Range</v>
      </c>
      <c r="I7686" s="22">
        <v>108723.0</v>
      </c>
      <c r="J7686" s="23">
        <f t="shared" si="3"/>
        <v>1.351664321</v>
      </c>
      <c r="K7686" s="24" t="str">
        <f t="shared" si="4"/>
        <v>Over Achived</v>
      </c>
    </row>
    <row r="7687" ht="22.5" customHeight="1">
      <c r="A7687" s="18">
        <v>45767.0</v>
      </c>
      <c r="B7687" s="19" t="str">
        <f t="shared" si="1"/>
        <v>Apr</v>
      </c>
      <c r="C7687" s="20" t="s">
        <v>7</v>
      </c>
      <c r="D7687" s="19" t="s">
        <v>8</v>
      </c>
      <c r="E7687" s="19" t="s">
        <v>68</v>
      </c>
      <c r="F7687" s="21">
        <v>2.0</v>
      </c>
      <c r="G7687" s="22">
        <v>47596.0</v>
      </c>
      <c r="H7687" s="15" t="str">
        <f t="shared" si="2"/>
        <v>Base Range</v>
      </c>
      <c r="I7687" s="22">
        <v>33405.0</v>
      </c>
      <c r="J7687" s="23">
        <f t="shared" si="3"/>
        <v>1.424816644</v>
      </c>
      <c r="K7687" s="24" t="str">
        <f t="shared" si="4"/>
        <v>Over Achived</v>
      </c>
    </row>
    <row r="7688" ht="22.5" customHeight="1">
      <c r="A7688" s="18">
        <v>45767.0</v>
      </c>
      <c r="B7688" s="19" t="str">
        <f t="shared" si="1"/>
        <v>Apr</v>
      </c>
      <c r="C7688" s="20" t="s">
        <v>92</v>
      </c>
      <c r="D7688" s="19" t="s">
        <v>93</v>
      </c>
      <c r="E7688" s="19" t="s">
        <v>19</v>
      </c>
      <c r="F7688" s="21">
        <v>2.0</v>
      </c>
      <c r="G7688" s="22">
        <v>52453.0</v>
      </c>
      <c r="H7688" s="15" t="str">
        <f t="shared" si="2"/>
        <v>Medium Range</v>
      </c>
      <c r="I7688" s="22">
        <v>64678.0</v>
      </c>
      <c r="J7688" s="23">
        <f t="shared" si="3"/>
        <v>0.8109867343</v>
      </c>
      <c r="K7688" s="24" t="str">
        <f t="shared" si="4"/>
        <v>Target Not Meet</v>
      </c>
    </row>
    <row r="7689" ht="22.5" customHeight="1">
      <c r="A7689" s="18">
        <v>45767.0</v>
      </c>
      <c r="B7689" s="19" t="str">
        <f t="shared" si="1"/>
        <v>Apr</v>
      </c>
      <c r="C7689" s="20" t="s">
        <v>7</v>
      </c>
      <c r="D7689" s="19" t="s">
        <v>131</v>
      </c>
      <c r="E7689" s="19" t="s">
        <v>68</v>
      </c>
      <c r="F7689" s="21">
        <v>2.0</v>
      </c>
      <c r="G7689" s="22">
        <v>47230.0</v>
      </c>
      <c r="H7689" s="15" t="str">
        <f t="shared" si="2"/>
        <v>Base Range</v>
      </c>
      <c r="I7689" s="22">
        <v>35129.0</v>
      </c>
      <c r="J7689" s="23">
        <f t="shared" si="3"/>
        <v>1.344473227</v>
      </c>
      <c r="K7689" s="24" t="str">
        <f t="shared" si="4"/>
        <v>Over Achived</v>
      </c>
    </row>
    <row r="7690" ht="22.5" customHeight="1">
      <c r="A7690" s="18">
        <v>45767.0</v>
      </c>
      <c r="B7690" s="19" t="str">
        <f t="shared" si="1"/>
        <v>Apr</v>
      </c>
      <c r="C7690" s="20" t="s">
        <v>7</v>
      </c>
      <c r="D7690" s="19" t="s">
        <v>131</v>
      </c>
      <c r="E7690" s="19" t="s">
        <v>26</v>
      </c>
      <c r="F7690" s="21">
        <v>6.0</v>
      </c>
      <c r="G7690" s="22">
        <v>139982.0</v>
      </c>
      <c r="H7690" s="15" t="str">
        <f t="shared" si="2"/>
        <v>Very High Range</v>
      </c>
      <c r="I7690" s="22">
        <v>121297.0</v>
      </c>
      <c r="J7690" s="23">
        <f t="shared" si="3"/>
        <v>1.154043381</v>
      </c>
      <c r="K7690" s="24" t="str">
        <f t="shared" si="4"/>
        <v>Over Achived</v>
      </c>
    </row>
    <row r="7691" ht="22.5" customHeight="1">
      <c r="A7691" s="18">
        <v>45767.0</v>
      </c>
      <c r="B7691" s="19" t="str">
        <f t="shared" si="1"/>
        <v>Apr</v>
      </c>
      <c r="C7691" s="20" t="s">
        <v>7</v>
      </c>
      <c r="D7691" s="19" t="s">
        <v>8</v>
      </c>
      <c r="E7691" s="19" t="s">
        <v>26</v>
      </c>
      <c r="F7691" s="21">
        <v>5.0</v>
      </c>
      <c r="G7691" s="22">
        <v>137152.0</v>
      </c>
      <c r="H7691" s="15" t="str">
        <f t="shared" si="2"/>
        <v>Very High Range</v>
      </c>
      <c r="I7691" s="22">
        <v>109413.0</v>
      </c>
      <c r="J7691" s="23">
        <f t="shared" si="3"/>
        <v>1.253525632</v>
      </c>
      <c r="K7691" s="24" t="str">
        <f t="shared" si="4"/>
        <v>Over Achived</v>
      </c>
    </row>
    <row r="7692" ht="22.5" customHeight="1">
      <c r="A7692" s="18">
        <v>45767.0</v>
      </c>
      <c r="B7692" s="19" t="str">
        <f t="shared" si="1"/>
        <v>Apr</v>
      </c>
      <c r="C7692" s="20" t="s">
        <v>92</v>
      </c>
      <c r="D7692" s="19" t="s">
        <v>158</v>
      </c>
      <c r="E7692" s="19" t="s">
        <v>19</v>
      </c>
      <c r="F7692" s="21">
        <v>2.0</v>
      </c>
      <c r="G7692" s="22">
        <v>42181.0</v>
      </c>
      <c r="H7692" s="15" t="str">
        <f t="shared" si="2"/>
        <v>Base Range</v>
      </c>
      <c r="I7692" s="22">
        <v>35865.0</v>
      </c>
      <c r="J7692" s="23">
        <f t="shared" si="3"/>
        <v>1.176104838</v>
      </c>
      <c r="K7692" s="24" t="str">
        <f t="shared" si="4"/>
        <v>Over Achived</v>
      </c>
    </row>
    <row r="7693" ht="22.5" customHeight="1">
      <c r="A7693" s="18">
        <v>45767.0</v>
      </c>
      <c r="B7693" s="19" t="str">
        <f t="shared" si="1"/>
        <v>Apr</v>
      </c>
      <c r="C7693" s="20" t="s">
        <v>92</v>
      </c>
      <c r="D7693" s="19" t="s">
        <v>158</v>
      </c>
      <c r="E7693" s="19" t="s">
        <v>63</v>
      </c>
      <c r="F7693" s="21">
        <v>1.0</v>
      </c>
      <c r="G7693" s="22">
        <v>15508.0</v>
      </c>
      <c r="H7693" s="15" t="str">
        <f t="shared" si="2"/>
        <v>Base Range</v>
      </c>
      <c r="I7693" s="22">
        <v>13725.0</v>
      </c>
      <c r="J7693" s="23">
        <f t="shared" si="3"/>
        <v>1.129908925</v>
      </c>
      <c r="K7693" s="24" t="str">
        <f t="shared" si="4"/>
        <v>Over Achived</v>
      </c>
    </row>
    <row r="7694" ht="22.5" customHeight="1">
      <c r="A7694" s="18">
        <v>45767.0</v>
      </c>
      <c r="B7694" s="19" t="str">
        <f t="shared" si="1"/>
        <v>Apr</v>
      </c>
      <c r="C7694" s="20" t="s">
        <v>92</v>
      </c>
      <c r="D7694" s="19" t="s">
        <v>98</v>
      </c>
      <c r="E7694" s="19" t="s">
        <v>26</v>
      </c>
      <c r="F7694" s="21">
        <v>2.0</v>
      </c>
      <c r="G7694" s="22">
        <v>55151.0</v>
      </c>
      <c r="H7694" s="15" t="str">
        <f t="shared" si="2"/>
        <v>Medium Range</v>
      </c>
      <c r="I7694" s="22">
        <v>68160.0</v>
      </c>
      <c r="J7694" s="23">
        <f t="shared" si="3"/>
        <v>0.8091402582</v>
      </c>
      <c r="K7694" s="24" t="str">
        <f t="shared" si="4"/>
        <v>Target Not Meet</v>
      </c>
    </row>
    <row r="7695" ht="22.5" customHeight="1">
      <c r="A7695" s="18">
        <v>45767.0</v>
      </c>
      <c r="B7695" s="19" t="str">
        <f t="shared" si="1"/>
        <v>Apr</v>
      </c>
      <c r="C7695" s="20" t="s">
        <v>92</v>
      </c>
      <c r="D7695" s="19" t="s">
        <v>98</v>
      </c>
      <c r="E7695" s="19" t="s">
        <v>19</v>
      </c>
      <c r="F7695" s="21">
        <v>2.0</v>
      </c>
      <c r="G7695" s="22">
        <v>50417.0</v>
      </c>
      <c r="H7695" s="15" t="str">
        <f t="shared" si="2"/>
        <v>Medium Range</v>
      </c>
      <c r="I7695" s="22">
        <v>65342.0</v>
      </c>
      <c r="J7695" s="23">
        <f t="shared" si="3"/>
        <v>0.7715864222</v>
      </c>
      <c r="K7695" s="24" t="str">
        <f t="shared" si="4"/>
        <v>Target Not Meet</v>
      </c>
    </row>
    <row r="7696" ht="22.5" customHeight="1">
      <c r="A7696" s="18">
        <v>45767.0</v>
      </c>
      <c r="B7696" s="19" t="str">
        <f t="shared" si="1"/>
        <v>Apr</v>
      </c>
      <c r="C7696" s="20" t="s">
        <v>92</v>
      </c>
      <c r="D7696" s="19" t="s">
        <v>144</v>
      </c>
      <c r="E7696" s="19" t="s">
        <v>34</v>
      </c>
      <c r="F7696" s="21">
        <v>3.0</v>
      </c>
      <c r="G7696" s="22">
        <v>89866.0</v>
      </c>
      <c r="H7696" s="15" t="str">
        <f t="shared" si="2"/>
        <v>High Range</v>
      </c>
      <c r="I7696" s="22">
        <v>78327.0</v>
      </c>
      <c r="J7696" s="23">
        <f t="shared" si="3"/>
        <v>1.147318294</v>
      </c>
      <c r="K7696" s="24" t="str">
        <f t="shared" si="4"/>
        <v>Over Achived</v>
      </c>
    </row>
    <row r="7697" ht="22.5" customHeight="1">
      <c r="A7697" s="18">
        <v>45767.0</v>
      </c>
      <c r="B7697" s="19" t="str">
        <f t="shared" si="1"/>
        <v>Apr</v>
      </c>
      <c r="C7697" s="20" t="s">
        <v>92</v>
      </c>
      <c r="D7697" s="19" t="s">
        <v>144</v>
      </c>
      <c r="E7697" s="19" t="s">
        <v>34</v>
      </c>
      <c r="F7697" s="21">
        <v>4.0</v>
      </c>
      <c r="G7697" s="22">
        <v>76157.0</v>
      </c>
      <c r="H7697" s="15" t="str">
        <f t="shared" si="2"/>
        <v>High Range</v>
      </c>
      <c r="I7697" s="22">
        <v>69712.0</v>
      </c>
      <c r="J7697" s="23">
        <f t="shared" si="3"/>
        <v>1.092451802</v>
      </c>
      <c r="K7697" s="24" t="str">
        <f t="shared" si="4"/>
        <v>Over Achived</v>
      </c>
    </row>
    <row r="7698" ht="22.5" customHeight="1">
      <c r="A7698" s="18">
        <v>45767.0</v>
      </c>
      <c r="B7698" s="19" t="str">
        <f t="shared" si="1"/>
        <v>Apr</v>
      </c>
      <c r="C7698" s="20" t="s">
        <v>92</v>
      </c>
      <c r="D7698" s="19" t="s">
        <v>144</v>
      </c>
      <c r="E7698" s="19" t="s">
        <v>9</v>
      </c>
      <c r="F7698" s="21">
        <v>3.0</v>
      </c>
      <c r="G7698" s="22">
        <v>84036.0</v>
      </c>
      <c r="H7698" s="15" t="str">
        <f t="shared" si="2"/>
        <v>High Range</v>
      </c>
      <c r="I7698" s="22">
        <v>72087.0</v>
      </c>
      <c r="J7698" s="23">
        <f t="shared" si="3"/>
        <v>1.165758042</v>
      </c>
      <c r="K7698" s="24" t="str">
        <f t="shared" si="4"/>
        <v>Over Achived</v>
      </c>
    </row>
    <row r="7699" ht="22.5" customHeight="1">
      <c r="A7699" s="18">
        <v>45767.0</v>
      </c>
      <c r="B7699" s="19" t="str">
        <f t="shared" si="1"/>
        <v>Apr</v>
      </c>
      <c r="C7699" s="20" t="s">
        <v>92</v>
      </c>
      <c r="D7699" s="19" t="s">
        <v>144</v>
      </c>
      <c r="E7699" s="19" t="s">
        <v>19</v>
      </c>
      <c r="F7699" s="21">
        <v>2.0</v>
      </c>
      <c r="G7699" s="22">
        <v>44474.0</v>
      </c>
      <c r="H7699" s="15" t="str">
        <f t="shared" si="2"/>
        <v>Base Range</v>
      </c>
      <c r="I7699" s="22">
        <v>38910.0</v>
      </c>
      <c r="J7699" s="23">
        <f t="shared" si="3"/>
        <v>1.142996659</v>
      </c>
      <c r="K7699" s="24" t="str">
        <f t="shared" si="4"/>
        <v>Over Achived</v>
      </c>
    </row>
    <row r="7700" ht="22.5" customHeight="1">
      <c r="A7700" s="18">
        <v>45767.0</v>
      </c>
      <c r="B7700" s="19" t="str">
        <f t="shared" si="1"/>
        <v>Apr</v>
      </c>
      <c r="C7700" s="20" t="s">
        <v>92</v>
      </c>
      <c r="D7700" s="19" t="s">
        <v>98</v>
      </c>
      <c r="E7700" s="19" t="s">
        <v>23</v>
      </c>
      <c r="F7700" s="21">
        <v>2.0</v>
      </c>
      <c r="G7700" s="22">
        <v>39088.0</v>
      </c>
      <c r="H7700" s="15" t="str">
        <f t="shared" si="2"/>
        <v>Base Range</v>
      </c>
      <c r="I7700" s="22">
        <v>46674.0</v>
      </c>
      <c r="J7700" s="23">
        <f t="shared" si="3"/>
        <v>0.8374683978</v>
      </c>
      <c r="K7700" s="24" t="str">
        <f t="shared" si="4"/>
        <v>Target Not Meet</v>
      </c>
    </row>
    <row r="7701" ht="22.5" customHeight="1">
      <c r="A7701" s="18">
        <v>45767.0</v>
      </c>
      <c r="B7701" s="19" t="str">
        <f t="shared" si="1"/>
        <v>Apr</v>
      </c>
      <c r="C7701" s="20" t="s">
        <v>92</v>
      </c>
      <c r="D7701" s="25" t="s">
        <v>149</v>
      </c>
      <c r="E7701" s="19" t="s">
        <v>68</v>
      </c>
      <c r="F7701" s="21">
        <v>1.0</v>
      </c>
      <c r="G7701" s="22">
        <v>41571.0</v>
      </c>
      <c r="H7701" s="15" t="str">
        <f t="shared" si="2"/>
        <v>Base Range</v>
      </c>
      <c r="I7701" s="22">
        <v>32232.0</v>
      </c>
      <c r="J7701" s="23">
        <f t="shared" si="3"/>
        <v>1.289743112</v>
      </c>
      <c r="K7701" s="24" t="str">
        <f t="shared" si="4"/>
        <v>Over Achived</v>
      </c>
    </row>
    <row r="7702" ht="22.5" customHeight="1">
      <c r="A7702" s="18">
        <v>45767.0</v>
      </c>
      <c r="B7702" s="19" t="str">
        <f t="shared" si="1"/>
        <v>Apr</v>
      </c>
      <c r="C7702" s="20" t="s">
        <v>92</v>
      </c>
      <c r="D7702" s="25" t="s">
        <v>149</v>
      </c>
      <c r="E7702" s="19" t="s">
        <v>23</v>
      </c>
      <c r="F7702" s="21">
        <v>2.0</v>
      </c>
      <c r="G7702" s="22">
        <v>42926.0</v>
      </c>
      <c r="H7702" s="15" t="str">
        <f t="shared" si="2"/>
        <v>Base Range</v>
      </c>
      <c r="I7702" s="22">
        <v>38211.0</v>
      </c>
      <c r="J7702" s="23">
        <f t="shared" si="3"/>
        <v>1.123393787</v>
      </c>
      <c r="K7702" s="24" t="str">
        <f t="shared" si="4"/>
        <v>Over Achived</v>
      </c>
    </row>
    <row r="7703" ht="22.5" customHeight="1">
      <c r="A7703" s="18">
        <v>45767.0</v>
      </c>
      <c r="B7703" s="19" t="str">
        <f t="shared" si="1"/>
        <v>Apr</v>
      </c>
      <c r="C7703" s="20" t="s">
        <v>92</v>
      </c>
      <c r="D7703" s="25" t="s">
        <v>149</v>
      </c>
      <c r="E7703" s="19" t="s">
        <v>26</v>
      </c>
      <c r="F7703" s="21">
        <v>3.0</v>
      </c>
      <c r="G7703" s="22">
        <v>52367.0</v>
      </c>
      <c r="H7703" s="15" t="str">
        <f t="shared" si="2"/>
        <v>Medium Range</v>
      </c>
      <c r="I7703" s="22">
        <v>48335.0</v>
      </c>
      <c r="J7703" s="23">
        <f t="shared" si="3"/>
        <v>1.083417813</v>
      </c>
      <c r="K7703" s="24" t="str">
        <f t="shared" si="4"/>
        <v>Over Achived</v>
      </c>
    </row>
    <row r="7704" ht="22.5" customHeight="1">
      <c r="A7704" s="18">
        <v>45767.0</v>
      </c>
      <c r="B7704" s="19" t="str">
        <f t="shared" si="1"/>
        <v>Apr</v>
      </c>
      <c r="C7704" s="20" t="s">
        <v>92</v>
      </c>
      <c r="D7704" s="25" t="s">
        <v>149</v>
      </c>
      <c r="E7704" s="19" t="s">
        <v>26</v>
      </c>
      <c r="F7704" s="21">
        <v>2.0</v>
      </c>
      <c r="G7704" s="22">
        <v>52734.0</v>
      </c>
      <c r="H7704" s="15" t="str">
        <f t="shared" si="2"/>
        <v>Medium Range</v>
      </c>
      <c r="I7704" s="22">
        <v>46892.0</v>
      </c>
      <c r="J7704" s="23">
        <f t="shared" si="3"/>
        <v>1.124584151</v>
      </c>
      <c r="K7704" s="24" t="str">
        <f t="shared" si="4"/>
        <v>Over Achived</v>
      </c>
    </row>
    <row r="7705" ht="22.5" customHeight="1">
      <c r="A7705" s="18">
        <v>45767.0</v>
      </c>
      <c r="B7705" s="19" t="str">
        <f t="shared" si="1"/>
        <v>Apr</v>
      </c>
      <c r="C7705" s="20" t="s">
        <v>92</v>
      </c>
      <c r="D7705" s="19" t="s">
        <v>158</v>
      </c>
      <c r="E7705" s="19" t="s">
        <v>9</v>
      </c>
      <c r="F7705" s="21">
        <v>3.0</v>
      </c>
      <c r="G7705" s="22">
        <v>75909.0</v>
      </c>
      <c r="H7705" s="15" t="str">
        <f t="shared" si="2"/>
        <v>High Range</v>
      </c>
      <c r="I7705" s="22">
        <v>68916.0</v>
      </c>
      <c r="J7705" s="23">
        <f t="shared" si="3"/>
        <v>1.101471356</v>
      </c>
      <c r="K7705" s="24" t="str">
        <f t="shared" si="4"/>
        <v>Over Achived</v>
      </c>
    </row>
    <row r="7706" ht="22.5" customHeight="1">
      <c r="A7706" s="18">
        <v>45767.0</v>
      </c>
      <c r="B7706" s="19" t="str">
        <f t="shared" si="1"/>
        <v>Apr</v>
      </c>
      <c r="C7706" s="20" t="s">
        <v>92</v>
      </c>
      <c r="D7706" s="19" t="s">
        <v>158</v>
      </c>
      <c r="E7706" s="19" t="s">
        <v>34</v>
      </c>
      <c r="F7706" s="21">
        <v>3.0</v>
      </c>
      <c r="G7706" s="22">
        <v>79088.0</v>
      </c>
      <c r="H7706" s="15" t="str">
        <f t="shared" si="2"/>
        <v>High Range</v>
      </c>
      <c r="I7706" s="22">
        <v>56591.0</v>
      </c>
      <c r="J7706" s="23">
        <f t="shared" si="3"/>
        <v>1.397536711</v>
      </c>
      <c r="K7706" s="24" t="str">
        <f t="shared" si="4"/>
        <v>Over Achived</v>
      </c>
    </row>
    <row r="7707" ht="22.5" customHeight="1">
      <c r="A7707" s="18">
        <v>45767.0</v>
      </c>
      <c r="B7707" s="19" t="str">
        <f t="shared" si="1"/>
        <v>Apr</v>
      </c>
      <c r="C7707" s="20" t="s">
        <v>92</v>
      </c>
      <c r="D7707" s="25" t="s">
        <v>149</v>
      </c>
      <c r="E7707" s="19" t="s">
        <v>23</v>
      </c>
      <c r="F7707" s="21">
        <v>1.0</v>
      </c>
      <c r="G7707" s="22">
        <v>45047.0</v>
      </c>
      <c r="H7707" s="15" t="str">
        <f t="shared" si="2"/>
        <v>Base Range</v>
      </c>
      <c r="I7707" s="22">
        <v>32807.0</v>
      </c>
      <c r="J7707" s="23">
        <f t="shared" si="3"/>
        <v>1.373091109</v>
      </c>
      <c r="K7707" s="24" t="str">
        <f t="shared" si="4"/>
        <v>Over Achived</v>
      </c>
    </row>
    <row r="7708" ht="22.5" customHeight="1">
      <c r="A7708" s="18">
        <v>45767.0</v>
      </c>
      <c r="B7708" s="19" t="str">
        <f t="shared" si="1"/>
        <v>Apr</v>
      </c>
      <c r="C7708" s="20" t="s">
        <v>92</v>
      </c>
      <c r="D7708" s="19" t="s">
        <v>158</v>
      </c>
      <c r="E7708" s="19" t="s">
        <v>26</v>
      </c>
      <c r="F7708" s="21">
        <v>2.0</v>
      </c>
      <c r="G7708" s="22">
        <v>65645.0</v>
      </c>
      <c r="H7708" s="15" t="str">
        <f t="shared" si="2"/>
        <v>Medium Range</v>
      </c>
      <c r="I7708" s="22">
        <v>53384.0</v>
      </c>
      <c r="J7708" s="23">
        <f t="shared" si="3"/>
        <v>1.229675558</v>
      </c>
      <c r="K7708" s="24" t="str">
        <f t="shared" si="4"/>
        <v>Over Achived</v>
      </c>
    </row>
    <row r="7709" ht="22.5" customHeight="1">
      <c r="A7709" s="18">
        <v>45768.0</v>
      </c>
      <c r="B7709" s="19" t="str">
        <f t="shared" si="1"/>
        <v>Apr</v>
      </c>
      <c r="C7709" s="20" t="s">
        <v>13</v>
      </c>
      <c r="D7709" s="19" t="s">
        <v>169</v>
      </c>
      <c r="E7709" s="19" t="s">
        <v>19</v>
      </c>
      <c r="F7709" s="21">
        <v>1.0</v>
      </c>
      <c r="G7709" s="22">
        <v>29747.0</v>
      </c>
      <c r="H7709" s="15" t="str">
        <f t="shared" si="2"/>
        <v>Base Range</v>
      </c>
      <c r="I7709" s="22">
        <v>37562.0</v>
      </c>
      <c r="J7709" s="23">
        <f t="shared" si="3"/>
        <v>0.7919439859</v>
      </c>
      <c r="K7709" s="24" t="str">
        <f t="shared" si="4"/>
        <v>Target Not Meet</v>
      </c>
    </row>
    <row r="7710" ht="22.5" customHeight="1">
      <c r="A7710" s="18">
        <v>45768.0</v>
      </c>
      <c r="B7710" s="19" t="str">
        <f t="shared" si="1"/>
        <v>Apr</v>
      </c>
      <c r="C7710" s="20" t="s">
        <v>13</v>
      </c>
      <c r="D7710" s="19" t="s">
        <v>169</v>
      </c>
      <c r="E7710" s="19" t="s">
        <v>9</v>
      </c>
      <c r="F7710" s="21">
        <v>2.0</v>
      </c>
      <c r="G7710" s="22">
        <v>48811.0</v>
      </c>
      <c r="H7710" s="15" t="str">
        <f t="shared" si="2"/>
        <v>Base Range</v>
      </c>
      <c r="I7710" s="22">
        <v>59089.0</v>
      </c>
      <c r="J7710" s="23">
        <f t="shared" si="3"/>
        <v>0.8260589958</v>
      </c>
      <c r="K7710" s="24" t="str">
        <f t="shared" si="4"/>
        <v>Target Not Meet</v>
      </c>
    </row>
    <row r="7711" ht="22.5" customHeight="1">
      <c r="A7711" s="18">
        <v>45768.0</v>
      </c>
      <c r="B7711" s="19" t="str">
        <f t="shared" si="1"/>
        <v>Apr</v>
      </c>
      <c r="C7711" s="20" t="s">
        <v>13</v>
      </c>
      <c r="D7711" s="19" t="s">
        <v>37</v>
      </c>
      <c r="E7711" s="19" t="s">
        <v>38</v>
      </c>
      <c r="F7711" s="21">
        <v>1.0</v>
      </c>
      <c r="G7711" s="22">
        <v>39845.0</v>
      </c>
      <c r="H7711" s="15" t="str">
        <f t="shared" si="2"/>
        <v>Base Range</v>
      </c>
      <c r="I7711" s="22">
        <v>42530.0</v>
      </c>
      <c r="J7711" s="23">
        <f t="shared" si="3"/>
        <v>0.9368680931</v>
      </c>
      <c r="K7711" s="24" t="str">
        <f t="shared" si="4"/>
        <v>Target Not Meet</v>
      </c>
    </row>
    <row r="7712" ht="22.5" customHeight="1">
      <c r="A7712" s="18">
        <v>45768.0</v>
      </c>
      <c r="B7712" s="19" t="str">
        <f t="shared" si="1"/>
        <v>Apr</v>
      </c>
      <c r="C7712" s="20" t="s">
        <v>13</v>
      </c>
      <c r="D7712" s="19" t="s">
        <v>37</v>
      </c>
      <c r="E7712" s="19" t="s">
        <v>19</v>
      </c>
      <c r="F7712" s="21">
        <v>1.0</v>
      </c>
      <c r="G7712" s="22">
        <v>28790.0</v>
      </c>
      <c r="H7712" s="15" t="str">
        <f t="shared" si="2"/>
        <v>Base Range</v>
      </c>
      <c r="I7712" s="22">
        <v>36780.0</v>
      </c>
      <c r="J7712" s="23">
        <f t="shared" si="3"/>
        <v>0.7827623709</v>
      </c>
      <c r="K7712" s="24" t="str">
        <f t="shared" si="4"/>
        <v>Target Not Meet</v>
      </c>
    </row>
    <row r="7713" ht="22.5" customHeight="1">
      <c r="A7713" s="18">
        <v>45768.0</v>
      </c>
      <c r="B7713" s="19" t="str">
        <f t="shared" si="1"/>
        <v>Apr</v>
      </c>
      <c r="C7713" s="20" t="s">
        <v>13</v>
      </c>
      <c r="D7713" s="19" t="s">
        <v>37</v>
      </c>
      <c r="E7713" s="19" t="s">
        <v>34</v>
      </c>
      <c r="F7713" s="21">
        <v>2.0</v>
      </c>
      <c r="G7713" s="22">
        <v>46695.0</v>
      </c>
      <c r="H7713" s="15" t="str">
        <f t="shared" si="2"/>
        <v>Base Range</v>
      </c>
      <c r="I7713" s="22">
        <v>50736.0</v>
      </c>
      <c r="J7713" s="23">
        <f t="shared" si="3"/>
        <v>0.9203524125</v>
      </c>
      <c r="K7713" s="24" t="str">
        <f t="shared" si="4"/>
        <v>Target Not Meet</v>
      </c>
    </row>
    <row r="7714" ht="22.5" customHeight="1">
      <c r="A7714" s="18">
        <v>45768.0</v>
      </c>
      <c r="B7714" s="19" t="str">
        <f t="shared" si="1"/>
        <v>Apr</v>
      </c>
      <c r="C7714" s="20" t="s">
        <v>13</v>
      </c>
      <c r="D7714" s="19" t="s">
        <v>29</v>
      </c>
      <c r="E7714" s="19" t="s">
        <v>38</v>
      </c>
      <c r="F7714" s="21">
        <v>1.0</v>
      </c>
      <c r="G7714" s="22">
        <v>37612.0</v>
      </c>
      <c r="H7714" s="15" t="str">
        <f t="shared" si="2"/>
        <v>Base Range</v>
      </c>
      <c r="I7714" s="22">
        <v>44962.0</v>
      </c>
      <c r="J7714" s="23">
        <f t="shared" si="3"/>
        <v>0.8365286242</v>
      </c>
      <c r="K7714" s="24" t="str">
        <f t="shared" si="4"/>
        <v>Target Not Meet</v>
      </c>
    </row>
    <row r="7715" ht="22.5" customHeight="1">
      <c r="A7715" s="18">
        <v>45768.0</v>
      </c>
      <c r="B7715" s="19" t="str">
        <f t="shared" si="1"/>
        <v>Apr</v>
      </c>
      <c r="C7715" s="20" t="s">
        <v>13</v>
      </c>
      <c r="D7715" s="19" t="s">
        <v>29</v>
      </c>
      <c r="E7715" s="19" t="s">
        <v>34</v>
      </c>
      <c r="F7715" s="21">
        <v>2.0</v>
      </c>
      <c r="G7715" s="22">
        <v>44746.0</v>
      </c>
      <c r="H7715" s="15" t="str">
        <f t="shared" si="2"/>
        <v>Base Range</v>
      </c>
      <c r="I7715" s="22">
        <v>48644.0</v>
      </c>
      <c r="J7715" s="23">
        <f t="shared" si="3"/>
        <v>0.9198667873</v>
      </c>
      <c r="K7715" s="24" t="str">
        <f t="shared" si="4"/>
        <v>Target Not Meet</v>
      </c>
    </row>
    <row r="7716" ht="22.5" customHeight="1">
      <c r="A7716" s="18">
        <v>45768.0</v>
      </c>
      <c r="B7716" s="19" t="str">
        <f t="shared" si="1"/>
        <v>Apr</v>
      </c>
      <c r="C7716" s="20" t="s">
        <v>13</v>
      </c>
      <c r="D7716" s="19" t="s">
        <v>18</v>
      </c>
      <c r="E7716" s="19" t="s">
        <v>9</v>
      </c>
      <c r="F7716" s="21">
        <v>3.0</v>
      </c>
      <c r="G7716" s="22">
        <v>49706.0</v>
      </c>
      <c r="H7716" s="15" t="str">
        <f t="shared" si="2"/>
        <v>Base Range</v>
      </c>
      <c r="I7716" s="22">
        <v>39148.0</v>
      </c>
      <c r="J7716" s="23">
        <f t="shared" si="3"/>
        <v>1.269694493</v>
      </c>
      <c r="K7716" s="24" t="str">
        <f t="shared" si="4"/>
        <v>Over Achived</v>
      </c>
    </row>
    <row r="7717" ht="22.5" customHeight="1">
      <c r="A7717" s="18">
        <v>45768.0</v>
      </c>
      <c r="B7717" s="19" t="str">
        <f t="shared" si="1"/>
        <v>Apr</v>
      </c>
      <c r="C7717" s="20" t="s">
        <v>13</v>
      </c>
      <c r="D7717" s="19" t="s">
        <v>18</v>
      </c>
      <c r="E7717" s="19" t="s">
        <v>38</v>
      </c>
      <c r="F7717" s="21">
        <v>1.0</v>
      </c>
      <c r="G7717" s="22">
        <v>35076.0</v>
      </c>
      <c r="H7717" s="15" t="str">
        <f t="shared" si="2"/>
        <v>Base Range</v>
      </c>
      <c r="I7717" s="22">
        <v>27825.0</v>
      </c>
      <c r="J7717" s="23">
        <f t="shared" si="3"/>
        <v>1.260592992</v>
      </c>
      <c r="K7717" s="24" t="str">
        <f t="shared" si="4"/>
        <v>Over Achived</v>
      </c>
    </row>
    <row r="7718" ht="22.5" customHeight="1">
      <c r="A7718" s="18">
        <v>45768.0</v>
      </c>
      <c r="B7718" s="19" t="str">
        <f t="shared" si="1"/>
        <v>Apr</v>
      </c>
      <c r="C7718" s="20" t="s">
        <v>57</v>
      </c>
      <c r="D7718" s="19" t="s">
        <v>58</v>
      </c>
      <c r="E7718" s="19" t="s">
        <v>26</v>
      </c>
      <c r="F7718" s="21">
        <v>1.0</v>
      </c>
      <c r="G7718" s="22">
        <v>27950.0</v>
      </c>
      <c r="H7718" s="15" t="str">
        <f t="shared" si="2"/>
        <v>Base Range</v>
      </c>
      <c r="I7718" s="22">
        <v>20913.0</v>
      </c>
      <c r="J7718" s="23">
        <f t="shared" si="3"/>
        <v>1.336489265</v>
      </c>
      <c r="K7718" s="24" t="str">
        <f t="shared" si="4"/>
        <v>Over Achived</v>
      </c>
    </row>
    <row r="7719" ht="22.5" customHeight="1">
      <c r="A7719" s="18">
        <v>45768.0</v>
      </c>
      <c r="B7719" s="19" t="str">
        <f t="shared" si="1"/>
        <v>Apr</v>
      </c>
      <c r="C7719" s="20" t="s">
        <v>13</v>
      </c>
      <c r="D7719" s="19" t="s">
        <v>18</v>
      </c>
      <c r="E7719" s="19" t="s">
        <v>38</v>
      </c>
      <c r="F7719" s="21">
        <v>2.0</v>
      </c>
      <c r="G7719" s="22">
        <v>37854.0</v>
      </c>
      <c r="H7719" s="15" t="str">
        <f t="shared" si="2"/>
        <v>Base Range</v>
      </c>
      <c r="I7719" s="22">
        <v>31192.0</v>
      </c>
      <c r="J7719" s="23">
        <f t="shared" si="3"/>
        <v>1.213580405</v>
      </c>
      <c r="K7719" s="24" t="str">
        <f t="shared" si="4"/>
        <v>Over Achived</v>
      </c>
    </row>
    <row r="7720" ht="22.5" customHeight="1">
      <c r="A7720" s="18">
        <v>45768.0</v>
      </c>
      <c r="B7720" s="19" t="str">
        <f t="shared" si="1"/>
        <v>Apr</v>
      </c>
      <c r="C7720" s="20" t="s">
        <v>13</v>
      </c>
      <c r="D7720" s="19" t="s">
        <v>37</v>
      </c>
      <c r="E7720" s="19" t="s">
        <v>34</v>
      </c>
      <c r="F7720" s="21">
        <v>2.0</v>
      </c>
      <c r="G7720" s="22">
        <v>58176.0</v>
      </c>
      <c r="H7720" s="15" t="str">
        <f t="shared" si="2"/>
        <v>Medium Range</v>
      </c>
      <c r="I7720" s="22">
        <v>67552.0</v>
      </c>
      <c r="J7720" s="23">
        <f t="shared" si="3"/>
        <v>0.8612032212</v>
      </c>
      <c r="K7720" s="24" t="str">
        <f t="shared" si="4"/>
        <v>Target Not Meet</v>
      </c>
    </row>
    <row r="7721" ht="22.5" customHeight="1">
      <c r="A7721" s="18">
        <v>45768.0</v>
      </c>
      <c r="B7721" s="19" t="str">
        <f t="shared" si="1"/>
        <v>Apr</v>
      </c>
      <c r="C7721" s="20" t="s">
        <v>57</v>
      </c>
      <c r="D7721" s="19" t="s">
        <v>58</v>
      </c>
      <c r="E7721" s="19" t="s">
        <v>38</v>
      </c>
      <c r="F7721" s="21">
        <v>1.0</v>
      </c>
      <c r="G7721" s="22">
        <v>30905.0</v>
      </c>
      <c r="H7721" s="15" t="str">
        <f t="shared" si="2"/>
        <v>Base Range</v>
      </c>
      <c r="I7721" s="22">
        <v>25780.0</v>
      </c>
      <c r="J7721" s="23">
        <f t="shared" si="3"/>
        <v>1.198797517</v>
      </c>
      <c r="K7721" s="24" t="str">
        <f t="shared" si="4"/>
        <v>Over Achived</v>
      </c>
    </row>
    <row r="7722" ht="22.5" customHeight="1">
      <c r="A7722" s="18">
        <v>45768.0</v>
      </c>
      <c r="B7722" s="19" t="str">
        <f t="shared" si="1"/>
        <v>Apr</v>
      </c>
      <c r="C7722" s="20" t="s">
        <v>57</v>
      </c>
      <c r="D7722" s="19" t="s">
        <v>80</v>
      </c>
      <c r="E7722" s="19" t="s">
        <v>19</v>
      </c>
      <c r="F7722" s="21">
        <v>1.0</v>
      </c>
      <c r="G7722" s="22">
        <v>24573.0</v>
      </c>
      <c r="H7722" s="15" t="str">
        <f t="shared" si="2"/>
        <v>Base Range</v>
      </c>
      <c r="I7722" s="22">
        <v>26909.0</v>
      </c>
      <c r="J7722" s="23">
        <f t="shared" si="3"/>
        <v>0.9131888959</v>
      </c>
      <c r="K7722" s="24" t="str">
        <f t="shared" si="4"/>
        <v>Target Not Meet</v>
      </c>
    </row>
    <row r="7723" ht="22.5" customHeight="1">
      <c r="A7723" s="18">
        <v>45768.0</v>
      </c>
      <c r="B7723" s="19" t="str">
        <f t="shared" si="1"/>
        <v>Apr</v>
      </c>
      <c r="C7723" s="20" t="s">
        <v>57</v>
      </c>
      <c r="D7723" s="25" t="s">
        <v>62</v>
      </c>
      <c r="E7723" s="19" t="s">
        <v>9</v>
      </c>
      <c r="F7723" s="21">
        <v>2.0</v>
      </c>
      <c r="G7723" s="22">
        <v>41923.0</v>
      </c>
      <c r="H7723" s="15" t="str">
        <f t="shared" si="2"/>
        <v>Base Range</v>
      </c>
      <c r="I7723" s="22">
        <v>32757.0</v>
      </c>
      <c r="J7723" s="23">
        <f t="shared" si="3"/>
        <v>1.279818054</v>
      </c>
      <c r="K7723" s="24" t="str">
        <f t="shared" si="4"/>
        <v>Over Achived</v>
      </c>
    </row>
    <row r="7724" ht="22.5" customHeight="1">
      <c r="A7724" s="18">
        <v>45768.0</v>
      </c>
      <c r="B7724" s="19" t="str">
        <f t="shared" si="1"/>
        <v>Apr</v>
      </c>
      <c r="C7724" s="20" t="s">
        <v>57</v>
      </c>
      <c r="D7724" s="25" t="s">
        <v>62</v>
      </c>
      <c r="E7724" s="19" t="s">
        <v>23</v>
      </c>
      <c r="F7724" s="21">
        <v>1.0</v>
      </c>
      <c r="G7724" s="22">
        <v>19019.0</v>
      </c>
      <c r="H7724" s="15" t="str">
        <f t="shared" si="2"/>
        <v>Base Range</v>
      </c>
      <c r="I7724" s="22">
        <v>15783.0</v>
      </c>
      <c r="J7724" s="23">
        <f t="shared" si="3"/>
        <v>1.205030729</v>
      </c>
      <c r="K7724" s="24" t="str">
        <f t="shared" si="4"/>
        <v>Over Achived</v>
      </c>
    </row>
    <row r="7725" ht="22.5" customHeight="1">
      <c r="A7725" s="18">
        <v>45768.0</v>
      </c>
      <c r="B7725" s="19" t="str">
        <f t="shared" si="1"/>
        <v>Apr</v>
      </c>
      <c r="C7725" s="20" t="s">
        <v>57</v>
      </c>
      <c r="D7725" s="19" t="s">
        <v>71</v>
      </c>
      <c r="E7725" s="19" t="s">
        <v>26</v>
      </c>
      <c r="F7725" s="21">
        <v>1.0</v>
      </c>
      <c r="G7725" s="22">
        <v>32756.0</v>
      </c>
      <c r="H7725" s="15" t="str">
        <f t="shared" si="2"/>
        <v>Base Range</v>
      </c>
      <c r="I7725" s="22">
        <v>35982.0</v>
      </c>
      <c r="J7725" s="23">
        <f t="shared" si="3"/>
        <v>0.9103440609</v>
      </c>
      <c r="K7725" s="24" t="str">
        <f t="shared" si="4"/>
        <v>Target Not Meet</v>
      </c>
    </row>
    <row r="7726" ht="22.5" customHeight="1">
      <c r="A7726" s="18">
        <v>45768.0</v>
      </c>
      <c r="B7726" s="19" t="str">
        <f t="shared" si="1"/>
        <v>Apr</v>
      </c>
      <c r="C7726" s="20" t="s">
        <v>57</v>
      </c>
      <c r="D7726" s="19" t="s">
        <v>71</v>
      </c>
      <c r="E7726" s="19" t="s">
        <v>34</v>
      </c>
      <c r="F7726" s="21">
        <v>2.0</v>
      </c>
      <c r="G7726" s="22">
        <v>41721.0</v>
      </c>
      <c r="H7726" s="15" t="str">
        <f t="shared" si="2"/>
        <v>Base Range</v>
      </c>
      <c r="I7726" s="22">
        <v>49233.0</v>
      </c>
      <c r="J7726" s="23">
        <f t="shared" si="3"/>
        <v>0.8474194138</v>
      </c>
      <c r="K7726" s="24" t="str">
        <f t="shared" si="4"/>
        <v>Target Not Meet</v>
      </c>
    </row>
    <row r="7727" ht="22.5" customHeight="1">
      <c r="A7727" s="18">
        <v>45768.0</v>
      </c>
      <c r="B7727" s="19" t="str">
        <f t="shared" si="1"/>
        <v>Apr</v>
      </c>
      <c r="C7727" s="20" t="s">
        <v>57</v>
      </c>
      <c r="D7727" s="19" t="s">
        <v>71</v>
      </c>
      <c r="E7727" s="19" t="s">
        <v>38</v>
      </c>
      <c r="F7727" s="21">
        <v>1.0</v>
      </c>
      <c r="G7727" s="22">
        <v>28927.0</v>
      </c>
      <c r="H7727" s="15" t="str">
        <f t="shared" si="2"/>
        <v>Base Range</v>
      </c>
      <c r="I7727" s="22">
        <v>30677.0</v>
      </c>
      <c r="J7727" s="23">
        <f t="shared" si="3"/>
        <v>0.9429540046</v>
      </c>
      <c r="K7727" s="24" t="str">
        <f t="shared" si="4"/>
        <v>Target Not Meet</v>
      </c>
    </row>
    <row r="7728" ht="22.5" customHeight="1">
      <c r="A7728" s="18">
        <v>45768.0</v>
      </c>
      <c r="B7728" s="19" t="str">
        <f t="shared" si="1"/>
        <v>Apr</v>
      </c>
      <c r="C7728" s="20" t="s">
        <v>57</v>
      </c>
      <c r="D7728" s="19" t="s">
        <v>71</v>
      </c>
      <c r="E7728" s="19" t="s">
        <v>19</v>
      </c>
      <c r="F7728" s="21">
        <v>1.0</v>
      </c>
      <c r="G7728" s="22">
        <v>19532.0</v>
      </c>
      <c r="H7728" s="15" t="str">
        <f t="shared" si="2"/>
        <v>Base Range</v>
      </c>
      <c r="I7728" s="22">
        <v>24431.0</v>
      </c>
      <c r="J7728" s="23">
        <f t="shared" si="3"/>
        <v>0.7994760755</v>
      </c>
      <c r="K7728" s="24" t="str">
        <f t="shared" si="4"/>
        <v>Target Not Meet</v>
      </c>
    </row>
    <row r="7729" ht="22.5" customHeight="1">
      <c r="A7729" s="18">
        <v>45768.0</v>
      </c>
      <c r="B7729" s="19" t="str">
        <f t="shared" si="1"/>
        <v>Apr</v>
      </c>
      <c r="C7729" s="20" t="s">
        <v>57</v>
      </c>
      <c r="D7729" s="19" t="s">
        <v>71</v>
      </c>
      <c r="E7729" s="19" t="s">
        <v>38</v>
      </c>
      <c r="F7729" s="21">
        <v>1.0</v>
      </c>
      <c r="G7729" s="22">
        <v>29976.0</v>
      </c>
      <c r="H7729" s="15" t="str">
        <f t="shared" si="2"/>
        <v>Base Range</v>
      </c>
      <c r="I7729" s="22">
        <v>38879.0</v>
      </c>
      <c r="J7729" s="23">
        <f t="shared" si="3"/>
        <v>0.7710074848</v>
      </c>
      <c r="K7729" s="24" t="str">
        <f t="shared" si="4"/>
        <v>Target Not Meet</v>
      </c>
    </row>
    <row r="7730" ht="22.5" customHeight="1">
      <c r="A7730" s="18">
        <v>45768.0</v>
      </c>
      <c r="B7730" s="19" t="str">
        <f t="shared" si="1"/>
        <v>Apr</v>
      </c>
      <c r="C7730" s="20" t="s">
        <v>57</v>
      </c>
      <c r="D7730" s="19" t="s">
        <v>80</v>
      </c>
      <c r="E7730" s="19" t="s">
        <v>23</v>
      </c>
      <c r="F7730" s="21">
        <v>1.0</v>
      </c>
      <c r="G7730" s="22">
        <v>20203.0</v>
      </c>
      <c r="H7730" s="15" t="str">
        <f t="shared" si="2"/>
        <v>Base Range</v>
      </c>
      <c r="I7730" s="22">
        <v>21775.0</v>
      </c>
      <c r="J7730" s="23">
        <f t="shared" si="3"/>
        <v>0.9278071183</v>
      </c>
      <c r="K7730" s="24" t="str">
        <f t="shared" si="4"/>
        <v>Target Not Meet</v>
      </c>
    </row>
    <row r="7731" ht="22.5" customHeight="1">
      <c r="A7731" s="18">
        <v>45768.0</v>
      </c>
      <c r="B7731" s="19" t="str">
        <f t="shared" si="1"/>
        <v>Apr</v>
      </c>
      <c r="C7731" s="20" t="s">
        <v>57</v>
      </c>
      <c r="D7731" s="19" t="s">
        <v>80</v>
      </c>
      <c r="E7731" s="19" t="s">
        <v>19</v>
      </c>
      <c r="F7731" s="21">
        <v>1.0</v>
      </c>
      <c r="G7731" s="22">
        <v>19340.0</v>
      </c>
      <c r="H7731" s="15" t="str">
        <f t="shared" si="2"/>
        <v>Base Range</v>
      </c>
      <c r="I7731" s="22">
        <v>22685.0</v>
      </c>
      <c r="J7731" s="23">
        <f t="shared" si="3"/>
        <v>0.8525457351</v>
      </c>
      <c r="K7731" s="24" t="str">
        <f t="shared" si="4"/>
        <v>Target Not Meet</v>
      </c>
    </row>
    <row r="7732" ht="22.5" customHeight="1">
      <c r="A7732" s="18">
        <v>45768.0</v>
      </c>
      <c r="B7732" s="19" t="str">
        <f t="shared" si="1"/>
        <v>Apr</v>
      </c>
      <c r="C7732" s="20" t="s">
        <v>57</v>
      </c>
      <c r="D7732" s="19" t="s">
        <v>85</v>
      </c>
      <c r="E7732" s="19" t="s">
        <v>63</v>
      </c>
      <c r="F7732" s="21">
        <v>1.0</v>
      </c>
      <c r="G7732" s="22">
        <v>13611.0</v>
      </c>
      <c r="H7732" s="15" t="str">
        <f t="shared" si="2"/>
        <v>Base Range</v>
      </c>
      <c r="I7732" s="22">
        <v>17543.0</v>
      </c>
      <c r="J7732" s="23">
        <f t="shared" si="3"/>
        <v>0.7758650174</v>
      </c>
      <c r="K7732" s="24" t="str">
        <f t="shared" si="4"/>
        <v>Target Not Meet</v>
      </c>
    </row>
    <row r="7733" ht="22.5" customHeight="1">
      <c r="A7733" s="18">
        <v>45768.0</v>
      </c>
      <c r="B7733" s="19" t="str">
        <f t="shared" si="1"/>
        <v>Apr</v>
      </c>
      <c r="C7733" s="20" t="s">
        <v>57</v>
      </c>
      <c r="D7733" s="19" t="s">
        <v>85</v>
      </c>
      <c r="E7733" s="19" t="s">
        <v>9</v>
      </c>
      <c r="F7733" s="21">
        <v>2.0</v>
      </c>
      <c r="G7733" s="22">
        <v>34724.0</v>
      </c>
      <c r="H7733" s="15" t="str">
        <f t="shared" si="2"/>
        <v>Base Range</v>
      </c>
      <c r="I7733" s="22">
        <v>38481.0</v>
      </c>
      <c r="J7733" s="23">
        <f t="shared" si="3"/>
        <v>0.9023674021</v>
      </c>
      <c r="K7733" s="24" t="str">
        <f t="shared" si="4"/>
        <v>Target Not Meet</v>
      </c>
    </row>
    <row r="7734" ht="22.5" customHeight="1">
      <c r="A7734" s="18">
        <v>45768.0</v>
      </c>
      <c r="B7734" s="19" t="str">
        <f t="shared" si="1"/>
        <v>Apr</v>
      </c>
      <c r="C7734" s="20" t="s">
        <v>57</v>
      </c>
      <c r="D7734" s="19" t="s">
        <v>85</v>
      </c>
      <c r="E7734" s="19" t="s">
        <v>63</v>
      </c>
      <c r="F7734" s="21">
        <v>1.0</v>
      </c>
      <c r="G7734" s="22">
        <v>16202.0</v>
      </c>
      <c r="H7734" s="15" t="str">
        <f t="shared" si="2"/>
        <v>Base Range</v>
      </c>
      <c r="I7734" s="22">
        <v>20703.0</v>
      </c>
      <c r="J7734" s="23">
        <f t="shared" si="3"/>
        <v>0.7825918949</v>
      </c>
      <c r="K7734" s="24" t="str">
        <f t="shared" si="4"/>
        <v>Target Not Meet</v>
      </c>
    </row>
    <row r="7735" ht="22.5" customHeight="1">
      <c r="A7735" s="18">
        <v>45768.0</v>
      </c>
      <c r="B7735" s="19" t="str">
        <f t="shared" si="1"/>
        <v>Apr</v>
      </c>
      <c r="C7735" s="20" t="s">
        <v>13</v>
      </c>
      <c r="D7735" s="19" t="s">
        <v>14</v>
      </c>
      <c r="E7735" s="19" t="s">
        <v>23</v>
      </c>
      <c r="F7735" s="21">
        <v>1.0</v>
      </c>
      <c r="G7735" s="22">
        <v>27242.0</v>
      </c>
      <c r="H7735" s="15" t="str">
        <f t="shared" si="2"/>
        <v>Base Range</v>
      </c>
      <c r="I7735" s="22">
        <v>24355.0</v>
      </c>
      <c r="J7735" s="23">
        <f t="shared" si="3"/>
        <v>1.118538288</v>
      </c>
      <c r="K7735" s="24" t="str">
        <f t="shared" si="4"/>
        <v>Over Achived</v>
      </c>
    </row>
    <row r="7736" ht="22.5" customHeight="1">
      <c r="A7736" s="18">
        <v>45768.0</v>
      </c>
      <c r="B7736" s="19" t="str">
        <f t="shared" si="1"/>
        <v>Apr</v>
      </c>
      <c r="C7736" s="20" t="s">
        <v>57</v>
      </c>
      <c r="D7736" s="19" t="s">
        <v>58</v>
      </c>
      <c r="E7736" s="19" t="s">
        <v>19</v>
      </c>
      <c r="F7736" s="21">
        <v>1.0</v>
      </c>
      <c r="G7736" s="22">
        <v>21627.0</v>
      </c>
      <c r="H7736" s="15" t="str">
        <f t="shared" si="2"/>
        <v>Base Range</v>
      </c>
      <c r="I7736" s="22">
        <v>16482.0</v>
      </c>
      <c r="J7736" s="23">
        <f t="shared" si="3"/>
        <v>1.312158719</v>
      </c>
      <c r="K7736" s="24" t="str">
        <f t="shared" si="4"/>
        <v>Over Achived</v>
      </c>
    </row>
    <row r="7737" ht="22.5" customHeight="1">
      <c r="A7737" s="18">
        <v>45768.0</v>
      </c>
      <c r="B7737" s="19" t="str">
        <f t="shared" si="1"/>
        <v>Apr</v>
      </c>
      <c r="C7737" s="20" t="s">
        <v>13</v>
      </c>
      <c r="D7737" s="19" t="s">
        <v>14</v>
      </c>
      <c r="E7737" s="19" t="s">
        <v>63</v>
      </c>
      <c r="F7737" s="21">
        <v>2.0</v>
      </c>
      <c r="G7737" s="22">
        <v>46991.0</v>
      </c>
      <c r="H7737" s="15" t="str">
        <f t="shared" si="2"/>
        <v>Base Range</v>
      </c>
      <c r="I7737" s="22">
        <v>41727.0</v>
      </c>
      <c r="J7737" s="23">
        <f t="shared" si="3"/>
        <v>1.12615333</v>
      </c>
      <c r="K7737" s="24" t="str">
        <f t="shared" si="4"/>
        <v>Over Achived</v>
      </c>
    </row>
    <row r="7738" ht="22.5" customHeight="1">
      <c r="A7738" s="18">
        <v>45768.0</v>
      </c>
      <c r="B7738" s="19" t="str">
        <f t="shared" si="1"/>
        <v>Apr</v>
      </c>
      <c r="C7738" s="20" t="s">
        <v>92</v>
      </c>
      <c r="D7738" s="19" t="s">
        <v>93</v>
      </c>
      <c r="E7738" s="19" t="s">
        <v>34</v>
      </c>
      <c r="F7738" s="21">
        <v>2.0</v>
      </c>
      <c r="G7738" s="22">
        <v>61096.0</v>
      </c>
      <c r="H7738" s="15" t="str">
        <f t="shared" si="2"/>
        <v>Medium Range</v>
      </c>
      <c r="I7738" s="22">
        <v>71578.0</v>
      </c>
      <c r="J7738" s="23">
        <f t="shared" si="3"/>
        <v>0.8535583559</v>
      </c>
      <c r="K7738" s="24" t="str">
        <f t="shared" si="4"/>
        <v>Target Not Meet</v>
      </c>
    </row>
    <row r="7739" ht="22.5" customHeight="1">
      <c r="A7739" s="18">
        <v>45768.0</v>
      </c>
      <c r="B7739" s="19" t="str">
        <f t="shared" si="1"/>
        <v>Apr</v>
      </c>
      <c r="C7739" s="20" t="s">
        <v>7</v>
      </c>
      <c r="D7739" s="19" t="s">
        <v>106</v>
      </c>
      <c r="E7739" s="19" t="s">
        <v>68</v>
      </c>
      <c r="F7739" s="21">
        <v>1.0</v>
      </c>
      <c r="G7739" s="22">
        <v>47961.0</v>
      </c>
      <c r="H7739" s="15" t="str">
        <f t="shared" si="2"/>
        <v>Base Range</v>
      </c>
      <c r="I7739" s="22">
        <v>35405.0</v>
      </c>
      <c r="J7739" s="23">
        <f t="shared" si="3"/>
        <v>1.354639175</v>
      </c>
      <c r="K7739" s="24" t="str">
        <f t="shared" si="4"/>
        <v>Over Achived</v>
      </c>
    </row>
    <row r="7740" ht="22.5" customHeight="1">
      <c r="A7740" s="18">
        <v>45768.0</v>
      </c>
      <c r="B7740" s="19" t="str">
        <f t="shared" si="1"/>
        <v>Apr</v>
      </c>
      <c r="C7740" s="20" t="s">
        <v>92</v>
      </c>
      <c r="D7740" s="19" t="s">
        <v>93</v>
      </c>
      <c r="E7740" s="19" t="s">
        <v>68</v>
      </c>
      <c r="F7740" s="21">
        <v>1.0</v>
      </c>
      <c r="G7740" s="22">
        <v>34214.0</v>
      </c>
      <c r="H7740" s="15" t="str">
        <f t="shared" si="2"/>
        <v>Base Range</v>
      </c>
      <c r="I7740" s="22">
        <v>37152.0</v>
      </c>
      <c r="J7740" s="23">
        <f t="shared" si="3"/>
        <v>0.920919466</v>
      </c>
      <c r="K7740" s="24" t="str">
        <f t="shared" si="4"/>
        <v>Target Not Meet</v>
      </c>
    </row>
    <row r="7741" ht="22.5" customHeight="1">
      <c r="A7741" s="18">
        <v>45768.0</v>
      </c>
      <c r="B7741" s="19" t="str">
        <f t="shared" si="1"/>
        <v>Apr</v>
      </c>
      <c r="C7741" s="20" t="s">
        <v>7</v>
      </c>
      <c r="D7741" s="19" t="s">
        <v>8</v>
      </c>
      <c r="E7741" s="19" t="s">
        <v>9</v>
      </c>
      <c r="F7741" s="21">
        <v>5.0</v>
      </c>
      <c r="G7741" s="22">
        <v>92836.0</v>
      </c>
      <c r="H7741" s="15" t="str">
        <f t="shared" si="2"/>
        <v>Very High Range</v>
      </c>
      <c r="I7741" s="22">
        <v>77218.0</v>
      </c>
      <c r="J7741" s="23">
        <f t="shared" si="3"/>
        <v>1.202258541</v>
      </c>
      <c r="K7741" s="24" t="str">
        <f t="shared" si="4"/>
        <v>Over Achived</v>
      </c>
    </row>
    <row r="7742" ht="22.5" customHeight="1">
      <c r="A7742" s="18">
        <v>45768.0</v>
      </c>
      <c r="B7742" s="19" t="str">
        <f t="shared" si="1"/>
        <v>Apr</v>
      </c>
      <c r="C7742" s="20" t="s">
        <v>7</v>
      </c>
      <c r="D7742" s="19" t="s">
        <v>8</v>
      </c>
      <c r="E7742" s="19" t="s">
        <v>23</v>
      </c>
      <c r="F7742" s="21">
        <v>2.0</v>
      </c>
      <c r="G7742" s="22">
        <v>43214.0</v>
      </c>
      <c r="H7742" s="15" t="str">
        <f t="shared" si="2"/>
        <v>Base Range</v>
      </c>
      <c r="I7742" s="22">
        <v>32264.0</v>
      </c>
      <c r="J7742" s="23">
        <f t="shared" si="3"/>
        <v>1.339387553</v>
      </c>
      <c r="K7742" s="24" t="str">
        <f t="shared" si="4"/>
        <v>Over Achived</v>
      </c>
    </row>
    <row r="7743" ht="22.5" customHeight="1">
      <c r="A7743" s="18">
        <v>45768.0</v>
      </c>
      <c r="B7743" s="19" t="str">
        <f t="shared" si="1"/>
        <v>Apr</v>
      </c>
      <c r="C7743" s="20" t="s">
        <v>7</v>
      </c>
      <c r="D7743" s="19" t="s">
        <v>8</v>
      </c>
      <c r="E7743" s="19" t="s">
        <v>23</v>
      </c>
      <c r="F7743" s="21">
        <v>2.0</v>
      </c>
      <c r="G7743" s="22">
        <v>44179.0</v>
      </c>
      <c r="H7743" s="15" t="str">
        <f t="shared" si="2"/>
        <v>Base Range</v>
      </c>
      <c r="I7743" s="22">
        <v>31592.0</v>
      </c>
      <c r="J7743" s="23">
        <f t="shared" si="3"/>
        <v>1.398423652</v>
      </c>
      <c r="K7743" s="24" t="str">
        <f t="shared" si="4"/>
        <v>Over Achived</v>
      </c>
    </row>
    <row r="7744" ht="22.5" customHeight="1">
      <c r="A7744" s="18">
        <v>45768.0</v>
      </c>
      <c r="B7744" s="19" t="str">
        <f t="shared" si="1"/>
        <v>Apr</v>
      </c>
      <c r="C7744" s="20" t="s">
        <v>7</v>
      </c>
      <c r="D7744" s="19" t="s">
        <v>8</v>
      </c>
      <c r="E7744" s="19" t="s">
        <v>9</v>
      </c>
      <c r="F7744" s="21">
        <v>4.0</v>
      </c>
      <c r="G7744" s="22">
        <v>83850.0</v>
      </c>
      <c r="H7744" s="15" t="str">
        <f t="shared" si="2"/>
        <v>High Range</v>
      </c>
      <c r="I7744" s="22">
        <v>64544.0</v>
      </c>
      <c r="J7744" s="23">
        <f t="shared" si="3"/>
        <v>1.299113783</v>
      </c>
      <c r="K7744" s="24" t="str">
        <f t="shared" si="4"/>
        <v>Over Achived</v>
      </c>
    </row>
    <row r="7745" ht="22.5" customHeight="1">
      <c r="A7745" s="18">
        <v>45768.0</v>
      </c>
      <c r="B7745" s="19" t="str">
        <f t="shared" si="1"/>
        <v>Apr</v>
      </c>
      <c r="C7745" s="20" t="s">
        <v>7</v>
      </c>
      <c r="D7745" s="19" t="s">
        <v>8</v>
      </c>
      <c r="E7745" s="19" t="s">
        <v>26</v>
      </c>
      <c r="F7745" s="21">
        <v>6.0</v>
      </c>
      <c r="G7745" s="22">
        <v>123953.0</v>
      </c>
      <c r="H7745" s="15" t="str">
        <f t="shared" si="2"/>
        <v>Very High Range</v>
      </c>
      <c r="I7745" s="22">
        <v>87612.0</v>
      </c>
      <c r="J7745" s="23">
        <f t="shared" si="3"/>
        <v>1.414794777</v>
      </c>
      <c r="K7745" s="24" t="str">
        <f t="shared" si="4"/>
        <v>Over Achived</v>
      </c>
    </row>
    <row r="7746" ht="22.5" customHeight="1">
      <c r="A7746" s="18">
        <v>45768.0</v>
      </c>
      <c r="B7746" s="19" t="str">
        <f t="shared" si="1"/>
        <v>Apr</v>
      </c>
      <c r="C7746" s="20" t="s">
        <v>7</v>
      </c>
      <c r="D7746" s="19" t="s">
        <v>106</v>
      </c>
      <c r="E7746" s="19" t="s">
        <v>38</v>
      </c>
      <c r="F7746" s="21">
        <v>3.0</v>
      </c>
      <c r="G7746" s="22">
        <v>71897.0</v>
      </c>
      <c r="H7746" s="15" t="str">
        <f t="shared" si="2"/>
        <v>High Range</v>
      </c>
      <c r="I7746" s="22">
        <v>59523.0</v>
      </c>
      <c r="J7746" s="23">
        <f t="shared" si="3"/>
        <v>1.207886027</v>
      </c>
      <c r="K7746" s="24" t="str">
        <f t="shared" si="4"/>
        <v>Over Achived</v>
      </c>
    </row>
    <row r="7747" ht="22.5" customHeight="1">
      <c r="A7747" s="18">
        <v>45768.0</v>
      </c>
      <c r="B7747" s="19" t="str">
        <f t="shared" si="1"/>
        <v>Apr</v>
      </c>
      <c r="C7747" s="20" t="s">
        <v>7</v>
      </c>
      <c r="D7747" s="19" t="s">
        <v>118</v>
      </c>
      <c r="E7747" s="19" t="s">
        <v>68</v>
      </c>
      <c r="F7747" s="21">
        <v>1.0</v>
      </c>
      <c r="G7747" s="22">
        <v>37902.0</v>
      </c>
      <c r="H7747" s="15" t="str">
        <f t="shared" si="2"/>
        <v>Base Range</v>
      </c>
      <c r="I7747" s="22">
        <v>33835.0</v>
      </c>
      <c r="J7747" s="23">
        <f t="shared" si="3"/>
        <v>1.120200975</v>
      </c>
      <c r="K7747" s="24" t="str">
        <f t="shared" si="4"/>
        <v>Over Achived</v>
      </c>
    </row>
    <row r="7748" ht="22.5" customHeight="1">
      <c r="A7748" s="18">
        <v>45768.0</v>
      </c>
      <c r="B7748" s="19" t="str">
        <f t="shared" si="1"/>
        <v>Apr</v>
      </c>
      <c r="C7748" s="20" t="s">
        <v>7</v>
      </c>
      <c r="D7748" s="19" t="s">
        <v>118</v>
      </c>
      <c r="E7748" s="19" t="s">
        <v>38</v>
      </c>
      <c r="F7748" s="21">
        <v>3.0</v>
      </c>
      <c r="G7748" s="22">
        <v>65684.0</v>
      </c>
      <c r="H7748" s="15" t="str">
        <f t="shared" si="2"/>
        <v>Medium Range</v>
      </c>
      <c r="I7748" s="22">
        <v>56169.0</v>
      </c>
      <c r="J7748" s="23">
        <f t="shared" si="3"/>
        <v>1.169399491</v>
      </c>
      <c r="K7748" s="24" t="str">
        <f t="shared" si="4"/>
        <v>Over Achived</v>
      </c>
    </row>
    <row r="7749" ht="22.5" customHeight="1">
      <c r="A7749" s="18">
        <v>45768.0</v>
      </c>
      <c r="B7749" s="19" t="str">
        <f t="shared" si="1"/>
        <v>Apr</v>
      </c>
      <c r="C7749" s="20" t="s">
        <v>7</v>
      </c>
      <c r="D7749" s="19" t="s">
        <v>118</v>
      </c>
      <c r="E7749" s="19" t="s">
        <v>68</v>
      </c>
      <c r="F7749" s="21">
        <v>2.0</v>
      </c>
      <c r="G7749" s="22">
        <v>38079.0</v>
      </c>
      <c r="H7749" s="15" t="str">
        <f t="shared" si="2"/>
        <v>Base Range</v>
      </c>
      <c r="I7749" s="22">
        <v>29891.0</v>
      </c>
      <c r="J7749" s="23">
        <f t="shared" si="3"/>
        <v>1.273928607</v>
      </c>
      <c r="K7749" s="24" t="str">
        <f t="shared" si="4"/>
        <v>Over Achived</v>
      </c>
    </row>
    <row r="7750" ht="22.5" customHeight="1">
      <c r="A7750" s="18">
        <v>45768.0</v>
      </c>
      <c r="B7750" s="19" t="str">
        <f t="shared" si="1"/>
        <v>Apr</v>
      </c>
      <c r="C7750" s="20" t="s">
        <v>7</v>
      </c>
      <c r="D7750" s="19" t="s">
        <v>126</v>
      </c>
      <c r="E7750" s="19" t="s">
        <v>23</v>
      </c>
      <c r="F7750" s="21">
        <v>2.0</v>
      </c>
      <c r="G7750" s="22">
        <v>47342.0</v>
      </c>
      <c r="H7750" s="15" t="str">
        <f t="shared" si="2"/>
        <v>Base Range</v>
      </c>
      <c r="I7750" s="22">
        <v>42790.0</v>
      </c>
      <c r="J7750" s="23">
        <f t="shared" si="3"/>
        <v>1.106379995</v>
      </c>
      <c r="K7750" s="24" t="str">
        <f t="shared" si="4"/>
        <v>Over Achived</v>
      </c>
    </row>
    <row r="7751" ht="22.5" customHeight="1">
      <c r="A7751" s="18">
        <v>45768.0</v>
      </c>
      <c r="B7751" s="19" t="str">
        <f t="shared" si="1"/>
        <v>Apr</v>
      </c>
      <c r="C7751" s="20" t="s">
        <v>7</v>
      </c>
      <c r="D7751" s="19" t="s">
        <v>126</v>
      </c>
      <c r="E7751" s="19" t="s">
        <v>63</v>
      </c>
      <c r="F7751" s="21">
        <v>1.0</v>
      </c>
      <c r="G7751" s="22">
        <v>38227.0</v>
      </c>
      <c r="H7751" s="15" t="str">
        <f t="shared" si="2"/>
        <v>Base Range</v>
      </c>
      <c r="I7751" s="22">
        <v>30407.0</v>
      </c>
      <c r="J7751" s="23">
        <f t="shared" si="3"/>
        <v>1.257177624</v>
      </c>
      <c r="K7751" s="24" t="str">
        <f t="shared" si="4"/>
        <v>Over Achived</v>
      </c>
    </row>
    <row r="7752" ht="22.5" customHeight="1">
      <c r="A7752" s="18">
        <v>45768.0</v>
      </c>
      <c r="B7752" s="19" t="str">
        <f t="shared" si="1"/>
        <v>Apr</v>
      </c>
      <c r="C7752" s="20" t="s">
        <v>7</v>
      </c>
      <c r="D7752" s="19" t="s">
        <v>131</v>
      </c>
      <c r="E7752" s="19" t="s">
        <v>68</v>
      </c>
      <c r="F7752" s="21">
        <v>2.0</v>
      </c>
      <c r="G7752" s="22">
        <v>40002.0</v>
      </c>
      <c r="H7752" s="15" t="str">
        <f t="shared" si="2"/>
        <v>Base Range</v>
      </c>
      <c r="I7752" s="22">
        <v>31266.0</v>
      </c>
      <c r="J7752" s="23">
        <f t="shared" si="3"/>
        <v>1.279408943</v>
      </c>
      <c r="K7752" s="24" t="str">
        <f t="shared" si="4"/>
        <v>Over Achived</v>
      </c>
    </row>
    <row r="7753" ht="22.5" customHeight="1">
      <c r="A7753" s="18">
        <v>45768.0</v>
      </c>
      <c r="B7753" s="19" t="str">
        <f t="shared" si="1"/>
        <v>Apr</v>
      </c>
      <c r="C7753" s="20" t="s">
        <v>7</v>
      </c>
      <c r="D7753" s="19" t="s">
        <v>131</v>
      </c>
      <c r="E7753" s="19" t="s">
        <v>63</v>
      </c>
      <c r="F7753" s="21">
        <v>1.0</v>
      </c>
      <c r="G7753" s="22">
        <v>40241.0</v>
      </c>
      <c r="H7753" s="15" t="str">
        <f t="shared" si="2"/>
        <v>Base Range</v>
      </c>
      <c r="I7753" s="22">
        <v>32159.0</v>
      </c>
      <c r="J7753" s="23">
        <f t="shared" si="3"/>
        <v>1.251313785</v>
      </c>
      <c r="K7753" s="24" t="str">
        <f t="shared" si="4"/>
        <v>Over Achived</v>
      </c>
    </row>
    <row r="7754" ht="22.5" customHeight="1">
      <c r="A7754" s="18">
        <v>45768.0</v>
      </c>
      <c r="B7754" s="19" t="str">
        <f t="shared" si="1"/>
        <v>Apr</v>
      </c>
      <c r="C7754" s="20" t="s">
        <v>7</v>
      </c>
      <c r="D7754" s="19" t="s">
        <v>126</v>
      </c>
      <c r="E7754" s="19" t="s">
        <v>19</v>
      </c>
      <c r="F7754" s="21">
        <v>2.0</v>
      </c>
      <c r="G7754" s="22">
        <v>49146.0</v>
      </c>
      <c r="H7754" s="15" t="str">
        <f t="shared" si="2"/>
        <v>Base Range</v>
      </c>
      <c r="I7754" s="22">
        <v>45883.0</v>
      </c>
      <c r="J7754" s="23">
        <f t="shared" si="3"/>
        <v>1.071115664</v>
      </c>
      <c r="K7754" s="24" t="str">
        <f t="shared" si="4"/>
        <v>Over Achived</v>
      </c>
    </row>
    <row r="7755" ht="22.5" customHeight="1">
      <c r="A7755" s="18">
        <v>45768.0</v>
      </c>
      <c r="B7755" s="19" t="str">
        <f t="shared" si="1"/>
        <v>Apr</v>
      </c>
      <c r="C7755" s="20" t="s">
        <v>92</v>
      </c>
      <c r="D7755" s="19" t="s">
        <v>158</v>
      </c>
      <c r="E7755" s="19" t="s">
        <v>26</v>
      </c>
      <c r="F7755" s="21">
        <v>2.0</v>
      </c>
      <c r="G7755" s="22">
        <v>58739.0</v>
      </c>
      <c r="H7755" s="15" t="str">
        <f t="shared" si="2"/>
        <v>Medium Range</v>
      </c>
      <c r="I7755" s="22">
        <v>43042.0</v>
      </c>
      <c r="J7755" s="23">
        <f t="shared" si="3"/>
        <v>1.364690302</v>
      </c>
      <c r="K7755" s="24" t="str">
        <f t="shared" si="4"/>
        <v>Over Achived</v>
      </c>
    </row>
    <row r="7756" ht="22.5" customHeight="1">
      <c r="A7756" s="18">
        <v>45768.0</v>
      </c>
      <c r="B7756" s="19" t="str">
        <f t="shared" si="1"/>
        <v>Apr</v>
      </c>
      <c r="C7756" s="20" t="s">
        <v>92</v>
      </c>
      <c r="D7756" s="19" t="s">
        <v>93</v>
      </c>
      <c r="E7756" s="19" t="s">
        <v>38</v>
      </c>
      <c r="F7756" s="21">
        <v>2.0</v>
      </c>
      <c r="G7756" s="22">
        <v>55859.0</v>
      </c>
      <c r="H7756" s="15" t="str">
        <f t="shared" si="2"/>
        <v>Medium Range</v>
      </c>
      <c r="I7756" s="22">
        <v>62375.0</v>
      </c>
      <c r="J7756" s="23">
        <f t="shared" si="3"/>
        <v>0.8955350701</v>
      </c>
      <c r="K7756" s="24" t="str">
        <f t="shared" si="4"/>
        <v>Target Not Meet</v>
      </c>
    </row>
    <row r="7757" ht="22.5" customHeight="1">
      <c r="A7757" s="18">
        <v>45768.0</v>
      </c>
      <c r="B7757" s="19" t="str">
        <f t="shared" si="1"/>
        <v>Apr</v>
      </c>
      <c r="C7757" s="20" t="s">
        <v>92</v>
      </c>
      <c r="D7757" s="19" t="s">
        <v>93</v>
      </c>
      <c r="E7757" s="19" t="s">
        <v>38</v>
      </c>
      <c r="F7757" s="21">
        <v>2.0</v>
      </c>
      <c r="G7757" s="22">
        <v>47801.0</v>
      </c>
      <c r="H7757" s="15" t="str">
        <f t="shared" si="2"/>
        <v>Base Range</v>
      </c>
      <c r="I7757" s="22">
        <v>61541.0</v>
      </c>
      <c r="J7757" s="23">
        <f t="shared" si="3"/>
        <v>0.7767342097</v>
      </c>
      <c r="K7757" s="24" t="str">
        <f t="shared" si="4"/>
        <v>Target Not Meet</v>
      </c>
    </row>
    <row r="7758" ht="22.5" customHeight="1">
      <c r="A7758" s="18">
        <v>45768.0</v>
      </c>
      <c r="B7758" s="19" t="str">
        <f t="shared" si="1"/>
        <v>Apr</v>
      </c>
      <c r="C7758" s="20" t="s">
        <v>92</v>
      </c>
      <c r="D7758" s="19" t="s">
        <v>98</v>
      </c>
      <c r="E7758" s="19" t="s">
        <v>34</v>
      </c>
      <c r="F7758" s="21">
        <v>3.0</v>
      </c>
      <c r="G7758" s="22">
        <v>72433.0</v>
      </c>
      <c r="H7758" s="15" t="str">
        <f t="shared" si="2"/>
        <v>High Range</v>
      </c>
      <c r="I7758" s="22">
        <v>90156.0</v>
      </c>
      <c r="J7758" s="23">
        <f t="shared" si="3"/>
        <v>0.803418519</v>
      </c>
      <c r="K7758" s="24" t="str">
        <f t="shared" si="4"/>
        <v>Target Not Meet</v>
      </c>
    </row>
    <row r="7759" ht="22.5" customHeight="1">
      <c r="A7759" s="18">
        <v>45768.0</v>
      </c>
      <c r="B7759" s="19" t="str">
        <f t="shared" si="1"/>
        <v>Apr</v>
      </c>
      <c r="C7759" s="20" t="s">
        <v>92</v>
      </c>
      <c r="D7759" s="19" t="s">
        <v>98</v>
      </c>
      <c r="E7759" s="19" t="s">
        <v>38</v>
      </c>
      <c r="F7759" s="21">
        <v>2.0</v>
      </c>
      <c r="G7759" s="22">
        <v>43219.0</v>
      </c>
      <c r="H7759" s="15" t="str">
        <f t="shared" si="2"/>
        <v>Base Range</v>
      </c>
      <c r="I7759" s="22">
        <v>54126.0</v>
      </c>
      <c r="J7759" s="23">
        <f t="shared" si="3"/>
        <v>0.7984887115</v>
      </c>
      <c r="K7759" s="24" t="str">
        <f t="shared" si="4"/>
        <v>Target Not Meet</v>
      </c>
    </row>
    <row r="7760" ht="22.5" customHeight="1">
      <c r="A7760" s="18">
        <v>45768.0</v>
      </c>
      <c r="B7760" s="19" t="str">
        <f t="shared" si="1"/>
        <v>Apr</v>
      </c>
      <c r="C7760" s="20" t="s">
        <v>92</v>
      </c>
      <c r="D7760" s="19" t="s">
        <v>158</v>
      </c>
      <c r="E7760" s="19" t="s">
        <v>9</v>
      </c>
      <c r="F7760" s="21">
        <v>3.0</v>
      </c>
      <c r="G7760" s="22">
        <v>80372.0</v>
      </c>
      <c r="H7760" s="15" t="str">
        <f t="shared" si="2"/>
        <v>High Range</v>
      </c>
      <c r="I7760" s="22">
        <v>66499.0</v>
      </c>
      <c r="J7760" s="23">
        <f t="shared" si="3"/>
        <v>1.208619678</v>
      </c>
      <c r="K7760" s="24" t="str">
        <f t="shared" si="4"/>
        <v>Over Achived</v>
      </c>
    </row>
    <row r="7761" ht="22.5" customHeight="1">
      <c r="A7761" s="18">
        <v>45768.0</v>
      </c>
      <c r="B7761" s="19" t="str">
        <f t="shared" si="1"/>
        <v>Apr</v>
      </c>
      <c r="C7761" s="20" t="s">
        <v>92</v>
      </c>
      <c r="D7761" s="19" t="s">
        <v>98</v>
      </c>
      <c r="E7761" s="19" t="s">
        <v>68</v>
      </c>
      <c r="F7761" s="21">
        <v>1.0</v>
      </c>
      <c r="G7761" s="22">
        <v>32829.0</v>
      </c>
      <c r="H7761" s="15" t="str">
        <f t="shared" si="2"/>
        <v>Base Range</v>
      </c>
      <c r="I7761" s="22">
        <v>35341.0</v>
      </c>
      <c r="J7761" s="23">
        <f t="shared" si="3"/>
        <v>0.9289210832</v>
      </c>
      <c r="K7761" s="24" t="str">
        <f t="shared" si="4"/>
        <v>Target Not Meet</v>
      </c>
    </row>
    <row r="7762" ht="22.5" customHeight="1">
      <c r="A7762" s="18">
        <v>45768.0</v>
      </c>
      <c r="B7762" s="19" t="str">
        <f t="shared" si="1"/>
        <v>Apr</v>
      </c>
      <c r="C7762" s="20" t="s">
        <v>92</v>
      </c>
      <c r="D7762" s="19" t="s">
        <v>144</v>
      </c>
      <c r="E7762" s="19" t="s">
        <v>38</v>
      </c>
      <c r="F7762" s="21">
        <v>2.0</v>
      </c>
      <c r="G7762" s="22">
        <v>48277.0</v>
      </c>
      <c r="H7762" s="15" t="str">
        <f t="shared" si="2"/>
        <v>Base Range</v>
      </c>
      <c r="I7762" s="22">
        <v>43723.0</v>
      </c>
      <c r="J7762" s="23">
        <f t="shared" si="3"/>
        <v>1.104155708</v>
      </c>
      <c r="K7762" s="24" t="str">
        <f t="shared" si="4"/>
        <v>Over Achived</v>
      </c>
    </row>
    <row r="7763" ht="22.5" customHeight="1">
      <c r="A7763" s="18">
        <v>45768.0</v>
      </c>
      <c r="B7763" s="19" t="str">
        <f t="shared" si="1"/>
        <v>Apr</v>
      </c>
      <c r="C7763" s="20" t="s">
        <v>92</v>
      </c>
      <c r="D7763" s="19" t="s">
        <v>98</v>
      </c>
      <c r="E7763" s="19" t="s">
        <v>38</v>
      </c>
      <c r="F7763" s="21">
        <v>2.0</v>
      </c>
      <c r="G7763" s="22">
        <v>51443.0</v>
      </c>
      <c r="H7763" s="15" t="str">
        <f t="shared" si="2"/>
        <v>Medium Range</v>
      </c>
      <c r="I7763" s="22">
        <v>56201.0</v>
      </c>
      <c r="J7763" s="23">
        <f t="shared" si="3"/>
        <v>0.9153395847</v>
      </c>
      <c r="K7763" s="24" t="str">
        <f t="shared" si="4"/>
        <v>Target Not Meet</v>
      </c>
    </row>
    <row r="7764" ht="22.5" customHeight="1">
      <c r="A7764" s="18">
        <v>45768.0</v>
      </c>
      <c r="B7764" s="19" t="str">
        <f t="shared" si="1"/>
        <v>Apr</v>
      </c>
      <c r="C7764" s="20" t="s">
        <v>92</v>
      </c>
      <c r="D7764" s="19" t="s">
        <v>144</v>
      </c>
      <c r="E7764" s="19" t="s">
        <v>9</v>
      </c>
      <c r="F7764" s="21">
        <v>2.0</v>
      </c>
      <c r="G7764" s="22">
        <v>64269.0</v>
      </c>
      <c r="H7764" s="15" t="str">
        <f t="shared" si="2"/>
        <v>Medium Range</v>
      </c>
      <c r="I7764" s="22">
        <v>50407.0</v>
      </c>
      <c r="J7764" s="23">
        <f t="shared" si="3"/>
        <v>1.275001488</v>
      </c>
      <c r="K7764" s="24" t="str">
        <f t="shared" si="4"/>
        <v>Over Achived</v>
      </c>
    </row>
    <row r="7765" ht="22.5" customHeight="1">
      <c r="A7765" s="18">
        <v>45768.0</v>
      </c>
      <c r="B7765" s="19" t="str">
        <f t="shared" si="1"/>
        <v>Apr</v>
      </c>
      <c r="C7765" s="20" t="s">
        <v>92</v>
      </c>
      <c r="D7765" s="19" t="s">
        <v>144</v>
      </c>
      <c r="E7765" s="19" t="s">
        <v>68</v>
      </c>
      <c r="F7765" s="21">
        <v>1.0</v>
      </c>
      <c r="G7765" s="22">
        <v>34458.0</v>
      </c>
      <c r="H7765" s="15" t="str">
        <f t="shared" si="2"/>
        <v>Base Range</v>
      </c>
      <c r="I7765" s="22">
        <v>24842.0</v>
      </c>
      <c r="J7765" s="23">
        <f t="shared" si="3"/>
        <v>1.387086386</v>
      </c>
      <c r="K7765" s="24" t="str">
        <f t="shared" si="4"/>
        <v>Over Achived</v>
      </c>
    </row>
    <row r="7766" ht="22.5" customHeight="1">
      <c r="A7766" s="18">
        <v>45768.0</v>
      </c>
      <c r="B7766" s="19" t="str">
        <f t="shared" si="1"/>
        <v>Apr</v>
      </c>
      <c r="C7766" s="20" t="s">
        <v>92</v>
      </c>
      <c r="D7766" s="25" t="s">
        <v>149</v>
      </c>
      <c r="E7766" s="19" t="s">
        <v>38</v>
      </c>
      <c r="F7766" s="21">
        <v>2.0</v>
      </c>
      <c r="G7766" s="22">
        <v>53610.0</v>
      </c>
      <c r="H7766" s="15" t="str">
        <f t="shared" si="2"/>
        <v>Medium Range</v>
      </c>
      <c r="I7766" s="22">
        <v>43724.0</v>
      </c>
      <c r="J7766" s="23">
        <f t="shared" si="3"/>
        <v>1.226100082</v>
      </c>
      <c r="K7766" s="24" t="str">
        <f t="shared" si="4"/>
        <v>Over Achived</v>
      </c>
    </row>
    <row r="7767" ht="22.5" customHeight="1">
      <c r="A7767" s="18">
        <v>45768.0</v>
      </c>
      <c r="B7767" s="19" t="str">
        <f t="shared" si="1"/>
        <v>Apr</v>
      </c>
      <c r="C7767" s="20" t="s">
        <v>92</v>
      </c>
      <c r="D7767" s="25" t="s">
        <v>149</v>
      </c>
      <c r="E7767" s="19" t="s">
        <v>63</v>
      </c>
      <c r="F7767" s="21">
        <v>3.0</v>
      </c>
      <c r="G7767" s="22">
        <v>71110.0</v>
      </c>
      <c r="H7767" s="15" t="str">
        <f t="shared" si="2"/>
        <v>High Range</v>
      </c>
      <c r="I7767" s="22">
        <v>52862.0</v>
      </c>
      <c r="J7767" s="23">
        <f t="shared" si="3"/>
        <v>1.345200711</v>
      </c>
      <c r="K7767" s="24" t="str">
        <f t="shared" si="4"/>
        <v>Over Achived</v>
      </c>
    </row>
    <row r="7768" ht="22.5" customHeight="1">
      <c r="A7768" s="18">
        <v>45768.0</v>
      </c>
      <c r="B7768" s="19" t="str">
        <f t="shared" si="1"/>
        <v>Apr</v>
      </c>
      <c r="C7768" s="20" t="s">
        <v>92</v>
      </c>
      <c r="D7768" s="19" t="s">
        <v>158</v>
      </c>
      <c r="E7768" s="19" t="s">
        <v>68</v>
      </c>
      <c r="F7768" s="21">
        <v>1.0</v>
      </c>
      <c r="G7768" s="22">
        <v>33309.0</v>
      </c>
      <c r="H7768" s="15" t="str">
        <f t="shared" si="2"/>
        <v>Base Range</v>
      </c>
      <c r="I7768" s="22">
        <v>26488.0</v>
      </c>
      <c r="J7768" s="23">
        <f t="shared" si="3"/>
        <v>1.257512836</v>
      </c>
      <c r="K7768" s="24" t="str">
        <f t="shared" si="4"/>
        <v>Over Achived</v>
      </c>
    </row>
    <row r="7769" ht="22.5" customHeight="1">
      <c r="A7769" s="18">
        <v>45769.0</v>
      </c>
      <c r="B7769" s="19" t="str">
        <f t="shared" si="1"/>
        <v>Apr</v>
      </c>
      <c r="C7769" s="20" t="s">
        <v>13</v>
      </c>
      <c r="D7769" s="19" t="s">
        <v>37</v>
      </c>
      <c r="E7769" s="19" t="s">
        <v>63</v>
      </c>
      <c r="F7769" s="21">
        <v>1.0</v>
      </c>
      <c r="G7769" s="22">
        <v>10274.0</v>
      </c>
      <c r="H7769" s="15" t="str">
        <f t="shared" si="2"/>
        <v>Base Range</v>
      </c>
      <c r="I7769" s="22">
        <v>12767.0</v>
      </c>
      <c r="J7769" s="23">
        <f t="shared" si="3"/>
        <v>0.804730947</v>
      </c>
      <c r="K7769" s="24" t="str">
        <f t="shared" si="4"/>
        <v>Target Not Meet</v>
      </c>
    </row>
    <row r="7770" ht="22.5" customHeight="1">
      <c r="A7770" s="18">
        <v>45769.0</v>
      </c>
      <c r="B7770" s="19" t="str">
        <f t="shared" si="1"/>
        <v>Apr</v>
      </c>
      <c r="C7770" s="20" t="s">
        <v>57</v>
      </c>
      <c r="D7770" s="19" t="s">
        <v>58</v>
      </c>
      <c r="E7770" s="19" t="s">
        <v>9</v>
      </c>
      <c r="F7770" s="21">
        <v>1.0</v>
      </c>
      <c r="G7770" s="22">
        <v>41919.0</v>
      </c>
      <c r="H7770" s="15" t="str">
        <f t="shared" si="2"/>
        <v>Base Range</v>
      </c>
      <c r="I7770" s="22">
        <v>34008.0</v>
      </c>
      <c r="J7770" s="23">
        <f t="shared" si="3"/>
        <v>1.232621736</v>
      </c>
      <c r="K7770" s="24" t="str">
        <f t="shared" si="4"/>
        <v>Over Achived</v>
      </c>
    </row>
    <row r="7771" ht="22.5" customHeight="1">
      <c r="A7771" s="18">
        <v>45769.0</v>
      </c>
      <c r="B7771" s="19" t="str">
        <f t="shared" si="1"/>
        <v>Apr</v>
      </c>
      <c r="C7771" s="20" t="s">
        <v>13</v>
      </c>
      <c r="D7771" s="19" t="s">
        <v>169</v>
      </c>
      <c r="E7771" s="19" t="s">
        <v>38</v>
      </c>
      <c r="F7771" s="21">
        <v>1.0</v>
      </c>
      <c r="G7771" s="22">
        <v>35080.0</v>
      </c>
      <c r="H7771" s="15" t="str">
        <f t="shared" si="2"/>
        <v>Base Range</v>
      </c>
      <c r="I7771" s="22">
        <v>43680.0</v>
      </c>
      <c r="J7771" s="23">
        <f t="shared" si="3"/>
        <v>0.8031135531</v>
      </c>
      <c r="K7771" s="24" t="str">
        <f t="shared" si="4"/>
        <v>Target Not Meet</v>
      </c>
    </row>
    <row r="7772" ht="22.5" customHeight="1">
      <c r="A7772" s="18">
        <v>45769.0</v>
      </c>
      <c r="B7772" s="19" t="str">
        <f t="shared" si="1"/>
        <v>Apr</v>
      </c>
      <c r="C7772" s="20" t="s">
        <v>13</v>
      </c>
      <c r="D7772" s="19" t="s">
        <v>169</v>
      </c>
      <c r="E7772" s="19" t="s">
        <v>63</v>
      </c>
      <c r="F7772" s="21">
        <v>1.0</v>
      </c>
      <c r="G7772" s="22">
        <v>10596.0</v>
      </c>
      <c r="H7772" s="15" t="str">
        <f t="shared" si="2"/>
        <v>Base Range</v>
      </c>
      <c r="I7772" s="22">
        <v>11301.0</v>
      </c>
      <c r="J7772" s="23">
        <f t="shared" si="3"/>
        <v>0.9376161402</v>
      </c>
      <c r="K7772" s="24" t="str">
        <f t="shared" si="4"/>
        <v>Target Not Meet</v>
      </c>
    </row>
    <row r="7773" ht="22.5" customHeight="1">
      <c r="A7773" s="18">
        <v>45769.0</v>
      </c>
      <c r="B7773" s="19" t="str">
        <f t="shared" si="1"/>
        <v>Apr</v>
      </c>
      <c r="C7773" s="20" t="s">
        <v>13</v>
      </c>
      <c r="D7773" s="19" t="s">
        <v>169</v>
      </c>
      <c r="E7773" s="19" t="s">
        <v>63</v>
      </c>
      <c r="F7773" s="21">
        <v>2.0</v>
      </c>
      <c r="G7773" s="22">
        <v>61357.0</v>
      </c>
      <c r="H7773" s="15" t="str">
        <f t="shared" si="2"/>
        <v>Medium Range</v>
      </c>
      <c r="I7773" s="22">
        <v>65182.0</v>
      </c>
      <c r="J7773" s="23">
        <f t="shared" si="3"/>
        <v>0.9413181553</v>
      </c>
      <c r="K7773" s="24" t="str">
        <f t="shared" si="4"/>
        <v>Target Not Meet</v>
      </c>
    </row>
    <row r="7774" ht="22.5" customHeight="1">
      <c r="A7774" s="18">
        <v>45769.0</v>
      </c>
      <c r="B7774" s="19" t="str">
        <f t="shared" si="1"/>
        <v>Apr</v>
      </c>
      <c r="C7774" s="20" t="s">
        <v>13</v>
      </c>
      <c r="D7774" s="19" t="s">
        <v>37</v>
      </c>
      <c r="E7774" s="19" t="s">
        <v>23</v>
      </c>
      <c r="F7774" s="21">
        <v>1.0</v>
      </c>
      <c r="G7774" s="22">
        <v>30096.0</v>
      </c>
      <c r="H7774" s="15" t="str">
        <f t="shared" si="2"/>
        <v>Base Range</v>
      </c>
      <c r="I7774" s="22">
        <v>32748.0</v>
      </c>
      <c r="J7774" s="23">
        <f t="shared" si="3"/>
        <v>0.9190179553</v>
      </c>
      <c r="K7774" s="24" t="str">
        <f t="shared" si="4"/>
        <v>Target Not Meet</v>
      </c>
    </row>
    <row r="7775" ht="22.5" customHeight="1">
      <c r="A7775" s="18">
        <v>45769.0</v>
      </c>
      <c r="B7775" s="19" t="str">
        <f t="shared" si="1"/>
        <v>Apr</v>
      </c>
      <c r="C7775" s="20" t="s">
        <v>57</v>
      </c>
      <c r="D7775" s="19" t="s">
        <v>58</v>
      </c>
      <c r="E7775" s="19" t="s">
        <v>63</v>
      </c>
      <c r="F7775" s="21">
        <v>1.0</v>
      </c>
      <c r="G7775" s="22">
        <v>15157.0</v>
      </c>
      <c r="H7775" s="15" t="str">
        <f t="shared" si="2"/>
        <v>Base Range</v>
      </c>
      <c r="I7775" s="22">
        <v>14004.0</v>
      </c>
      <c r="J7775" s="23">
        <f t="shared" si="3"/>
        <v>1.082333619</v>
      </c>
      <c r="K7775" s="24" t="str">
        <f t="shared" si="4"/>
        <v>Over Achived</v>
      </c>
    </row>
    <row r="7776" ht="22.5" customHeight="1">
      <c r="A7776" s="18">
        <v>45769.0</v>
      </c>
      <c r="B7776" s="19" t="str">
        <f t="shared" si="1"/>
        <v>Apr</v>
      </c>
      <c r="C7776" s="20" t="s">
        <v>13</v>
      </c>
      <c r="D7776" s="19" t="s">
        <v>37</v>
      </c>
      <c r="E7776" s="19" t="s">
        <v>23</v>
      </c>
      <c r="F7776" s="21">
        <v>1.0</v>
      </c>
      <c r="G7776" s="22">
        <v>26812.0</v>
      </c>
      <c r="H7776" s="15" t="str">
        <f t="shared" si="2"/>
        <v>Base Range</v>
      </c>
      <c r="I7776" s="22">
        <v>30282.0</v>
      </c>
      <c r="J7776" s="23">
        <f t="shared" si="3"/>
        <v>0.8854104749</v>
      </c>
      <c r="K7776" s="24" t="str">
        <f t="shared" si="4"/>
        <v>Target Not Meet</v>
      </c>
    </row>
    <row r="7777" ht="22.5" customHeight="1">
      <c r="A7777" s="18">
        <v>45769.0</v>
      </c>
      <c r="B7777" s="19" t="str">
        <f t="shared" si="1"/>
        <v>Apr</v>
      </c>
      <c r="C7777" s="20" t="s">
        <v>13</v>
      </c>
      <c r="D7777" s="19" t="s">
        <v>18</v>
      </c>
      <c r="E7777" s="19" t="s">
        <v>23</v>
      </c>
      <c r="F7777" s="21">
        <v>1.0</v>
      </c>
      <c r="G7777" s="22">
        <v>28869.0</v>
      </c>
      <c r="H7777" s="15" t="str">
        <f t="shared" si="2"/>
        <v>Base Range</v>
      </c>
      <c r="I7777" s="22">
        <v>25764.0</v>
      </c>
      <c r="J7777" s="23">
        <f t="shared" si="3"/>
        <v>1.120517</v>
      </c>
      <c r="K7777" s="24" t="str">
        <f t="shared" si="4"/>
        <v>Over Achived</v>
      </c>
    </row>
    <row r="7778" ht="22.5" customHeight="1">
      <c r="A7778" s="18">
        <v>45769.0</v>
      </c>
      <c r="B7778" s="19" t="str">
        <f t="shared" si="1"/>
        <v>Apr</v>
      </c>
      <c r="C7778" s="20" t="s">
        <v>13</v>
      </c>
      <c r="D7778" s="19" t="s">
        <v>37</v>
      </c>
      <c r="E7778" s="19" t="s">
        <v>9</v>
      </c>
      <c r="F7778" s="21">
        <v>2.0</v>
      </c>
      <c r="G7778" s="22">
        <v>63478.0</v>
      </c>
      <c r="H7778" s="15" t="str">
        <f t="shared" si="2"/>
        <v>Medium Range</v>
      </c>
      <c r="I7778" s="22">
        <v>66817.0</v>
      </c>
      <c r="J7778" s="23">
        <f t="shared" si="3"/>
        <v>0.9500276876</v>
      </c>
      <c r="K7778" s="24" t="str">
        <f t="shared" si="4"/>
        <v>Target Not Meet</v>
      </c>
    </row>
    <row r="7779" ht="22.5" customHeight="1">
      <c r="A7779" s="18">
        <v>45769.0</v>
      </c>
      <c r="B7779" s="19" t="str">
        <f t="shared" si="1"/>
        <v>Apr</v>
      </c>
      <c r="C7779" s="20" t="s">
        <v>13</v>
      </c>
      <c r="D7779" s="19" t="s">
        <v>29</v>
      </c>
      <c r="E7779" s="19" t="s">
        <v>63</v>
      </c>
      <c r="F7779" s="21">
        <v>2.0</v>
      </c>
      <c r="G7779" s="22">
        <v>53676.0</v>
      </c>
      <c r="H7779" s="15" t="str">
        <f t="shared" si="2"/>
        <v>Medium Range</v>
      </c>
      <c r="I7779" s="22">
        <v>65116.0</v>
      </c>
      <c r="J7779" s="23">
        <f t="shared" si="3"/>
        <v>0.8243135328</v>
      </c>
      <c r="K7779" s="24" t="str">
        <f t="shared" si="4"/>
        <v>Target Not Meet</v>
      </c>
    </row>
    <row r="7780" ht="22.5" customHeight="1">
      <c r="A7780" s="18">
        <v>45769.0</v>
      </c>
      <c r="B7780" s="19" t="str">
        <f t="shared" si="1"/>
        <v>Apr</v>
      </c>
      <c r="C7780" s="20" t="s">
        <v>13</v>
      </c>
      <c r="D7780" s="19" t="s">
        <v>29</v>
      </c>
      <c r="E7780" s="19" t="s">
        <v>9</v>
      </c>
      <c r="F7780" s="21">
        <v>2.0</v>
      </c>
      <c r="G7780" s="22">
        <v>47217.0</v>
      </c>
      <c r="H7780" s="15" t="str">
        <f t="shared" si="2"/>
        <v>Base Range</v>
      </c>
      <c r="I7780" s="22">
        <v>49651.0</v>
      </c>
      <c r="J7780" s="23">
        <f t="shared" si="3"/>
        <v>0.9509778252</v>
      </c>
      <c r="K7780" s="24" t="str">
        <f t="shared" si="4"/>
        <v>Target Not Meet</v>
      </c>
    </row>
    <row r="7781" ht="22.5" customHeight="1">
      <c r="A7781" s="18">
        <v>45769.0</v>
      </c>
      <c r="B7781" s="19" t="str">
        <f t="shared" si="1"/>
        <v>Apr</v>
      </c>
      <c r="C7781" s="20" t="s">
        <v>13</v>
      </c>
      <c r="D7781" s="19" t="s">
        <v>29</v>
      </c>
      <c r="E7781" s="19" t="s">
        <v>68</v>
      </c>
      <c r="F7781" s="21">
        <v>1.0</v>
      </c>
      <c r="G7781" s="22">
        <v>24226.0</v>
      </c>
      <c r="H7781" s="15" t="str">
        <f t="shared" si="2"/>
        <v>Base Range</v>
      </c>
      <c r="I7781" s="22">
        <v>25603.0</v>
      </c>
      <c r="J7781" s="23">
        <f t="shared" si="3"/>
        <v>0.9462172402</v>
      </c>
      <c r="K7781" s="24" t="str">
        <f t="shared" si="4"/>
        <v>Target Not Meet</v>
      </c>
    </row>
    <row r="7782" ht="22.5" customHeight="1">
      <c r="A7782" s="18">
        <v>45769.0</v>
      </c>
      <c r="B7782" s="19" t="str">
        <f t="shared" si="1"/>
        <v>Apr</v>
      </c>
      <c r="C7782" s="20" t="s">
        <v>13</v>
      </c>
      <c r="D7782" s="19" t="s">
        <v>29</v>
      </c>
      <c r="E7782" s="19" t="s">
        <v>34</v>
      </c>
      <c r="F7782" s="21">
        <v>2.0</v>
      </c>
      <c r="G7782" s="22">
        <v>50224.0</v>
      </c>
      <c r="H7782" s="15" t="str">
        <f t="shared" si="2"/>
        <v>Medium Range</v>
      </c>
      <c r="I7782" s="22">
        <v>61204.0</v>
      </c>
      <c r="J7782" s="23">
        <f t="shared" si="3"/>
        <v>0.8205999608</v>
      </c>
      <c r="K7782" s="24" t="str">
        <f t="shared" si="4"/>
        <v>Target Not Meet</v>
      </c>
    </row>
    <row r="7783" ht="22.5" customHeight="1">
      <c r="A7783" s="18">
        <v>45769.0</v>
      </c>
      <c r="B7783" s="19" t="str">
        <f t="shared" si="1"/>
        <v>Apr</v>
      </c>
      <c r="C7783" s="20" t="s">
        <v>13</v>
      </c>
      <c r="D7783" s="19" t="s">
        <v>29</v>
      </c>
      <c r="E7783" s="19" t="s">
        <v>19</v>
      </c>
      <c r="F7783" s="21">
        <v>1.0</v>
      </c>
      <c r="G7783" s="22">
        <v>33498.0</v>
      </c>
      <c r="H7783" s="15" t="str">
        <f t="shared" si="2"/>
        <v>Base Range</v>
      </c>
      <c r="I7783" s="22">
        <v>42704.0</v>
      </c>
      <c r="J7783" s="23">
        <f t="shared" si="3"/>
        <v>0.7844230049</v>
      </c>
      <c r="K7783" s="24" t="str">
        <f t="shared" si="4"/>
        <v>Target Not Meet</v>
      </c>
    </row>
    <row r="7784" ht="22.5" customHeight="1">
      <c r="A7784" s="18">
        <v>45769.0</v>
      </c>
      <c r="B7784" s="19" t="str">
        <f t="shared" si="1"/>
        <v>Apr</v>
      </c>
      <c r="C7784" s="20" t="s">
        <v>57</v>
      </c>
      <c r="D7784" s="19" t="s">
        <v>58</v>
      </c>
      <c r="E7784" s="19" t="s">
        <v>63</v>
      </c>
      <c r="F7784" s="21">
        <v>1.0</v>
      </c>
      <c r="G7784" s="22">
        <v>17397.0</v>
      </c>
      <c r="H7784" s="15" t="str">
        <f t="shared" si="2"/>
        <v>Base Range</v>
      </c>
      <c r="I7784" s="22">
        <v>15169.0</v>
      </c>
      <c r="J7784" s="23">
        <f t="shared" si="3"/>
        <v>1.146878502</v>
      </c>
      <c r="K7784" s="24" t="str">
        <f t="shared" si="4"/>
        <v>Over Achived</v>
      </c>
    </row>
    <row r="7785" ht="22.5" customHeight="1">
      <c r="A7785" s="18">
        <v>45769.0</v>
      </c>
      <c r="B7785" s="19" t="str">
        <f t="shared" si="1"/>
        <v>Apr</v>
      </c>
      <c r="C7785" s="20" t="s">
        <v>13</v>
      </c>
      <c r="D7785" s="19" t="s">
        <v>37</v>
      </c>
      <c r="E7785" s="19" t="s">
        <v>38</v>
      </c>
      <c r="F7785" s="21">
        <v>1.0</v>
      </c>
      <c r="G7785" s="22">
        <v>31806.0</v>
      </c>
      <c r="H7785" s="15" t="str">
        <f t="shared" si="2"/>
        <v>Base Range</v>
      </c>
      <c r="I7785" s="22">
        <v>41188.0</v>
      </c>
      <c r="J7785" s="23">
        <f t="shared" si="3"/>
        <v>0.7722152083</v>
      </c>
      <c r="K7785" s="24" t="str">
        <f t="shared" si="4"/>
        <v>Target Not Meet</v>
      </c>
    </row>
    <row r="7786" ht="22.5" customHeight="1">
      <c r="A7786" s="18">
        <v>45769.0</v>
      </c>
      <c r="B7786" s="19" t="str">
        <f t="shared" si="1"/>
        <v>Apr</v>
      </c>
      <c r="C7786" s="20" t="s">
        <v>57</v>
      </c>
      <c r="D7786" s="19" t="s">
        <v>58</v>
      </c>
      <c r="E7786" s="19" t="s">
        <v>26</v>
      </c>
      <c r="F7786" s="21">
        <v>1.0</v>
      </c>
      <c r="G7786" s="22">
        <v>29952.0</v>
      </c>
      <c r="H7786" s="15" t="str">
        <f t="shared" si="2"/>
        <v>Base Range</v>
      </c>
      <c r="I7786" s="22">
        <v>24835.0</v>
      </c>
      <c r="J7786" s="23">
        <f t="shared" si="3"/>
        <v>1.206039863</v>
      </c>
      <c r="K7786" s="24" t="str">
        <f t="shared" si="4"/>
        <v>Over Achived</v>
      </c>
    </row>
    <row r="7787" ht="22.5" customHeight="1">
      <c r="A7787" s="18">
        <v>45769.0</v>
      </c>
      <c r="B7787" s="19" t="str">
        <f t="shared" si="1"/>
        <v>Apr</v>
      </c>
      <c r="C7787" s="20" t="s">
        <v>57</v>
      </c>
      <c r="D7787" s="19" t="s">
        <v>85</v>
      </c>
      <c r="E7787" s="19" t="s">
        <v>26</v>
      </c>
      <c r="F7787" s="21">
        <v>1.0</v>
      </c>
      <c r="G7787" s="22">
        <v>25682.0</v>
      </c>
      <c r="H7787" s="15" t="str">
        <f t="shared" si="2"/>
        <v>Base Range</v>
      </c>
      <c r="I7787" s="22">
        <v>27980.0</v>
      </c>
      <c r="J7787" s="23">
        <f t="shared" si="3"/>
        <v>0.9178699071</v>
      </c>
      <c r="K7787" s="24" t="str">
        <f t="shared" si="4"/>
        <v>Target Not Meet</v>
      </c>
    </row>
    <row r="7788" ht="22.5" customHeight="1">
      <c r="A7788" s="18">
        <v>45769.0</v>
      </c>
      <c r="B7788" s="19" t="str">
        <f t="shared" si="1"/>
        <v>Apr</v>
      </c>
      <c r="C7788" s="20" t="s">
        <v>57</v>
      </c>
      <c r="D7788" s="25" t="s">
        <v>62</v>
      </c>
      <c r="E7788" s="19" t="s">
        <v>34</v>
      </c>
      <c r="F7788" s="21">
        <v>1.0</v>
      </c>
      <c r="G7788" s="22">
        <v>45026.0</v>
      </c>
      <c r="H7788" s="15" t="str">
        <f t="shared" si="2"/>
        <v>Base Range</v>
      </c>
      <c r="I7788" s="22">
        <v>40463.0</v>
      </c>
      <c r="J7788" s="23">
        <f t="shared" si="3"/>
        <v>1.112769691</v>
      </c>
      <c r="K7788" s="24" t="str">
        <f t="shared" si="4"/>
        <v>Over Achived</v>
      </c>
    </row>
    <row r="7789" ht="22.5" customHeight="1">
      <c r="A7789" s="18">
        <v>45769.0</v>
      </c>
      <c r="B7789" s="19" t="str">
        <f t="shared" si="1"/>
        <v>Apr</v>
      </c>
      <c r="C7789" s="20" t="s">
        <v>57</v>
      </c>
      <c r="D7789" s="19" t="s">
        <v>85</v>
      </c>
      <c r="E7789" s="19" t="s">
        <v>63</v>
      </c>
      <c r="F7789" s="21">
        <v>1.0</v>
      </c>
      <c r="G7789" s="22">
        <v>16014.0</v>
      </c>
      <c r="H7789" s="15" t="str">
        <f t="shared" si="2"/>
        <v>Base Range</v>
      </c>
      <c r="I7789" s="22">
        <v>18840.0</v>
      </c>
      <c r="J7789" s="23">
        <f t="shared" si="3"/>
        <v>0.85</v>
      </c>
      <c r="K7789" s="24" t="str">
        <f t="shared" si="4"/>
        <v>Target Not Meet</v>
      </c>
    </row>
    <row r="7790" ht="22.5" customHeight="1">
      <c r="A7790" s="18">
        <v>45769.0</v>
      </c>
      <c r="B7790" s="19" t="str">
        <f t="shared" si="1"/>
        <v>Apr</v>
      </c>
      <c r="C7790" s="20" t="s">
        <v>57</v>
      </c>
      <c r="D7790" s="19" t="s">
        <v>85</v>
      </c>
      <c r="E7790" s="19" t="s">
        <v>9</v>
      </c>
      <c r="F7790" s="21">
        <v>2.0</v>
      </c>
      <c r="G7790" s="22">
        <v>46624.0</v>
      </c>
      <c r="H7790" s="15" t="str">
        <f t="shared" si="2"/>
        <v>Base Range</v>
      </c>
      <c r="I7790" s="22">
        <v>60405.0</v>
      </c>
      <c r="J7790" s="23">
        <f t="shared" si="3"/>
        <v>0.7718566344</v>
      </c>
      <c r="K7790" s="24" t="str">
        <f t="shared" si="4"/>
        <v>Target Not Meet</v>
      </c>
    </row>
    <row r="7791" ht="22.5" customHeight="1">
      <c r="A7791" s="18">
        <v>45769.0</v>
      </c>
      <c r="B7791" s="19" t="str">
        <f t="shared" si="1"/>
        <v>Apr</v>
      </c>
      <c r="C7791" s="20" t="s">
        <v>57</v>
      </c>
      <c r="D7791" s="19" t="s">
        <v>85</v>
      </c>
      <c r="E7791" s="19" t="s">
        <v>68</v>
      </c>
      <c r="F7791" s="21">
        <v>1.0</v>
      </c>
      <c r="G7791" s="22">
        <v>20367.0</v>
      </c>
      <c r="H7791" s="15" t="str">
        <f t="shared" si="2"/>
        <v>Base Range</v>
      </c>
      <c r="I7791" s="22">
        <v>26304.0</v>
      </c>
      <c r="J7791" s="23">
        <f t="shared" si="3"/>
        <v>0.7742928832</v>
      </c>
      <c r="K7791" s="24" t="str">
        <f t="shared" si="4"/>
        <v>Target Not Meet</v>
      </c>
    </row>
    <row r="7792" ht="22.5" customHeight="1">
      <c r="A7792" s="18">
        <v>45769.0</v>
      </c>
      <c r="B7792" s="19" t="str">
        <f t="shared" si="1"/>
        <v>Apr</v>
      </c>
      <c r="C7792" s="20" t="s">
        <v>57</v>
      </c>
      <c r="D7792" s="19" t="s">
        <v>80</v>
      </c>
      <c r="E7792" s="19" t="s">
        <v>9</v>
      </c>
      <c r="F7792" s="21">
        <v>1.0</v>
      </c>
      <c r="G7792" s="22">
        <v>36988.0</v>
      </c>
      <c r="H7792" s="15" t="str">
        <f t="shared" si="2"/>
        <v>Base Range</v>
      </c>
      <c r="I7792" s="22">
        <v>42461.0</v>
      </c>
      <c r="J7792" s="23">
        <f t="shared" si="3"/>
        <v>0.8711052495</v>
      </c>
      <c r="K7792" s="24" t="str">
        <f t="shared" si="4"/>
        <v>Target Not Meet</v>
      </c>
    </row>
    <row r="7793" ht="22.5" customHeight="1">
      <c r="A7793" s="18">
        <v>45769.0</v>
      </c>
      <c r="B7793" s="19" t="str">
        <f t="shared" si="1"/>
        <v>Apr</v>
      </c>
      <c r="C7793" s="20" t="s">
        <v>57</v>
      </c>
      <c r="D7793" s="19" t="s">
        <v>85</v>
      </c>
      <c r="E7793" s="19" t="s">
        <v>19</v>
      </c>
      <c r="F7793" s="21">
        <v>1.0</v>
      </c>
      <c r="G7793" s="22">
        <v>20606.0</v>
      </c>
      <c r="H7793" s="15" t="str">
        <f t="shared" si="2"/>
        <v>Base Range</v>
      </c>
      <c r="I7793" s="22">
        <v>23919.0</v>
      </c>
      <c r="J7793" s="23">
        <f t="shared" si="3"/>
        <v>0.861490865</v>
      </c>
      <c r="K7793" s="24" t="str">
        <f t="shared" si="4"/>
        <v>Target Not Meet</v>
      </c>
    </row>
    <row r="7794" ht="22.5" customHeight="1">
      <c r="A7794" s="18">
        <v>45769.0</v>
      </c>
      <c r="B7794" s="19" t="str">
        <f t="shared" si="1"/>
        <v>Apr</v>
      </c>
      <c r="C7794" s="20" t="s">
        <v>57</v>
      </c>
      <c r="D7794" s="19" t="s">
        <v>80</v>
      </c>
      <c r="E7794" s="19" t="s">
        <v>34</v>
      </c>
      <c r="F7794" s="21">
        <v>2.0</v>
      </c>
      <c r="G7794" s="22">
        <v>43559.0</v>
      </c>
      <c r="H7794" s="15" t="str">
        <f t="shared" si="2"/>
        <v>Base Range</v>
      </c>
      <c r="I7794" s="22">
        <v>52396.0</v>
      </c>
      <c r="J7794" s="23">
        <f t="shared" si="3"/>
        <v>0.8313420872</v>
      </c>
      <c r="K7794" s="24" t="str">
        <f t="shared" si="4"/>
        <v>Target Not Meet</v>
      </c>
    </row>
    <row r="7795" ht="22.5" customHeight="1">
      <c r="A7795" s="18">
        <v>45769.0</v>
      </c>
      <c r="B7795" s="19" t="str">
        <f t="shared" si="1"/>
        <v>Apr</v>
      </c>
      <c r="C7795" s="20" t="s">
        <v>57</v>
      </c>
      <c r="D7795" s="19" t="s">
        <v>80</v>
      </c>
      <c r="E7795" s="19" t="s">
        <v>19</v>
      </c>
      <c r="F7795" s="21">
        <v>1.0</v>
      </c>
      <c r="G7795" s="22">
        <v>20544.0</v>
      </c>
      <c r="H7795" s="15" t="str">
        <f t="shared" si="2"/>
        <v>Base Range</v>
      </c>
      <c r="I7795" s="22">
        <v>25921.0</v>
      </c>
      <c r="J7795" s="23">
        <f t="shared" si="3"/>
        <v>0.7925620154</v>
      </c>
      <c r="K7795" s="24" t="str">
        <f t="shared" si="4"/>
        <v>Target Not Meet</v>
      </c>
    </row>
    <row r="7796" ht="22.5" customHeight="1">
      <c r="A7796" s="18">
        <v>45769.0</v>
      </c>
      <c r="B7796" s="19" t="str">
        <f t="shared" si="1"/>
        <v>Apr</v>
      </c>
      <c r="C7796" s="20" t="s">
        <v>57</v>
      </c>
      <c r="D7796" s="19" t="s">
        <v>80</v>
      </c>
      <c r="E7796" s="19" t="s">
        <v>23</v>
      </c>
      <c r="F7796" s="21">
        <v>1.0</v>
      </c>
      <c r="G7796" s="22">
        <v>21975.0</v>
      </c>
      <c r="H7796" s="15" t="str">
        <f t="shared" si="2"/>
        <v>Base Range</v>
      </c>
      <c r="I7796" s="22">
        <v>27546.0</v>
      </c>
      <c r="J7796" s="23">
        <f t="shared" si="3"/>
        <v>0.7977564801</v>
      </c>
      <c r="K7796" s="24" t="str">
        <f t="shared" si="4"/>
        <v>Target Not Meet</v>
      </c>
    </row>
    <row r="7797" ht="22.5" customHeight="1">
      <c r="A7797" s="18">
        <v>45769.0</v>
      </c>
      <c r="B7797" s="19" t="str">
        <f t="shared" si="1"/>
        <v>Apr</v>
      </c>
      <c r="C7797" s="20" t="s">
        <v>57</v>
      </c>
      <c r="D7797" s="19" t="s">
        <v>80</v>
      </c>
      <c r="E7797" s="19" t="s">
        <v>23</v>
      </c>
      <c r="F7797" s="21">
        <v>1.0</v>
      </c>
      <c r="G7797" s="22">
        <v>20347.0</v>
      </c>
      <c r="H7797" s="15" t="str">
        <f t="shared" si="2"/>
        <v>Base Range</v>
      </c>
      <c r="I7797" s="22">
        <v>24794.0</v>
      </c>
      <c r="J7797" s="23">
        <f t="shared" si="3"/>
        <v>0.8206420908</v>
      </c>
      <c r="K7797" s="24" t="str">
        <f t="shared" si="4"/>
        <v>Target Not Meet</v>
      </c>
    </row>
    <row r="7798" ht="22.5" customHeight="1">
      <c r="A7798" s="18">
        <v>45769.0</v>
      </c>
      <c r="B7798" s="19" t="str">
        <f t="shared" si="1"/>
        <v>Apr</v>
      </c>
      <c r="C7798" s="20" t="s">
        <v>57</v>
      </c>
      <c r="D7798" s="19" t="s">
        <v>71</v>
      </c>
      <c r="E7798" s="19" t="s">
        <v>26</v>
      </c>
      <c r="F7798" s="21">
        <v>1.0</v>
      </c>
      <c r="G7798" s="22">
        <v>31987.0</v>
      </c>
      <c r="H7798" s="15" t="str">
        <f t="shared" si="2"/>
        <v>Base Range</v>
      </c>
      <c r="I7798" s="22">
        <v>33884.0</v>
      </c>
      <c r="J7798" s="23">
        <f t="shared" si="3"/>
        <v>0.9440148743</v>
      </c>
      <c r="K7798" s="24" t="str">
        <f t="shared" si="4"/>
        <v>Target Not Meet</v>
      </c>
    </row>
    <row r="7799" ht="22.5" customHeight="1">
      <c r="A7799" s="18">
        <v>45769.0</v>
      </c>
      <c r="B7799" s="19" t="str">
        <f t="shared" si="1"/>
        <v>Apr</v>
      </c>
      <c r="C7799" s="20" t="s">
        <v>57</v>
      </c>
      <c r="D7799" s="19" t="s">
        <v>71</v>
      </c>
      <c r="E7799" s="19" t="s">
        <v>26</v>
      </c>
      <c r="F7799" s="21">
        <v>1.0</v>
      </c>
      <c r="G7799" s="22">
        <v>25789.0</v>
      </c>
      <c r="H7799" s="15" t="str">
        <f t="shared" si="2"/>
        <v>Base Range</v>
      </c>
      <c r="I7799" s="22">
        <v>31671.0</v>
      </c>
      <c r="J7799" s="23">
        <f t="shared" si="3"/>
        <v>0.8142780462</v>
      </c>
      <c r="K7799" s="24" t="str">
        <f t="shared" si="4"/>
        <v>Target Not Meet</v>
      </c>
    </row>
    <row r="7800" ht="22.5" customHeight="1">
      <c r="A7800" s="18">
        <v>45769.0</v>
      </c>
      <c r="B7800" s="19" t="str">
        <f t="shared" si="1"/>
        <v>Apr</v>
      </c>
      <c r="C7800" s="20" t="s">
        <v>57</v>
      </c>
      <c r="D7800" s="19" t="s">
        <v>71</v>
      </c>
      <c r="E7800" s="19" t="s">
        <v>9</v>
      </c>
      <c r="F7800" s="21">
        <v>2.0</v>
      </c>
      <c r="G7800" s="22">
        <v>39118.0</v>
      </c>
      <c r="H7800" s="15" t="str">
        <f t="shared" si="2"/>
        <v>Base Range</v>
      </c>
      <c r="I7800" s="22">
        <v>47977.0</v>
      </c>
      <c r="J7800" s="23">
        <f t="shared" si="3"/>
        <v>0.8153490214</v>
      </c>
      <c r="K7800" s="24" t="str">
        <f t="shared" si="4"/>
        <v>Target Not Meet</v>
      </c>
    </row>
    <row r="7801" ht="22.5" customHeight="1">
      <c r="A7801" s="18">
        <v>45769.0</v>
      </c>
      <c r="B7801" s="19" t="str">
        <f t="shared" si="1"/>
        <v>Apr</v>
      </c>
      <c r="C7801" s="20" t="s">
        <v>57</v>
      </c>
      <c r="D7801" s="25" t="s">
        <v>62</v>
      </c>
      <c r="E7801" s="19" t="s">
        <v>63</v>
      </c>
      <c r="F7801" s="21">
        <v>1.0</v>
      </c>
      <c r="G7801" s="22">
        <v>14274.0</v>
      </c>
      <c r="H7801" s="15" t="str">
        <f t="shared" si="2"/>
        <v>Base Range</v>
      </c>
      <c r="I7801" s="22">
        <v>11596.0</v>
      </c>
      <c r="J7801" s="23">
        <f t="shared" si="3"/>
        <v>1.230941704</v>
      </c>
      <c r="K7801" s="24" t="str">
        <f t="shared" si="4"/>
        <v>Over Achived</v>
      </c>
    </row>
    <row r="7802" ht="22.5" customHeight="1">
      <c r="A7802" s="18">
        <v>45769.0</v>
      </c>
      <c r="B7802" s="19" t="str">
        <f t="shared" si="1"/>
        <v>Apr</v>
      </c>
      <c r="C7802" s="20" t="s">
        <v>57</v>
      </c>
      <c r="D7802" s="25" t="s">
        <v>62</v>
      </c>
      <c r="E7802" s="19" t="s">
        <v>19</v>
      </c>
      <c r="F7802" s="21">
        <v>1.0</v>
      </c>
      <c r="G7802" s="22">
        <v>23875.0</v>
      </c>
      <c r="H7802" s="15" t="str">
        <f t="shared" si="2"/>
        <v>Base Range</v>
      </c>
      <c r="I7802" s="22">
        <v>19643.0</v>
      </c>
      <c r="J7802" s="23">
        <f t="shared" si="3"/>
        <v>1.215445706</v>
      </c>
      <c r="K7802" s="24" t="str">
        <f t="shared" si="4"/>
        <v>Over Achived</v>
      </c>
    </row>
    <row r="7803" ht="22.5" customHeight="1">
      <c r="A7803" s="18">
        <v>45769.0</v>
      </c>
      <c r="B7803" s="19" t="str">
        <f t="shared" si="1"/>
        <v>Apr</v>
      </c>
      <c r="C7803" s="20" t="s">
        <v>57</v>
      </c>
      <c r="D7803" s="25" t="s">
        <v>62</v>
      </c>
      <c r="E7803" s="19" t="s">
        <v>23</v>
      </c>
      <c r="F7803" s="21">
        <v>1.0</v>
      </c>
      <c r="G7803" s="22">
        <v>19003.0</v>
      </c>
      <c r="H7803" s="15" t="str">
        <f t="shared" si="2"/>
        <v>Base Range</v>
      </c>
      <c r="I7803" s="22">
        <v>16191.0</v>
      </c>
      <c r="J7803" s="23">
        <f t="shared" si="3"/>
        <v>1.173676734</v>
      </c>
      <c r="K7803" s="24" t="str">
        <f t="shared" si="4"/>
        <v>Over Achived</v>
      </c>
    </row>
    <row r="7804" ht="22.5" customHeight="1">
      <c r="A7804" s="18">
        <v>45769.0</v>
      </c>
      <c r="B7804" s="19" t="str">
        <f t="shared" si="1"/>
        <v>Apr</v>
      </c>
      <c r="C7804" s="20" t="s">
        <v>57</v>
      </c>
      <c r="D7804" s="19" t="s">
        <v>58</v>
      </c>
      <c r="E7804" s="19" t="s">
        <v>26</v>
      </c>
      <c r="F7804" s="21">
        <v>1.0</v>
      </c>
      <c r="G7804" s="22">
        <v>32149.0</v>
      </c>
      <c r="H7804" s="15" t="str">
        <f t="shared" si="2"/>
        <v>Base Range</v>
      </c>
      <c r="I7804" s="22">
        <v>24678.0</v>
      </c>
      <c r="J7804" s="23">
        <f t="shared" si="3"/>
        <v>1.302739282</v>
      </c>
      <c r="K7804" s="24" t="str">
        <f t="shared" si="4"/>
        <v>Over Achived</v>
      </c>
    </row>
    <row r="7805" ht="22.5" customHeight="1">
      <c r="A7805" s="18">
        <v>45769.0</v>
      </c>
      <c r="B7805" s="19" t="str">
        <f t="shared" si="1"/>
        <v>Apr</v>
      </c>
      <c r="C7805" s="20" t="s">
        <v>13</v>
      </c>
      <c r="D7805" s="19" t="s">
        <v>18</v>
      </c>
      <c r="E7805" s="19" t="s">
        <v>26</v>
      </c>
      <c r="F7805" s="21">
        <v>2.0</v>
      </c>
      <c r="G7805" s="22">
        <v>36744.0</v>
      </c>
      <c r="H7805" s="15" t="str">
        <f t="shared" si="2"/>
        <v>Base Range</v>
      </c>
      <c r="I7805" s="22">
        <v>30954.0</v>
      </c>
      <c r="J7805" s="23">
        <f t="shared" si="3"/>
        <v>1.187051754</v>
      </c>
      <c r="K7805" s="24" t="str">
        <f t="shared" si="4"/>
        <v>Over Achived</v>
      </c>
    </row>
    <row r="7806" ht="22.5" customHeight="1">
      <c r="A7806" s="18">
        <v>45769.0</v>
      </c>
      <c r="B7806" s="19" t="str">
        <f t="shared" si="1"/>
        <v>Apr</v>
      </c>
      <c r="C7806" s="20" t="s">
        <v>7</v>
      </c>
      <c r="D7806" s="19" t="s">
        <v>118</v>
      </c>
      <c r="E7806" s="19" t="s">
        <v>68</v>
      </c>
      <c r="F7806" s="21">
        <v>1.0</v>
      </c>
      <c r="G7806" s="22">
        <v>41596.0</v>
      </c>
      <c r="H7806" s="15" t="str">
        <f t="shared" si="2"/>
        <v>Base Range</v>
      </c>
      <c r="I7806" s="22">
        <v>32038.0</v>
      </c>
      <c r="J7806" s="23">
        <f t="shared" si="3"/>
        <v>1.298333229</v>
      </c>
      <c r="K7806" s="24" t="str">
        <f t="shared" si="4"/>
        <v>Over Achived</v>
      </c>
    </row>
    <row r="7807" ht="22.5" customHeight="1">
      <c r="A7807" s="18">
        <v>45769.0</v>
      </c>
      <c r="B7807" s="19" t="str">
        <f t="shared" si="1"/>
        <v>Apr</v>
      </c>
      <c r="C7807" s="20" t="s">
        <v>13</v>
      </c>
      <c r="D7807" s="19" t="s">
        <v>14</v>
      </c>
      <c r="E7807" s="19" t="s">
        <v>34</v>
      </c>
      <c r="F7807" s="21">
        <v>2.0</v>
      </c>
      <c r="G7807" s="22">
        <v>58350.0</v>
      </c>
      <c r="H7807" s="15" t="str">
        <f t="shared" si="2"/>
        <v>Medium Range</v>
      </c>
      <c r="I7807" s="22">
        <v>48228.0</v>
      </c>
      <c r="J7807" s="23">
        <f t="shared" si="3"/>
        <v>1.209878079</v>
      </c>
      <c r="K7807" s="24" t="str">
        <f t="shared" si="4"/>
        <v>Over Achived</v>
      </c>
    </row>
    <row r="7808" ht="22.5" customHeight="1">
      <c r="A7808" s="18">
        <v>45769.0</v>
      </c>
      <c r="B7808" s="19" t="str">
        <f t="shared" si="1"/>
        <v>Apr</v>
      </c>
      <c r="C7808" s="20" t="s">
        <v>92</v>
      </c>
      <c r="D7808" s="19" t="s">
        <v>158</v>
      </c>
      <c r="E7808" s="19" t="s">
        <v>38</v>
      </c>
      <c r="F7808" s="21">
        <v>2.0</v>
      </c>
      <c r="G7808" s="22">
        <v>52276.0</v>
      </c>
      <c r="H7808" s="15" t="str">
        <f t="shared" si="2"/>
        <v>Medium Range</v>
      </c>
      <c r="I7808" s="22">
        <v>43867.0</v>
      </c>
      <c r="J7808" s="23">
        <f t="shared" si="3"/>
        <v>1.191693072</v>
      </c>
      <c r="K7808" s="24" t="str">
        <f t="shared" si="4"/>
        <v>Over Achived</v>
      </c>
    </row>
    <row r="7809" ht="22.5" customHeight="1">
      <c r="A7809" s="18">
        <v>45769.0</v>
      </c>
      <c r="B7809" s="19" t="str">
        <f t="shared" si="1"/>
        <v>Apr</v>
      </c>
      <c r="C7809" s="20" t="s">
        <v>7</v>
      </c>
      <c r="D7809" s="19" t="s">
        <v>131</v>
      </c>
      <c r="E7809" s="19" t="s">
        <v>26</v>
      </c>
      <c r="F7809" s="21">
        <v>6.0</v>
      </c>
      <c r="G7809" s="22">
        <v>152055.0</v>
      </c>
      <c r="H7809" s="15" t="str">
        <f t="shared" si="2"/>
        <v>Very High Range</v>
      </c>
      <c r="I7809" s="22">
        <v>113379.0</v>
      </c>
      <c r="J7809" s="23">
        <f t="shared" si="3"/>
        <v>1.341121372</v>
      </c>
      <c r="K7809" s="24" t="str">
        <f t="shared" si="4"/>
        <v>Over Achived</v>
      </c>
    </row>
    <row r="7810" ht="22.5" customHeight="1">
      <c r="A7810" s="18">
        <v>45769.0</v>
      </c>
      <c r="B7810" s="19" t="str">
        <f t="shared" si="1"/>
        <v>Apr</v>
      </c>
      <c r="C7810" s="20" t="s">
        <v>7</v>
      </c>
      <c r="D7810" s="19" t="s">
        <v>131</v>
      </c>
      <c r="E7810" s="19" t="s">
        <v>23</v>
      </c>
      <c r="F7810" s="21">
        <v>2.0</v>
      </c>
      <c r="G7810" s="22">
        <v>41808.0</v>
      </c>
      <c r="H7810" s="15" t="str">
        <f t="shared" si="2"/>
        <v>Base Range</v>
      </c>
      <c r="I7810" s="22">
        <v>29440.0</v>
      </c>
      <c r="J7810" s="23">
        <f t="shared" si="3"/>
        <v>1.420108696</v>
      </c>
      <c r="K7810" s="24" t="str">
        <f t="shared" si="4"/>
        <v>Over Achived</v>
      </c>
    </row>
    <row r="7811" ht="22.5" customHeight="1">
      <c r="A7811" s="18">
        <v>45769.0</v>
      </c>
      <c r="B7811" s="19" t="str">
        <f t="shared" si="1"/>
        <v>Apr</v>
      </c>
      <c r="C7811" s="20" t="s">
        <v>7</v>
      </c>
      <c r="D7811" s="19" t="s">
        <v>131</v>
      </c>
      <c r="E7811" s="19" t="s">
        <v>68</v>
      </c>
      <c r="F7811" s="21">
        <v>2.0</v>
      </c>
      <c r="G7811" s="22">
        <v>46799.0</v>
      </c>
      <c r="H7811" s="15" t="str">
        <f t="shared" si="2"/>
        <v>Base Range</v>
      </c>
      <c r="I7811" s="22">
        <v>34666.0</v>
      </c>
      <c r="J7811" s="23">
        <f t="shared" si="3"/>
        <v>1.349997115</v>
      </c>
      <c r="K7811" s="24" t="str">
        <f t="shared" si="4"/>
        <v>Over Achived</v>
      </c>
    </row>
    <row r="7812" ht="22.5" customHeight="1">
      <c r="A7812" s="18">
        <v>45769.0</v>
      </c>
      <c r="B7812" s="19" t="str">
        <f t="shared" si="1"/>
        <v>Apr</v>
      </c>
      <c r="C7812" s="20" t="s">
        <v>7</v>
      </c>
      <c r="D7812" s="19" t="s">
        <v>131</v>
      </c>
      <c r="E7812" s="19" t="s">
        <v>63</v>
      </c>
      <c r="F7812" s="21">
        <v>2.0</v>
      </c>
      <c r="G7812" s="22">
        <v>42318.0</v>
      </c>
      <c r="H7812" s="15" t="str">
        <f t="shared" si="2"/>
        <v>Base Range</v>
      </c>
      <c r="I7812" s="22">
        <v>32780.0</v>
      </c>
      <c r="J7812" s="23">
        <f t="shared" si="3"/>
        <v>1.290970104</v>
      </c>
      <c r="K7812" s="24" t="str">
        <f t="shared" si="4"/>
        <v>Over Achived</v>
      </c>
    </row>
    <row r="7813" ht="22.5" customHeight="1">
      <c r="A7813" s="18">
        <v>45769.0</v>
      </c>
      <c r="B7813" s="19" t="str">
        <f t="shared" si="1"/>
        <v>Apr</v>
      </c>
      <c r="C7813" s="20" t="s">
        <v>7</v>
      </c>
      <c r="D7813" s="19" t="s">
        <v>126</v>
      </c>
      <c r="E7813" s="19" t="s">
        <v>68</v>
      </c>
      <c r="F7813" s="21">
        <v>2.0</v>
      </c>
      <c r="G7813" s="22">
        <v>36611.0</v>
      </c>
      <c r="H7813" s="15" t="str">
        <f t="shared" si="2"/>
        <v>Base Range</v>
      </c>
      <c r="I7813" s="22">
        <v>33987.0</v>
      </c>
      <c r="J7813" s="23">
        <f t="shared" si="3"/>
        <v>1.077205991</v>
      </c>
      <c r="K7813" s="24" t="str">
        <f t="shared" si="4"/>
        <v>Over Achived</v>
      </c>
    </row>
    <row r="7814" ht="22.5" customHeight="1">
      <c r="A7814" s="18">
        <v>45769.0</v>
      </c>
      <c r="B7814" s="19" t="str">
        <f t="shared" si="1"/>
        <v>Apr</v>
      </c>
      <c r="C7814" s="20" t="s">
        <v>7</v>
      </c>
      <c r="D7814" s="19" t="s">
        <v>126</v>
      </c>
      <c r="E7814" s="19" t="s">
        <v>19</v>
      </c>
      <c r="F7814" s="21">
        <v>3.0</v>
      </c>
      <c r="G7814" s="22">
        <v>59553.0</v>
      </c>
      <c r="H7814" s="15" t="str">
        <f t="shared" si="2"/>
        <v>Medium Range</v>
      </c>
      <c r="I7814" s="22">
        <v>44084.0</v>
      </c>
      <c r="J7814" s="23">
        <f t="shared" si="3"/>
        <v>1.350898285</v>
      </c>
      <c r="K7814" s="24" t="str">
        <f t="shared" si="4"/>
        <v>Over Achived</v>
      </c>
    </row>
    <row r="7815" ht="22.5" customHeight="1">
      <c r="A7815" s="18">
        <v>45769.0</v>
      </c>
      <c r="B7815" s="19" t="str">
        <f t="shared" si="1"/>
        <v>Apr</v>
      </c>
      <c r="C7815" s="20" t="s">
        <v>7</v>
      </c>
      <c r="D7815" s="19" t="s">
        <v>126</v>
      </c>
      <c r="E7815" s="19" t="s">
        <v>34</v>
      </c>
      <c r="F7815" s="21">
        <v>3.0</v>
      </c>
      <c r="G7815" s="22">
        <v>103569.0</v>
      </c>
      <c r="H7815" s="15" t="str">
        <f t="shared" si="2"/>
        <v>Very High Range</v>
      </c>
      <c r="I7815" s="22">
        <v>74755.0</v>
      </c>
      <c r="J7815" s="23">
        <f t="shared" si="3"/>
        <v>1.38544579</v>
      </c>
      <c r="K7815" s="24" t="str">
        <f t="shared" si="4"/>
        <v>Over Achived</v>
      </c>
    </row>
    <row r="7816" ht="22.5" customHeight="1">
      <c r="A7816" s="18">
        <v>45769.0</v>
      </c>
      <c r="B7816" s="19" t="str">
        <f t="shared" si="1"/>
        <v>Apr</v>
      </c>
      <c r="C7816" s="20" t="s">
        <v>7</v>
      </c>
      <c r="D7816" s="19" t="s">
        <v>126</v>
      </c>
      <c r="E7816" s="19" t="s">
        <v>34</v>
      </c>
      <c r="F7816" s="21">
        <v>3.0</v>
      </c>
      <c r="G7816" s="22">
        <v>82886.0</v>
      </c>
      <c r="H7816" s="15" t="str">
        <f t="shared" si="2"/>
        <v>High Range</v>
      </c>
      <c r="I7816" s="22">
        <v>60649.0</v>
      </c>
      <c r="J7816" s="23">
        <f t="shared" si="3"/>
        <v>1.366650728</v>
      </c>
      <c r="K7816" s="24" t="str">
        <f t="shared" si="4"/>
        <v>Over Achived</v>
      </c>
    </row>
    <row r="7817" ht="22.5" customHeight="1">
      <c r="A7817" s="18">
        <v>45769.0</v>
      </c>
      <c r="B7817" s="19" t="str">
        <f t="shared" si="1"/>
        <v>Apr</v>
      </c>
      <c r="C7817" s="20" t="s">
        <v>7</v>
      </c>
      <c r="D7817" s="19" t="s">
        <v>118</v>
      </c>
      <c r="E7817" s="19" t="s">
        <v>38</v>
      </c>
      <c r="F7817" s="21">
        <v>3.0</v>
      </c>
      <c r="G7817" s="22">
        <v>70092.0</v>
      </c>
      <c r="H7817" s="15" t="str">
        <f t="shared" si="2"/>
        <v>High Range</v>
      </c>
      <c r="I7817" s="22">
        <v>63504.0</v>
      </c>
      <c r="J7817" s="23">
        <f t="shared" si="3"/>
        <v>1.103741497</v>
      </c>
      <c r="K7817" s="24" t="str">
        <f t="shared" si="4"/>
        <v>Over Achived</v>
      </c>
    </row>
    <row r="7818" ht="22.5" customHeight="1">
      <c r="A7818" s="18">
        <v>45769.0</v>
      </c>
      <c r="B7818" s="19" t="str">
        <f t="shared" si="1"/>
        <v>Apr</v>
      </c>
      <c r="C7818" s="20" t="s">
        <v>7</v>
      </c>
      <c r="D7818" s="19" t="s">
        <v>106</v>
      </c>
      <c r="E7818" s="19" t="s">
        <v>26</v>
      </c>
      <c r="F7818" s="21">
        <v>5.0</v>
      </c>
      <c r="G7818" s="22">
        <v>152334.0</v>
      </c>
      <c r="H7818" s="15" t="str">
        <f t="shared" si="2"/>
        <v>Very High Range</v>
      </c>
      <c r="I7818" s="22">
        <v>116271.0</v>
      </c>
      <c r="J7818" s="23">
        <f t="shared" si="3"/>
        <v>1.310163325</v>
      </c>
      <c r="K7818" s="24" t="str">
        <f t="shared" si="4"/>
        <v>Over Achived</v>
      </c>
    </row>
    <row r="7819" ht="22.5" customHeight="1">
      <c r="A7819" s="18">
        <v>45769.0</v>
      </c>
      <c r="B7819" s="19" t="str">
        <f t="shared" si="1"/>
        <v>Apr</v>
      </c>
      <c r="C7819" s="20" t="s">
        <v>7</v>
      </c>
      <c r="D7819" s="19" t="s">
        <v>106</v>
      </c>
      <c r="E7819" s="19" t="s">
        <v>23</v>
      </c>
      <c r="F7819" s="21">
        <v>2.0</v>
      </c>
      <c r="G7819" s="22">
        <v>54592.0</v>
      </c>
      <c r="H7819" s="15" t="str">
        <f t="shared" si="2"/>
        <v>Medium Range</v>
      </c>
      <c r="I7819" s="22">
        <v>48242.0</v>
      </c>
      <c r="J7819" s="23">
        <f t="shared" si="3"/>
        <v>1.131628042</v>
      </c>
      <c r="K7819" s="24" t="str">
        <f t="shared" si="4"/>
        <v>Over Achived</v>
      </c>
    </row>
    <row r="7820" ht="22.5" customHeight="1">
      <c r="A7820" s="18">
        <v>45769.0</v>
      </c>
      <c r="B7820" s="19" t="str">
        <f t="shared" si="1"/>
        <v>Apr</v>
      </c>
      <c r="C7820" s="20" t="s">
        <v>7</v>
      </c>
      <c r="D7820" s="19" t="s">
        <v>106</v>
      </c>
      <c r="E7820" s="19" t="s">
        <v>26</v>
      </c>
      <c r="F7820" s="21">
        <v>6.0</v>
      </c>
      <c r="G7820" s="22">
        <v>157684.0</v>
      </c>
      <c r="H7820" s="15" t="str">
        <f t="shared" si="2"/>
        <v>Very High Range</v>
      </c>
      <c r="I7820" s="22">
        <v>142470.0</v>
      </c>
      <c r="J7820" s="23">
        <f t="shared" si="3"/>
        <v>1.106787394</v>
      </c>
      <c r="K7820" s="24" t="str">
        <f t="shared" si="4"/>
        <v>Over Achived</v>
      </c>
    </row>
    <row r="7821" ht="22.5" customHeight="1">
      <c r="A7821" s="18">
        <v>45769.0</v>
      </c>
      <c r="B7821" s="19" t="str">
        <f t="shared" si="1"/>
        <v>Apr</v>
      </c>
      <c r="C7821" s="20" t="s">
        <v>7</v>
      </c>
      <c r="D7821" s="19" t="s">
        <v>8</v>
      </c>
      <c r="E7821" s="19" t="s">
        <v>34</v>
      </c>
      <c r="F7821" s="21">
        <v>4.0</v>
      </c>
      <c r="G7821" s="22">
        <v>84559.0</v>
      </c>
      <c r="H7821" s="15" t="str">
        <f t="shared" si="2"/>
        <v>High Range</v>
      </c>
      <c r="I7821" s="22">
        <v>67328.0</v>
      </c>
      <c r="J7821" s="23">
        <f t="shared" si="3"/>
        <v>1.255926212</v>
      </c>
      <c r="K7821" s="24" t="str">
        <f t="shared" si="4"/>
        <v>Over Achived</v>
      </c>
    </row>
    <row r="7822" ht="22.5" customHeight="1">
      <c r="A7822" s="18">
        <v>45769.0</v>
      </c>
      <c r="B7822" s="19" t="str">
        <f t="shared" si="1"/>
        <v>Apr</v>
      </c>
      <c r="C7822" s="20" t="s">
        <v>13</v>
      </c>
      <c r="D7822" s="19" t="s">
        <v>18</v>
      </c>
      <c r="E7822" s="19" t="s">
        <v>9</v>
      </c>
      <c r="F7822" s="21">
        <v>2.0</v>
      </c>
      <c r="G7822" s="22">
        <v>54623.0</v>
      </c>
      <c r="H7822" s="15" t="str">
        <f t="shared" si="2"/>
        <v>Medium Range</v>
      </c>
      <c r="I7822" s="22">
        <v>45335.0</v>
      </c>
      <c r="J7822" s="23">
        <f t="shared" si="3"/>
        <v>1.204874821</v>
      </c>
      <c r="K7822" s="24" t="str">
        <f t="shared" si="4"/>
        <v>Over Achived</v>
      </c>
    </row>
    <row r="7823" ht="22.5" customHeight="1">
      <c r="A7823" s="18">
        <v>45769.0</v>
      </c>
      <c r="B7823" s="19" t="str">
        <f t="shared" si="1"/>
        <v>Apr</v>
      </c>
      <c r="C7823" s="20" t="s">
        <v>92</v>
      </c>
      <c r="D7823" s="19" t="s">
        <v>158</v>
      </c>
      <c r="E7823" s="19" t="s">
        <v>63</v>
      </c>
      <c r="F7823" s="21">
        <v>1.0</v>
      </c>
      <c r="G7823" s="22">
        <v>13768.0</v>
      </c>
      <c r="H7823" s="15" t="str">
        <f t="shared" si="2"/>
        <v>Base Range</v>
      </c>
      <c r="I7823" s="22">
        <v>11190.0</v>
      </c>
      <c r="J7823" s="23">
        <f t="shared" si="3"/>
        <v>1.230384272</v>
      </c>
      <c r="K7823" s="24" t="str">
        <f t="shared" si="4"/>
        <v>Over Achived</v>
      </c>
    </row>
    <row r="7824" ht="22.5" customHeight="1">
      <c r="A7824" s="18">
        <v>45769.0</v>
      </c>
      <c r="B7824" s="19" t="str">
        <f t="shared" si="1"/>
        <v>Apr</v>
      </c>
      <c r="C7824" s="20" t="s">
        <v>92</v>
      </c>
      <c r="D7824" s="25" t="s">
        <v>149</v>
      </c>
      <c r="E7824" s="19" t="s">
        <v>26</v>
      </c>
      <c r="F7824" s="21">
        <v>2.0</v>
      </c>
      <c r="G7824" s="22">
        <v>48900.0</v>
      </c>
      <c r="H7824" s="15" t="str">
        <f t="shared" si="2"/>
        <v>Base Range</v>
      </c>
      <c r="I7824" s="22">
        <v>36537.0</v>
      </c>
      <c r="J7824" s="23">
        <f t="shared" si="3"/>
        <v>1.338369324</v>
      </c>
      <c r="K7824" s="24" t="str">
        <f t="shared" si="4"/>
        <v>Over Achived</v>
      </c>
    </row>
    <row r="7825" ht="22.5" customHeight="1">
      <c r="A7825" s="18">
        <v>45769.0</v>
      </c>
      <c r="B7825" s="19" t="str">
        <f t="shared" si="1"/>
        <v>Apr</v>
      </c>
      <c r="C7825" s="20" t="s">
        <v>7</v>
      </c>
      <c r="D7825" s="19" t="s">
        <v>8</v>
      </c>
      <c r="E7825" s="19" t="s">
        <v>38</v>
      </c>
      <c r="F7825" s="21">
        <v>2.0</v>
      </c>
      <c r="G7825" s="22">
        <v>71571.0</v>
      </c>
      <c r="H7825" s="15" t="str">
        <f t="shared" si="2"/>
        <v>High Range</v>
      </c>
      <c r="I7825" s="22">
        <v>50937.0</v>
      </c>
      <c r="J7825" s="23">
        <f t="shared" si="3"/>
        <v>1.405088639</v>
      </c>
      <c r="K7825" s="24" t="str">
        <f t="shared" si="4"/>
        <v>Over Achived</v>
      </c>
    </row>
    <row r="7826" ht="22.5" customHeight="1">
      <c r="A7826" s="18">
        <v>45769.0</v>
      </c>
      <c r="B7826" s="19" t="str">
        <f t="shared" si="1"/>
        <v>Apr</v>
      </c>
      <c r="C7826" s="20" t="s">
        <v>92</v>
      </c>
      <c r="D7826" s="25" t="s">
        <v>149</v>
      </c>
      <c r="E7826" s="19" t="s">
        <v>68</v>
      </c>
      <c r="F7826" s="21">
        <v>2.0</v>
      </c>
      <c r="G7826" s="22">
        <v>33801.0</v>
      </c>
      <c r="H7826" s="15" t="str">
        <f t="shared" si="2"/>
        <v>Base Range</v>
      </c>
      <c r="I7826" s="22">
        <v>30150.0</v>
      </c>
      <c r="J7826" s="23">
        <f t="shared" si="3"/>
        <v>1.121094527</v>
      </c>
      <c r="K7826" s="24" t="str">
        <f t="shared" si="4"/>
        <v>Over Achived</v>
      </c>
    </row>
    <row r="7827" ht="22.5" customHeight="1">
      <c r="A7827" s="18">
        <v>45769.0</v>
      </c>
      <c r="B7827" s="19" t="str">
        <f t="shared" si="1"/>
        <v>Apr</v>
      </c>
      <c r="C7827" s="20" t="s">
        <v>13</v>
      </c>
      <c r="D7827" s="19" t="s">
        <v>14</v>
      </c>
      <c r="E7827" s="19" t="s">
        <v>68</v>
      </c>
      <c r="F7827" s="21">
        <v>1.0</v>
      </c>
      <c r="G7827" s="22">
        <v>22754.0</v>
      </c>
      <c r="H7827" s="15" t="str">
        <f t="shared" si="2"/>
        <v>Base Range</v>
      </c>
      <c r="I7827" s="22">
        <v>18283.0</v>
      </c>
      <c r="J7827" s="23">
        <f t="shared" si="3"/>
        <v>1.244544112</v>
      </c>
      <c r="K7827" s="24" t="str">
        <f t="shared" si="4"/>
        <v>Over Achived</v>
      </c>
    </row>
    <row r="7828" ht="22.5" customHeight="1">
      <c r="A7828" s="18">
        <v>45769.0</v>
      </c>
      <c r="B7828" s="19" t="str">
        <f t="shared" si="1"/>
        <v>Apr</v>
      </c>
      <c r="C7828" s="20" t="s">
        <v>13</v>
      </c>
      <c r="D7828" s="19" t="s">
        <v>14</v>
      </c>
      <c r="E7828" s="19" t="s">
        <v>23</v>
      </c>
      <c r="F7828" s="21">
        <v>1.0</v>
      </c>
      <c r="G7828" s="22">
        <v>31354.0</v>
      </c>
      <c r="H7828" s="15" t="str">
        <f t="shared" si="2"/>
        <v>Base Range</v>
      </c>
      <c r="I7828" s="22">
        <v>24386.0</v>
      </c>
      <c r="J7828" s="23">
        <f t="shared" si="3"/>
        <v>1.285737718</v>
      </c>
      <c r="K7828" s="24" t="str">
        <f t="shared" si="4"/>
        <v>Over Achived</v>
      </c>
    </row>
    <row r="7829" ht="22.5" customHeight="1">
      <c r="A7829" s="18">
        <v>45769.0</v>
      </c>
      <c r="B7829" s="19" t="str">
        <f t="shared" si="1"/>
        <v>Apr</v>
      </c>
      <c r="C7829" s="20" t="s">
        <v>13</v>
      </c>
      <c r="D7829" s="19" t="s">
        <v>14</v>
      </c>
      <c r="E7829" s="19" t="s">
        <v>9</v>
      </c>
      <c r="F7829" s="21">
        <v>3.0</v>
      </c>
      <c r="G7829" s="22">
        <v>55948.0</v>
      </c>
      <c r="H7829" s="15" t="str">
        <f t="shared" si="2"/>
        <v>Medium Range</v>
      </c>
      <c r="I7829" s="22">
        <v>49929.0</v>
      </c>
      <c r="J7829" s="23">
        <f t="shared" si="3"/>
        <v>1.120551183</v>
      </c>
      <c r="K7829" s="24" t="str">
        <f t="shared" si="4"/>
        <v>Over Achived</v>
      </c>
    </row>
    <row r="7830" ht="22.5" customHeight="1">
      <c r="A7830" s="18">
        <v>45769.0</v>
      </c>
      <c r="B7830" s="19" t="str">
        <f t="shared" si="1"/>
        <v>Apr</v>
      </c>
      <c r="C7830" s="20" t="s">
        <v>92</v>
      </c>
      <c r="D7830" s="19" t="s">
        <v>93</v>
      </c>
      <c r="E7830" s="19" t="s">
        <v>9</v>
      </c>
      <c r="F7830" s="21">
        <v>3.0</v>
      </c>
      <c r="G7830" s="22">
        <v>69366.0</v>
      </c>
      <c r="H7830" s="15" t="str">
        <f t="shared" si="2"/>
        <v>Medium Range</v>
      </c>
      <c r="I7830" s="22">
        <v>85262.0</v>
      </c>
      <c r="J7830" s="23">
        <f t="shared" si="3"/>
        <v>0.8135629002</v>
      </c>
      <c r="K7830" s="24" t="str">
        <f t="shared" si="4"/>
        <v>Target Not Meet</v>
      </c>
    </row>
    <row r="7831" ht="22.5" customHeight="1">
      <c r="A7831" s="18">
        <v>45769.0</v>
      </c>
      <c r="B7831" s="19" t="str">
        <f t="shared" si="1"/>
        <v>Apr</v>
      </c>
      <c r="C7831" s="20" t="s">
        <v>92</v>
      </c>
      <c r="D7831" s="25" t="s">
        <v>149</v>
      </c>
      <c r="E7831" s="19" t="s">
        <v>26</v>
      </c>
      <c r="F7831" s="21">
        <v>2.0</v>
      </c>
      <c r="G7831" s="22">
        <v>62624.0</v>
      </c>
      <c r="H7831" s="15" t="str">
        <f t="shared" si="2"/>
        <v>Medium Range</v>
      </c>
      <c r="I7831" s="22">
        <v>45939.0</v>
      </c>
      <c r="J7831" s="23">
        <f t="shared" si="3"/>
        <v>1.363199025</v>
      </c>
      <c r="K7831" s="24" t="str">
        <f t="shared" si="4"/>
        <v>Over Achived</v>
      </c>
    </row>
    <row r="7832" ht="22.5" customHeight="1">
      <c r="A7832" s="18">
        <v>45769.0</v>
      </c>
      <c r="B7832" s="19" t="str">
        <f t="shared" si="1"/>
        <v>Apr</v>
      </c>
      <c r="C7832" s="20" t="s">
        <v>92</v>
      </c>
      <c r="D7832" s="19" t="s">
        <v>93</v>
      </c>
      <c r="E7832" s="19" t="s">
        <v>34</v>
      </c>
      <c r="F7832" s="21">
        <v>3.0</v>
      </c>
      <c r="G7832" s="22">
        <v>62981.0</v>
      </c>
      <c r="H7832" s="15" t="str">
        <f t="shared" si="2"/>
        <v>Medium Range</v>
      </c>
      <c r="I7832" s="22">
        <v>74059.0</v>
      </c>
      <c r="J7832" s="23">
        <f t="shared" si="3"/>
        <v>0.8504165598</v>
      </c>
      <c r="K7832" s="24" t="str">
        <f t="shared" si="4"/>
        <v>Target Not Meet</v>
      </c>
    </row>
    <row r="7833" ht="22.5" customHeight="1">
      <c r="A7833" s="18">
        <v>45769.0</v>
      </c>
      <c r="B7833" s="19" t="str">
        <f t="shared" si="1"/>
        <v>Apr</v>
      </c>
      <c r="C7833" s="20" t="s">
        <v>92</v>
      </c>
      <c r="D7833" s="19" t="s">
        <v>93</v>
      </c>
      <c r="E7833" s="19" t="s">
        <v>63</v>
      </c>
      <c r="F7833" s="21">
        <v>1.0</v>
      </c>
      <c r="G7833" s="22">
        <v>13171.0</v>
      </c>
      <c r="H7833" s="15" t="str">
        <f t="shared" si="2"/>
        <v>Base Range</v>
      </c>
      <c r="I7833" s="22">
        <v>16412.0</v>
      </c>
      <c r="J7833" s="23">
        <f t="shared" si="3"/>
        <v>0.8025225445</v>
      </c>
      <c r="K7833" s="24" t="str">
        <f t="shared" si="4"/>
        <v>Target Not Meet</v>
      </c>
    </row>
    <row r="7834" ht="22.5" customHeight="1">
      <c r="A7834" s="18">
        <v>45769.0</v>
      </c>
      <c r="B7834" s="19" t="str">
        <f t="shared" si="1"/>
        <v>Apr</v>
      </c>
      <c r="C7834" s="20" t="s">
        <v>92</v>
      </c>
      <c r="D7834" s="19" t="s">
        <v>93</v>
      </c>
      <c r="E7834" s="19" t="s">
        <v>63</v>
      </c>
      <c r="F7834" s="21">
        <v>2.0</v>
      </c>
      <c r="G7834" s="22">
        <v>76342.0</v>
      </c>
      <c r="H7834" s="15" t="str">
        <f t="shared" si="2"/>
        <v>High Range</v>
      </c>
      <c r="I7834" s="22">
        <v>97992.0</v>
      </c>
      <c r="J7834" s="23">
        <f t="shared" si="3"/>
        <v>0.779063597</v>
      </c>
      <c r="K7834" s="24" t="str">
        <f t="shared" si="4"/>
        <v>Target Not Meet</v>
      </c>
    </row>
    <row r="7835" ht="22.5" customHeight="1">
      <c r="A7835" s="18">
        <v>45769.0</v>
      </c>
      <c r="B7835" s="19" t="str">
        <f t="shared" si="1"/>
        <v>Apr</v>
      </c>
      <c r="C7835" s="20" t="s">
        <v>92</v>
      </c>
      <c r="D7835" s="19" t="s">
        <v>98</v>
      </c>
      <c r="E7835" s="19" t="s">
        <v>9</v>
      </c>
      <c r="F7835" s="21">
        <v>3.0</v>
      </c>
      <c r="G7835" s="22">
        <v>68468.0</v>
      </c>
      <c r="H7835" s="15" t="str">
        <f t="shared" si="2"/>
        <v>Medium Range</v>
      </c>
      <c r="I7835" s="22">
        <v>85238.0</v>
      </c>
      <c r="J7835" s="23">
        <f t="shared" si="3"/>
        <v>0.8032567634</v>
      </c>
      <c r="K7835" s="24" t="str">
        <f t="shared" si="4"/>
        <v>Target Not Meet</v>
      </c>
    </row>
    <row r="7836" ht="22.5" customHeight="1">
      <c r="A7836" s="18">
        <v>45769.0</v>
      </c>
      <c r="B7836" s="19" t="str">
        <f t="shared" si="1"/>
        <v>Apr</v>
      </c>
      <c r="C7836" s="20" t="s">
        <v>92</v>
      </c>
      <c r="D7836" s="19" t="s">
        <v>98</v>
      </c>
      <c r="E7836" s="19" t="s">
        <v>19</v>
      </c>
      <c r="F7836" s="21">
        <v>2.0</v>
      </c>
      <c r="G7836" s="22">
        <v>41737.0</v>
      </c>
      <c r="H7836" s="15" t="str">
        <f t="shared" si="2"/>
        <v>Base Range</v>
      </c>
      <c r="I7836" s="22">
        <v>48162.0</v>
      </c>
      <c r="J7836" s="23">
        <f t="shared" si="3"/>
        <v>0.8665960716</v>
      </c>
      <c r="K7836" s="24" t="str">
        <f t="shared" si="4"/>
        <v>Target Not Meet</v>
      </c>
    </row>
    <row r="7837" ht="22.5" customHeight="1">
      <c r="A7837" s="18">
        <v>45769.0</v>
      </c>
      <c r="B7837" s="19" t="str">
        <f t="shared" si="1"/>
        <v>Apr</v>
      </c>
      <c r="C7837" s="20" t="s">
        <v>92</v>
      </c>
      <c r="D7837" s="19" t="s">
        <v>144</v>
      </c>
      <c r="E7837" s="19" t="s">
        <v>19</v>
      </c>
      <c r="F7837" s="21">
        <v>2.0</v>
      </c>
      <c r="G7837" s="22">
        <v>36100.0</v>
      </c>
      <c r="H7837" s="15" t="str">
        <f t="shared" si="2"/>
        <v>Base Range</v>
      </c>
      <c r="I7837" s="22">
        <v>25861.0</v>
      </c>
      <c r="J7837" s="23">
        <f t="shared" si="3"/>
        <v>1.395924365</v>
      </c>
      <c r="K7837" s="24" t="str">
        <f t="shared" si="4"/>
        <v>Over Achived</v>
      </c>
    </row>
    <row r="7838" ht="22.5" customHeight="1">
      <c r="A7838" s="18">
        <v>45769.0</v>
      </c>
      <c r="B7838" s="19" t="str">
        <f t="shared" si="1"/>
        <v>Apr</v>
      </c>
      <c r="C7838" s="20" t="s">
        <v>92</v>
      </c>
      <c r="D7838" s="19" t="s">
        <v>144</v>
      </c>
      <c r="E7838" s="19" t="s">
        <v>34</v>
      </c>
      <c r="F7838" s="21">
        <v>3.0</v>
      </c>
      <c r="G7838" s="22">
        <v>64859.0</v>
      </c>
      <c r="H7838" s="15" t="str">
        <f t="shared" si="2"/>
        <v>Medium Range</v>
      </c>
      <c r="I7838" s="22">
        <v>47192.0</v>
      </c>
      <c r="J7838" s="23">
        <f t="shared" si="3"/>
        <v>1.374364299</v>
      </c>
      <c r="K7838" s="24" t="str">
        <f t="shared" si="4"/>
        <v>Over Achived</v>
      </c>
    </row>
    <row r="7839" ht="22.5" customHeight="1">
      <c r="A7839" s="18">
        <v>45769.0</v>
      </c>
      <c r="B7839" s="19" t="str">
        <f t="shared" si="1"/>
        <v>Apr</v>
      </c>
      <c r="C7839" s="20" t="s">
        <v>92</v>
      </c>
      <c r="D7839" s="19" t="s">
        <v>144</v>
      </c>
      <c r="E7839" s="19" t="s">
        <v>38</v>
      </c>
      <c r="F7839" s="21">
        <v>2.0</v>
      </c>
      <c r="G7839" s="22">
        <v>53478.0</v>
      </c>
      <c r="H7839" s="15" t="str">
        <f t="shared" si="2"/>
        <v>Medium Range</v>
      </c>
      <c r="I7839" s="22">
        <v>40631.0</v>
      </c>
      <c r="J7839" s="23">
        <f t="shared" si="3"/>
        <v>1.316187148</v>
      </c>
      <c r="K7839" s="24" t="str">
        <f t="shared" si="4"/>
        <v>Over Achived</v>
      </c>
    </row>
    <row r="7840" ht="22.5" customHeight="1">
      <c r="A7840" s="18">
        <v>45769.0</v>
      </c>
      <c r="B7840" s="19" t="str">
        <f t="shared" si="1"/>
        <v>Apr</v>
      </c>
      <c r="C7840" s="20" t="s">
        <v>92</v>
      </c>
      <c r="D7840" s="25" t="s">
        <v>149</v>
      </c>
      <c r="E7840" s="19" t="s">
        <v>34</v>
      </c>
      <c r="F7840" s="21">
        <v>3.0</v>
      </c>
      <c r="G7840" s="22">
        <v>64265.0</v>
      </c>
      <c r="H7840" s="15" t="str">
        <f t="shared" si="2"/>
        <v>Medium Range</v>
      </c>
      <c r="I7840" s="22">
        <v>55847.0</v>
      </c>
      <c r="J7840" s="23">
        <f t="shared" si="3"/>
        <v>1.150733253</v>
      </c>
      <c r="K7840" s="24" t="str">
        <f t="shared" si="4"/>
        <v>Over Achived</v>
      </c>
    </row>
    <row r="7841" ht="22.5" customHeight="1">
      <c r="A7841" s="18">
        <v>45769.0</v>
      </c>
      <c r="B7841" s="19" t="str">
        <f t="shared" si="1"/>
        <v>Apr</v>
      </c>
      <c r="C7841" s="20" t="s">
        <v>92</v>
      </c>
      <c r="D7841" s="25" t="s">
        <v>149</v>
      </c>
      <c r="E7841" s="19" t="s">
        <v>68</v>
      </c>
      <c r="F7841" s="21">
        <v>2.0</v>
      </c>
      <c r="G7841" s="22">
        <v>30288.0</v>
      </c>
      <c r="H7841" s="15" t="str">
        <f t="shared" si="2"/>
        <v>Base Range</v>
      </c>
      <c r="I7841" s="22">
        <v>23927.0</v>
      </c>
      <c r="J7841" s="23">
        <f t="shared" si="3"/>
        <v>1.265850295</v>
      </c>
      <c r="K7841" s="24" t="str">
        <f t="shared" si="4"/>
        <v>Over Achived</v>
      </c>
    </row>
    <row r="7842" ht="22.5" customHeight="1">
      <c r="A7842" s="18">
        <v>45769.0</v>
      </c>
      <c r="B7842" s="19" t="str">
        <f t="shared" si="1"/>
        <v>Apr</v>
      </c>
      <c r="C7842" s="20" t="s">
        <v>92</v>
      </c>
      <c r="D7842" s="19" t="s">
        <v>98</v>
      </c>
      <c r="E7842" s="19" t="s">
        <v>63</v>
      </c>
      <c r="F7842" s="21">
        <v>1.0</v>
      </c>
      <c r="G7842" s="22">
        <v>14333.0</v>
      </c>
      <c r="H7842" s="15" t="str">
        <f t="shared" si="2"/>
        <v>Base Range</v>
      </c>
      <c r="I7842" s="22">
        <v>16406.0</v>
      </c>
      <c r="J7842" s="23">
        <f t="shared" si="3"/>
        <v>0.8736437889</v>
      </c>
      <c r="K7842" s="24" t="str">
        <f t="shared" si="4"/>
        <v>Target Not Meet</v>
      </c>
    </row>
    <row r="7843" ht="22.5" customHeight="1">
      <c r="A7843" s="18">
        <v>45770.0</v>
      </c>
      <c r="B7843" s="19" t="str">
        <f t="shared" si="1"/>
        <v>Apr</v>
      </c>
      <c r="C7843" s="20" t="s">
        <v>13</v>
      </c>
      <c r="D7843" s="19" t="s">
        <v>169</v>
      </c>
      <c r="E7843" s="19" t="s">
        <v>9</v>
      </c>
      <c r="F7843" s="21">
        <v>3.0</v>
      </c>
      <c r="G7843" s="22">
        <v>68667.0</v>
      </c>
      <c r="H7843" s="15" t="str">
        <f t="shared" si="2"/>
        <v>Medium Range</v>
      </c>
      <c r="I7843" s="22">
        <v>82090.0</v>
      </c>
      <c r="J7843" s="23">
        <f t="shared" si="3"/>
        <v>0.8364843464</v>
      </c>
      <c r="K7843" s="24" t="str">
        <f t="shared" si="4"/>
        <v>Target Not Meet</v>
      </c>
    </row>
    <row r="7844" ht="22.5" customHeight="1">
      <c r="A7844" s="18">
        <v>45770.0</v>
      </c>
      <c r="B7844" s="19" t="str">
        <f t="shared" si="1"/>
        <v>Apr</v>
      </c>
      <c r="C7844" s="20" t="s">
        <v>13</v>
      </c>
      <c r="D7844" s="19" t="s">
        <v>169</v>
      </c>
      <c r="E7844" s="19" t="s">
        <v>19</v>
      </c>
      <c r="F7844" s="21">
        <v>1.0</v>
      </c>
      <c r="G7844" s="22">
        <v>38669.0</v>
      </c>
      <c r="H7844" s="15" t="str">
        <f t="shared" si="2"/>
        <v>Base Range</v>
      </c>
      <c r="I7844" s="22">
        <v>49402.0</v>
      </c>
      <c r="J7844" s="23">
        <f t="shared" si="3"/>
        <v>0.7827415894</v>
      </c>
      <c r="K7844" s="24" t="str">
        <f t="shared" si="4"/>
        <v>Target Not Meet</v>
      </c>
    </row>
    <row r="7845" ht="22.5" customHeight="1">
      <c r="A7845" s="18">
        <v>45770.0</v>
      </c>
      <c r="B7845" s="19" t="str">
        <f t="shared" si="1"/>
        <v>Apr</v>
      </c>
      <c r="C7845" s="20" t="s">
        <v>13</v>
      </c>
      <c r="D7845" s="19" t="s">
        <v>169</v>
      </c>
      <c r="E7845" s="19" t="s">
        <v>26</v>
      </c>
      <c r="F7845" s="21">
        <v>2.0</v>
      </c>
      <c r="G7845" s="22">
        <v>52084.0</v>
      </c>
      <c r="H7845" s="15" t="str">
        <f t="shared" si="2"/>
        <v>Medium Range</v>
      </c>
      <c r="I7845" s="22">
        <v>54916.0</v>
      </c>
      <c r="J7845" s="23">
        <f t="shared" si="3"/>
        <v>0.94843033</v>
      </c>
      <c r="K7845" s="24" t="str">
        <f t="shared" si="4"/>
        <v>Target Not Meet</v>
      </c>
    </row>
    <row r="7846" ht="22.5" customHeight="1">
      <c r="A7846" s="18">
        <v>45770.0</v>
      </c>
      <c r="B7846" s="19" t="str">
        <f t="shared" si="1"/>
        <v>Apr</v>
      </c>
      <c r="C7846" s="20" t="s">
        <v>13</v>
      </c>
      <c r="D7846" s="19" t="s">
        <v>169</v>
      </c>
      <c r="E7846" s="19" t="s">
        <v>9</v>
      </c>
      <c r="F7846" s="21">
        <v>2.0</v>
      </c>
      <c r="G7846" s="22">
        <v>59224.0</v>
      </c>
      <c r="H7846" s="15" t="str">
        <f t="shared" si="2"/>
        <v>Medium Range</v>
      </c>
      <c r="I7846" s="22">
        <v>73273.0</v>
      </c>
      <c r="J7846" s="23">
        <f t="shared" si="3"/>
        <v>0.8082649816</v>
      </c>
      <c r="K7846" s="24" t="str">
        <f t="shared" si="4"/>
        <v>Target Not Meet</v>
      </c>
    </row>
    <row r="7847" ht="22.5" customHeight="1">
      <c r="A7847" s="18">
        <v>45770.0</v>
      </c>
      <c r="B7847" s="19" t="str">
        <f t="shared" si="1"/>
        <v>Apr</v>
      </c>
      <c r="C7847" s="20" t="s">
        <v>13</v>
      </c>
      <c r="D7847" s="19" t="s">
        <v>169</v>
      </c>
      <c r="E7847" s="19" t="s">
        <v>26</v>
      </c>
      <c r="F7847" s="21">
        <v>2.0</v>
      </c>
      <c r="G7847" s="22">
        <v>43790.0</v>
      </c>
      <c r="H7847" s="15" t="str">
        <f t="shared" si="2"/>
        <v>Base Range</v>
      </c>
      <c r="I7847" s="22">
        <v>53717.0</v>
      </c>
      <c r="J7847" s="23">
        <f t="shared" si="3"/>
        <v>0.8151981682</v>
      </c>
      <c r="K7847" s="24" t="str">
        <f t="shared" si="4"/>
        <v>Target Not Meet</v>
      </c>
    </row>
    <row r="7848" ht="22.5" customHeight="1">
      <c r="A7848" s="18">
        <v>45770.0</v>
      </c>
      <c r="B7848" s="19" t="str">
        <f t="shared" si="1"/>
        <v>Apr</v>
      </c>
      <c r="C7848" s="20" t="s">
        <v>13</v>
      </c>
      <c r="D7848" s="19" t="s">
        <v>37</v>
      </c>
      <c r="E7848" s="19" t="s">
        <v>19</v>
      </c>
      <c r="F7848" s="21">
        <v>1.0</v>
      </c>
      <c r="G7848" s="22">
        <v>37993.0</v>
      </c>
      <c r="H7848" s="15" t="str">
        <f t="shared" si="2"/>
        <v>Base Range</v>
      </c>
      <c r="I7848" s="22">
        <v>40636.0</v>
      </c>
      <c r="J7848" s="23">
        <f t="shared" si="3"/>
        <v>0.9349591495</v>
      </c>
      <c r="K7848" s="24" t="str">
        <f t="shared" si="4"/>
        <v>Target Not Meet</v>
      </c>
    </row>
    <row r="7849" ht="22.5" customHeight="1">
      <c r="A7849" s="18">
        <v>45770.0</v>
      </c>
      <c r="B7849" s="19" t="str">
        <f t="shared" si="1"/>
        <v>Apr</v>
      </c>
      <c r="C7849" s="20" t="s">
        <v>13</v>
      </c>
      <c r="D7849" s="19" t="s">
        <v>14</v>
      </c>
      <c r="E7849" s="19" t="s">
        <v>19</v>
      </c>
      <c r="F7849" s="21">
        <v>2.0</v>
      </c>
      <c r="G7849" s="22">
        <v>35594.0</v>
      </c>
      <c r="H7849" s="15" t="str">
        <f t="shared" si="2"/>
        <v>Base Range</v>
      </c>
      <c r="I7849" s="22">
        <v>28766.0</v>
      </c>
      <c r="J7849" s="23">
        <f t="shared" si="3"/>
        <v>1.237363554</v>
      </c>
      <c r="K7849" s="24" t="str">
        <f t="shared" si="4"/>
        <v>Over Achived</v>
      </c>
    </row>
    <row r="7850" ht="22.5" customHeight="1">
      <c r="A7850" s="18">
        <v>45770.0</v>
      </c>
      <c r="B7850" s="19" t="str">
        <f t="shared" si="1"/>
        <v>Apr</v>
      </c>
      <c r="C7850" s="20" t="s">
        <v>57</v>
      </c>
      <c r="D7850" s="19" t="s">
        <v>85</v>
      </c>
      <c r="E7850" s="19" t="s">
        <v>63</v>
      </c>
      <c r="F7850" s="21">
        <v>1.0</v>
      </c>
      <c r="G7850" s="22">
        <v>15760.0</v>
      </c>
      <c r="H7850" s="15" t="str">
        <f t="shared" si="2"/>
        <v>Base Range</v>
      </c>
      <c r="I7850" s="22">
        <v>19567.0</v>
      </c>
      <c r="J7850" s="23">
        <f t="shared" si="3"/>
        <v>0.8054377268</v>
      </c>
      <c r="K7850" s="24" t="str">
        <f t="shared" si="4"/>
        <v>Target Not Meet</v>
      </c>
    </row>
    <row r="7851" ht="22.5" customHeight="1">
      <c r="A7851" s="18">
        <v>45770.0</v>
      </c>
      <c r="B7851" s="19" t="str">
        <f t="shared" si="1"/>
        <v>Apr</v>
      </c>
      <c r="C7851" s="20" t="s">
        <v>13</v>
      </c>
      <c r="D7851" s="19" t="s">
        <v>29</v>
      </c>
      <c r="E7851" s="19" t="s">
        <v>68</v>
      </c>
      <c r="F7851" s="21">
        <v>1.0</v>
      </c>
      <c r="G7851" s="22">
        <v>31379.0</v>
      </c>
      <c r="H7851" s="15" t="str">
        <f t="shared" si="2"/>
        <v>Base Range</v>
      </c>
      <c r="I7851" s="22">
        <v>39231.0</v>
      </c>
      <c r="J7851" s="23">
        <f t="shared" si="3"/>
        <v>0.7998521577</v>
      </c>
      <c r="K7851" s="24" t="str">
        <f t="shared" si="4"/>
        <v>Target Not Meet</v>
      </c>
    </row>
    <row r="7852" ht="22.5" customHeight="1">
      <c r="A7852" s="18">
        <v>45770.0</v>
      </c>
      <c r="B7852" s="19" t="str">
        <f t="shared" si="1"/>
        <v>Apr</v>
      </c>
      <c r="C7852" s="20" t="s">
        <v>13</v>
      </c>
      <c r="D7852" s="19" t="s">
        <v>29</v>
      </c>
      <c r="E7852" s="19" t="s">
        <v>38</v>
      </c>
      <c r="F7852" s="21">
        <v>2.0</v>
      </c>
      <c r="G7852" s="22">
        <v>44306.0</v>
      </c>
      <c r="H7852" s="15" t="str">
        <f t="shared" si="2"/>
        <v>Base Range</v>
      </c>
      <c r="I7852" s="22">
        <v>53509.0</v>
      </c>
      <c r="J7852" s="23">
        <f t="shared" si="3"/>
        <v>0.8280102413</v>
      </c>
      <c r="K7852" s="24" t="str">
        <f t="shared" si="4"/>
        <v>Target Not Meet</v>
      </c>
    </row>
    <row r="7853" ht="22.5" customHeight="1">
      <c r="A7853" s="18">
        <v>45770.0</v>
      </c>
      <c r="B7853" s="19" t="str">
        <f t="shared" si="1"/>
        <v>Apr</v>
      </c>
      <c r="C7853" s="20" t="s">
        <v>13</v>
      </c>
      <c r="D7853" s="19" t="s">
        <v>18</v>
      </c>
      <c r="E7853" s="19" t="s">
        <v>26</v>
      </c>
      <c r="F7853" s="21">
        <v>2.0</v>
      </c>
      <c r="G7853" s="22">
        <v>49464.0</v>
      </c>
      <c r="H7853" s="15" t="str">
        <f t="shared" si="2"/>
        <v>Base Range</v>
      </c>
      <c r="I7853" s="22">
        <v>40301.0</v>
      </c>
      <c r="J7853" s="23">
        <f t="shared" si="3"/>
        <v>1.227364085</v>
      </c>
      <c r="K7853" s="24" t="str">
        <f t="shared" si="4"/>
        <v>Over Achived</v>
      </c>
    </row>
    <row r="7854" ht="22.5" customHeight="1">
      <c r="A7854" s="18">
        <v>45770.0</v>
      </c>
      <c r="B7854" s="19" t="str">
        <f t="shared" si="1"/>
        <v>Apr</v>
      </c>
      <c r="C7854" s="20" t="s">
        <v>13</v>
      </c>
      <c r="D7854" s="19" t="s">
        <v>18</v>
      </c>
      <c r="E7854" s="19" t="s">
        <v>9</v>
      </c>
      <c r="F7854" s="21">
        <v>2.0</v>
      </c>
      <c r="G7854" s="22">
        <v>55411.0</v>
      </c>
      <c r="H7854" s="15" t="str">
        <f t="shared" si="2"/>
        <v>Medium Range</v>
      </c>
      <c r="I7854" s="22">
        <v>49327.0</v>
      </c>
      <c r="J7854" s="23">
        <f t="shared" si="3"/>
        <v>1.123340159</v>
      </c>
      <c r="K7854" s="24" t="str">
        <f t="shared" si="4"/>
        <v>Over Achived</v>
      </c>
    </row>
    <row r="7855" ht="22.5" customHeight="1">
      <c r="A7855" s="18">
        <v>45770.0</v>
      </c>
      <c r="B7855" s="19" t="str">
        <f t="shared" si="1"/>
        <v>Apr</v>
      </c>
      <c r="C7855" s="20" t="s">
        <v>13</v>
      </c>
      <c r="D7855" s="19" t="s">
        <v>14</v>
      </c>
      <c r="E7855" s="19" t="s">
        <v>23</v>
      </c>
      <c r="F7855" s="21">
        <v>1.0</v>
      </c>
      <c r="G7855" s="22">
        <v>27120.0</v>
      </c>
      <c r="H7855" s="15" t="str">
        <f t="shared" si="2"/>
        <v>Base Range</v>
      </c>
      <c r="I7855" s="22">
        <v>25036.0</v>
      </c>
      <c r="J7855" s="23">
        <f t="shared" si="3"/>
        <v>1.083240134</v>
      </c>
      <c r="K7855" s="24" t="str">
        <f t="shared" si="4"/>
        <v>Over Achived</v>
      </c>
    </row>
    <row r="7856" ht="22.5" customHeight="1">
      <c r="A7856" s="18">
        <v>45770.0</v>
      </c>
      <c r="B7856" s="19" t="str">
        <f t="shared" si="1"/>
        <v>Apr</v>
      </c>
      <c r="C7856" s="20" t="s">
        <v>57</v>
      </c>
      <c r="D7856" s="19" t="s">
        <v>58</v>
      </c>
      <c r="E7856" s="19" t="s">
        <v>38</v>
      </c>
      <c r="F7856" s="21">
        <v>1.0</v>
      </c>
      <c r="G7856" s="22">
        <v>26744.0</v>
      </c>
      <c r="H7856" s="15" t="str">
        <f t="shared" si="2"/>
        <v>Base Range</v>
      </c>
      <c r="I7856" s="22">
        <v>18763.0</v>
      </c>
      <c r="J7856" s="23">
        <f t="shared" si="3"/>
        <v>1.425358418</v>
      </c>
      <c r="K7856" s="24" t="str">
        <f t="shared" si="4"/>
        <v>Over Achived</v>
      </c>
    </row>
    <row r="7857" ht="22.5" customHeight="1">
      <c r="A7857" s="18">
        <v>45770.0</v>
      </c>
      <c r="B7857" s="19" t="str">
        <f t="shared" si="1"/>
        <v>Apr</v>
      </c>
      <c r="C7857" s="20" t="s">
        <v>13</v>
      </c>
      <c r="D7857" s="19" t="s">
        <v>37</v>
      </c>
      <c r="E7857" s="19" t="s">
        <v>68</v>
      </c>
      <c r="F7857" s="21">
        <v>1.0</v>
      </c>
      <c r="G7857" s="22">
        <v>28932.0</v>
      </c>
      <c r="H7857" s="15" t="str">
        <f t="shared" si="2"/>
        <v>Base Range</v>
      </c>
      <c r="I7857" s="22">
        <v>37149.0</v>
      </c>
      <c r="J7857" s="23">
        <f t="shared" si="3"/>
        <v>0.7788096584</v>
      </c>
      <c r="K7857" s="24" t="str">
        <f t="shared" si="4"/>
        <v>Target Not Meet</v>
      </c>
    </row>
    <row r="7858" ht="22.5" customHeight="1">
      <c r="A7858" s="18">
        <v>45770.0</v>
      </c>
      <c r="B7858" s="19" t="str">
        <f t="shared" si="1"/>
        <v>Apr</v>
      </c>
      <c r="C7858" s="20" t="s">
        <v>57</v>
      </c>
      <c r="D7858" s="19" t="s">
        <v>58</v>
      </c>
      <c r="E7858" s="19" t="s">
        <v>19</v>
      </c>
      <c r="F7858" s="21">
        <v>1.0</v>
      </c>
      <c r="G7858" s="22">
        <v>29320.0</v>
      </c>
      <c r="H7858" s="15" t="str">
        <f t="shared" si="2"/>
        <v>Base Range</v>
      </c>
      <c r="I7858" s="22">
        <v>22049.0</v>
      </c>
      <c r="J7858" s="23">
        <f t="shared" si="3"/>
        <v>1.329765522</v>
      </c>
      <c r="K7858" s="24" t="str">
        <f t="shared" si="4"/>
        <v>Over Achived</v>
      </c>
    </row>
    <row r="7859" ht="22.5" customHeight="1">
      <c r="A7859" s="18">
        <v>45770.0</v>
      </c>
      <c r="B7859" s="19" t="str">
        <f t="shared" si="1"/>
        <v>Apr</v>
      </c>
      <c r="C7859" s="20" t="s">
        <v>57</v>
      </c>
      <c r="D7859" s="19" t="s">
        <v>71</v>
      </c>
      <c r="E7859" s="19" t="s">
        <v>63</v>
      </c>
      <c r="F7859" s="21">
        <v>1.0</v>
      </c>
      <c r="G7859" s="22">
        <v>19529.0</v>
      </c>
      <c r="H7859" s="15" t="str">
        <f t="shared" si="2"/>
        <v>Base Range</v>
      </c>
      <c r="I7859" s="22">
        <v>21740.0</v>
      </c>
      <c r="J7859" s="23">
        <f t="shared" si="3"/>
        <v>0.8982980681</v>
      </c>
      <c r="K7859" s="24" t="str">
        <f t="shared" si="4"/>
        <v>Target Not Meet</v>
      </c>
    </row>
    <row r="7860" ht="22.5" customHeight="1">
      <c r="A7860" s="18">
        <v>45770.0</v>
      </c>
      <c r="B7860" s="19" t="str">
        <f t="shared" si="1"/>
        <v>Apr</v>
      </c>
      <c r="C7860" s="20" t="s">
        <v>57</v>
      </c>
      <c r="D7860" s="19" t="s">
        <v>58</v>
      </c>
      <c r="E7860" s="19" t="s">
        <v>34</v>
      </c>
      <c r="F7860" s="21">
        <v>2.0</v>
      </c>
      <c r="G7860" s="22">
        <v>45999.0</v>
      </c>
      <c r="H7860" s="15" t="str">
        <f t="shared" si="2"/>
        <v>Base Range</v>
      </c>
      <c r="I7860" s="22">
        <v>37394.0</v>
      </c>
      <c r="J7860" s="23">
        <f t="shared" si="3"/>
        <v>1.230117131</v>
      </c>
      <c r="K7860" s="24" t="str">
        <f t="shared" si="4"/>
        <v>Over Achived</v>
      </c>
    </row>
    <row r="7861" ht="22.5" customHeight="1">
      <c r="A7861" s="18">
        <v>45770.0</v>
      </c>
      <c r="B7861" s="19" t="str">
        <f t="shared" si="1"/>
        <v>Apr</v>
      </c>
      <c r="C7861" s="20" t="s">
        <v>13</v>
      </c>
      <c r="D7861" s="19" t="s">
        <v>14</v>
      </c>
      <c r="E7861" s="19" t="s">
        <v>23</v>
      </c>
      <c r="F7861" s="21">
        <v>1.0</v>
      </c>
      <c r="G7861" s="22">
        <v>30180.0</v>
      </c>
      <c r="H7861" s="15" t="str">
        <f t="shared" si="2"/>
        <v>Base Range</v>
      </c>
      <c r="I7861" s="22">
        <v>26527.0</v>
      </c>
      <c r="J7861" s="23">
        <f t="shared" si="3"/>
        <v>1.13770875</v>
      </c>
      <c r="K7861" s="24" t="str">
        <f t="shared" si="4"/>
        <v>Over Achived</v>
      </c>
    </row>
    <row r="7862" ht="22.5" customHeight="1">
      <c r="A7862" s="18">
        <v>45770.0</v>
      </c>
      <c r="B7862" s="19" t="str">
        <f t="shared" si="1"/>
        <v>Apr</v>
      </c>
      <c r="C7862" s="20" t="s">
        <v>57</v>
      </c>
      <c r="D7862" s="19" t="s">
        <v>85</v>
      </c>
      <c r="E7862" s="19" t="s">
        <v>9</v>
      </c>
      <c r="F7862" s="21">
        <v>2.0</v>
      </c>
      <c r="G7862" s="22">
        <v>46862.0</v>
      </c>
      <c r="H7862" s="15" t="str">
        <f t="shared" si="2"/>
        <v>Base Range</v>
      </c>
      <c r="I7862" s="22">
        <v>50752.0</v>
      </c>
      <c r="J7862" s="23">
        <f t="shared" si="3"/>
        <v>0.9233527743</v>
      </c>
      <c r="K7862" s="24" t="str">
        <f t="shared" si="4"/>
        <v>Target Not Meet</v>
      </c>
    </row>
    <row r="7863" ht="22.5" customHeight="1">
      <c r="A7863" s="18">
        <v>45770.0</v>
      </c>
      <c r="B7863" s="19" t="str">
        <f t="shared" si="1"/>
        <v>Apr</v>
      </c>
      <c r="C7863" s="20" t="s">
        <v>57</v>
      </c>
      <c r="D7863" s="19" t="s">
        <v>80</v>
      </c>
      <c r="E7863" s="19" t="s">
        <v>63</v>
      </c>
      <c r="F7863" s="21">
        <v>1.0</v>
      </c>
      <c r="G7863" s="22">
        <v>15641.0</v>
      </c>
      <c r="H7863" s="15" t="str">
        <f t="shared" si="2"/>
        <v>Base Range</v>
      </c>
      <c r="I7863" s="22">
        <v>16555.0</v>
      </c>
      <c r="J7863" s="23">
        <f t="shared" si="3"/>
        <v>0.9447900936</v>
      </c>
      <c r="K7863" s="24" t="str">
        <f t="shared" si="4"/>
        <v>Target Not Meet</v>
      </c>
    </row>
    <row r="7864" ht="22.5" customHeight="1">
      <c r="A7864" s="18">
        <v>45770.0</v>
      </c>
      <c r="B7864" s="19" t="str">
        <f t="shared" si="1"/>
        <v>Apr</v>
      </c>
      <c r="C7864" s="20" t="s">
        <v>57</v>
      </c>
      <c r="D7864" s="19" t="s">
        <v>80</v>
      </c>
      <c r="E7864" s="19" t="s">
        <v>38</v>
      </c>
      <c r="F7864" s="21">
        <v>1.0</v>
      </c>
      <c r="G7864" s="22">
        <v>32303.0</v>
      </c>
      <c r="H7864" s="15" t="str">
        <f t="shared" si="2"/>
        <v>Base Range</v>
      </c>
      <c r="I7864" s="22">
        <v>36539.0</v>
      </c>
      <c r="J7864" s="23">
        <f t="shared" si="3"/>
        <v>0.8840690769</v>
      </c>
      <c r="K7864" s="24" t="str">
        <f t="shared" si="4"/>
        <v>Target Not Meet</v>
      </c>
    </row>
    <row r="7865" ht="22.5" customHeight="1">
      <c r="A7865" s="18">
        <v>45770.0</v>
      </c>
      <c r="B7865" s="19" t="str">
        <f t="shared" si="1"/>
        <v>Apr</v>
      </c>
      <c r="C7865" s="20" t="s">
        <v>57</v>
      </c>
      <c r="D7865" s="19" t="s">
        <v>80</v>
      </c>
      <c r="E7865" s="19" t="s">
        <v>26</v>
      </c>
      <c r="F7865" s="21">
        <v>2.0</v>
      </c>
      <c r="G7865" s="22">
        <v>36182.0</v>
      </c>
      <c r="H7865" s="15" t="str">
        <f t="shared" si="2"/>
        <v>Base Range</v>
      </c>
      <c r="I7865" s="22">
        <v>43912.0</v>
      </c>
      <c r="J7865" s="23">
        <f t="shared" si="3"/>
        <v>0.823966114</v>
      </c>
      <c r="K7865" s="24" t="str">
        <f t="shared" si="4"/>
        <v>Target Not Meet</v>
      </c>
    </row>
    <row r="7866" ht="22.5" customHeight="1">
      <c r="A7866" s="18">
        <v>45770.0</v>
      </c>
      <c r="B7866" s="19" t="str">
        <f t="shared" si="1"/>
        <v>Apr</v>
      </c>
      <c r="C7866" s="20" t="s">
        <v>57</v>
      </c>
      <c r="D7866" s="19" t="s">
        <v>80</v>
      </c>
      <c r="E7866" s="19" t="s">
        <v>68</v>
      </c>
      <c r="F7866" s="21">
        <v>1.0</v>
      </c>
      <c r="G7866" s="22">
        <v>23365.0</v>
      </c>
      <c r="H7866" s="15" t="str">
        <f t="shared" si="2"/>
        <v>Base Range</v>
      </c>
      <c r="I7866" s="22">
        <v>25753.0</v>
      </c>
      <c r="J7866" s="23">
        <f t="shared" si="3"/>
        <v>0.9072729391</v>
      </c>
      <c r="K7866" s="24" t="str">
        <f t="shared" si="4"/>
        <v>Target Not Meet</v>
      </c>
    </row>
    <row r="7867" ht="22.5" customHeight="1">
      <c r="A7867" s="18">
        <v>45770.0</v>
      </c>
      <c r="B7867" s="19" t="str">
        <f t="shared" si="1"/>
        <v>Apr</v>
      </c>
      <c r="C7867" s="20" t="s">
        <v>57</v>
      </c>
      <c r="D7867" s="19" t="s">
        <v>58</v>
      </c>
      <c r="E7867" s="19" t="s">
        <v>63</v>
      </c>
      <c r="F7867" s="21">
        <v>1.0</v>
      </c>
      <c r="G7867" s="22">
        <v>21068.0</v>
      </c>
      <c r="H7867" s="15" t="str">
        <f t="shared" si="2"/>
        <v>Base Range</v>
      </c>
      <c r="I7867" s="22">
        <v>15072.0</v>
      </c>
      <c r="J7867" s="23">
        <f t="shared" si="3"/>
        <v>1.397823779</v>
      </c>
      <c r="K7867" s="24" t="str">
        <f t="shared" si="4"/>
        <v>Over Achived</v>
      </c>
    </row>
    <row r="7868" ht="22.5" customHeight="1">
      <c r="A7868" s="18">
        <v>45770.0</v>
      </c>
      <c r="B7868" s="19" t="str">
        <f t="shared" si="1"/>
        <v>Apr</v>
      </c>
      <c r="C7868" s="20" t="s">
        <v>57</v>
      </c>
      <c r="D7868" s="19" t="s">
        <v>80</v>
      </c>
      <c r="E7868" s="19" t="s">
        <v>23</v>
      </c>
      <c r="F7868" s="21">
        <v>1.0</v>
      </c>
      <c r="G7868" s="22">
        <v>21853.0</v>
      </c>
      <c r="H7868" s="15" t="str">
        <f t="shared" si="2"/>
        <v>Base Range</v>
      </c>
      <c r="I7868" s="22">
        <v>26161.0</v>
      </c>
      <c r="J7868" s="23">
        <f t="shared" si="3"/>
        <v>0.8353273957</v>
      </c>
      <c r="K7868" s="24" t="str">
        <f t="shared" si="4"/>
        <v>Target Not Meet</v>
      </c>
    </row>
    <row r="7869" ht="22.5" customHeight="1">
      <c r="A7869" s="18">
        <v>45770.0</v>
      </c>
      <c r="B7869" s="19" t="str">
        <f t="shared" si="1"/>
        <v>Apr</v>
      </c>
      <c r="C7869" s="20" t="s">
        <v>57</v>
      </c>
      <c r="D7869" s="19" t="s">
        <v>71</v>
      </c>
      <c r="E7869" s="19" t="s">
        <v>68</v>
      </c>
      <c r="F7869" s="21">
        <v>1.0</v>
      </c>
      <c r="G7869" s="22">
        <v>22079.0</v>
      </c>
      <c r="H7869" s="15" t="str">
        <f t="shared" si="2"/>
        <v>Base Range</v>
      </c>
      <c r="I7869" s="22">
        <v>26131.0</v>
      </c>
      <c r="J7869" s="23">
        <f t="shared" si="3"/>
        <v>0.8449351345</v>
      </c>
      <c r="K7869" s="24" t="str">
        <f t="shared" si="4"/>
        <v>Target Not Meet</v>
      </c>
    </row>
    <row r="7870" ht="22.5" customHeight="1">
      <c r="A7870" s="18">
        <v>45770.0</v>
      </c>
      <c r="B7870" s="19" t="str">
        <f t="shared" si="1"/>
        <v>Apr</v>
      </c>
      <c r="C7870" s="20" t="s">
        <v>57</v>
      </c>
      <c r="D7870" s="19" t="s">
        <v>71</v>
      </c>
      <c r="E7870" s="19" t="s">
        <v>9</v>
      </c>
      <c r="F7870" s="21">
        <v>2.0</v>
      </c>
      <c r="G7870" s="22">
        <v>52799.0</v>
      </c>
      <c r="H7870" s="15" t="str">
        <f t="shared" si="2"/>
        <v>Medium Range</v>
      </c>
      <c r="I7870" s="22">
        <v>60524.0</v>
      </c>
      <c r="J7870" s="23">
        <f t="shared" si="3"/>
        <v>0.8723646818</v>
      </c>
      <c r="K7870" s="24" t="str">
        <f t="shared" si="4"/>
        <v>Target Not Meet</v>
      </c>
    </row>
    <row r="7871" ht="22.5" customHeight="1">
      <c r="A7871" s="18">
        <v>45770.0</v>
      </c>
      <c r="B7871" s="19" t="str">
        <f t="shared" si="1"/>
        <v>Apr</v>
      </c>
      <c r="C7871" s="20" t="s">
        <v>57</v>
      </c>
      <c r="D7871" s="19" t="s">
        <v>71</v>
      </c>
      <c r="E7871" s="19" t="s">
        <v>19</v>
      </c>
      <c r="F7871" s="21">
        <v>1.0</v>
      </c>
      <c r="G7871" s="22">
        <v>26009.0</v>
      </c>
      <c r="H7871" s="15" t="str">
        <f t="shared" si="2"/>
        <v>Base Range</v>
      </c>
      <c r="I7871" s="22">
        <v>28146.0</v>
      </c>
      <c r="J7871" s="23">
        <f t="shared" si="3"/>
        <v>0.9240744688</v>
      </c>
      <c r="K7871" s="24" t="str">
        <f t="shared" si="4"/>
        <v>Target Not Meet</v>
      </c>
    </row>
    <row r="7872" ht="22.5" customHeight="1">
      <c r="A7872" s="18">
        <v>45770.0</v>
      </c>
      <c r="B7872" s="19" t="str">
        <f t="shared" si="1"/>
        <v>Apr</v>
      </c>
      <c r="C7872" s="20" t="s">
        <v>57</v>
      </c>
      <c r="D7872" s="25" t="s">
        <v>62</v>
      </c>
      <c r="E7872" s="19" t="s">
        <v>34</v>
      </c>
      <c r="F7872" s="21">
        <v>2.0</v>
      </c>
      <c r="G7872" s="22">
        <v>40842.0</v>
      </c>
      <c r="H7872" s="15" t="str">
        <f t="shared" si="2"/>
        <v>Base Range</v>
      </c>
      <c r="I7872" s="22">
        <v>29669.0</v>
      </c>
      <c r="J7872" s="23">
        <f t="shared" si="3"/>
        <v>1.376588358</v>
      </c>
      <c r="K7872" s="24" t="str">
        <f t="shared" si="4"/>
        <v>Over Achived</v>
      </c>
    </row>
    <row r="7873" ht="22.5" customHeight="1">
      <c r="A7873" s="18">
        <v>45770.0</v>
      </c>
      <c r="B7873" s="19" t="str">
        <f t="shared" si="1"/>
        <v>Apr</v>
      </c>
      <c r="C7873" s="20" t="s">
        <v>57</v>
      </c>
      <c r="D7873" s="25" t="s">
        <v>62</v>
      </c>
      <c r="E7873" s="19" t="s">
        <v>34</v>
      </c>
      <c r="F7873" s="21">
        <v>2.0</v>
      </c>
      <c r="G7873" s="22">
        <v>43694.0</v>
      </c>
      <c r="H7873" s="15" t="str">
        <f t="shared" si="2"/>
        <v>Base Range</v>
      </c>
      <c r="I7873" s="22">
        <v>37322.0</v>
      </c>
      <c r="J7873" s="23">
        <f t="shared" si="3"/>
        <v>1.1707304</v>
      </c>
      <c r="K7873" s="24" t="str">
        <f t="shared" si="4"/>
        <v>Over Achived</v>
      </c>
    </row>
    <row r="7874" ht="22.5" customHeight="1">
      <c r="A7874" s="18">
        <v>45770.0</v>
      </c>
      <c r="B7874" s="19" t="str">
        <f t="shared" si="1"/>
        <v>Apr</v>
      </c>
      <c r="C7874" s="20" t="s">
        <v>57</v>
      </c>
      <c r="D7874" s="25" t="s">
        <v>62</v>
      </c>
      <c r="E7874" s="19" t="s">
        <v>9</v>
      </c>
      <c r="F7874" s="21">
        <v>2.0</v>
      </c>
      <c r="G7874" s="22">
        <v>50214.0</v>
      </c>
      <c r="H7874" s="15" t="str">
        <f t="shared" si="2"/>
        <v>Medium Range</v>
      </c>
      <c r="I7874" s="22">
        <v>45914.0</v>
      </c>
      <c r="J7874" s="23">
        <f t="shared" si="3"/>
        <v>1.093653352</v>
      </c>
      <c r="K7874" s="24" t="str">
        <f t="shared" si="4"/>
        <v>Over Achived</v>
      </c>
    </row>
    <row r="7875" ht="22.5" customHeight="1">
      <c r="A7875" s="18">
        <v>45770.0</v>
      </c>
      <c r="B7875" s="19" t="str">
        <f t="shared" si="1"/>
        <v>Apr</v>
      </c>
      <c r="C7875" s="20" t="s">
        <v>57</v>
      </c>
      <c r="D7875" s="19" t="s">
        <v>71</v>
      </c>
      <c r="E7875" s="19" t="s">
        <v>23</v>
      </c>
      <c r="F7875" s="21">
        <v>1.0</v>
      </c>
      <c r="G7875" s="22">
        <v>21234.0</v>
      </c>
      <c r="H7875" s="15" t="str">
        <f t="shared" si="2"/>
        <v>Base Range</v>
      </c>
      <c r="I7875" s="22">
        <v>22598.0</v>
      </c>
      <c r="J7875" s="23">
        <f t="shared" si="3"/>
        <v>0.9396406762</v>
      </c>
      <c r="K7875" s="24" t="str">
        <f t="shared" si="4"/>
        <v>Target Not Meet</v>
      </c>
    </row>
    <row r="7876" ht="22.5" customHeight="1">
      <c r="A7876" s="18">
        <v>45770.0</v>
      </c>
      <c r="B7876" s="19" t="str">
        <f t="shared" si="1"/>
        <v>Apr</v>
      </c>
      <c r="C7876" s="20" t="s">
        <v>13</v>
      </c>
      <c r="D7876" s="19" t="s">
        <v>14</v>
      </c>
      <c r="E7876" s="19" t="s">
        <v>26</v>
      </c>
      <c r="F7876" s="21">
        <v>2.0</v>
      </c>
      <c r="G7876" s="22">
        <v>44851.0</v>
      </c>
      <c r="H7876" s="15" t="str">
        <f t="shared" si="2"/>
        <v>Base Range</v>
      </c>
      <c r="I7876" s="22">
        <v>42119.0</v>
      </c>
      <c r="J7876" s="23">
        <f t="shared" si="3"/>
        <v>1.064863838</v>
      </c>
      <c r="K7876" s="24" t="str">
        <f t="shared" si="4"/>
        <v>Over Achived</v>
      </c>
    </row>
    <row r="7877" ht="22.5" customHeight="1">
      <c r="A7877" s="18">
        <v>45770.0</v>
      </c>
      <c r="B7877" s="19" t="str">
        <f t="shared" si="1"/>
        <v>Apr</v>
      </c>
      <c r="C7877" s="20" t="s">
        <v>13</v>
      </c>
      <c r="D7877" s="19" t="s">
        <v>29</v>
      </c>
      <c r="E7877" s="19" t="s">
        <v>9</v>
      </c>
      <c r="F7877" s="21">
        <v>2.0</v>
      </c>
      <c r="G7877" s="22">
        <v>58346.0</v>
      </c>
      <c r="H7877" s="15" t="str">
        <f t="shared" si="2"/>
        <v>Medium Range</v>
      </c>
      <c r="I7877" s="22">
        <v>63894.0</v>
      </c>
      <c r="J7877" s="23">
        <f t="shared" si="3"/>
        <v>0.9131686856</v>
      </c>
      <c r="K7877" s="24" t="str">
        <f t="shared" si="4"/>
        <v>Target Not Meet</v>
      </c>
    </row>
    <row r="7878" ht="22.5" customHeight="1">
      <c r="A7878" s="18">
        <v>45770.0</v>
      </c>
      <c r="B7878" s="19" t="str">
        <f t="shared" si="1"/>
        <v>Apr</v>
      </c>
      <c r="C7878" s="20" t="s">
        <v>92</v>
      </c>
      <c r="D7878" s="19" t="s">
        <v>93</v>
      </c>
      <c r="E7878" s="19" t="s">
        <v>9</v>
      </c>
      <c r="F7878" s="21">
        <v>4.0</v>
      </c>
      <c r="G7878" s="22">
        <v>85572.0</v>
      </c>
      <c r="H7878" s="15" t="str">
        <f t="shared" si="2"/>
        <v>High Range</v>
      </c>
      <c r="I7878" s="22">
        <v>91045.0</v>
      </c>
      <c r="J7878" s="23">
        <f t="shared" si="3"/>
        <v>0.9398868691</v>
      </c>
      <c r="K7878" s="24" t="str">
        <f t="shared" si="4"/>
        <v>Target Not Meet</v>
      </c>
    </row>
    <row r="7879" ht="22.5" customHeight="1">
      <c r="A7879" s="18">
        <v>45770.0</v>
      </c>
      <c r="B7879" s="19" t="str">
        <f t="shared" si="1"/>
        <v>Apr</v>
      </c>
      <c r="C7879" s="20" t="s">
        <v>7</v>
      </c>
      <c r="D7879" s="19" t="s">
        <v>131</v>
      </c>
      <c r="E7879" s="19" t="s">
        <v>63</v>
      </c>
      <c r="F7879" s="21">
        <v>2.0</v>
      </c>
      <c r="G7879" s="22">
        <v>41909.0</v>
      </c>
      <c r="H7879" s="15" t="str">
        <f t="shared" si="2"/>
        <v>Base Range</v>
      </c>
      <c r="I7879" s="22">
        <v>37223.0</v>
      </c>
      <c r="J7879" s="23">
        <f t="shared" si="3"/>
        <v>1.125889907</v>
      </c>
      <c r="K7879" s="24" t="str">
        <f t="shared" si="4"/>
        <v>Over Achived</v>
      </c>
    </row>
    <row r="7880" ht="22.5" customHeight="1">
      <c r="A7880" s="18">
        <v>45770.0</v>
      </c>
      <c r="B7880" s="19" t="str">
        <f t="shared" si="1"/>
        <v>Apr</v>
      </c>
      <c r="C7880" s="20" t="s">
        <v>7</v>
      </c>
      <c r="D7880" s="19" t="s">
        <v>131</v>
      </c>
      <c r="E7880" s="19" t="s">
        <v>38</v>
      </c>
      <c r="F7880" s="21">
        <v>3.0</v>
      </c>
      <c r="G7880" s="22">
        <v>73151.0</v>
      </c>
      <c r="H7880" s="15" t="str">
        <f t="shared" si="2"/>
        <v>High Range</v>
      </c>
      <c r="I7880" s="22">
        <v>53611.0</v>
      </c>
      <c r="J7880" s="23">
        <f t="shared" si="3"/>
        <v>1.364477439</v>
      </c>
      <c r="K7880" s="24" t="str">
        <f t="shared" si="4"/>
        <v>Over Achived</v>
      </c>
    </row>
    <row r="7881" ht="22.5" customHeight="1">
      <c r="A7881" s="18">
        <v>45770.0</v>
      </c>
      <c r="B7881" s="19" t="str">
        <f t="shared" si="1"/>
        <v>Apr</v>
      </c>
      <c r="C7881" s="20" t="s">
        <v>7</v>
      </c>
      <c r="D7881" s="19" t="s">
        <v>131</v>
      </c>
      <c r="E7881" s="19" t="s">
        <v>63</v>
      </c>
      <c r="F7881" s="21">
        <v>1.0</v>
      </c>
      <c r="G7881" s="22">
        <v>44886.0</v>
      </c>
      <c r="H7881" s="15" t="str">
        <f t="shared" si="2"/>
        <v>Base Range</v>
      </c>
      <c r="I7881" s="22">
        <v>35259.0</v>
      </c>
      <c r="J7881" s="23">
        <f t="shared" si="3"/>
        <v>1.273036671</v>
      </c>
      <c r="K7881" s="24" t="str">
        <f t="shared" si="4"/>
        <v>Over Achived</v>
      </c>
    </row>
    <row r="7882" ht="22.5" customHeight="1">
      <c r="A7882" s="18">
        <v>45770.0</v>
      </c>
      <c r="B7882" s="19" t="str">
        <f t="shared" si="1"/>
        <v>Apr</v>
      </c>
      <c r="C7882" s="20" t="s">
        <v>7</v>
      </c>
      <c r="D7882" s="19" t="s">
        <v>131</v>
      </c>
      <c r="E7882" s="19" t="s">
        <v>38</v>
      </c>
      <c r="F7882" s="21">
        <v>3.0</v>
      </c>
      <c r="G7882" s="22">
        <v>70114.0</v>
      </c>
      <c r="H7882" s="15" t="str">
        <f t="shared" si="2"/>
        <v>High Range</v>
      </c>
      <c r="I7882" s="22">
        <v>63046.0</v>
      </c>
      <c r="J7882" s="23">
        <f t="shared" si="3"/>
        <v>1.112108619</v>
      </c>
      <c r="K7882" s="24" t="str">
        <f t="shared" si="4"/>
        <v>Over Achived</v>
      </c>
    </row>
    <row r="7883" ht="22.5" customHeight="1">
      <c r="A7883" s="18">
        <v>45770.0</v>
      </c>
      <c r="B7883" s="19" t="str">
        <f t="shared" si="1"/>
        <v>Apr</v>
      </c>
      <c r="C7883" s="20" t="s">
        <v>7</v>
      </c>
      <c r="D7883" s="19" t="s">
        <v>126</v>
      </c>
      <c r="E7883" s="19" t="s">
        <v>26</v>
      </c>
      <c r="F7883" s="21">
        <v>6.0</v>
      </c>
      <c r="G7883" s="22">
        <v>137650.0</v>
      </c>
      <c r="H7883" s="15" t="str">
        <f t="shared" si="2"/>
        <v>Very High Range</v>
      </c>
      <c r="I7883" s="22">
        <v>128246.0</v>
      </c>
      <c r="J7883" s="23">
        <f t="shared" si="3"/>
        <v>1.073327823</v>
      </c>
      <c r="K7883" s="24" t="str">
        <f t="shared" si="4"/>
        <v>Over Achived</v>
      </c>
    </row>
    <row r="7884" ht="22.5" customHeight="1">
      <c r="A7884" s="18">
        <v>45770.0</v>
      </c>
      <c r="B7884" s="19" t="str">
        <f t="shared" si="1"/>
        <v>Apr</v>
      </c>
      <c r="C7884" s="20" t="s">
        <v>7</v>
      </c>
      <c r="D7884" s="19" t="s">
        <v>126</v>
      </c>
      <c r="E7884" s="19" t="s">
        <v>38</v>
      </c>
      <c r="F7884" s="21">
        <v>4.0</v>
      </c>
      <c r="G7884" s="22">
        <v>79669.0</v>
      </c>
      <c r="H7884" s="15" t="str">
        <f t="shared" si="2"/>
        <v>High Range</v>
      </c>
      <c r="I7884" s="22">
        <v>73222.0</v>
      </c>
      <c r="J7884" s="23">
        <f t="shared" si="3"/>
        <v>1.088047308</v>
      </c>
      <c r="K7884" s="24" t="str">
        <f t="shared" si="4"/>
        <v>Over Achived</v>
      </c>
    </row>
    <row r="7885" ht="22.5" customHeight="1">
      <c r="A7885" s="18">
        <v>45770.0</v>
      </c>
      <c r="B7885" s="19" t="str">
        <f t="shared" si="1"/>
        <v>Apr</v>
      </c>
      <c r="C7885" s="20" t="s">
        <v>92</v>
      </c>
      <c r="D7885" s="19" t="s">
        <v>158</v>
      </c>
      <c r="E7885" s="19" t="s">
        <v>19</v>
      </c>
      <c r="F7885" s="21">
        <v>2.0</v>
      </c>
      <c r="G7885" s="22">
        <v>51220.0</v>
      </c>
      <c r="H7885" s="15" t="str">
        <f t="shared" si="2"/>
        <v>Medium Range</v>
      </c>
      <c r="I7885" s="22">
        <v>43754.0</v>
      </c>
      <c r="J7885" s="23">
        <f t="shared" si="3"/>
        <v>1.170635828</v>
      </c>
      <c r="K7885" s="24" t="str">
        <f t="shared" si="4"/>
        <v>Over Achived</v>
      </c>
    </row>
    <row r="7886" ht="22.5" customHeight="1">
      <c r="A7886" s="18">
        <v>45770.0</v>
      </c>
      <c r="B7886" s="19" t="str">
        <f t="shared" si="1"/>
        <v>Apr</v>
      </c>
      <c r="C7886" s="20" t="s">
        <v>7</v>
      </c>
      <c r="D7886" s="19" t="s">
        <v>126</v>
      </c>
      <c r="E7886" s="19" t="s">
        <v>23</v>
      </c>
      <c r="F7886" s="21">
        <v>2.0</v>
      </c>
      <c r="G7886" s="22">
        <v>59430.0</v>
      </c>
      <c r="H7886" s="15" t="str">
        <f t="shared" si="2"/>
        <v>Medium Range</v>
      </c>
      <c r="I7886" s="22">
        <v>46285.0</v>
      </c>
      <c r="J7886" s="23">
        <f t="shared" si="3"/>
        <v>1.284001296</v>
      </c>
      <c r="K7886" s="24" t="str">
        <f t="shared" si="4"/>
        <v>Over Achived</v>
      </c>
    </row>
    <row r="7887" ht="22.5" customHeight="1">
      <c r="A7887" s="18">
        <v>45770.0</v>
      </c>
      <c r="B7887" s="19" t="str">
        <f t="shared" si="1"/>
        <v>Apr</v>
      </c>
      <c r="C7887" s="20" t="s">
        <v>7</v>
      </c>
      <c r="D7887" s="19" t="s">
        <v>118</v>
      </c>
      <c r="E7887" s="19" t="s">
        <v>38</v>
      </c>
      <c r="F7887" s="21">
        <v>3.0</v>
      </c>
      <c r="G7887" s="22">
        <v>64806.0</v>
      </c>
      <c r="H7887" s="15" t="str">
        <f t="shared" si="2"/>
        <v>Medium Range</v>
      </c>
      <c r="I7887" s="22">
        <v>56271.0</v>
      </c>
      <c r="J7887" s="23">
        <f t="shared" si="3"/>
        <v>1.151676707</v>
      </c>
      <c r="K7887" s="24" t="str">
        <f t="shared" si="4"/>
        <v>Over Achived</v>
      </c>
    </row>
    <row r="7888" ht="22.5" customHeight="1">
      <c r="A7888" s="18">
        <v>45770.0</v>
      </c>
      <c r="B7888" s="19" t="str">
        <f t="shared" si="1"/>
        <v>Apr</v>
      </c>
      <c r="C7888" s="20" t="s">
        <v>7</v>
      </c>
      <c r="D7888" s="19" t="s">
        <v>118</v>
      </c>
      <c r="E7888" s="19" t="s">
        <v>68</v>
      </c>
      <c r="F7888" s="21">
        <v>2.0</v>
      </c>
      <c r="G7888" s="22">
        <v>47229.0</v>
      </c>
      <c r="H7888" s="15" t="str">
        <f t="shared" si="2"/>
        <v>Base Range</v>
      </c>
      <c r="I7888" s="22">
        <v>34497.0</v>
      </c>
      <c r="J7888" s="23">
        <f t="shared" si="3"/>
        <v>1.369075572</v>
      </c>
      <c r="K7888" s="24" t="str">
        <f t="shared" si="4"/>
        <v>Over Achived</v>
      </c>
    </row>
    <row r="7889" ht="22.5" customHeight="1">
      <c r="A7889" s="18">
        <v>45770.0</v>
      </c>
      <c r="B7889" s="19" t="str">
        <f t="shared" si="1"/>
        <v>Apr</v>
      </c>
      <c r="C7889" s="20" t="s">
        <v>7</v>
      </c>
      <c r="D7889" s="19" t="s">
        <v>106</v>
      </c>
      <c r="E7889" s="19" t="s">
        <v>26</v>
      </c>
      <c r="F7889" s="21">
        <v>7.0</v>
      </c>
      <c r="G7889" s="22">
        <v>135316.0</v>
      </c>
      <c r="H7889" s="15" t="str">
        <f t="shared" si="2"/>
        <v>Very High Range</v>
      </c>
      <c r="I7889" s="22">
        <v>115439.0</v>
      </c>
      <c r="J7889" s="23">
        <f t="shared" si="3"/>
        <v>1.172186176</v>
      </c>
      <c r="K7889" s="24" t="str">
        <f t="shared" si="4"/>
        <v>Over Achived</v>
      </c>
    </row>
    <row r="7890" ht="22.5" customHeight="1">
      <c r="A7890" s="18">
        <v>45770.0</v>
      </c>
      <c r="B7890" s="19" t="str">
        <f t="shared" si="1"/>
        <v>Apr</v>
      </c>
      <c r="C7890" s="20" t="s">
        <v>7</v>
      </c>
      <c r="D7890" s="19" t="s">
        <v>106</v>
      </c>
      <c r="E7890" s="19" t="s">
        <v>26</v>
      </c>
      <c r="F7890" s="21">
        <v>6.0</v>
      </c>
      <c r="G7890" s="22">
        <v>151475.0</v>
      </c>
      <c r="H7890" s="15" t="str">
        <f t="shared" si="2"/>
        <v>Very High Range</v>
      </c>
      <c r="I7890" s="22">
        <v>120222.0</v>
      </c>
      <c r="J7890" s="23">
        <f t="shared" si="3"/>
        <v>1.259960739</v>
      </c>
      <c r="K7890" s="24" t="str">
        <f t="shared" si="4"/>
        <v>Over Achived</v>
      </c>
    </row>
    <row r="7891" ht="22.5" customHeight="1">
      <c r="A7891" s="18">
        <v>45770.0</v>
      </c>
      <c r="B7891" s="19" t="str">
        <f t="shared" si="1"/>
        <v>Apr</v>
      </c>
      <c r="C7891" s="20" t="s">
        <v>7</v>
      </c>
      <c r="D7891" s="19" t="s">
        <v>8</v>
      </c>
      <c r="E7891" s="19" t="s">
        <v>9</v>
      </c>
      <c r="F7891" s="21">
        <v>4.0</v>
      </c>
      <c r="G7891" s="22">
        <v>113412.0</v>
      </c>
      <c r="H7891" s="15" t="str">
        <f t="shared" si="2"/>
        <v>Very High Range</v>
      </c>
      <c r="I7891" s="22">
        <v>87353.0</v>
      </c>
      <c r="J7891" s="23">
        <f t="shared" si="3"/>
        <v>1.298318318</v>
      </c>
      <c r="K7891" s="24" t="str">
        <f t="shared" si="4"/>
        <v>Over Achived</v>
      </c>
    </row>
    <row r="7892" ht="22.5" customHeight="1">
      <c r="A7892" s="18">
        <v>45770.0</v>
      </c>
      <c r="B7892" s="19" t="str">
        <f t="shared" si="1"/>
        <v>Apr</v>
      </c>
      <c r="C7892" s="20" t="s">
        <v>7</v>
      </c>
      <c r="D7892" s="19" t="s">
        <v>8</v>
      </c>
      <c r="E7892" s="19" t="s">
        <v>9</v>
      </c>
      <c r="F7892" s="21">
        <v>5.0</v>
      </c>
      <c r="G7892" s="22">
        <v>101402.0</v>
      </c>
      <c r="H7892" s="15" t="str">
        <f t="shared" si="2"/>
        <v>Very High Range</v>
      </c>
      <c r="I7892" s="22">
        <v>93328.0</v>
      </c>
      <c r="J7892" s="23">
        <f t="shared" si="3"/>
        <v>1.086512086</v>
      </c>
      <c r="K7892" s="24" t="str">
        <f t="shared" si="4"/>
        <v>Over Achived</v>
      </c>
    </row>
    <row r="7893" ht="22.5" customHeight="1">
      <c r="A7893" s="18">
        <v>45770.0</v>
      </c>
      <c r="B7893" s="19" t="str">
        <f t="shared" si="1"/>
        <v>Apr</v>
      </c>
      <c r="C7893" s="20" t="s">
        <v>7</v>
      </c>
      <c r="D7893" s="19" t="s">
        <v>118</v>
      </c>
      <c r="E7893" s="19" t="s">
        <v>9</v>
      </c>
      <c r="F7893" s="21">
        <v>4.0</v>
      </c>
      <c r="G7893" s="22">
        <v>124427.0</v>
      </c>
      <c r="H7893" s="15" t="str">
        <f t="shared" si="2"/>
        <v>Very High Range</v>
      </c>
      <c r="I7893" s="22">
        <v>90466.0</v>
      </c>
      <c r="J7893" s="23">
        <f t="shared" si="3"/>
        <v>1.375400703</v>
      </c>
      <c r="K7893" s="24" t="str">
        <f t="shared" si="4"/>
        <v>Over Achived</v>
      </c>
    </row>
    <row r="7894" ht="22.5" customHeight="1">
      <c r="A7894" s="18">
        <v>45770.0</v>
      </c>
      <c r="B7894" s="19" t="str">
        <f t="shared" si="1"/>
        <v>Apr</v>
      </c>
      <c r="C7894" s="20" t="s">
        <v>92</v>
      </c>
      <c r="D7894" s="19" t="s">
        <v>158</v>
      </c>
      <c r="E7894" s="19" t="s">
        <v>9</v>
      </c>
      <c r="F7894" s="21">
        <v>3.0</v>
      </c>
      <c r="G7894" s="22">
        <v>99229.0</v>
      </c>
      <c r="H7894" s="15" t="str">
        <f t="shared" si="2"/>
        <v>Very High Range</v>
      </c>
      <c r="I7894" s="22">
        <v>91044.0</v>
      </c>
      <c r="J7894" s="23">
        <f t="shared" si="3"/>
        <v>1.089901586</v>
      </c>
      <c r="K7894" s="24" t="str">
        <f t="shared" si="4"/>
        <v>Over Achived</v>
      </c>
    </row>
    <row r="7895" ht="22.5" customHeight="1">
      <c r="A7895" s="18">
        <v>45770.0</v>
      </c>
      <c r="B7895" s="19" t="str">
        <f t="shared" si="1"/>
        <v>Apr</v>
      </c>
      <c r="C7895" s="20" t="s">
        <v>92</v>
      </c>
      <c r="D7895" s="19" t="s">
        <v>93</v>
      </c>
      <c r="E7895" s="19" t="s">
        <v>68</v>
      </c>
      <c r="F7895" s="21">
        <v>1.0</v>
      </c>
      <c r="G7895" s="22">
        <v>32777.0</v>
      </c>
      <c r="H7895" s="15" t="str">
        <f t="shared" si="2"/>
        <v>Base Range</v>
      </c>
      <c r="I7895" s="22">
        <v>34916.0</v>
      </c>
      <c r="J7895" s="23">
        <f t="shared" si="3"/>
        <v>0.9387386871</v>
      </c>
      <c r="K7895" s="24" t="str">
        <f t="shared" si="4"/>
        <v>Target Not Meet</v>
      </c>
    </row>
    <row r="7896" ht="22.5" customHeight="1">
      <c r="A7896" s="18">
        <v>45770.0</v>
      </c>
      <c r="B7896" s="19" t="str">
        <f t="shared" si="1"/>
        <v>Apr</v>
      </c>
      <c r="C7896" s="20" t="s">
        <v>92</v>
      </c>
      <c r="D7896" s="19" t="s">
        <v>158</v>
      </c>
      <c r="E7896" s="19" t="s">
        <v>34</v>
      </c>
      <c r="F7896" s="21">
        <v>3.0</v>
      </c>
      <c r="G7896" s="22">
        <v>72722.0</v>
      </c>
      <c r="H7896" s="15" t="str">
        <f t="shared" si="2"/>
        <v>High Range</v>
      </c>
      <c r="I7896" s="22">
        <v>55545.0</v>
      </c>
      <c r="J7896" s="23">
        <f t="shared" si="3"/>
        <v>1.309244757</v>
      </c>
      <c r="K7896" s="24" t="str">
        <f t="shared" si="4"/>
        <v>Over Achived</v>
      </c>
    </row>
    <row r="7897" ht="22.5" customHeight="1">
      <c r="A7897" s="18">
        <v>45770.0</v>
      </c>
      <c r="B7897" s="19" t="str">
        <f t="shared" si="1"/>
        <v>Apr</v>
      </c>
      <c r="C7897" s="20" t="s">
        <v>92</v>
      </c>
      <c r="D7897" s="19" t="s">
        <v>93</v>
      </c>
      <c r="E7897" s="19" t="s">
        <v>38</v>
      </c>
      <c r="F7897" s="21">
        <v>3.0</v>
      </c>
      <c r="G7897" s="22">
        <v>55223.0</v>
      </c>
      <c r="H7897" s="15" t="str">
        <f t="shared" si="2"/>
        <v>Medium Range</v>
      </c>
      <c r="I7897" s="22">
        <v>62958.0</v>
      </c>
      <c r="J7897" s="23">
        <f t="shared" si="3"/>
        <v>0.8771403158</v>
      </c>
      <c r="K7897" s="24" t="str">
        <f t="shared" si="4"/>
        <v>Target Not Meet</v>
      </c>
    </row>
    <row r="7898" ht="22.5" customHeight="1">
      <c r="A7898" s="18">
        <v>45770.0</v>
      </c>
      <c r="B7898" s="19" t="str">
        <f t="shared" si="1"/>
        <v>Apr</v>
      </c>
      <c r="C7898" s="20" t="s">
        <v>92</v>
      </c>
      <c r="D7898" s="19" t="s">
        <v>93</v>
      </c>
      <c r="E7898" s="19" t="s">
        <v>19</v>
      </c>
      <c r="F7898" s="21">
        <v>2.0</v>
      </c>
      <c r="G7898" s="22">
        <v>49649.0</v>
      </c>
      <c r="H7898" s="15" t="str">
        <f t="shared" si="2"/>
        <v>Base Range</v>
      </c>
      <c r="I7898" s="22">
        <v>55689.0</v>
      </c>
      <c r="J7898" s="23">
        <f t="shared" si="3"/>
        <v>0.8915405197</v>
      </c>
      <c r="K7898" s="24" t="str">
        <f t="shared" si="4"/>
        <v>Target Not Meet</v>
      </c>
    </row>
    <row r="7899" ht="22.5" customHeight="1">
      <c r="A7899" s="18">
        <v>45770.0</v>
      </c>
      <c r="B7899" s="19" t="str">
        <f t="shared" si="1"/>
        <v>Apr</v>
      </c>
      <c r="C7899" s="20" t="s">
        <v>92</v>
      </c>
      <c r="D7899" s="19" t="s">
        <v>98</v>
      </c>
      <c r="E7899" s="19" t="s">
        <v>23</v>
      </c>
      <c r="F7899" s="21">
        <v>2.0</v>
      </c>
      <c r="G7899" s="22">
        <v>37918.0</v>
      </c>
      <c r="H7899" s="15" t="str">
        <f t="shared" si="2"/>
        <v>Base Range</v>
      </c>
      <c r="I7899" s="22">
        <v>45203.0</v>
      </c>
      <c r="J7899" s="23">
        <f t="shared" si="3"/>
        <v>0.8388381302</v>
      </c>
      <c r="K7899" s="24" t="str">
        <f t="shared" si="4"/>
        <v>Target Not Meet</v>
      </c>
    </row>
    <row r="7900" ht="22.5" customHeight="1">
      <c r="A7900" s="18">
        <v>45770.0</v>
      </c>
      <c r="B7900" s="19" t="str">
        <f t="shared" si="1"/>
        <v>Apr</v>
      </c>
      <c r="C7900" s="20" t="s">
        <v>92</v>
      </c>
      <c r="D7900" s="19" t="s">
        <v>98</v>
      </c>
      <c r="E7900" s="19" t="s">
        <v>26</v>
      </c>
      <c r="F7900" s="21">
        <v>3.0</v>
      </c>
      <c r="G7900" s="22">
        <v>64244.0</v>
      </c>
      <c r="H7900" s="15" t="str">
        <f t="shared" si="2"/>
        <v>Medium Range</v>
      </c>
      <c r="I7900" s="22">
        <v>82857.0</v>
      </c>
      <c r="J7900" s="23">
        <f t="shared" si="3"/>
        <v>0.7753599575</v>
      </c>
      <c r="K7900" s="24" t="str">
        <f t="shared" si="4"/>
        <v>Target Not Meet</v>
      </c>
    </row>
    <row r="7901" ht="22.5" customHeight="1">
      <c r="A7901" s="18">
        <v>45770.0</v>
      </c>
      <c r="B7901" s="19" t="str">
        <f t="shared" si="1"/>
        <v>Apr</v>
      </c>
      <c r="C7901" s="20" t="s">
        <v>92</v>
      </c>
      <c r="D7901" s="19" t="s">
        <v>158</v>
      </c>
      <c r="E7901" s="19" t="s">
        <v>9</v>
      </c>
      <c r="F7901" s="21">
        <v>3.0</v>
      </c>
      <c r="G7901" s="22">
        <v>96259.0</v>
      </c>
      <c r="H7901" s="15" t="str">
        <f t="shared" si="2"/>
        <v>Very High Range</v>
      </c>
      <c r="I7901" s="22">
        <v>71941.0</v>
      </c>
      <c r="J7901" s="23">
        <f t="shared" si="3"/>
        <v>1.338026994</v>
      </c>
      <c r="K7901" s="24" t="str">
        <f t="shared" si="4"/>
        <v>Over Achived</v>
      </c>
    </row>
    <row r="7902" ht="22.5" customHeight="1">
      <c r="A7902" s="18">
        <v>45770.0</v>
      </c>
      <c r="B7902" s="19" t="str">
        <f t="shared" si="1"/>
        <v>Apr</v>
      </c>
      <c r="C7902" s="20" t="s">
        <v>92</v>
      </c>
      <c r="D7902" s="19" t="s">
        <v>98</v>
      </c>
      <c r="E7902" s="19" t="s">
        <v>26</v>
      </c>
      <c r="F7902" s="21">
        <v>2.0</v>
      </c>
      <c r="G7902" s="22">
        <v>53836.0</v>
      </c>
      <c r="H7902" s="15" t="str">
        <f t="shared" si="2"/>
        <v>Medium Range</v>
      </c>
      <c r="I7902" s="22">
        <v>61466.0</v>
      </c>
      <c r="J7902" s="23">
        <f t="shared" si="3"/>
        <v>0.8758663326</v>
      </c>
      <c r="K7902" s="24" t="str">
        <f t="shared" si="4"/>
        <v>Target Not Meet</v>
      </c>
    </row>
    <row r="7903" ht="22.5" customHeight="1">
      <c r="A7903" s="18">
        <v>45770.0</v>
      </c>
      <c r="B7903" s="19" t="str">
        <f t="shared" si="1"/>
        <v>Apr</v>
      </c>
      <c r="C7903" s="20" t="s">
        <v>92</v>
      </c>
      <c r="D7903" s="19" t="s">
        <v>98</v>
      </c>
      <c r="E7903" s="19" t="s">
        <v>19</v>
      </c>
      <c r="F7903" s="21">
        <v>2.0</v>
      </c>
      <c r="G7903" s="22">
        <v>41677.0</v>
      </c>
      <c r="H7903" s="15" t="str">
        <f t="shared" si="2"/>
        <v>Base Range</v>
      </c>
      <c r="I7903" s="22">
        <v>51730.0</v>
      </c>
      <c r="J7903" s="23">
        <f t="shared" si="3"/>
        <v>0.8056640247</v>
      </c>
      <c r="K7903" s="24" t="str">
        <f t="shared" si="4"/>
        <v>Target Not Meet</v>
      </c>
    </row>
    <row r="7904" ht="22.5" customHeight="1">
      <c r="A7904" s="18">
        <v>45770.0</v>
      </c>
      <c r="B7904" s="19" t="str">
        <f t="shared" si="1"/>
        <v>Apr</v>
      </c>
      <c r="C7904" s="20" t="s">
        <v>92</v>
      </c>
      <c r="D7904" s="19" t="s">
        <v>98</v>
      </c>
      <c r="E7904" s="19" t="s">
        <v>19</v>
      </c>
      <c r="F7904" s="21">
        <v>2.0</v>
      </c>
      <c r="G7904" s="22">
        <v>44352.0</v>
      </c>
      <c r="H7904" s="15" t="str">
        <f t="shared" si="2"/>
        <v>Base Range</v>
      </c>
      <c r="I7904" s="22">
        <v>52586.0</v>
      </c>
      <c r="J7904" s="23">
        <f t="shared" si="3"/>
        <v>0.8434184003</v>
      </c>
      <c r="K7904" s="24" t="str">
        <f t="shared" si="4"/>
        <v>Target Not Meet</v>
      </c>
    </row>
    <row r="7905" ht="22.5" customHeight="1">
      <c r="A7905" s="18">
        <v>45770.0</v>
      </c>
      <c r="B7905" s="19" t="str">
        <f t="shared" si="1"/>
        <v>Apr</v>
      </c>
      <c r="C7905" s="20" t="s">
        <v>92</v>
      </c>
      <c r="D7905" s="19" t="s">
        <v>144</v>
      </c>
      <c r="E7905" s="19" t="s">
        <v>19</v>
      </c>
      <c r="F7905" s="21">
        <v>2.0</v>
      </c>
      <c r="G7905" s="22">
        <v>45092.0</v>
      </c>
      <c r="H7905" s="15" t="str">
        <f t="shared" si="2"/>
        <v>Base Range</v>
      </c>
      <c r="I7905" s="22">
        <v>31973.0</v>
      </c>
      <c r="J7905" s="23">
        <f t="shared" si="3"/>
        <v>1.410314953</v>
      </c>
      <c r="K7905" s="24" t="str">
        <f t="shared" si="4"/>
        <v>Over Achived</v>
      </c>
    </row>
    <row r="7906" ht="22.5" customHeight="1">
      <c r="A7906" s="18">
        <v>45770.0</v>
      </c>
      <c r="B7906" s="19" t="str">
        <f t="shared" si="1"/>
        <v>Apr</v>
      </c>
      <c r="C7906" s="20" t="s">
        <v>92</v>
      </c>
      <c r="D7906" s="19" t="s">
        <v>144</v>
      </c>
      <c r="E7906" s="19" t="s">
        <v>38</v>
      </c>
      <c r="F7906" s="21">
        <v>2.0</v>
      </c>
      <c r="G7906" s="22">
        <v>65264.0</v>
      </c>
      <c r="H7906" s="15" t="str">
        <f t="shared" si="2"/>
        <v>Medium Range</v>
      </c>
      <c r="I7906" s="22">
        <v>48630.0</v>
      </c>
      <c r="J7906" s="23">
        <f t="shared" si="3"/>
        <v>1.342052231</v>
      </c>
      <c r="K7906" s="24" t="str">
        <f t="shared" si="4"/>
        <v>Over Achived</v>
      </c>
    </row>
    <row r="7907" ht="22.5" customHeight="1">
      <c r="A7907" s="18">
        <v>45770.0</v>
      </c>
      <c r="B7907" s="19" t="str">
        <f t="shared" si="1"/>
        <v>Apr</v>
      </c>
      <c r="C7907" s="20" t="s">
        <v>92</v>
      </c>
      <c r="D7907" s="19" t="s">
        <v>144</v>
      </c>
      <c r="E7907" s="19" t="s">
        <v>63</v>
      </c>
      <c r="F7907" s="21">
        <v>3.0</v>
      </c>
      <c r="G7907" s="22">
        <v>91987.0</v>
      </c>
      <c r="H7907" s="15" t="str">
        <f t="shared" si="2"/>
        <v>Very High Range</v>
      </c>
      <c r="I7907" s="22">
        <v>80327.0</v>
      </c>
      <c r="J7907" s="23">
        <f t="shared" si="3"/>
        <v>1.145156672</v>
      </c>
      <c r="K7907" s="24" t="str">
        <f t="shared" si="4"/>
        <v>Over Achived</v>
      </c>
    </row>
    <row r="7908" ht="22.5" customHeight="1">
      <c r="A7908" s="18">
        <v>45770.0</v>
      </c>
      <c r="B7908" s="19" t="str">
        <f t="shared" si="1"/>
        <v>Apr</v>
      </c>
      <c r="C7908" s="20" t="s">
        <v>92</v>
      </c>
      <c r="D7908" s="25" t="s">
        <v>149</v>
      </c>
      <c r="E7908" s="19" t="s">
        <v>23</v>
      </c>
      <c r="F7908" s="21">
        <v>2.0</v>
      </c>
      <c r="G7908" s="22">
        <v>40952.0</v>
      </c>
      <c r="H7908" s="15" t="str">
        <f t="shared" si="2"/>
        <v>Base Range</v>
      </c>
      <c r="I7908" s="22">
        <v>35202.0</v>
      </c>
      <c r="J7908" s="23">
        <f t="shared" si="3"/>
        <v>1.163342992</v>
      </c>
      <c r="K7908" s="24" t="str">
        <f t="shared" si="4"/>
        <v>Over Achived</v>
      </c>
    </row>
    <row r="7909" ht="22.5" customHeight="1">
      <c r="A7909" s="18">
        <v>45770.0</v>
      </c>
      <c r="B7909" s="19" t="str">
        <f t="shared" si="1"/>
        <v>Apr</v>
      </c>
      <c r="C7909" s="20" t="s">
        <v>92</v>
      </c>
      <c r="D7909" s="25" t="s">
        <v>149</v>
      </c>
      <c r="E7909" s="19" t="s">
        <v>23</v>
      </c>
      <c r="F7909" s="21">
        <v>2.0</v>
      </c>
      <c r="G7909" s="22">
        <v>44181.0</v>
      </c>
      <c r="H7909" s="15" t="str">
        <f t="shared" si="2"/>
        <v>Base Range</v>
      </c>
      <c r="I7909" s="22">
        <v>32561.0</v>
      </c>
      <c r="J7909" s="23">
        <f t="shared" si="3"/>
        <v>1.356868647</v>
      </c>
      <c r="K7909" s="24" t="str">
        <f t="shared" si="4"/>
        <v>Over Achived</v>
      </c>
    </row>
    <row r="7910" ht="22.5" customHeight="1">
      <c r="A7910" s="18">
        <v>45770.0</v>
      </c>
      <c r="B7910" s="19" t="str">
        <f t="shared" si="1"/>
        <v>Apr</v>
      </c>
      <c r="C7910" s="20" t="s">
        <v>92</v>
      </c>
      <c r="D7910" s="25" t="s">
        <v>149</v>
      </c>
      <c r="E7910" s="19" t="s">
        <v>19</v>
      </c>
      <c r="F7910" s="21">
        <v>2.0</v>
      </c>
      <c r="G7910" s="22">
        <v>54661.0</v>
      </c>
      <c r="H7910" s="15" t="str">
        <f t="shared" si="2"/>
        <v>Medium Range</v>
      </c>
      <c r="I7910" s="22">
        <v>39610.0</v>
      </c>
      <c r="J7910" s="23">
        <f t="shared" si="3"/>
        <v>1.379979803</v>
      </c>
      <c r="K7910" s="24" t="str">
        <f t="shared" si="4"/>
        <v>Over Achived</v>
      </c>
    </row>
    <row r="7911" ht="22.5" customHeight="1">
      <c r="A7911" s="18">
        <v>45770.0</v>
      </c>
      <c r="B7911" s="19" t="str">
        <f t="shared" si="1"/>
        <v>Apr</v>
      </c>
      <c r="C7911" s="20" t="s">
        <v>92</v>
      </c>
      <c r="D7911" s="25" t="s">
        <v>149</v>
      </c>
      <c r="E7911" s="19" t="s">
        <v>68</v>
      </c>
      <c r="F7911" s="21">
        <v>1.0</v>
      </c>
      <c r="G7911" s="22">
        <v>36575.0</v>
      </c>
      <c r="H7911" s="15" t="str">
        <f t="shared" si="2"/>
        <v>Base Range</v>
      </c>
      <c r="I7911" s="22">
        <v>26703.0</v>
      </c>
      <c r="J7911" s="23">
        <f t="shared" si="3"/>
        <v>1.369696289</v>
      </c>
      <c r="K7911" s="24" t="str">
        <f t="shared" si="4"/>
        <v>Over Achived</v>
      </c>
    </row>
    <row r="7912" ht="22.5" customHeight="1">
      <c r="A7912" s="18">
        <v>45770.0</v>
      </c>
      <c r="B7912" s="19" t="str">
        <f t="shared" si="1"/>
        <v>Apr</v>
      </c>
      <c r="C7912" s="20" t="s">
        <v>92</v>
      </c>
      <c r="D7912" s="19" t="s">
        <v>144</v>
      </c>
      <c r="E7912" s="19" t="s">
        <v>38</v>
      </c>
      <c r="F7912" s="21">
        <v>2.0</v>
      </c>
      <c r="G7912" s="22">
        <v>55911.0</v>
      </c>
      <c r="H7912" s="15" t="str">
        <f t="shared" si="2"/>
        <v>Medium Range</v>
      </c>
      <c r="I7912" s="22">
        <v>51540.0</v>
      </c>
      <c r="J7912" s="23">
        <f t="shared" si="3"/>
        <v>1.084807916</v>
      </c>
      <c r="K7912" s="24" t="str">
        <f t="shared" si="4"/>
        <v>Over Achived</v>
      </c>
    </row>
    <row r="7913" ht="22.5" customHeight="1">
      <c r="A7913" s="18">
        <v>45771.0</v>
      </c>
      <c r="B7913" s="19" t="str">
        <f t="shared" si="1"/>
        <v>Apr</v>
      </c>
      <c r="C7913" s="20" t="s">
        <v>13</v>
      </c>
      <c r="D7913" s="19" t="s">
        <v>169</v>
      </c>
      <c r="E7913" s="19" t="s">
        <v>9</v>
      </c>
      <c r="F7913" s="21">
        <v>3.0</v>
      </c>
      <c r="G7913" s="22">
        <v>54927.0</v>
      </c>
      <c r="H7913" s="15" t="str">
        <f t="shared" si="2"/>
        <v>Medium Range</v>
      </c>
      <c r="I7913" s="22">
        <v>59915.0</v>
      </c>
      <c r="J7913" s="23">
        <f t="shared" si="3"/>
        <v>0.9167487274</v>
      </c>
      <c r="K7913" s="24" t="str">
        <f t="shared" si="4"/>
        <v>Target Not Meet</v>
      </c>
    </row>
    <row r="7914" ht="22.5" customHeight="1">
      <c r="A7914" s="18">
        <v>45771.0</v>
      </c>
      <c r="B7914" s="19" t="str">
        <f t="shared" si="1"/>
        <v>Apr</v>
      </c>
      <c r="C7914" s="20" t="s">
        <v>13</v>
      </c>
      <c r="D7914" s="19" t="s">
        <v>169</v>
      </c>
      <c r="E7914" s="19" t="s">
        <v>38</v>
      </c>
      <c r="F7914" s="21">
        <v>2.0</v>
      </c>
      <c r="G7914" s="22">
        <v>39595.0</v>
      </c>
      <c r="H7914" s="15" t="str">
        <f t="shared" si="2"/>
        <v>Base Range</v>
      </c>
      <c r="I7914" s="22">
        <v>43877.0</v>
      </c>
      <c r="J7914" s="23">
        <f t="shared" si="3"/>
        <v>0.902409007</v>
      </c>
      <c r="K7914" s="24" t="str">
        <f t="shared" si="4"/>
        <v>Target Not Meet</v>
      </c>
    </row>
    <row r="7915" ht="22.5" customHeight="1">
      <c r="A7915" s="18">
        <v>45771.0</v>
      </c>
      <c r="B7915" s="19" t="str">
        <f t="shared" si="1"/>
        <v>Apr</v>
      </c>
      <c r="C7915" s="20" t="s">
        <v>13</v>
      </c>
      <c r="D7915" s="19" t="s">
        <v>169</v>
      </c>
      <c r="E7915" s="19" t="s">
        <v>68</v>
      </c>
      <c r="F7915" s="21">
        <v>1.0</v>
      </c>
      <c r="G7915" s="22">
        <v>26853.0</v>
      </c>
      <c r="H7915" s="15" t="str">
        <f t="shared" si="2"/>
        <v>Base Range</v>
      </c>
      <c r="I7915" s="22">
        <v>32441.0</v>
      </c>
      <c r="J7915" s="23">
        <f t="shared" si="3"/>
        <v>0.8277488363</v>
      </c>
      <c r="K7915" s="24" t="str">
        <f t="shared" si="4"/>
        <v>Target Not Meet</v>
      </c>
    </row>
    <row r="7916" ht="22.5" customHeight="1">
      <c r="A7916" s="18">
        <v>45771.0</v>
      </c>
      <c r="B7916" s="19" t="str">
        <f t="shared" si="1"/>
        <v>Apr</v>
      </c>
      <c r="C7916" s="20" t="s">
        <v>13</v>
      </c>
      <c r="D7916" s="19" t="s">
        <v>37</v>
      </c>
      <c r="E7916" s="19" t="s">
        <v>23</v>
      </c>
      <c r="F7916" s="21">
        <v>1.0</v>
      </c>
      <c r="G7916" s="22">
        <v>28905.0</v>
      </c>
      <c r="H7916" s="15" t="str">
        <f t="shared" si="2"/>
        <v>Base Range</v>
      </c>
      <c r="I7916" s="22">
        <v>34790.0</v>
      </c>
      <c r="J7916" s="23">
        <f t="shared" si="3"/>
        <v>0.830842196</v>
      </c>
      <c r="K7916" s="24" t="str">
        <f t="shared" si="4"/>
        <v>Target Not Meet</v>
      </c>
    </row>
    <row r="7917" ht="22.5" customHeight="1">
      <c r="A7917" s="18">
        <v>45771.0</v>
      </c>
      <c r="B7917" s="19" t="str">
        <f t="shared" si="1"/>
        <v>Apr</v>
      </c>
      <c r="C7917" s="20" t="s">
        <v>13</v>
      </c>
      <c r="D7917" s="19" t="s">
        <v>37</v>
      </c>
      <c r="E7917" s="19" t="s">
        <v>38</v>
      </c>
      <c r="F7917" s="21">
        <v>1.0</v>
      </c>
      <c r="G7917" s="22">
        <v>38867.0</v>
      </c>
      <c r="H7917" s="15" t="str">
        <f t="shared" si="2"/>
        <v>Base Range</v>
      </c>
      <c r="I7917" s="22">
        <v>42693.0</v>
      </c>
      <c r="J7917" s="23">
        <f t="shared" si="3"/>
        <v>0.9103834352</v>
      </c>
      <c r="K7917" s="24" t="str">
        <f t="shared" si="4"/>
        <v>Target Not Meet</v>
      </c>
    </row>
    <row r="7918" ht="22.5" customHeight="1">
      <c r="A7918" s="18">
        <v>45771.0</v>
      </c>
      <c r="B7918" s="19" t="str">
        <f t="shared" si="1"/>
        <v>Apr</v>
      </c>
      <c r="C7918" s="20" t="s">
        <v>13</v>
      </c>
      <c r="D7918" s="19" t="s">
        <v>37</v>
      </c>
      <c r="E7918" s="19" t="s">
        <v>19</v>
      </c>
      <c r="F7918" s="21">
        <v>1.0</v>
      </c>
      <c r="G7918" s="22">
        <v>36900.0</v>
      </c>
      <c r="H7918" s="15" t="str">
        <f t="shared" si="2"/>
        <v>Base Range</v>
      </c>
      <c r="I7918" s="22">
        <v>40640.0</v>
      </c>
      <c r="J7918" s="23">
        <f t="shared" si="3"/>
        <v>0.9079724409</v>
      </c>
      <c r="K7918" s="24" t="str">
        <f t="shared" si="4"/>
        <v>Target Not Meet</v>
      </c>
    </row>
    <row r="7919" ht="22.5" customHeight="1">
      <c r="A7919" s="18">
        <v>45771.0</v>
      </c>
      <c r="B7919" s="19" t="str">
        <f t="shared" si="1"/>
        <v>Apr</v>
      </c>
      <c r="C7919" s="20" t="s">
        <v>13</v>
      </c>
      <c r="D7919" s="19" t="s">
        <v>14</v>
      </c>
      <c r="E7919" s="19" t="s">
        <v>19</v>
      </c>
      <c r="F7919" s="21">
        <v>2.0</v>
      </c>
      <c r="G7919" s="22">
        <v>30664.0</v>
      </c>
      <c r="H7919" s="15" t="str">
        <f t="shared" si="2"/>
        <v>Base Range</v>
      </c>
      <c r="I7919" s="22">
        <v>27970.0</v>
      </c>
      <c r="J7919" s="23">
        <f t="shared" si="3"/>
        <v>1.096317483</v>
      </c>
      <c r="K7919" s="24" t="str">
        <f t="shared" si="4"/>
        <v>Over Achived</v>
      </c>
    </row>
    <row r="7920" ht="22.5" customHeight="1">
      <c r="A7920" s="18">
        <v>45771.0</v>
      </c>
      <c r="B7920" s="19" t="str">
        <f t="shared" si="1"/>
        <v>Apr</v>
      </c>
      <c r="C7920" s="20" t="s">
        <v>13</v>
      </c>
      <c r="D7920" s="19" t="s">
        <v>29</v>
      </c>
      <c r="E7920" s="19" t="s">
        <v>23</v>
      </c>
      <c r="F7920" s="21">
        <v>1.0</v>
      </c>
      <c r="G7920" s="22">
        <v>32445.0</v>
      </c>
      <c r="H7920" s="15" t="str">
        <f t="shared" si="2"/>
        <v>Base Range</v>
      </c>
      <c r="I7920" s="22">
        <v>40075.0</v>
      </c>
      <c r="J7920" s="23">
        <f t="shared" si="3"/>
        <v>0.8096069869</v>
      </c>
      <c r="K7920" s="24" t="str">
        <f t="shared" si="4"/>
        <v>Target Not Meet</v>
      </c>
    </row>
    <row r="7921" ht="22.5" customHeight="1">
      <c r="A7921" s="18">
        <v>45771.0</v>
      </c>
      <c r="B7921" s="19" t="str">
        <f t="shared" si="1"/>
        <v>Apr</v>
      </c>
      <c r="C7921" s="20" t="s">
        <v>13</v>
      </c>
      <c r="D7921" s="19" t="s">
        <v>29</v>
      </c>
      <c r="E7921" s="19" t="s">
        <v>19</v>
      </c>
      <c r="F7921" s="21">
        <v>1.0</v>
      </c>
      <c r="G7921" s="22">
        <v>39279.0</v>
      </c>
      <c r="H7921" s="15" t="str">
        <f t="shared" si="2"/>
        <v>Base Range</v>
      </c>
      <c r="I7921" s="22">
        <v>44057.0</v>
      </c>
      <c r="J7921" s="23">
        <f t="shared" si="3"/>
        <v>0.8915495835</v>
      </c>
      <c r="K7921" s="24" t="str">
        <f t="shared" si="4"/>
        <v>Target Not Meet</v>
      </c>
    </row>
    <row r="7922" ht="22.5" customHeight="1">
      <c r="A7922" s="18">
        <v>45771.0</v>
      </c>
      <c r="B7922" s="19" t="str">
        <f t="shared" si="1"/>
        <v>Apr</v>
      </c>
      <c r="C7922" s="20" t="s">
        <v>13</v>
      </c>
      <c r="D7922" s="19" t="s">
        <v>29</v>
      </c>
      <c r="E7922" s="19" t="s">
        <v>34</v>
      </c>
      <c r="F7922" s="21">
        <v>2.0</v>
      </c>
      <c r="G7922" s="22">
        <v>52450.0</v>
      </c>
      <c r="H7922" s="15" t="str">
        <f t="shared" si="2"/>
        <v>Medium Range</v>
      </c>
      <c r="I7922" s="22">
        <v>66984.0</v>
      </c>
      <c r="J7922" s="23">
        <f t="shared" si="3"/>
        <v>0.7830228114</v>
      </c>
      <c r="K7922" s="24" t="str">
        <f t="shared" si="4"/>
        <v>Target Not Meet</v>
      </c>
    </row>
    <row r="7923" ht="22.5" customHeight="1">
      <c r="A7923" s="18">
        <v>45771.0</v>
      </c>
      <c r="B7923" s="19" t="str">
        <f t="shared" si="1"/>
        <v>Apr</v>
      </c>
      <c r="C7923" s="20" t="s">
        <v>13</v>
      </c>
      <c r="D7923" s="19" t="s">
        <v>29</v>
      </c>
      <c r="E7923" s="19" t="s">
        <v>34</v>
      </c>
      <c r="F7923" s="21">
        <v>2.0</v>
      </c>
      <c r="G7923" s="22">
        <v>59518.0</v>
      </c>
      <c r="H7923" s="15" t="str">
        <f t="shared" si="2"/>
        <v>Medium Range</v>
      </c>
      <c r="I7923" s="22">
        <v>71146.0</v>
      </c>
      <c r="J7923" s="23">
        <f t="shared" si="3"/>
        <v>0.836561437</v>
      </c>
      <c r="K7923" s="24" t="str">
        <f t="shared" si="4"/>
        <v>Target Not Meet</v>
      </c>
    </row>
    <row r="7924" ht="22.5" customHeight="1">
      <c r="A7924" s="18">
        <v>45771.0</v>
      </c>
      <c r="B7924" s="19" t="str">
        <f t="shared" si="1"/>
        <v>Apr</v>
      </c>
      <c r="C7924" s="20" t="s">
        <v>13</v>
      </c>
      <c r="D7924" s="19" t="s">
        <v>18</v>
      </c>
      <c r="E7924" s="19" t="s">
        <v>9</v>
      </c>
      <c r="F7924" s="21">
        <v>2.0</v>
      </c>
      <c r="G7924" s="22">
        <v>53573.0</v>
      </c>
      <c r="H7924" s="15" t="str">
        <f t="shared" si="2"/>
        <v>Medium Range</v>
      </c>
      <c r="I7924" s="22">
        <v>40686.0</v>
      </c>
      <c r="J7924" s="23">
        <f t="shared" si="3"/>
        <v>1.31674286</v>
      </c>
      <c r="K7924" s="24" t="str">
        <f t="shared" si="4"/>
        <v>Over Achived</v>
      </c>
    </row>
    <row r="7925" ht="22.5" customHeight="1">
      <c r="A7925" s="18">
        <v>45771.0</v>
      </c>
      <c r="B7925" s="19" t="str">
        <f t="shared" si="1"/>
        <v>Apr</v>
      </c>
      <c r="C7925" s="20" t="s">
        <v>13</v>
      </c>
      <c r="D7925" s="19" t="s">
        <v>18</v>
      </c>
      <c r="E7925" s="19" t="s">
        <v>34</v>
      </c>
      <c r="F7925" s="21">
        <v>2.0</v>
      </c>
      <c r="G7925" s="22">
        <v>51588.0</v>
      </c>
      <c r="H7925" s="15" t="str">
        <f t="shared" si="2"/>
        <v>Medium Range</v>
      </c>
      <c r="I7925" s="22">
        <v>36380.0</v>
      </c>
      <c r="J7925" s="23">
        <f t="shared" si="3"/>
        <v>1.418031886</v>
      </c>
      <c r="K7925" s="24" t="str">
        <f t="shared" si="4"/>
        <v>Over Achived</v>
      </c>
    </row>
    <row r="7926" ht="22.5" customHeight="1">
      <c r="A7926" s="18">
        <v>45771.0</v>
      </c>
      <c r="B7926" s="19" t="str">
        <f t="shared" si="1"/>
        <v>Apr</v>
      </c>
      <c r="C7926" s="20" t="s">
        <v>13</v>
      </c>
      <c r="D7926" s="19" t="s">
        <v>169</v>
      </c>
      <c r="E7926" s="19" t="s">
        <v>23</v>
      </c>
      <c r="F7926" s="21">
        <v>1.0</v>
      </c>
      <c r="G7926" s="22">
        <v>33530.0</v>
      </c>
      <c r="H7926" s="15" t="str">
        <f t="shared" si="2"/>
        <v>Base Range</v>
      </c>
      <c r="I7926" s="22">
        <v>37056.0</v>
      </c>
      <c r="J7926" s="23">
        <f t="shared" si="3"/>
        <v>0.9048467185</v>
      </c>
      <c r="K7926" s="24" t="str">
        <f t="shared" si="4"/>
        <v>Target Not Meet</v>
      </c>
    </row>
    <row r="7927" ht="22.5" customHeight="1">
      <c r="A7927" s="18">
        <v>45771.0</v>
      </c>
      <c r="B7927" s="19" t="str">
        <f t="shared" si="1"/>
        <v>Apr</v>
      </c>
      <c r="C7927" s="20" t="s">
        <v>13</v>
      </c>
      <c r="D7927" s="19" t="s">
        <v>37</v>
      </c>
      <c r="E7927" s="19" t="s">
        <v>9</v>
      </c>
      <c r="F7927" s="21">
        <v>3.0</v>
      </c>
      <c r="G7927" s="22">
        <v>56586.0</v>
      </c>
      <c r="H7927" s="15" t="str">
        <f t="shared" si="2"/>
        <v>Medium Range</v>
      </c>
      <c r="I7927" s="22">
        <v>63409.0</v>
      </c>
      <c r="J7927" s="23">
        <f t="shared" si="3"/>
        <v>0.8923969783</v>
      </c>
      <c r="K7927" s="24" t="str">
        <f t="shared" si="4"/>
        <v>Target Not Meet</v>
      </c>
    </row>
    <row r="7928" ht="22.5" customHeight="1">
      <c r="A7928" s="18">
        <v>45771.0</v>
      </c>
      <c r="B7928" s="19" t="str">
        <f t="shared" si="1"/>
        <v>Apr</v>
      </c>
      <c r="C7928" s="20" t="s">
        <v>57</v>
      </c>
      <c r="D7928" s="19" t="s">
        <v>58</v>
      </c>
      <c r="E7928" s="19" t="s">
        <v>68</v>
      </c>
      <c r="F7928" s="21">
        <v>1.0</v>
      </c>
      <c r="G7928" s="22">
        <v>23506.0</v>
      </c>
      <c r="H7928" s="15" t="str">
        <f t="shared" si="2"/>
        <v>Base Range</v>
      </c>
      <c r="I7928" s="22">
        <v>21024.0</v>
      </c>
      <c r="J7928" s="23">
        <f t="shared" si="3"/>
        <v>1.118055556</v>
      </c>
      <c r="K7928" s="24" t="str">
        <f t="shared" si="4"/>
        <v>Over Achived</v>
      </c>
    </row>
    <row r="7929" ht="22.5" customHeigh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   </c>
      <c r="E7929" s="19" t="s">
        <v>34</v>
      </c>
      <c r="F7929" s="21">
        <v>2.0</v>
      </c>
      <c r="G7929" s="22">
        <v>48232.0</v>
      </c>
      <c r="H7929" s="15" t="str">
        <f t="shared" si="2"/>
        <v>Base Range</v>
      </c>
      <c r="I7929" s="22">
        <v>55847.0</v>
      </c>
      <c r="J7929" s="23">
        <f t="shared" si="3"/>
        <v>0.8636453167</v>
      </c>
      <c r="K7929" s="24" t="str">
        <f t="shared" si="4"/>
        <v>Target Not Meet</v>
      </c>
    </row>
    <row r="7930" ht="22.5" customHeight="1">
      <c r="A7930" s="18">
        <v>45771.0</v>
      </c>
      <c r="B7930" s="19" t="str">
        <f t="shared" si="1"/>
        <v>Apr</v>
      </c>
      <c r="C7930" s="20" t="s">
        <v>57</v>
      </c>
      <c r="D7930" s="19" t="s">
        <v>58</v>
      </c>
      <c r="E7930" s="19" t="s">
        <v>19</v>
      </c>
      <c r="F7930" s="21">
        <v>1.0</v>
      </c>
      <c r="G7930" s="22">
        <v>25304.0</v>
      </c>
      <c r="H7930" s="15" t="str">
        <f t="shared" si="2"/>
        <v>Base Range</v>
      </c>
      <c r="I7930" s="22">
        <v>20872.0</v>
      </c>
      <c r="J7930" s="23">
        <f t="shared" si="3"/>
        <v>1.212341893</v>
      </c>
      <c r="K7930" s="24" t="str">
        <f t="shared" si="4"/>
        <v>Over Achived</v>
      </c>
    </row>
    <row r="7931" ht="22.5" customHeight="1">
      <c r="A7931" s="18">
        <v>45771.0</v>
      </c>
      <c r="B7931" s="19" t="str">
        <f t="shared" si="1"/>
        <v>Apr</v>
      </c>
      <c r="C7931" s="20" t="s">
        <v>13</v>
      </c>
      <c r="D7931" s="19" t="s">
        <v>14</v>
      </c>
      <c r="E7931" s="19" t="s">
        <v>63</v>
      </c>
      <c r="F7931" s="21">
        <v>3.0</v>
      </c>
      <c r="G7931" s="22">
        <v>53325.0</v>
      </c>
      <c r="H7931" s="15" t="str">
        <f t="shared" si="2"/>
        <v>Medium Range</v>
      </c>
      <c r="I7931" s="22">
        <v>48687.0</v>
      </c>
      <c r="J7931" s="23">
        <f t="shared" si="3"/>
        <v>1.095261569</v>
      </c>
      <c r="K7931" s="24" t="str">
        <f t="shared" si="4"/>
        <v>Over Achived</v>
      </c>
    </row>
    <row r="7932" ht="22.5" customHeight="1">
      <c r="A7932" s="18">
        <v>45771.0</v>
      </c>
      <c r="B7932" s="19" t="str">
        <f t="shared" si="1"/>
        <v>Apr</v>
      </c>
      <c r="C7932" s="20" t="s">
        <v>57</v>
      </c>
      <c r="D7932" s="19" t="s">
        <v>85</v>
      </c>
      <c r="E7932" s="19" t="s">
        <v>68</v>
      </c>
      <c r="F7932" s="21">
        <v>1.0</v>
      </c>
      <c r="G7932" s="22">
        <v>19756.0</v>
      </c>
      <c r="H7932" s="15" t="str">
        <f t="shared" si="2"/>
        <v>Base Range</v>
      </c>
      <c r="I7932" s="22">
        <v>23896.0</v>
      </c>
      <c r="J7932" s="23">
        <f t="shared" si="3"/>
        <v>0.8267492467</v>
      </c>
      <c r="K7932" s="24" t="str">
        <f t="shared" si="4"/>
        <v>Target Not Meet</v>
      </c>
    </row>
    <row r="7933" ht="22.5" customHeight="1">
      <c r="A7933" s="18">
        <v>45771.0</v>
      </c>
      <c r="B7933" s="19" t="str">
        <f t="shared" si="1"/>
        <v>Apr</v>
      </c>
      <c r="C7933" s="20" t="s">
        <v>57</v>
      </c>
      <c r="D7933" s="19" t="s">
        <v>85</v>
      </c>
      <c r="E7933" s="19" t="s">
        <v>34</v>
      </c>
      <c r="F7933" s="21">
        <v>1.0</v>
      </c>
      <c r="G7933" s="22">
        <v>48629.0</v>
      </c>
      <c r="H7933" s="15" t="str">
        <f t="shared" si="2"/>
        <v>Base Range</v>
      </c>
      <c r="I7933" s="22">
        <v>53614.0</v>
      </c>
      <c r="J7933" s="23">
        <f t="shared" si="3"/>
        <v>0.9070205543</v>
      </c>
      <c r="K7933" s="24" t="str">
        <f t="shared" si="4"/>
        <v>Target Not Meet</v>
      </c>
    </row>
    <row r="7934" ht="22.5" customHeight="1">
      <c r="A7934" s="18">
        <v>45771.0</v>
      </c>
      <c r="B7934" s="19" t="str">
        <f t="shared" si="1"/>
        <v>Apr</v>
      </c>
      <c r="C7934" s="20" t="s">
        <v>57</v>
      </c>
      <c r="D7934" s="19" t="s">
        <v>85</v>
      </c>
      <c r="E7934" s="19" t="s">
        <v>63</v>
      </c>
      <c r="F7934" s="21">
        <v>1.0</v>
      </c>
      <c r="G7934" s="22">
        <v>19444.0</v>
      </c>
      <c r="H7934" s="15" t="str">
        <f t="shared" si="2"/>
        <v>Base Range</v>
      </c>
      <c r="I7934" s="22">
        <v>22267.0</v>
      </c>
      <c r="J7934" s="23">
        <f t="shared" si="3"/>
        <v>0.8732204608</v>
      </c>
      <c r="K7934" s="24" t="str">
        <f t="shared" si="4"/>
        <v>Target Not Meet</v>
      </c>
    </row>
    <row r="7935" ht="22.5" customHeight="1">
      <c r="A7935" s="18">
        <v>45771.0</v>
      </c>
      <c r="B7935" s="19" t="str">
        <f t="shared" si="1"/>
        <v>Apr</v>
      </c>
      <c r="C7935" s="20" t="s">
        <v>57</v>
      </c>
      <c r="D7935" s="19" t="s">
        <v>80</v>
      </c>
      <c r="E7935" s="19" t="s">
        <v>38</v>
      </c>
      <c r="F7935" s="21">
        <v>1.0</v>
      </c>
      <c r="G7935" s="22">
        <v>30593.0</v>
      </c>
      <c r="H7935" s="15" t="str">
        <f t="shared" si="2"/>
        <v>Base Range</v>
      </c>
      <c r="I7935" s="22">
        <v>34942.0</v>
      </c>
      <c r="J7935" s="23">
        <f t="shared" si="3"/>
        <v>0.8755366035</v>
      </c>
      <c r="K7935" s="24" t="str">
        <f t="shared" si="4"/>
        <v>Target Not Meet</v>
      </c>
    </row>
    <row r="7936" ht="22.5" customHeight="1">
      <c r="A7936" s="18">
        <v>45771.0</v>
      </c>
      <c r="B7936" s="19" t="str">
        <f t="shared" si="1"/>
        <v>Apr</v>
      </c>
      <c r="C7936" s="20" t="s">
        <v>57</v>
      </c>
      <c r="D7936" s="19" t="s">
        <v>80</v>
      </c>
      <c r="E7936" s="19" t="s">
        <v>38</v>
      </c>
      <c r="F7936" s="21">
        <v>1.0</v>
      </c>
      <c r="G7936" s="22">
        <v>32085.0</v>
      </c>
      <c r="H7936" s="15" t="str">
        <f t="shared" si="2"/>
        <v>Base Range</v>
      </c>
      <c r="I7936" s="22">
        <v>41062.0</v>
      </c>
      <c r="J7936" s="23">
        <f t="shared" si="3"/>
        <v>0.7813793775</v>
      </c>
      <c r="K7936" s="24" t="str">
        <f t="shared" si="4"/>
        <v>Target Not Meet</v>
      </c>
    </row>
    <row r="7937" ht="22.5" customHeight="1">
      <c r="A7937" s="18">
        <v>45771.0</v>
      </c>
      <c r="B7937" s="19" t="str">
        <f t="shared" si="1"/>
        <v>Apr</v>
      </c>
      <c r="C7937" s="20" t="s">
        <v>57</v>
      </c>
      <c r="D7937" s="19" t="s">
        <v>58</v>
      </c>
      <c r="E7937" s="19" t="s">
        <v>26</v>
      </c>
      <c r="F7937" s="21">
        <v>1.0</v>
      </c>
      <c r="G7937" s="22">
        <v>29564.0</v>
      </c>
      <c r="H7937" s="15" t="str">
        <f t="shared" si="2"/>
        <v>Base Range</v>
      </c>
      <c r="I7937" s="22">
        <v>27904.0</v>
      </c>
      <c r="J7937" s="23">
        <f t="shared" si="3"/>
        <v>1.059489679</v>
      </c>
      <c r="K7937" s="24" t="str">
        <f t="shared" si="4"/>
        <v>Over Achived</v>
      </c>
    </row>
    <row r="7938" ht="22.5" customHeight="1">
      <c r="A7938" s="18">
        <v>45771.0</v>
      </c>
      <c r="B7938" s="19" t="str">
        <f t="shared" si="1"/>
        <v>Apr</v>
      </c>
      <c r="C7938" s="20" t="s">
        <v>57</v>
      </c>
      <c r="D7938" s="19" t="s">
        <v>71</v>
      </c>
      <c r="E7938" s="19" t="s">
        <v>63</v>
      </c>
      <c r="F7938" s="21">
        <v>1.0</v>
      </c>
      <c r="G7938" s="22">
        <v>17468.0</v>
      </c>
      <c r="H7938" s="15" t="str">
        <f t="shared" si="2"/>
        <v>Base Range</v>
      </c>
      <c r="I7938" s="22">
        <v>19033.0</v>
      </c>
      <c r="J7938" s="23">
        <f t="shared" si="3"/>
        <v>0.9177743918</v>
      </c>
      <c r="K7938" s="24" t="str">
        <f t="shared" si="4"/>
        <v>Target Not Meet</v>
      </c>
    </row>
    <row r="7939" ht="22.5" customHeight="1">
      <c r="A7939" s="18">
        <v>45771.0</v>
      </c>
      <c r="B7939" s="19" t="str">
        <f t="shared" si="1"/>
        <v>Apr</v>
      </c>
      <c r="C7939" s="20" t="s">
        <v>57</v>
      </c>
      <c r="D7939" s="19" t="s">
        <v>71</v>
      </c>
      <c r="E7939" s="19" t="s">
        <v>19</v>
      </c>
      <c r="F7939" s="21">
        <v>1.0</v>
      </c>
      <c r="G7939" s="22">
        <v>26651.0</v>
      </c>
      <c r="H7939" s="15" t="str">
        <f t="shared" si="2"/>
        <v>Base Range</v>
      </c>
      <c r="I7939" s="22">
        <v>33425.0</v>
      </c>
      <c r="J7939" s="23">
        <f t="shared" si="3"/>
        <v>0.7973373224</v>
      </c>
      <c r="K7939" s="24" t="str">
        <f t="shared" si="4"/>
        <v>Target Not Meet</v>
      </c>
    </row>
    <row r="7940" ht="22.5" customHeight="1">
      <c r="A7940" s="18">
        <v>45771.0</v>
      </c>
      <c r="B7940" s="19" t="str">
        <f t="shared" si="1"/>
        <v>Apr</v>
      </c>
      <c r="C7940" s="20" t="s">
        <v>57</v>
      </c>
      <c r="D7940" s="25" t="s">
        <v>62</v>
      </c>
      <c r="E7940" s="19" t="s">
        <v>63</v>
      </c>
      <c r="F7940" s="21">
        <v>1.0</v>
      </c>
      <c r="G7940" s="22">
        <v>16949.0</v>
      </c>
      <c r="H7940" s="15" t="str">
        <f t="shared" si="2"/>
        <v>Base Range</v>
      </c>
      <c r="I7940" s="22">
        <v>13976.0</v>
      </c>
      <c r="J7940" s="23">
        <f t="shared" si="3"/>
        <v>1.212721809</v>
      </c>
      <c r="K7940" s="24" t="str">
        <f t="shared" si="4"/>
        <v>Over Achived</v>
      </c>
    </row>
    <row r="7941" ht="22.5" customHeight="1">
      <c r="A7941" s="18">
        <v>45771.0</v>
      </c>
      <c r="B7941" s="19" t="str">
        <f t="shared" si="1"/>
        <v>Apr</v>
      </c>
      <c r="C7941" s="20" t="s">
        <v>57</v>
      </c>
      <c r="D7941" s="25" t="s">
        <v>62</v>
      </c>
      <c r="E7941" s="19" t="s">
        <v>38</v>
      </c>
      <c r="F7941" s="21">
        <v>1.0</v>
      </c>
      <c r="G7941" s="22">
        <v>32751.0</v>
      </c>
      <c r="H7941" s="15" t="str">
        <f t="shared" si="2"/>
        <v>Base Range</v>
      </c>
      <c r="I7941" s="22">
        <v>25178.0</v>
      </c>
      <c r="J7941" s="23">
        <f t="shared" si="3"/>
        <v>1.300778457</v>
      </c>
      <c r="K7941" s="24" t="str">
        <f t="shared" si="4"/>
        <v>Over Achived</v>
      </c>
    </row>
    <row r="7942" ht="22.5" customHeight="1">
      <c r="A7942" s="18">
        <v>45771.0</v>
      </c>
      <c r="B7942" s="19" t="str">
        <f t="shared" si="1"/>
        <v>Apr</v>
      </c>
      <c r="C7942" s="20" t="s">
        <v>57</v>
      </c>
      <c r="D7942" s="25" t="s">
        <v>62</v>
      </c>
      <c r="E7942" s="19" t="s">
        <v>9</v>
      </c>
      <c r="F7942" s="21">
        <v>2.0</v>
      </c>
      <c r="G7942" s="22">
        <v>49918.0</v>
      </c>
      <c r="H7942" s="15" t="str">
        <f t="shared" si="2"/>
        <v>Base Range</v>
      </c>
      <c r="I7942" s="22">
        <v>36704.0</v>
      </c>
      <c r="J7942" s="23">
        <f t="shared" si="3"/>
        <v>1.360015257</v>
      </c>
      <c r="K7942" s="24" t="str">
        <f t="shared" si="4"/>
        <v>Over Achived</v>
      </c>
    </row>
    <row r="7943" ht="22.5" customHeight="1">
      <c r="A7943" s="18">
        <v>45771.0</v>
      </c>
      <c r="B7943" s="19" t="str">
        <f t="shared" si="1"/>
        <v>Apr</v>
      </c>
      <c r="C7943" s="20" t="s">
        <v>57</v>
      </c>
      <c r="D7943" s="25" t="s">
        <v>62</v>
      </c>
      <c r="E7943" s="19" t="s">
        <v>38</v>
      </c>
      <c r="F7943" s="21">
        <v>1.0</v>
      </c>
      <c r="G7943" s="22">
        <v>35626.0</v>
      </c>
      <c r="H7943" s="15" t="str">
        <f t="shared" si="2"/>
        <v>Base Range</v>
      </c>
      <c r="I7943" s="22">
        <v>28194.0</v>
      </c>
      <c r="J7943" s="23">
        <f t="shared" si="3"/>
        <v>1.263602185</v>
      </c>
      <c r="K7943" s="24" t="str">
        <f t="shared" si="4"/>
        <v>Over Achived</v>
      </c>
    </row>
    <row r="7944" ht="22.5" customHeight="1">
      <c r="A7944" s="18">
        <v>45771.0</v>
      </c>
      <c r="B7944" s="19" t="str">
        <f t="shared" si="1"/>
        <v>Apr</v>
      </c>
      <c r="C7944" s="20" t="s">
        <v>57</v>
      </c>
      <c r="D7944" s="19" t="s">
        <v>58</v>
      </c>
      <c r="E7944" s="19" t="s">
        <v>19</v>
      </c>
      <c r="F7944" s="21">
        <v>1.0</v>
      </c>
      <c r="G7944" s="22">
        <v>24311.0</v>
      </c>
      <c r="H7944" s="15" t="str">
        <f t="shared" si="2"/>
        <v>Base Range</v>
      </c>
      <c r="I7944" s="22">
        <v>19438.0</v>
      </c>
      <c r="J7944" s="23">
        <f t="shared" si="3"/>
        <v>1.250694516</v>
      </c>
      <c r="K7944" s="24" t="str">
        <f t="shared" si="4"/>
        <v>Over Achived</v>
      </c>
    </row>
    <row r="7945" ht="22.5" customHeight="1">
      <c r="A7945" s="18">
        <v>45771.0</v>
      </c>
      <c r="B7945" s="19" t="str">
        <f t="shared" si="1"/>
        <v>Apr</v>
      </c>
      <c r="C7945" s="20" t="s">
        <v>57</v>
      </c>
      <c r="D7945" s="19" t="s">
        <v>71</v>
      </c>
      <c r="E7945" s="19" t="s">
        <v>26</v>
      </c>
      <c r="F7945" s="21">
        <v>1.0</v>
      </c>
      <c r="G7945" s="22">
        <v>36998.0</v>
      </c>
      <c r="H7945" s="15" t="str">
        <f t="shared" si="2"/>
        <v>Base Range</v>
      </c>
      <c r="I7945" s="22">
        <v>47117.0</v>
      </c>
      <c r="J7945" s="23">
        <f t="shared" si="3"/>
        <v>0.7852367511</v>
      </c>
      <c r="K7945" s="24" t="str">
        <f t="shared" si="4"/>
        <v>Target Not Meet</v>
      </c>
    </row>
    <row r="7946" ht="22.5" customHeight="1">
      <c r="A7946" s="18">
        <v>45771.0</v>
      </c>
      <c r="B7946" s="19" t="str">
        <f t="shared" si="1"/>
        <v>Apr</v>
      </c>
      <c r="C7946" s="20" t="s">
        <v>92</v>
      </c>
      <c r="D7946" s="19" t="s">
        <v>93</v>
      </c>
      <c r="E7946" s="19" t="s">
        <v>34</v>
      </c>
      <c r="F7946" s="21">
        <v>3.0</v>
      </c>
      <c r="G7946" s="22">
        <v>80789.0</v>
      </c>
      <c r="H7946" s="15" t="str">
        <f t="shared" si="2"/>
        <v>High Range</v>
      </c>
      <c r="I7946" s="22">
        <v>102499.0</v>
      </c>
      <c r="J7946" s="23">
        <f t="shared" si="3"/>
        <v>0.7881930555</v>
      </c>
      <c r="K7946" s="24" t="str">
        <f t="shared" si="4"/>
        <v>Target Not Meet</v>
      </c>
    </row>
    <row r="7947" ht="22.5" customHeight="1">
      <c r="A7947" s="18">
        <v>45771.0</v>
      </c>
      <c r="B7947" s="19" t="str">
        <f t="shared" si="1"/>
        <v>Apr</v>
      </c>
      <c r="C7947" s="20" t="s">
        <v>92</v>
      </c>
      <c r="D7947" s="19" t="s">
        <v>93</v>
      </c>
      <c r="E7947" s="19" t="s">
        <v>38</v>
      </c>
      <c r="F7947" s="21">
        <v>2.0</v>
      </c>
      <c r="G7947" s="22">
        <v>49854.0</v>
      </c>
      <c r="H7947" s="15" t="str">
        <f t="shared" si="2"/>
        <v>Base Range</v>
      </c>
      <c r="I7947" s="22">
        <v>52811.0</v>
      </c>
      <c r="J7947" s="23">
        <f t="shared" si="3"/>
        <v>0.9440078771</v>
      </c>
      <c r="K7947" s="24" t="str">
        <f t="shared" si="4"/>
        <v>Target Not Meet</v>
      </c>
    </row>
    <row r="7948" ht="22.5" customHeight="1">
      <c r="A7948" s="18">
        <v>45771.0</v>
      </c>
      <c r="B7948" s="19" t="str">
        <f t="shared" si="1"/>
        <v>Apr</v>
      </c>
      <c r="C7948" s="20" t="s">
        <v>7</v>
      </c>
      <c r="D7948" s="19" t="s">
        <v>118</v>
      </c>
      <c r="E7948" s="19" t="s">
        <v>23</v>
      </c>
      <c r="F7948" s="21">
        <v>3.0</v>
      </c>
      <c r="G7948" s="22">
        <v>51990.0</v>
      </c>
      <c r="H7948" s="15" t="str">
        <f t="shared" si="2"/>
        <v>Medium Range</v>
      </c>
      <c r="I7948" s="22">
        <v>40280.0</v>
      </c>
      <c r="J7948" s="23">
        <f t="shared" si="3"/>
        <v>1.290714995</v>
      </c>
      <c r="K7948" s="24" t="str">
        <f t="shared" si="4"/>
        <v>Over Achived</v>
      </c>
    </row>
    <row r="7949" ht="22.5" customHeight="1">
      <c r="A7949" s="18">
        <v>45771.0</v>
      </c>
      <c r="B7949" s="19" t="str">
        <f t="shared" si="1"/>
        <v>Apr</v>
      </c>
      <c r="C7949" s="20" t="s">
        <v>7</v>
      </c>
      <c r="D7949" s="19" t="s">
        <v>126</v>
      </c>
      <c r="E7949" s="19" t="s">
        <v>9</v>
      </c>
      <c r="F7949" s="21">
        <v>4.0</v>
      </c>
      <c r="G7949" s="22">
        <v>105989.0</v>
      </c>
      <c r="H7949" s="15" t="str">
        <f t="shared" si="2"/>
        <v>Very High Range</v>
      </c>
      <c r="I7949" s="22">
        <v>95203.0</v>
      </c>
      <c r="J7949" s="23">
        <f t="shared" si="3"/>
        <v>1.113294749</v>
      </c>
      <c r="K7949" s="24" t="str">
        <f t="shared" si="4"/>
        <v>Over Achived</v>
      </c>
    </row>
    <row r="7950" ht="22.5" customHeight="1">
      <c r="A7950" s="18">
        <v>45771.0</v>
      </c>
      <c r="B7950" s="19" t="str">
        <f t="shared" si="1"/>
        <v>Apr</v>
      </c>
      <c r="C7950" s="20" t="s">
        <v>7</v>
      </c>
      <c r="D7950" s="19" t="s">
        <v>126</v>
      </c>
      <c r="E7950" s="19" t="s">
        <v>23</v>
      </c>
      <c r="F7950" s="21">
        <v>2.0</v>
      </c>
      <c r="G7950" s="22">
        <v>57754.0</v>
      </c>
      <c r="H7950" s="15" t="str">
        <f t="shared" si="2"/>
        <v>Medium Range</v>
      </c>
      <c r="I7950" s="22">
        <v>50202.0</v>
      </c>
      <c r="J7950" s="23">
        <f t="shared" si="3"/>
        <v>1.150432254</v>
      </c>
      <c r="K7950" s="24" t="str">
        <f t="shared" si="4"/>
        <v>Over Achived</v>
      </c>
    </row>
    <row r="7951" ht="22.5" customHeight="1">
      <c r="A7951" s="18">
        <v>45771.0</v>
      </c>
      <c r="B7951" s="19" t="str">
        <f t="shared" si="1"/>
        <v>Apr</v>
      </c>
      <c r="C7951" s="20" t="s">
        <v>7</v>
      </c>
      <c r="D7951" s="19" t="s">
        <v>126</v>
      </c>
      <c r="E7951" s="19" t="s">
        <v>63</v>
      </c>
      <c r="F7951" s="21">
        <v>2.0</v>
      </c>
      <c r="G7951" s="22">
        <v>38942.0</v>
      </c>
      <c r="H7951" s="15" t="str">
        <f t="shared" si="2"/>
        <v>Base Range</v>
      </c>
      <c r="I7951" s="22">
        <v>30702.0</v>
      </c>
      <c r="J7951" s="23">
        <f t="shared" si="3"/>
        <v>1.268386424</v>
      </c>
      <c r="K7951" s="24" t="str">
        <f t="shared" si="4"/>
        <v>Over Achived</v>
      </c>
    </row>
    <row r="7952" ht="22.5" customHeight="1">
      <c r="A7952" s="18">
        <v>45771.0</v>
      </c>
      <c r="B7952" s="19" t="str">
        <f t="shared" si="1"/>
        <v>Apr</v>
      </c>
      <c r="C7952" s="20" t="s">
        <v>7</v>
      </c>
      <c r="D7952" s="19" t="s">
        <v>126</v>
      </c>
      <c r="E7952" s="19" t="s">
        <v>26</v>
      </c>
      <c r="F7952" s="21">
        <v>8.0</v>
      </c>
      <c r="G7952" s="22">
        <v>163885.0</v>
      </c>
      <c r="H7952" s="15" t="str">
        <f t="shared" si="2"/>
        <v>Very High Range</v>
      </c>
      <c r="I7952" s="22">
        <v>137879.0</v>
      </c>
      <c r="J7952" s="23">
        <f t="shared" si="3"/>
        <v>1.188614655</v>
      </c>
      <c r="K7952" s="24" t="str">
        <f t="shared" si="4"/>
        <v>Over Achived</v>
      </c>
    </row>
    <row r="7953" ht="22.5" customHeight="1">
      <c r="A7953" s="18">
        <v>45771.0</v>
      </c>
      <c r="B7953" s="19" t="str">
        <f t="shared" si="1"/>
        <v>Apr</v>
      </c>
      <c r="C7953" s="20" t="s">
        <v>7</v>
      </c>
      <c r="D7953" s="19" t="s">
        <v>118</v>
      </c>
      <c r="E7953" s="19" t="s">
        <v>19</v>
      </c>
      <c r="F7953" s="21">
        <v>3.0</v>
      </c>
      <c r="G7953" s="22">
        <v>58680.0</v>
      </c>
      <c r="H7953" s="15" t="str">
        <f t="shared" si="2"/>
        <v>Medium Range</v>
      </c>
      <c r="I7953" s="22">
        <v>53000.0</v>
      </c>
      <c r="J7953" s="23">
        <f t="shared" si="3"/>
        <v>1.107169811</v>
      </c>
      <c r="K7953" s="24" t="str">
        <f t="shared" si="4"/>
        <v>Over Achived</v>
      </c>
    </row>
    <row r="7954" ht="22.5" customHeight="1">
      <c r="A7954" s="18">
        <v>45771.0</v>
      </c>
      <c r="B7954" s="19" t="str">
        <f t="shared" si="1"/>
        <v>Apr</v>
      </c>
      <c r="C7954" s="20" t="s">
        <v>7</v>
      </c>
      <c r="D7954" s="19" t="s">
        <v>118</v>
      </c>
      <c r="E7954" s="19" t="s">
        <v>38</v>
      </c>
      <c r="F7954" s="21">
        <v>3.0</v>
      </c>
      <c r="G7954" s="22">
        <v>72934.0</v>
      </c>
      <c r="H7954" s="15" t="str">
        <f t="shared" si="2"/>
        <v>High Range</v>
      </c>
      <c r="I7954" s="22">
        <v>55071.0</v>
      </c>
      <c r="J7954" s="23">
        <f t="shared" si="3"/>
        <v>1.324363095</v>
      </c>
      <c r="K7954" s="24" t="str">
        <f t="shared" si="4"/>
        <v>Over Achived</v>
      </c>
    </row>
    <row r="7955" ht="22.5" customHeight="1">
      <c r="A7955" s="18">
        <v>45771.0</v>
      </c>
      <c r="B7955" s="19" t="str">
        <f t="shared" si="1"/>
        <v>Apr</v>
      </c>
      <c r="C7955" s="20" t="s">
        <v>7</v>
      </c>
      <c r="D7955" s="19" t="s">
        <v>131</v>
      </c>
      <c r="E7955" s="19" t="s">
        <v>68</v>
      </c>
      <c r="F7955" s="21">
        <v>2.0</v>
      </c>
      <c r="G7955" s="22">
        <v>50875.0</v>
      </c>
      <c r="H7955" s="15" t="str">
        <f t="shared" si="2"/>
        <v>Medium Range</v>
      </c>
      <c r="I7955" s="22">
        <v>42852.0</v>
      </c>
      <c r="J7955" s="23">
        <f t="shared" si="3"/>
        <v>1.1872258</v>
      </c>
      <c r="K7955" s="24" t="str">
        <f t="shared" si="4"/>
        <v>Over Achived</v>
      </c>
    </row>
    <row r="7956" ht="22.5" customHeight="1">
      <c r="A7956" s="18">
        <v>45771.0</v>
      </c>
      <c r="B7956" s="19" t="str">
        <f t="shared" si="1"/>
        <v>Apr</v>
      </c>
      <c r="C7956" s="20" t="s">
        <v>7</v>
      </c>
      <c r="D7956" s="19" t="s">
        <v>118</v>
      </c>
      <c r="E7956" s="19" t="s">
        <v>68</v>
      </c>
      <c r="F7956" s="21">
        <v>2.0</v>
      </c>
      <c r="G7956" s="22">
        <v>55569.0</v>
      </c>
      <c r="H7956" s="15" t="str">
        <f t="shared" si="2"/>
        <v>Medium Range</v>
      </c>
      <c r="I7956" s="22">
        <v>41996.0</v>
      </c>
      <c r="J7956" s="23">
        <f t="shared" si="3"/>
        <v>1.323197447</v>
      </c>
      <c r="K7956" s="24" t="str">
        <f t="shared" si="4"/>
        <v>Over Achived</v>
      </c>
    </row>
    <row r="7957" ht="22.5" customHeight="1">
      <c r="A7957" s="18">
        <v>45771.0</v>
      </c>
      <c r="B7957" s="19" t="str">
        <f t="shared" si="1"/>
        <v>Apr</v>
      </c>
      <c r="C7957" s="20" t="s">
        <v>7</v>
      </c>
      <c r="D7957" s="19" t="s">
        <v>106</v>
      </c>
      <c r="E7957" s="19" t="s">
        <v>68</v>
      </c>
      <c r="F7957" s="21">
        <v>2.0</v>
      </c>
      <c r="G7957" s="22">
        <v>48154.0</v>
      </c>
      <c r="H7957" s="15" t="str">
        <f t="shared" si="2"/>
        <v>Base Range</v>
      </c>
      <c r="I7957" s="22">
        <v>40218.0</v>
      </c>
      <c r="J7957" s="23">
        <f t="shared" si="3"/>
        <v>1.197324581</v>
      </c>
      <c r="K7957" s="24" t="str">
        <f t="shared" si="4"/>
        <v>Over Achived</v>
      </c>
    </row>
    <row r="7958" ht="22.5" customHeight="1">
      <c r="A7958" s="18">
        <v>45771.0</v>
      </c>
      <c r="B7958" s="19" t="str">
        <f t="shared" si="1"/>
        <v>Apr</v>
      </c>
      <c r="C7958" s="20" t="s">
        <v>7</v>
      </c>
      <c r="D7958" s="19" t="s">
        <v>106</v>
      </c>
      <c r="E7958" s="19" t="s">
        <v>26</v>
      </c>
      <c r="F7958" s="21">
        <v>7.0</v>
      </c>
      <c r="G7958" s="22">
        <v>148435.0</v>
      </c>
      <c r="H7958" s="15" t="str">
        <f t="shared" si="2"/>
        <v>Very High Range</v>
      </c>
      <c r="I7958" s="22">
        <v>113953.0</v>
      </c>
      <c r="J7958" s="23">
        <f t="shared" si="3"/>
        <v>1.30259844</v>
      </c>
      <c r="K7958" s="24" t="str">
        <f t="shared" si="4"/>
        <v>Over Achived</v>
      </c>
    </row>
    <row r="7959" ht="22.5" customHeight="1">
      <c r="A7959" s="18">
        <v>45771.0</v>
      </c>
      <c r="B7959" s="19" t="str">
        <f t="shared" si="1"/>
        <v>Apr</v>
      </c>
      <c r="C7959" s="20" t="s">
        <v>7</v>
      </c>
      <c r="D7959" s="19" t="s">
        <v>8</v>
      </c>
      <c r="E7959" s="19" t="s">
        <v>63</v>
      </c>
      <c r="F7959" s="21">
        <v>2.0</v>
      </c>
      <c r="G7959" s="22">
        <v>45290.0</v>
      </c>
      <c r="H7959" s="15" t="str">
        <f t="shared" si="2"/>
        <v>Base Range</v>
      </c>
      <c r="I7959" s="22">
        <v>32166.0</v>
      </c>
      <c r="J7959" s="23">
        <f t="shared" si="3"/>
        <v>1.408008456</v>
      </c>
      <c r="K7959" s="24" t="str">
        <f t="shared" si="4"/>
        <v>Over Achived</v>
      </c>
    </row>
    <row r="7960" ht="22.5" customHeight="1">
      <c r="A7960" s="18">
        <v>45771.0</v>
      </c>
      <c r="B7960" s="19" t="str">
        <f t="shared" si="1"/>
        <v>Apr</v>
      </c>
      <c r="C7960" s="20" t="s">
        <v>7</v>
      </c>
      <c r="D7960" s="19" t="s">
        <v>8</v>
      </c>
      <c r="E7960" s="19" t="s">
        <v>63</v>
      </c>
      <c r="F7960" s="21">
        <v>2.0</v>
      </c>
      <c r="G7960" s="22">
        <v>43389.0</v>
      </c>
      <c r="H7960" s="15" t="str">
        <f t="shared" si="2"/>
        <v>Base Range</v>
      </c>
      <c r="I7960" s="22">
        <v>31849.0</v>
      </c>
      <c r="J7960" s="23">
        <f t="shared" si="3"/>
        <v>1.362334767</v>
      </c>
      <c r="K7960" s="24" t="str">
        <f t="shared" si="4"/>
        <v>Over Achived</v>
      </c>
    </row>
    <row r="7961" ht="22.5" customHeight="1">
      <c r="A7961" s="18">
        <v>45771.0</v>
      </c>
      <c r="B7961" s="19" t="str">
        <f t="shared" si="1"/>
        <v>Apr</v>
      </c>
      <c r="C7961" s="20" t="s">
        <v>7</v>
      </c>
      <c r="D7961" s="19" t="s">
        <v>8</v>
      </c>
      <c r="E7961" s="19" t="s">
        <v>63</v>
      </c>
      <c r="F7961" s="21">
        <v>2.0</v>
      </c>
      <c r="G7961" s="22">
        <v>38820.0</v>
      </c>
      <c r="H7961" s="15" t="str">
        <f t="shared" si="2"/>
        <v>Base Range</v>
      </c>
      <c r="I7961" s="22">
        <v>35060.0</v>
      </c>
      <c r="J7961" s="23">
        <f t="shared" si="3"/>
        <v>1.107244723</v>
      </c>
      <c r="K7961" s="24" t="str">
        <f t="shared" si="4"/>
        <v>Over Achived</v>
      </c>
    </row>
    <row r="7962" ht="22.5" customHeight="1">
      <c r="A7962" s="18">
        <v>45771.0</v>
      </c>
      <c r="B7962" s="19" t="str">
        <f t="shared" si="1"/>
        <v>Apr</v>
      </c>
      <c r="C7962" s="20" t="s">
        <v>92</v>
      </c>
      <c r="D7962" s="19" t="s">
        <v>93</v>
      </c>
      <c r="E7962" s="19" t="s">
        <v>9</v>
      </c>
      <c r="F7962" s="21">
        <v>3.0</v>
      </c>
      <c r="G7962" s="22">
        <v>83880.0</v>
      </c>
      <c r="H7962" s="15" t="str">
        <f t="shared" si="2"/>
        <v>High Range</v>
      </c>
      <c r="I7962" s="22">
        <v>106637.0</v>
      </c>
      <c r="J7962" s="23">
        <f t="shared" si="3"/>
        <v>0.7865937714</v>
      </c>
      <c r="K7962" s="24" t="str">
        <f t="shared" si="4"/>
        <v>Target Not Meet</v>
      </c>
    </row>
    <row r="7963" ht="22.5" customHeight="1">
      <c r="A7963" s="18">
        <v>45771.0</v>
      </c>
      <c r="B7963" s="19" t="str">
        <f t="shared" si="1"/>
        <v>Apr</v>
      </c>
      <c r="C7963" s="20" t="s">
        <v>7</v>
      </c>
      <c r="D7963" s="19" t="s">
        <v>106</v>
      </c>
      <c r="E7963" s="19" t="s">
        <v>38</v>
      </c>
      <c r="F7963" s="21">
        <v>3.0</v>
      </c>
      <c r="G7963" s="22">
        <v>66801.0</v>
      </c>
      <c r="H7963" s="15" t="str">
        <f t="shared" si="2"/>
        <v>Medium Range</v>
      </c>
      <c r="I7963" s="22">
        <v>62890.0</v>
      </c>
      <c r="J7963" s="23">
        <f t="shared" si="3"/>
        <v>1.062187947</v>
      </c>
      <c r="K7963" s="24" t="str">
        <f t="shared" si="4"/>
        <v>Over Achived</v>
      </c>
    </row>
    <row r="7964" ht="22.5" customHeight="1">
      <c r="A7964" s="18">
        <v>45771.0</v>
      </c>
      <c r="B7964" s="19" t="str">
        <f t="shared" si="1"/>
        <v>Apr</v>
      </c>
      <c r="C7964" s="20" t="s">
        <v>7</v>
      </c>
      <c r="D7964" s="19" t="s">
        <v>131</v>
      </c>
      <c r="E7964" s="19" t="s">
        <v>26</v>
      </c>
      <c r="F7964" s="21">
        <v>5.0</v>
      </c>
      <c r="G7964" s="22">
        <v>154580.0</v>
      </c>
      <c r="H7964" s="15" t="str">
        <f t="shared" si="2"/>
        <v>Very High Range</v>
      </c>
      <c r="I7964" s="22">
        <v>112949.0</v>
      </c>
      <c r="J7964" s="23">
        <f t="shared" si="3"/>
        <v>1.36858228</v>
      </c>
      <c r="K7964" s="24" t="str">
        <f t="shared" si="4"/>
        <v>Over Achived</v>
      </c>
    </row>
    <row r="7965" ht="22.5" customHeight="1">
      <c r="A7965" s="18">
        <v>45771.0</v>
      </c>
      <c r="B7965" s="19" t="str">
        <f t="shared" si="1"/>
        <v>Apr</v>
      </c>
      <c r="C7965" s="20" t="s">
        <v>7</v>
      </c>
      <c r="D7965" s="19" t="s">
        <v>131</v>
      </c>
      <c r="E7965" s="19" t="s">
        <v>68</v>
      </c>
      <c r="F7965" s="21">
        <v>2.0</v>
      </c>
      <c r="G7965" s="22">
        <v>47444.0</v>
      </c>
      <c r="H7965" s="15" t="str">
        <f t="shared" si="2"/>
        <v>Base Range</v>
      </c>
      <c r="I7965" s="22">
        <v>43596.0</v>
      </c>
      <c r="J7965" s="23">
        <f t="shared" si="3"/>
        <v>1.088264978</v>
      </c>
      <c r="K7965" s="24" t="str">
        <f t="shared" si="4"/>
        <v>Over Achived</v>
      </c>
    </row>
    <row r="7966" ht="22.5" customHeight="1">
      <c r="A7966" s="18">
        <v>45771.0</v>
      </c>
      <c r="B7966" s="19" t="str">
        <f t="shared" si="1"/>
        <v>Apr</v>
      </c>
      <c r="C7966" s="20" t="s">
        <v>92</v>
      </c>
      <c r="D7966" s="19" t="s">
        <v>158</v>
      </c>
      <c r="E7966" s="19" t="s">
        <v>68</v>
      </c>
      <c r="F7966" s="21">
        <v>1.0</v>
      </c>
      <c r="G7966" s="22">
        <v>39449.0</v>
      </c>
      <c r="H7966" s="15" t="str">
        <f t="shared" si="2"/>
        <v>Base Range</v>
      </c>
      <c r="I7966" s="22">
        <v>37441.0</v>
      </c>
      <c r="J7966" s="23">
        <f t="shared" si="3"/>
        <v>1.053631046</v>
      </c>
      <c r="K7966" s="24" t="str">
        <f t="shared" si="4"/>
        <v>Over Achived</v>
      </c>
    </row>
    <row r="7967" ht="22.5" customHeight="1">
      <c r="A7967" s="18">
        <v>45771.0</v>
      </c>
      <c r="B7967" s="19" t="str">
        <f t="shared" si="1"/>
        <v>Apr</v>
      </c>
      <c r="C7967" s="20" t="s">
        <v>92</v>
      </c>
      <c r="D7967" s="19" t="s">
        <v>93</v>
      </c>
      <c r="E7967" s="19" t="s">
        <v>9</v>
      </c>
      <c r="F7967" s="21">
        <v>3.0</v>
      </c>
      <c r="G7967" s="22">
        <v>98285.0</v>
      </c>
      <c r="H7967" s="15" t="str">
        <f t="shared" si="2"/>
        <v>Very High Range</v>
      </c>
      <c r="I7967" s="22">
        <v>123212.0</v>
      </c>
      <c r="J7967" s="23">
        <f t="shared" si="3"/>
        <v>0.79769016</v>
      </c>
      <c r="K7967" s="24" t="str">
        <f t="shared" si="4"/>
        <v>Target Not Meet</v>
      </c>
    </row>
    <row r="7968" ht="22.5" customHeight="1">
      <c r="A7968" s="18">
        <v>45771.0</v>
      </c>
      <c r="B7968" s="19" t="str">
        <f t="shared" si="1"/>
        <v>Apr</v>
      </c>
      <c r="C7968" s="20" t="s">
        <v>92</v>
      </c>
      <c r="D7968" s="19" t="s">
        <v>93</v>
      </c>
      <c r="E7968" s="19" t="s">
        <v>68</v>
      </c>
      <c r="F7968" s="21">
        <v>1.0</v>
      </c>
      <c r="G7968" s="22">
        <v>35963.0</v>
      </c>
      <c r="H7968" s="15" t="str">
        <f t="shared" si="2"/>
        <v>Base Range</v>
      </c>
      <c r="I7968" s="22">
        <v>41707.0</v>
      </c>
      <c r="J7968" s="23">
        <f t="shared" si="3"/>
        <v>0.8622773156</v>
      </c>
      <c r="K7968" s="24" t="str">
        <f t="shared" si="4"/>
        <v>Target Not Meet</v>
      </c>
    </row>
    <row r="7969" ht="22.5" customHeight="1">
      <c r="A7969" s="18">
        <v>45771.0</v>
      </c>
      <c r="B7969" s="19" t="str">
        <f t="shared" si="1"/>
        <v>Apr</v>
      </c>
      <c r="C7969" s="20" t="s">
        <v>92</v>
      </c>
      <c r="D7969" s="19" t="s">
        <v>98</v>
      </c>
      <c r="E7969" s="19" t="s">
        <v>19</v>
      </c>
      <c r="F7969" s="21">
        <v>2.0</v>
      </c>
      <c r="G7969" s="22">
        <v>48263.0</v>
      </c>
      <c r="H7969" s="15" t="str">
        <f t="shared" si="2"/>
        <v>Base Range</v>
      </c>
      <c r="I7969" s="22">
        <v>51307.0</v>
      </c>
      <c r="J7969" s="23">
        <f t="shared" si="3"/>
        <v>0.9406708636</v>
      </c>
      <c r="K7969" s="24" t="str">
        <f t="shared" si="4"/>
        <v>Target Not Meet</v>
      </c>
    </row>
    <row r="7970" ht="22.5" customHeight="1">
      <c r="A7970" s="18">
        <v>45771.0</v>
      </c>
      <c r="B7970" s="19" t="str">
        <f t="shared" si="1"/>
        <v>Apr</v>
      </c>
      <c r="C7970" s="20" t="s">
        <v>92</v>
      </c>
      <c r="D7970" s="19" t="s">
        <v>98</v>
      </c>
      <c r="E7970" s="19" t="s">
        <v>23</v>
      </c>
      <c r="F7970" s="21">
        <v>2.0</v>
      </c>
      <c r="G7970" s="22">
        <v>49041.0</v>
      </c>
      <c r="H7970" s="15" t="str">
        <f t="shared" si="2"/>
        <v>Base Range</v>
      </c>
      <c r="I7970" s="22">
        <v>59698.0</v>
      </c>
      <c r="J7970" s="23">
        <f t="shared" si="3"/>
        <v>0.8214848069</v>
      </c>
      <c r="K7970" s="24" t="str">
        <f t="shared" si="4"/>
        <v>Target Not Meet</v>
      </c>
    </row>
    <row r="7971" ht="22.5" customHeight="1">
      <c r="A7971" s="18">
        <v>45771.0</v>
      </c>
      <c r="B7971" s="19" t="str">
        <f t="shared" si="1"/>
        <v>Apr</v>
      </c>
      <c r="C7971" s="20" t="s">
        <v>92</v>
      </c>
      <c r="D7971" s="19" t="s">
        <v>98</v>
      </c>
      <c r="E7971" s="19" t="s">
        <v>23</v>
      </c>
      <c r="F7971" s="21">
        <v>2.0</v>
      </c>
      <c r="G7971" s="22">
        <v>46470.0</v>
      </c>
      <c r="H7971" s="15" t="str">
        <f t="shared" si="2"/>
        <v>Base Range</v>
      </c>
      <c r="I7971" s="22">
        <v>52045.0</v>
      </c>
      <c r="J7971" s="23">
        <f t="shared" si="3"/>
        <v>0.8928811605</v>
      </c>
      <c r="K7971" s="24" t="str">
        <f t="shared" si="4"/>
        <v>Target Not Meet</v>
      </c>
    </row>
    <row r="7972" ht="22.5" customHeight="1">
      <c r="A7972" s="18">
        <v>45771.0</v>
      </c>
      <c r="B7972" s="19" t="str">
        <f t="shared" si="1"/>
        <v>Apr</v>
      </c>
      <c r="C7972" s="20" t="s">
        <v>92</v>
      </c>
      <c r="D7972" s="19" t="s">
        <v>98</v>
      </c>
      <c r="E7972" s="19" t="s">
        <v>26</v>
      </c>
      <c r="F7972" s="21">
        <v>2.0</v>
      </c>
      <c r="G7972" s="22">
        <v>54046.0</v>
      </c>
      <c r="H7972" s="15" t="str">
        <f t="shared" si="2"/>
        <v>Medium Range</v>
      </c>
      <c r="I7972" s="22">
        <v>57596.0</v>
      </c>
      <c r="J7972" s="23">
        <f t="shared" si="3"/>
        <v>0.9383637753</v>
      </c>
      <c r="K7972" s="24" t="str">
        <f t="shared" si="4"/>
        <v>Target Not Meet</v>
      </c>
    </row>
    <row r="7973" ht="22.5" customHeight="1">
      <c r="A7973" s="18">
        <v>45771.0</v>
      </c>
      <c r="B7973" s="19" t="str">
        <f t="shared" si="1"/>
        <v>Apr</v>
      </c>
      <c r="C7973" s="20" t="s">
        <v>7</v>
      </c>
      <c r="D7973" s="19" t="s">
        <v>131</v>
      </c>
      <c r="E7973" s="19" t="s">
        <v>19</v>
      </c>
      <c r="F7973" s="21">
        <v>3.0</v>
      </c>
      <c r="G7973" s="22">
        <v>55765.0</v>
      </c>
      <c r="H7973" s="15" t="str">
        <f t="shared" si="2"/>
        <v>Medium Range</v>
      </c>
      <c r="I7973" s="22">
        <v>52261.0</v>
      </c>
      <c r="J7973" s="23">
        <f t="shared" si="3"/>
        <v>1.067048086</v>
      </c>
      <c r="K7973" s="24" t="str">
        <f t="shared" si="4"/>
        <v>Over Achived</v>
      </c>
    </row>
    <row r="7974" ht="22.5" customHeight="1">
      <c r="A7974" s="18">
        <v>45771.0</v>
      </c>
      <c r="B7974" s="19" t="str">
        <f t="shared" si="1"/>
        <v>Apr</v>
      </c>
      <c r="C7974" s="20" t="s">
        <v>92</v>
      </c>
      <c r="D7974" s="19" t="s">
        <v>144</v>
      </c>
      <c r="E7974" s="19" t="s">
        <v>68</v>
      </c>
      <c r="F7974" s="21">
        <v>1.0</v>
      </c>
      <c r="G7974" s="22">
        <v>43668.0</v>
      </c>
      <c r="H7974" s="15" t="str">
        <f t="shared" si="2"/>
        <v>Base Range</v>
      </c>
      <c r="I7974" s="22">
        <v>36467.0</v>
      </c>
      <c r="J7974" s="23">
        <f t="shared" si="3"/>
        <v>1.197466202</v>
      </c>
      <c r="K7974" s="24" t="str">
        <f t="shared" si="4"/>
        <v>Over Achived</v>
      </c>
    </row>
    <row r="7975" ht="22.5" customHeight="1">
      <c r="A7975" s="18">
        <v>45771.0</v>
      </c>
      <c r="B7975" s="19" t="str">
        <f t="shared" si="1"/>
        <v>Apr</v>
      </c>
      <c r="C7975" s="20" t="s">
        <v>92</v>
      </c>
      <c r="D7975" s="19" t="s">
        <v>144</v>
      </c>
      <c r="E7975" s="19" t="s">
        <v>23</v>
      </c>
      <c r="F7975" s="21">
        <v>2.0</v>
      </c>
      <c r="G7975" s="22">
        <v>39829.0</v>
      </c>
      <c r="H7975" s="15" t="str">
        <f t="shared" si="2"/>
        <v>Base Range</v>
      </c>
      <c r="I7975" s="22">
        <v>37742.0</v>
      </c>
      <c r="J7975" s="23">
        <f t="shared" si="3"/>
        <v>1.055296487</v>
      </c>
      <c r="K7975" s="24" t="str">
        <f t="shared" si="4"/>
        <v>Over Achived</v>
      </c>
    </row>
    <row r="7976" ht="22.5" customHeight="1">
      <c r="A7976" s="18">
        <v>45771.0</v>
      </c>
      <c r="B7976" s="19" t="str">
        <f t="shared" si="1"/>
        <v>Apr</v>
      </c>
      <c r="C7976" s="20" t="s">
        <v>92</v>
      </c>
      <c r="D7976" s="25" t="s">
        <v>149</v>
      </c>
      <c r="E7976" s="19" t="s">
        <v>38</v>
      </c>
      <c r="F7976" s="21">
        <v>2.0</v>
      </c>
      <c r="G7976" s="22">
        <v>50221.0</v>
      </c>
      <c r="H7976" s="15" t="str">
        <f t="shared" si="2"/>
        <v>Medium Range</v>
      </c>
      <c r="I7976" s="22">
        <v>36497.0</v>
      </c>
      <c r="J7976" s="23">
        <f t="shared" si="3"/>
        <v>1.376030907</v>
      </c>
      <c r="K7976" s="24" t="str">
        <f t="shared" si="4"/>
        <v>Over Achived</v>
      </c>
    </row>
    <row r="7977" ht="22.5" customHeight="1">
      <c r="A7977" s="18">
        <v>45771.0</v>
      </c>
      <c r="B7977" s="19" t="str">
        <f t="shared" si="1"/>
        <v>Apr</v>
      </c>
      <c r="C7977" s="20" t="s">
        <v>92</v>
      </c>
      <c r="D7977" s="25" t="s">
        <v>149</v>
      </c>
      <c r="E7977" s="19" t="s">
        <v>34</v>
      </c>
      <c r="F7977" s="21">
        <v>3.0</v>
      </c>
      <c r="G7977" s="22">
        <v>81317.0</v>
      </c>
      <c r="H7977" s="15" t="str">
        <f t="shared" si="2"/>
        <v>High Range</v>
      </c>
      <c r="I7977" s="22">
        <v>67686.0</v>
      </c>
      <c r="J7977" s="23">
        <f t="shared" si="3"/>
        <v>1.201385811</v>
      </c>
      <c r="K7977" s="24" t="str">
        <f t="shared" si="4"/>
        <v>Over Achived</v>
      </c>
    </row>
    <row r="7978" ht="22.5" customHeight="1">
      <c r="A7978" s="18">
        <v>45771.0</v>
      </c>
      <c r="B7978" s="19" t="str">
        <f t="shared" si="1"/>
        <v>Apr</v>
      </c>
      <c r="C7978" s="20" t="s">
        <v>92</v>
      </c>
      <c r="D7978" s="25" t="s">
        <v>149</v>
      </c>
      <c r="E7978" s="19" t="s">
        <v>38</v>
      </c>
      <c r="F7978" s="21">
        <v>3.0</v>
      </c>
      <c r="G7978" s="22">
        <v>62296.0</v>
      </c>
      <c r="H7978" s="15" t="str">
        <f t="shared" si="2"/>
        <v>Medium Range</v>
      </c>
      <c r="I7978" s="22">
        <v>44681.0</v>
      </c>
      <c r="J7978" s="23">
        <f t="shared" si="3"/>
        <v>1.394239162</v>
      </c>
      <c r="K7978" s="24" t="str">
        <f t="shared" si="4"/>
        <v>Over Achived</v>
      </c>
    </row>
    <row r="7979" ht="22.5" customHeight="1">
      <c r="A7979" s="18">
        <v>45771.0</v>
      </c>
      <c r="B7979" s="19" t="str">
        <f t="shared" si="1"/>
        <v>Apr</v>
      </c>
      <c r="C7979" s="20" t="s">
        <v>92</v>
      </c>
      <c r="D7979" s="25" t="s">
        <v>149</v>
      </c>
      <c r="E7979" s="19" t="s">
        <v>9</v>
      </c>
      <c r="F7979" s="21">
        <v>4.0</v>
      </c>
      <c r="G7979" s="22">
        <v>85675.0</v>
      </c>
      <c r="H7979" s="15" t="str">
        <f t="shared" si="2"/>
        <v>High Range</v>
      </c>
      <c r="I7979" s="22">
        <v>63450.0</v>
      </c>
      <c r="J7979" s="23">
        <f t="shared" si="3"/>
        <v>1.350275808</v>
      </c>
      <c r="K7979" s="24" t="str">
        <f t="shared" si="4"/>
        <v>Over Achived</v>
      </c>
    </row>
    <row r="7980" ht="22.5" customHeight="1">
      <c r="A7980" s="18">
        <v>45771.0</v>
      </c>
      <c r="B7980" s="19" t="str">
        <f t="shared" si="1"/>
        <v>Apr</v>
      </c>
      <c r="C7980" s="20" t="s">
        <v>92</v>
      </c>
      <c r="D7980" s="19" t="s">
        <v>158</v>
      </c>
      <c r="E7980" s="19" t="s">
        <v>23</v>
      </c>
      <c r="F7980" s="21">
        <v>2.0</v>
      </c>
      <c r="G7980" s="22">
        <v>45914.0</v>
      </c>
      <c r="H7980" s="15" t="str">
        <f t="shared" si="2"/>
        <v>Base Range</v>
      </c>
      <c r="I7980" s="22">
        <v>35206.0</v>
      </c>
      <c r="J7980" s="23">
        <f t="shared" si="3"/>
        <v>1.304152701</v>
      </c>
      <c r="K7980" s="24" t="str">
        <f t="shared" si="4"/>
        <v>Over Achived</v>
      </c>
    </row>
    <row r="7981" ht="22.5" customHeight="1">
      <c r="A7981" s="18">
        <v>45771.0</v>
      </c>
      <c r="B7981" s="19" t="str">
        <f t="shared" si="1"/>
        <v>Apr</v>
      </c>
      <c r="C7981" s="20" t="s">
        <v>92</v>
      </c>
      <c r="D7981" s="19" t="s">
        <v>158</v>
      </c>
      <c r="E7981" s="19" t="s">
        <v>38</v>
      </c>
      <c r="F7981" s="21">
        <v>2.0</v>
      </c>
      <c r="G7981" s="22">
        <v>63351.0</v>
      </c>
      <c r="H7981" s="15" t="str">
        <f t="shared" si="2"/>
        <v>Medium Range</v>
      </c>
      <c r="I7981" s="22">
        <v>56376.0</v>
      </c>
      <c r="J7981" s="23">
        <f t="shared" si="3"/>
        <v>1.123722861</v>
      </c>
      <c r="K7981" s="24" t="str">
        <f t="shared" si="4"/>
        <v>Over Achived</v>
      </c>
    </row>
    <row r="7982" ht="22.5" customHeight="1">
      <c r="A7982" s="18">
        <v>45771.0</v>
      </c>
      <c r="B7982" s="19" t="str">
        <f t="shared" si="1"/>
        <v>Apr</v>
      </c>
      <c r="C7982" s="20" t="s">
        <v>92</v>
      </c>
      <c r="D7982" s="19" t="s">
        <v>144</v>
      </c>
      <c r="E7982" s="19" t="s">
        <v>26</v>
      </c>
      <c r="F7982" s="21">
        <v>3.0</v>
      </c>
      <c r="G7982" s="22">
        <v>62246.0</v>
      </c>
      <c r="H7982" s="15" t="str">
        <f t="shared" si="2"/>
        <v>Medium Range</v>
      </c>
      <c r="I7982" s="22">
        <v>50666.0</v>
      </c>
      <c r="J7982" s="23">
        <f t="shared" si="3"/>
        <v>1.228555639</v>
      </c>
      <c r="K7982" s="24" t="str">
        <f t="shared" si="4"/>
        <v>Over Achived</v>
      </c>
    </row>
    <row r="7983" ht="22.5" customHeight="1">
      <c r="A7983" s="18">
        <v>45772.0</v>
      </c>
      <c r="B7983" s="19" t="str">
        <f t="shared" si="1"/>
        <v>Apr</v>
      </c>
      <c r="C7983" s="20" t="s">
        <v>13</v>
      </c>
      <c r="D7983" s="19" t="s">
        <v>29</v>
      </c>
      <c r="E7983" s="19" t="s">
        <v>68</v>
      </c>
      <c r="F7983" s="21">
        <v>1.0</v>
      </c>
      <c r="G7983" s="22">
        <v>23779.0</v>
      </c>
      <c r="H7983" s="15" t="str">
        <f t="shared" si="2"/>
        <v>Base Range</v>
      </c>
      <c r="I7983" s="22">
        <v>26615.0</v>
      </c>
      <c r="J7983" s="23">
        <f t="shared" si="3"/>
        <v>0.8934435469</v>
      </c>
      <c r="K7983" s="24" t="str">
        <f t="shared" si="4"/>
        <v>Target Not Meet</v>
      </c>
    </row>
    <row r="7984" ht="22.5" customHeight="1">
      <c r="A7984" s="18">
        <v>45772.0</v>
      </c>
      <c r="B7984" s="19" t="str">
        <f t="shared" si="1"/>
        <v>Apr</v>
      </c>
      <c r="C7984" s="20" t="s">
        <v>13</v>
      </c>
      <c r="D7984" s="19" t="s">
        <v>18</v>
      </c>
      <c r="E7984" s="19" t="s">
        <v>63</v>
      </c>
      <c r="F7984" s="21">
        <v>2.0</v>
      </c>
      <c r="G7984" s="22">
        <v>53168.0</v>
      </c>
      <c r="H7984" s="15" t="str">
        <f t="shared" si="2"/>
        <v>Medium Range</v>
      </c>
      <c r="I7984" s="22">
        <v>47430.0</v>
      </c>
      <c r="J7984" s="23">
        <f t="shared" si="3"/>
        <v>1.120978284</v>
      </c>
      <c r="K7984" s="24" t="str">
        <f t="shared" si="4"/>
        <v>Over Achived</v>
      </c>
    </row>
    <row r="7985" ht="22.5" customHeight="1">
      <c r="A7985" s="18">
        <v>45772.0</v>
      </c>
      <c r="B7985" s="19" t="str">
        <f t="shared" si="1"/>
        <v>Apr</v>
      </c>
      <c r="C7985" s="20" t="s">
        <v>13</v>
      </c>
      <c r="D7985" s="19" t="s">
        <v>29</v>
      </c>
      <c r="E7985" s="19" t="s">
        <v>19</v>
      </c>
      <c r="F7985" s="21">
        <v>1.0</v>
      </c>
      <c r="G7985" s="22">
        <v>32710.0</v>
      </c>
      <c r="H7985" s="15" t="str">
        <f t="shared" si="2"/>
        <v>Base Range</v>
      </c>
      <c r="I7985" s="22">
        <v>42235.0</v>
      </c>
      <c r="J7985" s="23">
        <f t="shared" si="3"/>
        <v>0.7744761454</v>
      </c>
      <c r="K7985" s="24" t="str">
        <f t="shared" si="4"/>
        <v>Target Not Meet</v>
      </c>
    </row>
    <row r="7986" ht="22.5" customHeight="1">
      <c r="A7986" s="18">
        <v>45772.0</v>
      </c>
      <c r="B7986" s="19" t="str">
        <f t="shared" si="1"/>
        <v>Apr</v>
      </c>
      <c r="C7986" s="20" t="s">
        <v>13</v>
      </c>
      <c r="D7986" s="19" t="s">
        <v>29</v>
      </c>
      <c r="E7986" s="19" t="s">
        <v>23</v>
      </c>
      <c r="F7986" s="21">
        <v>1.0</v>
      </c>
      <c r="G7986" s="22">
        <v>29740.0</v>
      </c>
      <c r="H7986" s="15" t="str">
        <f t="shared" si="2"/>
        <v>Base Range</v>
      </c>
      <c r="I7986" s="22">
        <v>37290.0</v>
      </c>
      <c r="J7986" s="23">
        <f t="shared" si="3"/>
        <v>0.7975328506</v>
      </c>
      <c r="K7986" s="24" t="str">
        <f t="shared" si="4"/>
        <v>Target Not Meet</v>
      </c>
    </row>
    <row r="7987" ht="22.5" customHeight="1">
      <c r="A7987" s="18">
        <v>45772.0</v>
      </c>
      <c r="B7987" s="19" t="str">
        <f t="shared" si="1"/>
        <v>Apr</v>
      </c>
      <c r="C7987" s="20" t="s">
        <v>13</v>
      </c>
      <c r="D7987" s="19" t="s">
        <v>18</v>
      </c>
      <c r="E7987" s="19" t="s">
        <v>38</v>
      </c>
      <c r="F7987" s="21">
        <v>2.0</v>
      </c>
      <c r="G7987" s="22">
        <v>33220.0</v>
      </c>
      <c r="H7987" s="15" t="str">
        <f t="shared" si="2"/>
        <v>Base Range</v>
      </c>
      <c r="I7987" s="22">
        <v>29121.0</v>
      </c>
      <c r="J7987" s="23">
        <f t="shared" si="3"/>
        <v>1.140757529</v>
      </c>
      <c r="K7987" s="24" t="str">
        <f t="shared" si="4"/>
        <v>Over Achived</v>
      </c>
    </row>
    <row r="7988" ht="22.5" customHeight="1">
      <c r="A7988" s="18">
        <v>45772.0</v>
      </c>
      <c r="B7988" s="19" t="str">
        <f t="shared" si="1"/>
        <v>Apr</v>
      </c>
      <c r="C7988" s="20" t="s">
        <v>13</v>
      </c>
      <c r="D7988" s="19" t="s">
        <v>18</v>
      </c>
      <c r="E7988" s="19" t="s">
        <v>9</v>
      </c>
      <c r="F7988" s="21">
        <v>2.0</v>
      </c>
      <c r="G7988" s="22">
        <v>62160.0</v>
      </c>
      <c r="H7988" s="15" t="str">
        <f t="shared" si="2"/>
        <v>Medium Range</v>
      </c>
      <c r="I7988" s="22">
        <v>49124.0</v>
      </c>
      <c r="J7988" s="23">
        <f t="shared" si="3"/>
        <v>1.26536927</v>
      </c>
      <c r="K7988" s="24" t="str">
        <f t="shared" si="4"/>
        <v>Over Achived</v>
      </c>
    </row>
    <row r="7989" ht="22.5" customHeight="1">
      <c r="A7989" s="18">
        <v>45772.0</v>
      </c>
      <c r="B7989" s="19" t="str">
        <f t="shared" si="1"/>
        <v>Apr</v>
      </c>
      <c r="C7989" s="20" t="s">
        <v>13</v>
      </c>
      <c r="D7989" s="19" t="s">
        <v>18</v>
      </c>
      <c r="E7989" s="19" t="s">
        <v>38</v>
      </c>
      <c r="F7989" s="21">
        <v>2.0</v>
      </c>
      <c r="G7989" s="22">
        <v>41942.0</v>
      </c>
      <c r="H7989" s="15" t="str">
        <f t="shared" si="2"/>
        <v>Base Range</v>
      </c>
      <c r="I7989" s="22">
        <v>36301.0</v>
      </c>
      <c r="J7989" s="23">
        <f t="shared" si="3"/>
        <v>1.155395168</v>
      </c>
      <c r="K7989" s="24" t="str">
        <f t="shared" si="4"/>
        <v>Over Achived</v>
      </c>
    </row>
    <row r="7990" ht="22.5" customHeight="1">
      <c r="A7990" s="18">
        <v>45772.0</v>
      </c>
      <c r="B7990" s="19" t="str">
        <f t="shared" si="1"/>
        <v>Apr</v>
      </c>
      <c r="C7990" s="20" t="s">
        <v>92</v>
      </c>
      <c r="D7990" s="19" t="s">
        <v>93</v>
      </c>
      <c r="E7990" s="19" t="s">
        <v>38</v>
      </c>
      <c r="F7990" s="21">
        <v>2.0</v>
      </c>
      <c r="G7990" s="22">
        <v>49310.0</v>
      </c>
      <c r="H7990" s="15" t="str">
        <f t="shared" si="2"/>
        <v>Base Range</v>
      </c>
      <c r="I7990" s="22">
        <v>59656.0</v>
      </c>
      <c r="J7990" s="23">
        <f t="shared" si="3"/>
        <v>0.8265723481</v>
      </c>
      <c r="K7990" s="24" t="str">
        <f t="shared" si="4"/>
        <v>Target Not Meet</v>
      </c>
    </row>
    <row r="7991" ht="22.5" customHeight="1">
      <c r="A7991" s="18">
        <v>45772.0</v>
      </c>
      <c r="B7991" s="19" t="str">
        <f t="shared" si="1"/>
        <v>Apr</v>
      </c>
      <c r="C7991" s="20" t="s">
        <v>13</v>
      </c>
      <c r="D7991" s="19" t="s">
        <v>14</v>
      </c>
      <c r="E7991" s="19" t="s">
        <v>34</v>
      </c>
      <c r="F7991" s="21">
        <v>2.0</v>
      </c>
      <c r="G7991" s="22">
        <v>52630.0</v>
      </c>
      <c r="H7991" s="15" t="str">
        <f t="shared" si="2"/>
        <v>Medium Range</v>
      </c>
      <c r="I7991" s="22">
        <v>39325.0</v>
      </c>
      <c r="J7991" s="23">
        <f t="shared" si="3"/>
        <v>1.338334393</v>
      </c>
      <c r="K7991" s="24" t="str">
        <f t="shared" si="4"/>
        <v>Over Achived</v>
      </c>
    </row>
    <row r="7992" ht="22.5" customHeight="1">
      <c r="A7992" s="18">
        <v>45772.0</v>
      </c>
      <c r="B7992" s="19" t="str">
        <f t="shared" si="1"/>
        <v>Apr</v>
      </c>
      <c r="C7992" s="20" t="s">
        <v>13</v>
      </c>
      <c r="D7992" s="19" t="s">
        <v>14</v>
      </c>
      <c r="E7992" s="19" t="s">
        <v>34</v>
      </c>
      <c r="F7992" s="21">
        <v>2.0</v>
      </c>
      <c r="G7992" s="22">
        <v>50620.0</v>
      </c>
      <c r="H7992" s="15" t="str">
        <f t="shared" si="2"/>
        <v>Medium Range</v>
      </c>
      <c r="I7992" s="22">
        <v>45555.0</v>
      </c>
      <c r="J7992" s="23">
        <f t="shared" si="3"/>
        <v>1.111184283</v>
      </c>
      <c r="K7992" s="24" t="str">
        <f t="shared" si="4"/>
        <v>Over Achived</v>
      </c>
    </row>
    <row r="7993" ht="22.5" customHeight="1">
      <c r="A7993" s="18">
        <v>45772.0</v>
      </c>
      <c r="B7993" s="19" t="str">
        <f t="shared" si="1"/>
        <v>Apr</v>
      </c>
      <c r="C7993" s="20" t="s">
        <v>13</v>
      </c>
      <c r="D7993" s="19" t="s">
        <v>14</v>
      </c>
      <c r="E7993" s="19" t="s">
        <v>26</v>
      </c>
      <c r="F7993" s="21">
        <v>1.0</v>
      </c>
      <c r="G7993" s="22">
        <v>37191.0</v>
      </c>
      <c r="H7993" s="15" t="str">
        <f t="shared" si="2"/>
        <v>Base Range</v>
      </c>
      <c r="I7993" s="22">
        <v>28932.0</v>
      </c>
      <c r="J7993" s="23">
        <f t="shared" si="3"/>
        <v>1.285462464</v>
      </c>
      <c r="K7993" s="24" t="str">
        <f t="shared" si="4"/>
        <v>Over Achived</v>
      </c>
    </row>
    <row r="7994" ht="22.5" customHeight="1">
      <c r="A7994" s="18">
        <v>45772.0</v>
      </c>
      <c r="B7994" s="19" t="str">
        <f t="shared" si="1"/>
        <v>Apr</v>
      </c>
      <c r="C7994" s="20" t="s">
        <v>13</v>
      </c>
      <c r="D7994" s="19" t="s">
        <v>14</v>
      </c>
      <c r="E7994" s="19" t="s">
        <v>68</v>
      </c>
      <c r="F7994" s="21">
        <v>1.0</v>
      </c>
      <c r="G7994" s="22">
        <v>24349.0</v>
      </c>
      <c r="H7994" s="15" t="str">
        <f t="shared" si="2"/>
        <v>Base Range</v>
      </c>
      <c r="I7994" s="22">
        <v>21410.0</v>
      </c>
      <c r="J7994" s="23">
        <f t="shared" si="3"/>
        <v>1.137272303</v>
      </c>
      <c r="K7994" s="24" t="str">
        <f t="shared" si="4"/>
        <v>Over Achived</v>
      </c>
    </row>
    <row r="7995" ht="22.5" customHeight="1">
      <c r="A7995" s="18">
        <v>45772.0</v>
      </c>
      <c r="B7995" s="19" t="str">
        <f t="shared" si="1"/>
        <v>Apr</v>
      </c>
      <c r="C7995" s="20" t="s">
        <v>92</v>
      </c>
      <c r="D7995" s="19" t="s">
        <v>93</v>
      </c>
      <c r="E7995" s="19" t="s">
        <v>9</v>
      </c>
      <c r="F7995" s="21">
        <v>3.0</v>
      </c>
      <c r="G7995" s="22">
        <v>77499.0</v>
      </c>
      <c r="H7995" s="15" t="str">
        <f t="shared" si="2"/>
        <v>High Range</v>
      </c>
      <c r="I7995" s="22">
        <v>94491.0</v>
      </c>
      <c r="J7995" s="23">
        <f t="shared" si="3"/>
        <v>0.8201733498</v>
      </c>
      <c r="K7995" s="24" t="str">
        <f t="shared" si="4"/>
        <v>Target Not Meet</v>
      </c>
    </row>
    <row r="7996" ht="22.5" customHeight="1">
      <c r="A7996" s="18">
        <v>45772.0</v>
      </c>
      <c r="B7996" s="19" t="str">
        <f t="shared" si="1"/>
        <v>Apr</v>
      </c>
      <c r="C7996" s="20" t="s">
        <v>92</v>
      </c>
      <c r="D7996" s="19" t="s">
        <v>93</v>
      </c>
      <c r="E7996" s="19" t="s">
        <v>63</v>
      </c>
      <c r="F7996" s="21">
        <v>3.0</v>
      </c>
      <c r="G7996" s="22">
        <v>74945.0</v>
      </c>
      <c r="H7996" s="15" t="str">
        <f t="shared" si="2"/>
        <v>High Range</v>
      </c>
      <c r="I7996" s="22">
        <v>87143.0</v>
      </c>
      <c r="J7996" s="23">
        <f t="shared" si="3"/>
        <v>0.8600231803</v>
      </c>
      <c r="K7996" s="24" t="str">
        <f t="shared" si="4"/>
        <v>Target Not Meet</v>
      </c>
    </row>
    <row r="7997" ht="22.5" customHeight="1">
      <c r="A7997" s="18">
        <v>45772.0</v>
      </c>
      <c r="B7997" s="19" t="str">
        <f t="shared" si="1"/>
        <v>Apr</v>
      </c>
      <c r="C7997" s="20" t="s">
        <v>13</v>
      </c>
      <c r="D7997" s="19" t="s">
        <v>29</v>
      </c>
      <c r="E7997" s="19" t="s">
        <v>9</v>
      </c>
      <c r="F7997" s="21">
        <v>2.0</v>
      </c>
      <c r="G7997" s="22">
        <v>54023.0</v>
      </c>
      <c r="H7997" s="15" t="str">
        <f t="shared" si="2"/>
        <v>Medium Range</v>
      </c>
      <c r="I7997" s="22">
        <v>63791.0</v>
      </c>
      <c r="J7997" s="23">
        <f t="shared" si="3"/>
        <v>0.846874951</v>
      </c>
      <c r="K7997" s="24" t="str">
        <f t="shared" si="4"/>
        <v>Target Not Meet</v>
      </c>
    </row>
    <row r="7998" ht="22.5" customHeight="1">
      <c r="A7998" s="18">
        <v>45772.0</v>
      </c>
      <c r="B7998" s="19" t="str">
        <f t="shared" si="1"/>
        <v>Apr</v>
      </c>
      <c r="C7998" s="20" t="s">
        <v>13</v>
      </c>
      <c r="D7998" s="19" t="s">
        <v>14</v>
      </c>
      <c r="E7998" s="19" t="s">
        <v>23</v>
      </c>
      <c r="F7998" s="21">
        <v>1.0</v>
      </c>
      <c r="G7998" s="22">
        <v>30475.0</v>
      </c>
      <c r="H7998" s="15" t="str">
        <f t="shared" si="2"/>
        <v>Base Range</v>
      </c>
      <c r="I7998" s="22">
        <v>25360.0</v>
      </c>
      <c r="J7998" s="23">
        <f t="shared" si="3"/>
        <v>1.201695584</v>
      </c>
      <c r="K7998" s="24" t="str">
        <f t="shared" si="4"/>
        <v>Over Achived</v>
      </c>
    </row>
    <row r="7999" ht="22.5" customHeight="1">
      <c r="A7999" s="18">
        <v>45772.0</v>
      </c>
      <c r="B7999" s="19" t="str">
        <f t="shared" si="1"/>
        <v>Apr</v>
      </c>
      <c r="C7999" s="20" t="s">
        <v>13</v>
      </c>
      <c r="D7999" s="19" t="s">
        <v>37</v>
      </c>
      <c r="E7999" s="19" t="s">
        <v>9</v>
      </c>
      <c r="F7999" s="21">
        <v>2.0</v>
      </c>
      <c r="G7999" s="22">
        <v>51738.0</v>
      </c>
      <c r="H7999" s="15" t="str">
        <f t="shared" si="2"/>
        <v>Medium Range</v>
      </c>
      <c r="I7999" s="22">
        <v>57586.0</v>
      </c>
      <c r="J7999" s="23">
        <f t="shared" si="3"/>
        <v>0.8984475393</v>
      </c>
      <c r="K7999" s="24" t="str">
        <f t="shared" si="4"/>
        <v>Target Not Meet</v>
      </c>
    </row>
    <row r="8000" ht="22.5" customHeight="1">
      <c r="A8000" s="18">
        <v>45772.0</v>
      </c>
      <c r="B8000" s="19" t="str">
        <f t="shared" si="1"/>
        <v>Apr</v>
      </c>
      <c r="C8000" s="20" t="s">
        <v>57</v>
      </c>
      <c r="D8000" s="19" t="s">
        <v>85</v>
      </c>
      <c r="E8000" s="19" t="s">
        <v>26</v>
      </c>
      <c r="F8000" s="21">
        <v>1.0</v>
      </c>
      <c r="G8000" s="22">
        <v>29395.0</v>
      </c>
      <c r="H8000" s="15" t="str">
        <f t="shared" si="2"/>
        <v>Base Range</v>
      </c>
      <c r="I8000" s="22">
        <v>31841.0</v>
      </c>
      <c r="J8000" s="23">
        <f t="shared" si="3"/>
        <v>0.9231808046</v>
      </c>
      <c r="K8000" s="24" t="str">
        <f t="shared" si="4"/>
        <v>Target Not Meet</v>
      </c>
    </row>
    <row r="8001" ht="22.5" customHeight="1">
      <c r="A8001" s="18">
        <v>45772.0</v>
      </c>
      <c r="B8001" s="19" t="str">
        <f t="shared" si="1"/>
        <v>Apr</v>
      </c>
      <c r="C8001" s="20" t="s">
        <v>13</v>
      </c>
      <c r="D8001" s="19" t="s">
        <v>169</v>
      </c>
      <c r="E8001" s="19" t="s">
        <v>34</v>
      </c>
      <c r="F8001" s="21">
        <v>2.0</v>
      </c>
      <c r="G8001" s="22">
        <v>47891.0</v>
      </c>
      <c r="H8001" s="15" t="str">
        <f t="shared" si="2"/>
        <v>Base Range</v>
      </c>
      <c r="I8001" s="22">
        <v>55094.0</v>
      </c>
      <c r="J8001" s="23">
        <f t="shared" si="3"/>
        <v>0.8692598105</v>
      </c>
      <c r="K8001" s="24" t="str">
        <f t="shared" si="4"/>
        <v>Target Not Meet</v>
      </c>
    </row>
    <row r="8002" ht="22.5" customHeight="1">
      <c r="A8002" s="18">
        <v>45772.0</v>
      </c>
      <c r="B8002" s="19" t="str">
        <f t="shared" si="1"/>
        <v>Apr</v>
      </c>
      <c r="C8002" s="20" t="s">
        <v>57</v>
      </c>
      <c r="D8002" s="19" t="s">
        <v>85</v>
      </c>
      <c r="E8002" s="19" t="s">
        <v>9</v>
      </c>
      <c r="F8002" s="21">
        <v>2.0</v>
      </c>
      <c r="G8002" s="22">
        <v>42579.0</v>
      </c>
      <c r="H8002" s="15" t="str">
        <f t="shared" si="2"/>
        <v>Base Range</v>
      </c>
      <c r="I8002" s="22">
        <v>48743.0</v>
      </c>
      <c r="J8002" s="23">
        <f t="shared" si="3"/>
        <v>0.8735408161</v>
      </c>
      <c r="K8002" s="24" t="str">
        <f t="shared" si="4"/>
        <v>Target Not Meet</v>
      </c>
    </row>
    <row r="8003" ht="22.5" customHeight="1">
      <c r="A8003" s="18">
        <v>45772.0</v>
      </c>
      <c r="B8003" s="19" t="str">
        <f t="shared" si="1"/>
        <v>Apr</v>
      </c>
      <c r="C8003" s="20" t="s">
        <v>57</v>
      </c>
      <c r="D8003" s="19" t="s">
        <v>85</v>
      </c>
      <c r="E8003" s="19" t="s">
        <v>26</v>
      </c>
      <c r="F8003" s="21">
        <v>1.0</v>
      </c>
      <c r="G8003" s="22">
        <v>26410.0</v>
      </c>
      <c r="H8003" s="15" t="str">
        <f t="shared" si="2"/>
        <v>Base Range</v>
      </c>
      <c r="I8003" s="22">
        <v>31748.0</v>
      </c>
      <c r="J8003" s="23">
        <f t="shared" si="3"/>
        <v>0.8318634245</v>
      </c>
      <c r="K8003" s="24" t="str">
        <f t="shared" si="4"/>
        <v>Target Not Meet</v>
      </c>
    </row>
    <row r="8004" ht="22.5" customHeight="1">
      <c r="A8004" s="18">
        <v>45772.0</v>
      </c>
      <c r="B8004" s="19" t="str">
        <f t="shared" si="1"/>
        <v>Apr</v>
      </c>
      <c r="C8004" s="20" t="s">
        <v>57</v>
      </c>
      <c r="D8004" s="19" t="s">
        <v>80</v>
      </c>
      <c r="E8004" s="19" t="s">
        <v>38</v>
      </c>
      <c r="F8004" s="21">
        <v>1.0</v>
      </c>
      <c r="G8004" s="22">
        <v>26923.0</v>
      </c>
      <c r="H8004" s="15" t="str">
        <f t="shared" si="2"/>
        <v>Base Range</v>
      </c>
      <c r="I8004" s="22">
        <v>29293.0</v>
      </c>
      <c r="J8004" s="23">
        <f t="shared" si="3"/>
        <v>0.9190932987</v>
      </c>
      <c r="K8004" s="24" t="str">
        <f t="shared" si="4"/>
        <v>Target Not Meet</v>
      </c>
    </row>
    <row r="8005" ht="22.5" customHeight="1">
      <c r="A8005" s="18">
        <v>45772.0</v>
      </c>
      <c r="B8005" s="19" t="str">
        <f t="shared" si="1"/>
        <v>Apr</v>
      </c>
      <c r="C8005" s="20" t="s">
        <v>57</v>
      </c>
      <c r="D8005" s="19" t="s">
        <v>80</v>
      </c>
      <c r="E8005" s="19" t="s">
        <v>26</v>
      </c>
      <c r="F8005" s="21">
        <v>1.0</v>
      </c>
      <c r="G8005" s="22">
        <v>31345.0</v>
      </c>
      <c r="H8005" s="15" t="str">
        <f t="shared" si="2"/>
        <v>Base Range</v>
      </c>
      <c r="I8005" s="22">
        <v>39069.0</v>
      </c>
      <c r="J8005" s="23">
        <f t="shared" si="3"/>
        <v>0.8022984975</v>
      </c>
      <c r="K8005" s="24" t="str">
        <f t="shared" si="4"/>
        <v>Target Not Meet</v>
      </c>
    </row>
    <row r="8006" ht="22.5" customHeight="1">
      <c r="A8006" s="18">
        <v>45772.0</v>
      </c>
      <c r="B8006" s="19" t="str">
        <f t="shared" si="1"/>
        <v>Apr</v>
      </c>
      <c r="C8006" s="20" t="s">
        <v>57</v>
      </c>
      <c r="D8006" s="19" t="s">
        <v>71</v>
      </c>
      <c r="E8006" s="19" t="s">
        <v>26</v>
      </c>
      <c r="F8006" s="21">
        <v>1.0</v>
      </c>
      <c r="G8006" s="22">
        <v>30755.0</v>
      </c>
      <c r="H8006" s="15" t="str">
        <f t="shared" si="2"/>
        <v>Base Range</v>
      </c>
      <c r="I8006" s="22">
        <v>39444.0</v>
      </c>
      <c r="J8006" s="23">
        <f t="shared" si="3"/>
        <v>0.7797130109</v>
      </c>
      <c r="K8006" s="24" t="str">
        <f t="shared" si="4"/>
        <v>Target Not Meet</v>
      </c>
    </row>
    <row r="8007" ht="22.5" customHeight="1">
      <c r="A8007" s="18">
        <v>45772.0</v>
      </c>
      <c r="B8007" s="19" t="str">
        <f t="shared" si="1"/>
        <v>Apr</v>
      </c>
      <c r="C8007" s="20" t="s">
        <v>57</v>
      </c>
      <c r="D8007" s="19" t="s">
        <v>71</v>
      </c>
      <c r="E8007" s="19" t="s">
        <v>68</v>
      </c>
      <c r="F8007" s="21">
        <v>1.0</v>
      </c>
      <c r="G8007" s="22">
        <v>16886.0</v>
      </c>
      <c r="H8007" s="15" t="str">
        <f t="shared" si="2"/>
        <v>Base Range</v>
      </c>
      <c r="I8007" s="22">
        <v>17751.0</v>
      </c>
      <c r="J8007" s="23">
        <f t="shared" si="3"/>
        <v>0.951270351</v>
      </c>
      <c r="K8007" s="24" t="str">
        <f t="shared" si="4"/>
        <v>Target Not Meet</v>
      </c>
    </row>
    <row r="8008" ht="22.5" customHeight="1">
      <c r="A8008" s="18">
        <v>45772.0</v>
      </c>
      <c r="B8008" s="19" t="str">
        <f t="shared" si="1"/>
        <v>Apr</v>
      </c>
      <c r="C8008" s="20" t="s">
        <v>57</v>
      </c>
      <c r="D8008" s="19" t="s">
        <v>71</v>
      </c>
      <c r="E8008" s="19" t="s">
        <v>63</v>
      </c>
      <c r="F8008" s="21">
        <v>1.0</v>
      </c>
      <c r="G8008" s="22">
        <v>16563.0</v>
      </c>
      <c r="H8008" s="15" t="str">
        <f t="shared" si="2"/>
        <v>Base Range</v>
      </c>
      <c r="I8008" s="22">
        <v>19313.0</v>
      </c>
      <c r="J8008" s="23">
        <f t="shared" si="3"/>
        <v>0.8576088645</v>
      </c>
      <c r="K8008" s="24" t="str">
        <f t="shared" si="4"/>
        <v>Target Not Meet</v>
      </c>
    </row>
    <row r="8009" ht="22.5" customHeight="1">
      <c r="A8009" s="18">
        <v>45772.0</v>
      </c>
      <c r="B8009" s="19" t="str">
        <f t="shared" si="1"/>
        <v>Apr</v>
      </c>
      <c r="C8009" s="20" t="s">
        <v>57</v>
      </c>
      <c r="D8009" s="25" t="s">
        <v>62</v>
      </c>
      <c r="E8009" s="19" t="s">
        <v>34</v>
      </c>
      <c r="F8009" s="21">
        <v>1.0</v>
      </c>
      <c r="G8009" s="22">
        <v>43973.0</v>
      </c>
      <c r="H8009" s="15" t="str">
        <f t="shared" si="2"/>
        <v>Base Range</v>
      </c>
      <c r="I8009" s="22">
        <v>37685.0</v>
      </c>
      <c r="J8009" s="23">
        <f t="shared" si="3"/>
        <v>1.16685684</v>
      </c>
      <c r="K8009" s="24" t="str">
        <f t="shared" si="4"/>
        <v>Over Achived</v>
      </c>
    </row>
    <row r="8010" ht="22.5" customHeight="1">
      <c r="A8010" s="18">
        <v>45772.0</v>
      </c>
      <c r="B8010" s="19" t="str">
        <f t="shared" si="1"/>
        <v>Apr</v>
      </c>
      <c r="C8010" s="20" t="s">
        <v>57</v>
      </c>
      <c r="D8010" s="25" t="s">
        <v>62</v>
      </c>
      <c r="E8010" s="19" t="s">
        <v>19</v>
      </c>
      <c r="F8010" s="21">
        <v>1.0</v>
      </c>
      <c r="G8010" s="22">
        <v>20723.0</v>
      </c>
      <c r="H8010" s="15" t="str">
        <f t="shared" si="2"/>
        <v>Base Range</v>
      </c>
      <c r="I8010" s="22">
        <v>17138.0</v>
      </c>
      <c r="J8010" s="23">
        <f t="shared" si="3"/>
        <v>1.209184269</v>
      </c>
      <c r="K8010" s="24" t="str">
        <f t="shared" si="4"/>
        <v>Over Achived</v>
      </c>
    </row>
    <row r="8011" ht="22.5" customHeight="1">
      <c r="A8011" s="18">
        <v>45772.0</v>
      </c>
      <c r="B8011" s="19" t="str">
        <f t="shared" si="1"/>
        <v>Apr</v>
      </c>
      <c r="C8011" s="20" t="s">
        <v>57</v>
      </c>
      <c r="D8011" s="19" t="s">
        <v>58</v>
      </c>
      <c r="E8011" s="19" t="s">
        <v>23</v>
      </c>
      <c r="F8011" s="21">
        <v>1.0</v>
      </c>
      <c r="G8011" s="22">
        <v>18137.0</v>
      </c>
      <c r="H8011" s="15" t="str">
        <f t="shared" si="2"/>
        <v>Base Range</v>
      </c>
      <c r="I8011" s="22">
        <v>14788.0</v>
      </c>
      <c r="J8011" s="23">
        <f t="shared" si="3"/>
        <v>1.226467406</v>
      </c>
      <c r="K8011" s="24" t="str">
        <f t="shared" si="4"/>
        <v>Over Achived</v>
      </c>
    </row>
    <row r="8012" ht="22.5" customHeight="1">
      <c r="A8012" s="18">
        <v>45772.0</v>
      </c>
      <c r="B8012" s="19" t="str">
        <f t="shared" si="1"/>
        <v>Apr</v>
      </c>
      <c r="C8012" s="20" t="s">
        <v>57</v>
      </c>
      <c r="D8012" s="19" t="s">
        <v>58</v>
      </c>
      <c r="E8012" s="19" t="s">
        <v>68</v>
      </c>
      <c r="F8012" s="21">
        <v>1.0</v>
      </c>
      <c r="G8012" s="22">
        <v>21064.0</v>
      </c>
      <c r="H8012" s="15" t="str">
        <f t="shared" si="2"/>
        <v>Base Range</v>
      </c>
      <c r="I8012" s="22">
        <v>16081.0</v>
      </c>
      <c r="J8012" s="23">
        <f t="shared" si="3"/>
        <v>1.309868789</v>
      </c>
      <c r="K8012" s="24" t="str">
        <f t="shared" si="4"/>
        <v>Over Achived</v>
      </c>
    </row>
    <row r="8013" ht="22.5" customHeight="1">
      <c r="A8013" s="18">
        <v>45772.0</v>
      </c>
      <c r="B8013" s="19" t="str">
        <f t="shared" si="1"/>
        <v>Apr</v>
      </c>
      <c r="C8013" s="20" t="s">
        <v>13</v>
      </c>
      <c r="D8013" s="19" t="s">
        <v>169</v>
      </c>
      <c r="E8013" s="19" t="s">
        <v>34</v>
      </c>
      <c r="F8013" s="21">
        <v>2.0</v>
      </c>
      <c r="G8013" s="22">
        <v>57920.0</v>
      </c>
      <c r="H8013" s="15" t="str">
        <f t="shared" si="2"/>
        <v>Medium Range</v>
      </c>
      <c r="I8013" s="22">
        <v>63276.0</v>
      </c>
      <c r="J8013" s="23">
        <f t="shared" si="3"/>
        <v>0.9153549529</v>
      </c>
      <c r="K8013" s="24" t="str">
        <f t="shared" si="4"/>
        <v>Target Not Meet</v>
      </c>
    </row>
    <row r="8014" ht="22.5" customHeight="1">
      <c r="A8014" s="18">
        <v>45772.0</v>
      </c>
      <c r="B8014" s="19" t="str">
        <f t="shared" si="1"/>
        <v>Apr</v>
      </c>
      <c r="C8014" s="20" t="s">
        <v>13</v>
      </c>
      <c r="D8014" s="19" t="s">
        <v>169</v>
      </c>
      <c r="E8014" s="19" t="s">
        <v>34</v>
      </c>
      <c r="F8014" s="21">
        <v>2.0</v>
      </c>
      <c r="G8014" s="22">
        <v>47359.0</v>
      </c>
      <c r="H8014" s="15" t="str">
        <f t="shared" si="2"/>
        <v>Base Range</v>
      </c>
      <c r="I8014" s="22">
        <v>57711.0</v>
      </c>
      <c r="J8014" s="23">
        <f t="shared" si="3"/>
        <v>0.8206234513</v>
      </c>
      <c r="K8014" s="24" t="str">
        <f t="shared" si="4"/>
        <v>Target Not Meet</v>
      </c>
    </row>
    <row r="8015" ht="22.5" customHeight="1">
      <c r="A8015" s="18">
        <v>45772.0</v>
      </c>
      <c r="B8015" s="19" t="str">
        <f t="shared" si="1"/>
        <v>Apr</v>
      </c>
      <c r="C8015" s="20" t="s">
        <v>13</v>
      </c>
      <c r="D8015" s="19" t="s">
        <v>169</v>
      </c>
      <c r="E8015" s="19" t="s">
        <v>34</v>
      </c>
      <c r="F8015" s="21">
        <v>3.0</v>
      </c>
      <c r="G8015" s="22">
        <v>59224.0</v>
      </c>
      <c r="H8015" s="15" t="str">
        <f t="shared" si="2"/>
        <v>Medium Range</v>
      </c>
      <c r="I8015" s="22">
        <v>76081.0</v>
      </c>
      <c r="J8015" s="23">
        <f t="shared" si="3"/>
        <v>0.7784335117</v>
      </c>
      <c r="K8015" s="24" t="str">
        <f t="shared" si="4"/>
        <v>Target Not Meet</v>
      </c>
    </row>
    <row r="8016" ht="22.5" customHeight="1">
      <c r="A8016" s="18">
        <v>45772.0</v>
      </c>
      <c r="B8016" s="19" t="str">
        <f t="shared" si="1"/>
        <v>Apr</v>
      </c>
      <c r="C8016" s="20" t="s">
        <v>13</v>
      </c>
      <c r="D8016" s="19" t="s">
        <v>169</v>
      </c>
      <c r="E8016" s="19" t="s">
        <v>63</v>
      </c>
      <c r="F8016" s="21">
        <v>3.0</v>
      </c>
      <c r="G8016" s="22">
        <v>62123.0</v>
      </c>
      <c r="H8016" s="15" t="str">
        <f t="shared" si="2"/>
        <v>Medium Range</v>
      </c>
      <c r="I8016" s="22">
        <v>80059.0</v>
      </c>
      <c r="J8016" s="23">
        <f t="shared" si="3"/>
        <v>0.7759652256</v>
      </c>
      <c r="K8016" s="24" t="str">
        <f t="shared" si="4"/>
        <v>Target Not Meet</v>
      </c>
    </row>
    <row r="8017" ht="22.5" customHeight="1">
      <c r="A8017" s="18">
        <v>45772.0</v>
      </c>
      <c r="B8017" s="19" t="str">
        <f t="shared" si="1"/>
        <v>Apr</v>
      </c>
      <c r="C8017" s="20" t="s">
        <v>13</v>
      </c>
      <c r="D8017" s="19" t="s">
        <v>37</v>
      </c>
      <c r="E8017" s="19" t="s">
        <v>9</v>
      </c>
      <c r="F8017" s="21">
        <v>2.0</v>
      </c>
      <c r="G8017" s="22">
        <v>59844.0</v>
      </c>
      <c r="H8017" s="15" t="str">
        <f t="shared" si="2"/>
        <v>Medium Range</v>
      </c>
      <c r="I8017" s="22">
        <v>67778.0</v>
      </c>
      <c r="J8017" s="23">
        <f t="shared" si="3"/>
        <v>0.8829413674</v>
      </c>
      <c r="K8017" s="24" t="str">
        <f t="shared" si="4"/>
        <v>Target Not Meet</v>
      </c>
    </row>
    <row r="8018" ht="22.5" customHeight="1">
      <c r="A8018" s="18">
        <v>45772.0</v>
      </c>
      <c r="B8018" s="19" t="str">
        <f t="shared" si="1"/>
        <v>Apr</v>
      </c>
      <c r="C8018" s="20" t="s">
        <v>92</v>
      </c>
      <c r="D8018" s="19" t="s">
        <v>93</v>
      </c>
      <c r="E8018" s="19" t="s">
        <v>63</v>
      </c>
      <c r="F8018" s="21">
        <v>1.0</v>
      </c>
      <c r="G8018" s="22">
        <v>15353.0</v>
      </c>
      <c r="H8018" s="15" t="str">
        <f t="shared" si="2"/>
        <v>Base Range</v>
      </c>
      <c r="I8018" s="22">
        <v>18937.0</v>
      </c>
      <c r="J8018" s="23">
        <f t="shared" si="3"/>
        <v>0.8107408776</v>
      </c>
      <c r="K8018" s="24" t="str">
        <f t="shared" si="4"/>
        <v>Target Not Meet</v>
      </c>
    </row>
    <row r="8019" ht="22.5" customHeight="1">
      <c r="A8019" s="18">
        <v>45772.0</v>
      </c>
      <c r="B8019" s="19" t="str">
        <f t="shared" si="1"/>
        <v>Apr</v>
      </c>
      <c r="C8019" s="20" t="s">
        <v>7</v>
      </c>
      <c r="D8019" s="19" t="s">
        <v>8</v>
      </c>
      <c r="E8019" s="19" t="s">
        <v>26</v>
      </c>
      <c r="F8019" s="21">
        <v>5.0</v>
      </c>
      <c r="G8019" s="22">
        <v>150680.0</v>
      </c>
      <c r="H8019" s="15" t="str">
        <f t="shared" si="2"/>
        <v>Very High Range</v>
      </c>
      <c r="I8019" s="22">
        <v>108223.0</v>
      </c>
      <c r="J8019" s="23">
        <f t="shared" si="3"/>
        <v>1.392310322</v>
      </c>
      <c r="K8019" s="24" t="str">
        <f t="shared" si="4"/>
        <v>Over Achived</v>
      </c>
    </row>
    <row r="8020" ht="22.5" customHeight="1">
      <c r="A8020" s="18">
        <v>45772.0</v>
      </c>
      <c r="B8020" s="19" t="str">
        <f t="shared" si="1"/>
        <v>Apr</v>
      </c>
      <c r="C8020" s="20" t="s">
        <v>92</v>
      </c>
      <c r="D8020" s="19" t="s">
        <v>98</v>
      </c>
      <c r="E8020" s="19" t="s">
        <v>63</v>
      </c>
      <c r="F8020" s="21">
        <v>3.0</v>
      </c>
      <c r="G8020" s="22">
        <v>83429.0</v>
      </c>
      <c r="H8020" s="15" t="str">
        <f t="shared" si="2"/>
        <v>High Range</v>
      </c>
      <c r="I8020" s="22">
        <v>107942.0</v>
      </c>
      <c r="J8020" s="23">
        <f t="shared" si="3"/>
        <v>0.7729058198</v>
      </c>
      <c r="K8020" s="24" t="str">
        <f t="shared" si="4"/>
        <v>Target Not Meet</v>
      </c>
    </row>
    <row r="8021" ht="22.5" customHeight="1">
      <c r="A8021" s="18">
        <v>45772.0</v>
      </c>
      <c r="B8021" s="19" t="str">
        <f t="shared" si="1"/>
        <v>Apr</v>
      </c>
      <c r="C8021" s="20" t="s">
        <v>7</v>
      </c>
      <c r="D8021" s="19" t="s">
        <v>126</v>
      </c>
      <c r="E8021" s="19" t="s">
        <v>9</v>
      </c>
      <c r="F8021" s="21">
        <v>4.0</v>
      </c>
      <c r="G8021" s="22">
        <v>89251.0</v>
      </c>
      <c r="H8021" s="15" t="str">
        <f t="shared" si="2"/>
        <v>High Range</v>
      </c>
      <c r="I8021" s="22">
        <v>63240.0</v>
      </c>
      <c r="J8021" s="23">
        <f t="shared" si="3"/>
        <v>1.411306135</v>
      </c>
      <c r="K8021" s="24" t="str">
        <f t="shared" si="4"/>
        <v>Over Achived</v>
      </c>
    </row>
    <row r="8022" ht="22.5" customHeight="1">
      <c r="A8022" s="18">
        <v>45772.0</v>
      </c>
      <c r="B8022" s="19" t="str">
        <f t="shared" si="1"/>
        <v>Apr</v>
      </c>
      <c r="C8022" s="20" t="s">
        <v>7</v>
      </c>
      <c r="D8022" s="19" t="s">
        <v>126</v>
      </c>
      <c r="E8022" s="19" t="s">
        <v>26</v>
      </c>
      <c r="F8022" s="21">
        <v>5.0</v>
      </c>
      <c r="G8022" s="22">
        <v>131385.0</v>
      </c>
      <c r="H8022" s="15" t="str">
        <f t="shared" si="2"/>
        <v>Very High Range</v>
      </c>
      <c r="I8022" s="22">
        <v>105028.0</v>
      </c>
      <c r="J8022" s="23">
        <f t="shared" si="3"/>
        <v>1.250952127</v>
      </c>
      <c r="K8022" s="24" t="str">
        <f t="shared" si="4"/>
        <v>Over Achived</v>
      </c>
    </row>
    <row r="8023" ht="22.5" customHeight="1">
      <c r="A8023" s="18">
        <v>45772.0</v>
      </c>
      <c r="B8023" s="19" t="str">
        <f t="shared" si="1"/>
        <v>Apr</v>
      </c>
      <c r="C8023" s="20" t="s">
        <v>7</v>
      </c>
      <c r="D8023" s="19" t="s">
        <v>126</v>
      </c>
      <c r="E8023" s="19" t="s">
        <v>9</v>
      </c>
      <c r="F8023" s="21">
        <v>3.0</v>
      </c>
      <c r="G8023" s="22">
        <v>92841.0</v>
      </c>
      <c r="H8023" s="15" t="str">
        <f t="shared" si="2"/>
        <v>Very High Range</v>
      </c>
      <c r="I8023" s="22">
        <v>82980.0</v>
      </c>
      <c r="J8023" s="23">
        <f t="shared" si="3"/>
        <v>1.118835864</v>
      </c>
      <c r="K8023" s="24" t="str">
        <f t="shared" si="4"/>
        <v>Over Achived</v>
      </c>
    </row>
    <row r="8024" ht="22.5" customHeight="1">
      <c r="A8024" s="18">
        <v>45772.0</v>
      </c>
      <c r="B8024" s="19" t="str">
        <f t="shared" si="1"/>
        <v>Apr</v>
      </c>
      <c r="C8024" s="20" t="s">
        <v>7</v>
      </c>
      <c r="D8024" s="19" t="s">
        <v>126</v>
      </c>
      <c r="E8024" s="19" t="s">
        <v>9</v>
      </c>
      <c r="F8024" s="21">
        <v>4.0</v>
      </c>
      <c r="G8024" s="22">
        <v>97740.0</v>
      </c>
      <c r="H8024" s="15" t="str">
        <f t="shared" si="2"/>
        <v>Very High Range</v>
      </c>
      <c r="I8024" s="22">
        <v>82262.0</v>
      </c>
      <c r="J8024" s="23">
        <f t="shared" si="3"/>
        <v>1.18815492</v>
      </c>
      <c r="K8024" s="24" t="str">
        <f t="shared" si="4"/>
        <v>Over Achived</v>
      </c>
    </row>
    <row r="8025" ht="22.5" customHeight="1">
      <c r="A8025" s="18">
        <v>45772.0</v>
      </c>
      <c r="B8025" s="19" t="str">
        <f t="shared" si="1"/>
        <v>Apr</v>
      </c>
      <c r="C8025" s="20" t="s">
        <v>7</v>
      </c>
      <c r="D8025" s="19" t="s">
        <v>118</v>
      </c>
      <c r="E8025" s="19" t="s">
        <v>34</v>
      </c>
      <c r="F8025" s="21">
        <v>4.0</v>
      </c>
      <c r="G8025" s="22">
        <v>99047.0</v>
      </c>
      <c r="H8025" s="15" t="str">
        <f t="shared" si="2"/>
        <v>Very High Range</v>
      </c>
      <c r="I8025" s="22">
        <v>72601.0</v>
      </c>
      <c r="J8025" s="23">
        <f t="shared" si="3"/>
        <v>1.364264955</v>
      </c>
      <c r="K8025" s="24" t="str">
        <f t="shared" si="4"/>
        <v>Over Achived</v>
      </c>
    </row>
    <row r="8026" ht="22.5" customHeight="1">
      <c r="A8026" s="18">
        <v>45772.0</v>
      </c>
      <c r="B8026" s="19" t="str">
        <f t="shared" si="1"/>
        <v>Apr</v>
      </c>
      <c r="C8026" s="20" t="s">
        <v>7</v>
      </c>
      <c r="D8026" s="19" t="s">
        <v>118</v>
      </c>
      <c r="E8026" s="19" t="s">
        <v>23</v>
      </c>
      <c r="F8026" s="21">
        <v>2.0</v>
      </c>
      <c r="G8026" s="22">
        <v>52273.0</v>
      </c>
      <c r="H8026" s="15" t="str">
        <f t="shared" si="2"/>
        <v>Medium Range</v>
      </c>
      <c r="I8026" s="22">
        <v>38765.0</v>
      </c>
      <c r="J8026" s="23">
        <f t="shared" si="3"/>
        <v>1.348458661</v>
      </c>
      <c r="K8026" s="24" t="str">
        <f t="shared" si="4"/>
        <v>Over Achived</v>
      </c>
    </row>
    <row r="8027" ht="22.5" customHeight="1">
      <c r="A8027" s="18">
        <v>45772.0</v>
      </c>
      <c r="B8027" s="19" t="str">
        <f t="shared" si="1"/>
        <v>Apr</v>
      </c>
      <c r="C8027" s="20" t="s">
        <v>7</v>
      </c>
      <c r="D8027" s="19" t="s">
        <v>118</v>
      </c>
      <c r="E8027" s="19" t="s">
        <v>9</v>
      </c>
      <c r="F8027" s="21">
        <v>4.0</v>
      </c>
      <c r="G8027" s="22">
        <v>111882.0</v>
      </c>
      <c r="H8027" s="15" t="str">
        <f t="shared" si="2"/>
        <v>Very High Range</v>
      </c>
      <c r="I8027" s="22">
        <v>106037.0</v>
      </c>
      <c r="J8027" s="23">
        <f t="shared" si="3"/>
        <v>1.055122269</v>
      </c>
      <c r="K8027" s="24" t="str">
        <f t="shared" si="4"/>
        <v>Over Achived</v>
      </c>
    </row>
    <row r="8028" ht="22.5" customHeight="1">
      <c r="A8028" s="18">
        <v>45772.0</v>
      </c>
      <c r="B8028" s="19" t="str">
        <f t="shared" si="1"/>
        <v>Apr</v>
      </c>
      <c r="C8028" s="20" t="s">
        <v>7</v>
      </c>
      <c r="D8028" s="19" t="s">
        <v>106</v>
      </c>
      <c r="E8028" s="19" t="s">
        <v>34</v>
      </c>
      <c r="F8028" s="21">
        <v>3.0</v>
      </c>
      <c r="G8028" s="22">
        <v>103843.0</v>
      </c>
      <c r="H8028" s="15" t="str">
        <f t="shared" si="2"/>
        <v>Very High Range</v>
      </c>
      <c r="I8028" s="22">
        <v>83218.0</v>
      </c>
      <c r="J8028" s="23">
        <f t="shared" si="3"/>
        <v>1.247843015</v>
      </c>
      <c r="K8028" s="24" t="str">
        <f t="shared" si="4"/>
        <v>Over Achived</v>
      </c>
    </row>
    <row r="8029" ht="22.5" customHeight="1">
      <c r="A8029" s="18">
        <v>45772.0</v>
      </c>
      <c r="B8029" s="19" t="str">
        <f t="shared" si="1"/>
        <v>Apr</v>
      </c>
      <c r="C8029" s="20" t="s">
        <v>7</v>
      </c>
      <c r="D8029" s="19" t="s">
        <v>106</v>
      </c>
      <c r="E8029" s="19" t="s">
        <v>9</v>
      </c>
      <c r="F8029" s="21">
        <v>3.0</v>
      </c>
      <c r="G8029" s="22">
        <v>107454.0</v>
      </c>
      <c r="H8029" s="15" t="str">
        <f t="shared" si="2"/>
        <v>Very High Range</v>
      </c>
      <c r="I8029" s="22">
        <v>84392.0</v>
      </c>
      <c r="J8029" s="23">
        <f t="shared" si="3"/>
        <v>1.273272348</v>
      </c>
      <c r="K8029" s="24" t="str">
        <f t="shared" si="4"/>
        <v>Over Achived</v>
      </c>
    </row>
    <row r="8030" ht="22.5" customHeight="1">
      <c r="A8030" s="18">
        <v>45772.0</v>
      </c>
      <c r="B8030" s="19" t="str">
        <f t="shared" si="1"/>
        <v>Apr</v>
      </c>
      <c r="C8030" s="20" t="s">
        <v>7</v>
      </c>
      <c r="D8030" s="19" t="s">
        <v>106</v>
      </c>
      <c r="E8030" s="19" t="s">
        <v>26</v>
      </c>
      <c r="F8030" s="21">
        <v>6.0</v>
      </c>
      <c r="G8030" s="22">
        <v>152246.0</v>
      </c>
      <c r="H8030" s="15" t="str">
        <f t="shared" si="2"/>
        <v>Very High Range</v>
      </c>
      <c r="I8030" s="22">
        <v>108084.0</v>
      </c>
      <c r="J8030" s="23">
        <f t="shared" si="3"/>
        <v>1.408589615</v>
      </c>
      <c r="K8030" s="24" t="str">
        <f t="shared" si="4"/>
        <v>Over Achived</v>
      </c>
    </row>
    <row r="8031" ht="22.5" customHeight="1">
      <c r="A8031" s="18">
        <v>45772.0</v>
      </c>
      <c r="B8031" s="19" t="str">
        <f t="shared" si="1"/>
        <v>Apr</v>
      </c>
      <c r="C8031" s="20" t="s">
        <v>7</v>
      </c>
      <c r="D8031" s="19" t="s">
        <v>106</v>
      </c>
      <c r="E8031" s="19" t="s">
        <v>26</v>
      </c>
      <c r="F8031" s="21">
        <v>5.0</v>
      </c>
      <c r="G8031" s="22">
        <v>148192.0</v>
      </c>
      <c r="H8031" s="15" t="str">
        <f t="shared" si="2"/>
        <v>Very High Range</v>
      </c>
      <c r="I8031" s="22">
        <v>109678.0</v>
      </c>
      <c r="J8031" s="23">
        <f t="shared" si="3"/>
        <v>1.3511552</v>
      </c>
      <c r="K8031" s="24" t="str">
        <f t="shared" si="4"/>
        <v>Over Achived</v>
      </c>
    </row>
    <row r="8032" ht="22.5" customHeight="1">
      <c r="A8032" s="18">
        <v>45772.0</v>
      </c>
      <c r="B8032" s="19" t="str">
        <f t="shared" si="1"/>
        <v>Apr</v>
      </c>
      <c r="C8032" s="20" t="s">
        <v>7</v>
      </c>
      <c r="D8032" s="19" t="s">
        <v>8</v>
      </c>
      <c r="E8032" s="19" t="s">
        <v>23</v>
      </c>
      <c r="F8032" s="21">
        <v>2.0</v>
      </c>
      <c r="G8032" s="22">
        <v>53860.0</v>
      </c>
      <c r="H8032" s="15" t="str">
        <f t="shared" si="2"/>
        <v>Medium Range</v>
      </c>
      <c r="I8032" s="22">
        <v>40283.0</v>
      </c>
      <c r="J8032" s="23">
        <f t="shared" si="3"/>
        <v>1.337040439</v>
      </c>
      <c r="K8032" s="24" t="str">
        <f t="shared" si="4"/>
        <v>Over Achived</v>
      </c>
    </row>
    <row r="8033" ht="22.5" customHeight="1">
      <c r="A8033" s="18">
        <v>45772.0</v>
      </c>
      <c r="B8033" s="19" t="str">
        <f t="shared" si="1"/>
        <v>Apr</v>
      </c>
      <c r="C8033" s="20" t="s">
        <v>7</v>
      </c>
      <c r="D8033" s="19" t="s">
        <v>8</v>
      </c>
      <c r="E8033" s="19" t="s">
        <v>38</v>
      </c>
      <c r="F8033" s="21">
        <v>2.0</v>
      </c>
      <c r="G8033" s="22">
        <v>73384.0</v>
      </c>
      <c r="H8033" s="15" t="str">
        <f t="shared" si="2"/>
        <v>High Range</v>
      </c>
      <c r="I8033" s="22">
        <v>52140.0</v>
      </c>
      <c r="J8033" s="23">
        <f t="shared" si="3"/>
        <v>1.407441504</v>
      </c>
      <c r="K8033" s="24" t="str">
        <f t="shared" si="4"/>
        <v>Over Achived</v>
      </c>
    </row>
    <row r="8034" ht="22.5" customHeight="1">
      <c r="A8034" s="18">
        <v>45772.0</v>
      </c>
      <c r="B8034" s="19" t="str">
        <f t="shared" si="1"/>
        <v>Apr</v>
      </c>
      <c r="C8034" s="20" t="s">
        <v>7</v>
      </c>
      <c r="D8034" s="19" t="s">
        <v>8</v>
      </c>
      <c r="E8034" s="19" t="s">
        <v>34</v>
      </c>
      <c r="F8034" s="21">
        <v>4.0</v>
      </c>
      <c r="G8034" s="22">
        <v>98044.0</v>
      </c>
      <c r="H8034" s="15" t="str">
        <f t="shared" si="2"/>
        <v>Very High Range</v>
      </c>
      <c r="I8034" s="22">
        <v>85286.0</v>
      </c>
      <c r="J8034" s="23">
        <f t="shared" si="3"/>
        <v>1.149590789</v>
      </c>
      <c r="K8034" s="24" t="str">
        <f t="shared" si="4"/>
        <v>Over Achived</v>
      </c>
    </row>
    <row r="8035" ht="22.5" customHeight="1">
      <c r="A8035" s="18">
        <v>45772.0</v>
      </c>
      <c r="B8035" s="19" t="str">
        <f t="shared" si="1"/>
        <v>Apr</v>
      </c>
      <c r="C8035" s="20" t="s">
        <v>92</v>
      </c>
      <c r="D8035" s="19" t="s">
        <v>93</v>
      </c>
      <c r="E8035" s="19" t="s">
        <v>68</v>
      </c>
      <c r="F8035" s="21">
        <v>1.0</v>
      </c>
      <c r="G8035" s="22">
        <v>30734.0</v>
      </c>
      <c r="H8035" s="15" t="str">
        <f t="shared" si="2"/>
        <v>Base Range</v>
      </c>
      <c r="I8035" s="22">
        <v>32594.0</v>
      </c>
      <c r="J8035" s="23">
        <f t="shared" si="3"/>
        <v>0.9429342824</v>
      </c>
      <c r="K8035" s="24" t="str">
        <f t="shared" si="4"/>
        <v>Target Not Meet</v>
      </c>
    </row>
    <row r="8036" ht="22.5" customHeight="1">
      <c r="A8036" s="18">
        <v>45772.0</v>
      </c>
      <c r="B8036" s="19" t="str">
        <f t="shared" si="1"/>
        <v>Apr</v>
      </c>
      <c r="C8036" s="20" t="s">
        <v>7</v>
      </c>
      <c r="D8036" s="19" t="s">
        <v>126</v>
      </c>
      <c r="E8036" s="19" t="s">
        <v>23</v>
      </c>
      <c r="F8036" s="21">
        <v>2.0</v>
      </c>
      <c r="G8036" s="22">
        <v>50145.0</v>
      </c>
      <c r="H8036" s="15" t="str">
        <f t="shared" si="2"/>
        <v>Medium Range</v>
      </c>
      <c r="I8036" s="22">
        <v>42521.0</v>
      </c>
      <c r="J8036" s="23">
        <f t="shared" si="3"/>
        <v>1.17929964</v>
      </c>
      <c r="K8036" s="24" t="str">
        <f t="shared" si="4"/>
        <v>Over Achived</v>
      </c>
    </row>
    <row r="8037" ht="22.5" customHeight="1">
      <c r="A8037" s="18">
        <v>45772.0</v>
      </c>
      <c r="B8037" s="19" t="str">
        <f t="shared" si="1"/>
        <v>Apr</v>
      </c>
      <c r="C8037" s="20" t="s">
        <v>7</v>
      </c>
      <c r="D8037" s="19" t="s">
        <v>131</v>
      </c>
      <c r="E8037" s="19" t="s">
        <v>38</v>
      </c>
      <c r="F8037" s="21">
        <v>2.0</v>
      </c>
      <c r="G8037" s="22">
        <v>67414.0</v>
      </c>
      <c r="H8037" s="15" t="str">
        <f t="shared" si="2"/>
        <v>Medium Range</v>
      </c>
      <c r="I8037" s="22">
        <v>56754.0</v>
      </c>
      <c r="J8037" s="23">
        <f t="shared" si="3"/>
        <v>1.187828171</v>
      </c>
      <c r="K8037" s="24" t="str">
        <f t="shared" si="4"/>
        <v>Over Achived</v>
      </c>
    </row>
    <row r="8038" ht="22.5" customHeight="1">
      <c r="A8038" s="18">
        <v>45772.0</v>
      </c>
      <c r="B8038" s="19" t="str">
        <f t="shared" si="1"/>
        <v>Apr</v>
      </c>
      <c r="C8038" s="20" t="s">
        <v>7</v>
      </c>
      <c r="D8038" s="19" t="s">
        <v>8</v>
      </c>
      <c r="E8038" s="19" t="s">
        <v>68</v>
      </c>
      <c r="F8038" s="21">
        <v>1.0</v>
      </c>
      <c r="G8038" s="22">
        <v>48787.0</v>
      </c>
      <c r="H8038" s="15" t="str">
        <f t="shared" si="2"/>
        <v>Base Range</v>
      </c>
      <c r="I8038" s="22">
        <v>35878.0</v>
      </c>
      <c r="J8038" s="23">
        <f t="shared" si="3"/>
        <v>1.359802665</v>
      </c>
      <c r="K8038" s="24" t="str">
        <f t="shared" si="4"/>
        <v>Over Achived</v>
      </c>
    </row>
    <row r="8039" ht="22.5" customHeight="1">
      <c r="A8039" s="18">
        <v>45772.0</v>
      </c>
      <c r="B8039" s="19" t="str">
        <f t="shared" si="1"/>
        <v>Apr</v>
      </c>
      <c r="C8039" s="20" t="s">
        <v>7</v>
      </c>
      <c r="D8039" s="19" t="s">
        <v>131</v>
      </c>
      <c r="E8039" s="19" t="s">
        <v>26</v>
      </c>
      <c r="F8039" s="21">
        <v>5.0</v>
      </c>
      <c r="G8039" s="22">
        <v>142862.0</v>
      </c>
      <c r="H8039" s="15" t="str">
        <f t="shared" si="2"/>
        <v>Very High Range</v>
      </c>
      <c r="I8039" s="22">
        <v>120088.0</v>
      </c>
      <c r="J8039" s="23">
        <f t="shared" si="3"/>
        <v>1.189644261</v>
      </c>
      <c r="K8039" s="24" t="str">
        <f t="shared" si="4"/>
        <v>Over Achived</v>
      </c>
    </row>
    <row r="8040" ht="22.5" customHeight="1">
      <c r="A8040" s="18">
        <v>45772.0</v>
      </c>
      <c r="B8040" s="19" t="str">
        <f t="shared" si="1"/>
        <v>Apr</v>
      </c>
      <c r="C8040" s="20" t="s">
        <v>7</v>
      </c>
      <c r="D8040" s="19" t="s">
        <v>131</v>
      </c>
      <c r="E8040" s="19" t="s">
        <v>38</v>
      </c>
      <c r="F8040" s="21">
        <v>2.0</v>
      </c>
      <c r="G8040" s="22">
        <v>59187.0</v>
      </c>
      <c r="H8040" s="15" t="str">
        <f t="shared" si="2"/>
        <v>Medium Range</v>
      </c>
      <c r="I8040" s="22">
        <v>55692.0</v>
      </c>
      <c r="J8040" s="23">
        <f t="shared" si="3"/>
        <v>1.062755872</v>
      </c>
      <c r="K8040" s="24" t="str">
        <f t="shared" si="4"/>
        <v>Over Achived</v>
      </c>
    </row>
    <row r="8041" ht="22.5" customHeight="1">
      <c r="A8041" s="18">
        <v>45772.0</v>
      </c>
      <c r="B8041" s="19" t="str">
        <f t="shared" si="1"/>
        <v>Apr</v>
      </c>
      <c r="C8041" s="20" t="s">
        <v>92</v>
      </c>
      <c r="D8041" s="19" t="s">
        <v>98</v>
      </c>
      <c r="E8041" s="19" t="s">
        <v>26</v>
      </c>
      <c r="F8041" s="21">
        <v>3.0</v>
      </c>
      <c r="G8041" s="22">
        <v>55821.0</v>
      </c>
      <c r="H8041" s="15" t="str">
        <f t="shared" si="2"/>
        <v>Medium Range</v>
      </c>
      <c r="I8041" s="22">
        <v>63074.0</v>
      </c>
      <c r="J8041" s="23">
        <f t="shared" si="3"/>
        <v>0.8850080857</v>
      </c>
      <c r="K8041" s="24" t="str">
        <f t="shared" si="4"/>
        <v>Target Not Meet</v>
      </c>
    </row>
    <row r="8042" ht="22.5" customHeight="1">
      <c r="A8042" s="18">
        <v>45772.0</v>
      </c>
      <c r="B8042" s="19" t="str">
        <f t="shared" si="1"/>
        <v>Apr</v>
      </c>
      <c r="C8042" s="20" t="s">
        <v>92</v>
      </c>
      <c r="D8042" s="19" t="s">
        <v>98</v>
      </c>
      <c r="E8042" s="19" t="s">
        <v>19</v>
      </c>
      <c r="F8042" s="21">
        <v>2.0</v>
      </c>
      <c r="G8042" s="22">
        <v>40814.0</v>
      </c>
      <c r="H8042" s="15" t="str">
        <f t="shared" si="2"/>
        <v>Base Range</v>
      </c>
      <c r="I8042" s="22">
        <v>44482.0</v>
      </c>
      <c r="J8042" s="23">
        <f t="shared" si="3"/>
        <v>0.917539679</v>
      </c>
      <c r="K8042" s="24" t="str">
        <f t="shared" si="4"/>
        <v>Target Not Meet</v>
      </c>
    </row>
    <row r="8043" ht="22.5" customHeight="1">
      <c r="A8043" s="18">
        <v>45772.0</v>
      </c>
      <c r="B8043" s="19" t="str">
        <f t="shared" si="1"/>
        <v>Apr</v>
      </c>
      <c r="C8043" s="20" t="s">
        <v>92</v>
      </c>
      <c r="D8043" s="19" t="s">
        <v>144</v>
      </c>
      <c r="E8043" s="19" t="s">
        <v>19</v>
      </c>
      <c r="F8043" s="21">
        <v>2.0</v>
      </c>
      <c r="G8043" s="22">
        <v>45813.0</v>
      </c>
      <c r="H8043" s="15" t="str">
        <f t="shared" si="2"/>
        <v>Base Range</v>
      </c>
      <c r="I8043" s="22">
        <v>33628.0</v>
      </c>
      <c r="J8043" s="23">
        <f t="shared" si="3"/>
        <v>1.362346854</v>
      </c>
      <c r="K8043" s="24" t="str">
        <f t="shared" si="4"/>
        <v>Over Achived</v>
      </c>
    </row>
    <row r="8044" ht="22.5" customHeight="1">
      <c r="A8044" s="18">
        <v>45772.0</v>
      </c>
      <c r="B8044" s="19" t="str">
        <f t="shared" si="1"/>
        <v>Apr</v>
      </c>
      <c r="C8044" s="20" t="s">
        <v>92</v>
      </c>
      <c r="D8044" s="19" t="s">
        <v>144</v>
      </c>
      <c r="E8044" s="19" t="s">
        <v>19</v>
      </c>
      <c r="F8044" s="21">
        <v>2.0</v>
      </c>
      <c r="G8044" s="22">
        <v>39404.0</v>
      </c>
      <c r="H8044" s="15" t="str">
        <f t="shared" si="2"/>
        <v>Base Range</v>
      </c>
      <c r="I8044" s="22">
        <v>34951.0</v>
      </c>
      <c r="J8044" s="23">
        <f t="shared" si="3"/>
        <v>1.127406941</v>
      </c>
      <c r="K8044" s="24" t="str">
        <f t="shared" si="4"/>
        <v>Over Achived</v>
      </c>
    </row>
    <row r="8045" ht="22.5" customHeight="1">
      <c r="A8045" s="18">
        <v>45772.0</v>
      </c>
      <c r="B8045" s="19" t="str">
        <f t="shared" si="1"/>
        <v>Apr</v>
      </c>
      <c r="C8045" s="20" t="s">
        <v>92</v>
      </c>
      <c r="D8045" s="19" t="s">
        <v>144</v>
      </c>
      <c r="E8045" s="19" t="s">
        <v>63</v>
      </c>
      <c r="F8045" s="21">
        <v>3.0</v>
      </c>
      <c r="G8045" s="22">
        <v>71372.0</v>
      </c>
      <c r="H8045" s="15" t="str">
        <f t="shared" si="2"/>
        <v>High Range</v>
      </c>
      <c r="I8045" s="22">
        <v>56052.0</v>
      </c>
      <c r="J8045" s="23">
        <f t="shared" si="3"/>
        <v>1.273317634</v>
      </c>
      <c r="K8045" s="24" t="str">
        <f t="shared" si="4"/>
        <v>Over Achived</v>
      </c>
    </row>
    <row r="8046" ht="22.5" customHeight="1">
      <c r="A8046" s="18">
        <v>45772.0</v>
      </c>
      <c r="B8046" s="19" t="str">
        <f t="shared" si="1"/>
        <v>Apr</v>
      </c>
      <c r="C8046" s="20" t="s">
        <v>92</v>
      </c>
      <c r="D8046" s="19" t="s">
        <v>144</v>
      </c>
      <c r="E8046" s="19" t="s">
        <v>38</v>
      </c>
      <c r="F8046" s="21">
        <v>2.0</v>
      </c>
      <c r="G8046" s="22">
        <v>59020.0</v>
      </c>
      <c r="H8046" s="15" t="str">
        <f t="shared" si="2"/>
        <v>Medium Range</v>
      </c>
      <c r="I8046" s="22">
        <v>50265.0</v>
      </c>
      <c r="J8046" s="23">
        <f t="shared" si="3"/>
        <v>1.174176863</v>
      </c>
      <c r="K8046" s="24" t="str">
        <f t="shared" si="4"/>
        <v>Over Achived</v>
      </c>
    </row>
    <row r="8047" ht="22.5" customHeight="1">
      <c r="A8047" s="18">
        <v>45772.0</v>
      </c>
      <c r="B8047" s="19" t="str">
        <f t="shared" si="1"/>
        <v>Apr</v>
      </c>
      <c r="C8047" s="20" t="s">
        <v>92</v>
      </c>
      <c r="D8047" s="19" t="s">
        <v>98</v>
      </c>
      <c r="E8047" s="19" t="s">
        <v>68</v>
      </c>
      <c r="F8047" s="21">
        <v>2.0</v>
      </c>
      <c r="G8047" s="22">
        <v>31085.0</v>
      </c>
      <c r="H8047" s="15" t="str">
        <f t="shared" si="2"/>
        <v>Base Range</v>
      </c>
      <c r="I8047" s="22">
        <v>37810.0</v>
      </c>
      <c r="J8047" s="23">
        <f t="shared" si="3"/>
        <v>0.8221370008</v>
      </c>
      <c r="K8047" s="24" t="str">
        <f t="shared" si="4"/>
        <v>Target Not Meet</v>
      </c>
    </row>
    <row r="8048" ht="22.5" customHeight="1">
      <c r="A8048" s="18">
        <v>45772.0</v>
      </c>
      <c r="B8048" s="19" t="str">
        <f t="shared" si="1"/>
        <v>Apr</v>
      </c>
      <c r="C8048" s="20" t="s">
        <v>92</v>
      </c>
      <c r="D8048" s="25" t="s">
        <v>149</v>
      </c>
      <c r="E8048" s="19" t="s">
        <v>26</v>
      </c>
      <c r="F8048" s="21">
        <v>2.0</v>
      </c>
      <c r="G8048" s="22">
        <v>51311.0</v>
      </c>
      <c r="H8048" s="15" t="str">
        <f t="shared" si="2"/>
        <v>Medium Range</v>
      </c>
      <c r="I8048" s="22">
        <v>40728.0</v>
      </c>
      <c r="J8048" s="23">
        <f t="shared" si="3"/>
        <v>1.259845806</v>
      </c>
      <c r="K8048" s="24" t="str">
        <f t="shared" si="4"/>
        <v>Over Achived</v>
      </c>
    </row>
    <row r="8049" ht="22.5" customHeight="1">
      <c r="A8049" s="18">
        <v>45772.0</v>
      </c>
      <c r="B8049" s="19" t="str">
        <f t="shared" si="1"/>
        <v>Apr</v>
      </c>
      <c r="C8049" s="20" t="s">
        <v>92</v>
      </c>
      <c r="D8049" s="19" t="s">
        <v>158</v>
      </c>
      <c r="E8049" s="19" t="s">
        <v>38</v>
      </c>
      <c r="F8049" s="21">
        <v>2.0</v>
      </c>
      <c r="G8049" s="22">
        <v>57090.0</v>
      </c>
      <c r="H8049" s="15" t="str">
        <f t="shared" si="2"/>
        <v>Medium Range</v>
      </c>
      <c r="I8049" s="22">
        <v>49346.0</v>
      </c>
      <c r="J8049" s="23">
        <f t="shared" si="3"/>
        <v>1.156932679</v>
      </c>
      <c r="K8049" s="24" t="str">
        <f t="shared" si="4"/>
        <v>Over Achived</v>
      </c>
    </row>
    <row r="8050" ht="22.5" customHeight="1">
      <c r="A8050" s="18">
        <v>45772.0</v>
      </c>
      <c r="B8050" s="19" t="str">
        <f t="shared" si="1"/>
        <v>Apr</v>
      </c>
      <c r="C8050" s="20" t="s">
        <v>92</v>
      </c>
      <c r="D8050" s="19" t="s">
        <v>158</v>
      </c>
      <c r="E8050" s="19" t="s">
        <v>26</v>
      </c>
      <c r="F8050" s="21">
        <v>3.0</v>
      </c>
      <c r="G8050" s="22">
        <v>58187.0</v>
      </c>
      <c r="H8050" s="15" t="str">
        <f t="shared" si="2"/>
        <v>Medium Range</v>
      </c>
      <c r="I8050" s="22">
        <v>43363.0</v>
      </c>
      <c r="J8050" s="23">
        <f t="shared" si="3"/>
        <v>1.341858266</v>
      </c>
      <c r="K8050" s="24" t="str">
        <f t="shared" si="4"/>
        <v>Over Achived</v>
      </c>
    </row>
    <row r="8051" ht="22.5" customHeight="1">
      <c r="A8051" s="18">
        <v>45772.0</v>
      </c>
      <c r="B8051" s="19" t="str">
        <f t="shared" si="1"/>
        <v>Apr</v>
      </c>
      <c r="C8051" s="20" t="s">
        <v>92</v>
      </c>
      <c r="D8051" s="19" t="s">
        <v>158</v>
      </c>
      <c r="E8051" s="19" t="s">
        <v>19</v>
      </c>
      <c r="F8051" s="21">
        <v>2.0</v>
      </c>
      <c r="G8051" s="22">
        <v>43368.0</v>
      </c>
      <c r="H8051" s="15" t="str">
        <f t="shared" si="2"/>
        <v>Base Range</v>
      </c>
      <c r="I8051" s="22">
        <v>32028.0</v>
      </c>
      <c r="J8051" s="23">
        <f t="shared" si="3"/>
        <v>1.354065193</v>
      </c>
      <c r="K8051" s="24" t="str">
        <f t="shared" si="4"/>
        <v>Over Achived</v>
      </c>
    </row>
    <row r="8052" ht="22.5" customHeight="1">
      <c r="A8052" s="18">
        <v>45772.0</v>
      </c>
      <c r="B8052" s="19" t="str">
        <f t="shared" si="1"/>
        <v>Apr</v>
      </c>
      <c r="C8052" s="20" t="s">
        <v>92</v>
      </c>
      <c r="D8052" s="19" t="s">
        <v>158</v>
      </c>
      <c r="E8052" s="19" t="s">
        <v>19</v>
      </c>
      <c r="F8052" s="21">
        <v>2.0</v>
      </c>
      <c r="G8052" s="22">
        <v>47487.0</v>
      </c>
      <c r="H8052" s="15" t="str">
        <f t="shared" si="2"/>
        <v>Base Range</v>
      </c>
      <c r="I8052" s="22">
        <v>44188.0</v>
      </c>
      <c r="J8052" s="23">
        <f t="shared" si="3"/>
        <v>1.074658278</v>
      </c>
      <c r="K8052" s="24" t="str">
        <f t="shared" si="4"/>
        <v>Over Achived</v>
      </c>
    </row>
    <row r="8053" ht="22.5" customHeight="1">
      <c r="A8053" s="18">
        <v>45772.0</v>
      </c>
      <c r="B8053" s="19" t="str">
        <f t="shared" si="1"/>
        <v>Apr</v>
      </c>
      <c r="C8053" s="20" t="s">
        <v>92</v>
      </c>
      <c r="D8053" s="19" t="s">
        <v>158</v>
      </c>
      <c r="E8053" s="19" t="s">
        <v>19</v>
      </c>
      <c r="F8053" s="21">
        <v>2.0</v>
      </c>
      <c r="G8053" s="22">
        <v>46475.0</v>
      </c>
      <c r="H8053" s="15" t="str">
        <f t="shared" si="2"/>
        <v>Base Range</v>
      </c>
      <c r="I8053" s="22">
        <v>33051.0</v>
      </c>
      <c r="J8053" s="23">
        <f t="shared" si="3"/>
        <v>1.406160177</v>
      </c>
      <c r="K8053" s="24" t="str">
        <f t="shared" si="4"/>
        <v>Over Achived</v>
      </c>
    </row>
    <row r="8054" ht="22.5" customHeight="1">
      <c r="A8054" s="18">
        <v>45772.0</v>
      </c>
      <c r="B8054" s="19" t="str">
        <f t="shared" si="1"/>
        <v>Apr</v>
      </c>
      <c r="C8054" s="20" t="s">
        <v>92</v>
      </c>
      <c r="D8054" s="25" t="s">
        <v>149</v>
      </c>
      <c r="E8054" s="19" t="s">
        <v>34</v>
      </c>
      <c r="F8054" s="21">
        <v>3.0</v>
      </c>
      <c r="G8054" s="22">
        <v>80083.0</v>
      </c>
      <c r="H8054" s="15" t="str">
        <f t="shared" si="2"/>
        <v>High Range</v>
      </c>
      <c r="I8054" s="22">
        <v>73967.0</v>
      </c>
      <c r="J8054" s="23">
        <f t="shared" si="3"/>
        <v>1.082685522</v>
      </c>
      <c r="K8054" s="24" t="str">
        <f t="shared" si="4"/>
        <v>Over Achived</v>
      </c>
    </row>
    <row r="8055" ht="22.5" customHeight="1">
      <c r="A8055" s="18">
        <v>45772.0</v>
      </c>
      <c r="B8055" s="19" t="str">
        <f t="shared" si="1"/>
        <v>Apr</v>
      </c>
      <c r="C8055" s="20" t="s">
        <v>7</v>
      </c>
      <c r="D8055" s="19" t="s">
        <v>131</v>
      </c>
      <c r="E8055" s="19" t="s">
        <v>34</v>
      </c>
      <c r="F8055" s="21">
        <v>3.0</v>
      </c>
      <c r="G8055" s="22">
        <v>101362.0</v>
      </c>
      <c r="H8055" s="15" t="str">
        <f t="shared" si="2"/>
        <v>Very High Range</v>
      </c>
      <c r="I8055" s="22">
        <v>96131.0</v>
      </c>
      <c r="J8055" s="23">
        <f t="shared" si="3"/>
        <v>1.054415329</v>
      </c>
      <c r="K8055" s="24" t="str">
        <f t="shared" si="4"/>
        <v>Over Achived</v>
      </c>
    </row>
    <row r="8056" ht="22.5" customHeight="1">
      <c r="A8056" s="18">
        <v>45773.0</v>
      </c>
      <c r="B8056" s="19" t="str">
        <f t="shared" si="1"/>
        <v>Apr</v>
      </c>
      <c r="C8056" s="20" t="s">
        <v>13</v>
      </c>
      <c r="D8056" s="19" t="s">
        <v>169</v>
      </c>
      <c r="E8056" s="19" t="s">
        <v>68</v>
      </c>
      <c r="F8056" s="21">
        <v>1.0</v>
      </c>
      <c r="G8056" s="22">
        <v>23544.0</v>
      </c>
      <c r="H8056" s="15" t="str">
        <f t="shared" si="2"/>
        <v>Base Range</v>
      </c>
      <c r="I8056" s="22">
        <v>29351.0</v>
      </c>
      <c r="J8056" s="23">
        <f t="shared" si="3"/>
        <v>0.8021532486</v>
      </c>
      <c r="K8056" s="24" t="str">
        <f t="shared" si="4"/>
        <v>Target Not Meet</v>
      </c>
    </row>
    <row r="8057" ht="22.5" customHeight="1">
      <c r="A8057" s="18">
        <v>45773.0</v>
      </c>
      <c r="B8057" s="19" t="str">
        <f t="shared" si="1"/>
        <v>Apr</v>
      </c>
      <c r="C8057" s="20" t="s">
        <v>13</v>
      </c>
      <c r="D8057" s="19" t="s">
        <v>37</v>
      </c>
      <c r="E8057" s="19" t="s">
        <v>9</v>
      </c>
      <c r="F8057" s="21">
        <v>2.0</v>
      </c>
      <c r="G8057" s="22">
        <v>53899.0</v>
      </c>
      <c r="H8057" s="15" t="str">
        <f t="shared" si="2"/>
        <v>Medium Range</v>
      </c>
      <c r="I8057" s="22">
        <v>66755.0</v>
      </c>
      <c r="J8057" s="23">
        <f t="shared" si="3"/>
        <v>0.8074151749</v>
      </c>
      <c r="K8057" s="24" t="str">
        <f t="shared" si="4"/>
        <v>Target Not Meet</v>
      </c>
    </row>
    <row r="8058" ht="22.5" customHeight="1">
      <c r="A8058" s="18">
        <v>45773.0</v>
      </c>
      <c r="B8058" s="19" t="str">
        <f t="shared" si="1"/>
        <v>Apr</v>
      </c>
      <c r="C8058" s="20" t="s">
        <v>13</v>
      </c>
      <c r="D8058" s="19" t="s">
        <v>37</v>
      </c>
      <c r="E8058" s="19" t="s">
        <v>34</v>
      </c>
      <c r="F8058" s="21">
        <v>2.0</v>
      </c>
      <c r="G8058" s="22">
        <v>45884.0</v>
      </c>
      <c r="H8058" s="15" t="str">
        <f t="shared" si="2"/>
        <v>Base Range</v>
      </c>
      <c r="I8058" s="22">
        <v>55246.0</v>
      </c>
      <c r="J8058" s="23">
        <f t="shared" si="3"/>
        <v>0.8305397676</v>
      </c>
      <c r="K8058" s="24" t="str">
        <f t="shared" si="4"/>
        <v>Target Not Meet</v>
      </c>
    </row>
    <row r="8059" ht="22.5" customHeight="1">
      <c r="A8059" s="18">
        <v>45773.0</v>
      </c>
      <c r="B8059" s="19" t="str">
        <f t="shared" si="1"/>
        <v>Apr</v>
      </c>
      <c r="C8059" s="20" t="s">
        <v>13</v>
      </c>
      <c r="D8059" s="19" t="s">
        <v>37</v>
      </c>
      <c r="E8059" s="19" t="s">
        <v>63</v>
      </c>
      <c r="F8059" s="21">
        <v>1.0</v>
      </c>
      <c r="G8059" s="22">
        <v>10572.0</v>
      </c>
      <c r="H8059" s="15" t="str">
        <f t="shared" si="2"/>
        <v>Base Range</v>
      </c>
      <c r="I8059" s="22">
        <v>12595.0</v>
      </c>
      <c r="J8059" s="23">
        <f t="shared" si="3"/>
        <v>0.8393807066</v>
      </c>
      <c r="K8059" s="24" t="str">
        <f t="shared" si="4"/>
        <v>Target Not Meet</v>
      </c>
    </row>
    <row r="8060" ht="22.5" customHeight="1">
      <c r="A8060" s="18">
        <v>45773.0</v>
      </c>
      <c r="B8060" s="19" t="str">
        <f t="shared" si="1"/>
        <v>Apr</v>
      </c>
      <c r="C8060" s="20" t="s">
        <v>13</v>
      </c>
      <c r="D8060" s="19" t="s">
        <v>37</v>
      </c>
      <c r="E8060" s="19" t="s">
        <v>63</v>
      </c>
      <c r="F8060" s="21">
        <v>1.0</v>
      </c>
      <c r="G8060" s="22">
        <v>10797.0</v>
      </c>
      <c r="H8060" s="15" t="str">
        <f t="shared" si="2"/>
        <v>Base Range</v>
      </c>
      <c r="I8060" s="22">
        <v>12721.0</v>
      </c>
      <c r="J8060" s="23">
        <f t="shared" si="3"/>
        <v>0.8487540288</v>
      </c>
      <c r="K8060" s="24" t="str">
        <f t="shared" si="4"/>
        <v>Target Not Meet</v>
      </c>
    </row>
    <row r="8061" ht="22.5" customHeight="1">
      <c r="A8061" s="18">
        <v>45773.0</v>
      </c>
      <c r="B8061" s="19" t="str">
        <f t="shared" si="1"/>
        <v>Apr</v>
      </c>
      <c r="C8061" s="20" t="s">
        <v>13</v>
      </c>
      <c r="D8061" s="19" t="s">
        <v>37</v>
      </c>
      <c r="E8061" s="19" t="s">
        <v>68</v>
      </c>
      <c r="F8061" s="21">
        <v>1.0</v>
      </c>
      <c r="G8061" s="22">
        <v>24067.0</v>
      </c>
      <c r="H8061" s="15" t="str">
        <f t="shared" si="2"/>
        <v>Base Range</v>
      </c>
      <c r="I8061" s="22">
        <v>30649.0</v>
      </c>
      <c r="J8061" s="23">
        <f t="shared" si="3"/>
        <v>0.7852458482</v>
      </c>
      <c r="K8061" s="24" t="str">
        <f t="shared" si="4"/>
        <v>Target Not Meet</v>
      </c>
    </row>
    <row r="8062" ht="22.5" customHeight="1">
      <c r="A8062" s="18">
        <v>45773.0</v>
      </c>
      <c r="B8062" s="19" t="str">
        <f t="shared" si="1"/>
        <v>Apr</v>
      </c>
      <c r="C8062" s="20" t="s">
        <v>13</v>
      </c>
      <c r="D8062" s="19" t="s">
        <v>29</v>
      </c>
      <c r="E8062" s="19" t="s">
        <v>38</v>
      </c>
      <c r="F8062" s="21">
        <v>1.0</v>
      </c>
      <c r="G8062" s="22">
        <v>40427.0</v>
      </c>
      <c r="H8062" s="15" t="str">
        <f t="shared" si="2"/>
        <v>Base Range</v>
      </c>
      <c r="I8062" s="22">
        <v>52071.0</v>
      </c>
      <c r="J8062" s="23">
        <f t="shared" si="3"/>
        <v>0.7763822473</v>
      </c>
      <c r="K8062" s="24" t="str">
        <f t="shared" si="4"/>
        <v>Target Not Meet</v>
      </c>
    </row>
    <row r="8063" ht="22.5" customHeight="1">
      <c r="A8063" s="18">
        <v>45773.0</v>
      </c>
      <c r="B8063" s="19" t="str">
        <f t="shared" si="1"/>
        <v>Apr</v>
      </c>
      <c r="C8063" s="20" t="s">
        <v>13</v>
      </c>
      <c r="D8063" s="19" t="s">
        <v>29</v>
      </c>
      <c r="E8063" s="19" t="s">
        <v>38</v>
      </c>
      <c r="F8063" s="21">
        <v>2.0</v>
      </c>
      <c r="G8063" s="22">
        <v>37662.0</v>
      </c>
      <c r="H8063" s="15" t="str">
        <f t="shared" si="2"/>
        <v>Base Range</v>
      </c>
      <c r="I8063" s="22">
        <v>47731.0</v>
      </c>
      <c r="J8063" s="23">
        <f t="shared" si="3"/>
        <v>0.7890469506</v>
      </c>
      <c r="K8063" s="24" t="str">
        <f t="shared" si="4"/>
        <v>Target Not Meet</v>
      </c>
    </row>
    <row r="8064" ht="22.5" customHeight="1">
      <c r="A8064" s="18">
        <v>45773.0</v>
      </c>
      <c r="B8064" s="19" t="str">
        <f t="shared" si="1"/>
        <v>Apr</v>
      </c>
      <c r="C8064" s="20" t="s">
        <v>13</v>
      </c>
      <c r="D8064" s="19" t="s">
        <v>18</v>
      </c>
      <c r="E8064" s="19" t="s">
        <v>34</v>
      </c>
      <c r="F8064" s="21">
        <v>2.0</v>
      </c>
      <c r="G8064" s="22">
        <v>54997.0</v>
      </c>
      <c r="H8064" s="15" t="str">
        <f t="shared" si="2"/>
        <v>Medium Range</v>
      </c>
      <c r="I8064" s="22">
        <v>51079.0</v>
      </c>
      <c r="J8064" s="23">
        <f t="shared" si="3"/>
        <v>1.076704712</v>
      </c>
      <c r="K8064" s="24" t="str">
        <f t="shared" si="4"/>
        <v>Over Achived</v>
      </c>
    </row>
    <row r="8065" ht="22.5" customHeight="1">
      <c r="A8065" s="18">
        <v>45773.0</v>
      </c>
      <c r="B8065" s="19" t="str">
        <f t="shared" si="1"/>
        <v>Apr</v>
      </c>
      <c r="C8065" s="20" t="s">
        <v>13</v>
      </c>
      <c r="D8065" s="19" t="s">
        <v>18</v>
      </c>
      <c r="E8065" s="19" t="s">
        <v>38</v>
      </c>
      <c r="F8065" s="21">
        <v>1.0</v>
      </c>
      <c r="G8065" s="22">
        <v>35627.0</v>
      </c>
      <c r="H8065" s="15" t="str">
        <f t="shared" si="2"/>
        <v>Base Range</v>
      </c>
      <c r="I8065" s="22">
        <v>29246.0</v>
      </c>
      <c r="J8065" s="23">
        <f t="shared" si="3"/>
        <v>1.218183683</v>
      </c>
      <c r="K8065" s="24" t="str">
        <f t="shared" si="4"/>
        <v>Over Achived</v>
      </c>
    </row>
    <row r="8066" ht="22.5" customHeight="1">
      <c r="A8066" s="18">
        <v>45773.0</v>
      </c>
      <c r="B8066" s="19" t="str">
        <f t="shared" si="1"/>
        <v>Apr</v>
      </c>
      <c r="C8066" s="20" t="s">
        <v>13</v>
      </c>
      <c r="D8066" s="19" t="s">
        <v>18</v>
      </c>
      <c r="E8066" s="19" t="s">
        <v>63</v>
      </c>
      <c r="F8066" s="21">
        <v>2.0</v>
      </c>
      <c r="G8066" s="22">
        <v>46598.0</v>
      </c>
      <c r="H8066" s="15" t="str">
        <f t="shared" si="2"/>
        <v>Base Range</v>
      </c>
      <c r="I8066" s="22">
        <v>35253.0</v>
      </c>
      <c r="J8066" s="23">
        <f t="shared" si="3"/>
        <v>1.321816583</v>
      </c>
      <c r="K8066" s="24" t="str">
        <f t="shared" si="4"/>
        <v>Over Achived</v>
      </c>
    </row>
    <row r="8067" ht="22.5" customHeight="1">
      <c r="A8067" s="18">
        <v>45773.0</v>
      </c>
      <c r="B8067" s="19" t="str">
        <f t="shared" si="1"/>
        <v>Apr</v>
      </c>
      <c r="C8067" s="20" t="s">
        <v>13</v>
      </c>
      <c r="D8067" s="19" t="s">
        <v>14</v>
      </c>
      <c r="E8067" s="19" t="s">
        <v>26</v>
      </c>
      <c r="F8067" s="21">
        <v>2.0</v>
      </c>
      <c r="G8067" s="22">
        <v>38766.0</v>
      </c>
      <c r="H8067" s="15" t="str">
        <f t="shared" si="2"/>
        <v>Base Range</v>
      </c>
      <c r="I8067" s="22">
        <v>31529.0</v>
      </c>
      <c r="J8067" s="23">
        <f t="shared" si="3"/>
        <v>1.229534714</v>
      </c>
      <c r="K8067" s="24" t="str">
        <f t="shared" si="4"/>
        <v>Over Achived</v>
      </c>
    </row>
    <row r="8068" ht="22.5" customHeight="1">
      <c r="A8068" s="18">
        <v>45773.0</v>
      </c>
      <c r="B8068" s="19" t="str">
        <f t="shared" si="1"/>
        <v>Apr</v>
      </c>
      <c r="C8068" s="20" t="s">
        <v>13</v>
      </c>
      <c r="D8068" s="19" t="s">
        <v>169</v>
      </c>
      <c r="E8068" s="19" t="s">
        <v>38</v>
      </c>
      <c r="F8068" s="21">
        <v>1.0</v>
      </c>
      <c r="G8068" s="22">
        <v>33493.0</v>
      </c>
      <c r="H8068" s="15" t="str">
        <f t="shared" si="2"/>
        <v>Base Range</v>
      </c>
      <c r="I8068" s="22">
        <v>39127.0</v>
      </c>
      <c r="J8068" s="23">
        <f t="shared" si="3"/>
        <v>0.8560073606</v>
      </c>
      <c r="K8068" s="24" t="str">
        <f t="shared" si="4"/>
        <v>Target Not Meet</v>
      </c>
    </row>
    <row r="8069" ht="22.5" customHeight="1">
      <c r="A8069" s="18">
        <v>45773.0</v>
      </c>
      <c r="B8069" s="19" t="str">
        <f t="shared" si="1"/>
        <v>Apr</v>
      </c>
      <c r="C8069" s="20" t="s">
        <v>13</v>
      </c>
      <c r="D8069" s="19" t="s">
        <v>29</v>
      </c>
      <c r="E8069" s="19" t="s">
        <v>26</v>
      </c>
      <c r="F8069" s="21">
        <v>1.0</v>
      </c>
      <c r="G8069" s="22">
        <v>37640.0</v>
      </c>
      <c r="H8069" s="15" t="str">
        <f t="shared" si="2"/>
        <v>Base Range</v>
      </c>
      <c r="I8069" s="22">
        <v>45004.0</v>
      </c>
      <c r="J8069" s="23">
        <f t="shared" si="3"/>
        <v>0.8363701004</v>
      </c>
      <c r="K8069" s="24" t="str">
        <f t="shared" si="4"/>
        <v>Target Not Meet</v>
      </c>
    </row>
    <row r="8070" ht="22.5" customHeight="1">
      <c r="A8070" s="18">
        <v>45773.0</v>
      </c>
      <c r="B8070" s="19" t="str">
        <f t="shared" si="1"/>
        <v>Apr</v>
      </c>
      <c r="C8070" s="20" t="s">
        <v>57</v>
      </c>
      <c r="D8070" s="19" t="s">
        <v>58</v>
      </c>
      <c r="E8070" s="19" t="s">
        <v>38</v>
      </c>
      <c r="F8070" s="21">
        <v>1.0</v>
      </c>
      <c r="G8070" s="22">
        <v>26178.0</v>
      </c>
      <c r="H8070" s="15" t="str">
        <f t="shared" si="2"/>
        <v>Base Range</v>
      </c>
      <c r="I8070" s="22">
        <v>20782.0</v>
      </c>
      <c r="J8070" s="23">
        <f t="shared" si="3"/>
        <v>1.259647772</v>
      </c>
      <c r="K8070" s="24" t="str">
        <f t="shared" si="4"/>
        <v>Over Achived</v>
      </c>
    </row>
    <row r="8071" ht="22.5" customHeight="1">
      <c r="A8071" s="18">
        <v>45773.0</v>
      </c>
      <c r="B8071" s="19" t="str">
        <f t="shared" si="1"/>
        <v>Apr</v>
      </c>
      <c r="C8071" s="20" t="s">
        <v>57</v>
      </c>
      <c r="D8071" s="19" t="s">
        <v>71</v>
      </c>
      <c r="E8071" s="19" t="s">
        <v>34</v>
      </c>
      <c r="F8071" s="21">
        <v>1.0</v>
      </c>
      <c r="G8071" s="22">
        <v>40075.0</v>
      </c>
      <c r="H8071" s="15" t="str">
        <f t="shared" si="2"/>
        <v>Base Range</v>
      </c>
      <c r="I8071" s="22">
        <v>51371.0</v>
      </c>
      <c r="J8071" s="23">
        <f t="shared" si="3"/>
        <v>0.7801094002</v>
      </c>
      <c r="K8071" s="24" t="str">
        <f t="shared" si="4"/>
        <v>Target Not Meet</v>
      </c>
    </row>
    <row r="8072" ht="22.5" customHeight="1">
      <c r="A8072" s="18">
        <v>45773.0</v>
      </c>
      <c r="B8072" s="19" t="str">
        <f t="shared" si="1"/>
        <v>Apr</v>
      </c>
      <c r="C8072" s="20" t="s">
        <v>57</v>
      </c>
      <c r="D8072" s="19" t="s">
        <v>58</v>
      </c>
      <c r="E8072" s="19" t="s">
        <v>68</v>
      </c>
      <c r="F8072" s="21">
        <v>1.0</v>
      </c>
      <c r="G8072" s="22">
        <v>19993.0</v>
      </c>
      <c r="H8072" s="15" t="str">
        <f t="shared" si="2"/>
        <v>Base Range</v>
      </c>
      <c r="I8072" s="22">
        <v>15834.0</v>
      </c>
      <c r="J8072" s="23">
        <f t="shared" si="3"/>
        <v>1.262662625</v>
      </c>
      <c r="K8072" s="24" t="str">
        <f t="shared" si="4"/>
        <v>Over Achived</v>
      </c>
    </row>
    <row r="8073" ht="22.5" customHeight="1">
      <c r="A8073" s="18">
        <v>45773.0</v>
      </c>
      <c r="B8073" s="19" t="str">
        <f t="shared" si="1"/>
        <v>Apr</v>
      </c>
      <c r="C8073" s="20" t="s">
        <v>13</v>
      </c>
      <c r="D8073" s="19" t="s">
        <v>14</v>
      </c>
      <c r="E8073" s="19" t="s">
        <v>68</v>
      </c>
      <c r="F8073" s="21">
        <v>1.0</v>
      </c>
      <c r="G8073" s="22">
        <v>20268.0</v>
      </c>
      <c r="H8073" s="15" t="str">
        <f t="shared" si="2"/>
        <v>Base Range</v>
      </c>
      <c r="I8073" s="22">
        <v>16449.0</v>
      </c>
      <c r="J8073" s="23">
        <f t="shared" si="3"/>
        <v>1.232172169</v>
      </c>
      <c r="K8073" s="24" t="str">
        <f t="shared" si="4"/>
        <v>Over Achived</v>
      </c>
    </row>
    <row r="8074" ht="22.5" customHeight="1">
      <c r="A8074" s="18">
        <v>45773.0</v>
      </c>
      <c r="B8074" s="19" t="str">
        <f t="shared" si="1"/>
        <v>Apr</v>
      </c>
      <c r="C8074" s="20" t="s">
        <v>57</v>
      </c>
      <c r="D8074" s="19" t="s">
        <v>85</v>
      </c>
      <c r="E8074" s="19" t="s">
        <v>9</v>
      </c>
      <c r="F8074" s="21">
        <v>2.0</v>
      </c>
      <c r="G8074" s="22">
        <v>41246.0</v>
      </c>
      <c r="H8074" s="15" t="str">
        <f t="shared" si="2"/>
        <v>Base Range</v>
      </c>
      <c r="I8074" s="22">
        <v>45411.0</v>
      </c>
      <c r="J8074" s="23">
        <f t="shared" si="3"/>
        <v>0.9082821343</v>
      </c>
      <c r="K8074" s="24" t="str">
        <f t="shared" si="4"/>
        <v>Target Not Meet</v>
      </c>
    </row>
    <row r="8075" ht="22.5" customHeight="1">
      <c r="A8075" s="18">
        <v>45773.0</v>
      </c>
      <c r="B8075" s="19" t="str">
        <f t="shared" si="1"/>
        <v>Apr</v>
      </c>
      <c r="C8075" s="20" t="s">
        <v>57</v>
      </c>
      <c r="D8075" s="19" t="s">
        <v>85</v>
      </c>
      <c r="E8075" s="19" t="s">
        <v>34</v>
      </c>
      <c r="F8075" s="21">
        <v>1.0</v>
      </c>
      <c r="G8075" s="22">
        <v>32217.0</v>
      </c>
      <c r="H8075" s="15" t="str">
        <f t="shared" si="2"/>
        <v>Base Range</v>
      </c>
      <c r="I8075" s="22">
        <v>34969.0</v>
      </c>
      <c r="J8075" s="23">
        <f t="shared" si="3"/>
        <v>0.9213017244</v>
      </c>
      <c r="K8075" s="24" t="str">
        <f t="shared" si="4"/>
        <v>Target Not Meet</v>
      </c>
    </row>
    <row r="8076" ht="22.5" customHeight="1">
      <c r="A8076" s="18">
        <v>45773.0</v>
      </c>
      <c r="B8076" s="19" t="str">
        <f t="shared" si="1"/>
        <v>Apr</v>
      </c>
      <c r="C8076" s="20" t="s">
        <v>57</v>
      </c>
      <c r="D8076" s="19" t="s">
        <v>85</v>
      </c>
      <c r="E8076" s="19" t="s">
        <v>34</v>
      </c>
      <c r="F8076" s="21">
        <v>2.0</v>
      </c>
      <c r="G8076" s="22">
        <v>39230.0</v>
      </c>
      <c r="H8076" s="15" t="str">
        <f t="shared" si="2"/>
        <v>Base Range</v>
      </c>
      <c r="I8076" s="22">
        <v>42372.0</v>
      </c>
      <c r="J8076" s="23">
        <f t="shared" si="3"/>
        <v>0.9258472576</v>
      </c>
      <c r="K8076" s="24" t="str">
        <f t="shared" si="4"/>
        <v>Target Not Meet</v>
      </c>
    </row>
    <row r="8077" ht="22.5" customHeight="1">
      <c r="A8077" s="18">
        <v>45773.0</v>
      </c>
      <c r="B8077" s="19" t="str">
        <f t="shared" si="1"/>
        <v>Apr</v>
      </c>
      <c r="C8077" s="20" t="s">
        <v>57</v>
      </c>
      <c r="D8077" s="19" t="s">
        <v>85</v>
      </c>
      <c r="E8077" s="19" t="s">
        <v>9</v>
      </c>
      <c r="F8077" s="21">
        <v>1.0</v>
      </c>
      <c r="G8077" s="22">
        <v>36555.0</v>
      </c>
      <c r="H8077" s="15" t="str">
        <f t="shared" si="2"/>
        <v>Base Range</v>
      </c>
      <c r="I8077" s="22">
        <v>39357.0</v>
      </c>
      <c r="J8077" s="23">
        <f t="shared" si="3"/>
        <v>0.9288055492</v>
      </c>
      <c r="K8077" s="24" t="str">
        <f t="shared" si="4"/>
        <v>Target Not Meet</v>
      </c>
    </row>
    <row r="8078" ht="22.5" customHeight="1">
      <c r="A8078" s="18">
        <v>45773.0</v>
      </c>
      <c r="B8078" s="19" t="str">
        <f t="shared" si="1"/>
        <v>Apr</v>
      </c>
      <c r="C8078" s="20" t="s">
        <v>57</v>
      </c>
      <c r="D8078" s="19" t="s">
        <v>80</v>
      </c>
      <c r="E8078" s="19" t="s">
        <v>38</v>
      </c>
      <c r="F8078" s="21">
        <v>1.0</v>
      </c>
      <c r="G8078" s="22">
        <v>30093.0</v>
      </c>
      <c r="H8078" s="15" t="str">
        <f t="shared" si="2"/>
        <v>Base Range</v>
      </c>
      <c r="I8078" s="22">
        <v>33723.0</v>
      </c>
      <c r="J8078" s="23">
        <f t="shared" si="3"/>
        <v>0.8923583311</v>
      </c>
      <c r="K8078" s="24" t="str">
        <f t="shared" si="4"/>
        <v>Target Not Meet</v>
      </c>
    </row>
    <row r="8079" ht="22.5" customHeight="1">
      <c r="A8079" s="18">
        <v>45773.0</v>
      </c>
      <c r="B8079" s="19" t="str">
        <f t="shared" si="1"/>
        <v>Apr</v>
      </c>
      <c r="C8079" s="20" t="s">
        <v>57</v>
      </c>
      <c r="D8079" s="19" t="s">
        <v>58</v>
      </c>
      <c r="E8079" s="19" t="s">
        <v>26</v>
      </c>
      <c r="F8079" s="21">
        <v>1.0</v>
      </c>
      <c r="G8079" s="22">
        <v>31022.0</v>
      </c>
      <c r="H8079" s="15" t="str">
        <f t="shared" si="2"/>
        <v>Base Range</v>
      </c>
      <c r="I8079" s="22">
        <v>21930.0</v>
      </c>
      <c r="J8079" s="23">
        <f t="shared" si="3"/>
        <v>1.414591883</v>
      </c>
      <c r="K8079" s="24" t="str">
        <f t="shared" si="4"/>
        <v>Over Achived</v>
      </c>
    </row>
    <row r="8080" ht="22.5" customHeight="1">
      <c r="A8080" s="18">
        <v>45773.0</v>
      </c>
      <c r="B8080" s="19" t="str">
        <f t="shared" si="1"/>
        <v>Apr</v>
      </c>
      <c r="C8080" s="20" t="s">
        <v>57</v>
      </c>
      <c r="D8080" s="19" t="s">
        <v>80</v>
      </c>
      <c r="E8080" s="19" t="s">
        <v>68</v>
      </c>
      <c r="F8080" s="21">
        <v>1.0</v>
      </c>
      <c r="G8080" s="22">
        <v>18597.0</v>
      </c>
      <c r="H8080" s="15" t="str">
        <f t="shared" si="2"/>
        <v>Base Range</v>
      </c>
      <c r="I8080" s="22">
        <v>22619.0</v>
      </c>
      <c r="J8080" s="23">
        <f t="shared" si="3"/>
        <v>0.8221848888</v>
      </c>
      <c r="K8080" s="24" t="str">
        <f t="shared" si="4"/>
        <v>Target Not Meet</v>
      </c>
    </row>
    <row r="8081" ht="22.5" customHeight="1">
      <c r="A8081" s="18">
        <v>45773.0</v>
      </c>
      <c r="B8081" s="19" t="str">
        <f t="shared" si="1"/>
        <v>Apr</v>
      </c>
      <c r="C8081" s="20" t="s">
        <v>57</v>
      </c>
      <c r="D8081" s="19" t="s">
        <v>71</v>
      </c>
      <c r="E8081" s="19" t="s">
        <v>23</v>
      </c>
      <c r="F8081" s="21">
        <v>1.0</v>
      </c>
      <c r="G8081" s="22">
        <v>22090.0</v>
      </c>
      <c r="H8081" s="15" t="str">
        <f t="shared" si="2"/>
        <v>Base Range</v>
      </c>
      <c r="I8081" s="22">
        <v>24231.0</v>
      </c>
      <c r="J8081" s="23">
        <f t="shared" si="3"/>
        <v>0.9116421113</v>
      </c>
      <c r="K8081" s="24" t="str">
        <f t="shared" si="4"/>
        <v>Target Not Meet</v>
      </c>
    </row>
    <row r="8082" ht="22.5" customHeight="1">
      <c r="A8082" s="18">
        <v>45773.0</v>
      </c>
      <c r="B8082" s="19" t="str">
        <f t="shared" si="1"/>
        <v>Apr</v>
      </c>
      <c r="C8082" s="20" t="s">
        <v>57</v>
      </c>
      <c r="D8082" s="19" t="s">
        <v>71</v>
      </c>
      <c r="E8082" s="19" t="s">
        <v>26</v>
      </c>
      <c r="F8082" s="21">
        <v>1.0</v>
      </c>
      <c r="G8082" s="22">
        <v>29185.0</v>
      </c>
      <c r="H8082" s="15" t="str">
        <f t="shared" si="2"/>
        <v>Base Range</v>
      </c>
      <c r="I8082" s="22">
        <v>34662.0</v>
      </c>
      <c r="J8082" s="23">
        <f t="shared" si="3"/>
        <v>0.8419883446</v>
      </c>
      <c r="K8082" s="24" t="str">
        <f t="shared" si="4"/>
        <v>Target Not Meet</v>
      </c>
    </row>
    <row r="8083" ht="22.5" customHeight="1">
      <c r="A8083" s="18">
        <v>45773.0</v>
      </c>
      <c r="B8083" s="19" t="str">
        <f t="shared" si="1"/>
        <v>Apr</v>
      </c>
      <c r="C8083" s="20" t="s">
        <v>57</v>
      </c>
      <c r="D8083" s="25" t="s">
        <v>62</v>
      </c>
      <c r="E8083" s="19" t="s">
        <v>68</v>
      </c>
      <c r="F8083" s="21">
        <v>1.0</v>
      </c>
      <c r="G8083" s="22">
        <v>17003.0</v>
      </c>
      <c r="H8083" s="15" t="str">
        <f t="shared" si="2"/>
        <v>Base Range</v>
      </c>
      <c r="I8083" s="22">
        <v>13186.0</v>
      </c>
      <c r="J8083" s="23">
        <f t="shared" si="3"/>
        <v>1.289473684</v>
      </c>
      <c r="K8083" s="24" t="str">
        <f t="shared" si="4"/>
        <v>Over Achived</v>
      </c>
    </row>
    <row r="8084" ht="22.5" customHeight="1">
      <c r="A8084" s="18">
        <v>45773.0</v>
      </c>
      <c r="B8084" s="19" t="str">
        <f t="shared" si="1"/>
        <v>Apr</v>
      </c>
      <c r="C8084" s="20" t="s">
        <v>57</v>
      </c>
      <c r="D8084" s="25" t="s">
        <v>62</v>
      </c>
      <c r="E8084" s="19" t="s">
        <v>68</v>
      </c>
      <c r="F8084" s="21">
        <v>1.0</v>
      </c>
      <c r="G8084" s="22">
        <v>19934.0</v>
      </c>
      <c r="H8084" s="15" t="str">
        <f t="shared" si="2"/>
        <v>Base Range</v>
      </c>
      <c r="I8084" s="22">
        <v>16362.0</v>
      </c>
      <c r="J8084" s="23">
        <f t="shared" si="3"/>
        <v>1.21831072</v>
      </c>
      <c r="K8084" s="24" t="str">
        <f t="shared" si="4"/>
        <v>Over Achived</v>
      </c>
    </row>
    <row r="8085" ht="22.5" customHeight="1">
      <c r="A8085" s="18">
        <v>45773.0</v>
      </c>
      <c r="B8085" s="19" t="str">
        <f t="shared" si="1"/>
        <v>Apr</v>
      </c>
      <c r="C8085" s="20" t="s">
        <v>57</v>
      </c>
      <c r="D8085" s="25" t="s">
        <v>62</v>
      </c>
      <c r="E8085" s="19" t="s">
        <v>63</v>
      </c>
      <c r="F8085" s="21">
        <v>1.0</v>
      </c>
      <c r="G8085" s="22">
        <v>14440.0</v>
      </c>
      <c r="H8085" s="15" t="str">
        <f t="shared" si="2"/>
        <v>Base Range</v>
      </c>
      <c r="I8085" s="22">
        <v>12619.0</v>
      </c>
      <c r="J8085" s="23">
        <f t="shared" si="3"/>
        <v>1.144306205</v>
      </c>
      <c r="K8085" s="24" t="str">
        <f t="shared" si="4"/>
        <v>Over Achived</v>
      </c>
    </row>
    <row r="8086" ht="22.5" customHeight="1">
      <c r="A8086" s="18">
        <v>45773.0</v>
      </c>
      <c r="B8086" s="19" t="str">
        <f t="shared" si="1"/>
        <v>Apr</v>
      </c>
      <c r="C8086" s="20" t="s">
        <v>57</v>
      </c>
      <c r="D8086" s="19" t="s">
        <v>58</v>
      </c>
      <c r="E8086" s="19" t="s">
        <v>63</v>
      </c>
      <c r="F8086" s="21">
        <v>1.0</v>
      </c>
      <c r="G8086" s="22">
        <v>16797.0</v>
      </c>
      <c r="H8086" s="15" t="str">
        <f t="shared" si="2"/>
        <v>Base Range</v>
      </c>
      <c r="I8086" s="22">
        <v>15361.0</v>
      </c>
      <c r="J8086" s="23">
        <f t="shared" si="3"/>
        <v>1.093483497</v>
      </c>
      <c r="K8086" s="24" t="str">
        <f t="shared" si="4"/>
        <v>Over Achived</v>
      </c>
    </row>
    <row r="8087" ht="22.5" customHeight="1">
      <c r="A8087" s="18">
        <v>45773.0</v>
      </c>
      <c r="B8087" s="19" t="str">
        <f t="shared" si="1"/>
        <v>Apr</v>
      </c>
      <c r="C8087" s="20" t="s">
        <v>57</v>
      </c>
      <c r="D8087" s="19" t="s">
        <v>80</v>
      </c>
      <c r="E8087" s="19" t="s">
        <v>26</v>
      </c>
      <c r="F8087" s="21">
        <v>1.0</v>
      </c>
      <c r="G8087" s="22">
        <v>26146.0</v>
      </c>
      <c r="H8087" s="15" t="str">
        <f t="shared" si="2"/>
        <v>Base Range</v>
      </c>
      <c r="I8087" s="22">
        <v>30987.0</v>
      </c>
      <c r="J8087" s="23">
        <f t="shared" si="3"/>
        <v>0.8437731952</v>
      </c>
      <c r="K8087" s="24" t="str">
        <f t="shared" si="4"/>
        <v>Target Not Meet</v>
      </c>
    </row>
    <row r="8088" ht="22.5" customHeight="1">
      <c r="A8088" s="18">
        <v>45773.0</v>
      </c>
      <c r="B8088" s="19" t="str">
        <f t="shared" si="1"/>
        <v>Apr</v>
      </c>
      <c r="C8088" s="20" t="s">
        <v>13</v>
      </c>
      <c r="D8088" s="19" t="s">
        <v>14</v>
      </c>
      <c r="E8088" s="19" t="s">
        <v>23</v>
      </c>
      <c r="F8088" s="21">
        <v>1.0</v>
      </c>
      <c r="G8088" s="22">
        <v>25972.0</v>
      </c>
      <c r="H8088" s="15" t="str">
        <f t="shared" si="2"/>
        <v>Base Range</v>
      </c>
      <c r="I8088" s="22">
        <v>20982.0</v>
      </c>
      <c r="J8088" s="23">
        <f t="shared" si="3"/>
        <v>1.237822896</v>
      </c>
      <c r="K8088" s="24" t="str">
        <f t="shared" si="4"/>
        <v>Over Achived</v>
      </c>
    </row>
    <row r="8089" ht="22.5" customHeight="1">
      <c r="A8089" s="18">
        <v>45773.0</v>
      </c>
      <c r="B8089" s="19" t="str">
        <f t="shared" si="1"/>
        <v>Apr</v>
      </c>
      <c r="C8089" s="20" t="s">
        <v>92</v>
      </c>
      <c r="D8089" s="19" t="s">
        <v>98</v>
      </c>
      <c r="E8089" s="19" t="s">
        <v>38</v>
      </c>
      <c r="F8089" s="21">
        <v>2.0</v>
      </c>
      <c r="G8089" s="22">
        <v>50386.0</v>
      </c>
      <c r="H8089" s="15" t="str">
        <f t="shared" si="2"/>
        <v>Medium Range</v>
      </c>
      <c r="I8089" s="22">
        <v>53820.0</v>
      </c>
      <c r="J8089" s="23">
        <f t="shared" si="3"/>
        <v>0.9361947232</v>
      </c>
      <c r="K8089" s="24" t="str">
        <f t="shared" si="4"/>
        <v>Target Not Meet</v>
      </c>
    </row>
    <row r="8090" ht="22.5" customHeight="1">
      <c r="A8090" s="18">
        <v>45773.0</v>
      </c>
      <c r="B8090" s="19" t="str">
        <f t="shared" si="1"/>
        <v>Apr</v>
      </c>
      <c r="C8090" s="20" t="s">
        <v>92</v>
      </c>
      <c r="D8090" s="19" t="s">
        <v>93</v>
      </c>
      <c r="E8090" s="19" t="s">
        <v>38</v>
      </c>
      <c r="F8090" s="21">
        <v>2.0</v>
      </c>
      <c r="G8090" s="22">
        <v>52487.0</v>
      </c>
      <c r="H8090" s="15" t="str">
        <f t="shared" si="2"/>
        <v>Medium Range</v>
      </c>
      <c r="I8090" s="22">
        <v>63406.0</v>
      </c>
      <c r="J8090" s="23">
        <f t="shared" si="3"/>
        <v>0.8277923225</v>
      </c>
      <c r="K8090" s="24" t="str">
        <f t="shared" si="4"/>
        <v>Target Not Meet</v>
      </c>
    </row>
    <row r="8091" ht="22.5" customHeight="1">
      <c r="A8091" s="18">
        <v>45773.0</v>
      </c>
      <c r="B8091" s="19" t="str">
        <f t="shared" si="1"/>
        <v>Apr</v>
      </c>
      <c r="C8091" s="20" t="s">
        <v>92</v>
      </c>
      <c r="D8091" s="19" t="s">
        <v>93</v>
      </c>
      <c r="E8091" s="19" t="s">
        <v>68</v>
      </c>
      <c r="F8091" s="21">
        <v>1.0</v>
      </c>
      <c r="G8091" s="22">
        <v>33105.0</v>
      </c>
      <c r="H8091" s="15" t="str">
        <f t="shared" si="2"/>
        <v>Base Range</v>
      </c>
      <c r="I8091" s="22">
        <v>36113.0</v>
      </c>
      <c r="J8091" s="23">
        <f t="shared" si="3"/>
        <v>0.9167058954</v>
      </c>
      <c r="K8091" s="24" t="str">
        <f t="shared" si="4"/>
        <v>Target Not Meet</v>
      </c>
    </row>
    <row r="8092" ht="22.5" customHeight="1">
      <c r="A8092" s="18">
        <v>45773.0</v>
      </c>
      <c r="B8092" s="19" t="str">
        <f t="shared" si="1"/>
        <v>Apr</v>
      </c>
      <c r="C8092" s="20" t="s">
        <v>7</v>
      </c>
      <c r="D8092" s="19" t="s">
        <v>8</v>
      </c>
      <c r="E8092" s="19" t="s">
        <v>34</v>
      </c>
      <c r="F8092" s="21">
        <v>4.0</v>
      </c>
      <c r="G8092" s="22">
        <v>91497.0</v>
      </c>
      <c r="H8092" s="15" t="str">
        <f t="shared" si="2"/>
        <v>Very High Range</v>
      </c>
      <c r="I8092" s="22">
        <v>81279.0</v>
      </c>
      <c r="J8092" s="23">
        <f t="shared" si="3"/>
        <v>1.125715129</v>
      </c>
      <c r="K8092" s="24" t="str">
        <f t="shared" si="4"/>
        <v>Over Achived</v>
      </c>
    </row>
    <row r="8093" ht="22.5" customHeight="1">
      <c r="A8093" s="18">
        <v>45773.0</v>
      </c>
      <c r="B8093" s="19" t="str">
        <f t="shared" si="1"/>
        <v>Apr</v>
      </c>
      <c r="C8093" s="20" t="s">
        <v>7</v>
      </c>
      <c r="D8093" s="19" t="s">
        <v>8</v>
      </c>
      <c r="E8093" s="19" t="s">
        <v>19</v>
      </c>
      <c r="F8093" s="21">
        <v>2.0</v>
      </c>
      <c r="G8093" s="22">
        <v>57511.0</v>
      </c>
      <c r="H8093" s="15" t="str">
        <f t="shared" si="2"/>
        <v>Medium Range</v>
      </c>
      <c r="I8093" s="22">
        <v>50574.0</v>
      </c>
      <c r="J8093" s="23">
        <f t="shared" si="3"/>
        <v>1.137165342</v>
      </c>
      <c r="K8093" s="24" t="str">
        <f t="shared" si="4"/>
        <v>Over Achived</v>
      </c>
    </row>
    <row r="8094" ht="22.5" customHeight="1">
      <c r="A8094" s="18">
        <v>45773.0</v>
      </c>
      <c r="B8094" s="19" t="str">
        <f t="shared" si="1"/>
        <v>Apr</v>
      </c>
      <c r="C8094" s="20" t="s">
        <v>7</v>
      </c>
      <c r="D8094" s="19" t="s">
        <v>8</v>
      </c>
      <c r="E8094" s="19" t="s">
        <v>38</v>
      </c>
      <c r="F8094" s="21">
        <v>2.0</v>
      </c>
      <c r="G8094" s="22">
        <v>59477.0</v>
      </c>
      <c r="H8094" s="15" t="str">
        <f t="shared" si="2"/>
        <v>Medium Range</v>
      </c>
      <c r="I8094" s="22">
        <v>43877.0</v>
      </c>
      <c r="J8094" s="23">
        <f t="shared" si="3"/>
        <v>1.355539349</v>
      </c>
      <c r="K8094" s="24" t="str">
        <f t="shared" si="4"/>
        <v>Over Achived</v>
      </c>
    </row>
    <row r="8095" ht="22.5" customHeight="1">
      <c r="A8095" s="18">
        <v>45773.0</v>
      </c>
      <c r="B8095" s="19" t="str">
        <f t="shared" si="1"/>
        <v>Apr</v>
      </c>
      <c r="C8095" s="20" t="s">
        <v>7</v>
      </c>
      <c r="D8095" s="19" t="s">
        <v>106</v>
      </c>
      <c r="E8095" s="19" t="s">
        <v>9</v>
      </c>
      <c r="F8095" s="21">
        <v>4.0</v>
      </c>
      <c r="G8095" s="22">
        <v>97384.0</v>
      </c>
      <c r="H8095" s="15" t="str">
        <f t="shared" si="2"/>
        <v>Very High Range</v>
      </c>
      <c r="I8095" s="22">
        <v>82654.0</v>
      </c>
      <c r="J8095" s="23">
        <f t="shared" si="3"/>
        <v>1.178212791</v>
      </c>
      <c r="K8095" s="24" t="str">
        <f t="shared" si="4"/>
        <v>Over Achived</v>
      </c>
    </row>
    <row r="8096" ht="22.5" customHeight="1">
      <c r="A8096" s="18">
        <v>45773.0</v>
      </c>
      <c r="B8096" s="19" t="str">
        <f t="shared" si="1"/>
        <v>Apr</v>
      </c>
      <c r="C8096" s="20" t="s">
        <v>7</v>
      </c>
      <c r="D8096" s="19" t="s">
        <v>106</v>
      </c>
      <c r="E8096" s="19" t="s">
        <v>34</v>
      </c>
      <c r="F8096" s="21">
        <v>3.0</v>
      </c>
      <c r="G8096" s="22">
        <v>80188.0</v>
      </c>
      <c r="H8096" s="15" t="str">
        <f t="shared" si="2"/>
        <v>High Range</v>
      </c>
      <c r="I8096" s="22">
        <v>57621.0</v>
      </c>
      <c r="J8096" s="23">
        <f t="shared" si="3"/>
        <v>1.391645407</v>
      </c>
      <c r="K8096" s="24" t="str">
        <f t="shared" si="4"/>
        <v>Over Achived</v>
      </c>
    </row>
    <row r="8097" ht="22.5" customHeight="1">
      <c r="A8097" s="18">
        <v>45773.0</v>
      </c>
      <c r="B8097" s="19" t="str">
        <f t="shared" si="1"/>
        <v>Apr</v>
      </c>
      <c r="C8097" s="20" t="s">
        <v>7</v>
      </c>
      <c r="D8097" s="19" t="s">
        <v>106</v>
      </c>
      <c r="E8097" s="19" t="s">
        <v>23</v>
      </c>
      <c r="F8097" s="21">
        <v>2.0</v>
      </c>
      <c r="G8097" s="22">
        <v>47194.0</v>
      </c>
      <c r="H8097" s="15" t="str">
        <f t="shared" si="2"/>
        <v>Base Range</v>
      </c>
      <c r="I8097" s="22">
        <v>44639.0</v>
      </c>
      <c r="J8097" s="23">
        <f t="shared" si="3"/>
        <v>1.057236945</v>
      </c>
      <c r="K8097" s="24" t="str">
        <f t="shared" si="4"/>
        <v>Over Achived</v>
      </c>
    </row>
    <row r="8098" ht="22.5" customHeight="1">
      <c r="A8098" s="18">
        <v>45773.0</v>
      </c>
      <c r="B8098" s="19" t="str">
        <f t="shared" si="1"/>
        <v>Apr</v>
      </c>
      <c r="C8098" s="20" t="s">
        <v>7</v>
      </c>
      <c r="D8098" s="19" t="s">
        <v>106</v>
      </c>
      <c r="E8098" s="19" t="s">
        <v>26</v>
      </c>
      <c r="F8098" s="21">
        <v>6.0</v>
      </c>
      <c r="G8098" s="22">
        <v>126883.0</v>
      </c>
      <c r="H8098" s="15" t="str">
        <f t="shared" si="2"/>
        <v>Very High Range</v>
      </c>
      <c r="I8098" s="22">
        <v>96910.0</v>
      </c>
      <c r="J8098" s="23">
        <f t="shared" si="3"/>
        <v>1.309286967</v>
      </c>
      <c r="K8098" s="24" t="str">
        <f t="shared" si="4"/>
        <v>Over Achived</v>
      </c>
    </row>
    <row r="8099" ht="22.5" customHeight="1">
      <c r="A8099" s="18">
        <v>45773.0</v>
      </c>
      <c r="B8099" s="19" t="str">
        <f t="shared" si="1"/>
        <v>Apr</v>
      </c>
      <c r="C8099" s="20" t="s">
        <v>7</v>
      </c>
      <c r="D8099" s="19" t="s">
        <v>118</v>
      </c>
      <c r="E8099" s="19" t="s">
        <v>34</v>
      </c>
      <c r="F8099" s="21">
        <v>4.0</v>
      </c>
      <c r="G8099" s="22">
        <v>90095.0</v>
      </c>
      <c r="H8099" s="15" t="str">
        <f t="shared" si="2"/>
        <v>Very High Range</v>
      </c>
      <c r="I8099" s="22">
        <v>72334.0</v>
      </c>
      <c r="J8099" s="23">
        <f t="shared" si="3"/>
        <v>1.245541516</v>
      </c>
      <c r="K8099" s="24" t="str">
        <f t="shared" si="4"/>
        <v>Over Achived</v>
      </c>
    </row>
    <row r="8100" ht="22.5" customHeight="1">
      <c r="A8100" s="18">
        <v>45773.0</v>
      </c>
      <c r="B8100" s="19" t="str">
        <f t="shared" si="1"/>
        <v>Apr</v>
      </c>
      <c r="C8100" s="20" t="s">
        <v>7</v>
      </c>
      <c r="D8100" s="19" t="s">
        <v>126</v>
      </c>
      <c r="E8100" s="19" t="s">
        <v>34</v>
      </c>
      <c r="F8100" s="21">
        <v>4.0</v>
      </c>
      <c r="G8100" s="22">
        <v>88023.0</v>
      </c>
      <c r="H8100" s="15" t="str">
        <f t="shared" si="2"/>
        <v>High Range</v>
      </c>
      <c r="I8100" s="22">
        <v>79408.0</v>
      </c>
      <c r="J8100" s="23">
        <f t="shared" si="3"/>
        <v>1.108490328</v>
      </c>
      <c r="K8100" s="24" t="str">
        <f t="shared" si="4"/>
        <v>Over Achived</v>
      </c>
    </row>
    <row r="8101" ht="22.5" customHeight="1">
      <c r="A8101" s="18">
        <v>45773.0</v>
      </c>
      <c r="B8101" s="19" t="str">
        <f t="shared" si="1"/>
        <v>Apr</v>
      </c>
      <c r="C8101" s="20" t="s">
        <v>7</v>
      </c>
      <c r="D8101" s="19" t="s">
        <v>126</v>
      </c>
      <c r="E8101" s="19" t="s">
        <v>19</v>
      </c>
      <c r="F8101" s="21">
        <v>2.0</v>
      </c>
      <c r="G8101" s="22">
        <v>56373.0</v>
      </c>
      <c r="H8101" s="15" t="str">
        <f t="shared" si="2"/>
        <v>Medium Range</v>
      </c>
      <c r="I8101" s="22">
        <v>47482.0</v>
      </c>
      <c r="J8101" s="23">
        <f t="shared" si="3"/>
        <v>1.187249905</v>
      </c>
      <c r="K8101" s="24" t="str">
        <f t="shared" si="4"/>
        <v>Over Achived</v>
      </c>
    </row>
    <row r="8102" ht="22.5" customHeight="1">
      <c r="A8102" s="18">
        <v>45773.0</v>
      </c>
      <c r="B8102" s="19" t="str">
        <f t="shared" si="1"/>
        <v>Apr</v>
      </c>
      <c r="C8102" s="20" t="s">
        <v>7</v>
      </c>
      <c r="D8102" s="19" t="s">
        <v>126</v>
      </c>
      <c r="E8102" s="19" t="s">
        <v>63</v>
      </c>
      <c r="F8102" s="21">
        <v>1.0</v>
      </c>
      <c r="G8102" s="22">
        <v>37101.0</v>
      </c>
      <c r="H8102" s="15" t="str">
        <f t="shared" si="2"/>
        <v>Base Range</v>
      </c>
      <c r="I8102" s="22">
        <v>34049.0</v>
      </c>
      <c r="J8102" s="23">
        <f t="shared" si="3"/>
        <v>1.089635525</v>
      </c>
      <c r="K8102" s="24" t="str">
        <f t="shared" si="4"/>
        <v>Over Achived</v>
      </c>
    </row>
    <row r="8103" ht="22.5" customHeight="1">
      <c r="A8103" s="18">
        <v>45773.0</v>
      </c>
      <c r="B8103" s="19" t="str">
        <f t="shared" si="1"/>
        <v>Apr</v>
      </c>
      <c r="C8103" s="20" t="s">
        <v>7</v>
      </c>
      <c r="D8103" s="19" t="s">
        <v>131</v>
      </c>
      <c r="E8103" s="19" t="s">
        <v>38</v>
      </c>
      <c r="F8103" s="21">
        <v>3.0</v>
      </c>
      <c r="G8103" s="22">
        <v>59341.0</v>
      </c>
      <c r="H8103" s="15" t="str">
        <f t="shared" si="2"/>
        <v>Medium Range</v>
      </c>
      <c r="I8103" s="22">
        <v>45554.0</v>
      </c>
      <c r="J8103" s="23">
        <f t="shared" si="3"/>
        <v>1.302651798</v>
      </c>
      <c r="K8103" s="24" t="str">
        <f t="shared" si="4"/>
        <v>Over Achived</v>
      </c>
    </row>
    <row r="8104" ht="22.5" customHeight="1">
      <c r="A8104" s="18">
        <v>45773.0</v>
      </c>
      <c r="B8104" s="19" t="str">
        <f t="shared" si="1"/>
        <v>Apr</v>
      </c>
      <c r="C8104" s="20" t="s">
        <v>7</v>
      </c>
      <c r="D8104" s="19" t="s">
        <v>131</v>
      </c>
      <c r="E8104" s="19" t="s">
        <v>19</v>
      </c>
      <c r="F8104" s="21">
        <v>2.0</v>
      </c>
      <c r="G8104" s="22">
        <v>55802.0</v>
      </c>
      <c r="H8104" s="15" t="str">
        <f t="shared" si="2"/>
        <v>Medium Range</v>
      </c>
      <c r="I8104" s="22">
        <v>46334.0</v>
      </c>
      <c r="J8104" s="23">
        <f t="shared" si="3"/>
        <v>1.204342384</v>
      </c>
      <c r="K8104" s="24" t="str">
        <f t="shared" si="4"/>
        <v>Over Achived</v>
      </c>
    </row>
    <row r="8105" ht="22.5" customHeight="1">
      <c r="A8105" s="18">
        <v>45773.0</v>
      </c>
      <c r="B8105" s="19" t="str">
        <f t="shared" si="1"/>
        <v>Apr</v>
      </c>
      <c r="C8105" s="20" t="s">
        <v>7</v>
      </c>
      <c r="D8105" s="19" t="s">
        <v>131</v>
      </c>
      <c r="E8105" s="19" t="s">
        <v>9</v>
      </c>
      <c r="F8105" s="21">
        <v>4.0</v>
      </c>
      <c r="G8105" s="22">
        <v>94446.0</v>
      </c>
      <c r="H8105" s="15" t="str">
        <f t="shared" si="2"/>
        <v>Very High Range</v>
      </c>
      <c r="I8105" s="22">
        <v>71908.0</v>
      </c>
      <c r="J8105" s="23">
        <f t="shared" si="3"/>
        <v>1.313428269</v>
      </c>
      <c r="K8105" s="24" t="str">
        <f t="shared" si="4"/>
        <v>Over Achived</v>
      </c>
    </row>
    <row r="8106" ht="22.5" customHeight="1">
      <c r="A8106" s="18">
        <v>45773.0</v>
      </c>
      <c r="B8106" s="19" t="str">
        <f t="shared" si="1"/>
        <v>Apr</v>
      </c>
      <c r="C8106" s="20" t="s">
        <v>7</v>
      </c>
      <c r="D8106" s="19" t="s">
        <v>118</v>
      </c>
      <c r="E8106" s="19" t="s">
        <v>63</v>
      </c>
      <c r="F8106" s="21">
        <v>1.0</v>
      </c>
      <c r="G8106" s="22">
        <v>39595.0</v>
      </c>
      <c r="H8106" s="15" t="str">
        <f t="shared" si="2"/>
        <v>Base Range</v>
      </c>
      <c r="I8106" s="22">
        <v>36430.0</v>
      </c>
      <c r="J8106" s="23">
        <f t="shared" si="3"/>
        <v>1.086878946</v>
      </c>
      <c r="K8106" s="24" t="str">
        <f t="shared" si="4"/>
        <v>Over Achived</v>
      </c>
    </row>
    <row r="8107" ht="22.5" customHeight="1">
      <c r="A8107" s="18">
        <v>45773.0</v>
      </c>
      <c r="B8107" s="19" t="str">
        <f t="shared" si="1"/>
        <v>Apr</v>
      </c>
      <c r="C8107" s="20" t="s">
        <v>7</v>
      </c>
      <c r="D8107" s="19" t="s">
        <v>131</v>
      </c>
      <c r="E8107" s="19" t="s">
        <v>9</v>
      </c>
      <c r="F8107" s="21">
        <v>4.0</v>
      </c>
      <c r="G8107" s="22">
        <v>83938.0</v>
      </c>
      <c r="H8107" s="15" t="str">
        <f t="shared" si="2"/>
        <v>High Range</v>
      </c>
      <c r="I8107" s="22">
        <v>62763.0</v>
      </c>
      <c r="J8107" s="23">
        <f t="shared" si="3"/>
        <v>1.337380304</v>
      </c>
      <c r="K8107" s="24" t="str">
        <f t="shared" si="4"/>
        <v>Over Achived</v>
      </c>
    </row>
    <row r="8108" ht="22.5" customHeight="1">
      <c r="A8108" s="18">
        <v>45773.0</v>
      </c>
      <c r="B8108" s="19" t="str">
        <f t="shared" si="1"/>
        <v>Apr</v>
      </c>
      <c r="C8108" s="20" t="s">
        <v>92</v>
      </c>
      <c r="D8108" s="19" t="s">
        <v>93</v>
      </c>
      <c r="E8108" s="19" t="s">
        <v>23</v>
      </c>
      <c r="F8108" s="21">
        <v>2.0</v>
      </c>
      <c r="G8108" s="22">
        <v>36049.0</v>
      </c>
      <c r="H8108" s="15" t="str">
        <f t="shared" si="2"/>
        <v>Base Range</v>
      </c>
      <c r="I8108" s="22">
        <v>43421.0</v>
      </c>
      <c r="J8108" s="23">
        <f t="shared" si="3"/>
        <v>0.8302204003</v>
      </c>
      <c r="K8108" s="24" t="str">
        <f t="shared" si="4"/>
        <v>Target Not Meet</v>
      </c>
    </row>
    <row r="8109" ht="22.5" customHeight="1">
      <c r="A8109" s="18">
        <v>45773.0</v>
      </c>
      <c r="B8109" s="19" t="str">
        <f t="shared" si="1"/>
        <v>Apr</v>
      </c>
      <c r="C8109" s="20" t="s">
        <v>7</v>
      </c>
      <c r="D8109" s="19" t="s">
        <v>131</v>
      </c>
      <c r="E8109" s="19" t="s">
        <v>38</v>
      </c>
      <c r="F8109" s="21">
        <v>3.0</v>
      </c>
      <c r="G8109" s="22">
        <v>60527.0</v>
      </c>
      <c r="H8109" s="15" t="str">
        <f t="shared" si="2"/>
        <v>Medium Range</v>
      </c>
      <c r="I8109" s="22">
        <v>54349.0</v>
      </c>
      <c r="J8109" s="23">
        <f t="shared" si="3"/>
        <v>1.113672745</v>
      </c>
      <c r="K8109" s="24" t="str">
        <f t="shared" si="4"/>
        <v>Over Achived</v>
      </c>
    </row>
    <row r="8110" ht="22.5" customHeight="1">
      <c r="A8110" s="18">
        <v>45773.0</v>
      </c>
      <c r="B8110" s="19" t="str">
        <f t="shared" si="1"/>
        <v>Apr</v>
      </c>
      <c r="C8110" s="20" t="s">
        <v>92</v>
      </c>
      <c r="D8110" s="19" t="s">
        <v>93</v>
      </c>
      <c r="E8110" s="19" t="s">
        <v>34</v>
      </c>
      <c r="F8110" s="21">
        <v>3.0</v>
      </c>
      <c r="G8110" s="22">
        <v>69658.0</v>
      </c>
      <c r="H8110" s="15" t="str">
        <f t="shared" si="2"/>
        <v>Medium Range</v>
      </c>
      <c r="I8110" s="22">
        <v>78556.0</v>
      </c>
      <c r="J8110" s="23">
        <f t="shared" si="3"/>
        <v>0.8867304853</v>
      </c>
      <c r="K8110" s="24" t="str">
        <f t="shared" si="4"/>
        <v>Target Not Meet</v>
      </c>
    </row>
    <row r="8111" ht="22.5" customHeight="1">
      <c r="A8111" s="18">
        <v>45773.0</v>
      </c>
      <c r="B8111" s="19" t="str">
        <f t="shared" si="1"/>
        <v>Apr</v>
      </c>
      <c r="C8111" s="20" t="s">
        <v>92</v>
      </c>
      <c r="D8111" s="19" t="s">
        <v>98</v>
      </c>
      <c r="E8111" s="19" t="s">
        <v>68</v>
      </c>
      <c r="F8111" s="21">
        <v>1.0</v>
      </c>
      <c r="G8111" s="22">
        <v>29483.0</v>
      </c>
      <c r="H8111" s="15" t="str">
        <f t="shared" si="2"/>
        <v>Base Range</v>
      </c>
      <c r="I8111" s="22">
        <v>37923.0</v>
      </c>
      <c r="J8111" s="23">
        <f t="shared" si="3"/>
        <v>0.7774437676</v>
      </c>
      <c r="K8111" s="24" t="str">
        <f t="shared" si="4"/>
        <v>Target Not Meet</v>
      </c>
    </row>
    <row r="8112" ht="22.5" customHeight="1">
      <c r="A8112" s="18">
        <v>45773.0</v>
      </c>
      <c r="B8112" s="19" t="str">
        <f t="shared" si="1"/>
        <v>Apr</v>
      </c>
      <c r="C8112" s="20" t="s">
        <v>92</v>
      </c>
      <c r="D8112" s="19" t="s">
        <v>98</v>
      </c>
      <c r="E8112" s="19" t="s">
        <v>68</v>
      </c>
      <c r="F8112" s="21">
        <v>1.0</v>
      </c>
      <c r="G8112" s="22">
        <v>32665.0</v>
      </c>
      <c r="H8112" s="15" t="str">
        <f t="shared" si="2"/>
        <v>Base Range</v>
      </c>
      <c r="I8112" s="22">
        <v>37355.0</v>
      </c>
      <c r="J8112" s="23">
        <f t="shared" si="3"/>
        <v>0.8744478651</v>
      </c>
      <c r="K8112" s="24" t="str">
        <f t="shared" si="4"/>
        <v>Target Not Meet</v>
      </c>
    </row>
    <row r="8113" ht="22.5" customHeight="1">
      <c r="A8113" s="18">
        <v>45773.0</v>
      </c>
      <c r="B8113" s="19" t="str">
        <f t="shared" si="1"/>
        <v>Apr</v>
      </c>
      <c r="C8113" s="20" t="s">
        <v>92</v>
      </c>
      <c r="D8113" s="19" t="s">
        <v>98</v>
      </c>
      <c r="E8113" s="19" t="s">
        <v>23</v>
      </c>
      <c r="F8113" s="21">
        <v>1.0</v>
      </c>
      <c r="G8113" s="22">
        <v>36780.0</v>
      </c>
      <c r="H8113" s="15" t="str">
        <f t="shared" si="2"/>
        <v>Base Range</v>
      </c>
      <c r="I8113" s="22">
        <v>45257.0</v>
      </c>
      <c r="J8113" s="23">
        <f t="shared" si="3"/>
        <v>0.8126919593</v>
      </c>
      <c r="K8113" s="24" t="str">
        <f t="shared" si="4"/>
        <v>Target Not Meet</v>
      </c>
    </row>
    <row r="8114" ht="22.5" customHeight="1">
      <c r="A8114" s="18">
        <v>45773.0</v>
      </c>
      <c r="B8114" s="19" t="str">
        <f t="shared" si="1"/>
        <v>Apr</v>
      </c>
      <c r="C8114" s="20" t="s">
        <v>92</v>
      </c>
      <c r="D8114" s="19" t="s">
        <v>144</v>
      </c>
      <c r="E8114" s="19" t="s">
        <v>9</v>
      </c>
      <c r="F8114" s="21">
        <v>3.0</v>
      </c>
      <c r="G8114" s="22">
        <v>69378.0</v>
      </c>
      <c r="H8114" s="15" t="str">
        <f t="shared" si="2"/>
        <v>Medium Range</v>
      </c>
      <c r="I8114" s="22">
        <v>56936.0</v>
      </c>
      <c r="J8114" s="23">
        <f t="shared" si="3"/>
        <v>1.218526064</v>
      </c>
      <c r="K8114" s="24" t="str">
        <f t="shared" si="4"/>
        <v>Over Achived</v>
      </c>
    </row>
    <row r="8115" ht="22.5" customHeight="1">
      <c r="A8115" s="18">
        <v>45773.0</v>
      </c>
      <c r="B8115" s="19" t="str">
        <f t="shared" si="1"/>
        <v>Apr</v>
      </c>
      <c r="C8115" s="20" t="s">
        <v>92</v>
      </c>
      <c r="D8115" s="19" t="s">
        <v>98</v>
      </c>
      <c r="E8115" s="19" t="s">
        <v>19</v>
      </c>
      <c r="F8115" s="21">
        <v>1.0</v>
      </c>
      <c r="G8115" s="22">
        <v>39297.0</v>
      </c>
      <c r="H8115" s="15" t="str">
        <f t="shared" si="2"/>
        <v>Base Range</v>
      </c>
      <c r="I8115" s="22">
        <v>50942.0</v>
      </c>
      <c r="J8115" s="23">
        <f t="shared" si="3"/>
        <v>0.7714066978</v>
      </c>
      <c r="K8115" s="24" t="str">
        <f t="shared" si="4"/>
        <v>Target Not Meet</v>
      </c>
    </row>
    <row r="8116" ht="22.5" customHeight="1">
      <c r="A8116" s="18">
        <v>45773.0</v>
      </c>
      <c r="B8116" s="19" t="str">
        <f t="shared" si="1"/>
        <v>Apr</v>
      </c>
      <c r="C8116" s="20" t="s">
        <v>92</v>
      </c>
      <c r="D8116" s="25" t="s">
        <v>149</v>
      </c>
      <c r="E8116" s="19" t="s">
        <v>19</v>
      </c>
      <c r="F8116" s="21">
        <v>2.0</v>
      </c>
      <c r="G8116" s="22">
        <v>40433.0</v>
      </c>
      <c r="H8116" s="15" t="str">
        <f t="shared" si="2"/>
        <v>Base Range</v>
      </c>
      <c r="I8116" s="22">
        <v>37440.0</v>
      </c>
      <c r="J8116" s="23">
        <f t="shared" si="3"/>
        <v>1.079941239</v>
      </c>
      <c r="K8116" s="24" t="str">
        <f t="shared" si="4"/>
        <v>Over Achived</v>
      </c>
    </row>
    <row r="8117" ht="22.5" customHeight="1">
      <c r="A8117" s="18">
        <v>45773.0</v>
      </c>
      <c r="B8117" s="19" t="str">
        <f t="shared" si="1"/>
        <v>Apr</v>
      </c>
      <c r="C8117" s="20" t="s">
        <v>92</v>
      </c>
      <c r="D8117" s="25" t="s">
        <v>149</v>
      </c>
      <c r="E8117" s="19" t="s">
        <v>68</v>
      </c>
      <c r="F8117" s="21">
        <v>1.0</v>
      </c>
      <c r="G8117" s="22">
        <v>34918.0</v>
      </c>
      <c r="H8117" s="15" t="str">
        <f t="shared" si="2"/>
        <v>Base Range</v>
      </c>
      <c r="I8117" s="22">
        <v>24734.0</v>
      </c>
      <c r="J8117" s="23">
        <f t="shared" si="3"/>
        <v>1.411740923</v>
      </c>
      <c r="K8117" s="24" t="str">
        <f t="shared" si="4"/>
        <v>Over Achived</v>
      </c>
    </row>
    <row r="8118" ht="22.5" customHeight="1">
      <c r="A8118" s="18">
        <v>45773.0</v>
      </c>
      <c r="B8118" s="19" t="str">
        <f t="shared" si="1"/>
        <v>Apr</v>
      </c>
      <c r="C8118" s="20" t="s">
        <v>92</v>
      </c>
      <c r="D8118" s="19" t="s">
        <v>158</v>
      </c>
      <c r="E8118" s="19" t="s">
        <v>9</v>
      </c>
      <c r="F8118" s="21">
        <v>3.0</v>
      </c>
      <c r="G8118" s="22">
        <v>69854.0</v>
      </c>
      <c r="H8118" s="15" t="str">
        <f t="shared" si="2"/>
        <v>Medium Range</v>
      </c>
      <c r="I8118" s="22">
        <v>51815.0</v>
      </c>
      <c r="J8118" s="23">
        <f t="shared" si="3"/>
        <v>1.34814243</v>
      </c>
      <c r="K8118" s="24" t="str">
        <f t="shared" si="4"/>
        <v>Over Achived</v>
      </c>
    </row>
    <row r="8119" ht="22.5" customHeight="1">
      <c r="A8119" s="18">
        <v>45773.0</v>
      </c>
      <c r="B8119" s="19" t="str">
        <f t="shared" si="1"/>
        <v>Apr</v>
      </c>
      <c r="C8119" s="20" t="s">
        <v>92</v>
      </c>
      <c r="D8119" s="19" t="s">
        <v>158</v>
      </c>
      <c r="E8119" s="19" t="s">
        <v>19</v>
      </c>
      <c r="F8119" s="21">
        <v>1.0</v>
      </c>
      <c r="G8119" s="22">
        <v>38809.0</v>
      </c>
      <c r="H8119" s="15" t="str">
        <f t="shared" si="2"/>
        <v>Base Range</v>
      </c>
      <c r="I8119" s="22">
        <v>33908.0</v>
      </c>
      <c r="J8119" s="23">
        <f t="shared" si="3"/>
        <v>1.144538162</v>
      </c>
      <c r="K8119" s="24" t="str">
        <f t="shared" si="4"/>
        <v>Over Achived</v>
      </c>
    </row>
    <row r="8120" ht="22.5" customHeight="1">
      <c r="A8120" s="18">
        <v>45773.0</v>
      </c>
      <c r="B8120" s="19" t="str">
        <f t="shared" si="1"/>
        <v>Apr</v>
      </c>
      <c r="C8120" s="20" t="s">
        <v>92</v>
      </c>
      <c r="D8120" s="19" t="s">
        <v>158</v>
      </c>
      <c r="E8120" s="19" t="s">
        <v>34</v>
      </c>
      <c r="F8120" s="21">
        <v>3.0</v>
      </c>
      <c r="G8120" s="22">
        <v>69362.0</v>
      </c>
      <c r="H8120" s="15" t="str">
        <f t="shared" si="2"/>
        <v>Medium Range</v>
      </c>
      <c r="I8120" s="22">
        <v>65445.0</v>
      </c>
      <c r="J8120" s="23">
        <f t="shared" si="3"/>
        <v>1.059851784</v>
      </c>
      <c r="K8120" s="24" t="str">
        <f t="shared" si="4"/>
        <v>Over Achived</v>
      </c>
    </row>
    <row r="8121" ht="22.5" customHeight="1">
      <c r="A8121" s="18">
        <v>45773.0</v>
      </c>
      <c r="B8121" s="19" t="str">
        <f t="shared" si="1"/>
        <v>Apr</v>
      </c>
      <c r="C8121" s="20" t="s">
        <v>92</v>
      </c>
      <c r="D8121" s="19" t="s">
        <v>144</v>
      </c>
      <c r="E8121" s="19" t="s">
        <v>9</v>
      </c>
      <c r="F8121" s="21">
        <v>3.0</v>
      </c>
      <c r="G8121" s="22">
        <v>83837.0</v>
      </c>
      <c r="H8121" s="15" t="str">
        <f t="shared" si="2"/>
        <v>High Range</v>
      </c>
      <c r="I8121" s="22">
        <v>62651.0</v>
      </c>
      <c r="J8121" s="23">
        <f t="shared" si="3"/>
        <v>1.338159008</v>
      </c>
      <c r="K8121" s="24" t="str">
        <f t="shared" si="4"/>
        <v>Over Achived</v>
      </c>
    </row>
    <row r="8122" ht="22.5" customHeight="1">
      <c r="A8122" s="18">
        <v>45774.0</v>
      </c>
      <c r="B8122" s="19" t="str">
        <f t="shared" si="1"/>
        <v>Apr</v>
      </c>
      <c r="C8122" s="20" t="s">
        <v>13</v>
      </c>
      <c r="D8122" s="19" t="s">
        <v>169</v>
      </c>
      <c r="E8122" s="19" t="s">
        <v>63</v>
      </c>
      <c r="F8122" s="21">
        <v>1.0</v>
      </c>
      <c r="G8122" s="22">
        <v>10003.0</v>
      </c>
      <c r="H8122" s="15" t="str">
        <f t="shared" si="2"/>
        <v>Base Range</v>
      </c>
      <c r="I8122" s="22">
        <v>11287.0</v>
      </c>
      <c r="J8122" s="23">
        <f t="shared" si="3"/>
        <v>0.886240808</v>
      </c>
      <c r="K8122" s="24" t="str">
        <f t="shared" si="4"/>
        <v>Target Not Meet</v>
      </c>
    </row>
    <row r="8123" ht="22.5" customHeight="1">
      <c r="A8123" s="18">
        <v>45774.0</v>
      </c>
      <c r="B8123" s="19" t="str">
        <f t="shared" si="1"/>
        <v>Apr</v>
      </c>
      <c r="C8123" s="20" t="s">
        <v>13</v>
      </c>
      <c r="D8123" s="19" t="s">
        <v>29</v>
      </c>
      <c r="E8123" s="19" t="s">
        <v>23</v>
      </c>
      <c r="F8123" s="21">
        <v>1.0</v>
      </c>
      <c r="G8123" s="22">
        <v>26000.0</v>
      </c>
      <c r="H8123" s="15" t="str">
        <f t="shared" si="2"/>
        <v>Base Range</v>
      </c>
      <c r="I8123" s="22">
        <v>32936.0</v>
      </c>
      <c r="J8123" s="23">
        <f t="shared" si="3"/>
        <v>0.7894097644</v>
      </c>
      <c r="K8123" s="24" t="str">
        <f t="shared" si="4"/>
        <v>Target Not Meet</v>
      </c>
    </row>
    <row r="8124" ht="22.5" customHeight="1">
      <c r="A8124" s="18">
        <v>45774.0</v>
      </c>
      <c r="B8124" s="19" t="str">
        <f t="shared" si="1"/>
        <v>Apr</v>
      </c>
      <c r="C8124" s="20" t="s">
        <v>13</v>
      </c>
      <c r="D8124" s="19" t="s">
        <v>169</v>
      </c>
      <c r="E8124" s="19" t="s">
        <v>9</v>
      </c>
      <c r="F8124" s="21">
        <v>2.0</v>
      </c>
      <c r="G8124" s="22">
        <v>58036.0</v>
      </c>
      <c r="H8124" s="15" t="str">
        <f t="shared" si="2"/>
        <v>Medium Range</v>
      </c>
      <c r="I8124" s="22">
        <v>69344.0</v>
      </c>
      <c r="J8124" s="23">
        <f t="shared" si="3"/>
        <v>0.836928934</v>
      </c>
      <c r="K8124" s="24" t="str">
        <f t="shared" si="4"/>
        <v>Target Not Meet</v>
      </c>
    </row>
    <row r="8125" ht="22.5" customHeight="1">
      <c r="A8125" s="18">
        <v>45774.0</v>
      </c>
      <c r="B8125" s="19" t="str">
        <f t="shared" si="1"/>
        <v>Apr</v>
      </c>
      <c r="C8125" s="20" t="s">
        <v>13</v>
      </c>
      <c r="D8125" s="19" t="s">
        <v>37</v>
      </c>
      <c r="E8125" s="19" t="s">
        <v>68</v>
      </c>
      <c r="F8125" s="21">
        <v>1.0</v>
      </c>
      <c r="G8125" s="22">
        <v>21334.0</v>
      </c>
      <c r="H8125" s="15" t="str">
        <f t="shared" si="2"/>
        <v>Base Range</v>
      </c>
      <c r="I8125" s="22">
        <v>25880.0</v>
      </c>
      <c r="J8125" s="23">
        <f t="shared" si="3"/>
        <v>0.8243431221</v>
      </c>
      <c r="K8125" s="24" t="str">
        <f t="shared" si="4"/>
        <v>Target Not Meet</v>
      </c>
    </row>
    <row r="8126" ht="22.5" customHeight="1">
      <c r="A8126" s="18">
        <v>45774.0</v>
      </c>
      <c r="B8126" s="19" t="str">
        <f t="shared" si="1"/>
        <v>Apr</v>
      </c>
      <c r="C8126" s="20" t="s">
        <v>13</v>
      </c>
      <c r="D8126" s="19" t="s">
        <v>37</v>
      </c>
      <c r="E8126" s="19" t="s">
        <v>68</v>
      </c>
      <c r="F8126" s="21">
        <v>1.0</v>
      </c>
      <c r="G8126" s="22">
        <v>23156.0</v>
      </c>
      <c r="H8126" s="15" t="str">
        <f t="shared" si="2"/>
        <v>Base Range</v>
      </c>
      <c r="I8126" s="22">
        <v>26300.0</v>
      </c>
      <c r="J8126" s="23">
        <f t="shared" si="3"/>
        <v>0.8804562738</v>
      </c>
      <c r="K8126" s="24" t="str">
        <f t="shared" si="4"/>
        <v>Target Not Meet</v>
      </c>
    </row>
    <row r="8127" ht="22.5" customHeight="1">
      <c r="A8127" s="18">
        <v>45774.0</v>
      </c>
      <c r="B8127" s="19" t="str">
        <f t="shared" si="1"/>
        <v>Apr</v>
      </c>
      <c r="C8127" s="20" t="s">
        <v>13</v>
      </c>
      <c r="D8127" s="19" t="s">
        <v>29</v>
      </c>
      <c r="E8127" s="19" t="s">
        <v>23</v>
      </c>
      <c r="F8127" s="21">
        <v>1.0</v>
      </c>
      <c r="G8127" s="22">
        <v>29250.0</v>
      </c>
      <c r="H8127" s="15" t="str">
        <f t="shared" si="2"/>
        <v>Base Range</v>
      </c>
      <c r="I8127" s="22">
        <v>36492.0</v>
      </c>
      <c r="J8127" s="23">
        <f t="shared" si="3"/>
        <v>0.8015455442</v>
      </c>
      <c r="K8127" s="24" t="str">
        <f t="shared" si="4"/>
        <v>Target Not Meet</v>
      </c>
    </row>
    <row r="8128" ht="22.5" customHeight="1">
      <c r="A8128" s="18">
        <v>45774.0</v>
      </c>
      <c r="B8128" s="19" t="str">
        <f t="shared" si="1"/>
        <v>Apr</v>
      </c>
      <c r="C8128" s="20" t="s">
        <v>13</v>
      </c>
      <c r="D8128" s="19" t="s">
        <v>29</v>
      </c>
      <c r="E8128" s="19" t="s">
        <v>19</v>
      </c>
      <c r="F8128" s="21">
        <v>1.0</v>
      </c>
      <c r="G8128" s="22">
        <v>32503.0</v>
      </c>
      <c r="H8128" s="15" t="str">
        <f t="shared" si="2"/>
        <v>Base Range</v>
      </c>
      <c r="I8128" s="22">
        <v>37625.0</v>
      </c>
      <c r="J8128" s="23">
        <f t="shared" si="3"/>
        <v>0.8638671096</v>
      </c>
      <c r="K8128" s="24" t="str">
        <f t="shared" si="4"/>
        <v>Target Not Meet</v>
      </c>
    </row>
    <row r="8129" ht="22.5" customHeight="1">
      <c r="A8129" s="18">
        <v>45774.0</v>
      </c>
      <c r="B8129" s="19" t="str">
        <f t="shared" si="1"/>
        <v>Apr</v>
      </c>
      <c r="C8129" s="20" t="s">
        <v>13</v>
      </c>
      <c r="D8129" s="19" t="s">
        <v>18</v>
      </c>
      <c r="E8129" s="19" t="s">
        <v>34</v>
      </c>
      <c r="F8129" s="21">
        <v>2.0</v>
      </c>
      <c r="G8129" s="22">
        <v>57208.0</v>
      </c>
      <c r="H8129" s="15" t="str">
        <f t="shared" si="2"/>
        <v>Medium Range</v>
      </c>
      <c r="I8129" s="22">
        <v>40487.0</v>
      </c>
      <c r="J8129" s="23">
        <f t="shared" si="3"/>
        <v>1.412996764</v>
      </c>
      <c r="K8129" s="24" t="str">
        <f t="shared" si="4"/>
        <v>Over Achived</v>
      </c>
    </row>
    <row r="8130" ht="22.5" customHeight="1">
      <c r="A8130" s="18">
        <v>45774.0</v>
      </c>
      <c r="B8130" s="19" t="str">
        <f t="shared" si="1"/>
        <v>Apr</v>
      </c>
      <c r="C8130" s="20" t="s">
        <v>13</v>
      </c>
      <c r="D8130" s="19" t="s">
        <v>18</v>
      </c>
      <c r="E8130" s="19" t="s">
        <v>19</v>
      </c>
      <c r="F8130" s="21">
        <v>1.0</v>
      </c>
      <c r="G8130" s="22">
        <v>26862.0</v>
      </c>
      <c r="H8130" s="15" t="str">
        <f t="shared" si="2"/>
        <v>Base Range</v>
      </c>
      <c r="I8130" s="22">
        <v>22257.0</v>
      </c>
      <c r="J8130" s="23">
        <f t="shared" si="3"/>
        <v>1.2069012</v>
      </c>
      <c r="K8130" s="24" t="str">
        <f t="shared" si="4"/>
        <v>Over Achived</v>
      </c>
    </row>
    <row r="8131" ht="22.5" customHeight="1">
      <c r="A8131" s="18">
        <v>45774.0</v>
      </c>
      <c r="B8131" s="19" t="str">
        <f t="shared" si="1"/>
        <v>Apr</v>
      </c>
      <c r="C8131" s="20" t="s">
        <v>13</v>
      </c>
      <c r="D8131" s="19" t="s">
        <v>18</v>
      </c>
      <c r="E8131" s="19" t="s">
        <v>68</v>
      </c>
      <c r="F8131" s="21">
        <v>1.0</v>
      </c>
      <c r="G8131" s="22">
        <v>20529.0</v>
      </c>
      <c r="H8131" s="15" t="str">
        <f t="shared" si="2"/>
        <v>Base Range</v>
      </c>
      <c r="I8131" s="22">
        <v>19190.0</v>
      </c>
      <c r="J8131" s="23">
        <f t="shared" si="3"/>
        <v>1.069775925</v>
      </c>
      <c r="K8131" s="24" t="str">
        <f t="shared" si="4"/>
        <v>Over Achived</v>
      </c>
    </row>
    <row r="8132" ht="22.5" customHeight="1">
      <c r="A8132" s="18">
        <v>45774.0</v>
      </c>
      <c r="B8132" s="19" t="str">
        <f t="shared" si="1"/>
        <v>Apr</v>
      </c>
      <c r="C8132" s="20" t="s">
        <v>13</v>
      </c>
      <c r="D8132" s="19" t="s">
        <v>18</v>
      </c>
      <c r="E8132" s="19" t="s">
        <v>26</v>
      </c>
      <c r="F8132" s="21">
        <v>2.0</v>
      </c>
      <c r="G8132" s="22">
        <v>40603.0</v>
      </c>
      <c r="H8132" s="15" t="str">
        <f t="shared" si="2"/>
        <v>Base Range</v>
      </c>
      <c r="I8132" s="22">
        <v>34468.0</v>
      </c>
      <c r="J8132" s="23">
        <f t="shared" si="3"/>
        <v>1.17799118</v>
      </c>
      <c r="K8132" s="24" t="str">
        <f t="shared" si="4"/>
        <v>Over Achived</v>
      </c>
    </row>
    <row r="8133" ht="22.5" customHeight="1">
      <c r="A8133" s="18">
        <v>45774.0</v>
      </c>
      <c r="B8133" s="19" t="str">
        <f t="shared" si="1"/>
        <v>Apr</v>
      </c>
      <c r="C8133" s="20" t="s">
        <v>13</v>
      </c>
      <c r="D8133" s="19" t="s">
        <v>18</v>
      </c>
      <c r="E8133" s="19" t="s">
        <v>34</v>
      </c>
      <c r="F8133" s="21">
        <v>2.0</v>
      </c>
      <c r="G8133" s="22">
        <v>54849.0</v>
      </c>
      <c r="H8133" s="15" t="str">
        <f t="shared" si="2"/>
        <v>Medium Range</v>
      </c>
      <c r="I8133" s="22">
        <v>42809.0</v>
      </c>
      <c r="J8133" s="23">
        <f t="shared" si="3"/>
        <v>1.28124927</v>
      </c>
      <c r="K8133" s="24" t="str">
        <f t="shared" si="4"/>
        <v>Over Achived</v>
      </c>
    </row>
    <row r="8134" ht="22.5" customHeight="1">
      <c r="A8134" s="18">
        <v>45774.0</v>
      </c>
      <c r="B8134" s="19" t="str">
        <f t="shared" si="1"/>
        <v>Apr</v>
      </c>
      <c r="C8134" s="20" t="s">
        <v>13</v>
      </c>
      <c r="D8134" s="19" t="s">
        <v>14</v>
      </c>
      <c r="E8134" s="19" t="s">
        <v>9</v>
      </c>
      <c r="F8134" s="21">
        <v>2.0</v>
      </c>
      <c r="G8134" s="22">
        <v>50858.0</v>
      </c>
      <c r="H8134" s="15" t="str">
        <f t="shared" si="2"/>
        <v>Medium Range</v>
      </c>
      <c r="I8134" s="22">
        <v>43912.0</v>
      </c>
      <c r="J8134" s="23">
        <f t="shared" si="3"/>
        <v>1.158179996</v>
      </c>
      <c r="K8134" s="24" t="str">
        <f t="shared" si="4"/>
        <v>Over Achived</v>
      </c>
    </row>
    <row r="8135" ht="22.5" customHeight="1">
      <c r="A8135" s="18">
        <v>45774.0</v>
      </c>
      <c r="B8135" s="19" t="str">
        <f t="shared" si="1"/>
        <v>Apr</v>
      </c>
      <c r="C8135" s="20" t="s">
        <v>13</v>
      </c>
      <c r="D8135" s="19" t="s">
        <v>169</v>
      </c>
      <c r="E8135" s="19" t="s">
        <v>26</v>
      </c>
      <c r="F8135" s="21">
        <v>2.0</v>
      </c>
      <c r="G8135" s="22">
        <v>40221.0</v>
      </c>
      <c r="H8135" s="15" t="str">
        <f t="shared" si="2"/>
        <v>Base Range</v>
      </c>
      <c r="I8135" s="22">
        <v>51133.0</v>
      </c>
      <c r="J8135" s="23">
        <f t="shared" si="3"/>
        <v>0.7865957405</v>
      </c>
      <c r="K8135" s="24" t="str">
        <f t="shared" si="4"/>
        <v>Target Not Meet</v>
      </c>
    </row>
    <row r="8136" ht="22.5" customHeight="1">
      <c r="A8136" s="18">
        <v>45774.0</v>
      </c>
      <c r="B8136" s="19" t="str">
        <f t="shared" si="1"/>
        <v>Apr</v>
      </c>
      <c r="C8136" s="20" t="s">
        <v>13</v>
      </c>
      <c r="D8136" s="19" t="s">
        <v>29</v>
      </c>
      <c r="E8136" s="19" t="s">
        <v>34</v>
      </c>
      <c r="F8136" s="21">
        <v>2.0</v>
      </c>
      <c r="G8136" s="22">
        <v>51097.0</v>
      </c>
      <c r="H8136" s="15" t="str">
        <f t="shared" si="2"/>
        <v>Medium Range</v>
      </c>
      <c r="I8136" s="22">
        <v>60998.0</v>
      </c>
      <c r="J8136" s="23">
        <f t="shared" si="3"/>
        <v>0.8376832027</v>
      </c>
      <c r="K8136" s="24" t="str">
        <f t="shared" si="4"/>
        <v>Target Not Meet</v>
      </c>
    </row>
    <row r="8137" ht="22.5" customHeight="1">
      <c r="A8137" s="18">
        <v>45774.0</v>
      </c>
      <c r="B8137" s="19" t="str">
        <f t="shared" si="1"/>
        <v>Apr</v>
      </c>
      <c r="C8137" s="20" t="s">
        <v>13</v>
      </c>
      <c r="D8137" s="19" t="s">
        <v>169</v>
      </c>
      <c r="E8137" s="19" t="s">
        <v>23</v>
      </c>
      <c r="F8137" s="21">
        <v>1.0</v>
      </c>
      <c r="G8137" s="22">
        <v>25340.0</v>
      </c>
      <c r="H8137" s="15" t="str">
        <f t="shared" si="2"/>
        <v>Base Range</v>
      </c>
      <c r="I8137" s="22">
        <v>29477.0</v>
      </c>
      <c r="J8137" s="23">
        <f t="shared" si="3"/>
        <v>0.859653289</v>
      </c>
      <c r="K8137" s="24" t="str">
        <f t="shared" si="4"/>
        <v>Target Not Meet</v>
      </c>
    </row>
    <row r="8138" ht="22.5" customHeight="1">
      <c r="A8138" s="18">
        <v>45774.0</v>
      </c>
      <c r="B8138" s="19" t="str">
        <f t="shared" si="1"/>
        <v>Apr</v>
      </c>
      <c r="C8138" s="20" t="s">
        <v>57</v>
      </c>
      <c r="D8138" s="19" t="s">
        <v>85</v>
      </c>
      <c r="E8138" s="19" t="s">
        <v>19</v>
      </c>
      <c r="F8138" s="21">
        <v>1.0</v>
      </c>
      <c r="G8138" s="22">
        <v>23165.0</v>
      </c>
      <c r="H8138" s="15" t="str">
        <f t="shared" si="2"/>
        <v>Base Range</v>
      </c>
      <c r="I8138" s="22">
        <v>26693.0</v>
      </c>
      <c r="J8138" s="23">
        <f t="shared" si="3"/>
        <v>0.8678305174</v>
      </c>
      <c r="K8138" s="24" t="str">
        <f t="shared" si="4"/>
        <v>Target Not Meet</v>
      </c>
    </row>
    <row r="8139" ht="22.5" customHeight="1">
      <c r="A8139" s="18">
        <v>45774.0</v>
      </c>
      <c r="B8139" s="19" t="str">
        <f t="shared" si="1"/>
        <v>Apr</v>
      </c>
      <c r="C8139" s="20" t="s">
        <v>57</v>
      </c>
      <c r="D8139" s="19" t="s">
        <v>58</v>
      </c>
      <c r="E8139" s="19" t="s">
        <v>38</v>
      </c>
      <c r="F8139" s="21">
        <v>1.0</v>
      </c>
      <c r="G8139" s="22">
        <v>24418.0</v>
      </c>
      <c r="H8139" s="15" t="str">
        <f t="shared" si="2"/>
        <v>Base Range</v>
      </c>
      <c r="I8139" s="22">
        <v>17674.0</v>
      </c>
      <c r="J8139" s="23">
        <f t="shared" si="3"/>
        <v>1.381577458</v>
      </c>
      <c r="K8139" s="24" t="str">
        <f t="shared" si="4"/>
        <v>Over Achived</v>
      </c>
    </row>
    <row r="8140" ht="22.5" customHeight="1">
      <c r="A8140" s="18">
        <v>45774.0</v>
      </c>
      <c r="B8140" s="19" t="str">
        <f t="shared" si="1"/>
        <v>Apr</v>
      </c>
      <c r="C8140" s="20" t="s">
        <v>57</v>
      </c>
      <c r="D8140" s="19" t="s">
        <v>85</v>
      </c>
      <c r="E8140" s="19" t="s">
        <v>63</v>
      </c>
      <c r="F8140" s="21">
        <v>1.0</v>
      </c>
      <c r="G8140" s="22">
        <v>14059.0</v>
      </c>
      <c r="H8140" s="15" t="str">
        <f t="shared" si="2"/>
        <v>Base Range</v>
      </c>
      <c r="I8140" s="22">
        <v>17857.0</v>
      </c>
      <c r="J8140" s="23">
        <f t="shared" si="3"/>
        <v>0.7873102985</v>
      </c>
      <c r="K8140" s="24" t="str">
        <f t="shared" si="4"/>
        <v>Target Not Meet</v>
      </c>
    </row>
    <row r="8141" ht="22.5" customHeight="1">
      <c r="A8141" s="18">
        <v>45774.0</v>
      </c>
      <c r="B8141" s="19" t="str">
        <f t="shared" si="1"/>
        <v>Apr</v>
      </c>
      <c r="C8141" s="20" t="s">
        <v>57</v>
      </c>
      <c r="D8141" s="19" t="s">
        <v>85</v>
      </c>
      <c r="E8141" s="19" t="s">
        <v>19</v>
      </c>
      <c r="F8141" s="21">
        <v>1.0</v>
      </c>
      <c r="G8141" s="22">
        <v>21399.0</v>
      </c>
      <c r="H8141" s="15" t="str">
        <f t="shared" si="2"/>
        <v>Base Range</v>
      </c>
      <c r="I8141" s="22">
        <v>27672.0</v>
      </c>
      <c r="J8141" s="23">
        <f t="shared" si="3"/>
        <v>0.7733087598</v>
      </c>
      <c r="K8141" s="24" t="str">
        <f t="shared" si="4"/>
        <v>Target Not Meet</v>
      </c>
    </row>
    <row r="8142" ht="22.5" customHeight="1">
      <c r="A8142" s="18">
        <v>45774.0</v>
      </c>
      <c r="B8142" s="19" t="str">
        <f t="shared" si="1"/>
        <v>Apr</v>
      </c>
      <c r="C8142" s="20" t="s">
        <v>13</v>
      </c>
      <c r="D8142" s="19" t="s">
        <v>14</v>
      </c>
      <c r="E8142" s="19" t="s">
        <v>68</v>
      </c>
      <c r="F8142" s="21">
        <v>1.0</v>
      </c>
      <c r="G8142" s="22">
        <v>21013.0</v>
      </c>
      <c r="H8142" s="15" t="str">
        <f t="shared" si="2"/>
        <v>Base Range</v>
      </c>
      <c r="I8142" s="22">
        <v>14978.0</v>
      </c>
      <c r="J8142" s="23">
        <f t="shared" si="3"/>
        <v>1.402924289</v>
      </c>
      <c r="K8142" s="24" t="str">
        <f t="shared" si="4"/>
        <v>Over Achived</v>
      </c>
    </row>
    <row r="8143" ht="22.5" customHeight="1">
      <c r="A8143" s="18">
        <v>45774.0</v>
      </c>
      <c r="B8143" s="19" t="str">
        <f t="shared" si="1"/>
        <v>Apr</v>
      </c>
      <c r="C8143" s="20" t="s">
        <v>57</v>
      </c>
      <c r="D8143" s="19" t="s">
        <v>85</v>
      </c>
      <c r="E8143" s="19" t="s">
        <v>26</v>
      </c>
      <c r="F8143" s="21">
        <v>1.0</v>
      </c>
      <c r="G8143" s="22">
        <v>31173.0</v>
      </c>
      <c r="H8143" s="15" t="str">
        <f t="shared" si="2"/>
        <v>Base Range</v>
      </c>
      <c r="I8143" s="22">
        <v>37275.0</v>
      </c>
      <c r="J8143" s="23">
        <f t="shared" si="3"/>
        <v>0.8362977867</v>
      </c>
      <c r="K8143" s="24" t="str">
        <f t="shared" si="4"/>
        <v>Target Not Meet</v>
      </c>
    </row>
    <row r="8144" ht="22.5" customHeight="1">
      <c r="A8144" s="18">
        <v>45774.0</v>
      </c>
      <c r="B8144" s="19" t="str">
        <f t="shared" si="1"/>
        <v>Apr</v>
      </c>
      <c r="C8144" s="20" t="s">
        <v>57</v>
      </c>
      <c r="D8144" s="19" t="s">
        <v>80</v>
      </c>
      <c r="E8144" s="19" t="s">
        <v>9</v>
      </c>
      <c r="F8144" s="21">
        <v>1.0</v>
      </c>
      <c r="G8144" s="22">
        <v>35999.0</v>
      </c>
      <c r="H8144" s="15" t="str">
        <f t="shared" si="2"/>
        <v>Base Range</v>
      </c>
      <c r="I8144" s="22">
        <v>37877.0</v>
      </c>
      <c r="J8144" s="23">
        <f t="shared" si="3"/>
        <v>0.9504184598</v>
      </c>
      <c r="K8144" s="24" t="str">
        <f t="shared" si="4"/>
        <v>Target Not Meet</v>
      </c>
    </row>
    <row r="8145" ht="22.5" customHeight="1">
      <c r="A8145" s="18">
        <v>45774.0</v>
      </c>
      <c r="B8145" s="19" t="str">
        <f t="shared" si="1"/>
        <v>Apr</v>
      </c>
      <c r="C8145" s="20" t="s">
        <v>57</v>
      </c>
      <c r="D8145" s="19" t="s">
        <v>80</v>
      </c>
      <c r="E8145" s="19" t="s">
        <v>19</v>
      </c>
      <c r="F8145" s="21">
        <v>1.0</v>
      </c>
      <c r="G8145" s="22">
        <v>25601.0</v>
      </c>
      <c r="H8145" s="15" t="str">
        <f t="shared" si="2"/>
        <v>Base Range</v>
      </c>
      <c r="I8145" s="22">
        <v>32131.0</v>
      </c>
      <c r="J8145" s="23">
        <f t="shared" si="3"/>
        <v>0.796769475</v>
      </c>
      <c r="K8145" s="24" t="str">
        <f t="shared" si="4"/>
        <v>Target Not Meet</v>
      </c>
    </row>
    <row r="8146" ht="22.5" customHeight="1">
      <c r="A8146" s="18">
        <v>45774.0</v>
      </c>
      <c r="B8146" s="19" t="str">
        <f t="shared" si="1"/>
        <v>Apr</v>
      </c>
      <c r="C8146" s="20" t="s">
        <v>57</v>
      </c>
      <c r="D8146" s="19" t="s">
        <v>71</v>
      </c>
      <c r="E8146" s="19" t="s">
        <v>34</v>
      </c>
      <c r="F8146" s="21">
        <v>2.0</v>
      </c>
      <c r="G8146" s="22">
        <v>33401.0</v>
      </c>
      <c r="H8146" s="15" t="str">
        <f t="shared" si="2"/>
        <v>Base Range</v>
      </c>
      <c r="I8146" s="22">
        <v>39286.0</v>
      </c>
      <c r="J8146" s="23">
        <f t="shared" si="3"/>
        <v>0.8502010894</v>
      </c>
      <c r="K8146" s="24" t="str">
        <f t="shared" si="4"/>
        <v>Target Not Meet</v>
      </c>
    </row>
    <row r="8147" ht="22.5" customHeight="1">
      <c r="A8147" s="18">
        <v>45774.0</v>
      </c>
      <c r="B8147" s="19" t="str">
        <f t="shared" si="1"/>
        <v>Apr</v>
      </c>
      <c r="C8147" s="20" t="s">
        <v>57</v>
      </c>
      <c r="D8147" s="19" t="s">
        <v>71</v>
      </c>
      <c r="E8147" s="19" t="s">
        <v>23</v>
      </c>
      <c r="F8147" s="21">
        <v>1.0</v>
      </c>
      <c r="G8147" s="22">
        <v>19485.0</v>
      </c>
      <c r="H8147" s="15" t="str">
        <f t="shared" si="2"/>
        <v>Base Range</v>
      </c>
      <c r="I8147" s="22">
        <v>22669.0</v>
      </c>
      <c r="J8147" s="23">
        <f t="shared" si="3"/>
        <v>0.8595438705</v>
      </c>
      <c r="K8147" s="24" t="str">
        <f t="shared" si="4"/>
        <v>Target Not Meet</v>
      </c>
    </row>
    <row r="8148" ht="22.5" customHeight="1">
      <c r="A8148" s="18">
        <v>45774.0</v>
      </c>
      <c r="B8148" s="19" t="str">
        <f t="shared" si="1"/>
        <v>Apr</v>
      </c>
      <c r="C8148" s="20" t="s">
        <v>57</v>
      </c>
      <c r="D8148" s="19" t="s">
        <v>71</v>
      </c>
      <c r="E8148" s="19" t="s">
        <v>19</v>
      </c>
      <c r="F8148" s="21">
        <v>1.0</v>
      </c>
      <c r="G8148" s="22">
        <v>21913.0</v>
      </c>
      <c r="H8148" s="15" t="str">
        <f t="shared" si="2"/>
        <v>Base Range</v>
      </c>
      <c r="I8148" s="22">
        <v>27514.0</v>
      </c>
      <c r="J8148" s="23">
        <f t="shared" si="3"/>
        <v>0.7964309079</v>
      </c>
      <c r="K8148" s="24" t="str">
        <f t="shared" si="4"/>
        <v>Target Not Meet</v>
      </c>
    </row>
    <row r="8149" ht="22.5" customHeight="1">
      <c r="A8149" s="18">
        <v>45774.0</v>
      </c>
      <c r="B8149" s="19" t="str">
        <f t="shared" si="1"/>
        <v>Apr</v>
      </c>
      <c r="C8149" s="20" t="s">
        <v>57</v>
      </c>
      <c r="D8149" s="25" t="s">
        <v>62</v>
      </c>
      <c r="E8149" s="19" t="s">
        <v>23</v>
      </c>
      <c r="F8149" s="21">
        <v>1.0</v>
      </c>
      <c r="G8149" s="22">
        <v>21971.0</v>
      </c>
      <c r="H8149" s="15" t="str">
        <f t="shared" si="2"/>
        <v>Base Range</v>
      </c>
      <c r="I8149" s="22">
        <v>18084.0</v>
      </c>
      <c r="J8149" s="23">
        <f t="shared" si="3"/>
        <v>1.214941385</v>
      </c>
      <c r="K8149" s="24" t="str">
        <f t="shared" si="4"/>
        <v>Over Achived</v>
      </c>
    </row>
    <row r="8150" ht="22.5" customHeight="1">
      <c r="A8150" s="18">
        <v>45774.0</v>
      </c>
      <c r="B8150" s="19" t="str">
        <f t="shared" si="1"/>
        <v>Apr</v>
      </c>
      <c r="C8150" s="20" t="s">
        <v>57</v>
      </c>
      <c r="D8150" s="25" t="s">
        <v>62</v>
      </c>
      <c r="E8150" s="19" t="s">
        <v>63</v>
      </c>
      <c r="F8150" s="21">
        <v>1.0</v>
      </c>
      <c r="G8150" s="22">
        <v>17826.0</v>
      </c>
      <c r="H8150" s="15" t="str">
        <f t="shared" si="2"/>
        <v>Base Range</v>
      </c>
      <c r="I8150" s="22">
        <v>16204.0</v>
      </c>
      <c r="J8150" s="23">
        <f t="shared" si="3"/>
        <v>1.100098741</v>
      </c>
      <c r="K8150" s="24" t="str">
        <f t="shared" si="4"/>
        <v>Over Achived</v>
      </c>
    </row>
    <row r="8151" ht="22.5" customHeight="1">
      <c r="A8151" s="18">
        <v>45774.0</v>
      </c>
      <c r="B8151" s="19" t="str">
        <f t="shared" si="1"/>
        <v>Apr</v>
      </c>
      <c r="C8151" s="20" t="s">
        <v>57</v>
      </c>
      <c r="D8151" s="25" t="s">
        <v>62</v>
      </c>
      <c r="E8151" s="19" t="s">
        <v>9</v>
      </c>
      <c r="F8151" s="21">
        <v>2.0</v>
      </c>
      <c r="G8151" s="22">
        <v>42082.0</v>
      </c>
      <c r="H8151" s="15" t="str">
        <f t="shared" si="2"/>
        <v>Base Range</v>
      </c>
      <c r="I8151" s="22">
        <v>32728.0</v>
      </c>
      <c r="J8151" s="23">
        <f t="shared" si="3"/>
        <v>1.285810315</v>
      </c>
      <c r="K8151" s="24" t="str">
        <f t="shared" si="4"/>
        <v>Over Achived</v>
      </c>
    </row>
    <row r="8152" ht="22.5" customHeight="1">
      <c r="A8152" s="18">
        <v>45774.0</v>
      </c>
      <c r="B8152" s="19" t="str">
        <f t="shared" si="1"/>
        <v>Apr</v>
      </c>
      <c r="C8152" s="20" t="s">
        <v>57</v>
      </c>
      <c r="D8152" s="25" t="s">
        <v>62</v>
      </c>
      <c r="E8152" s="19" t="s">
        <v>34</v>
      </c>
      <c r="F8152" s="21">
        <v>1.0</v>
      </c>
      <c r="G8152" s="22">
        <v>35027.0</v>
      </c>
      <c r="H8152" s="15" t="str">
        <f t="shared" si="2"/>
        <v>Base Range</v>
      </c>
      <c r="I8152" s="22">
        <v>32040.0</v>
      </c>
      <c r="J8152" s="23">
        <f t="shared" si="3"/>
        <v>1.093227216</v>
      </c>
      <c r="K8152" s="24" t="str">
        <f t="shared" si="4"/>
        <v>Over Achived</v>
      </c>
    </row>
    <row r="8153" ht="22.5" customHeight="1">
      <c r="A8153" s="18">
        <v>45774.0</v>
      </c>
      <c r="B8153" s="19" t="str">
        <f t="shared" si="1"/>
        <v>Apr</v>
      </c>
      <c r="C8153" s="20" t="s">
        <v>57</v>
      </c>
      <c r="D8153" s="25" t="s">
        <v>62</v>
      </c>
      <c r="E8153" s="19" t="s">
        <v>63</v>
      </c>
      <c r="F8153" s="21">
        <v>1.0</v>
      </c>
      <c r="G8153" s="22">
        <v>18141.0</v>
      </c>
      <c r="H8153" s="15" t="str">
        <f t="shared" si="2"/>
        <v>Base Range</v>
      </c>
      <c r="I8153" s="22">
        <v>17076.0</v>
      </c>
      <c r="J8153" s="23">
        <f t="shared" si="3"/>
        <v>1.062368236</v>
      </c>
      <c r="K8153" s="24" t="str">
        <f t="shared" si="4"/>
        <v>Over Achived</v>
      </c>
    </row>
    <row r="8154" ht="22.5" customHeight="1">
      <c r="A8154" s="18">
        <v>45774.0</v>
      </c>
      <c r="B8154" s="19" t="str">
        <f t="shared" si="1"/>
        <v>Apr</v>
      </c>
      <c r="C8154" s="20" t="s">
        <v>57</v>
      </c>
      <c r="D8154" s="19" t="s">
        <v>58</v>
      </c>
      <c r="E8154" s="19" t="s">
        <v>34</v>
      </c>
      <c r="F8154" s="21">
        <v>1.0</v>
      </c>
      <c r="G8154" s="22">
        <v>34608.0</v>
      </c>
      <c r="H8154" s="15" t="str">
        <f t="shared" si="2"/>
        <v>Base Range</v>
      </c>
      <c r="I8154" s="22">
        <v>29701.0</v>
      </c>
      <c r="J8154" s="23">
        <f t="shared" si="3"/>
        <v>1.165213292</v>
      </c>
      <c r="K8154" s="24" t="str">
        <f t="shared" si="4"/>
        <v>Over Achived</v>
      </c>
    </row>
    <row r="8155" ht="22.5" customHeight="1">
      <c r="A8155" s="18">
        <v>45774.0</v>
      </c>
      <c r="B8155" s="19" t="str">
        <f t="shared" si="1"/>
        <v>Apr</v>
      </c>
      <c r="C8155" s="20" t="s">
        <v>13</v>
      </c>
      <c r="D8155" s="19" t="s">
        <v>169</v>
      </c>
      <c r="E8155" s="19" t="s">
        <v>34</v>
      </c>
      <c r="F8155" s="21">
        <v>2.0</v>
      </c>
      <c r="G8155" s="22">
        <v>45189.0</v>
      </c>
      <c r="H8155" s="15" t="str">
        <f t="shared" si="2"/>
        <v>Base Range</v>
      </c>
      <c r="I8155" s="22">
        <v>54658.0</v>
      </c>
      <c r="J8155" s="23">
        <f t="shared" si="3"/>
        <v>0.8267591203</v>
      </c>
      <c r="K8155" s="24" t="str">
        <f t="shared" si="4"/>
        <v>Target Not Meet</v>
      </c>
    </row>
    <row r="8156" ht="22.5" customHeight="1">
      <c r="A8156" s="18">
        <v>45774.0</v>
      </c>
      <c r="B8156" s="19" t="str">
        <f t="shared" si="1"/>
        <v>Apr</v>
      </c>
      <c r="C8156" s="20" t="s">
        <v>13</v>
      </c>
      <c r="D8156" s="19" t="s">
        <v>14</v>
      </c>
      <c r="E8156" s="19" t="s">
        <v>34</v>
      </c>
      <c r="F8156" s="21">
        <v>2.0</v>
      </c>
      <c r="G8156" s="22">
        <v>55758.0</v>
      </c>
      <c r="H8156" s="15" t="str">
        <f t="shared" si="2"/>
        <v>Medium Range</v>
      </c>
      <c r="I8156" s="22">
        <v>44899.0</v>
      </c>
      <c r="J8156" s="23">
        <f t="shared" si="3"/>
        <v>1.241853939</v>
      </c>
      <c r="K8156" s="24" t="str">
        <f t="shared" si="4"/>
        <v>Over Achived</v>
      </c>
    </row>
    <row r="8157" ht="22.5" customHeight="1">
      <c r="A8157" s="18">
        <v>45774.0</v>
      </c>
      <c r="B8157" s="19" t="str">
        <f t="shared" si="1"/>
        <v>Apr</v>
      </c>
      <c r="C8157" s="20" t="s">
        <v>57</v>
      </c>
      <c r="D8157" s="19" t="s">
        <v>85</v>
      </c>
      <c r="E8157" s="19" t="s">
        <v>26</v>
      </c>
      <c r="F8157" s="21">
        <v>1.0</v>
      </c>
      <c r="G8157" s="22">
        <v>29747.0</v>
      </c>
      <c r="H8157" s="15" t="str">
        <f t="shared" si="2"/>
        <v>Base Range</v>
      </c>
      <c r="I8157" s="22">
        <v>37948.0</v>
      </c>
      <c r="J8157" s="23">
        <f t="shared" si="3"/>
        <v>0.783888479</v>
      </c>
      <c r="K8157" s="24" t="str">
        <f t="shared" si="4"/>
        <v>Target Not Meet</v>
      </c>
    </row>
    <row r="8158" ht="22.5" customHeight="1">
      <c r="A8158" s="18">
        <v>45774.0</v>
      </c>
      <c r="B8158" s="19" t="str">
        <f t="shared" si="1"/>
        <v>Apr</v>
      </c>
      <c r="C8158" s="20" t="s">
        <v>92</v>
      </c>
      <c r="D8158" s="19" t="s">
        <v>93</v>
      </c>
      <c r="E8158" s="19" t="s">
        <v>38</v>
      </c>
      <c r="F8158" s="21">
        <v>2.0</v>
      </c>
      <c r="G8158" s="22">
        <v>53805.0</v>
      </c>
      <c r="H8158" s="15" t="str">
        <f t="shared" si="2"/>
        <v>Medium Range</v>
      </c>
      <c r="I8158" s="22">
        <v>60026.0</v>
      </c>
      <c r="J8158" s="23">
        <f t="shared" si="3"/>
        <v>0.8963615767</v>
      </c>
      <c r="K8158" s="24" t="str">
        <f t="shared" si="4"/>
        <v>Target Not Meet</v>
      </c>
    </row>
    <row r="8159" ht="22.5" customHeight="1">
      <c r="A8159" s="18">
        <v>45774.0</v>
      </c>
      <c r="B8159" s="19" t="str">
        <f t="shared" si="1"/>
        <v>Apr</v>
      </c>
      <c r="C8159" s="20" t="s">
        <v>7</v>
      </c>
      <c r="D8159" s="19" t="s">
        <v>131</v>
      </c>
      <c r="E8159" s="19" t="s">
        <v>34</v>
      </c>
      <c r="F8159" s="21">
        <v>4.0</v>
      </c>
      <c r="G8159" s="22">
        <v>102105.0</v>
      </c>
      <c r="H8159" s="15" t="str">
        <f t="shared" si="2"/>
        <v>Very High Range</v>
      </c>
      <c r="I8159" s="22">
        <v>71611.0</v>
      </c>
      <c r="J8159" s="23">
        <f t="shared" si="3"/>
        <v>1.425828434</v>
      </c>
      <c r="K8159" s="24" t="str">
        <f t="shared" si="4"/>
        <v>Over Achived</v>
      </c>
    </row>
    <row r="8160" ht="22.5" customHeight="1">
      <c r="A8160" s="18">
        <v>45774.0</v>
      </c>
      <c r="B8160" s="19" t="str">
        <f t="shared" si="1"/>
        <v>Apr</v>
      </c>
      <c r="C8160" s="20" t="s">
        <v>7</v>
      </c>
      <c r="D8160" s="19" t="s">
        <v>126</v>
      </c>
      <c r="E8160" s="19" t="s">
        <v>19</v>
      </c>
      <c r="F8160" s="21">
        <v>2.0</v>
      </c>
      <c r="G8160" s="22">
        <v>54263.0</v>
      </c>
      <c r="H8160" s="15" t="str">
        <f t="shared" si="2"/>
        <v>Medium Range</v>
      </c>
      <c r="I8160" s="22">
        <v>39115.0</v>
      </c>
      <c r="J8160" s="23">
        <f t="shared" si="3"/>
        <v>1.387268311</v>
      </c>
      <c r="K8160" s="24" t="str">
        <f t="shared" si="4"/>
        <v>Over Achived</v>
      </c>
    </row>
    <row r="8161" ht="22.5" customHeight="1">
      <c r="A8161" s="18">
        <v>45774.0</v>
      </c>
      <c r="B8161" s="19" t="str">
        <f t="shared" si="1"/>
        <v>Apr</v>
      </c>
      <c r="C8161" s="20" t="s">
        <v>7</v>
      </c>
      <c r="D8161" s="19" t="s">
        <v>126</v>
      </c>
      <c r="E8161" s="19" t="s">
        <v>9</v>
      </c>
      <c r="F8161" s="21">
        <v>4.0</v>
      </c>
      <c r="G8161" s="22">
        <v>88922.0</v>
      </c>
      <c r="H8161" s="15" t="str">
        <f t="shared" si="2"/>
        <v>High Range</v>
      </c>
      <c r="I8161" s="22">
        <v>67527.0</v>
      </c>
      <c r="J8161" s="23">
        <f t="shared" si="3"/>
        <v>1.316836228</v>
      </c>
      <c r="K8161" s="24" t="str">
        <f t="shared" si="4"/>
        <v>Over Achived</v>
      </c>
    </row>
    <row r="8162" ht="22.5" customHeight="1">
      <c r="A8162" s="18">
        <v>45774.0</v>
      </c>
      <c r="B8162" s="19" t="str">
        <f t="shared" si="1"/>
        <v>Apr</v>
      </c>
      <c r="C8162" s="20" t="s">
        <v>7</v>
      </c>
      <c r="D8162" s="19" t="s">
        <v>126</v>
      </c>
      <c r="E8162" s="19" t="s">
        <v>19</v>
      </c>
      <c r="F8162" s="21">
        <v>2.0</v>
      </c>
      <c r="G8162" s="22">
        <v>59585.0</v>
      </c>
      <c r="H8162" s="15" t="str">
        <f t="shared" si="2"/>
        <v>Medium Range</v>
      </c>
      <c r="I8162" s="22">
        <v>47448.0</v>
      </c>
      <c r="J8162" s="23">
        <f t="shared" si="3"/>
        <v>1.255795819</v>
      </c>
      <c r="K8162" s="24" t="str">
        <f t="shared" si="4"/>
        <v>Over Achived</v>
      </c>
    </row>
    <row r="8163" ht="22.5" customHeight="1">
      <c r="A8163" s="18">
        <v>45774.0</v>
      </c>
      <c r="B8163" s="19" t="str">
        <f t="shared" si="1"/>
        <v>Apr</v>
      </c>
      <c r="C8163" s="20" t="s">
        <v>7</v>
      </c>
      <c r="D8163" s="19" t="s">
        <v>118</v>
      </c>
      <c r="E8163" s="19" t="s">
        <v>9</v>
      </c>
      <c r="F8163" s="21">
        <v>4.0</v>
      </c>
      <c r="G8163" s="22">
        <v>95964.0</v>
      </c>
      <c r="H8163" s="15" t="str">
        <f t="shared" si="2"/>
        <v>Very High Range</v>
      </c>
      <c r="I8163" s="22">
        <v>84604.0</v>
      </c>
      <c r="J8163" s="23">
        <f t="shared" si="3"/>
        <v>1.134272611</v>
      </c>
      <c r="K8163" s="24" t="str">
        <f t="shared" si="4"/>
        <v>Over Achived</v>
      </c>
    </row>
    <row r="8164" ht="22.5" customHeight="1">
      <c r="A8164" s="18">
        <v>45774.0</v>
      </c>
      <c r="B8164" s="19" t="str">
        <f t="shared" si="1"/>
        <v>Apr</v>
      </c>
      <c r="C8164" s="20" t="s">
        <v>7</v>
      </c>
      <c r="D8164" s="19" t="s">
        <v>118</v>
      </c>
      <c r="E8164" s="19" t="s">
        <v>38</v>
      </c>
      <c r="F8164" s="21">
        <v>2.0</v>
      </c>
      <c r="G8164" s="22">
        <v>57699.0</v>
      </c>
      <c r="H8164" s="15" t="str">
        <f t="shared" si="2"/>
        <v>Medium Range</v>
      </c>
      <c r="I8164" s="22">
        <v>45716.0</v>
      </c>
      <c r="J8164" s="23">
        <f t="shared" si="3"/>
        <v>1.262118296</v>
      </c>
      <c r="K8164" s="24" t="str">
        <f t="shared" si="4"/>
        <v>Over Achived</v>
      </c>
    </row>
    <row r="8165" ht="22.5" customHeight="1">
      <c r="A8165" s="18">
        <v>45774.0</v>
      </c>
      <c r="B8165" s="19" t="str">
        <f t="shared" si="1"/>
        <v>Apr</v>
      </c>
      <c r="C8165" s="20" t="s">
        <v>7</v>
      </c>
      <c r="D8165" s="19" t="s">
        <v>118</v>
      </c>
      <c r="E8165" s="19" t="s">
        <v>34</v>
      </c>
      <c r="F8165" s="21">
        <v>4.0</v>
      </c>
      <c r="G8165" s="22">
        <v>88777.0</v>
      </c>
      <c r="H8165" s="15" t="str">
        <f t="shared" si="2"/>
        <v>High Range</v>
      </c>
      <c r="I8165" s="22">
        <v>66040.0</v>
      </c>
      <c r="J8165" s="23">
        <f t="shared" si="3"/>
        <v>1.344291339</v>
      </c>
      <c r="K8165" s="24" t="str">
        <f t="shared" si="4"/>
        <v>Over Achived</v>
      </c>
    </row>
    <row r="8166" ht="22.5" customHeight="1">
      <c r="A8166" s="18">
        <v>45774.0</v>
      </c>
      <c r="B8166" s="19" t="str">
        <f t="shared" si="1"/>
        <v>Apr</v>
      </c>
      <c r="C8166" s="20" t="s">
        <v>7</v>
      </c>
      <c r="D8166" s="19" t="s">
        <v>118</v>
      </c>
      <c r="E8166" s="19" t="s">
        <v>23</v>
      </c>
      <c r="F8166" s="21">
        <v>2.0</v>
      </c>
      <c r="G8166" s="22">
        <v>43425.0</v>
      </c>
      <c r="H8166" s="15" t="str">
        <f t="shared" si="2"/>
        <v>Base Range</v>
      </c>
      <c r="I8166" s="22">
        <v>40647.0</v>
      </c>
      <c r="J8166" s="23">
        <f t="shared" si="3"/>
        <v>1.068344527</v>
      </c>
      <c r="K8166" s="24" t="str">
        <f t="shared" si="4"/>
        <v>Over Achived</v>
      </c>
    </row>
    <row r="8167" ht="22.5" customHeight="1">
      <c r="A8167" s="18">
        <v>45774.0</v>
      </c>
      <c r="B8167" s="19" t="str">
        <f t="shared" si="1"/>
        <v>Apr</v>
      </c>
      <c r="C8167" s="20" t="s">
        <v>7</v>
      </c>
      <c r="D8167" s="19" t="s">
        <v>106</v>
      </c>
      <c r="E8167" s="19" t="s">
        <v>9</v>
      </c>
      <c r="F8167" s="21">
        <v>4.0</v>
      </c>
      <c r="G8167" s="22">
        <v>89046.0</v>
      </c>
      <c r="H8167" s="15" t="str">
        <f t="shared" si="2"/>
        <v>High Range</v>
      </c>
      <c r="I8167" s="22">
        <v>69836.0</v>
      </c>
      <c r="J8167" s="23">
        <f t="shared" si="3"/>
        <v>1.275073028</v>
      </c>
      <c r="K8167" s="24" t="str">
        <f t="shared" si="4"/>
        <v>Over Achived</v>
      </c>
    </row>
    <row r="8168" ht="22.5" customHeight="1">
      <c r="A8168" s="18">
        <v>45774.0</v>
      </c>
      <c r="B8168" s="19" t="str">
        <f t="shared" si="1"/>
        <v>Apr</v>
      </c>
      <c r="C8168" s="20" t="s">
        <v>7</v>
      </c>
      <c r="D8168" s="19" t="s">
        <v>106</v>
      </c>
      <c r="E8168" s="19" t="s">
        <v>38</v>
      </c>
      <c r="F8168" s="21">
        <v>3.0</v>
      </c>
      <c r="G8168" s="22">
        <v>69380.0</v>
      </c>
      <c r="H8168" s="15" t="str">
        <f t="shared" si="2"/>
        <v>Medium Range</v>
      </c>
      <c r="I8168" s="22">
        <v>53130.0</v>
      </c>
      <c r="J8168" s="23">
        <f t="shared" si="3"/>
        <v>1.305853567</v>
      </c>
      <c r="K8168" s="24" t="str">
        <f t="shared" si="4"/>
        <v>Over Achived</v>
      </c>
    </row>
    <row r="8169" ht="22.5" customHeight="1">
      <c r="A8169" s="18">
        <v>45774.0</v>
      </c>
      <c r="B8169" s="19" t="str">
        <f t="shared" si="1"/>
        <v>Apr</v>
      </c>
      <c r="C8169" s="20" t="s">
        <v>7</v>
      </c>
      <c r="D8169" s="19" t="s">
        <v>106</v>
      </c>
      <c r="E8169" s="19" t="s">
        <v>63</v>
      </c>
      <c r="F8169" s="21">
        <v>2.0</v>
      </c>
      <c r="G8169" s="22">
        <v>34257.0</v>
      </c>
      <c r="H8169" s="15" t="str">
        <f t="shared" si="2"/>
        <v>Base Range</v>
      </c>
      <c r="I8169" s="22">
        <v>30430.0</v>
      </c>
      <c r="J8169" s="23">
        <f t="shared" si="3"/>
        <v>1.125764049</v>
      </c>
      <c r="K8169" s="24" t="str">
        <f t="shared" si="4"/>
        <v>Over Achived</v>
      </c>
    </row>
    <row r="8170" ht="22.5" customHeight="1">
      <c r="A8170" s="18">
        <v>45774.0</v>
      </c>
      <c r="B8170" s="19" t="str">
        <f t="shared" si="1"/>
        <v>Apr</v>
      </c>
      <c r="C8170" s="20" t="s">
        <v>7</v>
      </c>
      <c r="D8170" s="19" t="s">
        <v>8</v>
      </c>
      <c r="E8170" s="19" t="s">
        <v>23</v>
      </c>
      <c r="F8170" s="21">
        <v>2.0</v>
      </c>
      <c r="G8170" s="22">
        <v>52899.0</v>
      </c>
      <c r="H8170" s="15" t="str">
        <f t="shared" si="2"/>
        <v>Medium Range</v>
      </c>
      <c r="I8170" s="22">
        <v>47978.0</v>
      </c>
      <c r="J8170" s="23">
        <f t="shared" si="3"/>
        <v>1.102567844</v>
      </c>
      <c r="K8170" s="24" t="str">
        <f t="shared" si="4"/>
        <v>Over Achived</v>
      </c>
    </row>
    <row r="8171" ht="22.5" customHeight="1">
      <c r="A8171" s="18">
        <v>45774.0</v>
      </c>
      <c r="B8171" s="19" t="str">
        <f t="shared" si="1"/>
        <v>Apr</v>
      </c>
      <c r="C8171" s="20" t="s">
        <v>7</v>
      </c>
      <c r="D8171" s="19" t="s">
        <v>8</v>
      </c>
      <c r="E8171" s="19" t="s">
        <v>68</v>
      </c>
      <c r="F8171" s="21">
        <v>2.0</v>
      </c>
      <c r="G8171" s="22">
        <v>47694.0</v>
      </c>
      <c r="H8171" s="15" t="str">
        <f t="shared" si="2"/>
        <v>Base Range</v>
      </c>
      <c r="I8171" s="22">
        <v>42814.0</v>
      </c>
      <c r="J8171" s="23">
        <f t="shared" si="3"/>
        <v>1.113981408</v>
      </c>
      <c r="K8171" s="24" t="str">
        <f t="shared" si="4"/>
        <v>Over Achived</v>
      </c>
    </row>
    <row r="8172" ht="22.5" customHeight="1">
      <c r="A8172" s="18">
        <v>45774.0</v>
      </c>
      <c r="B8172" s="19" t="str">
        <f t="shared" si="1"/>
        <v>Apr</v>
      </c>
      <c r="C8172" s="20" t="s">
        <v>13</v>
      </c>
      <c r="D8172" s="19" t="s">
        <v>14</v>
      </c>
      <c r="E8172" s="19" t="s">
        <v>68</v>
      </c>
      <c r="F8172" s="21">
        <v>1.0</v>
      </c>
      <c r="G8172" s="22">
        <v>24627.0</v>
      </c>
      <c r="H8172" s="15" t="str">
        <f t="shared" si="2"/>
        <v>Base Range</v>
      </c>
      <c r="I8172" s="22">
        <v>17801.0</v>
      </c>
      <c r="J8172" s="23">
        <f t="shared" si="3"/>
        <v>1.383461603</v>
      </c>
      <c r="K8172" s="24" t="str">
        <f t="shared" si="4"/>
        <v>Over Achived</v>
      </c>
    </row>
    <row r="8173" ht="22.5" customHeight="1">
      <c r="A8173" s="18">
        <v>45774.0</v>
      </c>
      <c r="B8173" s="19" t="str">
        <f t="shared" si="1"/>
        <v>Apr</v>
      </c>
      <c r="C8173" s="20" t="s">
        <v>7</v>
      </c>
      <c r="D8173" s="19" t="s">
        <v>8</v>
      </c>
      <c r="E8173" s="19" t="s">
        <v>38</v>
      </c>
      <c r="F8173" s="21">
        <v>2.0</v>
      </c>
      <c r="G8173" s="22">
        <v>61857.0</v>
      </c>
      <c r="H8173" s="15" t="str">
        <f t="shared" si="2"/>
        <v>Medium Range</v>
      </c>
      <c r="I8173" s="22">
        <v>58474.0</v>
      </c>
      <c r="J8173" s="23">
        <f t="shared" si="3"/>
        <v>1.057854773</v>
      </c>
      <c r="K8173" s="24" t="str">
        <f t="shared" si="4"/>
        <v>Over Achived</v>
      </c>
    </row>
    <row r="8174" ht="22.5" customHeight="1">
      <c r="A8174" s="18">
        <v>45774.0</v>
      </c>
      <c r="B8174" s="19" t="str">
        <f t="shared" si="1"/>
        <v>Apr</v>
      </c>
      <c r="C8174" s="20" t="s">
        <v>7</v>
      </c>
      <c r="D8174" s="19" t="s">
        <v>131</v>
      </c>
      <c r="E8174" s="19" t="s">
        <v>34</v>
      </c>
      <c r="F8174" s="21">
        <v>3.0</v>
      </c>
      <c r="G8174" s="22">
        <v>91166.0</v>
      </c>
      <c r="H8174" s="15" t="str">
        <f t="shared" si="2"/>
        <v>Very High Range</v>
      </c>
      <c r="I8174" s="22">
        <v>68186.0</v>
      </c>
      <c r="J8174" s="23">
        <f t="shared" si="3"/>
        <v>1.337019329</v>
      </c>
      <c r="K8174" s="24" t="str">
        <f t="shared" si="4"/>
        <v>Over Achived</v>
      </c>
    </row>
    <row r="8175" ht="22.5" customHeight="1">
      <c r="A8175" s="18">
        <v>45774.0</v>
      </c>
      <c r="B8175" s="19" t="str">
        <f t="shared" si="1"/>
        <v>Apr</v>
      </c>
      <c r="C8175" s="20" t="s">
        <v>7</v>
      </c>
      <c r="D8175" s="19" t="s">
        <v>131</v>
      </c>
      <c r="E8175" s="19" t="s">
        <v>23</v>
      </c>
      <c r="F8175" s="21">
        <v>2.0</v>
      </c>
      <c r="G8175" s="22">
        <v>44310.0</v>
      </c>
      <c r="H8175" s="15" t="str">
        <f t="shared" si="2"/>
        <v>Base Range</v>
      </c>
      <c r="I8175" s="22">
        <v>40090.0</v>
      </c>
      <c r="J8175" s="23">
        <f t="shared" si="3"/>
        <v>1.105263158</v>
      </c>
      <c r="K8175" s="24" t="str">
        <f t="shared" si="4"/>
        <v>Over Achived</v>
      </c>
    </row>
    <row r="8176" ht="22.5" customHeight="1">
      <c r="A8176" s="18">
        <v>45774.0</v>
      </c>
      <c r="B8176" s="19" t="str">
        <f t="shared" si="1"/>
        <v>Apr</v>
      </c>
      <c r="C8176" s="20" t="s">
        <v>7</v>
      </c>
      <c r="D8176" s="19" t="s">
        <v>8</v>
      </c>
      <c r="E8176" s="19" t="s">
        <v>34</v>
      </c>
      <c r="F8176" s="21">
        <v>4.0</v>
      </c>
      <c r="G8176" s="22">
        <v>100164.0</v>
      </c>
      <c r="H8176" s="15" t="str">
        <f t="shared" si="2"/>
        <v>Very High Range</v>
      </c>
      <c r="I8176" s="22">
        <v>73323.0</v>
      </c>
      <c r="J8176" s="23">
        <f t="shared" si="3"/>
        <v>1.366065218</v>
      </c>
      <c r="K8176" s="24" t="str">
        <f t="shared" si="4"/>
        <v>Over Achived</v>
      </c>
    </row>
    <row r="8177" ht="22.5" customHeight="1">
      <c r="A8177" s="18">
        <v>45774.0</v>
      </c>
      <c r="B8177" s="19" t="str">
        <f t="shared" si="1"/>
        <v>Apr</v>
      </c>
      <c r="C8177" s="20" t="s">
        <v>92</v>
      </c>
      <c r="D8177" s="19" t="s">
        <v>158</v>
      </c>
      <c r="E8177" s="19" t="s">
        <v>26</v>
      </c>
      <c r="F8177" s="21">
        <v>2.0</v>
      </c>
      <c r="G8177" s="22">
        <v>56347.0</v>
      </c>
      <c r="H8177" s="15" t="str">
        <f t="shared" si="2"/>
        <v>Medium Range</v>
      </c>
      <c r="I8177" s="22">
        <v>39817.0</v>
      </c>
      <c r="J8177" s="23">
        <f t="shared" si="3"/>
        <v>1.415149308</v>
      </c>
      <c r="K8177" s="24" t="str">
        <f t="shared" si="4"/>
        <v>Over Achived</v>
      </c>
    </row>
    <row r="8178" ht="22.5" customHeight="1">
      <c r="A8178" s="18">
        <v>45774.0</v>
      </c>
      <c r="B8178" s="19" t="str">
        <f t="shared" si="1"/>
        <v>Apr</v>
      </c>
      <c r="C8178" s="20" t="s">
        <v>92</v>
      </c>
      <c r="D8178" s="19" t="s">
        <v>158</v>
      </c>
      <c r="E8178" s="19" t="s">
        <v>26</v>
      </c>
      <c r="F8178" s="21">
        <v>2.0</v>
      </c>
      <c r="G8178" s="22">
        <v>52556.0</v>
      </c>
      <c r="H8178" s="15" t="str">
        <f t="shared" si="2"/>
        <v>Medium Range</v>
      </c>
      <c r="I8178" s="22">
        <v>38945.0</v>
      </c>
      <c r="J8178" s="23">
        <f t="shared" si="3"/>
        <v>1.349492875</v>
      </c>
      <c r="K8178" s="24" t="str">
        <f t="shared" si="4"/>
        <v>Over Achived</v>
      </c>
    </row>
    <row r="8179" ht="22.5" customHeight="1">
      <c r="A8179" s="18">
        <v>45774.0</v>
      </c>
      <c r="B8179" s="19" t="str">
        <f t="shared" si="1"/>
        <v>Apr</v>
      </c>
      <c r="C8179" s="20" t="s">
        <v>92</v>
      </c>
      <c r="D8179" s="19" t="s">
        <v>93</v>
      </c>
      <c r="E8179" s="19" t="s">
        <v>9</v>
      </c>
      <c r="F8179" s="21">
        <v>3.0</v>
      </c>
      <c r="G8179" s="22">
        <v>67152.0</v>
      </c>
      <c r="H8179" s="15" t="str">
        <f t="shared" si="2"/>
        <v>Medium Range</v>
      </c>
      <c r="I8179" s="22">
        <v>81464.0</v>
      </c>
      <c r="J8179" s="23">
        <f t="shared" si="3"/>
        <v>0.8243150349</v>
      </c>
      <c r="K8179" s="24" t="str">
        <f t="shared" si="4"/>
        <v>Target Not Meet</v>
      </c>
    </row>
    <row r="8180" ht="22.5" customHeight="1">
      <c r="A8180" s="18">
        <v>45774.0</v>
      </c>
      <c r="B8180" s="19" t="str">
        <f t="shared" si="1"/>
        <v>Apr</v>
      </c>
      <c r="C8180" s="20" t="s">
        <v>92</v>
      </c>
      <c r="D8180" s="19" t="s">
        <v>93</v>
      </c>
      <c r="E8180" s="19" t="s">
        <v>23</v>
      </c>
      <c r="F8180" s="21">
        <v>1.0</v>
      </c>
      <c r="G8180" s="22">
        <v>35741.0</v>
      </c>
      <c r="H8180" s="15" t="str">
        <f t="shared" si="2"/>
        <v>Base Range</v>
      </c>
      <c r="I8180" s="22">
        <v>41058.0</v>
      </c>
      <c r="J8180" s="23">
        <f t="shared" si="3"/>
        <v>0.8705002679</v>
      </c>
      <c r="K8180" s="24" t="str">
        <f t="shared" si="4"/>
        <v>Target Not Meet</v>
      </c>
    </row>
    <row r="8181" ht="22.5" customHeight="1">
      <c r="A8181" s="18">
        <v>45774.0</v>
      </c>
      <c r="B8181" s="19" t="str">
        <f t="shared" si="1"/>
        <v>Apr</v>
      </c>
      <c r="C8181" s="20" t="s">
        <v>92</v>
      </c>
      <c r="D8181" s="19" t="s">
        <v>93</v>
      </c>
      <c r="E8181" s="19" t="s">
        <v>19</v>
      </c>
      <c r="F8181" s="21">
        <v>1.0</v>
      </c>
      <c r="G8181" s="22">
        <v>42760.0</v>
      </c>
      <c r="H8181" s="15" t="str">
        <f t="shared" si="2"/>
        <v>Base Range</v>
      </c>
      <c r="I8181" s="22">
        <v>52823.0</v>
      </c>
      <c r="J8181" s="23">
        <f t="shared" si="3"/>
        <v>0.8094958635</v>
      </c>
      <c r="K8181" s="24" t="str">
        <f t="shared" si="4"/>
        <v>Target Not Meet</v>
      </c>
    </row>
    <row r="8182" ht="22.5" customHeight="1">
      <c r="A8182" s="18">
        <v>45774.0</v>
      </c>
      <c r="B8182" s="19" t="str">
        <f t="shared" si="1"/>
        <v>Apr</v>
      </c>
      <c r="C8182" s="20" t="s">
        <v>92</v>
      </c>
      <c r="D8182" s="19" t="s">
        <v>98</v>
      </c>
      <c r="E8182" s="19" t="s">
        <v>63</v>
      </c>
      <c r="F8182" s="21">
        <v>1.0</v>
      </c>
      <c r="G8182" s="22">
        <v>15594.0</v>
      </c>
      <c r="H8182" s="15" t="str">
        <f t="shared" si="2"/>
        <v>Base Range</v>
      </c>
      <c r="I8182" s="22">
        <v>18295.0</v>
      </c>
      <c r="J8182" s="23">
        <f t="shared" si="3"/>
        <v>0.8523640339</v>
      </c>
      <c r="K8182" s="24" t="str">
        <f t="shared" si="4"/>
        <v>Target Not Meet</v>
      </c>
    </row>
    <row r="8183" ht="22.5" customHeight="1">
      <c r="A8183" s="18">
        <v>45774.0</v>
      </c>
      <c r="B8183" s="19" t="str">
        <f t="shared" si="1"/>
        <v>Apr</v>
      </c>
      <c r="C8183" s="20" t="s">
        <v>92</v>
      </c>
      <c r="D8183" s="19" t="s">
        <v>98</v>
      </c>
      <c r="E8183" s="19" t="s">
        <v>34</v>
      </c>
      <c r="F8183" s="21">
        <v>3.0</v>
      </c>
      <c r="G8183" s="22">
        <v>71896.0</v>
      </c>
      <c r="H8183" s="15" t="str">
        <f t="shared" si="2"/>
        <v>High Range</v>
      </c>
      <c r="I8183" s="22">
        <v>86062.0</v>
      </c>
      <c r="J8183" s="23">
        <f t="shared" si="3"/>
        <v>0.8353977365</v>
      </c>
      <c r="K8183" s="24" t="str">
        <f t="shared" si="4"/>
        <v>Target Not Meet</v>
      </c>
    </row>
    <row r="8184" ht="22.5" customHeight="1">
      <c r="A8184" s="18">
        <v>45774.0</v>
      </c>
      <c r="B8184" s="19" t="str">
        <f t="shared" si="1"/>
        <v>Apr</v>
      </c>
      <c r="C8184" s="20" t="s">
        <v>92</v>
      </c>
      <c r="D8184" s="19" t="s">
        <v>98</v>
      </c>
      <c r="E8184" s="19" t="s">
        <v>68</v>
      </c>
      <c r="F8184" s="21">
        <v>1.0</v>
      </c>
      <c r="G8184" s="22">
        <v>30748.0</v>
      </c>
      <c r="H8184" s="15" t="str">
        <f t="shared" si="2"/>
        <v>Base Range</v>
      </c>
      <c r="I8184" s="22">
        <v>33363.0</v>
      </c>
      <c r="J8184" s="23">
        <f t="shared" si="3"/>
        <v>0.9216197584</v>
      </c>
      <c r="K8184" s="24" t="str">
        <f t="shared" si="4"/>
        <v>Target Not Meet</v>
      </c>
    </row>
    <row r="8185" ht="22.5" customHeight="1">
      <c r="A8185" s="18">
        <v>45774.0</v>
      </c>
      <c r="B8185" s="19" t="str">
        <f t="shared" si="1"/>
        <v>Apr</v>
      </c>
      <c r="C8185" s="20" t="s">
        <v>92</v>
      </c>
      <c r="D8185" s="19" t="s">
        <v>93</v>
      </c>
      <c r="E8185" s="19" t="s">
        <v>23</v>
      </c>
      <c r="F8185" s="21">
        <v>1.0</v>
      </c>
      <c r="G8185" s="22">
        <v>33713.0</v>
      </c>
      <c r="H8185" s="15" t="str">
        <f t="shared" si="2"/>
        <v>Base Range</v>
      </c>
      <c r="I8185" s="22">
        <v>43230.0</v>
      </c>
      <c r="J8185" s="23">
        <f t="shared" si="3"/>
        <v>0.7798519547</v>
      </c>
      <c r="K8185" s="24" t="str">
        <f t="shared" si="4"/>
        <v>Target Not Meet</v>
      </c>
    </row>
    <row r="8186" ht="22.5" customHeight="1">
      <c r="A8186" s="18">
        <v>45774.0</v>
      </c>
      <c r="B8186" s="19" t="str">
        <f t="shared" si="1"/>
        <v>Apr</v>
      </c>
      <c r="C8186" s="20" t="s">
        <v>92</v>
      </c>
      <c r="D8186" s="19" t="s">
        <v>144</v>
      </c>
      <c r="E8186" s="19" t="s">
        <v>23</v>
      </c>
      <c r="F8186" s="21">
        <v>2.0</v>
      </c>
      <c r="G8186" s="22">
        <v>33261.0</v>
      </c>
      <c r="H8186" s="15" t="str">
        <f t="shared" si="2"/>
        <v>Base Range</v>
      </c>
      <c r="I8186" s="22">
        <v>26835.0</v>
      </c>
      <c r="J8186" s="23">
        <f t="shared" si="3"/>
        <v>1.239463387</v>
      </c>
      <c r="K8186" s="24" t="str">
        <f t="shared" si="4"/>
        <v>Over Achived</v>
      </c>
    </row>
    <row r="8187" ht="22.5" customHeight="1">
      <c r="A8187" s="18">
        <v>45774.0</v>
      </c>
      <c r="B8187" s="19" t="str">
        <f t="shared" si="1"/>
        <v>Apr</v>
      </c>
      <c r="C8187" s="20" t="s">
        <v>92</v>
      </c>
      <c r="D8187" s="19" t="s">
        <v>144</v>
      </c>
      <c r="E8187" s="19" t="s">
        <v>38</v>
      </c>
      <c r="F8187" s="21">
        <v>2.0</v>
      </c>
      <c r="G8187" s="22">
        <v>56680.0</v>
      </c>
      <c r="H8187" s="15" t="str">
        <f t="shared" si="2"/>
        <v>Medium Range</v>
      </c>
      <c r="I8187" s="22">
        <v>45704.0</v>
      </c>
      <c r="J8187" s="23">
        <f t="shared" si="3"/>
        <v>1.240154035</v>
      </c>
      <c r="K8187" s="24" t="str">
        <f t="shared" si="4"/>
        <v>Over Achived</v>
      </c>
    </row>
    <row r="8188" ht="22.5" customHeight="1">
      <c r="A8188" s="18">
        <v>45774.0</v>
      </c>
      <c r="B8188" s="19" t="str">
        <f t="shared" si="1"/>
        <v>Apr</v>
      </c>
      <c r="C8188" s="20" t="s">
        <v>92</v>
      </c>
      <c r="D8188" s="19" t="s">
        <v>144</v>
      </c>
      <c r="E8188" s="19" t="s">
        <v>38</v>
      </c>
      <c r="F8188" s="21">
        <v>2.0</v>
      </c>
      <c r="G8188" s="22">
        <v>42905.0</v>
      </c>
      <c r="H8188" s="15" t="str">
        <f t="shared" si="2"/>
        <v>Base Range</v>
      </c>
      <c r="I8188" s="22">
        <v>33603.0</v>
      </c>
      <c r="J8188" s="23">
        <f t="shared" si="3"/>
        <v>1.276820522</v>
      </c>
      <c r="K8188" s="24" t="str">
        <f t="shared" si="4"/>
        <v>Over Achived</v>
      </c>
    </row>
    <row r="8189" ht="22.5" customHeight="1">
      <c r="A8189" s="18">
        <v>45774.0</v>
      </c>
      <c r="B8189" s="19" t="str">
        <f t="shared" si="1"/>
        <v>Apr</v>
      </c>
      <c r="C8189" s="20" t="s">
        <v>92</v>
      </c>
      <c r="D8189" s="25" t="s">
        <v>149</v>
      </c>
      <c r="E8189" s="19" t="s">
        <v>34</v>
      </c>
      <c r="F8189" s="21">
        <v>2.0</v>
      </c>
      <c r="G8189" s="22">
        <v>74849.0</v>
      </c>
      <c r="H8189" s="15" t="str">
        <f t="shared" si="2"/>
        <v>High Range</v>
      </c>
      <c r="I8189" s="22">
        <v>57479.0</v>
      </c>
      <c r="J8189" s="23">
        <f t="shared" si="3"/>
        <v>1.302197324</v>
      </c>
      <c r="K8189" s="24" t="str">
        <f t="shared" si="4"/>
        <v>Over Achived</v>
      </c>
    </row>
    <row r="8190" ht="22.5" customHeight="1">
      <c r="A8190" s="18">
        <v>45774.0</v>
      </c>
      <c r="B8190" s="19" t="str">
        <f t="shared" si="1"/>
        <v>Apr</v>
      </c>
      <c r="C8190" s="20" t="s">
        <v>92</v>
      </c>
      <c r="D8190" s="25" t="s">
        <v>149</v>
      </c>
      <c r="E8190" s="19" t="s">
        <v>68</v>
      </c>
      <c r="F8190" s="21">
        <v>1.0</v>
      </c>
      <c r="G8190" s="22">
        <v>35586.0</v>
      </c>
      <c r="H8190" s="15" t="str">
        <f t="shared" si="2"/>
        <v>Base Range</v>
      </c>
      <c r="I8190" s="22">
        <v>31532.0</v>
      </c>
      <c r="J8190" s="23">
        <f t="shared" si="3"/>
        <v>1.128567804</v>
      </c>
      <c r="K8190" s="24" t="str">
        <f t="shared" si="4"/>
        <v>Over Achived</v>
      </c>
    </row>
    <row r="8191" ht="22.5" customHeight="1">
      <c r="A8191" s="18">
        <v>45774.0</v>
      </c>
      <c r="B8191" s="19" t="str">
        <f t="shared" si="1"/>
        <v>Apr</v>
      </c>
      <c r="C8191" s="20" t="s">
        <v>92</v>
      </c>
      <c r="D8191" s="25" t="s">
        <v>149</v>
      </c>
      <c r="E8191" s="19" t="s">
        <v>68</v>
      </c>
      <c r="F8191" s="21">
        <v>1.0</v>
      </c>
      <c r="G8191" s="22">
        <v>28889.0</v>
      </c>
      <c r="H8191" s="15" t="str">
        <f t="shared" si="2"/>
        <v>Base Range</v>
      </c>
      <c r="I8191" s="22">
        <v>21960.0</v>
      </c>
      <c r="J8191" s="23">
        <f t="shared" si="3"/>
        <v>1.315528233</v>
      </c>
      <c r="K8191" s="24" t="str">
        <f t="shared" si="4"/>
        <v>Over Achived</v>
      </c>
    </row>
    <row r="8192" ht="22.5" customHeight="1">
      <c r="A8192" s="18">
        <v>45774.0</v>
      </c>
      <c r="B8192" s="19" t="str">
        <f t="shared" si="1"/>
        <v>Apr</v>
      </c>
      <c r="C8192" s="20" t="s">
        <v>92</v>
      </c>
      <c r="D8192" s="19" t="s">
        <v>144</v>
      </c>
      <c r="E8192" s="19" t="s">
        <v>26</v>
      </c>
      <c r="F8192" s="21">
        <v>2.0</v>
      </c>
      <c r="G8192" s="22">
        <v>56426.0</v>
      </c>
      <c r="H8192" s="15" t="str">
        <f t="shared" si="2"/>
        <v>Medium Range</v>
      </c>
      <c r="I8192" s="22">
        <v>43570.0</v>
      </c>
      <c r="J8192" s="23">
        <f t="shared" si="3"/>
        <v>1.295065412</v>
      </c>
      <c r="K8192" s="24" t="str">
        <f t="shared" si="4"/>
        <v>Over Achived</v>
      </c>
    </row>
    <row r="8193" ht="22.5" customHeight="1">
      <c r="A8193" s="18">
        <v>45774.0</v>
      </c>
      <c r="B8193" s="19" t="str">
        <f t="shared" si="1"/>
        <v>Apr</v>
      </c>
      <c r="C8193" s="20" t="s">
        <v>92</v>
      </c>
      <c r="D8193" s="25" t="s">
        <v>149</v>
      </c>
      <c r="E8193" s="19" t="s">
        <v>68</v>
      </c>
      <c r="F8193" s="21">
        <v>1.0</v>
      </c>
      <c r="G8193" s="22">
        <v>37597.0</v>
      </c>
      <c r="H8193" s="15" t="str">
        <f t="shared" si="2"/>
        <v>Base Range</v>
      </c>
      <c r="I8193" s="22">
        <v>30209.0</v>
      </c>
      <c r="J8193" s="23">
        <f t="shared" si="3"/>
        <v>1.244562879</v>
      </c>
      <c r="K8193" s="24" t="str">
        <f t="shared" si="4"/>
        <v>Over Achived</v>
      </c>
    </row>
    <row r="8194" ht="22.5" customHeight="1">
      <c r="A8194" s="18">
        <v>45775.0</v>
      </c>
      <c r="B8194" s="19" t="str">
        <f t="shared" si="1"/>
        <v>Apr</v>
      </c>
      <c r="C8194" s="20" t="s">
        <v>13</v>
      </c>
      <c r="D8194" s="19" t="s">
        <v>37</v>
      </c>
      <c r="E8194" s="19" t="s">
        <v>19</v>
      </c>
      <c r="F8194" s="21">
        <v>1.0</v>
      </c>
      <c r="G8194" s="22">
        <v>29540.0</v>
      </c>
      <c r="H8194" s="15" t="str">
        <f t="shared" si="2"/>
        <v>Base Range</v>
      </c>
      <c r="I8194" s="22">
        <v>35014.0</v>
      </c>
      <c r="J8194" s="23">
        <f t="shared" si="3"/>
        <v>0.843662535</v>
      </c>
      <c r="K8194" s="24" t="str">
        <f t="shared" si="4"/>
        <v>Target Not Meet</v>
      </c>
    </row>
    <row r="8195" ht="22.5" customHeight="1">
      <c r="A8195" s="18">
        <v>45775.0</v>
      </c>
      <c r="B8195" s="19" t="str">
        <f t="shared" si="1"/>
        <v>Apr</v>
      </c>
      <c r="C8195" s="20" t="s">
        <v>13</v>
      </c>
      <c r="D8195" s="19" t="s">
        <v>37</v>
      </c>
      <c r="E8195" s="19" t="s">
        <v>26</v>
      </c>
      <c r="F8195" s="21">
        <v>2.0</v>
      </c>
      <c r="G8195" s="22">
        <v>38408.0</v>
      </c>
      <c r="H8195" s="15" t="str">
        <f t="shared" si="2"/>
        <v>Base Range</v>
      </c>
      <c r="I8195" s="22">
        <v>46241.0</v>
      </c>
      <c r="J8195" s="23">
        <f t="shared" si="3"/>
        <v>0.8306048745</v>
      </c>
      <c r="K8195" s="24" t="str">
        <f t="shared" si="4"/>
        <v>Target Not Meet</v>
      </c>
    </row>
    <row r="8196" ht="22.5" customHeight="1">
      <c r="A8196" s="18">
        <v>45775.0</v>
      </c>
      <c r="B8196" s="19" t="str">
        <f t="shared" si="1"/>
        <v>Apr</v>
      </c>
      <c r="C8196" s="20" t="s">
        <v>13</v>
      </c>
      <c r="D8196" s="19" t="s">
        <v>37</v>
      </c>
      <c r="E8196" s="19" t="s">
        <v>9</v>
      </c>
      <c r="F8196" s="21">
        <v>2.0</v>
      </c>
      <c r="G8196" s="22">
        <v>70906.0</v>
      </c>
      <c r="H8196" s="15" t="str">
        <f t="shared" si="2"/>
        <v>High Range</v>
      </c>
      <c r="I8196" s="22">
        <v>82954.0</v>
      </c>
      <c r="J8196" s="23">
        <f t="shared" si="3"/>
        <v>0.8547628806</v>
      </c>
      <c r="K8196" s="24" t="str">
        <f t="shared" si="4"/>
        <v>Target Not Meet</v>
      </c>
    </row>
    <row r="8197" ht="22.5" customHeight="1">
      <c r="A8197" s="18">
        <v>45775.0</v>
      </c>
      <c r="B8197" s="19" t="str">
        <f t="shared" si="1"/>
        <v>Apr</v>
      </c>
      <c r="C8197" s="20" t="s">
        <v>13</v>
      </c>
      <c r="D8197" s="19" t="s">
        <v>29</v>
      </c>
      <c r="E8197" s="19" t="s">
        <v>38</v>
      </c>
      <c r="F8197" s="21">
        <v>1.0</v>
      </c>
      <c r="G8197" s="22">
        <v>41166.0</v>
      </c>
      <c r="H8197" s="15" t="str">
        <f t="shared" si="2"/>
        <v>Base Range</v>
      </c>
      <c r="I8197" s="22">
        <v>45052.0</v>
      </c>
      <c r="J8197" s="23">
        <f t="shared" si="3"/>
        <v>0.9137441179</v>
      </c>
      <c r="K8197" s="24" t="str">
        <f t="shared" si="4"/>
        <v>Target Not Meet</v>
      </c>
    </row>
    <row r="8198" ht="22.5" customHeight="1">
      <c r="A8198" s="18">
        <v>45775.0</v>
      </c>
      <c r="B8198" s="19" t="str">
        <f t="shared" si="1"/>
        <v>Apr</v>
      </c>
      <c r="C8198" s="20" t="s">
        <v>13</v>
      </c>
      <c r="D8198" s="19" t="s">
        <v>29</v>
      </c>
      <c r="E8198" s="19" t="s">
        <v>19</v>
      </c>
      <c r="F8198" s="21">
        <v>2.0</v>
      </c>
      <c r="G8198" s="22">
        <v>36937.0</v>
      </c>
      <c r="H8198" s="15" t="str">
        <f t="shared" si="2"/>
        <v>Base Range</v>
      </c>
      <c r="I8198" s="22">
        <v>44388.0</v>
      </c>
      <c r="J8198" s="23">
        <f t="shared" si="3"/>
        <v>0.8321393169</v>
      </c>
      <c r="K8198" s="24" t="str">
        <f t="shared" si="4"/>
        <v>Target Not Meet</v>
      </c>
    </row>
    <row r="8199" ht="22.5" customHeight="1">
      <c r="A8199" s="18">
        <v>45775.0</v>
      </c>
      <c r="B8199" s="19" t="str">
        <f t="shared" si="1"/>
        <v>Apr</v>
      </c>
      <c r="C8199" s="20" t="s">
        <v>13</v>
      </c>
      <c r="D8199" s="19" t="s">
        <v>14</v>
      </c>
      <c r="E8199" s="19" t="s">
        <v>34</v>
      </c>
      <c r="F8199" s="21">
        <v>2.0</v>
      </c>
      <c r="G8199" s="22">
        <v>52527.0</v>
      </c>
      <c r="H8199" s="15" t="str">
        <f t="shared" si="2"/>
        <v>Medium Range</v>
      </c>
      <c r="I8199" s="22">
        <v>48955.0</v>
      </c>
      <c r="J8199" s="23">
        <f t="shared" si="3"/>
        <v>1.072964968</v>
      </c>
      <c r="K8199" s="24" t="str">
        <f t="shared" si="4"/>
        <v>Over Achived</v>
      </c>
    </row>
    <row r="8200" ht="22.5" customHeight="1">
      <c r="A8200" s="18">
        <v>45775.0</v>
      </c>
      <c r="B8200" s="19" t="str">
        <f t="shared" si="1"/>
        <v>Apr</v>
      </c>
      <c r="C8200" s="20" t="s">
        <v>13</v>
      </c>
      <c r="D8200" s="19" t="s">
        <v>18</v>
      </c>
      <c r="E8200" s="19" t="s">
        <v>9</v>
      </c>
      <c r="F8200" s="21">
        <v>2.0</v>
      </c>
      <c r="G8200" s="22">
        <v>53241.0</v>
      </c>
      <c r="H8200" s="15" t="str">
        <f t="shared" si="2"/>
        <v>Medium Range</v>
      </c>
      <c r="I8200" s="22">
        <v>46012.0</v>
      </c>
      <c r="J8200" s="23">
        <f t="shared" si="3"/>
        <v>1.157111188</v>
      </c>
      <c r="K8200" s="24" t="str">
        <f t="shared" si="4"/>
        <v>Over Achived</v>
      </c>
    </row>
    <row r="8201" ht="22.5" customHeight="1">
      <c r="A8201" s="18">
        <v>45775.0</v>
      </c>
      <c r="B8201" s="19" t="str">
        <f t="shared" si="1"/>
        <v>Apr</v>
      </c>
      <c r="C8201" s="20" t="s">
        <v>13</v>
      </c>
      <c r="D8201" s="19" t="s">
        <v>18</v>
      </c>
      <c r="E8201" s="19" t="s">
        <v>38</v>
      </c>
      <c r="F8201" s="21">
        <v>1.0</v>
      </c>
      <c r="G8201" s="22">
        <v>46232.0</v>
      </c>
      <c r="H8201" s="15" t="str">
        <f t="shared" si="2"/>
        <v>Base Range</v>
      </c>
      <c r="I8201" s="22">
        <v>32887.0</v>
      </c>
      <c r="J8201" s="23">
        <f t="shared" si="3"/>
        <v>1.40578344</v>
      </c>
      <c r="K8201" s="24" t="str">
        <f t="shared" si="4"/>
        <v>Over Achived</v>
      </c>
    </row>
    <row r="8202" ht="22.5" customHeight="1">
      <c r="A8202" s="18">
        <v>45775.0</v>
      </c>
      <c r="B8202" s="19" t="str">
        <f t="shared" si="1"/>
        <v>Apr</v>
      </c>
      <c r="C8202" s="20" t="s">
        <v>13</v>
      </c>
      <c r="D8202" s="19" t="s">
        <v>14</v>
      </c>
      <c r="E8202" s="19" t="s">
        <v>19</v>
      </c>
      <c r="F8202" s="21">
        <v>1.0</v>
      </c>
      <c r="G8202" s="22">
        <v>30853.0</v>
      </c>
      <c r="H8202" s="15" t="str">
        <f t="shared" si="2"/>
        <v>Base Range</v>
      </c>
      <c r="I8202" s="22">
        <v>25249.0</v>
      </c>
      <c r="J8202" s="23">
        <f t="shared" si="3"/>
        <v>1.221949384</v>
      </c>
      <c r="K8202" s="24" t="str">
        <f t="shared" si="4"/>
        <v>Over Achived</v>
      </c>
    </row>
    <row r="8203" ht="22.5" customHeight="1">
      <c r="A8203" s="18">
        <v>45775.0</v>
      </c>
      <c r="B8203" s="19" t="str">
        <f t="shared" si="1"/>
        <v>Apr</v>
      </c>
      <c r="C8203" s="20" t="s">
        <v>13</v>
      </c>
      <c r="D8203" s="19" t="s">
        <v>14</v>
      </c>
      <c r="E8203" s="19" t="s">
        <v>68</v>
      </c>
      <c r="F8203" s="21">
        <v>1.0</v>
      </c>
      <c r="G8203" s="22">
        <v>24103.0</v>
      </c>
      <c r="H8203" s="15" t="str">
        <f t="shared" si="2"/>
        <v>Base Range</v>
      </c>
      <c r="I8203" s="22">
        <v>18798.0</v>
      </c>
      <c r="J8203" s="23">
        <f t="shared" si="3"/>
        <v>1.282210873</v>
      </c>
      <c r="K8203" s="24" t="str">
        <f t="shared" si="4"/>
        <v>Over Achived</v>
      </c>
    </row>
    <row r="8204" ht="22.5" customHeight="1">
      <c r="A8204" s="18">
        <v>45775.0</v>
      </c>
      <c r="B8204" s="19" t="str">
        <f t="shared" si="1"/>
        <v>Apr</v>
      </c>
      <c r="C8204" s="20" t="s">
        <v>13</v>
      </c>
      <c r="D8204" s="19" t="s">
        <v>14</v>
      </c>
      <c r="E8204" s="19" t="s">
        <v>38</v>
      </c>
      <c r="F8204" s="21">
        <v>2.0</v>
      </c>
      <c r="G8204" s="22">
        <v>39564.0</v>
      </c>
      <c r="H8204" s="15" t="str">
        <f t="shared" si="2"/>
        <v>Base Range</v>
      </c>
      <c r="I8204" s="22">
        <v>30319.0</v>
      </c>
      <c r="J8204" s="23">
        <f t="shared" si="3"/>
        <v>1.304924305</v>
      </c>
      <c r="K8204" s="24" t="str">
        <f t="shared" si="4"/>
        <v>Over Achived</v>
      </c>
    </row>
    <row r="8205" ht="22.5" customHeight="1">
      <c r="A8205" s="18">
        <v>45775.0</v>
      </c>
      <c r="B8205" s="19" t="str">
        <f t="shared" si="1"/>
        <v>Apr</v>
      </c>
      <c r="C8205" s="20" t="s">
        <v>13</v>
      </c>
      <c r="D8205" s="19" t="s">
        <v>169</v>
      </c>
      <c r="E8205" s="19" t="s">
        <v>63</v>
      </c>
      <c r="F8205" s="21">
        <v>3.0</v>
      </c>
      <c r="G8205" s="22">
        <v>55489.0</v>
      </c>
      <c r="H8205" s="15" t="str">
        <f t="shared" si="2"/>
        <v>Medium Range</v>
      </c>
      <c r="I8205" s="22">
        <v>60504.0</v>
      </c>
      <c r="J8205" s="23">
        <f t="shared" si="3"/>
        <v>0.9171129182</v>
      </c>
      <c r="K8205" s="24" t="str">
        <f t="shared" si="4"/>
        <v>Target Not Meet</v>
      </c>
    </row>
    <row r="8206" ht="22.5" customHeight="1">
      <c r="A8206" s="18">
        <v>45775.0</v>
      </c>
      <c r="B8206" s="19" t="str">
        <f t="shared" si="1"/>
        <v>Apr</v>
      </c>
      <c r="C8206" s="20" t="s">
        <v>13</v>
      </c>
      <c r="D8206" s="19" t="s">
        <v>29</v>
      </c>
      <c r="E8206" s="19" t="s">
        <v>23</v>
      </c>
      <c r="F8206" s="21">
        <v>1.0</v>
      </c>
      <c r="G8206" s="22">
        <v>28904.0</v>
      </c>
      <c r="H8206" s="15" t="str">
        <f t="shared" si="2"/>
        <v>Base Range</v>
      </c>
      <c r="I8206" s="22">
        <v>30571.0</v>
      </c>
      <c r="J8206" s="23">
        <f t="shared" si="3"/>
        <v>0.9454711982</v>
      </c>
      <c r="K8206" s="24" t="str">
        <f t="shared" si="4"/>
        <v>Target Not Meet</v>
      </c>
    </row>
    <row r="8207" ht="22.5" customHeight="1">
      <c r="A8207" s="18">
        <v>45775.0</v>
      </c>
      <c r="B8207" s="19" t="str">
        <f t="shared" si="1"/>
        <v>Apr</v>
      </c>
      <c r="C8207" s="20" t="s">
        <v>13</v>
      </c>
      <c r="D8207" s="19" t="s">
        <v>169</v>
      </c>
      <c r="E8207" s="19" t="s">
        <v>23</v>
      </c>
      <c r="F8207" s="21">
        <v>1.0</v>
      </c>
      <c r="G8207" s="22">
        <v>29733.0</v>
      </c>
      <c r="H8207" s="15" t="str">
        <f t="shared" si="2"/>
        <v>Base Range</v>
      </c>
      <c r="I8207" s="22">
        <v>36019.0</v>
      </c>
      <c r="J8207" s="23">
        <f t="shared" si="3"/>
        <v>0.8254809961</v>
      </c>
      <c r="K8207" s="24" t="str">
        <f t="shared" si="4"/>
        <v>Target Not Meet</v>
      </c>
    </row>
    <row r="8208" ht="22.5" customHeight="1">
      <c r="A8208" s="18">
        <v>45775.0</v>
      </c>
      <c r="B8208" s="19" t="str">
        <f t="shared" si="1"/>
        <v>Apr</v>
      </c>
      <c r="C8208" s="20" t="s">
        <v>57</v>
      </c>
      <c r="D8208" s="19" t="s">
        <v>80</v>
      </c>
      <c r="E8208" s="19" t="s">
        <v>34</v>
      </c>
      <c r="F8208" s="21">
        <v>2.0</v>
      </c>
      <c r="G8208" s="22">
        <v>45712.0</v>
      </c>
      <c r="H8208" s="15" t="str">
        <f t="shared" si="2"/>
        <v>Base Range</v>
      </c>
      <c r="I8208" s="22">
        <v>55652.0</v>
      </c>
      <c r="J8208" s="23">
        <f t="shared" si="3"/>
        <v>0.8213900668</v>
      </c>
      <c r="K8208" s="24" t="str">
        <f t="shared" si="4"/>
        <v>Target Not Meet</v>
      </c>
    </row>
    <row r="8209" ht="22.5" customHeight="1">
      <c r="A8209" s="18">
        <v>45775.0</v>
      </c>
      <c r="B8209" s="19" t="str">
        <f t="shared" si="1"/>
        <v>Apr</v>
      </c>
      <c r="C8209" s="20" t="s">
        <v>57</v>
      </c>
      <c r="D8209" s="19" t="s">
        <v>58</v>
      </c>
      <c r="E8209" s="19" t="s">
        <v>63</v>
      </c>
      <c r="F8209" s="21">
        <v>1.0</v>
      </c>
      <c r="G8209" s="22">
        <v>17785.0</v>
      </c>
      <c r="H8209" s="15" t="str">
        <f t="shared" si="2"/>
        <v>Base Range</v>
      </c>
      <c r="I8209" s="22">
        <v>14518.0</v>
      </c>
      <c r="J8209" s="23">
        <f t="shared" si="3"/>
        <v>1.225030996</v>
      </c>
      <c r="K8209" s="24" t="str">
        <f t="shared" si="4"/>
        <v>Over Achived</v>
      </c>
    </row>
    <row r="8210" ht="22.5" customHeight="1">
      <c r="A8210" s="18">
        <v>45775.0</v>
      </c>
      <c r="B8210" s="19" t="str">
        <f t="shared" si="1"/>
        <v>Apr</v>
      </c>
      <c r="C8210" s="20" t="s">
        <v>57</v>
      </c>
      <c r="D8210" s="19" t="s">
        <v>58</v>
      </c>
      <c r="E8210" s="19" t="s">
        <v>38</v>
      </c>
      <c r="F8210" s="21">
        <v>1.0</v>
      </c>
      <c r="G8210" s="22">
        <v>29127.0</v>
      </c>
      <c r="H8210" s="15" t="str">
        <f t="shared" si="2"/>
        <v>Base Range</v>
      </c>
      <c r="I8210" s="22">
        <v>21464.0</v>
      </c>
      <c r="J8210" s="23">
        <f t="shared" si="3"/>
        <v>1.3570164</v>
      </c>
      <c r="K8210" s="24" t="str">
        <f t="shared" si="4"/>
        <v>Over Achived</v>
      </c>
    </row>
    <row r="8211" ht="22.5" customHeight="1">
      <c r="A8211" s="18">
        <v>45775.0</v>
      </c>
      <c r="B8211" s="19" t="str">
        <f t="shared" si="1"/>
        <v>Apr</v>
      </c>
      <c r="C8211" s="20" t="s">
        <v>57</v>
      </c>
      <c r="D8211" s="25" t="s">
        <v>62</v>
      </c>
      <c r="E8211" s="19" t="s">
        <v>63</v>
      </c>
      <c r="F8211" s="21">
        <v>1.0</v>
      </c>
      <c r="G8211" s="22">
        <v>19117.0</v>
      </c>
      <c r="H8211" s="15" t="str">
        <f t="shared" si="2"/>
        <v>Base Range</v>
      </c>
      <c r="I8211" s="22">
        <v>14687.0</v>
      </c>
      <c r="J8211" s="23">
        <f t="shared" si="3"/>
        <v>1.301627289</v>
      </c>
      <c r="K8211" s="24" t="str">
        <f t="shared" si="4"/>
        <v>Over Achived</v>
      </c>
    </row>
    <row r="8212" ht="22.5" customHeight="1">
      <c r="A8212" s="18">
        <v>45775.0</v>
      </c>
      <c r="B8212" s="19" t="str">
        <f t="shared" si="1"/>
        <v>Apr</v>
      </c>
      <c r="C8212" s="20" t="s">
        <v>57</v>
      </c>
      <c r="D8212" s="25" t="s">
        <v>62</v>
      </c>
      <c r="E8212" s="19" t="s">
        <v>19</v>
      </c>
      <c r="F8212" s="21">
        <v>1.0</v>
      </c>
      <c r="G8212" s="22">
        <v>27773.0</v>
      </c>
      <c r="H8212" s="15" t="str">
        <f t="shared" si="2"/>
        <v>Base Range</v>
      </c>
      <c r="I8212" s="22">
        <v>23060.0</v>
      </c>
      <c r="J8212" s="23">
        <f t="shared" si="3"/>
        <v>1.204379879</v>
      </c>
      <c r="K8212" s="24" t="str">
        <f t="shared" si="4"/>
        <v>Over Achived</v>
      </c>
    </row>
    <row r="8213" ht="22.5" customHeight="1">
      <c r="A8213" s="18">
        <v>45775.0</v>
      </c>
      <c r="B8213" s="19" t="str">
        <f t="shared" si="1"/>
        <v>Apr</v>
      </c>
      <c r="C8213" s="20" t="s">
        <v>57</v>
      </c>
      <c r="D8213" s="19" t="s">
        <v>71</v>
      </c>
      <c r="E8213" s="19" t="s">
        <v>19</v>
      </c>
      <c r="F8213" s="21">
        <v>1.0</v>
      </c>
      <c r="G8213" s="22">
        <v>25050.0</v>
      </c>
      <c r="H8213" s="15" t="str">
        <f t="shared" si="2"/>
        <v>Base Range</v>
      </c>
      <c r="I8213" s="22">
        <v>28654.0</v>
      </c>
      <c r="J8213" s="23">
        <f t="shared" si="3"/>
        <v>0.8742234941</v>
      </c>
      <c r="K8213" s="24" t="str">
        <f t="shared" si="4"/>
        <v>Target Not Meet</v>
      </c>
    </row>
    <row r="8214" ht="22.5" customHeight="1">
      <c r="A8214" s="18">
        <v>45775.0</v>
      </c>
      <c r="B8214" s="19" t="str">
        <f t="shared" si="1"/>
        <v>Apr</v>
      </c>
      <c r="C8214" s="20" t="s">
        <v>57</v>
      </c>
      <c r="D8214" s="19" t="s">
        <v>71</v>
      </c>
      <c r="E8214" s="19" t="s">
        <v>19</v>
      </c>
      <c r="F8214" s="21">
        <v>1.0</v>
      </c>
      <c r="G8214" s="22">
        <v>22164.0</v>
      </c>
      <c r="H8214" s="15" t="str">
        <f t="shared" si="2"/>
        <v>Base Range</v>
      </c>
      <c r="I8214" s="22">
        <v>26969.0</v>
      </c>
      <c r="J8214" s="23">
        <f t="shared" si="3"/>
        <v>0.8218324743</v>
      </c>
      <c r="K8214" s="24" t="str">
        <f t="shared" si="4"/>
        <v>Target Not Meet</v>
      </c>
    </row>
    <row r="8215" ht="22.5" customHeight="1">
      <c r="A8215" s="18">
        <v>45775.0</v>
      </c>
      <c r="B8215" s="19" t="str">
        <f t="shared" si="1"/>
        <v>Apr</v>
      </c>
      <c r="C8215" s="20" t="s">
        <v>57</v>
      </c>
      <c r="D8215" s="19" t="s">
        <v>71</v>
      </c>
      <c r="E8215" s="19" t="s">
        <v>38</v>
      </c>
      <c r="F8215" s="21">
        <v>1.0</v>
      </c>
      <c r="G8215" s="22">
        <v>33821.0</v>
      </c>
      <c r="H8215" s="15" t="str">
        <f t="shared" si="2"/>
        <v>Base Range</v>
      </c>
      <c r="I8215" s="22">
        <v>41918.0</v>
      </c>
      <c r="J8215" s="23">
        <f t="shared" si="3"/>
        <v>0.8068371583</v>
      </c>
      <c r="K8215" s="24" t="str">
        <f t="shared" si="4"/>
        <v>Target Not Meet</v>
      </c>
    </row>
    <row r="8216" ht="22.5" customHeight="1">
      <c r="A8216" s="18">
        <v>45775.0</v>
      </c>
      <c r="B8216" s="19" t="str">
        <f t="shared" si="1"/>
        <v>Apr</v>
      </c>
      <c r="C8216" s="20" t="s">
        <v>57</v>
      </c>
      <c r="D8216" s="19" t="s">
        <v>80</v>
      </c>
      <c r="E8216" s="19" t="s">
        <v>26</v>
      </c>
      <c r="F8216" s="21">
        <v>1.0</v>
      </c>
      <c r="G8216" s="22">
        <v>36834.0</v>
      </c>
      <c r="H8216" s="15" t="str">
        <f t="shared" si="2"/>
        <v>Base Range</v>
      </c>
      <c r="I8216" s="22">
        <v>44594.0</v>
      </c>
      <c r="J8216" s="23">
        <f t="shared" si="3"/>
        <v>0.8259855586</v>
      </c>
      <c r="K8216" s="24" t="str">
        <f t="shared" si="4"/>
        <v>Target Not Meet</v>
      </c>
    </row>
    <row r="8217" ht="22.5" customHeight="1">
      <c r="A8217" s="18">
        <v>45775.0</v>
      </c>
      <c r="B8217" s="19" t="str">
        <f t="shared" si="1"/>
        <v>Apr</v>
      </c>
      <c r="C8217" s="20" t="s">
        <v>57</v>
      </c>
      <c r="D8217" s="19" t="s">
        <v>80</v>
      </c>
      <c r="E8217" s="19" t="s">
        <v>38</v>
      </c>
      <c r="F8217" s="21">
        <v>1.0</v>
      </c>
      <c r="G8217" s="22">
        <v>34400.0</v>
      </c>
      <c r="H8217" s="15" t="str">
        <f t="shared" si="2"/>
        <v>Base Range</v>
      </c>
      <c r="I8217" s="22">
        <v>44164.0</v>
      </c>
      <c r="J8217" s="23">
        <f t="shared" si="3"/>
        <v>0.7789149534</v>
      </c>
      <c r="K8217" s="24" t="str">
        <f t="shared" si="4"/>
        <v>Target Not Meet</v>
      </c>
    </row>
    <row r="8218" ht="22.5" customHeight="1">
      <c r="A8218" s="18">
        <v>45775.0</v>
      </c>
      <c r="B8218" s="19" t="str">
        <f t="shared" si="1"/>
        <v>Apr</v>
      </c>
      <c r="C8218" s="20" t="s">
        <v>57</v>
      </c>
      <c r="D8218" s="19" t="s">
        <v>85</v>
      </c>
      <c r="E8218" s="19" t="s">
        <v>34</v>
      </c>
      <c r="F8218" s="21">
        <v>2.0</v>
      </c>
      <c r="G8218" s="22">
        <v>48184.0</v>
      </c>
      <c r="H8218" s="15" t="str">
        <f t="shared" si="2"/>
        <v>Base Range</v>
      </c>
      <c r="I8218" s="22">
        <v>53029.0</v>
      </c>
      <c r="J8218" s="23">
        <f t="shared" si="3"/>
        <v>0.9086348979</v>
      </c>
      <c r="K8218" s="24" t="str">
        <f t="shared" si="4"/>
        <v>Target Not Meet</v>
      </c>
    </row>
    <row r="8219" ht="22.5" customHeight="1">
      <c r="A8219" s="18">
        <v>45775.0</v>
      </c>
      <c r="B8219" s="19" t="str">
        <f t="shared" si="1"/>
        <v>Apr</v>
      </c>
      <c r="C8219" s="20" t="s">
        <v>57</v>
      </c>
      <c r="D8219" s="19" t="s">
        <v>85</v>
      </c>
      <c r="E8219" s="19" t="s">
        <v>63</v>
      </c>
      <c r="F8219" s="21">
        <v>1.0</v>
      </c>
      <c r="G8219" s="22">
        <v>16440.0</v>
      </c>
      <c r="H8219" s="15" t="str">
        <f t="shared" si="2"/>
        <v>Base Range</v>
      </c>
      <c r="I8219" s="22">
        <v>19767.0</v>
      </c>
      <c r="J8219" s="23">
        <f t="shared" si="3"/>
        <v>0.8316891789</v>
      </c>
      <c r="K8219" s="24" t="str">
        <f t="shared" si="4"/>
        <v>Target Not Meet</v>
      </c>
    </row>
    <row r="8220" ht="22.5" customHeight="1">
      <c r="A8220" s="18">
        <v>45775.0</v>
      </c>
      <c r="B8220" s="19" t="str">
        <f t="shared" si="1"/>
        <v>Apr</v>
      </c>
      <c r="C8220" s="20" t="s">
        <v>57</v>
      </c>
      <c r="D8220" s="19" t="s">
        <v>85</v>
      </c>
      <c r="E8220" s="19" t="s">
        <v>9</v>
      </c>
      <c r="F8220" s="21">
        <v>2.0</v>
      </c>
      <c r="G8220" s="22">
        <v>47502.0</v>
      </c>
      <c r="H8220" s="15" t="str">
        <f t="shared" si="2"/>
        <v>Base Range</v>
      </c>
      <c r="I8220" s="22">
        <v>55940.0</v>
      </c>
      <c r="J8220" s="23">
        <f t="shared" si="3"/>
        <v>0.8491598141</v>
      </c>
      <c r="K8220" s="24" t="str">
        <f t="shared" si="4"/>
        <v>Target Not Meet</v>
      </c>
    </row>
    <row r="8221" ht="22.5" customHeight="1">
      <c r="A8221" s="18">
        <v>45775.0</v>
      </c>
      <c r="B8221" s="19" t="str">
        <f t="shared" si="1"/>
        <v>Apr</v>
      </c>
      <c r="C8221" s="20" t="s">
        <v>57</v>
      </c>
      <c r="D8221" s="19" t="s">
        <v>85</v>
      </c>
      <c r="E8221" s="19" t="s">
        <v>68</v>
      </c>
      <c r="F8221" s="21">
        <v>1.0</v>
      </c>
      <c r="G8221" s="22">
        <v>19337.0</v>
      </c>
      <c r="H8221" s="15" t="str">
        <f t="shared" si="2"/>
        <v>Base Range</v>
      </c>
      <c r="I8221" s="22">
        <v>24069.0</v>
      </c>
      <c r="J8221" s="23">
        <f t="shared" si="3"/>
        <v>0.8033985625</v>
      </c>
      <c r="K8221" s="24" t="str">
        <f t="shared" si="4"/>
        <v>Target Not Meet</v>
      </c>
    </row>
    <row r="8222" ht="22.5" customHeight="1">
      <c r="A8222" s="18">
        <v>45775.0</v>
      </c>
      <c r="B8222" s="19" t="str">
        <f t="shared" si="1"/>
        <v>Apr</v>
      </c>
      <c r="C8222" s="20" t="s">
        <v>57</v>
      </c>
      <c r="D8222" s="19" t="s">
        <v>85</v>
      </c>
      <c r="E8222" s="19" t="s">
        <v>63</v>
      </c>
      <c r="F8222" s="21">
        <v>1.0</v>
      </c>
      <c r="G8222" s="22">
        <v>17804.0</v>
      </c>
      <c r="H8222" s="15" t="str">
        <f t="shared" si="2"/>
        <v>Base Range</v>
      </c>
      <c r="I8222" s="22">
        <v>19507.0</v>
      </c>
      <c r="J8222" s="23">
        <f t="shared" si="3"/>
        <v>0.9126980058</v>
      </c>
      <c r="K8222" s="24" t="str">
        <f t="shared" si="4"/>
        <v>Target Not Meet</v>
      </c>
    </row>
    <row r="8223" ht="22.5" customHeight="1">
      <c r="A8223" s="18">
        <v>45775.0</v>
      </c>
      <c r="B8223" s="19" t="str">
        <f t="shared" si="1"/>
        <v>Apr</v>
      </c>
      <c r="C8223" s="20" t="s">
        <v>57</v>
      </c>
      <c r="D8223" s="19" t="s">
        <v>58</v>
      </c>
      <c r="E8223" s="19" t="s">
        <v>26</v>
      </c>
      <c r="F8223" s="21">
        <v>1.0</v>
      </c>
      <c r="G8223" s="22">
        <v>34619.0</v>
      </c>
      <c r="H8223" s="15" t="str">
        <f t="shared" si="2"/>
        <v>Base Range</v>
      </c>
      <c r="I8223" s="22">
        <v>25875.0</v>
      </c>
      <c r="J8223" s="23">
        <f t="shared" si="3"/>
        <v>1.337932367</v>
      </c>
      <c r="K8223" s="24" t="str">
        <f t="shared" si="4"/>
        <v>Over Achived</v>
      </c>
    </row>
    <row r="8224" ht="22.5" customHeight="1">
      <c r="A8224" s="18">
        <v>45775.0</v>
      </c>
      <c r="B8224" s="19" t="str">
        <f t="shared" si="1"/>
        <v>Apr</v>
      </c>
      <c r="C8224" s="20" t="s">
        <v>92</v>
      </c>
      <c r="D8224" s="19" t="s">
        <v>93</v>
      </c>
      <c r="E8224" s="19" t="s">
        <v>68</v>
      </c>
      <c r="F8224" s="21">
        <v>1.0</v>
      </c>
      <c r="G8224" s="22">
        <v>35413.0</v>
      </c>
      <c r="H8224" s="15" t="str">
        <f t="shared" si="2"/>
        <v>Base Range</v>
      </c>
      <c r="I8224" s="22">
        <v>43395.0</v>
      </c>
      <c r="J8224" s="23">
        <f t="shared" si="3"/>
        <v>0.8160617583</v>
      </c>
      <c r="K8224" s="24" t="str">
        <f t="shared" si="4"/>
        <v>Target Not Meet</v>
      </c>
    </row>
    <row r="8225" ht="22.5" customHeight="1">
      <c r="A8225" s="18">
        <v>45775.0</v>
      </c>
      <c r="B8225" s="19" t="str">
        <f t="shared" si="1"/>
        <v>Apr</v>
      </c>
      <c r="C8225" s="20" t="s">
        <v>92</v>
      </c>
      <c r="D8225" s="19" t="s">
        <v>93</v>
      </c>
      <c r="E8225" s="19" t="s">
        <v>68</v>
      </c>
      <c r="F8225" s="21">
        <v>2.0</v>
      </c>
      <c r="G8225" s="22">
        <v>36525.0</v>
      </c>
      <c r="H8225" s="15" t="str">
        <f t="shared" si="2"/>
        <v>Base Range</v>
      </c>
      <c r="I8225" s="22">
        <v>44222.0</v>
      </c>
      <c r="J8225" s="23">
        <f t="shared" si="3"/>
        <v>0.8259463615</v>
      </c>
      <c r="K8225" s="24" t="str">
        <f t="shared" si="4"/>
        <v>Target Not Meet</v>
      </c>
    </row>
    <row r="8226" ht="22.5" customHeight="1">
      <c r="A8226" s="18">
        <v>45775.0</v>
      </c>
      <c r="B8226" s="19" t="str">
        <f t="shared" si="1"/>
        <v>Apr</v>
      </c>
      <c r="C8226" s="20" t="s">
        <v>92</v>
      </c>
      <c r="D8226" s="19" t="s">
        <v>93</v>
      </c>
      <c r="E8226" s="19" t="s">
        <v>38</v>
      </c>
      <c r="F8226" s="21">
        <v>2.0</v>
      </c>
      <c r="G8226" s="22">
        <v>49611.0</v>
      </c>
      <c r="H8226" s="15" t="str">
        <f t="shared" si="2"/>
        <v>Base Range</v>
      </c>
      <c r="I8226" s="22">
        <v>62619.0</v>
      </c>
      <c r="J8226" s="23">
        <f t="shared" si="3"/>
        <v>0.7922675226</v>
      </c>
      <c r="K8226" s="24" t="str">
        <f t="shared" si="4"/>
        <v>Target Not Meet</v>
      </c>
    </row>
    <row r="8227" ht="22.5" customHeight="1">
      <c r="A8227" s="18">
        <v>45775.0</v>
      </c>
      <c r="B8227" s="19" t="str">
        <f t="shared" si="1"/>
        <v>Apr</v>
      </c>
      <c r="C8227" s="20" t="s">
        <v>92</v>
      </c>
      <c r="D8227" s="19" t="s">
        <v>93</v>
      </c>
      <c r="E8227" s="19" t="s">
        <v>9</v>
      </c>
      <c r="F8227" s="21">
        <v>4.0</v>
      </c>
      <c r="G8227" s="22">
        <v>89279.0</v>
      </c>
      <c r="H8227" s="15" t="str">
        <f t="shared" si="2"/>
        <v>High Range</v>
      </c>
      <c r="I8227" s="22">
        <v>96072.0</v>
      </c>
      <c r="J8227" s="23">
        <f t="shared" si="3"/>
        <v>0.9292926139</v>
      </c>
      <c r="K8227" s="24" t="str">
        <f t="shared" si="4"/>
        <v>Target Not Meet</v>
      </c>
    </row>
    <row r="8228" ht="22.5" customHeight="1">
      <c r="A8228" s="18">
        <v>45775.0</v>
      </c>
      <c r="B8228" s="19" t="str">
        <f t="shared" si="1"/>
        <v>Apr</v>
      </c>
      <c r="C8228" s="20" t="s">
        <v>7</v>
      </c>
      <c r="D8228" s="19" t="s">
        <v>8</v>
      </c>
      <c r="E8228" s="19" t="s">
        <v>26</v>
      </c>
      <c r="F8228" s="21">
        <v>5.0</v>
      </c>
      <c r="G8228" s="22">
        <v>135082.0</v>
      </c>
      <c r="H8228" s="15" t="str">
        <f t="shared" si="2"/>
        <v>Very High Range</v>
      </c>
      <c r="I8228" s="22">
        <v>100296.0</v>
      </c>
      <c r="J8228" s="23">
        <f t="shared" si="3"/>
        <v>1.346833373</v>
      </c>
      <c r="K8228" s="24" t="str">
        <f t="shared" si="4"/>
        <v>Over Achived</v>
      </c>
    </row>
    <row r="8229" ht="22.5" customHeight="1">
      <c r="A8229" s="18">
        <v>45775.0</v>
      </c>
      <c r="B8229" s="19" t="str">
        <f t="shared" si="1"/>
        <v>Apr</v>
      </c>
      <c r="C8229" s="20" t="s">
        <v>7</v>
      </c>
      <c r="D8229" s="19" t="s">
        <v>8</v>
      </c>
      <c r="E8229" s="19" t="s">
        <v>34</v>
      </c>
      <c r="F8229" s="21">
        <v>5.0</v>
      </c>
      <c r="G8229" s="22">
        <v>114443.0</v>
      </c>
      <c r="H8229" s="15" t="str">
        <f t="shared" si="2"/>
        <v>Very High Range</v>
      </c>
      <c r="I8229" s="22">
        <v>100132.0</v>
      </c>
      <c r="J8229" s="23">
        <f t="shared" si="3"/>
        <v>1.142921344</v>
      </c>
      <c r="K8229" s="24" t="str">
        <f t="shared" si="4"/>
        <v>Over Achived</v>
      </c>
    </row>
    <row r="8230" ht="22.5" customHeight="1">
      <c r="A8230" s="18">
        <v>45775.0</v>
      </c>
      <c r="B8230" s="19" t="str">
        <f t="shared" si="1"/>
        <v>Apr</v>
      </c>
      <c r="C8230" s="20" t="s">
        <v>7</v>
      </c>
      <c r="D8230" s="19" t="s">
        <v>8</v>
      </c>
      <c r="E8230" s="19" t="s">
        <v>19</v>
      </c>
      <c r="F8230" s="21">
        <v>2.0</v>
      </c>
      <c r="G8230" s="22">
        <v>54815.0</v>
      </c>
      <c r="H8230" s="15" t="str">
        <f t="shared" si="2"/>
        <v>Medium Range</v>
      </c>
      <c r="I8230" s="22">
        <v>46417.0</v>
      </c>
      <c r="J8230" s="23">
        <f t="shared" si="3"/>
        <v>1.180925092</v>
      </c>
      <c r="K8230" s="24" t="str">
        <f t="shared" si="4"/>
        <v>Over Achived</v>
      </c>
    </row>
    <row r="8231" ht="22.5" customHeight="1">
      <c r="A8231" s="18">
        <v>45775.0</v>
      </c>
      <c r="B8231" s="19" t="str">
        <f t="shared" si="1"/>
        <v>Apr</v>
      </c>
      <c r="C8231" s="20" t="s">
        <v>7</v>
      </c>
      <c r="D8231" s="19" t="s">
        <v>106</v>
      </c>
      <c r="E8231" s="19" t="s">
        <v>34</v>
      </c>
      <c r="F8231" s="21">
        <v>4.0</v>
      </c>
      <c r="G8231" s="22">
        <v>87286.0</v>
      </c>
      <c r="H8231" s="15" t="str">
        <f t="shared" si="2"/>
        <v>High Range</v>
      </c>
      <c r="I8231" s="22">
        <v>73195.0</v>
      </c>
      <c r="J8231" s="23">
        <f t="shared" si="3"/>
        <v>1.19251315</v>
      </c>
      <c r="K8231" s="24" t="str">
        <f t="shared" si="4"/>
        <v>Over Achived</v>
      </c>
    </row>
    <row r="8232" ht="22.5" customHeight="1">
      <c r="A8232" s="18">
        <v>45775.0</v>
      </c>
      <c r="B8232" s="19" t="str">
        <f t="shared" si="1"/>
        <v>Apr</v>
      </c>
      <c r="C8232" s="20" t="s">
        <v>7</v>
      </c>
      <c r="D8232" s="19" t="s">
        <v>106</v>
      </c>
      <c r="E8232" s="19" t="s">
        <v>23</v>
      </c>
      <c r="F8232" s="21">
        <v>2.0</v>
      </c>
      <c r="G8232" s="22">
        <v>53542.0</v>
      </c>
      <c r="H8232" s="15" t="str">
        <f t="shared" si="2"/>
        <v>Medium Range</v>
      </c>
      <c r="I8232" s="22">
        <v>38062.0</v>
      </c>
      <c r="J8232" s="23">
        <f t="shared" si="3"/>
        <v>1.40670485</v>
      </c>
      <c r="K8232" s="24" t="str">
        <f t="shared" si="4"/>
        <v>Over Achived</v>
      </c>
    </row>
    <row r="8233" ht="22.5" customHeight="1">
      <c r="A8233" s="18">
        <v>45775.0</v>
      </c>
      <c r="B8233" s="19" t="str">
        <f t="shared" si="1"/>
        <v>Apr</v>
      </c>
      <c r="C8233" s="20" t="s">
        <v>7</v>
      </c>
      <c r="D8233" s="19" t="s">
        <v>106</v>
      </c>
      <c r="E8233" s="19" t="s">
        <v>68</v>
      </c>
      <c r="F8233" s="21">
        <v>2.0</v>
      </c>
      <c r="G8233" s="22">
        <v>50247.0</v>
      </c>
      <c r="H8233" s="15" t="str">
        <f t="shared" si="2"/>
        <v>Medium Range</v>
      </c>
      <c r="I8233" s="22">
        <v>43610.0</v>
      </c>
      <c r="J8233" s="23">
        <f t="shared" si="3"/>
        <v>1.152189865</v>
      </c>
      <c r="K8233" s="24" t="str">
        <f t="shared" si="4"/>
        <v>Over Achived</v>
      </c>
    </row>
    <row r="8234" ht="22.5" customHeight="1">
      <c r="A8234" s="18">
        <v>45775.0</v>
      </c>
      <c r="B8234" s="19" t="str">
        <f t="shared" si="1"/>
        <v>Apr</v>
      </c>
      <c r="C8234" s="20" t="s">
        <v>7</v>
      </c>
      <c r="D8234" s="19" t="s">
        <v>106</v>
      </c>
      <c r="E8234" s="19" t="s">
        <v>63</v>
      </c>
      <c r="F8234" s="21">
        <v>1.0</v>
      </c>
      <c r="G8234" s="22">
        <v>38627.0</v>
      </c>
      <c r="H8234" s="15" t="str">
        <f t="shared" si="2"/>
        <v>Base Range</v>
      </c>
      <c r="I8234" s="22">
        <v>29497.0</v>
      </c>
      <c r="J8234" s="23">
        <f t="shared" si="3"/>
        <v>1.309523002</v>
      </c>
      <c r="K8234" s="24" t="str">
        <f t="shared" si="4"/>
        <v>Over Achived</v>
      </c>
    </row>
    <row r="8235" ht="22.5" customHeight="1">
      <c r="A8235" s="18">
        <v>45775.0</v>
      </c>
      <c r="B8235" s="19" t="str">
        <f t="shared" si="1"/>
        <v>Apr</v>
      </c>
      <c r="C8235" s="20" t="s">
        <v>7</v>
      </c>
      <c r="D8235" s="19" t="s">
        <v>118</v>
      </c>
      <c r="E8235" s="19" t="s">
        <v>38</v>
      </c>
      <c r="F8235" s="21">
        <v>3.0</v>
      </c>
      <c r="G8235" s="22">
        <v>74531.0</v>
      </c>
      <c r="H8235" s="15" t="str">
        <f t="shared" si="2"/>
        <v>High Range</v>
      </c>
      <c r="I8235" s="22">
        <v>64664.0</v>
      </c>
      <c r="J8235" s="23">
        <f t="shared" si="3"/>
        <v>1.152588767</v>
      </c>
      <c r="K8235" s="24" t="str">
        <f t="shared" si="4"/>
        <v>Over Achived</v>
      </c>
    </row>
    <row r="8236" ht="22.5" customHeight="1">
      <c r="A8236" s="18">
        <v>45775.0</v>
      </c>
      <c r="B8236" s="19" t="str">
        <f t="shared" si="1"/>
        <v>Apr</v>
      </c>
      <c r="C8236" s="20" t="s">
        <v>7</v>
      </c>
      <c r="D8236" s="19" t="s">
        <v>118</v>
      </c>
      <c r="E8236" s="19" t="s">
        <v>68</v>
      </c>
      <c r="F8236" s="21">
        <v>2.0</v>
      </c>
      <c r="G8236" s="22">
        <v>54511.0</v>
      </c>
      <c r="H8236" s="15" t="str">
        <f t="shared" si="2"/>
        <v>Medium Range</v>
      </c>
      <c r="I8236" s="22">
        <v>47923.0</v>
      </c>
      <c r="J8236" s="23">
        <f t="shared" si="3"/>
        <v>1.137470526</v>
      </c>
      <c r="K8236" s="24" t="str">
        <f t="shared" si="4"/>
        <v>Over Achived</v>
      </c>
    </row>
    <row r="8237" ht="22.5" customHeight="1">
      <c r="A8237" s="18">
        <v>45775.0</v>
      </c>
      <c r="B8237" s="19" t="str">
        <f t="shared" si="1"/>
        <v>Apr</v>
      </c>
      <c r="C8237" s="20" t="s">
        <v>7</v>
      </c>
      <c r="D8237" s="19" t="s">
        <v>126</v>
      </c>
      <c r="E8237" s="19" t="s">
        <v>38</v>
      </c>
      <c r="F8237" s="21">
        <v>3.0</v>
      </c>
      <c r="G8237" s="22">
        <v>78655.0</v>
      </c>
      <c r="H8237" s="15" t="str">
        <f t="shared" si="2"/>
        <v>High Range</v>
      </c>
      <c r="I8237" s="22">
        <v>57035.0</v>
      </c>
      <c r="J8237" s="23">
        <f t="shared" si="3"/>
        <v>1.379065486</v>
      </c>
      <c r="K8237" s="24" t="str">
        <f t="shared" si="4"/>
        <v>Over Achived</v>
      </c>
    </row>
    <row r="8238" ht="22.5" customHeight="1">
      <c r="A8238" s="18">
        <v>45775.0</v>
      </c>
      <c r="B8238" s="19" t="str">
        <f t="shared" si="1"/>
        <v>Apr</v>
      </c>
      <c r="C8238" s="20" t="s">
        <v>7</v>
      </c>
      <c r="D8238" s="19" t="s">
        <v>126</v>
      </c>
      <c r="E8238" s="19" t="s">
        <v>19</v>
      </c>
      <c r="F8238" s="21">
        <v>2.0</v>
      </c>
      <c r="G8238" s="22">
        <v>60747.0</v>
      </c>
      <c r="H8238" s="15" t="str">
        <f t="shared" si="2"/>
        <v>Medium Range</v>
      </c>
      <c r="I8238" s="22">
        <v>42634.0</v>
      </c>
      <c r="J8238" s="23">
        <f t="shared" si="3"/>
        <v>1.424848712</v>
      </c>
      <c r="K8238" s="24" t="str">
        <f t="shared" si="4"/>
        <v>Over Achived</v>
      </c>
    </row>
    <row r="8239" ht="22.5" customHeight="1">
      <c r="A8239" s="18">
        <v>45775.0</v>
      </c>
      <c r="B8239" s="19" t="str">
        <f t="shared" si="1"/>
        <v>Apr</v>
      </c>
      <c r="C8239" s="20" t="s">
        <v>7</v>
      </c>
      <c r="D8239" s="19" t="s">
        <v>131</v>
      </c>
      <c r="E8239" s="19" t="s">
        <v>34</v>
      </c>
      <c r="F8239" s="21">
        <v>3.0</v>
      </c>
      <c r="G8239" s="22">
        <v>87470.0</v>
      </c>
      <c r="H8239" s="15" t="str">
        <f t="shared" si="2"/>
        <v>High Range</v>
      </c>
      <c r="I8239" s="22">
        <v>68824.0</v>
      </c>
      <c r="J8239" s="23">
        <f t="shared" si="3"/>
        <v>1.270922934</v>
      </c>
      <c r="K8239" s="24" t="str">
        <f t="shared" si="4"/>
        <v>Over Achived</v>
      </c>
    </row>
    <row r="8240" ht="22.5" customHeight="1">
      <c r="A8240" s="18">
        <v>45775.0</v>
      </c>
      <c r="B8240" s="19" t="str">
        <f t="shared" si="1"/>
        <v>Apr</v>
      </c>
      <c r="C8240" s="20" t="s">
        <v>7</v>
      </c>
      <c r="D8240" s="19" t="s">
        <v>131</v>
      </c>
      <c r="E8240" s="19" t="s">
        <v>68</v>
      </c>
      <c r="F8240" s="21">
        <v>2.0</v>
      </c>
      <c r="G8240" s="22">
        <v>52472.0</v>
      </c>
      <c r="H8240" s="15" t="str">
        <f t="shared" si="2"/>
        <v>Medium Range</v>
      </c>
      <c r="I8240" s="22">
        <v>44682.0</v>
      </c>
      <c r="J8240" s="23">
        <f t="shared" si="3"/>
        <v>1.174343136</v>
      </c>
      <c r="K8240" s="24" t="str">
        <f t="shared" si="4"/>
        <v>Over Achived</v>
      </c>
    </row>
    <row r="8241" ht="22.5" customHeight="1">
      <c r="A8241" s="18">
        <v>45775.0</v>
      </c>
      <c r="B8241" s="19" t="str">
        <f t="shared" si="1"/>
        <v>Apr</v>
      </c>
      <c r="C8241" s="20" t="s">
        <v>7</v>
      </c>
      <c r="D8241" s="19" t="s">
        <v>106</v>
      </c>
      <c r="E8241" s="19" t="s">
        <v>9</v>
      </c>
      <c r="F8241" s="21">
        <v>4.0</v>
      </c>
      <c r="G8241" s="22">
        <v>100151.0</v>
      </c>
      <c r="H8241" s="15" t="str">
        <f t="shared" si="2"/>
        <v>Very High Range</v>
      </c>
      <c r="I8241" s="22">
        <v>74403.0</v>
      </c>
      <c r="J8241" s="23">
        <f t="shared" si="3"/>
        <v>1.346061315</v>
      </c>
      <c r="K8241" s="24" t="str">
        <f t="shared" si="4"/>
        <v>Over Achived</v>
      </c>
    </row>
    <row r="8242" ht="22.5" customHeight="1">
      <c r="A8242" s="18">
        <v>45775.0</v>
      </c>
      <c r="B8242" s="19" t="str">
        <f t="shared" si="1"/>
        <v>Apr</v>
      </c>
      <c r="C8242" s="20" t="s">
        <v>7</v>
      </c>
      <c r="D8242" s="19" t="s">
        <v>131</v>
      </c>
      <c r="E8242" s="19" t="s">
        <v>63</v>
      </c>
      <c r="F8242" s="21">
        <v>2.0</v>
      </c>
      <c r="G8242" s="22">
        <v>41273.0</v>
      </c>
      <c r="H8242" s="15" t="str">
        <f t="shared" si="2"/>
        <v>Base Range</v>
      </c>
      <c r="I8242" s="22">
        <v>29671.0</v>
      </c>
      <c r="J8242" s="23">
        <f t="shared" si="3"/>
        <v>1.391021536</v>
      </c>
      <c r="K8242" s="24" t="str">
        <f t="shared" si="4"/>
        <v>Over Achived</v>
      </c>
    </row>
    <row r="8243" ht="22.5" customHeight="1">
      <c r="A8243" s="18">
        <v>45775.0</v>
      </c>
      <c r="B8243" s="19" t="str">
        <f t="shared" si="1"/>
        <v>Apr</v>
      </c>
      <c r="C8243" s="20" t="s">
        <v>92</v>
      </c>
      <c r="D8243" s="19" t="s">
        <v>93</v>
      </c>
      <c r="E8243" s="19" t="s">
        <v>9</v>
      </c>
      <c r="F8243" s="21">
        <v>4.0</v>
      </c>
      <c r="G8243" s="22">
        <v>77634.0</v>
      </c>
      <c r="H8243" s="15" t="str">
        <f t="shared" si="2"/>
        <v>High Range</v>
      </c>
      <c r="I8243" s="22">
        <v>95329.0</v>
      </c>
      <c r="J8243" s="23">
        <f t="shared" si="3"/>
        <v>0.8143796746</v>
      </c>
      <c r="K8243" s="24" t="str">
        <f t="shared" si="4"/>
        <v>Target Not Meet</v>
      </c>
    </row>
    <row r="8244" ht="22.5" customHeight="1">
      <c r="A8244" s="18">
        <v>45775.0</v>
      </c>
      <c r="B8244" s="19" t="str">
        <f t="shared" si="1"/>
        <v>Apr</v>
      </c>
      <c r="C8244" s="20" t="s">
        <v>7</v>
      </c>
      <c r="D8244" s="19" t="s">
        <v>131</v>
      </c>
      <c r="E8244" s="19" t="s">
        <v>63</v>
      </c>
      <c r="F8244" s="21">
        <v>2.0</v>
      </c>
      <c r="G8244" s="22">
        <v>46910.0</v>
      </c>
      <c r="H8244" s="15" t="str">
        <f t="shared" si="2"/>
        <v>Base Range</v>
      </c>
      <c r="I8244" s="22">
        <v>41992.0</v>
      </c>
      <c r="J8244" s="23">
        <f t="shared" si="3"/>
        <v>1.117117546</v>
      </c>
      <c r="K8244" s="24" t="str">
        <f t="shared" si="4"/>
        <v>Over Achived</v>
      </c>
    </row>
    <row r="8245" ht="22.5" customHeight="1">
      <c r="A8245" s="18">
        <v>45775.0</v>
      </c>
      <c r="B8245" s="19" t="str">
        <f t="shared" si="1"/>
        <v>Apr</v>
      </c>
      <c r="C8245" s="20" t="s">
        <v>92</v>
      </c>
      <c r="D8245" s="19" t="s">
        <v>98</v>
      </c>
      <c r="E8245" s="19" t="s">
        <v>19</v>
      </c>
      <c r="F8245" s="21">
        <v>2.0</v>
      </c>
      <c r="G8245" s="22">
        <v>45928.0</v>
      </c>
      <c r="H8245" s="15" t="str">
        <f t="shared" si="2"/>
        <v>Base Range</v>
      </c>
      <c r="I8245" s="22">
        <v>54099.0</v>
      </c>
      <c r="J8245" s="23">
        <f t="shared" si="3"/>
        <v>0.848962088</v>
      </c>
      <c r="K8245" s="24" t="str">
        <f t="shared" si="4"/>
        <v>Target Not Meet</v>
      </c>
    </row>
    <row r="8246" ht="22.5" customHeight="1">
      <c r="A8246" s="18">
        <v>45775.0</v>
      </c>
      <c r="B8246" s="19" t="str">
        <f t="shared" si="1"/>
        <v>Apr</v>
      </c>
      <c r="C8246" s="20" t="s">
        <v>92</v>
      </c>
      <c r="D8246" s="19" t="s">
        <v>98</v>
      </c>
      <c r="E8246" s="19" t="s">
        <v>23</v>
      </c>
      <c r="F8246" s="21">
        <v>1.0</v>
      </c>
      <c r="G8246" s="22">
        <v>44863.0</v>
      </c>
      <c r="H8246" s="15" t="str">
        <f t="shared" si="2"/>
        <v>Base Range</v>
      </c>
      <c r="I8246" s="22">
        <v>55047.0</v>
      </c>
      <c r="J8246" s="23">
        <f t="shared" si="3"/>
        <v>0.8149944593</v>
      </c>
      <c r="K8246" s="24" t="str">
        <f t="shared" si="4"/>
        <v>Target Not Meet</v>
      </c>
    </row>
    <row r="8247" ht="22.5" customHeight="1">
      <c r="A8247" s="18">
        <v>45775.0</v>
      </c>
      <c r="B8247" s="19" t="str">
        <f t="shared" si="1"/>
        <v>Apr</v>
      </c>
      <c r="C8247" s="20" t="s">
        <v>92</v>
      </c>
      <c r="D8247" s="19" t="s">
        <v>98</v>
      </c>
      <c r="E8247" s="19" t="s">
        <v>68</v>
      </c>
      <c r="F8247" s="21">
        <v>1.0</v>
      </c>
      <c r="G8247" s="22">
        <v>42438.0</v>
      </c>
      <c r="H8247" s="15" t="str">
        <f t="shared" si="2"/>
        <v>Base Range</v>
      </c>
      <c r="I8247" s="22">
        <v>53812.0</v>
      </c>
      <c r="J8247" s="23">
        <f t="shared" si="3"/>
        <v>0.7886345053</v>
      </c>
      <c r="K8247" s="24" t="str">
        <f t="shared" si="4"/>
        <v>Target Not Meet</v>
      </c>
    </row>
    <row r="8248" ht="22.5" customHeight="1">
      <c r="A8248" s="18">
        <v>45775.0</v>
      </c>
      <c r="B8248" s="19" t="str">
        <f t="shared" si="1"/>
        <v>Apr</v>
      </c>
      <c r="C8248" s="20" t="s">
        <v>92</v>
      </c>
      <c r="D8248" s="19" t="s">
        <v>144</v>
      </c>
      <c r="E8248" s="19" t="s">
        <v>19</v>
      </c>
      <c r="F8248" s="21">
        <v>2.0</v>
      </c>
      <c r="G8248" s="22">
        <v>51784.0</v>
      </c>
      <c r="H8248" s="15" t="str">
        <f t="shared" si="2"/>
        <v>Medium Range</v>
      </c>
      <c r="I8248" s="22">
        <v>39898.0</v>
      </c>
      <c r="J8248" s="23">
        <f t="shared" si="3"/>
        <v>1.29790967</v>
      </c>
      <c r="K8248" s="24" t="str">
        <f t="shared" si="4"/>
        <v>Over Achived</v>
      </c>
    </row>
    <row r="8249" ht="22.5" customHeight="1">
      <c r="A8249" s="18">
        <v>45775.0</v>
      </c>
      <c r="B8249" s="19" t="str">
        <f t="shared" si="1"/>
        <v>Apr</v>
      </c>
      <c r="C8249" s="20" t="s">
        <v>92</v>
      </c>
      <c r="D8249" s="19" t="s">
        <v>144</v>
      </c>
      <c r="E8249" s="19" t="s">
        <v>9</v>
      </c>
      <c r="F8249" s="21">
        <v>3.0</v>
      </c>
      <c r="G8249" s="22">
        <v>83952.0</v>
      </c>
      <c r="H8249" s="15" t="str">
        <f t="shared" si="2"/>
        <v>High Range</v>
      </c>
      <c r="I8249" s="22">
        <v>67442.0</v>
      </c>
      <c r="J8249" s="23">
        <f t="shared" si="3"/>
        <v>1.244802942</v>
      </c>
      <c r="K8249" s="24" t="str">
        <f t="shared" si="4"/>
        <v>Over Achived</v>
      </c>
    </row>
    <row r="8250" ht="22.5" customHeight="1">
      <c r="A8250" s="18">
        <v>45775.0</v>
      </c>
      <c r="B8250" s="19" t="str">
        <f t="shared" si="1"/>
        <v>Apr</v>
      </c>
      <c r="C8250" s="20" t="s">
        <v>92</v>
      </c>
      <c r="D8250" s="25" t="s">
        <v>149</v>
      </c>
      <c r="E8250" s="19" t="s">
        <v>38</v>
      </c>
      <c r="F8250" s="21">
        <v>2.0</v>
      </c>
      <c r="G8250" s="22">
        <v>64180.0</v>
      </c>
      <c r="H8250" s="15" t="str">
        <f t="shared" si="2"/>
        <v>Medium Range</v>
      </c>
      <c r="I8250" s="22">
        <v>51949.0</v>
      </c>
      <c r="J8250" s="23">
        <f t="shared" si="3"/>
        <v>1.235442453</v>
      </c>
      <c r="K8250" s="24" t="str">
        <f t="shared" si="4"/>
        <v>Over Achived</v>
      </c>
    </row>
    <row r="8251" ht="22.5" customHeight="1">
      <c r="A8251" s="18">
        <v>45775.0</v>
      </c>
      <c r="B8251" s="19" t="str">
        <f t="shared" si="1"/>
        <v>Apr</v>
      </c>
      <c r="C8251" s="20" t="s">
        <v>92</v>
      </c>
      <c r="D8251" s="25" t="s">
        <v>149</v>
      </c>
      <c r="E8251" s="19" t="s">
        <v>38</v>
      </c>
      <c r="F8251" s="21">
        <v>2.0</v>
      </c>
      <c r="G8251" s="22">
        <v>50318.0</v>
      </c>
      <c r="H8251" s="15" t="str">
        <f t="shared" si="2"/>
        <v>Medium Range</v>
      </c>
      <c r="I8251" s="22">
        <v>41038.0</v>
      </c>
      <c r="J8251" s="23">
        <f t="shared" si="3"/>
        <v>1.226131878</v>
      </c>
      <c r="K8251" s="24" t="str">
        <f t="shared" si="4"/>
        <v>Over Achived</v>
      </c>
    </row>
    <row r="8252" ht="22.5" customHeight="1">
      <c r="A8252" s="18">
        <v>45775.0</v>
      </c>
      <c r="B8252" s="19" t="str">
        <f t="shared" si="1"/>
        <v>Apr</v>
      </c>
      <c r="C8252" s="20" t="s">
        <v>92</v>
      </c>
      <c r="D8252" s="25" t="s">
        <v>149</v>
      </c>
      <c r="E8252" s="19" t="s">
        <v>38</v>
      </c>
      <c r="F8252" s="21">
        <v>3.0</v>
      </c>
      <c r="G8252" s="22">
        <v>57363.0</v>
      </c>
      <c r="H8252" s="15" t="str">
        <f t="shared" si="2"/>
        <v>Medium Range</v>
      </c>
      <c r="I8252" s="22">
        <v>49786.0</v>
      </c>
      <c r="J8252" s="23">
        <f t="shared" si="3"/>
        <v>1.152191379</v>
      </c>
      <c r="K8252" s="24" t="str">
        <f t="shared" si="4"/>
        <v>Over Achived</v>
      </c>
    </row>
    <row r="8253" ht="22.5" customHeight="1">
      <c r="A8253" s="18">
        <v>45775.0</v>
      </c>
      <c r="B8253" s="19" t="str">
        <f t="shared" si="1"/>
        <v>Apr</v>
      </c>
      <c r="C8253" s="20" t="s">
        <v>92</v>
      </c>
      <c r="D8253" s="19" t="s">
        <v>158</v>
      </c>
      <c r="E8253" s="19" t="s">
        <v>9</v>
      </c>
      <c r="F8253" s="21">
        <v>3.0</v>
      </c>
      <c r="G8253" s="22">
        <v>83885.0</v>
      </c>
      <c r="H8253" s="15" t="str">
        <f t="shared" si="2"/>
        <v>High Range</v>
      </c>
      <c r="I8253" s="22">
        <v>70952.0</v>
      </c>
      <c r="J8253" s="23">
        <f t="shared" si="3"/>
        <v>1.18227816</v>
      </c>
      <c r="K8253" s="24" t="str">
        <f t="shared" si="4"/>
        <v>Over Achived</v>
      </c>
    </row>
    <row r="8254" ht="22.5" customHeight="1">
      <c r="A8254" s="18">
        <v>45775.0</v>
      </c>
      <c r="B8254" s="19" t="str">
        <f t="shared" si="1"/>
        <v>Apr</v>
      </c>
      <c r="C8254" s="20" t="s">
        <v>92</v>
      </c>
      <c r="D8254" s="19" t="s">
        <v>158</v>
      </c>
      <c r="E8254" s="19" t="s">
        <v>34</v>
      </c>
      <c r="F8254" s="21">
        <v>3.0</v>
      </c>
      <c r="G8254" s="22">
        <v>72486.0</v>
      </c>
      <c r="H8254" s="15" t="str">
        <f t="shared" si="2"/>
        <v>High Range</v>
      </c>
      <c r="I8254" s="22">
        <v>63008.0</v>
      </c>
      <c r="J8254" s="23">
        <f t="shared" si="3"/>
        <v>1.150425343</v>
      </c>
      <c r="K8254" s="24" t="str">
        <f t="shared" si="4"/>
        <v>Over Achived</v>
      </c>
    </row>
    <row r="8255" ht="22.5" customHeight="1">
      <c r="A8255" s="18">
        <v>45775.0</v>
      </c>
      <c r="B8255" s="19" t="str">
        <f t="shared" si="1"/>
        <v>Apr</v>
      </c>
      <c r="C8255" s="20" t="s">
        <v>92</v>
      </c>
      <c r="D8255" s="19" t="s">
        <v>144</v>
      </c>
      <c r="E8255" s="19" t="s">
        <v>68</v>
      </c>
      <c r="F8255" s="21">
        <v>2.0</v>
      </c>
      <c r="G8255" s="22">
        <v>41903.0</v>
      </c>
      <c r="H8255" s="15" t="str">
        <f t="shared" si="2"/>
        <v>Base Range</v>
      </c>
      <c r="I8255" s="22">
        <v>33031.0</v>
      </c>
      <c r="J8255" s="23">
        <f t="shared" si="3"/>
        <v>1.268596167</v>
      </c>
      <c r="K8255" s="24" t="str">
        <f t="shared" si="4"/>
        <v>Over Achived</v>
      </c>
    </row>
    <row r="8256" ht="22.5" customHeight="1">
      <c r="A8256" s="18">
        <v>45776.0</v>
      </c>
      <c r="B8256" s="19" t="str">
        <f t="shared" si="1"/>
        <v>Apr</v>
      </c>
      <c r="C8256" s="20" t="s">
        <v>13</v>
      </c>
      <c r="D8256" s="19" t="s">
        <v>169</v>
      </c>
      <c r="E8256" s="19" t="s">
        <v>9</v>
      </c>
      <c r="F8256" s="21">
        <v>2.0</v>
      </c>
      <c r="G8256" s="22">
        <v>60386.0</v>
      </c>
      <c r="H8256" s="15" t="str">
        <f t="shared" si="2"/>
        <v>Medium Range</v>
      </c>
      <c r="I8256" s="22">
        <v>65358.0</v>
      </c>
      <c r="J8256" s="23">
        <f t="shared" si="3"/>
        <v>0.9239266807</v>
      </c>
      <c r="K8256" s="24" t="str">
        <f t="shared" si="4"/>
        <v>Target Not Meet</v>
      </c>
    </row>
    <row r="8257" ht="22.5" customHeight="1">
      <c r="A8257" s="18">
        <v>45776.0</v>
      </c>
      <c r="B8257" s="19" t="str">
        <f t="shared" si="1"/>
        <v>Apr</v>
      </c>
      <c r="C8257" s="20" t="s">
        <v>13</v>
      </c>
      <c r="D8257" s="19" t="s">
        <v>37</v>
      </c>
      <c r="E8257" s="19" t="s">
        <v>9</v>
      </c>
      <c r="F8257" s="21">
        <v>2.0</v>
      </c>
      <c r="G8257" s="22">
        <v>47468.0</v>
      </c>
      <c r="H8257" s="15" t="str">
        <f t="shared" si="2"/>
        <v>Base Range</v>
      </c>
      <c r="I8257" s="22">
        <v>54758.0</v>
      </c>
      <c r="J8257" s="23">
        <f t="shared" si="3"/>
        <v>0.866868768</v>
      </c>
      <c r="K8257" s="24" t="str">
        <f t="shared" si="4"/>
        <v>Target Not Meet</v>
      </c>
    </row>
    <row r="8258" ht="22.5" customHeight="1">
      <c r="A8258" s="18">
        <v>45776.0</v>
      </c>
      <c r="B8258" s="19" t="str">
        <f t="shared" si="1"/>
        <v>Apr</v>
      </c>
      <c r="C8258" s="20" t="s">
        <v>13</v>
      </c>
      <c r="D8258" s="19" t="s">
        <v>169</v>
      </c>
      <c r="E8258" s="19" t="s">
        <v>34</v>
      </c>
      <c r="F8258" s="21">
        <v>2.0</v>
      </c>
      <c r="G8258" s="22">
        <v>51711.0</v>
      </c>
      <c r="H8258" s="15" t="str">
        <f t="shared" si="2"/>
        <v>Medium Range</v>
      </c>
      <c r="I8258" s="22">
        <v>56656.0</v>
      </c>
      <c r="J8258" s="23">
        <f t="shared" si="3"/>
        <v>0.9127188647</v>
      </c>
      <c r="K8258" s="24" t="str">
        <f t="shared" si="4"/>
        <v>Target Not Meet</v>
      </c>
    </row>
    <row r="8259" ht="22.5" customHeight="1">
      <c r="A8259" s="18">
        <v>45776.0</v>
      </c>
      <c r="B8259" s="19" t="str">
        <f t="shared" si="1"/>
        <v>Apr</v>
      </c>
      <c r="C8259" s="20" t="s">
        <v>13</v>
      </c>
      <c r="D8259" s="19" t="s">
        <v>169</v>
      </c>
      <c r="E8259" s="19" t="s">
        <v>34</v>
      </c>
      <c r="F8259" s="21">
        <v>2.0</v>
      </c>
      <c r="G8259" s="22">
        <v>55554.0</v>
      </c>
      <c r="H8259" s="15" t="str">
        <f t="shared" si="2"/>
        <v>Medium Range</v>
      </c>
      <c r="I8259" s="22">
        <v>63964.0</v>
      </c>
      <c r="J8259" s="23">
        <f t="shared" si="3"/>
        <v>0.8685197924</v>
      </c>
      <c r="K8259" s="24" t="str">
        <f t="shared" si="4"/>
        <v>Target Not Meet</v>
      </c>
    </row>
    <row r="8260" ht="22.5" customHeight="1">
      <c r="A8260" s="18">
        <v>45776.0</v>
      </c>
      <c r="B8260" s="19" t="str">
        <f t="shared" si="1"/>
        <v>Apr</v>
      </c>
      <c r="C8260" s="20" t="s">
        <v>13</v>
      </c>
      <c r="D8260" s="19" t="s">
        <v>169</v>
      </c>
      <c r="E8260" s="19" t="s">
        <v>26</v>
      </c>
      <c r="F8260" s="21">
        <v>2.0</v>
      </c>
      <c r="G8260" s="22">
        <v>42005.0</v>
      </c>
      <c r="H8260" s="15" t="str">
        <f t="shared" si="2"/>
        <v>Base Range</v>
      </c>
      <c r="I8260" s="22">
        <v>47155.0</v>
      </c>
      <c r="J8260" s="23">
        <f t="shared" si="3"/>
        <v>0.8907857067</v>
      </c>
      <c r="K8260" s="24" t="str">
        <f t="shared" si="4"/>
        <v>Target Not Meet</v>
      </c>
    </row>
    <row r="8261" ht="22.5" customHeight="1">
      <c r="A8261" s="18">
        <v>45776.0</v>
      </c>
      <c r="B8261" s="19" t="str">
        <f t="shared" si="1"/>
        <v>Apr</v>
      </c>
      <c r="C8261" s="20" t="s">
        <v>13</v>
      </c>
      <c r="D8261" s="19" t="s">
        <v>37</v>
      </c>
      <c r="E8261" s="19" t="s">
        <v>26</v>
      </c>
      <c r="F8261" s="21">
        <v>1.0</v>
      </c>
      <c r="G8261" s="22">
        <v>37365.0</v>
      </c>
      <c r="H8261" s="15" t="str">
        <f t="shared" si="2"/>
        <v>Base Range</v>
      </c>
      <c r="I8261" s="22">
        <v>43335.0</v>
      </c>
      <c r="J8261" s="23">
        <f t="shared" si="3"/>
        <v>0.8622360678</v>
      </c>
      <c r="K8261" s="24" t="str">
        <f t="shared" si="4"/>
        <v>Target Not Meet</v>
      </c>
    </row>
    <row r="8262" ht="22.5" customHeight="1">
      <c r="A8262" s="18">
        <v>45776.0</v>
      </c>
      <c r="B8262" s="19" t="str">
        <f t="shared" si="1"/>
        <v>Apr</v>
      </c>
      <c r="C8262" s="20" t="s">
        <v>13</v>
      </c>
      <c r="D8262" s="19" t="s">
        <v>29</v>
      </c>
      <c r="E8262" s="19" t="s">
        <v>26</v>
      </c>
      <c r="F8262" s="21">
        <v>2.0</v>
      </c>
      <c r="G8262" s="22">
        <v>41120.0</v>
      </c>
      <c r="H8262" s="15" t="str">
        <f t="shared" si="2"/>
        <v>Base Range</v>
      </c>
      <c r="I8262" s="22">
        <v>46462.0</v>
      </c>
      <c r="J8262" s="23">
        <f t="shared" si="3"/>
        <v>0.885024321</v>
      </c>
      <c r="K8262" s="24" t="str">
        <f t="shared" si="4"/>
        <v>Target Not Meet</v>
      </c>
    </row>
    <row r="8263" ht="22.5" customHeight="1">
      <c r="A8263" s="18">
        <v>45776.0</v>
      </c>
      <c r="B8263" s="19" t="str">
        <f t="shared" si="1"/>
        <v>Apr</v>
      </c>
      <c r="C8263" s="20" t="s">
        <v>13</v>
      </c>
      <c r="D8263" s="19" t="s">
        <v>37</v>
      </c>
      <c r="E8263" s="19" t="s">
        <v>9</v>
      </c>
      <c r="F8263" s="21">
        <v>2.0</v>
      </c>
      <c r="G8263" s="22">
        <v>57072.0</v>
      </c>
      <c r="H8263" s="15" t="str">
        <f t="shared" si="2"/>
        <v>Medium Range</v>
      </c>
      <c r="I8263" s="22">
        <v>70440.0</v>
      </c>
      <c r="J8263" s="23">
        <f t="shared" si="3"/>
        <v>0.8102214651</v>
      </c>
      <c r="K8263" s="24" t="str">
        <f t="shared" si="4"/>
        <v>Target Not Meet</v>
      </c>
    </row>
    <row r="8264" ht="22.5" customHeight="1">
      <c r="A8264" s="18">
        <v>45776.0</v>
      </c>
      <c r="B8264" s="19" t="str">
        <f t="shared" si="1"/>
        <v>Apr</v>
      </c>
      <c r="C8264" s="20" t="s">
        <v>13</v>
      </c>
      <c r="D8264" s="19" t="s">
        <v>29</v>
      </c>
      <c r="E8264" s="19" t="s">
        <v>34</v>
      </c>
      <c r="F8264" s="21">
        <v>2.0</v>
      </c>
      <c r="G8264" s="22">
        <v>48752.0</v>
      </c>
      <c r="H8264" s="15" t="str">
        <f t="shared" si="2"/>
        <v>Base Range</v>
      </c>
      <c r="I8264" s="22">
        <v>63340.0</v>
      </c>
      <c r="J8264" s="23">
        <f t="shared" si="3"/>
        <v>0.7696874013</v>
      </c>
      <c r="K8264" s="24" t="str">
        <f t="shared" si="4"/>
        <v>Target Not Meet</v>
      </c>
    </row>
    <row r="8265" ht="22.5" customHeight="1">
      <c r="A8265" s="18">
        <v>45776.0</v>
      </c>
      <c r="B8265" s="19" t="str">
        <f t="shared" si="1"/>
        <v>Apr</v>
      </c>
      <c r="C8265" s="20" t="s">
        <v>13</v>
      </c>
      <c r="D8265" s="19" t="s">
        <v>29</v>
      </c>
      <c r="E8265" s="19" t="s">
        <v>34</v>
      </c>
      <c r="F8265" s="21">
        <v>2.0</v>
      </c>
      <c r="G8265" s="22">
        <v>56347.0</v>
      </c>
      <c r="H8265" s="15" t="str">
        <f t="shared" si="2"/>
        <v>Medium Range</v>
      </c>
      <c r="I8265" s="22">
        <v>67884.0</v>
      </c>
      <c r="J8265" s="23">
        <f t="shared" si="3"/>
        <v>0.8300483177</v>
      </c>
      <c r="K8265" s="24" t="str">
        <f t="shared" si="4"/>
        <v>Target Not Meet</v>
      </c>
    </row>
    <row r="8266" ht="22.5" customHeight="1">
      <c r="A8266" s="18">
        <v>45776.0</v>
      </c>
      <c r="B8266" s="19" t="str">
        <f t="shared" si="1"/>
        <v>Apr</v>
      </c>
      <c r="C8266" s="20" t="s">
        <v>13</v>
      </c>
      <c r="D8266" s="19" t="s">
        <v>29</v>
      </c>
      <c r="E8266" s="19" t="s">
        <v>34</v>
      </c>
      <c r="F8266" s="21">
        <v>2.0</v>
      </c>
      <c r="G8266" s="22">
        <v>48199.0</v>
      </c>
      <c r="H8266" s="15" t="str">
        <f t="shared" si="2"/>
        <v>Base Range</v>
      </c>
      <c r="I8266" s="22">
        <v>57592.0</v>
      </c>
      <c r="J8266" s="23">
        <f t="shared" si="3"/>
        <v>0.8369044312</v>
      </c>
      <c r="K8266" s="24" t="str">
        <f t="shared" si="4"/>
        <v>Target Not Meet</v>
      </c>
    </row>
    <row r="8267" ht="22.5" customHeight="1">
      <c r="A8267" s="18">
        <v>45776.0</v>
      </c>
      <c r="B8267" s="19" t="str">
        <f t="shared" si="1"/>
        <v>Apr</v>
      </c>
      <c r="C8267" s="20" t="s">
        <v>13</v>
      </c>
      <c r="D8267" s="19" t="s">
        <v>18</v>
      </c>
      <c r="E8267" s="19" t="s">
        <v>38</v>
      </c>
      <c r="F8267" s="21">
        <v>2.0</v>
      </c>
      <c r="G8267" s="22">
        <v>32488.0</v>
      </c>
      <c r="H8267" s="15" t="str">
        <f t="shared" si="2"/>
        <v>Base Range</v>
      </c>
      <c r="I8267" s="22">
        <v>28572.0</v>
      </c>
      <c r="J8267" s="23">
        <f t="shared" si="3"/>
        <v>1.137057259</v>
      </c>
      <c r="K8267" s="24" t="str">
        <f t="shared" si="4"/>
        <v>Over Achived</v>
      </c>
    </row>
    <row r="8268" ht="22.5" customHeight="1">
      <c r="A8268" s="18">
        <v>45776.0</v>
      </c>
      <c r="B8268" s="19" t="str">
        <f t="shared" si="1"/>
        <v>Apr</v>
      </c>
      <c r="C8268" s="20" t="s">
        <v>57</v>
      </c>
      <c r="D8268" s="19" t="s">
        <v>58</v>
      </c>
      <c r="E8268" s="19" t="s">
        <v>9</v>
      </c>
      <c r="F8268" s="21">
        <v>2.0</v>
      </c>
      <c r="G8268" s="22">
        <v>45164.0</v>
      </c>
      <c r="H8268" s="15" t="str">
        <f t="shared" si="2"/>
        <v>Base Range</v>
      </c>
      <c r="I8268" s="22">
        <v>40223.0</v>
      </c>
      <c r="J8268" s="23">
        <f t="shared" si="3"/>
        <v>1.122840166</v>
      </c>
      <c r="K8268" s="24" t="str">
        <f t="shared" si="4"/>
        <v>Over Achived</v>
      </c>
    </row>
    <row r="8269" ht="22.5" customHeight="1">
      <c r="A8269" s="18">
        <v>45776.0</v>
      </c>
      <c r="B8269" s="19" t="str">
        <f t="shared" si="1"/>
        <v>Apr</v>
      </c>
      <c r="C8269" s="20" t="s">
        <v>13</v>
      </c>
      <c r="D8269" s="19" t="s">
        <v>37</v>
      </c>
      <c r="E8269" s="19" t="s">
        <v>26</v>
      </c>
      <c r="F8269" s="21">
        <v>2.0</v>
      </c>
      <c r="G8269" s="22">
        <v>41416.0</v>
      </c>
      <c r="H8269" s="15" t="str">
        <f t="shared" si="2"/>
        <v>Base Range</v>
      </c>
      <c r="I8269" s="22">
        <v>51335.0</v>
      </c>
      <c r="J8269" s="23">
        <f t="shared" si="3"/>
        <v>0.8067790007</v>
      </c>
      <c r="K8269" s="24" t="str">
        <f t="shared" si="4"/>
        <v>Target Not Meet</v>
      </c>
    </row>
    <row r="8270" ht="22.5" customHeight="1">
      <c r="A8270" s="18">
        <v>45776.0</v>
      </c>
      <c r="B8270" s="19" t="str">
        <f t="shared" si="1"/>
        <v>Apr</v>
      </c>
      <c r="C8270" s="20" t="s">
        <v>57</v>
      </c>
      <c r="D8270" s="19" t="s">
        <v>58</v>
      </c>
      <c r="E8270" s="19" t="s">
        <v>34</v>
      </c>
      <c r="F8270" s="21">
        <v>1.0</v>
      </c>
      <c r="G8270" s="22">
        <v>32179.0</v>
      </c>
      <c r="H8270" s="15" t="str">
        <f t="shared" si="2"/>
        <v>Base Range</v>
      </c>
      <c r="I8270" s="22">
        <v>30194.0</v>
      </c>
      <c r="J8270" s="23">
        <f t="shared" si="3"/>
        <v>1.065741538</v>
      </c>
      <c r="K8270" s="24" t="str">
        <f t="shared" si="4"/>
        <v>Over Achived</v>
      </c>
    </row>
    <row r="8271" ht="22.5" customHeight="1">
      <c r="A8271" s="18">
        <v>45776.0</v>
      </c>
      <c r="B8271" s="19" t="str">
        <f t="shared" si="1"/>
        <v>Apr</v>
      </c>
      <c r="C8271" s="20" t="s">
        <v>57</v>
      </c>
      <c r="D8271" s="19" t="s">
        <v>85</v>
      </c>
      <c r="E8271" s="19" t="s">
        <v>23</v>
      </c>
      <c r="F8271" s="21">
        <v>1.0</v>
      </c>
      <c r="G8271" s="22">
        <v>17466.0</v>
      </c>
      <c r="H8271" s="15" t="str">
        <f t="shared" si="2"/>
        <v>Base Range</v>
      </c>
      <c r="I8271" s="22">
        <v>21949.0</v>
      </c>
      <c r="J8271" s="23">
        <f t="shared" si="3"/>
        <v>0.7957537929</v>
      </c>
      <c r="K8271" s="24" t="str">
        <f t="shared" si="4"/>
        <v>Target Not Meet</v>
      </c>
    </row>
    <row r="8272" ht="22.5" customHeight="1">
      <c r="A8272" s="18">
        <v>45776.0</v>
      </c>
      <c r="B8272" s="19" t="str">
        <f t="shared" si="1"/>
        <v>Apr</v>
      </c>
      <c r="C8272" s="20" t="s">
        <v>57</v>
      </c>
      <c r="D8272" s="25" t="s">
        <v>62</v>
      </c>
      <c r="E8272" s="19" t="s">
        <v>26</v>
      </c>
      <c r="F8272" s="21">
        <v>1.0</v>
      </c>
      <c r="G8272" s="22">
        <v>30706.0</v>
      </c>
      <c r="H8272" s="15" t="str">
        <f t="shared" si="2"/>
        <v>Base Range</v>
      </c>
      <c r="I8272" s="22">
        <v>25886.0</v>
      </c>
      <c r="J8272" s="23">
        <f t="shared" si="3"/>
        <v>1.186201035</v>
      </c>
      <c r="K8272" s="24" t="str">
        <f t="shared" si="4"/>
        <v>Over Achived</v>
      </c>
    </row>
    <row r="8273" ht="22.5" customHeight="1">
      <c r="A8273" s="18">
        <v>45776.0</v>
      </c>
      <c r="B8273" s="19" t="str">
        <f t="shared" si="1"/>
        <v>Apr</v>
      </c>
      <c r="C8273" s="20" t="s">
        <v>13</v>
      </c>
      <c r="D8273" s="19" t="s">
        <v>18</v>
      </c>
      <c r="E8273" s="19" t="s">
        <v>63</v>
      </c>
      <c r="F8273" s="21">
        <v>1.0</v>
      </c>
      <c r="G8273" s="22">
        <v>11708.0</v>
      </c>
      <c r="H8273" s="15" t="str">
        <f t="shared" si="2"/>
        <v>Base Range</v>
      </c>
      <c r="I8273" s="22">
        <v>10767.0</v>
      </c>
      <c r="J8273" s="23">
        <f t="shared" si="3"/>
        <v>1.087396675</v>
      </c>
      <c r="K8273" s="24" t="str">
        <f t="shared" si="4"/>
        <v>Over Achived</v>
      </c>
    </row>
    <row r="8274" ht="22.5" customHeight="1">
      <c r="A8274" s="18">
        <v>45776.0</v>
      </c>
      <c r="B8274" s="19" t="str">
        <f t="shared" si="1"/>
        <v>Apr</v>
      </c>
      <c r="C8274" s="20" t="s">
        <v>57</v>
      </c>
      <c r="D8274" s="19" t="s">
        <v>85</v>
      </c>
      <c r="E8274" s="19" t="s">
        <v>9</v>
      </c>
      <c r="F8274" s="21">
        <v>2.0</v>
      </c>
      <c r="G8274" s="22">
        <v>44534.0</v>
      </c>
      <c r="H8274" s="15" t="str">
        <f t="shared" si="2"/>
        <v>Base Range</v>
      </c>
      <c r="I8274" s="22">
        <v>47893.0</v>
      </c>
      <c r="J8274" s="23">
        <f t="shared" si="3"/>
        <v>0.9298644896</v>
      </c>
      <c r="K8274" s="24" t="str">
        <f t="shared" si="4"/>
        <v>Target Not Meet</v>
      </c>
    </row>
    <row r="8275" ht="22.5" customHeight="1">
      <c r="A8275" s="18">
        <v>45776.0</v>
      </c>
      <c r="B8275" s="19" t="str">
        <f t="shared" si="1"/>
        <v>Apr</v>
      </c>
      <c r="C8275" s="20" t="s">
        <v>57</v>
      </c>
      <c r="D8275" s="19" t="s">
        <v>85</v>
      </c>
      <c r="E8275" s="19" t="s">
        <v>19</v>
      </c>
      <c r="F8275" s="21">
        <v>1.0</v>
      </c>
      <c r="G8275" s="22">
        <v>20198.0</v>
      </c>
      <c r="H8275" s="15" t="str">
        <f t="shared" si="2"/>
        <v>Base Range</v>
      </c>
      <c r="I8275" s="22">
        <v>22798.0</v>
      </c>
      <c r="J8275" s="23">
        <f t="shared" si="3"/>
        <v>0.8859549083</v>
      </c>
      <c r="K8275" s="24" t="str">
        <f t="shared" si="4"/>
        <v>Target Not Meet</v>
      </c>
    </row>
    <row r="8276" ht="22.5" customHeight="1">
      <c r="A8276" s="18">
        <v>45776.0</v>
      </c>
      <c r="B8276" s="19" t="str">
        <f t="shared" si="1"/>
        <v>Apr</v>
      </c>
      <c r="C8276" s="20" t="s">
        <v>57</v>
      </c>
      <c r="D8276" s="19" t="s">
        <v>85</v>
      </c>
      <c r="E8276" s="19" t="s">
        <v>26</v>
      </c>
      <c r="F8276" s="21">
        <v>1.0</v>
      </c>
      <c r="G8276" s="22">
        <v>24730.0</v>
      </c>
      <c r="H8276" s="15" t="str">
        <f t="shared" si="2"/>
        <v>Base Range</v>
      </c>
      <c r="I8276" s="22">
        <v>28893.0</v>
      </c>
      <c r="J8276" s="23">
        <f t="shared" si="3"/>
        <v>0.855916658</v>
      </c>
      <c r="K8276" s="24" t="str">
        <f t="shared" si="4"/>
        <v>Target Not Meet</v>
      </c>
    </row>
    <row r="8277" ht="22.5" customHeight="1">
      <c r="A8277" s="18">
        <v>45776.0</v>
      </c>
      <c r="B8277" s="19" t="str">
        <f t="shared" si="1"/>
        <v>Apr</v>
      </c>
      <c r="C8277" s="20" t="s">
        <v>57</v>
      </c>
      <c r="D8277" s="19" t="s">
        <v>85</v>
      </c>
      <c r="E8277" s="19" t="s">
        <v>19</v>
      </c>
      <c r="F8277" s="21">
        <v>1.0</v>
      </c>
      <c r="G8277" s="22">
        <v>19743.0</v>
      </c>
      <c r="H8277" s="15" t="str">
        <f t="shared" si="2"/>
        <v>Base Range</v>
      </c>
      <c r="I8277" s="22">
        <v>25310.0</v>
      </c>
      <c r="J8277" s="23">
        <f t="shared" si="3"/>
        <v>0.7800474121</v>
      </c>
      <c r="K8277" s="24" t="str">
        <f t="shared" si="4"/>
        <v>Target Not Meet</v>
      </c>
    </row>
    <row r="8278" ht="22.5" customHeight="1">
      <c r="A8278" s="18">
        <v>45776.0</v>
      </c>
      <c r="B8278" s="19" t="str">
        <f t="shared" si="1"/>
        <v>Apr</v>
      </c>
      <c r="C8278" s="20" t="s">
        <v>57</v>
      </c>
      <c r="D8278" s="19" t="s">
        <v>80</v>
      </c>
      <c r="E8278" s="19" t="s">
        <v>68</v>
      </c>
      <c r="F8278" s="21">
        <v>1.0</v>
      </c>
      <c r="G8278" s="22">
        <v>16990.0</v>
      </c>
      <c r="H8278" s="15" t="str">
        <f t="shared" si="2"/>
        <v>Base Range</v>
      </c>
      <c r="I8278" s="22">
        <v>17980.0</v>
      </c>
      <c r="J8278" s="23">
        <f t="shared" si="3"/>
        <v>0.9449388209</v>
      </c>
      <c r="K8278" s="24" t="str">
        <f t="shared" si="4"/>
        <v>Target Not Meet</v>
      </c>
    </row>
    <row r="8279" ht="22.5" customHeight="1">
      <c r="A8279" s="18">
        <v>45776.0</v>
      </c>
      <c r="B8279" s="19" t="str">
        <f t="shared" si="1"/>
        <v>Apr</v>
      </c>
      <c r="C8279" s="20" t="s">
        <v>57</v>
      </c>
      <c r="D8279" s="19" t="s">
        <v>58</v>
      </c>
      <c r="E8279" s="19" t="s">
        <v>34</v>
      </c>
      <c r="F8279" s="21">
        <v>2.0</v>
      </c>
      <c r="G8279" s="22">
        <v>32763.0</v>
      </c>
      <c r="H8279" s="15" t="str">
        <f t="shared" si="2"/>
        <v>Base Range</v>
      </c>
      <c r="I8279" s="22">
        <v>24371.0</v>
      </c>
      <c r="J8279" s="23">
        <f t="shared" si="3"/>
        <v>1.344343687</v>
      </c>
      <c r="K8279" s="24" t="str">
        <f t="shared" si="4"/>
        <v>Over Achived</v>
      </c>
    </row>
    <row r="8280" ht="22.5" customHeight="1">
      <c r="A8280" s="18">
        <v>45776.0</v>
      </c>
      <c r="B8280" s="19" t="str">
        <f t="shared" si="1"/>
        <v>Apr</v>
      </c>
      <c r="C8280" s="20" t="s">
        <v>57</v>
      </c>
      <c r="D8280" s="19" t="s">
        <v>80</v>
      </c>
      <c r="E8280" s="19" t="s">
        <v>68</v>
      </c>
      <c r="F8280" s="21">
        <v>1.0</v>
      </c>
      <c r="G8280" s="22">
        <v>15738.0</v>
      </c>
      <c r="H8280" s="15" t="str">
        <f t="shared" si="2"/>
        <v>Base Range</v>
      </c>
      <c r="I8280" s="22">
        <v>18840.0</v>
      </c>
      <c r="J8280" s="23">
        <f t="shared" si="3"/>
        <v>0.8353503185</v>
      </c>
      <c r="K8280" s="24" t="str">
        <f t="shared" si="4"/>
        <v>Target Not Meet</v>
      </c>
    </row>
    <row r="8281" ht="22.5" customHeight="1">
      <c r="A8281" s="18">
        <v>45776.0</v>
      </c>
      <c r="B8281" s="19" t="str">
        <f t="shared" si="1"/>
        <v>Apr</v>
      </c>
      <c r="C8281" s="20" t="s">
        <v>57</v>
      </c>
      <c r="D8281" s="19" t="s">
        <v>71</v>
      </c>
      <c r="E8281" s="19" t="s">
        <v>38</v>
      </c>
      <c r="F8281" s="21">
        <v>1.0</v>
      </c>
      <c r="G8281" s="22">
        <v>28404.0</v>
      </c>
      <c r="H8281" s="15" t="str">
        <f t="shared" si="2"/>
        <v>Base Range</v>
      </c>
      <c r="I8281" s="22">
        <v>30997.0</v>
      </c>
      <c r="J8281" s="23">
        <f t="shared" si="3"/>
        <v>0.9163467432</v>
      </c>
      <c r="K8281" s="24" t="str">
        <f t="shared" si="4"/>
        <v>Target Not Meet</v>
      </c>
    </row>
    <row r="8282" ht="22.5" customHeight="1">
      <c r="A8282" s="18">
        <v>45776.0</v>
      </c>
      <c r="B8282" s="19" t="str">
        <f t="shared" si="1"/>
        <v>Apr</v>
      </c>
      <c r="C8282" s="20" t="s">
        <v>57</v>
      </c>
      <c r="D8282" s="19" t="s">
        <v>71</v>
      </c>
      <c r="E8282" s="19" t="s">
        <v>23</v>
      </c>
      <c r="F8282" s="21">
        <v>1.0</v>
      </c>
      <c r="G8282" s="22">
        <v>22884.0</v>
      </c>
      <c r="H8282" s="15" t="str">
        <f t="shared" si="2"/>
        <v>Base Range</v>
      </c>
      <c r="I8282" s="22">
        <v>24648.0</v>
      </c>
      <c r="J8282" s="23">
        <f t="shared" si="3"/>
        <v>0.9284323272</v>
      </c>
      <c r="K8282" s="24" t="str">
        <f t="shared" si="4"/>
        <v>Target Not Meet</v>
      </c>
    </row>
    <row r="8283" ht="22.5" customHeight="1">
      <c r="A8283" s="18">
        <v>45776.0</v>
      </c>
      <c r="B8283" s="19" t="str">
        <f t="shared" si="1"/>
        <v>Apr</v>
      </c>
      <c r="C8283" s="20" t="s">
        <v>57</v>
      </c>
      <c r="D8283" s="25" t="s">
        <v>62</v>
      </c>
      <c r="E8283" s="19" t="s">
        <v>26</v>
      </c>
      <c r="F8283" s="21">
        <v>1.0</v>
      </c>
      <c r="G8283" s="22">
        <v>26905.0</v>
      </c>
      <c r="H8283" s="15" t="str">
        <f t="shared" si="2"/>
        <v>Base Range</v>
      </c>
      <c r="I8283" s="22">
        <v>21542.0</v>
      </c>
      <c r="J8283" s="23">
        <f t="shared" si="3"/>
        <v>1.248955529</v>
      </c>
      <c r="K8283" s="24" t="str">
        <f t="shared" si="4"/>
        <v>Over Achived</v>
      </c>
    </row>
    <row r="8284" ht="22.5" customHeight="1">
      <c r="A8284" s="18">
        <v>45776.0</v>
      </c>
      <c r="B8284" s="19" t="str">
        <f t="shared" si="1"/>
        <v>Apr</v>
      </c>
      <c r="C8284" s="20" t="s">
        <v>57</v>
      </c>
      <c r="D8284" s="25" t="s">
        <v>62</v>
      </c>
      <c r="E8284" s="19" t="s">
        <v>68</v>
      </c>
      <c r="F8284" s="21">
        <v>1.0</v>
      </c>
      <c r="G8284" s="22">
        <v>18904.0</v>
      </c>
      <c r="H8284" s="15" t="str">
        <f t="shared" si="2"/>
        <v>Base Range</v>
      </c>
      <c r="I8284" s="22">
        <v>15502.0</v>
      </c>
      <c r="J8284" s="23">
        <f t="shared" si="3"/>
        <v>1.219455554</v>
      </c>
      <c r="K8284" s="24" t="str">
        <f t="shared" si="4"/>
        <v>Over Achived</v>
      </c>
    </row>
    <row r="8285" ht="22.5" customHeight="1">
      <c r="A8285" s="18">
        <v>45776.0</v>
      </c>
      <c r="B8285" s="19" t="str">
        <f t="shared" si="1"/>
        <v>Apr</v>
      </c>
      <c r="C8285" s="20" t="s">
        <v>57</v>
      </c>
      <c r="D8285" s="25" t="s">
        <v>62</v>
      </c>
      <c r="E8285" s="19" t="s">
        <v>23</v>
      </c>
      <c r="F8285" s="21">
        <v>1.0</v>
      </c>
      <c r="G8285" s="22">
        <v>20538.0</v>
      </c>
      <c r="H8285" s="15" t="str">
        <f t="shared" si="2"/>
        <v>Base Range</v>
      </c>
      <c r="I8285" s="22">
        <v>19319.0</v>
      </c>
      <c r="J8285" s="23">
        <f t="shared" si="3"/>
        <v>1.063098504</v>
      </c>
      <c r="K8285" s="24" t="str">
        <f t="shared" si="4"/>
        <v>Over Achived</v>
      </c>
    </row>
    <row r="8286" ht="22.5" customHeight="1">
      <c r="A8286" s="18">
        <v>45776.0</v>
      </c>
      <c r="B8286" s="19" t="str">
        <f t="shared" si="1"/>
        <v>Apr</v>
      </c>
      <c r="C8286" s="20" t="s">
        <v>57</v>
      </c>
      <c r="D8286" s="25" t="s">
        <v>62</v>
      </c>
      <c r="E8286" s="19" t="s">
        <v>38</v>
      </c>
      <c r="F8286" s="21">
        <v>1.0</v>
      </c>
      <c r="G8286" s="22">
        <v>27353.0</v>
      </c>
      <c r="H8286" s="15" t="str">
        <f t="shared" si="2"/>
        <v>Base Range</v>
      </c>
      <c r="I8286" s="22">
        <v>25514.0</v>
      </c>
      <c r="J8286" s="23">
        <f t="shared" si="3"/>
        <v>1.072078075</v>
      </c>
      <c r="K8286" s="24" t="str">
        <f t="shared" si="4"/>
        <v>Over Achived</v>
      </c>
    </row>
    <row r="8287" ht="22.5" customHeight="1">
      <c r="A8287" s="18">
        <v>45776.0</v>
      </c>
      <c r="B8287" s="19" t="str">
        <f t="shared" si="1"/>
        <v>Apr</v>
      </c>
      <c r="C8287" s="20" t="s">
        <v>57</v>
      </c>
      <c r="D8287" s="19" t="s">
        <v>71</v>
      </c>
      <c r="E8287" s="19" t="s">
        <v>23</v>
      </c>
      <c r="F8287" s="21">
        <v>1.0</v>
      </c>
      <c r="G8287" s="22">
        <v>18301.0</v>
      </c>
      <c r="H8287" s="15" t="str">
        <f t="shared" si="2"/>
        <v>Base Range</v>
      </c>
      <c r="I8287" s="22">
        <v>20683.0</v>
      </c>
      <c r="J8287" s="23">
        <f t="shared" si="3"/>
        <v>0.8848329546</v>
      </c>
      <c r="K8287" s="24" t="str">
        <f t="shared" si="4"/>
        <v>Target Not Meet</v>
      </c>
    </row>
    <row r="8288" ht="22.5" customHeight="1">
      <c r="A8288" s="18">
        <v>45776.0</v>
      </c>
      <c r="B8288" s="19" t="str">
        <f t="shared" si="1"/>
        <v>Apr</v>
      </c>
      <c r="C8288" s="20" t="s">
        <v>13</v>
      </c>
      <c r="D8288" s="19" t="s">
        <v>18</v>
      </c>
      <c r="E8288" s="19" t="s">
        <v>23</v>
      </c>
      <c r="F8288" s="21">
        <v>1.0</v>
      </c>
      <c r="G8288" s="22">
        <v>25003.0</v>
      </c>
      <c r="H8288" s="15" t="str">
        <f t="shared" si="2"/>
        <v>Base Range</v>
      </c>
      <c r="I8288" s="22">
        <v>20661.0</v>
      </c>
      <c r="J8288" s="23">
        <f t="shared" si="3"/>
        <v>1.210154397</v>
      </c>
      <c r="K8288" s="24" t="str">
        <f t="shared" si="4"/>
        <v>Over Achived</v>
      </c>
    </row>
    <row r="8289" ht="22.5" customHeight="1">
      <c r="A8289" s="18">
        <v>45776.0</v>
      </c>
      <c r="B8289" s="19" t="str">
        <f t="shared" si="1"/>
        <v>Apr</v>
      </c>
      <c r="C8289" s="20" t="s">
        <v>13</v>
      </c>
      <c r="D8289" s="19" t="s">
        <v>14</v>
      </c>
      <c r="E8289" s="19" t="s">
        <v>63</v>
      </c>
      <c r="F8289" s="21">
        <v>2.0</v>
      </c>
      <c r="G8289" s="22">
        <v>49522.0</v>
      </c>
      <c r="H8289" s="15" t="str">
        <f t="shared" si="2"/>
        <v>Base Range</v>
      </c>
      <c r="I8289" s="22">
        <v>35937.0</v>
      </c>
      <c r="J8289" s="23">
        <f t="shared" si="3"/>
        <v>1.378022651</v>
      </c>
      <c r="K8289" s="24" t="str">
        <f t="shared" si="4"/>
        <v>Over Achived</v>
      </c>
    </row>
    <row r="8290" ht="22.5" customHeight="1">
      <c r="A8290" s="18">
        <v>45776.0</v>
      </c>
      <c r="B8290" s="19" t="str">
        <f t="shared" si="1"/>
        <v>Apr</v>
      </c>
      <c r="C8290" s="20" t="s">
        <v>13</v>
      </c>
      <c r="D8290" s="19" t="s">
        <v>14</v>
      </c>
      <c r="E8290" s="19" t="s">
        <v>38</v>
      </c>
      <c r="F8290" s="21">
        <v>2.0</v>
      </c>
      <c r="G8290" s="22">
        <v>38748.0</v>
      </c>
      <c r="H8290" s="15" t="str">
        <f t="shared" si="2"/>
        <v>Base Range</v>
      </c>
      <c r="I8290" s="22">
        <v>36277.0</v>
      </c>
      <c r="J8290" s="23">
        <f t="shared" si="3"/>
        <v>1.068114783</v>
      </c>
      <c r="K8290" s="24" t="str">
        <f t="shared" si="4"/>
        <v>Over Achived</v>
      </c>
    </row>
    <row r="8291" ht="22.5" customHeight="1">
      <c r="A8291" s="18">
        <v>45776.0</v>
      </c>
      <c r="B8291" s="19" t="str">
        <f t="shared" si="1"/>
        <v>Apr</v>
      </c>
      <c r="C8291" s="20" t="s">
        <v>7</v>
      </c>
      <c r="D8291" s="19" t="s">
        <v>8</v>
      </c>
      <c r="E8291" s="19" t="s">
        <v>9</v>
      </c>
      <c r="F8291" s="21">
        <v>3.0</v>
      </c>
      <c r="G8291" s="22">
        <v>105590.0</v>
      </c>
      <c r="H8291" s="15" t="str">
        <f t="shared" si="2"/>
        <v>Very High Range</v>
      </c>
      <c r="I8291" s="22">
        <v>99991.0</v>
      </c>
      <c r="J8291" s="23">
        <f t="shared" si="3"/>
        <v>1.05599504</v>
      </c>
      <c r="K8291" s="24" t="str">
        <f t="shared" si="4"/>
        <v>Over Achived</v>
      </c>
    </row>
    <row r="8292" ht="22.5" customHeight="1">
      <c r="A8292" s="18">
        <v>45776.0</v>
      </c>
      <c r="B8292" s="19" t="str">
        <f t="shared" si="1"/>
        <v>Apr</v>
      </c>
      <c r="C8292" s="20" t="s">
        <v>7</v>
      </c>
      <c r="D8292" s="19" t="s">
        <v>8</v>
      </c>
      <c r="E8292" s="19" t="s">
        <v>19</v>
      </c>
      <c r="F8292" s="21">
        <v>2.0</v>
      </c>
      <c r="G8292" s="22">
        <v>45208.0</v>
      </c>
      <c r="H8292" s="15" t="str">
        <f t="shared" si="2"/>
        <v>Base Range</v>
      </c>
      <c r="I8292" s="22">
        <v>37531.0</v>
      </c>
      <c r="J8292" s="23">
        <f t="shared" si="3"/>
        <v>1.204550905</v>
      </c>
      <c r="K8292" s="24" t="str">
        <f t="shared" si="4"/>
        <v>Over Achived</v>
      </c>
    </row>
    <row r="8293" ht="22.5" customHeight="1">
      <c r="A8293" s="18">
        <v>45776.0</v>
      </c>
      <c r="B8293" s="19" t="str">
        <f t="shared" si="1"/>
        <v>Apr</v>
      </c>
      <c r="C8293" s="20" t="s">
        <v>7</v>
      </c>
      <c r="D8293" s="19" t="s">
        <v>106</v>
      </c>
      <c r="E8293" s="19" t="s">
        <v>38</v>
      </c>
      <c r="F8293" s="21">
        <v>3.0</v>
      </c>
      <c r="G8293" s="22">
        <v>55179.0</v>
      </c>
      <c r="H8293" s="15" t="str">
        <f t="shared" si="2"/>
        <v>Medium Range</v>
      </c>
      <c r="I8293" s="22">
        <v>44074.0</v>
      </c>
      <c r="J8293" s="23">
        <f t="shared" si="3"/>
        <v>1.251962608</v>
      </c>
      <c r="K8293" s="24" t="str">
        <f t="shared" si="4"/>
        <v>Over Achived</v>
      </c>
    </row>
    <row r="8294" ht="22.5" customHeight="1">
      <c r="A8294" s="18">
        <v>45776.0</v>
      </c>
      <c r="B8294" s="19" t="str">
        <f t="shared" si="1"/>
        <v>Apr</v>
      </c>
      <c r="C8294" s="20" t="s">
        <v>7</v>
      </c>
      <c r="D8294" s="19" t="s">
        <v>106</v>
      </c>
      <c r="E8294" s="19" t="s">
        <v>38</v>
      </c>
      <c r="F8294" s="21">
        <v>3.0</v>
      </c>
      <c r="G8294" s="22">
        <v>61085.0</v>
      </c>
      <c r="H8294" s="15" t="str">
        <f t="shared" si="2"/>
        <v>Medium Range</v>
      </c>
      <c r="I8294" s="22">
        <v>48955.0</v>
      </c>
      <c r="J8294" s="23">
        <f t="shared" si="3"/>
        <v>1.247778572</v>
      </c>
      <c r="K8294" s="24" t="str">
        <f t="shared" si="4"/>
        <v>Over Achived</v>
      </c>
    </row>
    <row r="8295" ht="22.5" customHeight="1">
      <c r="A8295" s="18">
        <v>45776.0</v>
      </c>
      <c r="B8295" s="19" t="str">
        <f t="shared" si="1"/>
        <v>Apr</v>
      </c>
      <c r="C8295" s="20" t="s">
        <v>7</v>
      </c>
      <c r="D8295" s="19" t="s">
        <v>106</v>
      </c>
      <c r="E8295" s="19" t="s">
        <v>63</v>
      </c>
      <c r="F8295" s="21">
        <v>1.0</v>
      </c>
      <c r="G8295" s="22">
        <v>34731.0</v>
      </c>
      <c r="H8295" s="15" t="str">
        <f t="shared" si="2"/>
        <v>Base Range</v>
      </c>
      <c r="I8295" s="22">
        <v>29681.0</v>
      </c>
      <c r="J8295" s="23">
        <f t="shared" si="3"/>
        <v>1.170142515</v>
      </c>
      <c r="K8295" s="24" t="str">
        <f t="shared" si="4"/>
        <v>Over Achived</v>
      </c>
    </row>
    <row r="8296" ht="22.5" customHeight="1">
      <c r="A8296" s="18">
        <v>45776.0</v>
      </c>
      <c r="B8296" s="19" t="str">
        <f t="shared" si="1"/>
        <v>Apr</v>
      </c>
      <c r="C8296" s="20" t="s">
        <v>7</v>
      </c>
      <c r="D8296" s="19" t="s">
        <v>106</v>
      </c>
      <c r="E8296" s="19" t="s">
        <v>38</v>
      </c>
      <c r="F8296" s="21">
        <v>2.0</v>
      </c>
      <c r="G8296" s="22">
        <v>53451.0</v>
      </c>
      <c r="H8296" s="15" t="str">
        <f t="shared" si="2"/>
        <v>Medium Range</v>
      </c>
      <c r="I8296" s="22">
        <v>47581.0</v>
      </c>
      <c r="J8296" s="23">
        <f t="shared" si="3"/>
        <v>1.123368571</v>
      </c>
      <c r="K8296" s="24" t="str">
        <f t="shared" si="4"/>
        <v>Over Achived</v>
      </c>
    </row>
    <row r="8297" ht="22.5" customHeight="1">
      <c r="A8297" s="18">
        <v>45776.0</v>
      </c>
      <c r="B8297" s="19" t="str">
        <f t="shared" si="1"/>
        <v>Apr</v>
      </c>
      <c r="C8297" s="20" t="s">
        <v>7</v>
      </c>
      <c r="D8297" s="19" t="s">
        <v>118</v>
      </c>
      <c r="E8297" s="19" t="s">
        <v>19</v>
      </c>
      <c r="F8297" s="21">
        <v>2.0</v>
      </c>
      <c r="G8297" s="22">
        <v>54499.0</v>
      </c>
      <c r="H8297" s="15" t="str">
        <f t="shared" si="2"/>
        <v>Medium Range</v>
      </c>
      <c r="I8297" s="22">
        <v>43019.0</v>
      </c>
      <c r="J8297" s="23">
        <f t="shared" si="3"/>
        <v>1.26685883</v>
      </c>
      <c r="K8297" s="24" t="str">
        <f t="shared" si="4"/>
        <v>Over Achived</v>
      </c>
    </row>
    <row r="8298" ht="22.5" customHeight="1">
      <c r="A8298" s="18">
        <v>45776.0</v>
      </c>
      <c r="B8298" s="19" t="str">
        <f t="shared" si="1"/>
        <v>Apr</v>
      </c>
      <c r="C8298" s="20" t="s">
        <v>7</v>
      </c>
      <c r="D8298" s="19" t="s">
        <v>118</v>
      </c>
      <c r="E8298" s="19" t="s">
        <v>34</v>
      </c>
      <c r="F8298" s="21">
        <v>4.0</v>
      </c>
      <c r="G8298" s="22">
        <v>85896.0</v>
      </c>
      <c r="H8298" s="15" t="str">
        <f t="shared" si="2"/>
        <v>High Range</v>
      </c>
      <c r="I8298" s="22">
        <v>66427.0</v>
      </c>
      <c r="J8298" s="23">
        <f t="shared" si="3"/>
        <v>1.293088654</v>
      </c>
      <c r="K8298" s="24" t="str">
        <f t="shared" si="4"/>
        <v>Over Achived</v>
      </c>
    </row>
    <row r="8299" ht="22.5" customHeight="1">
      <c r="A8299" s="18">
        <v>45776.0</v>
      </c>
      <c r="B8299" s="19" t="str">
        <f t="shared" si="1"/>
        <v>Apr</v>
      </c>
      <c r="C8299" s="20" t="s">
        <v>7</v>
      </c>
      <c r="D8299" s="19" t="s">
        <v>118</v>
      </c>
      <c r="E8299" s="19" t="s">
        <v>38</v>
      </c>
      <c r="F8299" s="21">
        <v>2.0</v>
      </c>
      <c r="G8299" s="22">
        <v>63651.0</v>
      </c>
      <c r="H8299" s="15" t="str">
        <f t="shared" si="2"/>
        <v>Medium Range</v>
      </c>
      <c r="I8299" s="22">
        <v>47358.0</v>
      </c>
      <c r="J8299" s="23">
        <f t="shared" si="3"/>
        <v>1.344039022</v>
      </c>
      <c r="K8299" s="24" t="str">
        <f t="shared" si="4"/>
        <v>Over Achived</v>
      </c>
    </row>
    <row r="8300" ht="22.5" customHeight="1">
      <c r="A8300" s="18">
        <v>45776.0</v>
      </c>
      <c r="B8300" s="19" t="str">
        <f t="shared" si="1"/>
        <v>Apr</v>
      </c>
      <c r="C8300" s="20" t="s">
        <v>7</v>
      </c>
      <c r="D8300" s="19" t="s">
        <v>118</v>
      </c>
      <c r="E8300" s="19" t="s">
        <v>34</v>
      </c>
      <c r="F8300" s="21">
        <v>3.0</v>
      </c>
      <c r="G8300" s="22">
        <v>88037.0</v>
      </c>
      <c r="H8300" s="15" t="str">
        <f t="shared" si="2"/>
        <v>High Range</v>
      </c>
      <c r="I8300" s="22">
        <v>65312.0</v>
      </c>
      <c r="J8300" s="23">
        <f t="shared" si="3"/>
        <v>1.347945247</v>
      </c>
      <c r="K8300" s="24" t="str">
        <f t="shared" si="4"/>
        <v>Over Achived</v>
      </c>
    </row>
    <row r="8301" ht="22.5" customHeight="1">
      <c r="A8301" s="18">
        <v>45776.0</v>
      </c>
      <c r="B8301" s="19" t="str">
        <f t="shared" si="1"/>
        <v>Apr</v>
      </c>
      <c r="C8301" s="20" t="s">
        <v>7</v>
      </c>
      <c r="D8301" s="19" t="s">
        <v>118</v>
      </c>
      <c r="E8301" s="19" t="s">
        <v>9</v>
      </c>
      <c r="F8301" s="21">
        <v>4.0</v>
      </c>
      <c r="G8301" s="22">
        <v>94748.0</v>
      </c>
      <c r="H8301" s="15" t="str">
        <f t="shared" si="2"/>
        <v>Very High Range</v>
      </c>
      <c r="I8301" s="22">
        <v>87786.0</v>
      </c>
      <c r="J8301" s="23">
        <f t="shared" si="3"/>
        <v>1.079306495</v>
      </c>
      <c r="K8301" s="24" t="str">
        <f t="shared" si="4"/>
        <v>Over Achived</v>
      </c>
    </row>
    <row r="8302" ht="22.5" customHeight="1">
      <c r="A8302" s="18">
        <v>45776.0</v>
      </c>
      <c r="B8302" s="19" t="str">
        <f t="shared" si="1"/>
        <v>Apr</v>
      </c>
      <c r="C8302" s="20" t="s">
        <v>7</v>
      </c>
      <c r="D8302" s="19" t="s">
        <v>126</v>
      </c>
      <c r="E8302" s="19" t="s">
        <v>68</v>
      </c>
      <c r="F8302" s="21">
        <v>2.0</v>
      </c>
      <c r="G8302" s="22">
        <v>43094.0</v>
      </c>
      <c r="H8302" s="15" t="str">
        <f t="shared" si="2"/>
        <v>Base Range</v>
      </c>
      <c r="I8302" s="22">
        <v>34032.0</v>
      </c>
      <c r="J8302" s="23">
        <f t="shared" si="3"/>
        <v>1.266278796</v>
      </c>
      <c r="K8302" s="24" t="str">
        <f t="shared" si="4"/>
        <v>Over Achived</v>
      </c>
    </row>
    <row r="8303" ht="22.5" customHeight="1">
      <c r="A8303" s="18">
        <v>45776.0</v>
      </c>
      <c r="B8303" s="19" t="str">
        <f t="shared" si="1"/>
        <v>Apr</v>
      </c>
      <c r="C8303" s="20" t="s">
        <v>7</v>
      </c>
      <c r="D8303" s="19" t="s">
        <v>126</v>
      </c>
      <c r="E8303" s="19" t="s">
        <v>26</v>
      </c>
      <c r="F8303" s="21">
        <v>5.0</v>
      </c>
      <c r="G8303" s="22">
        <v>128233.0</v>
      </c>
      <c r="H8303" s="15" t="str">
        <f t="shared" si="2"/>
        <v>Very High Range</v>
      </c>
      <c r="I8303" s="22">
        <v>121139.0</v>
      </c>
      <c r="J8303" s="23">
        <f t="shared" si="3"/>
        <v>1.058560827</v>
      </c>
      <c r="K8303" s="24" t="str">
        <f t="shared" si="4"/>
        <v>Over Achived</v>
      </c>
    </row>
    <row r="8304" ht="22.5" customHeight="1">
      <c r="A8304" s="18">
        <v>45776.0</v>
      </c>
      <c r="B8304" s="19" t="str">
        <f t="shared" si="1"/>
        <v>Apr</v>
      </c>
      <c r="C8304" s="20" t="s">
        <v>7</v>
      </c>
      <c r="D8304" s="19" t="s">
        <v>126</v>
      </c>
      <c r="E8304" s="19" t="s">
        <v>26</v>
      </c>
      <c r="F8304" s="21">
        <v>6.0</v>
      </c>
      <c r="G8304" s="22">
        <v>121516.0</v>
      </c>
      <c r="H8304" s="15" t="str">
        <f t="shared" si="2"/>
        <v>Very High Range</v>
      </c>
      <c r="I8304" s="22">
        <v>86709.0</v>
      </c>
      <c r="J8304" s="23">
        <f t="shared" si="3"/>
        <v>1.401423151</v>
      </c>
      <c r="K8304" s="24" t="str">
        <f t="shared" si="4"/>
        <v>Over Achived</v>
      </c>
    </row>
    <row r="8305" ht="22.5" customHeight="1">
      <c r="A8305" s="18">
        <v>45776.0</v>
      </c>
      <c r="B8305" s="19" t="str">
        <f t="shared" si="1"/>
        <v>Apr</v>
      </c>
      <c r="C8305" s="20" t="s">
        <v>7</v>
      </c>
      <c r="D8305" s="19" t="s">
        <v>126</v>
      </c>
      <c r="E8305" s="19" t="s">
        <v>19</v>
      </c>
      <c r="F8305" s="21">
        <v>2.0</v>
      </c>
      <c r="G8305" s="22">
        <v>48052.0</v>
      </c>
      <c r="H8305" s="15" t="str">
        <f t="shared" si="2"/>
        <v>Base Range</v>
      </c>
      <c r="I8305" s="22">
        <v>37345.0</v>
      </c>
      <c r="J8305" s="23">
        <f t="shared" si="3"/>
        <v>1.286705048</v>
      </c>
      <c r="K8305" s="24" t="str">
        <f t="shared" si="4"/>
        <v>Over Achived</v>
      </c>
    </row>
    <row r="8306" ht="22.5" customHeight="1">
      <c r="A8306" s="18">
        <v>45776.0</v>
      </c>
      <c r="B8306" s="19" t="str">
        <f t="shared" si="1"/>
        <v>Apr</v>
      </c>
      <c r="C8306" s="20" t="s">
        <v>7</v>
      </c>
      <c r="D8306" s="19" t="s">
        <v>8</v>
      </c>
      <c r="E8306" s="19" t="s">
        <v>9</v>
      </c>
      <c r="F8306" s="21">
        <v>4.0</v>
      </c>
      <c r="G8306" s="22">
        <v>104938.0</v>
      </c>
      <c r="H8306" s="15" t="str">
        <f t="shared" si="2"/>
        <v>Very High Range</v>
      </c>
      <c r="I8306" s="22">
        <v>85481.0</v>
      </c>
      <c r="J8306" s="23">
        <f t="shared" si="3"/>
        <v>1.227617833</v>
      </c>
      <c r="K8306" s="24" t="str">
        <f t="shared" si="4"/>
        <v>Over Achived</v>
      </c>
    </row>
    <row r="8307" ht="22.5" customHeight="1">
      <c r="A8307" s="18">
        <v>45776.0</v>
      </c>
      <c r="B8307" s="19" t="str">
        <f t="shared" si="1"/>
        <v>Apr</v>
      </c>
      <c r="C8307" s="20" t="s">
        <v>7</v>
      </c>
      <c r="D8307" s="19" t="s">
        <v>131</v>
      </c>
      <c r="E8307" s="19" t="s">
        <v>23</v>
      </c>
      <c r="F8307" s="21">
        <v>2.0</v>
      </c>
      <c r="G8307" s="22">
        <v>50035.0</v>
      </c>
      <c r="H8307" s="15" t="str">
        <f t="shared" si="2"/>
        <v>Medium Range</v>
      </c>
      <c r="I8307" s="22">
        <v>43061.0</v>
      </c>
      <c r="J8307" s="23">
        <f t="shared" si="3"/>
        <v>1.161956295</v>
      </c>
      <c r="K8307" s="24" t="str">
        <f t="shared" si="4"/>
        <v>Over Achived</v>
      </c>
    </row>
    <row r="8308" ht="22.5" customHeight="1">
      <c r="A8308" s="18">
        <v>45776.0</v>
      </c>
      <c r="B8308" s="19" t="str">
        <f t="shared" si="1"/>
        <v>Apr</v>
      </c>
      <c r="C8308" s="20" t="s">
        <v>7</v>
      </c>
      <c r="D8308" s="19" t="s">
        <v>131</v>
      </c>
      <c r="E8308" s="19" t="s">
        <v>34</v>
      </c>
      <c r="F8308" s="21">
        <v>4.0</v>
      </c>
      <c r="G8308" s="22">
        <v>95085.0</v>
      </c>
      <c r="H8308" s="15" t="str">
        <f t="shared" si="2"/>
        <v>Very High Range</v>
      </c>
      <c r="I8308" s="22">
        <v>75540.0</v>
      </c>
      <c r="J8308" s="23">
        <f t="shared" si="3"/>
        <v>1.258737093</v>
      </c>
      <c r="K8308" s="24" t="str">
        <f t="shared" si="4"/>
        <v>Over Achived</v>
      </c>
    </row>
    <row r="8309" ht="22.5" customHeight="1">
      <c r="A8309" s="18">
        <v>45776.0</v>
      </c>
      <c r="B8309" s="19" t="str">
        <f t="shared" si="1"/>
        <v>Apr</v>
      </c>
      <c r="C8309" s="20" t="s">
        <v>92</v>
      </c>
      <c r="D8309" s="19" t="s">
        <v>93</v>
      </c>
      <c r="E8309" s="19" t="s">
        <v>34</v>
      </c>
      <c r="F8309" s="21">
        <v>3.0</v>
      </c>
      <c r="G8309" s="22">
        <v>66095.0</v>
      </c>
      <c r="H8309" s="15" t="str">
        <f t="shared" si="2"/>
        <v>Medium Range</v>
      </c>
      <c r="I8309" s="22">
        <v>71350.0</v>
      </c>
      <c r="J8309" s="23">
        <f t="shared" si="3"/>
        <v>0.9263489839</v>
      </c>
      <c r="K8309" s="24" t="str">
        <f t="shared" si="4"/>
        <v>Target Not Meet</v>
      </c>
    </row>
    <row r="8310" ht="22.5" customHeight="1">
      <c r="A8310" s="18">
        <v>45776.0</v>
      </c>
      <c r="B8310" s="19" t="str">
        <f t="shared" si="1"/>
        <v>Apr</v>
      </c>
      <c r="C8310" s="20" t="s">
        <v>92</v>
      </c>
      <c r="D8310" s="19" t="s">
        <v>93</v>
      </c>
      <c r="E8310" s="19" t="s">
        <v>23</v>
      </c>
      <c r="F8310" s="21">
        <v>1.0</v>
      </c>
      <c r="G8310" s="22">
        <v>31360.0</v>
      </c>
      <c r="H8310" s="15" t="str">
        <f t="shared" si="2"/>
        <v>Base Range</v>
      </c>
      <c r="I8310" s="22">
        <v>34613.0</v>
      </c>
      <c r="J8310" s="23">
        <f t="shared" si="3"/>
        <v>0.9060179701</v>
      </c>
      <c r="K8310" s="24" t="str">
        <f t="shared" si="4"/>
        <v>Target Not Meet</v>
      </c>
    </row>
    <row r="8311" ht="22.5" customHeight="1">
      <c r="A8311" s="18">
        <v>45776.0</v>
      </c>
      <c r="B8311" s="19" t="str">
        <f t="shared" si="1"/>
        <v>Apr</v>
      </c>
      <c r="C8311" s="20" t="s">
        <v>92</v>
      </c>
      <c r="D8311" s="19" t="s">
        <v>93</v>
      </c>
      <c r="E8311" s="19" t="s">
        <v>9</v>
      </c>
      <c r="F8311" s="21">
        <v>3.0</v>
      </c>
      <c r="G8311" s="22">
        <v>80646.0</v>
      </c>
      <c r="H8311" s="15" t="str">
        <f t="shared" si="2"/>
        <v>High Range</v>
      </c>
      <c r="I8311" s="22">
        <v>85542.0</v>
      </c>
      <c r="J8311" s="23">
        <f t="shared" si="3"/>
        <v>0.9427649576</v>
      </c>
      <c r="K8311" s="24" t="str">
        <f t="shared" si="4"/>
        <v>Target Not Meet</v>
      </c>
    </row>
    <row r="8312" ht="22.5" customHeight="1">
      <c r="A8312" s="18">
        <v>45776.0</v>
      </c>
      <c r="B8312" s="19" t="str">
        <f t="shared" si="1"/>
        <v>Apr</v>
      </c>
      <c r="C8312" s="20" t="s">
        <v>92</v>
      </c>
      <c r="D8312" s="19" t="s">
        <v>98</v>
      </c>
      <c r="E8312" s="19" t="s">
        <v>34</v>
      </c>
      <c r="F8312" s="21">
        <v>2.0</v>
      </c>
      <c r="G8312" s="22">
        <v>61350.0</v>
      </c>
      <c r="H8312" s="15" t="str">
        <f t="shared" si="2"/>
        <v>Medium Range</v>
      </c>
      <c r="I8312" s="22">
        <v>64829.0</v>
      </c>
      <c r="J8312" s="23">
        <f t="shared" si="3"/>
        <v>0.9463357448</v>
      </c>
      <c r="K8312" s="24" t="str">
        <f t="shared" si="4"/>
        <v>Target Not Meet</v>
      </c>
    </row>
    <row r="8313" ht="22.5" customHeight="1">
      <c r="A8313" s="18">
        <v>45776.0</v>
      </c>
      <c r="B8313" s="19" t="str">
        <f t="shared" si="1"/>
        <v>Apr</v>
      </c>
      <c r="C8313" s="20" t="s">
        <v>92</v>
      </c>
      <c r="D8313" s="19" t="s">
        <v>144</v>
      </c>
      <c r="E8313" s="19" t="s">
        <v>9</v>
      </c>
      <c r="F8313" s="21">
        <v>3.0</v>
      </c>
      <c r="G8313" s="22">
        <v>67752.0</v>
      </c>
      <c r="H8313" s="15" t="str">
        <f t="shared" si="2"/>
        <v>Medium Range</v>
      </c>
      <c r="I8313" s="22">
        <v>54498.0</v>
      </c>
      <c r="J8313" s="23">
        <f t="shared" si="3"/>
        <v>1.243201585</v>
      </c>
      <c r="K8313" s="24" t="str">
        <f t="shared" si="4"/>
        <v>Over Achived</v>
      </c>
    </row>
    <row r="8314" ht="22.5" customHeight="1">
      <c r="A8314" s="18">
        <v>45776.0</v>
      </c>
      <c r="B8314" s="19" t="str">
        <f t="shared" si="1"/>
        <v>Apr</v>
      </c>
      <c r="C8314" s="20" t="s">
        <v>92</v>
      </c>
      <c r="D8314" s="19" t="s">
        <v>144</v>
      </c>
      <c r="E8314" s="19" t="s">
        <v>34</v>
      </c>
      <c r="F8314" s="21">
        <v>3.0</v>
      </c>
      <c r="G8314" s="22">
        <v>61621.0</v>
      </c>
      <c r="H8314" s="15" t="str">
        <f t="shared" si="2"/>
        <v>Medium Range</v>
      </c>
      <c r="I8314" s="22">
        <v>53970.0</v>
      </c>
      <c r="J8314" s="23">
        <f t="shared" si="3"/>
        <v>1.141763943</v>
      </c>
      <c r="K8314" s="24" t="str">
        <f t="shared" si="4"/>
        <v>Over Achived</v>
      </c>
    </row>
    <row r="8315" ht="22.5" customHeight="1">
      <c r="A8315" s="18">
        <v>45776.0</v>
      </c>
      <c r="B8315" s="19" t="str">
        <f t="shared" si="1"/>
        <v>Apr</v>
      </c>
      <c r="C8315" s="20" t="s">
        <v>92</v>
      </c>
      <c r="D8315" s="19" t="s">
        <v>98</v>
      </c>
      <c r="E8315" s="19" t="s">
        <v>26</v>
      </c>
      <c r="F8315" s="21">
        <v>2.0</v>
      </c>
      <c r="G8315" s="22">
        <v>59876.0</v>
      </c>
      <c r="H8315" s="15" t="str">
        <f t="shared" si="2"/>
        <v>Medium Range</v>
      </c>
      <c r="I8315" s="22">
        <v>66377.0</v>
      </c>
      <c r="J8315" s="23">
        <f t="shared" si="3"/>
        <v>0.9020594483</v>
      </c>
      <c r="K8315" s="24" t="str">
        <f t="shared" si="4"/>
        <v>Target Not Meet</v>
      </c>
    </row>
    <row r="8316" ht="22.5" customHeight="1">
      <c r="A8316" s="18">
        <v>45776.0</v>
      </c>
      <c r="B8316" s="19" t="str">
        <f t="shared" si="1"/>
        <v>Apr</v>
      </c>
      <c r="C8316" s="20" t="s">
        <v>92</v>
      </c>
      <c r="D8316" s="25" t="s">
        <v>149</v>
      </c>
      <c r="E8316" s="19" t="s">
        <v>23</v>
      </c>
      <c r="F8316" s="21">
        <v>1.0</v>
      </c>
      <c r="G8316" s="22">
        <v>32181.0</v>
      </c>
      <c r="H8316" s="15" t="str">
        <f t="shared" si="2"/>
        <v>Base Range</v>
      </c>
      <c r="I8316" s="22">
        <v>27994.0</v>
      </c>
      <c r="J8316" s="23">
        <f t="shared" si="3"/>
        <v>1.149567765</v>
      </c>
      <c r="K8316" s="24" t="str">
        <f t="shared" si="4"/>
        <v>Over Achived</v>
      </c>
    </row>
    <row r="8317" ht="22.5" customHeight="1">
      <c r="A8317" s="18">
        <v>45776.0</v>
      </c>
      <c r="B8317" s="19" t="str">
        <f t="shared" si="1"/>
        <v>Apr</v>
      </c>
      <c r="C8317" s="20" t="s">
        <v>92</v>
      </c>
      <c r="D8317" s="19" t="s">
        <v>158</v>
      </c>
      <c r="E8317" s="19" t="s">
        <v>68</v>
      </c>
      <c r="F8317" s="21">
        <v>1.0</v>
      </c>
      <c r="G8317" s="22">
        <v>30873.0</v>
      </c>
      <c r="H8317" s="15" t="str">
        <f t="shared" si="2"/>
        <v>Base Range</v>
      </c>
      <c r="I8317" s="22">
        <v>22581.0</v>
      </c>
      <c r="J8317" s="23">
        <f t="shared" si="3"/>
        <v>1.367211372</v>
      </c>
      <c r="K8317" s="24" t="str">
        <f t="shared" si="4"/>
        <v>Over Achived</v>
      </c>
    </row>
    <row r="8318" ht="22.5" customHeight="1">
      <c r="A8318" s="18">
        <v>45776.0</v>
      </c>
      <c r="B8318" s="19" t="str">
        <f t="shared" si="1"/>
        <v>Apr</v>
      </c>
      <c r="C8318" s="20" t="s">
        <v>92</v>
      </c>
      <c r="D8318" s="19" t="s">
        <v>158</v>
      </c>
      <c r="E8318" s="19" t="s">
        <v>19</v>
      </c>
      <c r="F8318" s="21">
        <v>2.0</v>
      </c>
      <c r="G8318" s="22">
        <v>42737.0</v>
      </c>
      <c r="H8318" s="15" t="str">
        <f t="shared" si="2"/>
        <v>Base Range</v>
      </c>
      <c r="I8318" s="22">
        <v>40091.0</v>
      </c>
      <c r="J8318" s="23">
        <f t="shared" si="3"/>
        <v>1.06599985</v>
      </c>
      <c r="K8318" s="24" t="str">
        <f t="shared" si="4"/>
        <v>Over Achived</v>
      </c>
    </row>
    <row r="8319" ht="22.5" customHeight="1">
      <c r="A8319" s="18">
        <v>45776.0</v>
      </c>
      <c r="B8319" s="19" t="str">
        <f t="shared" si="1"/>
        <v>Apr</v>
      </c>
      <c r="C8319" s="20" t="s">
        <v>92</v>
      </c>
      <c r="D8319" s="19" t="s">
        <v>158</v>
      </c>
      <c r="E8319" s="19" t="s">
        <v>9</v>
      </c>
      <c r="F8319" s="21">
        <v>3.0</v>
      </c>
      <c r="G8319" s="22">
        <v>79205.0</v>
      </c>
      <c r="H8319" s="15" t="str">
        <f t="shared" si="2"/>
        <v>High Range</v>
      </c>
      <c r="I8319" s="22">
        <v>68899.0</v>
      </c>
      <c r="J8319" s="23">
        <f t="shared" si="3"/>
        <v>1.149581271</v>
      </c>
      <c r="K8319" s="24" t="str">
        <f t="shared" si="4"/>
        <v>Over Achived</v>
      </c>
    </row>
    <row r="8320" ht="22.5" customHeight="1">
      <c r="A8320" s="18">
        <v>45776.0</v>
      </c>
      <c r="B8320" s="19" t="str">
        <f t="shared" si="1"/>
        <v>Apr</v>
      </c>
      <c r="C8320" s="20" t="s">
        <v>7</v>
      </c>
      <c r="D8320" s="19" t="s">
        <v>131</v>
      </c>
      <c r="E8320" s="19" t="s">
        <v>19</v>
      </c>
      <c r="F8320" s="21">
        <v>2.0</v>
      </c>
      <c r="G8320" s="22">
        <v>46677.0</v>
      </c>
      <c r="H8320" s="15" t="str">
        <f t="shared" si="2"/>
        <v>Base Range</v>
      </c>
      <c r="I8320" s="22">
        <v>40766.0</v>
      </c>
      <c r="J8320" s="23">
        <f t="shared" si="3"/>
        <v>1.144998283</v>
      </c>
      <c r="K8320" s="24" t="str">
        <f t="shared" si="4"/>
        <v>Over Achived</v>
      </c>
    </row>
    <row r="8321" ht="22.5" customHeight="1">
      <c r="A8321" s="18">
        <v>45776.0</v>
      </c>
      <c r="B8321" s="19" t="str">
        <f t="shared" si="1"/>
        <v>Apr</v>
      </c>
      <c r="C8321" s="20" t="s">
        <v>7</v>
      </c>
      <c r="D8321" s="19" t="s">
        <v>131</v>
      </c>
      <c r="E8321" s="19" t="s">
        <v>23</v>
      </c>
      <c r="F8321" s="21">
        <v>2.0</v>
      </c>
      <c r="G8321" s="22">
        <v>47110.0</v>
      </c>
      <c r="H8321" s="15" t="str">
        <f t="shared" si="2"/>
        <v>Base Range</v>
      </c>
      <c r="I8321" s="22">
        <v>40467.0</v>
      </c>
      <c r="J8321" s="23">
        <f t="shared" si="3"/>
        <v>1.16415845</v>
      </c>
      <c r="K8321" s="24" t="str">
        <f t="shared" si="4"/>
        <v>Over Achived</v>
      </c>
    </row>
    <row r="8322" ht="22.5" customHeight="1">
      <c r="A8322" s="18">
        <v>45776.0</v>
      </c>
      <c r="B8322" s="19" t="str">
        <f t="shared" si="1"/>
        <v>Apr</v>
      </c>
      <c r="C8322" s="20" t="s">
        <v>92</v>
      </c>
      <c r="D8322" s="25" t="s">
        <v>149</v>
      </c>
      <c r="E8322" s="19" t="s">
        <v>34</v>
      </c>
      <c r="F8322" s="21">
        <v>2.0</v>
      </c>
      <c r="G8322" s="22">
        <v>64050.0</v>
      </c>
      <c r="H8322" s="15" t="str">
        <f t="shared" si="2"/>
        <v>Medium Range</v>
      </c>
      <c r="I8322" s="22">
        <v>60718.0</v>
      </c>
      <c r="J8322" s="23">
        <f t="shared" si="3"/>
        <v>1.054876643</v>
      </c>
      <c r="K8322" s="24" t="str">
        <f t="shared" si="4"/>
        <v>Over Achived</v>
      </c>
    </row>
    <row r="8323" ht="22.5" customHeight="1">
      <c r="A8323" s="18">
        <v>45777.0</v>
      </c>
      <c r="B8323" s="19" t="str">
        <f t="shared" si="1"/>
        <v>Apr</v>
      </c>
      <c r="C8323" s="20" t="s">
        <v>13</v>
      </c>
      <c r="D8323" s="19" t="s">
        <v>37</v>
      </c>
      <c r="E8323" s="19" t="s">
        <v>63</v>
      </c>
      <c r="F8323" s="21">
        <v>1.0</v>
      </c>
      <c r="G8323" s="22">
        <v>12821.0</v>
      </c>
      <c r="H8323" s="15" t="str">
        <f t="shared" si="2"/>
        <v>Base Range</v>
      </c>
      <c r="I8323" s="22">
        <v>14516.0</v>
      </c>
      <c r="J8323" s="23">
        <f t="shared" si="3"/>
        <v>0.8832322954</v>
      </c>
      <c r="K8323" s="24" t="str">
        <f t="shared" si="4"/>
        <v>Target Not Meet</v>
      </c>
    </row>
    <row r="8324" ht="22.5" customHeight="1">
      <c r="A8324" s="18">
        <v>45777.0</v>
      </c>
      <c r="B8324" s="19" t="str">
        <f t="shared" si="1"/>
        <v>Apr</v>
      </c>
      <c r="C8324" s="20" t="s">
        <v>13</v>
      </c>
      <c r="D8324" s="19" t="s">
        <v>169</v>
      </c>
      <c r="E8324" s="19" t="s">
        <v>68</v>
      </c>
      <c r="F8324" s="21">
        <v>1.0</v>
      </c>
      <c r="G8324" s="22">
        <v>27052.0</v>
      </c>
      <c r="H8324" s="15" t="str">
        <f t="shared" si="2"/>
        <v>Base Range</v>
      </c>
      <c r="I8324" s="22">
        <v>29372.0</v>
      </c>
      <c r="J8324" s="23">
        <f t="shared" si="3"/>
        <v>0.9210132099</v>
      </c>
      <c r="K8324" s="24" t="str">
        <f t="shared" si="4"/>
        <v>Target Not Meet</v>
      </c>
    </row>
    <row r="8325" ht="22.5" customHeight="1">
      <c r="A8325" s="18">
        <v>45777.0</v>
      </c>
      <c r="B8325" s="19" t="str">
        <f t="shared" si="1"/>
        <v>Apr</v>
      </c>
      <c r="C8325" s="20" t="s">
        <v>13</v>
      </c>
      <c r="D8325" s="19" t="s">
        <v>169</v>
      </c>
      <c r="E8325" s="19" t="s">
        <v>9</v>
      </c>
      <c r="F8325" s="21">
        <v>2.0</v>
      </c>
      <c r="G8325" s="22">
        <v>53201.0</v>
      </c>
      <c r="H8325" s="15" t="str">
        <f t="shared" si="2"/>
        <v>Medium Range</v>
      </c>
      <c r="I8325" s="22">
        <v>60788.0</v>
      </c>
      <c r="J8325" s="23">
        <f t="shared" si="3"/>
        <v>0.8751891821</v>
      </c>
      <c r="K8325" s="24" t="str">
        <f t="shared" si="4"/>
        <v>Target Not Meet</v>
      </c>
    </row>
    <row r="8326" ht="22.5" customHeight="1">
      <c r="A8326" s="18">
        <v>45777.0</v>
      </c>
      <c r="B8326" s="19" t="str">
        <f t="shared" si="1"/>
        <v>Apr</v>
      </c>
      <c r="C8326" s="20" t="s">
        <v>13</v>
      </c>
      <c r="D8326" s="19" t="s">
        <v>169</v>
      </c>
      <c r="E8326" s="19" t="s">
        <v>63</v>
      </c>
      <c r="F8326" s="21">
        <v>1.0</v>
      </c>
      <c r="G8326" s="22">
        <v>11834.0</v>
      </c>
      <c r="H8326" s="15" t="str">
        <f t="shared" si="2"/>
        <v>Base Range</v>
      </c>
      <c r="I8326" s="22">
        <v>13814.0</v>
      </c>
      <c r="J8326" s="23">
        <f t="shared" si="3"/>
        <v>0.8566671493</v>
      </c>
      <c r="K8326" s="24" t="str">
        <f t="shared" si="4"/>
        <v>Target Not Meet</v>
      </c>
    </row>
    <row r="8327" ht="22.5" customHeight="1">
      <c r="A8327" s="18">
        <v>45777.0</v>
      </c>
      <c r="B8327" s="19" t="str">
        <f t="shared" si="1"/>
        <v>Apr</v>
      </c>
      <c r="C8327" s="20" t="s">
        <v>13</v>
      </c>
      <c r="D8327" s="19" t="s">
        <v>37</v>
      </c>
      <c r="E8327" s="19" t="s">
        <v>9</v>
      </c>
      <c r="F8327" s="21">
        <v>3.0</v>
      </c>
      <c r="G8327" s="22">
        <v>60312.0</v>
      </c>
      <c r="H8327" s="15" t="str">
        <f t="shared" si="2"/>
        <v>Medium Range</v>
      </c>
      <c r="I8327" s="22">
        <v>67988.0</v>
      </c>
      <c r="J8327" s="23">
        <f t="shared" si="3"/>
        <v>0.8870977231</v>
      </c>
      <c r="K8327" s="24" t="str">
        <f t="shared" si="4"/>
        <v>Target Not Meet</v>
      </c>
    </row>
    <row r="8328" ht="22.5" customHeight="1">
      <c r="A8328" s="18">
        <v>45777.0</v>
      </c>
      <c r="B8328" s="19" t="str">
        <f t="shared" si="1"/>
        <v>Apr</v>
      </c>
      <c r="C8328" s="20" t="s">
        <v>13</v>
      </c>
      <c r="D8328" s="19" t="s">
        <v>37</v>
      </c>
      <c r="E8328" s="19" t="s">
        <v>34</v>
      </c>
      <c r="F8328" s="21">
        <v>2.0</v>
      </c>
      <c r="G8328" s="22">
        <v>55979.0</v>
      </c>
      <c r="H8328" s="15" t="str">
        <f t="shared" si="2"/>
        <v>Medium Range</v>
      </c>
      <c r="I8328" s="22">
        <v>63597.0</v>
      </c>
      <c r="J8328" s="23">
        <f t="shared" si="3"/>
        <v>0.8802144755</v>
      </c>
      <c r="K8328" s="24" t="str">
        <f t="shared" si="4"/>
        <v>Target Not Meet</v>
      </c>
    </row>
    <row r="8329" ht="22.5" customHeight="1">
      <c r="A8329" s="18">
        <v>45777.0</v>
      </c>
      <c r="B8329" s="19" t="str">
        <f t="shared" si="1"/>
        <v>Apr</v>
      </c>
      <c r="C8329" s="20" t="s">
        <v>13</v>
      </c>
      <c r="D8329" s="19" t="s">
        <v>18</v>
      </c>
      <c r="E8329" s="19" t="s">
        <v>34</v>
      </c>
      <c r="F8329" s="21">
        <v>2.0</v>
      </c>
      <c r="G8329" s="22">
        <v>61353.0</v>
      </c>
      <c r="H8329" s="15" t="str">
        <f t="shared" si="2"/>
        <v>Medium Range</v>
      </c>
      <c r="I8329" s="22">
        <v>53098.0</v>
      </c>
      <c r="J8329" s="23">
        <f t="shared" si="3"/>
        <v>1.155467249</v>
      </c>
      <c r="K8329" s="24" t="str">
        <f t="shared" si="4"/>
        <v>Over Achived</v>
      </c>
    </row>
    <row r="8330" ht="22.5" customHeight="1">
      <c r="A8330" s="18">
        <v>45777.0</v>
      </c>
      <c r="B8330" s="19" t="str">
        <f t="shared" si="1"/>
        <v>Apr</v>
      </c>
      <c r="C8330" s="20" t="s">
        <v>13</v>
      </c>
      <c r="D8330" s="19" t="s">
        <v>29</v>
      </c>
      <c r="E8330" s="19" t="s">
        <v>26</v>
      </c>
      <c r="F8330" s="21">
        <v>1.0</v>
      </c>
      <c r="G8330" s="22">
        <v>45890.0</v>
      </c>
      <c r="H8330" s="15" t="str">
        <f t="shared" si="2"/>
        <v>Base Range</v>
      </c>
      <c r="I8330" s="22">
        <v>56341.0</v>
      </c>
      <c r="J8330" s="23">
        <f t="shared" si="3"/>
        <v>0.8145045349</v>
      </c>
      <c r="K8330" s="24" t="str">
        <f t="shared" si="4"/>
        <v>Target Not Meet</v>
      </c>
    </row>
    <row r="8331" ht="22.5" customHeight="1">
      <c r="A8331" s="18">
        <v>45777.0</v>
      </c>
      <c r="B8331" s="19" t="str">
        <f t="shared" si="1"/>
        <v>Apr</v>
      </c>
      <c r="C8331" s="20" t="s">
        <v>13</v>
      </c>
      <c r="D8331" s="19" t="s">
        <v>29</v>
      </c>
      <c r="E8331" s="19" t="s">
        <v>38</v>
      </c>
      <c r="F8331" s="21">
        <v>2.0</v>
      </c>
      <c r="G8331" s="22">
        <v>34674.0</v>
      </c>
      <c r="H8331" s="15" t="str">
        <f t="shared" si="2"/>
        <v>Base Range</v>
      </c>
      <c r="I8331" s="22">
        <v>38314.0</v>
      </c>
      <c r="J8331" s="23">
        <f t="shared" si="3"/>
        <v>0.904995563</v>
      </c>
      <c r="K8331" s="24" t="str">
        <f t="shared" si="4"/>
        <v>Target Not Meet</v>
      </c>
    </row>
    <row r="8332" ht="22.5" customHeight="1">
      <c r="A8332" s="18">
        <v>45777.0</v>
      </c>
      <c r="B8332" s="19" t="str">
        <f t="shared" si="1"/>
        <v>Apr</v>
      </c>
      <c r="C8332" s="20" t="s">
        <v>13</v>
      </c>
      <c r="D8332" s="19" t="s">
        <v>29</v>
      </c>
      <c r="E8332" s="19" t="s">
        <v>26</v>
      </c>
      <c r="F8332" s="21">
        <v>2.0</v>
      </c>
      <c r="G8332" s="22">
        <v>36843.0</v>
      </c>
      <c r="H8332" s="15" t="str">
        <f t="shared" si="2"/>
        <v>Base Range</v>
      </c>
      <c r="I8332" s="22">
        <v>46698.0</v>
      </c>
      <c r="J8332" s="23">
        <f t="shared" si="3"/>
        <v>0.7889631248</v>
      </c>
      <c r="K8332" s="24" t="str">
        <f t="shared" si="4"/>
        <v>Target Not Meet</v>
      </c>
    </row>
    <row r="8333" ht="22.5" customHeight="1">
      <c r="A8333" s="18">
        <v>45777.0</v>
      </c>
      <c r="B8333" s="19" t="str">
        <f t="shared" si="1"/>
        <v>Apr</v>
      </c>
      <c r="C8333" s="20" t="s">
        <v>13</v>
      </c>
      <c r="D8333" s="19" t="s">
        <v>18</v>
      </c>
      <c r="E8333" s="19" t="s">
        <v>26</v>
      </c>
      <c r="F8333" s="21">
        <v>2.0</v>
      </c>
      <c r="G8333" s="22">
        <v>47997.0</v>
      </c>
      <c r="H8333" s="15" t="str">
        <f t="shared" si="2"/>
        <v>Base Range</v>
      </c>
      <c r="I8333" s="22">
        <v>40092.0</v>
      </c>
      <c r="J8333" s="23">
        <f t="shared" si="3"/>
        <v>1.197171506</v>
      </c>
      <c r="K8333" s="24" t="str">
        <f t="shared" si="4"/>
        <v>Over Achived</v>
      </c>
    </row>
    <row r="8334" ht="22.5" customHeight="1">
      <c r="A8334" s="18">
        <v>45777.0</v>
      </c>
      <c r="B8334" s="19" t="str">
        <f t="shared" si="1"/>
        <v>Apr</v>
      </c>
      <c r="C8334" s="20" t="s">
        <v>13</v>
      </c>
      <c r="D8334" s="19" t="s">
        <v>18</v>
      </c>
      <c r="E8334" s="19" t="s">
        <v>38</v>
      </c>
      <c r="F8334" s="21">
        <v>1.0</v>
      </c>
      <c r="G8334" s="22">
        <v>35133.0</v>
      </c>
      <c r="H8334" s="15" t="str">
        <f t="shared" si="2"/>
        <v>Base Range</v>
      </c>
      <c r="I8334" s="22">
        <v>31844.0</v>
      </c>
      <c r="J8334" s="23">
        <f t="shared" si="3"/>
        <v>1.103284763</v>
      </c>
      <c r="K8334" s="24" t="str">
        <f t="shared" si="4"/>
        <v>Over Achived</v>
      </c>
    </row>
    <row r="8335" ht="22.5" customHeight="1">
      <c r="A8335" s="18">
        <v>45777.0</v>
      </c>
      <c r="B8335" s="19" t="str">
        <f t="shared" si="1"/>
        <v>Apr</v>
      </c>
      <c r="C8335" s="20" t="s">
        <v>13</v>
      </c>
      <c r="D8335" s="19" t="s">
        <v>169</v>
      </c>
      <c r="E8335" s="19" t="s">
        <v>63</v>
      </c>
      <c r="F8335" s="21">
        <v>3.0</v>
      </c>
      <c r="G8335" s="22">
        <v>62886.0</v>
      </c>
      <c r="H8335" s="15" t="str">
        <f t="shared" si="2"/>
        <v>Medium Range</v>
      </c>
      <c r="I8335" s="22">
        <v>73562.0</v>
      </c>
      <c r="J8335" s="23">
        <f t="shared" si="3"/>
        <v>0.8548707213</v>
      </c>
      <c r="K8335" s="24" t="str">
        <f t="shared" si="4"/>
        <v>Target Not Meet</v>
      </c>
    </row>
    <row r="8336" ht="22.5" customHeight="1">
      <c r="A8336" s="18">
        <v>45777.0</v>
      </c>
      <c r="B8336" s="19" t="str">
        <f t="shared" si="1"/>
        <v>Apr</v>
      </c>
      <c r="C8336" s="20" t="s">
        <v>13</v>
      </c>
      <c r="D8336" s="19" t="s">
        <v>29</v>
      </c>
      <c r="E8336" s="19" t="s">
        <v>38</v>
      </c>
      <c r="F8336" s="21">
        <v>2.0</v>
      </c>
      <c r="G8336" s="22">
        <v>38578.0</v>
      </c>
      <c r="H8336" s="15" t="str">
        <f t="shared" si="2"/>
        <v>Base Range</v>
      </c>
      <c r="I8336" s="22">
        <v>41283.0</v>
      </c>
      <c r="J8336" s="23">
        <f t="shared" si="3"/>
        <v>0.9344766611</v>
      </c>
      <c r="K8336" s="24" t="str">
        <f t="shared" si="4"/>
        <v>Target Not Meet</v>
      </c>
    </row>
    <row r="8337" ht="22.5" customHeight="1">
      <c r="A8337" s="18">
        <v>45777.0</v>
      </c>
      <c r="B8337" s="19" t="str">
        <f t="shared" si="1"/>
        <v>Apr</v>
      </c>
      <c r="C8337" s="20" t="s">
        <v>57</v>
      </c>
      <c r="D8337" s="19" t="s">
        <v>58</v>
      </c>
      <c r="E8337" s="19" t="s">
        <v>23</v>
      </c>
      <c r="F8337" s="21">
        <v>1.0</v>
      </c>
      <c r="G8337" s="22">
        <v>23302.0</v>
      </c>
      <c r="H8337" s="15" t="str">
        <f t="shared" si="2"/>
        <v>Base Range</v>
      </c>
      <c r="I8337" s="22">
        <v>16942.0</v>
      </c>
      <c r="J8337" s="23">
        <f t="shared" si="3"/>
        <v>1.375398418</v>
      </c>
      <c r="K8337" s="24" t="str">
        <f t="shared" si="4"/>
        <v>Over Achived</v>
      </c>
    </row>
    <row r="8338" ht="22.5" customHeight="1">
      <c r="A8338" s="18">
        <v>45777.0</v>
      </c>
      <c r="B8338" s="19" t="str">
        <f t="shared" si="1"/>
        <v>Apr</v>
      </c>
      <c r="C8338" s="20" t="s">
        <v>57</v>
      </c>
      <c r="D8338" s="19" t="s">
        <v>71</v>
      </c>
      <c r="E8338" s="19" t="s">
        <v>19</v>
      </c>
      <c r="F8338" s="21">
        <v>1.0</v>
      </c>
      <c r="G8338" s="22">
        <v>27449.0</v>
      </c>
      <c r="H8338" s="15" t="str">
        <f t="shared" si="2"/>
        <v>Base Range</v>
      </c>
      <c r="I8338" s="22">
        <v>30006.0</v>
      </c>
      <c r="J8338" s="23">
        <f t="shared" si="3"/>
        <v>0.9147837099</v>
      </c>
      <c r="K8338" s="24" t="str">
        <f t="shared" si="4"/>
        <v>Target Not Meet</v>
      </c>
    </row>
    <row r="8339" ht="22.5" customHeight="1">
      <c r="A8339" s="18">
        <v>45777.0</v>
      </c>
      <c r="B8339" s="19" t="str">
        <f t="shared" si="1"/>
        <v>Apr</v>
      </c>
      <c r="C8339" s="20" t="s">
        <v>57</v>
      </c>
      <c r="D8339" s="25" t="s">
        <v>62</v>
      </c>
      <c r="E8339" s="19" t="s">
        <v>19</v>
      </c>
      <c r="F8339" s="21">
        <v>1.0</v>
      </c>
      <c r="G8339" s="22">
        <v>23710.0</v>
      </c>
      <c r="H8339" s="15" t="str">
        <f t="shared" si="2"/>
        <v>Base Range</v>
      </c>
      <c r="I8339" s="22">
        <v>17655.0</v>
      </c>
      <c r="J8339" s="23">
        <f t="shared" si="3"/>
        <v>1.342962334</v>
      </c>
      <c r="K8339" s="24" t="str">
        <f t="shared" si="4"/>
        <v>Over Achived</v>
      </c>
    </row>
    <row r="8340" ht="22.5" customHeight="1">
      <c r="A8340" s="18">
        <v>45777.0</v>
      </c>
      <c r="B8340" s="19" t="str">
        <f t="shared" si="1"/>
        <v>Apr</v>
      </c>
      <c r="C8340" s="20" t="s">
        <v>13</v>
      </c>
      <c r="D8340" s="19" t="s">
        <v>18</v>
      </c>
      <c r="E8340" s="19" t="s">
        <v>9</v>
      </c>
      <c r="F8340" s="21">
        <v>2.0</v>
      </c>
      <c r="G8340" s="22">
        <v>52068.0</v>
      </c>
      <c r="H8340" s="15" t="str">
        <f t="shared" si="2"/>
        <v>Medium Range</v>
      </c>
      <c r="I8340" s="22">
        <v>44634.0</v>
      </c>
      <c r="J8340" s="23">
        <f t="shared" si="3"/>
        <v>1.166554644</v>
      </c>
      <c r="K8340" s="24" t="str">
        <f t="shared" si="4"/>
        <v>Over Achived</v>
      </c>
    </row>
    <row r="8341" ht="22.5" customHeight="1">
      <c r="A8341" s="18">
        <v>45777.0</v>
      </c>
      <c r="B8341" s="19" t="str">
        <f t="shared" si="1"/>
        <v>Apr</v>
      </c>
      <c r="C8341" s="20" t="s">
        <v>57</v>
      </c>
      <c r="D8341" s="19" t="s">
        <v>85</v>
      </c>
      <c r="E8341" s="19" t="s">
        <v>34</v>
      </c>
      <c r="F8341" s="21">
        <v>1.0</v>
      </c>
      <c r="G8341" s="22">
        <v>37488.0</v>
      </c>
      <c r="H8341" s="15" t="str">
        <f t="shared" si="2"/>
        <v>Base Range</v>
      </c>
      <c r="I8341" s="22">
        <v>42221.0</v>
      </c>
      <c r="J8341" s="23">
        <f t="shared" si="3"/>
        <v>0.8878993866</v>
      </c>
      <c r="K8341" s="24" t="str">
        <f t="shared" si="4"/>
        <v>Target Not Meet</v>
      </c>
    </row>
    <row r="8342" ht="22.5" customHeight="1">
      <c r="A8342" s="18">
        <v>45777.0</v>
      </c>
      <c r="B8342" s="19" t="str">
        <f t="shared" si="1"/>
        <v>Apr</v>
      </c>
      <c r="C8342" s="20" t="s">
        <v>57</v>
      </c>
      <c r="D8342" s="19" t="s">
        <v>85</v>
      </c>
      <c r="E8342" s="19" t="s">
        <v>23</v>
      </c>
      <c r="F8342" s="21">
        <v>1.0</v>
      </c>
      <c r="G8342" s="22">
        <v>20905.0</v>
      </c>
      <c r="H8342" s="15" t="str">
        <f t="shared" si="2"/>
        <v>Base Range</v>
      </c>
      <c r="I8342" s="22">
        <v>26975.0</v>
      </c>
      <c r="J8342" s="23">
        <f t="shared" si="3"/>
        <v>0.7749768304</v>
      </c>
      <c r="K8342" s="24" t="str">
        <f t="shared" si="4"/>
        <v>Target Not Meet</v>
      </c>
    </row>
    <row r="8343" ht="22.5" customHeight="1">
      <c r="A8343" s="18">
        <v>45777.0</v>
      </c>
      <c r="B8343" s="19" t="str">
        <f t="shared" si="1"/>
        <v>Apr</v>
      </c>
      <c r="C8343" s="20" t="s">
        <v>57</v>
      </c>
      <c r="D8343" s="19" t="s">
        <v>85</v>
      </c>
      <c r="E8343" s="19" t="s">
        <v>19</v>
      </c>
      <c r="F8343" s="21">
        <v>1.0</v>
      </c>
      <c r="G8343" s="22">
        <v>21328.0</v>
      </c>
      <c r="H8343" s="15" t="str">
        <f t="shared" si="2"/>
        <v>Base Range</v>
      </c>
      <c r="I8343" s="22">
        <v>23100.0</v>
      </c>
      <c r="J8343" s="23">
        <f t="shared" si="3"/>
        <v>0.9232900433</v>
      </c>
      <c r="K8343" s="24" t="str">
        <f t="shared" si="4"/>
        <v>Target Not Meet</v>
      </c>
    </row>
    <row r="8344" ht="22.5" customHeight="1">
      <c r="A8344" s="18">
        <v>45777.0</v>
      </c>
      <c r="B8344" s="19" t="str">
        <f t="shared" si="1"/>
        <v>Apr</v>
      </c>
      <c r="C8344" s="20" t="s">
        <v>57</v>
      </c>
      <c r="D8344" s="19" t="s">
        <v>85</v>
      </c>
      <c r="E8344" s="19" t="s">
        <v>63</v>
      </c>
      <c r="F8344" s="21">
        <v>1.0</v>
      </c>
      <c r="G8344" s="22">
        <v>16543.0</v>
      </c>
      <c r="H8344" s="15" t="str">
        <f t="shared" si="2"/>
        <v>Base Range</v>
      </c>
      <c r="I8344" s="22">
        <v>17713.0</v>
      </c>
      <c r="J8344" s="23">
        <f t="shared" si="3"/>
        <v>0.9339468187</v>
      </c>
      <c r="K8344" s="24" t="str">
        <f t="shared" si="4"/>
        <v>Target Not Meet</v>
      </c>
    </row>
    <row r="8345" ht="22.5" customHeight="1">
      <c r="A8345" s="18">
        <v>45777.0</v>
      </c>
      <c r="B8345" s="19" t="str">
        <f t="shared" si="1"/>
        <v>Apr</v>
      </c>
      <c r="C8345" s="20" t="s">
        <v>57</v>
      </c>
      <c r="D8345" s="19" t="s">
        <v>85</v>
      </c>
      <c r="E8345" s="19" t="s">
        <v>26</v>
      </c>
      <c r="F8345" s="21">
        <v>1.0</v>
      </c>
      <c r="G8345" s="22">
        <v>35797.0</v>
      </c>
      <c r="H8345" s="15" t="str">
        <f t="shared" si="2"/>
        <v>Base Range</v>
      </c>
      <c r="I8345" s="22">
        <v>37701.0</v>
      </c>
      <c r="J8345" s="23">
        <f t="shared" si="3"/>
        <v>0.9494973608</v>
      </c>
      <c r="K8345" s="24" t="str">
        <f t="shared" si="4"/>
        <v>Target Not Meet</v>
      </c>
    </row>
    <row r="8346" ht="22.5" customHeight="1">
      <c r="A8346" s="18">
        <v>45777.0</v>
      </c>
      <c r="B8346" s="19" t="str">
        <f t="shared" si="1"/>
        <v>Apr</v>
      </c>
      <c r="C8346" s="20" t="s">
        <v>57</v>
      </c>
      <c r="D8346" s="19" t="s">
        <v>58</v>
      </c>
      <c r="E8346" s="19" t="s">
        <v>26</v>
      </c>
      <c r="F8346" s="21">
        <v>1.0</v>
      </c>
      <c r="G8346" s="22">
        <v>34104.0</v>
      </c>
      <c r="H8346" s="15" t="str">
        <f t="shared" si="2"/>
        <v>Base Range</v>
      </c>
      <c r="I8346" s="22">
        <v>26571.0</v>
      </c>
      <c r="J8346" s="23">
        <f t="shared" si="3"/>
        <v>1.283504573</v>
      </c>
      <c r="K8346" s="24" t="str">
        <f t="shared" si="4"/>
        <v>Over Achived</v>
      </c>
    </row>
    <row r="8347" ht="22.5" customHeight="1">
      <c r="A8347" s="18">
        <v>45777.0</v>
      </c>
      <c r="B8347" s="19" t="str">
        <f t="shared" si="1"/>
        <v>Apr</v>
      </c>
      <c r="C8347" s="20" t="s">
        <v>57</v>
      </c>
      <c r="D8347" s="19" t="s">
        <v>80</v>
      </c>
      <c r="E8347" s="19" t="s">
        <v>38</v>
      </c>
      <c r="F8347" s="21">
        <v>1.0</v>
      </c>
      <c r="G8347" s="22">
        <v>26368.0</v>
      </c>
      <c r="H8347" s="15" t="str">
        <f t="shared" si="2"/>
        <v>Base Range</v>
      </c>
      <c r="I8347" s="22">
        <v>29275.0</v>
      </c>
      <c r="J8347" s="23">
        <f t="shared" si="3"/>
        <v>0.9007002562</v>
      </c>
      <c r="K8347" s="24" t="str">
        <f t="shared" si="4"/>
        <v>Target Not Meet</v>
      </c>
    </row>
    <row r="8348" ht="22.5" customHeight="1">
      <c r="A8348" s="18">
        <v>45777.0</v>
      </c>
      <c r="B8348" s="19" t="str">
        <f t="shared" si="1"/>
        <v>Apr</v>
      </c>
      <c r="C8348" s="20" t="s">
        <v>57</v>
      </c>
      <c r="D8348" s="19" t="s">
        <v>80</v>
      </c>
      <c r="E8348" s="19" t="s">
        <v>19</v>
      </c>
      <c r="F8348" s="21">
        <v>1.0</v>
      </c>
      <c r="G8348" s="22">
        <v>24355.0</v>
      </c>
      <c r="H8348" s="15" t="str">
        <f t="shared" si="2"/>
        <v>Base Range</v>
      </c>
      <c r="I8348" s="22">
        <v>26235.0</v>
      </c>
      <c r="J8348" s="23">
        <f t="shared" si="3"/>
        <v>0.9283400038</v>
      </c>
      <c r="K8348" s="24" t="str">
        <f t="shared" si="4"/>
        <v>Target Not Meet</v>
      </c>
    </row>
    <row r="8349" ht="22.5" customHeight="1">
      <c r="A8349" s="18">
        <v>45777.0</v>
      </c>
      <c r="B8349" s="19" t="str">
        <f t="shared" si="1"/>
        <v>Apr</v>
      </c>
      <c r="C8349" s="20" t="s">
        <v>57</v>
      </c>
      <c r="D8349" s="19" t="s">
        <v>71</v>
      </c>
      <c r="E8349" s="19" t="s">
        <v>9</v>
      </c>
      <c r="F8349" s="21">
        <v>2.0</v>
      </c>
      <c r="G8349" s="22">
        <v>42933.0</v>
      </c>
      <c r="H8349" s="15" t="str">
        <f t="shared" si="2"/>
        <v>Base Range</v>
      </c>
      <c r="I8349" s="22">
        <v>47599.0</v>
      </c>
      <c r="J8349" s="23">
        <f t="shared" si="3"/>
        <v>0.9019727305</v>
      </c>
      <c r="K8349" s="24" t="str">
        <f t="shared" si="4"/>
        <v>Target Not Meet</v>
      </c>
    </row>
    <row r="8350" ht="22.5" customHeight="1">
      <c r="A8350" s="18">
        <v>45777.0</v>
      </c>
      <c r="B8350" s="19" t="str">
        <f t="shared" si="1"/>
        <v>Apr</v>
      </c>
      <c r="C8350" s="20" t="s">
        <v>57</v>
      </c>
      <c r="D8350" s="19" t="s">
        <v>71</v>
      </c>
      <c r="E8350" s="19" t="s">
        <v>19</v>
      </c>
      <c r="F8350" s="21">
        <v>1.0</v>
      </c>
      <c r="G8350" s="22">
        <v>24605.0</v>
      </c>
      <c r="H8350" s="15" t="str">
        <f t="shared" si="2"/>
        <v>Base Range</v>
      </c>
      <c r="I8350" s="22">
        <v>25985.0</v>
      </c>
      <c r="J8350" s="23">
        <f t="shared" si="3"/>
        <v>0.9468924379</v>
      </c>
      <c r="K8350" s="24" t="str">
        <f t="shared" si="4"/>
        <v>Target Not Meet</v>
      </c>
    </row>
    <row r="8351" ht="22.5" customHeight="1">
      <c r="A8351" s="18">
        <v>45777.0</v>
      </c>
      <c r="B8351" s="19" t="str">
        <f t="shared" si="1"/>
        <v>Apr</v>
      </c>
      <c r="C8351" s="20" t="s">
        <v>57</v>
      </c>
      <c r="D8351" s="25" t="s">
        <v>62</v>
      </c>
      <c r="E8351" s="19" t="s">
        <v>63</v>
      </c>
      <c r="F8351" s="21">
        <v>1.0</v>
      </c>
      <c r="G8351" s="22">
        <v>18774.0</v>
      </c>
      <c r="H8351" s="15" t="str">
        <f t="shared" si="2"/>
        <v>Base Range</v>
      </c>
      <c r="I8351" s="22">
        <v>16254.0</v>
      </c>
      <c r="J8351" s="23">
        <f t="shared" si="3"/>
        <v>1.15503876</v>
      </c>
      <c r="K8351" s="24" t="str">
        <f t="shared" si="4"/>
        <v>Over Achived</v>
      </c>
    </row>
    <row r="8352" ht="22.5" customHeight="1">
      <c r="A8352" s="18">
        <v>45777.0</v>
      </c>
      <c r="B8352" s="19" t="str">
        <f t="shared" si="1"/>
        <v>Apr</v>
      </c>
      <c r="C8352" s="20" t="s">
        <v>57</v>
      </c>
      <c r="D8352" s="25" t="s">
        <v>62</v>
      </c>
      <c r="E8352" s="19" t="s">
        <v>19</v>
      </c>
      <c r="F8352" s="21">
        <v>1.0</v>
      </c>
      <c r="G8352" s="22">
        <v>23788.0</v>
      </c>
      <c r="H8352" s="15" t="str">
        <f t="shared" si="2"/>
        <v>Base Range</v>
      </c>
      <c r="I8352" s="22">
        <v>17428.0</v>
      </c>
      <c r="J8352" s="23">
        <f t="shared" si="3"/>
        <v>1.364929998</v>
      </c>
      <c r="K8352" s="24" t="str">
        <f t="shared" si="4"/>
        <v>Over Achived</v>
      </c>
    </row>
    <row r="8353" ht="22.5" customHeight="1">
      <c r="A8353" s="18">
        <v>45777.0</v>
      </c>
      <c r="B8353" s="19" t="str">
        <f t="shared" si="1"/>
        <v>Apr</v>
      </c>
      <c r="C8353" s="20" t="s">
        <v>57</v>
      </c>
      <c r="D8353" s="25" t="s">
        <v>62</v>
      </c>
      <c r="E8353" s="19" t="s">
        <v>34</v>
      </c>
      <c r="F8353" s="21">
        <v>1.0</v>
      </c>
      <c r="G8353" s="22">
        <v>40074.0</v>
      </c>
      <c r="H8353" s="15" t="str">
        <f t="shared" si="2"/>
        <v>Base Range</v>
      </c>
      <c r="I8353" s="22">
        <v>31015.0</v>
      </c>
      <c r="J8353" s="23">
        <f t="shared" si="3"/>
        <v>1.292084475</v>
      </c>
      <c r="K8353" s="24" t="str">
        <f t="shared" si="4"/>
        <v>Over Achived</v>
      </c>
    </row>
    <row r="8354" ht="22.5" customHeight="1">
      <c r="A8354" s="18">
        <v>45777.0</v>
      </c>
      <c r="B8354" s="19" t="str">
        <f t="shared" si="1"/>
        <v>Apr</v>
      </c>
      <c r="C8354" s="20" t="s">
        <v>57</v>
      </c>
      <c r="D8354" s="19" t="s">
        <v>80</v>
      </c>
      <c r="E8354" s="19" t="s">
        <v>19</v>
      </c>
      <c r="F8354" s="21">
        <v>1.0</v>
      </c>
      <c r="G8354" s="22">
        <v>24537.0</v>
      </c>
      <c r="H8354" s="15" t="str">
        <f t="shared" si="2"/>
        <v>Base Range</v>
      </c>
      <c r="I8354" s="22">
        <v>27263.0</v>
      </c>
      <c r="J8354" s="23">
        <f t="shared" si="3"/>
        <v>0.9000110039</v>
      </c>
      <c r="K8354" s="24" t="str">
        <f t="shared" si="4"/>
        <v>Target Not Meet</v>
      </c>
    </row>
    <row r="8355" ht="22.5" customHeight="1">
      <c r="A8355" s="18">
        <v>45777.0</v>
      </c>
      <c r="B8355" s="19" t="str">
        <f t="shared" si="1"/>
        <v>Apr</v>
      </c>
      <c r="C8355" s="20" t="s">
        <v>13</v>
      </c>
      <c r="D8355" s="19" t="s">
        <v>14</v>
      </c>
      <c r="E8355" s="19" t="s">
        <v>38</v>
      </c>
      <c r="F8355" s="21">
        <v>2.0</v>
      </c>
      <c r="G8355" s="22">
        <v>40812.0</v>
      </c>
      <c r="H8355" s="15" t="str">
        <f t="shared" si="2"/>
        <v>Base Range</v>
      </c>
      <c r="I8355" s="22">
        <v>29840.0</v>
      </c>
      <c r="J8355" s="23">
        <f t="shared" si="3"/>
        <v>1.36769437</v>
      </c>
      <c r="K8355" s="24" t="str">
        <f t="shared" si="4"/>
        <v>Over Achived</v>
      </c>
    </row>
    <row r="8356" ht="22.5" customHeight="1">
      <c r="A8356" s="18">
        <v>45777.0</v>
      </c>
      <c r="B8356" s="19" t="str">
        <f t="shared" si="1"/>
        <v>Apr</v>
      </c>
      <c r="C8356" s="20" t="s">
        <v>13</v>
      </c>
      <c r="D8356" s="19" t="s">
        <v>14</v>
      </c>
      <c r="E8356" s="19" t="s">
        <v>23</v>
      </c>
      <c r="F8356" s="21">
        <v>1.0</v>
      </c>
      <c r="G8356" s="22">
        <v>29736.0</v>
      </c>
      <c r="H8356" s="15" t="str">
        <f t="shared" si="2"/>
        <v>Base Range</v>
      </c>
      <c r="I8356" s="22">
        <v>25568.0</v>
      </c>
      <c r="J8356" s="23">
        <f t="shared" si="3"/>
        <v>1.16301627</v>
      </c>
      <c r="K8356" s="24" t="str">
        <f t="shared" si="4"/>
        <v>Over Achived</v>
      </c>
    </row>
    <row r="8357" ht="22.5" customHeight="1">
      <c r="A8357" s="18">
        <v>45777.0</v>
      </c>
      <c r="B8357" s="19" t="str">
        <f t="shared" si="1"/>
        <v>Apr</v>
      </c>
      <c r="C8357" s="20" t="s">
        <v>7</v>
      </c>
      <c r="D8357" s="19" t="s">
        <v>8</v>
      </c>
      <c r="E8357" s="19" t="s">
        <v>34</v>
      </c>
      <c r="F8357" s="21">
        <v>3.0</v>
      </c>
      <c r="G8357" s="22">
        <v>92029.0</v>
      </c>
      <c r="H8357" s="15" t="str">
        <f t="shared" si="2"/>
        <v>Very High Range</v>
      </c>
      <c r="I8357" s="22">
        <v>78919.0</v>
      </c>
      <c r="J8357" s="23">
        <f t="shared" si="3"/>
        <v>1.166119692</v>
      </c>
      <c r="K8357" s="24" t="str">
        <f t="shared" si="4"/>
        <v>Over Achived</v>
      </c>
    </row>
    <row r="8358" ht="22.5" customHeight="1">
      <c r="A8358" s="18">
        <v>45777.0</v>
      </c>
      <c r="B8358" s="19" t="str">
        <f t="shared" si="1"/>
        <v>Apr</v>
      </c>
      <c r="C8358" s="20" t="s">
        <v>7</v>
      </c>
      <c r="D8358" s="19" t="s">
        <v>131</v>
      </c>
      <c r="E8358" s="19" t="s">
        <v>38</v>
      </c>
      <c r="F8358" s="21">
        <v>2.0</v>
      </c>
      <c r="G8358" s="22">
        <v>77421.0</v>
      </c>
      <c r="H8358" s="15" t="str">
        <f t="shared" si="2"/>
        <v>High Range</v>
      </c>
      <c r="I8358" s="22">
        <v>63821.0</v>
      </c>
      <c r="J8358" s="23">
        <f t="shared" si="3"/>
        <v>1.213096003</v>
      </c>
      <c r="K8358" s="24" t="str">
        <f t="shared" si="4"/>
        <v>Over Achived</v>
      </c>
    </row>
    <row r="8359" ht="22.5" customHeight="1">
      <c r="A8359" s="18">
        <v>45777.0</v>
      </c>
      <c r="B8359" s="19" t="str">
        <f t="shared" si="1"/>
        <v>Apr</v>
      </c>
      <c r="C8359" s="20" t="s">
        <v>7</v>
      </c>
      <c r="D8359" s="19" t="s">
        <v>126</v>
      </c>
      <c r="E8359" s="19" t="s">
        <v>68</v>
      </c>
      <c r="F8359" s="21">
        <v>2.0</v>
      </c>
      <c r="G8359" s="22">
        <v>48412.0</v>
      </c>
      <c r="H8359" s="15" t="str">
        <f t="shared" si="2"/>
        <v>Base Range</v>
      </c>
      <c r="I8359" s="22">
        <v>41748.0</v>
      </c>
      <c r="J8359" s="23">
        <f t="shared" si="3"/>
        <v>1.159624413</v>
      </c>
      <c r="K8359" s="24" t="str">
        <f t="shared" si="4"/>
        <v>Over Achived</v>
      </c>
    </row>
    <row r="8360" ht="22.5" customHeight="1">
      <c r="A8360" s="18">
        <v>45777.0</v>
      </c>
      <c r="B8360" s="19" t="str">
        <f t="shared" si="1"/>
        <v>Apr</v>
      </c>
      <c r="C8360" s="20" t="s">
        <v>7</v>
      </c>
      <c r="D8360" s="19" t="s">
        <v>126</v>
      </c>
      <c r="E8360" s="19" t="s">
        <v>63</v>
      </c>
      <c r="F8360" s="21">
        <v>2.0</v>
      </c>
      <c r="G8360" s="22">
        <v>37330.0</v>
      </c>
      <c r="H8360" s="15" t="str">
        <f t="shared" si="2"/>
        <v>Base Range</v>
      </c>
      <c r="I8360" s="22">
        <v>27362.0</v>
      </c>
      <c r="J8360" s="23">
        <f t="shared" si="3"/>
        <v>1.364300855</v>
      </c>
      <c r="K8360" s="24" t="str">
        <f t="shared" si="4"/>
        <v>Over Achived</v>
      </c>
    </row>
    <row r="8361" ht="22.5" customHeight="1">
      <c r="A8361" s="18">
        <v>45777.0</v>
      </c>
      <c r="B8361" s="19" t="str">
        <f t="shared" si="1"/>
        <v>Apr</v>
      </c>
      <c r="C8361" s="20" t="s">
        <v>7</v>
      </c>
      <c r="D8361" s="19" t="s">
        <v>126</v>
      </c>
      <c r="E8361" s="19" t="s">
        <v>68</v>
      </c>
      <c r="F8361" s="21">
        <v>2.0</v>
      </c>
      <c r="G8361" s="22">
        <v>44694.0</v>
      </c>
      <c r="H8361" s="15" t="str">
        <f t="shared" si="2"/>
        <v>Base Range</v>
      </c>
      <c r="I8361" s="22">
        <v>35645.0</v>
      </c>
      <c r="J8361" s="23">
        <f t="shared" si="3"/>
        <v>1.253864497</v>
      </c>
      <c r="K8361" s="24" t="str">
        <f t="shared" si="4"/>
        <v>Over Achived</v>
      </c>
    </row>
    <row r="8362" ht="22.5" customHeight="1">
      <c r="A8362" s="18">
        <v>45777.0</v>
      </c>
      <c r="B8362" s="19" t="str">
        <f t="shared" si="1"/>
        <v>Apr</v>
      </c>
      <c r="C8362" s="20" t="s">
        <v>7</v>
      </c>
      <c r="D8362" s="19" t="s">
        <v>118</v>
      </c>
      <c r="E8362" s="19" t="s">
        <v>38</v>
      </c>
      <c r="F8362" s="21">
        <v>3.0</v>
      </c>
      <c r="G8362" s="22">
        <v>61431.0</v>
      </c>
      <c r="H8362" s="15" t="str">
        <f t="shared" si="2"/>
        <v>Medium Range</v>
      </c>
      <c r="I8362" s="22">
        <v>46009.0</v>
      </c>
      <c r="J8362" s="23">
        <f t="shared" si="3"/>
        <v>1.335195288</v>
      </c>
      <c r="K8362" s="24" t="str">
        <f t="shared" si="4"/>
        <v>Over Achived</v>
      </c>
    </row>
    <row r="8363" ht="22.5" customHeight="1">
      <c r="A8363" s="18">
        <v>45777.0</v>
      </c>
      <c r="B8363" s="19" t="str">
        <f t="shared" si="1"/>
        <v>Apr</v>
      </c>
      <c r="C8363" s="20" t="s">
        <v>7</v>
      </c>
      <c r="D8363" s="19" t="s">
        <v>118</v>
      </c>
      <c r="E8363" s="19" t="s">
        <v>9</v>
      </c>
      <c r="F8363" s="21">
        <v>4.0</v>
      </c>
      <c r="G8363" s="22">
        <v>106589.0</v>
      </c>
      <c r="H8363" s="15" t="str">
        <f t="shared" si="2"/>
        <v>Very High Range</v>
      </c>
      <c r="I8363" s="22">
        <v>97381.0</v>
      </c>
      <c r="J8363" s="23">
        <f t="shared" si="3"/>
        <v>1.094556433</v>
      </c>
      <c r="K8363" s="24" t="str">
        <f t="shared" si="4"/>
        <v>Over Achived</v>
      </c>
    </row>
    <row r="8364" ht="22.5" customHeight="1">
      <c r="A8364" s="18">
        <v>45777.0</v>
      </c>
      <c r="B8364" s="19" t="str">
        <f t="shared" si="1"/>
        <v>Apr</v>
      </c>
      <c r="C8364" s="20" t="s">
        <v>7</v>
      </c>
      <c r="D8364" s="19" t="s">
        <v>131</v>
      </c>
      <c r="E8364" s="19" t="s">
        <v>34</v>
      </c>
      <c r="F8364" s="21">
        <v>5.0</v>
      </c>
      <c r="G8364" s="22">
        <v>86265.0</v>
      </c>
      <c r="H8364" s="15" t="str">
        <f t="shared" si="2"/>
        <v>High Range</v>
      </c>
      <c r="I8364" s="22">
        <v>69498.0</v>
      </c>
      <c r="J8364" s="23">
        <f t="shared" si="3"/>
        <v>1.241258741</v>
      </c>
      <c r="K8364" s="24" t="str">
        <f t="shared" si="4"/>
        <v>Over Achived</v>
      </c>
    </row>
    <row r="8365" ht="22.5" customHeight="1">
      <c r="A8365" s="18">
        <v>45777.0</v>
      </c>
      <c r="B8365" s="19" t="str">
        <f t="shared" si="1"/>
        <v>Apr</v>
      </c>
      <c r="C8365" s="20" t="s">
        <v>7</v>
      </c>
      <c r="D8365" s="19" t="s">
        <v>118</v>
      </c>
      <c r="E8365" s="19" t="s">
        <v>68</v>
      </c>
      <c r="F8365" s="21">
        <v>2.0</v>
      </c>
      <c r="G8365" s="22">
        <v>50628.0</v>
      </c>
      <c r="H8365" s="15" t="str">
        <f t="shared" si="2"/>
        <v>Medium Range</v>
      </c>
      <c r="I8365" s="22">
        <v>41947.0</v>
      </c>
      <c r="J8365" s="23">
        <f t="shared" si="3"/>
        <v>1.206951629</v>
      </c>
      <c r="K8365" s="24" t="str">
        <f t="shared" si="4"/>
        <v>Over Achived</v>
      </c>
    </row>
    <row r="8366" ht="22.5" customHeight="1">
      <c r="A8366" s="18">
        <v>45777.0</v>
      </c>
      <c r="B8366" s="19" t="str">
        <f t="shared" si="1"/>
        <v>Apr</v>
      </c>
      <c r="C8366" s="20" t="s">
        <v>7</v>
      </c>
      <c r="D8366" s="19" t="s">
        <v>106</v>
      </c>
      <c r="E8366" s="19" t="s">
        <v>19</v>
      </c>
      <c r="F8366" s="21">
        <v>2.0</v>
      </c>
      <c r="G8366" s="22">
        <v>49433.0</v>
      </c>
      <c r="H8366" s="15" t="str">
        <f t="shared" si="2"/>
        <v>Base Range</v>
      </c>
      <c r="I8366" s="22">
        <v>38854.0</v>
      </c>
      <c r="J8366" s="23">
        <f t="shared" si="3"/>
        <v>1.272275699</v>
      </c>
      <c r="K8366" s="24" t="str">
        <f t="shared" si="4"/>
        <v>Over Achived</v>
      </c>
    </row>
    <row r="8367" ht="22.5" customHeight="1">
      <c r="A8367" s="18">
        <v>45777.0</v>
      </c>
      <c r="B8367" s="19" t="str">
        <f t="shared" si="1"/>
        <v>Apr</v>
      </c>
      <c r="C8367" s="20" t="s">
        <v>7</v>
      </c>
      <c r="D8367" s="19" t="s">
        <v>106</v>
      </c>
      <c r="E8367" s="19" t="s">
        <v>63</v>
      </c>
      <c r="F8367" s="21">
        <v>2.0</v>
      </c>
      <c r="G8367" s="22">
        <v>35975.0</v>
      </c>
      <c r="H8367" s="15" t="str">
        <f t="shared" si="2"/>
        <v>Base Range</v>
      </c>
      <c r="I8367" s="22">
        <v>29707.0</v>
      </c>
      <c r="J8367" s="23">
        <f t="shared" si="3"/>
        <v>1.210994042</v>
      </c>
      <c r="K8367" s="24" t="str">
        <f t="shared" si="4"/>
        <v>Over Achived</v>
      </c>
    </row>
    <row r="8368" ht="22.5" customHeight="1">
      <c r="A8368" s="18">
        <v>45777.0</v>
      </c>
      <c r="B8368" s="19" t="str">
        <f t="shared" si="1"/>
        <v>Apr</v>
      </c>
      <c r="C8368" s="20" t="s">
        <v>7</v>
      </c>
      <c r="D8368" s="19" t="s">
        <v>106</v>
      </c>
      <c r="E8368" s="19" t="s">
        <v>68</v>
      </c>
      <c r="F8368" s="21">
        <v>2.0</v>
      </c>
      <c r="G8368" s="22">
        <v>42510.0</v>
      </c>
      <c r="H8368" s="15" t="str">
        <f t="shared" si="2"/>
        <v>Base Range</v>
      </c>
      <c r="I8368" s="22">
        <v>30618.0</v>
      </c>
      <c r="J8368" s="23">
        <f t="shared" si="3"/>
        <v>1.388398981</v>
      </c>
      <c r="K8368" s="24" t="str">
        <f t="shared" si="4"/>
        <v>Over Achived</v>
      </c>
    </row>
    <row r="8369" ht="22.5" customHeight="1">
      <c r="A8369" s="18">
        <v>45777.0</v>
      </c>
      <c r="B8369" s="19" t="str">
        <f t="shared" si="1"/>
        <v>Apr</v>
      </c>
      <c r="C8369" s="20" t="s">
        <v>7</v>
      </c>
      <c r="D8369" s="19" t="s">
        <v>106</v>
      </c>
      <c r="E8369" s="19" t="s">
        <v>23</v>
      </c>
      <c r="F8369" s="21">
        <v>2.0</v>
      </c>
      <c r="G8369" s="22">
        <v>55068.0</v>
      </c>
      <c r="H8369" s="15" t="str">
        <f t="shared" si="2"/>
        <v>Medium Range</v>
      </c>
      <c r="I8369" s="22">
        <v>41320.0</v>
      </c>
      <c r="J8369" s="23">
        <f t="shared" si="3"/>
        <v>1.332720232</v>
      </c>
      <c r="K8369" s="24" t="str">
        <f t="shared" si="4"/>
        <v>Over Achived</v>
      </c>
    </row>
    <row r="8370" ht="22.5" customHeight="1">
      <c r="A8370" s="18">
        <v>45777.0</v>
      </c>
      <c r="B8370" s="19" t="str">
        <f t="shared" si="1"/>
        <v>Apr</v>
      </c>
      <c r="C8370" s="20" t="s">
        <v>7</v>
      </c>
      <c r="D8370" s="19" t="s">
        <v>8</v>
      </c>
      <c r="E8370" s="19" t="s">
        <v>26</v>
      </c>
      <c r="F8370" s="21">
        <v>7.0</v>
      </c>
      <c r="G8370" s="22">
        <v>151999.0</v>
      </c>
      <c r="H8370" s="15" t="str">
        <f t="shared" si="2"/>
        <v>Very High Range</v>
      </c>
      <c r="I8370" s="22">
        <v>111734.0</v>
      </c>
      <c r="J8370" s="23">
        <f t="shared" si="3"/>
        <v>1.360364795</v>
      </c>
      <c r="K8370" s="24" t="str">
        <f t="shared" si="4"/>
        <v>Over Achived</v>
      </c>
    </row>
    <row r="8371" ht="22.5" customHeight="1">
      <c r="A8371" s="18">
        <v>45777.0</v>
      </c>
      <c r="B8371" s="19" t="str">
        <f t="shared" si="1"/>
        <v>Apr</v>
      </c>
      <c r="C8371" s="20" t="s">
        <v>13</v>
      </c>
      <c r="D8371" s="19" t="s">
        <v>14</v>
      </c>
      <c r="E8371" s="19" t="s">
        <v>68</v>
      </c>
      <c r="F8371" s="21">
        <v>1.0</v>
      </c>
      <c r="G8371" s="22">
        <v>22610.0</v>
      </c>
      <c r="H8371" s="15" t="str">
        <f t="shared" si="2"/>
        <v>Base Range</v>
      </c>
      <c r="I8371" s="22">
        <v>18779.0</v>
      </c>
      <c r="J8371" s="23">
        <f t="shared" si="3"/>
        <v>1.204004473</v>
      </c>
      <c r="K8371" s="24" t="str">
        <f t="shared" si="4"/>
        <v>Over Achived</v>
      </c>
    </row>
    <row r="8372" ht="22.5" customHeight="1">
      <c r="A8372" s="18">
        <v>45777.0</v>
      </c>
      <c r="B8372" s="19" t="str">
        <f t="shared" si="1"/>
        <v>Apr</v>
      </c>
      <c r="C8372" s="20" t="s">
        <v>7</v>
      </c>
      <c r="D8372" s="19" t="s">
        <v>106</v>
      </c>
      <c r="E8372" s="19" t="s">
        <v>26</v>
      </c>
      <c r="F8372" s="21">
        <v>7.0</v>
      </c>
      <c r="G8372" s="22">
        <v>146039.0</v>
      </c>
      <c r="H8372" s="15" t="str">
        <f t="shared" si="2"/>
        <v>Very High Range</v>
      </c>
      <c r="I8372" s="22">
        <v>119909.0</v>
      </c>
      <c r="J8372" s="23">
        <f t="shared" si="3"/>
        <v>1.217915252</v>
      </c>
      <c r="K8372" s="24" t="str">
        <f t="shared" si="4"/>
        <v>Over Achived</v>
      </c>
    </row>
    <row r="8373" ht="22.5" customHeight="1">
      <c r="A8373" s="18">
        <v>45777.0</v>
      </c>
      <c r="B8373" s="19" t="str">
        <f t="shared" si="1"/>
        <v>Apr</v>
      </c>
      <c r="C8373" s="20" t="s">
        <v>7</v>
      </c>
      <c r="D8373" s="19" t="s">
        <v>131</v>
      </c>
      <c r="E8373" s="19" t="s">
        <v>34</v>
      </c>
      <c r="F8373" s="21">
        <v>4.0</v>
      </c>
      <c r="G8373" s="22">
        <v>107751.0</v>
      </c>
      <c r="H8373" s="15" t="str">
        <f t="shared" si="2"/>
        <v>Very High Range</v>
      </c>
      <c r="I8373" s="22">
        <v>92681.0</v>
      </c>
      <c r="J8373" s="23">
        <f t="shared" si="3"/>
        <v>1.162600749</v>
      </c>
      <c r="K8373" s="24" t="str">
        <f t="shared" si="4"/>
        <v>Over Achived</v>
      </c>
    </row>
    <row r="8374" ht="22.5" customHeight="1">
      <c r="A8374" s="18">
        <v>45777.0</v>
      </c>
      <c r="B8374" s="19" t="str">
        <f t="shared" si="1"/>
        <v>Apr</v>
      </c>
      <c r="C8374" s="20" t="s">
        <v>7</v>
      </c>
      <c r="D8374" s="19" t="s">
        <v>118</v>
      </c>
      <c r="E8374" s="19" t="s">
        <v>23</v>
      </c>
      <c r="F8374" s="21">
        <v>2.0</v>
      </c>
      <c r="G8374" s="22">
        <v>43469.0</v>
      </c>
      <c r="H8374" s="15" t="str">
        <f t="shared" si="2"/>
        <v>Base Range</v>
      </c>
      <c r="I8374" s="22">
        <v>38123.0</v>
      </c>
      <c r="J8374" s="23">
        <f t="shared" si="3"/>
        <v>1.140230307</v>
      </c>
      <c r="K8374" s="24" t="str">
        <f t="shared" si="4"/>
        <v>Over Achived</v>
      </c>
    </row>
    <row r="8375" ht="22.5" customHeight="1">
      <c r="A8375" s="18">
        <v>45777.0</v>
      </c>
      <c r="B8375" s="19" t="str">
        <f t="shared" si="1"/>
        <v>Apr</v>
      </c>
      <c r="C8375" s="20" t="s">
        <v>7</v>
      </c>
      <c r="D8375" s="19" t="s">
        <v>131</v>
      </c>
      <c r="E8375" s="19" t="s">
        <v>19</v>
      </c>
      <c r="F8375" s="21">
        <v>3.0</v>
      </c>
      <c r="G8375" s="22">
        <v>58509.0</v>
      </c>
      <c r="H8375" s="15" t="str">
        <f t="shared" si="2"/>
        <v>Medium Range</v>
      </c>
      <c r="I8375" s="22">
        <v>51771.0</v>
      </c>
      <c r="J8375" s="23">
        <f t="shared" si="3"/>
        <v>1.130150084</v>
      </c>
      <c r="K8375" s="24" t="str">
        <f t="shared" si="4"/>
        <v>Over Achived</v>
      </c>
    </row>
    <row r="8376" ht="22.5" customHeight="1">
      <c r="A8376" s="18">
        <v>45777.0</v>
      </c>
      <c r="B8376" s="19" t="str">
        <f t="shared" si="1"/>
        <v>Apr</v>
      </c>
      <c r="C8376" s="20" t="s">
        <v>7</v>
      </c>
      <c r="D8376" s="19" t="s">
        <v>131</v>
      </c>
      <c r="E8376" s="19" t="s">
        <v>38</v>
      </c>
      <c r="F8376" s="21">
        <v>3.0</v>
      </c>
      <c r="G8376" s="22">
        <v>77462.0</v>
      </c>
      <c r="H8376" s="15" t="str">
        <f t="shared" si="2"/>
        <v>High Range</v>
      </c>
      <c r="I8376" s="22">
        <v>66983.0</v>
      </c>
      <c r="J8376" s="23">
        <f t="shared" si="3"/>
        <v>1.156442679</v>
      </c>
      <c r="K8376" s="24" t="str">
        <f t="shared" si="4"/>
        <v>Over Achived</v>
      </c>
    </row>
    <row r="8377" ht="22.5" customHeight="1">
      <c r="A8377" s="18">
        <v>45777.0</v>
      </c>
      <c r="B8377" s="19" t="str">
        <f t="shared" si="1"/>
        <v>Apr</v>
      </c>
      <c r="C8377" s="20" t="s">
        <v>92</v>
      </c>
      <c r="D8377" s="19" t="s">
        <v>93</v>
      </c>
      <c r="E8377" s="19" t="s">
        <v>9</v>
      </c>
      <c r="F8377" s="21">
        <v>3.0</v>
      </c>
      <c r="G8377" s="22">
        <v>87237.0</v>
      </c>
      <c r="H8377" s="15" t="str">
        <f t="shared" si="2"/>
        <v>High Range</v>
      </c>
      <c r="I8377" s="22">
        <v>95303.0</v>
      </c>
      <c r="J8377" s="23">
        <f t="shared" si="3"/>
        <v>0.915364679</v>
      </c>
      <c r="K8377" s="24" t="str">
        <f t="shared" si="4"/>
        <v>Target Not Meet</v>
      </c>
    </row>
    <row r="8378" ht="22.5" customHeight="1">
      <c r="A8378" s="18">
        <v>45777.0</v>
      </c>
      <c r="B8378" s="19" t="str">
        <f t="shared" si="1"/>
        <v>Apr</v>
      </c>
      <c r="C8378" s="20" t="s">
        <v>92</v>
      </c>
      <c r="D8378" s="19" t="s">
        <v>93</v>
      </c>
      <c r="E8378" s="19" t="s">
        <v>19</v>
      </c>
      <c r="F8378" s="21">
        <v>2.0</v>
      </c>
      <c r="G8378" s="22">
        <v>45059.0</v>
      </c>
      <c r="H8378" s="15" t="str">
        <f t="shared" si="2"/>
        <v>Base Range</v>
      </c>
      <c r="I8378" s="22">
        <v>48141.0</v>
      </c>
      <c r="J8378" s="23">
        <f t="shared" si="3"/>
        <v>0.9359797262</v>
      </c>
      <c r="K8378" s="24" t="str">
        <f t="shared" si="4"/>
        <v>Target Not Meet</v>
      </c>
    </row>
    <row r="8379" ht="22.5" customHeight="1">
      <c r="A8379" s="18">
        <v>45777.0</v>
      </c>
      <c r="B8379" s="19" t="str">
        <f t="shared" si="1"/>
        <v>Apr</v>
      </c>
      <c r="C8379" s="20" t="s">
        <v>92</v>
      </c>
      <c r="D8379" s="19" t="s">
        <v>93</v>
      </c>
      <c r="E8379" s="19" t="s">
        <v>68</v>
      </c>
      <c r="F8379" s="21">
        <v>1.0</v>
      </c>
      <c r="G8379" s="22">
        <v>36611.0</v>
      </c>
      <c r="H8379" s="15" t="str">
        <f t="shared" si="2"/>
        <v>Base Range</v>
      </c>
      <c r="I8379" s="22">
        <v>38533.0</v>
      </c>
      <c r="J8379" s="23">
        <f t="shared" si="3"/>
        <v>0.9501206758</v>
      </c>
      <c r="K8379" s="24" t="str">
        <f t="shared" si="4"/>
        <v>Target Not Meet</v>
      </c>
    </row>
    <row r="8380" ht="22.5" customHeight="1">
      <c r="A8380" s="18">
        <v>45777.0</v>
      </c>
      <c r="B8380" s="19" t="str">
        <f t="shared" si="1"/>
        <v>Apr</v>
      </c>
      <c r="C8380" s="20" t="s">
        <v>92</v>
      </c>
      <c r="D8380" s="19" t="s">
        <v>98</v>
      </c>
      <c r="E8380" s="19" t="s">
        <v>38</v>
      </c>
      <c r="F8380" s="21">
        <v>2.0</v>
      </c>
      <c r="G8380" s="22">
        <v>51946.0</v>
      </c>
      <c r="H8380" s="15" t="str">
        <f t="shared" si="2"/>
        <v>Medium Range</v>
      </c>
      <c r="I8380" s="22">
        <v>67027.0</v>
      </c>
      <c r="J8380" s="23">
        <f t="shared" si="3"/>
        <v>0.775001119</v>
      </c>
      <c r="K8380" s="24" t="str">
        <f t="shared" si="4"/>
        <v>Target Not Meet</v>
      </c>
    </row>
    <row r="8381" ht="22.5" customHeight="1">
      <c r="A8381" s="18">
        <v>45777.0</v>
      </c>
      <c r="B8381" s="19" t="str">
        <f t="shared" si="1"/>
        <v>Apr</v>
      </c>
      <c r="C8381" s="20" t="s">
        <v>92</v>
      </c>
      <c r="D8381" s="19" t="s">
        <v>98</v>
      </c>
      <c r="E8381" s="19" t="s">
        <v>68</v>
      </c>
      <c r="F8381" s="21">
        <v>1.0</v>
      </c>
      <c r="G8381" s="22">
        <v>32457.0</v>
      </c>
      <c r="H8381" s="15" t="str">
        <f t="shared" si="2"/>
        <v>Base Range</v>
      </c>
      <c r="I8381" s="22">
        <v>40819.0</v>
      </c>
      <c r="J8381" s="23">
        <f t="shared" si="3"/>
        <v>0.795144418</v>
      </c>
      <c r="K8381" s="24" t="str">
        <f t="shared" si="4"/>
        <v>Target Not Meet</v>
      </c>
    </row>
    <row r="8382" ht="22.5" customHeight="1">
      <c r="A8382" s="18">
        <v>45777.0</v>
      </c>
      <c r="B8382" s="19" t="str">
        <f t="shared" si="1"/>
        <v>Apr</v>
      </c>
      <c r="C8382" s="20" t="s">
        <v>92</v>
      </c>
      <c r="D8382" s="19" t="s">
        <v>144</v>
      </c>
      <c r="E8382" s="19" t="s">
        <v>23</v>
      </c>
      <c r="F8382" s="21">
        <v>2.0</v>
      </c>
      <c r="G8382" s="22">
        <v>34328.0</v>
      </c>
      <c r="H8382" s="15" t="str">
        <f t="shared" si="2"/>
        <v>Base Range</v>
      </c>
      <c r="I8382" s="22">
        <v>25666.0</v>
      </c>
      <c r="J8382" s="23">
        <f t="shared" si="3"/>
        <v>1.337489285</v>
      </c>
      <c r="K8382" s="24" t="str">
        <f t="shared" si="4"/>
        <v>Over Achived</v>
      </c>
    </row>
    <row r="8383" ht="22.5" customHeight="1">
      <c r="A8383" s="18">
        <v>45777.0</v>
      </c>
      <c r="B8383" s="19" t="str">
        <f t="shared" si="1"/>
        <v>Apr</v>
      </c>
      <c r="C8383" s="20" t="s">
        <v>92</v>
      </c>
      <c r="D8383" s="19" t="s">
        <v>93</v>
      </c>
      <c r="E8383" s="19" t="s">
        <v>68</v>
      </c>
      <c r="F8383" s="21">
        <v>2.0</v>
      </c>
      <c r="G8383" s="22">
        <v>34015.0</v>
      </c>
      <c r="H8383" s="15" t="str">
        <f t="shared" si="2"/>
        <v>Base Range</v>
      </c>
      <c r="I8383" s="22">
        <v>39374.0</v>
      </c>
      <c r="J8383" s="23">
        <f t="shared" si="3"/>
        <v>0.8638949561</v>
      </c>
      <c r="K8383" s="24" t="str">
        <f t="shared" si="4"/>
        <v>Target Not Meet</v>
      </c>
    </row>
    <row r="8384" ht="22.5" customHeight="1">
      <c r="A8384" s="18">
        <v>45777.0</v>
      </c>
      <c r="B8384" s="19" t="str">
        <f t="shared" si="1"/>
        <v>Apr</v>
      </c>
      <c r="C8384" s="20" t="s">
        <v>92</v>
      </c>
      <c r="D8384" s="25" t="s">
        <v>149</v>
      </c>
      <c r="E8384" s="19" t="s">
        <v>38</v>
      </c>
      <c r="F8384" s="21">
        <v>2.0</v>
      </c>
      <c r="G8384" s="22">
        <v>47375.0</v>
      </c>
      <c r="H8384" s="15" t="str">
        <f t="shared" si="2"/>
        <v>Base Range</v>
      </c>
      <c r="I8384" s="22">
        <v>38698.0</v>
      </c>
      <c r="J8384" s="23">
        <f t="shared" si="3"/>
        <v>1.224223474</v>
      </c>
      <c r="K8384" s="24" t="str">
        <f t="shared" si="4"/>
        <v>Over Achived</v>
      </c>
    </row>
    <row r="8385" ht="22.5" customHeight="1">
      <c r="A8385" s="18">
        <v>45777.0</v>
      </c>
      <c r="B8385" s="19" t="str">
        <f t="shared" si="1"/>
        <v>Apr</v>
      </c>
      <c r="C8385" s="20" t="s">
        <v>92</v>
      </c>
      <c r="D8385" s="25" t="s">
        <v>149</v>
      </c>
      <c r="E8385" s="19" t="s">
        <v>9</v>
      </c>
      <c r="F8385" s="21">
        <v>4.0</v>
      </c>
      <c r="G8385" s="22">
        <v>81797.0</v>
      </c>
      <c r="H8385" s="15" t="str">
        <f t="shared" si="2"/>
        <v>High Range</v>
      </c>
      <c r="I8385" s="22">
        <v>62247.0</v>
      </c>
      <c r="J8385" s="23">
        <f t="shared" si="3"/>
        <v>1.314071361</v>
      </c>
      <c r="K8385" s="24" t="str">
        <f t="shared" si="4"/>
        <v>Over Achived</v>
      </c>
    </row>
    <row r="8386" ht="22.5" customHeight="1">
      <c r="A8386" s="18">
        <v>45777.0</v>
      </c>
      <c r="B8386" s="19" t="str">
        <f t="shared" si="1"/>
        <v>Apr</v>
      </c>
      <c r="C8386" s="20" t="s">
        <v>92</v>
      </c>
      <c r="D8386" s="25" t="s">
        <v>149</v>
      </c>
      <c r="E8386" s="19" t="s">
        <v>23</v>
      </c>
      <c r="F8386" s="21">
        <v>2.0</v>
      </c>
      <c r="G8386" s="22">
        <v>34017.0</v>
      </c>
      <c r="H8386" s="15" t="str">
        <f t="shared" si="2"/>
        <v>Base Range</v>
      </c>
      <c r="I8386" s="22">
        <v>32173.0</v>
      </c>
      <c r="J8386" s="23">
        <f t="shared" si="3"/>
        <v>1.05731514</v>
      </c>
      <c r="K8386" s="24" t="str">
        <f t="shared" si="4"/>
        <v>Over Achived</v>
      </c>
    </row>
    <row r="8387" ht="22.5" customHeight="1">
      <c r="A8387" s="18">
        <v>45777.0</v>
      </c>
      <c r="B8387" s="19" t="str">
        <f t="shared" si="1"/>
        <v>Apr</v>
      </c>
      <c r="C8387" s="20" t="s">
        <v>92</v>
      </c>
      <c r="D8387" s="25" t="s">
        <v>149</v>
      </c>
      <c r="E8387" s="19" t="s">
        <v>23</v>
      </c>
      <c r="F8387" s="21">
        <v>2.0</v>
      </c>
      <c r="G8387" s="22">
        <v>45725.0</v>
      </c>
      <c r="H8387" s="15" t="str">
        <f t="shared" si="2"/>
        <v>Base Range</v>
      </c>
      <c r="I8387" s="22">
        <v>32024.0</v>
      </c>
      <c r="J8387" s="23">
        <f t="shared" si="3"/>
        <v>1.427835373</v>
      </c>
      <c r="K8387" s="24" t="str">
        <f t="shared" si="4"/>
        <v>Over Achived</v>
      </c>
    </row>
    <row r="8388" ht="22.5" customHeight="1">
      <c r="A8388" s="18">
        <v>45777.0</v>
      </c>
      <c r="B8388" s="19" t="str">
        <f t="shared" si="1"/>
        <v>Apr</v>
      </c>
      <c r="C8388" s="20" t="s">
        <v>92</v>
      </c>
      <c r="D8388" s="19" t="s">
        <v>158</v>
      </c>
      <c r="E8388" s="19" t="s">
        <v>68</v>
      </c>
      <c r="F8388" s="21">
        <v>2.0</v>
      </c>
      <c r="G8388" s="22">
        <v>40528.0</v>
      </c>
      <c r="H8388" s="15" t="str">
        <f t="shared" si="2"/>
        <v>Base Range</v>
      </c>
      <c r="I8388" s="22">
        <v>33269.0</v>
      </c>
      <c r="J8388" s="23">
        <f t="shared" si="3"/>
        <v>1.218191109</v>
      </c>
      <c r="K8388" s="24" t="str">
        <f t="shared" si="4"/>
        <v>Over Achived</v>
      </c>
    </row>
    <row r="8389" ht="22.5" customHeight="1">
      <c r="A8389" s="18">
        <v>45777.0</v>
      </c>
      <c r="B8389" s="19" t="str">
        <f t="shared" si="1"/>
        <v>Apr</v>
      </c>
      <c r="C8389" s="20" t="s">
        <v>92</v>
      </c>
      <c r="D8389" s="19" t="s">
        <v>158</v>
      </c>
      <c r="E8389" s="19" t="s">
        <v>68</v>
      </c>
      <c r="F8389" s="21">
        <v>2.0</v>
      </c>
      <c r="G8389" s="22">
        <v>37392.0</v>
      </c>
      <c r="H8389" s="15" t="str">
        <f t="shared" si="2"/>
        <v>Base Range</v>
      </c>
      <c r="I8389" s="22">
        <v>28846.0</v>
      </c>
      <c r="J8389" s="23">
        <f t="shared" si="3"/>
        <v>1.296262913</v>
      </c>
      <c r="K8389" s="24" t="str">
        <f t="shared" si="4"/>
        <v>Over Achived</v>
      </c>
    </row>
    <row r="8390" ht="22.5" customHeight="1">
      <c r="A8390" s="18">
        <v>45777.0</v>
      </c>
      <c r="B8390" s="19" t="str">
        <f t="shared" si="1"/>
        <v>Apr</v>
      </c>
      <c r="C8390" s="20" t="s">
        <v>92</v>
      </c>
      <c r="D8390" s="19" t="s">
        <v>144</v>
      </c>
      <c r="E8390" s="19" t="s">
        <v>63</v>
      </c>
      <c r="F8390" s="21">
        <v>3.0</v>
      </c>
      <c r="G8390" s="22">
        <v>66222.0</v>
      </c>
      <c r="H8390" s="15" t="str">
        <f t="shared" si="2"/>
        <v>Medium Range</v>
      </c>
      <c r="I8390" s="22">
        <v>52931.0</v>
      </c>
      <c r="J8390" s="23">
        <f t="shared" si="3"/>
        <v>1.251100489</v>
      </c>
      <c r="K8390" s="24" t="str">
        <f t="shared" si="4"/>
        <v>Over Achived</v>
      </c>
    </row>
    <row r="8391" ht="22.5" customHeight="1">
      <c r="A8391" s="18">
        <v>45778.0</v>
      </c>
      <c r="B8391" s="19" t="str">
        <f t="shared" si="1"/>
        <v>May</v>
      </c>
      <c r="C8391" s="20" t="s">
        <v>57</v>
      </c>
      <c r="D8391" s="19" t="s">
        <v>58</v>
      </c>
      <c r="E8391" s="19" t="s">
        <v>9</v>
      </c>
      <c r="F8391" s="21">
        <v>2.0</v>
      </c>
      <c r="G8391" s="22">
        <v>39449.0</v>
      </c>
      <c r="H8391" s="15" t="str">
        <f t="shared" si="2"/>
        <v>Base Range</v>
      </c>
      <c r="I8391" s="22">
        <v>29521.0</v>
      </c>
      <c r="J8391" s="23">
        <f t="shared" si="3"/>
        <v>1.336302971</v>
      </c>
      <c r="K8391" s="24" t="str">
        <f t="shared" si="4"/>
        <v>Over Achived</v>
      </c>
    </row>
    <row r="8392" ht="22.5" customHeight="1">
      <c r="A8392" s="18">
        <v>45778.0</v>
      </c>
      <c r="B8392" s="19" t="str">
        <f t="shared" si="1"/>
        <v>May</v>
      </c>
      <c r="C8392" s="20" t="s">
        <v>13</v>
      </c>
      <c r="D8392" s="19" t="s">
        <v>169</v>
      </c>
      <c r="E8392" s="19" t="s">
        <v>68</v>
      </c>
      <c r="F8392" s="21">
        <v>1.0</v>
      </c>
      <c r="G8392" s="22">
        <v>25889.0</v>
      </c>
      <c r="H8392" s="15" t="str">
        <f t="shared" si="2"/>
        <v>Base Range</v>
      </c>
      <c r="I8392" s="22">
        <v>29916.0</v>
      </c>
      <c r="J8392" s="23">
        <f t="shared" si="3"/>
        <v>0.865389758</v>
      </c>
      <c r="K8392" s="24" t="str">
        <f t="shared" si="4"/>
        <v>Target Not Meet</v>
      </c>
    </row>
    <row r="8393" ht="22.5" customHeight="1">
      <c r="A8393" s="18">
        <v>45778.0</v>
      </c>
      <c r="B8393" s="19" t="str">
        <f t="shared" si="1"/>
        <v>May</v>
      </c>
      <c r="C8393" s="20" t="s">
        <v>13</v>
      </c>
      <c r="D8393" s="19" t="s">
        <v>169</v>
      </c>
      <c r="E8393" s="19" t="s">
        <v>26</v>
      </c>
      <c r="F8393" s="21">
        <v>2.0</v>
      </c>
      <c r="G8393" s="22">
        <v>41256.0</v>
      </c>
      <c r="H8393" s="15" t="str">
        <f t="shared" si="2"/>
        <v>Base Range</v>
      </c>
      <c r="I8393" s="22">
        <v>44376.0</v>
      </c>
      <c r="J8393" s="23">
        <f t="shared" si="3"/>
        <v>0.9296917253</v>
      </c>
      <c r="K8393" s="24" t="str">
        <f t="shared" si="4"/>
        <v>Target Not Meet</v>
      </c>
    </row>
    <row r="8394" ht="22.5" customHeight="1">
      <c r="A8394" s="18">
        <v>45778.0</v>
      </c>
      <c r="B8394" s="19" t="str">
        <f t="shared" si="1"/>
        <v>May</v>
      </c>
      <c r="C8394" s="20" t="s">
        <v>13</v>
      </c>
      <c r="D8394" s="19" t="s">
        <v>169</v>
      </c>
      <c r="E8394" s="19" t="s">
        <v>26</v>
      </c>
      <c r="F8394" s="21">
        <v>1.0</v>
      </c>
      <c r="G8394" s="22">
        <v>31672.0</v>
      </c>
      <c r="H8394" s="15" t="str">
        <f t="shared" si="2"/>
        <v>Base Range</v>
      </c>
      <c r="I8394" s="22">
        <v>40772.0</v>
      </c>
      <c r="J8394" s="23">
        <f t="shared" si="3"/>
        <v>0.7768076131</v>
      </c>
      <c r="K8394" s="24" t="str">
        <f t="shared" si="4"/>
        <v>Target Not Meet</v>
      </c>
    </row>
    <row r="8395" ht="22.5" customHeight="1">
      <c r="A8395" s="18">
        <v>45778.0</v>
      </c>
      <c r="B8395" s="19" t="str">
        <f t="shared" si="1"/>
        <v>May</v>
      </c>
      <c r="C8395" s="20" t="s">
        <v>13</v>
      </c>
      <c r="D8395" s="19" t="s">
        <v>169</v>
      </c>
      <c r="E8395" s="19" t="s">
        <v>19</v>
      </c>
      <c r="F8395" s="21">
        <v>1.0</v>
      </c>
      <c r="G8395" s="22">
        <v>31171.0</v>
      </c>
      <c r="H8395" s="15" t="str">
        <f t="shared" si="2"/>
        <v>Base Range</v>
      </c>
      <c r="I8395" s="22">
        <v>38731.0</v>
      </c>
      <c r="J8395" s="23">
        <f t="shared" si="3"/>
        <v>0.8048075185</v>
      </c>
      <c r="K8395" s="24" t="str">
        <f t="shared" si="4"/>
        <v>Target Not Meet</v>
      </c>
    </row>
    <row r="8396" ht="22.5" customHeight="1">
      <c r="A8396" s="18">
        <v>45778.0</v>
      </c>
      <c r="B8396" s="19" t="str">
        <f t="shared" si="1"/>
        <v>May</v>
      </c>
      <c r="C8396" s="20" t="s">
        <v>13</v>
      </c>
      <c r="D8396" s="19" t="s">
        <v>37</v>
      </c>
      <c r="E8396" s="19" t="s">
        <v>19</v>
      </c>
      <c r="F8396" s="21">
        <v>1.0</v>
      </c>
      <c r="G8396" s="22">
        <v>27178.0</v>
      </c>
      <c r="H8396" s="15" t="str">
        <f t="shared" si="2"/>
        <v>Base Range</v>
      </c>
      <c r="I8396" s="22">
        <v>33505.0</v>
      </c>
      <c r="J8396" s="23">
        <f t="shared" si="3"/>
        <v>0.8111625131</v>
      </c>
      <c r="K8396" s="24" t="str">
        <f t="shared" si="4"/>
        <v>Target Not Meet</v>
      </c>
    </row>
    <row r="8397" ht="22.5" customHeight="1">
      <c r="A8397" s="18">
        <v>45778.0</v>
      </c>
      <c r="B8397" s="19" t="str">
        <f t="shared" si="1"/>
        <v>May</v>
      </c>
      <c r="C8397" s="20" t="s">
        <v>13</v>
      </c>
      <c r="D8397" s="19" t="s">
        <v>37</v>
      </c>
      <c r="E8397" s="19" t="s">
        <v>19</v>
      </c>
      <c r="F8397" s="21">
        <v>1.0</v>
      </c>
      <c r="G8397" s="22">
        <v>24551.0</v>
      </c>
      <c r="H8397" s="15" t="str">
        <f t="shared" si="2"/>
        <v>Base Range</v>
      </c>
      <c r="I8397" s="22">
        <v>26416.0</v>
      </c>
      <c r="J8397" s="23">
        <f t="shared" si="3"/>
        <v>0.9293988492</v>
      </c>
      <c r="K8397" s="24" t="str">
        <f t="shared" si="4"/>
        <v>Target Not Meet</v>
      </c>
    </row>
    <row r="8398" ht="22.5" customHeight="1">
      <c r="A8398" s="18">
        <v>45778.0</v>
      </c>
      <c r="B8398" s="19" t="str">
        <f t="shared" si="1"/>
        <v>May</v>
      </c>
      <c r="C8398" s="20" t="s">
        <v>13</v>
      </c>
      <c r="D8398" s="19" t="s">
        <v>18</v>
      </c>
      <c r="E8398" s="19" t="s">
        <v>26</v>
      </c>
      <c r="F8398" s="21">
        <v>2.0</v>
      </c>
      <c r="G8398" s="22">
        <v>34196.0</v>
      </c>
      <c r="H8398" s="15" t="str">
        <f t="shared" si="2"/>
        <v>Base Range</v>
      </c>
      <c r="I8398" s="22">
        <v>26592.0</v>
      </c>
      <c r="J8398" s="23">
        <f t="shared" si="3"/>
        <v>1.285950662</v>
      </c>
      <c r="K8398" s="24" t="str">
        <f t="shared" si="4"/>
        <v>Over Achived</v>
      </c>
    </row>
    <row r="8399" ht="22.5" customHeight="1">
      <c r="A8399" s="18">
        <v>45778.0</v>
      </c>
      <c r="B8399" s="19" t="str">
        <f t="shared" si="1"/>
        <v>May</v>
      </c>
      <c r="C8399" s="20" t="s">
        <v>13</v>
      </c>
      <c r="D8399" s="19" t="s">
        <v>29</v>
      </c>
      <c r="E8399" s="19" t="s">
        <v>38</v>
      </c>
      <c r="F8399" s="21">
        <v>1.0</v>
      </c>
      <c r="G8399" s="22">
        <v>31292.0</v>
      </c>
      <c r="H8399" s="15" t="str">
        <f t="shared" si="2"/>
        <v>Base Range</v>
      </c>
      <c r="I8399" s="22">
        <v>33254.0</v>
      </c>
      <c r="J8399" s="23">
        <f t="shared" si="3"/>
        <v>0.940999579</v>
      </c>
      <c r="K8399" s="24" t="str">
        <f t="shared" si="4"/>
        <v>Target Not Meet</v>
      </c>
    </row>
    <row r="8400" ht="22.5" customHeight="1">
      <c r="A8400" s="18">
        <v>45778.0</v>
      </c>
      <c r="B8400" s="19" t="str">
        <f t="shared" si="1"/>
        <v>May</v>
      </c>
      <c r="C8400" s="20" t="s">
        <v>13</v>
      </c>
      <c r="D8400" s="19" t="s">
        <v>18</v>
      </c>
      <c r="E8400" s="19" t="s">
        <v>19</v>
      </c>
      <c r="F8400" s="21">
        <v>1.0</v>
      </c>
      <c r="G8400" s="22">
        <v>31256.0</v>
      </c>
      <c r="H8400" s="15" t="str">
        <f t="shared" si="2"/>
        <v>Base Range</v>
      </c>
      <c r="I8400" s="22">
        <v>24440.0</v>
      </c>
      <c r="J8400" s="23">
        <f t="shared" si="3"/>
        <v>1.27888707</v>
      </c>
      <c r="K8400" s="24" t="str">
        <f t="shared" si="4"/>
        <v>Over Achived</v>
      </c>
    </row>
    <row r="8401" ht="22.5" customHeight="1">
      <c r="A8401" s="18">
        <v>45778.0</v>
      </c>
      <c r="B8401" s="19" t="str">
        <f t="shared" si="1"/>
        <v>May</v>
      </c>
      <c r="C8401" s="20" t="s">
        <v>13</v>
      </c>
      <c r="D8401" s="19" t="s">
        <v>18</v>
      </c>
      <c r="E8401" s="19" t="s">
        <v>38</v>
      </c>
      <c r="F8401" s="21">
        <v>2.0</v>
      </c>
      <c r="G8401" s="22">
        <v>29292.0</v>
      </c>
      <c r="H8401" s="15" t="str">
        <f t="shared" si="2"/>
        <v>Base Range</v>
      </c>
      <c r="I8401" s="22">
        <v>21178.0</v>
      </c>
      <c r="J8401" s="23">
        <f t="shared" si="3"/>
        <v>1.38313344</v>
      </c>
      <c r="K8401" s="24" t="str">
        <f t="shared" si="4"/>
        <v>Over Achived</v>
      </c>
    </row>
    <row r="8402" ht="22.5" customHeight="1">
      <c r="A8402" s="18">
        <v>45778.0</v>
      </c>
      <c r="B8402" s="19" t="str">
        <f t="shared" si="1"/>
        <v>May</v>
      </c>
      <c r="C8402" s="20" t="s">
        <v>13</v>
      </c>
      <c r="D8402" s="19" t="s">
        <v>18</v>
      </c>
      <c r="E8402" s="19" t="s">
        <v>23</v>
      </c>
      <c r="F8402" s="21">
        <v>1.0</v>
      </c>
      <c r="G8402" s="22">
        <v>25288.0</v>
      </c>
      <c r="H8402" s="15" t="str">
        <f t="shared" si="2"/>
        <v>Base Range</v>
      </c>
      <c r="I8402" s="22">
        <v>23626.0</v>
      </c>
      <c r="J8402" s="23">
        <f t="shared" si="3"/>
        <v>1.070346229</v>
      </c>
      <c r="K8402" s="24" t="str">
        <f t="shared" si="4"/>
        <v>Over Achived</v>
      </c>
    </row>
    <row r="8403" ht="22.5" customHeight="1">
      <c r="A8403" s="18">
        <v>45778.0</v>
      </c>
      <c r="B8403" s="19" t="str">
        <f t="shared" si="1"/>
        <v>May</v>
      </c>
      <c r="C8403" s="20" t="s">
        <v>13</v>
      </c>
      <c r="D8403" s="19" t="s">
        <v>14</v>
      </c>
      <c r="E8403" s="19" t="s">
        <v>26</v>
      </c>
      <c r="F8403" s="21">
        <v>1.0</v>
      </c>
      <c r="G8403" s="22">
        <v>33625.0</v>
      </c>
      <c r="H8403" s="15" t="str">
        <f t="shared" si="2"/>
        <v>Base Range</v>
      </c>
      <c r="I8403" s="22">
        <v>31006.0</v>
      </c>
      <c r="J8403" s="23">
        <f t="shared" si="3"/>
        <v>1.084467522</v>
      </c>
      <c r="K8403" s="24" t="str">
        <f t="shared" si="4"/>
        <v>Over Achived</v>
      </c>
    </row>
    <row r="8404" ht="22.5" customHeight="1">
      <c r="A8404" s="18">
        <v>45778.0</v>
      </c>
      <c r="B8404" s="19" t="str">
        <f t="shared" si="1"/>
        <v>May</v>
      </c>
      <c r="C8404" s="20" t="s">
        <v>57</v>
      </c>
      <c r="D8404" s="19" t="s">
        <v>58</v>
      </c>
      <c r="E8404" s="19" t="s">
        <v>38</v>
      </c>
      <c r="F8404" s="21">
        <v>1.0</v>
      </c>
      <c r="G8404" s="22">
        <v>26118.0</v>
      </c>
      <c r="H8404" s="15" t="str">
        <f t="shared" si="2"/>
        <v>Base Range</v>
      </c>
      <c r="I8404" s="22">
        <v>22857.0</v>
      </c>
      <c r="J8404" s="23">
        <f t="shared" si="3"/>
        <v>1.142669642</v>
      </c>
      <c r="K8404" s="24" t="str">
        <f t="shared" si="4"/>
        <v>Over Achived</v>
      </c>
    </row>
    <row r="8405" ht="22.5" customHeight="1">
      <c r="A8405" s="18">
        <v>45778.0</v>
      </c>
      <c r="B8405" s="19" t="str">
        <f t="shared" si="1"/>
        <v>May</v>
      </c>
      <c r="C8405" s="20" t="s">
        <v>13</v>
      </c>
      <c r="D8405" s="19" t="s">
        <v>29</v>
      </c>
      <c r="E8405" s="19" t="s">
        <v>63</v>
      </c>
      <c r="F8405" s="21">
        <v>2.0</v>
      </c>
      <c r="G8405" s="22">
        <v>49887.0</v>
      </c>
      <c r="H8405" s="15" t="str">
        <f t="shared" si="2"/>
        <v>Base Range</v>
      </c>
      <c r="I8405" s="22">
        <v>62610.0</v>
      </c>
      <c r="J8405" s="23">
        <f t="shared" si="3"/>
        <v>0.7967896502</v>
      </c>
      <c r="K8405" s="24" t="str">
        <f t="shared" si="4"/>
        <v>Target Not Meet</v>
      </c>
    </row>
    <row r="8406" ht="22.5" customHeight="1">
      <c r="A8406" s="18">
        <v>45778.0</v>
      </c>
      <c r="B8406" s="19" t="str">
        <f t="shared" si="1"/>
        <v>May</v>
      </c>
      <c r="C8406" s="20" t="s">
        <v>57</v>
      </c>
      <c r="D8406" s="19" t="s">
        <v>58</v>
      </c>
      <c r="E8406" s="19" t="s">
        <v>19</v>
      </c>
      <c r="F8406" s="21">
        <v>1.0</v>
      </c>
      <c r="G8406" s="22">
        <v>21904.0</v>
      </c>
      <c r="H8406" s="15" t="str">
        <f t="shared" si="2"/>
        <v>Base Range</v>
      </c>
      <c r="I8406" s="22">
        <v>18606.0</v>
      </c>
      <c r="J8406" s="23">
        <f t="shared" si="3"/>
        <v>1.177254649</v>
      </c>
      <c r="K8406" s="24" t="str">
        <f t="shared" si="4"/>
        <v>Over Achived</v>
      </c>
    </row>
    <row r="8407" ht="22.5" customHeight="1">
      <c r="A8407" s="18">
        <v>45778.0</v>
      </c>
      <c r="B8407" s="19" t="str">
        <f t="shared" si="1"/>
        <v>May</v>
      </c>
      <c r="C8407" s="20" t="s">
        <v>13</v>
      </c>
      <c r="D8407" s="19" t="s">
        <v>14</v>
      </c>
      <c r="E8407" s="19" t="s">
        <v>63</v>
      </c>
      <c r="F8407" s="21">
        <v>1.0</v>
      </c>
      <c r="G8407" s="22">
        <v>10796.0</v>
      </c>
      <c r="H8407" s="15" t="str">
        <f t="shared" si="2"/>
        <v>Base Range</v>
      </c>
      <c r="I8407" s="22">
        <v>8933.0</v>
      </c>
      <c r="J8407" s="23">
        <f t="shared" si="3"/>
        <v>1.208552558</v>
      </c>
      <c r="K8407" s="24" t="str">
        <f t="shared" si="4"/>
        <v>Over Achived</v>
      </c>
    </row>
    <row r="8408" ht="22.5" customHeight="1">
      <c r="A8408" s="18">
        <v>45778.0</v>
      </c>
      <c r="B8408" s="19" t="str">
        <f t="shared" si="1"/>
        <v>May</v>
      </c>
      <c r="C8408" s="20" t="s">
        <v>57</v>
      </c>
      <c r="D8408" s="25" t="s">
        <v>62</v>
      </c>
      <c r="E8408" s="19" t="s">
        <v>38</v>
      </c>
      <c r="F8408" s="21">
        <v>1.0</v>
      </c>
      <c r="G8408" s="22">
        <v>28349.0</v>
      </c>
      <c r="H8408" s="15" t="str">
        <f t="shared" si="2"/>
        <v>Base Range</v>
      </c>
      <c r="I8408" s="22">
        <v>24398.0</v>
      </c>
      <c r="J8408" s="23">
        <f t="shared" si="3"/>
        <v>1.161939503</v>
      </c>
      <c r="K8408" s="24" t="str">
        <f t="shared" si="4"/>
        <v>Over Achived</v>
      </c>
    </row>
    <row r="8409" ht="22.5" customHeight="1">
      <c r="A8409" s="18">
        <v>45778.0</v>
      </c>
      <c r="B8409" s="19" t="str">
        <f t="shared" si="1"/>
        <v>May</v>
      </c>
      <c r="C8409" s="20" t="s">
        <v>57</v>
      </c>
      <c r="D8409" s="19" t="s">
        <v>85</v>
      </c>
      <c r="E8409" s="19" t="s">
        <v>34</v>
      </c>
      <c r="F8409" s="21">
        <v>2.0</v>
      </c>
      <c r="G8409" s="22">
        <v>35126.0</v>
      </c>
      <c r="H8409" s="15" t="str">
        <f t="shared" si="2"/>
        <v>Base Range</v>
      </c>
      <c r="I8409" s="22">
        <v>40597.0</v>
      </c>
      <c r="J8409" s="23">
        <f t="shared" si="3"/>
        <v>0.8652363475</v>
      </c>
      <c r="K8409" s="24" t="str">
        <f t="shared" si="4"/>
        <v>Target Not Meet</v>
      </c>
    </row>
    <row r="8410" ht="22.5" customHeight="1">
      <c r="A8410" s="18">
        <v>45778.0</v>
      </c>
      <c r="B8410" s="19" t="str">
        <f t="shared" si="1"/>
        <v>May</v>
      </c>
      <c r="C8410" s="20" t="s">
        <v>57</v>
      </c>
      <c r="D8410" s="19" t="s">
        <v>85</v>
      </c>
      <c r="E8410" s="19" t="s">
        <v>26</v>
      </c>
      <c r="F8410" s="21">
        <v>1.0</v>
      </c>
      <c r="G8410" s="22">
        <v>28339.0</v>
      </c>
      <c r="H8410" s="15" t="str">
        <f t="shared" si="2"/>
        <v>Base Range</v>
      </c>
      <c r="I8410" s="22">
        <v>31181.0</v>
      </c>
      <c r="J8410" s="23">
        <f t="shared" si="3"/>
        <v>0.9088547513</v>
      </c>
      <c r="K8410" s="24" t="str">
        <f t="shared" si="4"/>
        <v>Target Not Meet</v>
      </c>
    </row>
    <row r="8411" ht="22.5" customHeight="1">
      <c r="A8411" s="18">
        <v>45778.0</v>
      </c>
      <c r="B8411" s="19" t="str">
        <f t="shared" si="1"/>
        <v>May</v>
      </c>
      <c r="C8411" s="20" t="s">
        <v>57</v>
      </c>
      <c r="D8411" s="19" t="s">
        <v>85</v>
      </c>
      <c r="E8411" s="19" t="s">
        <v>26</v>
      </c>
      <c r="F8411" s="21">
        <v>1.0</v>
      </c>
      <c r="G8411" s="22">
        <v>28301.0</v>
      </c>
      <c r="H8411" s="15" t="str">
        <f t="shared" si="2"/>
        <v>Base Range</v>
      </c>
      <c r="I8411" s="22">
        <v>36437.0</v>
      </c>
      <c r="J8411" s="23">
        <f t="shared" si="3"/>
        <v>0.7767104866</v>
      </c>
      <c r="K8411" s="24" t="str">
        <f t="shared" si="4"/>
        <v>Target Not Meet</v>
      </c>
    </row>
    <row r="8412" ht="22.5" customHeight="1">
      <c r="A8412" s="18">
        <v>45778.0</v>
      </c>
      <c r="B8412" s="19" t="str">
        <f t="shared" si="1"/>
        <v>May</v>
      </c>
      <c r="C8412" s="20" t="s">
        <v>57</v>
      </c>
      <c r="D8412" s="19" t="s">
        <v>85</v>
      </c>
      <c r="E8412" s="19" t="s">
        <v>38</v>
      </c>
      <c r="F8412" s="21">
        <v>1.0</v>
      </c>
      <c r="G8412" s="22">
        <v>23089.0</v>
      </c>
      <c r="H8412" s="15" t="str">
        <f t="shared" si="2"/>
        <v>Base Range</v>
      </c>
      <c r="I8412" s="22">
        <v>25776.0</v>
      </c>
      <c r="J8412" s="23">
        <f t="shared" si="3"/>
        <v>0.8957557418</v>
      </c>
      <c r="K8412" s="24" t="str">
        <f t="shared" si="4"/>
        <v>Target Not Meet</v>
      </c>
    </row>
    <row r="8413" ht="22.5" customHeight="1">
      <c r="A8413" s="18">
        <v>45778.0</v>
      </c>
      <c r="B8413" s="19" t="str">
        <f t="shared" si="1"/>
        <v>May</v>
      </c>
      <c r="C8413" s="20" t="s">
        <v>57</v>
      </c>
      <c r="D8413" s="19" t="s">
        <v>85</v>
      </c>
      <c r="E8413" s="19" t="s">
        <v>63</v>
      </c>
      <c r="F8413" s="21">
        <v>1.0</v>
      </c>
      <c r="G8413" s="22">
        <v>16842.0</v>
      </c>
      <c r="H8413" s="15" t="str">
        <f t="shared" si="2"/>
        <v>Base Range</v>
      </c>
      <c r="I8413" s="22">
        <v>21497.0</v>
      </c>
      <c r="J8413" s="23">
        <f t="shared" si="3"/>
        <v>0.783458157</v>
      </c>
      <c r="K8413" s="24" t="str">
        <f t="shared" si="4"/>
        <v>Target Not Meet</v>
      </c>
    </row>
    <row r="8414" ht="22.5" customHeight="1">
      <c r="A8414" s="18">
        <v>45778.0</v>
      </c>
      <c r="B8414" s="19" t="str">
        <f t="shared" si="1"/>
        <v>May</v>
      </c>
      <c r="C8414" s="20" t="s">
        <v>57</v>
      </c>
      <c r="D8414" s="19" t="s">
        <v>80</v>
      </c>
      <c r="E8414" s="19" t="s">
        <v>23</v>
      </c>
      <c r="F8414" s="21">
        <v>1.0</v>
      </c>
      <c r="G8414" s="22">
        <v>17044.0</v>
      </c>
      <c r="H8414" s="15" t="str">
        <f t="shared" si="2"/>
        <v>Base Range</v>
      </c>
      <c r="I8414" s="22">
        <v>20737.0</v>
      </c>
      <c r="J8414" s="23">
        <f t="shared" si="3"/>
        <v>0.8219125235</v>
      </c>
      <c r="K8414" s="24" t="str">
        <f t="shared" si="4"/>
        <v>Target Not Meet</v>
      </c>
    </row>
    <row r="8415" ht="22.5" customHeight="1">
      <c r="A8415" s="18">
        <v>45778.0</v>
      </c>
      <c r="B8415" s="19" t="str">
        <f t="shared" si="1"/>
        <v>May</v>
      </c>
      <c r="C8415" s="20" t="s">
        <v>57</v>
      </c>
      <c r="D8415" s="25" t="s">
        <v>62</v>
      </c>
      <c r="E8415" s="19" t="s">
        <v>38</v>
      </c>
      <c r="F8415" s="21">
        <v>1.0</v>
      </c>
      <c r="G8415" s="22">
        <v>23337.0</v>
      </c>
      <c r="H8415" s="15" t="str">
        <f t="shared" si="2"/>
        <v>Base Range</v>
      </c>
      <c r="I8415" s="22">
        <v>22107.0</v>
      </c>
      <c r="J8415" s="23">
        <f t="shared" si="3"/>
        <v>1.055638486</v>
      </c>
      <c r="K8415" s="24" t="str">
        <f t="shared" si="4"/>
        <v>Over Achived</v>
      </c>
    </row>
    <row r="8416" ht="22.5" customHeight="1">
      <c r="A8416" s="18">
        <v>45778.0</v>
      </c>
      <c r="B8416" s="19" t="str">
        <f t="shared" si="1"/>
        <v>May</v>
      </c>
      <c r="C8416" s="20" t="s">
        <v>57</v>
      </c>
      <c r="D8416" s="19" t="s">
        <v>80</v>
      </c>
      <c r="E8416" s="19" t="s">
        <v>63</v>
      </c>
      <c r="F8416" s="21">
        <v>1.0</v>
      </c>
      <c r="G8416" s="22">
        <v>15122.0</v>
      </c>
      <c r="H8416" s="15" t="str">
        <f t="shared" si="2"/>
        <v>Base Range</v>
      </c>
      <c r="I8416" s="22">
        <v>18398.0</v>
      </c>
      <c r="J8416" s="23">
        <f t="shared" si="3"/>
        <v>0.8219371671</v>
      </c>
      <c r="K8416" s="24" t="str">
        <f t="shared" si="4"/>
        <v>Target Not Meet</v>
      </c>
    </row>
    <row r="8417" ht="22.5" customHeight="1">
      <c r="A8417" s="18">
        <v>45778.0</v>
      </c>
      <c r="B8417" s="19" t="str">
        <f t="shared" si="1"/>
        <v>May</v>
      </c>
      <c r="C8417" s="20" t="s">
        <v>57</v>
      </c>
      <c r="D8417" s="19" t="s">
        <v>71</v>
      </c>
      <c r="E8417" s="19" t="s">
        <v>63</v>
      </c>
      <c r="F8417" s="21">
        <v>1.0</v>
      </c>
      <c r="G8417" s="22">
        <v>15428.0</v>
      </c>
      <c r="H8417" s="15" t="str">
        <f t="shared" si="2"/>
        <v>Base Range</v>
      </c>
      <c r="I8417" s="22">
        <v>18349.0</v>
      </c>
      <c r="J8417" s="23">
        <f t="shared" si="3"/>
        <v>0.8408087634</v>
      </c>
      <c r="K8417" s="24" t="str">
        <f t="shared" si="4"/>
        <v>Target Not Meet</v>
      </c>
    </row>
    <row r="8418" ht="22.5" customHeight="1">
      <c r="A8418" s="18">
        <v>45778.0</v>
      </c>
      <c r="B8418" s="19" t="str">
        <f t="shared" si="1"/>
        <v>May</v>
      </c>
      <c r="C8418" s="20" t="s">
        <v>57</v>
      </c>
      <c r="D8418" s="19" t="s">
        <v>71</v>
      </c>
      <c r="E8418" s="19" t="s">
        <v>63</v>
      </c>
      <c r="F8418" s="21">
        <v>1.0</v>
      </c>
      <c r="G8418" s="22">
        <v>14089.0</v>
      </c>
      <c r="H8418" s="15" t="str">
        <f t="shared" si="2"/>
        <v>Base Range</v>
      </c>
      <c r="I8418" s="22">
        <v>16969.0</v>
      </c>
      <c r="J8418" s="23">
        <f t="shared" si="3"/>
        <v>0.8302787436</v>
      </c>
      <c r="K8418" s="24" t="str">
        <f t="shared" si="4"/>
        <v>Target Not Meet</v>
      </c>
    </row>
    <row r="8419" ht="22.5" customHeight="1">
      <c r="A8419" s="18">
        <v>45778.0</v>
      </c>
      <c r="B8419" s="19" t="str">
        <f t="shared" si="1"/>
        <v>May</v>
      </c>
      <c r="C8419" s="20" t="s">
        <v>57</v>
      </c>
      <c r="D8419" s="19" t="s">
        <v>71</v>
      </c>
      <c r="E8419" s="19" t="s">
        <v>9</v>
      </c>
      <c r="F8419" s="21">
        <v>2.0</v>
      </c>
      <c r="G8419" s="22">
        <v>37566.0</v>
      </c>
      <c r="H8419" s="15" t="str">
        <f t="shared" si="2"/>
        <v>Base Range</v>
      </c>
      <c r="I8419" s="22">
        <v>46754.0</v>
      </c>
      <c r="J8419" s="23">
        <f t="shared" si="3"/>
        <v>0.803482055</v>
      </c>
      <c r="K8419" s="24" t="str">
        <f t="shared" si="4"/>
        <v>Target Not Meet</v>
      </c>
    </row>
    <row r="8420" ht="22.5" customHeight="1">
      <c r="A8420" s="18">
        <v>45778.0</v>
      </c>
      <c r="B8420" s="19" t="str">
        <f t="shared" si="1"/>
        <v>May</v>
      </c>
      <c r="C8420" s="20" t="s">
        <v>57</v>
      </c>
      <c r="D8420" s="19" t="s">
        <v>71</v>
      </c>
      <c r="E8420" s="19" t="s">
        <v>34</v>
      </c>
      <c r="F8420" s="21">
        <v>1.0</v>
      </c>
      <c r="G8420" s="22">
        <v>31558.0</v>
      </c>
      <c r="H8420" s="15" t="str">
        <f t="shared" si="2"/>
        <v>Base Range</v>
      </c>
      <c r="I8420" s="22">
        <v>39029.0</v>
      </c>
      <c r="J8420" s="23">
        <f t="shared" si="3"/>
        <v>0.8085782367</v>
      </c>
      <c r="K8420" s="24" t="str">
        <f t="shared" si="4"/>
        <v>Target Not Meet</v>
      </c>
    </row>
    <row r="8421" ht="22.5" customHeight="1">
      <c r="A8421" s="18">
        <v>45778.0</v>
      </c>
      <c r="B8421" s="19" t="str">
        <f t="shared" si="1"/>
        <v>May</v>
      </c>
      <c r="C8421" s="20" t="s">
        <v>57</v>
      </c>
      <c r="D8421" s="25" t="s">
        <v>62</v>
      </c>
      <c r="E8421" s="19" t="s">
        <v>9</v>
      </c>
      <c r="F8421" s="21">
        <v>2.0</v>
      </c>
      <c r="G8421" s="22">
        <v>42026.0</v>
      </c>
      <c r="H8421" s="15" t="str">
        <f t="shared" si="2"/>
        <v>Base Range</v>
      </c>
      <c r="I8421" s="22">
        <v>33244.0</v>
      </c>
      <c r="J8421" s="23">
        <f t="shared" si="3"/>
        <v>1.26416797</v>
      </c>
      <c r="K8421" s="24" t="str">
        <f t="shared" si="4"/>
        <v>Over Achived</v>
      </c>
    </row>
    <row r="8422" ht="22.5" customHeight="1">
      <c r="A8422" s="18">
        <v>45778.0</v>
      </c>
      <c r="B8422" s="19" t="str">
        <f t="shared" si="1"/>
        <v>May</v>
      </c>
      <c r="C8422" s="20" t="s">
        <v>57</v>
      </c>
      <c r="D8422" s="25" t="s">
        <v>62</v>
      </c>
      <c r="E8422" s="19" t="s">
        <v>23</v>
      </c>
      <c r="F8422" s="21">
        <v>1.0</v>
      </c>
      <c r="G8422" s="22">
        <v>18945.0</v>
      </c>
      <c r="H8422" s="15" t="str">
        <f t="shared" si="2"/>
        <v>Base Range</v>
      </c>
      <c r="I8422" s="22">
        <v>15702.0</v>
      </c>
      <c r="J8422" s="23">
        <f t="shared" si="3"/>
        <v>1.206534199</v>
      </c>
      <c r="K8422" s="24" t="str">
        <f t="shared" si="4"/>
        <v>Over Achived</v>
      </c>
    </row>
    <row r="8423" ht="22.5" customHeight="1">
      <c r="A8423" s="18">
        <v>45778.0</v>
      </c>
      <c r="B8423" s="19" t="str">
        <f t="shared" si="1"/>
        <v>May</v>
      </c>
      <c r="C8423" s="20" t="s">
        <v>57</v>
      </c>
      <c r="D8423" s="19" t="s">
        <v>80</v>
      </c>
      <c r="E8423" s="19" t="s">
        <v>63</v>
      </c>
      <c r="F8423" s="21">
        <v>1.0</v>
      </c>
      <c r="G8423" s="22">
        <v>13291.0</v>
      </c>
      <c r="H8423" s="15" t="str">
        <f t="shared" si="2"/>
        <v>Base Range</v>
      </c>
      <c r="I8423" s="22">
        <v>15252.0</v>
      </c>
      <c r="J8423" s="23">
        <f t="shared" si="3"/>
        <v>0.8714266981</v>
      </c>
      <c r="K8423" s="24" t="str">
        <f t="shared" si="4"/>
        <v>Target Not Meet</v>
      </c>
    </row>
    <row r="8424" ht="22.5" customHeight="1">
      <c r="A8424" s="18">
        <v>45778.0</v>
      </c>
      <c r="B8424" s="19" t="str">
        <f t="shared" si="1"/>
        <v>May</v>
      </c>
      <c r="C8424" s="20" t="s">
        <v>13</v>
      </c>
      <c r="D8424" s="19" t="s">
        <v>14</v>
      </c>
      <c r="E8424" s="19" t="s">
        <v>19</v>
      </c>
      <c r="F8424" s="21">
        <v>1.0</v>
      </c>
      <c r="G8424" s="22">
        <v>29514.0</v>
      </c>
      <c r="H8424" s="15" t="str">
        <f t="shared" si="2"/>
        <v>Base Range</v>
      </c>
      <c r="I8424" s="22">
        <v>27688.0</v>
      </c>
      <c r="J8424" s="23">
        <f t="shared" si="3"/>
        <v>1.065949148</v>
      </c>
      <c r="K8424" s="24" t="str">
        <f t="shared" si="4"/>
        <v>Over Achived</v>
      </c>
    </row>
    <row r="8425" ht="22.5" customHeight="1">
      <c r="A8425" s="18">
        <v>45778.0</v>
      </c>
      <c r="B8425" s="19" t="str">
        <f t="shared" si="1"/>
        <v>May</v>
      </c>
      <c r="C8425" s="20" t="s">
        <v>7</v>
      </c>
      <c r="D8425" s="19" t="s">
        <v>8</v>
      </c>
      <c r="E8425" s="19" t="s">
        <v>23</v>
      </c>
      <c r="F8425" s="21">
        <v>2.0</v>
      </c>
      <c r="G8425" s="22">
        <v>42774.0</v>
      </c>
      <c r="H8425" s="15" t="str">
        <f t="shared" si="2"/>
        <v>Base Range</v>
      </c>
      <c r="I8425" s="22">
        <v>39852.0</v>
      </c>
      <c r="J8425" s="23">
        <f t="shared" si="3"/>
        <v>1.073321289</v>
      </c>
      <c r="K8425" s="24" t="str">
        <f t="shared" si="4"/>
        <v>Over Achived</v>
      </c>
    </row>
    <row r="8426" ht="22.5" customHeight="1">
      <c r="A8426" s="18">
        <v>45778.0</v>
      </c>
      <c r="B8426" s="19" t="str">
        <f t="shared" si="1"/>
        <v>May</v>
      </c>
      <c r="C8426" s="20" t="s">
        <v>92</v>
      </c>
      <c r="D8426" s="19" t="s">
        <v>93</v>
      </c>
      <c r="E8426" s="19" t="s">
        <v>38</v>
      </c>
      <c r="F8426" s="21">
        <v>2.0</v>
      </c>
      <c r="G8426" s="22">
        <v>43478.0</v>
      </c>
      <c r="H8426" s="15" t="str">
        <f t="shared" si="2"/>
        <v>Base Range</v>
      </c>
      <c r="I8426" s="22">
        <v>48486.0</v>
      </c>
      <c r="J8426" s="23">
        <f t="shared" si="3"/>
        <v>0.8967124531</v>
      </c>
      <c r="K8426" s="24" t="str">
        <f t="shared" si="4"/>
        <v>Target Not Meet</v>
      </c>
    </row>
    <row r="8427" ht="22.5" customHeight="1">
      <c r="A8427" s="18">
        <v>45778.0</v>
      </c>
      <c r="B8427" s="19" t="str">
        <f t="shared" si="1"/>
        <v>May</v>
      </c>
      <c r="C8427" s="20" t="s">
        <v>7</v>
      </c>
      <c r="D8427" s="19" t="s">
        <v>126</v>
      </c>
      <c r="E8427" s="19" t="s">
        <v>26</v>
      </c>
      <c r="F8427" s="21">
        <v>6.0</v>
      </c>
      <c r="G8427" s="22">
        <v>147891.0</v>
      </c>
      <c r="H8427" s="15" t="str">
        <f t="shared" si="2"/>
        <v>Very High Range</v>
      </c>
      <c r="I8427" s="22">
        <v>131890.0</v>
      </c>
      <c r="J8427" s="23">
        <f t="shared" si="3"/>
        <v>1.121320798</v>
      </c>
      <c r="K8427" s="24" t="str">
        <f t="shared" si="4"/>
        <v>Over Achived</v>
      </c>
    </row>
    <row r="8428" ht="22.5" customHeight="1">
      <c r="A8428" s="18">
        <v>45778.0</v>
      </c>
      <c r="B8428" s="19" t="str">
        <f t="shared" si="1"/>
        <v>May</v>
      </c>
      <c r="C8428" s="20" t="s">
        <v>7</v>
      </c>
      <c r="D8428" s="19" t="s">
        <v>126</v>
      </c>
      <c r="E8428" s="19" t="s">
        <v>23</v>
      </c>
      <c r="F8428" s="21">
        <v>2.0</v>
      </c>
      <c r="G8428" s="22">
        <v>40723.0</v>
      </c>
      <c r="H8428" s="15" t="str">
        <f t="shared" si="2"/>
        <v>Base Range</v>
      </c>
      <c r="I8428" s="22">
        <v>35104.0</v>
      </c>
      <c r="J8428" s="23">
        <f t="shared" si="3"/>
        <v>1.160067229</v>
      </c>
      <c r="K8428" s="24" t="str">
        <f t="shared" si="4"/>
        <v>Over Achived</v>
      </c>
    </row>
    <row r="8429" ht="22.5" customHeight="1">
      <c r="A8429" s="18">
        <v>45778.0</v>
      </c>
      <c r="B8429" s="19" t="str">
        <f t="shared" si="1"/>
        <v>May</v>
      </c>
      <c r="C8429" s="20" t="s">
        <v>7</v>
      </c>
      <c r="D8429" s="19" t="s">
        <v>126</v>
      </c>
      <c r="E8429" s="19" t="s">
        <v>23</v>
      </c>
      <c r="F8429" s="21">
        <v>2.0</v>
      </c>
      <c r="G8429" s="22">
        <v>49574.0</v>
      </c>
      <c r="H8429" s="15" t="str">
        <f t="shared" si="2"/>
        <v>Base Range</v>
      </c>
      <c r="I8429" s="22">
        <v>45060.0</v>
      </c>
      <c r="J8429" s="23">
        <f t="shared" si="3"/>
        <v>1.100177541</v>
      </c>
      <c r="K8429" s="24" t="str">
        <f t="shared" si="4"/>
        <v>Over Achived</v>
      </c>
    </row>
    <row r="8430" ht="22.5" customHeight="1">
      <c r="A8430" s="18">
        <v>45778.0</v>
      </c>
      <c r="B8430" s="19" t="str">
        <f t="shared" si="1"/>
        <v>May</v>
      </c>
      <c r="C8430" s="20" t="s">
        <v>7</v>
      </c>
      <c r="D8430" s="19" t="s">
        <v>126</v>
      </c>
      <c r="E8430" s="19" t="s">
        <v>63</v>
      </c>
      <c r="F8430" s="21">
        <v>1.0</v>
      </c>
      <c r="G8430" s="22">
        <v>36040.0</v>
      </c>
      <c r="H8430" s="15" t="str">
        <f t="shared" si="2"/>
        <v>Base Range</v>
      </c>
      <c r="I8430" s="22">
        <v>28896.0</v>
      </c>
      <c r="J8430" s="23">
        <f t="shared" si="3"/>
        <v>1.247231451</v>
      </c>
      <c r="K8430" s="24" t="str">
        <f t="shared" si="4"/>
        <v>Over Achived</v>
      </c>
    </row>
    <row r="8431" ht="22.5" customHeight="1">
      <c r="A8431" s="18">
        <v>45778.0</v>
      </c>
      <c r="B8431" s="19" t="str">
        <f t="shared" si="1"/>
        <v>May</v>
      </c>
      <c r="C8431" s="20" t="s">
        <v>7</v>
      </c>
      <c r="D8431" s="19" t="s">
        <v>118</v>
      </c>
      <c r="E8431" s="19" t="s">
        <v>9</v>
      </c>
      <c r="F8431" s="21">
        <v>3.0</v>
      </c>
      <c r="G8431" s="22">
        <v>82626.0</v>
      </c>
      <c r="H8431" s="15" t="str">
        <f t="shared" si="2"/>
        <v>High Range</v>
      </c>
      <c r="I8431" s="22">
        <v>66551.0</v>
      </c>
      <c r="J8431" s="23">
        <f t="shared" si="3"/>
        <v>1.241544079</v>
      </c>
      <c r="K8431" s="24" t="str">
        <f t="shared" si="4"/>
        <v>Over Achived</v>
      </c>
    </row>
    <row r="8432" ht="22.5" customHeight="1">
      <c r="A8432" s="18">
        <v>45778.0</v>
      </c>
      <c r="B8432" s="19" t="str">
        <f t="shared" si="1"/>
        <v>May</v>
      </c>
      <c r="C8432" s="20" t="s">
        <v>7</v>
      </c>
      <c r="D8432" s="19" t="s">
        <v>118</v>
      </c>
      <c r="E8432" s="19" t="s">
        <v>26</v>
      </c>
      <c r="F8432" s="21">
        <v>6.0</v>
      </c>
      <c r="G8432" s="22">
        <v>117125.0</v>
      </c>
      <c r="H8432" s="15" t="str">
        <f t="shared" si="2"/>
        <v>Very High Range</v>
      </c>
      <c r="I8432" s="22">
        <v>83752.0</v>
      </c>
      <c r="J8432" s="23">
        <f t="shared" si="3"/>
        <v>1.398474066</v>
      </c>
      <c r="K8432" s="24" t="str">
        <f t="shared" si="4"/>
        <v>Over Achived</v>
      </c>
    </row>
    <row r="8433" ht="22.5" customHeight="1">
      <c r="A8433" s="18">
        <v>45778.0</v>
      </c>
      <c r="B8433" s="19" t="str">
        <f t="shared" si="1"/>
        <v>May</v>
      </c>
      <c r="C8433" s="20" t="s">
        <v>7</v>
      </c>
      <c r="D8433" s="19" t="s">
        <v>131</v>
      </c>
      <c r="E8433" s="19" t="s">
        <v>9</v>
      </c>
      <c r="F8433" s="21">
        <v>3.0</v>
      </c>
      <c r="G8433" s="22">
        <v>86178.0</v>
      </c>
      <c r="H8433" s="15" t="str">
        <f t="shared" si="2"/>
        <v>High Range</v>
      </c>
      <c r="I8433" s="22">
        <v>75315.0</v>
      </c>
      <c r="J8433" s="23">
        <f t="shared" si="3"/>
        <v>1.144234216</v>
      </c>
      <c r="K8433" s="24" t="str">
        <f t="shared" si="4"/>
        <v>Over Achived</v>
      </c>
    </row>
    <row r="8434" ht="22.5" customHeight="1">
      <c r="A8434" s="18">
        <v>45778.0</v>
      </c>
      <c r="B8434" s="19" t="str">
        <f t="shared" si="1"/>
        <v>May</v>
      </c>
      <c r="C8434" s="20" t="s">
        <v>7</v>
      </c>
      <c r="D8434" s="19" t="s">
        <v>106</v>
      </c>
      <c r="E8434" s="19" t="s">
        <v>63</v>
      </c>
      <c r="F8434" s="21">
        <v>1.0</v>
      </c>
      <c r="G8434" s="22">
        <v>34275.0</v>
      </c>
      <c r="H8434" s="15" t="str">
        <f t="shared" si="2"/>
        <v>Base Range</v>
      </c>
      <c r="I8434" s="22">
        <v>31721.0</v>
      </c>
      <c r="J8434" s="23">
        <f t="shared" si="3"/>
        <v>1.080514486</v>
      </c>
      <c r="K8434" s="24" t="str">
        <f t="shared" si="4"/>
        <v>Over Achived</v>
      </c>
    </row>
    <row r="8435" ht="22.5" customHeight="1">
      <c r="A8435" s="18">
        <v>45778.0</v>
      </c>
      <c r="B8435" s="19" t="str">
        <f t="shared" si="1"/>
        <v>May</v>
      </c>
      <c r="C8435" s="20" t="s">
        <v>7</v>
      </c>
      <c r="D8435" s="19" t="s">
        <v>106</v>
      </c>
      <c r="E8435" s="19" t="s">
        <v>34</v>
      </c>
      <c r="F8435" s="21">
        <v>3.0</v>
      </c>
      <c r="G8435" s="22">
        <v>97032.0</v>
      </c>
      <c r="H8435" s="15" t="str">
        <f t="shared" si="2"/>
        <v>Very High Range</v>
      </c>
      <c r="I8435" s="22">
        <v>89568.0</v>
      </c>
      <c r="J8435" s="23">
        <f t="shared" si="3"/>
        <v>1.083333333</v>
      </c>
      <c r="K8435" s="24" t="str">
        <f t="shared" si="4"/>
        <v>Over Achived</v>
      </c>
    </row>
    <row r="8436" ht="22.5" customHeight="1">
      <c r="A8436" s="18">
        <v>45778.0</v>
      </c>
      <c r="B8436" s="19" t="str">
        <f t="shared" si="1"/>
        <v>May</v>
      </c>
      <c r="C8436" s="20" t="s">
        <v>7</v>
      </c>
      <c r="D8436" s="19" t="s">
        <v>8</v>
      </c>
      <c r="E8436" s="19" t="s">
        <v>38</v>
      </c>
      <c r="F8436" s="21">
        <v>2.0</v>
      </c>
      <c r="G8436" s="22">
        <v>64847.0</v>
      </c>
      <c r="H8436" s="15" t="str">
        <f t="shared" si="2"/>
        <v>Medium Range</v>
      </c>
      <c r="I8436" s="22">
        <v>59575.0</v>
      </c>
      <c r="J8436" s="23">
        <f t="shared" si="3"/>
        <v>1.088493496</v>
      </c>
      <c r="K8436" s="24" t="str">
        <f t="shared" si="4"/>
        <v>Over Achived</v>
      </c>
    </row>
    <row r="8437" ht="22.5" customHeight="1">
      <c r="A8437" s="18">
        <v>45778.0</v>
      </c>
      <c r="B8437" s="19" t="str">
        <f t="shared" si="1"/>
        <v>May</v>
      </c>
      <c r="C8437" s="20" t="s">
        <v>7</v>
      </c>
      <c r="D8437" s="19" t="s">
        <v>8</v>
      </c>
      <c r="E8437" s="19" t="s">
        <v>26</v>
      </c>
      <c r="F8437" s="21">
        <v>6.0</v>
      </c>
      <c r="G8437" s="22">
        <v>133812.0</v>
      </c>
      <c r="H8437" s="15" t="str">
        <f t="shared" si="2"/>
        <v>Very High Range</v>
      </c>
      <c r="I8437" s="22">
        <v>111130.0</v>
      </c>
      <c r="J8437" s="23">
        <f t="shared" si="3"/>
        <v>1.204103302</v>
      </c>
      <c r="K8437" s="24" t="str">
        <f t="shared" si="4"/>
        <v>Over Achived</v>
      </c>
    </row>
    <row r="8438" ht="22.5" customHeight="1">
      <c r="A8438" s="18">
        <v>45778.0</v>
      </c>
      <c r="B8438" s="19" t="str">
        <f t="shared" si="1"/>
        <v>May</v>
      </c>
      <c r="C8438" s="20" t="s">
        <v>7</v>
      </c>
      <c r="D8438" s="19" t="s">
        <v>8</v>
      </c>
      <c r="E8438" s="19" t="s">
        <v>63</v>
      </c>
      <c r="F8438" s="21">
        <v>2.0</v>
      </c>
      <c r="G8438" s="22">
        <v>35118.0</v>
      </c>
      <c r="H8438" s="15" t="str">
        <f t="shared" si="2"/>
        <v>Base Range</v>
      </c>
      <c r="I8438" s="22">
        <v>26580.0</v>
      </c>
      <c r="J8438" s="23">
        <f t="shared" si="3"/>
        <v>1.321218962</v>
      </c>
      <c r="K8438" s="24" t="str">
        <f t="shared" si="4"/>
        <v>Over Achived</v>
      </c>
    </row>
    <row r="8439" ht="22.5" customHeight="1">
      <c r="A8439" s="18">
        <v>45778.0</v>
      </c>
      <c r="B8439" s="19" t="str">
        <f t="shared" si="1"/>
        <v>May</v>
      </c>
      <c r="C8439" s="20" t="s">
        <v>7</v>
      </c>
      <c r="D8439" s="19" t="s">
        <v>8</v>
      </c>
      <c r="E8439" s="19" t="s">
        <v>23</v>
      </c>
      <c r="F8439" s="21">
        <v>2.0</v>
      </c>
      <c r="G8439" s="22">
        <v>43037.0</v>
      </c>
      <c r="H8439" s="15" t="str">
        <f t="shared" si="2"/>
        <v>Base Range</v>
      </c>
      <c r="I8439" s="22">
        <v>31414.0</v>
      </c>
      <c r="J8439" s="23">
        <f t="shared" si="3"/>
        <v>1.36999427</v>
      </c>
      <c r="K8439" s="24" t="str">
        <f t="shared" si="4"/>
        <v>Over Achived</v>
      </c>
    </row>
    <row r="8440" ht="22.5" customHeight="1">
      <c r="A8440" s="18">
        <v>45778.0</v>
      </c>
      <c r="B8440" s="19" t="str">
        <f t="shared" si="1"/>
        <v>May</v>
      </c>
      <c r="C8440" s="20" t="s">
        <v>92</v>
      </c>
      <c r="D8440" s="19" t="s">
        <v>93</v>
      </c>
      <c r="E8440" s="19" t="s">
        <v>9</v>
      </c>
      <c r="F8440" s="21">
        <v>2.0</v>
      </c>
      <c r="G8440" s="22">
        <v>64097.0</v>
      </c>
      <c r="H8440" s="15" t="str">
        <f t="shared" si="2"/>
        <v>Medium Range</v>
      </c>
      <c r="I8440" s="22">
        <v>76480.0</v>
      </c>
      <c r="J8440" s="23">
        <f t="shared" si="3"/>
        <v>0.8380883891</v>
      </c>
      <c r="K8440" s="24" t="str">
        <f t="shared" si="4"/>
        <v>Target Not Meet</v>
      </c>
    </row>
    <row r="8441" ht="22.5" customHeight="1">
      <c r="A8441" s="18">
        <v>45778.0</v>
      </c>
      <c r="B8441" s="19" t="str">
        <f t="shared" si="1"/>
        <v>May</v>
      </c>
      <c r="C8441" s="20" t="s">
        <v>7</v>
      </c>
      <c r="D8441" s="19" t="s">
        <v>106</v>
      </c>
      <c r="E8441" s="19" t="s">
        <v>19</v>
      </c>
      <c r="F8441" s="21">
        <v>2.0</v>
      </c>
      <c r="G8441" s="22">
        <v>56023.0</v>
      </c>
      <c r="H8441" s="15" t="str">
        <f t="shared" si="2"/>
        <v>Medium Range</v>
      </c>
      <c r="I8441" s="22">
        <v>45957.0</v>
      </c>
      <c r="J8441" s="23">
        <f t="shared" si="3"/>
        <v>1.219030833</v>
      </c>
      <c r="K8441" s="24" t="str">
        <f t="shared" si="4"/>
        <v>Over Achived</v>
      </c>
    </row>
    <row r="8442" ht="22.5" customHeight="1">
      <c r="A8442" s="18">
        <v>45778.0</v>
      </c>
      <c r="B8442" s="19" t="str">
        <f t="shared" si="1"/>
        <v>May</v>
      </c>
      <c r="C8442" s="20" t="s">
        <v>7</v>
      </c>
      <c r="D8442" s="19" t="s">
        <v>131</v>
      </c>
      <c r="E8442" s="19" t="s">
        <v>38</v>
      </c>
      <c r="F8442" s="21">
        <v>3.0</v>
      </c>
      <c r="G8442" s="22">
        <v>62297.0</v>
      </c>
      <c r="H8442" s="15" t="str">
        <f t="shared" si="2"/>
        <v>Medium Range</v>
      </c>
      <c r="I8442" s="22">
        <v>53229.0</v>
      </c>
      <c r="J8442" s="23">
        <f t="shared" si="3"/>
        <v>1.170358263</v>
      </c>
      <c r="K8442" s="24" t="str">
        <f t="shared" si="4"/>
        <v>Over Achived</v>
      </c>
    </row>
    <row r="8443" ht="22.5" customHeight="1">
      <c r="A8443" s="18">
        <v>45778.0</v>
      </c>
      <c r="B8443" s="19" t="str">
        <f t="shared" si="1"/>
        <v>May</v>
      </c>
      <c r="C8443" s="20" t="s">
        <v>7</v>
      </c>
      <c r="D8443" s="19" t="s">
        <v>118</v>
      </c>
      <c r="E8443" s="19" t="s">
        <v>38</v>
      </c>
      <c r="F8443" s="21">
        <v>2.0</v>
      </c>
      <c r="G8443" s="22">
        <v>54067.0</v>
      </c>
      <c r="H8443" s="15" t="str">
        <f t="shared" si="2"/>
        <v>Medium Range</v>
      </c>
      <c r="I8443" s="22">
        <v>39778.0</v>
      </c>
      <c r="J8443" s="23">
        <f t="shared" si="3"/>
        <v>1.359218664</v>
      </c>
      <c r="K8443" s="24" t="str">
        <f t="shared" si="4"/>
        <v>Over Achived</v>
      </c>
    </row>
    <row r="8444" ht="22.5" customHeight="1">
      <c r="A8444" s="18">
        <v>45778.0</v>
      </c>
      <c r="B8444" s="19" t="str">
        <f t="shared" si="1"/>
        <v>May</v>
      </c>
      <c r="C8444" s="20" t="s">
        <v>92</v>
      </c>
      <c r="D8444" s="19" t="s">
        <v>158</v>
      </c>
      <c r="E8444" s="19" t="s">
        <v>68</v>
      </c>
      <c r="F8444" s="21">
        <v>1.0</v>
      </c>
      <c r="G8444" s="22">
        <v>33995.0</v>
      </c>
      <c r="H8444" s="15" t="str">
        <f t="shared" si="2"/>
        <v>Base Range</v>
      </c>
      <c r="I8444" s="22">
        <v>26992.0</v>
      </c>
      <c r="J8444" s="23">
        <f t="shared" si="3"/>
        <v>1.259447244</v>
      </c>
      <c r="K8444" s="24" t="str">
        <f t="shared" si="4"/>
        <v>Over Achived</v>
      </c>
    </row>
    <row r="8445" ht="22.5" customHeight="1">
      <c r="A8445" s="18">
        <v>45778.0</v>
      </c>
      <c r="B8445" s="19" t="str">
        <f t="shared" si="1"/>
        <v>May</v>
      </c>
      <c r="C8445" s="20" t="s">
        <v>92</v>
      </c>
      <c r="D8445" s="19" t="s">
        <v>158</v>
      </c>
      <c r="E8445" s="19" t="s">
        <v>23</v>
      </c>
      <c r="F8445" s="21">
        <v>1.0</v>
      </c>
      <c r="G8445" s="22">
        <v>31072.0</v>
      </c>
      <c r="H8445" s="15" t="str">
        <f t="shared" si="2"/>
        <v>Base Range</v>
      </c>
      <c r="I8445" s="22">
        <v>26312.0</v>
      </c>
      <c r="J8445" s="23">
        <f t="shared" si="3"/>
        <v>1.18090605</v>
      </c>
      <c r="K8445" s="24" t="str">
        <f t="shared" si="4"/>
        <v>Over Achived</v>
      </c>
    </row>
    <row r="8446" ht="22.5" customHeight="1">
      <c r="A8446" s="18">
        <v>45778.0</v>
      </c>
      <c r="B8446" s="19" t="str">
        <f t="shared" si="1"/>
        <v>May</v>
      </c>
      <c r="C8446" s="20" t="s">
        <v>92</v>
      </c>
      <c r="D8446" s="19" t="s">
        <v>98</v>
      </c>
      <c r="E8446" s="19" t="s">
        <v>63</v>
      </c>
      <c r="F8446" s="21">
        <v>3.0</v>
      </c>
      <c r="G8446" s="22">
        <v>66765.0</v>
      </c>
      <c r="H8446" s="15" t="str">
        <f t="shared" si="2"/>
        <v>Medium Range</v>
      </c>
      <c r="I8446" s="22">
        <v>78475.0</v>
      </c>
      <c r="J8446" s="23">
        <f t="shared" si="3"/>
        <v>0.8507805033</v>
      </c>
      <c r="K8446" s="24" t="str">
        <f t="shared" si="4"/>
        <v>Target Not Meet</v>
      </c>
    </row>
    <row r="8447" ht="22.5" customHeight="1">
      <c r="A8447" s="18">
        <v>45778.0</v>
      </c>
      <c r="B8447" s="19" t="str">
        <f t="shared" si="1"/>
        <v>May</v>
      </c>
      <c r="C8447" s="20" t="s">
        <v>92</v>
      </c>
      <c r="D8447" s="19" t="s">
        <v>98</v>
      </c>
      <c r="E8447" s="19" t="s">
        <v>26</v>
      </c>
      <c r="F8447" s="21">
        <v>2.0</v>
      </c>
      <c r="G8447" s="22">
        <v>56879.0</v>
      </c>
      <c r="H8447" s="15" t="str">
        <f t="shared" si="2"/>
        <v>Medium Range</v>
      </c>
      <c r="I8447" s="22">
        <v>69564.0</v>
      </c>
      <c r="J8447" s="23">
        <f t="shared" si="3"/>
        <v>0.8176499339</v>
      </c>
      <c r="K8447" s="24" t="str">
        <f t="shared" si="4"/>
        <v>Target Not Meet</v>
      </c>
    </row>
    <row r="8448" ht="22.5" customHeight="1">
      <c r="A8448" s="18">
        <v>45778.0</v>
      </c>
      <c r="B8448" s="19" t="str">
        <f t="shared" si="1"/>
        <v>May</v>
      </c>
      <c r="C8448" s="20" t="s">
        <v>92</v>
      </c>
      <c r="D8448" s="19" t="s">
        <v>98</v>
      </c>
      <c r="E8448" s="19" t="s">
        <v>34</v>
      </c>
      <c r="F8448" s="21">
        <v>2.0</v>
      </c>
      <c r="G8448" s="22">
        <v>63603.0</v>
      </c>
      <c r="H8448" s="15" t="str">
        <f t="shared" si="2"/>
        <v>Medium Range</v>
      </c>
      <c r="I8448" s="22">
        <v>67751.0</v>
      </c>
      <c r="J8448" s="23">
        <f t="shared" si="3"/>
        <v>0.9387758114</v>
      </c>
      <c r="K8448" s="24" t="str">
        <f t="shared" si="4"/>
        <v>Target Not Meet</v>
      </c>
    </row>
    <row r="8449" ht="22.5" customHeight="1">
      <c r="A8449" s="18">
        <v>45778.0</v>
      </c>
      <c r="B8449" s="19" t="str">
        <f t="shared" si="1"/>
        <v>May</v>
      </c>
      <c r="C8449" s="20" t="s">
        <v>92</v>
      </c>
      <c r="D8449" s="19" t="s">
        <v>98</v>
      </c>
      <c r="E8449" s="19" t="s">
        <v>68</v>
      </c>
      <c r="F8449" s="21">
        <v>1.0</v>
      </c>
      <c r="G8449" s="22">
        <v>32963.0</v>
      </c>
      <c r="H8449" s="15" t="str">
        <f t="shared" si="2"/>
        <v>Base Range</v>
      </c>
      <c r="I8449" s="22">
        <v>40771.0</v>
      </c>
      <c r="J8449" s="23">
        <f t="shared" si="3"/>
        <v>0.8084913296</v>
      </c>
      <c r="K8449" s="24" t="str">
        <f t="shared" si="4"/>
        <v>Target Not Meet</v>
      </c>
    </row>
    <row r="8450" ht="22.5" customHeight="1">
      <c r="A8450" s="18">
        <v>45778.0</v>
      </c>
      <c r="B8450" s="19" t="str">
        <f t="shared" si="1"/>
        <v>May</v>
      </c>
      <c r="C8450" s="20" t="s">
        <v>92</v>
      </c>
      <c r="D8450" s="19" t="s">
        <v>98</v>
      </c>
      <c r="E8450" s="19" t="s">
        <v>68</v>
      </c>
      <c r="F8450" s="21">
        <v>1.0</v>
      </c>
      <c r="G8450" s="22">
        <v>27123.0</v>
      </c>
      <c r="H8450" s="15" t="str">
        <f t="shared" si="2"/>
        <v>Base Range</v>
      </c>
      <c r="I8450" s="22">
        <v>30106.0</v>
      </c>
      <c r="J8450" s="23">
        <f t="shared" si="3"/>
        <v>0.9009167608</v>
      </c>
      <c r="K8450" s="24" t="str">
        <f t="shared" si="4"/>
        <v>Target Not Meet</v>
      </c>
    </row>
    <row r="8451" ht="22.5" customHeight="1">
      <c r="A8451" s="18">
        <v>45778.0</v>
      </c>
      <c r="B8451" s="19" t="str">
        <f t="shared" si="1"/>
        <v>May</v>
      </c>
      <c r="C8451" s="20" t="s">
        <v>92</v>
      </c>
      <c r="D8451" s="19" t="s">
        <v>144</v>
      </c>
      <c r="E8451" s="19" t="s">
        <v>38</v>
      </c>
      <c r="F8451" s="21">
        <v>2.0</v>
      </c>
      <c r="G8451" s="22">
        <v>45475.0</v>
      </c>
      <c r="H8451" s="15" t="str">
        <f t="shared" si="2"/>
        <v>Base Range</v>
      </c>
      <c r="I8451" s="22">
        <v>39739.0</v>
      </c>
      <c r="J8451" s="23">
        <f t="shared" si="3"/>
        <v>1.14434183</v>
      </c>
      <c r="K8451" s="24" t="str">
        <f t="shared" si="4"/>
        <v>Over Achived</v>
      </c>
    </row>
    <row r="8452" ht="22.5" customHeight="1">
      <c r="A8452" s="18">
        <v>45778.0</v>
      </c>
      <c r="B8452" s="19" t="str">
        <f t="shared" si="1"/>
        <v>May</v>
      </c>
      <c r="C8452" s="20" t="s">
        <v>92</v>
      </c>
      <c r="D8452" s="19" t="s">
        <v>93</v>
      </c>
      <c r="E8452" s="19" t="s">
        <v>34</v>
      </c>
      <c r="F8452" s="21">
        <v>2.0</v>
      </c>
      <c r="G8452" s="22">
        <v>60258.0</v>
      </c>
      <c r="H8452" s="15" t="str">
        <f t="shared" si="2"/>
        <v>Medium Range</v>
      </c>
      <c r="I8452" s="22">
        <v>71615.0</v>
      </c>
      <c r="J8452" s="23">
        <f t="shared" si="3"/>
        <v>0.8414159045</v>
      </c>
      <c r="K8452" s="24" t="str">
        <f t="shared" si="4"/>
        <v>Target Not Meet</v>
      </c>
    </row>
    <row r="8453" ht="22.5" customHeight="1">
      <c r="A8453" s="18">
        <v>45778.0</v>
      </c>
      <c r="B8453" s="19" t="str">
        <f t="shared" si="1"/>
        <v>May</v>
      </c>
      <c r="C8453" s="20" t="s">
        <v>92</v>
      </c>
      <c r="D8453" s="19" t="s">
        <v>144</v>
      </c>
      <c r="E8453" s="19" t="s">
        <v>23</v>
      </c>
      <c r="F8453" s="21">
        <v>1.0</v>
      </c>
      <c r="G8453" s="22">
        <v>37886.0</v>
      </c>
      <c r="H8453" s="15" t="str">
        <f t="shared" si="2"/>
        <v>Base Range</v>
      </c>
      <c r="I8453" s="22">
        <v>34415.0</v>
      </c>
      <c r="J8453" s="23">
        <f t="shared" si="3"/>
        <v>1.100857184</v>
      </c>
      <c r="K8453" s="24" t="str">
        <f t="shared" si="4"/>
        <v>Over Achived</v>
      </c>
    </row>
    <row r="8454" ht="22.5" customHeight="1">
      <c r="A8454" s="18">
        <v>45778.0</v>
      </c>
      <c r="B8454" s="19" t="str">
        <f t="shared" si="1"/>
        <v>May</v>
      </c>
      <c r="C8454" s="20" t="s">
        <v>92</v>
      </c>
      <c r="D8454" s="25" t="s">
        <v>149</v>
      </c>
      <c r="E8454" s="19" t="s">
        <v>26</v>
      </c>
      <c r="F8454" s="21">
        <v>2.0</v>
      </c>
      <c r="G8454" s="22">
        <v>52911.0</v>
      </c>
      <c r="H8454" s="15" t="str">
        <f t="shared" si="2"/>
        <v>Medium Range</v>
      </c>
      <c r="I8454" s="22">
        <v>41009.0</v>
      </c>
      <c r="J8454" s="23">
        <f t="shared" si="3"/>
        <v>1.290228974</v>
      </c>
      <c r="K8454" s="24" t="str">
        <f t="shared" si="4"/>
        <v>Over Achived</v>
      </c>
    </row>
    <row r="8455" ht="22.5" customHeight="1">
      <c r="A8455" s="18">
        <v>45778.0</v>
      </c>
      <c r="B8455" s="19" t="str">
        <f t="shared" si="1"/>
        <v>May</v>
      </c>
      <c r="C8455" s="20" t="s">
        <v>92</v>
      </c>
      <c r="D8455" s="25" t="s">
        <v>149</v>
      </c>
      <c r="E8455" s="19" t="s">
        <v>9</v>
      </c>
      <c r="F8455" s="21">
        <v>2.0</v>
      </c>
      <c r="G8455" s="22">
        <v>60384.0</v>
      </c>
      <c r="H8455" s="15" t="str">
        <f t="shared" si="2"/>
        <v>Medium Range</v>
      </c>
      <c r="I8455" s="22">
        <v>57010.0</v>
      </c>
      <c r="J8455" s="23">
        <f t="shared" si="3"/>
        <v>1.0591826</v>
      </c>
      <c r="K8455" s="24" t="str">
        <f t="shared" si="4"/>
        <v>Over Achived</v>
      </c>
    </row>
    <row r="8456" ht="22.5" customHeight="1">
      <c r="A8456" s="18">
        <v>45778.0</v>
      </c>
      <c r="B8456" s="19" t="str">
        <f t="shared" si="1"/>
        <v>May</v>
      </c>
      <c r="C8456" s="20" t="s">
        <v>92</v>
      </c>
      <c r="D8456" s="25" t="s">
        <v>149</v>
      </c>
      <c r="E8456" s="19" t="s">
        <v>23</v>
      </c>
      <c r="F8456" s="21">
        <v>2.0</v>
      </c>
      <c r="G8456" s="22">
        <v>30730.0</v>
      </c>
      <c r="H8456" s="15" t="str">
        <f t="shared" si="2"/>
        <v>Base Range</v>
      </c>
      <c r="I8456" s="22">
        <v>26554.0</v>
      </c>
      <c r="J8456" s="23">
        <f t="shared" si="3"/>
        <v>1.157264442</v>
      </c>
      <c r="K8456" s="24" t="str">
        <f t="shared" si="4"/>
        <v>Over Achived</v>
      </c>
    </row>
    <row r="8457" ht="22.5" customHeight="1">
      <c r="A8457" s="18">
        <v>45778.0</v>
      </c>
      <c r="B8457" s="19" t="str">
        <f t="shared" si="1"/>
        <v>May</v>
      </c>
      <c r="C8457" s="20" t="s">
        <v>92</v>
      </c>
      <c r="D8457" s="25" t="s">
        <v>149</v>
      </c>
      <c r="E8457" s="19" t="s">
        <v>23</v>
      </c>
      <c r="F8457" s="21">
        <v>2.0</v>
      </c>
      <c r="G8457" s="22">
        <v>37031.0</v>
      </c>
      <c r="H8457" s="15" t="str">
        <f t="shared" si="2"/>
        <v>Base Range</v>
      </c>
      <c r="I8457" s="22">
        <v>33343.0</v>
      </c>
      <c r="J8457" s="23">
        <f t="shared" si="3"/>
        <v>1.110607924</v>
      </c>
      <c r="K8457" s="24" t="str">
        <f t="shared" si="4"/>
        <v>Over Achived</v>
      </c>
    </row>
    <row r="8458" ht="22.5" customHeight="1">
      <c r="A8458" s="18">
        <v>45778.0</v>
      </c>
      <c r="B8458" s="19" t="str">
        <f t="shared" si="1"/>
        <v>May</v>
      </c>
      <c r="C8458" s="20" t="s">
        <v>92</v>
      </c>
      <c r="D8458" s="25" t="s">
        <v>149</v>
      </c>
      <c r="E8458" s="19" t="s">
        <v>38</v>
      </c>
      <c r="F8458" s="21">
        <v>2.0</v>
      </c>
      <c r="G8458" s="22">
        <v>44645.0</v>
      </c>
      <c r="H8458" s="15" t="str">
        <f t="shared" si="2"/>
        <v>Base Range</v>
      </c>
      <c r="I8458" s="22">
        <v>36254.0</v>
      </c>
      <c r="J8458" s="23">
        <f t="shared" si="3"/>
        <v>1.231450323</v>
      </c>
      <c r="K8458" s="24" t="str">
        <f t="shared" si="4"/>
        <v>Over Achived</v>
      </c>
    </row>
    <row r="8459" ht="22.5" customHeight="1">
      <c r="A8459" s="18">
        <v>45778.0</v>
      </c>
      <c r="B8459" s="19" t="str">
        <f t="shared" si="1"/>
        <v>May</v>
      </c>
      <c r="C8459" s="20" t="s">
        <v>92</v>
      </c>
      <c r="D8459" s="19" t="s">
        <v>144</v>
      </c>
      <c r="E8459" s="19" t="s">
        <v>38</v>
      </c>
      <c r="F8459" s="21">
        <v>2.0</v>
      </c>
      <c r="G8459" s="22">
        <v>47062.0</v>
      </c>
      <c r="H8459" s="15" t="str">
        <f t="shared" si="2"/>
        <v>Base Range</v>
      </c>
      <c r="I8459" s="22">
        <v>34041.0</v>
      </c>
      <c r="J8459" s="23">
        <f t="shared" si="3"/>
        <v>1.382509327</v>
      </c>
      <c r="K8459" s="24" t="str">
        <f t="shared" si="4"/>
        <v>Over Achived</v>
      </c>
    </row>
    <row r="8460" ht="22.5" customHeight="1">
      <c r="A8460" s="18">
        <v>45779.0</v>
      </c>
      <c r="B8460" s="19" t="str">
        <f t="shared" si="1"/>
        <v>May</v>
      </c>
      <c r="C8460" s="20" t="s">
        <v>13</v>
      </c>
      <c r="D8460" s="19" t="s">
        <v>169</v>
      </c>
      <c r="E8460" s="19" t="s">
        <v>34</v>
      </c>
      <c r="F8460" s="21">
        <v>2.0</v>
      </c>
      <c r="G8460" s="22">
        <v>43116.0</v>
      </c>
      <c r="H8460" s="15" t="str">
        <f t="shared" si="2"/>
        <v>Base Range</v>
      </c>
      <c r="I8460" s="22">
        <v>49504.0</v>
      </c>
      <c r="J8460" s="23">
        <f t="shared" si="3"/>
        <v>0.8709599224</v>
      </c>
      <c r="K8460" s="24" t="str">
        <f t="shared" si="4"/>
        <v>Target Not Meet</v>
      </c>
    </row>
    <row r="8461" ht="22.5" customHeight="1">
      <c r="A8461" s="18">
        <v>45779.0</v>
      </c>
      <c r="B8461" s="19" t="str">
        <f t="shared" si="1"/>
        <v>May</v>
      </c>
      <c r="C8461" s="20" t="s">
        <v>13</v>
      </c>
      <c r="D8461" s="19" t="s">
        <v>169</v>
      </c>
      <c r="E8461" s="19" t="s">
        <v>63</v>
      </c>
      <c r="F8461" s="21">
        <v>2.0</v>
      </c>
      <c r="G8461" s="22">
        <v>48552.0</v>
      </c>
      <c r="H8461" s="15" t="str">
        <f t="shared" si="2"/>
        <v>Base Range</v>
      </c>
      <c r="I8461" s="22">
        <v>51702.0</v>
      </c>
      <c r="J8461" s="23">
        <f t="shared" si="3"/>
        <v>0.9390739236</v>
      </c>
      <c r="K8461" s="24" t="str">
        <f t="shared" si="4"/>
        <v>Target Not Meet</v>
      </c>
    </row>
    <row r="8462" ht="22.5" customHeight="1">
      <c r="A8462" s="18">
        <v>45779.0</v>
      </c>
      <c r="B8462" s="19" t="str">
        <f t="shared" si="1"/>
        <v>May</v>
      </c>
      <c r="C8462" s="20" t="s">
        <v>13</v>
      </c>
      <c r="D8462" s="19" t="s">
        <v>169</v>
      </c>
      <c r="E8462" s="19" t="s">
        <v>26</v>
      </c>
      <c r="F8462" s="21">
        <v>1.0</v>
      </c>
      <c r="G8462" s="22">
        <v>35796.0</v>
      </c>
      <c r="H8462" s="15" t="str">
        <f t="shared" si="2"/>
        <v>Base Range</v>
      </c>
      <c r="I8462" s="22">
        <v>43101.0</v>
      </c>
      <c r="J8462" s="23">
        <f t="shared" si="3"/>
        <v>0.8305143732</v>
      </c>
      <c r="K8462" s="24" t="str">
        <f t="shared" si="4"/>
        <v>Target Not Meet</v>
      </c>
    </row>
    <row r="8463" ht="22.5" customHeight="1">
      <c r="A8463" s="18">
        <v>45779.0</v>
      </c>
      <c r="B8463" s="19" t="str">
        <f t="shared" si="1"/>
        <v>May</v>
      </c>
      <c r="C8463" s="20" t="s">
        <v>13</v>
      </c>
      <c r="D8463" s="19" t="s">
        <v>37</v>
      </c>
      <c r="E8463" s="19" t="s">
        <v>9</v>
      </c>
      <c r="F8463" s="21">
        <v>2.0</v>
      </c>
      <c r="G8463" s="22">
        <v>56160.0</v>
      </c>
      <c r="H8463" s="15" t="str">
        <f t="shared" si="2"/>
        <v>Medium Range</v>
      </c>
      <c r="I8463" s="22">
        <v>71017.0</v>
      </c>
      <c r="J8463" s="23">
        <f t="shared" si="3"/>
        <v>0.7907965698</v>
      </c>
      <c r="K8463" s="24" t="str">
        <f t="shared" si="4"/>
        <v>Target Not Meet</v>
      </c>
    </row>
    <row r="8464" ht="22.5" customHeight="1">
      <c r="A8464" s="18">
        <v>45779.0</v>
      </c>
      <c r="B8464" s="19" t="str">
        <f t="shared" si="1"/>
        <v>May</v>
      </c>
      <c r="C8464" s="20" t="s">
        <v>13</v>
      </c>
      <c r="D8464" s="19" t="s">
        <v>37</v>
      </c>
      <c r="E8464" s="19" t="s">
        <v>23</v>
      </c>
      <c r="F8464" s="21">
        <v>1.0</v>
      </c>
      <c r="G8464" s="22">
        <v>28158.0</v>
      </c>
      <c r="H8464" s="15" t="str">
        <f t="shared" si="2"/>
        <v>Base Range</v>
      </c>
      <c r="I8464" s="22">
        <v>33732.0</v>
      </c>
      <c r="J8464" s="23">
        <f t="shared" si="3"/>
        <v>0.8347563145</v>
      </c>
      <c r="K8464" s="24" t="str">
        <f t="shared" si="4"/>
        <v>Target Not Meet</v>
      </c>
    </row>
    <row r="8465" ht="22.5" customHeight="1">
      <c r="A8465" s="18">
        <v>45779.0</v>
      </c>
      <c r="B8465" s="19" t="str">
        <f t="shared" si="1"/>
        <v>May</v>
      </c>
      <c r="C8465" s="20" t="s">
        <v>13</v>
      </c>
      <c r="D8465" s="19" t="s">
        <v>29</v>
      </c>
      <c r="E8465" s="19" t="s">
        <v>19</v>
      </c>
      <c r="F8465" s="21">
        <v>1.0</v>
      </c>
      <c r="G8465" s="22">
        <v>30162.0</v>
      </c>
      <c r="H8465" s="15" t="str">
        <f t="shared" si="2"/>
        <v>Base Range</v>
      </c>
      <c r="I8465" s="22">
        <v>32617.0</v>
      </c>
      <c r="J8465" s="23">
        <f t="shared" si="3"/>
        <v>0.9247325015</v>
      </c>
      <c r="K8465" s="24" t="str">
        <f t="shared" si="4"/>
        <v>Target Not Meet</v>
      </c>
    </row>
    <row r="8466" ht="22.5" customHeight="1">
      <c r="A8466" s="18">
        <v>45779.0</v>
      </c>
      <c r="B8466" s="19" t="str">
        <f t="shared" si="1"/>
        <v>May</v>
      </c>
      <c r="C8466" s="20" t="s">
        <v>13</v>
      </c>
      <c r="D8466" s="19" t="s">
        <v>29</v>
      </c>
      <c r="E8466" s="19" t="s">
        <v>26</v>
      </c>
      <c r="F8466" s="21">
        <v>2.0</v>
      </c>
      <c r="G8466" s="22">
        <v>35130.0</v>
      </c>
      <c r="H8466" s="15" t="str">
        <f t="shared" si="2"/>
        <v>Base Range</v>
      </c>
      <c r="I8466" s="22">
        <v>39505.0</v>
      </c>
      <c r="J8466" s="23">
        <f t="shared" si="3"/>
        <v>0.8892545247</v>
      </c>
      <c r="K8466" s="24" t="str">
        <f t="shared" si="4"/>
        <v>Target Not Meet</v>
      </c>
    </row>
    <row r="8467" ht="22.5" customHeight="1">
      <c r="A8467" s="18">
        <v>45779.0</v>
      </c>
      <c r="B8467" s="19" t="str">
        <f t="shared" si="1"/>
        <v>May</v>
      </c>
      <c r="C8467" s="20" t="s">
        <v>13</v>
      </c>
      <c r="D8467" s="19" t="s">
        <v>29</v>
      </c>
      <c r="E8467" s="19" t="s">
        <v>68</v>
      </c>
      <c r="F8467" s="21">
        <v>1.0</v>
      </c>
      <c r="G8467" s="22">
        <v>23528.0</v>
      </c>
      <c r="H8467" s="15" t="str">
        <f t="shared" si="2"/>
        <v>Base Range</v>
      </c>
      <c r="I8467" s="22">
        <v>30451.0</v>
      </c>
      <c r="J8467" s="23">
        <f t="shared" si="3"/>
        <v>0.7726511445</v>
      </c>
      <c r="K8467" s="24" t="str">
        <f t="shared" si="4"/>
        <v>Target Not Meet</v>
      </c>
    </row>
    <row r="8468" ht="22.5" customHeight="1">
      <c r="A8468" s="18">
        <v>45779.0</v>
      </c>
      <c r="B8468" s="19" t="str">
        <f t="shared" si="1"/>
        <v>May</v>
      </c>
      <c r="C8468" s="20" t="s">
        <v>13</v>
      </c>
      <c r="D8468" s="19" t="s">
        <v>18</v>
      </c>
      <c r="E8468" s="19" t="s">
        <v>68</v>
      </c>
      <c r="F8468" s="21">
        <v>1.0</v>
      </c>
      <c r="G8468" s="22">
        <v>22174.0</v>
      </c>
      <c r="H8468" s="15" t="str">
        <f t="shared" si="2"/>
        <v>Base Range</v>
      </c>
      <c r="I8468" s="22">
        <v>15883.0</v>
      </c>
      <c r="J8468" s="23">
        <f t="shared" si="3"/>
        <v>1.396083863</v>
      </c>
      <c r="K8468" s="24" t="str">
        <f t="shared" si="4"/>
        <v>Over Achived</v>
      </c>
    </row>
    <row r="8469" ht="22.5" customHeight="1">
      <c r="A8469" s="18">
        <v>45779.0</v>
      </c>
      <c r="B8469" s="19" t="str">
        <f t="shared" si="1"/>
        <v>May</v>
      </c>
      <c r="C8469" s="20" t="s">
        <v>13</v>
      </c>
      <c r="D8469" s="19" t="s">
        <v>18</v>
      </c>
      <c r="E8469" s="19" t="s">
        <v>9</v>
      </c>
      <c r="F8469" s="21">
        <v>3.0</v>
      </c>
      <c r="G8469" s="22">
        <v>58342.0</v>
      </c>
      <c r="H8469" s="15" t="str">
        <f t="shared" si="2"/>
        <v>Medium Range</v>
      </c>
      <c r="I8469" s="22">
        <v>47633.0</v>
      </c>
      <c r="J8469" s="23">
        <f t="shared" si="3"/>
        <v>1.224823127</v>
      </c>
      <c r="K8469" s="24" t="str">
        <f t="shared" si="4"/>
        <v>Over Achived</v>
      </c>
    </row>
    <row r="8470" ht="22.5" customHeight="1">
      <c r="A8470" s="18">
        <v>45779.0</v>
      </c>
      <c r="B8470" s="19" t="str">
        <f t="shared" si="1"/>
        <v>May</v>
      </c>
      <c r="C8470" s="20" t="s">
        <v>13</v>
      </c>
      <c r="D8470" s="19" t="s">
        <v>18</v>
      </c>
      <c r="E8470" s="19" t="s">
        <v>63</v>
      </c>
      <c r="F8470" s="21">
        <v>2.0</v>
      </c>
      <c r="G8470" s="22">
        <v>54256.0</v>
      </c>
      <c r="H8470" s="15" t="str">
        <f t="shared" si="2"/>
        <v>Medium Range</v>
      </c>
      <c r="I8470" s="22">
        <v>45449.0</v>
      </c>
      <c r="J8470" s="23">
        <f t="shared" si="3"/>
        <v>1.193777641</v>
      </c>
      <c r="K8470" s="24" t="str">
        <f t="shared" si="4"/>
        <v>Over Achived</v>
      </c>
    </row>
    <row r="8471" ht="22.5" customHeight="1">
      <c r="A8471" s="18">
        <v>45779.0</v>
      </c>
      <c r="B8471" s="19" t="str">
        <f t="shared" si="1"/>
        <v>May</v>
      </c>
      <c r="C8471" s="20" t="s">
        <v>13</v>
      </c>
      <c r="D8471" s="19" t="s">
        <v>18</v>
      </c>
      <c r="E8471" s="19" t="s">
        <v>26</v>
      </c>
      <c r="F8471" s="21">
        <v>1.0</v>
      </c>
      <c r="G8471" s="22">
        <v>36824.0</v>
      </c>
      <c r="H8471" s="15" t="str">
        <f t="shared" si="2"/>
        <v>Base Range</v>
      </c>
      <c r="I8471" s="22">
        <v>31517.0</v>
      </c>
      <c r="J8471" s="23">
        <f t="shared" si="3"/>
        <v>1.168385316</v>
      </c>
      <c r="K8471" s="24" t="str">
        <f t="shared" si="4"/>
        <v>Over Achived</v>
      </c>
    </row>
    <row r="8472" ht="22.5" customHeight="1">
      <c r="A8472" s="18">
        <v>45779.0</v>
      </c>
      <c r="B8472" s="19" t="str">
        <f t="shared" si="1"/>
        <v>May</v>
      </c>
      <c r="C8472" s="20" t="s">
        <v>13</v>
      </c>
      <c r="D8472" s="19" t="s">
        <v>14</v>
      </c>
      <c r="E8472" s="19" t="s">
        <v>23</v>
      </c>
      <c r="F8472" s="21">
        <v>1.0</v>
      </c>
      <c r="G8472" s="22">
        <v>23892.0</v>
      </c>
      <c r="H8472" s="15" t="str">
        <f t="shared" si="2"/>
        <v>Base Range</v>
      </c>
      <c r="I8472" s="22">
        <v>17035.0</v>
      </c>
      <c r="J8472" s="23">
        <f t="shared" si="3"/>
        <v>1.402524215</v>
      </c>
      <c r="K8472" s="24" t="str">
        <f t="shared" si="4"/>
        <v>Over Achived</v>
      </c>
    </row>
    <row r="8473" ht="22.5" customHeight="1">
      <c r="A8473" s="18">
        <v>45779.0</v>
      </c>
      <c r="B8473" s="19" t="str">
        <f t="shared" si="1"/>
        <v>May</v>
      </c>
      <c r="C8473" s="20" t="s">
        <v>13</v>
      </c>
      <c r="D8473" s="19" t="s">
        <v>14</v>
      </c>
      <c r="E8473" s="19" t="s">
        <v>23</v>
      </c>
      <c r="F8473" s="21">
        <v>1.0</v>
      </c>
      <c r="G8473" s="22">
        <v>28098.0</v>
      </c>
      <c r="H8473" s="15" t="str">
        <f t="shared" si="2"/>
        <v>Base Range</v>
      </c>
      <c r="I8473" s="22">
        <v>22978.0</v>
      </c>
      <c r="J8473" s="23">
        <f t="shared" si="3"/>
        <v>1.22282183</v>
      </c>
      <c r="K8473" s="24" t="str">
        <f t="shared" si="4"/>
        <v>Over Achived</v>
      </c>
    </row>
    <row r="8474" ht="22.5" customHeight="1">
      <c r="A8474" s="18">
        <v>45779.0</v>
      </c>
      <c r="B8474" s="19" t="str">
        <f t="shared" si="1"/>
        <v>May</v>
      </c>
      <c r="C8474" s="20" t="s">
        <v>13</v>
      </c>
      <c r="D8474" s="19" t="s">
        <v>14</v>
      </c>
      <c r="E8474" s="19" t="s">
        <v>68</v>
      </c>
      <c r="F8474" s="21">
        <v>1.0</v>
      </c>
      <c r="G8474" s="22">
        <v>21833.0</v>
      </c>
      <c r="H8474" s="15" t="str">
        <f t="shared" si="2"/>
        <v>Base Range</v>
      </c>
      <c r="I8474" s="22">
        <v>16574.0</v>
      </c>
      <c r="J8474" s="23">
        <f t="shared" si="3"/>
        <v>1.317304211</v>
      </c>
      <c r="K8474" s="24" t="str">
        <f t="shared" si="4"/>
        <v>Over Achived</v>
      </c>
    </row>
    <row r="8475" ht="22.5" customHeight="1">
      <c r="A8475" s="18">
        <v>45779.0</v>
      </c>
      <c r="B8475" s="19" t="str">
        <f t="shared" si="1"/>
        <v>May</v>
      </c>
      <c r="C8475" s="20" t="s">
        <v>13</v>
      </c>
      <c r="D8475" s="19" t="s">
        <v>18</v>
      </c>
      <c r="E8475" s="19" t="s">
        <v>68</v>
      </c>
      <c r="F8475" s="21">
        <v>1.0</v>
      </c>
      <c r="G8475" s="22">
        <v>24482.0</v>
      </c>
      <c r="H8475" s="15" t="str">
        <f t="shared" si="2"/>
        <v>Base Range</v>
      </c>
      <c r="I8475" s="22">
        <v>19100.0</v>
      </c>
      <c r="J8475" s="23">
        <f t="shared" si="3"/>
        <v>1.281780105</v>
      </c>
      <c r="K8475" s="24" t="str">
        <f t="shared" si="4"/>
        <v>Over Achived</v>
      </c>
    </row>
    <row r="8476" ht="22.5" customHeight="1">
      <c r="A8476" s="18">
        <v>45779.0</v>
      </c>
      <c r="B8476" s="19" t="str">
        <f t="shared" si="1"/>
        <v>May</v>
      </c>
      <c r="C8476" s="20" t="s">
        <v>13</v>
      </c>
      <c r="D8476" s="19" t="s">
        <v>169</v>
      </c>
      <c r="E8476" s="19" t="s">
        <v>19</v>
      </c>
      <c r="F8476" s="21">
        <v>1.0</v>
      </c>
      <c r="G8476" s="22">
        <v>29620.0</v>
      </c>
      <c r="H8476" s="15" t="str">
        <f t="shared" si="2"/>
        <v>Base Range</v>
      </c>
      <c r="I8476" s="22">
        <v>36496.0</v>
      </c>
      <c r="J8476" s="23">
        <f t="shared" si="3"/>
        <v>0.8115957913</v>
      </c>
      <c r="K8476" s="24" t="str">
        <f t="shared" si="4"/>
        <v>Target Not Meet</v>
      </c>
    </row>
    <row r="8477" ht="22.5" customHeight="1">
      <c r="A8477" s="18">
        <v>45779.0</v>
      </c>
      <c r="B8477" s="19" t="str">
        <f t="shared" si="1"/>
        <v>May</v>
      </c>
      <c r="C8477" s="20" t="s">
        <v>57</v>
      </c>
      <c r="D8477" s="19" t="s">
        <v>85</v>
      </c>
      <c r="E8477" s="19" t="s">
        <v>68</v>
      </c>
      <c r="F8477" s="21">
        <v>1.0</v>
      </c>
      <c r="G8477" s="22">
        <v>15291.0</v>
      </c>
      <c r="H8477" s="15" t="str">
        <f t="shared" si="2"/>
        <v>Base Range</v>
      </c>
      <c r="I8477" s="22">
        <v>17985.0</v>
      </c>
      <c r="J8477" s="23">
        <f t="shared" si="3"/>
        <v>0.8502085071</v>
      </c>
      <c r="K8477" s="24" t="str">
        <f t="shared" si="4"/>
        <v>Target Not Meet</v>
      </c>
    </row>
    <row r="8478" ht="22.5" customHeight="1">
      <c r="A8478" s="18">
        <v>45779.0</v>
      </c>
      <c r="B8478" s="19" t="str">
        <f t="shared" si="1"/>
        <v>May</v>
      </c>
      <c r="C8478" s="20" t="s">
        <v>57</v>
      </c>
      <c r="D8478" s="19" t="s">
        <v>58</v>
      </c>
      <c r="E8478" s="19" t="s">
        <v>19</v>
      </c>
      <c r="F8478" s="21">
        <v>1.0</v>
      </c>
      <c r="G8478" s="22">
        <v>19209.0</v>
      </c>
      <c r="H8478" s="15" t="str">
        <f t="shared" si="2"/>
        <v>Base Range</v>
      </c>
      <c r="I8478" s="22">
        <v>13596.0</v>
      </c>
      <c r="J8478" s="23">
        <f t="shared" si="3"/>
        <v>1.412842012</v>
      </c>
      <c r="K8478" s="24" t="str">
        <f t="shared" si="4"/>
        <v>Over Achived</v>
      </c>
    </row>
    <row r="8479" ht="22.5" customHeight="1">
      <c r="A8479" s="18">
        <v>45779.0</v>
      </c>
      <c r="B8479" s="19" t="str">
        <f t="shared" si="1"/>
        <v>May</v>
      </c>
      <c r="C8479" s="20" t="s">
        <v>13</v>
      </c>
      <c r="D8479" s="19" t="s">
        <v>14</v>
      </c>
      <c r="E8479" s="19" t="s">
        <v>23</v>
      </c>
      <c r="F8479" s="21">
        <v>1.0</v>
      </c>
      <c r="G8479" s="22">
        <v>28890.0</v>
      </c>
      <c r="H8479" s="15" t="str">
        <f t="shared" si="2"/>
        <v>Base Range</v>
      </c>
      <c r="I8479" s="22">
        <v>26671.0</v>
      </c>
      <c r="J8479" s="23">
        <f t="shared" si="3"/>
        <v>1.08319898</v>
      </c>
      <c r="K8479" s="24" t="str">
        <f t="shared" si="4"/>
        <v>Over Achived</v>
      </c>
    </row>
    <row r="8480" ht="22.5" customHeight="1">
      <c r="A8480" s="18">
        <v>45779.0</v>
      </c>
      <c r="B8480" s="19" t="str">
        <f t="shared" si="1"/>
        <v>May</v>
      </c>
      <c r="C8480" s="20" t="s">
        <v>57</v>
      </c>
      <c r="D8480" s="19" t="s">
        <v>85</v>
      </c>
      <c r="E8480" s="19" t="s">
        <v>34</v>
      </c>
      <c r="F8480" s="21">
        <v>2.0</v>
      </c>
      <c r="G8480" s="22">
        <v>35926.0</v>
      </c>
      <c r="H8480" s="15" t="str">
        <f t="shared" si="2"/>
        <v>Base Range</v>
      </c>
      <c r="I8480" s="22">
        <v>39795.0</v>
      </c>
      <c r="J8480" s="23">
        <f t="shared" si="3"/>
        <v>0.9027767307</v>
      </c>
      <c r="K8480" s="24" t="str">
        <f t="shared" si="4"/>
        <v>Target Not Meet</v>
      </c>
    </row>
    <row r="8481" ht="22.5" customHeight="1">
      <c r="A8481" s="18">
        <v>45779.0</v>
      </c>
      <c r="B8481" s="19" t="str">
        <f t="shared" si="1"/>
        <v>May</v>
      </c>
      <c r="C8481" s="20" t="s">
        <v>57</v>
      </c>
      <c r="D8481" s="19" t="s">
        <v>80</v>
      </c>
      <c r="E8481" s="19" t="s">
        <v>68</v>
      </c>
      <c r="F8481" s="21">
        <v>1.0</v>
      </c>
      <c r="G8481" s="22">
        <v>20382.0</v>
      </c>
      <c r="H8481" s="15" t="str">
        <f t="shared" si="2"/>
        <v>Base Range</v>
      </c>
      <c r="I8481" s="22">
        <v>24188.0</v>
      </c>
      <c r="J8481" s="23">
        <f t="shared" si="3"/>
        <v>0.8426492476</v>
      </c>
      <c r="K8481" s="24" t="str">
        <f t="shared" si="4"/>
        <v>Target Not Meet</v>
      </c>
    </row>
    <row r="8482" ht="22.5" customHeight="1">
      <c r="A8482" s="18">
        <v>45779.0</v>
      </c>
      <c r="B8482" s="19" t="str">
        <f t="shared" si="1"/>
        <v>May</v>
      </c>
      <c r="C8482" s="20" t="s">
        <v>57</v>
      </c>
      <c r="D8482" s="19" t="s">
        <v>80</v>
      </c>
      <c r="E8482" s="19" t="s">
        <v>26</v>
      </c>
      <c r="F8482" s="21">
        <v>1.0</v>
      </c>
      <c r="G8482" s="22">
        <v>32125.0</v>
      </c>
      <c r="H8482" s="15" t="str">
        <f t="shared" si="2"/>
        <v>Base Range</v>
      </c>
      <c r="I8482" s="22">
        <v>35214.0</v>
      </c>
      <c r="J8482" s="23">
        <f t="shared" si="3"/>
        <v>0.9122792071</v>
      </c>
      <c r="K8482" s="24" t="str">
        <f t="shared" si="4"/>
        <v>Target Not Meet</v>
      </c>
    </row>
    <row r="8483" ht="22.5" customHeight="1">
      <c r="A8483" s="18">
        <v>45779.0</v>
      </c>
      <c r="B8483" s="19" t="str">
        <f t="shared" si="1"/>
        <v>May</v>
      </c>
      <c r="C8483" s="20" t="s">
        <v>57</v>
      </c>
      <c r="D8483" s="19" t="s">
        <v>80</v>
      </c>
      <c r="E8483" s="19" t="s">
        <v>63</v>
      </c>
      <c r="F8483" s="21">
        <v>1.0</v>
      </c>
      <c r="G8483" s="22">
        <v>15908.0</v>
      </c>
      <c r="H8483" s="15" t="str">
        <f t="shared" si="2"/>
        <v>Base Range</v>
      </c>
      <c r="I8483" s="22">
        <v>20095.0</v>
      </c>
      <c r="J8483" s="23">
        <f t="shared" si="3"/>
        <v>0.7916397114</v>
      </c>
      <c r="K8483" s="24" t="str">
        <f t="shared" si="4"/>
        <v>Target Not Meet</v>
      </c>
    </row>
    <row r="8484" ht="22.5" customHeight="1">
      <c r="A8484" s="18">
        <v>45779.0</v>
      </c>
      <c r="B8484" s="19" t="str">
        <f t="shared" si="1"/>
        <v>May</v>
      </c>
      <c r="C8484" s="20" t="s">
        <v>57</v>
      </c>
      <c r="D8484" s="19" t="s">
        <v>80</v>
      </c>
      <c r="E8484" s="19" t="s">
        <v>68</v>
      </c>
      <c r="F8484" s="21">
        <v>1.0</v>
      </c>
      <c r="G8484" s="22">
        <v>20565.0</v>
      </c>
      <c r="H8484" s="15" t="str">
        <f t="shared" si="2"/>
        <v>Base Range</v>
      </c>
      <c r="I8484" s="22">
        <v>23582.0</v>
      </c>
      <c r="J8484" s="23">
        <f t="shared" si="3"/>
        <v>0.8720634382</v>
      </c>
      <c r="K8484" s="24" t="str">
        <f t="shared" si="4"/>
        <v>Target Not Meet</v>
      </c>
    </row>
    <row r="8485" ht="22.5" customHeight="1">
      <c r="A8485" s="18">
        <v>45779.0</v>
      </c>
      <c r="B8485" s="19" t="str">
        <f t="shared" si="1"/>
        <v>May</v>
      </c>
      <c r="C8485" s="20" t="s">
        <v>57</v>
      </c>
      <c r="D8485" s="19" t="s">
        <v>80</v>
      </c>
      <c r="E8485" s="19" t="s">
        <v>34</v>
      </c>
      <c r="F8485" s="21">
        <v>2.0</v>
      </c>
      <c r="G8485" s="22">
        <v>36732.0</v>
      </c>
      <c r="H8485" s="15" t="str">
        <f t="shared" si="2"/>
        <v>Base Range</v>
      </c>
      <c r="I8485" s="22">
        <v>41710.0</v>
      </c>
      <c r="J8485" s="23">
        <f t="shared" si="3"/>
        <v>0.8806521218</v>
      </c>
      <c r="K8485" s="24" t="str">
        <f t="shared" si="4"/>
        <v>Target Not Meet</v>
      </c>
    </row>
    <row r="8486" ht="22.5" customHeight="1">
      <c r="A8486" s="18">
        <v>45779.0</v>
      </c>
      <c r="B8486" s="19" t="str">
        <f t="shared" si="1"/>
        <v>May</v>
      </c>
      <c r="C8486" s="20" t="s">
        <v>57</v>
      </c>
      <c r="D8486" s="19" t="s">
        <v>71</v>
      </c>
      <c r="E8486" s="19" t="s">
        <v>68</v>
      </c>
      <c r="F8486" s="21">
        <v>1.0</v>
      </c>
      <c r="G8486" s="22">
        <v>18594.0</v>
      </c>
      <c r="H8486" s="15" t="str">
        <f t="shared" si="2"/>
        <v>Base Range</v>
      </c>
      <c r="I8486" s="22">
        <v>22283.0</v>
      </c>
      <c r="J8486" s="23">
        <f t="shared" si="3"/>
        <v>0.8344477853</v>
      </c>
      <c r="K8486" s="24" t="str">
        <f t="shared" si="4"/>
        <v>Target Not Meet</v>
      </c>
    </row>
    <row r="8487" ht="22.5" customHeight="1">
      <c r="A8487" s="18">
        <v>45779.0</v>
      </c>
      <c r="B8487" s="19" t="str">
        <f t="shared" si="1"/>
        <v>May</v>
      </c>
      <c r="C8487" s="20" t="s">
        <v>57</v>
      </c>
      <c r="D8487" s="19" t="s">
        <v>71</v>
      </c>
      <c r="E8487" s="19" t="s">
        <v>68</v>
      </c>
      <c r="F8487" s="21">
        <v>1.0</v>
      </c>
      <c r="G8487" s="22">
        <v>18311.0</v>
      </c>
      <c r="H8487" s="15" t="str">
        <f t="shared" si="2"/>
        <v>Base Range</v>
      </c>
      <c r="I8487" s="22">
        <v>22999.0</v>
      </c>
      <c r="J8487" s="23">
        <f t="shared" si="3"/>
        <v>0.7961650507</v>
      </c>
      <c r="K8487" s="24" t="str">
        <f t="shared" si="4"/>
        <v>Target Not Meet</v>
      </c>
    </row>
    <row r="8488" ht="22.5" customHeight="1">
      <c r="A8488" s="18">
        <v>45779.0</v>
      </c>
      <c r="B8488" s="19" t="str">
        <f t="shared" si="1"/>
        <v>May</v>
      </c>
      <c r="C8488" s="20" t="s">
        <v>57</v>
      </c>
      <c r="D8488" s="19" t="s">
        <v>71</v>
      </c>
      <c r="E8488" s="19" t="s">
        <v>63</v>
      </c>
      <c r="F8488" s="21">
        <v>1.0</v>
      </c>
      <c r="G8488" s="22">
        <v>14455.0</v>
      </c>
      <c r="H8488" s="15" t="str">
        <f t="shared" si="2"/>
        <v>Base Range</v>
      </c>
      <c r="I8488" s="22">
        <v>17641.0</v>
      </c>
      <c r="J8488" s="23">
        <f t="shared" si="3"/>
        <v>0.8193979933</v>
      </c>
      <c r="K8488" s="24" t="str">
        <f t="shared" si="4"/>
        <v>Target Not Meet</v>
      </c>
    </row>
    <row r="8489" ht="22.5" customHeight="1">
      <c r="A8489" s="18">
        <v>45779.0</v>
      </c>
      <c r="B8489" s="19" t="str">
        <f t="shared" si="1"/>
        <v>May</v>
      </c>
      <c r="C8489" s="20" t="s">
        <v>57</v>
      </c>
      <c r="D8489" s="25" t="s">
        <v>62</v>
      </c>
      <c r="E8489" s="19" t="s">
        <v>9</v>
      </c>
      <c r="F8489" s="21">
        <v>1.0</v>
      </c>
      <c r="G8489" s="22">
        <v>40278.0</v>
      </c>
      <c r="H8489" s="15" t="str">
        <f t="shared" si="2"/>
        <v>Base Range</v>
      </c>
      <c r="I8489" s="22">
        <v>32648.0</v>
      </c>
      <c r="J8489" s="23">
        <f t="shared" si="3"/>
        <v>1.233704974</v>
      </c>
      <c r="K8489" s="24" t="str">
        <f t="shared" si="4"/>
        <v>Over Achived</v>
      </c>
    </row>
    <row r="8490" ht="22.5" customHeight="1">
      <c r="A8490" s="18">
        <v>45779.0</v>
      </c>
      <c r="B8490" s="19" t="str">
        <f t="shared" si="1"/>
        <v>May</v>
      </c>
      <c r="C8490" s="20" t="s">
        <v>57</v>
      </c>
      <c r="D8490" s="25" t="s">
        <v>62</v>
      </c>
      <c r="E8490" s="19" t="s">
        <v>38</v>
      </c>
      <c r="F8490" s="21">
        <v>1.0</v>
      </c>
      <c r="G8490" s="22">
        <v>27709.0</v>
      </c>
      <c r="H8490" s="15" t="str">
        <f t="shared" si="2"/>
        <v>Base Range</v>
      </c>
      <c r="I8490" s="22">
        <v>23484.0</v>
      </c>
      <c r="J8490" s="23">
        <f t="shared" si="3"/>
        <v>1.179909726</v>
      </c>
      <c r="K8490" s="24" t="str">
        <f t="shared" si="4"/>
        <v>Over Achived</v>
      </c>
    </row>
    <row r="8491" ht="22.5" customHeight="1">
      <c r="A8491" s="18">
        <v>45779.0</v>
      </c>
      <c r="B8491" s="19" t="str">
        <f t="shared" si="1"/>
        <v>May</v>
      </c>
      <c r="C8491" s="20" t="s">
        <v>57</v>
      </c>
      <c r="D8491" s="25" t="s">
        <v>62</v>
      </c>
      <c r="E8491" s="19" t="s">
        <v>23</v>
      </c>
      <c r="F8491" s="21">
        <v>1.0</v>
      </c>
      <c r="G8491" s="22">
        <v>19370.0</v>
      </c>
      <c r="H8491" s="15" t="str">
        <f t="shared" si="2"/>
        <v>Base Range</v>
      </c>
      <c r="I8491" s="22">
        <v>16356.0</v>
      </c>
      <c r="J8491" s="23">
        <f t="shared" si="3"/>
        <v>1.184274884</v>
      </c>
      <c r="K8491" s="24" t="str">
        <f t="shared" si="4"/>
        <v>Over Achived</v>
      </c>
    </row>
    <row r="8492" ht="22.5" customHeight="1">
      <c r="A8492" s="18">
        <v>45779.0</v>
      </c>
      <c r="B8492" s="19" t="str">
        <f t="shared" si="1"/>
        <v>May</v>
      </c>
      <c r="C8492" s="20" t="s">
        <v>57</v>
      </c>
      <c r="D8492" s="25" t="s">
        <v>62</v>
      </c>
      <c r="E8492" s="19" t="s">
        <v>38</v>
      </c>
      <c r="F8492" s="21">
        <v>1.0</v>
      </c>
      <c r="G8492" s="22">
        <v>24880.0</v>
      </c>
      <c r="H8492" s="15" t="str">
        <f t="shared" si="2"/>
        <v>Base Range</v>
      </c>
      <c r="I8492" s="22">
        <v>22058.0</v>
      </c>
      <c r="J8492" s="23">
        <f t="shared" si="3"/>
        <v>1.127935443</v>
      </c>
      <c r="K8492" s="24" t="str">
        <f t="shared" si="4"/>
        <v>Over Achived</v>
      </c>
    </row>
    <row r="8493" ht="22.5" customHeight="1">
      <c r="A8493" s="18">
        <v>45779.0</v>
      </c>
      <c r="B8493" s="19" t="str">
        <f t="shared" si="1"/>
        <v>May</v>
      </c>
      <c r="C8493" s="20" t="s">
        <v>57</v>
      </c>
      <c r="D8493" s="19" t="s">
        <v>58</v>
      </c>
      <c r="E8493" s="19" t="s">
        <v>38</v>
      </c>
      <c r="F8493" s="21">
        <v>1.0</v>
      </c>
      <c r="G8493" s="22">
        <v>25431.0</v>
      </c>
      <c r="H8493" s="15" t="str">
        <f t="shared" si="2"/>
        <v>Base Range</v>
      </c>
      <c r="I8493" s="22">
        <v>21966.0</v>
      </c>
      <c r="J8493" s="23">
        <f t="shared" si="3"/>
        <v>1.157743786</v>
      </c>
      <c r="K8493" s="24" t="str">
        <f t="shared" si="4"/>
        <v>Over Achived</v>
      </c>
    </row>
    <row r="8494" ht="22.5" customHeight="1">
      <c r="A8494" s="18">
        <v>45779.0</v>
      </c>
      <c r="B8494" s="19" t="str">
        <f t="shared" si="1"/>
        <v>May</v>
      </c>
      <c r="C8494" s="20" t="s">
        <v>57</v>
      </c>
      <c r="D8494" s="19" t="s">
        <v>58</v>
      </c>
      <c r="E8494" s="19" t="s">
        <v>38</v>
      </c>
      <c r="F8494" s="21">
        <v>1.0</v>
      </c>
      <c r="G8494" s="22">
        <v>26926.0</v>
      </c>
      <c r="H8494" s="15" t="str">
        <f t="shared" si="2"/>
        <v>Base Range</v>
      </c>
      <c r="I8494" s="22">
        <v>23151.0</v>
      </c>
      <c r="J8494" s="23">
        <f t="shared" si="3"/>
        <v>1.163059911</v>
      </c>
      <c r="K8494" s="24" t="str">
        <f t="shared" si="4"/>
        <v>Over Achived</v>
      </c>
    </row>
    <row r="8495" ht="22.5" customHeight="1">
      <c r="A8495" s="18">
        <v>45779.0</v>
      </c>
      <c r="B8495" s="19" t="str">
        <f t="shared" si="1"/>
        <v>May</v>
      </c>
      <c r="C8495" s="20" t="s">
        <v>92</v>
      </c>
      <c r="D8495" s="19" t="s">
        <v>93</v>
      </c>
      <c r="E8495" s="19" t="s">
        <v>63</v>
      </c>
      <c r="F8495" s="21">
        <v>1.0</v>
      </c>
      <c r="G8495" s="22">
        <v>15022.0</v>
      </c>
      <c r="H8495" s="15" t="str">
        <f t="shared" si="2"/>
        <v>Base Range</v>
      </c>
      <c r="I8495" s="22">
        <v>16812.0</v>
      </c>
      <c r="J8495" s="23">
        <f t="shared" si="3"/>
        <v>0.8935284321</v>
      </c>
      <c r="K8495" s="24" t="str">
        <f t="shared" si="4"/>
        <v>Target Not Meet</v>
      </c>
    </row>
    <row r="8496" ht="22.5" customHeight="1">
      <c r="A8496" s="18">
        <v>45779.0</v>
      </c>
      <c r="B8496" s="19" t="str">
        <f t="shared" si="1"/>
        <v>May</v>
      </c>
      <c r="C8496" s="20" t="s">
        <v>92</v>
      </c>
      <c r="D8496" s="19" t="s">
        <v>93</v>
      </c>
      <c r="E8496" s="19" t="s">
        <v>38</v>
      </c>
      <c r="F8496" s="21">
        <v>2.0</v>
      </c>
      <c r="G8496" s="22">
        <v>45711.0</v>
      </c>
      <c r="H8496" s="15" t="str">
        <f t="shared" si="2"/>
        <v>Base Range</v>
      </c>
      <c r="I8496" s="22">
        <v>50334.0</v>
      </c>
      <c r="J8496" s="23">
        <f t="shared" si="3"/>
        <v>0.9081535344</v>
      </c>
      <c r="K8496" s="24" t="str">
        <f t="shared" si="4"/>
        <v>Target Not Meet</v>
      </c>
    </row>
    <row r="8497" ht="22.5" customHeight="1">
      <c r="A8497" s="18">
        <v>45779.0</v>
      </c>
      <c r="B8497" s="19" t="str">
        <f t="shared" si="1"/>
        <v>May</v>
      </c>
      <c r="C8497" s="20" t="s">
        <v>92</v>
      </c>
      <c r="D8497" s="19" t="s">
        <v>93</v>
      </c>
      <c r="E8497" s="19" t="s">
        <v>9</v>
      </c>
      <c r="F8497" s="21">
        <v>3.0</v>
      </c>
      <c r="G8497" s="22">
        <v>82105.0</v>
      </c>
      <c r="H8497" s="15" t="str">
        <f t="shared" si="2"/>
        <v>High Range</v>
      </c>
      <c r="I8497" s="22">
        <v>87296.0</v>
      </c>
      <c r="J8497" s="23">
        <f t="shared" si="3"/>
        <v>0.9405356488</v>
      </c>
      <c r="K8497" s="24" t="str">
        <f t="shared" si="4"/>
        <v>Target Not Meet</v>
      </c>
    </row>
    <row r="8498" ht="22.5" customHeight="1">
      <c r="A8498" s="18">
        <v>45779.0</v>
      </c>
      <c r="B8498" s="19" t="str">
        <f t="shared" si="1"/>
        <v>May</v>
      </c>
      <c r="C8498" s="20" t="s">
        <v>7</v>
      </c>
      <c r="D8498" s="19" t="s">
        <v>126</v>
      </c>
      <c r="E8498" s="19" t="s">
        <v>19</v>
      </c>
      <c r="F8498" s="21">
        <v>2.0</v>
      </c>
      <c r="G8498" s="22">
        <v>47282.0</v>
      </c>
      <c r="H8498" s="15" t="str">
        <f t="shared" si="2"/>
        <v>Base Range</v>
      </c>
      <c r="I8498" s="22">
        <v>35527.0</v>
      </c>
      <c r="J8498" s="23">
        <f t="shared" si="3"/>
        <v>1.330875109</v>
      </c>
      <c r="K8498" s="24" t="str">
        <f t="shared" si="4"/>
        <v>Over Achived</v>
      </c>
    </row>
    <row r="8499" ht="22.5" customHeight="1">
      <c r="A8499" s="18">
        <v>45779.0</v>
      </c>
      <c r="B8499" s="19" t="str">
        <f t="shared" si="1"/>
        <v>May</v>
      </c>
      <c r="C8499" s="20" t="s">
        <v>7</v>
      </c>
      <c r="D8499" s="19" t="s">
        <v>126</v>
      </c>
      <c r="E8499" s="19" t="s">
        <v>68</v>
      </c>
      <c r="F8499" s="21">
        <v>1.0</v>
      </c>
      <c r="G8499" s="22">
        <v>41073.0</v>
      </c>
      <c r="H8499" s="15" t="str">
        <f t="shared" si="2"/>
        <v>Base Range</v>
      </c>
      <c r="I8499" s="22">
        <v>34191.0</v>
      </c>
      <c r="J8499" s="23">
        <f t="shared" si="3"/>
        <v>1.201281039</v>
      </c>
      <c r="K8499" s="24" t="str">
        <f t="shared" si="4"/>
        <v>Over Achived</v>
      </c>
    </row>
    <row r="8500" ht="22.5" customHeight="1">
      <c r="A8500" s="18">
        <v>45779.0</v>
      </c>
      <c r="B8500" s="19" t="str">
        <f t="shared" si="1"/>
        <v>May</v>
      </c>
      <c r="C8500" s="20" t="s">
        <v>7</v>
      </c>
      <c r="D8500" s="19" t="s">
        <v>126</v>
      </c>
      <c r="E8500" s="19" t="s">
        <v>68</v>
      </c>
      <c r="F8500" s="21">
        <v>2.0</v>
      </c>
      <c r="G8500" s="22">
        <v>41491.0</v>
      </c>
      <c r="H8500" s="15" t="str">
        <f t="shared" si="2"/>
        <v>Base Range</v>
      </c>
      <c r="I8500" s="22">
        <v>36200.0</v>
      </c>
      <c r="J8500" s="23">
        <f t="shared" si="3"/>
        <v>1.146160221</v>
      </c>
      <c r="K8500" s="24" t="str">
        <f t="shared" si="4"/>
        <v>Over Achived</v>
      </c>
    </row>
    <row r="8501" ht="22.5" customHeight="1">
      <c r="A8501" s="18">
        <v>45779.0</v>
      </c>
      <c r="B8501" s="19" t="str">
        <f t="shared" si="1"/>
        <v>May</v>
      </c>
      <c r="C8501" s="20" t="s">
        <v>7</v>
      </c>
      <c r="D8501" s="19" t="s">
        <v>126</v>
      </c>
      <c r="E8501" s="19" t="s">
        <v>63</v>
      </c>
      <c r="F8501" s="21">
        <v>1.0</v>
      </c>
      <c r="G8501" s="22">
        <v>41029.0</v>
      </c>
      <c r="H8501" s="15" t="str">
        <f t="shared" si="2"/>
        <v>Base Range</v>
      </c>
      <c r="I8501" s="22">
        <v>38362.0</v>
      </c>
      <c r="J8501" s="23">
        <f t="shared" si="3"/>
        <v>1.069521923</v>
      </c>
      <c r="K8501" s="24" t="str">
        <f t="shared" si="4"/>
        <v>Over Achived</v>
      </c>
    </row>
    <row r="8502" ht="22.5" customHeight="1">
      <c r="A8502" s="18">
        <v>45779.0</v>
      </c>
      <c r="B8502" s="19" t="str">
        <f t="shared" si="1"/>
        <v>May</v>
      </c>
      <c r="C8502" s="20" t="s">
        <v>7</v>
      </c>
      <c r="D8502" s="19" t="s">
        <v>118</v>
      </c>
      <c r="E8502" s="19" t="s">
        <v>9</v>
      </c>
      <c r="F8502" s="21">
        <v>4.0</v>
      </c>
      <c r="G8502" s="22">
        <v>103803.0</v>
      </c>
      <c r="H8502" s="15" t="str">
        <f t="shared" si="2"/>
        <v>Very High Range</v>
      </c>
      <c r="I8502" s="22">
        <v>92499.0</v>
      </c>
      <c r="J8502" s="23">
        <f t="shared" si="3"/>
        <v>1.122206727</v>
      </c>
      <c r="K8502" s="24" t="str">
        <f t="shared" si="4"/>
        <v>Over Achived</v>
      </c>
    </row>
    <row r="8503" ht="22.5" customHeight="1">
      <c r="A8503" s="18">
        <v>45779.0</v>
      </c>
      <c r="B8503" s="19" t="str">
        <f t="shared" si="1"/>
        <v>May</v>
      </c>
      <c r="C8503" s="20" t="s">
        <v>7</v>
      </c>
      <c r="D8503" s="19" t="s">
        <v>118</v>
      </c>
      <c r="E8503" s="19" t="s">
        <v>38</v>
      </c>
      <c r="F8503" s="21">
        <v>2.0</v>
      </c>
      <c r="G8503" s="22">
        <v>58270.0</v>
      </c>
      <c r="H8503" s="15" t="str">
        <f t="shared" si="2"/>
        <v>Medium Range</v>
      </c>
      <c r="I8503" s="22">
        <v>46311.0</v>
      </c>
      <c r="J8503" s="23">
        <f t="shared" si="3"/>
        <v>1.258232385</v>
      </c>
      <c r="K8503" s="24" t="str">
        <f t="shared" si="4"/>
        <v>Over Achived</v>
      </c>
    </row>
    <row r="8504" ht="22.5" customHeight="1">
      <c r="A8504" s="18">
        <v>45779.0</v>
      </c>
      <c r="B8504" s="19" t="str">
        <f t="shared" si="1"/>
        <v>May</v>
      </c>
      <c r="C8504" s="20" t="s">
        <v>7</v>
      </c>
      <c r="D8504" s="19" t="s">
        <v>131</v>
      </c>
      <c r="E8504" s="19" t="s">
        <v>63</v>
      </c>
      <c r="F8504" s="21">
        <v>1.0</v>
      </c>
      <c r="G8504" s="22">
        <v>38890.0</v>
      </c>
      <c r="H8504" s="15" t="str">
        <f t="shared" si="2"/>
        <v>Base Range</v>
      </c>
      <c r="I8504" s="22">
        <v>32485.0</v>
      </c>
      <c r="J8504" s="23">
        <f t="shared" si="3"/>
        <v>1.197167924</v>
      </c>
      <c r="K8504" s="24" t="str">
        <f t="shared" si="4"/>
        <v>Over Achived</v>
      </c>
    </row>
    <row r="8505" ht="22.5" customHeight="1">
      <c r="A8505" s="18">
        <v>45779.0</v>
      </c>
      <c r="B8505" s="19" t="str">
        <f t="shared" si="1"/>
        <v>May</v>
      </c>
      <c r="C8505" s="20" t="s">
        <v>7</v>
      </c>
      <c r="D8505" s="19" t="s">
        <v>118</v>
      </c>
      <c r="E8505" s="19" t="s">
        <v>63</v>
      </c>
      <c r="F8505" s="21">
        <v>1.0</v>
      </c>
      <c r="G8505" s="22">
        <v>39094.0</v>
      </c>
      <c r="H8505" s="15" t="str">
        <f t="shared" si="2"/>
        <v>Base Range</v>
      </c>
      <c r="I8505" s="22">
        <v>28914.0</v>
      </c>
      <c r="J8505" s="23">
        <f t="shared" si="3"/>
        <v>1.352078578</v>
      </c>
      <c r="K8505" s="24" t="str">
        <f t="shared" si="4"/>
        <v>Over Achived</v>
      </c>
    </row>
    <row r="8506" ht="22.5" customHeight="1">
      <c r="A8506" s="18">
        <v>45779.0</v>
      </c>
      <c r="B8506" s="19" t="str">
        <f t="shared" si="1"/>
        <v>May</v>
      </c>
      <c r="C8506" s="20" t="s">
        <v>7</v>
      </c>
      <c r="D8506" s="19" t="s">
        <v>118</v>
      </c>
      <c r="E8506" s="19" t="s">
        <v>23</v>
      </c>
      <c r="F8506" s="21">
        <v>2.0</v>
      </c>
      <c r="G8506" s="22">
        <v>41687.0</v>
      </c>
      <c r="H8506" s="15" t="str">
        <f t="shared" si="2"/>
        <v>Base Range</v>
      </c>
      <c r="I8506" s="22">
        <v>31673.0</v>
      </c>
      <c r="J8506" s="23">
        <f t="shared" si="3"/>
        <v>1.316168345</v>
      </c>
      <c r="K8506" s="24" t="str">
        <f t="shared" si="4"/>
        <v>Over Achived</v>
      </c>
    </row>
    <row r="8507" ht="22.5" customHeight="1">
      <c r="A8507" s="18">
        <v>45779.0</v>
      </c>
      <c r="B8507" s="19" t="str">
        <f t="shared" si="1"/>
        <v>May</v>
      </c>
      <c r="C8507" s="20" t="s">
        <v>7</v>
      </c>
      <c r="D8507" s="19" t="s">
        <v>106</v>
      </c>
      <c r="E8507" s="19" t="s">
        <v>68</v>
      </c>
      <c r="F8507" s="21">
        <v>2.0</v>
      </c>
      <c r="G8507" s="22">
        <v>47197.0</v>
      </c>
      <c r="H8507" s="15" t="str">
        <f t="shared" si="2"/>
        <v>Base Range</v>
      </c>
      <c r="I8507" s="22">
        <v>35914.0</v>
      </c>
      <c r="J8507" s="23">
        <f t="shared" si="3"/>
        <v>1.314167177</v>
      </c>
      <c r="K8507" s="24" t="str">
        <f t="shared" si="4"/>
        <v>Over Achived</v>
      </c>
    </row>
    <row r="8508" ht="22.5" customHeight="1">
      <c r="A8508" s="18">
        <v>45779.0</v>
      </c>
      <c r="B8508" s="19" t="str">
        <f t="shared" si="1"/>
        <v>May</v>
      </c>
      <c r="C8508" s="20" t="s">
        <v>7</v>
      </c>
      <c r="D8508" s="19" t="s">
        <v>106</v>
      </c>
      <c r="E8508" s="19" t="s">
        <v>19</v>
      </c>
      <c r="F8508" s="21">
        <v>2.0</v>
      </c>
      <c r="G8508" s="22">
        <v>44597.0</v>
      </c>
      <c r="H8508" s="15" t="str">
        <f t="shared" si="2"/>
        <v>Base Range</v>
      </c>
      <c r="I8508" s="22">
        <v>31787.0</v>
      </c>
      <c r="J8508" s="23">
        <f t="shared" si="3"/>
        <v>1.402994935</v>
      </c>
      <c r="K8508" s="24" t="str">
        <f t="shared" si="4"/>
        <v>Over Achived</v>
      </c>
    </row>
    <row r="8509" ht="22.5" customHeight="1">
      <c r="A8509" s="18">
        <v>45779.0</v>
      </c>
      <c r="B8509" s="19" t="str">
        <f t="shared" si="1"/>
        <v>May</v>
      </c>
      <c r="C8509" s="20" t="s">
        <v>7</v>
      </c>
      <c r="D8509" s="19" t="s">
        <v>8</v>
      </c>
      <c r="E8509" s="19" t="s">
        <v>63</v>
      </c>
      <c r="F8509" s="21">
        <v>1.0</v>
      </c>
      <c r="G8509" s="22">
        <v>40374.0</v>
      </c>
      <c r="H8509" s="15" t="str">
        <f t="shared" si="2"/>
        <v>Base Range</v>
      </c>
      <c r="I8509" s="22">
        <v>37094.0</v>
      </c>
      <c r="J8509" s="23">
        <f t="shared" si="3"/>
        <v>1.088424004</v>
      </c>
      <c r="K8509" s="24" t="str">
        <f t="shared" si="4"/>
        <v>Over Achived</v>
      </c>
    </row>
    <row r="8510" ht="22.5" customHeight="1">
      <c r="A8510" s="18">
        <v>45779.0</v>
      </c>
      <c r="B8510" s="19" t="str">
        <f t="shared" si="1"/>
        <v>May</v>
      </c>
      <c r="C8510" s="20" t="s">
        <v>7</v>
      </c>
      <c r="D8510" s="19" t="s">
        <v>8</v>
      </c>
      <c r="E8510" s="19" t="s">
        <v>9</v>
      </c>
      <c r="F8510" s="21">
        <v>3.0</v>
      </c>
      <c r="G8510" s="22">
        <v>94802.0</v>
      </c>
      <c r="H8510" s="15" t="str">
        <f t="shared" si="2"/>
        <v>Very High Range</v>
      </c>
      <c r="I8510" s="22">
        <v>82568.0</v>
      </c>
      <c r="J8510" s="23">
        <f t="shared" si="3"/>
        <v>1.148168782</v>
      </c>
      <c r="K8510" s="24" t="str">
        <f t="shared" si="4"/>
        <v>Over Achived</v>
      </c>
    </row>
    <row r="8511" ht="22.5" customHeight="1">
      <c r="A8511" s="18">
        <v>45779.0</v>
      </c>
      <c r="B8511" s="19" t="str">
        <f t="shared" si="1"/>
        <v>May</v>
      </c>
      <c r="C8511" s="20" t="s">
        <v>7</v>
      </c>
      <c r="D8511" s="19" t="s">
        <v>8</v>
      </c>
      <c r="E8511" s="19" t="s">
        <v>19</v>
      </c>
      <c r="F8511" s="21">
        <v>2.0</v>
      </c>
      <c r="G8511" s="22">
        <v>49571.0</v>
      </c>
      <c r="H8511" s="15" t="str">
        <f t="shared" si="2"/>
        <v>Base Range</v>
      </c>
      <c r="I8511" s="22">
        <v>45058.0</v>
      </c>
      <c r="J8511" s="23">
        <f t="shared" si="3"/>
        <v>1.100159794</v>
      </c>
      <c r="K8511" s="24" t="str">
        <f t="shared" si="4"/>
        <v>Over Achived</v>
      </c>
    </row>
    <row r="8512" ht="22.5" customHeight="1">
      <c r="A8512" s="18">
        <v>45779.0</v>
      </c>
      <c r="B8512" s="19" t="str">
        <f t="shared" si="1"/>
        <v>May</v>
      </c>
      <c r="C8512" s="20" t="s">
        <v>7</v>
      </c>
      <c r="D8512" s="19" t="s">
        <v>118</v>
      </c>
      <c r="E8512" s="19" t="s">
        <v>63</v>
      </c>
      <c r="F8512" s="21">
        <v>1.0</v>
      </c>
      <c r="G8512" s="22">
        <v>39087.0</v>
      </c>
      <c r="H8512" s="15" t="str">
        <f t="shared" si="2"/>
        <v>Base Range</v>
      </c>
      <c r="I8512" s="22">
        <v>33998.0</v>
      </c>
      <c r="J8512" s="23">
        <f t="shared" si="3"/>
        <v>1.149685276</v>
      </c>
      <c r="K8512" s="24" t="str">
        <f t="shared" si="4"/>
        <v>Over Achived</v>
      </c>
    </row>
    <row r="8513" ht="22.5" customHeight="1">
      <c r="A8513" s="18">
        <v>45779.0</v>
      </c>
      <c r="B8513" s="19" t="str">
        <f t="shared" si="1"/>
        <v>May</v>
      </c>
      <c r="C8513" s="20" t="s">
        <v>7</v>
      </c>
      <c r="D8513" s="19" t="s">
        <v>131</v>
      </c>
      <c r="E8513" s="19" t="s">
        <v>34</v>
      </c>
      <c r="F8513" s="21">
        <v>4.0</v>
      </c>
      <c r="G8513" s="22">
        <v>83475.0</v>
      </c>
      <c r="H8513" s="15" t="str">
        <f t="shared" si="2"/>
        <v>High Range</v>
      </c>
      <c r="I8513" s="22">
        <v>63407.0</v>
      </c>
      <c r="J8513" s="23">
        <f t="shared" si="3"/>
        <v>1.316495024</v>
      </c>
      <c r="K8513" s="24" t="str">
        <f t="shared" si="4"/>
        <v>Over Achived</v>
      </c>
    </row>
    <row r="8514" ht="22.5" customHeight="1">
      <c r="A8514" s="18">
        <v>45779.0</v>
      </c>
      <c r="B8514" s="19" t="str">
        <f t="shared" si="1"/>
        <v>May</v>
      </c>
      <c r="C8514" s="20" t="s">
        <v>7</v>
      </c>
      <c r="D8514" s="19" t="s">
        <v>8</v>
      </c>
      <c r="E8514" s="19" t="s">
        <v>34</v>
      </c>
      <c r="F8514" s="21">
        <v>4.0</v>
      </c>
      <c r="G8514" s="22">
        <v>88260.0</v>
      </c>
      <c r="H8514" s="15" t="str">
        <f t="shared" si="2"/>
        <v>High Range</v>
      </c>
      <c r="I8514" s="22">
        <v>82080.0</v>
      </c>
      <c r="J8514" s="23">
        <f t="shared" si="3"/>
        <v>1.075292398</v>
      </c>
      <c r="K8514" s="24" t="str">
        <f t="shared" si="4"/>
        <v>Over Achived</v>
      </c>
    </row>
    <row r="8515" ht="22.5" customHeight="1">
      <c r="A8515" s="18">
        <v>45779.0</v>
      </c>
      <c r="B8515" s="19" t="str">
        <f t="shared" si="1"/>
        <v>May</v>
      </c>
      <c r="C8515" s="20" t="s">
        <v>7</v>
      </c>
      <c r="D8515" s="19" t="s">
        <v>131</v>
      </c>
      <c r="E8515" s="19" t="s">
        <v>68</v>
      </c>
      <c r="F8515" s="21">
        <v>2.0</v>
      </c>
      <c r="G8515" s="22">
        <v>40396.0</v>
      </c>
      <c r="H8515" s="15" t="str">
        <f t="shared" si="2"/>
        <v>Base Range</v>
      </c>
      <c r="I8515" s="22">
        <v>37617.0</v>
      </c>
      <c r="J8515" s="23">
        <f t="shared" si="3"/>
        <v>1.073876173</v>
      </c>
      <c r="K8515" s="24" t="str">
        <f t="shared" si="4"/>
        <v>Over Achived</v>
      </c>
    </row>
    <row r="8516" ht="22.5" customHeight="1">
      <c r="A8516" s="18">
        <v>45779.0</v>
      </c>
      <c r="B8516" s="19" t="str">
        <f t="shared" si="1"/>
        <v>May</v>
      </c>
      <c r="C8516" s="20" t="s">
        <v>92</v>
      </c>
      <c r="D8516" s="19" t="s">
        <v>98</v>
      </c>
      <c r="E8516" s="19" t="s">
        <v>26</v>
      </c>
      <c r="F8516" s="21">
        <v>2.0</v>
      </c>
      <c r="G8516" s="22">
        <v>49785.0</v>
      </c>
      <c r="H8516" s="15" t="str">
        <f t="shared" si="2"/>
        <v>Base Range</v>
      </c>
      <c r="I8516" s="22">
        <v>64420.0</v>
      </c>
      <c r="J8516" s="23">
        <f t="shared" si="3"/>
        <v>0.7728190003</v>
      </c>
      <c r="K8516" s="24" t="str">
        <f t="shared" si="4"/>
        <v>Target Not Meet</v>
      </c>
    </row>
    <row r="8517" ht="22.5" customHeight="1">
      <c r="A8517" s="18">
        <v>45779.0</v>
      </c>
      <c r="B8517" s="19" t="str">
        <f t="shared" si="1"/>
        <v>May</v>
      </c>
      <c r="C8517" s="20" t="s">
        <v>92</v>
      </c>
      <c r="D8517" s="19" t="s">
        <v>98</v>
      </c>
      <c r="E8517" s="19" t="s">
        <v>34</v>
      </c>
      <c r="F8517" s="21">
        <v>3.0</v>
      </c>
      <c r="G8517" s="22">
        <v>71450.0</v>
      </c>
      <c r="H8517" s="15" t="str">
        <f t="shared" si="2"/>
        <v>High Range</v>
      </c>
      <c r="I8517" s="22">
        <v>90598.0</v>
      </c>
      <c r="J8517" s="23">
        <f t="shared" si="3"/>
        <v>0.788648756</v>
      </c>
      <c r="K8517" s="24" t="str">
        <f t="shared" si="4"/>
        <v>Target Not Meet</v>
      </c>
    </row>
    <row r="8518" ht="22.5" customHeight="1">
      <c r="A8518" s="18">
        <v>45779.0</v>
      </c>
      <c r="B8518" s="19" t="str">
        <f t="shared" si="1"/>
        <v>May</v>
      </c>
      <c r="C8518" s="20" t="s">
        <v>92</v>
      </c>
      <c r="D8518" s="19" t="s">
        <v>144</v>
      </c>
      <c r="E8518" s="19" t="s">
        <v>26</v>
      </c>
      <c r="F8518" s="21">
        <v>3.0</v>
      </c>
      <c r="G8518" s="22">
        <v>50938.0</v>
      </c>
      <c r="H8518" s="15" t="str">
        <f t="shared" si="2"/>
        <v>Medium Range</v>
      </c>
      <c r="I8518" s="22">
        <v>46373.0</v>
      </c>
      <c r="J8518" s="23">
        <f t="shared" si="3"/>
        <v>1.098440903</v>
      </c>
      <c r="K8518" s="24" t="str">
        <f t="shared" si="4"/>
        <v>Over Achived</v>
      </c>
    </row>
    <row r="8519" ht="22.5" customHeight="1">
      <c r="A8519" s="18">
        <v>45779.0</v>
      </c>
      <c r="B8519" s="19" t="str">
        <f t="shared" si="1"/>
        <v>May</v>
      </c>
      <c r="C8519" s="20" t="s">
        <v>92</v>
      </c>
      <c r="D8519" s="19" t="s">
        <v>144</v>
      </c>
      <c r="E8519" s="19" t="s">
        <v>23</v>
      </c>
      <c r="F8519" s="21">
        <v>2.0</v>
      </c>
      <c r="G8519" s="22">
        <v>36296.0</v>
      </c>
      <c r="H8519" s="15" t="str">
        <f t="shared" si="2"/>
        <v>Base Range</v>
      </c>
      <c r="I8519" s="22">
        <v>30133.0</v>
      </c>
      <c r="J8519" s="23">
        <f t="shared" si="3"/>
        <v>1.204526599</v>
      </c>
      <c r="K8519" s="24" t="str">
        <f t="shared" si="4"/>
        <v>Over Achived</v>
      </c>
    </row>
    <row r="8520" ht="22.5" customHeight="1">
      <c r="A8520" s="18">
        <v>45779.0</v>
      </c>
      <c r="B8520" s="19" t="str">
        <f t="shared" si="1"/>
        <v>May</v>
      </c>
      <c r="C8520" s="20" t="s">
        <v>7</v>
      </c>
      <c r="D8520" s="19" t="s">
        <v>131</v>
      </c>
      <c r="E8520" s="19" t="s">
        <v>23</v>
      </c>
      <c r="F8520" s="21">
        <v>2.0</v>
      </c>
      <c r="G8520" s="22">
        <v>45913.0</v>
      </c>
      <c r="H8520" s="15" t="str">
        <f t="shared" si="2"/>
        <v>Base Range</v>
      </c>
      <c r="I8520" s="22">
        <v>35890.0</v>
      </c>
      <c r="J8520" s="23">
        <f t="shared" si="3"/>
        <v>1.279269992</v>
      </c>
      <c r="K8520" s="24" t="str">
        <f t="shared" si="4"/>
        <v>Over Achived</v>
      </c>
    </row>
    <row r="8521" ht="22.5" customHeight="1">
      <c r="A8521" s="18">
        <v>45779.0</v>
      </c>
      <c r="B8521" s="19" t="str">
        <f t="shared" si="1"/>
        <v>May</v>
      </c>
      <c r="C8521" s="20" t="s">
        <v>92</v>
      </c>
      <c r="D8521" s="19" t="s">
        <v>144</v>
      </c>
      <c r="E8521" s="19" t="s">
        <v>34</v>
      </c>
      <c r="F8521" s="21">
        <v>3.0</v>
      </c>
      <c r="G8521" s="22">
        <v>65463.0</v>
      </c>
      <c r="H8521" s="15" t="str">
        <f t="shared" si="2"/>
        <v>Medium Range</v>
      </c>
      <c r="I8521" s="22">
        <v>55711.0</v>
      </c>
      <c r="J8521" s="23">
        <f t="shared" si="3"/>
        <v>1.175046221</v>
      </c>
      <c r="K8521" s="24" t="str">
        <f t="shared" si="4"/>
        <v>Over Achived</v>
      </c>
    </row>
    <row r="8522" ht="22.5" customHeight="1">
      <c r="A8522" s="18">
        <v>45779.0</v>
      </c>
      <c r="B8522" s="19" t="str">
        <f t="shared" si="1"/>
        <v>May</v>
      </c>
      <c r="C8522" s="20" t="s">
        <v>92</v>
      </c>
      <c r="D8522" s="19" t="s">
        <v>144</v>
      </c>
      <c r="E8522" s="19" t="s">
        <v>19</v>
      </c>
      <c r="F8522" s="21">
        <v>2.0</v>
      </c>
      <c r="G8522" s="22">
        <v>40670.0</v>
      </c>
      <c r="H8522" s="15" t="str">
        <f t="shared" si="2"/>
        <v>Base Range</v>
      </c>
      <c r="I8522" s="22">
        <v>34591.0</v>
      </c>
      <c r="J8522" s="23">
        <f t="shared" si="3"/>
        <v>1.175739354</v>
      </c>
      <c r="K8522" s="24" t="str">
        <f t="shared" si="4"/>
        <v>Over Achived</v>
      </c>
    </row>
    <row r="8523" ht="22.5" customHeight="1">
      <c r="A8523" s="18">
        <v>45779.0</v>
      </c>
      <c r="B8523" s="19" t="str">
        <f t="shared" si="1"/>
        <v>May</v>
      </c>
      <c r="C8523" s="20" t="s">
        <v>92</v>
      </c>
      <c r="D8523" s="19" t="s">
        <v>144</v>
      </c>
      <c r="E8523" s="19" t="s">
        <v>26</v>
      </c>
      <c r="F8523" s="21">
        <v>2.0</v>
      </c>
      <c r="G8523" s="22">
        <v>57412.0</v>
      </c>
      <c r="H8523" s="15" t="str">
        <f t="shared" si="2"/>
        <v>Medium Range</v>
      </c>
      <c r="I8523" s="22">
        <v>43316.0</v>
      </c>
      <c r="J8523" s="23">
        <f t="shared" si="3"/>
        <v>1.325422477</v>
      </c>
      <c r="K8523" s="24" t="str">
        <f t="shared" si="4"/>
        <v>Over Achived</v>
      </c>
    </row>
    <row r="8524" ht="22.5" customHeight="1">
      <c r="A8524" s="18">
        <v>45779.0</v>
      </c>
      <c r="B8524" s="19" t="str">
        <f t="shared" si="1"/>
        <v>May</v>
      </c>
      <c r="C8524" s="20" t="s">
        <v>92</v>
      </c>
      <c r="D8524" s="25" t="s">
        <v>149</v>
      </c>
      <c r="E8524" s="19" t="s">
        <v>68</v>
      </c>
      <c r="F8524" s="21">
        <v>1.0</v>
      </c>
      <c r="G8524" s="22">
        <v>35203.0</v>
      </c>
      <c r="H8524" s="15" t="str">
        <f t="shared" si="2"/>
        <v>Base Range</v>
      </c>
      <c r="I8524" s="22">
        <v>32219.0</v>
      </c>
      <c r="J8524" s="23">
        <f t="shared" si="3"/>
        <v>1.092616158</v>
      </c>
      <c r="K8524" s="24" t="str">
        <f t="shared" si="4"/>
        <v>Over Achived</v>
      </c>
    </row>
    <row r="8525" ht="22.5" customHeight="1">
      <c r="A8525" s="18">
        <v>45779.0</v>
      </c>
      <c r="B8525" s="19" t="str">
        <f t="shared" si="1"/>
        <v>May</v>
      </c>
      <c r="C8525" s="20" t="s">
        <v>92</v>
      </c>
      <c r="D8525" s="25" t="s">
        <v>149</v>
      </c>
      <c r="E8525" s="19" t="s">
        <v>34</v>
      </c>
      <c r="F8525" s="21">
        <v>3.0</v>
      </c>
      <c r="G8525" s="22">
        <v>60660.0</v>
      </c>
      <c r="H8525" s="15" t="str">
        <f t="shared" si="2"/>
        <v>Medium Range</v>
      </c>
      <c r="I8525" s="22">
        <v>56893.0</v>
      </c>
      <c r="J8525" s="23">
        <f t="shared" si="3"/>
        <v>1.066212012</v>
      </c>
      <c r="K8525" s="24" t="str">
        <f t="shared" si="4"/>
        <v>Over Achived</v>
      </c>
    </row>
    <row r="8526" ht="22.5" customHeight="1">
      <c r="A8526" s="18">
        <v>45779.0</v>
      </c>
      <c r="B8526" s="19" t="str">
        <f t="shared" si="1"/>
        <v>May</v>
      </c>
      <c r="C8526" s="20" t="s">
        <v>92</v>
      </c>
      <c r="D8526" s="25" t="s">
        <v>149</v>
      </c>
      <c r="E8526" s="19" t="s">
        <v>34</v>
      </c>
      <c r="F8526" s="21">
        <v>2.0</v>
      </c>
      <c r="G8526" s="22">
        <v>79437.0</v>
      </c>
      <c r="H8526" s="15" t="str">
        <f t="shared" si="2"/>
        <v>High Range</v>
      </c>
      <c r="I8526" s="22">
        <v>61232.0</v>
      </c>
      <c r="J8526" s="23">
        <f t="shared" si="3"/>
        <v>1.297311863</v>
      </c>
      <c r="K8526" s="24" t="str">
        <f t="shared" si="4"/>
        <v>Over Achived</v>
      </c>
    </row>
    <row r="8527" ht="22.5" customHeight="1">
      <c r="A8527" s="18">
        <v>45779.0</v>
      </c>
      <c r="B8527" s="19" t="str">
        <f t="shared" si="1"/>
        <v>May</v>
      </c>
      <c r="C8527" s="20" t="s">
        <v>92</v>
      </c>
      <c r="D8527" s="25" t="s">
        <v>149</v>
      </c>
      <c r="E8527" s="19" t="s">
        <v>38</v>
      </c>
      <c r="F8527" s="21">
        <v>2.0</v>
      </c>
      <c r="G8527" s="22">
        <v>49895.0</v>
      </c>
      <c r="H8527" s="15" t="str">
        <f t="shared" si="2"/>
        <v>Base Range</v>
      </c>
      <c r="I8527" s="22">
        <v>43593.0</v>
      </c>
      <c r="J8527" s="23">
        <f t="shared" si="3"/>
        <v>1.144564494</v>
      </c>
      <c r="K8527" s="24" t="str">
        <f t="shared" si="4"/>
        <v>Over Achived</v>
      </c>
    </row>
    <row r="8528" ht="22.5" customHeight="1">
      <c r="A8528" s="18">
        <v>45779.0</v>
      </c>
      <c r="B8528" s="19" t="str">
        <f t="shared" si="1"/>
        <v>May</v>
      </c>
      <c r="C8528" s="20" t="s">
        <v>92</v>
      </c>
      <c r="D8528" s="19" t="s">
        <v>158</v>
      </c>
      <c r="E8528" s="19" t="s">
        <v>68</v>
      </c>
      <c r="F8528" s="21">
        <v>1.0</v>
      </c>
      <c r="G8528" s="22">
        <v>34122.0</v>
      </c>
      <c r="H8528" s="15" t="str">
        <f t="shared" si="2"/>
        <v>Base Range</v>
      </c>
      <c r="I8528" s="22">
        <v>28552.0</v>
      </c>
      <c r="J8528" s="23">
        <f t="shared" si="3"/>
        <v>1.195082656</v>
      </c>
      <c r="K8528" s="24" t="str">
        <f t="shared" si="4"/>
        <v>Over Achived</v>
      </c>
    </row>
    <row r="8529" ht="22.5" customHeight="1">
      <c r="A8529" s="18">
        <v>45779.0</v>
      </c>
      <c r="B8529" s="19" t="str">
        <f t="shared" si="1"/>
        <v>May</v>
      </c>
      <c r="C8529" s="20" t="s">
        <v>92</v>
      </c>
      <c r="D8529" s="19" t="s">
        <v>158</v>
      </c>
      <c r="E8529" s="19" t="s">
        <v>26</v>
      </c>
      <c r="F8529" s="21">
        <v>3.0</v>
      </c>
      <c r="G8529" s="22">
        <v>51883.0</v>
      </c>
      <c r="H8529" s="15" t="str">
        <f t="shared" si="2"/>
        <v>Medium Range</v>
      </c>
      <c r="I8529" s="22">
        <v>47911.0</v>
      </c>
      <c r="J8529" s="23">
        <f t="shared" si="3"/>
        <v>1.082903717</v>
      </c>
      <c r="K8529" s="24" t="str">
        <f t="shared" si="4"/>
        <v>Over Achived</v>
      </c>
    </row>
    <row r="8530" ht="22.5" customHeight="1">
      <c r="A8530" s="18">
        <v>45779.0</v>
      </c>
      <c r="B8530" s="19" t="str">
        <f t="shared" si="1"/>
        <v>May</v>
      </c>
      <c r="C8530" s="20" t="s">
        <v>7</v>
      </c>
      <c r="D8530" s="19" t="s">
        <v>131</v>
      </c>
      <c r="E8530" s="19" t="s">
        <v>38</v>
      </c>
      <c r="F8530" s="21">
        <v>2.0</v>
      </c>
      <c r="G8530" s="22">
        <v>69858.0</v>
      </c>
      <c r="H8530" s="15" t="str">
        <f t="shared" si="2"/>
        <v>Medium Range</v>
      </c>
      <c r="I8530" s="22">
        <v>51767.0</v>
      </c>
      <c r="J8530" s="23">
        <f t="shared" si="3"/>
        <v>1.349469739</v>
      </c>
      <c r="K8530" s="24" t="str">
        <f t="shared" si="4"/>
        <v>Over Achived</v>
      </c>
    </row>
    <row r="8531" ht="22.5" customHeight="1">
      <c r="A8531" s="18">
        <v>45779.0</v>
      </c>
      <c r="B8531" s="19" t="str">
        <f t="shared" si="1"/>
        <v>May</v>
      </c>
      <c r="C8531" s="20" t="s">
        <v>92</v>
      </c>
      <c r="D8531" s="25" t="s">
        <v>149</v>
      </c>
      <c r="E8531" s="19" t="s">
        <v>34</v>
      </c>
      <c r="F8531" s="21">
        <v>2.0</v>
      </c>
      <c r="G8531" s="22">
        <v>61336.0</v>
      </c>
      <c r="H8531" s="15" t="str">
        <f t="shared" si="2"/>
        <v>Medium Range</v>
      </c>
      <c r="I8531" s="22">
        <v>44586.0</v>
      </c>
      <c r="J8531" s="23">
        <f t="shared" si="3"/>
        <v>1.375678464</v>
      </c>
      <c r="K8531" s="24" t="str">
        <f t="shared" si="4"/>
        <v>Over Achived</v>
      </c>
    </row>
    <row r="8532" ht="22.5" customHeight="1">
      <c r="A8532" s="18">
        <v>45780.0</v>
      </c>
      <c r="B8532" s="19" t="str">
        <f t="shared" si="1"/>
        <v>May</v>
      </c>
      <c r="C8532" s="20" t="s">
        <v>57</v>
      </c>
      <c r="D8532" s="19" t="s">
        <v>58</v>
      </c>
      <c r="E8532" s="19" t="s">
        <v>9</v>
      </c>
      <c r="F8532" s="21">
        <v>2.0</v>
      </c>
      <c r="G8532" s="22">
        <v>41593.0</v>
      </c>
      <c r="H8532" s="15" t="str">
        <f t="shared" si="2"/>
        <v>Base Range</v>
      </c>
      <c r="I8532" s="22">
        <v>36763.0</v>
      </c>
      <c r="J8532" s="23">
        <f t="shared" si="3"/>
        <v>1.131382096</v>
      </c>
      <c r="K8532" s="24" t="str">
        <f t="shared" si="4"/>
        <v>Over Achived</v>
      </c>
    </row>
    <row r="8533" ht="22.5" customHeight="1">
      <c r="A8533" s="18">
        <v>45780.0</v>
      </c>
      <c r="B8533" s="19" t="str">
        <f t="shared" si="1"/>
        <v>May</v>
      </c>
      <c r="C8533" s="20" t="s">
        <v>57</v>
      </c>
      <c r="D8533" s="19" t="s">
        <v>58</v>
      </c>
      <c r="E8533" s="19" t="s">
        <v>68</v>
      </c>
      <c r="F8533" s="21">
        <v>1.0</v>
      </c>
      <c r="G8533" s="22">
        <v>14705.0</v>
      </c>
      <c r="H8533" s="15" t="str">
        <f t="shared" si="2"/>
        <v>Base Range</v>
      </c>
      <c r="I8533" s="22">
        <v>10779.0</v>
      </c>
      <c r="J8533" s="23">
        <f t="shared" si="3"/>
        <v>1.364226737</v>
      </c>
      <c r="K8533" s="24" t="str">
        <f t="shared" si="4"/>
        <v>Over Achived</v>
      </c>
    </row>
    <row r="8534" ht="22.5" customHeight="1">
      <c r="A8534" s="18">
        <v>45780.0</v>
      </c>
      <c r="B8534" s="19" t="str">
        <f t="shared" si="1"/>
        <v>May</v>
      </c>
      <c r="C8534" s="20" t="s">
        <v>57</v>
      </c>
      <c r="D8534" s="19" t="s">
        <v>58</v>
      </c>
      <c r="E8534" s="19" t="s">
        <v>9</v>
      </c>
      <c r="F8534" s="21">
        <v>1.0</v>
      </c>
      <c r="G8534" s="22">
        <v>37437.0</v>
      </c>
      <c r="H8534" s="15" t="str">
        <f t="shared" si="2"/>
        <v>Base Range</v>
      </c>
      <c r="I8534" s="22">
        <v>35308.0</v>
      </c>
      <c r="J8534" s="23">
        <f t="shared" si="3"/>
        <v>1.060297949</v>
      </c>
      <c r="K8534" s="24" t="str">
        <f t="shared" si="4"/>
        <v>Over Achived</v>
      </c>
    </row>
    <row r="8535" ht="22.5" customHeight="1">
      <c r="A8535" s="18">
        <v>45780.0</v>
      </c>
      <c r="B8535" s="19" t="str">
        <f t="shared" si="1"/>
        <v>May</v>
      </c>
      <c r="C8535" s="20" t="s">
        <v>13</v>
      </c>
      <c r="D8535" s="19" t="s">
        <v>169</v>
      </c>
      <c r="E8535" s="19" t="s">
        <v>34</v>
      </c>
      <c r="F8535" s="21">
        <v>2.0</v>
      </c>
      <c r="G8535" s="22">
        <v>41140.0</v>
      </c>
      <c r="H8535" s="15" t="str">
        <f t="shared" si="2"/>
        <v>Base Range</v>
      </c>
      <c r="I8535" s="22">
        <v>50926.0</v>
      </c>
      <c r="J8535" s="23">
        <f t="shared" si="3"/>
        <v>0.807838825</v>
      </c>
      <c r="K8535" s="24" t="str">
        <f t="shared" si="4"/>
        <v>Target Not Meet</v>
      </c>
    </row>
    <row r="8536" ht="22.5" customHeight="1">
      <c r="A8536" s="18">
        <v>45780.0</v>
      </c>
      <c r="B8536" s="19" t="str">
        <f t="shared" si="1"/>
        <v>May</v>
      </c>
      <c r="C8536" s="20" t="s">
        <v>13</v>
      </c>
      <c r="D8536" s="19" t="s">
        <v>169</v>
      </c>
      <c r="E8536" s="19" t="s">
        <v>38</v>
      </c>
      <c r="F8536" s="21">
        <v>2.0</v>
      </c>
      <c r="G8536" s="22">
        <v>29717.0</v>
      </c>
      <c r="H8536" s="15" t="str">
        <f t="shared" si="2"/>
        <v>Base Range</v>
      </c>
      <c r="I8536" s="22">
        <v>34345.0</v>
      </c>
      <c r="J8536" s="23">
        <f t="shared" si="3"/>
        <v>0.8652496724</v>
      </c>
      <c r="K8536" s="24" t="str">
        <f t="shared" si="4"/>
        <v>Target Not Meet</v>
      </c>
    </row>
    <row r="8537" ht="22.5" customHeight="1">
      <c r="A8537" s="18">
        <v>45780.0</v>
      </c>
      <c r="B8537" s="19" t="str">
        <f t="shared" si="1"/>
        <v>May</v>
      </c>
      <c r="C8537" s="20" t="s">
        <v>13</v>
      </c>
      <c r="D8537" s="19" t="s">
        <v>169</v>
      </c>
      <c r="E8537" s="19" t="s">
        <v>23</v>
      </c>
      <c r="F8537" s="21">
        <v>1.0</v>
      </c>
      <c r="G8537" s="22">
        <v>23424.0</v>
      </c>
      <c r="H8537" s="15" t="str">
        <f t="shared" si="2"/>
        <v>Base Range</v>
      </c>
      <c r="I8537" s="22">
        <v>30267.0</v>
      </c>
      <c r="J8537" s="23">
        <f t="shared" si="3"/>
        <v>0.7739121816</v>
      </c>
      <c r="K8537" s="24" t="str">
        <f t="shared" si="4"/>
        <v>Target Not Meet</v>
      </c>
    </row>
    <row r="8538" ht="22.5" customHeight="1">
      <c r="A8538" s="18">
        <v>45780.0</v>
      </c>
      <c r="B8538" s="19" t="str">
        <f t="shared" si="1"/>
        <v>May</v>
      </c>
      <c r="C8538" s="20" t="s">
        <v>13</v>
      </c>
      <c r="D8538" s="19" t="s">
        <v>29</v>
      </c>
      <c r="E8538" s="19" t="s">
        <v>23</v>
      </c>
      <c r="F8538" s="21">
        <v>1.0</v>
      </c>
      <c r="G8538" s="22">
        <v>24441.0</v>
      </c>
      <c r="H8538" s="15" t="str">
        <f t="shared" si="2"/>
        <v>Base Range</v>
      </c>
      <c r="I8538" s="22">
        <v>29551.0</v>
      </c>
      <c r="J8538" s="23">
        <f t="shared" si="3"/>
        <v>0.8270786099</v>
      </c>
      <c r="K8538" s="24" t="str">
        <f t="shared" si="4"/>
        <v>Target Not Meet</v>
      </c>
    </row>
    <row r="8539" ht="22.5" customHeight="1">
      <c r="A8539" s="18">
        <v>45780.0</v>
      </c>
      <c r="B8539" s="19" t="str">
        <f t="shared" si="1"/>
        <v>May</v>
      </c>
      <c r="C8539" s="20" t="s">
        <v>13</v>
      </c>
      <c r="D8539" s="19" t="s">
        <v>37</v>
      </c>
      <c r="E8539" s="19" t="s">
        <v>68</v>
      </c>
      <c r="F8539" s="21">
        <v>1.0</v>
      </c>
      <c r="G8539" s="22">
        <v>19247.0</v>
      </c>
      <c r="H8539" s="15" t="str">
        <f t="shared" si="2"/>
        <v>Base Range</v>
      </c>
      <c r="I8539" s="22">
        <v>22442.0</v>
      </c>
      <c r="J8539" s="23">
        <f t="shared" si="3"/>
        <v>0.8576330095</v>
      </c>
      <c r="K8539" s="24" t="str">
        <f t="shared" si="4"/>
        <v>Target Not Meet</v>
      </c>
    </row>
    <row r="8540" ht="22.5" customHeight="1">
      <c r="A8540" s="18">
        <v>45780.0</v>
      </c>
      <c r="B8540" s="19" t="str">
        <f t="shared" si="1"/>
        <v>May</v>
      </c>
      <c r="C8540" s="20" t="s">
        <v>13</v>
      </c>
      <c r="D8540" s="19" t="s">
        <v>37</v>
      </c>
      <c r="E8540" s="19" t="s">
        <v>23</v>
      </c>
      <c r="F8540" s="21">
        <v>1.0</v>
      </c>
      <c r="G8540" s="22">
        <v>27702.0</v>
      </c>
      <c r="H8540" s="15" t="str">
        <f t="shared" si="2"/>
        <v>Base Range</v>
      </c>
      <c r="I8540" s="22">
        <v>31070.0</v>
      </c>
      <c r="J8540" s="23">
        <f t="shared" si="3"/>
        <v>0.8915996138</v>
      </c>
      <c r="K8540" s="24" t="str">
        <f t="shared" si="4"/>
        <v>Target Not Meet</v>
      </c>
    </row>
    <row r="8541" ht="22.5" customHeight="1">
      <c r="A8541" s="18">
        <v>45780.0</v>
      </c>
      <c r="B8541" s="19" t="str">
        <f t="shared" si="1"/>
        <v>May</v>
      </c>
      <c r="C8541" s="20" t="s">
        <v>13</v>
      </c>
      <c r="D8541" s="19" t="s">
        <v>37</v>
      </c>
      <c r="E8541" s="19" t="s">
        <v>9</v>
      </c>
      <c r="F8541" s="21">
        <v>2.0</v>
      </c>
      <c r="G8541" s="22">
        <v>46982.0</v>
      </c>
      <c r="H8541" s="15" t="str">
        <f t="shared" si="2"/>
        <v>Base Range</v>
      </c>
      <c r="I8541" s="22">
        <v>58791.0</v>
      </c>
      <c r="J8541" s="23">
        <f t="shared" si="3"/>
        <v>0.7991359222</v>
      </c>
      <c r="K8541" s="24" t="str">
        <f t="shared" si="4"/>
        <v>Target Not Meet</v>
      </c>
    </row>
    <row r="8542" ht="22.5" customHeight="1">
      <c r="A8542" s="18">
        <v>45780.0</v>
      </c>
      <c r="B8542" s="19" t="str">
        <f t="shared" si="1"/>
        <v>May</v>
      </c>
      <c r="C8542" s="20" t="s">
        <v>13</v>
      </c>
      <c r="D8542" s="19" t="s">
        <v>37</v>
      </c>
      <c r="E8542" s="19" t="s">
        <v>26</v>
      </c>
      <c r="F8542" s="21">
        <v>1.0</v>
      </c>
      <c r="G8542" s="22">
        <v>35450.0</v>
      </c>
      <c r="H8542" s="15" t="str">
        <f t="shared" si="2"/>
        <v>Base Range</v>
      </c>
      <c r="I8542" s="22">
        <v>39455.0</v>
      </c>
      <c r="J8542" s="23">
        <f t="shared" si="3"/>
        <v>0.8984919529</v>
      </c>
      <c r="K8542" s="24" t="str">
        <f t="shared" si="4"/>
        <v>Target Not Meet</v>
      </c>
    </row>
    <row r="8543" ht="22.5" customHeight="1">
      <c r="A8543" s="18">
        <v>45780.0</v>
      </c>
      <c r="B8543" s="19" t="str">
        <f t="shared" si="1"/>
        <v>May</v>
      </c>
      <c r="C8543" s="20" t="s">
        <v>13</v>
      </c>
      <c r="D8543" s="19" t="s">
        <v>29</v>
      </c>
      <c r="E8543" s="19" t="s">
        <v>26</v>
      </c>
      <c r="F8543" s="21">
        <v>1.0</v>
      </c>
      <c r="G8543" s="22">
        <v>35686.0</v>
      </c>
      <c r="H8543" s="15" t="str">
        <f t="shared" si="2"/>
        <v>Base Range</v>
      </c>
      <c r="I8543" s="22">
        <v>40218.0</v>
      </c>
      <c r="J8543" s="23">
        <f t="shared" si="3"/>
        <v>0.8873141379</v>
      </c>
      <c r="K8543" s="24" t="str">
        <f t="shared" si="4"/>
        <v>Target Not Meet</v>
      </c>
    </row>
    <row r="8544" ht="22.5" customHeight="1">
      <c r="A8544" s="18">
        <v>45780.0</v>
      </c>
      <c r="B8544" s="19" t="str">
        <f t="shared" si="1"/>
        <v>May</v>
      </c>
      <c r="C8544" s="20" t="s">
        <v>57</v>
      </c>
      <c r="D8544" s="19" t="s">
        <v>58</v>
      </c>
      <c r="E8544" s="19" t="s">
        <v>23</v>
      </c>
      <c r="F8544" s="21">
        <v>1.0</v>
      </c>
      <c r="G8544" s="22">
        <v>19778.0</v>
      </c>
      <c r="H8544" s="15" t="str">
        <f t="shared" si="2"/>
        <v>Base Range</v>
      </c>
      <c r="I8544" s="22">
        <v>17588.0</v>
      </c>
      <c r="J8544" s="23">
        <f t="shared" si="3"/>
        <v>1.124516716</v>
      </c>
      <c r="K8544" s="24" t="str">
        <f t="shared" si="4"/>
        <v>Over Achived</v>
      </c>
    </row>
    <row r="8545" ht="22.5" customHeight="1">
      <c r="A8545" s="18">
        <v>45780.0</v>
      </c>
      <c r="B8545" s="19" t="str">
        <f t="shared" si="1"/>
        <v>May</v>
      </c>
      <c r="C8545" s="20" t="s">
        <v>13</v>
      </c>
      <c r="D8545" s="19" t="s">
        <v>37</v>
      </c>
      <c r="E8545" s="19" t="s">
        <v>63</v>
      </c>
      <c r="F8545" s="21">
        <v>1.0</v>
      </c>
      <c r="G8545" s="22">
        <v>10264.0</v>
      </c>
      <c r="H8545" s="15" t="str">
        <f t="shared" si="2"/>
        <v>Base Range</v>
      </c>
      <c r="I8545" s="22">
        <v>10827.0</v>
      </c>
      <c r="J8545" s="23">
        <f t="shared" si="3"/>
        <v>0.9480003694</v>
      </c>
      <c r="K8545" s="24" t="str">
        <f t="shared" si="4"/>
        <v>Target Not Meet</v>
      </c>
    </row>
    <row r="8546" ht="22.5" customHeight="1">
      <c r="A8546" s="18">
        <v>45780.0</v>
      </c>
      <c r="B8546" s="19" t="str">
        <f t="shared" si="1"/>
        <v>May</v>
      </c>
      <c r="C8546" s="20" t="s">
        <v>57</v>
      </c>
      <c r="D8546" s="19" t="s">
        <v>58</v>
      </c>
      <c r="E8546" s="19" t="s">
        <v>19</v>
      </c>
      <c r="F8546" s="21">
        <v>1.0</v>
      </c>
      <c r="G8546" s="22">
        <v>20405.0</v>
      </c>
      <c r="H8546" s="15" t="str">
        <f t="shared" si="2"/>
        <v>Base Range</v>
      </c>
      <c r="I8546" s="22">
        <v>17853.0</v>
      </c>
      <c r="J8546" s="23">
        <f t="shared" si="3"/>
        <v>1.142945163</v>
      </c>
      <c r="K8546" s="24" t="str">
        <f t="shared" si="4"/>
        <v>Over Achived</v>
      </c>
    </row>
    <row r="8547" ht="22.5" customHeight="1">
      <c r="A8547" s="18">
        <v>45780.0</v>
      </c>
      <c r="B8547" s="19" t="str">
        <f t="shared" si="1"/>
        <v>May</v>
      </c>
      <c r="C8547" s="20" t="s">
        <v>57</v>
      </c>
      <c r="D8547" s="19" t="s">
        <v>71</v>
      </c>
      <c r="E8547" s="19" t="s">
        <v>9</v>
      </c>
      <c r="F8547" s="21">
        <v>2.0</v>
      </c>
      <c r="G8547" s="22">
        <v>35001.0</v>
      </c>
      <c r="H8547" s="15" t="str">
        <f t="shared" si="2"/>
        <v>Base Range</v>
      </c>
      <c r="I8547" s="22">
        <v>42077.0</v>
      </c>
      <c r="J8547" s="23">
        <f t="shared" si="3"/>
        <v>0.8318321173</v>
      </c>
      <c r="K8547" s="24" t="str">
        <f t="shared" si="4"/>
        <v>Target Not Meet</v>
      </c>
    </row>
    <row r="8548" ht="22.5" customHeight="1">
      <c r="A8548" s="18">
        <v>45780.0</v>
      </c>
      <c r="B8548" s="19" t="str">
        <f t="shared" si="1"/>
        <v>May</v>
      </c>
      <c r="C8548" s="20" t="s">
        <v>57</v>
      </c>
      <c r="D8548" s="25" t="s">
        <v>62</v>
      </c>
      <c r="E8548" s="19" t="s">
        <v>38</v>
      </c>
      <c r="F8548" s="21">
        <v>1.0</v>
      </c>
      <c r="G8548" s="22">
        <v>21827.0</v>
      </c>
      <c r="H8548" s="15" t="str">
        <f t="shared" si="2"/>
        <v>Base Range</v>
      </c>
      <c r="I8548" s="22">
        <v>18884.0</v>
      </c>
      <c r="J8548" s="23">
        <f t="shared" si="3"/>
        <v>1.155846219</v>
      </c>
      <c r="K8548" s="24" t="str">
        <f t="shared" si="4"/>
        <v>Over Achived</v>
      </c>
    </row>
    <row r="8549" ht="22.5" customHeight="1">
      <c r="A8549" s="18">
        <v>45780.0</v>
      </c>
      <c r="B8549" s="19" t="str">
        <f t="shared" si="1"/>
        <v>May</v>
      </c>
      <c r="C8549" s="20" t="s">
        <v>13</v>
      </c>
      <c r="D8549" s="19" t="s">
        <v>29</v>
      </c>
      <c r="E8549" s="19" t="s">
        <v>26</v>
      </c>
      <c r="F8549" s="21">
        <v>1.0</v>
      </c>
      <c r="G8549" s="22">
        <v>32833.0</v>
      </c>
      <c r="H8549" s="15" t="str">
        <f t="shared" si="2"/>
        <v>Base Range</v>
      </c>
      <c r="I8549" s="22">
        <v>38874.0</v>
      </c>
      <c r="J8549" s="23">
        <f t="shared" si="3"/>
        <v>0.8446005042</v>
      </c>
      <c r="K8549" s="24" t="str">
        <f t="shared" si="4"/>
        <v>Target Not Meet</v>
      </c>
    </row>
    <row r="8550" ht="22.5" customHeight="1">
      <c r="A8550" s="18">
        <v>45780.0</v>
      </c>
      <c r="B8550" s="19" t="str">
        <f t="shared" si="1"/>
        <v>May</v>
      </c>
      <c r="C8550" s="20" t="s">
        <v>57</v>
      </c>
      <c r="D8550" s="19" t="s">
        <v>85</v>
      </c>
      <c r="E8550" s="19" t="s">
        <v>26</v>
      </c>
      <c r="F8550" s="21">
        <v>1.0</v>
      </c>
      <c r="G8550" s="22">
        <v>26641.0</v>
      </c>
      <c r="H8550" s="15" t="str">
        <f t="shared" si="2"/>
        <v>Base Range</v>
      </c>
      <c r="I8550" s="22">
        <v>30688.0</v>
      </c>
      <c r="J8550" s="23">
        <f t="shared" si="3"/>
        <v>0.8681243483</v>
      </c>
      <c r="K8550" s="24" t="str">
        <f t="shared" si="4"/>
        <v>Target Not Meet</v>
      </c>
    </row>
    <row r="8551" ht="22.5" customHeight="1">
      <c r="A8551" s="18">
        <v>45780.0</v>
      </c>
      <c r="B8551" s="19" t="str">
        <f t="shared" si="1"/>
        <v>May</v>
      </c>
      <c r="C8551" s="20" t="s">
        <v>57</v>
      </c>
      <c r="D8551" s="19" t="s">
        <v>85</v>
      </c>
      <c r="E8551" s="19" t="s">
        <v>23</v>
      </c>
      <c r="F8551" s="21">
        <v>1.0</v>
      </c>
      <c r="G8551" s="22">
        <v>15917.0</v>
      </c>
      <c r="H8551" s="15" t="str">
        <f t="shared" si="2"/>
        <v>Base Range</v>
      </c>
      <c r="I8551" s="22">
        <v>17140.0</v>
      </c>
      <c r="J8551" s="23">
        <f t="shared" si="3"/>
        <v>0.9286464411</v>
      </c>
      <c r="K8551" s="24" t="str">
        <f t="shared" si="4"/>
        <v>Target Not Meet</v>
      </c>
    </row>
    <row r="8552" ht="22.5" customHeight="1">
      <c r="A8552" s="18">
        <v>45780.0</v>
      </c>
      <c r="B8552" s="19" t="str">
        <f t="shared" si="1"/>
        <v>May</v>
      </c>
      <c r="C8552" s="20" t="s">
        <v>57</v>
      </c>
      <c r="D8552" s="19" t="s">
        <v>80</v>
      </c>
      <c r="E8552" s="19" t="s">
        <v>23</v>
      </c>
      <c r="F8552" s="21">
        <v>1.0</v>
      </c>
      <c r="G8552" s="22">
        <v>17045.0</v>
      </c>
      <c r="H8552" s="15" t="str">
        <f t="shared" si="2"/>
        <v>Base Range</v>
      </c>
      <c r="I8552" s="22">
        <v>21916.0</v>
      </c>
      <c r="J8552" s="23">
        <f t="shared" si="3"/>
        <v>0.7777422887</v>
      </c>
      <c r="K8552" s="24" t="str">
        <f t="shared" si="4"/>
        <v>Target Not Meet</v>
      </c>
    </row>
    <row r="8553" ht="22.5" customHeight="1">
      <c r="A8553" s="18">
        <v>45780.0</v>
      </c>
      <c r="B8553" s="19" t="str">
        <f t="shared" si="1"/>
        <v>May</v>
      </c>
      <c r="C8553" s="20" t="s">
        <v>57</v>
      </c>
      <c r="D8553" s="19" t="s">
        <v>80</v>
      </c>
      <c r="E8553" s="19" t="s">
        <v>23</v>
      </c>
      <c r="F8553" s="21">
        <v>1.0</v>
      </c>
      <c r="G8553" s="22">
        <v>19904.0</v>
      </c>
      <c r="H8553" s="15" t="str">
        <f t="shared" si="2"/>
        <v>Base Range</v>
      </c>
      <c r="I8553" s="22">
        <v>21524.0</v>
      </c>
      <c r="J8553" s="23">
        <f t="shared" si="3"/>
        <v>0.9247351793</v>
      </c>
      <c r="K8553" s="24" t="str">
        <f t="shared" si="4"/>
        <v>Target Not Meet</v>
      </c>
    </row>
    <row r="8554" ht="22.5" customHeight="1">
      <c r="A8554" s="18">
        <v>45780.0</v>
      </c>
      <c r="B8554" s="19" t="str">
        <f t="shared" si="1"/>
        <v>May</v>
      </c>
      <c r="C8554" s="20" t="s">
        <v>57</v>
      </c>
      <c r="D8554" s="19" t="s">
        <v>80</v>
      </c>
      <c r="E8554" s="19" t="s">
        <v>34</v>
      </c>
      <c r="F8554" s="21">
        <v>1.0</v>
      </c>
      <c r="G8554" s="22">
        <v>39358.0</v>
      </c>
      <c r="H8554" s="15" t="str">
        <f t="shared" si="2"/>
        <v>Base Range</v>
      </c>
      <c r="I8554" s="22">
        <v>44813.0</v>
      </c>
      <c r="J8554" s="23">
        <f t="shared" si="3"/>
        <v>0.87827193</v>
      </c>
      <c r="K8554" s="24" t="str">
        <f t="shared" si="4"/>
        <v>Target Not Meet</v>
      </c>
    </row>
    <row r="8555" ht="22.5" customHeight="1">
      <c r="A8555" s="18">
        <v>45780.0</v>
      </c>
      <c r="B8555" s="19" t="str">
        <f t="shared" si="1"/>
        <v>May</v>
      </c>
      <c r="C8555" s="20" t="s">
        <v>57</v>
      </c>
      <c r="D8555" s="25" t="s">
        <v>62</v>
      </c>
      <c r="E8555" s="19" t="s">
        <v>9</v>
      </c>
      <c r="F8555" s="21">
        <v>1.0</v>
      </c>
      <c r="G8555" s="22">
        <v>33758.0</v>
      </c>
      <c r="H8555" s="15" t="str">
        <f t="shared" si="2"/>
        <v>Base Range</v>
      </c>
      <c r="I8555" s="22">
        <v>27979.0</v>
      </c>
      <c r="J8555" s="23">
        <f t="shared" si="3"/>
        <v>1.206547768</v>
      </c>
      <c r="K8555" s="24" t="str">
        <f t="shared" si="4"/>
        <v>Over Achived</v>
      </c>
    </row>
    <row r="8556" ht="22.5" customHeight="1">
      <c r="A8556" s="18">
        <v>45780.0</v>
      </c>
      <c r="B8556" s="19" t="str">
        <f t="shared" si="1"/>
        <v>May</v>
      </c>
      <c r="C8556" s="20" t="s">
        <v>57</v>
      </c>
      <c r="D8556" s="19" t="s">
        <v>80</v>
      </c>
      <c r="E8556" s="19" t="s">
        <v>9</v>
      </c>
      <c r="F8556" s="21">
        <v>2.0</v>
      </c>
      <c r="G8556" s="22">
        <v>38185.0</v>
      </c>
      <c r="H8556" s="15" t="str">
        <f t="shared" si="2"/>
        <v>Base Range</v>
      </c>
      <c r="I8556" s="22">
        <v>47842.0</v>
      </c>
      <c r="J8556" s="23">
        <f t="shared" si="3"/>
        <v>0.7981480707</v>
      </c>
      <c r="K8556" s="24" t="str">
        <f t="shared" si="4"/>
        <v>Target Not Meet</v>
      </c>
    </row>
    <row r="8557" ht="22.5" customHeight="1">
      <c r="A8557" s="18">
        <v>45780.0</v>
      </c>
      <c r="B8557" s="19" t="str">
        <f t="shared" si="1"/>
        <v>May</v>
      </c>
      <c r="C8557" s="20" t="s">
        <v>57</v>
      </c>
      <c r="D8557" s="19" t="s">
        <v>71</v>
      </c>
      <c r="E8557" s="19" t="s">
        <v>19</v>
      </c>
      <c r="F8557" s="21">
        <v>1.0</v>
      </c>
      <c r="G8557" s="22">
        <v>19954.0</v>
      </c>
      <c r="H8557" s="15" t="str">
        <f t="shared" si="2"/>
        <v>Base Range</v>
      </c>
      <c r="I8557" s="22">
        <v>23758.0</v>
      </c>
      <c r="J8557" s="23">
        <f t="shared" si="3"/>
        <v>0.8398855122</v>
      </c>
      <c r="K8557" s="24" t="str">
        <f t="shared" si="4"/>
        <v>Target Not Meet</v>
      </c>
    </row>
    <row r="8558" ht="22.5" customHeight="1">
      <c r="A8558" s="18">
        <v>45780.0</v>
      </c>
      <c r="B8558" s="19" t="str">
        <f t="shared" si="1"/>
        <v>May</v>
      </c>
      <c r="C8558" s="20" t="s">
        <v>57</v>
      </c>
      <c r="D8558" s="19" t="s">
        <v>71</v>
      </c>
      <c r="E8558" s="19" t="s">
        <v>38</v>
      </c>
      <c r="F8558" s="21">
        <v>1.0</v>
      </c>
      <c r="G8558" s="22">
        <v>24600.0</v>
      </c>
      <c r="H8558" s="15" t="str">
        <f t="shared" si="2"/>
        <v>Base Range</v>
      </c>
      <c r="I8558" s="22">
        <v>25932.0</v>
      </c>
      <c r="J8558" s="23">
        <f t="shared" si="3"/>
        <v>0.9486348913</v>
      </c>
      <c r="K8558" s="24" t="str">
        <f t="shared" si="4"/>
        <v>Target Not Meet</v>
      </c>
    </row>
    <row r="8559" ht="22.5" customHeight="1">
      <c r="A8559" s="18">
        <v>45780.0</v>
      </c>
      <c r="B8559" s="19" t="str">
        <f t="shared" si="1"/>
        <v>May</v>
      </c>
      <c r="C8559" s="20" t="s">
        <v>57</v>
      </c>
      <c r="D8559" s="19" t="s">
        <v>71</v>
      </c>
      <c r="E8559" s="19" t="s">
        <v>63</v>
      </c>
      <c r="F8559" s="21">
        <v>1.0</v>
      </c>
      <c r="G8559" s="22">
        <v>14462.0</v>
      </c>
      <c r="H8559" s="15" t="str">
        <f t="shared" si="2"/>
        <v>Base Range</v>
      </c>
      <c r="I8559" s="22">
        <v>16082.0</v>
      </c>
      <c r="J8559" s="23">
        <f t="shared" si="3"/>
        <v>0.8992662604</v>
      </c>
      <c r="K8559" s="24" t="str">
        <f t="shared" si="4"/>
        <v>Target Not Meet</v>
      </c>
    </row>
    <row r="8560" ht="22.5" customHeight="1">
      <c r="A8560" s="18">
        <v>45780.0</v>
      </c>
      <c r="B8560" s="19" t="str">
        <f t="shared" si="1"/>
        <v>May</v>
      </c>
      <c r="C8560" s="20" t="s">
        <v>57</v>
      </c>
      <c r="D8560" s="25" t="s">
        <v>62</v>
      </c>
      <c r="E8560" s="19" t="s">
        <v>19</v>
      </c>
      <c r="F8560" s="21">
        <v>1.0</v>
      </c>
      <c r="G8560" s="22">
        <v>22112.0</v>
      </c>
      <c r="H8560" s="15" t="str">
        <f t="shared" si="2"/>
        <v>Base Range</v>
      </c>
      <c r="I8560" s="22">
        <v>20375.0</v>
      </c>
      <c r="J8560" s="23">
        <f t="shared" si="3"/>
        <v>1.085251534</v>
      </c>
      <c r="K8560" s="24" t="str">
        <f t="shared" si="4"/>
        <v>Over Achived</v>
      </c>
    </row>
    <row r="8561" ht="22.5" customHeight="1">
      <c r="A8561" s="18">
        <v>45780.0</v>
      </c>
      <c r="B8561" s="19" t="str">
        <f t="shared" si="1"/>
        <v>May</v>
      </c>
      <c r="C8561" s="20" t="s">
        <v>57</v>
      </c>
      <c r="D8561" s="25" t="s">
        <v>62</v>
      </c>
      <c r="E8561" s="19" t="s">
        <v>19</v>
      </c>
      <c r="F8561" s="21">
        <v>1.0</v>
      </c>
      <c r="G8561" s="22">
        <v>18284.0</v>
      </c>
      <c r="H8561" s="15" t="str">
        <f t="shared" si="2"/>
        <v>Base Range</v>
      </c>
      <c r="I8561" s="22">
        <v>15138.0</v>
      </c>
      <c r="J8561" s="23">
        <f t="shared" si="3"/>
        <v>1.207821377</v>
      </c>
      <c r="K8561" s="24" t="str">
        <f t="shared" si="4"/>
        <v>Over Achived</v>
      </c>
    </row>
    <row r="8562" ht="22.5" customHeight="1">
      <c r="A8562" s="18">
        <v>45780.0</v>
      </c>
      <c r="B8562" s="19" t="str">
        <f t="shared" si="1"/>
        <v>May</v>
      </c>
      <c r="C8562" s="20" t="s">
        <v>57</v>
      </c>
      <c r="D8562" s="25" t="s">
        <v>62</v>
      </c>
      <c r="E8562" s="19" t="s">
        <v>19</v>
      </c>
      <c r="F8562" s="21">
        <v>1.0</v>
      </c>
      <c r="G8562" s="22">
        <v>20186.0</v>
      </c>
      <c r="H8562" s="15" t="str">
        <f t="shared" si="2"/>
        <v>Base Range</v>
      </c>
      <c r="I8562" s="22">
        <v>18468.0</v>
      </c>
      <c r="J8562" s="23">
        <f t="shared" si="3"/>
        <v>1.093025774</v>
      </c>
      <c r="K8562" s="24" t="str">
        <f t="shared" si="4"/>
        <v>Over Achived</v>
      </c>
    </row>
    <row r="8563" ht="22.5" customHeight="1">
      <c r="A8563" s="18">
        <v>45780.0</v>
      </c>
      <c r="B8563" s="19" t="str">
        <f t="shared" si="1"/>
        <v>May</v>
      </c>
      <c r="C8563" s="20" t="s">
        <v>57</v>
      </c>
      <c r="D8563" s="19" t="s">
        <v>71</v>
      </c>
      <c r="E8563" s="19" t="s">
        <v>26</v>
      </c>
      <c r="F8563" s="21">
        <v>1.0</v>
      </c>
      <c r="G8563" s="22">
        <v>25334.0</v>
      </c>
      <c r="H8563" s="15" t="str">
        <f t="shared" si="2"/>
        <v>Base Range</v>
      </c>
      <c r="I8563" s="22">
        <v>29405.0</v>
      </c>
      <c r="J8563" s="23">
        <f t="shared" si="3"/>
        <v>0.8615541575</v>
      </c>
      <c r="K8563" s="24" t="str">
        <f t="shared" si="4"/>
        <v>Target Not Meet</v>
      </c>
    </row>
    <row r="8564" ht="22.5" customHeight="1">
      <c r="A8564" s="18">
        <v>45780.0</v>
      </c>
      <c r="B8564" s="19" t="str">
        <f t="shared" si="1"/>
        <v>May</v>
      </c>
      <c r="C8564" s="20" t="s">
        <v>13</v>
      </c>
      <c r="D8564" s="19" t="s">
        <v>18</v>
      </c>
      <c r="E8564" s="19" t="s">
        <v>26</v>
      </c>
      <c r="F8564" s="21">
        <v>1.0</v>
      </c>
      <c r="G8564" s="22">
        <v>39484.0</v>
      </c>
      <c r="H8564" s="15" t="str">
        <f t="shared" si="2"/>
        <v>Base Range</v>
      </c>
      <c r="I8564" s="22">
        <v>33806.0</v>
      </c>
      <c r="J8564" s="23">
        <f t="shared" si="3"/>
        <v>1.167958351</v>
      </c>
      <c r="K8564" s="24" t="str">
        <f t="shared" si="4"/>
        <v>Over Achived</v>
      </c>
    </row>
    <row r="8565" ht="22.5" customHeight="1">
      <c r="A8565" s="18">
        <v>45780.0</v>
      </c>
      <c r="B8565" s="19" t="str">
        <f t="shared" si="1"/>
        <v>May</v>
      </c>
      <c r="C8565" s="20" t="s">
        <v>57</v>
      </c>
      <c r="D8565" s="19" t="s">
        <v>85</v>
      </c>
      <c r="E8565" s="19" t="s">
        <v>19</v>
      </c>
      <c r="F8565" s="21">
        <v>1.0</v>
      </c>
      <c r="G8565" s="22">
        <v>22526.0</v>
      </c>
      <c r="H8565" s="15" t="str">
        <f t="shared" si="2"/>
        <v>Base Range</v>
      </c>
      <c r="I8565" s="22">
        <v>27961.0</v>
      </c>
      <c r="J8565" s="23">
        <f t="shared" si="3"/>
        <v>0.8056221165</v>
      </c>
      <c r="K8565" s="24" t="str">
        <f t="shared" si="4"/>
        <v>Target Not Meet</v>
      </c>
    </row>
    <row r="8566" ht="22.5" customHeight="1">
      <c r="A8566" s="18">
        <v>45780.0</v>
      </c>
      <c r="B8566" s="19" t="str">
        <f t="shared" si="1"/>
        <v>May</v>
      </c>
      <c r="C8566" s="20" t="s">
        <v>13</v>
      </c>
      <c r="D8566" s="19" t="s">
        <v>14</v>
      </c>
      <c r="E8566" s="19" t="s">
        <v>34</v>
      </c>
      <c r="F8566" s="21">
        <v>2.0</v>
      </c>
      <c r="G8566" s="22">
        <v>52732.0</v>
      </c>
      <c r="H8566" s="15" t="str">
        <f t="shared" si="2"/>
        <v>Medium Range</v>
      </c>
      <c r="I8566" s="22">
        <v>40974.0</v>
      </c>
      <c r="J8566" s="23">
        <f t="shared" si="3"/>
        <v>1.286962464</v>
      </c>
      <c r="K8566" s="24" t="str">
        <f t="shared" si="4"/>
        <v>Over Achived</v>
      </c>
    </row>
    <row r="8567" ht="22.5" customHeight="1">
      <c r="A8567" s="18">
        <v>45780.0</v>
      </c>
      <c r="B8567" s="19" t="str">
        <f t="shared" si="1"/>
        <v>May</v>
      </c>
      <c r="C8567" s="20" t="s">
        <v>13</v>
      </c>
      <c r="D8567" s="19" t="s">
        <v>18</v>
      </c>
      <c r="E8567" s="19" t="s">
        <v>23</v>
      </c>
      <c r="F8567" s="21">
        <v>1.0</v>
      </c>
      <c r="G8567" s="22">
        <v>27415.0</v>
      </c>
      <c r="H8567" s="15" t="str">
        <f t="shared" si="2"/>
        <v>Base Range</v>
      </c>
      <c r="I8567" s="22">
        <v>21551.0</v>
      </c>
      <c r="J8567" s="23">
        <f t="shared" si="3"/>
        <v>1.272098743</v>
      </c>
      <c r="K8567" s="24" t="str">
        <f t="shared" si="4"/>
        <v>Over Achived</v>
      </c>
    </row>
    <row r="8568" ht="22.5" customHeight="1">
      <c r="A8568" s="18">
        <v>45780.0</v>
      </c>
      <c r="B8568" s="19" t="str">
        <f t="shared" si="1"/>
        <v>May</v>
      </c>
      <c r="C8568" s="20" t="s">
        <v>7</v>
      </c>
      <c r="D8568" s="19" t="s">
        <v>8</v>
      </c>
      <c r="E8568" s="19" t="s">
        <v>63</v>
      </c>
      <c r="F8568" s="21">
        <v>1.0</v>
      </c>
      <c r="G8568" s="22">
        <v>35937.0</v>
      </c>
      <c r="H8568" s="15" t="str">
        <f t="shared" si="2"/>
        <v>Base Range</v>
      </c>
      <c r="I8568" s="22">
        <v>27474.0</v>
      </c>
      <c r="J8568" s="23">
        <f t="shared" si="3"/>
        <v>1.308036689</v>
      </c>
      <c r="K8568" s="24" t="str">
        <f t="shared" si="4"/>
        <v>Over Achived</v>
      </c>
    </row>
    <row r="8569" ht="22.5" customHeight="1">
      <c r="A8569" s="18">
        <v>45780.0</v>
      </c>
      <c r="B8569" s="19" t="str">
        <f t="shared" si="1"/>
        <v>May</v>
      </c>
      <c r="C8569" s="20" t="s">
        <v>7</v>
      </c>
      <c r="D8569" s="19" t="s">
        <v>8</v>
      </c>
      <c r="E8569" s="19" t="s">
        <v>38</v>
      </c>
      <c r="F8569" s="21">
        <v>3.0</v>
      </c>
      <c r="G8569" s="22">
        <v>49623.0</v>
      </c>
      <c r="H8569" s="15" t="str">
        <f t="shared" si="2"/>
        <v>Base Range</v>
      </c>
      <c r="I8569" s="22">
        <v>42914.0</v>
      </c>
      <c r="J8569" s="23">
        <f t="shared" si="3"/>
        <v>1.156335928</v>
      </c>
      <c r="K8569" s="24" t="str">
        <f t="shared" si="4"/>
        <v>Over Achived</v>
      </c>
    </row>
    <row r="8570" ht="22.5" customHeight="1">
      <c r="A8570" s="18">
        <v>45780.0</v>
      </c>
      <c r="B8570" s="19" t="str">
        <f t="shared" si="1"/>
        <v>May</v>
      </c>
      <c r="C8570" s="20" t="s">
        <v>7</v>
      </c>
      <c r="D8570" s="19" t="s">
        <v>8</v>
      </c>
      <c r="E8570" s="19" t="s">
        <v>63</v>
      </c>
      <c r="F8570" s="21">
        <v>1.0</v>
      </c>
      <c r="G8570" s="22">
        <v>33164.0</v>
      </c>
      <c r="H8570" s="15" t="str">
        <f t="shared" si="2"/>
        <v>Base Range</v>
      </c>
      <c r="I8570" s="22">
        <v>25881.0</v>
      </c>
      <c r="J8570" s="23">
        <f t="shared" si="3"/>
        <v>1.281403346</v>
      </c>
      <c r="K8570" s="24" t="str">
        <f t="shared" si="4"/>
        <v>Over Achived</v>
      </c>
    </row>
    <row r="8571" ht="22.5" customHeight="1">
      <c r="A8571" s="18">
        <v>45780.0</v>
      </c>
      <c r="B8571" s="19" t="str">
        <f t="shared" si="1"/>
        <v>May</v>
      </c>
      <c r="C8571" s="20" t="s">
        <v>7</v>
      </c>
      <c r="D8571" s="19" t="s">
        <v>8</v>
      </c>
      <c r="E8571" s="19" t="s">
        <v>19</v>
      </c>
      <c r="F8571" s="21">
        <v>2.0</v>
      </c>
      <c r="G8571" s="22">
        <v>43128.0</v>
      </c>
      <c r="H8571" s="15" t="str">
        <f t="shared" si="2"/>
        <v>Base Range</v>
      </c>
      <c r="I8571" s="22">
        <v>34890.0</v>
      </c>
      <c r="J8571" s="23">
        <f t="shared" si="3"/>
        <v>1.2361135</v>
      </c>
      <c r="K8571" s="24" t="str">
        <f t="shared" si="4"/>
        <v>Over Achived</v>
      </c>
    </row>
    <row r="8572" ht="22.5" customHeight="1">
      <c r="A8572" s="18">
        <v>45780.0</v>
      </c>
      <c r="B8572" s="19" t="str">
        <f t="shared" si="1"/>
        <v>May</v>
      </c>
      <c r="C8572" s="20" t="s">
        <v>7</v>
      </c>
      <c r="D8572" s="19" t="s">
        <v>106</v>
      </c>
      <c r="E8572" s="19" t="s">
        <v>26</v>
      </c>
      <c r="F8572" s="21">
        <v>5.0</v>
      </c>
      <c r="G8572" s="22">
        <v>119837.0</v>
      </c>
      <c r="H8572" s="15" t="str">
        <f t="shared" si="2"/>
        <v>Very High Range</v>
      </c>
      <c r="I8572" s="22">
        <v>113726.0</v>
      </c>
      <c r="J8572" s="23">
        <f t="shared" si="3"/>
        <v>1.053734414</v>
      </c>
      <c r="K8572" s="24" t="str">
        <f t="shared" si="4"/>
        <v>Over Achived</v>
      </c>
    </row>
    <row r="8573" ht="22.5" customHeight="1">
      <c r="A8573" s="18">
        <v>45780.0</v>
      </c>
      <c r="B8573" s="19" t="str">
        <f t="shared" si="1"/>
        <v>May</v>
      </c>
      <c r="C8573" s="20" t="s">
        <v>7</v>
      </c>
      <c r="D8573" s="19" t="s">
        <v>106</v>
      </c>
      <c r="E8573" s="19" t="s">
        <v>19</v>
      </c>
      <c r="F8573" s="21">
        <v>2.0</v>
      </c>
      <c r="G8573" s="22">
        <v>44106.0</v>
      </c>
      <c r="H8573" s="15" t="str">
        <f t="shared" si="2"/>
        <v>Base Range</v>
      </c>
      <c r="I8573" s="22">
        <v>35531.0</v>
      </c>
      <c r="J8573" s="23">
        <f t="shared" si="3"/>
        <v>1.241338549</v>
      </c>
      <c r="K8573" s="24" t="str">
        <f t="shared" si="4"/>
        <v>Over Achived</v>
      </c>
    </row>
    <row r="8574" ht="22.5" customHeight="1">
      <c r="A8574" s="18">
        <v>45780.0</v>
      </c>
      <c r="B8574" s="19" t="str">
        <f t="shared" si="1"/>
        <v>May</v>
      </c>
      <c r="C8574" s="20" t="s">
        <v>7</v>
      </c>
      <c r="D8574" s="19" t="s">
        <v>106</v>
      </c>
      <c r="E8574" s="19" t="s">
        <v>26</v>
      </c>
      <c r="F8574" s="21">
        <v>6.0</v>
      </c>
      <c r="G8574" s="22">
        <v>107833.0</v>
      </c>
      <c r="H8574" s="15" t="str">
        <f t="shared" si="2"/>
        <v>Very High Range</v>
      </c>
      <c r="I8574" s="22">
        <v>84660.0</v>
      </c>
      <c r="J8574" s="23">
        <f t="shared" si="3"/>
        <v>1.273718403</v>
      </c>
      <c r="K8574" s="24" t="str">
        <f t="shared" si="4"/>
        <v>Over Achived</v>
      </c>
    </row>
    <row r="8575" ht="22.5" customHeight="1">
      <c r="A8575" s="18">
        <v>45780.0</v>
      </c>
      <c r="B8575" s="19" t="str">
        <f t="shared" si="1"/>
        <v>May</v>
      </c>
      <c r="C8575" s="20" t="s">
        <v>7</v>
      </c>
      <c r="D8575" s="19" t="s">
        <v>118</v>
      </c>
      <c r="E8575" s="19" t="s">
        <v>26</v>
      </c>
      <c r="F8575" s="21">
        <v>6.0</v>
      </c>
      <c r="G8575" s="22">
        <v>134037.0</v>
      </c>
      <c r="H8575" s="15" t="str">
        <f t="shared" si="2"/>
        <v>Very High Range</v>
      </c>
      <c r="I8575" s="22">
        <v>107160.0</v>
      </c>
      <c r="J8575" s="23">
        <f t="shared" si="3"/>
        <v>1.25081187</v>
      </c>
      <c r="K8575" s="24" t="str">
        <f t="shared" si="4"/>
        <v>Over Achived</v>
      </c>
    </row>
    <row r="8576" ht="22.5" customHeight="1">
      <c r="A8576" s="18">
        <v>45780.0</v>
      </c>
      <c r="B8576" s="19" t="str">
        <f t="shared" si="1"/>
        <v>May</v>
      </c>
      <c r="C8576" s="20" t="s">
        <v>7</v>
      </c>
      <c r="D8576" s="19" t="s">
        <v>118</v>
      </c>
      <c r="E8576" s="19" t="s">
        <v>23</v>
      </c>
      <c r="F8576" s="21">
        <v>2.0</v>
      </c>
      <c r="G8576" s="22">
        <v>47202.0</v>
      </c>
      <c r="H8576" s="15" t="str">
        <f t="shared" si="2"/>
        <v>Base Range</v>
      </c>
      <c r="I8576" s="22">
        <v>39176.0</v>
      </c>
      <c r="J8576" s="23">
        <f t="shared" si="3"/>
        <v>1.204870329</v>
      </c>
      <c r="K8576" s="24" t="str">
        <f t="shared" si="4"/>
        <v>Over Achived</v>
      </c>
    </row>
    <row r="8577" ht="22.5" customHeight="1">
      <c r="A8577" s="18">
        <v>45780.0</v>
      </c>
      <c r="B8577" s="19" t="str">
        <f t="shared" si="1"/>
        <v>May</v>
      </c>
      <c r="C8577" s="20" t="s">
        <v>7</v>
      </c>
      <c r="D8577" s="19" t="s">
        <v>118</v>
      </c>
      <c r="E8577" s="19" t="s">
        <v>34</v>
      </c>
      <c r="F8577" s="21">
        <v>3.0</v>
      </c>
      <c r="G8577" s="22">
        <v>89577.0</v>
      </c>
      <c r="H8577" s="15" t="str">
        <f t="shared" si="2"/>
        <v>High Range</v>
      </c>
      <c r="I8577" s="22">
        <v>82454.0</v>
      </c>
      <c r="J8577" s="23">
        <f t="shared" si="3"/>
        <v>1.086387562</v>
      </c>
      <c r="K8577" s="24" t="str">
        <f t="shared" si="4"/>
        <v>Over Achived</v>
      </c>
    </row>
    <row r="8578" ht="22.5" customHeight="1">
      <c r="A8578" s="18">
        <v>45780.0</v>
      </c>
      <c r="B8578" s="19" t="str">
        <f t="shared" si="1"/>
        <v>May</v>
      </c>
      <c r="C8578" s="20" t="s">
        <v>7</v>
      </c>
      <c r="D8578" s="19" t="s">
        <v>126</v>
      </c>
      <c r="E8578" s="19" t="s">
        <v>38</v>
      </c>
      <c r="F8578" s="21">
        <v>3.0</v>
      </c>
      <c r="G8578" s="22">
        <v>48813.0</v>
      </c>
      <c r="H8578" s="15" t="str">
        <f t="shared" si="2"/>
        <v>Base Range</v>
      </c>
      <c r="I8578" s="22">
        <v>37414.0</v>
      </c>
      <c r="J8578" s="23">
        <f t="shared" si="3"/>
        <v>1.304672048</v>
      </c>
      <c r="K8578" s="24" t="str">
        <f t="shared" si="4"/>
        <v>Over Achived</v>
      </c>
    </row>
    <row r="8579" ht="22.5" customHeight="1">
      <c r="A8579" s="18">
        <v>45780.0</v>
      </c>
      <c r="B8579" s="19" t="str">
        <f t="shared" si="1"/>
        <v>May</v>
      </c>
      <c r="C8579" s="20" t="s">
        <v>7</v>
      </c>
      <c r="D8579" s="19" t="s">
        <v>126</v>
      </c>
      <c r="E8579" s="19" t="s">
        <v>23</v>
      </c>
      <c r="F8579" s="21">
        <v>2.0</v>
      </c>
      <c r="G8579" s="22">
        <v>41245.0</v>
      </c>
      <c r="H8579" s="15" t="str">
        <f t="shared" si="2"/>
        <v>Base Range</v>
      </c>
      <c r="I8579" s="22">
        <v>33585.0</v>
      </c>
      <c r="J8579" s="23">
        <f t="shared" si="3"/>
        <v>1.228078011</v>
      </c>
      <c r="K8579" s="24" t="str">
        <f t="shared" si="4"/>
        <v>Over Achived</v>
      </c>
    </row>
    <row r="8580" ht="22.5" customHeight="1">
      <c r="A8580" s="18">
        <v>45780.0</v>
      </c>
      <c r="B8580" s="19" t="str">
        <f t="shared" si="1"/>
        <v>May</v>
      </c>
      <c r="C8580" s="20" t="s">
        <v>7</v>
      </c>
      <c r="D8580" s="19" t="s">
        <v>131</v>
      </c>
      <c r="E8580" s="19" t="s">
        <v>34</v>
      </c>
      <c r="F8580" s="21">
        <v>3.0</v>
      </c>
      <c r="G8580" s="22">
        <v>84402.0</v>
      </c>
      <c r="H8580" s="15" t="str">
        <f t="shared" si="2"/>
        <v>High Range</v>
      </c>
      <c r="I8580" s="22">
        <v>77953.0</v>
      </c>
      <c r="J8580" s="23">
        <f t="shared" si="3"/>
        <v>1.082729337</v>
      </c>
      <c r="K8580" s="24" t="str">
        <f t="shared" si="4"/>
        <v>Over Achived</v>
      </c>
    </row>
    <row r="8581" ht="22.5" customHeight="1">
      <c r="A8581" s="18">
        <v>45780.0</v>
      </c>
      <c r="B8581" s="19" t="str">
        <f t="shared" si="1"/>
        <v>May</v>
      </c>
      <c r="C8581" s="20" t="s">
        <v>7</v>
      </c>
      <c r="D8581" s="19" t="s">
        <v>131</v>
      </c>
      <c r="E8581" s="19" t="s">
        <v>19</v>
      </c>
      <c r="F8581" s="21">
        <v>2.0</v>
      </c>
      <c r="G8581" s="22">
        <v>41336.0</v>
      </c>
      <c r="H8581" s="15" t="str">
        <f t="shared" si="2"/>
        <v>Base Range</v>
      </c>
      <c r="I8581" s="22">
        <v>37680.0</v>
      </c>
      <c r="J8581" s="23">
        <f t="shared" si="3"/>
        <v>1.097027601</v>
      </c>
      <c r="K8581" s="24" t="str">
        <f t="shared" si="4"/>
        <v>Over Achived</v>
      </c>
    </row>
    <row r="8582" ht="22.5" customHeight="1">
      <c r="A8582" s="18">
        <v>45780.0</v>
      </c>
      <c r="B8582" s="19" t="str">
        <f t="shared" si="1"/>
        <v>May</v>
      </c>
      <c r="C8582" s="20" t="s">
        <v>7</v>
      </c>
      <c r="D8582" s="19" t="s">
        <v>106</v>
      </c>
      <c r="E8582" s="19" t="s">
        <v>68</v>
      </c>
      <c r="F8582" s="21">
        <v>2.0</v>
      </c>
      <c r="G8582" s="22">
        <v>41567.0</v>
      </c>
      <c r="H8582" s="15" t="str">
        <f t="shared" si="2"/>
        <v>Base Range</v>
      </c>
      <c r="I8582" s="22">
        <v>37972.0</v>
      </c>
      <c r="J8582" s="23">
        <f t="shared" si="3"/>
        <v>1.094675024</v>
      </c>
      <c r="K8582" s="24" t="str">
        <f t="shared" si="4"/>
        <v>Over Achived</v>
      </c>
    </row>
    <row r="8583" ht="22.5" customHeight="1">
      <c r="A8583" s="18">
        <v>45780.0</v>
      </c>
      <c r="B8583" s="19" t="str">
        <f t="shared" si="1"/>
        <v>May</v>
      </c>
      <c r="C8583" s="20" t="s">
        <v>92</v>
      </c>
      <c r="D8583" s="19" t="s">
        <v>158</v>
      </c>
      <c r="E8583" s="19" t="s">
        <v>23</v>
      </c>
      <c r="F8583" s="21">
        <v>1.0</v>
      </c>
      <c r="G8583" s="22">
        <v>36152.0</v>
      </c>
      <c r="H8583" s="15" t="str">
        <f t="shared" si="2"/>
        <v>Base Range</v>
      </c>
      <c r="I8583" s="22">
        <v>27421.0</v>
      </c>
      <c r="J8583" s="23">
        <f t="shared" si="3"/>
        <v>1.318405602</v>
      </c>
      <c r="K8583" s="24" t="str">
        <f t="shared" si="4"/>
        <v>Over Achived</v>
      </c>
    </row>
    <row r="8584" ht="22.5" customHeight="1">
      <c r="A8584" s="18">
        <v>45780.0</v>
      </c>
      <c r="B8584" s="19" t="str">
        <f t="shared" si="1"/>
        <v>May</v>
      </c>
      <c r="C8584" s="20" t="s">
        <v>13</v>
      </c>
      <c r="D8584" s="19" t="s">
        <v>14</v>
      </c>
      <c r="E8584" s="19" t="s">
        <v>68</v>
      </c>
      <c r="F8584" s="21">
        <v>1.0</v>
      </c>
      <c r="G8584" s="22">
        <v>19065.0</v>
      </c>
      <c r="H8584" s="15" t="str">
        <f t="shared" si="2"/>
        <v>Base Range</v>
      </c>
      <c r="I8584" s="22">
        <v>16958.0</v>
      </c>
      <c r="J8584" s="23">
        <f t="shared" si="3"/>
        <v>1.124248142</v>
      </c>
      <c r="K8584" s="24" t="str">
        <f t="shared" si="4"/>
        <v>Over Achived</v>
      </c>
    </row>
    <row r="8585" ht="22.5" customHeight="1">
      <c r="A8585" s="18">
        <v>45780.0</v>
      </c>
      <c r="B8585" s="19" t="str">
        <f t="shared" si="1"/>
        <v>May</v>
      </c>
      <c r="C8585" s="20" t="s">
        <v>7</v>
      </c>
      <c r="D8585" s="19" t="s">
        <v>131</v>
      </c>
      <c r="E8585" s="19" t="s">
        <v>19</v>
      </c>
      <c r="F8585" s="21">
        <v>2.0</v>
      </c>
      <c r="G8585" s="22">
        <v>43491.0</v>
      </c>
      <c r="H8585" s="15" t="str">
        <f t="shared" si="2"/>
        <v>Base Range</v>
      </c>
      <c r="I8585" s="22">
        <v>33534.0</v>
      </c>
      <c r="J8585" s="23">
        <f t="shared" si="3"/>
        <v>1.296922526</v>
      </c>
      <c r="K8585" s="24" t="str">
        <f t="shared" si="4"/>
        <v>Over Achived</v>
      </c>
    </row>
    <row r="8586" ht="22.5" customHeight="1">
      <c r="A8586" s="18">
        <v>45780.0</v>
      </c>
      <c r="B8586" s="19" t="str">
        <f t="shared" si="1"/>
        <v>May</v>
      </c>
      <c r="C8586" s="20" t="s">
        <v>13</v>
      </c>
      <c r="D8586" s="19" t="s">
        <v>14</v>
      </c>
      <c r="E8586" s="19" t="s">
        <v>9</v>
      </c>
      <c r="F8586" s="21">
        <v>2.0</v>
      </c>
      <c r="G8586" s="22">
        <v>51270.0</v>
      </c>
      <c r="H8586" s="15" t="str">
        <f t="shared" si="2"/>
        <v>Medium Range</v>
      </c>
      <c r="I8586" s="22">
        <v>46815.0</v>
      </c>
      <c r="J8586" s="23">
        <f t="shared" si="3"/>
        <v>1.095161807</v>
      </c>
      <c r="K8586" s="24" t="str">
        <f t="shared" si="4"/>
        <v>Over Achived</v>
      </c>
    </row>
    <row r="8587" ht="22.5" customHeight="1">
      <c r="A8587" s="18">
        <v>45780.0</v>
      </c>
      <c r="B8587" s="19" t="str">
        <f t="shared" si="1"/>
        <v>May</v>
      </c>
      <c r="C8587" s="20" t="s">
        <v>13</v>
      </c>
      <c r="D8587" s="19" t="s">
        <v>14</v>
      </c>
      <c r="E8587" s="19" t="s">
        <v>63</v>
      </c>
      <c r="F8587" s="21">
        <v>2.0</v>
      </c>
      <c r="G8587" s="22">
        <v>43607.0</v>
      </c>
      <c r="H8587" s="15" t="str">
        <f t="shared" si="2"/>
        <v>Base Range</v>
      </c>
      <c r="I8587" s="22">
        <v>37546.0</v>
      </c>
      <c r="J8587" s="23">
        <f t="shared" si="3"/>
        <v>1.161428648</v>
      </c>
      <c r="K8587" s="24" t="str">
        <f t="shared" si="4"/>
        <v>Over Achived</v>
      </c>
    </row>
    <row r="8588" ht="22.5" customHeight="1">
      <c r="A8588" s="18">
        <v>45780.0</v>
      </c>
      <c r="B8588" s="19" t="str">
        <f t="shared" si="1"/>
        <v>May</v>
      </c>
      <c r="C8588" s="20" t="s">
        <v>92</v>
      </c>
      <c r="D8588" s="19" t="s">
        <v>93</v>
      </c>
      <c r="E8588" s="19" t="s">
        <v>63</v>
      </c>
      <c r="F8588" s="21">
        <v>1.0</v>
      </c>
      <c r="G8588" s="22">
        <v>12710.0</v>
      </c>
      <c r="H8588" s="15" t="str">
        <f t="shared" si="2"/>
        <v>Base Range</v>
      </c>
      <c r="I8588" s="22">
        <v>13588.0</v>
      </c>
      <c r="J8588" s="23">
        <f t="shared" si="3"/>
        <v>0.9353841625</v>
      </c>
      <c r="K8588" s="24" t="str">
        <f t="shared" si="4"/>
        <v>Target Not Meet</v>
      </c>
    </row>
    <row r="8589" ht="22.5" customHeight="1">
      <c r="A8589" s="18">
        <v>45780.0</v>
      </c>
      <c r="B8589" s="19" t="str">
        <f t="shared" si="1"/>
        <v>May</v>
      </c>
      <c r="C8589" s="20" t="s">
        <v>92</v>
      </c>
      <c r="D8589" s="19" t="s">
        <v>93</v>
      </c>
      <c r="E8589" s="19" t="s">
        <v>9</v>
      </c>
      <c r="F8589" s="21">
        <v>3.0</v>
      </c>
      <c r="G8589" s="22">
        <v>61011.0</v>
      </c>
      <c r="H8589" s="15" t="str">
        <f t="shared" si="2"/>
        <v>Medium Range</v>
      </c>
      <c r="I8589" s="22">
        <v>75883.0</v>
      </c>
      <c r="J8589" s="23">
        <f t="shared" si="3"/>
        <v>0.8040140743</v>
      </c>
      <c r="K8589" s="24" t="str">
        <f t="shared" si="4"/>
        <v>Target Not Meet</v>
      </c>
    </row>
    <row r="8590" ht="22.5" customHeight="1">
      <c r="A8590" s="18">
        <v>45780.0</v>
      </c>
      <c r="B8590" s="19" t="str">
        <f t="shared" si="1"/>
        <v>May</v>
      </c>
      <c r="C8590" s="20" t="s">
        <v>92</v>
      </c>
      <c r="D8590" s="19" t="s">
        <v>98</v>
      </c>
      <c r="E8590" s="19" t="s">
        <v>23</v>
      </c>
      <c r="F8590" s="21">
        <v>2.0</v>
      </c>
      <c r="G8590" s="22">
        <v>34411.0</v>
      </c>
      <c r="H8590" s="15" t="str">
        <f t="shared" si="2"/>
        <v>Base Range</v>
      </c>
      <c r="I8590" s="22">
        <v>44610.0</v>
      </c>
      <c r="J8590" s="23">
        <f t="shared" si="3"/>
        <v>0.7713741314</v>
      </c>
      <c r="K8590" s="24" t="str">
        <f t="shared" si="4"/>
        <v>Target Not Meet</v>
      </c>
    </row>
    <row r="8591" ht="22.5" customHeight="1">
      <c r="A8591" s="18">
        <v>45780.0</v>
      </c>
      <c r="B8591" s="19" t="str">
        <f t="shared" si="1"/>
        <v>May</v>
      </c>
      <c r="C8591" s="20" t="s">
        <v>92</v>
      </c>
      <c r="D8591" s="19" t="s">
        <v>93</v>
      </c>
      <c r="E8591" s="19" t="s">
        <v>63</v>
      </c>
      <c r="F8591" s="21">
        <v>1.0</v>
      </c>
      <c r="G8591" s="22">
        <v>13194.0</v>
      </c>
      <c r="H8591" s="15" t="str">
        <f t="shared" si="2"/>
        <v>Base Range</v>
      </c>
      <c r="I8591" s="22">
        <v>16603.0</v>
      </c>
      <c r="J8591" s="23">
        <f t="shared" si="3"/>
        <v>0.794675661</v>
      </c>
      <c r="K8591" s="24" t="str">
        <f t="shared" si="4"/>
        <v>Target Not Meet</v>
      </c>
    </row>
    <row r="8592" ht="22.5" customHeight="1">
      <c r="A8592" s="18">
        <v>45780.0</v>
      </c>
      <c r="B8592" s="19" t="str">
        <f t="shared" si="1"/>
        <v>May</v>
      </c>
      <c r="C8592" s="20" t="s">
        <v>92</v>
      </c>
      <c r="D8592" s="19" t="s">
        <v>144</v>
      </c>
      <c r="E8592" s="19" t="s">
        <v>26</v>
      </c>
      <c r="F8592" s="21">
        <v>2.0</v>
      </c>
      <c r="G8592" s="22">
        <v>47553.0</v>
      </c>
      <c r="H8592" s="15" t="str">
        <f t="shared" si="2"/>
        <v>Base Range</v>
      </c>
      <c r="I8592" s="22">
        <v>37276.0</v>
      </c>
      <c r="J8592" s="23">
        <f t="shared" si="3"/>
        <v>1.275700182</v>
      </c>
      <c r="K8592" s="24" t="str">
        <f t="shared" si="4"/>
        <v>Over Achived</v>
      </c>
    </row>
    <row r="8593" ht="22.5" customHeight="1">
      <c r="A8593" s="18">
        <v>45780.0</v>
      </c>
      <c r="B8593" s="19" t="str">
        <f t="shared" si="1"/>
        <v>May</v>
      </c>
      <c r="C8593" s="20" t="s">
        <v>92</v>
      </c>
      <c r="D8593" s="19" t="s">
        <v>144</v>
      </c>
      <c r="E8593" s="19" t="s">
        <v>19</v>
      </c>
      <c r="F8593" s="21">
        <v>1.0</v>
      </c>
      <c r="G8593" s="22">
        <v>40260.0</v>
      </c>
      <c r="H8593" s="15" t="str">
        <f t="shared" si="2"/>
        <v>Base Range</v>
      </c>
      <c r="I8593" s="22">
        <v>30827.0</v>
      </c>
      <c r="J8593" s="23">
        <f t="shared" si="3"/>
        <v>1.305997989</v>
      </c>
      <c r="K8593" s="24" t="str">
        <f t="shared" si="4"/>
        <v>Over Achived</v>
      </c>
    </row>
    <row r="8594" ht="22.5" customHeight="1">
      <c r="A8594" s="18">
        <v>45780.0</v>
      </c>
      <c r="B8594" s="19" t="str">
        <f t="shared" si="1"/>
        <v>May</v>
      </c>
      <c r="C8594" s="20" t="s">
        <v>92</v>
      </c>
      <c r="D8594" s="25" t="s">
        <v>149</v>
      </c>
      <c r="E8594" s="19" t="s">
        <v>63</v>
      </c>
      <c r="F8594" s="21">
        <v>1.0</v>
      </c>
      <c r="G8594" s="22">
        <v>12986.0</v>
      </c>
      <c r="H8594" s="15" t="str">
        <f t="shared" si="2"/>
        <v>Base Range</v>
      </c>
      <c r="I8594" s="22">
        <v>10430.0</v>
      </c>
      <c r="J8594" s="23">
        <f t="shared" si="3"/>
        <v>1.24506232</v>
      </c>
      <c r="K8594" s="24" t="str">
        <f t="shared" si="4"/>
        <v>Over Achived</v>
      </c>
    </row>
    <row r="8595" ht="22.5" customHeight="1">
      <c r="A8595" s="18">
        <v>45780.0</v>
      </c>
      <c r="B8595" s="19" t="str">
        <f t="shared" si="1"/>
        <v>May</v>
      </c>
      <c r="C8595" s="20" t="s">
        <v>92</v>
      </c>
      <c r="D8595" s="25" t="s">
        <v>149</v>
      </c>
      <c r="E8595" s="19" t="s">
        <v>26</v>
      </c>
      <c r="F8595" s="21">
        <v>2.0</v>
      </c>
      <c r="G8595" s="22">
        <v>45140.0</v>
      </c>
      <c r="H8595" s="15" t="str">
        <f t="shared" si="2"/>
        <v>Base Range</v>
      </c>
      <c r="I8595" s="22">
        <v>34722.0</v>
      </c>
      <c r="J8595" s="23">
        <f t="shared" si="3"/>
        <v>1.30004032</v>
      </c>
      <c r="K8595" s="24" t="str">
        <f t="shared" si="4"/>
        <v>Over Achived</v>
      </c>
    </row>
    <row r="8596" ht="22.5" customHeight="1">
      <c r="A8596" s="18">
        <v>45780.0</v>
      </c>
      <c r="B8596" s="19" t="str">
        <f t="shared" si="1"/>
        <v>May</v>
      </c>
      <c r="C8596" s="20" t="s">
        <v>92</v>
      </c>
      <c r="D8596" s="19" t="s">
        <v>158</v>
      </c>
      <c r="E8596" s="19" t="s">
        <v>63</v>
      </c>
      <c r="F8596" s="21">
        <v>3.0</v>
      </c>
      <c r="G8596" s="22">
        <v>64689.0</v>
      </c>
      <c r="H8596" s="15" t="str">
        <f t="shared" si="2"/>
        <v>Medium Range</v>
      </c>
      <c r="I8596" s="22">
        <v>54445.0</v>
      </c>
      <c r="J8596" s="23">
        <f t="shared" si="3"/>
        <v>1.188153182</v>
      </c>
      <c r="K8596" s="24" t="str">
        <f t="shared" si="4"/>
        <v>Over Achived</v>
      </c>
    </row>
    <row r="8597" ht="22.5" customHeight="1">
      <c r="A8597" s="18">
        <v>45780.0</v>
      </c>
      <c r="B8597" s="19" t="str">
        <f t="shared" si="1"/>
        <v>May</v>
      </c>
      <c r="C8597" s="20" t="s">
        <v>92</v>
      </c>
      <c r="D8597" s="19" t="s">
        <v>158</v>
      </c>
      <c r="E8597" s="19" t="s">
        <v>9</v>
      </c>
      <c r="F8597" s="21">
        <v>3.0</v>
      </c>
      <c r="G8597" s="22">
        <v>74560.0</v>
      </c>
      <c r="H8597" s="15" t="str">
        <f t="shared" si="2"/>
        <v>High Range</v>
      </c>
      <c r="I8597" s="22">
        <v>68182.0</v>
      </c>
      <c r="J8597" s="23">
        <f t="shared" si="3"/>
        <v>1.093543751</v>
      </c>
      <c r="K8597" s="24" t="str">
        <f t="shared" si="4"/>
        <v>Over Achived</v>
      </c>
    </row>
    <row r="8598" ht="22.5" customHeight="1">
      <c r="A8598" s="18">
        <v>45780.0</v>
      </c>
      <c r="B8598" s="19" t="str">
        <f t="shared" si="1"/>
        <v>May</v>
      </c>
      <c r="C8598" s="20" t="s">
        <v>92</v>
      </c>
      <c r="D8598" s="19" t="s">
        <v>98</v>
      </c>
      <c r="E8598" s="19" t="s">
        <v>34</v>
      </c>
      <c r="F8598" s="21">
        <v>2.0</v>
      </c>
      <c r="G8598" s="22">
        <v>55545.0</v>
      </c>
      <c r="H8598" s="15" t="str">
        <f t="shared" si="2"/>
        <v>Medium Range</v>
      </c>
      <c r="I8598" s="22">
        <v>66650.0</v>
      </c>
      <c r="J8598" s="23">
        <f t="shared" si="3"/>
        <v>0.8333833458</v>
      </c>
      <c r="K8598" s="24" t="str">
        <f t="shared" si="4"/>
        <v>Target Not Meet</v>
      </c>
    </row>
    <row r="8599" ht="22.5" customHeight="1">
      <c r="A8599" s="18">
        <v>45781.0</v>
      </c>
      <c r="B8599" s="19" t="str">
        <f t="shared" si="1"/>
        <v>May</v>
      </c>
      <c r="C8599" s="20" t="s">
        <v>57</v>
      </c>
      <c r="D8599" s="19" t="s">
        <v>58</v>
      </c>
      <c r="E8599" s="19" t="s">
        <v>63</v>
      </c>
      <c r="F8599" s="21">
        <v>1.0</v>
      </c>
      <c r="G8599" s="22">
        <v>14122.0</v>
      </c>
      <c r="H8599" s="15" t="str">
        <f t="shared" si="2"/>
        <v>Base Range</v>
      </c>
      <c r="I8599" s="22">
        <v>10597.0</v>
      </c>
      <c r="J8599" s="23">
        <f t="shared" si="3"/>
        <v>1.332641314</v>
      </c>
      <c r="K8599" s="24" t="str">
        <f t="shared" si="4"/>
        <v>Over Achived</v>
      </c>
    </row>
    <row r="8600" ht="22.5" customHeight="1">
      <c r="A8600" s="18">
        <v>45781.0</v>
      </c>
      <c r="B8600" s="19" t="str">
        <f t="shared" si="1"/>
        <v>May</v>
      </c>
      <c r="C8600" s="20" t="s">
        <v>13</v>
      </c>
      <c r="D8600" s="19" t="s">
        <v>29</v>
      </c>
      <c r="E8600" s="19" t="s">
        <v>63</v>
      </c>
      <c r="F8600" s="21">
        <v>2.0</v>
      </c>
      <c r="G8600" s="22">
        <v>45751.0</v>
      </c>
      <c r="H8600" s="15" t="str">
        <f t="shared" si="2"/>
        <v>Base Range</v>
      </c>
      <c r="I8600" s="22">
        <v>54908.0</v>
      </c>
      <c r="J8600" s="23">
        <f t="shared" si="3"/>
        <v>0.8332301304</v>
      </c>
      <c r="K8600" s="24" t="str">
        <f t="shared" si="4"/>
        <v>Target Not Meet</v>
      </c>
    </row>
    <row r="8601" ht="22.5" customHeight="1">
      <c r="A8601" s="18">
        <v>45781.0</v>
      </c>
      <c r="B8601" s="19" t="str">
        <f t="shared" si="1"/>
        <v>May</v>
      </c>
      <c r="C8601" s="20" t="s">
        <v>13</v>
      </c>
      <c r="D8601" s="19" t="s">
        <v>169</v>
      </c>
      <c r="E8601" s="19" t="s">
        <v>23</v>
      </c>
      <c r="F8601" s="21">
        <v>1.0</v>
      </c>
      <c r="G8601" s="22">
        <v>20401.0</v>
      </c>
      <c r="H8601" s="15" t="str">
        <f t="shared" si="2"/>
        <v>Base Range</v>
      </c>
      <c r="I8601" s="22">
        <v>24588.0</v>
      </c>
      <c r="J8601" s="23">
        <f t="shared" si="3"/>
        <v>0.8297136815</v>
      </c>
      <c r="K8601" s="24" t="str">
        <f t="shared" si="4"/>
        <v>Target Not Meet</v>
      </c>
    </row>
    <row r="8602" ht="22.5" customHeight="1">
      <c r="A8602" s="18">
        <v>45781.0</v>
      </c>
      <c r="B8602" s="19" t="str">
        <f t="shared" si="1"/>
        <v>May</v>
      </c>
      <c r="C8602" s="20" t="s">
        <v>13</v>
      </c>
      <c r="D8602" s="19" t="s">
        <v>169</v>
      </c>
      <c r="E8602" s="19" t="s">
        <v>38</v>
      </c>
      <c r="F8602" s="21">
        <v>1.0</v>
      </c>
      <c r="G8602" s="22">
        <v>29200.0</v>
      </c>
      <c r="H8602" s="15" t="str">
        <f t="shared" si="2"/>
        <v>Base Range</v>
      </c>
      <c r="I8602" s="22">
        <v>35629.0</v>
      </c>
      <c r="J8602" s="23">
        <f t="shared" si="3"/>
        <v>0.8195571024</v>
      </c>
      <c r="K8602" s="24" t="str">
        <f t="shared" si="4"/>
        <v>Target Not Meet</v>
      </c>
    </row>
    <row r="8603" ht="22.5" customHeight="1">
      <c r="A8603" s="18">
        <v>45781.0</v>
      </c>
      <c r="B8603" s="19" t="str">
        <f t="shared" si="1"/>
        <v>May</v>
      </c>
      <c r="C8603" s="20" t="s">
        <v>13</v>
      </c>
      <c r="D8603" s="19" t="s">
        <v>37</v>
      </c>
      <c r="E8603" s="19" t="s">
        <v>19</v>
      </c>
      <c r="F8603" s="21">
        <v>1.0</v>
      </c>
      <c r="G8603" s="22">
        <v>29304.0</v>
      </c>
      <c r="H8603" s="15" t="str">
        <f t="shared" si="2"/>
        <v>Base Range</v>
      </c>
      <c r="I8603" s="22">
        <v>35795.0</v>
      </c>
      <c r="J8603" s="23">
        <f t="shared" si="3"/>
        <v>0.8186618243</v>
      </c>
      <c r="K8603" s="24" t="str">
        <f t="shared" si="4"/>
        <v>Target Not Meet</v>
      </c>
    </row>
    <row r="8604" ht="22.5" customHeight="1">
      <c r="A8604" s="18">
        <v>45781.0</v>
      </c>
      <c r="B8604" s="19" t="str">
        <f t="shared" si="1"/>
        <v>May</v>
      </c>
      <c r="C8604" s="20" t="s">
        <v>13</v>
      </c>
      <c r="D8604" s="19" t="s">
        <v>37</v>
      </c>
      <c r="E8604" s="19" t="s">
        <v>19</v>
      </c>
      <c r="F8604" s="21">
        <v>1.0</v>
      </c>
      <c r="G8604" s="22">
        <v>22295.0</v>
      </c>
      <c r="H8604" s="15" t="str">
        <f t="shared" si="2"/>
        <v>Base Range</v>
      </c>
      <c r="I8604" s="22">
        <v>23688.0</v>
      </c>
      <c r="J8604" s="23">
        <f t="shared" si="3"/>
        <v>0.9411938534</v>
      </c>
      <c r="K8604" s="24" t="str">
        <f t="shared" si="4"/>
        <v>Target Not Meet</v>
      </c>
    </row>
    <row r="8605" ht="22.5" customHeight="1">
      <c r="A8605" s="18">
        <v>45781.0</v>
      </c>
      <c r="B8605" s="19" t="str">
        <f t="shared" si="1"/>
        <v>May</v>
      </c>
      <c r="C8605" s="20" t="s">
        <v>13</v>
      </c>
      <c r="D8605" s="19" t="s">
        <v>29</v>
      </c>
      <c r="E8605" s="19" t="s">
        <v>63</v>
      </c>
      <c r="F8605" s="21">
        <v>1.0</v>
      </c>
      <c r="G8605" s="22">
        <v>8111.0</v>
      </c>
      <c r="H8605" s="15" t="str">
        <f t="shared" si="2"/>
        <v>Base Range</v>
      </c>
      <c r="I8605" s="22">
        <v>10371.0</v>
      </c>
      <c r="J8605" s="23">
        <f t="shared" si="3"/>
        <v>0.7820846591</v>
      </c>
      <c r="K8605" s="24" t="str">
        <f t="shared" si="4"/>
        <v>Target Not Meet</v>
      </c>
    </row>
    <row r="8606" ht="22.5" customHeight="1">
      <c r="A8606" s="18">
        <v>45781.0</v>
      </c>
      <c r="B8606" s="19" t="str">
        <f t="shared" si="1"/>
        <v>May</v>
      </c>
      <c r="C8606" s="20" t="s">
        <v>13</v>
      </c>
      <c r="D8606" s="19" t="s">
        <v>14</v>
      </c>
      <c r="E8606" s="19" t="s">
        <v>26</v>
      </c>
      <c r="F8606" s="21">
        <v>1.0</v>
      </c>
      <c r="G8606" s="22">
        <v>36676.0</v>
      </c>
      <c r="H8606" s="15" t="str">
        <f t="shared" si="2"/>
        <v>Base Range</v>
      </c>
      <c r="I8606" s="22">
        <v>33453.0</v>
      </c>
      <c r="J8606" s="23">
        <f t="shared" si="3"/>
        <v>1.096344125</v>
      </c>
      <c r="K8606" s="24" t="str">
        <f t="shared" si="4"/>
        <v>Over Achived</v>
      </c>
    </row>
    <row r="8607" ht="22.5" customHeight="1">
      <c r="A8607" s="18">
        <v>45781.0</v>
      </c>
      <c r="B8607" s="19" t="str">
        <f t="shared" si="1"/>
        <v>May</v>
      </c>
      <c r="C8607" s="20" t="s">
        <v>13</v>
      </c>
      <c r="D8607" s="19" t="s">
        <v>29</v>
      </c>
      <c r="E8607" s="19" t="s">
        <v>63</v>
      </c>
      <c r="F8607" s="21">
        <v>2.0</v>
      </c>
      <c r="G8607" s="22">
        <v>50151.0</v>
      </c>
      <c r="H8607" s="15" t="str">
        <f t="shared" si="2"/>
        <v>Medium Range</v>
      </c>
      <c r="I8607" s="22">
        <v>59055.0</v>
      </c>
      <c r="J8607" s="23">
        <f t="shared" si="3"/>
        <v>0.8492252985</v>
      </c>
      <c r="K8607" s="24" t="str">
        <f t="shared" si="4"/>
        <v>Target Not Meet</v>
      </c>
    </row>
    <row r="8608" ht="22.5" customHeight="1">
      <c r="A8608" s="18">
        <v>45781.0</v>
      </c>
      <c r="B8608" s="19" t="str">
        <f t="shared" si="1"/>
        <v>May</v>
      </c>
      <c r="C8608" s="20" t="s">
        <v>13</v>
      </c>
      <c r="D8608" s="19" t="s">
        <v>18</v>
      </c>
      <c r="E8608" s="19" t="s">
        <v>19</v>
      </c>
      <c r="F8608" s="21">
        <v>1.0</v>
      </c>
      <c r="G8608" s="22">
        <v>27370.0</v>
      </c>
      <c r="H8608" s="15" t="str">
        <f t="shared" si="2"/>
        <v>Base Range</v>
      </c>
      <c r="I8608" s="22">
        <v>20332.0</v>
      </c>
      <c r="J8608" s="23">
        <f t="shared" si="3"/>
        <v>1.346153846</v>
      </c>
      <c r="K8608" s="24" t="str">
        <f t="shared" si="4"/>
        <v>Over Achived</v>
      </c>
    </row>
    <row r="8609" ht="22.5" customHeight="1">
      <c r="A8609" s="18">
        <v>45781.0</v>
      </c>
      <c r="B8609" s="19" t="str">
        <f t="shared" si="1"/>
        <v>May</v>
      </c>
      <c r="C8609" s="20" t="s">
        <v>13</v>
      </c>
      <c r="D8609" s="19" t="s">
        <v>18</v>
      </c>
      <c r="E8609" s="19" t="s">
        <v>26</v>
      </c>
      <c r="F8609" s="21">
        <v>1.0</v>
      </c>
      <c r="G8609" s="22">
        <v>36155.0</v>
      </c>
      <c r="H8609" s="15" t="str">
        <f t="shared" si="2"/>
        <v>Base Range</v>
      </c>
      <c r="I8609" s="22">
        <v>30353.0</v>
      </c>
      <c r="J8609" s="23">
        <f t="shared" si="3"/>
        <v>1.191150792</v>
      </c>
      <c r="K8609" s="24" t="str">
        <f t="shared" si="4"/>
        <v>Over Achived</v>
      </c>
    </row>
    <row r="8610" ht="22.5" customHeight="1">
      <c r="A8610" s="18">
        <v>45781.0</v>
      </c>
      <c r="B8610" s="19" t="str">
        <f t="shared" si="1"/>
        <v>May</v>
      </c>
      <c r="C8610" s="20" t="s">
        <v>13</v>
      </c>
      <c r="D8610" s="19" t="s">
        <v>18</v>
      </c>
      <c r="E8610" s="19" t="s">
        <v>68</v>
      </c>
      <c r="F8610" s="21">
        <v>1.0</v>
      </c>
      <c r="G8610" s="22">
        <v>17831.0</v>
      </c>
      <c r="H8610" s="15" t="str">
        <f t="shared" si="2"/>
        <v>Base Range</v>
      </c>
      <c r="I8610" s="22">
        <v>13050.0</v>
      </c>
      <c r="J8610" s="23">
        <f t="shared" si="3"/>
        <v>1.366360153</v>
      </c>
      <c r="K8610" s="24" t="str">
        <f t="shared" si="4"/>
        <v>Over Achived</v>
      </c>
    </row>
    <row r="8611" ht="22.5" customHeight="1">
      <c r="A8611" s="18">
        <v>45781.0</v>
      </c>
      <c r="B8611" s="19" t="str">
        <f t="shared" si="1"/>
        <v>May</v>
      </c>
      <c r="C8611" s="20" t="s">
        <v>13</v>
      </c>
      <c r="D8611" s="19" t="s">
        <v>14</v>
      </c>
      <c r="E8611" s="19" t="s">
        <v>19</v>
      </c>
      <c r="F8611" s="21">
        <v>1.0</v>
      </c>
      <c r="G8611" s="22">
        <v>23786.0</v>
      </c>
      <c r="H8611" s="15" t="str">
        <f t="shared" si="2"/>
        <v>Base Range</v>
      </c>
      <c r="I8611" s="22">
        <v>20317.0</v>
      </c>
      <c r="J8611" s="23">
        <f t="shared" si="3"/>
        <v>1.170743712</v>
      </c>
      <c r="K8611" s="24" t="str">
        <f t="shared" si="4"/>
        <v>Over Achived</v>
      </c>
    </row>
    <row r="8612" ht="22.5" customHeight="1">
      <c r="A8612" s="18">
        <v>45781.0</v>
      </c>
      <c r="B8612" s="19" t="str">
        <f t="shared" si="1"/>
        <v>May</v>
      </c>
      <c r="C8612" s="20" t="s">
        <v>13</v>
      </c>
      <c r="D8612" s="19" t="s">
        <v>14</v>
      </c>
      <c r="E8612" s="19" t="s">
        <v>68</v>
      </c>
      <c r="F8612" s="21">
        <v>1.0</v>
      </c>
      <c r="G8612" s="22">
        <v>20794.0</v>
      </c>
      <c r="H8612" s="15" t="str">
        <f t="shared" si="2"/>
        <v>Base Range</v>
      </c>
      <c r="I8612" s="22">
        <v>18762.0</v>
      </c>
      <c r="J8612" s="23">
        <f t="shared" si="3"/>
        <v>1.108304019</v>
      </c>
      <c r="K8612" s="24" t="str">
        <f t="shared" si="4"/>
        <v>Over Achived</v>
      </c>
    </row>
    <row r="8613" ht="22.5" customHeight="1">
      <c r="A8613" s="18">
        <v>45781.0</v>
      </c>
      <c r="B8613" s="19" t="str">
        <f t="shared" si="1"/>
        <v>May</v>
      </c>
      <c r="C8613" s="20" t="s">
        <v>57</v>
      </c>
      <c r="D8613" s="19" t="s">
        <v>58</v>
      </c>
      <c r="E8613" s="19" t="s">
        <v>23</v>
      </c>
      <c r="F8613" s="21">
        <v>1.0</v>
      </c>
      <c r="G8613" s="22">
        <v>16630.0</v>
      </c>
      <c r="H8613" s="15" t="str">
        <f t="shared" si="2"/>
        <v>Base Range</v>
      </c>
      <c r="I8613" s="22">
        <v>14656.0</v>
      </c>
      <c r="J8613" s="23">
        <f t="shared" si="3"/>
        <v>1.134688865</v>
      </c>
      <c r="K8613" s="24" t="str">
        <f t="shared" si="4"/>
        <v>Over Achived</v>
      </c>
    </row>
    <row r="8614" ht="22.5" customHeight="1">
      <c r="A8614" s="18">
        <v>45781.0</v>
      </c>
      <c r="B8614" s="19" t="str">
        <f t="shared" si="1"/>
        <v>May</v>
      </c>
      <c r="C8614" s="20" t="s">
        <v>13</v>
      </c>
      <c r="D8614" s="19" t="s">
        <v>29</v>
      </c>
      <c r="E8614" s="19" t="s">
        <v>68</v>
      </c>
      <c r="F8614" s="21">
        <v>1.0</v>
      </c>
      <c r="G8614" s="22">
        <v>21002.0</v>
      </c>
      <c r="H8614" s="15" t="str">
        <f t="shared" si="2"/>
        <v>Base Range</v>
      </c>
      <c r="I8614" s="22">
        <v>26575.0</v>
      </c>
      <c r="J8614" s="23">
        <f t="shared" si="3"/>
        <v>0.7902916275</v>
      </c>
      <c r="K8614" s="24" t="str">
        <f t="shared" si="4"/>
        <v>Target Not Meet</v>
      </c>
    </row>
    <row r="8615" ht="22.5" customHeight="1">
      <c r="A8615" s="18">
        <v>45781.0</v>
      </c>
      <c r="B8615" s="19" t="str">
        <f t="shared" si="1"/>
        <v>May</v>
      </c>
      <c r="C8615" s="20" t="s">
        <v>57</v>
      </c>
      <c r="D8615" s="19" t="s">
        <v>58</v>
      </c>
      <c r="E8615" s="19" t="s">
        <v>19</v>
      </c>
      <c r="F8615" s="21">
        <v>1.0</v>
      </c>
      <c r="G8615" s="22">
        <v>18320.0</v>
      </c>
      <c r="H8615" s="15" t="str">
        <f t="shared" si="2"/>
        <v>Base Range</v>
      </c>
      <c r="I8615" s="22">
        <v>13204.0</v>
      </c>
      <c r="J8615" s="23">
        <f t="shared" si="3"/>
        <v>1.387458346</v>
      </c>
      <c r="K8615" s="24" t="str">
        <f t="shared" si="4"/>
        <v>Over Achived</v>
      </c>
    </row>
    <row r="8616" ht="22.5" customHeight="1">
      <c r="A8616" s="18">
        <v>45781.0</v>
      </c>
      <c r="B8616" s="19" t="str">
        <f t="shared" si="1"/>
        <v>May</v>
      </c>
      <c r="C8616" s="20" t="s">
        <v>57</v>
      </c>
      <c r="D8616" s="19" t="s">
        <v>85</v>
      </c>
      <c r="E8616" s="19" t="s">
        <v>34</v>
      </c>
      <c r="F8616" s="21">
        <v>2.0</v>
      </c>
      <c r="G8616" s="22">
        <v>33363.0</v>
      </c>
      <c r="H8616" s="15" t="str">
        <f t="shared" si="2"/>
        <v>Base Range</v>
      </c>
      <c r="I8616" s="22">
        <v>38471.0</v>
      </c>
      <c r="J8616" s="23">
        <f t="shared" si="3"/>
        <v>0.8672246627</v>
      </c>
      <c r="K8616" s="24" t="str">
        <f t="shared" si="4"/>
        <v>Target Not Meet</v>
      </c>
    </row>
    <row r="8617" ht="22.5" customHeight="1">
      <c r="A8617" s="18">
        <v>45781.0</v>
      </c>
      <c r="B8617" s="19" t="str">
        <f t="shared" si="1"/>
        <v>May</v>
      </c>
      <c r="C8617" s="20" t="s">
        <v>57</v>
      </c>
      <c r="D8617" s="19" t="s">
        <v>58</v>
      </c>
      <c r="E8617" s="19" t="s">
        <v>9</v>
      </c>
      <c r="F8617" s="21">
        <v>2.0</v>
      </c>
      <c r="G8617" s="22">
        <v>35975.0</v>
      </c>
      <c r="H8617" s="15" t="str">
        <f t="shared" si="2"/>
        <v>Base Range</v>
      </c>
      <c r="I8617" s="22">
        <v>32261.0</v>
      </c>
      <c r="J8617" s="23">
        <f t="shared" si="3"/>
        <v>1.115123524</v>
      </c>
      <c r="K8617" s="24" t="str">
        <f t="shared" si="4"/>
        <v>Over Achived</v>
      </c>
    </row>
    <row r="8618" ht="22.5" customHeight="1">
      <c r="A8618" s="18">
        <v>45781.0</v>
      </c>
      <c r="B8618" s="19" t="str">
        <f t="shared" si="1"/>
        <v>May</v>
      </c>
      <c r="C8618" s="20" t="s">
        <v>57</v>
      </c>
      <c r="D8618" s="19" t="s">
        <v>85</v>
      </c>
      <c r="E8618" s="19" t="s">
        <v>19</v>
      </c>
      <c r="F8618" s="21">
        <v>1.0</v>
      </c>
      <c r="G8618" s="22">
        <v>17858.0</v>
      </c>
      <c r="H8618" s="15" t="str">
        <f t="shared" si="2"/>
        <v>Base Range</v>
      </c>
      <c r="I8618" s="22">
        <v>20347.0</v>
      </c>
      <c r="J8618" s="23">
        <f t="shared" si="3"/>
        <v>0.8776723841</v>
      </c>
      <c r="K8618" s="24" t="str">
        <f t="shared" si="4"/>
        <v>Target Not Meet</v>
      </c>
    </row>
    <row r="8619" ht="22.5" customHeight="1">
      <c r="A8619" s="18">
        <v>45781.0</v>
      </c>
      <c r="B8619" s="19" t="str">
        <f t="shared" si="1"/>
        <v>May</v>
      </c>
      <c r="C8619" s="20" t="s">
        <v>57</v>
      </c>
      <c r="D8619" s="19" t="s">
        <v>85</v>
      </c>
      <c r="E8619" s="19" t="s">
        <v>63</v>
      </c>
      <c r="F8619" s="21">
        <v>1.0</v>
      </c>
      <c r="G8619" s="22">
        <v>13733.0</v>
      </c>
      <c r="H8619" s="15" t="str">
        <f t="shared" si="2"/>
        <v>Base Range</v>
      </c>
      <c r="I8619" s="22">
        <v>17422.0</v>
      </c>
      <c r="J8619" s="23">
        <f t="shared" si="3"/>
        <v>0.7882562278</v>
      </c>
      <c r="K8619" s="24" t="str">
        <f t="shared" si="4"/>
        <v>Target Not Meet</v>
      </c>
    </row>
    <row r="8620" ht="22.5" customHeight="1">
      <c r="A8620" s="18">
        <v>45781.0</v>
      </c>
      <c r="B8620" s="19" t="str">
        <f t="shared" si="1"/>
        <v>May</v>
      </c>
      <c r="C8620" s="20" t="s">
        <v>57</v>
      </c>
      <c r="D8620" s="19" t="s">
        <v>85</v>
      </c>
      <c r="E8620" s="19" t="s">
        <v>38</v>
      </c>
      <c r="F8620" s="21">
        <v>1.0</v>
      </c>
      <c r="G8620" s="22">
        <v>22147.0</v>
      </c>
      <c r="H8620" s="15" t="str">
        <f t="shared" si="2"/>
        <v>Base Range</v>
      </c>
      <c r="I8620" s="22">
        <v>28246.0</v>
      </c>
      <c r="J8620" s="23">
        <f t="shared" si="3"/>
        <v>0.7840756213</v>
      </c>
      <c r="K8620" s="24" t="str">
        <f t="shared" si="4"/>
        <v>Target Not Meet</v>
      </c>
    </row>
    <row r="8621" ht="22.5" customHeight="1">
      <c r="A8621" s="18">
        <v>45781.0</v>
      </c>
      <c r="B8621" s="19" t="str">
        <f t="shared" si="1"/>
        <v>May</v>
      </c>
      <c r="C8621" s="20" t="s">
        <v>57</v>
      </c>
      <c r="D8621" s="19" t="s">
        <v>85</v>
      </c>
      <c r="E8621" s="19" t="s">
        <v>26</v>
      </c>
      <c r="F8621" s="21">
        <v>1.0</v>
      </c>
      <c r="G8621" s="22">
        <v>23250.0</v>
      </c>
      <c r="H8621" s="15" t="str">
        <f t="shared" si="2"/>
        <v>Base Range</v>
      </c>
      <c r="I8621" s="22">
        <v>24769.0</v>
      </c>
      <c r="J8621" s="23">
        <f t="shared" si="3"/>
        <v>0.9386733417</v>
      </c>
      <c r="K8621" s="24" t="str">
        <f t="shared" si="4"/>
        <v>Target Not Meet</v>
      </c>
    </row>
    <row r="8622" ht="22.5" customHeight="1">
      <c r="A8622" s="18">
        <v>45781.0</v>
      </c>
      <c r="B8622" s="19" t="str">
        <f t="shared" si="1"/>
        <v>May</v>
      </c>
      <c r="C8622" s="20" t="s">
        <v>57</v>
      </c>
      <c r="D8622" s="19" t="s">
        <v>80</v>
      </c>
      <c r="E8622" s="19" t="s">
        <v>63</v>
      </c>
      <c r="F8622" s="21">
        <v>1.0</v>
      </c>
      <c r="G8622" s="22">
        <v>15401.0</v>
      </c>
      <c r="H8622" s="15" t="str">
        <f t="shared" si="2"/>
        <v>Base Range</v>
      </c>
      <c r="I8622" s="22">
        <v>17691.0</v>
      </c>
      <c r="J8622" s="23">
        <f t="shared" si="3"/>
        <v>0.8705556498</v>
      </c>
      <c r="K8622" s="24" t="str">
        <f t="shared" si="4"/>
        <v>Target Not Meet</v>
      </c>
    </row>
    <row r="8623" ht="22.5" customHeight="1">
      <c r="A8623" s="18">
        <v>45781.0</v>
      </c>
      <c r="B8623" s="19" t="str">
        <f t="shared" si="1"/>
        <v>May</v>
      </c>
      <c r="C8623" s="20" t="s">
        <v>57</v>
      </c>
      <c r="D8623" s="19" t="s">
        <v>80</v>
      </c>
      <c r="E8623" s="19" t="s">
        <v>68</v>
      </c>
      <c r="F8623" s="21">
        <v>1.0</v>
      </c>
      <c r="G8623" s="22">
        <v>13657.0</v>
      </c>
      <c r="H8623" s="15" t="str">
        <f t="shared" si="2"/>
        <v>Base Range</v>
      </c>
      <c r="I8623" s="22">
        <v>16466.0</v>
      </c>
      <c r="J8623" s="23">
        <f t="shared" si="3"/>
        <v>0.8294060488</v>
      </c>
      <c r="K8623" s="24" t="str">
        <f t="shared" si="4"/>
        <v>Target Not Meet</v>
      </c>
    </row>
    <row r="8624" ht="22.5" customHeight="1">
      <c r="A8624" s="18">
        <v>45781.0</v>
      </c>
      <c r="B8624" s="19" t="str">
        <f t="shared" si="1"/>
        <v>May</v>
      </c>
      <c r="C8624" s="20" t="s">
        <v>57</v>
      </c>
      <c r="D8624" s="19" t="s">
        <v>80</v>
      </c>
      <c r="E8624" s="19" t="s">
        <v>63</v>
      </c>
      <c r="F8624" s="21">
        <v>1.0</v>
      </c>
      <c r="G8624" s="22">
        <v>13276.0</v>
      </c>
      <c r="H8624" s="15" t="str">
        <f t="shared" si="2"/>
        <v>Base Range</v>
      </c>
      <c r="I8624" s="22">
        <v>13998.0</v>
      </c>
      <c r="J8624" s="23">
        <f t="shared" si="3"/>
        <v>0.948421203</v>
      </c>
      <c r="K8624" s="24" t="str">
        <f t="shared" si="4"/>
        <v>Target Not Meet</v>
      </c>
    </row>
    <row r="8625" ht="22.5" customHeight="1">
      <c r="A8625" s="18">
        <v>45781.0</v>
      </c>
      <c r="B8625" s="19" t="str">
        <f t="shared" si="1"/>
        <v>May</v>
      </c>
      <c r="C8625" s="20" t="s">
        <v>57</v>
      </c>
      <c r="D8625" s="19" t="s">
        <v>80</v>
      </c>
      <c r="E8625" s="19" t="s">
        <v>63</v>
      </c>
      <c r="F8625" s="21">
        <v>1.0</v>
      </c>
      <c r="G8625" s="22">
        <v>12560.0</v>
      </c>
      <c r="H8625" s="15" t="str">
        <f t="shared" si="2"/>
        <v>Base Range</v>
      </c>
      <c r="I8625" s="22">
        <v>13588.0</v>
      </c>
      <c r="J8625" s="23">
        <f t="shared" si="3"/>
        <v>0.9243450103</v>
      </c>
      <c r="K8625" s="24" t="str">
        <f t="shared" si="4"/>
        <v>Target Not Meet</v>
      </c>
    </row>
    <row r="8626" ht="22.5" customHeight="1">
      <c r="A8626" s="18">
        <v>45781.0</v>
      </c>
      <c r="B8626" s="19" t="str">
        <f t="shared" si="1"/>
        <v>May</v>
      </c>
      <c r="C8626" s="20" t="s">
        <v>57</v>
      </c>
      <c r="D8626" s="19" t="s">
        <v>71</v>
      </c>
      <c r="E8626" s="19" t="s">
        <v>9</v>
      </c>
      <c r="F8626" s="21">
        <v>2.0</v>
      </c>
      <c r="G8626" s="22">
        <v>32596.0</v>
      </c>
      <c r="H8626" s="15" t="str">
        <f t="shared" si="2"/>
        <v>Base Range</v>
      </c>
      <c r="I8626" s="22">
        <v>39184.0</v>
      </c>
      <c r="J8626" s="23">
        <f t="shared" si="3"/>
        <v>0.8318701511</v>
      </c>
      <c r="K8626" s="24" t="str">
        <f t="shared" si="4"/>
        <v>Target Not Meet</v>
      </c>
    </row>
    <row r="8627" ht="22.5" customHeight="1">
      <c r="A8627" s="18">
        <v>45781.0</v>
      </c>
      <c r="B8627" s="19" t="str">
        <f t="shared" si="1"/>
        <v>May</v>
      </c>
      <c r="C8627" s="20" t="s">
        <v>57</v>
      </c>
      <c r="D8627" s="19" t="s">
        <v>71</v>
      </c>
      <c r="E8627" s="19" t="s">
        <v>19</v>
      </c>
      <c r="F8627" s="21">
        <v>1.0</v>
      </c>
      <c r="G8627" s="22">
        <v>20418.0</v>
      </c>
      <c r="H8627" s="15" t="str">
        <f t="shared" si="2"/>
        <v>Base Range</v>
      </c>
      <c r="I8627" s="22">
        <v>26288.0</v>
      </c>
      <c r="J8627" s="23">
        <f t="shared" si="3"/>
        <v>0.7767041996</v>
      </c>
      <c r="K8627" s="24" t="str">
        <f t="shared" si="4"/>
        <v>Target Not Meet</v>
      </c>
    </row>
    <row r="8628" ht="22.5" customHeight="1">
      <c r="A8628" s="18">
        <v>45781.0</v>
      </c>
      <c r="B8628" s="19" t="str">
        <f t="shared" si="1"/>
        <v>May</v>
      </c>
      <c r="C8628" s="20" t="s">
        <v>57</v>
      </c>
      <c r="D8628" s="19" t="s">
        <v>71</v>
      </c>
      <c r="E8628" s="19" t="s">
        <v>26</v>
      </c>
      <c r="F8628" s="21">
        <v>1.0</v>
      </c>
      <c r="G8628" s="22">
        <v>22263.0</v>
      </c>
      <c r="H8628" s="15" t="str">
        <f t="shared" si="2"/>
        <v>Base Range</v>
      </c>
      <c r="I8628" s="22">
        <v>28115.0</v>
      </c>
      <c r="J8628" s="23">
        <f t="shared" si="3"/>
        <v>0.7918548817</v>
      </c>
      <c r="K8628" s="24" t="str">
        <f t="shared" si="4"/>
        <v>Target Not Meet</v>
      </c>
    </row>
    <row r="8629" ht="22.5" customHeight="1">
      <c r="A8629" s="18">
        <v>45781.0</v>
      </c>
      <c r="B8629" s="19" t="str">
        <f t="shared" si="1"/>
        <v>May</v>
      </c>
      <c r="C8629" s="20" t="s">
        <v>57</v>
      </c>
      <c r="D8629" s="25" t="s">
        <v>62</v>
      </c>
      <c r="E8629" s="19" t="s">
        <v>23</v>
      </c>
      <c r="F8629" s="21">
        <v>1.0</v>
      </c>
      <c r="G8629" s="22">
        <v>17169.0</v>
      </c>
      <c r="H8629" s="15" t="str">
        <f t="shared" si="2"/>
        <v>Base Range</v>
      </c>
      <c r="I8629" s="22">
        <v>15505.0</v>
      </c>
      <c r="J8629" s="23">
        <f t="shared" si="3"/>
        <v>1.107320219</v>
      </c>
      <c r="K8629" s="24" t="str">
        <f t="shared" si="4"/>
        <v>Over Achived</v>
      </c>
    </row>
    <row r="8630" ht="22.5" customHeight="1">
      <c r="A8630" s="18">
        <v>45781.0</v>
      </c>
      <c r="B8630" s="19" t="str">
        <f t="shared" si="1"/>
        <v>May</v>
      </c>
      <c r="C8630" s="20" t="s">
        <v>57</v>
      </c>
      <c r="D8630" s="25" t="s">
        <v>62</v>
      </c>
      <c r="E8630" s="19" t="s">
        <v>19</v>
      </c>
      <c r="F8630" s="21">
        <v>1.0</v>
      </c>
      <c r="G8630" s="22">
        <v>19628.0</v>
      </c>
      <c r="H8630" s="15" t="str">
        <f t="shared" si="2"/>
        <v>Base Range</v>
      </c>
      <c r="I8630" s="22">
        <v>15060.0</v>
      </c>
      <c r="J8630" s="23">
        <f t="shared" si="3"/>
        <v>1.303320053</v>
      </c>
      <c r="K8630" s="24" t="str">
        <f t="shared" si="4"/>
        <v>Over Achived</v>
      </c>
    </row>
    <row r="8631" ht="22.5" customHeight="1">
      <c r="A8631" s="18">
        <v>45781.0</v>
      </c>
      <c r="B8631" s="19" t="str">
        <f t="shared" si="1"/>
        <v>May</v>
      </c>
      <c r="C8631" s="20" t="s">
        <v>57</v>
      </c>
      <c r="D8631" s="25" t="s">
        <v>62</v>
      </c>
      <c r="E8631" s="19" t="s">
        <v>34</v>
      </c>
      <c r="F8631" s="21">
        <v>1.0</v>
      </c>
      <c r="G8631" s="22">
        <v>34799.0</v>
      </c>
      <c r="H8631" s="15" t="str">
        <f t="shared" si="2"/>
        <v>Base Range</v>
      </c>
      <c r="I8631" s="22">
        <v>30230.0</v>
      </c>
      <c r="J8631" s="23">
        <f t="shared" si="3"/>
        <v>1.15114125</v>
      </c>
      <c r="K8631" s="24" t="str">
        <f t="shared" si="4"/>
        <v>Over Achived</v>
      </c>
    </row>
    <row r="8632" ht="22.5" customHeight="1">
      <c r="A8632" s="18">
        <v>45781.0</v>
      </c>
      <c r="B8632" s="19" t="str">
        <f t="shared" si="1"/>
        <v>May</v>
      </c>
      <c r="C8632" s="20" t="s">
        <v>57</v>
      </c>
      <c r="D8632" s="25" t="s">
        <v>62</v>
      </c>
      <c r="E8632" s="19" t="s">
        <v>19</v>
      </c>
      <c r="F8632" s="21">
        <v>1.0</v>
      </c>
      <c r="G8632" s="22">
        <v>21195.0</v>
      </c>
      <c r="H8632" s="15" t="str">
        <f t="shared" si="2"/>
        <v>Base Range</v>
      </c>
      <c r="I8632" s="22">
        <v>19237.0</v>
      </c>
      <c r="J8632" s="23">
        <f t="shared" si="3"/>
        <v>1.101783022</v>
      </c>
      <c r="K8632" s="24" t="str">
        <f t="shared" si="4"/>
        <v>Over Achived</v>
      </c>
    </row>
    <row r="8633" ht="22.5" customHeight="1">
      <c r="A8633" s="18">
        <v>45781.0</v>
      </c>
      <c r="B8633" s="19" t="str">
        <f t="shared" si="1"/>
        <v>May</v>
      </c>
      <c r="C8633" s="20" t="s">
        <v>57</v>
      </c>
      <c r="D8633" s="19" t="s">
        <v>58</v>
      </c>
      <c r="E8633" s="19" t="s">
        <v>34</v>
      </c>
      <c r="F8633" s="21">
        <v>1.0</v>
      </c>
      <c r="G8633" s="22">
        <v>32617.0</v>
      </c>
      <c r="H8633" s="15" t="str">
        <f t="shared" si="2"/>
        <v>Base Range</v>
      </c>
      <c r="I8633" s="22">
        <v>24864.0</v>
      </c>
      <c r="J8633" s="23">
        <f t="shared" si="3"/>
        <v>1.311816281</v>
      </c>
      <c r="K8633" s="24" t="str">
        <f t="shared" si="4"/>
        <v>Over Achived</v>
      </c>
    </row>
    <row r="8634" ht="22.5" customHeight="1">
      <c r="A8634" s="18">
        <v>45781.0</v>
      </c>
      <c r="B8634" s="19" t="str">
        <f t="shared" si="1"/>
        <v>May</v>
      </c>
      <c r="C8634" s="20" t="s">
        <v>13</v>
      </c>
      <c r="D8634" s="19" t="s">
        <v>14</v>
      </c>
      <c r="E8634" s="19" t="s">
        <v>63</v>
      </c>
      <c r="F8634" s="21">
        <v>1.0</v>
      </c>
      <c r="G8634" s="22">
        <v>8151.0</v>
      </c>
      <c r="H8634" s="15" t="str">
        <f t="shared" si="2"/>
        <v>Base Range</v>
      </c>
      <c r="I8634" s="22">
        <v>6922.0</v>
      </c>
      <c r="J8634" s="23">
        <f t="shared" si="3"/>
        <v>1.177549841</v>
      </c>
      <c r="K8634" s="24" t="str">
        <f t="shared" si="4"/>
        <v>Over Achived</v>
      </c>
    </row>
    <row r="8635" ht="22.5" customHeight="1">
      <c r="A8635" s="18">
        <v>45781.0</v>
      </c>
      <c r="B8635" s="19" t="str">
        <f t="shared" si="1"/>
        <v>May</v>
      </c>
      <c r="C8635" s="20" t="s">
        <v>92</v>
      </c>
      <c r="D8635" s="19" t="s">
        <v>93</v>
      </c>
      <c r="E8635" s="19" t="s">
        <v>68</v>
      </c>
      <c r="F8635" s="21">
        <v>1.0</v>
      </c>
      <c r="G8635" s="22">
        <v>28669.0</v>
      </c>
      <c r="H8635" s="15" t="str">
        <f t="shared" si="2"/>
        <v>Base Range</v>
      </c>
      <c r="I8635" s="22">
        <v>35595.0</v>
      </c>
      <c r="J8635" s="23">
        <f t="shared" si="3"/>
        <v>0.8054221098</v>
      </c>
      <c r="K8635" s="24" t="str">
        <f t="shared" si="4"/>
        <v>Target Not Meet</v>
      </c>
    </row>
    <row r="8636" ht="22.5" customHeight="1">
      <c r="A8636" s="18">
        <v>45781.0</v>
      </c>
      <c r="B8636" s="19" t="str">
        <f t="shared" si="1"/>
        <v>May</v>
      </c>
      <c r="C8636" s="20" t="s">
        <v>92</v>
      </c>
      <c r="D8636" s="19" t="s">
        <v>93</v>
      </c>
      <c r="E8636" s="19" t="s">
        <v>19</v>
      </c>
      <c r="F8636" s="21">
        <v>1.0</v>
      </c>
      <c r="G8636" s="22">
        <v>39458.0</v>
      </c>
      <c r="H8636" s="15" t="str">
        <f t="shared" si="2"/>
        <v>Base Range</v>
      </c>
      <c r="I8636" s="22">
        <v>48095.0</v>
      </c>
      <c r="J8636" s="23">
        <f t="shared" si="3"/>
        <v>0.8204179229</v>
      </c>
      <c r="K8636" s="24" t="str">
        <f t="shared" si="4"/>
        <v>Target Not Meet</v>
      </c>
    </row>
    <row r="8637" ht="22.5" customHeight="1">
      <c r="A8637" s="18">
        <v>45781.0</v>
      </c>
      <c r="B8637" s="19" t="str">
        <f t="shared" si="1"/>
        <v>May</v>
      </c>
      <c r="C8637" s="20" t="s">
        <v>7</v>
      </c>
      <c r="D8637" s="19" t="s">
        <v>126</v>
      </c>
      <c r="E8637" s="19" t="s">
        <v>68</v>
      </c>
      <c r="F8637" s="21">
        <v>2.0</v>
      </c>
      <c r="G8637" s="22">
        <v>40163.0</v>
      </c>
      <c r="H8637" s="15" t="str">
        <f t="shared" si="2"/>
        <v>Base Range</v>
      </c>
      <c r="I8637" s="22">
        <v>32408.0</v>
      </c>
      <c r="J8637" s="23">
        <f t="shared" si="3"/>
        <v>1.239292767</v>
      </c>
      <c r="K8637" s="24" t="str">
        <f t="shared" si="4"/>
        <v>Over Achived</v>
      </c>
    </row>
    <row r="8638" ht="22.5" customHeight="1">
      <c r="A8638" s="18">
        <v>45781.0</v>
      </c>
      <c r="B8638" s="19" t="str">
        <f t="shared" si="1"/>
        <v>May</v>
      </c>
      <c r="C8638" s="20" t="s">
        <v>7</v>
      </c>
      <c r="D8638" s="19" t="s">
        <v>118</v>
      </c>
      <c r="E8638" s="19" t="s">
        <v>68</v>
      </c>
      <c r="F8638" s="21">
        <v>2.0</v>
      </c>
      <c r="G8638" s="22">
        <v>34914.0</v>
      </c>
      <c r="H8638" s="15" t="str">
        <f t="shared" si="2"/>
        <v>Base Range</v>
      </c>
      <c r="I8638" s="22">
        <v>26665.0</v>
      </c>
      <c r="J8638" s="23">
        <f t="shared" si="3"/>
        <v>1.309356835</v>
      </c>
      <c r="K8638" s="24" t="str">
        <f t="shared" si="4"/>
        <v>Over Achived</v>
      </c>
    </row>
    <row r="8639" ht="22.5" customHeight="1">
      <c r="A8639" s="18">
        <v>45781.0</v>
      </c>
      <c r="B8639" s="19" t="str">
        <f t="shared" si="1"/>
        <v>May</v>
      </c>
      <c r="C8639" s="20" t="s">
        <v>7</v>
      </c>
      <c r="D8639" s="19" t="s">
        <v>118</v>
      </c>
      <c r="E8639" s="19" t="s">
        <v>38</v>
      </c>
      <c r="F8639" s="21">
        <v>2.0</v>
      </c>
      <c r="G8639" s="22">
        <v>55742.0</v>
      </c>
      <c r="H8639" s="15" t="str">
        <f t="shared" si="2"/>
        <v>Medium Range</v>
      </c>
      <c r="I8639" s="22">
        <v>41180.0</v>
      </c>
      <c r="J8639" s="23">
        <f t="shared" si="3"/>
        <v>1.353618261</v>
      </c>
      <c r="K8639" s="24" t="str">
        <f t="shared" si="4"/>
        <v>Over Achived</v>
      </c>
    </row>
    <row r="8640" ht="22.5" customHeight="1">
      <c r="A8640" s="18">
        <v>45781.0</v>
      </c>
      <c r="B8640" s="19" t="str">
        <f t="shared" si="1"/>
        <v>May</v>
      </c>
      <c r="C8640" s="20" t="s">
        <v>7</v>
      </c>
      <c r="D8640" s="19" t="s">
        <v>118</v>
      </c>
      <c r="E8640" s="19" t="s">
        <v>68</v>
      </c>
      <c r="F8640" s="21">
        <v>1.0</v>
      </c>
      <c r="G8640" s="22">
        <v>36108.0</v>
      </c>
      <c r="H8640" s="15" t="str">
        <f t="shared" si="2"/>
        <v>Base Range</v>
      </c>
      <c r="I8640" s="22">
        <v>29532.0</v>
      </c>
      <c r="J8640" s="23">
        <f t="shared" si="3"/>
        <v>1.22267371</v>
      </c>
      <c r="K8640" s="24" t="str">
        <f t="shared" si="4"/>
        <v>Over Achived</v>
      </c>
    </row>
    <row r="8641" ht="22.5" customHeight="1">
      <c r="A8641" s="18">
        <v>45781.0</v>
      </c>
      <c r="B8641" s="19" t="str">
        <f t="shared" si="1"/>
        <v>May</v>
      </c>
      <c r="C8641" s="20" t="s">
        <v>7</v>
      </c>
      <c r="D8641" s="19" t="s">
        <v>118</v>
      </c>
      <c r="E8641" s="19" t="s">
        <v>23</v>
      </c>
      <c r="F8641" s="21">
        <v>2.0</v>
      </c>
      <c r="G8641" s="22">
        <v>38499.0</v>
      </c>
      <c r="H8641" s="15" t="str">
        <f t="shared" si="2"/>
        <v>Base Range</v>
      </c>
      <c r="I8641" s="22">
        <v>28716.0</v>
      </c>
      <c r="J8641" s="23">
        <f t="shared" si="3"/>
        <v>1.340681153</v>
      </c>
      <c r="K8641" s="24" t="str">
        <f t="shared" si="4"/>
        <v>Over Achived</v>
      </c>
    </row>
    <row r="8642" ht="22.5" customHeight="1">
      <c r="A8642" s="18">
        <v>45781.0</v>
      </c>
      <c r="B8642" s="19" t="str">
        <f t="shared" si="1"/>
        <v>May</v>
      </c>
      <c r="C8642" s="20" t="s">
        <v>7</v>
      </c>
      <c r="D8642" s="19" t="s">
        <v>118</v>
      </c>
      <c r="E8642" s="19" t="s">
        <v>9</v>
      </c>
      <c r="F8642" s="21">
        <v>3.0</v>
      </c>
      <c r="G8642" s="22">
        <v>86371.0</v>
      </c>
      <c r="H8642" s="15" t="str">
        <f t="shared" si="2"/>
        <v>High Range</v>
      </c>
      <c r="I8642" s="22">
        <v>70657.0</v>
      </c>
      <c r="J8642" s="23">
        <f t="shared" si="3"/>
        <v>1.222398347</v>
      </c>
      <c r="K8642" s="24" t="str">
        <f t="shared" si="4"/>
        <v>Over Achived</v>
      </c>
    </row>
    <row r="8643" ht="22.5" customHeight="1">
      <c r="A8643" s="18">
        <v>45781.0</v>
      </c>
      <c r="B8643" s="19" t="str">
        <f t="shared" si="1"/>
        <v>May</v>
      </c>
      <c r="C8643" s="20" t="s">
        <v>7</v>
      </c>
      <c r="D8643" s="19" t="s">
        <v>126</v>
      </c>
      <c r="E8643" s="19" t="s">
        <v>26</v>
      </c>
      <c r="F8643" s="21">
        <v>5.0</v>
      </c>
      <c r="G8643" s="22">
        <v>115358.0</v>
      </c>
      <c r="H8643" s="15" t="str">
        <f t="shared" si="2"/>
        <v>Very High Range</v>
      </c>
      <c r="I8643" s="22">
        <v>102620.0</v>
      </c>
      <c r="J8643" s="23">
        <f t="shared" si="3"/>
        <v>1.12412785</v>
      </c>
      <c r="K8643" s="24" t="str">
        <f t="shared" si="4"/>
        <v>Over Achived</v>
      </c>
    </row>
    <row r="8644" ht="22.5" customHeight="1">
      <c r="A8644" s="18">
        <v>45781.0</v>
      </c>
      <c r="B8644" s="19" t="str">
        <f t="shared" si="1"/>
        <v>May</v>
      </c>
      <c r="C8644" s="20" t="s">
        <v>7</v>
      </c>
      <c r="D8644" s="19" t="s">
        <v>106</v>
      </c>
      <c r="E8644" s="19" t="s">
        <v>26</v>
      </c>
      <c r="F8644" s="21">
        <v>5.0</v>
      </c>
      <c r="G8644" s="22">
        <v>111043.0</v>
      </c>
      <c r="H8644" s="15" t="str">
        <f t="shared" si="2"/>
        <v>Very High Range</v>
      </c>
      <c r="I8644" s="22">
        <v>92497.0</v>
      </c>
      <c r="J8644" s="23">
        <f t="shared" si="3"/>
        <v>1.2005038</v>
      </c>
      <c r="K8644" s="24" t="str">
        <f t="shared" si="4"/>
        <v>Over Achived</v>
      </c>
    </row>
    <row r="8645" ht="22.5" customHeight="1">
      <c r="A8645" s="18">
        <v>45781.0</v>
      </c>
      <c r="B8645" s="19" t="str">
        <f t="shared" si="1"/>
        <v>May</v>
      </c>
      <c r="C8645" s="20" t="s">
        <v>7</v>
      </c>
      <c r="D8645" s="19" t="s">
        <v>106</v>
      </c>
      <c r="E8645" s="19" t="s">
        <v>38</v>
      </c>
      <c r="F8645" s="21">
        <v>2.0</v>
      </c>
      <c r="G8645" s="22">
        <v>55355.0</v>
      </c>
      <c r="H8645" s="15" t="str">
        <f t="shared" si="2"/>
        <v>Medium Range</v>
      </c>
      <c r="I8645" s="22">
        <v>47805.0</v>
      </c>
      <c r="J8645" s="23">
        <f t="shared" si="3"/>
        <v>1.157933271</v>
      </c>
      <c r="K8645" s="24" t="str">
        <f t="shared" si="4"/>
        <v>Over Achived</v>
      </c>
    </row>
    <row r="8646" ht="22.5" customHeight="1">
      <c r="A8646" s="18">
        <v>45781.0</v>
      </c>
      <c r="B8646" s="19" t="str">
        <f t="shared" si="1"/>
        <v>May</v>
      </c>
      <c r="C8646" s="20" t="s">
        <v>7</v>
      </c>
      <c r="D8646" s="19" t="s">
        <v>106</v>
      </c>
      <c r="E8646" s="19" t="s">
        <v>68</v>
      </c>
      <c r="F8646" s="21">
        <v>2.0</v>
      </c>
      <c r="G8646" s="22">
        <v>36467.0</v>
      </c>
      <c r="H8646" s="15" t="str">
        <f t="shared" si="2"/>
        <v>Base Range</v>
      </c>
      <c r="I8646" s="22">
        <v>32060.0</v>
      </c>
      <c r="J8646" s="23">
        <f t="shared" si="3"/>
        <v>1.137461011</v>
      </c>
      <c r="K8646" s="24" t="str">
        <f t="shared" si="4"/>
        <v>Over Achived</v>
      </c>
    </row>
    <row r="8647" ht="22.5" customHeight="1">
      <c r="A8647" s="18">
        <v>45781.0</v>
      </c>
      <c r="B8647" s="19" t="str">
        <f t="shared" si="1"/>
        <v>May</v>
      </c>
      <c r="C8647" s="20" t="s">
        <v>7</v>
      </c>
      <c r="D8647" s="19" t="s">
        <v>106</v>
      </c>
      <c r="E8647" s="19" t="s">
        <v>68</v>
      </c>
      <c r="F8647" s="21">
        <v>1.0</v>
      </c>
      <c r="G8647" s="22">
        <v>35253.0</v>
      </c>
      <c r="H8647" s="15" t="str">
        <f t="shared" si="2"/>
        <v>Base Range</v>
      </c>
      <c r="I8647" s="22">
        <v>26020.0</v>
      </c>
      <c r="J8647" s="23">
        <f t="shared" si="3"/>
        <v>1.354842429</v>
      </c>
      <c r="K8647" s="24" t="str">
        <f t="shared" si="4"/>
        <v>Over Achived</v>
      </c>
    </row>
    <row r="8648" ht="22.5" customHeight="1">
      <c r="A8648" s="18">
        <v>45781.0</v>
      </c>
      <c r="B8648" s="19" t="str">
        <f t="shared" si="1"/>
        <v>May</v>
      </c>
      <c r="C8648" s="20" t="s">
        <v>7</v>
      </c>
      <c r="D8648" s="19" t="s">
        <v>8</v>
      </c>
      <c r="E8648" s="19" t="s">
        <v>68</v>
      </c>
      <c r="F8648" s="21">
        <v>2.0</v>
      </c>
      <c r="G8648" s="22">
        <v>38612.0</v>
      </c>
      <c r="H8648" s="15" t="str">
        <f t="shared" si="2"/>
        <v>Base Range</v>
      </c>
      <c r="I8648" s="22">
        <v>28700.0</v>
      </c>
      <c r="J8648" s="23">
        <f t="shared" si="3"/>
        <v>1.345365854</v>
      </c>
      <c r="K8648" s="24" t="str">
        <f t="shared" si="4"/>
        <v>Over Achived</v>
      </c>
    </row>
    <row r="8649" ht="22.5" customHeight="1">
      <c r="A8649" s="18">
        <v>45781.0</v>
      </c>
      <c r="B8649" s="19" t="str">
        <f t="shared" si="1"/>
        <v>May</v>
      </c>
      <c r="C8649" s="20" t="s">
        <v>92</v>
      </c>
      <c r="D8649" s="19" t="s">
        <v>93</v>
      </c>
      <c r="E8649" s="19" t="s">
        <v>19</v>
      </c>
      <c r="F8649" s="21">
        <v>1.0</v>
      </c>
      <c r="G8649" s="22">
        <v>30684.0</v>
      </c>
      <c r="H8649" s="15" t="str">
        <f t="shared" si="2"/>
        <v>Base Range</v>
      </c>
      <c r="I8649" s="22">
        <v>37559.0</v>
      </c>
      <c r="J8649" s="23">
        <f t="shared" si="3"/>
        <v>0.816954658</v>
      </c>
      <c r="K8649" s="24" t="str">
        <f t="shared" si="4"/>
        <v>Target Not Meet</v>
      </c>
    </row>
    <row r="8650" ht="22.5" customHeight="1">
      <c r="A8650" s="18">
        <v>45781.0</v>
      </c>
      <c r="B8650" s="19" t="str">
        <f t="shared" si="1"/>
        <v>May</v>
      </c>
      <c r="C8650" s="20" t="s">
        <v>7</v>
      </c>
      <c r="D8650" s="19" t="s">
        <v>8</v>
      </c>
      <c r="E8650" s="19" t="s">
        <v>68</v>
      </c>
      <c r="F8650" s="21">
        <v>1.0</v>
      </c>
      <c r="G8650" s="22">
        <v>33705.0</v>
      </c>
      <c r="H8650" s="15" t="str">
        <f t="shared" si="2"/>
        <v>Base Range</v>
      </c>
      <c r="I8650" s="22">
        <v>31490.0</v>
      </c>
      <c r="J8650" s="23">
        <f t="shared" si="3"/>
        <v>1.07033979</v>
      </c>
      <c r="K8650" s="24" t="str">
        <f t="shared" si="4"/>
        <v>Over Achived</v>
      </c>
    </row>
    <row r="8651" ht="22.5" customHeight="1">
      <c r="A8651" s="18">
        <v>45781.0</v>
      </c>
      <c r="B8651" s="19" t="str">
        <f t="shared" si="1"/>
        <v>May</v>
      </c>
      <c r="C8651" s="20" t="s">
        <v>7</v>
      </c>
      <c r="D8651" s="19" t="s">
        <v>106</v>
      </c>
      <c r="E8651" s="19" t="s">
        <v>63</v>
      </c>
      <c r="F8651" s="21">
        <v>1.0</v>
      </c>
      <c r="G8651" s="22">
        <v>35043.0</v>
      </c>
      <c r="H8651" s="15" t="str">
        <f t="shared" si="2"/>
        <v>Base Range</v>
      </c>
      <c r="I8651" s="22">
        <v>30766.0</v>
      </c>
      <c r="J8651" s="23">
        <f t="shared" si="3"/>
        <v>1.139017097</v>
      </c>
      <c r="K8651" s="24" t="str">
        <f t="shared" si="4"/>
        <v>Over Achived</v>
      </c>
    </row>
    <row r="8652" ht="22.5" customHeight="1">
      <c r="A8652" s="18">
        <v>45781.0</v>
      </c>
      <c r="B8652" s="19" t="str">
        <f t="shared" si="1"/>
        <v>May</v>
      </c>
      <c r="C8652" s="20" t="s">
        <v>7</v>
      </c>
      <c r="D8652" s="19" t="s">
        <v>126</v>
      </c>
      <c r="E8652" s="19" t="s">
        <v>38</v>
      </c>
      <c r="F8652" s="21">
        <v>2.0</v>
      </c>
      <c r="G8652" s="22">
        <v>48341.0</v>
      </c>
      <c r="H8652" s="15" t="str">
        <f t="shared" si="2"/>
        <v>Base Range</v>
      </c>
      <c r="I8652" s="22">
        <v>40855.0</v>
      </c>
      <c r="J8652" s="23">
        <f t="shared" si="3"/>
        <v>1.183233386</v>
      </c>
      <c r="K8652" s="24" t="str">
        <f t="shared" si="4"/>
        <v>Over Achived</v>
      </c>
    </row>
    <row r="8653" ht="22.5" customHeight="1">
      <c r="A8653" s="18">
        <v>45781.0</v>
      </c>
      <c r="B8653" s="19" t="str">
        <f t="shared" si="1"/>
        <v>May</v>
      </c>
      <c r="C8653" s="20" t="s">
        <v>7</v>
      </c>
      <c r="D8653" s="19" t="s">
        <v>8</v>
      </c>
      <c r="E8653" s="19" t="s">
        <v>38</v>
      </c>
      <c r="F8653" s="21">
        <v>2.0</v>
      </c>
      <c r="G8653" s="22">
        <v>58593.0</v>
      </c>
      <c r="H8653" s="15" t="str">
        <f t="shared" si="2"/>
        <v>Medium Range</v>
      </c>
      <c r="I8653" s="22">
        <v>51980.0</v>
      </c>
      <c r="J8653" s="23">
        <f t="shared" si="3"/>
        <v>1.127222008</v>
      </c>
      <c r="K8653" s="24" t="str">
        <f t="shared" si="4"/>
        <v>Over Achived</v>
      </c>
    </row>
    <row r="8654" ht="22.5" customHeight="1">
      <c r="A8654" s="18">
        <v>45781.0</v>
      </c>
      <c r="B8654" s="19" t="str">
        <f t="shared" si="1"/>
        <v>May</v>
      </c>
      <c r="C8654" s="20" t="s">
        <v>7</v>
      </c>
      <c r="D8654" s="19" t="s">
        <v>131</v>
      </c>
      <c r="E8654" s="19" t="s">
        <v>68</v>
      </c>
      <c r="F8654" s="21">
        <v>1.0</v>
      </c>
      <c r="G8654" s="22">
        <v>40200.0</v>
      </c>
      <c r="H8654" s="15" t="str">
        <f t="shared" si="2"/>
        <v>Base Range</v>
      </c>
      <c r="I8654" s="22">
        <v>34013.0</v>
      </c>
      <c r="J8654" s="23">
        <f t="shared" si="3"/>
        <v>1.181901038</v>
      </c>
      <c r="K8654" s="24" t="str">
        <f t="shared" si="4"/>
        <v>Over Achived</v>
      </c>
    </row>
    <row r="8655" ht="22.5" customHeight="1">
      <c r="A8655" s="18">
        <v>45781.0</v>
      </c>
      <c r="B8655" s="19" t="str">
        <f t="shared" si="1"/>
        <v>May</v>
      </c>
      <c r="C8655" s="20" t="s">
        <v>7</v>
      </c>
      <c r="D8655" s="19" t="s">
        <v>126</v>
      </c>
      <c r="E8655" s="19" t="s">
        <v>19</v>
      </c>
      <c r="F8655" s="21">
        <v>2.0</v>
      </c>
      <c r="G8655" s="22">
        <v>38198.0</v>
      </c>
      <c r="H8655" s="15" t="str">
        <f t="shared" si="2"/>
        <v>Base Range</v>
      </c>
      <c r="I8655" s="22">
        <v>32542.0</v>
      </c>
      <c r="J8655" s="23">
        <f t="shared" si="3"/>
        <v>1.173806158</v>
      </c>
      <c r="K8655" s="24" t="str">
        <f t="shared" si="4"/>
        <v>Over Achived</v>
      </c>
    </row>
    <row r="8656" ht="22.5" customHeight="1">
      <c r="A8656" s="18">
        <v>45781.0</v>
      </c>
      <c r="B8656" s="19" t="str">
        <f t="shared" si="1"/>
        <v>May</v>
      </c>
      <c r="C8656" s="20" t="s">
        <v>92</v>
      </c>
      <c r="D8656" s="19" t="s">
        <v>98</v>
      </c>
      <c r="E8656" s="19" t="s">
        <v>9</v>
      </c>
      <c r="F8656" s="21">
        <v>3.0</v>
      </c>
      <c r="G8656" s="22">
        <v>63851.0</v>
      </c>
      <c r="H8656" s="15" t="str">
        <f t="shared" si="2"/>
        <v>Medium Range</v>
      </c>
      <c r="I8656" s="22">
        <v>78496.0</v>
      </c>
      <c r="J8656" s="23">
        <f t="shared" si="3"/>
        <v>0.8134299837</v>
      </c>
      <c r="K8656" s="24" t="str">
        <f t="shared" si="4"/>
        <v>Target Not Meet</v>
      </c>
    </row>
    <row r="8657" ht="22.5" customHeight="1">
      <c r="A8657" s="18">
        <v>45781.0</v>
      </c>
      <c r="B8657" s="19" t="str">
        <f t="shared" si="1"/>
        <v>May</v>
      </c>
      <c r="C8657" s="20" t="s">
        <v>92</v>
      </c>
      <c r="D8657" s="19" t="s">
        <v>98</v>
      </c>
      <c r="E8657" s="19" t="s">
        <v>9</v>
      </c>
      <c r="F8657" s="21">
        <v>3.0</v>
      </c>
      <c r="G8657" s="22">
        <v>67596.0</v>
      </c>
      <c r="H8657" s="15" t="str">
        <f t="shared" si="2"/>
        <v>Medium Range</v>
      </c>
      <c r="I8657" s="22">
        <v>86064.0</v>
      </c>
      <c r="J8657" s="23">
        <f t="shared" si="3"/>
        <v>0.7854155047</v>
      </c>
      <c r="K8657" s="24" t="str">
        <f t="shared" si="4"/>
        <v>Target Not Meet</v>
      </c>
    </row>
    <row r="8658" ht="22.5" customHeight="1">
      <c r="A8658" s="18">
        <v>45781.0</v>
      </c>
      <c r="B8658" s="19" t="str">
        <f t="shared" si="1"/>
        <v>May</v>
      </c>
      <c r="C8658" s="20" t="s">
        <v>92</v>
      </c>
      <c r="D8658" s="19" t="s">
        <v>98</v>
      </c>
      <c r="E8658" s="19" t="s">
        <v>68</v>
      </c>
      <c r="F8658" s="21">
        <v>1.0</v>
      </c>
      <c r="G8658" s="22">
        <v>26652.0</v>
      </c>
      <c r="H8658" s="15" t="str">
        <f t="shared" si="2"/>
        <v>Base Range</v>
      </c>
      <c r="I8658" s="22">
        <v>31669.0</v>
      </c>
      <c r="J8658" s="23">
        <f t="shared" si="3"/>
        <v>0.8415800941</v>
      </c>
      <c r="K8658" s="24" t="str">
        <f t="shared" si="4"/>
        <v>Target Not Meet</v>
      </c>
    </row>
    <row r="8659" ht="22.5" customHeight="1">
      <c r="A8659" s="18">
        <v>45781.0</v>
      </c>
      <c r="B8659" s="19" t="str">
        <f t="shared" si="1"/>
        <v>May</v>
      </c>
      <c r="C8659" s="20" t="s">
        <v>92</v>
      </c>
      <c r="D8659" s="19" t="s">
        <v>98</v>
      </c>
      <c r="E8659" s="19" t="s">
        <v>9</v>
      </c>
      <c r="F8659" s="21">
        <v>2.0</v>
      </c>
      <c r="G8659" s="22">
        <v>58210.0</v>
      </c>
      <c r="H8659" s="15" t="str">
        <f t="shared" si="2"/>
        <v>Medium Range</v>
      </c>
      <c r="I8659" s="22">
        <v>64263.0</v>
      </c>
      <c r="J8659" s="23">
        <f t="shared" si="3"/>
        <v>0.9058089414</v>
      </c>
      <c r="K8659" s="24" t="str">
        <f t="shared" si="4"/>
        <v>Target Not Meet</v>
      </c>
    </row>
    <row r="8660" ht="22.5" customHeight="1">
      <c r="A8660" s="18">
        <v>45781.0</v>
      </c>
      <c r="B8660" s="19" t="str">
        <f t="shared" si="1"/>
        <v>May</v>
      </c>
      <c r="C8660" s="20" t="s">
        <v>92</v>
      </c>
      <c r="D8660" s="19" t="s">
        <v>144</v>
      </c>
      <c r="E8660" s="19" t="s">
        <v>68</v>
      </c>
      <c r="F8660" s="21">
        <v>1.0</v>
      </c>
      <c r="G8660" s="22">
        <v>24649.0</v>
      </c>
      <c r="H8660" s="15" t="str">
        <f t="shared" si="2"/>
        <v>Base Range</v>
      </c>
      <c r="I8660" s="22">
        <v>19071.0</v>
      </c>
      <c r="J8660" s="23">
        <f t="shared" si="3"/>
        <v>1.292485973</v>
      </c>
      <c r="K8660" s="24" t="str">
        <f t="shared" si="4"/>
        <v>Over Achived</v>
      </c>
    </row>
    <row r="8661" ht="22.5" customHeight="1">
      <c r="A8661" s="18">
        <v>45781.0</v>
      </c>
      <c r="B8661" s="19" t="str">
        <f t="shared" si="1"/>
        <v>May</v>
      </c>
      <c r="C8661" s="20" t="s">
        <v>92</v>
      </c>
      <c r="D8661" s="19" t="s">
        <v>144</v>
      </c>
      <c r="E8661" s="19" t="s">
        <v>63</v>
      </c>
      <c r="F8661" s="21">
        <v>2.0</v>
      </c>
      <c r="G8661" s="22">
        <v>63897.0</v>
      </c>
      <c r="H8661" s="15" t="str">
        <f t="shared" si="2"/>
        <v>Medium Range</v>
      </c>
      <c r="I8661" s="22">
        <v>46641.0</v>
      </c>
      <c r="J8661" s="23">
        <f t="shared" si="3"/>
        <v>1.369974915</v>
      </c>
      <c r="K8661" s="24" t="str">
        <f t="shared" si="4"/>
        <v>Over Achived</v>
      </c>
    </row>
    <row r="8662" ht="22.5" customHeight="1">
      <c r="A8662" s="18">
        <v>45781.0</v>
      </c>
      <c r="B8662" s="19" t="str">
        <f t="shared" si="1"/>
        <v>May</v>
      </c>
      <c r="C8662" s="20" t="s">
        <v>92</v>
      </c>
      <c r="D8662" s="19" t="s">
        <v>98</v>
      </c>
      <c r="E8662" s="19" t="s">
        <v>19</v>
      </c>
      <c r="F8662" s="21">
        <v>2.0</v>
      </c>
      <c r="G8662" s="22">
        <v>31953.0</v>
      </c>
      <c r="H8662" s="15" t="str">
        <f t="shared" si="2"/>
        <v>Base Range</v>
      </c>
      <c r="I8662" s="22">
        <v>34656.0</v>
      </c>
      <c r="J8662" s="23">
        <f t="shared" si="3"/>
        <v>0.9220048476</v>
      </c>
      <c r="K8662" s="24" t="str">
        <f t="shared" si="4"/>
        <v>Target Not Meet</v>
      </c>
    </row>
    <row r="8663" ht="22.5" customHeight="1">
      <c r="A8663" s="18">
        <v>45781.0</v>
      </c>
      <c r="B8663" s="19" t="str">
        <f t="shared" si="1"/>
        <v>May</v>
      </c>
      <c r="C8663" s="20" t="s">
        <v>92</v>
      </c>
      <c r="D8663" s="25" t="s">
        <v>149</v>
      </c>
      <c r="E8663" s="19" t="s">
        <v>38</v>
      </c>
      <c r="F8663" s="21">
        <v>2.0</v>
      </c>
      <c r="G8663" s="22">
        <v>43671.0</v>
      </c>
      <c r="H8663" s="15" t="str">
        <f t="shared" si="2"/>
        <v>Base Range</v>
      </c>
      <c r="I8663" s="22">
        <v>41372.0</v>
      </c>
      <c r="J8663" s="23">
        <f t="shared" si="3"/>
        <v>1.055568984</v>
      </c>
      <c r="K8663" s="24" t="str">
        <f t="shared" si="4"/>
        <v>Over Achived</v>
      </c>
    </row>
    <row r="8664" ht="22.5" customHeight="1">
      <c r="A8664" s="18">
        <v>45781.0</v>
      </c>
      <c r="B8664" s="19" t="str">
        <f t="shared" si="1"/>
        <v>May</v>
      </c>
      <c r="C8664" s="20" t="s">
        <v>92</v>
      </c>
      <c r="D8664" s="25" t="s">
        <v>149</v>
      </c>
      <c r="E8664" s="19" t="s">
        <v>19</v>
      </c>
      <c r="F8664" s="21">
        <v>1.0</v>
      </c>
      <c r="G8664" s="22">
        <v>31205.0</v>
      </c>
      <c r="H8664" s="15" t="str">
        <f t="shared" si="2"/>
        <v>Base Range</v>
      </c>
      <c r="I8664" s="22">
        <v>29281.0</v>
      </c>
      <c r="J8664" s="23">
        <f t="shared" si="3"/>
        <v>1.065708138</v>
      </c>
      <c r="K8664" s="24" t="str">
        <f t="shared" si="4"/>
        <v>Over Achived</v>
      </c>
    </row>
    <row r="8665" ht="22.5" customHeight="1">
      <c r="A8665" s="18">
        <v>45781.0</v>
      </c>
      <c r="B8665" s="19" t="str">
        <f t="shared" si="1"/>
        <v>May</v>
      </c>
      <c r="C8665" s="20" t="s">
        <v>92</v>
      </c>
      <c r="D8665" s="25" t="s">
        <v>149</v>
      </c>
      <c r="E8665" s="19" t="s">
        <v>63</v>
      </c>
      <c r="F8665" s="21">
        <v>3.0</v>
      </c>
      <c r="G8665" s="22">
        <v>54371.0</v>
      </c>
      <c r="H8665" s="15" t="str">
        <f t="shared" si="2"/>
        <v>Medium Range</v>
      </c>
      <c r="I8665" s="22">
        <v>48138.0</v>
      </c>
      <c r="J8665" s="23">
        <f t="shared" si="3"/>
        <v>1.129481906</v>
      </c>
      <c r="K8665" s="24" t="str">
        <f t="shared" si="4"/>
        <v>Over Achived</v>
      </c>
    </row>
    <row r="8666" ht="22.5" customHeight="1">
      <c r="A8666" s="18">
        <v>45781.0</v>
      </c>
      <c r="B8666" s="19" t="str">
        <f t="shared" si="1"/>
        <v>May</v>
      </c>
      <c r="C8666" s="20" t="s">
        <v>92</v>
      </c>
      <c r="D8666" s="19" t="s">
        <v>158</v>
      </c>
      <c r="E8666" s="19" t="s">
        <v>63</v>
      </c>
      <c r="F8666" s="21">
        <v>3.0</v>
      </c>
      <c r="G8666" s="22">
        <v>58284.0</v>
      </c>
      <c r="H8666" s="15" t="str">
        <f t="shared" si="2"/>
        <v>Medium Range</v>
      </c>
      <c r="I8666" s="22">
        <v>47815.0</v>
      </c>
      <c r="J8666" s="23">
        <f t="shared" si="3"/>
        <v>1.218948029</v>
      </c>
      <c r="K8666" s="24" t="str">
        <f t="shared" si="4"/>
        <v>Over Achived</v>
      </c>
    </row>
    <row r="8667" ht="22.5" customHeight="1">
      <c r="A8667" s="18">
        <v>45781.0</v>
      </c>
      <c r="B8667" s="19" t="str">
        <f t="shared" si="1"/>
        <v>May</v>
      </c>
      <c r="C8667" s="20" t="s">
        <v>92</v>
      </c>
      <c r="D8667" s="19" t="s">
        <v>158</v>
      </c>
      <c r="E8667" s="19" t="s">
        <v>9</v>
      </c>
      <c r="F8667" s="21">
        <v>3.0</v>
      </c>
      <c r="G8667" s="22">
        <v>60835.0</v>
      </c>
      <c r="H8667" s="15" t="str">
        <f t="shared" si="2"/>
        <v>Medium Range</v>
      </c>
      <c r="I8667" s="22">
        <v>46055.0</v>
      </c>
      <c r="J8667" s="23">
        <f t="shared" si="3"/>
        <v>1.320920638</v>
      </c>
      <c r="K8667" s="24" t="str">
        <f t="shared" si="4"/>
        <v>Over Achived</v>
      </c>
    </row>
    <row r="8668" ht="22.5" customHeight="1">
      <c r="A8668" s="18">
        <v>45781.0</v>
      </c>
      <c r="B8668" s="19" t="str">
        <f t="shared" si="1"/>
        <v>May</v>
      </c>
      <c r="C8668" s="20" t="s">
        <v>7</v>
      </c>
      <c r="D8668" s="19" t="s">
        <v>131</v>
      </c>
      <c r="E8668" s="19" t="s">
        <v>23</v>
      </c>
      <c r="F8668" s="21">
        <v>1.0</v>
      </c>
      <c r="G8668" s="22">
        <v>34645.0</v>
      </c>
      <c r="H8668" s="15" t="str">
        <f t="shared" si="2"/>
        <v>Base Range</v>
      </c>
      <c r="I8668" s="22">
        <v>25926.0</v>
      </c>
      <c r="J8668" s="23">
        <f t="shared" si="3"/>
        <v>1.336303325</v>
      </c>
      <c r="K8668" s="24" t="str">
        <f t="shared" si="4"/>
        <v>Over Achived</v>
      </c>
    </row>
    <row r="8669" ht="22.5" customHeight="1">
      <c r="A8669" s="18">
        <v>45781.0</v>
      </c>
      <c r="B8669" s="19" t="str">
        <f t="shared" si="1"/>
        <v>May</v>
      </c>
      <c r="C8669" s="20" t="s">
        <v>92</v>
      </c>
      <c r="D8669" s="19" t="s">
        <v>144</v>
      </c>
      <c r="E8669" s="19" t="s">
        <v>38</v>
      </c>
      <c r="F8669" s="21">
        <v>1.0</v>
      </c>
      <c r="G8669" s="22">
        <v>40836.0</v>
      </c>
      <c r="H8669" s="15" t="str">
        <f t="shared" si="2"/>
        <v>Base Range</v>
      </c>
      <c r="I8669" s="22">
        <v>38529.0</v>
      </c>
      <c r="J8669" s="23">
        <f t="shared" si="3"/>
        <v>1.059876976</v>
      </c>
      <c r="K8669" s="24" t="str">
        <f t="shared" si="4"/>
        <v>Over Achived</v>
      </c>
    </row>
    <row r="8670" ht="22.5" customHeight="1">
      <c r="A8670" s="18">
        <v>45781.0</v>
      </c>
      <c r="B8670" s="19" t="str">
        <f t="shared" si="1"/>
        <v>May</v>
      </c>
      <c r="C8670" s="20" t="s">
        <v>7</v>
      </c>
      <c r="D8670" s="19" t="s">
        <v>131</v>
      </c>
      <c r="E8670" s="19" t="s">
        <v>63</v>
      </c>
      <c r="F8670" s="21">
        <v>1.0</v>
      </c>
      <c r="G8670" s="22">
        <v>33869.0</v>
      </c>
      <c r="H8670" s="15" t="str">
        <f t="shared" si="2"/>
        <v>Base Range</v>
      </c>
      <c r="I8670" s="22">
        <v>30456.0</v>
      </c>
      <c r="J8670" s="23">
        <f t="shared" si="3"/>
        <v>1.112063304</v>
      </c>
      <c r="K8670" s="24" t="str">
        <f t="shared" si="4"/>
        <v>Over Achived</v>
      </c>
    </row>
    <row r="8671" ht="22.5" customHeight="1">
      <c r="A8671" s="18">
        <v>45782.0</v>
      </c>
      <c r="B8671" s="19" t="str">
        <f t="shared" si="1"/>
        <v>May</v>
      </c>
      <c r="C8671" s="20" t="s">
        <v>13</v>
      </c>
      <c r="D8671" s="19" t="s">
        <v>169</v>
      </c>
      <c r="E8671" s="19" t="s">
        <v>34</v>
      </c>
      <c r="F8671" s="21">
        <v>2.0</v>
      </c>
      <c r="G8671" s="22">
        <v>52481.0</v>
      </c>
      <c r="H8671" s="15" t="str">
        <f t="shared" si="2"/>
        <v>Medium Range</v>
      </c>
      <c r="I8671" s="22">
        <v>55506.0</v>
      </c>
      <c r="J8671" s="23">
        <f t="shared" si="3"/>
        <v>0.9455013872</v>
      </c>
      <c r="K8671" s="24" t="str">
        <f t="shared" si="4"/>
        <v>Target Not Meet</v>
      </c>
    </row>
    <row r="8672" ht="22.5" customHeight="1">
      <c r="A8672" s="18">
        <v>45782.0</v>
      </c>
      <c r="B8672" s="19" t="str">
        <f t="shared" si="1"/>
        <v>May</v>
      </c>
      <c r="C8672" s="20" t="s">
        <v>13</v>
      </c>
      <c r="D8672" s="19" t="s">
        <v>169</v>
      </c>
      <c r="E8672" s="19" t="s">
        <v>23</v>
      </c>
      <c r="F8672" s="21">
        <v>1.0</v>
      </c>
      <c r="G8672" s="22">
        <v>24045.0</v>
      </c>
      <c r="H8672" s="15" t="str">
        <f t="shared" si="2"/>
        <v>Base Range</v>
      </c>
      <c r="I8672" s="22">
        <v>27116.0</v>
      </c>
      <c r="J8672" s="23">
        <f t="shared" si="3"/>
        <v>0.8867458327</v>
      </c>
      <c r="K8672" s="24" t="str">
        <f t="shared" si="4"/>
        <v>Target Not Meet</v>
      </c>
    </row>
    <row r="8673" ht="22.5" customHeight="1">
      <c r="A8673" s="18">
        <v>45782.0</v>
      </c>
      <c r="B8673" s="19" t="str">
        <f t="shared" si="1"/>
        <v>May</v>
      </c>
      <c r="C8673" s="20" t="s">
        <v>13</v>
      </c>
      <c r="D8673" s="19" t="s">
        <v>169</v>
      </c>
      <c r="E8673" s="19" t="s">
        <v>19</v>
      </c>
      <c r="F8673" s="21">
        <v>1.0</v>
      </c>
      <c r="G8673" s="22">
        <v>28045.0</v>
      </c>
      <c r="H8673" s="15" t="str">
        <f t="shared" si="2"/>
        <v>Base Range</v>
      </c>
      <c r="I8673" s="22">
        <v>35734.0</v>
      </c>
      <c r="J8673" s="23">
        <f t="shared" si="3"/>
        <v>0.7848267756</v>
      </c>
      <c r="K8673" s="24" t="str">
        <f t="shared" si="4"/>
        <v>Target Not Meet</v>
      </c>
    </row>
    <row r="8674" ht="22.5" customHeight="1">
      <c r="A8674" s="18">
        <v>45782.0</v>
      </c>
      <c r="B8674" s="19" t="str">
        <f t="shared" si="1"/>
        <v>May</v>
      </c>
      <c r="C8674" s="20" t="s">
        <v>13</v>
      </c>
      <c r="D8674" s="19" t="s">
        <v>37</v>
      </c>
      <c r="E8674" s="19" t="s">
        <v>9</v>
      </c>
      <c r="F8674" s="21">
        <v>2.0</v>
      </c>
      <c r="G8674" s="22">
        <v>47598.0</v>
      </c>
      <c r="H8674" s="15" t="str">
        <f t="shared" si="2"/>
        <v>Base Range</v>
      </c>
      <c r="I8674" s="22">
        <v>58486.0</v>
      </c>
      <c r="J8674" s="23">
        <f t="shared" si="3"/>
        <v>0.8138357898</v>
      </c>
      <c r="K8674" s="24" t="str">
        <f t="shared" si="4"/>
        <v>Target Not Meet</v>
      </c>
    </row>
    <row r="8675" ht="22.5" customHeight="1">
      <c r="A8675" s="18">
        <v>45782.0</v>
      </c>
      <c r="B8675" s="19" t="str">
        <f t="shared" si="1"/>
        <v>May</v>
      </c>
      <c r="C8675" s="20" t="s">
        <v>13</v>
      </c>
      <c r="D8675" s="19" t="s">
        <v>37</v>
      </c>
      <c r="E8675" s="19" t="s">
        <v>68</v>
      </c>
      <c r="F8675" s="21">
        <v>1.0</v>
      </c>
      <c r="G8675" s="22">
        <v>19578.0</v>
      </c>
      <c r="H8675" s="15" t="str">
        <f t="shared" si="2"/>
        <v>Base Range</v>
      </c>
      <c r="I8675" s="22">
        <v>23807.0</v>
      </c>
      <c r="J8675" s="23">
        <f t="shared" si="3"/>
        <v>0.8223631705</v>
      </c>
      <c r="K8675" s="24" t="str">
        <f t="shared" si="4"/>
        <v>Target Not Meet</v>
      </c>
    </row>
    <row r="8676" ht="22.5" customHeight="1">
      <c r="A8676" s="18">
        <v>45782.0</v>
      </c>
      <c r="B8676" s="19" t="str">
        <f t="shared" si="1"/>
        <v>May</v>
      </c>
      <c r="C8676" s="20" t="s">
        <v>13</v>
      </c>
      <c r="D8676" s="19" t="s">
        <v>18</v>
      </c>
      <c r="E8676" s="19" t="s">
        <v>23</v>
      </c>
      <c r="F8676" s="21">
        <v>1.0</v>
      </c>
      <c r="G8676" s="22">
        <v>21438.0</v>
      </c>
      <c r="H8676" s="15" t="str">
        <f t="shared" si="2"/>
        <v>Base Range</v>
      </c>
      <c r="I8676" s="22">
        <v>18415.0</v>
      </c>
      <c r="J8676" s="23">
        <f t="shared" si="3"/>
        <v>1.164159652</v>
      </c>
      <c r="K8676" s="24" t="str">
        <f t="shared" si="4"/>
        <v>Over Achived</v>
      </c>
    </row>
    <row r="8677" ht="22.5" customHeight="1">
      <c r="A8677" s="18">
        <v>45782.0</v>
      </c>
      <c r="B8677" s="19" t="str">
        <f t="shared" si="1"/>
        <v>May</v>
      </c>
      <c r="C8677" s="20" t="s">
        <v>13</v>
      </c>
      <c r="D8677" s="19" t="s">
        <v>29</v>
      </c>
      <c r="E8677" s="19" t="s">
        <v>23</v>
      </c>
      <c r="F8677" s="21">
        <v>1.0</v>
      </c>
      <c r="G8677" s="22">
        <v>26887.0</v>
      </c>
      <c r="H8677" s="15" t="str">
        <f t="shared" si="2"/>
        <v>Base Range</v>
      </c>
      <c r="I8677" s="22">
        <v>33335.0</v>
      </c>
      <c r="J8677" s="23">
        <f t="shared" si="3"/>
        <v>0.8065696715</v>
      </c>
      <c r="K8677" s="24" t="str">
        <f t="shared" si="4"/>
        <v>Target Not Meet</v>
      </c>
    </row>
    <row r="8678" ht="22.5" customHeight="1">
      <c r="A8678" s="18">
        <v>45782.0</v>
      </c>
      <c r="B8678" s="19" t="str">
        <f t="shared" si="1"/>
        <v>May</v>
      </c>
      <c r="C8678" s="20" t="s">
        <v>13</v>
      </c>
      <c r="D8678" s="19" t="s">
        <v>18</v>
      </c>
      <c r="E8678" s="19" t="s">
        <v>19</v>
      </c>
      <c r="F8678" s="21">
        <v>1.0</v>
      </c>
      <c r="G8678" s="22">
        <v>30293.0</v>
      </c>
      <c r="H8678" s="15" t="str">
        <f t="shared" si="2"/>
        <v>Base Range</v>
      </c>
      <c r="I8678" s="22">
        <v>24583.0</v>
      </c>
      <c r="J8678" s="23">
        <f t="shared" si="3"/>
        <v>1.232274336</v>
      </c>
      <c r="K8678" s="24" t="str">
        <f t="shared" si="4"/>
        <v>Over Achived</v>
      </c>
    </row>
    <row r="8679" ht="22.5" customHeight="1">
      <c r="A8679" s="18">
        <v>45782.0</v>
      </c>
      <c r="B8679" s="19" t="str">
        <f t="shared" si="1"/>
        <v>May</v>
      </c>
      <c r="C8679" s="20" t="s">
        <v>13</v>
      </c>
      <c r="D8679" s="19" t="s">
        <v>18</v>
      </c>
      <c r="E8679" s="19" t="s">
        <v>23</v>
      </c>
      <c r="F8679" s="21">
        <v>1.0</v>
      </c>
      <c r="G8679" s="22">
        <v>25886.0</v>
      </c>
      <c r="H8679" s="15" t="str">
        <f t="shared" si="2"/>
        <v>Base Range</v>
      </c>
      <c r="I8679" s="22">
        <v>23767.0</v>
      </c>
      <c r="J8679" s="23">
        <f t="shared" si="3"/>
        <v>1.089157235</v>
      </c>
      <c r="K8679" s="24" t="str">
        <f t="shared" si="4"/>
        <v>Over Achived</v>
      </c>
    </row>
    <row r="8680" ht="22.5" customHeight="1">
      <c r="A8680" s="18">
        <v>45782.0</v>
      </c>
      <c r="B8680" s="19" t="str">
        <f t="shared" si="1"/>
        <v>May</v>
      </c>
      <c r="C8680" s="20" t="s">
        <v>13</v>
      </c>
      <c r="D8680" s="19" t="s">
        <v>14</v>
      </c>
      <c r="E8680" s="19" t="s">
        <v>19</v>
      </c>
      <c r="F8680" s="21">
        <v>1.0</v>
      </c>
      <c r="G8680" s="22">
        <v>29521.0</v>
      </c>
      <c r="H8680" s="15" t="str">
        <f t="shared" si="2"/>
        <v>Base Range</v>
      </c>
      <c r="I8680" s="22">
        <v>21940.0</v>
      </c>
      <c r="J8680" s="23">
        <f t="shared" si="3"/>
        <v>1.345533273</v>
      </c>
      <c r="K8680" s="24" t="str">
        <f t="shared" si="4"/>
        <v>Over Achived</v>
      </c>
    </row>
    <row r="8681" ht="22.5" customHeight="1">
      <c r="A8681" s="18">
        <v>45782.0</v>
      </c>
      <c r="B8681" s="19" t="str">
        <f t="shared" si="1"/>
        <v>May</v>
      </c>
      <c r="C8681" s="20" t="s">
        <v>13</v>
      </c>
      <c r="D8681" s="19" t="s">
        <v>14</v>
      </c>
      <c r="E8681" s="19" t="s">
        <v>23</v>
      </c>
      <c r="F8681" s="21">
        <v>1.0</v>
      </c>
      <c r="G8681" s="22">
        <v>21758.0</v>
      </c>
      <c r="H8681" s="15" t="str">
        <f t="shared" si="2"/>
        <v>Base Range</v>
      </c>
      <c r="I8681" s="22">
        <v>16740.0</v>
      </c>
      <c r="J8681" s="23">
        <f t="shared" si="3"/>
        <v>1.299761051</v>
      </c>
      <c r="K8681" s="24" t="str">
        <f t="shared" si="4"/>
        <v>Over Achived</v>
      </c>
    </row>
    <row r="8682" ht="22.5" customHeight="1">
      <c r="A8682" s="18">
        <v>45782.0</v>
      </c>
      <c r="B8682" s="19" t="str">
        <f t="shared" si="1"/>
        <v>May</v>
      </c>
      <c r="C8682" s="20" t="s">
        <v>13</v>
      </c>
      <c r="D8682" s="19" t="s">
        <v>169</v>
      </c>
      <c r="E8682" s="19" t="s">
        <v>26</v>
      </c>
      <c r="F8682" s="21">
        <v>2.0</v>
      </c>
      <c r="G8682" s="22">
        <v>31997.0</v>
      </c>
      <c r="H8682" s="15" t="str">
        <f t="shared" si="2"/>
        <v>Base Range</v>
      </c>
      <c r="I8682" s="22">
        <v>40548.0</v>
      </c>
      <c r="J8682" s="23">
        <f t="shared" si="3"/>
        <v>0.7891141363</v>
      </c>
      <c r="K8682" s="24" t="str">
        <f t="shared" si="4"/>
        <v>Target Not Meet</v>
      </c>
    </row>
    <row r="8683" ht="22.5" customHeight="1">
      <c r="A8683" s="18">
        <v>45782.0</v>
      </c>
      <c r="B8683" s="19" t="str">
        <f t="shared" si="1"/>
        <v>May</v>
      </c>
      <c r="C8683" s="20" t="s">
        <v>13</v>
      </c>
      <c r="D8683" s="19" t="s">
        <v>29</v>
      </c>
      <c r="E8683" s="19" t="s">
        <v>34</v>
      </c>
      <c r="F8683" s="21">
        <v>2.0</v>
      </c>
      <c r="G8683" s="22">
        <v>40286.0</v>
      </c>
      <c r="H8683" s="15" t="str">
        <f t="shared" si="2"/>
        <v>Base Range</v>
      </c>
      <c r="I8683" s="22">
        <v>51676.0</v>
      </c>
      <c r="J8683" s="23">
        <f t="shared" si="3"/>
        <v>0.7795882034</v>
      </c>
      <c r="K8683" s="24" t="str">
        <f t="shared" si="4"/>
        <v>Target Not Meet</v>
      </c>
    </row>
    <row r="8684" ht="22.5" customHeight="1">
      <c r="A8684" s="18">
        <v>45782.0</v>
      </c>
      <c r="B8684" s="19" t="str">
        <f t="shared" si="1"/>
        <v>May</v>
      </c>
      <c r="C8684" s="20" t="s">
        <v>57</v>
      </c>
      <c r="D8684" s="19" t="s">
        <v>58</v>
      </c>
      <c r="E8684" s="19" t="s">
        <v>9</v>
      </c>
      <c r="F8684" s="21">
        <v>2.0</v>
      </c>
      <c r="G8684" s="22">
        <v>33448.0</v>
      </c>
      <c r="H8684" s="15" t="str">
        <f t="shared" si="2"/>
        <v>Base Range</v>
      </c>
      <c r="I8684" s="22">
        <v>26233.0</v>
      </c>
      <c r="J8684" s="23">
        <f t="shared" si="3"/>
        <v>1.275035261</v>
      </c>
      <c r="K8684" s="24" t="str">
        <f t="shared" si="4"/>
        <v>Over Achived</v>
      </c>
    </row>
    <row r="8685" ht="22.5" customHeight="1">
      <c r="A8685" s="18">
        <v>45782.0</v>
      </c>
      <c r="B8685" s="19" t="str">
        <f t="shared" si="1"/>
        <v>May</v>
      </c>
      <c r="C8685" s="20" t="s">
        <v>57</v>
      </c>
      <c r="D8685" s="19" t="s">
        <v>71</v>
      </c>
      <c r="E8685" s="19" t="s">
        <v>26</v>
      </c>
      <c r="F8685" s="21">
        <v>1.0</v>
      </c>
      <c r="G8685" s="22">
        <v>25060.0</v>
      </c>
      <c r="H8685" s="15" t="str">
        <f t="shared" si="2"/>
        <v>Base Range</v>
      </c>
      <c r="I8685" s="22">
        <v>26752.0</v>
      </c>
      <c r="J8685" s="23">
        <f t="shared" si="3"/>
        <v>0.9367523923</v>
      </c>
      <c r="K8685" s="24" t="str">
        <f t="shared" si="4"/>
        <v>Target Not Meet</v>
      </c>
    </row>
    <row r="8686" ht="22.5" customHeight="1">
      <c r="A8686" s="18">
        <v>45782.0</v>
      </c>
      <c r="B8686" s="19" t="str">
        <f t="shared" si="1"/>
        <v>May</v>
      </c>
      <c r="C8686" s="20" t="s">
        <v>57</v>
      </c>
      <c r="D8686" s="19" t="s">
        <v>58</v>
      </c>
      <c r="E8686" s="19" t="s">
        <v>38</v>
      </c>
      <c r="F8686" s="21">
        <v>1.0</v>
      </c>
      <c r="G8686" s="22">
        <v>26442.0</v>
      </c>
      <c r="H8686" s="15" t="str">
        <f t="shared" si="2"/>
        <v>Base Range</v>
      </c>
      <c r="I8686" s="22">
        <v>23426.0</v>
      </c>
      <c r="J8686" s="23">
        <f t="shared" si="3"/>
        <v>1.128745838</v>
      </c>
      <c r="K8686" s="24" t="str">
        <f t="shared" si="4"/>
        <v>Over Achived</v>
      </c>
    </row>
    <row r="8687" ht="22.5" customHeight="1">
      <c r="A8687" s="18">
        <v>45782.0</v>
      </c>
      <c r="B8687" s="19" t="str">
        <f t="shared" si="1"/>
        <v>May</v>
      </c>
      <c r="C8687" s="20" t="s">
        <v>57</v>
      </c>
      <c r="D8687" s="19" t="s">
        <v>58</v>
      </c>
      <c r="E8687" s="19" t="s">
        <v>68</v>
      </c>
      <c r="F8687" s="21">
        <v>1.0</v>
      </c>
      <c r="G8687" s="22">
        <v>15855.0</v>
      </c>
      <c r="H8687" s="15" t="str">
        <f t="shared" si="2"/>
        <v>Base Range</v>
      </c>
      <c r="I8687" s="22">
        <v>14967.0</v>
      </c>
      <c r="J8687" s="23">
        <f t="shared" si="3"/>
        <v>1.059330527</v>
      </c>
      <c r="K8687" s="24" t="str">
        <f t="shared" si="4"/>
        <v>Over Achived</v>
      </c>
    </row>
    <row r="8688" ht="22.5" customHeight="1">
      <c r="A8688" s="18">
        <v>45782.0</v>
      </c>
      <c r="B8688" s="19" t="str">
        <f t="shared" si="1"/>
        <v>May</v>
      </c>
      <c r="C8688" s="20" t="s">
        <v>57</v>
      </c>
      <c r="D8688" s="25" t="s">
        <v>62</v>
      </c>
      <c r="E8688" s="19" t="s">
        <v>23</v>
      </c>
      <c r="F8688" s="21">
        <v>1.0</v>
      </c>
      <c r="G8688" s="22">
        <v>15771.0</v>
      </c>
      <c r="H8688" s="15" t="str">
        <f t="shared" si="2"/>
        <v>Base Range</v>
      </c>
      <c r="I8688" s="22">
        <v>13772.0</v>
      </c>
      <c r="J8688" s="23">
        <f t="shared" si="3"/>
        <v>1.145149579</v>
      </c>
      <c r="K8688" s="24" t="str">
        <f t="shared" si="4"/>
        <v>Over Achived</v>
      </c>
    </row>
    <row r="8689" ht="22.5" customHeight="1">
      <c r="A8689" s="18">
        <v>45782.0</v>
      </c>
      <c r="B8689" s="19" t="str">
        <f t="shared" si="1"/>
        <v>May</v>
      </c>
      <c r="C8689" s="20" t="s">
        <v>57</v>
      </c>
      <c r="D8689" s="25" t="s">
        <v>62</v>
      </c>
      <c r="E8689" s="19" t="s">
        <v>26</v>
      </c>
      <c r="F8689" s="21">
        <v>1.0</v>
      </c>
      <c r="G8689" s="22">
        <v>24230.0</v>
      </c>
      <c r="H8689" s="15" t="str">
        <f t="shared" si="2"/>
        <v>Base Range</v>
      </c>
      <c r="I8689" s="22">
        <v>19302.0</v>
      </c>
      <c r="J8689" s="23">
        <f t="shared" si="3"/>
        <v>1.255310331</v>
      </c>
      <c r="K8689" s="24" t="str">
        <f t="shared" si="4"/>
        <v>Over Achived</v>
      </c>
    </row>
    <row r="8690" ht="22.5" customHeight="1">
      <c r="A8690" s="18">
        <v>45782.0</v>
      </c>
      <c r="B8690" s="19" t="str">
        <f t="shared" si="1"/>
        <v>May</v>
      </c>
      <c r="C8690" s="20" t="s">
        <v>57</v>
      </c>
      <c r="D8690" s="25" t="s">
        <v>62</v>
      </c>
      <c r="E8690" s="19" t="s">
        <v>34</v>
      </c>
      <c r="F8690" s="21">
        <v>2.0</v>
      </c>
      <c r="G8690" s="22">
        <v>32768.0</v>
      </c>
      <c r="H8690" s="15" t="str">
        <f t="shared" si="2"/>
        <v>Base Range</v>
      </c>
      <c r="I8690" s="22">
        <v>26617.0</v>
      </c>
      <c r="J8690" s="23">
        <f t="shared" si="3"/>
        <v>1.231092911</v>
      </c>
      <c r="K8690" s="24" t="str">
        <f t="shared" si="4"/>
        <v>Over Achived</v>
      </c>
    </row>
    <row r="8691" ht="22.5" customHeight="1">
      <c r="A8691" s="18">
        <v>45782.0</v>
      </c>
      <c r="B8691" s="19" t="str">
        <f t="shared" si="1"/>
        <v>May</v>
      </c>
      <c r="C8691" s="20" t="s">
        <v>57</v>
      </c>
      <c r="D8691" s="19" t="s">
        <v>71</v>
      </c>
      <c r="E8691" s="19" t="s">
        <v>9</v>
      </c>
      <c r="F8691" s="21">
        <v>2.0</v>
      </c>
      <c r="G8691" s="22">
        <v>33298.0</v>
      </c>
      <c r="H8691" s="15" t="str">
        <f t="shared" si="2"/>
        <v>Base Range</v>
      </c>
      <c r="I8691" s="22">
        <v>36275.0</v>
      </c>
      <c r="J8691" s="23">
        <f t="shared" si="3"/>
        <v>0.9179324604</v>
      </c>
      <c r="K8691" s="24" t="str">
        <f t="shared" si="4"/>
        <v>Target Not Meet</v>
      </c>
    </row>
    <row r="8692" ht="22.5" customHeight="1">
      <c r="A8692" s="18">
        <v>45782.0</v>
      </c>
      <c r="B8692" s="19" t="str">
        <f t="shared" si="1"/>
        <v>May</v>
      </c>
      <c r="C8692" s="20" t="s">
        <v>57</v>
      </c>
      <c r="D8692" s="19" t="s">
        <v>71</v>
      </c>
      <c r="E8692" s="19" t="s">
        <v>19</v>
      </c>
      <c r="F8692" s="21">
        <v>1.0</v>
      </c>
      <c r="G8692" s="22">
        <v>20523.0</v>
      </c>
      <c r="H8692" s="15" t="str">
        <f t="shared" si="2"/>
        <v>Base Range</v>
      </c>
      <c r="I8692" s="22">
        <v>23120.0</v>
      </c>
      <c r="J8692" s="23">
        <f t="shared" si="3"/>
        <v>0.8876730104</v>
      </c>
      <c r="K8692" s="24" t="str">
        <f t="shared" si="4"/>
        <v>Target Not Meet</v>
      </c>
    </row>
    <row r="8693" ht="22.5" customHeight="1">
      <c r="A8693" s="18">
        <v>45782.0</v>
      </c>
      <c r="B8693" s="19" t="str">
        <f t="shared" si="1"/>
        <v>May</v>
      </c>
      <c r="C8693" s="20" t="s">
        <v>57</v>
      </c>
      <c r="D8693" s="19" t="s">
        <v>80</v>
      </c>
      <c r="E8693" s="19" t="s">
        <v>19</v>
      </c>
      <c r="F8693" s="21">
        <v>1.0</v>
      </c>
      <c r="G8693" s="22">
        <v>19791.0</v>
      </c>
      <c r="H8693" s="15" t="str">
        <f t="shared" si="2"/>
        <v>Base Range</v>
      </c>
      <c r="I8693" s="22">
        <v>21459.0</v>
      </c>
      <c r="J8693" s="23">
        <f t="shared" si="3"/>
        <v>0.9222703761</v>
      </c>
      <c r="K8693" s="24" t="str">
        <f t="shared" si="4"/>
        <v>Target Not Meet</v>
      </c>
    </row>
    <row r="8694" ht="22.5" customHeight="1">
      <c r="A8694" s="18">
        <v>45782.0</v>
      </c>
      <c r="B8694" s="19" t="str">
        <f t="shared" si="1"/>
        <v>May</v>
      </c>
      <c r="C8694" s="20" t="s">
        <v>57</v>
      </c>
      <c r="D8694" s="19" t="s">
        <v>80</v>
      </c>
      <c r="E8694" s="19" t="s">
        <v>63</v>
      </c>
      <c r="F8694" s="21">
        <v>1.0</v>
      </c>
      <c r="G8694" s="22">
        <v>15183.0</v>
      </c>
      <c r="H8694" s="15" t="str">
        <f t="shared" si="2"/>
        <v>Base Range</v>
      </c>
      <c r="I8694" s="22">
        <v>16359.0</v>
      </c>
      <c r="J8694" s="23">
        <f t="shared" si="3"/>
        <v>0.9281129653</v>
      </c>
      <c r="K8694" s="24" t="str">
        <f t="shared" si="4"/>
        <v>Target Not Meet</v>
      </c>
    </row>
    <row r="8695" ht="22.5" customHeight="1">
      <c r="A8695" s="18">
        <v>45782.0</v>
      </c>
      <c r="B8695" s="19" t="str">
        <f t="shared" si="1"/>
        <v>May</v>
      </c>
      <c r="C8695" s="20" t="s">
        <v>57</v>
      </c>
      <c r="D8695" s="19" t="s">
        <v>80</v>
      </c>
      <c r="E8695" s="19" t="s">
        <v>23</v>
      </c>
      <c r="F8695" s="21">
        <v>1.0</v>
      </c>
      <c r="G8695" s="22">
        <v>18697.0</v>
      </c>
      <c r="H8695" s="15" t="str">
        <f t="shared" si="2"/>
        <v>Base Range</v>
      </c>
      <c r="I8695" s="22">
        <v>21350.0</v>
      </c>
      <c r="J8695" s="23">
        <f t="shared" si="3"/>
        <v>0.8757377049</v>
      </c>
      <c r="K8695" s="24" t="str">
        <f t="shared" si="4"/>
        <v>Target Not Meet</v>
      </c>
    </row>
    <row r="8696" ht="22.5" customHeight="1">
      <c r="A8696" s="18">
        <v>45782.0</v>
      </c>
      <c r="B8696" s="19" t="str">
        <f t="shared" si="1"/>
        <v>May</v>
      </c>
      <c r="C8696" s="20" t="s">
        <v>57</v>
      </c>
      <c r="D8696" s="19" t="s">
        <v>85</v>
      </c>
      <c r="E8696" s="19" t="s">
        <v>23</v>
      </c>
      <c r="F8696" s="21">
        <v>1.0</v>
      </c>
      <c r="G8696" s="22">
        <v>17826.0</v>
      </c>
      <c r="H8696" s="15" t="str">
        <f t="shared" si="2"/>
        <v>Base Range</v>
      </c>
      <c r="I8696" s="22">
        <v>20458.0</v>
      </c>
      <c r="J8696" s="23">
        <f t="shared" si="3"/>
        <v>0.8713461726</v>
      </c>
      <c r="K8696" s="24" t="str">
        <f t="shared" si="4"/>
        <v>Target Not Meet</v>
      </c>
    </row>
    <row r="8697" ht="22.5" customHeight="1">
      <c r="A8697" s="18">
        <v>45782.0</v>
      </c>
      <c r="B8697" s="19" t="str">
        <f t="shared" si="1"/>
        <v>May</v>
      </c>
      <c r="C8697" s="20" t="s">
        <v>57</v>
      </c>
      <c r="D8697" s="19" t="s">
        <v>85</v>
      </c>
      <c r="E8697" s="19" t="s">
        <v>63</v>
      </c>
      <c r="F8697" s="21">
        <v>1.0</v>
      </c>
      <c r="G8697" s="22">
        <v>15444.0</v>
      </c>
      <c r="H8697" s="15" t="str">
        <f t="shared" si="2"/>
        <v>Base Range</v>
      </c>
      <c r="I8697" s="22">
        <v>19623.0</v>
      </c>
      <c r="J8697" s="23">
        <f t="shared" si="3"/>
        <v>0.7870356215</v>
      </c>
      <c r="K8697" s="24" t="str">
        <f t="shared" si="4"/>
        <v>Target Not Meet</v>
      </c>
    </row>
    <row r="8698" ht="22.5" customHeight="1">
      <c r="A8698" s="18">
        <v>45782.0</v>
      </c>
      <c r="B8698" s="19" t="str">
        <f t="shared" si="1"/>
        <v>May</v>
      </c>
      <c r="C8698" s="20" t="s">
        <v>92</v>
      </c>
      <c r="D8698" s="19" t="s">
        <v>93</v>
      </c>
      <c r="E8698" s="19" t="s">
        <v>68</v>
      </c>
      <c r="F8698" s="21">
        <v>1.0</v>
      </c>
      <c r="G8698" s="22">
        <v>30026.0</v>
      </c>
      <c r="H8698" s="15" t="str">
        <f t="shared" si="2"/>
        <v>Base Range</v>
      </c>
      <c r="I8698" s="22">
        <v>32214.0</v>
      </c>
      <c r="J8698" s="23">
        <f t="shared" si="3"/>
        <v>0.9320792202</v>
      </c>
      <c r="K8698" s="24" t="str">
        <f t="shared" si="4"/>
        <v>Target Not Meet</v>
      </c>
    </row>
    <row r="8699" ht="22.5" customHeight="1">
      <c r="A8699" s="18">
        <v>45782.0</v>
      </c>
      <c r="B8699" s="19" t="str">
        <f t="shared" si="1"/>
        <v>May</v>
      </c>
      <c r="C8699" s="20" t="s">
        <v>57</v>
      </c>
      <c r="D8699" s="19" t="s">
        <v>58</v>
      </c>
      <c r="E8699" s="19" t="s">
        <v>63</v>
      </c>
      <c r="F8699" s="21">
        <v>1.0</v>
      </c>
      <c r="G8699" s="22">
        <v>16434.0</v>
      </c>
      <c r="H8699" s="15" t="str">
        <f t="shared" si="2"/>
        <v>Base Range</v>
      </c>
      <c r="I8699" s="22">
        <v>12701.0</v>
      </c>
      <c r="J8699" s="23">
        <f t="shared" si="3"/>
        <v>1.293913865</v>
      </c>
      <c r="K8699" s="24" t="str">
        <f t="shared" si="4"/>
        <v>Over Achived</v>
      </c>
    </row>
    <row r="8700" ht="22.5" customHeight="1">
      <c r="A8700" s="18">
        <v>45782.0</v>
      </c>
      <c r="B8700" s="19" t="str">
        <f t="shared" si="1"/>
        <v>May</v>
      </c>
      <c r="C8700" s="20" t="s">
        <v>92</v>
      </c>
      <c r="D8700" s="19" t="s">
        <v>93</v>
      </c>
      <c r="E8700" s="19" t="s">
        <v>9</v>
      </c>
      <c r="F8700" s="21">
        <v>3.0</v>
      </c>
      <c r="G8700" s="22">
        <v>65872.0</v>
      </c>
      <c r="H8700" s="15" t="str">
        <f t="shared" si="2"/>
        <v>Medium Range</v>
      </c>
      <c r="I8700" s="22">
        <v>83161.0</v>
      </c>
      <c r="J8700" s="23">
        <f t="shared" si="3"/>
        <v>0.7921020671</v>
      </c>
      <c r="K8700" s="24" t="str">
        <f t="shared" si="4"/>
        <v>Target Not Meet</v>
      </c>
    </row>
    <row r="8701" ht="22.5" customHeight="1">
      <c r="A8701" s="18">
        <v>45782.0</v>
      </c>
      <c r="B8701" s="19" t="str">
        <f t="shared" si="1"/>
        <v>May</v>
      </c>
      <c r="C8701" s="20" t="s">
        <v>7</v>
      </c>
      <c r="D8701" s="19" t="s">
        <v>8</v>
      </c>
      <c r="E8701" s="19" t="s">
        <v>23</v>
      </c>
      <c r="F8701" s="21">
        <v>2.0</v>
      </c>
      <c r="G8701" s="22">
        <v>46347.0</v>
      </c>
      <c r="H8701" s="15" t="str">
        <f t="shared" si="2"/>
        <v>Base Range</v>
      </c>
      <c r="I8701" s="22">
        <v>37098.0</v>
      </c>
      <c r="J8701" s="23">
        <f t="shared" si="3"/>
        <v>1.249312631</v>
      </c>
      <c r="K8701" s="24" t="str">
        <f t="shared" si="4"/>
        <v>Over Achived</v>
      </c>
    </row>
    <row r="8702" ht="22.5" customHeight="1">
      <c r="A8702" s="18">
        <v>45782.0</v>
      </c>
      <c r="B8702" s="19" t="str">
        <f t="shared" si="1"/>
        <v>May</v>
      </c>
      <c r="C8702" s="20" t="s">
        <v>92</v>
      </c>
      <c r="D8702" s="19" t="s">
        <v>93</v>
      </c>
      <c r="E8702" s="19" t="s">
        <v>19</v>
      </c>
      <c r="F8702" s="21">
        <v>2.0</v>
      </c>
      <c r="G8702" s="22">
        <v>38152.0</v>
      </c>
      <c r="H8702" s="15" t="str">
        <f t="shared" si="2"/>
        <v>Base Range</v>
      </c>
      <c r="I8702" s="22">
        <v>45008.0</v>
      </c>
      <c r="J8702" s="23">
        <f t="shared" si="3"/>
        <v>0.8476715251</v>
      </c>
      <c r="K8702" s="24" t="str">
        <f t="shared" si="4"/>
        <v>Target Not Meet</v>
      </c>
    </row>
    <row r="8703" ht="22.5" customHeight="1">
      <c r="A8703" s="18">
        <v>45782.0</v>
      </c>
      <c r="B8703" s="19" t="str">
        <f t="shared" si="1"/>
        <v>May</v>
      </c>
      <c r="C8703" s="20" t="s">
        <v>92</v>
      </c>
      <c r="D8703" s="19" t="s">
        <v>93</v>
      </c>
      <c r="E8703" s="19" t="s">
        <v>34</v>
      </c>
      <c r="F8703" s="21">
        <v>2.0</v>
      </c>
      <c r="G8703" s="22">
        <v>57261.0</v>
      </c>
      <c r="H8703" s="15" t="str">
        <f t="shared" si="2"/>
        <v>Medium Range</v>
      </c>
      <c r="I8703" s="22">
        <v>69616.0</v>
      </c>
      <c r="J8703" s="23">
        <f t="shared" si="3"/>
        <v>0.8225264307</v>
      </c>
      <c r="K8703" s="24" t="str">
        <f t="shared" si="4"/>
        <v>Target Not Meet</v>
      </c>
    </row>
    <row r="8704" ht="22.5" customHeight="1">
      <c r="A8704" s="18">
        <v>45782.0</v>
      </c>
      <c r="B8704" s="19" t="str">
        <f t="shared" si="1"/>
        <v>May</v>
      </c>
      <c r="C8704" s="20" t="s">
        <v>7</v>
      </c>
      <c r="D8704" s="19" t="s">
        <v>8</v>
      </c>
      <c r="E8704" s="19" t="s">
        <v>23</v>
      </c>
      <c r="F8704" s="21">
        <v>1.0</v>
      </c>
      <c r="G8704" s="22">
        <v>39699.0</v>
      </c>
      <c r="H8704" s="15" t="str">
        <f t="shared" si="2"/>
        <v>Base Range</v>
      </c>
      <c r="I8704" s="22">
        <v>36142.0</v>
      </c>
      <c r="J8704" s="23">
        <f t="shared" si="3"/>
        <v>1.098417354</v>
      </c>
      <c r="K8704" s="24" t="str">
        <f t="shared" si="4"/>
        <v>Over Achived</v>
      </c>
    </row>
    <row r="8705" ht="22.5" customHeight="1">
      <c r="A8705" s="18">
        <v>45782.0</v>
      </c>
      <c r="B8705" s="19" t="str">
        <f t="shared" si="1"/>
        <v>May</v>
      </c>
      <c r="C8705" s="20" t="s">
        <v>7</v>
      </c>
      <c r="D8705" s="19" t="s">
        <v>8</v>
      </c>
      <c r="E8705" s="19" t="s">
        <v>38</v>
      </c>
      <c r="F8705" s="21">
        <v>2.0</v>
      </c>
      <c r="G8705" s="22">
        <v>50283.0</v>
      </c>
      <c r="H8705" s="15" t="str">
        <f t="shared" si="2"/>
        <v>Medium Range</v>
      </c>
      <c r="I8705" s="22">
        <v>47408.0</v>
      </c>
      <c r="J8705" s="23">
        <f t="shared" si="3"/>
        <v>1.060643773</v>
      </c>
      <c r="K8705" s="24" t="str">
        <f t="shared" si="4"/>
        <v>Over Achived</v>
      </c>
    </row>
    <row r="8706" ht="22.5" customHeight="1">
      <c r="A8706" s="18">
        <v>45782.0</v>
      </c>
      <c r="B8706" s="19" t="str">
        <f t="shared" si="1"/>
        <v>May</v>
      </c>
      <c r="C8706" s="20" t="s">
        <v>7</v>
      </c>
      <c r="D8706" s="19" t="s">
        <v>106</v>
      </c>
      <c r="E8706" s="19" t="s">
        <v>26</v>
      </c>
      <c r="F8706" s="21">
        <v>6.0</v>
      </c>
      <c r="G8706" s="22">
        <v>128209.0</v>
      </c>
      <c r="H8706" s="15" t="str">
        <f t="shared" si="2"/>
        <v>Very High Range</v>
      </c>
      <c r="I8706" s="22">
        <v>99487.0</v>
      </c>
      <c r="J8706" s="23">
        <f t="shared" si="3"/>
        <v>1.288701036</v>
      </c>
      <c r="K8706" s="24" t="str">
        <f t="shared" si="4"/>
        <v>Over Achived</v>
      </c>
    </row>
    <row r="8707" ht="22.5" customHeight="1">
      <c r="A8707" s="18">
        <v>45782.0</v>
      </c>
      <c r="B8707" s="19" t="str">
        <f t="shared" si="1"/>
        <v>May</v>
      </c>
      <c r="C8707" s="20" t="s">
        <v>7</v>
      </c>
      <c r="D8707" s="19" t="s">
        <v>106</v>
      </c>
      <c r="E8707" s="19" t="s">
        <v>38</v>
      </c>
      <c r="F8707" s="21">
        <v>3.0</v>
      </c>
      <c r="G8707" s="22">
        <v>53620.0</v>
      </c>
      <c r="H8707" s="15" t="str">
        <f t="shared" si="2"/>
        <v>Medium Range</v>
      </c>
      <c r="I8707" s="22">
        <v>38749.0</v>
      </c>
      <c r="J8707" s="23">
        <f t="shared" si="3"/>
        <v>1.383777646</v>
      </c>
      <c r="K8707" s="24" t="str">
        <f t="shared" si="4"/>
        <v>Over Achived</v>
      </c>
    </row>
    <row r="8708" ht="22.5" customHeight="1">
      <c r="A8708" s="18">
        <v>45782.0</v>
      </c>
      <c r="B8708" s="19" t="str">
        <f t="shared" si="1"/>
        <v>May</v>
      </c>
      <c r="C8708" s="20" t="s">
        <v>7</v>
      </c>
      <c r="D8708" s="19" t="s">
        <v>106</v>
      </c>
      <c r="E8708" s="19" t="s">
        <v>19</v>
      </c>
      <c r="F8708" s="21">
        <v>2.0</v>
      </c>
      <c r="G8708" s="22">
        <v>45959.0</v>
      </c>
      <c r="H8708" s="15" t="str">
        <f t="shared" si="2"/>
        <v>Base Range</v>
      </c>
      <c r="I8708" s="22">
        <v>40251.0</v>
      </c>
      <c r="J8708" s="23">
        <f t="shared" si="3"/>
        <v>1.141810141</v>
      </c>
      <c r="K8708" s="24" t="str">
        <f t="shared" si="4"/>
        <v>Over Achived</v>
      </c>
    </row>
    <row r="8709" ht="22.5" customHeight="1">
      <c r="A8709" s="18">
        <v>45782.0</v>
      </c>
      <c r="B8709" s="19" t="str">
        <f t="shared" si="1"/>
        <v>May</v>
      </c>
      <c r="C8709" s="20" t="s">
        <v>7</v>
      </c>
      <c r="D8709" s="19" t="s">
        <v>118</v>
      </c>
      <c r="E8709" s="19" t="s">
        <v>19</v>
      </c>
      <c r="F8709" s="21">
        <v>2.0</v>
      </c>
      <c r="G8709" s="22">
        <v>49071.0</v>
      </c>
      <c r="H8709" s="15" t="str">
        <f t="shared" si="2"/>
        <v>Base Range</v>
      </c>
      <c r="I8709" s="22">
        <v>37391.0</v>
      </c>
      <c r="J8709" s="23">
        <f t="shared" si="3"/>
        <v>1.312374636</v>
      </c>
      <c r="K8709" s="24" t="str">
        <f t="shared" si="4"/>
        <v>Over Achived</v>
      </c>
    </row>
    <row r="8710" ht="22.5" customHeight="1">
      <c r="A8710" s="18">
        <v>45782.0</v>
      </c>
      <c r="B8710" s="19" t="str">
        <f t="shared" si="1"/>
        <v>May</v>
      </c>
      <c r="C8710" s="20" t="s">
        <v>7</v>
      </c>
      <c r="D8710" s="19" t="s">
        <v>118</v>
      </c>
      <c r="E8710" s="19" t="s">
        <v>38</v>
      </c>
      <c r="F8710" s="21">
        <v>2.0</v>
      </c>
      <c r="G8710" s="22">
        <v>54711.0</v>
      </c>
      <c r="H8710" s="15" t="str">
        <f t="shared" si="2"/>
        <v>Medium Range</v>
      </c>
      <c r="I8710" s="22">
        <v>43408.0</v>
      </c>
      <c r="J8710" s="23">
        <f t="shared" si="3"/>
        <v>1.26038979</v>
      </c>
      <c r="K8710" s="24" t="str">
        <f t="shared" si="4"/>
        <v>Over Achived</v>
      </c>
    </row>
    <row r="8711" ht="22.5" customHeight="1">
      <c r="A8711" s="18">
        <v>45782.0</v>
      </c>
      <c r="B8711" s="19" t="str">
        <f t="shared" si="1"/>
        <v>May</v>
      </c>
      <c r="C8711" s="20" t="s">
        <v>7</v>
      </c>
      <c r="D8711" s="19" t="s">
        <v>118</v>
      </c>
      <c r="E8711" s="19" t="s">
        <v>34</v>
      </c>
      <c r="F8711" s="21">
        <v>3.0</v>
      </c>
      <c r="G8711" s="22">
        <v>76576.0</v>
      </c>
      <c r="H8711" s="15" t="str">
        <f t="shared" si="2"/>
        <v>High Range</v>
      </c>
      <c r="I8711" s="22">
        <v>56536.0</v>
      </c>
      <c r="J8711" s="23">
        <f t="shared" si="3"/>
        <v>1.354464412</v>
      </c>
      <c r="K8711" s="24" t="str">
        <f t="shared" si="4"/>
        <v>Over Achived</v>
      </c>
    </row>
    <row r="8712" ht="22.5" customHeight="1">
      <c r="A8712" s="18">
        <v>45782.0</v>
      </c>
      <c r="B8712" s="19" t="str">
        <f t="shared" si="1"/>
        <v>May</v>
      </c>
      <c r="C8712" s="20" t="s">
        <v>7</v>
      </c>
      <c r="D8712" s="19" t="s">
        <v>126</v>
      </c>
      <c r="E8712" s="19" t="s">
        <v>19</v>
      </c>
      <c r="F8712" s="21">
        <v>2.0</v>
      </c>
      <c r="G8712" s="22">
        <v>49252.0</v>
      </c>
      <c r="H8712" s="15" t="str">
        <f t="shared" si="2"/>
        <v>Base Range</v>
      </c>
      <c r="I8712" s="22">
        <v>46633.0</v>
      </c>
      <c r="J8712" s="23">
        <f t="shared" si="3"/>
        <v>1.056161945</v>
      </c>
      <c r="K8712" s="24" t="str">
        <f t="shared" si="4"/>
        <v>Over Achived</v>
      </c>
    </row>
    <row r="8713" ht="22.5" customHeight="1">
      <c r="A8713" s="18">
        <v>45782.0</v>
      </c>
      <c r="B8713" s="19" t="str">
        <f t="shared" si="1"/>
        <v>May</v>
      </c>
      <c r="C8713" s="20" t="s">
        <v>7</v>
      </c>
      <c r="D8713" s="19" t="s">
        <v>126</v>
      </c>
      <c r="E8713" s="19" t="s">
        <v>34</v>
      </c>
      <c r="F8713" s="21">
        <v>3.0</v>
      </c>
      <c r="G8713" s="22">
        <v>88817.0</v>
      </c>
      <c r="H8713" s="15" t="str">
        <f t="shared" si="2"/>
        <v>High Range</v>
      </c>
      <c r="I8713" s="22">
        <v>70666.0</v>
      </c>
      <c r="J8713" s="23">
        <f t="shared" si="3"/>
        <v>1.256856197</v>
      </c>
      <c r="K8713" s="24" t="str">
        <f t="shared" si="4"/>
        <v>Over Achived</v>
      </c>
    </row>
    <row r="8714" ht="22.5" customHeight="1">
      <c r="A8714" s="18">
        <v>45782.0</v>
      </c>
      <c r="B8714" s="19" t="str">
        <f t="shared" si="1"/>
        <v>May</v>
      </c>
      <c r="C8714" s="20" t="s">
        <v>7</v>
      </c>
      <c r="D8714" s="19" t="s">
        <v>126</v>
      </c>
      <c r="E8714" s="19" t="s">
        <v>38</v>
      </c>
      <c r="F8714" s="21">
        <v>2.0</v>
      </c>
      <c r="G8714" s="22">
        <v>64830.0</v>
      </c>
      <c r="H8714" s="15" t="str">
        <f t="shared" si="2"/>
        <v>Medium Range</v>
      </c>
      <c r="I8714" s="22">
        <v>51826.0</v>
      </c>
      <c r="J8714" s="23">
        <f t="shared" si="3"/>
        <v>1.250916528</v>
      </c>
      <c r="K8714" s="24" t="str">
        <f t="shared" si="4"/>
        <v>Over Achived</v>
      </c>
    </row>
    <row r="8715" ht="22.5" customHeight="1">
      <c r="A8715" s="18">
        <v>45782.0</v>
      </c>
      <c r="B8715" s="19" t="str">
        <f t="shared" si="1"/>
        <v>May</v>
      </c>
      <c r="C8715" s="20" t="s">
        <v>7</v>
      </c>
      <c r="D8715" s="19" t="s">
        <v>131</v>
      </c>
      <c r="E8715" s="19" t="s">
        <v>26</v>
      </c>
      <c r="F8715" s="21">
        <v>5.0</v>
      </c>
      <c r="G8715" s="22">
        <v>118413.0</v>
      </c>
      <c r="H8715" s="15" t="str">
        <f t="shared" si="2"/>
        <v>Very High Range</v>
      </c>
      <c r="I8715" s="22">
        <v>98185.0</v>
      </c>
      <c r="J8715" s="23">
        <f t="shared" si="3"/>
        <v>1.206019249</v>
      </c>
      <c r="K8715" s="24" t="str">
        <f t="shared" si="4"/>
        <v>Over Achived</v>
      </c>
    </row>
    <row r="8716" ht="22.5" customHeight="1">
      <c r="A8716" s="18">
        <v>45782.0</v>
      </c>
      <c r="B8716" s="19" t="str">
        <f t="shared" si="1"/>
        <v>May</v>
      </c>
      <c r="C8716" s="20" t="s">
        <v>7</v>
      </c>
      <c r="D8716" s="19" t="s">
        <v>106</v>
      </c>
      <c r="E8716" s="19" t="s">
        <v>63</v>
      </c>
      <c r="F8716" s="21">
        <v>1.0</v>
      </c>
      <c r="G8716" s="22">
        <v>35897.0</v>
      </c>
      <c r="H8716" s="15" t="str">
        <f t="shared" si="2"/>
        <v>Base Range</v>
      </c>
      <c r="I8716" s="22">
        <v>26055.0</v>
      </c>
      <c r="J8716" s="23">
        <f t="shared" si="3"/>
        <v>1.377739397</v>
      </c>
      <c r="K8716" s="24" t="str">
        <f t="shared" si="4"/>
        <v>Over Achived</v>
      </c>
    </row>
    <row r="8717" ht="22.5" customHeight="1">
      <c r="A8717" s="18">
        <v>45782.0</v>
      </c>
      <c r="B8717" s="19" t="str">
        <f t="shared" si="1"/>
        <v>May</v>
      </c>
      <c r="C8717" s="20" t="s">
        <v>7</v>
      </c>
      <c r="D8717" s="19" t="s">
        <v>131</v>
      </c>
      <c r="E8717" s="19" t="s">
        <v>63</v>
      </c>
      <c r="F8717" s="21">
        <v>1.0</v>
      </c>
      <c r="G8717" s="22">
        <v>35155.0</v>
      </c>
      <c r="H8717" s="15" t="str">
        <f t="shared" si="2"/>
        <v>Base Range</v>
      </c>
      <c r="I8717" s="22">
        <v>25411.0</v>
      </c>
      <c r="J8717" s="23">
        <f t="shared" si="3"/>
        <v>1.383455984</v>
      </c>
      <c r="K8717" s="24" t="str">
        <f t="shared" si="4"/>
        <v>Over Achived</v>
      </c>
    </row>
    <row r="8718" ht="22.5" customHeight="1">
      <c r="A8718" s="18">
        <v>45782.0</v>
      </c>
      <c r="B8718" s="19" t="str">
        <f t="shared" si="1"/>
        <v>May</v>
      </c>
      <c r="C8718" s="20" t="s">
        <v>7</v>
      </c>
      <c r="D8718" s="19" t="s">
        <v>131</v>
      </c>
      <c r="E8718" s="19" t="s">
        <v>38</v>
      </c>
      <c r="F8718" s="21">
        <v>3.0</v>
      </c>
      <c r="G8718" s="22">
        <v>52305.0</v>
      </c>
      <c r="H8718" s="15" t="str">
        <f t="shared" si="2"/>
        <v>Medium Range</v>
      </c>
      <c r="I8718" s="22">
        <v>44045.0</v>
      </c>
      <c r="J8718" s="23">
        <f t="shared" si="3"/>
        <v>1.187535475</v>
      </c>
      <c r="K8718" s="24" t="str">
        <f t="shared" si="4"/>
        <v>Over Achived</v>
      </c>
    </row>
    <row r="8719" ht="22.5" customHeight="1">
      <c r="A8719" s="18">
        <v>45782.0</v>
      </c>
      <c r="B8719" s="19" t="str">
        <f t="shared" si="1"/>
        <v>May</v>
      </c>
      <c r="C8719" s="20" t="s">
        <v>92</v>
      </c>
      <c r="D8719" s="19" t="s">
        <v>98</v>
      </c>
      <c r="E8719" s="19" t="s">
        <v>63</v>
      </c>
      <c r="F8719" s="21">
        <v>1.0</v>
      </c>
      <c r="G8719" s="22">
        <v>13746.0</v>
      </c>
      <c r="H8719" s="15" t="str">
        <f t="shared" si="2"/>
        <v>Base Range</v>
      </c>
      <c r="I8719" s="22">
        <v>17696.0</v>
      </c>
      <c r="J8719" s="23">
        <f t="shared" si="3"/>
        <v>0.7767857143</v>
      </c>
      <c r="K8719" s="24" t="str">
        <f t="shared" si="4"/>
        <v>Target Not Meet</v>
      </c>
    </row>
    <row r="8720" ht="22.5" customHeight="1">
      <c r="A8720" s="18">
        <v>45782.0</v>
      </c>
      <c r="B8720" s="19" t="str">
        <f t="shared" si="1"/>
        <v>May</v>
      </c>
      <c r="C8720" s="20" t="s">
        <v>92</v>
      </c>
      <c r="D8720" s="19" t="s">
        <v>98</v>
      </c>
      <c r="E8720" s="19" t="s">
        <v>34</v>
      </c>
      <c r="F8720" s="21">
        <v>3.0</v>
      </c>
      <c r="G8720" s="22">
        <v>65670.0</v>
      </c>
      <c r="H8720" s="15" t="str">
        <f t="shared" si="2"/>
        <v>Medium Range</v>
      </c>
      <c r="I8720" s="22">
        <v>74211.0</v>
      </c>
      <c r="J8720" s="23">
        <f t="shared" si="3"/>
        <v>0.8849092453</v>
      </c>
      <c r="K8720" s="24" t="str">
        <f t="shared" si="4"/>
        <v>Target Not Meet</v>
      </c>
    </row>
    <row r="8721" ht="22.5" customHeight="1">
      <c r="A8721" s="18">
        <v>45782.0</v>
      </c>
      <c r="B8721" s="19" t="str">
        <f t="shared" si="1"/>
        <v>May</v>
      </c>
      <c r="C8721" s="20" t="s">
        <v>92</v>
      </c>
      <c r="D8721" s="19" t="s">
        <v>98</v>
      </c>
      <c r="E8721" s="19" t="s">
        <v>23</v>
      </c>
      <c r="F8721" s="21">
        <v>2.0</v>
      </c>
      <c r="G8721" s="22">
        <v>28913.0</v>
      </c>
      <c r="H8721" s="15" t="str">
        <f t="shared" si="2"/>
        <v>Base Range</v>
      </c>
      <c r="I8721" s="22">
        <v>35715.0</v>
      </c>
      <c r="J8721" s="23">
        <f t="shared" si="3"/>
        <v>0.809547809</v>
      </c>
      <c r="K8721" s="24" t="str">
        <f t="shared" si="4"/>
        <v>Target Not Meet</v>
      </c>
    </row>
    <row r="8722" ht="22.5" customHeight="1">
      <c r="A8722" s="18">
        <v>45782.0</v>
      </c>
      <c r="B8722" s="19" t="str">
        <f t="shared" si="1"/>
        <v>May</v>
      </c>
      <c r="C8722" s="20" t="s">
        <v>92</v>
      </c>
      <c r="D8722" s="19" t="s">
        <v>144</v>
      </c>
      <c r="E8722" s="19" t="s">
        <v>63</v>
      </c>
      <c r="F8722" s="21">
        <v>3.0</v>
      </c>
      <c r="G8722" s="22">
        <v>57620.0</v>
      </c>
      <c r="H8722" s="15" t="str">
        <f t="shared" si="2"/>
        <v>Medium Range</v>
      </c>
      <c r="I8722" s="22">
        <v>43330.0</v>
      </c>
      <c r="J8722" s="23">
        <f t="shared" si="3"/>
        <v>1.3297946</v>
      </c>
      <c r="K8722" s="24" t="str">
        <f t="shared" si="4"/>
        <v>Over Achived</v>
      </c>
    </row>
    <row r="8723" ht="22.5" customHeight="1">
      <c r="A8723" s="18">
        <v>45782.0</v>
      </c>
      <c r="B8723" s="19" t="str">
        <f t="shared" si="1"/>
        <v>May</v>
      </c>
      <c r="C8723" s="20" t="s">
        <v>92</v>
      </c>
      <c r="D8723" s="19" t="s">
        <v>144</v>
      </c>
      <c r="E8723" s="19" t="s">
        <v>68</v>
      </c>
      <c r="F8723" s="21">
        <v>1.0</v>
      </c>
      <c r="G8723" s="22">
        <v>29040.0</v>
      </c>
      <c r="H8723" s="15" t="str">
        <f t="shared" si="2"/>
        <v>Base Range</v>
      </c>
      <c r="I8723" s="22">
        <v>26844.0</v>
      </c>
      <c r="J8723" s="23">
        <f t="shared" si="3"/>
        <v>1.08180599</v>
      </c>
      <c r="K8723" s="24" t="str">
        <f t="shared" si="4"/>
        <v>Over Achived</v>
      </c>
    </row>
    <row r="8724" ht="22.5" customHeight="1">
      <c r="A8724" s="18">
        <v>45782.0</v>
      </c>
      <c r="B8724" s="19" t="str">
        <f t="shared" si="1"/>
        <v>May</v>
      </c>
      <c r="C8724" s="20" t="s">
        <v>92</v>
      </c>
      <c r="D8724" s="19" t="s">
        <v>144</v>
      </c>
      <c r="E8724" s="19" t="s">
        <v>38</v>
      </c>
      <c r="F8724" s="21">
        <v>2.0</v>
      </c>
      <c r="G8724" s="22">
        <v>45508.0</v>
      </c>
      <c r="H8724" s="15" t="str">
        <f t="shared" si="2"/>
        <v>Base Range</v>
      </c>
      <c r="I8724" s="22">
        <v>42708.0</v>
      </c>
      <c r="J8724" s="23">
        <f t="shared" si="3"/>
        <v>1.065561487</v>
      </c>
      <c r="K8724" s="24" t="str">
        <f t="shared" si="4"/>
        <v>Over Achived</v>
      </c>
    </row>
    <row r="8725" ht="22.5" customHeight="1">
      <c r="A8725" s="18">
        <v>45782.0</v>
      </c>
      <c r="B8725" s="19" t="str">
        <f t="shared" si="1"/>
        <v>May</v>
      </c>
      <c r="C8725" s="20" t="s">
        <v>92</v>
      </c>
      <c r="D8725" s="25" t="s">
        <v>149</v>
      </c>
      <c r="E8725" s="19" t="s">
        <v>26</v>
      </c>
      <c r="F8725" s="21">
        <v>2.0</v>
      </c>
      <c r="G8725" s="22">
        <v>50259.0</v>
      </c>
      <c r="H8725" s="15" t="str">
        <f t="shared" si="2"/>
        <v>Medium Range</v>
      </c>
      <c r="I8725" s="22">
        <v>43957.0</v>
      </c>
      <c r="J8725" s="23">
        <f t="shared" si="3"/>
        <v>1.143367382</v>
      </c>
      <c r="K8725" s="24" t="str">
        <f t="shared" si="4"/>
        <v>Over Achived</v>
      </c>
    </row>
    <row r="8726" ht="22.5" customHeight="1">
      <c r="A8726" s="18">
        <v>45782.0</v>
      </c>
      <c r="B8726" s="19" t="str">
        <f t="shared" si="1"/>
        <v>May</v>
      </c>
      <c r="C8726" s="20" t="s">
        <v>92</v>
      </c>
      <c r="D8726" s="25" t="s">
        <v>149</v>
      </c>
      <c r="E8726" s="19" t="s">
        <v>9</v>
      </c>
      <c r="F8726" s="21">
        <v>3.0</v>
      </c>
      <c r="G8726" s="22">
        <v>59952.0</v>
      </c>
      <c r="H8726" s="15" t="str">
        <f t="shared" si="2"/>
        <v>Medium Range</v>
      </c>
      <c r="I8726" s="22">
        <v>56826.0</v>
      </c>
      <c r="J8726" s="23">
        <f t="shared" si="3"/>
        <v>1.055010031</v>
      </c>
      <c r="K8726" s="24" t="str">
        <f t="shared" si="4"/>
        <v>Over Achived</v>
      </c>
    </row>
    <row r="8727" ht="22.5" customHeight="1">
      <c r="A8727" s="18">
        <v>45782.0</v>
      </c>
      <c r="B8727" s="19" t="str">
        <f t="shared" si="1"/>
        <v>May</v>
      </c>
      <c r="C8727" s="20" t="s">
        <v>92</v>
      </c>
      <c r="D8727" s="19" t="s">
        <v>158</v>
      </c>
      <c r="E8727" s="19" t="s">
        <v>34</v>
      </c>
      <c r="F8727" s="21">
        <v>2.0</v>
      </c>
      <c r="G8727" s="22">
        <v>58429.0</v>
      </c>
      <c r="H8727" s="15" t="str">
        <f t="shared" si="2"/>
        <v>Medium Range</v>
      </c>
      <c r="I8727" s="22">
        <v>42411.0</v>
      </c>
      <c r="J8727" s="23">
        <f t="shared" si="3"/>
        <v>1.377685035</v>
      </c>
      <c r="K8727" s="24" t="str">
        <f t="shared" si="4"/>
        <v>Over Achived</v>
      </c>
    </row>
    <row r="8728" ht="22.5" customHeight="1">
      <c r="A8728" s="18">
        <v>45782.0</v>
      </c>
      <c r="B8728" s="19" t="str">
        <f t="shared" si="1"/>
        <v>May</v>
      </c>
      <c r="C8728" s="20" t="s">
        <v>92</v>
      </c>
      <c r="D8728" s="19" t="s">
        <v>158</v>
      </c>
      <c r="E8728" s="19" t="s">
        <v>63</v>
      </c>
      <c r="F8728" s="21">
        <v>2.0</v>
      </c>
      <c r="G8728" s="22">
        <v>58177.0</v>
      </c>
      <c r="H8728" s="15" t="str">
        <f t="shared" si="2"/>
        <v>Medium Range</v>
      </c>
      <c r="I8728" s="22">
        <v>41180.0</v>
      </c>
      <c r="J8728" s="23">
        <f t="shared" si="3"/>
        <v>1.412748907</v>
      </c>
      <c r="K8728" s="24" t="str">
        <f t="shared" si="4"/>
        <v>Over Achived</v>
      </c>
    </row>
    <row r="8729" ht="22.5" customHeight="1">
      <c r="A8729" s="18">
        <v>45782.0</v>
      </c>
      <c r="B8729" s="19" t="str">
        <f t="shared" si="1"/>
        <v>May</v>
      </c>
      <c r="C8729" s="20" t="s">
        <v>7</v>
      </c>
      <c r="D8729" s="19" t="s">
        <v>131</v>
      </c>
      <c r="E8729" s="19" t="s">
        <v>68</v>
      </c>
      <c r="F8729" s="21">
        <v>2.0</v>
      </c>
      <c r="G8729" s="22">
        <v>34355.0</v>
      </c>
      <c r="H8729" s="15" t="str">
        <f t="shared" si="2"/>
        <v>Base Range</v>
      </c>
      <c r="I8729" s="22">
        <v>26703.0</v>
      </c>
      <c r="J8729" s="23">
        <f t="shared" si="3"/>
        <v>1.286559563</v>
      </c>
      <c r="K8729" s="24" t="str">
        <f t="shared" si="4"/>
        <v>Over Achived</v>
      </c>
    </row>
    <row r="8730" ht="22.5" customHeight="1">
      <c r="A8730" s="18">
        <v>45782.0</v>
      </c>
      <c r="B8730" s="19" t="str">
        <f t="shared" si="1"/>
        <v>May</v>
      </c>
      <c r="C8730" s="20" t="s">
        <v>92</v>
      </c>
      <c r="D8730" s="19" t="s">
        <v>144</v>
      </c>
      <c r="E8730" s="19" t="s">
        <v>26</v>
      </c>
      <c r="F8730" s="21">
        <v>2.0</v>
      </c>
      <c r="G8730" s="22">
        <v>46241.0</v>
      </c>
      <c r="H8730" s="15" t="str">
        <f t="shared" si="2"/>
        <v>Base Range</v>
      </c>
      <c r="I8730" s="22">
        <v>32615.0</v>
      </c>
      <c r="J8730" s="23">
        <f t="shared" si="3"/>
        <v>1.417783229</v>
      </c>
      <c r="K8730" s="24" t="str">
        <f t="shared" si="4"/>
        <v>Over Achived</v>
      </c>
    </row>
    <row r="8731" ht="22.5" customHeight="1">
      <c r="A8731" s="18">
        <v>45783.0</v>
      </c>
      <c r="B8731" s="19" t="str">
        <f t="shared" si="1"/>
        <v>May</v>
      </c>
      <c r="C8731" s="20" t="s">
        <v>57</v>
      </c>
      <c r="D8731" s="19" t="s">
        <v>58</v>
      </c>
      <c r="E8731" s="19" t="s">
        <v>68</v>
      </c>
      <c r="F8731" s="21">
        <v>1.0</v>
      </c>
      <c r="G8731" s="22">
        <v>17376.0</v>
      </c>
      <c r="H8731" s="15" t="str">
        <f t="shared" si="2"/>
        <v>Base Range</v>
      </c>
      <c r="I8731" s="22">
        <v>12748.0</v>
      </c>
      <c r="J8731" s="23">
        <f t="shared" si="3"/>
        <v>1.363037339</v>
      </c>
      <c r="K8731" s="24" t="str">
        <f t="shared" si="4"/>
        <v>Over Achived</v>
      </c>
    </row>
    <row r="8732" ht="22.5" customHeight="1">
      <c r="A8732" s="18">
        <v>45783.0</v>
      </c>
      <c r="B8732" s="19" t="str">
        <f t="shared" si="1"/>
        <v>May</v>
      </c>
      <c r="C8732" s="20" t="s">
        <v>13</v>
      </c>
      <c r="D8732" s="19" t="s">
        <v>37</v>
      </c>
      <c r="E8732" s="19" t="s">
        <v>34</v>
      </c>
      <c r="F8732" s="21">
        <v>2.0</v>
      </c>
      <c r="G8732" s="22">
        <v>51939.0</v>
      </c>
      <c r="H8732" s="15" t="str">
        <f t="shared" si="2"/>
        <v>Medium Range</v>
      </c>
      <c r="I8732" s="22">
        <v>60778.0</v>
      </c>
      <c r="J8732" s="23">
        <f t="shared" si="3"/>
        <v>0.8545690875</v>
      </c>
      <c r="K8732" s="24" t="str">
        <f t="shared" si="4"/>
        <v>Target Not Meet</v>
      </c>
    </row>
    <row r="8733" ht="22.5" customHeight="1">
      <c r="A8733" s="18">
        <v>45783.0</v>
      </c>
      <c r="B8733" s="19" t="str">
        <f t="shared" si="1"/>
        <v>May</v>
      </c>
      <c r="C8733" s="20" t="s">
        <v>13</v>
      </c>
      <c r="D8733" s="19" t="s">
        <v>169</v>
      </c>
      <c r="E8733" s="19" t="s">
        <v>9</v>
      </c>
      <c r="F8733" s="21">
        <v>2.0</v>
      </c>
      <c r="G8733" s="22">
        <v>60649.0</v>
      </c>
      <c r="H8733" s="15" t="str">
        <f t="shared" si="2"/>
        <v>Medium Range</v>
      </c>
      <c r="I8733" s="22">
        <v>70445.0</v>
      </c>
      <c r="J8733" s="23">
        <f t="shared" si="3"/>
        <v>0.8609411598</v>
      </c>
      <c r="K8733" s="24" t="str">
        <f t="shared" si="4"/>
        <v>Target Not Meet</v>
      </c>
    </row>
    <row r="8734" ht="22.5" customHeight="1">
      <c r="A8734" s="18">
        <v>45783.0</v>
      </c>
      <c r="B8734" s="19" t="str">
        <f t="shared" si="1"/>
        <v>May</v>
      </c>
      <c r="C8734" s="20" t="s">
        <v>13</v>
      </c>
      <c r="D8734" s="19" t="s">
        <v>169</v>
      </c>
      <c r="E8734" s="19" t="s">
        <v>23</v>
      </c>
      <c r="F8734" s="21">
        <v>1.0</v>
      </c>
      <c r="G8734" s="22">
        <v>29898.0</v>
      </c>
      <c r="H8734" s="15" t="str">
        <f t="shared" si="2"/>
        <v>Base Range</v>
      </c>
      <c r="I8734" s="22">
        <v>37613.0</v>
      </c>
      <c r="J8734" s="23">
        <f t="shared" si="3"/>
        <v>0.7948847473</v>
      </c>
      <c r="K8734" s="24" t="str">
        <f t="shared" si="4"/>
        <v>Target Not Meet</v>
      </c>
    </row>
    <row r="8735" ht="22.5" customHeight="1">
      <c r="A8735" s="18">
        <v>45783.0</v>
      </c>
      <c r="B8735" s="19" t="str">
        <f t="shared" si="1"/>
        <v>May</v>
      </c>
      <c r="C8735" s="20" t="s">
        <v>13</v>
      </c>
      <c r="D8735" s="19" t="s">
        <v>169</v>
      </c>
      <c r="E8735" s="19" t="s">
        <v>23</v>
      </c>
      <c r="F8735" s="21">
        <v>1.0</v>
      </c>
      <c r="G8735" s="22">
        <v>23399.0</v>
      </c>
      <c r="H8735" s="15" t="str">
        <f t="shared" si="2"/>
        <v>Base Range</v>
      </c>
      <c r="I8735" s="22">
        <v>26363.0</v>
      </c>
      <c r="J8735" s="23">
        <f t="shared" si="3"/>
        <v>0.8875697</v>
      </c>
      <c r="K8735" s="24" t="str">
        <f t="shared" si="4"/>
        <v>Target Not Meet</v>
      </c>
    </row>
    <row r="8736" ht="22.5" customHeight="1">
      <c r="A8736" s="18">
        <v>45783.0</v>
      </c>
      <c r="B8736" s="19" t="str">
        <f t="shared" si="1"/>
        <v>May</v>
      </c>
      <c r="C8736" s="20" t="s">
        <v>13</v>
      </c>
      <c r="D8736" s="19" t="s">
        <v>169</v>
      </c>
      <c r="E8736" s="19" t="s">
        <v>19</v>
      </c>
      <c r="F8736" s="21">
        <v>1.0</v>
      </c>
      <c r="G8736" s="22">
        <v>31958.0</v>
      </c>
      <c r="H8736" s="15" t="str">
        <f t="shared" si="2"/>
        <v>Base Range</v>
      </c>
      <c r="I8736" s="22">
        <v>37792.0</v>
      </c>
      <c r="J8736" s="23">
        <f t="shared" si="3"/>
        <v>0.8456287045</v>
      </c>
      <c r="K8736" s="24" t="str">
        <f t="shared" si="4"/>
        <v>Target Not Meet</v>
      </c>
    </row>
    <row r="8737" ht="22.5" customHeight="1">
      <c r="A8737" s="18">
        <v>45783.0</v>
      </c>
      <c r="B8737" s="19" t="str">
        <f t="shared" si="1"/>
        <v>May</v>
      </c>
      <c r="C8737" s="20" t="s">
        <v>13</v>
      </c>
      <c r="D8737" s="19" t="s">
        <v>169</v>
      </c>
      <c r="E8737" s="19" t="s">
        <v>19</v>
      </c>
      <c r="F8737" s="21">
        <v>1.0</v>
      </c>
      <c r="G8737" s="22">
        <v>27342.0</v>
      </c>
      <c r="H8737" s="15" t="str">
        <f t="shared" si="2"/>
        <v>Base Range</v>
      </c>
      <c r="I8737" s="22">
        <v>35378.0</v>
      </c>
      <c r="J8737" s="23">
        <f t="shared" si="3"/>
        <v>0.7728531856</v>
      </c>
      <c r="K8737" s="24" t="str">
        <f t="shared" si="4"/>
        <v>Target Not Meet</v>
      </c>
    </row>
    <row r="8738" ht="22.5" customHeight="1">
      <c r="A8738" s="18">
        <v>45783.0</v>
      </c>
      <c r="B8738" s="19" t="str">
        <f t="shared" si="1"/>
        <v>May</v>
      </c>
      <c r="C8738" s="20" t="s">
        <v>13</v>
      </c>
      <c r="D8738" s="19" t="s">
        <v>37</v>
      </c>
      <c r="E8738" s="19" t="s">
        <v>68</v>
      </c>
      <c r="F8738" s="21">
        <v>1.0</v>
      </c>
      <c r="G8738" s="22">
        <v>23300.0</v>
      </c>
      <c r="H8738" s="15" t="str">
        <f t="shared" si="2"/>
        <v>Base Range</v>
      </c>
      <c r="I8738" s="22">
        <v>28733.0</v>
      </c>
      <c r="J8738" s="23">
        <f t="shared" si="3"/>
        <v>0.8109142797</v>
      </c>
      <c r="K8738" s="24" t="str">
        <f t="shared" si="4"/>
        <v>Target Not Meet</v>
      </c>
    </row>
    <row r="8739" ht="22.5" customHeight="1">
      <c r="A8739" s="18">
        <v>45783.0</v>
      </c>
      <c r="B8739" s="19" t="str">
        <f t="shared" si="1"/>
        <v>May</v>
      </c>
      <c r="C8739" s="20" t="s">
        <v>13</v>
      </c>
      <c r="D8739" s="19" t="s">
        <v>14</v>
      </c>
      <c r="E8739" s="19" t="s">
        <v>34</v>
      </c>
      <c r="F8739" s="21">
        <v>2.0</v>
      </c>
      <c r="G8739" s="22">
        <v>56965.0</v>
      </c>
      <c r="H8739" s="15" t="str">
        <f t="shared" si="2"/>
        <v>Medium Range</v>
      </c>
      <c r="I8739" s="22">
        <v>43155.0</v>
      </c>
      <c r="J8739" s="23">
        <f t="shared" si="3"/>
        <v>1.320009269</v>
      </c>
      <c r="K8739" s="24" t="str">
        <f t="shared" si="4"/>
        <v>Over Achived</v>
      </c>
    </row>
    <row r="8740" ht="22.5" customHeight="1">
      <c r="A8740" s="18">
        <v>45783.0</v>
      </c>
      <c r="B8740" s="19" t="str">
        <f t="shared" si="1"/>
        <v>May</v>
      </c>
      <c r="C8740" s="20" t="s">
        <v>13</v>
      </c>
      <c r="D8740" s="19" t="s">
        <v>29</v>
      </c>
      <c r="E8740" s="19" t="s">
        <v>34</v>
      </c>
      <c r="F8740" s="21">
        <v>2.0</v>
      </c>
      <c r="G8740" s="22">
        <v>49148.0</v>
      </c>
      <c r="H8740" s="15" t="str">
        <f t="shared" si="2"/>
        <v>Base Range</v>
      </c>
      <c r="I8740" s="22">
        <v>52274.0</v>
      </c>
      <c r="J8740" s="23">
        <f t="shared" si="3"/>
        <v>0.9401997169</v>
      </c>
      <c r="K8740" s="24" t="str">
        <f t="shared" si="4"/>
        <v>Target Not Meet</v>
      </c>
    </row>
    <row r="8741" ht="22.5" customHeight="1">
      <c r="A8741" s="18">
        <v>45783.0</v>
      </c>
      <c r="B8741" s="19" t="str">
        <f t="shared" si="1"/>
        <v>May</v>
      </c>
      <c r="C8741" s="20" t="s">
        <v>13</v>
      </c>
      <c r="D8741" s="19" t="s">
        <v>29</v>
      </c>
      <c r="E8741" s="19" t="s">
        <v>34</v>
      </c>
      <c r="F8741" s="21">
        <v>2.0</v>
      </c>
      <c r="G8741" s="22">
        <v>48749.0</v>
      </c>
      <c r="H8741" s="15" t="str">
        <f t="shared" si="2"/>
        <v>Base Range</v>
      </c>
      <c r="I8741" s="22">
        <v>52482.0</v>
      </c>
      <c r="J8741" s="23">
        <f t="shared" si="3"/>
        <v>0.928870851</v>
      </c>
      <c r="K8741" s="24" t="str">
        <f t="shared" si="4"/>
        <v>Target Not Meet</v>
      </c>
    </row>
    <row r="8742" ht="22.5" customHeight="1">
      <c r="A8742" s="18">
        <v>45783.0</v>
      </c>
      <c r="B8742" s="19" t="str">
        <f t="shared" si="1"/>
        <v>May</v>
      </c>
      <c r="C8742" s="20" t="s">
        <v>13</v>
      </c>
      <c r="D8742" s="19" t="s">
        <v>29</v>
      </c>
      <c r="E8742" s="19" t="s">
        <v>34</v>
      </c>
      <c r="F8742" s="21">
        <v>2.0</v>
      </c>
      <c r="G8742" s="22">
        <v>45033.0</v>
      </c>
      <c r="H8742" s="15" t="str">
        <f t="shared" si="2"/>
        <v>Base Range</v>
      </c>
      <c r="I8742" s="22">
        <v>55544.0</v>
      </c>
      <c r="J8742" s="23">
        <f t="shared" si="3"/>
        <v>0.8107626386</v>
      </c>
      <c r="K8742" s="24" t="str">
        <f t="shared" si="4"/>
        <v>Target Not Meet</v>
      </c>
    </row>
    <row r="8743" ht="22.5" customHeight="1">
      <c r="A8743" s="18">
        <v>45783.0</v>
      </c>
      <c r="B8743" s="19" t="str">
        <f t="shared" si="1"/>
        <v>May</v>
      </c>
      <c r="C8743" s="20" t="s">
        <v>13</v>
      </c>
      <c r="D8743" s="19" t="s">
        <v>29</v>
      </c>
      <c r="E8743" s="19" t="s">
        <v>34</v>
      </c>
      <c r="F8743" s="21">
        <v>2.0</v>
      </c>
      <c r="G8743" s="22">
        <v>49143.0</v>
      </c>
      <c r="H8743" s="15" t="str">
        <f t="shared" si="2"/>
        <v>Base Range</v>
      </c>
      <c r="I8743" s="22">
        <v>53723.0</v>
      </c>
      <c r="J8743" s="23">
        <f t="shared" si="3"/>
        <v>0.9147478734</v>
      </c>
      <c r="K8743" s="24" t="str">
        <f t="shared" si="4"/>
        <v>Target Not Meet</v>
      </c>
    </row>
    <row r="8744" ht="22.5" customHeight="1">
      <c r="A8744" s="18">
        <v>45783.0</v>
      </c>
      <c r="B8744" s="19" t="str">
        <f t="shared" si="1"/>
        <v>May</v>
      </c>
      <c r="C8744" s="20" t="s">
        <v>13</v>
      </c>
      <c r="D8744" s="19" t="s">
        <v>18</v>
      </c>
      <c r="E8744" s="19" t="s">
        <v>38</v>
      </c>
      <c r="F8744" s="21">
        <v>2.0</v>
      </c>
      <c r="G8744" s="22">
        <v>35022.0</v>
      </c>
      <c r="H8744" s="15" t="str">
        <f t="shared" si="2"/>
        <v>Base Range</v>
      </c>
      <c r="I8744" s="22">
        <v>25781.0</v>
      </c>
      <c r="J8744" s="23">
        <f t="shared" si="3"/>
        <v>1.358442264</v>
      </c>
      <c r="K8744" s="24" t="str">
        <f t="shared" si="4"/>
        <v>Over Achived</v>
      </c>
    </row>
    <row r="8745" ht="22.5" customHeight="1">
      <c r="A8745" s="18">
        <v>45783.0</v>
      </c>
      <c r="B8745" s="19" t="str">
        <f t="shared" si="1"/>
        <v>May</v>
      </c>
      <c r="C8745" s="20" t="s">
        <v>13</v>
      </c>
      <c r="D8745" s="19" t="s">
        <v>14</v>
      </c>
      <c r="E8745" s="19" t="s">
        <v>38</v>
      </c>
      <c r="F8745" s="21">
        <v>1.0</v>
      </c>
      <c r="G8745" s="22">
        <v>34319.0</v>
      </c>
      <c r="H8745" s="15" t="str">
        <f t="shared" si="2"/>
        <v>Base Range</v>
      </c>
      <c r="I8745" s="22">
        <v>30374.0</v>
      </c>
      <c r="J8745" s="23">
        <f t="shared" si="3"/>
        <v>1.129880819</v>
      </c>
      <c r="K8745" s="24" t="str">
        <f t="shared" si="4"/>
        <v>Over Achived</v>
      </c>
    </row>
    <row r="8746" ht="22.5" customHeight="1">
      <c r="A8746" s="18">
        <v>45783.0</v>
      </c>
      <c r="B8746" s="19" t="str">
        <f t="shared" si="1"/>
        <v>May</v>
      </c>
      <c r="C8746" s="20" t="s">
        <v>57</v>
      </c>
      <c r="D8746" s="19" t="s">
        <v>58</v>
      </c>
      <c r="E8746" s="19" t="s">
        <v>38</v>
      </c>
      <c r="F8746" s="21">
        <v>1.0</v>
      </c>
      <c r="G8746" s="22">
        <v>23776.0</v>
      </c>
      <c r="H8746" s="15" t="str">
        <f t="shared" si="2"/>
        <v>Base Range</v>
      </c>
      <c r="I8746" s="22">
        <v>20747.0</v>
      </c>
      <c r="J8746" s="23">
        <f t="shared" si="3"/>
        <v>1.145997012</v>
      </c>
      <c r="K8746" s="24" t="str">
        <f t="shared" si="4"/>
        <v>Over Achived</v>
      </c>
    </row>
    <row r="8747" ht="22.5" customHeight="1">
      <c r="A8747" s="18">
        <v>45783.0</v>
      </c>
      <c r="B8747" s="19" t="str">
        <f t="shared" si="1"/>
        <v>May</v>
      </c>
      <c r="C8747" s="20" t="s">
        <v>13</v>
      </c>
      <c r="D8747" s="19" t="s">
        <v>37</v>
      </c>
      <c r="E8747" s="19" t="s">
        <v>23</v>
      </c>
      <c r="F8747" s="21">
        <v>1.0</v>
      </c>
      <c r="G8747" s="22">
        <v>26449.0</v>
      </c>
      <c r="H8747" s="15" t="str">
        <f t="shared" si="2"/>
        <v>Base Range</v>
      </c>
      <c r="I8747" s="22">
        <v>27968.0</v>
      </c>
      <c r="J8747" s="23">
        <f t="shared" si="3"/>
        <v>0.9456879291</v>
      </c>
      <c r="K8747" s="24" t="str">
        <f t="shared" si="4"/>
        <v>Target Not Meet</v>
      </c>
    </row>
    <row r="8748" ht="22.5" customHeight="1">
      <c r="A8748" s="18">
        <v>45783.0</v>
      </c>
      <c r="B8748" s="19" t="str">
        <f t="shared" si="1"/>
        <v>May</v>
      </c>
      <c r="C8748" s="20" t="s">
        <v>57</v>
      </c>
      <c r="D8748" s="19" t="s">
        <v>58</v>
      </c>
      <c r="E8748" s="19" t="s">
        <v>9</v>
      </c>
      <c r="F8748" s="21">
        <v>2.0</v>
      </c>
      <c r="G8748" s="22">
        <v>34384.0</v>
      </c>
      <c r="H8748" s="15" t="str">
        <f t="shared" si="2"/>
        <v>Base Range</v>
      </c>
      <c r="I8748" s="22">
        <v>29700.0</v>
      </c>
      <c r="J8748" s="23">
        <f t="shared" si="3"/>
        <v>1.157710438</v>
      </c>
      <c r="K8748" s="24" t="str">
        <f t="shared" si="4"/>
        <v>Over Achived</v>
      </c>
    </row>
    <row r="8749" ht="22.5" customHeight="1">
      <c r="A8749" s="18">
        <v>45783.0</v>
      </c>
      <c r="B8749" s="19" t="str">
        <f t="shared" si="1"/>
        <v>May</v>
      </c>
      <c r="C8749" s="20" t="s">
        <v>57</v>
      </c>
      <c r="D8749" s="19" t="s">
        <v>80</v>
      </c>
      <c r="E8749" s="19" t="s">
        <v>23</v>
      </c>
      <c r="F8749" s="21">
        <v>1.0</v>
      </c>
      <c r="G8749" s="22">
        <v>18692.0</v>
      </c>
      <c r="H8749" s="15" t="str">
        <f t="shared" si="2"/>
        <v>Base Range</v>
      </c>
      <c r="I8749" s="22">
        <v>22016.0</v>
      </c>
      <c r="J8749" s="23">
        <f t="shared" si="3"/>
        <v>0.8490188953</v>
      </c>
      <c r="K8749" s="24" t="str">
        <f t="shared" si="4"/>
        <v>Target Not Meet</v>
      </c>
    </row>
    <row r="8750" ht="22.5" customHeight="1">
      <c r="A8750" s="18">
        <v>45783.0</v>
      </c>
      <c r="B8750" s="19" t="str">
        <f t="shared" si="1"/>
        <v>May</v>
      </c>
      <c r="C8750" s="20" t="s">
        <v>57</v>
      </c>
      <c r="D8750" s="19" t="s">
        <v>58</v>
      </c>
      <c r="E8750" s="19" t="s">
        <v>63</v>
      </c>
      <c r="F8750" s="21">
        <v>1.0</v>
      </c>
      <c r="G8750" s="22">
        <v>17749.0</v>
      </c>
      <c r="H8750" s="15" t="str">
        <f t="shared" si="2"/>
        <v>Base Range</v>
      </c>
      <c r="I8750" s="22">
        <v>12560.0</v>
      </c>
      <c r="J8750" s="23">
        <f t="shared" si="3"/>
        <v>1.413136943</v>
      </c>
      <c r="K8750" s="24" t="str">
        <f t="shared" si="4"/>
        <v>Over Achived</v>
      </c>
    </row>
    <row r="8751" ht="22.5" customHeight="1">
      <c r="A8751" s="18">
        <v>45783.0</v>
      </c>
      <c r="B8751" s="19" t="str">
        <f t="shared" si="1"/>
        <v>May</v>
      </c>
      <c r="C8751" s="20" t="s">
        <v>57</v>
      </c>
      <c r="D8751" s="19" t="s">
        <v>85</v>
      </c>
      <c r="E8751" s="19" t="s">
        <v>19</v>
      </c>
      <c r="F8751" s="21">
        <v>1.0</v>
      </c>
      <c r="G8751" s="22">
        <v>24272.0</v>
      </c>
      <c r="H8751" s="15" t="str">
        <f t="shared" si="2"/>
        <v>Base Range</v>
      </c>
      <c r="I8751" s="22">
        <v>27912.0</v>
      </c>
      <c r="J8751" s="23">
        <f t="shared" si="3"/>
        <v>0.8695901404</v>
      </c>
      <c r="K8751" s="24" t="str">
        <f t="shared" si="4"/>
        <v>Target Not Meet</v>
      </c>
    </row>
    <row r="8752" ht="22.5" customHeight="1">
      <c r="A8752" s="18">
        <v>45783.0</v>
      </c>
      <c r="B8752" s="19" t="str">
        <f t="shared" si="1"/>
        <v>May</v>
      </c>
      <c r="C8752" s="20" t="s">
        <v>57</v>
      </c>
      <c r="D8752" s="19" t="s">
        <v>85</v>
      </c>
      <c r="E8752" s="19" t="s">
        <v>9</v>
      </c>
      <c r="F8752" s="21">
        <v>2.0</v>
      </c>
      <c r="G8752" s="22">
        <v>42296.0</v>
      </c>
      <c r="H8752" s="15" t="str">
        <f t="shared" si="2"/>
        <v>Base Range</v>
      </c>
      <c r="I8752" s="22">
        <v>49779.0</v>
      </c>
      <c r="J8752" s="23">
        <f t="shared" si="3"/>
        <v>0.849675566</v>
      </c>
      <c r="K8752" s="24" t="str">
        <f t="shared" si="4"/>
        <v>Target Not Meet</v>
      </c>
    </row>
    <row r="8753" ht="22.5" customHeight="1">
      <c r="A8753" s="18">
        <v>45783.0</v>
      </c>
      <c r="B8753" s="19" t="str">
        <f t="shared" si="1"/>
        <v>May</v>
      </c>
      <c r="C8753" s="20" t="s">
        <v>57</v>
      </c>
      <c r="D8753" s="19" t="s">
        <v>85</v>
      </c>
      <c r="E8753" s="19" t="s">
        <v>19</v>
      </c>
      <c r="F8753" s="21">
        <v>1.0</v>
      </c>
      <c r="G8753" s="22">
        <v>21332.0</v>
      </c>
      <c r="H8753" s="15" t="str">
        <f t="shared" si="2"/>
        <v>Base Range</v>
      </c>
      <c r="I8753" s="22">
        <v>25367.0</v>
      </c>
      <c r="J8753" s="23">
        <f t="shared" si="3"/>
        <v>0.8409350731</v>
      </c>
      <c r="K8753" s="24" t="str">
        <f t="shared" si="4"/>
        <v>Target Not Meet</v>
      </c>
    </row>
    <row r="8754" ht="22.5" customHeight="1">
      <c r="A8754" s="18">
        <v>45783.0</v>
      </c>
      <c r="B8754" s="19" t="str">
        <f t="shared" si="1"/>
        <v>May</v>
      </c>
      <c r="C8754" s="20" t="s">
        <v>57</v>
      </c>
      <c r="D8754" s="19" t="s">
        <v>85</v>
      </c>
      <c r="E8754" s="19" t="s">
        <v>68</v>
      </c>
      <c r="F8754" s="21">
        <v>1.0</v>
      </c>
      <c r="G8754" s="22">
        <v>16696.0</v>
      </c>
      <c r="H8754" s="15" t="str">
        <f t="shared" si="2"/>
        <v>Base Range</v>
      </c>
      <c r="I8754" s="22">
        <v>21058.0</v>
      </c>
      <c r="J8754" s="23">
        <f t="shared" si="3"/>
        <v>0.7928578213</v>
      </c>
      <c r="K8754" s="24" t="str">
        <f t="shared" si="4"/>
        <v>Target Not Meet</v>
      </c>
    </row>
    <row r="8755" ht="22.5" customHeight="1">
      <c r="A8755" s="18">
        <v>45783.0</v>
      </c>
      <c r="B8755" s="19" t="str">
        <f t="shared" si="1"/>
        <v>May</v>
      </c>
      <c r="C8755" s="20" t="s">
        <v>13</v>
      </c>
      <c r="D8755" s="19" t="s">
        <v>14</v>
      </c>
      <c r="E8755" s="19" t="s">
        <v>34</v>
      </c>
      <c r="F8755" s="21">
        <v>2.0</v>
      </c>
      <c r="G8755" s="22">
        <v>54541.0</v>
      </c>
      <c r="H8755" s="15" t="str">
        <f t="shared" si="2"/>
        <v>Medium Range</v>
      </c>
      <c r="I8755" s="22">
        <v>47328.0</v>
      </c>
      <c r="J8755" s="23">
        <f t="shared" si="3"/>
        <v>1.152404496</v>
      </c>
      <c r="K8755" s="24" t="str">
        <f t="shared" si="4"/>
        <v>Over Achived</v>
      </c>
    </row>
    <row r="8756" ht="22.5" customHeight="1">
      <c r="A8756" s="18">
        <v>45783.0</v>
      </c>
      <c r="B8756" s="19" t="str">
        <f t="shared" si="1"/>
        <v>May</v>
      </c>
      <c r="C8756" s="20" t="s">
        <v>57</v>
      </c>
      <c r="D8756" s="19" t="s">
        <v>80</v>
      </c>
      <c r="E8756" s="19" t="s">
        <v>9</v>
      </c>
      <c r="F8756" s="21">
        <v>2.0</v>
      </c>
      <c r="G8756" s="22">
        <v>44562.0</v>
      </c>
      <c r="H8756" s="15" t="str">
        <f t="shared" si="2"/>
        <v>Base Range</v>
      </c>
      <c r="I8756" s="22">
        <v>47178.0</v>
      </c>
      <c r="J8756" s="23">
        <f t="shared" si="3"/>
        <v>0.944550426</v>
      </c>
      <c r="K8756" s="24" t="str">
        <f t="shared" si="4"/>
        <v>Target Not Meet</v>
      </c>
    </row>
    <row r="8757" ht="22.5" customHeight="1">
      <c r="A8757" s="18">
        <v>45783.0</v>
      </c>
      <c r="B8757" s="19" t="str">
        <f t="shared" si="1"/>
        <v>May</v>
      </c>
      <c r="C8757" s="20" t="s">
        <v>57</v>
      </c>
      <c r="D8757" s="19" t="s">
        <v>80</v>
      </c>
      <c r="E8757" s="19" t="s">
        <v>34</v>
      </c>
      <c r="F8757" s="21">
        <v>2.0</v>
      </c>
      <c r="G8757" s="22">
        <v>33987.0</v>
      </c>
      <c r="H8757" s="15" t="str">
        <f t="shared" si="2"/>
        <v>Base Range</v>
      </c>
      <c r="I8757" s="22">
        <v>41807.0</v>
      </c>
      <c r="J8757" s="23">
        <f t="shared" si="3"/>
        <v>0.8129499845</v>
      </c>
      <c r="K8757" s="24" t="str">
        <f t="shared" si="4"/>
        <v>Target Not Meet</v>
      </c>
    </row>
    <row r="8758" ht="22.5" customHeight="1">
      <c r="A8758" s="18">
        <v>45783.0</v>
      </c>
      <c r="B8758" s="19" t="str">
        <f t="shared" si="1"/>
        <v>May</v>
      </c>
      <c r="C8758" s="20" t="s">
        <v>57</v>
      </c>
      <c r="D8758" s="19" t="s">
        <v>58</v>
      </c>
      <c r="E8758" s="19" t="s">
        <v>63</v>
      </c>
      <c r="F8758" s="21">
        <v>1.0</v>
      </c>
      <c r="G8758" s="22">
        <v>14093.0</v>
      </c>
      <c r="H8758" s="15" t="str">
        <f t="shared" si="2"/>
        <v>Base Range</v>
      </c>
      <c r="I8758" s="22">
        <v>9877.0</v>
      </c>
      <c r="J8758" s="23">
        <f t="shared" si="3"/>
        <v>1.426850258</v>
      </c>
      <c r="K8758" s="24" t="str">
        <f t="shared" si="4"/>
        <v>Over Achived</v>
      </c>
    </row>
    <row r="8759" ht="22.5" customHeight="1">
      <c r="A8759" s="18">
        <v>45783.0</v>
      </c>
      <c r="B8759" s="19" t="str">
        <f t="shared" si="1"/>
        <v>May</v>
      </c>
      <c r="C8759" s="20" t="s">
        <v>57</v>
      </c>
      <c r="D8759" s="19" t="s">
        <v>80</v>
      </c>
      <c r="E8759" s="19" t="s">
        <v>34</v>
      </c>
      <c r="F8759" s="21">
        <v>1.0</v>
      </c>
      <c r="G8759" s="22">
        <v>35079.0</v>
      </c>
      <c r="H8759" s="15" t="str">
        <f t="shared" si="2"/>
        <v>Base Range</v>
      </c>
      <c r="I8759" s="22">
        <v>41361.0</v>
      </c>
      <c r="J8759" s="23">
        <f t="shared" si="3"/>
        <v>0.8481177921</v>
      </c>
      <c r="K8759" s="24" t="str">
        <f t="shared" si="4"/>
        <v>Target Not Meet</v>
      </c>
    </row>
    <row r="8760" ht="22.5" customHeight="1">
      <c r="A8760" s="18">
        <v>45783.0</v>
      </c>
      <c r="B8760" s="19" t="str">
        <f t="shared" si="1"/>
        <v>May</v>
      </c>
      <c r="C8760" s="20" t="s">
        <v>57</v>
      </c>
      <c r="D8760" s="19" t="s">
        <v>71</v>
      </c>
      <c r="E8760" s="19" t="s">
        <v>19</v>
      </c>
      <c r="F8760" s="21">
        <v>1.0</v>
      </c>
      <c r="G8760" s="22">
        <v>19024.0</v>
      </c>
      <c r="H8760" s="15" t="str">
        <f t="shared" si="2"/>
        <v>Base Range</v>
      </c>
      <c r="I8760" s="22">
        <v>22074.0</v>
      </c>
      <c r="J8760" s="23">
        <f t="shared" si="3"/>
        <v>0.8618283954</v>
      </c>
      <c r="K8760" s="24" t="str">
        <f t="shared" si="4"/>
        <v>Target Not Meet</v>
      </c>
    </row>
    <row r="8761" ht="22.5" customHeight="1">
      <c r="A8761" s="18">
        <v>45783.0</v>
      </c>
      <c r="B8761" s="19" t="str">
        <f t="shared" si="1"/>
        <v>May</v>
      </c>
      <c r="C8761" s="20" t="s">
        <v>57</v>
      </c>
      <c r="D8761" s="19" t="s">
        <v>71</v>
      </c>
      <c r="E8761" s="19" t="s">
        <v>26</v>
      </c>
      <c r="F8761" s="21">
        <v>1.0</v>
      </c>
      <c r="G8761" s="22">
        <v>32967.0</v>
      </c>
      <c r="H8761" s="15" t="str">
        <f t="shared" si="2"/>
        <v>Base Range</v>
      </c>
      <c r="I8761" s="22">
        <v>40369.0</v>
      </c>
      <c r="J8761" s="23">
        <f t="shared" si="3"/>
        <v>0.8166414823</v>
      </c>
      <c r="K8761" s="24" t="str">
        <f t="shared" si="4"/>
        <v>Target Not Meet</v>
      </c>
    </row>
    <row r="8762" ht="22.5" customHeight="1">
      <c r="A8762" s="18">
        <v>45783.0</v>
      </c>
      <c r="B8762" s="19" t="str">
        <f t="shared" si="1"/>
        <v>May</v>
      </c>
      <c r="C8762" s="20" t="s">
        <v>57</v>
      </c>
      <c r="D8762" s="19" t="s">
        <v>71</v>
      </c>
      <c r="E8762" s="19" t="s">
        <v>26</v>
      </c>
      <c r="F8762" s="21">
        <v>1.0</v>
      </c>
      <c r="G8762" s="22">
        <v>28558.0</v>
      </c>
      <c r="H8762" s="15" t="str">
        <f t="shared" si="2"/>
        <v>Base Range</v>
      </c>
      <c r="I8762" s="22">
        <v>32857.0</v>
      </c>
      <c r="J8762" s="23">
        <f t="shared" si="3"/>
        <v>0.8691603007</v>
      </c>
      <c r="K8762" s="24" t="str">
        <f t="shared" si="4"/>
        <v>Target Not Meet</v>
      </c>
    </row>
    <row r="8763" ht="22.5" customHeight="1">
      <c r="A8763" s="18">
        <v>45783.0</v>
      </c>
      <c r="B8763" s="19" t="str">
        <f t="shared" si="1"/>
        <v>May</v>
      </c>
      <c r="C8763" s="20" t="s">
        <v>57</v>
      </c>
      <c r="D8763" s="25" t="s">
        <v>62</v>
      </c>
      <c r="E8763" s="19" t="s">
        <v>26</v>
      </c>
      <c r="F8763" s="21">
        <v>1.0</v>
      </c>
      <c r="G8763" s="22">
        <v>24674.0</v>
      </c>
      <c r="H8763" s="15" t="str">
        <f t="shared" si="2"/>
        <v>Base Range</v>
      </c>
      <c r="I8763" s="22">
        <v>17972.0</v>
      </c>
      <c r="J8763" s="23">
        <f t="shared" si="3"/>
        <v>1.372913421</v>
      </c>
      <c r="K8763" s="24" t="str">
        <f t="shared" si="4"/>
        <v>Over Achived</v>
      </c>
    </row>
    <row r="8764" ht="22.5" customHeight="1">
      <c r="A8764" s="18">
        <v>45783.0</v>
      </c>
      <c r="B8764" s="19" t="str">
        <f t="shared" si="1"/>
        <v>May</v>
      </c>
      <c r="C8764" s="20" t="s">
        <v>57</v>
      </c>
      <c r="D8764" s="25" t="s">
        <v>62</v>
      </c>
      <c r="E8764" s="19" t="s">
        <v>34</v>
      </c>
      <c r="F8764" s="21">
        <v>1.0</v>
      </c>
      <c r="G8764" s="22">
        <v>37181.0</v>
      </c>
      <c r="H8764" s="15" t="str">
        <f t="shared" si="2"/>
        <v>Base Range</v>
      </c>
      <c r="I8764" s="22">
        <v>33369.0</v>
      </c>
      <c r="J8764" s="23">
        <f t="shared" si="3"/>
        <v>1.114237766</v>
      </c>
      <c r="K8764" s="24" t="str">
        <f t="shared" si="4"/>
        <v>Over Achived</v>
      </c>
    </row>
    <row r="8765" ht="22.5" customHeight="1">
      <c r="A8765" s="18">
        <v>45783.0</v>
      </c>
      <c r="B8765" s="19" t="str">
        <f t="shared" si="1"/>
        <v>May</v>
      </c>
      <c r="C8765" s="20" t="s">
        <v>57</v>
      </c>
      <c r="D8765" s="25" t="s">
        <v>62</v>
      </c>
      <c r="E8765" s="19" t="s">
        <v>63</v>
      </c>
      <c r="F8765" s="21">
        <v>1.0</v>
      </c>
      <c r="G8765" s="22">
        <v>13262.0</v>
      </c>
      <c r="H8765" s="15" t="str">
        <f t="shared" si="2"/>
        <v>Base Range</v>
      </c>
      <c r="I8765" s="22">
        <v>9722.0</v>
      </c>
      <c r="J8765" s="23">
        <f t="shared" si="3"/>
        <v>1.364122609</v>
      </c>
      <c r="K8765" s="24" t="str">
        <f t="shared" si="4"/>
        <v>Over Achived</v>
      </c>
    </row>
    <row r="8766" ht="22.5" customHeight="1">
      <c r="A8766" s="18">
        <v>45783.0</v>
      </c>
      <c r="B8766" s="19" t="str">
        <f t="shared" si="1"/>
        <v>May</v>
      </c>
      <c r="C8766" s="20" t="s">
        <v>57</v>
      </c>
      <c r="D8766" s="25" t="s">
        <v>62</v>
      </c>
      <c r="E8766" s="19" t="s">
        <v>9</v>
      </c>
      <c r="F8766" s="21">
        <v>2.0</v>
      </c>
      <c r="G8766" s="22">
        <v>37700.0</v>
      </c>
      <c r="H8766" s="15" t="str">
        <f t="shared" si="2"/>
        <v>Base Range</v>
      </c>
      <c r="I8766" s="22">
        <v>35642.0</v>
      </c>
      <c r="J8766" s="23">
        <f t="shared" si="3"/>
        <v>1.057740868</v>
      </c>
      <c r="K8766" s="24" t="str">
        <f t="shared" si="4"/>
        <v>Over Achived</v>
      </c>
    </row>
    <row r="8767" ht="22.5" customHeight="1">
      <c r="A8767" s="18">
        <v>45783.0</v>
      </c>
      <c r="B8767" s="19" t="str">
        <f t="shared" si="1"/>
        <v>May</v>
      </c>
      <c r="C8767" s="20" t="s">
        <v>57</v>
      </c>
      <c r="D8767" s="19" t="s">
        <v>80</v>
      </c>
      <c r="E8767" s="19" t="s">
        <v>23</v>
      </c>
      <c r="F8767" s="21">
        <v>1.0</v>
      </c>
      <c r="G8767" s="22">
        <v>18127.0</v>
      </c>
      <c r="H8767" s="15" t="str">
        <f t="shared" si="2"/>
        <v>Base Range</v>
      </c>
      <c r="I8767" s="22">
        <v>21120.0</v>
      </c>
      <c r="J8767" s="23">
        <f t="shared" si="3"/>
        <v>0.8582859848</v>
      </c>
      <c r="K8767" s="24" t="str">
        <f t="shared" si="4"/>
        <v>Target Not Meet</v>
      </c>
    </row>
    <row r="8768" ht="22.5" customHeight="1">
      <c r="A8768" s="18">
        <v>45783.0</v>
      </c>
      <c r="B8768" s="19" t="str">
        <f t="shared" si="1"/>
        <v>May</v>
      </c>
      <c r="C8768" s="20" t="s">
        <v>92</v>
      </c>
      <c r="D8768" s="19" t="s">
        <v>93</v>
      </c>
      <c r="E8768" s="19" t="s">
        <v>23</v>
      </c>
      <c r="F8768" s="21">
        <v>2.0</v>
      </c>
      <c r="G8768" s="22">
        <v>32935.0</v>
      </c>
      <c r="H8768" s="15" t="str">
        <f t="shared" si="2"/>
        <v>Base Range</v>
      </c>
      <c r="I8768" s="22">
        <v>40643.0</v>
      </c>
      <c r="J8768" s="23">
        <f t="shared" si="3"/>
        <v>0.8103486455</v>
      </c>
      <c r="K8768" s="24" t="str">
        <f t="shared" si="4"/>
        <v>Target Not Meet</v>
      </c>
    </row>
    <row r="8769" ht="22.5" customHeight="1">
      <c r="A8769" s="18">
        <v>45783.0</v>
      </c>
      <c r="B8769" s="19" t="str">
        <f t="shared" si="1"/>
        <v>May</v>
      </c>
      <c r="C8769" s="20" t="s">
        <v>13</v>
      </c>
      <c r="D8769" s="19" t="s">
        <v>18</v>
      </c>
      <c r="E8769" s="19" t="s">
        <v>9</v>
      </c>
      <c r="F8769" s="21">
        <v>2.0</v>
      </c>
      <c r="G8769" s="22">
        <v>55122.0</v>
      </c>
      <c r="H8769" s="15" t="str">
        <f t="shared" si="2"/>
        <v>Medium Range</v>
      </c>
      <c r="I8769" s="22">
        <v>49231.0</v>
      </c>
      <c r="J8769" s="23">
        <f t="shared" si="3"/>
        <v>1.119660377</v>
      </c>
      <c r="K8769" s="24" t="str">
        <f t="shared" si="4"/>
        <v>Over Achived</v>
      </c>
    </row>
    <row r="8770" ht="22.5" customHeight="1">
      <c r="A8770" s="18">
        <v>45783.0</v>
      </c>
      <c r="B8770" s="19" t="str">
        <f t="shared" si="1"/>
        <v>May</v>
      </c>
      <c r="C8770" s="20" t="s">
        <v>92</v>
      </c>
      <c r="D8770" s="19" t="s">
        <v>93</v>
      </c>
      <c r="E8770" s="19" t="s">
        <v>26</v>
      </c>
      <c r="F8770" s="21">
        <v>2.0</v>
      </c>
      <c r="G8770" s="22">
        <v>49875.0</v>
      </c>
      <c r="H8770" s="15" t="str">
        <f t="shared" si="2"/>
        <v>Base Range</v>
      </c>
      <c r="I8770" s="22">
        <v>61173.0</v>
      </c>
      <c r="J8770" s="23">
        <f t="shared" si="3"/>
        <v>0.8153106763</v>
      </c>
      <c r="K8770" s="24" t="str">
        <f t="shared" si="4"/>
        <v>Target Not Meet</v>
      </c>
    </row>
    <row r="8771" ht="22.5" customHeight="1">
      <c r="A8771" s="18">
        <v>45783.0</v>
      </c>
      <c r="B8771" s="19" t="str">
        <f t="shared" si="1"/>
        <v>May</v>
      </c>
      <c r="C8771" s="20" t="s">
        <v>7</v>
      </c>
      <c r="D8771" s="19" t="s">
        <v>131</v>
      </c>
      <c r="E8771" s="19" t="s">
        <v>23</v>
      </c>
      <c r="F8771" s="21">
        <v>2.0</v>
      </c>
      <c r="G8771" s="22">
        <v>45839.0</v>
      </c>
      <c r="H8771" s="15" t="str">
        <f t="shared" si="2"/>
        <v>Base Range</v>
      </c>
      <c r="I8771" s="22">
        <v>41494.0</v>
      </c>
      <c r="J8771" s="23">
        <f t="shared" si="3"/>
        <v>1.104713935</v>
      </c>
      <c r="K8771" s="24" t="str">
        <f t="shared" si="4"/>
        <v>Over Achived</v>
      </c>
    </row>
    <row r="8772" ht="22.5" customHeight="1">
      <c r="A8772" s="18">
        <v>45783.0</v>
      </c>
      <c r="B8772" s="19" t="str">
        <f t="shared" si="1"/>
        <v>May</v>
      </c>
      <c r="C8772" s="20" t="s">
        <v>7</v>
      </c>
      <c r="D8772" s="19" t="s">
        <v>131</v>
      </c>
      <c r="E8772" s="19" t="s">
        <v>23</v>
      </c>
      <c r="F8772" s="21">
        <v>2.0</v>
      </c>
      <c r="G8772" s="22">
        <v>42453.0</v>
      </c>
      <c r="H8772" s="15" t="str">
        <f t="shared" si="2"/>
        <v>Base Range</v>
      </c>
      <c r="I8772" s="22">
        <v>36340.0</v>
      </c>
      <c r="J8772" s="23">
        <f t="shared" si="3"/>
        <v>1.168216841</v>
      </c>
      <c r="K8772" s="24" t="str">
        <f t="shared" si="4"/>
        <v>Over Achived</v>
      </c>
    </row>
    <row r="8773" ht="22.5" customHeight="1">
      <c r="A8773" s="18">
        <v>45783.0</v>
      </c>
      <c r="B8773" s="19" t="str">
        <f t="shared" si="1"/>
        <v>May</v>
      </c>
      <c r="C8773" s="20" t="s">
        <v>7</v>
      </c>
      <c r="D8773" s="19" t="s">
        <v>131</v>
      </c>
      <c r="E8773" s="19" t="s">
        <v>34</v>
      </c>
      <c r="F8773" s="21">
        <v>4.0</v>
      </c>
      <c r="G8773" s="22">
        <v>90201.0</v>
      </c>
      <c r="H8773" s="15" t="str">
        <f t="shared" si="2"/>
        <v>Very High Range</v>
      </c>
      <c r="I8773" s="22">
        <v>82257.0</v>
      </c>
      <c r="J8773" s="23">
        <f t="shared" si="3"/>
        <v>1.096575367</v>
      </c>
      <c r="K8773" s="24" t="str">
        <f t="shared" si="4"/>
        <v>Over Achived</v>
      </c>
    </row>
    <row r="8774" ht="22.5" customHeight="1">
      <c r="A8774" s="18">
        <v>45783.0</v>
      </c>
      <c r="B8774" s="19" t="str">
        <f t="shared" si="1"/>
        <v>May</v>
      </c>
      <c r="C8774" s="20" t="s">
        <v>7</v>
      </c>
      <c r="D8774" s="19" t="s">
        <v>126</v>
      </c>
      <c r="E8774" s="19" t="s">
        <v>68</v>
      </c>
      <c r="F8774" s="21">
        <v>2.0</v>
      </c>
      <c r="G8774" s="22">
        <v>39049.0</v>
      </c>
      <c r="H8774" s="15" t="str">
        <f t="shared" si="2"/>
        <v>Base Range</v>
      </c>
      <c r="I8774" s="22">
        <v>27853.0</v>
      </c>
      <c r="J8774" s="23">
        <f t="shared" si="3"/>
        <v>1.401967472</v>
      </c>
      <c r="K8774" s="24" t="str">
        <f t="shared" si="4"/>
        <v>Over Achived</v>
      </c>
    </row>
    <row r="8775" ht="22.5" customHeight="1">
      <c r="A8775" s="18">
        <v>45783.0</v>
      </c>
      <c r="B8775" s="19" t="str">
        <f t="shared" si="1"/>
        <v>May</v>
      </c>
      <c r="C8775" s="20" t="s">
        <v>7</v>
      </c>
      <c r="D8775" s="19" t="s">
        <v>126</v>
      </c>
      <c r="E8775" s="19" t="s">
        <v>19</v>
      </c>
      <c r="F8775" s="21">
        <v>2.0</v>
      </c>
      <c r="G8775" s="22">
        <v>43981.0</v>
      </c>
      <c r="H8775" s="15" t="str">
        <f t="shared" si="2"/>
        <v>Base Range</v>
      </c>
      <c r="I8775" s="22">
        <v>38546.0</v>
      </c>
      <c r="J8775" s="23">
        <f t="shared" si="3"/>
        <v>1.141000363</v>
      </c>
      <c r="K8775" s="24" t="str">
        <f t="shared" si="4"/>
        <v>Over Achived</v>
      </c>
    </row>
    <row r="8776" ht="22.5" customHeight="1">
      <c r="A8776" s="18">
        <v>45783.0</v>
      </c>
      <c r="B8776" s="19" t="str">
        <f t="shared" si="1"/>
        <v>May</v>
      </c>
      <c r="C8776" s="20" t="s">
        <v>7</v>
      </c>
      <c r="D8776" s="19" t="s">
        <v>126</v>
      </c>
      <c r="E8776" s="19" t="s">
        <v>9</v>
      </c>
      <c r="F8776" s="21">
        <v>3.0</v>
      </c>
      <c r="G8776" s="22">
        <v>104815.0</v>
      </c>
      <c r="H8776" s="15" t="str">
        <f t="shared" si="2"/>
        <v>Very High Range</v>
      </c>
      <c r="I8776" s="22">
        <v>74258.0</v>
      </c>
      <c r="J8776" s="23">
        <f t="shared" si="3"/>
        <v>1.411497751</v>
      </c>
      <c r="K8776" s="24" t="str">
        <f t="shared" si="4"/>
        <v>Over Achived</v>
      </c>
    </row>
    <row r="8777" ht="22.5" customHeight="1">
      <c r="A8777" s="18">
        <v>45783.0</v>
      </c>
      <c r="B8777" s="19" t="str">
        <f t="shared" si="1"/>
        <v>May</v>
      </c>
      <c r="C8777" s="20" t="s">
        <v>7</v>
      </c>
      <c r="D8777" s="19" t="s">
        <v>118</v>
      </c>
      <c r="E8777" s="19" t="s">
        <v>23</v>
      </c>
      <c r="F8777" s="21">
        <v>2.0</v>
      </c>
      <c r="G8777" s="22">
        <v>44345.0</v>
      </c>
      <c r="H8777" s="15" t="str">
        <f t="shared" si="2"/>
        <v>Base Range</v>
      </c>
      <c r="I8777" s="22">
        <v>36025.0</v>
      </c>
      <c r="J8777" s="23">
        <f t="shared" si="3"/>
        <v>1.230950729</v>
      </c>
      <c r="K8777" s="24" t="str">
        <f t="shared" si="4"/>
        <v>Over Achived</v>
      </c>
    </row>
    <row r="8778" ht="22.5" customHeight="1">
      <c r="A8778" s="18">
        <v>45783.0</v>
      </c>
      <c r="B8778" s="19" t="str">
        <f t="shared" si="1"/>
        <v>May</v>
      </c>
      <c r="C8778" s="20" t="s">
        <v>7</v>
      </c>
      <c r="D8778" s="19" t="s">
        <v>131</v>
      </c>
      <c r="E8778" s="19" t="s">
        <v>68</v>
      </c>
      <c r="F8778" s="21">
        <v>2.0</v>
      </c>
      <c r="G8778" s="22">
        <v>36651.0</v>
      </c>
      <c r="H8778" s="15" t="str">
        <f t="shared" si="2"/>
        <v>Base Range</v>
      </c>
      <c r="I8778" s="22">
        <v>32501.0</v>
      </c>
      <c r="J8778" s="23">
        <f t="shared" si="3"/>
        <v>1.127688379</v>
      </c>
      <c r="K8778" s="24" t="str">
        <f t="shared" si="4"/>
        <v>Over Achived</v>
      </c>
    </row>
    <row r="8779" ht="22.5" customHeight="1">
      <c r="A8779" s="18">
        <v>45783.0</v>
      </c>
      <c r="B8779" s="19" t="str">
        <f t="shared" si="1"/>
        <v>May</v>
      </c>
      <c r="C8779" s="20" t="s">
        <v>7</v>
      </c>
      <c r="D8779" s="19" t="s">
        <v>118</v>
      </c>
      <c r="E8779" s="19" t="s">
        <v>23</v>
      </c>
      <c r="F8779" s="21">
        <v>2.0</v>
      </c>
      <c r="G8779" s="22">
        <v>47286.0</v>
      </c>
      <c r="H8779" s="15" t="str">
        <f t="shared" si="2"/>
        <v>Base Range</v>
      </c>
      <c r="I8779" s="22">
        <v>40603.0</v>
      </c>
      <c r="J8779" s="23">
        <f t="shared" si="3"/>
        <v>1.164593749</v>
      </c>
      <c r="K8779" s="24" t="str">
        <f t="shared" si="4"/>
        <v>Over Achived</v>
      </c>
    </row>
    <row r="8780" ht="22.5" customHeight="1">
      <c r="A8780" s="18">
        <v>45783.0</v>
      </c>
      <c r="B8780" s="19" t="str">
        <f t="shared" si="1"/>
        <v>May</v>
      </c>
      <c r="C8780" s="20" t="s">
        <v>7</v>
      </c>
      <c r="D8780" s="19" t="s">
        <v>118</v>
      </c>
      <c r="E8780" s="19" t="s">
        <v>38</v>
      </c>
      <c r="F8780" s="21">
        <v>2.0</v>
      </c>
      <c r="G8780" s="22">
        <v>68478.0</v>
      </c>
      <c r="H8780" s="15" t="str">
        <f t="shared" si="2"/>
        <v>Medium Range</v>
      </c>
      <c r="I8780" s="22">
        <v>61254.0</v>
      </c>
      <c r="J8780" s="23">
        <f t="shared" si="3"/>
        <v>1.117935155</v>
      </c>
      <c r="K8780" s="24" t="str">
        <f t="shared" si="4"/>
        <v>Over Achived</v>
      </c>
    </row>
    <row r="8781" ht="22.5" customHeight="1">
      <c r="A8781" s="18">
        <v>45783.0</v>
      </c>
      <c r="B8781" s="19" t="str">
        <f t="shared" si="1"/>
        <v>May</v>
      </c>
      <c r="C8781" s="20" t="s">
        <v>7</v>
      </c>
      <c r="D8781" s="19" t="s">
        <v>106</v>
      </c>
      <c r="E8781" s="19" t="s">
        <v>26</v>
      </c>
      <c r="F8781" s="21">
        <v>5.0</v>
      </c>
      <c r="G8781" s="22">
        <v>128918.0</v>
      </c>
      <c r="H8781" s="15" t="str">
        <f t="shared" si="2"/>
        <v>Very High Range</v>
      </c>
      <c r="I8781" s="22">
        <v>112311.0</v>
      </c>
      <c r="J8781" s="23">
        <f t="shared" si="3"/>
        <v>1.147866193</v>
      </c>
      <c r="K8781" s="24" t="str">
        <f t="shared" si="4"/>
        <v>Over Achived</v>
      </c>
    </row>
    <row r="8782" ht="22.5" customHeight="1">
      <c r="A8782" s="18">
        <v>45783.0</v>
      </c>
      <c r="B8782" s="19" t="str">
        <f t="shared" si="1"/>
        <v>May</v>
      </c>
      <c r="C8782" s="20" t="s">
        <v>7</v>
      </c>
      <c r="D8782" s="19" t="s">
        <v>106</v>
      </c>
      <c r="E8782" s="19" t="s">
        <v>34</v>
      </c>
      <c r="F8782" s="21">
        <v>4.0</v>
      </c>
      <c r="G8782" s="22">
        <v>83788.0</v>
      </c>
      <c r="H8782" s="15" t="str">
        <f t="shared" si="2"/>
        <v>High Range</v>
      </c>
      <c r="I8782" s="22">
        <v>66894.0</v>
      </c>
      <c r="J8782" s="23">
        <f t="shared" si="3"/>
        <v>1.252548809</v>
      </c>
      <c r="K8782" s="24" t="str">
        <f t="shared" si="4"/>
        <v>Over Achived</v>
      </c>
    </row>
    <row r="8783" ht="22.5" customHeight="1">
      <c r="A8783" s="18">
        <v>45783.0</v>
      </c>
      <c r="B8783" s="19" t="str">
        <f t="shared" si="1"/>
        <v>May</v>
      </c>
      <c r="C8783" s="20" t="s">
        <v>7</v>
      </c>
      <c r="D8783" s="19" t="s">
        <v>106</v>
      </c>
      <c r="E8783" s="19" t="s">
        <v>38</v>
      </c>
      <c r="F8783" s="21">
        <v>3.0</v>
      </c>
      <c r="G8783" s="22">
        <v>56327.0</v>
      </c>
      <c r="H8783" s="15" t="str">
        <f t="shared" si="2"/>
        <v>Medium Range</v>
      </c>
      <c r="I8783" s="22">
        <v>50011.0</v>
      </c>
      <c r="J8783" s="23">
        <f t="shared" si="3"/>
        <v>1.126292216</v>
      </c>
      <c r="K8783" s="24" t="str">
        <f t="shared" si="4"/>
        <v>Over Achived</v>
      </c>
    </row>
    <row r="8784" ht="22.5" customHeight="1">
      <c r="A8784" s="18">
        <v>45783.0</v>
      </c>
      <c r="B8784" s="19" t="str">
        <f t="shared" si="1"/>
        <v>May</v>
      </c>
      <c r="C8784" s="20" t="s">
        <v>7</v>
      </c>
      <c r="D8784" s="19" t="s">
        <v>8</v>
      </c>
      <c r="E8784" s="19" t="s">
        <v>23</v>
      </c>
      <c r="F8784" s="21">
        <v>2.0</v>
      </c>
      <c r="G8784" s="22">
        <v>41943.0</v>
      </c>
      <c r="H8784" s="15" t="str">
        <f t="shared" si="2"/>
        <v>Base Range</v>
      </c>
      <c r="I8784" s="22">
        <v>37460.0</v>
      </c>
      <c r="J8784" s="23">
        <f t="shared" si="3"/>
        <v>1.119674319</v>
      </c>
      <c r="K8784" s="24" t="str">
        <f t="shared" si="4"/>
        <v>Over Achived</v>
      </c>
    </row>
    <row r="8785" ht="22.5" customHeight="1">
      <c r="A8785" s="18">
        <v>45783.0</v>
      </c>
      <c r="B8785" s="19" t="str">
        <f t="shared" si="1"/>
        <v>May</v>
      </c>
      <c r="C8785" s="20" t="s">
        <v>7</v>
      </c>
      <c r="D8785" s="19" t="s">
        <v>8</v>
      </c>
      <c r="E8785" s="19" t="s">
        <v>68</v>
      </c>
      <c r="F8785" s="21">
        <v>2.0</v>
      </c>
      <c r="G8785" s="22">
        <v>41277.0</v>
      </c>
      <c r="H8785" s="15" t="str">
        <f t="shared" si="2"/>
        <v>Base Range</v>
      </c>
      <c r="I8785" s="22">
        <v>37958.0</v>
      </c>
      <c r="J8785" s="23">
        <f t="shared" si="3"/>
        <v>1.087438748</v>
      </c>
      <c r="K8785" s="24" t="str">
        <f t="shared" si="4"/>
        <v>Over Achived</v>
      </c>
    </row>
    <row r="8786" ht="22.5" customHeight="1">
      <c r="A8786" s="18">
        <v>45783.0</v>
      </c>
      <c r="B8786" s="19" t="str">
        <f t="shared" si="1"/>
        <v>May</v>
      </c>
      <c r="C8786" s="20" t="s">
        <v>92</v>
      </c>
      <c r="D8786" s="19" t="s">
        <v>93</v>
      </c>
      <c r="E8786" s="19" t="s">
        <v>23</v>
      </c>
      <c r="F8786" s="21">
        <v>1.0</v>
      </c>
      <c r="G8786" s="22">
        <v>34706.0</v>
      </c>
      <c r="H8786" s="15" t="str">
        <f t="shared" si="2"/>
        <v>Base Range</v>
      </c>
      <c r="I8786" s="22">
        <v>42979.0</v>
      </c>
      <c r="J8786" s="23">
        <f t="shared" si="3"/>
        <v>0.8075106447</v>
      </c>
      <c r="K8786" s="24" t="str">
        <f t="shared" si="4"/>
        <v>Target Not Meet</v>
      </c>
    </row>
    <row r="8787" ht="22.5" customHeight="1">
      <c r="A8787" s="18">
        <v>45783.0</v>
      </c>
      <c r="B8787" s="19" t="str">
        <f t="shared" si="1"/>
        <v>May</v>
      </c>
      <c r="C8787" s="20" t="s">
        <v>7</v>
      </c>
      <c r="D8787" s="19" t="s">
        <v>118</v>
      </c>
      <c r="E8787" s="19" t="s">
        <v>34</v>
      </c>
      <c r="F8787" s="21">
        <v>4.0</v>
      </c>
      <c r="G8787" s="22">
        <v>81830.0</v>
      </c>
      <c r="H8787" s="15" t="str">
        <f t="shared" si="2"/>
        <v>High Range</v>
      </c>
      <c r="I8787" s="22">
        <v>65409.0</v>
      </c>
      <c r="J8787" s="23">
        <f t="shared" si="3"/>
        <v>1.251051079</v>
      </c>
      <c r="K8787" s="24" t="str">
        <f t="shared" si="4"/>
        <v>Over Achived</v>
      </c>
    </row>
    <row r="8788" ht="22.5" customHeight="1">
      <c r="A8788" s="18">
        <v>45783.0</v>
      </c>
      <c r="B8788" s="19" t="str">
        <f t="shared" si="1"/>
        <v>May</v>
      </c>
      <c r="C8788" s="20" t="s">
        <v>7</v>
      </c>
      <c r="D8788" s="19" t="s">
        <v>131</v>
      </c>
      <c r="E8788" s="19" t="s">
        <v>23</v>
      </c>
      <c r="F8788" s="21">
        <v>2.0</v>
      </c>
      <c r="G8788" s="22">
        <v>43860.0</v>
      </c>
      <c r="H8788" s="15" t="str">
        <f t="shared" si="2"/>
        <v>Base Range</v>
      </c>
      <c r="I8788" s="22">
        <v>32163.0</v>
      </c>
      <c r="J8788" s="23">
        <f t="shared" si="3"/>
        <v>1.363678761</v>
      </c>
      <c r="K8788" s="24" t="str">
        <f t="shared" si="4"/>
        <v>Over Achived</v>
      </c>
    </row>
    <row r="8789" ht="22.5" customHeight="1">
      <c r="A8789" s="18">
        <v>45783.0</v>
      </c>
      <c r="B8789" s="19" t="str">
        <f t="shared" si="1"/>
        <v>May</v>
      </c>
      <c r="C8789" s="20" t="s">
        <v>7</v>
      </c>
      <c r="D8789" s="19" t="s">
        <v>8</v>
      </c>
      <c r="E8789" s="19" t="s">
        <v>9</v>
      </c>
      <c r="F8789" s="21">
        <v>3.0</v>
      </c>
      <c r="G8789" s="22">
        <v>101710.0</v>
      </c>
      <c r="H8789" s="15" t="str">
        <f t="shared" si="2"/>
        <v>Very High Range</v>
      </c>
      <c r="I8789" s="22">
        <v>80953.0</v>
      </c>
      <c r="J8789" s="23">
        <f t="shared" si="3"/>
        <v>1.256408039</v>
      </c>
      <c r="K8789" s="24" t="str">
        <f t="shared" si="4"/>
        <v>Over Achived</v>
      </c>
    </row>
    <row r="8790" ht="22.5" customHeight="1">
      <c r="A8790" s="18">
        <v>45783.0</v>
      </c>
      <c r="B8790" s="19" t="str">
        <f t="shared" si="1"/>
        <v>May</v>
      </c>
      <c r="C8790" s="20" t="s">
        <v>92</v>
      </c>
      <c r="D8790" s="19" t="s">
        <v>158</v>
      </c>
      <c r="E8790" s="19" t="s">
        <v>23</v>
      </c>
      <c r="F8790" s="21">
        <v>2.0</v>
      </c>
      <c r="G8790" s="22">
        <v>41732.0</v>
      </c>
      <c r="H8790" s="15" t="str">
        <f t="shared" si="2"/>
        <v>Base Range</v>
      </c>
      <c r="I8790" s="22">
        <v>38339.0</v>
      </c>
      <c r="J8790" s="23">
        <f t="shared" si="3"/>
        <v>1.088499961</v>
      </c>
      <c r="K8790" s="24" t="str">
        <f t="shared" si="4"/>
        <v>Over Achived</v>
      </c>
    </row>
    <row r="8791" ht="22.5" customHeight="1">
      <c r="A8791" s="18">
        <v>45783.0</v>
      </c>
      <c r="B8791" s="19" t="str">
        <f t="shared" si="1"/>
        <v>May</v>
      </c>
      <c r="C8791" s="20" t="s">
        <v>92</v>
      </c>
      <c r="D8791" s="19" t="s">
        <v>158</v>
      </c>
      <c r="E8791" s="19" t="s">
        <v>38</v>
      </c>
      <c r="F8791" s="21">
        <v>2.0</v>
      </c>
      <c r="G8791" s="22">
        <v>42645.0</v>
      </c>
      <c r="H8791" s="15" t="str">
        <f t="shared" si="2"/>
        <v>Base Range</v>
      </c>
      <c r="I8791" s="22">
        <v>33040.0</v>
      </c>
      <c r="J8791" s="23">
        <f t="shared" si="3"/>
        <v>1.290708232</v>
      </c>
      <c r="K8791" s="24" t="str">
        <f t="shared" si="4"/>
        <v>Over Achived</v>
      </c>
    </row>
    <row r="8792" ht="22.5" customHeight="1">
      <c r="A8792" s="18">
        <v>45783.0</v>
      </c>
      <c r="B8792" s="19" t="str">
        <f t="shared" si="1"/>
        <v>May</v>
      </c>
      <c r="C8792" s="20" t="s">
        <v>92</v>
      </c>
      <c r="D8792" s="19" t="s">
        <v>93</v>
      </c>
      <c r="E8792" s="19" t="s">
        <v>63</v>
      </c>
      <c r="F8792" s="21">
        <v>1.0</v>
      </c>
      <c r="G8792" s="22">
        <v>15352.0</v>
      </c>
      <c r="H8792" s="15" t="str">
        <f t="shared" si="2"/>
        <v>Base Range</v>
      </c>
      <c r="I8792" s="22">
        <v>16638.0</v>
      </c>
      <c r="J8792" s="23">
        <f t="shared" si="3"/>
        <v>0.9227070561</v>
      </c>
      <c r="K8792" s="24" t="str">
        <f t="shared" si="4"/>
        <v>Target Not Meet</v>
      </c>
    </row>
    <row r="8793" ht="22.5" customHeight="1">
      <c r="A8793" s="18">
        <v>45783.0</v>
      </c>
      <c r="B8793" s="19" t="str">
        <f t="shared" si="1"/>
        <v>May</v>
      </c>
      <c r="C8793" s="20" t="s">
        <v>92</v>
      </c>
      <c r="D8793" s="19" t="s">
        <v>98</v>
      </c>
      <c r="E8793" s="19" t="s">
        <v>34</v>
      </c>
      <c r="F8793" s="21">
        <v>2.0</v>
      </c>
      <c r="G8793" s="22">
        <v>74071.0</v>
      </c>
      <c r="H8793" s="15" t="str">
        <f t="shared" si="2"/>
        <v>High Range</v>
      </c>
      <c r="I8793" s="22">
        <v>80247.0</v>
      </c>
      <c r="J8793" s="23">
        <f t="shared" si="3"/>
        <v>0.9230376213</v>
      </c>
      <c r="K8793" s="24" t="str">
        <f t="shared" si="4"/>
        <v>Target Not Meet</v>
      </c>
    </row>
    <row r="8794" ht="22.5" customHeight="1">
      <c r="A8794" s="18">
        <v>45783.0</v>
      </c>
      <c r="B8794" s="19" t="str">
        <f t="shared" si="1"/>
        <v>May</v>
      </c>
      <c r="C8794" s="20" t="s">
        <v>92</v>
      </c>
      <c r="D8794" s="19" t="s">
        <v>98</v>
      </c>
      <c r="E8794" s="19" t="s">
        <v>9</v>
      </c>
      <c r="F8794" s="21">
        <v>3.0</v>
      </c>
      <c r="G8794" s="22">
        <v>64600.0</v>
      </c>
      <c r="H8794" s="15" t="str">
        <f t="shared" si="2"/>
        <v>Medium Range</v>
      </c>
      <c r="I8794" s="22">
        <v>75189.0</v>
      </c>
      <c r="J8794" s="23">
        <f t="shared" si="3"/>
        <v>0.8591682294</v>
      </c>
      <c r="K8794" s="24" t="str">
        <f t="shared" si="4"/>
        <v>Target Not Meet</v>
      </c>
    </row>
    <row r="8795" ht="22.5" customHeight="1">
      <c r="A8795" s="18">
        <v>45783.0</v>
      </c>
      <c r="B8795" s="19" t="str">
        <f t="shared" si="1"/>
        <v>May</v>
      </c>
      <c r="C8795" s="20" t="s">
        <v>92</v>
      </c>
      <c r="D8795" s="19" t="s">
        <v>98</v>
      </c>
      <c r="E8795" s="19" t="s">
        <v>38</v>
      </c>
      <c r="F8795" s="21">
        <v>2.0</v>
      </c>
      <c r="G8795" s="22">
        <v>43864.0</v>
      </c>
      <c r="H8795" s="15" t="str">
        <f t="shared" si="2"/>
        <v>Base Range</v>
      </c>
      <c r="I8795" s="22">
        <v>47337.0</v>
      </c>
      <c r="J8795" s="23">
        <f t="shared" si="3"/>
        <v>0.926632444</v>
      </c>
      <c r="K8795" s="24" t="str">
        <f t="shared" si="4"/>
        <v>Target Not Meet</v>
      </c>
    </row>
    <row r="8796" ht="22.5" customHeight="1">
      <c r="A8796" s="18">
        <v>45783.0</v>
      </c>
      <c r="B8796" s="19" t="str">
        <f t="shared" si="1"/>
        <v>May</v>
      </c>
      <c r="C8796" s="20" t="s">
        <v>92</v>
      </c>
      <c r="D8796" s="19" t="s">
        <v>144</v>
      </c>
      <c r="E8796" s="19" t="s">
        <v>9</v>
      </c>
      <c r="F8796" s="21">
        <v>2.0</v>
      </c>
      <c r="G8796" s="22">
        <v>65786.0</v>
      </c>
      <c r="H8796" s="15" t="str">
        <f t="shared" si="2"/>
        <v>Medium Range</v>
      </c>
      <c r="I8796" s="22">
        <v>50225.0</v>
      </c>
      <c r="J8796" s="23">
        <f t="shared" si="3"/>
        <v>1.309825784</v>
      </c>
      <c r="K8796" s="24" t="str">
        <f t="shared" si="4"/>
        <v>Over Achived</v>
      </c>
    </row>
    <row r="8797" ht="22.5" customHeight="1">
      <c r="A8797" s="18">
        <v>45783.0</v>
      </c>
      <c r="B8797" s="19" t="str">
        <f t="shared" si="1"/>
        <v>May</v>
      </c>
      <c r="C8797" s="20" t="s">
        <v>92</v>
      </c>
      <c r="D8797" s="19" t="s">
        <v>144</v>
      </c>
      <c r="E8797" s="19" t="s">
        <v>63</v>
      </c>
      <c r="F8797" s="21">
        <v>1.0</v>
      </c>
      <c r="G8797" s="22">
        <v>14041.0</v>
      </c>
      <c r="H8797" s="15" t="str">
        <f t="shared" si="2"/>
        <v>Base Range</v>
      </c>
      <c r="I8797" s="22">
        <v>10684.0</v>
      </c>
      <c r="J8797" s="23">
        <f t="shared" si="3"/>
        <v>1.314208162</v>
      </c>
      <c r="K8797" s="24" t="str">
        <f t="shared" si="4"/>
        <v>Over Achived</v>
      </c>
    </row>
    <row r="8798" ht="22.5" customHeight="1">
      <c r="A8798" s="18">
        <v>45783.0</v>
      </c>
      <c r="B8798" s="19" t="str">
        <f t="shared" si="1"/>
        <v>May</v>
      </c>
      <c r="C8798" s="20" t="s">
        <v>92</v>
      </c>
      <c r="D8798" s="19" t="s">
        <v>144</v>
      </c>
      <c r="E8798" s="19" t="s">
        <v>9</v>
      </c>
      <c r="F8798" s="21">
        <v>3.0</v>
      </c>
      <c r="G8798" s="22">
        <v>62879.0</v>
      </c>
      <c r="H8798" s="15" t="str">
        <f t="shared" si="2"/>
        <v>Medium Range</v>
      </c>
      <c r="I8798" s="22">
        <v>49185.0</v>
      </c>
      <c r="J8798" s="23">
        <f t="shared" si="3"/>
        <v>1.278418217</v>
      </c>
      <c r="K8798" s="24" t="str">
        <f t="shared" si="4"/>
        <v>Over Achived</v>
      </c>
    </row>
    <row r="8799" ht="22.5" customHeight="1">
      <c r="A8799" s="18">
        <v>45783.0</v>
      </c>
      <c r="B8799" s="19" t="str">
        <f t="shared" si="1"/>
        <v>May</v>
      </c>
      <c r="C8799" s="20" t="s">
        <v>92</v>
      </c>
      <c r="D8799" s="19" t="s">
        <v>93</v>
      </c>
      <c r="E8799" s="19" t="s">
        <v>9</v>
      </c>
      <c r="F8799" s="21">
        <v>3.0</v>
      </c>
      <c r="G8799" s="22">
        <v>64029.0</v>
      </c>
      <c r="H8799" s="15" t="str">
        <f t="shared" si="2"/>
        <v>Medium Range</v>
      </c>
      <c r="I8799" s="22">
        <v>70092.0</v>
      </c>
      <c r="J8799" s="23">
        <f t="shared" si="3"/>
        <v>0.9134994008</v>
      </c>
      <c r="K8799" s="24" t="str">
        <f t="shared" si="4"/>
        <v>Target Not Meet</v>
      </c>
    </row>
    <row r="8800" ht="22.5" customHeight="1">
      <c r="A8800" s="18">
        <v>45783.0</v>
      </c>
      <c r="B8800" s="19" t="str">
        <f t="shared" si="1"/>
        <v>May</v>
      </c>
      <c r="C8800" s="20" t="s">
        <v>92</v>
      </c>
      <c r="D8800" s="25" t="s">
        <v>149</v>
      </c>
      <c r="E8800" s="19" t="s">
        <v>23</v>
      </c>
      <c r="F8800" s="21">
        <v>1.0</v>
      </c>
      <c r="G8800" s="22">
        <v>32120.0</v>
      </c>
      <c r="H8800" s="15" t="str">
        <f t="shared" si="2"/>
        <v>Base Range</v>
      </c>
      <c r="I8800" s="22">
        <v>27896.0</v>
      </c>
      <c r="J8800" s="23">
        <f t="shared" si="3"/>
        <v>1.151419558</v>
      </c>
      <c r="K8800" s="24" t="str">
        <f t="shared" si="4"/>
        <v>Over Achived</v>
      </c>
    </row>
    <row r="8801" ht="22.5" customHeight="1">
      <c r="A8801" s="18">
        <v>45783.0</v>
      </c>
      <c r="B8801" s="19" t="str">
        <f t="shared" si="1"/>
        <v>May</v>
      </c>
      <c r="C8801" s="20" t="s">
        <v>92</v>
      </c>
      <c r="D8801" s="25" t="s">
        <v>149</v>
      </c>
      <c r="E8801" s="19" t="s">
        <v>26</v>
      </c>
      <c r="F8801" s="21">
        <v>2.0</v>
      </c>
      <c r="G8801" s="22">
        <v>60202.0</v>
      </c>
      <c r="H8801" s="15" t="str">
        <f t="shared" si="2"/>
        <v>Medium Range</v>
      </c>
      <c r="I8801" s="22">
        <v>56230.0</v>
      </c>
      <c r="J8801" s="23">
        <f t="shared" si="3"/>
        <v>1.070638449</v>
      </c>
      <c r="K8801" s="24" t="str">
        <f t="shared" si="4"/>
        <v>Over Achived</v>
      </c>
    </row>
    <row r="8802" ht="22.5" customHeight="1">
      <c r="A8802" s="18">
        <v>45783.0</v>
      </c>
      <c r="B8802" s="19" t="str">
        <f t="shared" si="1"/>
        <v>May</v>
      </c>
      <c r="C8802" s="20" t="s">
        <v>92</v>
      </c>
      <c r="D8802" s="25" t="s">
        <v>149</v>
      </c>
      <c r="E8802" s="19" t="s">
        <v>23</v>
      </c>
      <c r="F8802" s="21">
        <v>1.0</v>
      </c>
      <c r="G8802" s="22">
        <v>31181.0</v>
      </c>
      <c r="H8802" s="15" t="str">
        <f t="shared" si="2"/>
        <v>Base Range</v>
      </c>
      <c r="I8802" s="22">
        <v>26575.0</v>
      </c>
      <c r="J8802" s="23">
        <f t="shared" si="3"/>
        <v>1.17332079</v>
      </c>
      <c r="K8802" s="24" t="str">
        <f t="shared" si="4"/>
        <v>Over Achived</v>
      </c>
    </row>
    <row r="8803" ht="22.5" customHeight="1">
      <c r="A8803" s="18">
        <v>45783.0</v>
      </c>
      <c r="B8803" s="19" t="str">
        <f t="shared" si="1"/>
        <v>May</v>
      </c>
      <c r="C8803" s="20" t="s">
        <v>92</v>
      </c>
      <c r="D8803" s="25" t="s">
        <v>149</v>
      </c>
      <c r="E8803" s="19" t="s">
        <v>38</v>
      </c>
      <c r="F8803" s="21">
        <v>2.0</v>
      </c>
      <c r="G8803" s="22">
        <v>55425.0</v>
      </c>
      <c r="H8803" s="15" t="str">
        <f t="shared" si="2"/>
        <v>Medium Range</v>
      </c>
      <c r="I8803" s="22">
        <v>44302.0</v>
      </c>
      <c r="J8803" s="23">
        <f t="shared" si="3"/>
        <v>1.251072186</v>
      </c>
      <c r="K8803" s="24" t="str">
        <f t="shared" si="4"/>
        <v>Over Achived</v>
      </c>
    </row>
    <row r="8804" ht="22.5" customHeight="1">
      <c r="A8804" s="18">
        <v>45783.0</v>
      </c>
      <c r="B8804" s="19" t="str">
        <f t="shared" si="1"/>
        <v>May</v>
      </c>
      <c r="C8804" s="20" t="s">
        <v>92</v>
      </c>
      <c r="D8804" s="25" t="s">
        <v>149</v>
      </c>
      <c r="E8804" s="19" t="s">
        <v>19</v>
      </c>
      <c r="F8804" s="21">
        <v>2.0</v>
      </c>
      <c r="G8804" s="22">
        <v>40579.0</v>
      </c>
      <c r="H8804" s="15" t="str">
        <f t="shared" si="2"/>
        <v>Base Range</v>
      </c>
      <c r="I8804" s="22">
        <v>35241.0</v>
      </c>
      <c r="J8804" s="23">
        <f t="shared" si="3"/>
        <v>1.151471298</v>
      </c>
      <c r="K8804" s="24" t="str">
        <f t="shared" si="4"/>
        <v>Over Achived</v>
      </c>
    </row>
    <row r="8805" ht="22.5" customHeight="1">
      <c r="A8805" s="18">
        <v>45783.0</v>
      </c>
      <c r="B8805" s="19" t="str">
        <f t="shared" si="1"/>
        <v>May</v>
      </c>
      <c r="C8805" s="20" t="s">
        <v>92</v>
      </c>
      <c r="D8805" s="19" t="s">
        <v>158</v>
      </c>
      <c r="E8805" s="19" t="s">
        <v>34</v>
      </c>
      <c r="F8805" s="21">
        <v>2.0</v>
      </c>
      <c r="G8805" s="22">
        <v>60199.0</v>
      </c>
      <c r="H8805" s="15" t="str">
        <f t="shared" si="2"/>
        <v>Medium Range</v>
      </c>
      <c r="I8805" s="22">
        <v>48459.0</v>
      </c>
      <c r="J8805" s="23">
        <f t="shared" si="3"/>
        <v>1.242266658</v>
      </c>
      <c r="K8805" s="24" t="str">
        <f t="shared" si="4"/>
        <v>Over Achived</v>
      </c>
    </row>
    <row r="8806" ht="22.5" customHeight="1">
      <c r="A8806" s="18">
        <v>45783.0</v>
      </c>
      <c r="B8806" s="19" t="str">
        <f t="shared" si="1"/>
        <v>May</v>
      </c>
      <c r="C8806" s="20" t="s">
        <v>92</v>
      </c>
      <c r="D8806" s="19" t="s">
        <v>158</v>
      </c>
      <c r="E8806" s="19" t="s">
        <v>34</v>
      </c>
      <c r="F8806" s="21">
        <v>3.0</v>
      </c>
      <c r="G8806" s="22">
        <v>75053.0</v>
      </c>
      <c r="H8806" s="15" t="str">
        <f t="shared" si="2"/>
        <v>High Range</v>
      </c>
      <c r="I8806" s="22">
        <v>63304.0</v>
      </c>
      <c r="J8806" s="23">
        <f t="shared" si="3"/>
        <v>1.185596487</v>
      </c>
      <c r="K8806" s="24" t="str">
        <f t="shared" si="4"/>
        <v>Over Achived</v>
      </c>
    </row>
    <row r="8807" ht="22.5" customHeight="1">
      <c r="A8807" s="18">
        <v>45783.0</v>
      </c>
      <c r="B8807" s="19" t="str">
        <f t="shared" si="1"/>
        <v>May</v>
      </c>
      <c r="C8807" s="20" t="s">
        <v>92</v>
      </c>
      <c r="D8807" s="19" t="s">
        <v>144</v>
      </c>
      <c r="E8807" s="19" t="s">
        <v>9</v>
      </c>
      <c r="F8807" s="21">
        <v>3.0</v>
      </c>
      <c r="G8807" s="22">
        <v>71803.0</v>
      </c>
      <c r="H8807" s="15" t="str">
        <f t="shared" si="2"/>
        <v>High Range</v>
      </c>
      <c r="I8807" s="22">
        <v>52455.0</v>
      </c>
      <c r="J8807" s="23">
        <f t="shared" si="3"/>
        <v>1.36884949</v>
      </c>
      <c r="K8807" s="24" t="str">
        <f t="shared" si="4"/>
        <v>Over Achived</v>
      </c>
    </row>
    <row r="8808" ht="22.5" customHeight="1">
      <c r="A8808" s="18">
        <v>45784.0</v>
      </c>
      <c r="B8808" s="19" t="str">
        <f t="shared" si="1"/>
        <v>May</v>
      </c>
      <c r="C8808" s="20" t="s">
        <v>13</v>
      </c>
      <c r="D8808" s="19" t="s">
        <v>169</v>
      </c>
      <c r="E8808" s="19" t="s">
        <v>26</v>
      </c>
      <c r="F8808" s="21">
        <v>2.0</v>
      </c>
      <c r="G8808" s="22">
        <v>37861.0</v>
      </c>
      <c r="H8808" s="15" t="str">
        <f t="shared" si="2"/>
        <v>Base Range</v>
      </c>
      <c r="I8808" s="22">
        <v>43880.0</v>
      </c>
      <c r="J8808" s="23">
        <f t="shared" si="3"/>
        <v>0.8628304467</v>
      </c>
      <c r="K8808" s="24" t="str">
        <f t="shared" si="4"/>
        <v>Target Not Meet</v>
      </c>
    </row>
    <row r="8809" ht="22.5" customHeight="1">
      <c r="A8809" s="18">
        <v>45784.0</v>
      </c>
      <c r="B8809" s="19" t="str">
        <f t="shared" si="1"/>
        <v>May</v>
      </c>
      <c r="C8809" s="20" t="s">
        <v>13</v>
      </c>
      <c r="D8809" s="19" t="s">
        <v>169</v>
      </c>
      <c r="E8809" s="19" t="s">
        <v>68</v>
      </c>
      <c r="F8809" s="21">
        <v>1.0</v>
      </c>
      <c r="G8809" s="22">
        <v>19310.0</v>
      </c>
      <c r="H8809" s="15" t="str">
        <f t="shared" si="2"/>
        <v>Base Range</v>
      </c>
      <c r="I8809" s="22">
        <v>24863.0</v>
      </c>
      <c r="J8809" s="23">
        <f t="shared" si="3"/>
        <v>0.7766560753</v>
      </c>
      <c r="K8809" s="24" t="str">
        <f t="shared" si="4"/>
        <v>Target Not Meet</v>
      </c>
    </row>
    <row r="8810" ht="22.5" customHeight="1">
      <c r="A8810" s="18">
        <v>45784.0</v>
      </c>
      <c r="B8810" s="19" t="str">
        <f t="shared" si="1"/>
        <v>May</v>
      </c>
      <c r="C8810" s="20" t="s">
        <v>13</v>
      </c>
      <c r="D8810" s="19" t="s">
        <v>169</v>
      </c>
      <c r="E8810" s="19" t="s">
        <v>38</v>
      </c>
      <c r="F8810" s="21">
        <v>1.0</v>
      </c>
      <c r="G8810" s="22">
        <v>35523.0</v>
      </c>
      <c r="H8810" s="15" t="str">
        <f t="shared" si="2"/>
        <v>Base Range</v>
      </c>
      <c r="I8810" s="22">
        <v>40806.0</v>
      </c>
      <c r="J8810" s="23">
        <f t="shared" si="3"/>
        <v>0.870533745</v>
      </c>
      <c r="K8810" s="24" t="str">
        <f t="shared" si="4"/>
        <v>Target Not Meet</v>
      </c>
    </row>
    <row r="8811" ht="22.5" customHeight="1">
      <c r="A8811" s="18">
        <v>45784.0</v>
      </c>
      <c r="B8811" s="19" t="str">
        <f t="shared" si="1"/>
        <v>May</v>
      </c>
      <c r="C8811" s="20" t="s">
        <v>13</v>
      </c>
      <c r="D8811" s="19" t="s">
        <v>37</v>
      </c>
      <c r="E8811" s="19" t="s">
        <v>38</v>
      </c>
      <c r="F8811" s="21">
        <v>1.0</v>
      </c>
      <c r="G8811" s="22">
        <v>34907.0</v>
      </c>
      <c r="H8811" s="15" t="str">
        <f t="shared" si="2"/>
        <v>Base Range</v>
      </c>
      <c r="I8811" s="22">
        <v>41666.0</v>
      </c>
      <c r="J8811" s="23">
        <f t="shared" si="3"/>
        <v>0.8377814045</v>
      </c>
      <c r="K8811" s="24" t="str">
        <f t="shared" si="4"/>
        <v>Target Not Meet</v>
      </c>
    </row>
    <row r="8812" ht="22.5" customHeight="1">
      <c r="A8812" s="18">
        <v>45784.0</v>
      </c>
      <c r="B8812" s="19" t="str">
        <f t="shared" si="1"/>
        <v>May</v>
      </c>
      <c r="C8812" s="20" t="s">
        <v>13</v>
      </c>
      <c r="D8812" s="19" t="s">
        <v>37</v>
      </c>
      <c r="E8812" s="19" t="s">
        <v>38</v>
      </c>
      <c r="F8812" s="21">
        <v>1.0</v>
      </c>
      <c r="G8812" s="22">
        <v>32703.0</v>
      </c>
      <c r="H8812" s="15" t="str">
        <f t="shared" si="2"/>
        <v>Base Range</v>
      </c>
      <c r="I8812" s="22">
        <v>41586.0</v>
      </c>
      <c r="J8812" s="23">
        <f t="shared" si="3"/>
        <v>0.7863944597</v>
      </c>
      <c r="K8812" s="24" t="str">
        <f t="shared" si="4"/>
        <v>Target Not Meet</v>
      </c>
    </row>
    <row r="8813" ht="22.5" customHeight="1">
      <c r="A8813" s="18">
        <v>45784.0</v>
      </c>
      <c r="B8813" s="19" t="str">
        <f t="shared" si="1"/>
        <v>May</v>
      </c>
      <c r="C8813" s="20" t="s">
        <v>13</v>
      </c>
      <c r="D8813" s="19" t="s">
        <v>37</v>
      </c>
      <c r="E8813" s="19" t="s">
        <v>68</v>
      </c>
      <c r="F8813" s="21">
        <v>1.0</v>
      </c>
      <c r="G8813" s="22">
        <v>19139.0</v>
      </c>
      <c r="H8813" s="15" t="str">
        <f t="shared" si="2"/>
        <v>Base Range</v>
      </c>
      <c r="I8813" s="22">
        <v>24264.0</v>
      </c>
      <c r="J8813" s="23">
        <f t="shared" si="3"/>
        <v>0.7887817343</v>
      </c>
      <c r="K8813" s="24" t="str">
        <f t="shared" si="4"/>
        <v>Target Not Meet</v>
      </c>
    </row>
    <row r="8814" ht="22.5" customHeight="1">
      <c r="A8814" s="18">
        <v>45784.0</v>
      </c>
      <c r="B8814" s="19" t="str">
        <f t="shared" si="1"/>
        <v>May</v>
      </c>
      <c r="C8814" s="20" t="s">
        <v>13</v>
      </c>
      <c r="D8814" s="19" t="s">
        <v>37</v>
      </c>
      <c r="E8814" s="19" t="s">
        <v>63</v>
      </c>
      <c r="F8814" s="21">
        <v>1.0</v>
      </c>
      <c r="G8814" s="22">
        <v>9758.0</v>
      </c>
      <c r="H8814" s="15" t="str">
        <f t="shared" si="2"/>
        <v>Base Range</v>
      </c>
      <c r="I8814" s="22">
        <v>11933.0</v>
      </c>
      <c r="J8814" s="23">
        <f t="shared" si="3"/>
        <v>0.8177323389</v>
      </c>
      <c r="K8814" s="24" t="str">
        <f t="shared" si="4"/>
        <v>Target Not Meet</v>
      </c>
    </row>
    <row r="8815" ht="22.5" customHeight="1">
      <c r="A8815" s="18">
        <v>45784.0</v>
      </c>
      <c r="B8815" s="19" t="str">
        <f t="shared" si="1"/>
        <v>May</v>
      </c>
      <c r="C8815" s="20" t="s">
        <v>13</v>
      </c>
      <c r="D8815" s="19" t="s">
        <v>29</v>
      </c>
      <c r="E8815" s="19" t="s">
        <v>19</v>
      </c>
      <c r="F8815" s="21">
        <v>1.0</v>
      </c>
      <c r="G8815" s="22">
        <v>26951.0</v>
      </c>
      <c r="H8815" s="15" t="str">
        <f t="shared" si="2"/>
        <v>Base Range</v>
      </c>
      <c r="I8815" s="22">
        <v>32754.0</v>
      </c>
      <c r="J8815" s="23">
        <f t="shared" si="3"/>
        <v>0.8228307993</v>
      </c>
      <c r="K8815" s="24" t="str">
        <f t="shared" si="4"/>
        <v>Target Not Meet</v>
      </c>
    </row>
    <row r="8816" ht="22.5" customHeight="1">
      <c r="A8816" s="18">
        <v>45784.0</v>
      </c>
      <c r="B8816" s="19" t="str">
        <f t="shared" si="1"/>
        <v>May</v>
      </c>
      <c r="C8816" s="20" t="s">
        <v>13</v>
      </c>
      <c r="D8816" s="19" t="s">
        <v>29</v>
      </c>
      <c r="E8816" s="19" t="s">
        <v>38</v>
      </c>
      <c r="F8816" s="21">
        <v>1.0</v>
      </c>
      <c r="G8816" s="22">
        <v>37944.0</v>
      </c>
      <c r="H8816" s="15" t="str">
        <f t="shared" si="2"/>
        <v>Base Range</v>
      </c>
      <c r="I8816" s="22">
        <v>47765.0</v>
      </c>
      <c r="J8816" s="23">
        <f t="shared" si="3"/>
        <v>0.7943891971</v>
      </c>
      <c r="K8816" s="24" t="str">
        <f t="shared" si="4"/>
        <v>Target Not Meet</v>
      </c>
    </row>
    <row r="8817" ht="22.5" customHeight="1">
      <c r="A8817" s="18">
        <v>45784.0</v>
      </c>
      <c r="B8817" s="19" t="str">
        <f t="shared" si="1"/>
        <v>May</v>
      </c>
      <c r="C8817" s="20" t="s">
        <v>13</v>
      </c>
      <c r="D8817" s="19" t="s">
        <v>29</v>
      </c>
      <c r="E8817" s="19" t="s">
        <v>38</v>
      </c>
      <c r="F8817" s="21">
        <v>2.0</v>
      </c>
      <c r="G8817" s="22">
        <v>28414.0</v>
      </c>
      <c r="H8817" s="15" t="str">
        <f t="shared" si="2"/>
        <v>Base Range</v>
      </c>
      <c r="I8817" s="22">
        <v>36204.0</v>
      </c>
      <c r="J8817" s="23">
        <f t="shared" si="3"/>
        <v>0.7848304055</v>
      </c>
      <c r="K8817" s="24" t="str">
        <f t="shared" si="4"/>
        <v>Target Not Meet</v>
      </c>
    </row>
    <row r="8818" ht="22.5" customHeight="1">
      <c r="A8818" s="18">
        <v>45784.0</v>
      </c>
      <c r="B8818" s="19" t="str">
        <f t="shared" si="1"/>
        <v>May</v>
      </c>
      <c r="C8818" s="20" t="s">
        <v>13</v>
      </c>
      <c r="D8818" s="19" t="s">
        <v>29</v>
      </c>
      <c r="E8818" s="19" t="s">
        <v>26</v>
      </c>
      <c r="F8818" s="21">
        <v>1.0</v>
      </c>
      <c r="G8818" s="22">
        <v>33493.0</v>
      </c>
      <c r="H8818" s="15" t="str">
        <f t="shared" si="2"/>
        <v>Base Range</v>
      </c>
      <c r="I8818" s="22">
        <v>42550.0</v>
      </c>
      <c r="J8818" s="23">
        <f t="shared" si="3"/>
        <v>0.7871445358</v>
      </c>
      <c r="K8818" s="24" t="str">
        <f t="shared" si="4"/>
        <v>Target Not Meet</v>
      </c>
    </row>
    <row r="8819" ht="22.5" customHeight="1">
      <c r="A8819" s="18">
        <v>45784.0</v>
      </c>
      <c r="B8819" s="19" t="str">
        <f t="shared" si="1"/>
        <v>May</v>
      </c>
      <c r="C8819" s="20" t="s">
        <v>13</v>
      </c>
      <c r="D8819" s="19" t="s">
        <v>18</v>
      </c>
      <c r="E8819" s="19" t="s">
        <v>23</v>
      </c>
      <c r="F8819" s="21">
        <v>1.0</v>
      </c>
      <c r="G8819" s="22">
        <v>21476.0</v>
      </c>
      <c r="H8819" s="15" t="str">
        <f t="shared" si="2"/>
        <v>Base Range</v>
      </c>
      <c r="I8819" s="22">
        <v>15706.0</v>
      </c>
      <c r="J8819" s="23">
        <f t="shared" si="3"/>
        <v>1.367375525</v>
      </c>
      <c r="K8819" s="24" t="str">
        <f t="shared" si="4"/>
        <v>Over Achived</v>
      </c>
    </row>
    <row r="8820" ht="22.5" customHeight="1">
      <c r="A8820" s="18">
        <v>45784.0</v>
      </c>
      <c r="B8820" s="19" t="str">
        <f t="shared" si="1"/>
        <v>May</v>
      </c>
      <c r="C8820" s="20" t="s">
        <v>13</v>
      </c>
      <c r="D8820" s="19" t="s">
        <v>18</v>
      </c>
      <c r="E8820" s="19" t="s">
        <v>34</v>
      </c>
      <c r="F8820" s="21">
        <v>2.0</v>
      </c>
      <c r="G8820" s="22">
        <v>52685.0</v>
      </c>
      <c r="H8820" s="15" t="str">
        <f t="shared" si="2"/>
        <v>Medium Range</v>
      </c>
      <c r="I8820" s="22">
        <v>38541.0</v>
      </c>
      <c r="J8820" s="23">
        <f t="shared" si="3"/>
        <v>1.366985807</v>
      </c>
      <c r="K8820" s="24" t="str">
        <f t="shared" si="4"/>
        <v>Over Achived</v>
      </c>
    </row>
    <row r="8821" ht="22.5" customHeight="1">
      <c r="A8821" s="18">
        <v>45784.0</v>
      </c>
      <c r="B8821" s="19" t="str">
        <f t="shared" si="1"/>
        <v>May</v>
      </c>
      <c r="C8821" s="20" t="s">
        <v>13</v>
      </c>
      <c r="D8821" s="19" t="s">
        <v>169</v>
      </c>
      <c r="E8821" s="19" t="s">
        <v>26</v>
      </c>
      <c r="F8821" s="21">
        <v>2.0</v>
      </c>
      <c r="G8821" s="22">
        <v>32082.0</v>
      </c>
      <c r="H8821" s="15" t="str">
        <f t="shared" si="2"/>
        <v>Base Range</v>
      </c>
      <c r="I8821" s="22">
        <v>36780.0</v>
      </c>
      <c r="J8821" s="23">
        <f t="shared" si="3"/>
        <v>0.8722675367</v>
      </c>
      <c r="K8821" s="24" t="str">
        <f t="shared" si="4"/>
        <v>Target Not Meet</v>
      </c>
    </row>
    <row r="8822" ht="22.5" customHeight="1">
      <c r="A8822" s="18">
        <v>45784.0</v>
      </c>
      <c r="B8822" s="19" t="str">
        <f t="shared" si="1"/>
        <v>May</v>
      </c>
      <c r="C8822" s="20" t="s">
        <v>13</v>
      </c>
      <c r="D8822" s="19" t="s">
        <v>18</v>
      </c>
      <c r="E8822" s="19" t="s">
        <v>26</v>
      </c>
      <c r="F8822" s="21">
        <v>1.0</v>
      </c>
      <c r="G8822" s="22">
        <v>31197.0</v>
      </c>
      <c r="H8822" s="15" t="str">
        <f t="shared" si="2"/>
        <v>Base Range</v>
      </c>
      <c r="I8822" s="22">
        <v>28814.0</v>
      </c>
      <c r="J8822" s="23">
        <f t="shared" si="3"/>
        <v>1.082702853</v>
      </c>
      <c r="K8822" s="24" t="str">
        <f t="shared" si="4"/>
        <v>Over Achived</v>
      </c>
    </row>
    <row r="8823" ht="22.5" customHeight="1">
      <c r="A8823" s="18">
        <v>45784.0</v>
      </c>
      <c r="B8823" s="19" t="str">
        <f t="shared" si="1"/>
        <v>May</v>
      </c>
      <c r="C8823" s="20" t="s">
        <v>13</v>
      </c>
      <c r="D8823" s="19" t="s">
        <v>29</v>
      </c>
      <c r="E8823" s="19" t="s">
        <v>23</v>
      </c>
      <c r="F8823" s="21">
        <v>1.0</v>
      </c>
      <c r="G8823" s="22">
        <v>25394.0</v>
      </c>
      <c r="H8823" s="15" t="str">
        <f t="shared" si="2"/>
        <v>Base Range</v>
      </c>
      <c r="I8823" s="22">
        <v>30393.0</v>
      </c>
      <c r="J8823" s="23">
        <f t="shared" si="3"/>
        <v>0.8355213372</v>
      </c>
      <c r="K8823" s="24" t="str">
        <f t="shared" si="4"/>
        <v>Target Not Meet</v>
      </c>
    </row>
    <row r="8824" ht="22.5" customHeight="1">
      <c r="A8824" s="18">
        <v>45784.0</v>
      </c>
      <c r="B8824" s="19" t="str">
        <f t="shared" si="1"/>
        <v>May</v>
      </c>
      <c r="C8824" s="20" t="s">
        <v>13</v>
      </c>
      <c r="D8824" s="19" t="s">
        <v>169</v>
      </c>
      <c r="E8824" s="19" t="s">
        <v>63</v>
      </c>
      <c r="F8824" s="21">
        <v>2.0</v>
      </c>
      <c r="G8824" s="22">
        <v>54200.0</v>
      </c>
      <c r="H8824" s="15" t="str">
        <f t="shared" si="2"/>
        <v>Medium Range</v>
      </c>
      <c r="I8824" s="22">
        <v>64833.0</v>
      </c>
      <c r="J8824" s="23">
        <f t="shared" si="3"/>
        <v>0.8359940154</v>
      </c>
      <c r="K8824" s="24" t="str">
        <f t="shared" si="4"/>
        <v>Target Not Meet</v>
      </c>
    </row>
    <row r="8825" ht="22.5" customHeight="1">
      <c r="A8825" s="18">
        <v>45784.0</v>
      </c>
      <c r="B8825" s="19" t="str">
        <f t="shared" si="1"/>
        <v>May</v>
      </c>
      <c r="C8825" s="20" t="s">
        <v>57</v>
      </c>
      <c r="D8825" s="19" t="s">
        <v>71</v>
      </c>
      <c r="E8825" s="19" t="s">
        <v>26</v>
      </c>
      <c r="F8825" s="21">
        <v>1.0</v>
      </c>
      <c r="G8825" s="22">
        <v>23823.0</v>
      </c>
      <c r="H8825" s="15" t="str">
        <f t="shared" si="2"/>
        <v>Base Range</v>
      </c>
      <c r="I8825" s="22">
        <v>25242.0</v>
      </c>
      <c r="J8825" s="23">
        <f t="shared" si="3"/>
        <v>0.9437841692</v>
      </c>
      <c r="K8825" s="24" t="str">
        <f t="shared" si="4"/>
        <v>Target Not Meet</v>
      </c>
    </row>
    <row r="8826" ht="22.5" customHeight="1">
      <c r="A8826" s="18">
        <v>45784.0</v>
      </c>
      <c r="B8826" s="19" t="str">
        <f t="shared" si="1"/>
        <v>May</v>
      </c>
      <c r="C8826" s="20" t="s">
        <v>57</v>
      </c>
      <c r="D8826" s="19" t="s">
        <v>58</v>
      </c>
      <c r="E8826" s="19" t="s">
        <v>68</v>
      </c>
      <c r="F8826" s="21">
        <v>1.0</v>
      </c>
      <c r="G8826" s="22">
        <v>19031.0</v>
      </c>
      <c r="H8826" s="15" t="str">
        <f t="shared" si="2"/>
        <v>Base Range</v>
      </c>
      <c r="I8826" s="22">
        <v>14664.0</v>
      </c>
      <c r="J8826" s="23">
        <f t="shared" si="3"/>
        <v>1.297804146</v>
      </c>
      <c r="K8826" s="24" t="str">
        <f t="shared" si="4"/>
        <v>Over Achived</v>
      </c>
    </row>
    <row r="8827" ht="22.5" customHeight="1">
      <c r="A8827" s="18">
        <v>45784.0</v>
      </c>
      <c r="B8827" s="19" t="str">
        <f t="shared" si="1"/>
        <v>May</v>
      </c>
      <c r="C8827" s="20" t="s">
        <v>13</v>
      </c>
      <c r="D8827" s="19" t="s">
        <v>18</v>
      </c>
      <c r="E8827" s="19" t="s">
        <v>26</v>
      </c>
      <c r="F8827" s="21">
        <v>2.0</v>
      </c>
      <c r="G8827" s="22">
        <v>41382.0</v>
      </c>
      <c r="H8827" s="15" t="str">
        <f t="shared" si="2"/>
        <v>Base Range</v>
      </c>
      <c r="I8827" s="22">
        <v>34841.0</v>
      </c>
      <c r="J8827" s="23">
        <f t="shared" si="3"/>
        <v>1.187738584</v>
      </c>
      <c r="K8827" s="24" t="str">
        <f t="shared" si="4"/>
        <v>Over Achived</v>
      </c>
    </row>
    <row r="8828" ht="22.5" customHeight="1">
      <c r="A8828" s="18">
        <v>45784.0</v>
      </c>
      <c r="B8828" s="19" t="str">
        <f t="shared" si="1"/>
        <v>May</v>
      </c>
      <c r="C8828" s="20" t="s">
        <v>57</v>
      </c>
      <c r="D8828" s="19" t="s">
        <v>85</v>
      </c>
      <c r="E8828" s="19" t="s">
        <v>19</v>
      </c>
      <c r="F8828" s="21">
        <v>1.0</v>
      </c>
      <c r="G8828" s="22">
        <v>23924.0</v>
      </c>
      <c r="H8828" s="15" t="str">
        <f t="shared" si="2"/>
        <v>Base Range</v>
      </c>
      <c r="I8828" s="22">
        <v>27455.0</v>
      </c>
      <c r="J8828" s="23">
        <f t="shared" si="3"/>
        <v>0.8713895465</v>
      </c>
      <c r="K8828" s="24" t="str">
        <f t="shared" si="4"/>
        <v>Target Not Meet</v>
      </c>
    </row>
    <row r="8829" ht="22.5" customHeight="1">
      <c r="A8829" s="18">
        <v>45784.0</v>
      </c>
      <c r="B8829" s="19" t="str">
        <f t="shared" si="1"/>
        <v>May</v>
      </c>
      <c r="C8829" s="20" t="s">
        <v>57</v>
      </c>
      <c r="D8829" s="19" t="s">
        <v>85</v>
      </c>
      <c r="E8829" s="19" t="s">
        <v>38</v>
      </c>
      <c r="F8829" s="21">
        <v>1.0</v>
      </c>
      <c r="G8829" s="22">
        <v>27161.0</v>
      </c>
      <c r="H8829" s="15" t="str">
        <f t="shared" si="2"/>
        <v>Base Range</v>
      </c>
      <c r="I8829" s="22">
        <v>30219.0</v>
      </c>
      <c r="J8829" s="23">
        <f t="shared" si="3"/>
        <v>0.8988053873</v>
      </c>
      <c r="K8829" s="24" t="str">
        <f t="shared" si="4"/>
        <v>Target Not Meet</v>
      </c>
    </row>
    <row r="8830" ht="22.5" customHeight="1">
      <c r="A8830" s="18">
        <v>45784.0</v>
      </c>
      <c r="B8830" s="19" t="str">
        <f t="shared" si="1"/>
        <v>May</v>
      </c>
      <c r="C8830" s="20" t="s">
        <v>57</v>
      </c>
      <c r="D8830" s="19" t="s">
        <v>85</v>
      </c>
      <c r="E8830" s="19" t="s">
        <v>38</v>
      </c>
      <c r="F8830" s="21">
        <v>1.0</v>
      </c>
      <c r="G8830" s="22">
        <v>26638.0</v>
      </c>
      <c r="H8830" s="15" t="str">
        <f t="shared" si="2"/>
        <v>Base Range</v>
      </c>
      <c r="I8830" s="22">
        <v>32490.0</v>
      </c>
      <c r="J8830" s="23">
        <f t="shared" si="3"/>
        <v>0.8198830409</v>
      </c>
      <c r="K8830" s="24" t="str">
        <f t="shared" si="4"/>
        <v>Target Not Meet</v>
      </c>
    </row>
    <row r="8831" ht="22.5" customHeight="1">
      <c r="A8831" s="18">
        <v>45784.0</v>
      </c>
      <c r="B8831" s="19" t="str">
        <f t="shared" si="1"/>
        <v>May</v>
      </c>
      <c r="C8831" s="20" t="s">
        <v>57</v>
      </c>
      <c r="D8831" s="19" t="s">
        <v>85</v>
      </c>
      <c r="E8831" s="19" t="s">
        <v>26</v>
      </c>
      <c r="F8831" s="21">
        <v>1.0</v>
      </c>
      <c r="G8831" s="22">
        <v>30273.0</v>
      </c>
      <c r="H8831" s="15" t="str">
        <f t="shared" si="2"/>
        <v>Base Range</v>
      </c>
      <c r="I8831" s="22">
        <v>32526.0</v>
      </c>
      <c r="J8831" s="23">
        <f t="shared" si="3"/>
        <v>0.9307323372</v>
      </c>
      <c r="K8831" s="24" t="str">
        <f t="shared" si="4"/>
        <v>Target Not Meet</v>
      </c>
    </row>
    <row r="8832" ht="22.5" customHeight="1">
      <c r="A8832" s="18">
        <v>45784.0</v>
      </c>
      <c r="B8832" s="19" t="str">
        <f t="shared" si="1"/>
        <v>May</v>
      </c>
      <c r="C8832" s="20" t="s">
        <v>57</v>
      </c>
      <c r="D8832" s="19" t="s">
        <v>80</v>
      </c>
      <c r="E8832" s="19" t="s">
        <v>68</v>
      </c>
      <c r="F8832" s="21">
        <v>1.0</v>
      </c>
      <c r="G8832" s="22">
        <v>14334.0</v>
      </c>
      <c r="H8832" s="15" t="str">
        <f t="shared" si="2"/>
        <v>Base Range</v>
      </c>
      <c r="I8832" s="22">
        <v>18112.0</v>
      </c>
      <c r="J8832" s="23">
        <f t="shared" si="3"/>
        <v>0.7914090106</v>
      </c>
      <c r="K8832" s="24" t="str">
        <f t="shared" si="4"/>
        <v>Target Not Meet</v>
      </c>
    </row>
    <row r="8833" ht="22.5" customHeight="1">
      <c r="A8833" s="18">
        <v>45784.0</v>
      </c>
      <c r="B8833" s="19" t="str">
        <f t="shared" si="1"/>
        <v>May</v>
      </c>
      <c r="C8833" s="20" t="s">
        <v>57</v>
      </c>
      <c r="D8833" s="19" t="s">
        <v>80</v>
      </c>
      <c r="E8833" s="19" t="s">
        <v>9</v>
      </c>
      <c r="F8833" s="21">
        <v>2.0</v>
      </c>
      <c r="G8833" s="22">
        <v>36191.0</v>
      </c>
      <c r="H8833" s="15" t="str">
        <f t="shared" si="2"/>
        <v>Base Range</v>
      </c>
      <c r="I8833" s="22">
        <v>44378.0</v>
      </c>
      <c r="J8833" s="23">
        <f t="shared" si="3"/>
        <v>0.8155166975</v>
      </c>
      <c r="K8833" s="24" t="str">
        <f t="shared" si="4"/>
        <v>Target Not Meet</v>
      </c>
    </row>
    <row r="8834" ht="22.5" customHeight="1">
      <c r="A8834" s="18">
        <v>45784.0</v>
      </c>
      <c r="B8834" s="19" t="str">
        <f t="shared" si="1"/>
        <v>May</v>
      </c>
      <c r="C8834" s="20" t="s">
        <v>57</v>
      </c>
      <c r="D8834" s="19" t="s">
        <v>58</v>
      </c>
      <c r="E8834" s="19" t="s">
        <v>9</v>
      </c>
      <c r="F8834" s="21">
        <v>2.0</v>
      </c>
      <c r="G8834" s="22">
        <v>38380.0</v>
      </c>
      <c r="H8834" s="15" t="str">
        <f t="shared" si="2"/>
        <v>Base Range</v>
      </c>
      <c r="I8834" s="22">
        <v>33082.0</v>
      </c>
      <c r="J8834" s="23">
        <f t="shared" si="3"/>
        <v>1.160147512</v>
      </c>
      <c r="K8834" s="24" t="str">
        <f t="shared" si="4"/>
        <v>Over Achived</v>
      </c>
    </row>
    <row r="8835" ht="22.5" customHeight="1">
      <c r="A8835" s="18">
        <v>45784.0</v>
      </c>
      <c r="B8835" s="19" t="str">
        <f t="shared" si="1"/>
        <v>May</v>
      </c>
      <c r="C8835" s="20" t="s">
        <v>57</v>
      </c>
      <c r="D8835" s="19" t="s">
        <v>80</v>
      </c>
      <c r="E8835" s="19" t="s">
        <v>63</v>
      </c>
      <c r="F8835" s="21">
        <v>1.0</v>
      </c>
      <c r="G8835" s="22">
        <v>13223.0</v>
      </c>
      <c r="H8835" s="15" t="str">
        <f t="shared" si="2"/>
        <v>Base Range</v>
      </c>
      <c r="I8835" s="22">
        <v>16032.0</v>
      </c>
      <c r="J8835" s="23">
        <f t="shared" si="3"/>
        <v>0.8247879242</v>
      </c>
      <c r="K8835" s="24" t="str">
        <f t="shared" si="4"/>
        <v>Target Not Meet</v>
      </c>
    </row>
    <row r="8836" ht="22.5" customHeight="1">
      <c r="A8836" s="18">
        <v>45784.0</v>
      </c>
      <c r="B8836" s="19" t="str">
        <f t="shared" si="1"/>
        <v>May</v>
      </c>
      <c r="C8836" s="20" t="s">
        <v>57</v>
      </c>
      <c r="D8836" s="19" t="s">
        <v>71</v>
      </c>
      <c r="E8836" s="19" t="s">
        <v>19</v>
      </c>
      <c r="F8836" s="21">
        <v>1.0</v>
      </c>
      <c r="G8836" s="22">
        <v>22638.0</v>
      </c>
      <c r="H8836" s="15" t="str">
        <f t="shared" si="2"/>
        <v>Base Range</v>
      </c>
      <c r="I8836" s="22">
        <v>27150.0</v>
      </c>
      <c r="J8836" s="23">
        <f t="shared" si="3"/>
        <v>0.8338121547</v>
      </c>
      <c r="K8836" s="24" t="str">
        <f t="shared" si="4"/>
        <v>Target Not Meet</v>
      </c>
    </row>
    <row r="8837" ht="22.5" customHeight="1">
      <c r="A8837" s="18">
        <v>45784.0</v>
      </c>
      <c r="B8837" s="19" t="str">
        <f t="shared" si="1"/>
        <v>May</v>
      </c>
      <c r="C8837" s="20" t="s">
        <v>57</v>
      </c>
      <c r="D8837" s="19" t="s">
        <v>71</v>
      </c>
      <c r="E8837" s="19" t="s">
        <v>34</v>
      </c>
      <c r="F8837" s="21">
        <v>2.0</v>
      </c>
      <c r="G8837" s="22">
        <v>32873.0</v>
      </c>
      <c r="H8837" s="15" t="str">
        <f t="shared" si="2"/>
        <v>Base Range</v>
      </c>
      <c r="I8837" s="22">
        <v>35284.0</v>
      </c>
      <c r="J8837" s="23">
        <f t="shared" si="3"/>
        <v>0.931668745</v>
      </c>
      <c r="K8837" s="24" t="str">
        <f t="shared" si="4"/>
        <v>Target Not Meet</v>
      </c>
    </row>
    <row r="8838" ht="22.5" customHeight="1">
      <c r="A8838" s="18">
        <v>45784.0</v>
      </c>
      <c r="B8838" s="19" t="str">
        <f t="shared" si="1"/>
        <v>May</v>
      </c>
      <c r="C8838" s="20" t="s">
        <v>57</v>
      </c>
      <c r="D8838" s="19" t="s">
        <v>71</v>
      </c>
      <c r="E8838" s="19" t="s">
        <v>23</v>
      </c>
      <c r="F8838" s="21">
        <v>1.0</v>
      </c>
      <c r="G8838" s="22">
        <v>16197.0</v>
      </c>
      <c r="H8838" s="15" t="str">
        <f t="shared" si="2"/>
        <v>Base Range</v>
      </c>
      <c r="I8838" s="22">
        <v>19179.0</v>
      </c>
      <c r="J8838" s="23">
        <f t="shared" si="3"/>
        <v>0.844517441</v>
      </c>
      <c r="K8838" s="24" t="str">
        <f t="shared" si="4"/>
        <v>Target Not Meet</v>
      </c>
    </row>
    <row r="8839" ht="22.5" customHeight="1">
      <c r="A8839" s="18">
        <v>45784.0</v>
      </c>
      <c r="B8839" s="19" t="str">
        <f t="shared" si="1"/>
        <v>May</v>
      </c>
      <c r="C8839" s="20" t="s">
        <v>57</v>
      </c>
      <c r="D8839" s="25" t="s">
        <v>62</v>
      </c>
      <c r="E8839" s="19" t="s">
        <v>23</v>
      </c>
      <c r="F8839" s="21">
        <v>1.0</v>
      </c>
      <c r="G8839" s="22">
        <v>18909.0</v>
      </c>
      <c r="H8839" s="15" t="str">
        <f t="shared" si="2"/>
        <v>Base Range</v>
      </c>
      <c r="I8839" s="22">
        <v>14383.0</v>
      </c>
      <c r="J8839" s="23">
        <f t="shared" si="3"/>
        <v>1.314677049</v>
      </c>
      <c r="K8839" s="24" t="str">
        <f t="shared" si="4"/>
        <v>Over Achived</v>
      </c>
    </row>
    <row r="8840" ht="22.5" customHeight="1">
      <c r="A8840" s="18">
        <v>45784.0</v>
      </c>
      <c r="B8840" s="19" t="str">
        <f t="shared" si="1"/>
        <v>May</v>
      </c>
      <c r="C8840" s="20" t="s">
        <v>57</v>
      </c>
      <c r="D8840" s="25" t="s">
        <v>62</v>
      </c>
      <c r="E8840" s="19" t="s">
        <v>19</v>
      </c>
      <c r="F8840" s="21">
        <v>1.0</v>
      </c>
      <c r="G8840" s="22">
        <v>19428.0</v>
      </c>
      <c r="H8840" s="15" t="str">
        <f t="shared" si="2"/>
        <v>Base Range</v>
      </c>
      <c r="I8840" s="22">
        <v>15679.0</v>
      </c>
      <c r="J8840" s="23">
        <f t="shared" si="3"/>
        <v>1.239109637</v>
      </c>
      <c r="K8840" s="24" t="str">
        <f t="shared" si="4"/>
        <v>Over Achived</v>
      </c>
    </row>
    <row r="8841" ht="22.5" customHeight="1">
      <c r="A8841" s="18">
        <v>45784.0</v>
      </c>
      <c r="B8841" s="19" t="str">
        <f t="shared" si="1"/>
        <v>May</v>
      </c>
      <c r="C8841" s="20" t="s">
        <v>57</v>
      </c>
      <c r="D8841" s="25" t="s">
        <v>62</v>
      </c>
      <c r="E8841" s="19" t="s">
        <v>9</v>
      </c>
      <c r="F8841" s="21">
        <v>1.0</v>
      </c>
      <c r="G8841" s="22">
        <v>34891.0</v>
      </c>
      <c r="H8841" s="15" t="str">
        <f t="shared" si="2"/>
        <v>Base Range</v>
      </c>
      <c r="I8841" s="22">
        <v>32125.0</v>
      </c>
      <c r="J8841" s="23">
        <f t="shared" si="3"/>
        <v>1.086101167</v>
      </c>
      <c r="K8841" s="24" t="str">
        <f t="shared" si="4"/>
        <v>Over Achived</v>
      </c>
    </row>
    <row r="8842" ht="22.5" customHeight="1">
      <c r="A8842" s="18">
        <v>45784.0</v>
      </c>
      <c r="B8842" s="19" t="str">
        <f t="shared" si="1"/>
        <v>May</v>
      </c>
      <c r="C8842" s="20" t="s">
        <v>57</v>
      </c>
      <c r="D8842" s="19" t="s">
        <v>58</v>
      </c>
      <c r="E8842" s="19" t="s">
        <v>23</v>
      </c>
      <c r="F8842" s="21">
        <v>1.0</v>
      </c>
      <c r="G8842" s="22">
        <v>18257.0</v>
      </c>
      <c r="H8842" s="15" t="str">
        <f t="shared" si="2"/>
        <v>Base Range</v>
      </c>
      <c r="I8842" s="22">
        <v>13883.0</v>
      </c>
      <c r="J8842" s="23">
        <f t="shared" si="3"/>
        <v>1.315061586</v>
      </c>
      <c r="K8842" s="24" t="str">
        <f t="shared" si="4"/>
        <v>Over Achived</v>
      </c>
    </row>
    <row r="8843" ht="22.5" customHeight="1">
      <c r="A8843" s="18">
        <v>45784.0</v>
      </c>
      <c r="B8843" s="19" t="str">
        <f t="shared" si="1"/>
        <v>May</v>
      </c>
      <c r="C8843" s="20" t="s">
        <v>57</v>
      </c>
      <c r="D8843" s="19" t="s">
        <v>71</v>
      </c>
      <c r="E8843" s="19" t="s">
        <v>23</v>
      </c>
      <c r="F8843" s="21">
        <v>1.0</v>
      </c>
      <c r="G8843" s="22">
        <v>20608.0</v>
      </c>
      <c r="H8843" s="15" t="str">
        <f t="shared" si="2"/>
        <v>Base Range</v>
      </c>
      <c r="I8843" s="22">
        <v>22510.0</v>
      </c>
      <c r="J8843" s="23">
        <f t="shared" si="3"/>
        <v>0.9155042203</v>
      </c>
      <c r="K8843" s="24" t="str">
        <f t="shared" si="4"/>
        <v>Target Not Meet</v>
      </c>
    </row>
    <row r="8844" ht="22.5" customHeight="1">
      <c r="A8844" s="18">
        <v>45784.0</v>
      </c>
      <c r="B8844" s="19" t="str">
        <f t="shared" si="1"/>
        <v>May</v>
      </c>
      <c r="C8844" s="20" t="s">
        <v>13</v>
      </c>
      <c r="D8844" s="19" t="s">
        <v>14</v>
      </c>
      <c r="E8844" s="19" t="s">
        <v>34</v>
      </c>
      <c r="F8844" s="21">
        <v>2.0</v>
      </c>
      <c r="G8844" s="22">
        <v>45115.0</v>
      </c>
      <c r="H8844" s="15" t="str">
        <f t="shared" si="2"/>
        <v>Base Range</v>
      </c>
      <c r="I8844" s="22">
        <v>42768.0</v>
      </c>
      <c r="J8844" s="23">
        <f t="shared" si="3"/>
        <v>1.054877478</v>
      </c>
      <c r="K8844" s="24" t="str">
        <f t="shared" si="4"/>
        <v>Over Achived</v>
      </c>
    </row>
    <row r="8845" ht="22.5" customHeight="1">
      <c r="A8845" s="18">
        <v>45784.0</v>
      </c>
      <c r="B8845" s="19" t="str">
        <f t="shared" si="1"/>
        <v>May</v>
      </c>
      <c r="C8845" s="20" t="s">
        <v>57</v>
      </c>
      <c r="D8845" s="19" t="s">
        <v>85</v>
      </c>
      <c r="E8845" s="19" t="s">
        <v>34</v>
      </c>
      <c r="F8845" s="21">
        <v>1.0</v>
      </c>
      <c r="G8845" s="22">
        <v>40327.0</v>
      </c>
      <c r="H8845" s="15" t="str">
        <f t="shared" si="2"/>
        <v>Base Range</v>
      </c>
      <c r="I8845" s="22">
        <v>46949.0</v>
      </c>
      <c r="J8845" s="23">
        <f t="shared" si="3"/>
        <v>0.8589533323</v>
      </c>
      <c r="K8845" s="24" t="str">
        <f t="shared" si="4"/>
        <v>Target Not Meet</v>
      </c>
    </row>
    <row r="8846" ht="22.5" customHeight="1">
      <c r="A8846" s="18">
        <v>45784.0</v>
      </c>
      <c r="B8846" s="19" t="str">
        <f t="shared" si="1"/>
        <v>May</v>
      </c>
      <c r="C8846" s="20" t="s">
        <v>13</v>
      </c>
      <c r="D8846" s="19" t="s">
        <v>14</v>
      </c>
      <c r="E8846" s="19" t="s">
        <v>23</v>
      </c>
      <c r="F8846" s="21">
        <v>1.0</v>
      </c>
      <c r="G8846" s="22">
        <v>27937.0</v>
      </c>
      <c r="H8846" s="15" t="str">
        <f t="shared" si="2"/>
        <v>Base Range</v>
      </c>
      <c r="I8846" s="22">
        <v>25730.0</v>
      </c>
      <c r="J8846" s="23">
        <f t="shared" si="3"/>
        <v>1.08577536</v>
      </c>
      <c r="K8846" s="24" t="str">
        <f t="shared" si="4"/>
        <v>Over Achived</v>
      </c>
    </row>
    <row r="8847" ht="22.5" customHeight="1">
      <c r="A8847" s="18">
        <v>45784.0</v>
      </c>
      <c r="B8847" s="19" t="str">
        <f t="shared" si="1"/>
        <v>May</v>
      </c>
      <c r="C8847" s="20" t="s">
        <v>7</v>
      </c>
      <c r="D8847" s="19" t="s">
        <v>131</v>
      </c>
      <c r="E8847" s="19" t="s">
        <v>34</v>
      </c>
      <c r="F8847" s="21">
        <v>3.0</v>
      </c>
      <c r="G8847" s="22">
        <v>82222.0</v>
      </c>
      <c r="H8847" s="15" t="str">
        <f t="shared" si="2"/>
        <v>High Range</v>
      </c>
      <c r="I8847" s="22">
        <v>68075.0</v>
      </c>
      <c r="J8847" s="23">
        <f t="shared" si="3"/>
        <v>1.20781491</v>
      </c>
      <c r="K8847" s="24" t="str">
        <f t="shared" si="4"/>
        <v>Over Achived</v>
      </c>
    </row>
    <row r="8848" ht="22.5" customHeight="1">
      <c r="A8848" s="18">
        <v>45784.0</v>
      </c>
      <c r="B8848" s="19" t="str">
        <f t="shared" si="1"/>
        <v>May</v>
      </c>
      <c r="C8848" s="20" t="s">
        <v>7</v>
      </c>
      <c r="D8848" s="19" t="s">
        <v>126</v>
      </c>
      <c r="E8848" s="19" t="s">
        <v>63</v>
      </c>
      <c r="F8848" s="21">
        <v>1.0</v>
      </c>
      <c r="G8848" s="22">
        <v>38442.0</v>
      </c>
      <c r="H8848" s="15" t="str">
        <f t="shared" si="2"/>
        <v>Base Range</v>
      </c>
      <c r="I8848" s="22">
        <v>28877.0</v>
      </c>
      <c r="J8848" s="23">
        <f t="shared" si="3"/>
        <v>1.331232469</v>
      </c>
      <c r="K8848" s="24" t="str">
        <f t="shared" si="4"/>
        <v>Over Achived</v>
      </c>
    </row>
    <row r="8849" ht="22.5" customHeight="1">
      <c r="A8849" s="18">
        <v>45784.0</v>
      </c>
      <c r="B8849" s="19" t="str">
        <f t="shared" si="1"/>
        <v>May</v>
      </c>
      <c r="C8849" s="20" t="s">
        <v>7</v>
      </c>
      <c r="D8849" s="19" t="s">
        <v>126</v>
      </c>
      <c r="E8849" s="19" t="s">
        <v>38</v>
      </c>
      <c r="F8849" s="21">
        <v>2.0</v>
      </c>
      <c r="G8849" s="22">
        <v>63484.0</v>
      </c>
      <c r="H8849" s="15" t="str">
        <f t="shared" si="2"/>
        <v>Medium Range</v>
      </c>
      <c r="I8849" s="22">
        <v>53697.0</v>
      </c>
      <c r="J8849" s="23">
        <f t="shared" si="3"/>
        <v>1.182263441</v>
      </c>
      <c r="K8849" s="24" t="str">
        <f t="shared" si="4"/>
        <v>Over Achived</v>
      </c>
    </row>
    <row r="8850" ht="22.5" customHeight="1">
      <c r="A8850" s="18">
        <v>45784.0</v>
      </c>
      <c r="B8850" s="19" t="str">
        <f t="shared" si="1"/>
        <v>May</v>
      </c>
      <c r="C8850" s="20" t="s">
        <v>7</v>
      </c>
      <c r="D8850" s="19" t="s">
        <v>126</v>
      </c>
      <c r="E8850" s="19" t="s">
        <v>23</v>
      </c>
      <c r="F8850" s="21">
        <v>2.0</v>
      </c>
      <c r="G8850" s="22">
        <v>46882.0</v>
      </c>
      <c r="H8850" s="15" t="str">
        <f t="shared" si="2"/>
        <v>Base Range</v>
      </c>
      <c r="I8850" s="22">
        <v>40947.0</v>
      </c>
      <c r="J8850" s="23">
        <f t="shared" si="3"/>
        <v>1.144943464</v>
      </c>
      <c r="K8850" s="24" t="str">
        <f t="shared" si="4"/>
        <v>Over Achived</v>
      </c>
    </row>
    <row r="8851" ht="22.5" customHeight="1">
      <c r="A8851" s="18">
        <v>45784.0</v>
      </c>
      <c r="B8851" s="19" t="str">
        <f t="shared" si="1"/>
        <v>May</v>
      </c>
      <c r="C8851" s="20" t="s">
        <v>7</v>
      </c>
      <c r="D8851" s="19" t="s">
        <v>126</v>
      </c>
      <c r="E8851" s="19" t="s">
        <v>63</v>
      </c>
      <c r="F8851" s="21">
        <v>2.0</v>
      </c>
      <c r="G8851" s="22">
        <v>33294.0</v>
      </c>
      <c r="H8851" s="15" t="str">
        <f t="shared" si="2"/>
        <v>Base Range</v>
      </c>
      <c r="I8851" s="22">
        <v>29237.0</v>
      </c>
      <c r="J8851" s="23">
        <f t="shared" si="3"/>
        <v>1.138762527</v>
      </c>
      <c r="K8851" s="24" t="str">
        <f t="shared" si="4"/>
        <v>Over Achived</v>
      </c>
    </row>
    <row r="8852" ht="22.5" customHeight="1">
      <c r="A8852" s="18">
        <v>45784.0</v>
      </c>
      <c r="B8852" s="19" t="str">
        <f t="shared" si="1"/>
        <v>May</v>
      </c>
      <c r="C8852" s="20" t="s">
        <v>7</v>
      </c>
      <c r="D8852" s="19" t="s">
        <v>126</v>
      </c>
      <c r="E8852" s="19" t="s">
        <v>68</v>
      </c>
      <c r="F8852" s="21">
        <v>2.0</v>
      </c>
      <c r="G8852" s="22">
        <v>35899.0</v>
      </c>
      <c r="H8852" s="15" t="str">
        <f t="shared" si="2"/>
        <v>Base Range</v>
      </c>
      <c r="I8852" s="22">
        <v>27842.0</v>
      </c>
      <c r="J8852" s="23">
        <f t="shared" si="3"/>
        <v>1.289382947</v>
      </c>
      <c r="K8852" s="24" t="str">
        <f t="shared" si="4"/>
        <v>Over Achived</v>
      </c>
    </row>
    <row r="8853" ht="22.5" customHeight="1">
      <c r="A8853" s="18">
        <v>45784.0</v>
      </c>
      <c r="B8853" s="19" t="str">
        <f t="shared" si="1"/>
        <v>May</v>
      </c>
      <c r="C8853" s="20" t="s">
        <v>7</v>
      </c>
      <c r="D8853" s="19" t="s">
        <v>118</v>
      </c>
      <c r="E8853" s="19" t="s">
        <v>19</v>
      </c>
      <c r="F8853" s="21">
        <v>2.0</v>
      </c>
      <c r="G8853" s="22">
        <v>48057.0</v>
      </c>
      <c r="H8853" s="15" t="str">
        <f t="shared" si="2"/>
        <v>Base Range</v>
      </c>
      <c r="I8853" s="22">
        <v>43103.0</v>
      </c>
      <c r="J8853" s="23">
        <f t="shared" si="3"/>
        <v>1.114933995</v>
      </c>
      <c r="K8853" s="24" t="str">
        <f t="shared" si="4"/>
        <v>Over Achived</v>
      </c>
    </row>
    <row r="8854" ht="22.5" customHeight="1">
      <c r="A8854" s="18">
        <v>45784.0</v>
      </c>
      <c r="B8854" s="19" t="str">
        <f t="shared" si="1"/>
        <v>May</v>
      </c>
      <c r="C8854" s="20" t="s">
        <v>7</v>
      </c>
      <c r="D8854" s="19" t="s">
        <v>131</v>
      </c>
      <c r="E8854" s="19" t="s">
        <v>19</v>
      </c>
      <c r="F8854" s="21">
        <v>2.0</v>
      </c>
      <c r="G8854" s="22">
        <v>47672.0</v>
      </c>
      <c r="H8854" s="15" t="str">
        <f t="shared" si="2"/>
        <v>Base Range</v>
      </c>
      <c r="I8854" s="22">
        <v>38219.0</v>
      </c>
      <c r="J8854" s="23">
        <f t="shared" si="3"/>
        <v>1.247337712</v>
      </c>
      <c r="K8854" s="24" t="str">
        <f t="shared" si="4"/>
        <v>Over Achived</v>
      </c>
    </row>
    <row r="8855" ht="22.5" customHeight="1">
      <c r="A8855" s="18">
        <v>45784.0</v>
      </c>
      <c r="B8855" s="19" t="str">
        <f t="shared" si="1"/>
        <v>May</v>
      </c>
      <c r="C8855" s="20" t="s">
        <v>7</v>
      </c>
      <c r="D8855" s="19" t="s">
        <v>118</v>
      </c>
      <c r="E8855" s="19" t="s">
        <v>68</v>
      </c>
      <c r="F8855" s="21">
        <v>1.0</v>
      </c>
      <c r="G8855" s="22">
        <v>36234.0</v>
      </c>
      <c r="H8855" s="15" t="str">
        <f t="shared" si="2"/>
        <v>Base Range</v>
      </c>
      <c r="I8855" s="22">
        <v>32343.0</v>
      </c>
      <c r="J8855" s="23">
        <f t="shared" si="3"/>
        <v>1.120304239</v>
      </c>
      <c r="K8855" s="24" t="str">
        <f t="shared" si="4"/>
        <v>Over Achived</v>
      </c>
    </row>
    <row r="8856" ht="22.5" customHeight="1">
      <c r="A8856" s="18">
        <v>45784.0</v>
      </c>
      <c r="B8856" s="19" t="str">
        <f t="shared" si="1"/>
        <v>May</v>
      </c>
      <c r="C8856" s="20" t="s">
        <v>7</v>
      </c>
      <c r="D8856" s="19" t="s">
        <v>106</v>
      </c>
      <c r="E8856" s="19" t="s">
        <v>9</v>
      </c>
      <c r="F8856" s="21">
        <v>4.0</v>
      </c>
      <c r="G8856" s="22">
        <v>79516.0</v>
      </c>
      <c r="H8856" s="15" t="str">
        <f t="shared" si="2"/>
        <v>High Range</v>
      </c>
      <c r="I8856" s="22">
        <v>59729.0</v>
      </c>
      <c r="J8856" s="23">
        <f t="shared" si="3"/>
        <v>1.331279613</v>
      </c>
      <c r="K8856" s="24" t="str">
        <f t="shared" si="4"/>
        <v>Over Achived</v>
      </c>
    </row>
    <row r="8857" ht="22.5" customHeight="1">
      <c r="A8857" s="18">
        <v>45784.0</v>
      </c>
      <c r="B8857" s="19" t="str">
        <f t="shared" si="1"/>
        <v>May</v>
      </c>
      <c r="C8857" s="20" t="s">
        <v>7</v>
      </c>
      <c r="D8857" s="19" t="s">
        <v>106</v>
      </c>
      <c r="E8857" s="19" t="s">
        <v>63</v>
      </c>
      <c r="F8857" s="21">
        <v>1.0</v>
      </c>
      <c r="G8857" s="22">
        <v>34764.0</v>
      </c>
      <c r="H8857" s="15" t="str">
        <f t="shared" si="2"/>
        <v>Base Range</v>
      </c>
      <c r="I8857" s="22">
        <v>27499.0</v>
      </c>
      <c r="J8857" s="23">
        <f t="shared" si="3"/>
        <v>1.264191425</v>
      </c>
      <c r="K8857" s="24" t="str">
        <f t="shared" si="4"/>
        <v>Over Achived</v>
      </c>
    </row>
    <row r="8858" ht="22.5" customHeight="1">
      <c r="A8858" s="18">
        <v>45784.0</v>
      </c>
      <c r="B8858" s="19" t="str">
        <f t="shared" si="1"/>
        <v>May</v>
      </c>
      <c r="C8858" s="20" t="s">
        <v>7</v>
      </c>
      <c r="D8858" s="19" t="s">
        <v>106</v>
      </c>
      <c r="E8858" s="19" t="s">
        <v>63</v>
      </c>
      <c r="F8858" s="21">
        <v>1.0</v>
      </c>
      <c r="G8858" s="22">
        <v>33978.0</v>
      </c>
      <c r="H8858" s="15" t="str">
        <f t="shared" si="2"/>
        <v>Base Range</v>
      </c>
      <c r="I8858" s="22">
        <v>25726.0</v>
      </c>
      <c r="J8858" s="23">
        <f t="shared" si="3"/>
        <v>1.320764985</v>
      </c>
      <c r="K8858" s="24" t="str">
        <f t="shared" si="4"/>
        <v>Over Achived</v>
      </c>
    </row>
    <row r="8859" ht="22.5" customHeight="1">
      <c r="A8859" s="18">
        <v>45784.0</v>
      </c>
      <c r="B8859" s="19" t="str">
        <f t="shared" si="1"/>
        <v>May</v>
      </c>
      <c r="C8859" s="20" t="s">
        <v>7</v>
      </c>
      <c r="D8859" s="19" t="s">
        <v>106</v>
      </c>
      <c r="E8859" s="19" t="s">
        <v>9</v>
      </c>
      <c r="F8859" s="21">
        <v>4.0</v>
      </c>
      <c r="G8859" s="22">
        <v>96645.0</v>
      </c>
      <c r="H8859" s="15" t="str">
        <f t="shared" si="2"/>
        <v>Very High Range</v>
      </c>
      <c r="I8859" s="22">
        <v>90475.0</v>
      </c>
      <c r="J8859" s="23">
        <f t="shared" si="3"/>
        <v>1.068195634</v>
      </c>
      <c r="K8859" s="24" t="str">
        <f t="shared" si="4"/>
        <v>Over Achived</v>
      </c>
    </row>
    <row r="8860" ht="22.5" customHeight="1">
      <c r="A8860" s="18">
        <v>45784.0</v>
      </c>
      <c r="B8860" s="19" t="str">
        <f t="shared" si="1"/>
        <v>May</v>
      </c>
      <c r="C8860" s="20" t="s">
        <v>7</v>
      </c>
      <c r="D8860" s="19" t="s">
        <v>8</v>
      </c>
      <c r="E8860" s="19" t="s">
        <v>26</v>
      </c>
      <c r="F8860" s="21">
        <v>5.0</v>
      </c>
      <c r="G8860" s="22">
        <v>131424.0</v>
      </c>
      <c r="H8860" s="15" t="str">
        <f t="shared" si="2"/>
        <v>Very High Range</v>
      </c>
      <c r="I8860" s="22">
        <v>104830.0</v>
      </c>
      <c r="J8860" s="23">
        <f t="shared" si="3"/>
        <v>1.253686922</v>
      </c>
      <c r="K8860" s="24" t="str">
        <f t="shared" si="4"/>
        <v>Over Achived</v>
      </c>
    </row>
    <row r="8861" ht="22.5" customHeight="1">
      <c r="A8861" s="18">
        <v>45784.0</v>
      </c>
      <c r="B8861" s="19" t="str">
        <f t="shared" si="1"/>
        <v>May</v>
      </c>
      <c r="C8861" s="20" t="s">
        <v>7</v>
      </c>
      <c r="D8861" s="19" t="s">
        <v>8</v>
      </c>
      <c r="E8861" s="19" t="s">
        <v>23</v>
      </c>
      <c r="F8861" s="21">
        <v>2.0</v>
      </c>
      <c r="G8861" s="22">
        <v>40204.0</v>
      </c>
      <c r="H8861" s="15" t="str">
        <f t="shared" si="2"/>
        <v>Base Range</v>
      </c>
      <c r="I8861" s="22">
        <v>37835.0</v>
      </c>
      <c r="J8861" s="23">
        <f t="shared" si="3"/>
        <v>1.062613982</v>
      </c>
      <c r="K8861" s="24" t="str">
        <f t="shared" si="4"/>
        <v>Over Achived</v>
      </c>
    </row>
    <row r="8862" ht="22.5" customHeight="1">
      <c r="A8862" s="18">
        <v>45784.0</v>
      </c>
      <c r="B8862" s="19" t="str">
        <f t="shared" si="1"/>
        <v>May</v>
      </c>
      <c r="C8862" s="20" t="s">
        <v>13</v>
      </c>
      <c r="D8862" s="19" t="s">
        <v>14</v>
      </c>
      <c r="E8862" s="19" t="s">
        <v>26</v>
      </c>
      <c r="F8862" s="21">
        <v>1.0</v>
      </c>
      <c r="G8862" s="22">
        <v>40464.0</v>
      </c>
      <c r="H8862" s="15" t="str">
        <f t="shared" si="2"/>
        <v>Base Range</v>
      </c>
      <c r="I8862" s="22">
        <v>38169.0</v>
      </c>
      <c r="J8862" s="23">
        <f t="shared" si="3"/>
        <v>1.060127328</v>
      </c>
      <c r="K8862" s="24" t="str">
        <f t="shared" si="4"/>
        <v>Over Achived</v>
      </c>
    </row>
    <row r="8863" ht="22.5" customHeight="1">
      <c r="A8863" s="18">
        <v>45784.0</v>
      </c>
      <c r="B8863" s="19" t="str">
        <f t="shared" si="1"/>
        <v>May</v>
      </c>
      <c r="C8863" s="20" t="s">
        <v>7</v>
      </c>
      <c r="D8863" s="19" t="s">
        <v>106</v>
      </c>
      <c r="E8863" s="19" t="s">
        <v>34</v>
      </c>
      <c r="F8863" s="21">
        <v>4.0</v>
      </c>
      <c r="G8863" s="22">
        <v>94571.0</v>
      </c>
      <c r="H8863" s="15" t="str">
        <f t="shared" si="2"/>
        <v>Very High Range</v>
      </c>
      <c r="I8863" s="22">
        <v>69086.0</v>
      </c>
      <c r="J8863" s="23">
        <f t="shared" si="3"/>
        <v>1.368888053</v>
      </c>
      <c r="K8863" s="24" t="str">
        <f t="shared" si="4"/>
        <v>Over Achived</v>
      </c>
    </row>
    <row r="8864" ht="22.5" customHeight="1">
      <c r="A8864" s="18">
        <v>45784.0</v>
      </c>
      <c r="B8864" s="19" t="str">
        <f t="shared" si="1"/>
        <v>May</v>
      </c>
      <c r="C8864" s="20" t="s">
        <v>92</v>
      </c>
      <c r="D8864" s="19" t="s">
        <v>158</v>
      </c>
      <c r="E8864" s="19" t="s">
        <v>68</v>
      </c>
      <c r="F8864" s="21">
        <v>1.0</v>
      </c>
      <c r="G8864" s="22">
        <v>30022.0</v>
      </c>
      <c r="H8864" s="15" t="str">
        <f t="shared" si="2"/>
        <v>Base Range</v>
      </c>
      <c r="I8864" s="22">
        <v>25217.0</v>
      </c>
      <c r="J8864" s="23">
        <f t="shared" si="3"/>
        <v>1.19054606</v>
      </c>
      <c r="K8864" s="24" t="str">
        <f t="shared" si="4"/>
        <v>Over Achived</v>
      </c>
    </row>
    <row r="8865" ht="22.5" customHeight="1">
      <c r="A8865" s="18">
        <v>45784.0</v>
      </c>
      <c r="B8865" s="19" t="str">
        <f t="shared" si="1"/>
        <v>May</v>
      </c>
      <c r="C8865" s="20" t="s">
        <v>7</v>
      </c>
      <c r="D8865" s="19" t="s">
        <v>8</v>
      </c>
      <c r="E8865" s="19" t="s">
        <v>34</v>
      </c>
      <c r="F8865" s="21">
        <v>3.0</v>
      </c>
      <c r="G8865" s="22">
        <v>89972.0</v>
      </c>
      <c r="H8865" s="15" t="str">
        <f t="shared" si="2"/>
        <v>High Range</v>
      </c>
      <c r="I8865" s="22">
        <v>76402.0</v>
      </c>
      <c r="J8865" s="23">
        <f t="shared" si="3"/>
        <v>1.177613151</v>
      </c>
      <c r="K8865" s="24" t="str">
        <f t="shared" si="4"/>
        <v>Over Achived</v>
      </c>
    </row>
    <row r="8866" ht="22.5" customHeight="1">
      <c r="A8866" s="18">
        <v>45784.0</v>
      </c>
      <c r="B8866" s="19" t="str">
        <f t="shared" si="1"/>
        <v>May</v>
      </c>
      <c r="C8866" s="20" t="s">
        <v>92</v>
      </c>
      <c r="D8866" s="25" t="s">
        <v>149</v>
      </c>
      <c r="E8866" s="19" t="s">
        <v>38</v>
      </c>
      <c r="F8866" s="21">
        <v>2.0</v>
      </c>
      <c r="G8866" s="22">
        <v>49382.0</v>
      </c>
      <c r="H8866" s="15" t="str">
        <f t="shared" si="2"/>
        <v>Base Range</v>
      </c>
      <c r="I8866" s="22">
        <v>36645.0</v>
      </c>
      <c r="J8866" s="23">
        <f t="shared" si="3"/>
        <v>1.347578114</v>
      </c>
      <c r="K8866" s="24" t="str">
        <f t="shared" si="4"/>
        <v>Over Achived</v>
      </c>
    </row>
    <row r="8867" ht="22.5" customHeight="1">
      <c r="A8867" s="18">
        <v>45784.0</v>
      </c>
      <c r="B8867" s="19" t="str">
        <f t="shared" si="1"/>
        <v>May</v>
      </c>
      <c r="C8867" s="20" t="s">
        <v>92</v>
      </c>
      <c r="D8867" s="19" t="s">
        <v>158</v>
      </c>
      <c r="E8867" s="19" t="s">
        <v>34</v>
      </c>
      <c r="F8867" s="21">
        <v>2.0</v>
      </c>
      <c r="G8867" s="22">
        <v>60158.0</v>
      </c>
      <c r="H8867" s="15" t="str">
        <f t="shared" si="2"/>
        <v>Medium Range</v>
      </c>
      <c r="I8867" s="22">
        <v>56408.0</v>
      </c>
      <c r="J8867" s="23">
        <f t="shared" si="3"/>
        <v>1.066479932</v>
      </c>
      <c r="K8867" s="24" t="str">
        <f t="shared" si="4"/>
        <v>Over Achived</v>
      </c>
    </row>
    <row r="8868" ht="22.5" customHeight="1">
      <c r="A8868" s="18">
        <v>45784.0</v>
      </c>
      <c r="B8868" s="19" t="str">
        <f t="shared" si="1"/>
        <v>May</v>
      </c>
      <c r="C8868" s="20" t="s">
        <v>13</v>
      </c>
      <c r="D8868" s="19" t="s">
        <v>14</v>
      </c>
      <c r="E8868" s="19" t="s">
        <v>26</v>
      </c>
      <c r="F8868" s="21">
        <v>1.0</v>
      </c>
      <c r="G8868" s="22">
        <v>31390.0</v>
      </c>
      <c r="H8868" s="15" t="str">
        <f t="shared" si="2"/>
        <v>Base Range</v>
      </c>
      <c r="I8868" s="22">
        <v>22258.0</v>
      </c>
      <c r="J8868" s="23">
        <f t="shared" si="3"/>
        <v>1.41027945</v>
      </c>
      <c r="K8868" s="24" t="str">
        <f t="shared" si="4"/>
        <v>Over Achived</v>
      </c>
    </row>
    <row r="8869" ht="22.5" customHeight="1">
      <c r="A8869" s="18">
        <v>45784.0</v>
      </c>
      <c r="B8869" s="19" t="str">
        <f t="shared" si="1"/>
        <v>May</v>
      </c>
      <c r="C8869" s="20" t="s">
        <v>92</v>
      </c>
      <c r="D8869" s="19" t="s">
        <v>93</v>
      </c>
      <c r="E8869" s="19" t="s">
        <v>9</v>
      </c>
      <c r="F8869" s="21">
        <v>3.0</v>
      </c>
      <c r="G8869" s="22">
        <v>71416.0</v>
      </c>
      <c r="H8869" s="15" t="str">
        <f t="shared" si="2"/>
        <v>High Range</v>
      </c>
      <c r="I8869" s="22">
        <v>77666.0</v>
      </c>
      <c r="J8869" s="23">
        <f t="shared" si="3"/>
        <v>0.9195272062</v>
      </c>
      <c r="K8869" s="24" t="str">
        <f t="shared" si="4"/>
        <v>Target Not Meet</v>
      </c>
    </row>
    <row r="8870" ht="22.5" customHeight="1">
      <c r="A8870" s="18">
        <v>45784.0</v>
      </c>
      <c r="B8870" s="19" t="str">
        <f t="shared" si="1"/>
        <v>May</v>
      </c>
      <c r="C8870" s="20" t="s">
        <v>92</v>
      </c>
      <c r="D8870" s="19" t="s">
        <v>93</v>
      </c>
      <c r="E8870" s="19" t="s">
        <v>68</v>
      </c>
      <c r="F8870" s="21">
        <v>1.0</v>
      </c>
      <c r="G8870" s="22">
        <v>28933.0</v>
      </c>
      <c r="H8870" s="15" t="str">
        <f t="shared" si="2"/>
        <v>Base Range</v>
      </c>
      <c r="I8870" s="22">
        <v>30507.0</v>
      </c>
      <c r="J8870" s="23">
        <f t="shared" si="3"/>
        <v>0.948405284</v>
      </c>
      <c r="K8870" s="24" t="str">
        <f t="shared" si="4"/>
        <v>Target Not Meet</v>
      </c>
    </row>
    <row r="8871" ht="22.5" customHeight="1">
      <c r="A8871" s="18">
        <v>45784.0</v>
      </c>
      <c r="B8871" s="19" t="str">
        <f t="shared" si="1"/>
        <v>May</v>
      </c>
      <c r="C8871" s="20" t="s">
        <v>92</v>
      </c>
      <c r="D8871" s="19" t="s">
        <v>98</v>
      </c>
      <c r="E8871" s="19" t="s">
        <v>34</v>
      </c>
      <c r="F8871" s="21">
        <v>2.0</v>
      </c>
      <c r="G8871" s="22">
        <v>62551.0</v>
      </c>
      <c r="H8871" s="15" t="str">
        <f t="shared" si="2"/>
        <v>Medium Range</v>
      </c>
      <c r="I8871" s="22">
        <v>77624.0</v>
      </c>
      <c r="J8871" s="23">
        <f t="shared" si="3"/>
        <v>0.8058203648</v>
      </c>
      <c r="K8871" s="24" t="str">
        <f t="shared" si="4"/>
        <v>Target Not Meet</v>
      </c>
    </row>
    <row r="8872" ht="22.5" customHeight="1">
      <c r="A8872" s="18">
        <v>45784.0</v>
      </c>
      <c r="B8872" s="19" t="str">
        <f t="shared" si="1"/>
        <v>May</v>
      </c>
      <c r="C8872" s="20" t="s">
        <v>92</v>
      </c>
      <c r="D8872" s="19" t="s">
        <v>98</v>
      </c>
      <c r="E8872" s="19" t="s">
        <v>38</v>
      </c>
      <c r="F8872" s="21">
        <v>2.0</v>
      </c>
      <c r="G8872" s="22">
        <v>42484.0</v>
      </c>
      <c r="H8872" s="15" t="str">
        <f t="shared" si="2"/>
        <v>Base Range</v>
      </c>
      <c r="I8872" s="22">
        <v>52725.0</v>
      </c>
      <c r="J8872" s="23">
        <f t="shared" si="3"/>
        <v>0.8057657658</v>
      </c>
      <c r="K8872" s="24" t="str">
        <f t="shared" si="4"/>
        <v>Target Not Meet</v>
      </c>
    </row>
    <row r="8873" ht="22.5" customHeight="1">
      <c r="A8873" s="18">
        <v>45784.0</v>
      </c>
      <c r="B8873" s="19" t="str">
        <f t="shared" si="1"/>
        <v>May</v>
      </c>
      <c r="C8873" s="20" t="s">
        <v>92</v>
      </c>
      <c r="D8873" s="19" t="s">
        <v>98</v>
      </c>
      <c r="E8873" s="19" t="s">
        <v>23</v>
      </c>
      <c r="F8873" s="21">
        <v>1.0</v>
      </c>
      <c r="G8873" s="22">
        <v>36251.0</v>
      </c>
      <c r="H8873" s="15" t="str">
        <f t="shared" si="2"/>
        <v>Base Range</v>
      </c>
      <c r="I8873" s="22">
        <v>38176.0</v>
      </c>
      <c r="J8873" s="23">
        <f t="shared" si="3"/>
        <v>0.9495756496</v>
      </c>
      <c r="K8873" s="24" t="str">
        <f t="shared" si="4"/>
        <v>Target Not Meet</v>
      </c>
    </row>
    <row r="8874" ht="22.5" customHeight="1">
      <c r="A8874" s="18">
        <v>45784.0</v>
      </c>
      <c r="B8874" s="19" t="str">
        <f t="shared" si="1"/>
        <v>May</v>
      </c>
      <c r="C8874" s="20" t="s">
        <v>92</v>
      </c>
      <c r="D8874" s="19" t="s">
        <v>98</v>
      </c>
      <c r="E8874" s="19" t="s">
        <v>38</v>
      </c>
      <c r="F8874" s="21">
        <v>2.0</v>
      </c>
      <c r="G8874" s="22">
        <v>46949.0</v>
      </c>
      <c r="H8874" s="15" t="str">
        <f t="shared" si="2"/>
        <v>Base Range</v>
      </c>
      <c r="I8874" s="22">
        <v>51195.0</v>
      </c>
      <c r="J8874" s="23">
        <f t="shared" si="3"/>
        <v>0.9170622131</v>
      </c>
      <c r="K8874" s="24" t="str">
        <f t="shared" si="4"/>
        <v>Target Not Meet</v>
      </c>
    </row>
    <row r="8875" ht="22.5" customHeight="1">
      <c r="A8875" s="18">
        <v>45784.0</v>
      </c>
      <c r="B8875" s="19" t="str">
        <f t="shared" si="1"/>
        <v>May</v>
      </c>
      <c r="C8875" s="20" t="s">
        <v>92</v>
      </c>
      <c r="D8875" s="19" t="s">
        <v>144</v>
      </c>
      <c r="E8875" s="19" t="s">
        <v>9</v>
      </c>
      <c r="F8875" s="21">
        <v>2.0</v>
      </c>
      <c r="G8875" s="22">
        <v>72001.0</v>
      </c>
      <c r="H8875" s="15" t="str">
        <f t="shared" si="2"/>
        <v>High Range</v>
      </c>
      <c r="I8875" s="22">
        <v>68369.0</v>
      </c>
      <c r="J8875" s="23">
        <f t="shared" si="3"/>
        <v>1.053123492</v>
      </c>
      <c r="K8875" s="24" t="str">
        <f t="shared" si="4"/>
        <v>Over Achived</v>
      </c>
    </row>
    <row r="8876" ht="22.5" customHeight="1">
      <c r="A8876" s="18">
        <v>45784.0</v>
      </c>
      <c r="B8876" s="19" t="str">
        <f t="shared" si="1"/>
        <v>May</v>
      </c>
      <c r="C8876" s="20" t="s">
        <v>92</v>
      </c>
      <c r="D8876" s="19" t="s">
        <v>144</v>
      </c>
      <c r="E8876" s="19" t="s">
        <v>23</v>
      </c>
      <c r="F8876" s="21">
        <v>1.0</v>
      </c>
      <c r="G8876" s="22">
        <v>31193.0</v>
      </c>
      <c r="H8876" s="15" t="str">
        <f t="shared" si="2"/>
        <v>Base Range</v>
      </c>
      <c r="I8876" s="22">
        <v>26957.0</v>
      </c>
      <c r="J8876" s="23">
        <f t="shared" si="3"/>
        <v>1.157139148</v>
      </c>
      <c r="K8876" s="24" t="str">
        <f t="shared" si="4"/>
        <v>Over Achived</v>
      </c>
    </row>
    <row r="8877" ht="22.5" customHeight="1">
      <c r="A8877" s="18">
        <v>45784.0</v>
      </c>
      <c r="B8877" s="19" t="str">
        <f t="shared" si="1"/>
        <v>May</v>
      </c>
      <c r="C8877" s="20" t="s">
        <v>92</v>
      </c>
      <c r="D8877" s="19" t="s">
        <v>144</v>
      </c>
      <c r="E8877" s="19" t="s">
        <v>38</v>
      </c>
      <c r="F8877" s="21">
        <v>2.0</v>
      </c>
      <c r="G8877" s="22">
        <v>44614.0</v>
      </c>
      <c r="H8877" s="15" t="str">
        <f t="shared" si="2"/>
        <v>Base Range</v>
      </c>
      <c r="I8877" s="22">
        <v>41164.0</v>
      </c>
      <c r="J8877" s="23">
        <f t="shared" si="3"/>
        <v>1.083811097</v>
      </c>
      <c r="K8877" s="24" t="str">
        <f t="shared" si="4"/>
        <v>Over Achived</v>
      </c>
    </row>
    <row r="8878" ht="22.5" customHeight="1">
      <c r="A8878" s="18">
        <v>45784.0</v>
      </c>
      <c r="B8878" s="19" t="str">
        <f t="shared" si="1"/>
        <v>May</v>
      </c>
      <c r="C8878" s="20" t="s">
        <v>92</v>
      </c>
      <c r="D8878" s="19" t="s">
        <v>144</v>
      </c>
      <c r="E8878" s="19" t="s">
        <v>19</v>
      </c>
      <c r="F8878" s="21">
        <v>2.0</v>
      </c>
      <c r="G8878" s="22">
        <v>37827.0</v>
      </c>
      <c r="H8878" s="15" t="str">
        <f t="shared" si="2"/>
        <v>Base Range</v>
      </c>
      <c r="I8878" s="22">
        <v>27316.0</v>
      </c>
      <c r="J8878" s="23">
        <f t="shared" si="3"/>
        <v>1.384792795</v>
      </c>
      <c r="K8878" s="24" t="str">
        <f t="shared" si="4"/>
        <v>Over Achived</v>
      </c>
    </row>
    <row r="8879" ht="22.5" customHeight="1">
      <c r="A8879" s="18">
        <v>45784.0</v>
      </c>
      <c r="B8879" s="19" t="str">
        <f t="shared" si="1"/>
        <v>May</v>
      </c>
      <c r="C8879" s="20" t="s">
        <v>92</v>
      </c>
      <c r="D8879" s="25" t="s">
        <v>149</v>
      </c>
      <c r="E8879" s="19" t="s">
        <v>9</v>
      </c>
      <c r="F8879" s="21">
        <v>2.0</v>
      </c>
      <c r="G8879" s="22">
        <v>60282.0</v>
      </c>
      <c r="H8879" s="15" t="str">
        <f t="shared" si="2"/>
        <v>Medium Range</v>
      </c>
      <c r="I8879" s="22">
        <v>49872.0</v>
      </c>
      <c r="J8879" s="23">
        <f t="shared" si="3"/>
        <v>1.20873436</v>
      </c>
      <c r="K8879" s="24" t="str">
        <f t="shared" si="4"/>
        <v>Over Achived</v>
      </c>
    </row>
    <row r="8880" ht="22.5" customHeight="1">
      <c r="A8880" s="18">
        <v>45784.0</v>
      </c>
      <c r="B8880" s="19" t="str">
        <f t="shared" si="1"/>
        <v>May</v>
      </c>
      <c r="C8880" s="20" t="s">
        <v>92</v>
      </c>
      <c r="D8880" s="25" t="s">
        <v>149</v>
      </c>
      <c r="E8880" s="19" t="s">
        <v>23</v>
      </c>
      <c r="F8880" s="21">
        <v>2.0</v>
      </c>
      <c r="G8880" s="22">
        <v>35140.0</v>
      </c>
      <c r="H8880" s="15" t="str">
        <f t="shared" si="2"/>
        <v>Base Range</v>
      </c>
      <c r="I8880" s="22">
        <v>30709.0</v>
      </c>
      <c r="J8880" s="23">
        <f t="shared" si="3"/>
        <v>1.144289948</v>
      </c>
      <c r="K8880" s="24" t="str">
        <f t="shared" si="4"/>
        <v>Over Achived</v>
      </c>
    </row>
    <row r="8881" ht="22.5" customHeight="1">
      <c r="A8881" s="18">
        <v>45784.0</v>
      </c>
      <c r="B8881" s="19" t="str">
        <f t="shared" si="1"/>
        <v>May</v>
      </c>
      <c r="C8881" s="20" t="s">
        <v>92</v>
      </c>
      <c r="D8881" s="25" t="s">
        <v>149</v>
      </c>
      <c r="E8881" s="19" t="s">
        <v>23</v>
      </c>
      <c r="F8881" s="21">
        <v>1.0</v>
      </c>
      <c r="G8881" s="22">
        <v>37787.0</v>
      </c>
      <c r="H8881" s="15" t="str">
        <f t="shared" si="2"/>
        <v>Base Range</v>
      </c>
      <c r="I8881" s="22">
        <v>34292.0</v>
      </c>
      <c r="J8881" s="23">
        <f t="shared" si="3"/>
        <v>1.101918815</v>
      </c>
      <c r="K8881" s="24" t="str">
        <f t="shared" si="4"/>
        <v>Over Achived</v>
      </c>
    </row>
    <row r="8882" ht="22.5" customHeight="1">
      <c r="A8882" s="18">
        <v>45784.0</v>
      </c>
      <c r="B8882" s="19" t="str">
        <f t="shared" si="1"/>
        <v>May</v>
      </c>
      <c r="C8882" s="20" t="s">
        <v>92</v>
      </c>
      <c r="D8882" s="19" t="s">
        <v>144</v>
      </c>
      <c r="E8882" s="19" t="s">
        <v>68</v>
      </c>
      <c r="F8882" s="21">
        <v>1.0</v>
      </c>
      <c r="G8882" s="22">
        <v>26969.0</v>
      </c>
      <c r="H8882" s="15" t="str">
        <f t="shared" si="2"/>
        <v>Base Range</v>
      </c>
      <c r="I8882" s="22">
        <v>25372.0</v>
      </c>
      <c r="J8882" s="23">
        <f t="shared" si="3"/>
        <v>1.062943402</v>
      </c>
      <c r="K8882" s="24" t="str">
        <f t="shared" si="4"/>
        <v>Over Achived</v>
      </c>
    </row>
    <row r="8883" ht="22.5" customHeight="1">
      <c r="A8883" s="18">
        <v>45784.0</v>
      </c>
      <c r="B8883" s="19" t="str">
        <f t="shared" si="1"/>
        <v>May</v>
      </c>
      <c r="C8883" s="20" t="s">
        <v>13</v>
      </c>
      <c r="D8883" s="19" t="s">
        <v>14</v>
      </c>
      <c r="E8883" s="19" t="s">
        <v>19</v>
      </c>
      <c r="F8883" s="21">
        <v>1.0</v>
      </c>
      <c r="G8883" s="22">
        <v>30305.0</v>
      </c>
      <c r="H8883" s="15" t="str">
        <f t="shared" si="2"/>
        <v>Base Range</v>
      </c>
      <c r="I8883" s="22">
        <v>23305.0</v>
      </c>
      <c r="J8883" s="23">
        <f t="shared" si="3"/>
        <v>1.300364729</v>
      </c>
      <c r="K8883" s="24" t="str">
        <f t="shared" si="4"/>
        <v>Over Achived</v>
      </c>
    </row>
    <row r="8884" ht="22.5" customHeight="1">
      <c r="A8884" s="18">
        <v>45785.0</v>
      </c>
      <c r="B8884" s="19" t="str">
        <f t="shared" si="1"/>
        <v>May</v>
      </c>
      <c r="C8884" s="20" t="s">
        <v>13</v>
      </c>
      <c r="D8884" s="19" t="s">
        <v>29</v>
      </c>
      <c r="E8884" s="19" t="s">
        <v>63</v>
      </c>
      <c r="F8884" s="21">
        <v>1.0</v>
      </c>
      <c r="G8884" s="22">
        <v>8264.0</v>
      </c>
      <c r="H8884" s="15" t="str">
        <f t="shared" si="2"/>
        <v>Base Range</v>
      </c>
      <c r="I8884" s="22">
        <v>8850.0</v>
      </c>
      <c r="J8884" s="23">
        <f t="shared" si="3"/>
        <v>0.9337853107</v>
      </c>
      <c r="K8884" s="24" t="str">
        <f t="shared" si="4"/>
        <v>Target Not Meet</v>
      </c>
    </row>
    <row r="8885" ht="22.5" customHeight="1">
      <c r="A8885" s="18">
        <v>45785.0</v>
      </c>
      <c r="B8885" s="19" t="str">
        <f t="shared" si="1"/>
        <v>May</v>
      </c>
      <c r="C8885" s="20" t="s">
        <v>13</v>
      </c>
      <c r="D8885" s="19" t="s">
        <v>37</v>
      </c>
      <c r="E8885" s="19" t="s">
        <v>38</v>
      </c>
      <c r="F8885" s="21">
        <v>1.0</v>
      </c>
      <c r="G8885" s="22">
        <v>35347.0</v>
      </c>
      <c r="H8885" s="15" t="str">
        <f t="shared" si="2"/>
        <v>Base Range</v>
      </c>
      <c r="I8885" s="22">
        <v>40040.0</v>
      </c>
      <c r="J8885" s="23">
        <f t="shared" si="3"/>
        <v>0.8827922078</v>
      </c>
      <c r="K8885" s="24" t="str">
        <f t="shared" si="4"/>
        <v>Target Not Meet</v>
      </c>
    </row>
    <row r="8886" ht="22.5" customHeight="1">
      <c r="A8886" s="18">
        <v>45785.0</v>
      </c>
      <c r="B8886" s="19" t="str">
        <f t="shared" si="1"/>
        <v>May</v>
      </c>
      <c r="C8886" s="20" t="s">
        <v>13</v>
      </c>
      <c r="D8886" s="19" t="s">
        <v>37</v>
      </c>
      <c r="E8886" s="19" t="s">
        <v>68</v>
      </c>
      <c r="F8886" s="21">
        <v>1.0</v>
      </c>
      <c r="G8886" s="22">
        <v>19197.0</v>
      </c>
      <c r="H8886" s="15" t="str">
        <f t="shared" si="2"/>
        <v>Base Range</v>
      </c>
      <c r="I8886" s="22">
        <v>20356.0</v>
      </c>
      <c r="J8886" s="23">
        <f t="shared" si="3"/>
        <v>0.9430634702</v>
      </c>
      <c r="K8886" s="24" t="str">
        <f t="shared" si="4"/>
        <v>Target Not Meet</v>
      </c>
    </row>
    <row r="8887" ht="22.5" customHeight="1">
      <c r="A8887" s="18">
        <v>45785.0</v>
      </c>
      <c r="B8887" s="19" t="str">
        <f t="shared" si="1"/>
        <v>May</v>
      </c>
      <c r="C8887" s="20" t="s">
        <v>13</v>
      </c>
      <c r="D8887" s="19" t="s">
        <v>37</v>
      </c>
      <c r="E8887" s="19" t="s">
        <v>26</v>
      </c>
      <c r="F8887" s="21">
        <v>1.0</v>
      </c>
      <c r="G8887" s="22">
        <v>29497.0</v>
      </c>
      <c r="H8887" s="15" t="str">
        <f t="shared" si="2"/>
        <v>Base Range</v>
      </c>
      <c r="I8887" s="22">
        <v>37231.0</v>
      </c>
      <c r="J8887" s="23">
        <f t="shared" si="3"/>
        <v>0.7922698826</v>
      </c>
      <c r="K8887" s="24" t="str">
        <f t="shared" si="4"/>
        <v>Target Not Meet</v>
      </c>
    </row>
    <row r="8888" ht="22.5" customHeight="1">
      <c r="A8888" s="18">
        <v>45785.0</v>
      </c>
      <c r="B8888" s="19" t="str">
        <f t="shared" si="1"/>
        <v>May</v>
      </c>
      <c r="C8888" s="20" t="s">
        <v>13</v>
      </c>
      <c r="D8888" s="19" t="s">
        <v>37</v>
      </c>
      <c r="E8888" s="19" t="s">
        <v>23</v>
      </c>
      <c r="F8888" s="21">
        <v>1.0</v>
      </c>
      <c r="G8888" s="22">
        <v>26649.0</v>
      </c>
      <c r="H8888" s="15" t="str">
        <f t="shared" si="2"/>
        <v>Base Range</v>
      </c>
      <c r="I8888" s="22">
        <v>34387.0</v>
      </c>
      <c r="J8888" s="23">
        <f t="shared" si="3"/>
        <v>0.7749731003</v>
      </c>
      <c r="K8888" s="24" t="str">
        <f t="shared" si="4"/>
        <v>Target Not Meet</v>
      </c>
    </row>
    <row r="8889" ht="22.5" customHeight="1">
      <c r="A8889" s="18">
        <v>45785.0</v>
      </c>
      <c r="B8889" s="19" t="str">
        <f t="shared" si="1"/>
        <v>May</v>
      </c>
      <c r="C8889" s="20" t="s">
        <v>13</v>
      </c>
      <c r="D8889" s="19" t="s">
        <v>37</v>
      </c>
      <c r="E8889" s="19" t="s">
        <v>38</v>
      </c>
      <c r="F8889" s="21">
        <v>1.0</v>
      </c>
      <c r="G8889" s="22">
        <v>34067.0</v>
      </c>
      <c r="H8889" s="15" t="str">
        <f t="shared" si="2"/>
        <v>Base Range</v>
      </c>
      <c r="I8889" s="22">
        <v>42919.0</v>
      </c>
      <c r="J8889" s="23">
        <f t="shared" si="3"/>
        <v>0.7937510194</v>
      </c>
      <c r="K8889" s="24" t="str">
        <f t="shared" si="4"/>
        <v>Target Not Meet</v>
      </c>
    </row>
    <row r="8890" ht="22.5" customHeight="1">
      <c r="A8890" s="18">
        <v>45785.0</v>
      </c>
      <c r="B8890" s="19" t="str">
        <f t="shared" si="1"/>
        <v>May</v>
      </c>
      <c r="C8890" s="20" t="s">
        <v>13</v>
      </c>
      <c r="D8890" s="19" t="s">
        <v>29</v>
      </c>
      <c r="E8890" s="19" t="s">
        <v>19</v>
      </c>
      <c r="F8890" s="21">
        <v>1.0</v>
      </c>
      <c r="G8890" s="22">
        <v>29705.0</v>
      </c>
      <c r="H8890" s="15" t="str">
        <f t="shared" si="2"/>
        <v>Base Range</v>
      </c>
      <c r="I8890" s="22">
        <v>36589.0</v>
      </c>
      <c r="J8890" s="23">
        <f t="shared" si="3"/>
        <v>0.8118560223</v>
      </c>
      <c r="K8890" s="24" t="str">
        <f t="shared" si="4"/>
        <v>Target Not Meet</v>
      </c>
    </row>
    <row r="8891" ht="22.5" customHeight="1">
      <c r="A8891" s="18">
        <v>45785.0</v>
      </c>
      <c r="B8891" s="19" t="str">
        <f t="shared" si="1"/>
        <v>May</v>
      </c>
      <c r="C8891" s="20" t="s">
        <v>13</v>
      </c>
      <c r="D8891" s="19" t="s">
        <v>14</v>
      </c>
      <c r="E8891" s="19" t="s">
        <v>23</v>
      </c>
      <c r="F8891" s="21">
        <v>1.0</v>
      </c>
      <c r="G8891" s="22">
        <v>22852.0</v>
      </c>
      <c r="H8891" s="15" t="str">
        <f t="shared" si="2"/>
        <v>Base Range</v>
      </c>
      <c r="I8891" s="22">
        <v>19591.0</v>
      </c>
      <c r="J8891" s="23">
        <f t="shared" si="3"/>
        <v>1.166453984</v>
      </c>
      <c r="K8891" s="24" t="str">
        <f t="shared" si="4"/>
        <v>Over Achived</v>
      </c>
    </row>
    <row r="8892" ht="22.5" customHeight="1">
      <c r="A8892" s="18">
        <v>45785.0</v>
      </c>
      <c r="B8892" s="19" t="str">
        <f t="shared" si="1"/>
        <v>May</v>
      </c>
      <c r="C8892" s="20" t="s">
        <v>13</v>
      </c>
      <c r="D8892" s="19" t="s">
        <v>18</v>
      </c>
      <c r="E8892" s="19" t="s">
        <v>38</v>
      </c>
      <c r="F8892" s="21">
        <v>1.0</v>
      </c>
      <c r="G8892" s="22">
        <v>31996.0</v>
      </c>
      <c r="H8892" s="15" t="str">
        <f t="shared" si="2"/>
        <v>Base Range</v>
      </c>
      <c r="I8892" s="22">
        <v>26938.0</v>
      </c>
      <c r="J8892" s="23">
        <f t="shared" si="3"/>
        <v>1.187764496</v>
      </c>
      <c r="K8892" s="24" t="str">
        <f t="shared" si="4"/>
        <v>Over Achived</v>
      </c>
    </row>
    <row r="8893" ht="22.5" customHeight="1">
      <c r="A8893" s="18">
        <v>45785.0</v>
      </c>
      <c r="B8893" s="19" t="str">
        <f t="shared" si="1"/>
        <v>May</v>
      </c>
      <c r="C8893" s="20" t="s">
        <v>13</v>
      </c>
      <c r="D8893" s="19" t="s">
        <v>18</v>
      </c>
      <c r="E8893" s="19" t="s">
        <v>26</v>
      </c>
      <c r="F8893" s="21">
        <v>1.0</v>
      </c>
      <c r="G8893" s="22">
        <v>32050.0</v>
      </c>
      <c r="H8893" s="15" t="str">
        <f t="shared" si="2"/>
        <v>Base Range</v>
      </c>
      <c r="I8893" s="22">
        <v>28577.0</v>
      </c>
      <c r="J8893" s="23">
        <f t="shared" si="3"/>
        <v>1.121531301</v>
      </c>
      <c r="K8893" s="24" t="str">
        <f t="shared" si="4"/>
        <v>Over Achived</v>
      </c>
    </row>
    <row r="8894" ht="22.5" customHeight="1">
      <c r="A8894" s="18">
        <v>45785.0</v>
      </c>
      <c r="B8894" s="19" t="str">
        <f t="shared" si="1"/>
        <v>May</v>
      </c>
      <c r="C8894" s="20" t="s">
        <v>13</v>
      </c>
      <c r="D8894" s="19" t="s">
        <v>18</v>
      </c>
      <c r="E8894" s="19" t="s">
        <v>26</v>
      </c>
      <c r="F8894" s="21">
        <v>1.0</v>
      </c>
      <c r="G8894" s="22">
        <v>28617.0</v>
      </c>
      <c r="H8894" s="15" t="str">
        <f t="shared" si="2"/>
        <v>Base Range</v>
      </c>
      <c r="I8894" s="22">
        <v>23884.0</v>
      </c>
      <c r="J8894" s="23">
        <f t="shared" si="3"/>
        <v>1.198166136</v>
      </c>
      <c r="K8894" s="24" t="str">
        <f t="shared" si="4"/>
        <v>Over Achived</v>
      </c>
    </row>
    <row r="8895" ht="22.5" customHeight="1">
      <c r="A8895" s="18">
        <v>45785.0</v>
      </c>
      <c r="B8895" s="19" t="str">
        <f t="shared" si="1"/>
        <v>May</v>
      </c>
      <c r="C8895" s="20" t="s">
        <v>13</v>
      </c>
      <c r="D8895" s="19" t="s">
        <v>18</v>
      </c>
      <c r="E8895" s="19" t="s">
        <v>26</v>
      </c>
      <c r="F8895" s="21">
        <v>1.0</v>
      </c>
      <c r="G8895" s="22">
        <v>31369.0</v>
      </c>
      <c r="H8895" s="15" t="str">
        <f t="shared" si="2"/>
        <v>Base Range</v>
      </c>
      <c r="I8895" s="22">
        <v>25570.0</v>
      </c>
      <c r="J8895" s="23">
        <f t="shared" si="3"/>
        <v>1.226789206</v>
      </c>
      <c r="K8895" s="24" t="str">
        <f t="shared" si="4"/>
        <v>Over Achived</v>
      </c>
    </row>
    <row r="8896" ht="22.5" customHeight="1">
      <c r="A8896" s="18">
        <v>45785.0</v>
      </c>
      <c r="B8896" s="19" t="str">
        <f t="shared" si="1"/>
        <v>May</v>
      </c>
      <c r="C8896" s="20" t="s">
        <v>13</v>
      </c>
      <c r="D8896" s="19" t="s">
        <v>18</v>
      </c>
      <c r="E8896" s="19" t="s">
        <v>68</v>
      </c>
      <c r="F8896" s="21">
        <v>1.0</v>
      </c>
      <c r="G8896" s="22">
        <v>23344.0</v>
      </c>
      <c r="H8896" s="15" t="str">
        <f t="shared" si="2"/>
        <v>Base Range</v>
      </c>
      <c r="I8896" s="22">
        <v>19161.0</v>
      </c>
      <c r="J8896" s="23">
        <f t="shared" si="3"/>
        <v>1.218308022</v>
      </c>
      <c r="K8896" s="24" t="str">
        <f t="shared" si="4"/>
        <v>Over Achived</v>
      </c>
    </row>
    <row r="8897" ht="22.5" customHeight="1">
      <c r="A8897" s="18">
        <v>45785.0</v>
      </c>
      <c r="B8897" s="19" t="str">
        <f t="shared" si="1"/>
        <v>May</v>
      </c>
      <c r="C8897" s="20" t="s">
        <v>13</v>
      </c>
      <c r="D8897" s="19" t="s">
        <v>169</v>
      </c>
      <c r="E8897" s="19" t="s">
        <v>26</v>
      </c>
      <c r="F8897" s="21">
        <v>1.0</v>
      </c>
      <c r="G8897" s="22">
        <v>35111.0</v>
      </c>
      <c r="H8897" s="15" t="str">
        <f t="shared" si="2"/>
        <v>Base Range</v>
      </c>
      <c r="I8897" s="22">
        <v>39651.0</v>
      </c>
      <c r="J8897" s="23">
        <f t="shared" si="3"/>
        <v>0.8855009962</v>
      </c>
      <c r="K8897" s="24" t="str">
        <f t="shared" si="4"/>
        <v>Target Not Meet</v>
      </c>
    </row>
    <row r="8898" ht="22.5" customHeight="1">
      <c r="A8898" s="18">
        <v>45785.0</v>
      </c>
      <c r="B8898" s="19" t="str">
        <f t="shared" si="1"/>
        <v>May</v>
      </c>
      <c r="C8898" s="20" t="s">
        <v>13</v>
      </c>
      <c r="D8898" s="19" t="s">
        <v>14</v>
      </c>
      <c r="E8898" s="19" t="s">
        <v>26</v>
      </c>
      <c r="F8898" s="21">
        <v>1.0</v>
      </c>
      <c r="G8898" s="22">
        <v>37593.0</v>
      </c>
      <c r="H8898" s="15" t="str">
        <f t="shared" si="2"/>
        <v>Base Range</v>
      </c>
      <c r="I8898" s="22">
        <v>28324.0</v>
      </c>
      <c r="J8898" s="23">
        <f t="shared" si="3"/>
        <v>1.327248976</v>
      </c>
      <c r="K8898" s="24" t="str">
        <f t="shared" si="4"/>
        <v>Over Achived</v>
      </c>
    </row>
    <row r="8899" ht="22.5" customHeight="1">
      <c r="A8899" s="18">
        <v>45785.0</v>
      </c>
      <c r="B8899" s="19" t="str">
        <f t="shared" si="1"/>
        <v>May</v>
      </c>
      <c r="C8899" s="20" t="s">
        <v>13</v>
      </c>
      <c r="D8899" s="19" t="s">
        <v>29</v>
      </c>
      <c r="E8899" s="19" t="s">
        <v>63</v>
      </c>
      <c r="F8899" s="21">
        <v>1.0</v>
      </c>
      <c r="G8899" s="22">
        <v>8164.0</v>
      </c>
      <c r="H8899" s="15" t="str">
        <f t="shared" si="2"/>
        <v>Base Range</v>
      </c>
      <c r="I8899" s="22">
        <v>10033.0</v>
      </c>
      <c r="J8899" s="23">
        <f t="shared" si="3"/>
        <v>0.8137147414</v>
      </c>
      <c r="K8899" s="24" t="str">
        <f t="shared" si="4"/>
        <v>Target Not Meet</v>
      </c>
    </row>
    <row r="8900" ht="22.5" customHeight="1">
      <c r="A8900" s="18">
        <v>45785.0</v>
      </c>
      <c r="B8900" s="19" t="str">
        <f t="shared" si="1"/>
        <v>May</v>
      </c>
      <c r="C8900" s="20" t="s">
        <v>13</v>
      </c>
      <c r="D8900" s="19" t="s">
        <v>169</v>
      </c>
      <c r="E8900" s="19" t="s">
        <v>38</v>
      </c>
      <c r="F8900" s="21">
        <v>1.0</v>
      </c>
      <c r="G8900" s="22">
        <v>30178.0</v>
      </c>
      <c r="H8900" s="15" t="str">
        <f t="shared" si="2"/>
        <v>Base Range</v>
      </c>
      <c r="I8900" s="22">
        <v>33684.0</v>
      </c>
      <c r="J8900" s="23">
        <f t="shared" si="3"/>
        <v>0.8959149745</v>
      </c>
      <c r="K8900" s="24" t="str">
        <f t="shared" si="4"/>
        <v>Target Not Meet</v>
      </c>
    </row>
    <row r="8901" ht="22.5" customHeight="1">
      <c r="A8901" s="18">
        <v>45785.0</v>
      </c>
      <c r="B8901" s="19" t="str">
        <f t="shared" si="1"/>
        <v>May</v>
      </c>
      <c r="C8901" s="20" t="s">
        <v>57</v>
      </c>
      <c r="D8901" s="19" t="s">
        <v>71</v>
      </c>
      <c r="E8901" s="19" t="s">
        <v>23</v>
      </c>
      <c r="F8901" s="21">
        <v>1.0</v>
      </c>
      <c r="G8901" s="22">
        <v>19462.0</v>
      </c>
      <c r="H8901" s="15" t="str">
        <f t="shared" si="2"/>
        <v>Base Range</v>
      </c>
      <c r="I8901" s="22">
        <v>22662.0</v>
      </c>
      <c r="J8901" s="23">
        <f t="shared" si="3"/>
        <v>0.8587944577</v>
      </c>
      <c r="K8901" s="24" t="str">
        <f t="shared" si="4"/>
        <v>Target Not Meet</v>
      </c>
    </row>
    <row r="8902" ht="22.5" customHeight="1">
      <c r="A8902" s="18">
        <v>45785.0</v>
      </c>
      <c r="B8902" s="19" t="str">
        <f t="shared" si="1"/>
        <v>May</v>
      </c>
      <c r="C8902" s="20" t="s">
        <v>13</v>
      </c>
      <c r="D8902" s="19" t="s">
        <v>169</v>
      </c>
      <c r="E8902" s="19" t="s">
        <v>63</v>
      </c>
      <c r="F8902" s="21">
        <v>1.0</v>
      </c>
      <c r="G8902" s="22">
        <v>9526.0</v>
      </c>
      <c r="H8902" s="15" t="str">
        <f t="shared" si="2"/>
        <v>Base Range</v>
      </c>
      <c r="I8902" s="22">
        <v>11023.0</v>
      </c>
      <c r="J8902" s="23">
        <f t="shared" si="3"/>
        <v>0.8641930509</v>
      </c>
      <c r="K8902" s="24" t="str">
        <f t="shared" si="4"/>
        <v>Target Not Meet</v>
      </c>
    </row>
    <row r="8903" ht="22.5" customHeight="1">
      <c r="A8903" s="18">
        <v>45785.0</v>
      </c>
      <c r="B8903" s="19" t="str">
        <f t="shared" si="1"/>
        <v>May</v>
      </c>
      <c r="C8903" s="20" t="s">
        <v>57</v>
      </c>
      <c r="D8903" s="19" t="s">
        <v>85</v>
      </c>
      <c r="E8903" s="19" t="s">
        <v>19</v>
      </c>
      <c r="F8903" s="21">
        <v>1.0</v>
      </c>
      <c r="G8903" s="22">
        <v>21168.0</v>
      </c>
      <c r="H8903" s="15" t="str">
        <f t="shared" si="2"/>
        <v>Base Range</v>
      </c>
      <c r="I8903" s="22">
        <v>27330.0</v>
      </c>
      <c r="J8903" s="23">
        <f t="shared" si="3"/>
        <v>0.7745334797</v>
      </c>
      <c r="K8903" s="24" t="str">
        <f t="shared" si="4"/>
        <v>Target Not Meet</v>
      </c>
    </row>
    <row r="8904" ht="22.5" customHeight="1">
      <c r="A8904" s="18">
        <v>45785.0</v>
      </c>
      <c r="B8904" s="19" t="str">
        <f t="shared" si="1"/>
        <v>May</v>
      </c>
      <c r="C8904" s="20" t="s">
        <v>13</v>
      </c>
      <c r="D8904" s="19" t="s">
        <v>14</v>
      </c>
      <c r="E8904" s="19" t="s">
        <v>19</v>
      </c>
      <c r="F8904" s="21">
        <v>1.0</v>
      </c>
      <c r="G8904" s="22">
        <v>22470.0</v>
      </c>
      <c r="H8904" s="15" t="str">
        <f t="shared" si="2"/>
        <v>Base Range</v>
      </c>
      <c r="I8904" s="22">
        <v>18222.0</v>
      </c>
      <c r="J8904" s="23">
        <f t="shared" si="3"/>
        <v>1.233124794</v>
      </c>
      <c r="K8904" s="24" t="str">
        <f t="shared" si="4"/>
        <v>Over Achived</v>
      </c>
    </row>
    <row r="8905" ht="22.5" customHeight="1">
      <c r="A8905" s="18">
        <v>45785.0</v>
      </c>
      <c r="B8905" s="19" t="str">
        <f t="shared" si="1"/>
        <v>May</v>
      </c>
      <c r="C8905" s="20" t="s">
        <v>57</v>
      </c>
      <c r="D8905" s="19" t="s">
        <v>85</v>
      </c>
      <c r="E8905" s="19" t="s">
        <v>19</v>
      </c>
      <c r="F8905" s="21">
        <v>1.0</v>
      </c>
      <c r="G8905" s="22">
        <v>21966.0</v>
      </c>
      <c r="H8905" s="15" t="str">
        <f t="shared" si="2"/>
        <v>Base Range</v>
      </c>
      <c r="I8905" s="22">
        <v>24250.0</v>
      </c>
      <c r="J8905" s="23">
        <f t="shared" si="3"/>
        <v>0.905814433</v>
      </c>
      <c r="K8905" s="24" t="str">
        <f t="shared" si="4"/>
        <v>Target Not Meet</v>
      </c>
    </row>
    <row r="8906" ht="22.5" customHeight="1">
      <c r="A8906" s="18">
        <v>45785.0</v>
      </c>
      <c r="B8906" s="19" t="str">
        <f t="shared" si="1"/>
        <v>May</v>
      </c>
      <c r="C8906" s="20" t="s">
        <v>57</v>
      </c>
      <c r="D8906" s="19" t="s">
        <v>85</v>
      </c>
      <c r="E8906" s="19" t="s">
        <v>19</v>
      </c>
      <c r="F8906" s="21">
        <v>1.0</v>
      </c>
      <c r="G8906" s="22">
        <v>17205.0</v>
      </c>
      <c r="H8906" s="15" t="str">
        <f t="shared" si="2"/>
        <v>Base Range</v>
      </c>
      <c r="I8906" s="22">
        <v>19340.0</v>
      </c>
      <c r="J8906" s="23">
        <f t="shared" si="3"/>
        <v>0.8896070321</v>
      </c>
      <c r="K8906" s="24" t="str">
        <f t="shared" si="4"/>
        <v>Target Not Meet</v>
      </c>
    </row>
    <row r="8907" ht="22.5" customHeight="1">
      <c r="A8907" s="18">
        <v>45785.0</v>
      </c>
      <c r="B8907" s="19" t="str">
        <f t="shared" si="1"/>
        <v>May</v>
      </c>
      <c r="C8907" s="20" t="s">
        <v>57</v>
      </c>
      <c r="D8907" s="19" t="s">
        <v>80</v>
      </c>
      <c r="E8907" s="19" t="s">
        <v>23</v>
      </c>
      <c r="F8907" s="21">
        <v>1.0</v>
      </c>
      <c r="G8907" s="22">
        <v>17537.0</v>
      </c>
      <c r="H8907" s="15" t="str">
        <f t="shared" si="2"/>
        <v>Base Range</v>
      </c>
      <c r="I8907" s="22">
        <v>22516.0</v>
      </c>
      <c r="J8907" s="23">
        <f t="shared" si="3"/>
        <v>0.7788683603</v>
      </c>
      <c r="K8907" s="24" t="str">
        <f t="shared" si="4"/>
        <v>Target Not Meet</v>
      </c>
    </row>
    <row r="8908" ht="22.5" customHeight="1">
      <c r="A8908" s="18">
        <v>45785.0</v>
      </c>
      <c r="B8908" s="19" t="str">
        <f t="shared" si="1"/>
        <v>May</v>
      </c>
      <c r="C8908" s="20" t="s">
        <v>57</v>
      </c>
      <c r="D8908" s="19" t="s">
        <v>80</v>
      </c>
      <c r="E8908" s="19" t="s">
        <v>63</v>
      </c>
      <c r="F8908" s="21">
        <v>1.0</v>
      </c>
      <c r="G8908" s="22">
        <v>13201.0</v>
      </c>
      <c r="H8908" s="15" t="str">
        <f t="shared" si="2"/>
        <v>Base Range</v>
      </c>
      <c r="I8908" s="22">
        <v>16003.0</v>
      </c>
      <c r="J8908" s="23">
        <f t="shared" si="3"/>
        <v>0.8249078298</v>
      </c>
      <c r="K8908" s="24" t="str">
        <f t="shared" si="4"/>
        <v>Target Not Meet</v>
      </c>
    </row>
    <row r="8909" ht="22.5" customHeight="1">
      <c r="A8909" s="18">
        <v>45785.0</v>
      </c>
      <c r="B8909" s="19" t="str">
        <f t="shared" si="1"/>
        <v>May</v>
      </c>
      <c r="C8909" s="20" t="s">
        <v>57</v>
      </c>
      <c r="D8909" s="19" t="s">
        <v>80</v>
      </c>
      <c r="E8909" s="19" t="s">
        <v>68</v>
      </c>
      <c r="F8909" s="21">
        <v>1.0</v>
      </c>
      <c r="G8909" s="22">
        <v>17788.0</v>
      </c>
      <c r="H8909" s="15" t="str">
        <f t="shared" si="2"/>
        <v>Base Range</v>
      </c>
      <c r="I8909" s="22">
        <v>20084.0</v>
      </c>
      <c r="J8909" s="23">
        <f t="shared" si="3"/>
        <v>0.8856801434</v>
      </c>
      <c r="K8909" s="24" t="str">
        <f t="shared" si="4"/>
        <v>Target Not Meet</v>
      </c>
    </row>
    <row r="8910" ht="22.5" customHeight="1">
      <c r="A8910" s="18">
        <v>45785.0</v>
      </c>
      <c r="B8910" s="19" t="str">
        <f t="shared" si="1"/>
        <v>May</v>
      </c>
      <c r="C8910" s="20" t="s">
        <v>13</v>
      </c>
      <c r="D8910" s="19" t="s">
        <v>169</v>
      </c>
      <c r="E8910" s="19" t="s">
        <v>38</v>
      </c>
      <c r="F8910" s="21">
        <v>1.0</v>
      </c>
      <c r="G8910" s="22">
        <v>34128.0</v>
      </c>
      <c r="H8910" s="15" t="str">
        <f t="shared" si="2"/>
        <v>Base Range</v>
      </c>
      <c r="I8910" s="22">
        <v>43044.0</v>
      </c>
      <c r="J8910" s="23">
        <f t="shared" si="3"/>
        <v>0.7928631168</v>
      </c>
      <c r="K8910" s="24" t="str">
        <f t="shared" si="4"/>
        <v>Target Not Meet</v>
      </c>
    </row>
    <row r="8911" ht="22.5" customHeight="1">
      <c r="A8911" s="18">
        <v>45785.0</v>
      </c>
      <c r="B8911" s="19" t="str">
        <f t="shared" si="1"/>
        <v>May</v>
      </c>
      <c r="C8911" s="20" t="s">
        <v>57</v>
      </c>
      <c r="D8911" s="19" t="s">
        <v>71</v>
      </c>
      <c r="E8911" s="19" t="s">
        <v>68</v>
      </c>
      <c r="F8911" s="21">
        <v>1.0</v>
      </c>
      <c r="G8911" s="22">
        <v>14032.0</v>
      </c>
      <c r="H8911" s="15" t="str">
        <f t="shared" si="2"/>
        <v>Base Range</v>
      </c>
      <c r="I8911" s="22">
        <v>15439.0</v>
      </c>
      <c r="J8911" s="23">
        <f t="shared" si="3"/>
        <v>0.9088671546</v>
      </c>
      <c r="K8911" s="24" t="str">
        <f t="shared" si="4"/>
        <v>Target Not Meet</v>
      </c>
    </row>
    <row r="8912" ht="22.5" customHeight="1">
      <c r="A8912" s="18">
        <v>45785.0</v>
      </c>
      <c r="B8912" s="19" t="str">
        <f t="shared" si="1"/>
        <v>May</v>
      </c>
      <c r="C8912" s="20" t="s">
        <v>57</v>
      </c>
      <c r="D8912" s="19" t="s">
        <v>71</v>
      </c>
      <c r="E8912" s="19" t="s">
        <v>34</v>
      </c>
      <c r="F8912" s="21">
        <v>1.0</v>
      </c>
      <c r="G8912" s="22">
        <v>37558.0</v>
      </c>
      <c r="H8912" s="15" t="str">
        <f t="shared" si="2"/>
        <v>Base Range</v>
      </c>
      <c r="I8912" s="22">
        <v>42985.0</v>
      </c>
      <c r="J8912" s="23">
        <f t="shared" si="3"/>
        <v>0.8737466558</v>
      </c>
      <c r="K8912" s="24" t="str">
        <f t="shared" si="4"/>
        <v>Target Not Meet</v>
      </c>
    </row>
    <row r="8913" ht="22.5" customHeight="1">
      <c r="A8913" s="18">
        <v>45785.0</v>
      </c>
      <c r="B8913" s="19" t="str">
        <f t="shared" si="1"/>
        <v>May</v>
      </c>
      <c r="C8913" s="20" t="s">
        <v>57</v>
      </c>
      <c r="D8913" s="25" t="s">
        <v>62</v>
      </c>
      <c r="E8913" s="19" t="s">
        <v>34</v>
      </c>
      <c r="F8913" s="21">
        <v>1.0</v>
      </c>
      <c r="G8913" s="22">
        <v>35519.0</v>
      </c>
      <c r="H8913" s="15" t="str">
        <f t="shared" si="2"/>
        <v>Base Range</v>
      </c>
      <c r="I8913" s="22">
        <v>30885.0</v>
      </c>
      <c r="J8913" s="23">
        <f t="shared" si="3"/>
        <v>1.150040473</v>
      </c>
      <c r="K8913" s="24" t="str">
        <f t="shared" si="4"/>
        <v>Over Achived</v>
      </c>
    </row>
    <row r="8914" ht="22.5" customHeight="1">
      <c r="A8914" s="18">
        <v>45785.0</v>
      </c>
      <c r="B8914" s="19" t="str">
        <f t="shared" si="1"/>
        <v>May</v>
      </c>
      <c r="C8914" s="20" t="s">
        <v>57</v>
      </c>
      <c r="D8914" s="25" t="s">
        <v>62</v>
      </c>
      <c r="E8914" s="19" t="s">
        <v>19</v>
      </c>
      <c r="F8914" s="21">
        <v>1.0</v>
      </c>
      <c r="G8914" s="22">
        <v>19108.0</v>
      </c>
      <c r="H8914" s="15" t="str">
        <f t="shared" si="2"/>
        <v>Base Range</v>
      </c>
      <c r="I8914" s="22">
        <v>15266.0</v>
      </c>
      <c r="J8914" s="23">
        <f t="shared" si="3"/>
        <v>1.251670379</v>
      </c>
      <c r="K8914" s="24" t="str">
        <f t="shared" si="4"/>
        <v>Over Achived</v>
      </c>
    </row>
    <row r="8915" ht="22.5" customHeight="1">
      <c r="A8915" s="18">
        <v>45785.0</v>
      </c>
      <c r="B8915" s="19" t="str">
        <f t="shared" si="1"/>
        <v>May</v>
      </c>
      <c r="C8915" s="20" t="s">
        <v>57</v>
      </c>
      <c r="D8915" s="25" t="s">
        <v>62</v>
      </c>
      <c r="E8915" s="19" t="s">
        <v>34</v>
      </c>
      <c r="F8915" s="21">
        <v>1.0</v>
      </c>
      <c r="G8915" s="22">
        <v>32459.0</v>
      </c>
      <c r="H8915" s="15" t="str">
        <f t="shared" si="2"/>
        <v>Base Range</v>
      </c>
      <c r="I8915" s="22">
        <v>26040.0</v>
      </c>
      <c r="J8915" s="23">
        <f t="shared" si="3"/>
        <v>1.246505376</v>
      </c>
      <c r="K8915" s="24" t="str">
        <f t="shared" si="4"/>
        <v>Over Achived</v>
      </c>
    </row>
    <row r="8916" ht="22.5" customHeight="1">
      <c r="A8916" s="18">
        <v>45785.0</v>
      </c>
      <c r="B8916" s="19" t="str">
        <f t="shared" si="1"/>
        <v>May</v>
      </c>
      <c r="C8916" s="20" t="s">
        <v>57</v>
      </c>
      <c r="D8916" s="25" t="s">
        <v>62</v>
      </c>
      <c r="E8916" s="19" t="s">
        <v>34</v>
      </c>
      <c r="F8916" s="21">
        <v>1.0</v>
      </c>
      <c r="G8916" s="22">
        <v>34190.0</v>
      </c>
      <c r="H8916" s="15" t="str">
        <f t="shared" si="2"/>
        <v>Base Range</v>
      </c>
      <c r="I8916" s="22">
        <v>26153.0</v>
      </c>
      <c r="J8916" s="23">
        <f t="shared" si="3"/>
        <v>1.307307001</v>
      </c>
      <c r="K8916" s="24" t="str">
        <f t="shared" si="4"/>
        <v>Over Achived</v>
      </c>
    </row>
    <row r="8917" ht="22.5" customHeight="1">
      <c r="A8917" s="18">
        <v>45785.0</v>
      </c>
      <c r="B8917" s="19" t="str">
        <f t="shared" si="1"/>
        <v>May</v>
      </c>
      <c r="C8917" s="20" t="s">
        <v>57</v>
      </c>
      <c r="D8917" s="19" t="s">
        <v>58</v>
      </c>
      <c r="E8917" s="19" t="s">
        <v>68</v>
      </c>
      <c r="F8917" s="21">
        <v>1.0</v>
      </c>
      <c r="G8917" s="22">
        <v>17190.0</v>
      </c>
      <c r="H8917" s="15" t="str">
        <f t="shared" si="2"/>
        <v>Base Range</v>
      </c>
      <c r="I8917" s="22">
        <v>15831.0</v>
      </c>
      <c r="J8917" s="23">
        <f t="shared" si="3"/>
        <v>1.08584423</v>
      </c>
      <c r="K8917" s="24" t="str">
        <f t="shared" si="4"/>
        <v>Over Achived</v>
      </c>
    </row>
    <row r="8918" ht="22.5" customHeight="1">
      <c r="A8918" s="18">
        <v>45785.0</v>
      </c>
      <c r="B8918" s="19" t="str">
        <f t="shared" si="1"/>
        <v>May</v>
      </c>
      <c r="C8918" s="20" t="s">
        <v>57</v>
      </c>
      <c r="D8918" s="19" t="s">
        <v>58</v>
      </c>
      <c r="E8918" s="19" t="s">
        <v>9</v>
      </c>
      <c r="F8918" s="21">
        <v>2.0</v>
      </c>
      <c r="G8918" s="22">
        <v>36185.0</v>
      </c>
      <c r="H8918" s="15" t="str">
        <f t="shared" si="2"/>
        <v>Base Range</v>
      </c>
      <c r="I8918" s="22">
        <v>33916.0</v>
      </c>
      <c r="J8918" s="23">
        <f t="shared" si="3"/>
        <v>1.066900578</v>
      </c>
      <c r="K8918" s="24" t="str">
        <f t="shared" si="4"/>
        <v>Over Achived</v>
      </c>
    </row>
    <row r="8919" ht="22.5" customHeight="1">
      <c r="A8919" s="18">
        <v>45785.0</v>
      </c>
      <c r="B8919" s="19" t="str">
        <f t="shared" si="1"/>
        <v>May</v>
      </c>
      <c r="C8919" s="20" t="s">
        <v>57</v>
      </c>
      <c r="D8919" s="19" t="s">
        <v>71</v>
      </c>
      <c r="E8919" s="19" t="s">
        <v>26</v>
      </c>
      <c r="F8919" s="21">
        <v>1.0</v>
      </c>
      <c r="G8919" s="22">
        <v>21611.0</v>
      </c>
      <c r="H8919" s="15" t="str">
        <f t="shared" si="2"/>
        <v>Base Range</v>
      </c>
      <c r="I8919" s="22">
        <v>26003.0</v>
      </c>
      <c r="J8919" s="23">
        <f t="shared" si="3"/>
        <v>0.831096412</v>
      </c>
      <c r="K8919" s="24" t="str">
        <f t="shared" si="4"/>
        <v>Target Not Meet</v>
      </c>
    </row>
    <row r="8920" ht="22.5" customHeight="1">
      <c r="A8920" s="18">
        <v>45785.0</v>
      </c>
      <c r="B8920" s="19" t="str">
        <f t="shared" si="1"/>
        <v>May</v>
      </c>
      <c r="C8920" s="20" t="s">
        <v>13</v>
      </c>
      <c r="D8920" s="19" t="s">
        <v>14</v>
      </c>
      <c r="E8920" s="19" t="s">
        <v>19</v>
      </c>
      <c r="F8920" s="21">
        <v>1.0</v>
      </c>
      <c r="G8920" s="22">
        <v>28755.0</v>
      </c>
      <c r="H8920" s="15" t="str">
        <f t="shared" si="2"/>
        <v>Base Range</v>
      </c>
      <c r="I8920" s="22">
        <v>25116.0</v>
      </c>
      <c r="J8920" s="23">
        <f t="shared" si="3"/>
        <v>1.144887721</v>
      </c>
      <c r="K8920" s="24" t="str">
        <f t="shared" si="4"/>
        <v>Over Achived</v>
      </c>
    </row>
    <row r="8921" ht="22.5" customHeight="1">
      <c r="A8921" s="18">
        <v>45785.0</v>
      </c>
      <c r="B8921" s="19" t="str">
        <f t="shared" si="1"/>
        <v>May</v>
      </c>
      <c r="C8921" s="20" t="s">
        <v>57</v>
      </c>
      <c r="D8921" s="19" t="s">
        <v>71</v>
      </c>
      <c r="E8921" s="19" t="s">
        <v>68</v>
      </c>
      <c r="F8921" s="21">
        <v>1.0</v>
      </c>
      <c r="G8921" s="22">
        <v>16179.0</v>
      </c>
      <c r="H8921" s="15" t="str">
        <f t="shared" si="2"/>
        <v>Base Range</v>
      </c>
      <c r="I8921" s="22">
        <v>17250.0</v>
      </c>
      <c r="J8921" s="23">
        <f t="shared" si="3"/>
        <v>0.9379130435</v>
      </c>
      <c r="K8921" s="24" t="str">
        <f t="shared" si="4"/>
        <v>Target Not Meet</v>
      </c>
    </row>
    <row r="8922" ht="22.5" customHeight="1">
      <c r="A8922" s="18">
        <v>45785.0</v>
      </c>
      <c r="B8922" s="19" t="str">
        <f t="shared" si="1"/>
        <v>May</v>
      </c>
      <c r="C8922" s="20" t="s">
        <v>92</v>
      </c>
      <c r="D8922" s="19" t="s">
        <v>93</v>
      </c>
      <c r="E8922" s="19" t="s">
        <v>9</v>
      </c>
      <c r="F8922" s="21">
        <v>2.0</v>
      </c>
      <c r="G8922" s="22">
        <v>68708.0</v>
      </c>
      <c r="H8922" s="15" t="str">
        <f t="shared" si="2"/>
        <v>Medium Range</v>
      </c>
      <c r="I8922" s="22">
        <v>74521.0</v>
      </c>
      <c r="J8922" s="23">
        <f t="shared" si="3"/>
        <v>0.9219951423</v>
      </c>
      <c r="K8922" s="24" t="str">
        <f t="shared" si="4"/>
        <v>Target Not Meet</v>
      </c>
    </row>
    <row r="8923" ht="22.5" customHeight="1">
      <c r="A8923" s="18">
        <v>45785.0</v>
      </c>
      <c r="B8923" s="19" t="str">
        <f t="shared" si="1"/>
        <v>May</v>
      </c>
      <c r="C8923" s="20" t="s">
        <v>7</v>
      </c>
      <c r="D8923" s="19" t="s">
        <v>131</v>
      </c>
      <c r="E8923" s="19" t="s">
        <v>34</v>
      </c>
      <c r="F8923" s="21">
        <v>3.0</v>
      </c>
      <c r="G8923" s="22">
        <v>82638.0</v>
      </c>
      <c r="H8923" s="15" t="str">
        <f t="shared" si="2"/>
        <v>High Range</v>
      </c>
      <c r="I8923" s="22">
        <v>59589.0</v>
      </c>
      <c r="J8923" s="23">
        <f t="shared" si="3"/>
        <v>1.386799577</v>
      </c>
      <c r="K8923" s="24" t="str">
        <f t="shared" si="4"/>
        <v>Over Achived</v>
      </c>
    </row>
    <row r="8924" ht="22.5" customHeight="1">
      <c r="A8924" s="18">
        <v>45785.0</v>
      </c>
      <c r="B8924" s="19" t="str">
        <f t="shared" si="1"/>
        <v>May</v>
      </c>
      <c r="C8924" s="20" t="s">
        <v>7</v>
      </c>
      <c r="D8924" s="19" t="s">
        <v>131</v>
      </c>
      <c r="E8924" s="19" t="s">
        <v>19</v>
      </c>
      <c r="F8924" s="21">
        <v>2.0</v>
      </c>
      <c r="G8924" s="22">
        <v>40310.0</v>
      </c>
      <c r="H8924" s="15" t="str">
        <f t="shared" si="2"/>
        <v>Base Range</v>
      </c>
      <c r="I8924" s="22">
        <v>30973.0</v>
      </c>
      <c r="J8924" s="23">
        <f t="shared" si="3"/>
        <v>1.301456107</v>
      </c>
      <c r="K8924" s="24" t="str">
        <f t="shared" si="4"/>
        <v>Over Achived</v>
      </c>
    </row>
    <row r="8925" ht="22.5" customHeight="1">
      <c r="A8925" s="18">
        <v>45785.0</v>
      </c>
      <c r="B8925" s="19" t="str">
        <f t="shared" si="1"/>
        <v>May</v>
      </c>
      <c r="C8925" s="20" t="s">
        <v>7</v>
      </c>
      <c r="D8925" s="19" t="s">
        <v>131</v>
      </c>
      <c r="E8925" s="19" t="s">
        <v>23</v>
      </c>
      <c r="F8925" s="21">
        <v>2.0</v>
      </c>
      <c r="G8925" s="22">
        <v>41265.0</v>
      </c>
      <c r="H8925" s="15" t="str">
        <f t="shared" si="2"/>
        <v>Base Range</v>
      </c>
      <c r="I8925" s="22">
        <v>37962.0</v>
      </c>
      <c r="J8925" s="23">
        <f t="shared" si="3"/>
        <v>1.087008061</v>
      </c>
      <c r="K8925" s="24" t="str">
        <f t="shared" si="4"/>
        <v>Over Achived</v>
      </c>
    </row>
    <row r="8926" ht="22.5" customHeight="1">
      <c r="A8926" s="18">
        <v>45785.0</v>
      </c>
      <c r="B8926" s="19" t="str">
        <f t="shared" si="1"/>
        <v>May</v>
      </c>
      <c r="C8926" s="20" t="s">
        <v>7</v>
      </c>
      <c r="D8926" s="19" t="s">
        <v>126</v>
      </c>
      <c r="E8926" s="19" t="s">
        <v>63</v>
      </c>
      <c r="F8926" s="21">
        <v>2.0</v>
      </c>
      <c r="G8926" s="22">
        <v>27297.0</v>
      </c>
      <c r="H8926" s="15" t="str">
        <f t="shared" si="2"/>
        <v>Base Range</v>
      </c>
      <c r="I8926" s="22">
        <v>21795.0</v>
      </c>
      <c r="J8926" s="23">
        <f t="shared" si="3"/>
        <v>1.252443221</v>
      </c>
      <c r="K8926" s="24" t="str">
        <f t="shared" si="4"/>
        <v>Over Achived</v>
      </c>
    </row>
    <row r="8927" ht="22.5" customHeight="1">
      <c r="A8927" s="18">
        <v>45785.0</v>
      </c>
      <c r="B8927" s="19" t="str">
        <f t="shared" si="1"/>
        <v>May</v>
      </c>
      <c r="C8927" s="20" t="s">
        <v>7</v>
      </c>
      <c r="D8927" s="19" t="s">
        <v>126</v>
      </c>
      <c r="E8927" s="19" t="s">
        <v>38</v>
      </c>
      <c r="F8927" s="21">
        <v>2.0</v>
      </c>
      <c r="G8927" s="22">
        <v>59562.0</v>
      </c>
      <c r="H8927" s="15" t="str">
        <f t="shared" si="2"/>
        <v>Medium Range</v>
      </c>
      <c r="I8927" s="22">
        <v>51103.0</v>
      </c>
      <c r="J8927" s="23">
        <f t="shared" si="3"/>
        <v>1.165528443</v>
      </c>
      <c r="K8927" s="24" t="str">
        <f t="shared" si="4"/>
        <v>Over Achived</v>
      </c>
    </row>
    <row r="8928" ht="22.5" customHeight="1">
      <c r="A8928" s="18">
        <v>45785.0</v>
      </c>
      <c r="B8928" s="19" t="str">
        <f t="shared" si="1"/>
        <v>May</v>
      </c>
      <c r="C8928" s="20" t="s">
        <v>7</v>
      </c>
      <c r="D8928" s="19" t="s">
        <v>118</v>
      </c>
      <c r="E8928" s="19" t="s">
        <v>19</v>
      </c>
      <c r="F8928" s="21">
        <v>2.0</v>
      </c>
      <c r="G8928" s="22">
        <v>41093.0</v>
      </c>
      <c r="H8928" s="15" t="str">
        <f t="shared" si="2"/>
        <v>Base Range</v>
      </c>
      <c r="I8928" s="22">
        <v>38805.0</v>
      </c>
      <c r="J8928" s="23">
        <f t="shared" si="3"/>
        <v>1.058961474</v>
      </c>
      <c r="K8928" s="24" t="str">
        <f t="shared" si="4"/>
        <v>Over Achived</v>
      </c>
    </row>
    <row r="8929" ht="22.5" customHeight="1">
      <c r="A8929" s="18">
        <v>45785.0</v>
      </c>
      <c r="B8929" s="19" t="str">
        <f t="shared" si="1"/>
        <v>May</v>
      </c>
      <c r="C8929" s="20" t="s">
        <v>7</v>
      </c>
      <c r="D8929" s="19" t="s">
        <v>118</v>
      </c>
      <c r="E8929" s="19" t="s">
        <v>26</v>
      </c>
      <c r="F8929" s="21">
        <v>4.0</v>
      </c>
      <c r="G8929" s="22">
        <v>128882.0</v>
      </c>
      <c r="H8929" s="15" t="str">
        <f t="shared" si="2"/>
        <v>Very High Range</v>
      </c>
      <c r="I8929" s="22">
        <v>98252.0</v>
      </c>
      <c r="J8929" s="23">
        <f t="shared" si="3"/>
        <v>1.311749379</v>
      </c>
      <c r="K8929" s="24" t="str">
        <f t="shared" si="4"/>
        <v>Over Achived</v>
      </c>
    </row>
    <row r="8930" ht="22.5" customHeight="1">
      <c r="A8930" s="18">
        <v>45785.0</v>
      </c>
      <c r="B8930" s="19" t="str">
        <f t="shared" si="1"/>
        <v>May</v>
      </c>
      <c r="C8930" s="20" t="s">
        <v>7</v>
      </c>
      <c r="D8930" s="19" t="s">
        <v>106</v>
      </c>
      <c r="E8930" s="19" t="s">
        <v>9</v>
      </c>
      <c r="F8930" s="21">
        <v>3.0</v>
      </c>
      <c r="G8930" s="22">
        <v>73780.0</v>
      </c>
      <c r="H8930" s="15" t="str">
        <f t="shared" si="2"/>
        <v>High Range</v>
      </c>
      <c r="I8930" s="22">
        <v>56412.0</v>
      </c>
      <c r="J8930" s="23">
        <f t="shared" si="3"/>
        <v>1.307877757</v>
      </c>
      <c r="K8930" s="24" t="str">
        <f t="shared" si="4"/>
        <v>Over Achived</v>
      </c>
    </row>
    <row r="8931" ht="22.5" customHeight="1">
      <c r="A8931" s="18">
        <v>45785.0</v>
      </c>
      <c r="B8931" s="19" t="str">
        <f t="shared" si="1"/>
        <v>May</v>
      </c>
      <c r="C8931" s="20" t="s">
        <v>7</v>
      </c>
      <c r="D8931" s="19" t="s">
        <v>106</v>
      </c>
      <c r="E8931" s="19" t="s">
        <v>34</v>
      </c>
      <c r="F8931" s="21">
        <v>4.0</v>
      </c>
      <c r="G8931" s="22">
        <v>85922.0</v>
      </c>
      <c r="H8931" s="15" t="str">
        <f t="shared" si="2"/>
        <v>High Range</v>
      </c>
      <c r="I8931" s="22">
        <v>73558.0</v>
      </c>
      <c r="J8931" s="23">
        <f t="shared" si="3"/>
        <v>1.168085049</v>
      </c>
      <c r="K8931" s="24" t="str">
        <f t="shared" si="4"/>
        <v>Over Achived</v>
      </c>
    </row>
    <row r="8932" ht="22.5" customHeight="1">
      <c r="A8932" s="18">
        <v>45785.0</v>
      </c>
      <c r="B8932" s="19" t="str">
        <f t="shared" si="1"/>
        <v>May</v>
      </c>
      <c r="C8932" s="20" t="s">
        <v>7</v>
      </c>
      <c r="D8932" s="19" t="s">
        <v>106</v>
      </c>
      <c r="E8932" s="19" t="s">
        <v>26</v>
      </c>
      <c r="F8932" s="21">
        <v>5.0</v>
      </c>
      <c r="G8932" s="22">
        <v>113476.0</v>
      </c>
      <c r="H8932" s="15" t="str">
        <f t="shared" si="2"/>
        <v>Very High Range</v>
      </c>
      <c r="I8932" s="22">
        <v>93971.0</v>
      </c>
      <c r="J8932" s="23">
        <f t="shared" si="3"/>
        <v>1.207564036</v>
      </c>
      <c r="K8932" s="24" t="str">
        <f t="shared" si="4"/>
        <v>Over Achived</v>
      </c>
    </row>
    <row r="8933" ht="22.5" customHeight="1">
      <c r="A8933" s="18">
        <v>45785.0</v>
      </c>
      <c r="B8933" s="19" t="str">
        <f t="shared" si="1"/>
        <v>May</v>
      </c>
      <c r="C8933" s="20" t="s">
        <v>7</v>
      </c>
      <c r="D8933" s="19" t="s">
        <v>8</v>
      </c>
      <c r="E8933" s="19" t="s">
        <v>63</v>
      </c>
      <c r="F8933" s="21">
        <v>1.0</v>
      </c>
      <c r="G8933" s="22">
        <v>29717.0</v>
      </c>
      <c r="H8933" s="15" t="str">
        <f t="shared" si="2"/>
        <v>Base Range</v>
      </c>
      <c r="I8933" s="22">
        <v>23281.0</v>
      </c>
      <c r="J8933" s="23">
        <f t="shared" si="3"/>
        <v>1.276448606</v>
      </c>
      <c r="K8933" s="24" t="str">
        <f t="shared" si="4"/>
        <v>Over Achived</v>
      </c>
    </row>
    <row r="8934" ht="22.5" customHeight="1">
      <c r="A8934" s="18">
        <v>45785.0</v>
      </c>
      <c r="B8934" s="19" t="str">
        <f t="shared" si="1"/>
        <v>May</v>
      </c>
      <c r="C8934" s="20" t="s">
        <v>7</v>
      </c>
      <c r="D8934" s="19" t="s">
        <v>8</v>
      </c>
      <c r="E8934" s="19" t="s">
        <v>19</v>
      </c>
      <c r="F8934" s="21">
        <v>2.0</v>
      </c>
      <c r="G8934" s="22">
        <v>50434.0</v>
      </c>
      <c r="H8934" s="15" t="str">
        <f t="shared" si="2"/>
        <v>Medium Range</v>
      </c>
      <c r="I8934" s="22">
        <v>45895.0</v>
      </c>
      <c r="J8934" s="23">
        <f t="shared" si="3"/>
        <v>1.098899662</v>
      </c>
      <c r="K8934" s="24" t="str">
        <f t="shared" si="4"/>
        <v>Over Achived</v>
      </c>
    </row>
    <row r="8935" ht="22.5" customHeight="1">
      <c r="A8935" s="18">
        <v>45785.0</v>
      </c>
      <c r="B8935" s="19" t="str">
        <f t="shared" si="1"/>
        <v>May</v>
      </c>
      <c r="C8935" s="20" t="s">
        <v>7</v>
      </c>
      <c r="D8935" s="19" t="s">
        <v>8</v>
      </c>
      <c r="E8935" s="19" t="s">
        <v>38</v>
      </c>
      <c r="F8935" s="21">
        <v>3.0</v>
      </c>
      <c r="G8935" s="22">
        <v>46507.0</v>
      </c>
      <c r="H8935" s="15" t="str">
        <f t="shared" si="2"/>
        <v>Base Range</v>
      </c>
      <c r="I8935" s="22">
        <v>33748.0</v>
      </c>
      <c r="J8935" s="23">
        <f t="shared" si="3"/>
        <v>1.378066848</v>
      </c>
      <c r="K8935" s="24" t="str">
        <f t="shared" si="4"/>
        <v>Over Achived</v>
      </c>
    </row>
    <row r="8936" ht="22.5" customHeight="1">
      <c r="A8936" s="18">
        <v>45785.0</v>
      </c>
      <c r="B8936" s="19" t="str">
        <f t="shared" si="1"/>
        <v>May</v>
      </c>
      <c r="C8936" s="20" t="s">
        <v>7</v>
      </c>
      <c r="D8936" s="19" t="s">
        <v>8</v>
      </c>
      <c r="E8936" s="19" t="s">
        <v>9</v>
      </c>
      <c r="F8936" s="21">
        <v>4.0</v>
      </c>
      <c r="G8936" s="22">
        <v>78308.0</v>
      </c>
      <c r="H8936" s="15" t="str">
        <f t="shared" si="2"/>
        <v>High Range</v>
      </c>
      <c r="I8936" s="22">
        <v>69428.0</v>
      </c>
      <c r="J8936" s="23">
        <f t="shared" si="3"/>
        <v>1.127902287</v>
      </c>
      <c r="K8936" s="24" t="str">
        <f t="shared" si="4"/>
        <v>Over Achived</v>
      </c>
    </row>
    <row r="8937" ht="22.5" customHeight="1">
      <c r="A8937" s="18">
        <v>45785.0</v>
      </c>
      <c r="B8937" s="19" t="str">
        <f t="shared" si="1"/>
        <v>May</v>
      </c>
      <c r="C8937" s="20" t="s">
        <v>13</v>
      </c>
      <c r="D8937" s="19" t="s">
        <v>14</v>
      </c>
      <c r="E8937" s="19" t="s">
        <v>34</v>
      </c>
      <c r="F8937" s="21">
        <v>2.0</v>
      </c>
      <c r="G8937" s="22">
        <v>37693.0</v>
      </c>
      <c r="H8937" s="15" t="str">
        <f t="shared" si="2"/>
        <v>Base Range</v>
      </c>
      <c r="I8937" s="22">
        <v>28980.0</v>
      </c>
      <c r="J8937" s="23">
        <f t="shared" si="3"/>
        <v>1.300655625</v>
      </c>
      <c r="K8937" s="24" t="str">
        <f t="shared" si="4"/>
        <v>Over Achived</v>
      </c>
    </row>
    <row r="8938" ht="22.5" customHeight="1">
      <c r="A8938" s="18">
        <v>45785.0</v>
      </c>
      <c r="B8938" s="19" t="str">
        <f t="shared" si="1"/>
        <v>May</v>
      </c>
      <c r="C8938" s="20" t="s">
        <v>7</v>
      </c>
      <c r="D8938" s="19" t="s">
        <v>131</v>
      </c>
      <c r="E8938" s="19" t="s">
        <v>38</v>
      </c>
      <c r="F8938" s="21">
        <v>2.0</v>
      </c>
      <c r="G8938" s="22">
        <v>57718.0</v>
      </c>
      <c r="H8938" s="15" t="str">
        <f t="shared" si="2"/>
        <v>Medium Range</v>
      </c>
      <c r="I8938" s="22">
        <v>53143.0</v>
      </c>
      <c r="J8938" s="23">
        <f t="shared" si="3"/>
        <v>1.086088478</v>
      </c>
      <c r="K8938" s="24" t="str">
        <f t="shared" si="4"/>
        <v>Over Achived</v>
      </c>
    </row>
    <row r="8939" ht="22.5" customHeight="1">
      <c r="A8939" s="18">
        <v>45785.0</v>
      </c>
      <c r="B8939" s="19" t="str">
        <f t="shared" si="1"/>
        <v>May</v>
      </c>
      <c r="C8939" s="20" t="s">
        <v>7</v>
      </c>
      <c r="D8939" s="19" t="s">
        <v>131</v>
      </c>
      <c r="E8939" s="19" t="s">
        <v>23</v>
      </c>
      <c r="F8939" s="21">
        <v>1.0</v>
      </c>
      <c r="G8939" s="22">
        <v>41082.0</v>
      </c>
      <c r="H8939" s="15" t="str">
        <f t="shared" si="2"/>
        <v>Base Range</v>
      </c>
      <c r="I8939" s="22">
        <v>31118.0</v>
      </c>
      <c r="J8939" s="23">
        <f t="shared" si="3"/>
        <v>1.320200527</v>
      </c>
      <c r="K8939" s="24" t="str">
        <f t="shared" si="4"/>
        <v>Over Achived</v>
      </c>
    </row>
    <row r="8940" ht="22.5" customHeight="1">
      <c r="A8940" s="18">
        <v>45785.0</v>
      </c>
      <c r="B8940" s="19" t="str">
        <f t="shared" si="1"/>
        <v>May</v>
      </c>
      <c r="C8940" s="20" t="s">
        <v>7</v>
      </c>
      <c r="D8940" s="19" t="s">
        <v>8</v>
      </c>
      <c r="E8940" s="19" t="s">
        <v>9</v>
      </c>
      <c r="F8940" s="21">
        <v>4.0</v>
      </c>
      <c r="G8940" s="22">
        <v>69490.0</v>
      </c>
      <c r="H8940" s="15" t="str">
        <f t="shared" si="2"/>
        <v>Medium Range</v>
      </c>
      <c r="I8940" s="22">
        <v>63968.0</v>
      </c>
      <c r="J8940" s="23">
        <f t="shared" si="3"/>
        <v>1.086324412</v>
      </c>
      <c r="K8940" s="24" t="str">
        <f t="shared" si="4"/>
        <v>Over Achived</v>
      </c>
    </row>
    <row r="8941" ht="22.5" customHeight="1">
      <c r="A8941" s="18">
        <v>45785.0</v>
      </c>
      <c r="B8941" s="19" t="str">
        <f t="shared" si="1"/>
        <v>May</v>
      </c>
      <c r="C8941" s="20" t="s">
        <v>92</v>
      </c>
      <c r="D8941" s="19" t="s">
        <v>158</v>
      </c>
      <c r="E8941" s="19" t="s">
        <v>68</v>
      </c>
      <c r="F8941" s="21">
        <v>1.0</v>
      </c>
      <c r="G8941" s="22">
        <v>30026.0</v>
      </c>
      <c r="H8941" s="15" t="str">
        <f t="shared" si="2"/>
        <v>Base Range</v>
      </c>
      <c r="I8941" s="22">
        <v>28473.0</v>
      </c>
      <c r="J8941" s="23">
        <f t="shared" si="3"/>
        <v>1.0545429</v>
      </c>
      <c r="K8941" s="24" t="str">
        <f t="shared" si="4"/>
        <v>Over Achived</v>
      </c>
    </row>
    <row r="8942" ht="22.5" customHeight="1">
      <c r="A8942" s="18">
        <v>45785.0</v>
      </c>
      <c r="B8942" s="19" t="str">
        <f t="shared" si="1"/>
        <v>May</v>
      </c>
      <c r="C8942" s="20" t="s">
        <v>92</v>
      </c>
      <c r="D8942" s="19" t="s">
        <v>158</v>
      </c>
      <c r="E8942" s="19" t="s">
        <v>38</v>
      </c>
      <c r="F8942" s="21">
        <v>1.0</v>
      </c>
      <c r="G8942" s="22">
        <v>44789.0</v>
      </c>
      <c r="H8942" s="15" t="str">
        <f t="shared" si="2"/>
        <v>Base Range</v>
      </c>
      <c r="I8942" s="22">
        <v>42333.0</v>
      </c>
      <c r="J8942" s="23">
        <f t="shared" si="3"/>
        <v>1.058016205</v>
      </c>
      <c r="K8942" s="24" t="str">
        <f t="shared" si="4"/>
        <v>Over Achived</v>
      </c>
    </row>
    <row r="8943" ht="22.5" customHeight="1">
      <c r="A8943" s="18">
        <v>45785.0</v>
      </c>
      <c r="B8943" s="19" t="str">
        <f t="shared" si="1"/>
        <v>May</v>
      </c>
      <c r="C8943" s="20" t="s">
        <v>92</v>
      </c>
      <c r="D8943" s="19" t="s">
        <v>93</v>
      </c>
      <c r="E8943" s="19" t="s">
        <v>26</v>
      </c>
      <c r="F8943" s="21">
        <v>2.0</v>
      </c>
      <c r="G8943" s="22">
        <v>42728.0</v>
      </c>
      <c r="H8943" s="15" t="str">
        <f t="shared" si="2"/>
        <v>Base Range</v>
      </c>
      <c r="I8943" s="22">
        <v>46154.0</v>
      </c>
      <c r="J8943" s="23">
        <f t="shared" si="3"/>
        <v>0.9257702474</v>
      </c>
      <c r="K8943" s="24" t="str">
        <f t="shared" si="4"/>
        <v>Target Not Meet</v>
      </c>
    </row>
    <row r="8944" ht="22.5" customHeight="1">
      <c r="A8944" s="18">
        <v>45785.0</v>
      </c>
      <c r="B8944" s="19" t="str">
        <f t="shared" si="1"/>
        <v>May</v>
      </c>
      <c r="C8944" s="20" t="s">
        <v>92</v>
      </c>
      <c r="D8944" s="19" t="s">
        <v>93</v>
      </c>
      <c r="E8944" s="19" t="s">
        <v>19</v>
      </c>
      <c r="F8944" s="21">
        <v>1.0</v>
      </c>
      <c r="G8944" s="22">
        <v>37366.0</v>
      </c>
      <c r="H8944" s="15" t="str">
        <f t="shared" si="2"/>
        <v>Base Range</v>
      </c>
      <c r="I8944" s="22">
        <v>43155.0</v>
      </c>
      <c r="J8944" s="23">
        <f t="shared" si="3"/>
        <v>0.8658556367</v>
      </c>
      <c r="K8944" s="24" t="str">
        <f t="shared" si="4"/>
        <v>Target Not Meet</v>
      </c>
    </row>
    <row r="8945" ht="22.5" customHeight="1">
      <c r="A8945" s="18">
        <v>45785.0</v>
      </c>
      <c r="B8945" s="19" t="str">
        <f t="shared" si="1"/>
        <v>May</v>
      </c>
      <c r="C8945" s="20" t="s">
        <v>92</v>
      </c>
      <c r="D8945" s="19" t="s">
        <v>93</v>
      </c>
      <c r="E8945" s="19" t="s">
        <v>38</v>
      </c>
      <c r="F8945" s="21">
        <v>1.0</v>
      </c>
      <c r="G8945" s="22">
        <v>37186.0</v>
      </c>
      <c r="H8945" s="15" t="str">
        <f t="shared" si="2"/>
        <v>Base Range</v>
      </c>
      <c r="I8945" s="22">
        <v>44064.0</v>
      </c>
      <c r="J8945" s="23">
        <f t="shared" si="3"/>
        <v>0.8439088598</v>
      </c>
      <c r="K8945" s="24" t="str">
        <f t="shared" si="4"/>
        <v>Target Not Meet</v>
      </c>
    </row>
    <row r="8946" ht="22.5" customHeight="1">
      <c r="A8946" s="18">
        <v>45785.0</v>
      </c>
      <c r="B8946" s="19" t="str">
        <f t="shared" si="1"/>
        <v>May</v>
      </c>
      <c r="C8946" s="20" t="s">
        <v>92</v>
      </c>
      <c r="D8946" s="19" t="s">
        <v>98</v>
      </c>
      <c r="E8946" s="19" t="s">
        <v>34</v>
      </c>
      <c r="F8946" s="21">
        <v>2.0</v>
      </c>
      <c r="G8946" s="22">
        <v>60316.0</v>
      </c>
      <c r="H8946" s="15" t="str">
        <f t="shared" si="2"/>
        <v>Medium Range</v>
      </c>
      <c r="I8946" s="22">
        <v>65986.0</v>
      </c>
      <c r="J8946" s="23">
        <f t="shared" si="3"/>
        <v>0.9140726821</v>
      </c>
      <c r="K8946" s="24" t="str">
        <f t="shared" si="4"/>
        <v>Target Not Meet</v>
      </c>
    </row>
    <row r="8947" ht="22.5" customHeight="1">
      <c r="A8947" s="18">
        <v>45785.0</v>
      </c>
      <c r="B8947" s="19" t="str">
        <f t="shared" si="1"/>
        <v>May</v>
      </c>
      <c r="C8947" s="20" t="s">
        <v>92</v>
      </c>
      <c r="D8947" s="19" t="s">
        <v>98</v>
      </c>
      <c r="E8947" s="19" t="s">
        <v>68</v>
      </c>
      <c r="F8947" s="21">
        <v>1.0</v>
      </c>
      <c r="G8947" s="22">
        <v>24854.0</v>
      </c>
      <c r="H8947" s="15" t="str">
        <f t="shared" si="2"/>
        <v>Base Range</v>
      </c>
      <c r="I8947" s="22">
        <v>29215.0</v>
      </c>
      <c r="J8947" s="23">
        <f t="shared" si="3"/>
        <v>0.8507273661</v>
      </c>
      <c r="K8947" s="24" t="str">
        <f t="shared" si="4"/>
        <v>Target Not Meet</v>
      </c>
    </row>
    <row r="8948" ht="22.5" customHeight="1">
      <c r="A8948" s="18">
        <v>45785.0</v>
      </c>
      <c r="B8948" s="19" t="str">
        <f t="shared" si="1"/>
        <v>May</v>
      </c>
      <c r="C8948" s="20" t="s">
        <v>92</v>
      </c>
      <c r="D8948" s="19" t="s">
        <v>98</v>
      </c>
      <c r="E8948" s="19" t="s">
        <v>26</v>
      </c>
      <c r="F8948" s="21">
        <v>2.0</v>
      </c>
      <c r="G8948" s="22">
        <v>47777.0</v>
      </c>
      <c r="H8948" s="15" t="str">
        <f t="shared" si="2"/>
        <v>Base Range</v>
      </c>
      <c r="I8948" s="22">
        <v>58905.0</v>
      </c>
      <c r="J8948" s="23">
        <f t="shared" si="3"/>
        <v>0.8110856464</v>
      </c>
      <c r="K8948" s="24" t="str">
        <f t="shared" si="4"/>
        <v>Target Not Meet</v>
      </c>
    </row>
    <row r="8949" ht="22.5" customHeight="1">
      <c r="A8949" s="18">
        <v>45785.0</v>
      </c>
      <c r="B8949" s="19" t="str">
        <f t="shared" si="1"/>
        <v>May</v>
      </c>
      <c r="C8949" s="20" t="s">
        <v>92</v>
      </c>
      <c r="D8949" s="19" t="s">
        <v>98</v>
      </c>
      <c r="E8949" s="19" t="s">
        <v>9</v>
      </c>
      <c r="F8949" s="21">
        <v>3.0</v>
      </c>
      <c r="G8949" s="22">
        <v>64622.0</v>
      </c>
      <c r="H8949" s="15" t="str">
        <f t="shared" si="2"/>
        <v>Medium Range</v>
      </c>
      <c r="I8949" s="22">
        <v>80576.0</v>
      </c>
      <c r="J8949" s="23">
        <f t="shared" si="3"/>
        <v>0.8020005957</v>
      </c>
      <c r="K8949" s="24" t="str">
        <f t="shared" si="4"/>
        <v>Target Not Meet</v>
      </c>
    </row>
    <row r="8950" ht="22.5" customHeight="1">
      <c r="A8950" s="18">
        <v>45785.0</v>
      </c>
      <c r="B8950" s="19" t="str">
        <f t="shared" si="1"/>
        <v>May</v>
      </c>
      <c r="C8950" s="20" t="s">
        <v>92</v>
      </c>
      <c r="D8950" s="19" t="s">
        <v>93</v>
      </c>
      <c r="E8950" s="19" t="s">
        <v>34</v>
      </c>
      <c r="F8950" s="21">
        <v>2.0</v>
      </c>
      <c r="G8950" s="22">
        <v>65568.0</v>
      </c>
      <c r="H8950" s="15" t="str">
        <f t="shared" si="2"/>
        <v>Medium Range</v>
      </c>
      <c r="I8950" s="22">
        <v>73497.0</v>
      </c>
      <c r="J8950" s="23">
        <f t="shared" si="3"/>
        <v>0.8921180456</v>
      </c>
      <c r="K8950" s="24" t="str">
        <f t="shared" si="4"/>
        <v>Target Not Meet</v>
      </c>
    </row>
    <row r="8951" ht="22.5" customHeight="1">
      <c r="A8951" s="18">
        <v>45785.0</v>
      </c>
      <c r="B8951" s="19" t="str">
        <f t="shared" si="1"/>
        <v>May</v>
      </c>
      <c r="C8951" s="20" t="s">
        <v>92</v>
      </c>
      <c r="D8951" s="19" t="s">
        <v>144</v>
      </c>
      <c r="E8951" s="19" t="s">
        <v>34</v>
      </c>
      <c r="F8951" s="21">
        <v>2.0</v>
      </c>
      <c r="G8951" s="22">
        <v>65721.0</v>
      </c>
      <c r="H8951" s="15" t="str">
        <f t="shared" si="2"/>
        <v>Medium Range</v>
      </c>
      <c r="I8951" s="22">
        <v>50550.0</v>
      </c>
      <c r="J8951" s="23">
        <f t="shared" si="3"/>
        <v>1.300118694</v>
      </c>
      <c r="K8951" s="24" t="str">
        <f t="shared" si="4"/>
        <v>Over Achived</v>
      </c>
    </row>
    <row r="8952" ht="22.5" customHeight="1">
      <c r="A8952" s="18">
        <v>45785.0</v>
      </c>
      <c r="B8952" s="19" t="str">
        <f t="shared" si="1"/>
        <v>May</v>
      </c>
      <c r="C8952" s="20" t="s">
        <v>92</v>
      </c>
      <c r="D8952" s="19" t="s">
        <v>144</v>
      </c>
      <c r="E8952" s="19" t="s">
        <v>38</v>
      </c>
      <c r="F8952" s="21">
        <v>2.0</v>
      </c>
      <c r="G8952" s="22">
        <v>36945.0</v>
      </c>
      <c r="H8952" s="15" t="str">
        <f t="shared" si="2"/>
        <v>Base Range</v>
      </c>
      <c r="I8952" s="22">
        <v>27217.0</v>
      </c>
      <c r="J8952" s="23">
        <f t="shared" si="3"/>
        <v>1.357423669</v>
      </c>
      <c r="K8952" s="24" t="str">
        <f t="shared" si="4"/>
        <v>Over Achived</v>
      </c>
    </row>
    <row r="8953" ht="22.5" customHeight="1">
      <c r="A8953" s="18">
        <v>45785.0</v>
      </c>
      <c r="B8953" s="19" t="str">
        <f t="shared" si="1"/>
        <v>May</v>
      </c>
      <c r="C8953" s="20" t="s">
        <v>92</v>
      </c>
      <c r="D8953" s="19" t="s">
        <v>144</v>
      </c>
      <c r="E8953" s="19" t="s">
        <v>19</v>
      </c>
      <c r="F8953" s="21">
        <v>1.0</v>
      </c>
      <c r="G8953" s="22">
        <v>37497.0</v>
      </c>
      <c r="H8953" s="15" t="str">
        <f t="shared" si="2"/>
        <v>Base Range</v>
      </c>
      <c r="I8953" s="22">
        <v>33990.0</v>
      </c>
      <c r="J8953" s="23">
        <f t="shared" si="3"/>
        <v>1.103177405</v>
      </c>
      <c r="K8953" s="24" t="str">
        <f t="shared" si="4"/>
        <v>Over Achived</v>
      </c>
    </row>
    <row r="8954" ht="22.5" customHeight="1">
      <c r="A8954" s="18">
        <v>45785.0</v>
      </c>
      <c r="B8954" s="19" t="str">
        <f t="shared" si="1"/>
        <v>May</v>
      </c>
      <c r="C8954" s="20" t="s">
        <v>92</v>
      </c>
      <c r="D8954" s="25" t="s">
        <v>149</v>
      </c>
      <c r="E8954" s="19" t="s">
        <v>26</v>
      </c>
      <c r="F8954" s="21">
        <v>2.0</v>
      </c>
      <c r="G8954" s="22">
        <v>40109.0</v>
      </c>
      <c r="H8954" s="15" t="str">
        <f t="shared" si="2"/>
        <v>Base Range</v>
      </c>
      <c r="I8954" s="22">
        <v>30523.0</v>
      </c>
      <c r="J8954" s="23">
        <f t="shared" si="3"/>
        <v>1.314058251</v>
      </c>
      <c r="K8954" s="24" t="str">
        <f t="shared" si="4"/>
        <v>Over Achived</v>
      </c>
    </row>
    <row r="8955" ht="22.5" customHeight="1">
      <c r="A8955" s="18">
        <v>45785.0</v>
      </c>
      <c r="B8955" s="19" t="str">
        <f t="shared" si="1"/>
        <v>May</v>
      </c>
      <c r="C8955" s="20" t="s">
        <v>92</v>
      </c>
      <c r="D8955" s="25" t="s">
        <v>149</v>
      </c>
      <c r="E8955" s="19" t="s">
        <v>34</v>
      </c>
      <c r="F8955" s="21">
        <v>2.0</v>
      </c>
      <c r="G8955" s="22">
        <v>61736.0</v>
      </c>
      <c r="H8955" s="15" t="str">
        <f t="shared" si="2"/>
        <v>Medium Range</v>
      </c>
      <c r="I8955" s="22">
        <v>45308.0</v>
      </c>
      <c r="J8955" s="23">
        <f t="shared" si="3"/>
        <v>1.362584974</v>
      </c>
      <c r="K8955" s="24" t="str">
        <f t="shared" si="4"/>
        <v>Over Achived</v>
      </c>
    </row>
    <row r="8956" ht="22.5" customHeight="1">
      <c r="A8956" s="18">
        <v>45785.0</v>
      </c>
      <c r="B8956" s="19" t="str">
        <f t="shared" si="1"/>
        <v>May</v>
      </c>
      <c r="C8956" s="20" t="s">
        <v>92</v>
      </c>
      <c r="D8956" s="25" t="s">
        <v>149</v>
      </c>
      <c r="E8956" s="19" t="s">
        <v>19</v>
      </c>
      <c r="F8956" s="21">
        <v>1.0</v>
      </c>
      <c r="G8956" s="22">
        <v>34477.0</v>
      </c>
      <c r="H8956" s="15" t="str">
        <f t="shared" si="2"/>
        <v>Base Range</v>
      </c>
      <c r="I8956" s="22">
        <v>30393.0</v>
      </c>
      <c r="J8956" s="23">
        <f t="shared" si="3"/>
        <v>1.134373046</v>
      </c>
      <c r="K8956" s="24" t="str">
        <f t="shared" si="4"/>
        <v>Over Achived</v>
      </c>
    </row>
    <row r="8957" ht="22.5" customHeight="1">
      <c r="A8957" s="18">
        <v>45785.0</v>
      </c>
      <c r="B8957" s="19" t="str">
        <f t="shared" si="1"/>
        <v>May</v>
      </c>
      <c r="C8957" s="20" t="s">
        <v>92</v>
      </c>
      <c r="D8957" s="19" t="s">
        <v>98</v>
      </c>
      <c r="E8957" s="19" t="s">
        <v>26</v>
      </c>
      <c r="F8957" s="21">
        <v>2.0</v>
      </c>
      <c r="G8957" s="22">
        <v>42642.0</v>
      </c>
      <c r="H8957" s="15" t="str">
        <f t="shared" si="2"/>
        <v>Base Range</v>
      </c>
      <c r="I8957" s="22">
        <v>48683.0</v>
      </c>
      <c r="J8957" s="23">
        <f t="shared" si="3"/>
        <v>0.8759115092</v>
      </c>
      <c r="K8957" s="24" t="str">
        <f t="shared" si="4"/>
        <v>Target Not Meet</v>
      </c>
    </row>
    <row r="8958" ht="22.5" customHeight="1">
      <c r="A8958" s="18">
        <v>45785.0</v>
      </c>
      <c r="B8958" s="19" t="str">
        <f t="shared" si="1"/>
        <v>May</v>
      </c>
      <c r="C8958" s="20" t="s">
        <v>92</v>
      </c>
      <c r="D8958" s="19" t="s">
        <v>158</v>
      </c>
      <c r="E8958" s="19" t="s">
        <v>23</v>
      </c>
      <c r="F8958" s="21">
        <v>1.0</v>
      </c>
      <c r="G8958" s="22">
        <v>29355.0</v>
      </c>
      <c r="H8958" s="15" t="str">
        <f t="shared" si="2"/>
        <v>Base Range</v>
      </c>
      <c r="I8958" s="22">
        <v>21015.0</v>
      </c>
      <c r="J8958" s="23">
        <f t="shared" si="3"/>
        <v>1.396859386</v>
      </c>
      <c r="K8958" s="24" t="str">
        <f t="shared" si="4"/>
        <v>Over Achived</v>
      </c>
    </row>
    <row r="8959" ht="22.5" customHeight="1">
      <c r="A8959" s="18">
        <v>45786.0</v>
      </c>
      <c r="B8959" s="19" t="str">
        <f t="shared" si="1"/>
        <v>May</v>
      </c>
      <c r="C8959" s="20" t="s">
        <v>13</v>
      </c>
      <c r="D8959" s="19" t="s">
        <v>169</v>
      </c>
      <c r="E8959" s="19" t="s">
        <v>68</v>
      </c>
      <c r="F8959" s="21">
        <v>1.0</v>
      </c>
      <c r="G8959" s="22">
        <v>20739.0</v>
      </c>
      <c r="H8959" s="15" t="str">
        <f t="shared" si="2"/>
        <v>Base Range</v>
      </c>
      <c r="I8959" s="22">
        <v>22082.0</v>
      </c>
      <c r="J8959" s="23">
        <f t="shared" si="3"/>
        <v>0.9391812336</v>
      </c>
      <c r="K8959" s="24" t="str">
        <f t="shared" si="4"/>
        <v>Target Not Meet</v>
      </c>
    </row>
    <row r="8960" ht="22.5" customHeight="1">
      <c r="A8960" s="18">
        <v>45786.0</v>
      </c>
      <c r="B8960" s="19" t="str">
        <f t="shared" si="1"/>
        <v>May</v>
      </c>
      <c r="C8960" s="20" t="s">
        <v>13</v>
      </c>
      <c r="D8960" s="19" t="s">
        <v>37</v>
      </c>
      <c r="E8960" s="19" t="s">
        <v>26</v>
      </c>
      <c r="F8960" s="21">
        <v>1.0</v>
      </c>
      <c r="G8960" s="22">
        <v>39814.0</v>
      </c>
      <c r="H8960" s="15" t="str">
        <f t="shared" si="2"/>
        <v>Base Range</v>
      </c>
      <c r="I8960" s="22">
        <v>43296.0</v>
      </c>
      <c r="J8960" s="23">
        <f t="shared" si="3"/>
        <v>0.9195768662</v>
      </c>
      <c r="K8960" s="24" t="str">
        <f t="shared" si="4"/>
        <v>Target Not Meet</v>
      </c>
    </row>
    <row r="8961" ht="22.5" customHeight="1">
      <c r="A8961" s="18">
        <v>45786.0</v>
      </c>
      <c r="B8961" s="19" t="str">
        <f t="shared" si="1"/>
        <v>May</v>
      </c>
      <c r="C8961" s="20" t="s">
        <v>13</v>
      </c>
      <c r="D8961" s="19" t="s">
        <v>37</v>
      </c>
      <c r="E8961" s="19" t="s">
        <v>23</v>
      </c>
      <c r="F8961" s="21">
        <v>1.0</v>
      </c>
      <c r="G8961" s="22">
        <v>21876.0</v>
      </c>
      <c r="H8961" s="15" t="str">
        <f t="shared" si="2"/>
        <v>Base Range</v>
      </c>
      <c r="I8961" s="22">
        <v>23736.0</v>
      </c>
      <c r="J8961" s="23">
        <f t="shared" si="3"/>
        <v>0.9216380182</v>
      </c>
      <c r="K8961" s="24" t="str">
        <f t="shared" si="4"/>
        <v>Target Not Meet</v>
      </c>
    </row>
    <row r="8962" ht="22.5" customHeight="1">
      <c r="A8962" s="18">
        <v>45786.0</v>
      </c>
      <c r="B8962" s="19" t="str">
        <f t="shared" si="1"/>
        <v>May</v>
      </c>
      <c r="C8962" s="20" t="s">
        <v>13</v>
      </c>
      <c r="D8962" s="19" t="s">
        <v>37</v>
      </c>
      <c r="E8962" s="19" t="s">
        <v>19</v>
      </c>
      <c r="F8962" s="21">
        <v>1.0</v>
      </c>
      <c r="G8962" s="22">
        <v>27407.0</v>
      </c>
      <c r="H8962" s="15" t="str">
        <f t="shared" si="2"/>
        <v>Base Range</v>
      </c>
      <c r="I8962" s="22">
        <v>29048.0</v>
      </c>
      <c r="J8962" s="23">
        <f t="shared" si="3"/>
        <v>0.9435072983</v>
      </c>
      <c r="K8962" s="24" t="str">
        <f t="shared" si="4"/>
        <v>Target Not Meet</v>
      </c>
    </row>
    <row r="8963" ht="22.5" customHeight="1">
      <c r="A8963" s="18">
        <v>45786.0</v>
      </c>
      <c r="B8963" s="19" t="str">
        <f t="shared" si="1"/>
        <v>May</v>
      </c>
      <c r="C8963" s="20" t="s">
        <v>13</v>
      </c>
      <c r="D8963" s="19" t="s">
        <v>37</v>
      </c>
      <c r="E8963" s="19" t="s">
        <v>34</v>
      </c>
      <c r="F8963" s="21">
        <v>2.0</v>
      </c>
      <c r="G8963" s="22">
        <v>49968.0</v>
      </c>
      <c r="H8963" s="15" t="str">
        <f t="shared" si="2"/>
        <v>Base Range</v>
      </c>
      <c r="I8963" s="22">
        <v>64462.0</v>
      </c>
      <c r="J8963" s="23">
        <f t="shared" si="3"/>
        <v>0.7751543545</v>
      </c>
      <c r="K8963" s="24" t="str">
        <f t="shared" si="4"/>
        <v>Target Not Meet</v>
      </c>
    </row>
    <row r="8964" ht="22.5" customHeight="1">
      <c r="A8964" s="18">
        <v>45786.0</v>
      </c>
      <c r="B8964" s="19" t="str">
        <f t="shared" si="1"/>
        <v>May</v>
      </c>
      <c r="C8964" s="20" t="s">
        <v>13</v>
      </c>
      <c r="D8964" s="19" t="s">
        <v>29</v>
      </c>
      <c r="E8964" s="19" t="s">
        <v>23</v>
      </c>
      <c r="F8964" s="21">
        <v>1.0</v>
      </c>
      <c r="G8964" s="22">
        <v>22446.0</v>
      </c>
      <c r="H8964" s="15" t="str">
        <f t="shared" si="2"/>
        <v>Base Range</v>
      </c>
      <c r="I8964" s="22">
        <v>27444.0</v>
      </c>
      <c r="J8964" s="23">
        <f t="shared" si="3"/>
        <v>0.8178836904</v>
      </c>
      <c r="K8964" s="24" t="str">
        <f t="shared" si="4"/>
        <v>Target Not Meet</v>
      </c>
    </row>
    <row r="8965" ht="22.5" customHeight="1">
      <c r="A8965" s="18">
        <v>45786.0</v>
      </c>
      <c r="B8965" s="19" t="str">
        <f t="shared" si="1"/>
        <v>May</v>
      </c>
      <c r="C8965" s="20" t="s">
        <v>13</v>
      </c>
      <c r="D8965" s="19" t="s">
        <v>29</v>
      </c>
      <c r="E8965" s="19" t="s">
        <v>34</v>
      </c>
      <c r="F8965" s="21">
        <v>2.0</v>
      </c>
      <c r="G8965" s="22">
        <v>53750.0</v>
      </c>
      <c r="H8965" s="15" t="str">
        <f t="shared" si="2"/>
        <v>Medium Range</v>
      </c>
      <c r="I8965" s="22">
        <v>60367.0</v>
      </c>
      <c r="J8965" s="23">
        <f t="shared" si="3"/>
        <v>0.890387132</v>
      </c>
      <c r="K8965" s="24" t="str">
        <f t="shared" si="4"/>
        <v>Target Not Meet</v>
      </c>
    </row>
    <row r="8966" ht="22.5" customHeight="1">
      <c r="A8966" s="18">
        <v>45786.0</v>
      </c>
      <c r="B8966" s="19" t="str">
        <f t="shared" si="1"/>
        <v>May</v>
      </c>
      <c r="C8966" s="20" t="s">
        <v>13</v>
      </c>
      <c r="D8966" s="19" t="s">
        <v>29</v>
      </c>
      <c r="E8966" s="19" t="s">
        <v>68</v>
      </c>
      <c r="F8966" s="21">
        <v>1.0</v>
      </c>
      <c r="G8966" s="22">
        <v>20944.0</v>
      </c>
      <c r="H8966" s="15" t="str">
        <f t="shared" si="2"/>
        <v>Base Range</v>
      </c>
      <c r="I8966" s="22">
        <v>24112.0</v>
      </c>
      <c r="J8966" s="23">
        <f t="shared" si="3"/>
        <v>0.8686131387</v>
      </c>
      <c r="K8966" s="24" t="str">
        <f t="shared" si="4"/>
        <v>Target Not Meet</v>
      </c>
    </row>
    <row r="8967" ht="22.5" customHeight="1">
      <c r="A8967" s="18">
        <v>45786.0</v>
      </c>
      <c r="B8967" s="19" t="str">
        <f t="shared" si="1"/>
        <v>May</v>
      </c>
      <c r="C8967" s="20" t="s">
        <v>13</v>
      </c>
      <c r="D8967" s="19" t="s">
        <v>18</v>
      </c>
      <c r="E8967" s="19" t="s">
        <v>19</v>
      </c>
      <c r="F8967" s="21">
        <v>1.0</v>
      </c>
      <c r="G8967" s="22">
        <v>26826.0</v>
      </c>
      <c r="H8967" s="15" t="str">
        <f t="shared" si="2"/>
        <v>Base Range</v>
      </c>
      <c r="I8967" s="22">
        <v>23589.0</v>
      </c>
      <c r="J8967" s="23">
        <f t="shared" si="3"/>
        <v>1.137224978</v>
      </c>
      <c r="K8967" s="24" t="str">
        <f t="shared" si="4"/>
        <v>Over Achived</v>
      </c>
    </row>
    <row r="8968" ht="22.5" customHeight="1">
      <c r="A8968" s="18">
        <v>45786.0</v>
      </c>
      <c r="B8968" s="19" t="str">
        <f t="shared" si="1"/>
        <v>May</v>
      </c>
      <c r="C8968" s="20" t="s">
        <v>13</v>
      </c>
      <c r="D8968" s="19" t="s">
        <v>18</v>
      </c>
      <c r="E8968" s="19" t="s">
        <v>26</v>
      </c>
      <c r="F8968" s="21">
        <v>1.0</v>
      </c>
      <c r="G8968" s="22">
        <v>40608.0</v>
      </c>
      <c r="H8968" s="15" t="str">
        <f t="shared" si="2"/>
        <v>Base Range</v>
      </c>
      <c r="I8968" s="22">
        <v>37010.0</v>
      </c>
      <c r="J8968" s="23">
        <f t="shared" si="3"/>
        <v>1.097216968</v>
      </c>
      <c r="K8968" s="24" t="str">
        <f t="shared" si="4"/>
        <v>Over Achived</v>
      </c>
    </row>
    <row r="8969" ht="22.5" customHeight="1">
      <c r="A8969" s="18">
        <v>45786.0</v>
      </c>
      <c r="B8969" s="19" t="str">
        <f t="shared" si="1"/>
        <v>May</v>
      </c>
      <c r="C8969" s="20" t="s">
        <v>13</v>
      </c>
      <c r="D8969" s="19" t="s">
        <v>14</v>
      </c>
      <c r="E8969" s="19" t="s">
        <v>63</v>
      </c>
      <c r="F8969" s="21">
        <v>1.0</v>
      </c>
      <c r="G8969" s="22">
        <v>11183.0</v>
      </c>
      <c r="H8969" s="15" t="str">
        <f t="shared" si="2"/>
        <v>Base Range</v>
      </c>
      <c r="I8969" s="22">
        <v>8608.0</v>
      </c>
      <c r="J8969" s="23">
        <f t="shared" si="3"/>
        <v>1.299140335</v>
      </c>
      <c r="K8969" s="24" t="str">
        <f t="shared" si="4"/>
        <v>Over Achived</v>
      </c>
    </row>
    <row r="8970" ht="22.5" customHeight="1">
      <c r="A8970" s="18">
        <v>45786.0</v>
      </c>
      <c r="B8970" s="19" t="str">
        <f t="shared" si="1"/>
        <v>May</v>
      </c>
      <c r="C8970" s="20" t="s">
        <v>13</v>
      </c>
      <c r="D8970" s="19" t="s">
        <v>14</v>
      </c>
      <c r="E8970" s="19" t="s">
        <v>63</v>
      </c>
      <c r="F8970" s="21">
        <v>2.0</v>
      </c>
      <c r="G8970" s="22">
        <v>47950.0</v>
      </c>
      <c r="H8970" s="15" t="str">
        <f t="shared" si="2"/>
        <v>Base Range</v>
      </c>
      <c r="I8970" s="22">
        <v>39633.0</v>
      </c>
      <c r="J8970" s="23">
        <f t="shared" si="3"/>
        <v>1.209850377</v>
      </c>
      <c r="K8970" s="24" t="str">
        <f t="shared" si="4"/>
        <v>Over Achived</v>
      </c>
    </row>
    <row r="8971" ht="22.5" customHeight="1">
      <c r="A8971" s="18">
        <v>45786.0</v>
      </c>
      <c r="B8971" s="19" t="str">
        <f t="shared" si="1"/>
        <v>May</v>
      </c>
      <c r="C8971" s="20" t="s">
        <v>13</v>
      </c>
      <c r="D8971" s="19" t="s">
        <v>169</v>
      </c>
      <c r="E8971" s="19" t="s">
        <v>38</v>
      </c>
      <c r="F8971" s="21">
        <v>1.0</v>
      </c>
      <c r="G8971" s="22">
        <v>29366.0</v>
      </c>
      <c r="H8971" s="15" t="str">
        <f t="shared" si="2"/>
        <v>Base Range</v>
      </c>
      <c r="I8971" s="22">
        <v>33113.0</v>
      </c>
      <c r="J8971" s="23">
        <f t="shared" si="3"/>
        <v>0.8868420258</v>
      </c>
      <c r="K8971" s="24" t="str">
        <f t="shared" si="4"/>
        <v>Target Not Meet</v>
      </c>
    </row>
    <row r="8972" ht="22.5" customHeight="1">
      <c r="A8972" s="18">
        <v>45786.0</v>
      </c>
      <c r="B8972" s="19" t="str">
        <f t="shared" si="1"/>
        <v>May</v>
      </c>
      <c r="C8972" s="20" t="s">
        <v>13</v>
      </c>
      <c r="D8972" s="19" t="s">
        <v>29</v>
      </c>
      <c r="E8972" s="19" t="s">
        <v>19</v>
      </c>
      <c r="F8972" s="21">
        <v>1.0</v>
      </c>
      <c r="G8972" s="22">
        <v>26361.0</v>
      </c>
      <c r="H8972" s="15" t="str">
        <f t="shared" si="2"/>
        <v>Base Range</v>
      </c>
      <c r="I8972" s="22">
        <v>27867.0</v>
      </c>
      <c r="J8972" s="23">
        <f t="shared" si="3"/>
        <v>0.9459575842</v>
      </c>
      <c r="K8972" s="24" t="str">
        <f t="shared" si="4"/>
        <v>Target Not Meet</v>
      </c>
    </row>
    <row r="8973" ht="22.5" customHeight="1">
      <c r="A8973" s="18">
        <v>45786.0</v>
      </c>
      <c r="B8973" s="19" t="str">
        <f t="shared" si="1"/>
        <v>May</v>
      </c>
      <c r="C8973" s="20" t="s">
        <v>13</v>
      </c>
      <c r="D8973" s="19" t="s">
        <v>169</v>
      </c>
      <c r="E8973" s="19" t="s">
        <v>38</v>
      </c>
      <c r="F8973" s="21">
        <v>1.0</v>
      </c>
      <c r="G8973" s="22">
        <v>36982.0</v>
      </c>
      <c r="H8973" s="15" t="str">
        <f t="shared" si="2"/>
        <v>Base Range</v>
      </c>
      <c r="I8973" s="22">
        <v>45753.0</v>
      </c>
      <c r="J8973" s="23">
        <f t="shared" si="3"/>
        <v>0.8082967237</v>
      </c>
      <c r="K8973" s="24" t="str">
        <f t="shared" si="4"/>
        <v>Target Not Meet</v>
      </c>
    </row>
    <row r="8974" ht="22.5" customHeight="1">
      <c r="A8974" s="18">
        <v>45786.0</v>
      </c>
      <c r="B8974" s="19" t="str">
        <f t="shared" si="1"/>
        <v>May</v>
      </c>
      <c r="C8974" s="20" t="s">
        <v>57</v>
      </c>
      <c r="D8974" s="19" t="s">
        <v>71</v>
      </c>
      <c r="E8974" s="19" t="s">
        <v>38</v>
      </c>
      <c r="F8974" s="21">
        <v>1.0</v>
      </c>
      <c r="G8974" s="22">
        <v>28759.0</v>
      </c>
      <c r="H8974" s="15" t="str">
        <f t="shared" si="2"/>
        <v>Base Range</v>
      </c>
      <c r="I8974" s="22">
        <v>35535.0</v>
      </c>
      <c r="J8974" s="23">
        <f t="shared" si="3"/>
        <v>0.8093147601</v>
      </c>
      <c r="K8974" s="24" t="str">
        <f t="shared" si="4"/>
        <v>Target Not Meet</v>
      </c>
    </row>
    <row r="8975" ht="22.5" customHeight="1">
      <c r="A8975" s="18">
        <v>45786.0</v>
      </c>
      <c r="B8975" s="19" t="str">
        <f t="shared" si="1"/>
        <v>May</v>
      </c>
      <c r="C8975" s="20" t="s">
        <v>57</v>
      </c>
      <c r="D8975" s="19" t="s">
        <v>58</v>
      </c>
      <c r="E8975" s="19" t="s">
        <v>26</v>
      </c>
      <c r="F8975" s="21">
        <v>1.0</v>
      </c>
      <c r="G8975" s="22">
        <v>30550.0</v>
      </c>
      <c r="H8975" s="15" t="str">
        <f t="shared" si="2"/>
        <v>Base Range</v>
      </c>
      <c r="I8975" s="22">
        <v>21664.0</v>
      </c>
      <c r="J8975" s="23">
        <f t="shared" si="3"/>
        <v>1.41017356</v>
      </c>
      <c r="K8975" s="24" t="str">
        <f t="shared" si="4"/>
        <v>Over Achived</v>
      </c>
    </row>
    <row r="8976" ht="22.5" customHeight="1">
      <c r="A8976" s="18">
        <v>45786.0</v>
      </c>
      <c r="B8976" s="19" t="str">
        <f t="shared" si="1"/>
        <v>May</v>
      </c>
      <c r="C8976" s="20" t="s">
        <v>92</v>
      </c>
      <c r="D8976" s="19" t="s">
        <v>93</v>
      </c>
      <c r="E8976" s="19" t="s">
        <v>68</v>
      </c>
      <c r="F8976" s="21">
        <v>1.0</v>
      </c>
      <c r="G8976" s="22">
        <v>27440.0</v>
      </c>
      <c r="H8976" s="15" t="str">
        <f t="shared" si="2"/>
        <v>Base Range</v>
      </c>
      <c r="I8976" s="22">
        <v>32165.0</v>
      </c>
      <c r="J8976" s="23">
        <f t="shared" si="3"/>
        <v>0.853101197</v>
      </c>
      <c r="K8976" s="24" t="str">
        <f t="shared" si="4"/>
        <v>Target Not Meet</v>
      </c>
    </row>
    <row r="8977" ht="22.5" customHeight="1">
      <c r="A8977" s="18">
        <v>45786.0</v>
      </c>
      <c r="B8977" s="19" t="str">
        <f t="shared" si="1"/>
        <v>May</v>
      </c>
      <c r="C8977" s="20" t="s">
        <v>57</v>
      </c>
      <c r="D8977" s="19" t="s">
        <v>85</v>
      </c>
      <c r="E8977" s="19" t="s">
        <v>19</v>
      </c>
      <c r="F8977" s="21">
        <v>1.0</v>
      </c>
      <c r="G8977" s="22">
        <v>21923.0</v>
      </c>
      <c r="H8977" s="15" t="str">
        <f t="shared" si="2"/>
        <v>Base Range</v>
      </c>
      <c r="I8977" s="22">
        <v>27187.0</v>
      </c>
      <c r="J8977" s="23">
        <f t="shared" si="3"/>
        <v>0.8063780483</v>
      </c>
      <c r="K8977" s="24" t="str">
        <f t="shared" si="4"/>
        <v>Target Not Meet</v>
      </c>
    </row>
    <row r="8978" ht="22.5" customHeight="1">
      <c r="A8978" s="18">
        <v>45786.0</v>
      </c>
      <c r="B8978" s="19" t="str">
        <f t="shared" si="1"/>
        <v>May</v>
      </c>
      <c r="C8978" s="20" t="s">
        <v>57</v>
      </c>
      <c r="D8978" s="19" t="s">
        <v>85</v>
      </c>
      <c r="E8978" s="19" t="s">
        <v>68</v>
      </c>
      <c r="F8978" s="21">
        <v>1.0</v>
      </c>
      <c r="G8978" s="22">
        <v>15943.0</v>
      </c>
      <c r="H8978" s="15" t="str">
        <f t="shared" si="2"/>
        <v>Base Range</v>
      </c>
      <c r="I8978" s="22">
        <v>20107.0</v>
      </c>
      <c r="J8978" s="23">
        <f t="shared" si="3"/>
        <v>0.7929079425</v>
      </c>
      <c r="K8978" s="24" t="str">
        <f t="shared" si="4"/>
        <v>Target Not Meet</v>
      </c>
    </row>
    <row r="8979" ht="22.5" customHeight="1">
      <c r="A8979" s="18">
        <v>45786.0</v>
      </c>
      <c r="B8979" s="19" t="str">
        <f t="shared" si="1"/>
        <v>May</v>
      </c>
      <c r="C8979" s="20" t="s">
        <v>57</v>
      </c>
      <c r="D8979" s="19" t="s">
        <v>85</v>
      </c>
      <c r="E8979" s="19" t="s">
        <v>34</v>
      </c>
      <c r="F8979" s="21">
        <v>1.0</v>
      </c>
      <c r="G8979" s="22">
        <v>36744.0</v>
      </c>
      <c r="H8979" s="15" t="str">
        <f t="shared" si="2"/>
        <v>Base Range</v>
      </c>
      <c r="I8979" s="22">
        <v>43584.0</v>
      </c>
      <c r="J8979" s="23">
        <f t="shared" si="3"/>
        <v>0.843061674</v>
      </c>
      <c r="K8979" s="24" t="str">
        <f t="shared" si="4"/>
        <v>Target Not Meet</v>
      </c>
    </row>
    <row r="8980" ht="22.5" customHeight="1">
      <c r="A8980" s="18">
        <v>45786.0</v>
      </c>
      <c r="B8980" s="19" t="str">
        <f t="shared" si="1"/>
        <v>May</v>
      </c>
      <c r="C8980" s="20" t="s">
        <v>57</v>
      </c>
      <c r="D8980" s="19" t="s">
        <v>85</v>
      </c>
      <c r="E8980" s="19" t="s">
        <v>38</v>
      </c>
      <c r="F8980" s="21">
        <v>1.0</v>
      </c>
      <c r="G8980" s="22">
        <v>29259.0</v>
      </c>
      <c r="H8980" s="15" t="str">
        <f t="shared" si="2"/>
        <v>Base Range</v>
      </c>
      <c r="I8980" s="22">
        <v>36570.0</v>
      </c>
      <c r="J8980" s="23">
        <f t="shared" si="3"/>
        <v>0.8000820345</v>
      </c>
      <c r="K8980" s="24" t="str">
        <f t="shared" si="4"/>
        <v>Target Not Meet</v>
      </c>
    </row>
    <row r="8981" ht="22.5" customHeight="1">
      <c r="A8981" s="18">
        <v>45786.0</v>
      </c>
      <c r="B8981" s="19" t="str">
        <f t="shared" si="1"/>
        <v>May</v>
      </c>
      <c r="C8981" s="20" t="s">
        <v>57</v>
      </c>
      <c r="D8981" s="19" t="s">
        <v>80</v>
      </c>
      <c r="E8981" s="19" t="s">
        <v>38</v>
      </c>
      <c r="F8981" s="21">
        <v>1.0</v>
      </c>
      <c r="G8981" s="22">
        <v>27702.0</v>
      </c>
      <c r="H8981" s="15" t="str">
        <f t="shared" si="2"/>
        <v>Base Range</v>
      </c>
      <c r="I8981" s="22">
        <v>30352.0</v>
      </c>
      <c r="J8981" s="23">
        <f t="shared" si="3"/>
        <v>0.9126910912</v>
      </c>
      <c r="K8981" s="24" t="str">
        <f t="shared" si="4"/>
        <v>Target Not Meet</v>
      </c>
    </row>
    <row r="8982" ht="22.5" customHeight="1">
      <c r="A8982" s="18">
        <v>45786.0</v>
      </c>
      <c r="B8982" s="19" t="str">
        <f t="shared" si="1"/>
        <v>May</v>
      </c>
      <c r="C8982" s="20" t="s">
        <v>13</v>
      </c>
      <c r="D8982" s="19" t="s">
        <v>169</v>
      </c>
      <c r="E8982" s="19" t="s">
        <v>26</v>
      </c>
      <c r="F8982" s="21">
        <v>2.0</v>
      </c>
      <c r="G8982" s="22">
        <v>33696.0</v>
      </c>
      <c r="H8982" s="15" t="str">
        <f t="shared" si="2"/>
        <v>Base Range</v>
      </c>
      <c r="I8982" s="22">
        <v>41619.0</v>
      </c>
      <c r="J8982" s="23">
        <f t="shared" si="3"/>
        <v>0.809630217</v>
      </c>
      <c r="K8982" s="24" t="str">
        <f t="shared" si="4"/>
        <v>Target Not Meet</v>
      </c>
    </row>
    <row r="8983" ht="22.5" customHeight="1">
      <c r="A8983" s="18">
        <v>45786.0</v>
      </c>
      <c r="B8983" s="19" t="str">
        <f t="shared" si="1"/>
        <v>May</v>
      </c>
      <c r="C8983" s="20" t="s">
        <v>57</v>
      </c>
      <c r="D8983" s="19" t="s">
        <v>80</v>
      </c>
      <c r="E8983" s="19" t="s">
        <v>9</v>
      </c>
      <c r="F8983" s="21">
        <v>1.0</v>
      </c>
      <c r="G8983" s="22">
        <v>40850.0</v>
      </c>
      <c r="H8983" s="15" t="str">
        <f t="shared" si="2"/>
        <v>Base Range</v>
      </c>
      <c r="I8983" s="22">
        <v>44725.0</v>
      </c>
      <c r="J8983" s="23">
        <f t="shared" si="3"/>
        <v>0.9133594187</v>
      </c>
      <c r="K8983" s="24" t="str">
        <f t="shared" si="4"/>
        <v>Target Not Meet</v>
      </c>
    </row>
    <row r="8984" ht="22.5" customHeight="1">
      <c r="A8984" s="18">
        <v>45786.0</v>
      </c>
      <c r="B8984" s="19" t="str">
        <f t="shared" si="1"/>
        <v>May</v>
      </c>
      <c r="C8984" s="20" t="s">
        <v>57</v>
      </c>
      <c r="D8984" s="19" t="s">
        <v>71</v>
      </c>
      <c r="E8984" s="19" t="s">
        <v>63</v>
      </c>
      <c r="F8984" s="21">
        <v>1.0</v>
      </c>
      <c r="G8984" s="22">
        <v>15007.0</v>
      </c>
      <c r="H8984" s="15" t="str">
        <f t="shared" si="2"/>
        <v>Base Range</v>
      </c>
      <c r="I8984" s="22">
        <v>18239.0</v>
      </c>
      <c r="J8984" s="23">
        <f t="shared" si="3"/>
        <v>0.8227973025</v>
      </c>
      <c r="K8984" s="24" t="str">
        <f t="shared" si="4"/>
        <v>Target Not Meet</v>
      </c>
    </row>
    <row r="8985" ht="22.5" customHeight="1">
      <c r="A8985" s="18">
        <v>45786.0</v>
      </c>
      <c r="B8985" s="19" t="str">
        <f t="shared" si="1"/>
        <v>May</v>
      </c>
      <c r="C8985" s="20" t="s">
        <v>57</v>
      </c>
      <c r="D8985" s="19" t="s">
        <v>71</v>
      </c>
      <c r="E8985" s="19" t="s">
        <v>26</v>
      </c>
      <c r="F8985" s="21">
        <v>1.0</v>
      </c>
      <c r="G8985" s="22">
        <v>27646.0</v>
      </c>
      <c r="H8985" s="15" t="str">
        <f t="shared" si="2"/>
        <v>Base Range</v>
      </c>
      <c r="I8985" s="22">
        <v>33542.0</v>
      </c>
      <c r="J8985" s="23">
        <f t="shared" si="3"/>
        <v>0.8242203804</v>
      </c>
      <c r="K8985" s="24" t="str">
        <f t="shared" si="4"/>
        <v>Target Not Meet</v>
      </c>
    </row>
    <row r="8986" ht="22.5" customHeight="1">
      <c r="A8986" s="18">
        <v>45786.0</v>
      </c>
      <c r="B8986" s="19" t="str">
        <f t="shared" si="1"/>
        <v>May</v>
      </c>
      <c r="C8986" s="20" t="s">
        <v>57</v>
      </c>
      <c r="D8986" s="25" t="s">
        <v>62</v>
      </c>
      <c r="E8986" s="19" t="s">
        <v>68</v>
      </c>
      <c r="F8986" s="21">
        <v>1.0</v>
      </c>
      <c r="G8986" s="22">
        <v>17913.0</v>
      </c>
      <c r="H8986" s="15" t="str">
        <f t="shared" si="2"/>
        <v>Base Range</v>
      </c>
      <c r="I8986" s="22">
        <v>16370.0</v>
      </c>
      <c r="J8986" s="23">
        <f t="shared" si="3"/>
        <v>1.094257789</v>
      </c>
      <c r="K8986" s="24" t="str">
        <f t="shared" si="4"/>
        <v>Over Achived</v>
      </c>
    </row>
    <row r="8987" ht="22.5" customHeight="1">
      <c r="A8987" s="18">
        <v>45786.0</v>
      </c>
      <c r="B8987" s="19" t="str">
        <f t="shared" si="1"/>
        <v>May</v>
      </c>
      <c r="C8987" s="20" t="s">
        <v>57</v>
      </c>
      <c r="D8987" s="25" t="s">
        <v>62</v>
      </c>
      <c r="E8987" s="19" t="s">
        <v>34</v>
      </c>
      <c r="F8987" s="21">
        <v>1.0</v>
      </c>
      <c r="G8987" s="22">
        <v>33885.0</v>
      </c>
      <c r="H8987" s="15" t="str">
        <f t="shared" si="2"/>
        <v>Base Range</v>
      </c>
      <c r="I8987" s="22">
        <v>26225.0</v>
      </c>
      <c r="J8987" s="23">
        <f t="shared" si="3"/>
        <v>1.292087703</v>
      </c>
      <c r="K8987" s="24" t="str">
        <f t="shared" si="4"/>
        <v>Over Achived</v>
      </c>
    </row>
    <row r="8988" ht="22.5" customHeight="1">
      <c r="A8988" s="18">
        <v>45786.0</v>
      </c>
      <c r="B8988" s="19" t="str">
        <f t="shared" si="1"/>
        <v>May</v>
      </c>
      <c r="C8988" s="20" t="s">
        <v>57</v>
      </c>
      <c r="D8988" s="19" t="s">
        <v>58</v>
      </c>
      <c r="E8988" s="19" t="s">
        <v>68</v>
      </c>
      <c r="F8988" s="21">
        <v>1.0</v>
      </c>
      <c r="G8988" s="22">
        <v>19366.0</v>
      </c>
      <c r="H8988" s="15" t="str">
        <f t="shared" si="2"/>
        <v>Base Range</v>
      </c>
      <c r="I8988" s="22">
        <v>18102.0</v>
      </c>
      <c r="J8988" s="23">
        <f t="shared" si="3"/>
        <v>1.069826539</v>
      </c>
      <c r="K8988" s="24" t="str">
        <f t="shared" si="4"/>
        <v>Over Achived</v>
      </c>
    </row>
    <row r="8989" ht="22.5" customHeight="1">
      <c r="A8989" s="18">
        <v>45786.0</v>
      </c>
      <c r="B8989" s="19" t="str">
        <f t="shared" si="1"/>
        <v>May</v>
      </c>
      <c r="C8989" s="20" t="s">
        <v>57</v>
      </c>
      <c r="D8989" s="19" t="s">
        <v>58</v>
      </c>
      <c r="E8989" s="19" t="s">
        <v>34</v>
      </c>
      <c r="F8989" s="21">
        <v>2.0</v>
      </c>
      <c r="G8989" s="22">
        <v>32370.0</v>
      </c>
      <c r="H8989" s="15" t="str">
        <f t="shared" si="2"/>
        <v>Base Range</v>
      </c>
      <c r="I8989" s="22">
        <v>24069.0</v>
      </c>
      <c r="J8989" s="23">
        <f t="shared" si="3"/>
        <v>1.34488346</v>
      </c>
      <c r="K8989" s="24" t="str">
        <f t="shared" si="4"/>
        <v>Over Achived</v>
      </c>
    </row>
    <row r="8990" ht="22.5" customHeight="1">
      <c r="A8990" s="18">
        <v>45786.0</v>
      </c>
      <c r="B8990" s="19" t="str">
        <f t="shared" si="1"/>
        <v>May</v>
      </c>
      <c r="C8990" s="20" t="s">
        <v>57</v>
      </c>
      <c r="D8990" s="19" t="s">
        <v>71</v>
      </c>
      <c r="E8990" s="19" t="s">
        <v>38</v>
      </c>
      <c r="F8990" s="21">
        <v>1.0</v>
      </c>
      <c r="G8990" s="22">
        <v>25129.0</v>
      </c>
      <c r="H8990" s="15" t="str">
        <f t="shared" si="2"/>
        <v>Base Range</v>
      </c>
      <c r="I8990" s="22">
        <v>27381.0</v>
      </c>
      <c r="J8990" s="23">
        <f t="shared" si="3"/>
        <v>0.9177531865</v>
      </c>
      <c r="K8990" s="24" t="str">
        <f t="shared" si="4"/>
        <v>Target Not Meet</v>
      </c>
    </row>
    <row r="8991" ht="22.5" customHeight="1">
      <c r="A8991" s="18">
        <v>45786.0</v>
      </c>
      <c r="B8991" s="19" t="str">
        <f t="shared" si="1"/>
        <v>May</v>
      </c>
      <c r="C8991" s="20" t="s">
        <v>92</v>
      </c>
      <c r="D8991" s="19" t="s">
        <v>93</v>
      </c>
      <c r="E8991" s="19" t="s">
        <v>63</v>
      </c>
      <c r="F8991" s="21">
        <v>3.0</v>
      </c>
      <c r="G8991" s="22">
        <v>65372.0</v>
      </c>
      <c r="H8991" s="15" t="str">
        <f t="shared" si="2"/>
        <v>Medium Range</v>
      </c>
      <c r="I8991" s="22">
        <v>71334.0</v>
      </c>
      <c r="J8991" s="23">
        <f t="shared" si="3"/>
        <v>0.9164213419</v>
      </c>
      <c r="K8991" s="24" t="str">
        <f t="shared" si="4"/>
        <v>Target Not Meet</v>
      </c>
    </row>
    <row r="8992" ht="22.5" customHeight="1">
      <c r="A8992" s="18">
        <v>45786.0</v>
      </c>
      <c r="B8992" s="19" t="str">
        <f t="shared" si="1"/>
        <v>May</v>
      </c>
      <c r="C8992" s="20" t="s">
        <v>92</v>
      </c>
      <c r="D8992" s="19" t="s">
        <v>98</v>
      </c>
      <c r="E8992" s="19" t="s">
        <v>23</v>
      </c>
      <c r="F8992" s="21">
        <v>1.0</v>
      </c>
      <c r="G8992" s="22">
        <v>33075.0</v>
      </c>
      <c r="H8992" s="15" t="str">
        <f t="shared" si="2"/>
        <v>Base Range</v>
      </c>
      <c r="I8992" s="22">
        <v>35389.0</v>
      </c>
      <c r="J8992" s="23">
        <f t="shared" si="3"/>
        <v>0.9346124502</v>
      </c>
      <c r="K8992" s="24" t="str">
        <f t="shared" si="4"/>
        <v>Target Not Meet</v>
      </c>
    </row>
    <row r="8993" ht="22.5" customHeight="1">
      <c r="A8993" s="18">
        <v>45786.0</v>
      </c>
      <c r="B8993" s="19" t="str">
        <f t="shared" si="1"/>
        <v>May</v>
      </c>
      <c r="C8993" s="20" t="s">
        <v>92</v>
      </c>
      <c r="D8993" s="19" t="s">
        <v>98</v>
      </c>
      <c r="E8993" s="19" t="s">
        <v>38</v>
      </c>
      <c r="F8993" s="21">
        <v>2.0</v>
      </c>
      <c r="G8993" s="22">
        <v>46520.0</v>
      </c>
      <c r="H8993" s="15" t="str">
        <f t="shared" si="2"/>
        <v>Base Range</v>
      </c>
      <c r="I8993" s="22">
        <v>52281.0</v>
      </c>
      <c r="J8993" s="23">
        <f t="shared" si="3"/>
        <v>0.8898070045</v>
      </c>
      <c r="K8993" s="24" t="str">
        <f t="shared" si="4"/>
        <v>Target Not Meet</v>
      </c>
    </row>
    <row r="8994" ht="22.5" customHeight="1">
      <c r="A8994" s="18">
        <v>45786.0</v>
      </c>
      <c r="B8994" s="19" t="str">
        <f t="shared" si="1"/>
        <v>May</v>
      </c>
      <c r="C8994" s="20" t="s">
        <v>92</v>
      </c>
      <c r="D8994" s="19" t="s">
        <v>93</v>
      </c>
      <c r="E8994" s="19" t="s">
        <v>34</v>
      </c>
      <c r="F8994" s="21">
        <v>3.0</v>
      </c>
      <c r="G8994" s="22">
        <v>69960.0</v>
      </c>
      <c r="H8994" s="15" t="str">
        <f t="shared" si="2"/>
        <v>Medium Range</v>
      </c>
      <c r="I8994" s="22">
        <v>83731.0</v>
      </c>
      <c r="J8994" s="23">
        <f t="shared" si="3"/>
        <v>0.8355328373</v>
      </c>
      <c r="K8994" s="24" t="str">
        <f t="shared" si="4"/>
        <v>Target Not Meet</v>
      </c>
    </row>
    <row r="8995" ht="22.5" customHeight="1">
      <c r="A8995" s="18">
        <v>45786.0</v>
      </c>
      <c r="B8995" s="19" t="str">
        <f t="shared" si="1"/>
        <v>May</v>
      </c>
      <c r="C8995" s="20" t="s">
        <v>7</v>
      </c>
      <c r="D8995" s="19" t="s">
        <v>8</v>
      </c>
      <c r="E8995" s="19" t="s">
        <v>26</v>
      </c>
      <c r="F8995" s="21">
        <v>5.0</v>
      </c>
      <c r="G8995" s="22">
        <v>116590.0</v>
      </c>
      <c r="H8995" s="15" t="str">
        <f t="shared" si="2"/>
        <v>Very High Range</v>
      </c>
      <c r="I8995" s="22">
        <v>89619.0</v>
      </c>
      <c r="J8995" s="23">
        <f t="shared" si="3"/>
        <v>1.300951807</v>
      </c>
      <c r="K8995" s="24" t="str">
        <f t="shared" si="4"/>
        <v>Over Achived</v>
      </c>
    </row>
    <row r="8996" ht="22.5" customHeight="1">
      <c r="A8996" s="18">
        <v>45786.0</v>
      </c>
      <c r="B8996" s="19" t="str">
        <f t="shared" si="1"/>
        <v>May</v>
      </c>
      <c r="C8996" s="20" t="s">
        <v>7</v>
      </c>
      <c r="D8996" s="19" t="s">
        <v>8</v>
      </c>
      <c r="E8996" s="19" t="s">
        <v>26</v>
      </c>
      <c r="F8996" s="21">
        <v>5.0</v>
      </c>
      <c r="G8996" s="22">
        <v>133662.0</v>
      </c>
      <c r="H8996" s="15" t="str">
        <f t="shared" si="2"/>
        <v>Very High Range</v>
      </c>
      <c r="I8996" s="22">
        <v>93706.0</v>
      </c>
      <c r="J8996" s="23">
        <f t="shared" si="3"/>
        <v>1.426397456</v>
      </c>
      <c r="K8996" s="24" t="str">
        <f t="shared" si="4"/>
        <v>Over Achived</v>
      </c>
    </row>
    <row r="8997" ht="22.5" customHeight="1">
      <c r="A8997" s="18">
        <v>45786.0</v>
      </c>
      <c r="B8997" s="19" t="str">
        <f t="shared" si="1"/>
        <v>May</v>
      </c>
      <c r="C8997" s="20" t="s">
        <v>7</v>
      </c>
      <c r="D8997" s="19" t="s">
        <v>8</v>
      </c>
      <c r="E8997" s="19" t="s">
        <v>9</v>
      </c>
      <c r="F8997" s="21">
        <v>3.0</v>
      </c>
      <c r="G8997" s="22">
        <v>84296.0</v>
      </c>
      <c r="H8997" s="15" t="str">
        <f t="shared" si="2"/>
        <v>High Range</v>
      </c>
      <c r="I8997" s="22">
        <v>78406.0</v>
      </c>
      <c r="J8997" s="23">
        <f t="shared" si="3"/>
        <v>1.075121802</v>
      </c>
      <c r="K8997" s="24" t="str">
        <f t="shared" si="4"/>
        <v>Over Achived</v>
      </c>
    </row>
    <row r="8998" ht="22.5" customHeight="1">
      <c r="A8998" s="18">
        <v>45786.0</v>
      </c>
      <c r="B8998" s="19" t="str">
        <f t="shared" si="1"/>
        <v>May</v>
      </c>
      <c r="C8998" s="20" t="s">
        <v>7</v>
      </c>
      <c r="D8998" s="19" t="s">
        <v>8</v>
      </c>
      <c r="E8998" s="19" t="s">
        <v>26</v>
      </c>
      <c r="F8998" s="21">
        <v>6.0</v>
      </c>
      <c r="G8998" s="22">
        <v>129447.0</v>
      </c>
      <c r="H8998" s="15" t="str">
        <f t="shared" si="2"/>
        <v>Very High Range</v>
      </c>
      <c r="I8998" s="22">
        <v>118792.0</v>
      </c>
      <c r="J8998" s="23">
        <f t="shared" si="3"/>
        <v>1.089694592</v>
      </c>
      <c r="K8998" s="24" t="str">
        <f t="shared" si="4"/>
        <v>Over Achived</v>
      </c>
    </row>
    <row r="8999" ht="22.5" customHeight="1">
      <c r="A8999" s="18">
        <v>45786.0</v>
      </c>
      <c r="B8999" s="19" t="str">
        <f t="shared" si="1"/>
        <v>May</v>
      </c>
      <c r="C8999" s="20" t="s">
        <v>7</v>
      </c>
      <c r="D8999" s="19" t="s">
        <v>8</v>
      </c>
      <c r="E8999" s="19" t="s">
        <v>9</v>
      </c>
      <c r="F8999" s="21">
        <v>3.0</v>
      </c>
      <c r="G8999" s="22">
        <v>95579.0</v>
      </c>
      <c r="H8999" s="15" t="str">
        <f t="shared" si="2"/>
        <v>Very High Range</v>
      </c>
      <c r="I8999" s="22">
        <v>68924.0</v>
      </c>
      <c r="J8999" s="23">
        <f t="shared" si="3"/>
        <v>1.386730312</v>
      </c>
      <c r="K8999" s="24" t="str">
        <f t="shared" si="4"/>
        <v>Over Achived</v>
      </c>
    </row>
    <row r="9000" ht="22.5" customHeight="1">
      <c r="A9000" s="18">
        <v>45786.0</v>
      </c>
      <c r="B9000" s="19" t="str">
        <f t="shared" si="1"/>
        <v>May</v>
      </c>
      <c r="C9000" s="20" t="s">
        <v>7</v>
      </c>
      <c r="D9000" s="19" t="s">
        <v>106</v>
      </c>
      <c r="E9000" s="19" t="s">
        <v>26</v>
      </c>
      <c r="F9000" s="21">
        <v>4.0</v>
      </c>
      <c r="G9000" s="22">
        <v>131784.0</v>
      </c>
      <c r="H9000" s="15" t="str">
        <f t="shared" si="2"/>
        <v>Very High Range</v>
      </c>
      <c r="I9000" s="22">
        <v>115753.0</v>
      </c>
      <c r="J9000" s="23">
        <f t="shared" si="3"/>
        <v>1.138493171</v>
      </c>
      <c r="K9000" s="24" t="str">
        <f t="shared" si="4"/>
        <v>Over Achived</v>
      </c>
    </row>
    <row r="9001" ht="22.5" customHeight="1">
      <c r="A9001" s="18">
        <v>45786.0</v>
      </c>
      <c r="B9001" s="19" t="str">
        <f t="shared" si="1"/>
        <v>May</v>
      </c>
      <c r="C9001" s="20" t="s">
        <v>7</v>
      </c>
      <c r="D9001" s="19" t="s">
        <v>106</v>
      </c>
      <c r="E9001" s="19" t="s">
        <v>38</v>
      </c>
      <c r="F9001" s="21">
        <v>2.0</v>
      </c>
      <c r="G9001" s="22">
        <v>52480.0</v>
      </c>
      <c r="H9001" s="15" t="str">
        <f t="shared" si="2"/>
        <v>Medium Range</v>
      </c>
      <c r="I9001" s="22">
        <v>47057.0</v>
      </c>
      <c r="J9001" s="23">
        <f t="shared" si="3"/>
        <v>1.115243216</v>
      </c>
      <c r="K9001" s="24" t="str">
        <f t="shared" si="4"/>
        <v>Over Achived</v>
      </c>
    </row>
    <row r="9002" ht="22.5" customHeight="1">
      <c r="A9002" s="18">
        <v>45786.0</v>
      </c>
      <c r="B9002" s="19" t="str">
        <f t="shared" si="1"/>
        <v>May</v>
      </c>
      <c r="C9002" s="20" t="s">
        <v>7</v>
      </c>
      <c r="D9002" s="19" t="s">
        <v>118</v>
      </c>
      <c r="E9002" s="19" t="s">
        <v>23</v>
      </c>
      <c r="F9002" s="21">
        <v>2.0</v>
      </c>
      <c r="G9002" s="22">
        <v>47151.0</v>
      </c>
      <c r="H9002" s="15" t="str">
        <f t="shared" si="2"/>
        <v>Base Range</v>
      </c>
      <c r="I9002" s="22">
        <v>43303.0</v>
      </c>
      <c r="J9002" s="23">
        <f t="shared" si="3"/>
        <v>1.088862204</v>
      </c>
      <c r="K9002" s="24" t="str">
        <f t="shared" si="4"/>
        <v>Over Achived</v>
      </c>
    </row>
    <row r="9003" ht="22.5" customHeight="1">
      <c r="A9003" s="18">
        <v>45786.0</v>
      </c>
      <c r="B9003" s="19" t="str">
        <f t="shared" si="1"/>
        <v>May</v>
      </c>
      <c r="C9003" s="20" t="s">
        <v>7</v>
      </c>
      <c r="D9003" s="19" t="s">
        <v>118</v>
      </c>
      <c r="E9003" s="19" t="s">
        <v>26</v>
      </c>
      <c r="F9003" s="21">
        <v>6.0</v>
      </c>
      <c r="G9003" s="22">
        <v>124552.0</v>
      </c>
      <c r="H9003" s="15" t="str">
        <f t="shared" si="2"/>
        <v>Very High Range</v>
      </c>
      <c r="I9003" s="22">
        <v>102111.0</v>
      </c>
      <c r="J9003" s="23">
        <f t="shared" si="3"/>
        <v>1.219770642</v>
      </c>
      <c r="K9003" s="24" t="str">
        <f t="shared" si="4"/>
        <v>Over Achived</v>
      </c>
    </row>
    <row r="9004" ht="22.5" customHeight="1">
      <c r="A9004" s="18">
        <v>45786.0</v>
      </c>
      <c r="B9004" s="19" t="str">
        <f t="shared" si="1"/>
        <v>May</v>
      </c>
      <c r="C9004" s="20" t="s">
        <v>7</v>
      </c>
      <c r="D9004" s="19" t="s">
        <v>118</v>
      </c>
      <c r="E9004" s="19" t="s">
        <v>19</v>
      </c>
      <c r="F9004" s="21">
        <v>2.0</v>
      </c>
      <c r="G9004" s="22">
        <v>46962.0</v>
      </c>
      <c r="H9004" s="15" t="str">
        <f t="shared" si="2"/>
        <v>Base Range</v>
      </c>
      <c r="I9004" s="22">
        <v>44270.0</v>
      </c>
      <c r="J9004" s="23">
        <f t="shared" si="3"/>
        <v>1.060808674</v>
      </c>
      <c r="K9004" s="24" t="str">
        <f t="shared" si="4"/>
        <v>Over Achived</v>
      </c>
    </row>
    <row r="9005" ht="22.5" customHeight="1">
      <c r="A9005" s="18">
        <v>45786.0</v>
      </c>
      <c r="B9005" s="19" t="str">
        <f t="shared" si="1"/>
        <v>May</v>
      </c>
      <c r="C9005" s="20" t="s">
        <v>7</v>
      </c>
      <c r="D9005" s="19" t="s">
        <v>126</v>
      </c>
      <c r="E9005" s="19" t="s">
        <v>68</v>
      </c>
      <c r="F9005" s="21">
        <v>2.0</v>
      </c>
      <c r="G9005" s="22">
        <v>40119.0</v>
      </c>
      <c r="H9005" s="15" t="str">
        <f t="shared" si="2"/>
        <v>Base Range</v>
      </c>
      <c r="I9005" s="22">
        <v>37599.0</v>
      </c>
      <c r="J9005" s="23">
        <f t="shared" si="3"/>
        <v>1.067023059</v>
      </c>
      <c r="K9005" s="24" t="str">
        <f t="shared" si="4"/>
        <v>Over Achived</v>
      </c>
    </row>
    <row r="9006" ht="22.5" customHeight="1">
      <c r="A9006" s="18">
        <v>45786.0</v>
      </c>
      <c r="B9006" s="19" t="str">
        <f t="shared" si="1"/>
        <v>May</v>
      </c>
      <c r="C9006" s="20" t="s">
        <v>7</v>
      </c>
      <c r="D9006" s="19" t="s">
        <v>126</v>
      </c>
      <c r="E9006" s="19" t="s">
        <v>68</v>
      </c>
      <c r="F9006" s="21">
        <v>2.0</v>
      </c>
      <c r="G9006" s="22">
        <v>35539.0</v>
      </c>
      <c r="H9006" s="15" t="str">
        <f t="shared" si="2"/>
        <v>Base Range</v>
      </c>
      <c r="I9006" s="22">
        <v>25501.0</v>
      </c>
      <c r="J9006" s="23">
        <f t="shared" si="3"/>
        <v>1.393631622</v>
      </c>
      <c r="K9006" s="24" t="str">
        <f t="shared" si="4"/>
        <v>Over Achived</v>
      </c>
    </row>
    <row r="9007" ht="22.5" customHeight="1">
      <c r="A9007" s="18">
        <v>45786.0</v>
      </c>
      <c r="B9007" s="19" t="str">
        <f t="shared" si="1"/>
        <v>May</v>
      </c>
      <c r="C9007" s="20" t="s">
        <v>7</v>
      </c>
      <c r="D9007" s="19" t="s">
        <v>126</v>
      </c>
      <c r="E9007" s="19" t="s">
        <v>38</v>
      </c>
      <c r="F9007" s="21">
        <v>2.0</v>
      </c>
      <c r="G9007" s="22">
        <v>60243.0</v>
      </c>
      <c r="H9007" s="15" t="str">
        <f t="shared" si="2"/>
        <v>Medium Range</v>
      </c>
      <c r="I9007" s="22">
        <v>54490.0</v>
      </c>
      <c r="J9007" s="23">
        <f t="shared" si="3"/>
        <v>1.105579005</v>
      </c>
      <c r="K9007" s="24" t="str">
        <f t="shared" si="4"/>
        <v>Over Achived</v>
      </c>
    </row>
    <row r="9008" ht="22.5" customHeight="1">
      <c r="A9008" s="18">
        <v>45786.0</v>
      </c>
      <c r="B9008" s="19" t="str">
        <f t="shared" si="1"/>
        <v>May</v>
      </c>
      <c r="C9008" s="20" t="s">
        <v>7</v>
      </c>
      <c r="D9008" s="19" t="s">
        <v>131</v>
      </c>
      <c r="E9008" s="19" t="s">
        <v>19</v>
      </c>
      <c r="F9008" s="21">
        <v>2.0</v>
      </c>
      <c r="G9008" s="22">
        <v>50385.0</v>
      </c>
      <c r="H9008" s="15" t="str">
        <f t="shared" si="2"/>
        <v>Medium Range</v>
      </c>
      <c r="I9008" s="22">
        <v>40089.0</v>
      </c>
      <c r="J9008" s="23">
        <f t="shared" si="3"/>
        <v>1.256828556</v>
      </c>
      <c r="K9008" s="24" t="str">
        <f t="shared" si="4"/>
        <v>Over Achived</v>
      </c>
    </row>
    <row r="9009" ht="22.5" customHeight="1">
      <c r="A9009" s="18">
        <v>45786.0</v>
      </c>
      <c r="B9009" s="19" t="str">
        <f t="shared" si="1"/>
        <v>May</v>
      </c>
      <c r="C9009" s="20" t="s">
        <v>7</v>
      </c>
      <c r="D9009" s="19" t="s">
        <v>118</v>
      </c>
      <c r="E9009" s="19" t="s">
        <v>23</v>
      </c>
      <c r="F9009" s="21">
        <v>2.0</v>
      </c>
      <c r="G9009" s="22">
        <v>42716.0</v>
      </c>
      <c r="H9009" s="15" t="str">
        <f t="shared" si="2"/>
        <v>Base Range</v>
      </c>
      <c r="I9009" s="22">
        <v>40422.0</v>
      </c>
      <c r="J9009" s="23">
        <f t="shared" si="3"/>
        <v>1.056751274</v>
      </c>
      <c r="K9009" s="24" t="str">
        <f t="shared" si="4"/>
        <v>Over Achived</v>
      </c>
    </row>
    <row r="9010" ht="22.5" customHeight="1">
      <c r="A9010" s="18">
        <v>45786.0</v>
      </c>
      <c r="B9010" s="19" t="str">
        <f t="shared" si="1"/>
        <v>May</v>
      </c>
      <c r="C9010" s="20" t="s">
        <v>7</v>
      </c>
      <c r="D9010" s="19" t="s">
        <v>131</v>
      </c>
      <c r="E9010" s="19" t="s">
        <v>9</v>
      </c>
      <c r="F9010" s="21">
        <v>4.0</v>
      </c>
      <c r="G9010" s="22">
        <v>84461.0</v>
      </c>
      <c r="H9010" s="15" t="str">
        <f t="shared" si="2"/>
        <v>High Range</v>
      </c>
      <c r="I9010" s="22">
        <v>69858.0</v>
      </c>
      <c r="J9010" s="23">
        <f t="shared" si="3"/>
        <v>1.209038335</v>
      </c>
      <c r="K9010" s="24" t="str">
        <f t="shared" si="4"/>
        <v>Over Achived</v>
      </c>
    </row>
    <row r="9011" ht="22.5" customHeight="1">
      <c r="A9011" s="18">
        <v>45786.0</v>
      </c>
      <c r="B9011" s="19" t="str">
        <f t="shared" si="1"/>
        <v>May</v>
      </c>
      <c r="C9011" s="20" t="s">
        <v>92</v>
      </c>
      <c r="D9011" s="19" t="s">
        <v>98</v>
      </c>
      <c r="E9011" s="19" t="s">
        <v>34</v>
      </c>
      <c r="F9011" s="21">
        <v>2.0</v>
      </c>
      <c r="G9011" s="22">
        <v>61785.0</v>
      </c>
      <c r="H9011" s="15" t="str">
        <f t="shared" si="2"/>
        <v>Medium Range</v>
      </c>
      <c r="I9011" s="22">
        <v>71345.0</v>
      </c>
      <c r="J9011" s="23">
        <f t="shared" si="3"/>
        <v>0.8660032238</v>
      </c>
      <c r="K9011" s="24" t="str">
        <f t="shared" si="4"/>
        <v>Target Not Meet</v>
      </c>
    </row>
    <row r="9012" ht="22.5" customHeight="1">
      <c r="A9012" s="18">
        <v>45786.0</v>
      </c>
      <c r="B9012" s="19" t="str">
        <f t="shared" si="1"/>
        <v>May</v>
      </c>
      <c r="C9012" s="20" t="s">
        <v>7</v>
      </c>
      <c r="D9012" s="19" t="s">
        <v>131</v>
      </c>
      <c r="E9012" s="19" t="s">
        <v>9</v>
      </c>
      <c r="F9012" s="21">
        <v>4.0</v>
      </c>
      <c r="G9012" s="22">
        <v>86921.0</v>
      </c>
      <c r="H9012" s="15" t="str">
        <f t="shared" si="2"/>
        <v>High Range</v>
      </c>
      <c r="I9012" s="22">
        <v>68456.0</v>
      </c>
      <c r="J9012" s="23">
        <f t="shared" si="3"/>
        <v>1.269735304</v>
      </c>
      <c r="K9012" s="24" t="str">
        <f t="shared" si="4"/>
        <v>Over Achived</v>
      </c>
    </row>
    <row r="9013" ht="22.5" customHeight="1">
      <c r="A9013" s="18">
        <v>45786.0</v>
      </c>
      <c r="B9013" s="19" t="str">
        <f t="shared" si="1"/>
        <v>May</v>
      </c>
      <c r="C9013" s="20" t="s">
        <v>92</v>
      </c>
      <c r="D9013" s="19" t="s">
        <v>98</v>
      </c>
      <c r="E9013" s="19" t="s">
        <v>63</v>
      </c>
      <c r="F9013" s="21">
        <v>1.0</v>
      </c>
      <c r="G9013" s="22">
        <v>11990.0</v>
      </c>
      <c r="H9013" s="15" t="str">
        <f t="shared" si="2"/>
        <v>Base Range</v>
      </c>
      <c r="I9013" s="22">
        <v>13721.0</v>
      </c>
      <c r="J9013" s="23">
        <f t="shared" si="3"/>
        <v>0.8738430144</v>
      </c>
      <c r="K9013" s="24" t="str">
        <f t="shared" si="4"/>
        <v>Target Not Meet</v>
      </c>
    </row>
    <row r="9014" ht="22.5" customHeight="1">
      <c r="A9014" s="18">
        <v>45786.0</v>
      </c>
      <c r="B9014" s="19" t="str">
        <f t="shared" si="1"/>
        <v>May</v>
      </c>
      <c r="C9014" s="20" t="s">
        <v>92</v>
      </c>
      <c r="D9014" s="19" t="s">
        <v>144</v>
      </c>
      <c r="E9014" s="19" t="s">
        <v>63</v>
      </c>
      <c r="F9014" s="21">
        <v>1.0</v>
      </c>
      <c r="G9014" s="22">
        <v>14165.0</v>
      </c>
      <c r="H9014" s="15" t="str">
        <f t="shared" si="2"/>
        <v>Base Range</v>
      </c>
      <c r="I9014" s="22">
        <v>10939.0</v>
      </c>
      <c r="J9014" s="23">
        <f t="shared" si="3"/>
        <v>1.294908127</v>
      </c>
      <c r="K9014" s="24" t="str">
        <f t="shared" si="4"/>
        <v>Over Achived</v>
      </c>
    </row>
    <row r="9015" ht="22.5" customHeight="1">
      <c r="A9015" s="18">
        <v>45786.0</v>
      </c>
      <c r="B9015" s="19" t="str">
        <f t="shared" si="1"/>
        <v>May</v>
      </c>
      <c r="C9015" s="20" t="s">
        <v>92</v>
      </c>
      <c r="D9015" s="19" t="s">
        <v>144</v>
      </c>
      <c r="E9015" s="19" t="s">
        <v>68</v>
      </c>
      <c r="F9015" s="21">
        <v>1.0</v>
      </c>
      <c r="G9015" s="22">
        <v>34849.0</v>
      </c>
      <c r="H9015" s="15" t="str">
        <f t="shared" si="2"/>
        <v>Base Range</v>
      </c>
      <c r="I9015" s="22">
        <v>29020.0</v>
      </c>
      <c r="J9015" s="23">
        <f t="shared" si="3"/>
        <v>1.200861475</v>
      </c>
      <c r="K9015" s="24" t="str">
        <f t="shared" si="4"/>
        <v>Over Achived</v>
      </c>
    </row>
    <row r="9016" ht="22.5" customHeight="1">
      <c r="A9016" s="18">
        <v>45786.0</v>
      </c>
      <c r="B9016" s="19" t="str">
        <f t="shared" si="1"/>
        <v>May</v>
      </c>
      <c r="C9016" s="20" t="s">
        <v>92</v>
      </c>
      <c r="D9016" s="25" t="s">
        <v>149</v>
      </c>
      <c r="E9016" s="19" t="s">
        <v>63</v>
      </c>
      <c r="F9016" s="21">
        <v>1.0</v>
      </c>
      <c r="G9016" s="22">
        <v>14618.0</v>
      </c>
      <c r="H9016" s="15" t="str">
        <f t="shared" si="2"/>
        <v>Base Range</v>
      </c>
      <c r="I9016" s="22">
        <v>13291.0</v>
      </c>
      <c r="J9016" s="23">
        <f t="shared" si="3"/>
        <v>1.099841998</v>
      </c>
      <c r="K9016" s="24" t="str">
        <f t="shared" si="4"/>
        <v>Over Achived</v>
      </c>
    </row>
    <row r="9017" ht="22.5" customHeight="1">
      <c r="A9017" s="18">
        <v>45786.0</v>
      </c>
      <c r="B9017" s="19" t="str">
        <f t="shared" si="1"/>
        <v>May</v>
      </c>
      <c r="C9017" s="20" t="s">
        <v>92</v>
      </c>
      <c r="D9017" s="25" t="s">
        <v>149</v>
      </c>
      <c r="E9017" s="19" t="s">
        <v>23</v>
      </c>
      <c r="F9017" s="21">
        <v>2.0</v>
      </c>
      <c r="G9017" s="22">
        <v>39026.0</v>
      </c>
      <c r="H9017" s="15" t="str">
        <f t="shared" si="2"/>
        <v>Base Range</v>
      </c>
      <c r="I9017" s="22">
        <v>33003.0</v>
      </c>
      <c r="J9017" s="23">
        <f t="shared" si="3"/>
        <v>1.182498561</v>
      </c>
      <c r="K9017" s="24" t="str">
        <f t="shared" si="4"/>
        <v>Over Achived</v>
      </c>
    </row>
    <row r="9018" ht="22.5" customHeight="1">
      <c r="A9018" s="18">
        <v>45786.0</v>
      </c>
      <c r="B9018" s="19" t="str">
        <f t="shared" si="1"/>
        <v>May</v>
      </c>
      <c r="C9018" s="20" t="s">
        <v>92</v>
      </c>
      <c r="D9018" s="19" t="s">
        <v>144</v>
      </c>
      <c r="E9018" s="19" t="s">
        <v>34</v>
      </c>
      <c r="F9018" s="21">
        <v>2.0</v>
      </c>
      <c r="G9018" s="22">
        <v>69610.0</v>
      </c>
      <c r="H9018" s="15" t="str">
        <f t="shared" si="2"/>
        <v>Medium Range</v>
      </c>
      <c r="I9018" s="22">
        <v>55647.0</v>
      </c>
      <c r="J9018" s="23">
        <f t="shared" si="3"/>
        <v>1.250920984</v>
      </c>
      <c r="K9018" s="24" t="str">
        <f t="shared" si="4"/>
        <v>Over Achived</v>
      </c>
    </row>
    <row r="9019" ht="22.5" customHeight="1">
      <c r="A9019" s="18">
        <v>45786.0</v>
      </c>
      <c r="B9019" s="19" t="str">
        <f t="shared" si="1"/>
        <v>May</v>
      </c>
      <c r="C9019" s="20" t="s">
        <v>92</v>
      </c>
      <c r="D9019" s="25" t="s">
        <v>149</v>
      </c>
      <c r="E9019" s="19" t="s">
        <v>19</v>
      </c>
      <c r="F9019" s="21">
        <v>2.0</v>
      </c>
      <c r="G9019" s="22">
        <v>43941.0</v>
      </c>
      <c r="H9019" s="15" t="str">
        <f t="shared" si="2"/>
        <v>Base Range</v>
      </c>
      <c r="I9019" s="22">
        <v>33478.0</v>
      </c>
      <c r="J9019" s="23">
        <f t="shared" si="3"/>
        <v>1.312533604</v>
      </c>
      <c r="K9019" s="24" t="str">
        <f t="shared" si="4"/>
        <v>Over Achived</v>
      </c>
    </row>
    <row r="9020" ht="22.5" customHeight="1">
      <c r="A9020" s="18">
        <v>45786.0</v>
      </c>
      <c r="B9020" s="19" t="str">
        <f t="shared" si="1"/>
        <v>May</v>
      </c>
      <c r="C9020" s="20" t="s">
        <v>92</v>
      </c>
      <c r="D9020" s="25" t="s">
        <v>149</v>
      </c>
      <c r="E9020" s="19" t="s">
        <v>23</v>
      </c>
      <c r="F9020" s="21">
        <v>1.0</v>
      </c>
      <c r="G9020" s="22">
        <v>32252.0</v>
      </c>
      <c r="H9020" s="15" t="str">
        <f t="shared" si="2"/>
        <v>Base Range</v>
      </c>
      <c r="I9020" s="22">
        <v>25588.0</v>
      </c>
      <c r="J9020" s="23">
        <f t="shared" si="3"/>
        <v>1.260434579</v>
      </c>
      <c r="K9020" s="24" t="str">
        <f t="shared" si="4"/>
        <v>Over Achived</v>
      </c>
    </row>
    <row r="9021" ht="22.5" customHeight="1">
      <c r="A9021" s="18">
        <v>45786.0</v>
      </c>
      <c r="B9021" s="19" t="str">
        <f t="shared" si="1"/>
        <v>May</v>
      </c>
      <c r="C9021" s="20" t="s">
        <v>92</v>
      </c>
      <c r="D9021" s="19" t="s">
        <v>158</v>
      </c>
      <c r="E9021" s="19" t="s">
        <v>23</v>
      </c>
      <c r="F9021" s="21">
        <v>1.0</v>
      </c>
      <c r="G9021" s="22">
        <v>35055.0</v>
      </c>
      <c r="H9021" s="15" t="str">
        <f t="shared" si="2"/>
        <v>Base Range</v>
      </c>
      <c r="I9021" s="22">
        <v>24703.0</v>
      </c>
      <c r="J9021" s="23">
        <f t="shared" si="3"/>
        <v>1.419058414</v>
      </c>
      <c r="K9021" s="24" t="str">
        <f t="shared" si="4"/>
        <v>Over Achived</v>
      </c>
    </row>
    <row r="9022" ht="22.5" customHeight="1">
      <c r="A9022" s="18">
        <v>45786.0</v>
      </c>
      <c r="B9022" s="19" t="str">
        <f t="shared" si="1"/>
        <v>May</v>
      </c>
      <c r="C9022" s="20" t="s">
        <v>92</v>
      </c>
      <c r="D9022" s="19" t="s">
        <v>158</v>
      </c>
      <c r="E9022" s="19" t="s">
        <v>34</v>
      </c>
      <c r="F9022" s="21">
        <v>2.0</v>
      </c>
      <c r="G9022" s="22">
        <v>57858.0</v>
      </c>
      <c r="H9022" s="15" t="str">
        <f t="shared" si="2"/>
        <v>Medium Range</v>
      </c>
      <c r="I9022" s="22">
        <v>40615.0</v>
      </c>
      <c r="J9022" s="23">
        <f t="shared" si="3"/>
        <v>1.424547581</v>
      </c>
      <c r="K9022" s="24" t="str">
        <f t="shared" si="4"/>
        <v>Over Achived</v>
      </c>
    </row>
    <row r="9023" ht="22.5" customHeight="1">
      <c r="A9023" s="18">
        <v>45786.0</v>
      </c>
      <c r="B9023" s="19" t="str">
        <f t="shared" si="1"/>
        <v>May</v>
      </c>
      <c r="C9023" s="20" t="s">
        <v>92</v>
      </c>
      <c r="D9023" s="19" t="s">
        <v>158</v>
      </c>
      <c r="E9023" s="19" t="s">
        <v>68</v>
      </c>
      <c r="F9023" s="21">
        <v>2.0</v>
      </c>
      <c r="G9023" s="22">
        <v>36077.0</v>
      </c>
      <c r="H9023" s="15" t="str">
        <f t="shared" si="2"/>
        <v>Base Range</v>
      </c>
      <c r="I9023" s="22">
        <v>32241.0</v>
      </c>
      <c r="J9023" s="23">
        <f t="shared" si="3"/>
        <v>1.11897894</v>
      </c>
      <c r="K9023" s="24" t="str">
        <f t="shared" si="4"/>
        <v>Over Achived</v>
      </c>
    </row>
    <row r="9024" ht="22.5" customHeight="1">
      <c r="A9024" s="18">
        <v>45786.0</v>
      </c>
      <c r="B9024" s="19" t="str">
        <f t="shared" si="1"/>
        <v>May</v>
      </c>
      <c r="C9024" s="20" t="s">
        <v>92</v>
      </c>
      <c r="D9024" s="25" t="s">
        <v>149</v>
      </c>
      <c r="E9024" s="19" t="s">
        <v>68</v>
      </c>
      <c r="F9024" s="21">
        <v>1.0</v>
      </c>
      <c r="G9024" s="22">
        <v>33973.0</v>
      </c>
      <c r="H9024" s="15" t="str">
        <f t="shared" si="2"/>
        <v>Base Range</v>
      </c>
      <c r="I9024" s="22">
        <v>30176.0</v>
      </c>
      <c r="J9024" s="23">
        <f t="shared" si="3"/>
        <v>1.125828473</v>
      </c>
      <c r="K9024" s="24" t="str">
        <f t="shared" si="4"/>
        <v>Over Achived</v>
      </c>
    </row>
    <row r="9025" ht="22.5" customHeight="1">
      <c r="A9025" s="18">
        <v>45787.0</v>
      </c>
      <c r="B9025" s="19" t="str">
        <f t="shared" si="1"/>
        <v>May</v>
      </c>
      <c r="C9025" s="20" t="s">
        <v>13</v>
      </c>
      <c r="D9025" s="19" t="s">
        <v>169</v>
      </c>
      <c r="E9025" s="19" t="s">
        <v>23</v>
      </c>
      <c r="F9025" s="21">
        <v>1.0</v>
      </c>
      <c r="G9025" s="22">
        <v>24753.0</v>
      </c>
      <c r="H9025" s="15" t="str">
        <f t="shared" si="2"/>
        <v>Base Range</v>
      </c>
      <c r="I9025" s="22">
        <v>28082.0</v>
      </c>
      <c r="J9025" s="23">
        <f t="shared" si="3"/>
        <v>0.8814543124</v>
      </c>
      <c r="K9025" s="24" t="str">
        <f t="shared" si="4"/>
        <v>Target Not Meet</v>
      </c>
    </row>
    <row r="9026" ht="22.5" customHeight="1">
      <c r="A9026" s="18">
        <v>45787.0</v>
      </c>
      <c r="B9026" s="19" t="str">
        <f t="shared" si="1"/>
        <v>May</v>
      </c>
      <c r="C9026" s="20" t="s">
        <v>13</v>
      </c>
      <c r="D9026" s="19" t="s">
        <v>37</v>
      </c>
      <c r="E9026" s="19" t="s">
        <v>9</v>
      </c>
      <c r="F9026" s="21">
        <v>2.0</v>
      </c>
      <c r="G9026" s="22">
        <v>55476.0</v>
      </c>
      <c r="H9026" s="15" t="str">
        <f t="shared" si="2"/>
        <v>Medium Range</v>
      </c>
      <c r="I9026" s="22">
        <v>69591.0</v>
      </c>
      <c r="J9026" s="23">
        <f t="shared" si="3"/>
        <v>0.7971720481</v>
      </c>
      <c r="K9026" s="24" t="str">
        <f t="shared" si="4"/>
        <v>Target Not Meet</v>
      </c>
    </row>
    <row r="9027" ht="22.5" customHeight="1">
      <c r="A9027" s="18">
        <v>45787.0</v>
      </c>
      <c r="B9027" s="19" t="str">
        <f t="shared" si="1"/>
        <v>May</v>
      </c>
      <c r="C9027" s="20" t="s">
        <v>13</v>
      </c>
      <c r="D9027" s="19" t="s">
        <v>169</v>
      </c>
      <c r="E9027" s="19" t="s">
        <v>34</v>
      </c>
      <c r="F9027" s="21">
        <v>2.0</v>
      </c>
      <c r="G9027" s="22">
        <v>54329.0</v>
      </c>
      <c r="H9027" s="15" t="str">
        <f t="shared" si="2"/>
        <v>Medium Range</v>
      </c>
      <c r="I9027" s="22">
        <v>65417.0</v>
      </c>
      <c r="J9027" s="23">
        <f t="shared" si="3"/>
        <v>0.8305027745</v>
      </c>
      <c r="K9027" s="24" t="str">
        <f t="shared" si="4"/>
        <v>Target Not Meet</v>
      </c>
    </row>
    <row r="9028" ht="22.5" customHeight="1">
      <c r="A9028" s="18">
        <v>45787.0</v>
      </c>
      <c r="B9028" s="19" t="str">
        <f t="shared" si="1"/>
        <v>May</v>
      </c>
      <c r="C9028" s="20" t="s">
        <v>13</v>
      </c>
      <c r="D9028" s="19" t="s">
        <v>169</v>
      </c>
      <c r="E9028" s="19" t="s">
        <v>38</v>
      </c>
      <c r="F9028" s="21">
        <v>1.0</v>
      </c>
      <c r="G9028" s="22">
        <v>32006.0</v>
      </c>
      <c r="H9028" s="15" t="str">
        <f t="shared" si="2"/>
        <v>Base Range</v>
      </c>
      <c r="I9028" s="22">
        <v>37857.0</v>
      </c>
      <c r="J9028" s="23">
        <f t="shared" si="3"/>
        <v>0.8454446998</v>
      </c>
      <c r="K9028" s="24" t="str">
        <f t="shared" si="4"/>
        <v>Target Not Meet</v>
      </c>
    </row>
    <row r="9029" ht="22.5" customHeight="1">
      <c r="A9029" s="18">
        <v>45787.0</v>
      </c>
      <c r="B9029" s="19" t="str">
        <f t="shared" si="1"/>
        <v>May</v>
      </c>
      <c r="C9029" s="20" t="s">
        <v>13</v>
      </c>
      <c r="D9029" s="19" t="s">
        <v>169</v>
      </c>
      <c r="E9029" s="19" t="s">
        <v>23</v>
      </c>
      <c r="F9029" s="21">
        <v>1.0</v>
      </c>
      <c r="G9029" s="22">
        <v>24190.0</v>
      </c>
      <c r="H9029" s="15" t="str">
        <f t="shared" si="2"/>
        <v>Base Range</v>
      </c>
      <c r="I9029" s="22">
        <v>28865.0</v>
      </c>
      <c r="J9029" s="23">
        <f t="shared" si="3"/>
        <v>0.8380391478</v>
      </c>
      <c r="K9029" s="24" t="str">
        <f t="shared" si="4"/>
        <v>Target Not Meet</v>
      </c>
    </row>
    <row r="9030" ht="22.5" customHeight="1">
      <c r="A9030" s="18">
        <v>45787.0</v>
      </c>
      <c r="B9030" s="19" t="str">
        <f t="shared" si="1"/>
        <v>May</v>
      </c>
      <c r="C9030" s="20" t="s">
        <v>13</v>
      </c>
      <c r="D9030" s="19" t="s">
        <v>37</v>
      </c>
      <c r="E9030" s="19" t="s">
        <v>68</v>
      </c>
      <c r="F9030" s="21">
        <v>1.0</v>
      </c>
      <c r="G9030" s="22">
        <v>19628.0</v>
      </c>
      <c r="H9030" s="15" t="str">
        <f t="shared" si="2"/>
        <v>Base Range</v>
      </c>
      <c r="I9030" s="22">
        <v>25324.0</v>
      </c>
      <c r="J9030" s="23">
        <f t="shared" si="3"/>
        <v>0.7750750276</v>
      </c>
      <c r="K9030" s="24" t="str">
        <f t="shared" si="4"/>
        <v>Target Not Meet</v>
      </c>
    </row>
    <row r="9031" ht="22.5" customHeight="1">
      <c r="A9031" s="18">
        <v>45787.0</v>
      </c>
      <c r="B9031" s="19" t="str">
        <f t="shared" si="1"/>
        <v>May</v>
      </c>
      <c r="C9031" s="20" t="s">
        <v>13</v>
      </c>
      <c r="D9031" s="19" t="s">
        <v>18</v>
      </c>
      <c r="E9031" s="19" t="s">
        <v>9</v>
      </c>
      <c r="F9031" s="21">
        <v>2.0</v>
      </c>
      <c r="G9031" s="22">
        <v>57389.0</v>
      </c>
      <c r="H9031" s="15" t="str">
        <f t="shared" si="2"/>
        <v>Medium Range</v>
      </c>
      <c r="I9031" s="22">
        <v>48600.0</v>
      </c>
      <c r="J9031" s="23">
        <f t="shared" si="3"/>
        <v>1.180843621</v>
      </c>
      <c r="K9031" s="24" t="str">
        <f t="shared" si="4"/>
        <v>Over Achived</v>
      </c>
    </row>
    <row r="9032" ht="22.5" customHeight="1">
      <c r="A9032" s="18">
        <v>45787.0</v>
      </c>
      <c r="B9032" s="19" t="str">
        <f t="shared" si="1"/>
        <v>May</v>
      </c>
      <c r="C9032" s="20" t="s">
        <v>13</v>
      </c>
      <c r="D9032" s="19" t="s">
        <v>37</v>
      </c>
      <c r="E9032" s="19" t="s">
        <v>23</v>
      </c>
      <c r="F9032" s="21">
        <v>1.0</v>
      </c>
      <c r="G9032" s="22">
        <v>22300.0</v>
      </c>
      <c r="H9032" s="15" t="str">
        <f t="shared" si="2"/>
        <v>Base Range</v>
      </c>
      <c r="I9032" s="22">
        <v>26198.0</v>
      </c>
      <c r="J9032" s="23">
        <f t="shared" si="3"/>
        <v>0.851210016</v>
      </c>
      <c r="K9032" s="24" t="str">
        <f t="shared" si="4"/>
        <v>Target Not Meet</v>
      </c>
    </row>
    <row r="9033" ht="22.5" customHeight="1">
      <c r="A9033" s="18">
        <v>45787.0</v>
      </c>
      <c r="B9033" s="19" t="str">
        <f t="shared" si="1"/>
        <v>May</v>
      </c>
      <c r="C9033" s="20" t="s">
        <v>13</v>
      </c>
      <c r="D9033" s="19" t="s">
        <v>37</v>
      </c>
      <c r="E9033" s="19" t="s">
        <v>26</v>
      </c>
      <c r="F9033" s="21">
        <v>1.0</v>
      </c>
      <c r="G9033" s="22">
        <v>37090.0</v>
      </c>
      <c r="H9033" s="15" t="str">
        <f t="shared" si="2"/>
        <v>Base Range</v>
      </c>
      <c r="I9033" s="22">
        <v>45961.0</v>
      </c>
      <c r="J9033" s="23">
        <f t="shared" si="3"/>
        <v>0.8069885338</v>
      </c>
      <c r="K9033" s="24" t="str">
        <f t="shared" si="4"/>
        <v>Target Not Meet</v>
      </c>
    </row>
    <row r="9034" ht="22.5" customHeight="1">
      <c r="A9034" s="18">
        <v>45787.0</v>
      </c>
      <c r="B9034" s="19" t="str">
        <f t="shared" si="1"/>
        <v>May</v>
      </c>
      <c r="C9034" s="20" t="s">
        <v>13</v>
      </c>
      <c r="D9034" s="19" t="s">
        <v>29</v>
      </c>
      <c r="E9034" s="19" t="s">
        <v>19</v>
      </c>
      <c r="F9034" s="21">
        <v>1.0</v>
      </c>
      <c r="G9034" s="22">
        <v>32795.0</v>
      </c>
      <c r="H9034" s="15" t="str">
        <f t="shared" si="2"/>
        <v>Base Range</v>
      </c>
      <c r="I9034" s="22">
        <v>34524.0</v>
      </c>
      <c r="J9034" s="23">
        <f t="shared" si="3"/>
        <v>0.949918897</v>
      </c>
      <c r="K9034" s="24" t="str">
        <f t="shared" si="4"/>
        <v>Target Not Meet</v>
      </c>
    </row>
    <row r="9035" ht="22.5" customHeight="1">
      <c r="A9035" s="18">
        <v>45787.0</v>
      </c>
      <c r="B9035" s="19" t="str">
        <f t="shared" si="1"/>
        <v>May</v>
      </c>
      <c r="C9035" s="20" t="s">
        <v>13</v>
      </c>
      <c r="D9035" s="19" t="s">
        <v>29</v>
      </c>
      <c r="E9035" s="19" t="s">
        <v>38</v>
      </c>
      <c r="F9035" s="21">
        <v>1.0</v>
      </c>
      <c r="G9035" s="22">
        <v>39201.0</v>
      </c>
      <c r="H9035" s="15" t="str">
        <f t="shared" si="2"/>
        <v>Base Range</v>
      </c>
      <c r="I9035" s="22">
        <v>46387.0</v>
      </c>
      <c r="J9035" s="23">
        <f t="shared" si="3"/>
        <v>0.8450859077</v>
      </c>
      <c r="K9035" s="24" t="str">
        <f t="shared" si="4"/>
        <v>Target Not Meet</v>
      </c>
    </row>
    <row r="9036" ht="22.5" customHeight="1">
      <c r="A9036" s="18">
        <v>45787.0</v>
      </c>
      <c r="B9036" s="19" t="str">
        <f t="shared" si="1"/>
        <v>May</v>
      </c>
      <c r="C9036" s="20" t="s">
        <v>13</v>
      </c>
      <c r="D9036" s="19" t="s">
        <v>18</v>
      </c>
      <c r="E9036" s="19" t="s">
        <v>23</v>
      </c>
      <c r="F9036" s="21">
        <v>1.0</v>
      </c>
      <c r="G9036" s="22">
        <v>24341.0</v>
      </c>
      <c r="H9036" s="15" t="str">
        <f t="shared" si="2"/>
        <v>Base Range</v>
      </c>
      <c r="I9036" s="22">
        <v>23068.0</v>
      </c>
      <c r="J9036" s="23">
        <f t="shared" si="3"/>
        <v>1.055184671</v>
      </c>
      <c r="K9036" s="24" t="str">
        <f t="shared" si="4"/>
        <v>Over Achived</v>
      </c>
    </row>
    <row r="9037" ht="22.5" customHeight="1">
      <c r="A9037" s="18">
        <v>45787.0</v>
      </c>
      <c r="B9037" s="19" t="str">
        <f t="shared" si="1"/>
        <v>May</v>
      </c>
      <c r="C9037" s="20" t="s">
        <v>57</v>
      </c>
      <c r="D9037" s="19" t="s">
        <v>58</v>
      </c>
      <c r="E9037" s="19" t="s">
        <v>26</v>
      </c>
      <c r="F9037" s="21">
        <v>1.0</v>
      </c>
      <c r="G9037" s="22">
        <v>27718.0</v>
      </c>
      <c r="H9037" s="15" t="str">
        <f t="shared" si="2"/>
        <v>Base Range</v>
      </c>
      <c r="I9037" s="22">
        <v>19846.0</v>
      </c>
      <c r="J9037" s="23">
        <f t="shared" si="3"/>
        <v>1.396654238</v>
      </c>
      <c r="K9037" s="24" t="str">
        <f t="shared" si="4"/>
        <v>Over Achived</v>
      </c>
    </row>
    <row r="9038" ht="22.5" customHeight="1">
      <c r="A9038" s="18">
        <v>45787.0</v>
      </c>
      <c r="B9038" s="19" t="str">
        <f t="shared" si="1"/>
        <v>May</v>
      </c>
      <c r="C9038" s="20" t="s">
        <v>13</v>
      </c>
      <c r="D9038" s="19" t="s">
        <v>37</v>
      </c>
      <c r="E9038" s="19" t="s">
        <v>63</v>
      </c>
      <c r="F9038" s="21">
        <v>2.0</v>
      </c>
      <c r="G9038" s="22">
        <v>50687.0</v>
      </c>
      <c r="H9038" s="15" t="str">
        <f t="shared" si="2"/>
        <v>Medium Range</v>
      </c>
      <c r="I9038" s="22">
        <v>58152.0</v>
      </c>
      <c r="J9038" s="23">
        <f t="shared" si="3"/>
        <v>0.8716295226</v>
      </c>
      <c r="K9038" s="24" t="str">
        <f t="shared" si="4"/>
        <v>Target Not Meet</v>
      </c>
    </row>
    <row r="9039" ht="22.5" customHeight="1">
      <c r="A9039" s="18">
        <v>45787.0</v>
      </c>
      <c r="B9039" s="19" t="str">
        <f t="shared" si="1"/>
        <v>May</v>
      </c>
      <c r="C9039" s="20" t="s">
        <v>57</v>
      </c>
      <c r="D9039" s="19" t="s">
        <v>58</v>
      </c>
      <c r="E9039" s="19" t="s">
        <v>23</v>
      </c>
      <c r="F9039" s="21">
        <v>1.0</v>
      </c>
      <c r="G9039" s="22">
        <v>20122.0</v>
      </c>
      <c r="H9039" s="15" t="str">
        <f t="shared" si="2"/>
        <v>Base Range</v>
      </c>
      <c r="I9039" s="22">
        <v>15069.0</v>
      </c>
      <c r="J9039" s="23">
        <f t="shared" si="3"/>
        <v>1.335324175</v>
      </c>
      <c r="K9039" s="24" t="str">
        <f t="shared" si="4"/>
        <v>Over Achived</v>
      </c>
    </row>
    <row r="9040" ht="22.5" customHeight="1">
      <c r="A9040" s="18">
        <v>45787.0</v>
      </c>
      <c r="B9040" s="19" t="str">
        <f t="shared" si="1"/>
        <v>May</v>
      </c>
      <c r="C9040" s="20" t="s">
        <v>57</v>
      </c>
      <c r="D9040" s="19" t="s">
        <v>85</v>
      </c>
      <c r="E9040" s="19" t="s">
        <v>38</v>
      </c>
      <c r="F9040" s="21">
        <v>1.0</v>
      </c>
      <c r="G9040" s="22">
        <v>22945.0</v>
      </c>
      <c r="H9040" s="15" t="str">
        <f t="shared" si="2"/>
        <v>Base Range</v>
      </c>
      <c r="I9040" s="22">
        <v>27653.0</v>
      </c>
      <c r="J9040" s="23">
        <f t="shared" si="3"/>
        <v>0.8297472245</v>
      </c>
      <c r="K9040" s="24" t="str">
        <f t="shared" si="4"/>
        <v>Target Not Meet</v>
      </c>
    </row>
    <row r="9041" ht="22.5" customHeight="1">
      <c r="A9041" s="18">
        <v>45787.0</v>
      </c>
      <c r="B9041" s="19" t="str">
        <f t="shared" si="1"/>
        <v>May</v>
      </c>
      <c r="C9041" s="20" t="s">
        <v>57</v>
      </c>
      <c r="D9041" s="25" t="s">
        <v>62</v>
      </c>
      <c r="E9041" s="19" t="s">
        <v>26</v>
      </c>
      <c r="F9041" s="21">
        <v>1.0</v>
      </c>
      <c r="G9041" s="22">
        <v>28708.0</v>
      </c>
      <c r="H9041" s="15" t="str">
        <f t="shared" si="2"/>
        <v>Base Range</v>
      </c>
      <c r="I9041" s="22">
        <v>22356.0</v>
      </c>
      <c r="J9041" s="23">
        <f t="shared" si="3"/>
        <v>1.28412954</v>
      </c>
      <c r="K9041" s="24" t="str">
        <f t="shared" si="4"/>
        <v>Over Achived</v>
      </c>
    </row>
    <row r="9042" ht="22.5" customHeight="1">
      <c r="A9042" s="18">
        <v>45787.0</v>
      </c>
      <c r="B9042" s="19" t="str">
        <f t="shared" si="1"/>
        <v>May</v>
      </c>
      <c r="C9042" s="20" t="s">
        <v>13</v>
      </c>
      <c r="D9042" s="19" t="s">
        <v>18</v>
      </c>
      <c r="E9042" s="19" t="s">
        <v>23</v>
      </c>
      <c r="F9042" s="21">
        <v>1.0</v>
      </c>
      <c r="G9042" s="22">
        <v>23262.0</v>
      </c>
      <c r="H9042" s="15" t="str">
        <f t="shared" si="2"/>
        <v>Base Range</v>
      </c>
      <c r="I9042" s="22">
        <v>16459.0</v>
      </c>
      <c r="J9042" s="23">
        <f t="shared" si="3"/>
        <v>1.413330093</v>
      </c>
      <c r="K9042" s="24" t="str">
        <f t="shared" si="4"/>
        <v>Over Achived</v>
      </c>
    </row>
    <row r="9043" ht="22.5" customHeight="1">
      <c r="A9043" s="18">
        <v>45787.0</v>
      </c>
      <c r="B9043" s="19" t="str">
        <f t="shared" si="1"/>
        <v>May</v>
      </c>
      <c r="C9043" s="20" t="s">
        <v>57</v>
      </c>
      <c r="D9043" s="19" t="s">
        <v>80</v>
      </c>
      <c r="E9043" s="19" t="s">
        <v>19</v>
      </c>
      <c r="F9043" s="21">
        <v>1.0</v>
      </c>
      <c r="G9043" s="22">
        <v>23657.0</v>
      </c>
      <c r="H9043" s="15" t="str">
        <f t="shared" si="2"/>
        <v>Base Range</v>
      </c>
      <c r="I9043" s="22">
        <v>28682.0</v>
      </c>
      <c r="J9043" s="23">
        <f t="shared" si="3"/>
        <v>0.8248030123</v>
      </c>
      <c r="K9043" s="24" t="str">
        <f t="shared" si="4"/>
        <v>Target Not Meet</v>
      </c>
    </row>
    <row r="9044" ht="22.5" customHeight="1">
      <c r="A9044" s="18">
        <v>45787.0</v>
      </c>
      <c r="B9044" s="19" t="str">
        <f t="shared" si="1"/>
        <v>May</v>
      </c>
      <c r="C9044" s="20" t="s">
        <v>57</v>
      </c>
      <c r="D9044" s="19" t="s">
        <v>80</v>
      </c>
      <c r="E9044" s="19" t="s">
        <v>23</v>
      </c>
      <c r="F9044" s="21">
        <v>1.0</v>
      </c>
      <c r="G9044" s="22">
        <v>18856.0</v>
      </c>
      <c r="H9044" s="15" t="str">
        <f t="shared" si="2"/>
        <v>Base Range</v>
      </c>
      <c r="I9044" s="22">
        <v>20261.0</v>
      </c>
      <c r="J9044" s="23">
        <f t="shared" si="3"/>
        <v>0.9306549529</v>
      </c>
      <c r="K9044" s="24" t="str">
        <f t="shared" si="4"/>
        <v>Target Not Meet</v>
      </c>
    </row>
    <row r="9045" ht="22.5" customHeight="1">
      <c r="A9045" s="18">
        <v>45787.0</v>
      </c>
      <c r="B9045" s="19" t="str">
        <f t="shared" si="1"/>
        <v>May</v>
      </c>
      <c r="C9045" s="20" t="s">
        <v>57</v>
      </c>
      <c r="D9045" s="19" t="s">
        <v>80</v>
      </c>
      <c r="E9045" s="19" t="s">
        <v>26</v>
      </c>
      <c r="F9045" s="21">
        <v>1.0</v>
      </c>
      <c r="G9045" s="22">
        <v>26626.0</v>
      </c>
      <c r="H9045" s="15" t="str">
        <f t="shared" si="2"/>
        <v>Base Range</v>
      </c>
      <c r="I9045" s="22">
        <v>29904.0</v>
      </c>
      <c r="J9045" s="23">
        <f t="shared" si="3"/>
        <v>0.8903825575</v>
      </c>
      <c r="K9045" s="24" t="str">
        <f t="shared" si="4"/>
        <v>Target Not Meet</v>
      </c>
    </row>
    <row r="9046" ht="22.5" customHeight="1">
      <c r="A9046" s="18">
        <v>45787.0</v>
      </c>
      <c r="B9046" s="19" t="str">
        <f t="shared" si="1"/>
        <v>May</v>
      </c>
      <c r="C9046" s="20" t="s">
        <v>57</v>
      </c>
      <c r="D9046" s="19" t="s">
        <v>80</v>
      </c>
      <c r="E9046" s="19" t="s">
        <v>38</v>
      </c>
      <c r="F9046" s="21">
        <v>1.0</v>
      </c>
      <c r="G9046" s="22">
        <v>25687.0</v>
      </c>
      <c r="H9046" s="15" t="str">
        <f t="shared" si="2"/>
        <v>Base Range</v>
      </c>
      <c r="I9046" s="22">
        <v>30421.0</v>
      </c>
      <c r="J9046" s="23">
        <f t="shared" si="3"/>
        <v>0.8443838138</v>
      </c>
      <c r="K9046" s="24" t="str">
        <f t="shared" si="4"/>
        <v>Target Not Meet</v>
      </c>
    </row>
    <row r="9047" ht="22.5" customHeight="1">
      <c r="A9047" s="18">
        <v>45787.0</v>
      </c>
      <c r="B9047" s="19" t="str">
        <f t="shared" si="1"/>
        <v>May</v>
      </c>
      <c r="C9047" s="20" t="s">
        <v>57</v>
      </c>
      <c r="D9047" s="19" t="s">
        <v>80</v>
      </c>
      <c r="E9047" s="19" t="s">
        <v>23</v>
      </c>
      <c r="F9047" s="21">
        <v>1.0</v>
      </c>
      <c r="G9047" s="22">
        <v>17051.0</v>
      </c>
      <c r="H9047" s="15" t="str">
        <f t="shared" si="2"/>
        <v>Base Range</v>
      </c>
      <c r="I9047" s="22">
        <v>19890.0</v>
      </c>
      <c r="J9047" s="23">
        <f t="shared" si="3"/>
        <v>0.8572649573</v>
      </c>
      <c r="K9047" s="24" t="str">
        <f t="shared" si="4"/>
        <v>Target Not Meet</v>
      </c>
    </row>
    <row r="9048" ht="22.5" customHeight="1">
      <c r="A9048" s="18">
        <v>45787.0</v>
      </c>
      <c r="B9048" s="19" t="str">
        <f t="shared" si="1"/>
        <v>May</v>
      </c>
      <c r="C9048" s="20" t="s">
        <v>57</v>
      </c>
      <c r="D9048" s="19" t="s">
        <v>58</v>
      </c>
      <c r="E9048" s="19" t="s">
        <v>19</v>
      </c>
      <c r="F9048" s="21">
        <v>1.0</v>
      </c>
      <c r="G9048" s="22">
        <v>23196.0</v>
      </c>
      <c r="H9048" s="15" t="str">
        <f t="shared" si="2"/>
        <v>Base Range</v>
      </c>
      <c r="I9048" s="22">
        <v>19447.0</v>
      </c>
      <c r="J9048" s="23">
        <f t="shared" si="3"/>
        <v>1.192780377</v>
      </c>
      <c r="K9048" s="24" t="str">
        <f t="shared" si="4"/>
        <v>Over Achived</v>
      </c>
    </row>
    <row r="9049" ht="22.5" customHeight="1">
      <c r="A9049" s="18">
        <v>45787.0</v>
      </c>
      <c r="B9049" s="19" t="str">
        <f t="shared" si="1"/>
        <v>May</v>
      </c>
      <c r="C9049" s="20" t="s">
        <v>57</v>
      </c>
      <c r="D9049" s="19" t="s">
        <v>71</v>
      </c>
      <c r="E9049" s="19" t="s">
        <v>34</v>
      </c>
      <c r="F9049" s="21">
        <v>1.0</v>
      </c>
      <c r="G9049" s="22">
        <v>35854.0</v>
      </c>
      <c r="H9049" s="15" t="str">
        <f t="shared" si="2"/>
        <v>Base Range</v>
      </c>
      <c r="I9049" s="22">
        <v>41081.0</v>
      </c>
      <c r="J9049" s="23">
        <f t="shared" si="3"/>
        <v>0.8727635647</v>
      </c>
      <c r="K9049" s="24" t="str">
        <f t="shared" si="4"/>
        <v>Target Not Meet</v>
      </c>
    </row>
    <row r="9050" ht="22.5" customHeight="1">
      <c r="A9050" s="18">
        <v>45787.0</v>
      </c>
      <c r="B9050" s="19" t="str">
        <f t="shared" si="1"/>
        <v>May</v>
      </c>
      <c r="C9050" s="20" t="s">
        <v>57</v>
      </c>
      <c r="D9050" s="19" t="s">
        <v>85</v>
      </c>
      <c r="E9050" s="19" t="s">
        <v>19</v>
      </c>
      <c r="F9050" s="21">
        <v>1.0</v>
      </c>
      <c r="G9050" s="22">
        <v>24778.0</v>
      </c>
      <c r="H9050" s="15" t="str">
        <f t="shared" si="2"/>
        <v>Base Range</v>
      </c>
      <c r="I9050" s="22">
        <v>29350.0</v>
      </c>
      <c r="J9050" s="23">
        <f t="shared" si="3"/>
        <v>0.8442248722</v>
      </c>
      <c r="K9050" s="24" t="str">
        <f t="shared" si="4"/>
        <v>Target Not Meet</v>
      </c>
    </row>
    <row r="9051" ht="22.5" customHeight="1">
      <c r="A9051" s="18">
        <v>45787.0</v>
      </c>
      <c r="B9051" s="19" t="str">
        <f t="shared" si="1"/>
        <v>May</v>
      </c>
      <c r="C9051" s="20" t="s">
        <v>57</v>
      </c>
      <c r="D9051" s="19" t="s">
        <v>71</v>
      </c>
      <c r="E9051" s="19" t="s">
        <v>63</v>
      </c>
      <c r="F9051" s="21">
        <v>1.0</v>
      </c>
      <c r="G9051" s="22">
        <v>16576.0</v>
      </c>
      <c r="H9051" s="15" t="str">
        <f t="shared" si="2"/>
        <v>Base Range</v>
      </c>
      <c r="I9051" s="22">
        <v>20636.0</v>
      </c>
      <c r="J9051" s="23">
        <f t="shared" si="3"/>
        <v>0.803256445</v>
      </c>
      <c r="K9051" s="24" t="str">
        <f t="shared" si="4"/>
        <v>Target Not Meet</v>
      </c>
    </row>
    <row r="9052" ht="22.5" customHeight="1">
      <c r="A9052" s="18">
        <v>45787.0</v>
      </c>
      <c r="B9052" s="19" t="str">
        <f t="shared" si="1"/>
        <v>May</v>
      </c>
      <c r="C9052" s="20" t="s">
        <v>57</v>
      </c>
      <c r="D9052" s="19" t="s">
        <v>71</v>
      </c>
      <c r="E9052" s="19" t="s">
        <v>34</v>
      </c>
      <c r="F9052" s="21">
        <v>2.0</v>
      </c>
      <c r="G9052" s="22">
        <v>39358.0</v>
      </c>
      <c r="H9052" s="15" t="str">
        <f t="shared" si="2"/>
        <v>Base Range</v>
      </c>
      <c r="I9052" s="22">
        <v>41515.0</v>
      </c>
      <c r="J9052" s="23">
        <f t="shared" si="3"/>
        <v>0.9480428761</v>
      </c>
      <c r="K9052" s="24" t="str">
        <f t="shared" si="4"/>
        <v>Target Not Meet</v>
      </c>
    </row>
    <row r="9053" ht="22.5" customHeight="1">
      <c r="A9053" s="18">
        <v>45787.0</v>
      </c>
      <c r="B9053" s="19" t="str">
        <f t="shared" si="1"/>
        <v>May</v>
      </c>
      <c r="C9053" s="20" t="s">
        <v>57</v>
      </c>
      <c r="D9053" s="25" t="s">
        <v>62</v>
      </c>
      <c r="E9053" s="19" t="s">
        <v>34</v>
      </c>
      <c r="F9053" s="21">
        <v>2.0</v>
      </c>
      <c r="G9053" s="22">
        <v>38822.0</v>
      </c>
      <c r="H9053" s="15" t="str">
        <f t="shared" si="2"/>
        <v>Base Range</v>
      </c>
      <c r="I9053" s="22">
        <v>28311.0</v>
      </c>
      <c r="J9053" s="23">
        <f t="shared" si="3"/>
        <v>1.371269118</v>
      </c>
      <c r="K9053" s="24" t="str">
        <f t="shared" si="4"/>
        <v>Over Achived</v>
      </c>
    </row>
    <row r="9054" ht="22.5" customHeight="1">
      <c r="A9054" s="18">
        <v>45787.0</v>
      </c>
      <c r="B9054" s="19" t="str">
        <f t="shared" si="1"/>
        <v>May</v>
      </c>
      <c r="C9054" s="20" t="s">
        <v>57</v>
      </c>
      <c r="D9054" s="25" t="s">
        <v>62</v>
      </c>
      <c r="E9054" s="19" t="s">
        <v>9</v>
      </c>
      <c r="F9054" s="21">
        <v>2.0</v>
      </c>
      <c r="G9054" s="22">
        <v>39761.0</v>
      </c>
      <c r="H9054" s="15" t="str">
        <f t="shared" si="2"/>
        <v>Base Range</v>
      </c>
      <c r="I9054" s="22">
        <v>28956.0</v>
      </c>
      <c r="J9054" s="23">
        <f t="shared" si="3"/>
        <v>1.373152369</v>
      </c>
      <c r="K9054" s="24" t="str">
        <f t="shared" si="4"/>
        <v>Over Achived</v>
      </c>
    </row>
    <row r="9055" ht="22.5" customHeight="1">
      <c r="A9055" s="18">
        <v>45787.0</v>
      </c>
      <c r="B9055" s="19" t="str">
        <f t="shared" si="1"/>
        <v>May</v>
      </c>
      <c r="C9055" s="20" t="s">
        <v>57</v>
      </c>
      <c r="D9055" s="25" t="s">
        <v>62</v>
      </c>
      <c r="E9055" s="19" t="s">
        <v>63</v>
      </c>
      <c r="F9055" s="21">
        <v>1.0</v>
      </c>
      <c r="G9055" s="22">
        <v>15424.0</v>
      </c>
      <c r="H9055" s="15" t="str">
        <f t="shared" si="2"/>
        <v>Base Range</v>
      </c>
      <c r="I9055" s="22">
        <v>11805.0</v>
      </c>
      <c r="J9055" s="23">
        <f t="shared" si="3"/>
        <v>1.306565015</v>
      </c>
      <c r="K9055" s="24" t="str">
        <f t="shared" si="4"/>
        <v>Over Achived</v>
      </c>
    </row>
    <row r="9056" ht="22.5" customHeight="1">
      <c r="A9056" s="18">
        <v>45787.0</v>
      </c>
      <c r="B9056" s="19" t="str">
        <f t="shared" si="1"/>
        <v>May</v>
      </c>
      <c r="C9056" s="20" t="s">
        <v>57</v>
      </c>
      <c r="D9056" s="19" t="s">
        <v>71</v>
      </c>
      <c r="E9056" s="19" t="s">
        <v>63</v>
      </c>
      <c r="F9056" s="21">
        <v>1.0</v>
      </c>
      <c r="G9056" s="22">
        <v>15995.0</v>
      </c>
      <c r="H9056" s="15" t="str">
        <f t="shared" si="2"/>
        <v>Base Range</v>
      </c>
      <c r="I9056" s="22">
        <v>19712.0</v>
      </c>
      <c r="J9056" s="23">
        <f t="shared" si="3"/>
        <v>0.8114346591</v>
      </c>
      <c r="K9056" s="24" t="str">
        <f t="shared" si="4"/>
        <v>Target Not Meet</v>
      </c>
    </row>
    <row r="9057" ht="22.5" customHeight="1">
      <c r="A9057" s="18">
        <v>45787.0</v>
      </c>
      <c r="B9057" s="19" t="str">
        <f t="shared" si="1"/>
        <v>May</v>
      </c>
      <c r="C9057" s="20" t="s">
        <v>13</v>
      </c>
      <c r="D9057" s="19" t="s">
        <v>18</v>
      </c>
      <c r="E9057" s="19" t="s">
        <v>38</v>
      </c>
      <c r="F9057" s="21">
        <v>1.0</v>
      </c>
      <c r="G9057" s="22">
        <v>36025.0</v>
      </c>
      <c r="H9057" s="15" t="str">
        <f t="shared" si="2"/>
        <v>Base Range</v>
      </c>
      <c r="I9057" s="22">
        <v>29879.0</v>
      </c>
      <c r="J9057" s="23">
        <f t="shared" si="3"/>
        <v>1.205696308</v>
      </c>
      <c r="K9057" s="24" t="str">
        <f t="shared" si="4"/>
        <v>Over Achived</v>
      </c>
    </row>
    <row r="9058" ht="22.5" customHeight="1">
      <c r="A9058" s="18">
        <v>45787.0</v>
      </c>
      <c r="B9058" s="19" t="str">
        <f t="shared" si="1"/>
        <v>May</v>
      </c>
      <c r="C9058" s="20" t="s">
        <v>57</v>
      </c>
      <c r="D9058" s="19" t="s">
        <v>71</v>
      </c>
      <c r="E9058" s="19" t="s">
        <v>19</v>
      </c>
      <c r="F9058" s="21">
        <v>1.0</v>
      </c>
      <c r="G9058" s="22">
        <v>23523.0</v>
      </c>
      <c r="H9058" s="15" t="str">
        <f t="shared" si="2"/>
        <v>Base Range</v>
      </c>
      <c r="I9058" s="22">
        <v>29901.0</v>
      </c>
      <c r="J9058" s="23">
        <f t="shared" si="3"/>
        <v>0.7866960971</v>
      </c>
      <c r="K9058" s="24" t="str">
        <f t="shared" si="4"/>
        <v>Target Not Meet</v>
      </c>
    </row>
    <row r="9059" ht="22.5" customHeight="1">
      <c r="A9059" s="18">
        <v>45787.0</v>
      </c>
      <c r="B9059" s="19" t="str">
        <f t="shared" si="1"/>
        <v>May</v>
      </c>
      <c r="C9059" s="20" t="s">
        <v>13</v>
      </c>
      <c r="D9059" s="19" t="s">
        <v>14</v>
      </c>
      <c r="E9059" s="19" t="s">
        <v>26</v>
      </c>
      <c r="F9059" s="21">
        <v>2.0</v>
      </c>
      <c r="G9059" s="22">
        <v>38423.0</v>
      </c>
      <c r="H9059" s="15" t="str">
        <f t="shared" si="2"/>
        <v>Base Range</v>
      </c>
      <c r="I9059" s="22">
        <v>32261.0</v>
      </c>
      <c r="J9059" s="23">
        <f t="shared" si="3"/>
        <v>1.191004619</v>
      </c>
      <c r="K9059" s="24" t="str">
        <f t="shared" si="4"/>
        <v>Over Achived</v>
      </c>
    </row>
    <row r="9060" ht="22.5" customHeight="1">
      <c r="A9060" s="18">
        <v>45787.0</v>
      </c>
      <c r="B9060" s="19" t="str">
        <f t="shared" si="1"/>
        <v>May</v>
      </c>
      <c r="C9060" s="20" t="s">
        <v>7</v>
      </c>
      <c r="D9060" s="19" t="s">
        <v>126</v>
      </c>
      <c r="E9060" s="19" t="s">
        <v>23</v>
      </c>
      <c r="F9060" s="21">
        <v>2.0</v>
      </c>
      <c r="G9060" s="22">
        <v>40259.0</v>
      </c>
      <c r="H9060" s="15" t="str">
        <f t="shared" si="2"/>
        <v>Base Range</v>
      </c>
      <c r="I9060" s="22">
        <v>33308.0</v>
      </c>
      <c r="J9060" s="23">
        <f t="shared" si="3"/>
        <v>1.208688603</v>
      </c>
      <c r="K9060" s="24" t="str">
        <f t="shared" si="4"/>
        <v>Over Achived</v>
      </c>
    </row>
    <row r="9061" ht="22.5" customHeight="1">
      <c r="A9061" s="18">
        <v>45787.0</v>
      </c>
      <c r="B9061" s="19" t="str">
        <f t="shared" si="1"/>
        <v>May</v>
      </c>
      <c r="C9061" s="20" t="s">
        <v>7</v>
      </c>
      <c r="D9061" s="19" t="s">
        <v>126</v>
      </c>
      <c r="E9061" s="19" t="s">
        <v>34</v>
      </c>
      <c r="F9061" s="21">
        <v>3.0</v>
      </c>
      <c r="G9061" s="22">
        <v>87422.0</v>
      </c>
      <c r="H9061" s="15" t="str">
        <f t="shared" si="2"/>
        <v>High Range</v>
      </c>
      <c r="I9061" s="22">
        <v>80521.0</v>
      </c>
      <c r="J9061" s="23">
        <f t="shared" si="3"/>
        <v>1.08570435</v>
      </c>
      <c r="K9061" s="24" t="str">
        <f t="shared" si="4"/>
        <v>Over Achived</v>
      </c>
    </row>
    <row r="9062" ht="22.5" customHeight="1">
      <c r="A9062" s="18">
        <v>45787.0</v>
      </c>
      <c r="B9062" s="19" t="str">
        <f t="shared" si="1"/>
        <v>May</v>
      </c>
      <c r="C9062" s="20" t="s">
        <v>7</v>
      </c>
      <c r="D9062" s="19" t="s">
        <v>126</v>
      </c>
      <c r="E9062" s="19" t="s">
        <v>23</v>
      </c>
      <c r="F9062" s="21">
        <v>2.0</v>
      </c>
      <c r="G9062" s="22">
        <v>46787.0</v>
      </c>
      <c r="H9062" s="15" t="str">
        <f t="shared" si="2"/>
        <v>Base Range</v>
      </c>
      <c r="I9062" s="22">
        <v>42633.0</v>
      </c>
      <c r="J9062" s="23">
        <f t="shared" si="3"/>
        <v>1.097436258</v>
      </c>
      <c r="K9062" s="24" t="str">
        <f t="shared" si="4"/>
        <v>Over Achived</v>
      </c>
    </row>
    <row r="9063" ht="22.5" customHeight="1">
      <c r="A9063" s="18">
        <v>45787.0</v>
      </c>
      <c r="B9063" s="19" t="str">
        <f t="shared" si="1"/>
        <v>May</v>
      </c>
      <c r="C9063" s="20" t="s">
        <v>7</v>
      </c>
      <c r="D9063" s="19" t="s">
        <v>118</v>
      </c>
      <c r="E9063" s="19" t="s">
        <v>19</v>
      </c>
      <c r="F9063" s="21">
        <v>2.0</v>
      </c>
      <c r="G9063" s="22">
        <v>53848.0</v>
      </c>
      <c r="H9063" s="15" t="str">
        <f t="shared" si="2"/>
        <v>Medium Range</v>
      </c>
      <c r="I9063" s="22">
        <v>40876.0</v>
      </c>
      <c r="J9063" s="23">
        <f t="shared" si="3"/>
        <v>1.317350034</v>
      </c>
      <c r="K9063" s="24" t="str">
        <f t="shared" si="4"/>
        <v>Over Achived</v>
      </c>
    </row>
    <row r="9064" ht="22.5" customHeight="1">
      <c r="A9064" s="18">
        <v>45787.0</v>
      </c>
      <c r="B9064" s="19" t="str">
        <f t="shared" si="1"/>
        <v>May</v>
      </c>
      <c r="C9064" s="20" t="s">
        <v>7</v>
      </c>
      <c r="D9064" s="19" t="s">
        <v>118</v>
      </c>
      <c r="E9064" s="19" t="s">
        <v>34</v>
      </c>
      <c r="F9064" s="21">
        <v>3.0</v>
      </c>
      <c r="G9064" s="22">
        <v>74114.0</v>
      </c>
      <c r="H9064" s="15" t="str">
        <f t="shared" si="2"/>
        <v>High Range</v>
      </c>
      <c r="I9064" s="22">
        <v>66138.0</v>
      </c>
      <c r="J9064" s="23">
        <f t="shared" si="3"/>
        <v>1.120596329</v>
      </c>
      <c r="K9064" s="24" t="str">
        <f t="shared" si="4"/>
        <v>Over Achived</v>
      </c>
    </row>
    <row r="9065" ht="22.5" customHeight="1">
      <c r="A9065" s="18">
        <v>45787.0</v>
      </c>
      <c r="B9065" s="19" t="str">
        <f t="shared" si="1"/>
        <v>May</v>
      </c>
      <c r="C9065" s="20" t="s">
        <v>7</v>
      </c>
      <c r="D9065" s="19" t="s">
        <v>106</v>
      </c>
      <c r="E9065" s="19" t="s">
        <v>26</v>
      </c>
      <c r="F9065" s="21">
        <v>5.0</v>
      </c>
      <c r="G9065" s="22">
        <v>118859.0</v>
      </c>
      <c r="H9065" s="15" t="str">
        <f t="shared" si="2"/>
        <v>Very High Range</v>
      </c>
      <c r="I9065" s="22">
        <v>87203.0</v>
      </c>
      <c r="J9065" s="23">
        <f t="shared" si="3"/>
        <v>1.363015034</v>
      </c>
      <c r="K9065" s="24" t="str">
        <f t="shared" si="4"/>
        <v>Over Achived</v>
      </c>
    </row>
    <row r="9066" ht="22.5" customHeight="1">
      <c r="A9066" s="18">
        <v>45787.0</v>
      </c>
      <c r="B9066" s="19" t="str">
        <f t="shared" si="1"/>
        <v>May</v>
      </c>
      <c r="C9066" s="20" t="s">
        <v>7</v>
      </c>
      <c r="D9066" s="19" t="s">
        <v>131</v>
      </c>
      <c r="E9066" s="19" t="s">
        <v>23</v>
      </c>
      <c r="F9066" s="21">
        <v>2.0</v>
      </c>
      <c r="G9066" s="22">
        <v>47384.0</v>
      </c>
      <c r="H9066" s="15" t="str">
        <f t="shared" si="2"/>
        <v>Base Range</v>
      </c>
      <c r="I9066" s="22">
        <v>39673.0</v>
      </c>
      <c r="J9066" s="23">
        <f t="shared" si="3"/>
        <v>1.194363925</v>
      </c>
      <c r="K9066" s="24" t="str">
        <f t="shared" si="4"/>
        <v>Over Achived</v>
      </c>
    </row>
    <row r="9067" ht="22.5" customHeight="1">
      <c r="A9067" s="18">
        <v>45787.0</v>
      </c>
      <c r="B9067" s="19" t="str">
        <f t="shared" si="1"/>
        <v>May</v>
      </c>
      <c r="C9067" s="20" t="s">
        <v>7</v>
      </c>
      <c r="D9067" s="19" t="s">
        <v>106</v>
      </c>
      <c r="E9067" s="19" t="s">
        <v>23</v>
      </c>
      <c r="F9067" s="21">
        <v>2.0</v>
      </c>
      <c r="G9067" s="22">
        <v>41662.0</v>
      </c>
      <c r="H9067" s="15" t="str">
        <f t="shared" si="2"/>
        <v>Base Range</v>
      </c>
      <c r="I9067" s="22">
        <v>38531.0</v>
      </c>
      <c r="J9067" s="23">
        <f t="shared" si="3"/>
        <v>1.081259246</v>
      </c>
      <c r="K9067" s="24" t="str">
        <f t="shared" si="4"/>
        <v>Over Achived</v>
      </c>
    </row>
    <row r="9068" ht="22.5" customHeight="1">
      <c r="A9068" s="18">
        <v>45787.0</v>
      </c>
      <c r="B9068" s="19" t="str">
        <f t="shared" si="1"/>
        <v>May</v>
      </c>
      <c r="C9068" s="20" t="s">
        <v>7</v>
      </c>
      <c r="D9068" s="19" t="s">
        <v>106</v>
      </c>
      <c r="E9068" s="19" t="s">
        <v>9</v>
      </c>
      <c r="F9068" s="21">
        <v>3.0</v>
      </c>
      <c r="G9068" s="22">
        <v>79086.0</v>
      </c>
      <c r="H9068" s="15" t="str">
        <f t="shared" si="2"/>
        <v>High Range</v>
      </c>
      <c r="I9068" s="22">
        <v>74257.0</v>
      </c>
      <c r="J9068" s="23">
        <f t="shared" si="3"/>
        <v>1.065030906</v>
      </c>
      <c r="K9068" s="24" t="str">
        <f t="shared" si="4"/>
        <v>Over Achived</v>
      </c>
    </row>
    <row r="9069" ht="22.5" customHeight="1">
      <c r="A9069" s="18">
        <v>45787.0</v>
      </c>
      <c r="B9069" s="19" t="str">
        <f t="shared" si="1"/>
        <v>May</v>
      </c>
      <c r="C9069" s="20" t="s">
        <v>7</v>
      </c>
      <c r="D9069" s="19" t="s">
        <v>8</v>
      </c>
      <c r="E9069" s="19" t="s">
        <v>68</v>
      </c>
      <c r="F9069" s="21">
        <v>2.0</v>
      </c>
      <c r="G9069" s="22">
        <v>35995.0</v>
      </c>
      <c r="H9069" s="15" t="str">
        <f t="shared" si="2"/>
        <v>Base Range</v>
      </c>
      <c r="I9069" s="22">
        <v>33366.0</v>
      </c>
      <c r="J9069" s="23">
        <f t="shared" si="3"/>
        <v>1.078792783</v>
      </c>
      <c r="K9069" s="24" t="str">
        <f t="shared" si="4"/>
        <v>Over Achived</v>
      </c>
    </row>
    <row r="9070" ht="22.5" customHeight="1">
      <c r="A9070" s="18">
        <v>45787.0</v>
      </c>
      <c r="B9070" s="19" t="str">
        <f t="shared" si="1"/>
        <v>May</v>
      </c>
      <c r="C9070" s="20" t="s">
        <v>7</v>
      </c>
      <c r="D9070" s="19" t="s">
        <v>8</v>
      </c>
      <c r="E9070" s="19" t="s">
        <v>68</v>
      </c>
      <c r="F9070" s="21">
        <v>2.0</v>
      </c>
      <c r="G9070" s="22">
        <v>36396.0</v>
      </c>
      <c r="H9070" s="15" t="str">
        <f t="shared" si="2"/>
        <v>Base Range</v>
      </c>
      <c r="I9070" s="22">
        <v>31475.0</v>
      </c>
      <c r="J9070" s="23">
        <f t="shared" si="3"/>
        <v>1.156346307</v>
      </c>
      <c r="K9070" s="24" t="str">
        <f t="shared" si="4"/>
        <v>Over Achived</v>
      </c>
    </row>
    <row r="9071" ht="22.5" customHeight="1">
      <c r="A9071" s="18">
        <v>45787.0</v>
      </c>
      <c r="B9071" s="19" t="str">
        <f t="shared" si="1"/>
        <v>May</v>
      </c>
      <c r="C9071" s="20" t="s">
        <v>7</v>
      </c>
      <c r="D9071" s="19" t="s">
        <v>8</v>
      </c>
      <c r="E9071" s="19" t="s">
        <v>63</v>
      </c>
      <c r="F9071" s="21">
        <v>1.0</v>
      </c>
      <c r="G9071" s="22">
        <v>35179.0</v>
      </c>
      <c r="H9071" s="15" t="str">
        <f t="shared" si="2"/>
        <v>Base Range</v>
      </c>
      <c r="I9071" s="22">
        <v>25280.0</v>
      </c>
      <c r="J9071" s="23">
        <f t="shared" si="3"/>
        <v>1.391574367</v>
      </c>
      <c r="K9071" s="24" t="str">
        <f t="shared" si="4"/>
        <v>Over Achived</v>
      </c>
    </row>
    <row r="9072" ht="22.5" customHeight="1">
      <c r="A9072" s="18">
        <v>45787.0</v>
      </c>
      <c r="B9072" s="19" t="str">
        <f t="shared" si="1"/>
        <v>May</v>
      </c>
      <c r="C9072" s="20" t="s">
        <v>7</v>
      </c>
      <c r="D9072" s="19" t="s">
        <v>8</v>
      </c>
      <c r="E9072" s="19" t="s">
        <v>23</v>
      </c>
      <c r="F9072" s="21">
        <v>2.0</v>
      </c>
      <c r="G9072" s="22">
        <v>43339.0</v>
      </c>
      <c r="H9072" s="15" t="str">
        <f t="shared" si="2"/>
        <v>Base Range</v>
      </c>
      <c r="I9072" s="22">
        <v>33392.0</v>
      </c>
      <c r="J9072" s="23">
        <f t="shared" si="3"/>
        <v>1.297885721</v>
      </c>
      <c r="K9072" s="24" t="str">
        <f t="shared" si="4"/>
        <v>Over Achived</v>
      </c>
    </row>
    <row r="9073" ht="22.5" customHeight="1">
      <c r="A9073" s="18">
        <v>45787.0</v>
      </c>
      <c r="B9073" s="19" t="str">
        <f t="shared" si="1"/>
        <v>May</v>
      </c>
      <c r="C9073" s="20" t="s">
        <v>13</v>
      </c>
      <c r="D9073" s="19" t="s">
        <v>18</v>
      </c>
      <c r="E9073" s="19" t="s">
        <v>26</v>
      </c>
      <c r="F9073" s="21">
        <v>2.0</v>
      </c>
      <c r="G9073" s="22">
        <v>39861.0</v>
      </c>
      <c r="H9073" s="15" t="str">
        <f t="shared" si="2"/>
        <v>Base Range</v>
      </c>
      <c r="I9073" s="22">
        <v>33806.0</v>
      </c>
      <c r="J9073" s="23">
        <f t="shared" si="3"/>
        <v>1.179110217</v>
      </c>
      <c r="K9073" s="24" t="str">
        <f t="shared" si="4"/>
        <v>Over Achived</v>
      </c>
    </row>
    <row r="9074" ht="22.5" customHeight="1">
      <c r="A9074" s="18">
        <v>45787.0</v>
      </c>
      <c r="B9074" s="19" t="str">
        <f t="shared" si="1"/>
        <v>May</v>
      </c>
      <c r="C9074" s="20" t="s">
        <v>7</v>
      </c>
      <c r="D9074" s="19" t="s">
        <v>106</v>
      </c>
      <c r="E9074" s="19" t="s">
        <v>34</v>
      </c>
      <c r="F9074" s="21">
        <v>4.0</v>
      </c>
      <c r="G9074" s="22">
        <v>86680.0</v>
      </c>
      <c r="H9074" s="15" t="str">
        <f t="shared" si="2"/>
        <v>High Range</v>
      </c>
      <c r="I9074" s="22">
        <v>70976.0</v>
      </c>
      <c r="J9074" s="23">
        <f t="shared" si="3"/>
        <v>1.22125789</v>
      </c>
      <c r="K9074" s="24" t="str">
        <f t="shared" si="4"/>
        <v>Over Achived</v>
      </c>
    </row>
    <row r="9075" ht="22.5" customHeight="1">
      <c r="A9075" s="18">
        <v>45787.0</v>
      </c>
      <c r="B9075" s="19" t="str">
        <f t="shared" si="1"/>
        <v>May</v>
      </c>
      <c r="C9075" s="20" t="s">
        <v>7</v>
      </c>
      <c r="D9075" s="19" t="s">
        <v>131</v>
      </c>
      <c r="E9075" s="19" t="s">
        <v>38</v>
      </c>
      <c r="F9075" s="21">
        <v>2.0</v>
      </c>
      <c r="G9075" s="22">
        <v>57994.0</v>
      </c>
      <c r="H9075" s="15" t="str">
        <f t="shared" si="2"/>
        <v>Medium Range</v>
      </c>
      <c r="I9075" s="22">
        <v>50518.0</v>
      </c>
      <c r="J9075" s="23">
        <f t="shared" si="3"/>
        <v>1.147986856</v>
      </c>
      <c r="K9075" s="24" t="str">
        <f t="shared" si="4"/>
        <v>Over Achived</v>
      </c>
    </row>
    <row r="9076" ht="22.5" customHeight="1">
      <c r="A9076" s="18">
        <v>45787.0</v>
      </c>
      <c r="B9076" s="19" t="str">
        <f t="shared" si="1"/>
        <v>May</v>
      </c>
      <c r="C9076" s="20" t="s">
        <v>7</v>
      </c>
      <c r="D9076" s="19" t="s">
        <v>106</v>
      </c>
      <c r="E9076" s="19" t="s">
        <v>38</v>
      </c>
      <c r="F9076" s="21">
        <v>3.0</v>
      </c>
      <c r="G9076" s="22">
        <v>68974.0</v>
      </c>
      <c r="H9076" s="15" t="str">
        <f t="shared" si="2"/>
        <v>Medium Range</v>
      </c>
      <c r="I9076" s="22">
        <v>58501.0</v>
      </c>
      <c r="J9076" s="23">
        <f t="shared" si="3"/>
        <v>1.179022581</v>
      </c>
      <c r="K9076" s="24" t="str">
        <f t="shared" si="4"/>
        <v>Over Achived</v>
      </c>
    </row>
    <row r="9077" ht="22.5" customHeight="1">
      <c r="A9077" s="18">
        <v>45787.0</v>
      </c>
      <c r="B9077" s="19" t="str">
        <f t="shared" si="1"/>
        <v>May</v>
      </c>
      <c r="C9077" s="20" t="s">
        <v>92</v>
      </c>
      <c r="D9077" s="19" t="s">
        <v>158</v>
      </c>
      <c r="E9077" s="19" t="s">
        <v>9</v>
      </c>
      <c r="F9077" s="21">
        <v>3.0</v>
      </c>
      <c r="G9077" s="22">
        <v>71133.0</v>
      </c>
      <c r="H9077" s="15" t="str">
        <f t="shared" si="2"/>
        <v>High Range</v>
      </c>
      <c r="I9077" s="22">
        <v>54427.0</v>
      </c>
      <c r="J9077" s="23">
        <f t="shared" si="3"/>
        <v>1.306943245</v>
      </c>
      <c r="K9077" s="24" t="str">
        <f t="shared" si="4"/>
        <v>Over Achived</v>
      </c>
    </row>
    <row r="9078" ht="22.5" customHeight="1">
      <c r="A9078" s="18">
        <v>45787.0</v>
      </c>
      <c r="B9078" s="19" t="str">
        <f t="shared" si="1"/>
        <v>May</v>
      </c>
      <c r="C9078" s="20" t="s">
        <v>92</v>
      </c>
      <c r="D9078" s="19" t="s">
        <v>158</v>
      </c>
      <c r="E9078" s="19" t="s">
        <v>19</v>
      </c>
      <c r="F9078" s="21">
        <v>2.0</v>
      </c>
      <c r="G9078" s="22">
        <v>42989.0</v>
      </c>
      <c r="H9078" s="15" t="str">
        <f t="shared" si="2"/>
        <v>Base Range</v>
      </c>
      <c r="I9078" s="22">
        <v>30314.0</v>
      </c>
      <c r="J9078" s="23">
        <f t="shared" si="3"/>
        <v>1.418123639</v>
      </c>
      <c r="K9078" s="24" t="str">
        <f t="shared" si="4"/>
        <v>Over Achived</v>
      </c>
    </row>
    <row r="9079" ht="22.5" customHeight="1">
      <c r="A9079" s="18">
        <v>45787.0</v>
      </c>
      <c r="B9079" s="19" t="str">
        <f t="shared" si="1"/>
        <v>May</v>
      </c>
      <c r="C9079" s="20" t="s">
        <v>13</v>
      </c>
      <c r="D9079" s="19" t="s">
        <v>14</v>
      </c>
      <c r="E9079" s="19" t="s">
        <v>9</v>
      </c>
      <c r="F9079" s="21">
        <v>2.0</v>
      </c>
      <c r="G9079" s="22">
        <v>52493.0</v>
      </c>
      <c r="H9079" s="15" t="str">
        <f t="shared" si="2"/>
        <v>Medium Range</v>
      </c>
      <c r="I9079" s="22">
        <v>47214.0</v>
      </c>
      <c r="J9079" s="23">
        <f t="shared" si="3"/>
        <v>1.111810056</v>
      </c>
      <c r="K9079" s="24" t="str">
        <f t="shared" si="4"/>
        <v>Over Achived</v>
      </c>
    </row>
    <row r="9080" ht="22.5" customHeight="1">
      <c r="A9080" s="18">
        <v>45787.0</v>
      </c>
      <c r="B9080" s="19" t="str">
        <f t="shared" si="1"/>
        <v>May</v>
      </c>
      <c r="C9080" s="20" t="s">
        <v>13</v>
      </c>
      <c r="D9080" s="19" t="s">
        <v>14</v>
      </c>
      <c r="E9080" s="19" t="s">
        <v>63</v>
      </c>
      <c r="F9080" s="21">
        <v>1.0</v>
      </c>
      <c r="G9080" s="22">
        <v>11578.0</v>
      </c>
      <c r="H9080" s="15" t="str">
        <f t="shared" si="2"/>
        <v>Base Range</v>
      </c>
      <c r="I9080" s="22">
        <v>8330.0</v>
      </c>
      <c r="J9080" s="23">
        <f t="shared" si="3"/>
        <v>1.389915966</v>
      </c>
      <c r="K9080" s="24" t="str">
        <f t="shared" si="4"/>
        <v>Over Achived</v>
      </c>
    </row>
    <row r="9081" ht="22.5" customHeight="1">
      <c r="A9081" s="18">
        <v>45787.0</v>
      </c>
      <c r="B9081" s="19" t="str">
        <f t="shared" si="1"/>
        <v>May</v>
      </c>
      <c r="C9081" s="20" t="s">
        <v>13</v>
      </c>
      <c r="D9081" s="19" t="s">
        <v>14</v>
      </c>
      <c r="E9081" s="19" t="s">
        <v>63</v>
      </c>
      <c r="F9081" s="21">
        <v>2.0</v>
      </c>
      <c r="G9081" s="22">
        <v>45784.0</v>
      </c>
      <c r="H9081" s="15" t="str">
        <f t="shared" si="2"/>
        <v>Base Range</v>
      </c>
      <c r="I9081" s="22">
        <v>41299.0</v>
      </c>
      <c r="J9081" s="23">
        <f t="shared" si="3"/>
        <v>1.108598271</v>
      </c>
      <c r="K9081" s="24" t="str">
        <f t="shared" si="4"/>
        <v>Over Achived</v>
      </c>
    </row>
    <row r="9082" ht="22.5" customHeight="1">
      <c r="A9082" s="18">
        <v>45787.0</v>
      </c>
      <c r="B9082" s="19" t="str">
        <f t="shared" si="1"/>
        <v>May</v>
      </c>
      <c r="C9082" s="20" t="s">
        <v>13</v>
      </c>
      <c r="D9082" s="19" t="s">
        <v>14</v>
      </c>
      <c r="E9082" s="19" t="s">
        <v>68</v>
      </c>
      <c r="F9082" s="21">
        <v>1.0</v>
      </c>
      <c r="G9082" s="22">
        <v>23256.0</v>
      </c>
      <c r="H9082" s="15" t="str">
        <f t="shared" si="2"/>
        <v>Base Range</v>
      </c>
      <c r="I9082" s="22">
        <v>20725.0</v>
      </c>
      <c r="J9082" s="23">
        <f t="shared" si="3"/>
        <v>1.12212304</v>
      </c>
      <c r="K9082" s="24" t="str">
        <f t="shared" si="4"/>
        <v>Over Achived</v>
      </c>
    </row>
    <row r="9083" ht="22.5" customHeight="1">
      <c r="A9083" s="18">
        <v>45787.0</v>
      </c>
      <c r="B9083" s="19" t="str">
        <f t="shared" si="1"/>
        <v>May</v>
      </c>
      <c r="C9083" s="20" t="s">
        <v>92</v>
      </c>
      <c r="D9083" s="19" t="s">
        <v>93</v>
      </c>
      <c r="E9083" s="19" t="s">
        <v>63</v>
      </c>
      <c r="F9083" s="21">
        <v>3.0</v>
      </c>
      <c r="G9083" s="22">
        <v>76838.0</v>
      </c>
      <c r="H9083" s="15" t="str">
        <f t="shared" si="2"/>
        <v>High Range</v>
      </c>
      <c r="I9083" s="22">
        <v>95276.0</v>
      </c>
      <c r="J9083" s="23">
        <f t="shared" si="3"/>
        <v>0.8064780217</v>
      </c>
      <c r="K9083" s="24" t="str">
        <f t="shared" si="4"/>
        <v>Target Not Meet</v>
      </c>
    </row>
    <row r="9084" ht="22.5" customHeight="1">
      <c r="A9084" s="18">
        <v>45787.0</v>
      </c>
      <c r="B9084" s="19" t="str">
        <f t="shared" si="1"/>
        <v>May</v>
      </c>
      <c r="C9084" s="20" t="s">
        <v>92</v>
      </c>
      <c r="D9084" s="19" t="s">
        <v>93</v>
      </c>
      <c r="E9084" s="19" t="s">
        <v>63</v>
      </c>
      <c r="F9084" s="21">
        <v>1.0</v>
      </c>
      <c r="G9084" s="22">
        <v>13938.0</v>
      </c>
      <c r="H9084" s="15" t="str">
        <f t="shared" si="2"/>
        <v>Base Range</v>
      </c>
      <c r="I9084" s="22">
        <v>17627.0</v>
      </c>
      <c r="J9084" s="23">
        <f t="shared" si="3"/>
        <v>0.7907187837</v>
      </c>
      <c r="K9084" s="24" t="str">
        <f t="shared" si="4"/>
        <v>Target Not Meet</v>
      </c>
    </row>
    <row r="9085" ht="22.5" customHeight="1">
      <c r="A9085" s="18">
        <v>45787.0</v>
      </c>
      <c r="B9085" s="19" t="str">
        <f t="shared" si="1"/>
        <v>May</v>
      </c>
      <c r="C9085" s="20" t="s">
        <v>92</v>
      </c>
      <c r="D9085" s="19" t="s">
        <v>93</v>
      </c>
      <c r="E9085" s="19" t="s">
        <v>68</v>
      </c>
      <c r="F9085" s="21">
        <v>1.0</v>
      </c>
      <c r="G9085" s="22">
        <v>31230.0</v>
      </c>
      <c r="H9085" s="15" t="str">
        <f t="shared" si="2"/>
        <v>Base Range</v>
      </c>
      <c r="I9085" s="22">
        <v>38783.0</v>
      </c>
      <c r="J9085" s="23">
        <f t="shared" si="3"/>
        <v>0.8052497228</v>
      </c>
      <c r="K9085" s="24" t="str">
        <f t="shared" si="4"/>
        <v>Target Not Meet</v>
      </c>
    </row>
    <row r="9086" ht="22.5" customHeight="1">
      <c r="A9086" s="18">
        <v>45787.0</v>
      </c>
      <c r="B9086" s="19" t="str">
        <f t="shared" si="1"/>
        <v>May</v>
      </c>
      <c r="C9086" s="20" t="s">
        <v>92</v>
      </c>
      <c r="D9086" s="19" t="s">
        <v>98</v>
      </c>
      <c r="E9086" s="19" t="s">
        <v>9</v>
      </c>
      <c r="F9086" s="21">
        <v>3.0</v>
      </c>
      <c r="G9086" s="22">
        <v>80179.0</v>
      </c>
      <c r="H9086" s="15" t="str">
        <f t="shared" si="2"/>
        <v>High Range</v>
      </c>
      <c r="I9086" s="22">
        <v>87638.0</v>
      </c>
      <c r="J9086" s="23">
        <f t="shared" si="3"/>
        <v>0.9148885187</v>
      </c>
      <c r="K9086" s="24" t="str">
        <f t="shared" si="4"/>
        <v>Target Not Meet</v>
      </c>
    </row>
    <row r="9087" ht="22.5" customHeight="1">
      <c r="A9087" s="18">
        <v>45787.0</v>
      </c>
      <c r="B9087" s="19" t="str">
        <f t="shared" si="1"/>
        <v>May</v>
      </c>
      <c r="C9087" s="20" t="s">
        <v>92</v>
      </c>
      <c r="D9087" s="19" t="s">
        <v>144</v>
      </c>
      <c r="E9087" s="19" t="s">
        <v>19</v>
      </c>
      <c r="F9087" s="21">
        <v>2.0</v>
      </c>
      <c r="G9087" s="22">
        <v>35961.0</v>
      </c>
      <c r="H9087" s="15" t="str">
        <f t="shared" si="2"/>
        <v>Base Range</v>
      </c>
      <c r="I9087" s="22">
        <v>28695.0</v>
      </c>
      <c r="J9087" s="23">
        <f t="shared" si="3"/>
        <v>1.253214846</v>
      </c>
      <c r="K9087" s="24" t="str">
        <f t="shared" si="4"/>
        <v>Over Achived</v>
      </c>
    </row>
    <row r="9088" ht="22.5" customHeight="1">
      <c r="A9088" s="18">
        <v>45787.0</v>
      </c>
      <c r="B9088" s="19" t="str">
        <f t="shared" si="1"/>
        <v>May</v>
      </c>
      <c r="C9088" s="20" t="s">
        <v>92</v>
      </c>
      <c r="D9088" s="19" t="s">
        <v>144</v>
      </c>
      <c r="E9088" s="19" t="s">
        <v>68</v>
      </c>
      <c r="F9088" s="21">
        <v>1.0</v>
      </c>
      <c r="G9088" s="22">
        <v>31428.0</v>
      </c>
      <c r="H9088" s="15" t="str">
        <f t="shared" si="2"/>
        <v>Base Range</v>
      </c>
      <c r="I9088" s="22">
        <v>27553.0</v>
      </c>
      <c r="J9088" s="23">
        <f t="shared" si="3"/>
        <v>1.140638043</v>
      </c>
      <c r="K9088" s="24" t="str">
        <f t="shared" si="4"/>
        <v>Over Achived</v>
      </c>
    </row>
    <row r="9089" ht="22.5" customHeight="1">
      <c r="A9089" s="18">
        <v>45787.0</v>
      </c>
      <c r="B9089" s="19" t="str">
        <f t="shared" si="1"/>
        <v>May</v>
      </c>
      <c r="C9089" s="20" t="s">
        <v>92</v>
      </c>
      <c r="D9089" s="25" t="s">
        <v>149</v>
      </c>
      <c r="E9089" s="19" t="s">
        <v>68</v>
      </c>
      <c r="F9089" s="21">
        <v>1.0</v>
      </c>
      <c r="G9089" s="22">
        <v>34924.0</v>
      </c>
      <c r="H9089" s="15" t="str">
        <f t="shared" si="2"/>
        <v>Base Range</v>
      </c>
      <c r="I9089" s="22">
        <v>30955.0</v>
      </c>
      <c r="J9089" s="23">
        <f t="shared" si="3"/>
        <v>1.128218382</v>
      </c>
      <c r="K9089" s="24" t="str">
        <f t="shared" si="4"/>
        <v>Over Achived</v>
      </c>
    </row>
    <row r="9090" ht="22.5" customHeight="1">
      <c r="A9090" s="18">
        <v>45787.0</v>
      </c>
      <c r="B9090" s="19" t="str">
        <f t="shared" si="1"/>
        <v>May</v>
      </c>
      <c r="C9090" s="20" t="s">
        <v>92</v>
      </c>
      <c r="D9090" s="25" t="s">
        <v>149</v>
      </c>
      <c r="E9090" s="19" t="s">
        <v>34</v>
      </c>
      <c r="F9090" s="21">
        <v>3.0</v>
      </c>
      <c r="G9090" s="22">
        <v>67332.0</v>
      </c>
      <c r="H9090" s="15" t="str">
        <f t="shared" si="2"/>
        <v>Medium Range</v>
      </c>
      <c r="I9090" s="22">
        <v>53077.0</v>
      </c>
      <c r="J9090" s="23">
        <f t="shared" si="3"/>
        <v>1.268572075</v>
      </c>
      <c r="K9090" s="24" t="str">
        <f t="shared" si="4"/>
        <v>Over Achived</v>
      </c>
    </row>
    <row r="9091" ht="22.5" customHeight="1">
      <c r="A9091" s="18">
        <v>45787.0</v>
      </c>
      <c r="B9091" s="19" t="str">
        <f t="shared" si="1"/>
        <v>May</v>
      </c>
      <c r="C9091" s="20" t="s">
        <v>92</v>
      </c>
      <c r="D9091" s="25" t="s">
        <v>149</v>
      </c>
      <c r="E9091" s="19" t="s">
        <v>9</v>
      </c>
      <c r="F9091" s="21">
        <v>3.0</v>
      </c>
      <c r="G9091" s="22">
        <v>76972.0</v>
      </c>
      <c r="H9091" s="15" t="str">
        <f t="shared" si="2"/>
        <v>High Range</v>
      </c>
      <c r="I9091" s="22">
        <v>65780.0</v>
      </c>
      <c r="J9091" s="23">
        <f t="shared" si="3"/>
        <v>1.170142901</v>
      </c>
      <c r="K9091" s="24" t="str">
        <f t="shared" si="4"/>
        <v>Over Achived</v>
      </c>
    </row>
    <row r="9092" ht="22.5" customHeight="1">
      <c r="A9092" s="18">
        <v>45787.0</v>
      </c>
      <c r="B9092" s="19" t="str">
        <f t="shared" si="1"/>
        <v>May</v>
      </c>
      <c r="C9092" s="20" t="s">
        <v>92</v>
      </c>
      <c r="D9092" s="19" t="s">
        <v>98</v>
      </c>
      <c r="E9092" s="19" t="s">
        <v>26</v>
      </c>
      <c r="F9092" s="21">
        <v>2.0</v>
      </c>
      <c r="G9092" s="22">
        <v>56365.0</v>
      </c>
      <c r="H9092" s="15" t="str">
        <f t="shared" si="2"/>
        <v>Medium Range</v>
      </c>
      <c r="I9092" s="22">
        <v>59668.0</v>
      </c>
      <c r="J9092" s="23">
        <f t="shared" si="3"/>
        <v>0.9446436951</v>
      </c>
      <c r="K9092" s="24" t="str">
        <f t="shared" si="4"/>
        <v>Target Not Meet</v>
      </c>
    </row>
    <row r="9093" ht="22.5" customHeight="1">
      <c r="A9093" s="18">
        <v>45788.0</v>
      </c>
      <c r="B9093" s="19" t="str">
        <f t="shared" si="1"/>
        <v>May</v>
      </c>
      <c r="C9093" s="20" t="s">
        <v>13</v>
      </c>
      <c r="D9093" s="19" t="s">
        <v>37</v>
      </c>
      <c r="E9093" s="19" t="s">
        <v>23</v>
      </c>
      <c r="F9093" s="21">
        <v>1.0</v>
      </c>
      <c r="G9093" s="22">
        <v>29851.0</v>
      </c>
      <c r="H9093" s="15" t="str">
        <f t="shared" si="2"/>
        <v>Base Range</v>
      </c>
      <c r="I9093" s="22">
        <v>37493.0</v>
      </c>
      <c r="J9093" s="23">
        <f t="shared" si="3"/>
        <v>0.7961752861</v>
      </c>
      <c r="K9093" s="24" t="str">
        <f t="shared" si="4"/>
        <v>Target Not Meet</v>
      </c>
    </row>
    <row r="9094" ht="22.5" customHeight="1">
      <c r="A9094" s="18">
        <v>45788.0</v>
      </c>
      <c r="B9094" s="19" t="str">
        <f t="shared" si="1"/>
        <v>May</v>
      </c>
      <c r="C9094" s="20" t="s">
        <v>13</v>
      </c>
      <c r="D9094" s="19" t="s">
        <v>29</v>
      </c>
      <c r="E9094" s="19" t="s">
        <v>38</v>
      </c>
      <c r="F9094" s="21">
        <v>2.0</v>
      </c>
      <c r="G9094" s="22">
        <v>30717.0</v>
      </c>
      <c r="H9094" s="15" t="str">
        <f t="shared" si="2"/>
        <v>Base Range</v>
      </c>
      <c r="I9094" s="22">
        <v>34540.0</v>
      </c>
      <c r="J9094" s="23">
        <f t="shared" si="3"/>
        <v>0.8893167342</v>
      </c>
      <c r="K9094" s="24" t="str">
        <f t="shared" si="4"/>
        <v>Target Not Meet</v>
      </c>
    </row>
    <row r="9095" ht="22.5" customHeight="1">
      <c r="A9095" s="18">
        <v>45788.0</v>
      </c>
      <c r="B9095" s="19" t="str">
        <f t="shared" si="1"/>
        <v>May</v>
      </c>
      <c r="C9095" s="20" t="s">
        <v>13</v>
      </c>
      <c r="D9095" s="19" t="s">
        <v>37</v>
      </c>
      <c r="E9095" s="19" t="s">
        <v>26</v>
      </c>
      <c r="F9095" s="21">
        <v>2.0</v>
      </c>
      <c r="G9095" s="22">
        <v>33243.0</v>
      </c>
      <c r="H9095" s="15" t="str">
        <f t="shared" si="2"/>
        <v>Base Range</v>
      </c>
      <c r="I9095" s="22">
        <v>35930.0</v>
      </c>
      <c r="J9095" s="23">
        <f t="shared" si="3"/>
        <v>0.9252156972</v>
      </c>
      <c r="K9095" s="24" t="str">
        <f t="shared" si="4"/>
        <v>Target Not Meet</v>
      </c>
    </row>
    <row r="9096" ht="22.5" customHeight="1">
      <c r="A9096" s="18">
        <v>45788.0</v>
      </c>
      <c r="B9096" s="19" t="str">
        <f t="shared" si="1"/>
        <v>May</v>
      </c>
      <c r="C9096" s="20" t="s">
        <v>13</v>
      </c>
      <c r="D9096" s="19" t="s">
        <v>37</v>
      </c>
      <c r="E9096" s="19" t="s">
        <v>68</v>
      </c>
      <c r="F9096" s="21">
        <v>1.0</v>
      </c>
      <c r="G9096" s="22">
        <v>24905.0</v>
      </c>
      <c r="H9096" s="15" t="str">
        <f t="shared" si="2"/>
        <v>Base Range</v>
      </c>
      <c r="I9096" s="22">
        <v>27798.0</v>
      </c>
      <c r="J9096" s="23">
        <f t="shared" si="3"/>
        <v>0.8959277646</v>
      </c>
      <c r="K9096" s="24" t="str">
        <f t="shared" si="4"/>
        <v>Target Not Meet</v>
      </c>
    </row>
    <row r="9097" ht="22.5" customHeight="1">
      <c r="A9097" s="18">
        <v>45788.0</v>
      </c>
      <c r="B9097" s="19" t="str">
        <f t="shared" si="1"/>
        <v>May</v>
      </c>
      <c r="C9097" s="20" t="s">
        <v>13</v>
      </c>
      <c r="D9097" s="19" t="s">
        <v>29</v>
      </c>
      <c r="E9097" s="19" t="s">
        <v>38</v>
      </c>
      <c r="F9097" s="21">
        <v>2.0</v>
      </c>
      <c r="G9097" s="22">
        <v>31350.0</v>
      </c>
      <c r="H9097" s="15" t="str">
        <f t="shared" si="2"/>
        <v>Base Range</v>
      </c>
      <c r="I9097" s="22">
        <v>34545.0</v>
      </c>
      <c r="J9097" s="23">
        <f t="shared" si="3"/>
        <v>0.9075119409</v>
      </c>
      <c r="K9097" s="24" t="str">
        <f t="shared" si="4"/>
        <v>Target Not Meet</v>
      </c>
    </row>
    <row r="9098" ht="22.5" customHeight="1">
      <c r="A9098" s="18">
        <v>45788.0</v>
      </c>
      <c r="B9098" s="19" t="str">
        <f t="shared" si="1"/>
        <v>May</v>
      </c>
      <c r="C9098" s="20" t="s">
        <v>13</v>
      </c>
      <c r="D9098" s="19" t="s">
        <v>29</v>
      </c>
      <c r="E9098" s="19" t="s">
        <v>68</v>
      </c>
      <c r="F9098" s="21">
        <v>1.0</v>
      </c>
      <c r="G9098" s="22">
        <v>26318.0</v>
      </c>
      <c r="H9098" s="15" t="str">
        <f t="shared" si="2"/>
        <v>Base Range</v>
      </c>
      <c r="I9098" s="22">
        <v>29911.0</v>
      </c>
      <c r="J9098" s="23">
        <f t="shared" si="3"/>
        <v>0.8798769683</v>
      </c>
      <c r="K9098" s="24" t="str">
        <f t="shared" si="4"/>
        <v>Target Not Meet</v>
      </c>
    </row>
    <row r="9099" ht="22.5" customHeight="1">
      <c r="A9099" s="18">
        <v>45788.0</v>
      </c>
      <c r="B9099" s="19" t="str">
        <f t="shared" si="1"/>
        <v>May</v>
      </c>
      <c r="C9099" s="20" t="s">
        <v>13</v>
      </c>
      <c r="D9099" s="19" t="s">
        <v>18</v>
      </c>
      <c r="E9099" s="19" t="s">
        <v>68</v>
      </c>
      <c r="F9099" s="21">
        <v>1.0</v>
      </c>
      <c r="G9099" s="22">
        <v>20687.0</v>
      </c>
      <c r="H9099" s="15" t="str">
        <f t="shared" si="2"/>
        <v>Base Range</v>
      </c>
      <c r="I9099" s="22">
        <v>16073.0</v>
      </c>
      <c r="J9099" s="23">
        <f t="shared" si="3"/>
        <v>1.287065265</v>
      </c>
      <c r="K9099" s="24" t="str">
        <f t="shared" si="4"/>
        <v>Over Achived</v>
      </c>
    </row>
    <row r="9100" ht="22.5" customHeight="1">
      <c r="A9100" s="18">
        <v>45788.0</v>
      </c>
      <c r="B9100" s="19" t="str">
        <f t="shared" si="1"/>
        <v>May</v>
      </c>
      <c r="C9100" s="20" t="s">
        <v>92</v>
      </c>
      <c r="D9100" s="19" t="s">
        <v>93</v>
      </c>
      <c r="E9100" s="19" t="s">
        <v>63</v>
      </c>
      <c r="F9100" s="21">
        <v>3.0</v>
      </c>
      <c r="G9100" s="22">
        <v>61195.0</v>
      </c>
      <c r="H9100" s="15" t="str">
        <f t="shared" si="2"/>
        <v>Medium Range</v>
      </c>
      <c r="I9100" s="22">
        <v>71980.0</v>
      </c>
      <c r="J9100" s="23">
        <f t="shared" si="3"/>
        <v>0.850166713</v>
      </c>
      <c r="K9100" s="24" t="str">
        <f t="shared" si="4"/>
        <v>Target Not Meet</v>
      </c>
    </row>
    <row r="9101" ht="22.5" customHeight="1">
      <c r="A9101" s="18">
        <v>45788.0</v>
      </c>
      <c r="B9101" s="19" t="str">
        <f t="shared" si="1"/>
        <v>May</v>
      </c>
      <c r="C9101" s="20" t="s">
        <v>13</v>
      </c>
      <c r="D9101" s="19" t="s">
        <v>18</v>
      </c>
      <c r="E9101" s="19" t="s">
        <v>26</v>
      </c>
      <c r="F9101" s="21">
        <v>2.0</v>
      </c>
      <c r="G9101" s="22">
        <v>32600.0</v>
      </c>
      <c r="H9101" s="15" t="str">
        <f t="shared" si="2"/>
        <v>Base Range</v>
      </c>
      <c r="I9101" s="22">
        <v>25476.0</v>
      </c>
      <c r="J9101" s="23">
        <f t="shared" si="3"/>
        <v>1.279635736</v>
      </c>
      <c r="K9101" s="24" t="str">
        <f t="shared" si="4"/>
        <v>Over Achived</v>
      </c>
    </row>
    <row r="9102" ht="22.5" customHeight="1">
      <c r="A9102" s="18">
        <v>45788.0</v>
      </c>
      <c r="B9102" s="19" t="str">
        <f t="shared" si="1"/>
        <v>May</v>
      </c>
      <c r="C9102" s="20" t="s">
        <v>13</v>
      </c>
      <c r="D9102" s="19" t="s">
        <v>18</v>
      </c>
      <c r="E9102" s="19" t="s">
        <v>68</v>
      </c>
      <c r="F9102" s="21">
        <v>1.0</v>
      </c>
      <c r="G9102" s="22">
        <v>24342.0</v>
      </c>
      <c r="H9102" s="15" t="str">
        <f t="shared" si="2"/>
        <v>Base Range</v>
      </c>
      <c r="I9102" s="22">
        <v>20300.0</v>
      </c>
      <c r="J9102" s="23">
        <f t="shared" si="3"/>
        <v>1.1991133</v>
      </c>
      <c r="K9102" s="24" t="str">
        <f t="shared" si="4"/>
        <v>Over Achived</v>
      </c>
    </row>
    <row r="9103" ht="22.5" customHeight="1">
      <c r="A9103" s="18">
        <v>45788.0</v>
      </c>
      <c r="B9103" s="19" t="str">
        <f t="shared" si="1"/>
        <v>May</v>
      </c>
      <c r="C9103" s="20" t="s">
        <v>13</v>
      </c>
      <c r="D9103" s="19" t="s">
        <v>18</v>
      </c>
      <c r="E9103" s="19" t="s">
        <v>34</v>
      </c>
      <c r="F9103" s="21">
        <v>2.0</v>
      </c>
      <c r="G9103" s="22">
        <v>50789.0</v>
      </c>
      <c r="H9103" s="15" t="str">
        <f t="shared" si="2"/>
        <v>Medium Range</v>
      </c>
      <c r="I9103" s="22">
        <v>42654.0</v>
      </c>
      <c r="J9103" s="23">
        <f t="shared" si="3"/>
        <v>1.190720683</v>
      </c>
      <c r="K9103" s="24" t="str">
        <f t="shared" si="4"/>
        <v>Over Achived</v>
      </c>
    </row>
    <row r="9104" ht="22.5" customHeight="1">
      <c r="A9104" s="18">
        <v>45788.0</v>
      </c>
      <c r="B9104" s="19" t="str">
        <f t="shared" si="1"/>
        <v>May</v>
      </c>
      <c r="C9104" s="20" t="s">
        <v>13</v>
      </c>
      <c r="D9104" s="19" t="s">
        <v>14</v>
      </c>
      <c r="E9104" s="19" t="s">
        <v>26</v>
      </c>
      <c r="F9104" s="21">
        <v>1.0</v>
      </c>
      <c r="G9104" s="22">
        <v>37628.0</v>
      </c>
      <c r="H9104" s="15" t="str">
        <f t="shared" si="2"/>
        <v>Base Range</v>
      </c>
      <c r="I9104" s="22">
        <v>35562.0</v>
      </c>
      <c r="J9104" s="23">
        <f t="shared" si="3"/>
        <v>1.05809572</v>
      </c>
      <c r="K9104" s="24" t="str">
        <f t="shared" si="4"/>
        <v>Over Achived</v>
      </c>
    </row>
    <row r="9105" ht="22.5" customHeight="1">
      <c r="A9105" s="18">
        <v>45788.0</v>
      </c>
      <c r="B9105" s="19" t="str">
        <f t="shared" si="1"/>
        <v>May</v>
      </c>
      <c r="C9105" s="20" t="s">
        <v>13</v>
      </c>
      <c r="D9105" s="19" t="s">
        <v>14</v>
      </c>
      <c r="E9105" s="19" t="s">
        <v>63</v>
      </c>
      <c r="F9105" s="21">
        <v>2.0</v>
      </c>
      <c r="G9105" s="22">
        <v>49937.0</v>
      </c>
      <c r="H9105" s="15" t="str">
        <f t="shared" si="2"/>
        <v>Base Range</v>
      </c>
      <c r="I9105" s="22">
        <v>39507.0</v>
      </c>
      <c r="J9105" s="23">
        <f t="shared" si="3"/>
        <v>1.264003847</v>
      </c>
      <c r="K9105" s="24" t="str">
        <f t="shared" si="4"/>
        <v>Over Achived</v>
      </c>
    </row>
    <row r="9106" ht="22.5" customHeight="1">
      <c r="A9106" s="18">
        <v>45788.0</v>
      </c>
      <c r="B9106" s="19" t="str">
        <f t="shared" si="1"/>
        <v>May</v>
      </c>
      <c r="C9106" s="20" t="s">
        <v>13</v>
      </c>
      <c r="D9106" s="19" t="s">
        <v>14</v>
      </c>
      <c r="E9106" s="19" t="s">
        <v>23</v>
      </c>
      <c r="F9106" s="21">
        <v>1.0</v>
      </c>
      <c r="G9106" s="22">
        <v>26845.0</v>
      </c>
      <c r="H9106" s="15" t="str">
        <f t="shared" si="2"/>
        <v>Base Range</v>
      </c>
      <c r="I9106" s="22">
        <v>23676.0</v>
      </c>
      <c r="J9106" s="23">
        <f t="shared" si="3"/>
        <v>1.133848623</v>
      </c>
      <c r="K9106" s="24" t="str">
        <f t="shared" si="4"/>
        <v>Over Achived</v>
      </c>
    </row>
    <row r="9107" ht="22.5" customHeight="1">
      <c r="A9107" s="18">
        <v>45788.0</v>
      </c>
      <c r="B9107" s="19" t="str">
        <f t="shared" si="1"/>
        <v>May</v>
      </c>
      <c r="C9107" s="20" t="s">
        <v>13</v>
      </c>
      <c r="D9107" s="19" t="s">
        <v>37</v>
      </c>
      <c r="E9107" s="19" t="s">
        <v>19</v>
      </c>
      <c r="F9107" s="21">
        <v>1.0</v>
      </c>
      <c r="G9107" s="22">
        <v>27501.0</v>
      </c>
      <c r="H9107" s="15" t="str">
        <f t="shared" si="2"/>
        <v>Base Range</v>
      </c>
      <c r="I9107" s="22">
        <v>35716.0</v>
      </c>
      <c r="J9107" s="23">
        <f t="shared" si="3"/>
        <v>0.7699910404</v>
      </c>
      <c r="K9107" s="24" t="str">
        <f t="shared" si="4"/>
        <v>Target Not Meet</v>
      </c>
    </row>
    <row r="9108" ht="22.5" customHeight="1">
      <c r="A9108" s="18">
        <v>45788.0</v>
      </c>
      <c r="B9108" s="19" t="str">
        <f t="shared" si="1"/>
        <v>May</v>
      </c>
      <c r="C9108" s="20" t="s">
        <v>13</v>
      </c>
      <c r="D9108" s="19" t="s">
        <v>18</v>
      </c>
      <c r="E9108" s="19" t="s">
        <v>34</v>
      </c>
      <c r="F9108" s="21">
        <v>2.0</v>
      </c>
      <c r="G9108" s="22">
        <v>57012.0</v>
      </c>
      <c r="H9108" s="15" t="str">
        <f t="shared" si="2"/>
        <v>Medium Range</v>
      </c>
      <c r="I9108" s="22">
        <v>47643.0</v>
      </c>
      <c r="J9108" s="23">
        <f t="shared" si="3"/>
        <v>1.196650085</v>
      </c>
      <c r="K9108" s="24" t="str">
        <f t="shared" si="4"/>
        <v>Over Achived</v>
      </c>
    </row>
    <row r="9109" ht="22.5" customHeight="1">
      <c r="A9109" s="18">
        <v>45788.0</v>
      </c>
      <c r="B9109" s="19" t="str">
        <f t="shared" si="1"/>
        <v>May</v>
      </c>
      <c r="C9109" s="20" t="s">
        <v>13</v>
      </c>
      <c r="D9109" s="19" t="s">
        <v>169</v>
      </c>
      <c r="E9109" s="19" t="s">
        <v>9</v>
      </c>
      <c r="F9109" s="21">
        <v>2.0</v>
      </c>
      <c r="G9109" s="22">
        <v>53146.0</v>
      </c>
      <c r="H9109" s="15" t="str">
        <f t="shared" si="2"/>
        <v>Medium Range</v>
      </c>
      <c r="I9109" s="22">
        <v>56086.0</v>
      </c>
      <c r="J9109" s="23">
        <f t="shared" si="3"/>
        <v>0.9475805014</v>
      </c>
      <c r="K9109" s="24" t="str">
        <f t="shared" si="4"/>
        <v>Target Not Meet</v>
      </c>
    </row>
    <row r="9110" ht="22.5" customHeight="1">
      <c r="A9110" s="18">
        <v>45788.0</v>
      </c>
      <c r="B9110" s="19" t="str">
        <f t="shared" si="1"/>
        <v>May</v>
      </c>
      <c r="C9110" s="20" t="s">
        <v>57</v>
      </c>
      <c r="D9110" s="19" t="s">
        <v>85</v>
      </c>
      <c r="E9110" s="19" t="s">
        <v>26</v>
      </c>
      <c r="F9110" s="21">
        <v>1.0</v>
      </c>
      <c r="G9110" s="22">
        <v>24546.0</v>
      </c>
      <c r="H9110" s="15" t="str">
        <f t="shared" si="2"/>
        <v>Base Range</v>
      </c>
      <c r="I9110" s="22">
        <v>30909.0</v>
      </c>
      <c r="J9110" s="23">
        <f t="shared" si="3"/>
        <v>0.7941376298</v>
      </c>
      <c r="K9110" s="24" t="str">
        <f t="shared" si="4"/>
        <v>Target Not Meet</v>
      </c>
    </row>
    <row r="9111" ht="22.5" customHeight="1">
      <c r="A9111" s="18">
        <v>45788.0</v>
      </c>
      <c r="B9111" s="19" t="str">
        <f t="shared" si="1"/>
        <v>May</v>
      </c>
      <c r="C9111" s="20" t="s">
        <v>13</v>
      </c>
      <c r="D9111" s="19" t="s">
        <v>169</v>
      </c>
      <c r="E9111" s="19" t="s">
        <v>23</v>
      </c>
      <c r="F9111" s="21">
        <v>1.0</v>
      </c>
      <c r="G9111" s="22">
        <v>29363.0</v>
      </c>
      <c r="H9111" s="15" t="str">
        <f t="shared" si="2"/>
        <v>Base Range</v>
      </c>
      <c r="I9111" s="22">
        <v>32118.0</v>
      </c>
      <c r="J9111" s="23">
        <f t="shared" si="3"/>
        <v>0.9142225543</v>
      </c>
      <c r="K9111" s="24" t="str">
        <f t="shared" si="4"/>
        <v>Target Not Meet</v>
      </c>
    </row>
    <row r="9112" ht="22.5" customHeight="1">
      <c r="A9112" s="18">
        <v>45788.0</v>
      </c>
      <c r="B9112" s="19" t="str">
        <f t="shared" si="1"/>
        <v>May</v>
      </c>
      <c r="C9112" s="20" t="s">
        <v>92</v>
      </c>
      <c r="D9112" s="19" t="s">
        <v>93</v>
      </c>
      <c r="E9112" s="19" t="s">
        <v>23</v>
      </c>
      <c r="F9112" s="21">
        <v>1.0</v>
      </c>
      <c r="G9112" s="22">
        <v>41583.0</v>
      </c>
      <c r="H9112" s="15" t="str">
        <f t="shared" si="2"/>
        <v>Base Range</v>
      </c>
      <c r="I9112" s="22">
        <v>47749.0</v>
      </c>
      <c r="J9112" s="23">
        <f t="shared" si="3"/>
        <v>0.8708664056</v>
      </c>
      <c r="K9112" s="24" t="str">
        <f t="shared" si="4"/>
        <v>Target Not Meet</v>
      </c>
    </row>
    <row r="9113" ht="22.5" customHeight="1">
      <c r="A9113" s="18">
        <v>45788.0</v>
      </c>
      <c r="B9113" s="19" t="str">
        <f t="shared" si="1"/>
        <v>May</v>
      </c>
      <c r="C9113" s="20" t="s">
        <v>57</v>
      </c>
      <c r="D9113" s="19" t="s">
        <v>85</v>
      </c>
      <c r="E9113" s="19" t="s">
        <v>9</v>
      </c>
      <c r="F9113" s="21">
        <v>2.0</v>
      </c>
      <c r="G9113" s="22">
        <v>45106.0</v>
      </c>
      <c r="H9113" s="15" t="str">
        <f t="shared" si="2"/>
        <v>Base Range</v>
      </c>
      <c r="I9113" s="22">
        <v>53311.0</v>
      </c>
      <c r="J9113" s="23">
        <f t="shared" si="3"/>
        <v>0.8460918009</v>
      </c>
      <c r="K9113" s="24" t="str">
        <f t="shared" si="4"/>
        <v>Target Not Meet</v>
      </c>
    </row>
    <row r="9114" ht="22.5" customHeight="1">
      <c r="A9114" s="18">
        <v>45788.0</v>
      </c>
      <c r="B9114" s="19" t="str">
        <f t="shared" si="1"/>
        <v>May</v>
      </c>
      <c r="C9114" s="20" t="s">
        <v>57</v>
      </c>
      <c r="D9114" s="19" t="s">
        <v>80</v>
      </c>
      <c r="E9114" s="19" t="s">
        <v>63</v>
      </c>
      <c r="F9114" s="21">
        <v>1.0</v>
      </c>
      <c r="G9114" s="22">
        <v>14934.0</v>
      </c>
      <c r="H9114" s="15" t="str">
        <f t="shared" si="2"/>
        <v>Base Range</v>
      </c>
      <c r="I9114" s="22">
        <v>17462.0</v>
      </c>
      <c r="J9114" s="23">
        <f t="shared" si="3"/>
        <v>0.8552284962</v>
      </c>
      <c r="K9114" s="24" t="str">
        <f t="shared" si="4"/>
        <v>Target Not Meet</v>
      </c>
    </row>
    <row r="9115" ht="22.5" customHeight="1">
      <c r="A9115" s="18">
        <v>45788.0</v>
      </c>
      <c r="B9115" s="19" t="str">
        <f t="shared" si="1"/>
        <v>May</v>
      </c>
      <c r="C9115" s="20" t="s">
        <v>57</v>
      </c>
      <c r="D9115" s="19" t="s">
        <v>80</v>
      </c>
      <c r="E9115" s="19" t="s">
        <v>63</v>
      </c>
      <c r="F9115" s="21">
        <v>1.0</v>
      </c>
      <c r="G9115" s="22">
        <v>15136.0</v>
      </c>
      <c r="H9115" s="15" t="str">
        <f t="shared" si="2"/>
        <v>Base Range</v>
      </c>
      <c r="I9115" s="22">
        <v>17678.0</v>
      </c>
      <c r="J9115" s="23">
        <f t="shared" si="3"/>
        <v>0.8562054531</v>
      </c>
      <c r="K9115" s="24" t="str">
        <f t="shared" si="4"/>
        <v>Target Not Meet</v>
      </c>
    </row>
    <row r="9116" ht="22.5" customHeight="1">
      <c r="A9116" s="18">
        <v>45788.0</v>
      </c>
      <c r="B9116" s="19" t="str">
        <f t="shared" si="1"/>
        <v>May</v>
      </c>
      <c r="C9116" s="20" t="s">
        <v>57</v>
      </c>
      <c r="D9116" s="19" t="s">
        <v>80</v>
      </c>
      <c r="E9116" s="19" t="s">
        <v>9</v>
      </c>
      <c r="F9116" s="21">
        <v>1.0</v>
      </c>
      <c r="G9116" s="22">
        <v>45262.0</v>
      </c>
      <c r="H9116" s="15" t="str">
        <f t="shared" si="2"/>
        <v>Base Range</v>
      </c>
      <c r="I9116" s="22">
        <v>49854.0</v>
      </c>
      <c r="J9116" s="23">
        <f t="shared" si="3"/>
        <v>0.9078910418</v>
      </c>
      <c r="K9116" s="24" t="str">
        <f t="shared" si="4"/>
        <v>Target Not Meet</v>
      </c>
    </row>
    <row r="9117" ht="22.5" customHeight="1">
      <c r="A9117" s="18">
        <v>45788.0</v>
      </c>
      <c r="B9117" s="19" t="str">
        <f t="shared" si="1"/>
        <v>May</v>
      </c>
      <c r="C9117" s="20" t="s">
        <v>57</v>
      </c>
      <c r="D9117" s="19" t="s">
        <v>80</v>
      </c>
      <c r="E9117" s="19" t="s">
        <v>63</v>
      </c>
      <c r="F9117" s="21">
        <v>1.0</v>
      </c>
      <c r="G9117" s="22">
        <v>17183.0</v>
      </c>
      <c r="H9117" s="15" t="str">
        <f t="shared" si="2"/>
        <v>Base Range</v>
      </c>
      <c r="I9117" s="22">
        <v>21623.0</v>
      </c>
      <c r="J9117" s="23">
        <f t="shared" si="3"/>
        <v>0.7946630902</v>
      </c>
      <c r="K9117" s="24" t="str">
        <f t="shared" si="4"/>
        <v>Target Not Meet</v>
      </c>
    </row>
    <row r="9118" ht="22.5" customHeight="1">
      <c r="A9118" s="18">
        <v>45788.0</v>
      </c>
      <c r="B9118" s="19" t="str">
        <f t="shared" si="1"/>
        <v>May</v>
      </c>
      <c r="C9118" s="20" t="s">
        <v>57</v>
      </c>
      <c r="D9118" s="19" t="s">
        <v>71</v>
      </c>
      <c r="E9118" s="19" t="s">
        <v>38</v>
      </c>
      <c r="F9118" s="21">
        <v>1.0</v>
      </c>
      <c r="G9118" s="22">
        <v>25927.0</v>
      </c>
      <c r="H9118" s="15" t="str">
        <f t="shared" si="2"/>
        <v>Base Range</v>
      </c>
      <c r="I9118" s="22">
        <v>29557.0</v>
      </c>
      <c r="J9118" s="23">
        <f t="shared" si="3"/>
        <v>0.8771864533</v>
      </c>
      <c r="K9118" s="24" t="str">
        <f t="shared" si="4"/>
        <v>Target Not Meet</v>
      </c>
    </row>
    <row r="9119" ht="22.5" customHeight="1">
      <c r="A9119" s="18">
        <v>45788.0</v>
      </c>
      <c r="B9119" s="19" t="str">
        <f t="shared" si="1"/>
        <v>May</v>
      </c>
      <c r="C9119" s="20" t="s">
        <v>57</v>
      </c>
      <c r="D9119" s="19" t="s">
        <v>71</v>
      </c>
      <c r="E9119" s="19" t="s">
        <v>63</v>
      </c>
      <c r="F9119" s="21">
        <v>1.0</v>
      </c>
      <c r="G9119" s="22">
        <v>17610.0</v>
      </c>
      <c r="H9119" s="15" t="str">
        <f t="shared" si="2"/>
        <v>Base Range</v>
      </c>
      <c r="I9119" s="22">
        <v>19990.0</v>
      </c>
      <c r="J9119" s="23">
        <f t="shared" si="3"/>
        <v>0.8809404702</v>
      </c>
      <c r="K9119" s="24" t="str">
        <f t="shared" si="4"/>
        <v>Target Not Meet</v>
      </c>
    </row>
    <row r="9120" ht="22.5" customHeight="1">
      <c r="A9120" s="18">
        <v>45788.0</v>
      </c>
      <c r="B9120" s="19" t="str">
        <f t="shared" si="1"/>
        <v>May</v>
      </c>
      <c r="C9120" s="20" t="s">
        <v>57</v>
      </c>
      <c r="D9120" s="19" t="s">
        <v>71</v>
      </c>
      <c r="E9120" s="19" t="s">
        <v>38</v>
      </c>
      <c r="F9120" s="21">
        <v>1.0</v>
      </c>
      <c r="G9120" s="22">
        <v>27858.0</v>
      </c>
      <c r="H9120" s="15" t="str">
        <f t="shared" si="2"/>
        <v>Base Range</v>
      </c>
      <c r="I9120" s="22">
        <v>30919.0</v>
      </c>
      <c r="J9120" s="23">
        <f t="shared" si="3"/>
        <v>0.9009993855</v>
      </c>
      <c r="K9120" s="24" t="str">
        <f t="shared" si="4"/>
        <v>Target Not Meet</v>
      </c>
    </row>
    <row r="9121" ht="22.5" customHeight="1">
      <c r="A9121" s="18">
        <v>45788.0</v>
      </c>
      <c r="B9121" s="19" t="str">
        <f t="shared" si="1"/>
        <v>May</v>
      </c>
      <c r="C9121" s="20" t="s">
        <v>57</v>
      </c>
      <c r="D9121" s="19" t="s">
        <v>71</v>
      </c>
      <c r="E9121" s="19" t="s">
        <v>26</v>
      </c>
      <c r="F9121" s="21">
        <v>1.0</v>
      </c>
      <c r="G9121" s="22">
        <v>24322.0</v>
      </c>
      <c r="H9121" s="15" t="str">
        <f t="shared" si="2"/>
        <v>Base Range</v>
      </c>
      <c r="I9121" s="22">
        <v>29625.0</v>
      </c>
      <c r="J9121" s="23">
        <f t="shared" si="3"/>
        <v>0.8209957806</v>
      </c>
      <c r="K9121" s="24" t="str">
        <f t="shared" si="4"/>
        <v>Target Not Meet</v>
      </c>
    </row>
    <row r="9122" ht="22.5" customHeight="1">
      <c r="A9122" s="18">
        <v>45788.0</v>
      </c>
      <c r="B9122" s="19" t="str">
        <f t="shared" si="1"/>
        <v>May</v>
      </c>
      <c r="C9122" s="20" t="s">
        <v>57</v>
      </c>
      <c r="D9122" s="19" t="s">
        <v>71</v>
      </c>
      <c r="E9122" s="19" t="s">
        <v>23</v>
      </c>
      <c r="F9122" s="21">
        <v>1.0</v>
      </c>
      <c r="G9122" s="22">
        <v>17910.0</v>
      </c>
      <c r="H9122" s="15" t="str">
        <f t="shared" si="2"/>
        <v>Base Range</v>
      </c>
      <c r="I9122" s="22">
        <v>22966.0</v>
      </c>
      <c r="J9122" s="23">
        <f t="shared" si="3"/>
        <v>0.7798484717</v>
      </c>
      <c r="K9122" s="24" t="str">
        <f t="shared" si="4"/>
        <v>Target Not Meet</v>
      </c>
    </row>
    <row r="9123" ht="22.5" customHeight="1">
      <c r="A9123" s="18">
        <v>45788.0</v>
      </c>
      <c r="B9123" s="19" t="str">
        <f t="shared" si="1"/>
        <v>May</v>
      </c>
      <c r="C9123" s="20" t="s">
        <v>57</v>
      </c>
      <c r="D9123" s="25" t="s">
        <v>62</v>
      </c>
      <c r="E9123" s="19" t="s">
        <v>26</v>
      </c>
      <c r="F9123" s="21">
        <v>1.0</v>
      </c>
      <c r="G9123" s="22">
        <v>27754.0</v>
      </c>
      <c r="H9123" s="15" t="str">
        <f t="shared" si="2"/>
        <v>Base Range</v>
      </c>
      <c r="I9123" s="22">
        <v>23467.0</v>
      </c>
      <c r="J9123" s="23">
        <f t="shared" si="3"/>
        <v>1.182682064</v>
      </c>
      <c r="K9123" s="24" t="str">
        <f t="shared" si="4"/>
        <v>Over Achived</v>
      </c>
    </row>
    <row r="9124" ht="22.5" customHeight="1">
      <c r="A9124" s="18">
        <v>45788.0</v>
      </c>
      <c r="B9124" s="19" t="str">
        <f t="shared" si="1"/>
        <v>May</v>
      </c>
      <c r="C9124" s="20" t="s">
        <v>57</v>
      </c>
      <c r="D9124" s="25" t="s">
        <v>62</v>
      </c>
      <c r="E9124" s="19" t="s">
        <v>23</v>
      </c>
      <c r="F9124" s="21">
        <v>1.0</v>
      </c>
      <c r="G9124" s="22">
        <v>22697.0</v>
      </c>
      <c r="H9124" s="15" t="str">
        <f t="shared" si="2"/>
        <v>Base Range</v>
      </c>
      <c r="I9124" s="22">
        <v>16858.0</v>
      </c>
      <c r="J9124" s="23">
        <f t="shared" si="3"/>
        <v>1.346363744</v>
      </c>
      <c r="K9124" s="24" t="str">
        <f t="shared" si="4"/>
        <v>Over Achived</v>
      </c>
    </row>
    <row r="9125" ht="22.5" customHeight="1">
      <c r="A9125" s="18">
        <v>45788.0</v>
      </c>
      <c r="B9125" s="19" t="str">
        <f t="shared" si="1"/>
        <v>May</v>
      </c>
      <c r="C9125" s="20" t="s">
        <v>57</v>
      </c>
      <c r="D9125" s="19" t="s">
        <v>58</v>
      </c>
      <c r="E9125" s="19" t="s">
        <v>63</v>
      </c>
      <c r="F9125" s="21">
        <v>1.0</v>
      </c>
      <c r="G9125" s="22">
        <v>13440.0</v>
      </c>
      <c r="H9125" s="15" t="str">
        <f t="shared" si="2"/>
        <v>Base Range</v>
      </c>
      <c r="I9125" s="22">
        <v>12460.0</v>
      </c>
      <c r="J9125" s="23">
        <f t="shared" si="3"/>
        <v>1.078651685</v>
      </c>
      <c r="K9125" s="24" t="str">
        <f t="shared" si="4"/>
        <v>Over Achived</v>
      </c>
    </row>
    <row r="9126" ht="22.5" customHeight="1">
      <c r="A9126" s="18">
        <v>45788.0</v>
      </c>
      <c r="B9126" s="19" t="str">
        <f t="shared" si="1"/>
        <v>May</v>
      </c>
      <c r="C9126" s="20" t="s">
        <v>57</v>
      </c>
      <c r="D9126" s="19" t="s">
        <v>58</v>
      </c>
      <c r="E9126" s="19" t="s">
        <v>34</v>
      </c>
      <c r="F9126" s="21">
        <v>1.0</v>
      </c>
      <c r="G9126" s="22">
        <v>35059.0</v>
      </c>
      <c r="H9126" s="15" t="str">
        <f t="shared" si="2"/>
        <v>Base Range</v>
      </c>
      <c r="I9126" s="22">
        <v>26340.0</v>
      </c>
      <c r="J9126" s="23">
        <f t="shared" si="3"/>
        <v>1.331017464</v>
      </c>
      <c r="K9126" s="24" t="str">
        <f t="shared" si="4"/>
        <v>Over Achived</v>
      </c>
    </row>
    <row r="9127" ht="22.5" customHeight="1">
      <c r="A9127" s="18">
        <v>45788.0</v>
      </c>
      <c r="B9127" s="19" t="str">
        <f t="shared" si="1"/>
        <v>May</v>
      </c>
      <c r="C9127" s="20" t="s">
        <v>13</v>
      </c>
      <c r="D9127" s="19" t="s">
        <v>169</v>
      </c>
      <c r="E9127" s="19" t="s">
        <v>38</v>
      </c>
      <c r="F9127" s="21">
        <v>2.0</v>
      </c>
      <c r="G9127" s="22">
        <v>39224.0</v>
      </c>
      <c r="H9127" s="15" t="str">
        <f t="shared" si="2"/>
        <v>Base Range</v>
      </c>
      <c r="I9127" s="22">
        <v>46838.0</v>
      </c>
      <c r="J9127" s="23">
        <f t="shared" si="3"/>
        <v>0.8374396857</v>
      </c>
      <c r="K9127" s="24" t="str">
        <f t="shared" si="4"/>
        <v>Target Not Meet</v>
      </c>
    </row>
    <row r="9128" ht="22.5" customHeight="1">
      <c r="A9128" s="18">
        <v>45788.0</v>
      </c>
      <c r="B9128" s="19" t="str">
        <f t="shared" si="1"/>
        <v>May</v>
      </c>
      <c r="C9128" s="20" t="s">
        <v>92</v>
      </c>
      <c r="D9128" s="19" t="s">
        <v>93</v>
      </c>
      <c r="E9128" s="19" t="s">
        <v>63</v>
      </c>
      <c r="F9128" s="21">
        <v>1.0</v>
      </c>
      <c r="G9128" s="22">
        <v>14172.0</v>
      </c>
      <c r="H9128" s="15" t="str">
        <f t="shared" si="2"/>
        <v>Base Range</v>
      </c>
      <c r="I9128" s="22">
        <v>17370.0</v>
      </c>
      <c r="J9128" s="23">
        <f t="shared" si="3"/>
        <v>0.8158894646</v>
      </c>
      <c r="K9128" s="24" t="str">
        <f t="shared" si="4"/>
        <v>Target Not Meet</v>
      </c>
    </row>
    <row r="9129" ht="22.5" customHeight="1">
      <c r="A9129" s="18">
        <v>45788.0</v>
      </c>
      <c r="B9129" s="19" t="str">
        <f t="shared" si="1"/>
        <v>May</v>
      </c>
      <c r="C9129" s="20" t="s">
        <v>57</v>
      </c>
      <c r="D9129" s="19" t="s">
        <v>80</v>
      </c>
      <c r="E9129" s="19" t="s">
        <v>9</v>
      </c>
      <c r="F9129" s="21">
        <v>2.0</v>
      </c>
      <c r="G9129" s="22">
        <v>44350.0</v>
      </c>
      <c r="H9129" s="15" t="str">
        <f t="shared" si="2"/>
        <v>Base Range</v>
      </c>
      <c r="I9129" s="22">
        <v>47168.0</v>
      </c>
      <c r="J9129" s="23">
        <f t="shared" si="3"/>
        <v>0.9402561058</v>
      </c>
      <c r="K9129" s="24" t="str">
        <f t="shared" si="4"/>
        <v>Target Not Meet</v>
      </c>
    </row>
    <row r="9130" ht="22.5" customHeight="1">
      <c r="A9130" s="18">
        <v>45788.0</v>
      </c>
      <c r="B9130" s="19" t="str">
        <f t="shared" si="1"/>
        <v>May</v>
      </c>
      <c r="C9130" s="20" t="s">
        <v>92</v>
      </c>
      <c r="D9130" s="19" t="s">
        <v>93</v>
      </c>
      <c r="E9130" s="19" t="s">
        <v>68</v>
      </c>
      <c r="F9130" s="21">
        <v>1.0</v>
      </c>
      <c r="G9130" s="22">
        <v>34540.0</v>
      </c>
      <c r="H9130" s="15" t="str">
        <f t="shared" si="2"/>
        <v>Base Range</v>
      </c>
      <c r="I9130" s="22">
        <v>38888.0</v>
      </c>
      <c r="J9130" s="23">
        <f t="shared" si="3"/>
        <v>0.8881917301</v>
      </c>
      <c r="K9130" s="24" t="str">
        <f t="shared" si="4"/>
        <v>Target Not Meet</v>
      </c>
    </row>
    <row r="9131" ht="22.5" customHeight="1">
      <c r="A9131" s="18">
        <v>45788.0</v>
      </c>
      <c r="B9131" s="19" t="str">
        <f t="shared" si="1"/>
        <v>May</v>
      </c>
      <c r="C9131" s="20" t="s">
        <v>7</v>
      </c>
      <c r="D9131" s="19" t="s">
        <v>126</v>
      </c>
      <c r="E9131" s="19" t="s">
        <v>63</v>
      </c>
      <c r="F9131" s="21">
        <v>2.0</v>
      </c>
      <c r="G9131" s="22">
        <v>38800.0</v>
      </c>
      <c r="H9131" s="15" t="str">
        <f t="shared" si="2"/>
        <v>Base Range</v>
      </c>
      <c r="I9131" s="22">
        <v>32837.0</v>
      </c>
      <c r="J9131" s="23">
        <f t="shared" si="3"/>
        <v>1.181593934</v>
      </c>
      <c r="K9131" s="24" t="str">
        <f t="shared" si="4"/>
        <v>Over Achived</v>
      </c>
    </row>
    <row r="9132" ht="22.5" customHeight="1">
      <c r="A9132" s="18">
        <v>45788.0</v>
      </c>
      <c r="B9132" s="19" t="str">
        <f t="shared" si="1"/>
        <v>May</v>
      </c>
      <c r="C9132" s="20" t="s">
        <v>7</v>
      </c>
      <c r="D9132" s="19" t="s">
        <v>126</v>
      </c>
      <c r="E9132" s="19" t="s">
        <v>63</v>
      </c>
      <c r="F9132" s="21">
        <v>1.0</v>
      </c>
      <c r="G9132" s="22">
        <v>36399.0</v>
      </c>
      <c r="H9132" s="15" t="str">
        <f t="shared" si="2"/>
        <v>Base Range</v>
      </c>
      <c r="I9132" s="22">
        <v>26899.0</v>
      </c>
      <c r="J9132" s="23">
        <f t="shared" si="3"/>
        <v>1.35317298</v>
      </c>
      <c r="K9132" s="24" t="str">
        <f t="shared" si="4"/>
        <v>Over Achived</v>
      </c>
    </row>
    <row r="9133" ht="22.5" customHeight="1">
      <c r="A9133" s="18">
        <v>45788.0</v>
      </c>
      <c r="B9133" s="19" t="str">
        <f t="shared" si="1"/>
        <v>May</v>
      </c>
      <c r="C9133" s="20" t="s">
        <v>7</v>
      </c>
      <c r="D9133" s="19" t="s">
        <v>118</v>
      </c>
      <c r="E9133" s="19" t="s">
        <v>34</v>
      </c>
      <c r="F9133" s="21">
        <v>3.0</v>
      </c>
      <c r="G9133" s="22">
        <v>99872.0</v>
      </c>
      <c r="H9133" s="15" t="str">
        <f t="shared" si="2"/>
        <v>Very High Range</v>
      </c>
      <c r="I9133" s="22">
        <v>86398.0</v>
      </c>
      <c r="J9133" s="23">
        <f t="shared" si="3"/>
        <v>1.155952684</v>
      </c>
      <c r="K9133" s="24" t="str">
        <f t="shared" si="4"/>
        <v>Over Achived</v>
      </c>
    </row>
    <row r="9134" ht="22.5" customHeight="1">
      <c r="A9134" s="18">
        <v>45788.0</v>
      </c>
      <c r="B9134" s="19" t="str">
        <f t="shared" si="1"/>
        <v>May</v>
      </c>
      <c r="C9134" s="20" t="s">
        <v>7</v>
      </c>
      <c r="D9134" s="19" t="s">
        <v>118</v>
      </c>
      <c r="E9134" s="19" t="s">
        <v>63</v>
      </c>
      <c r="F9134" s="21">
        <v>1.0</v>
      </c>
      <c r="G9134" s="22">
        <v>39343.0</v>
      </c>
      <c r="H9134" s="15" t="str">
        <f t="shared" si="2"/>
        <v>Base Range</v>
      </c>
      <c r="I9134" s="22">
        <v>29038.0</v>
      </c>
      <c r="J9134" s="23">
        <f t="shared" si="3"/>
        <v>1.354879813</v>
      </c>
      <c r="K9134" s="24" t="str">
        <f t="shared" si="4"/>
        <v>Over Achived</v>
      </c>
    </row>
    <row r="9135" ht="22.5" customHeight="1">
      <c r="A9135" s="18">
        <v>45788.0</v>
      </c>
      <c r="B9135" s="19" t="str">
        <f t="shared" si="1"/>
        <v>May</v>
      </c>
      <c r="C9135" s="20" t="s">
        <v>7</v>
      </c>
      <c r="D9135" s="19" t="s">
        <v>118</v>
      </c>
      <c r="E9135" s="19" t="s">
        <v>26</v>
      </c>
      <c r="F9135" s="21">
        <v>6.0</v>
      </c>
      <c r="G9135" s="22">
        <v>115657.0</v>
      </c>
      <c r="H9135" s="15" t="str">
        <f t="shared" si="2"/>
        <v>Very High Range</v>
      </c>
      <c r="I9135" s="22">
        <v>90041.0</v>
      </c>
      <c r="J9135" s="23">
        <f t="shared" si="3"/>
        <v>1.28449262</v>
      </c>
      <c r="K9135" s="24" t="str">
        <f t="shared" si="4"/>
        <v>Over Achived</v>
      </c>
    </row>
    <row r="9136" ht="22.5" customHeight="1">
      <c r="A9136" s="18">
        <v>45788.0</v>
      </c>
      <c r="B9136" s="19" t="str">
        <f t="shared" si="1"/>
        <v>May</v>
      </c>
      <c r="C9136" s="20" t="s">
        <v>7</v>
      </c>
      <c r="D9136" s="19" t="s">
        <v>118</v>
      </c>
      <c r="E9136" s="19" t="s">
        <v>9</v>
      </c>
      <c r="F9136" s="21">
        <v>4.0</v>
      </c>
      <c r="G9136" s="22">
        <v>92811.0</v>
      </c>
      <c r="H9136" s="15" t="str">
        <f t="shared" si="2"/>
        <v>Very High Range</v>
      </c>
      <c r="I9136" s="22">
        <v>85904.0</v>
      </c>
      <c r="J9136" s="23">
        <f t="shared" si="3"/>
        <v>1.080403706</v>
      </c>
      <c r="K9136" s="24" t="str">
        <f t="shared" si="4"/>
        <v>Over Achived</v>
      </c>
    </row>
    <row r="9137" ht="22.5" customHeight="1">
      <c r="A9137" s="18">
        <v>45788.0</v>
      </c>
      <c r="B9137" s="19" t="str">
        <f t="shared" si="1"/>
        <v>May</v>
      </c>
      <c r="C9137" s="20" t="s">
        <v>7</v>
      </c>
      <c r="D9137" s="19" t="s">
        <v>106</v>
      </c>
      <c r="E9137" s="19" t="s">
        <v>38</v>
      </c>
      <c r="F9137" s="21">
        <v>2.0</v>
      </c>
      <c r="G9137" s="22">
        <v>56043.0</v>
      </c>
      <c r="H9137" s="15" t="str">
        <f t="shared" si="2"/>
        <v>Medium Range</v>
      </c>
      <c r="I9137" s="22">
        <v>49983.0</v>
      </c>
      <c r="J9137" s="23">
        <f t="shared" si="3"/>
        <v>1.121241222</v>
      </c>
      <c r="K9137" s="24" t="str">
        <f t="shared" si="4"/>
        <v>Over Achived</v>
      </c>
    </row>
    <row r="9138" ht="22.5" customHeight="1">
      <c r="A9138" s="18">
        <v>45788.0</v>
      </c>
      <c r="B9138" s="19" t="str">
        <f t="shared" si="1"/>
        <v>May</v>
      </c>
      <c r="C9138" s="20" t="s">
        <v>7</v>
      </c>
      <c r="D9138" s="19" t="s">
        <v>106</v>
      </c>
      <c r="E9138" s="19" t="s">
        <v>68</v>
      </c>
      <c r="F9138" s="21">
        <v>2.0</v>
      </c>
      <c r="G9138" s="22">
        <v>37198.0</v>
      </c>
      <c r="H9138" s="15" t="str">
        <f t="shared" si="2"/>
        <v>Base Range</v>
      </c>
      <c r="I9138" s="22">
        <v>26892.0</v>
      </c>
      <c r="J9138" s="23">
        <f t="shared" si="3"/>
        <v>1.38323665</v>
      </c>
      <c r="K9138" s="24" t="str">
        <f t="shared" si="4"/>
        <v>Over Achived</v>
      </c>
    </row>
    <row r="9139" ht="22.5" customHeight="1">
      <c r="A9139" s="18">
        <v>45788.0</v>
      </c>
      <c r="B9139" s="19" t="str">
        <f t="shared" si="1"/>
        <v>May</v>
      </c>
      <c r="C9139" s="20" t="s">
        <v>7</v>
      </c>
      <c r="D9139" s="19" t="s">
        <v>106</v>
      </c>
      <c r="E9139" s="19" t="s">
        <v>9</v>
      </c>
      <c r="F9139" s="21">
        <v>4.0</v>
      </c>
      <c r="G9139" s="22">
        <v>98790.0</v>
      </c>
      <c r="H9139" s="15" t="str">
        <f t="shared" si="2"/>
        <v>Very High Range</v>
      </c>
      <c r="I9139" s="22">
        <v>77158.0</v>
      </c>
      <c r="J9139" s="23">
        <f t="shared" si="3"/>
        <v>1.280359781</v>
      </c>
      <c r="K9139" s="24" t="str">
        <f t="shared" si="4"/>
        <v>Over Achived</v>
      </c>
    </row>
    <row r="9140" ht="22.5" customHeight="1">
      <c r="A9140" s="18">
        <v>45788.0</v>
      </c>
      <c r="B9140" s="19" t="str">
        <f t="shared" si="1"/>
        <v>May</v>
      </c>
      <c r="C9140" s="20" t="s">
        <v>7</v>
      </c>
      <c r="D9140" s="19" t="s">
        <v>106</v>
      </c>
      <c r="E9140" s="19" t="s">
        <v>23</v>
      </c>
      <c r="F9140" s="21">
        <v>2.0</v>
      </c>
      <c r="G9140" s="22">
        <v>42669.0</v>
      </c>
      <c r="H9140" s="15" t="str">
        <f t="shared" si="2"/>
        <v>Base Range</v>
      </c>
      <c r="I9140" s="22">
        <v>31937.0</v>
      </c>
      <c r="J9140" s="23">
        <f t="shared" si="3"/>
        <v>1.336036572</v>
      </c>
      <c r="K9140" s="24" t="str">
        <f t="shared" si="4"/>
        <v>Over Achived</v>
      </c>
    </row>
    <row r="9141" ht="22.5" customHeight="1">
      <c r="A9141" s="18">
        <v>45788.0</v>
      </c>
      <c r="B9141" s="19" t="str">
        <f t="shared" si="1"/>
        <v>May</v>
      </c>
      <c r="C9141" s="20" t="s">
        <v>7</v>
      </c>
      <c r="D9141" s="19" t="s">
        <v>106</v>
      </c>
      <c r="E9141" s="19" t="s">
        <v>26</v>
      </c>
      <c r="F9141" s="21">
        <v>6.0</v>
      </c>
      <c r="G9141" s="22">
        <v>144841.0</v>
      </c>
      <c r="H9141" s="15" t="str">
        <f t="shared" si="2"/>
        <v>Very High Range</v>
      </c>
      <c r="I9141" s="22">
        <v>112356.0</v>
      </c>
      <c r="J9141" s="23">
        <f t="shared" si="3"/>
        <v>1.289125636</v>
      </c>
      <c r="K9141" s="24" t="str">
        <f t="shared" si="4"/>
        <v>Over Achived</v>
      </c>
    </row>
    <row r="9142" ht="22.5" customHeight="1">
      <c r="A9142" s="18">
        <v>45788.0</v>
      </c>
      <c r="B9142" s="19" t="str">
        <f t="shared" si="1"/>
        <v>May</v>
      </c>
      <c r="C9142" s="20" t="s">
        <v>7</v>
      </c>
      <c r="D9142" s="19" t="s">
        <v>8</v>
      </c>
      <c r="E9142" s="19" t="s">
        <v>63</v>
      </c>
      <c r="F9142" s="21">
        <v>1.0</v>
      </c>
      <c r="G9142" s="22">
        <v>33515.0</v>
      </c>
      <c r="H9142" s="15" t="str">
        <f t="shared" si="2"/>
        <v>Base Range</v>
      </c>
      <c r="I9142" s="22">
        <v>24183.0</v>
      </c>
      <c r="J9142" s="23">
        <f t="shared" si="3"/>
        <v>1.385890915</v>
      </c>
      <c r="K9142" s="24" t="str">
        <f t="shared" si="4"/>
        <v>Over Achived</v>
      </c>
    </row>
    <row r="9143" ht="22.5" customHeight="1">
      <c r="A9143" s="18">
        <v>45788.0</v>
      </c>
      <c r="B9143" s="19" t="str">
        <f t="shared" si="1"/>
        <v>May</v>
      </c>
      <c r="C9143" s="20" t="s">
        <v>7</v>
      </c>
      <c r="D9143" s="19" t="s">
        <v>8</v>
      </c>
      <c r="E9143" s="19" t="s">
        <v>9</v>
      </c>
      <c r="F9143" s="21">
        <v>4.0</v>
      </c>
      <c r="G9143" s="22">
        <v>86669.0</v>
      </c>
      <c r="H9143" s="15" t="str">
        <f t="shared" si="2"/>
        <v>High Range</v>
      </c>
      <c r="I9143" s="22">
        <v>72746.0</v>
      </c>
      <c r="J9143" s="23">
        <f t="shared" si="3"/>
        <v>1.191391967</v>
      </c>
      <c r="K9143" s="24" t="str">
        <f t="shared" si="4"/>
        <v>Over Achived</v>
      </c>
    </row>
    <row r="9144" ht="22.5" customHeight="1">
      <c r="A9144" s="18">
        <v>45788.0</v>
      </c>
      <c r="B9144" s="19" t="str">
        <f t="shared" si="1"/>
        <v>May</v>
      </c>
      <c r="C9144" s="20" t="s">
        <v>92</v>
      </c>
      <c r="D9144" s="19" t="s">
        <v>93</v>
      </c>
      <c r="E9144" s="19" t="s">
        <v>34</v>
      </c>
      <c r="F9144" s="21">
        <v>2.0</v>
      </c>
      <c r="G9144" s="22">
        <v>68719.0</v>
      </c>
      <c r="H9144" s="15" t="str">
        <f t="shared" si="2"/>
        <v>Medium Range</v>
      </c>
      <c r="I9144" s="22">
        <v>81218.0</v>
      </c>
      <c r="J9144" s="23">
        <f t="shared" si="3"/>
        <v>0.8461055431</v>
      </c>
      <c r="K9144" s="24" t="str">
        <f t="shared" si="4"/>
        <v>Target Not Meet</v>
      </c>
    </row>
    <row r="9145" ht="22.5" customHeight="1">
      <c r="A9145" s="18">
        <v>45788.0</v>
      </c>
      <c r="B9145" s="19" t="str">
        <f t="shared" si="1"/>
        <v>May</v>
      </c>
      <c r="C9145" s="20" t="s">
        <v>7</v>
      </c>
      <c r="D9145" s="19" t="s">
        <v>8</v>
      </c>
      <c r="E9145" s="19" t="s">
        <v>26</v>
      </c>
      <c r="F9145" s="21">
        <v>5.0</v>
      </c>
      <c r="G9145" s="22">
        <v>115998.0</v>
      </c>
      <c r="H9145" s="15" t="str">
        <f t="shared" si="2"/>
        <v>Very High Range</v>
      </c>
      <c r="I9145" s="22">
        <v>102532.0</v>
      </c>
      <c r="J9145" s="23">
        <f t="shared" si="3"/>
        <v>1.131334608</v>
      </c>
      <c r="K9145" s="24" t="str">
        <f t="shared" si="4"/>
        <v>Over Achived</v>
      </c>
    </row>
    <row r="9146" ht="22.5" customHeight="1">
      <c r="A9146" s="18">
        <v>45788.0</v>
      </c>
      <c r="B9146" s="19" t="str">
        <f t="shared" si="1"/>
        <v>May</v>
      </c>
      <c r="C9146" s="20" t="s">
        <v>7</v>
      </c>
      <c r="D9146" s="19" t="s">
        <v>126</v>
      </c>
      <c r="E9146" s="19" t="s">
        <v>26</v>
      </c>
      <c r="F9146" s="21">
        <v>6.0</v>
      </c>
      <c r="G9146" s="22">
        <v>148777.0</v>
      </c>
      <c r="H9146" s="15" t="str">
        <f t="shared" si="2"/>
        <v>Very High Range</v>
      </c>
      <c r="I9146" s="22">
        <v>131975.0</v>
      </c>
      <c r="J9146" s="23">
        <f t="shared" si="3"/>
        <v>1.127311991</v>
      </c>
      <c r="K9146" s="24" t="str">
        <f t="shared" si="4"/>
        <v>Over Achived</v>
      </c>
    </row>
    <row r="9147" ht="22.5" customHeight="1">
      <c r="A9147" s="18">
        <v>45788.0</v>
      </c>
      <c r="B9147" s="19" t="str">
        <f t="shared" si="1"/>
        <v>May</v>
      </c>
      <c r="C9147" s="20" t="s">
        <v>7</v>
      </c>
      <c r="D9147" s="19" t="s">
        <v>131</v>
      </c>
      <c r="E9147" s="19" t="s">
        <v>68</v>
      </c>
      <c r="F9147" s="21">
        <v>1.0</v>
      </c>
      <c r="G9147" s="22">
        <v>40397.0</v>
      </c>
      <c r="H9147" s="15" t="str">
        <f t="shared" si="2"/>
        <v>Base Range</v>
      </c>
      <c r="I9147" s="22">
        <v>35737.0</v>
      </c>
      <c r="J9147" s="23">
        <f t="shared" si="3"/>
        <v>1.130397067</v>
      </c>
      <c r="K9147" s="24" t="str">
        <f t="shared" si="4"/>
        <v>Over Achived</v>
      </c>
    </row>
    <row r="9148" ht="22.5" customHeight="1">
      <c r="A9148" s="18">
        <v>45788.0</v>
      </c>
      <c r="B9148" s="19" t="str">
        <f t="shared" si="1"/>
        <v>May</v>
      </c>
      <c r="C9148" s="20" t="s">
        <v>7</v>
      </c>
      <c r="D9148" s="19" t="s">
        <v>8</v>
      </c>
      <c r="E9148" s="19" t="s">
        <v>38</v>
      </c>
      <c r="F9148" s="21">
        <v>3.0</v>
      </c>
      <c r="G9148" s="22">
        <v>67093.0</v>
      </c>
      <c r="H9148" s="15" t="str">
        <f t="shared" si="2"/>
        <v>Medium Range</v>
      </c>
      <c r="I9148" s="22">
        <v>58349.0</v>
      </c>
      <c r="J9148" s="23">
        <f t="shared" si="3"/>
        <v>1.149856896</v>
      </c>
      <c r="K9148" s="24" t="str">
        <f t="shared" si="4"/>
        <v>Over Achived</v>
      </c>
    </row>
    <row r="9149" ht="22.5" customHeight="1">
      <c r="A9149" s="18">
        <v>45788.0</v>
      </c>
      <c r="B9149" s="19" t="str">
        <f t="shared" si="1"/>
        <v>May</v>
      </c>
      <c r="C9149" s="20" t="s">
        <v>7</v>
      </c>
      <c r="D9149" s="19" t="s">
        <v>131</v>
      </c>
      <c r="E9149" s="19" t="s">
        <v>68</v>
      </c>
      <c r="F9149" s="21">
        <v>2.0</v>
      </c>
      <c r="G9149" s="22">
        <v>44688.0</v>
      </c>
      <c r="H9149" s="15" t="str">
        <f t="shared" si="2"/>
        <v>Base Range</v>
      </c>
      <c r="I9149" s="22">
        <v>38370.0</v>
      </c>
      <c r="J9149" s="23">
        <f t="shared" si="3"/>
        <v>1.164659891</v>
      </c>
      <c r="K9149" s="24" t="str">
        <f t="shared" si="4"/>
        <v>Over Achived</v>
      </c>
    </row>
    <row r="9150" ht="22.5" customHeight="1">
      <c r="A9150" s="18">
        <v>45788.0</v>
      </c>
      <c r="B9150" s="19" t="str">
        <f t="shared" si="1"/>
        <v>May</v>
      </c>
      <c r="C9150" s="20" t="s">
        <v>7</v>
      </c>
      <c r="D9150" s="19" t="s">
        <v>131</v>
      </c>
      <c r="E9150" s="19" t="s">
        <v>34</v>
      </c>
      <c r="F9150" s="21">
        <v>4.0</v>
      </c>
      <c r="G9150" s="22">
        <v>92944.0</v>
      </c>
      <c r="H9150" s="15" t="str">
        <f t="shared" si="2"/>
        <v>Very High Range</v>
      </c>
      <c r="I9150" s="22">
        <v>76749.0</v>
      </c>
      <c r="J9150" s="23">
        <f t="shared" si="3"/>
        <v>1.211012521</v>
      </c>
      <c r="K9150" s="24" t="str">
        <f t="shared" si="4"/>
        <v>Over Achived</v>
      </c>
    </row>
    <row r="9151" ht="22.5" customHeight="1">
      <c r="A9151" s="18">
        <v>45788.0</v>
      </c>
      <c r="B9151" s="19" t="str">
        <f t="shared" si="1"/>
        <v>May</v>
      </c>
      <c r="C9151" s="20" t="s">
        <v>92</v>
      </c>
      <c r="D9151" s="19" t="s">
        <v>98</v>
      </c>
      <c r="E9151" s="19" t="s">
        <v>26</v>
      </c>
      <c r="F9151" s="21">
        <v>2.0</v>
      </c>
      <c r="G9151" s="22">
        <v>58571.0</v>
      </c>
      <c r="H9151" s="15" t="str">
        <f t="shared" si="2"/>
        <v>Medium Range</v>
      </c>
      <c r="I9151" s="22">
        <v>62385.0</v>
      </c>
      <c r="J9151" s="23">
        <f t="shared" si="3"/>
        <v>0.9388635089</v>
      </c>
      <c r="K9151" s="24" t="str">
        <f t="shared" si="4"/>
        <v>Target Not Meet</v>
      </c>
    </row>
    <row r="9152" ht="22.5" customHeight="1">
      <c r="A9152" s="18">
        <v>45788.0</v>
      </c>
      <c r="B9152" s="19" t="str">
        <f t="shared" si="1"/>
        <v>May</v>
      </c>
      <c r="C9152" s="20" t="s">
        <v>92</v>
      </c>
      <c r="D9152" s="19" t="s">
        <v>144</v>
      </c>
      <c r="E9152" s="19" t="s">
        <v>9</v>
      </c>
      <c r="F9152" s="21">
        <v>2.0</v>
      </c>
      <c r="G9152" s="22">
        <v>73128.0</v>
      </c>
      <c r="H9152" s="15" t="str">
        <f t="shared" si="2"/>
        <v>High Range</v>
      </c>
      <c r="I9152" s="22">
        <v>57102.0</v>
      </c>
      <c r="J9152" s="23">
        <f t="shared" si="3"/>
        <v>1.280655669</v>
      </c>
      <c r="K9152" s="24" t="str">
        <f t="shared" si="4"/>
        <v>Over Achived</v>
      </c>
    </row>
    <row r="9153" ht="22.5" customHeight="1">
      <c r="A9153" s="18">
        <v>45788.0</v>
      </c>
      <c r="B9153" s="19" t="str">
        <f t="shared" si="1"/>
        <v>May</v>
      </c>
      <c r="C9153" s="20" t="s">
        <v>92</v>
      </c>
      <c r="D9153" s="19" t="s">
        <v>144</v>
      </c>
      <c r="E9153" s="19" t="s">
        <v>63</v>
      </c>
      <c r="F9153" s="21">
        <v>3.0</v>
      </c>
      <c r="G9153" s="22">
        <v>79204.0</v>
      </c>
      <c r="H9153" s="15" t="str">
        <f t="shared" si="2"/>
        <v>High Range</v>
      </c>
      <c r="I9153" s="22">
        <v>57226.0</v>
      </c>
      <c r="J9153" s="23">
        <f t="shared" si="3"/>
        <v>1.384056198</v>
      </c>
      <c r="K9153" s="24" t="str">
        <f t="shared" si="4"/>
        <v>Over Achived</v>
      </c>
    </row>
    <row r="9154" ht="22.5" customHeight="1">
      <c r="A9154" s="18">
        <v>45788.0</v>
      </c>
      <c r="B9154" s="19" t="str">
        <f t="shared" si="1"/>
        <v>May</v>
      </c>
      <c r="C9154" s="20" t="s">
        <v>92</v>
      </c>
      <c r="D9154" s="19" t="s">
        <v>144</v>
      </c>
      <c r="E9154" s="19" t="s">
        <v>68</v>
      </c>
      <c r="F9154" s="21">
        <v>1.0</v>
      </c>
      <c r="G9154" s="22">
        <v>31820.0</v>
      </c>
      <c r="H9154" s="15" t="str">
        <f t="shared" si="2"/>
        <v>Base Range</v>
      </c>
      <c r="I9154" s="22">
        <v>25729.0</v>
      </c>
      <c r="J9154" s="23">
        <f t="shared" si="3"/>
        <v>1.236736756</v>
      </c>
      <c r="K9154" s="24" t="str">
        <f t="shared" si="4"/>
        <v>Over Achived</v>
      </c>
    </row>
    <row r="9155" ht="22.5" customHeight="1">
      <c r="A9155" s="18">
        <v>45788.0</v>
      </c>
      <c r="B9155" s="19" t="str">
        <f t="shared" si="1"/>
        <v>May</v>
      </c>
      <c r="C9155" s="20" t="s">
        <v>92</v>
      </c>
      <c r="D9155" s="19" t="s">
        <v>144</v>
      </c>
      <c r="E9155" s="19" t="s">
        <v>26</v>
      </c>
      <c r="F9155" s="21">
        <v>2.0</v>
      </c>
      <c r="G9155" s="22">
        <v>51934.0</v>
      </c>
      <c r="H9155" s="15" t="str">
        <f t="shared" si="2"/>
        <v>Medium Range</v>
      </c>
      <c r="I9155" s="22">
        <v>36446.0</v>
      </c>
      <c r="J9155" s="23">
        <f t="shared" si="3"/>
        <v>1.424957471</v>
      </c>
      <c r="K9155" s="24" t="str">
        <f t="shared" si="4"/>
        <v>Over Achived</v>
      </c>
    </row>
    <row r="9156" ht="22.5" customHeight="1">
      <c r="A9156" s="18">
        <v>45788.0</v>
      </c>
      <c r="B9156" s="19" t="str">
        <f t="shared" si="1"/>
        <v>May</v>
      </c>
      <c r="C9156" s="20" t="s">
        <v>92</v>
      </c>
      <c r="D9156" s="25" t="s">
        <v>149</v>
      </c>
      <c r="E9156" s="19" t="s">
        <v>38</v>
      </c>
      <c r="F9156" s="21">
        <v>2.0</v>
      </c>
      <c r="G9156" s="22">
        <v>44245.0</v>
      </c>
      <c r="H9156" s="15" t="str">
        <f t="shared" si="2"/>
        <v>Base Range</v>
      </c>
      <c r="I9156" s="22">
        <v>39904.0</v>
      </c>
      <c r="J9156" s="23">
        <f t="shared" si="3"/>
        <v>1.108786087</v>
      </c>
      <c r="K9156" s="24" t="str">
        <f t="shared" si="4"/>
        <v>Over Achived</v>
      </c>
    </row>
    <row r="9157" ht="22.5" customHeight="1">
      <c r="A9157" s="18">
        <v>45788.0</v>
      </c>
      <c r="B9157" s="19" t="str">
        <f t="shared" si="1"/>
        <v>May</v>
      </c>
      <c r="C9157" s="20" t="s">
        <v>92</v>
      </c>
      <c r="D9157" s="19" t="s">
        <v>98</v>
      </c>
      <c r="E9157" s="19" t="s">
        <v>9</v>
      </c>
      <c r="F9157" s="21">
        <v>2.0</v>
      </c>
      <c r="G9157" s="22">
        <v>69823.0</v>
      </c>
      <c r="H9157" s="15" t="str">
        <f t="shared" si="2"/>
        <v>Medium Range</v>
      </c>
      <c r="I9157" s="22">
        <v>87423.0</v>
      </c>
      <c r="J9157" s="23">
        <f t="shared" si="3"/>
        <v>0.7986799812</v>
      </c>
      <c r="K9157" s="24" t="str">
        <f t="shared" si="4"/>
        <v>Target Not Meet</v>
      </c>
    </row>
    <row r="9158" ht="22.5" customHeight="1">
      <c r="A9158" s="18">
        <v>45788.0</v>
      </c>
      <c r="B9158" s="19" t="str">
        <f t="shared" si="1"/>
        <v>May</v>
      </c>
      <c r="C9158" s="20" t="s">
        <v>92</v>
      </c>
      <c r="D9158" s="25" t="s">
        <v>149</v>
      </c>
      <c r="E9158" s="19" t="s">
        <v>68</v>
      </c>
      <c r="F9158" s="21">
        <v>1.0</v>
      </c>
      <c r="G9158" s="22">
        <v>28015.0</v>
      </c>
      <c r="H9158" s="15" t="str">
        <f t="shared" si="2"/>
        <v>Base Range</v>
      </c>
      <c r="I9158" s="22">
        <v>25346.0</v>
      </c>
      <c r="J9158" s="23">
        <f t="shared" si="3"/>
        <v>1.105302612</v>
      </c>
      <c r="K9158" s="24" t="str">
        <f t="shared" si="4"/>
        <v>Over Achived</v>
      </c>
    </row>
    <row r="9159" ht="22.5" customHeight="1">
      <c r="A9159" s="18">
        <v>45788.0</v>
      </c>
      <c r="B9159" s="19" t="str">
        <f t="shared" si="1"/>
        <v>May</v>
      </c>
      <c r="C9159" s="20" t="s">
        <v>92</v>
      </c>
      <c r="D9159" s="25" t="s">
        <v>149</v>
      </c>
      <c r="E9159" s="19" t="s">
        <v>34</v>
      </c>
      <c r="F9159" s="21">
        <v>2.0</v>
      </c>
      <c r="G9159" s="22">
        <v>58661.0</v>
      </c>
      <c r="H9159" s="15" t="str">
        <f t="shared" si="2"/>
        <v>Medium Range</v>
      </c>
      <c r="I9159" s="22">
        <v>47793.0</v>
      </c>
      <c r="J9159" s="23">
        <f t="shared" si="3"/>
        <v>1.227397318</v>
      </c>
      <c r="K9159" s="24" t="str">
        <f t="shared" si="4"/>
        <v>Over Achived</v>
      </c>
    </row>
    <row r="9160" ht="22.5" customHeight="1">
      <c r="A9160" s="18">
        <v>45788.0</v>
      </c>
      <c r="B9160" s="19" t="str">
        <f t="shared" si="1"/>
        <v>May</v>
      </c>
      <c r="C9160" s="20" t="s">
        <v>92</v>
      </c>
      <c r="D9160" s="19" t="s">
        <v>158</v>
      </c>
      <c r="E9160" s="19" t="s">
        <v>9</v>
      </c>
      <c r="F9160" s="21">
        <v>3.0</v>
      </c>
      <c r="G9160" s="22">
        <v>63950.0</v>
      </c>
      <c r="H9160" s="15" t="str">
        <f t="shared" si="2"/>
        <v>Medium Range</v>
      </c>
      <c r="I9160" s="22">
        <v>59913.0</v>
      </c>
      <c r="J9160" s="23">
        <f t="shared" si="3"/>
        <v>1.067381036</v>
      </c>
      <c r="K9160" s="24" t="str">
        <f t="shared" si="4"/>
        <v>Over Achived</v>
      </c>
    </row>
    <row r="9161" ht="22.5" customHeight="1">
      <c r="A9161" s="18">
        <v>45788.0</v>
      </c>
      <c r="B9161" s="19" t="str">
        <f t="shared" si="1"/>
        <v>May</v>
      </c>
      <c r="C9161" s="20" t="s">
        <v>92</v>
      </c>
      <c r="D9161" s="19" t="s">
        <v>158</v>
      </c>
      <c r="E9161" s="19" t="s">
        <v>19</v>
      </c>
      <c r="F9161" s="21">
        <v>2.0</v>
      </c>
      <c r="G9161" s="22">
        <v>45155.0</v>
      </c>
      <c r="H9161" s="15" t="str">
        <f t="shared" si="2"/>
        <v>Base Range</v>
      </c>
      <c r="I9161" s="22">
        <v>33255.0</v>
      </c>
      <c r="J9161" s="23">
        <f t="shared" si="3"/>
        <v>1.357840926</v>
      </c>
      <c r="K9161" s="24" t="str">
        <f t="shared" si="4"/>
        <v>Over Achived</v>
      </c>
    </row>
    <row r="9162" ht="22.5" customHeight="1">
      <c r="A9162" s="18">
        <v>45788.0</v>
      </c>
      <c r="B9162" s="19" t="str">
        <f t="shared" si="1"/>
        <v>May</v>
      </c>
      <c r="C9162" s="20" t="s">
        <v>92</v>
      </c>
      <c r="D9162" s="19" t="s">
        <v>158</v>
      </c>
      <c r="E9162" s="19" t="s">
        <v>68</v>
      </c>
      <c r="F9162" s="21">
        <v>1.0</v>
      </c>
      <c r="G9162" s="22">
        <v>29627.0</v>
      </c>
      <c r="H9162" s="15" t="str">
        <f t="shared" si="2"/>
        <v>Base Range</v>
      </c>
      <c r="I9162" s="22">
        <v>25558.0</v>
      </c>
      <c r="J9162" s="23">
        <f t="shared" si="3"/>
        <v>1.159206511</v>
      </c>
      <c r="K9162" s="24" t="str">
        <f t="shared" si="4"/>
        <v>Over Achived</v>
      </c>
    </row>
    <row r="9163" ht="22.5" customHeight="1">
      <c r="A9163" s="18">
        <v>45788.0</v>
      </c>
      <c r="B9163" s="19" t="str">
        <f t="shared" si="1"/>
        <v>May</v>
      </c>
      <c r="C9163" s="20" t="s">
        <v>7</v>
      </c>
      <c r="D9163" s="19" t="s">
        <v>131</v>
      </c>
      <c r="E9163" s="19" t="s">
        <v>26</v>
      </c>
      <c r="F9163" s="21">
        <v>5.0</v>
      </c>
      <c r="G9163" s="22">
        <v>150235.0</v>
      </c>
      <c r="H9163" s="15" t="str">
        <f t="shared" si="2"/>
        <v>Very High Range</v>
      </c>
      <c r="I9163" s="22">
        <v>108218.0</v>
      </c>
      <c r="J9163" s="23">
        <f t="shared" si="3"/>
        <v>1.388262581</v>
      </c>
      <c r="K9163" s="24" t="str">
        <f t="shared" si="4"/>
        <v>Over Achived</v>
      </c>
    </row>
    <row r="9164" ht="22.5" customHeight="1">
      <c r="A9164" s="18">
        <v>45788.0</v>
      </c>
      <c r="B9164" s="19" t="str">
        <f t="shared" si="1"/>
        <v>May</v>
      </c>
      <c r="C9164" s="20" t="s">
        <v>92</v>
      </c>
      <c r="D9164" s="25" t="s">
        <v>149</v>
      </c>
      <c r="E9164" s="19" t="s">
        <v>19</v>
      </c>
      <c r="F9164" s="21">
        <v>1.0</v>
      </c>
      <c r="G9164" s="22">
        <v>42064.0</v>
      </c>
      <c r="H9164" s="15" t="str">
        <f t="shared" si="2"/>
        <v>Base Range</v>
      </c>
      <c r="I9164" s="22">
        <v>35966.0</v>
      </c>
      <c r="J9164" s="23">
        <f t="shared" si="3"/>
        <v>1.169549019</v>
      </c>
      <c r="K9164" s="24" t="str">
        <f t="shared" si="4"/>
        <v>Over Achived</v>
      </c>
    </row>
    <row r="9165" ht="22.5" customHeight="1">
      <c r="A9165" s="18">
        <v>45788.0</v>
      </c>
      <c r="B9165" s="19" t="str">
        <f t="shared" si="1"/>
        <v>May</v>
      </c>
      <c r="C9165" s="20" t="s">
        <v>7</v>
      </c>
      <c r="D9165" s="19" t="s">
        <v>131</v>
      </c>
      <c r="E9165" s="19" t="s">
        <v>26</v>
      </c>
      <c r="F9165" s="21">
        <v>5.0</v>
      </c>
      <c r="G9165" s="22">
        <v>122601.0</v>
      </c>
      <c r="H9165" s="15" t="str">
        <f t="shared" si="2"/>
        <v>Very High Range</v>
      </c>
      <c r="I9165" s="22">
        <v>92909.0</v>
      </c>
      <c r="J9165" s="23">
        <f t="shared" si="3"/>
        <v>1.319581526</v>
      </c>
      <c r="K9165" s="24" t="str">
        <f t="shared" si="4"/>
        <v>Over Achived</v>
      </c>
    </row>
    <row r="9166" ht="22.5" customHeight="1">
      <c r="A9166" s="18">
        <v>45789.0</v>
      </c>
      <c r="B9166" s="19" t="str">
        <f t="shared" si="1"/>
        <v>May</v>
      </c>
      <c r="C9166" s="20" t="s">
        <v>13</v>
      </c>
      <c r="D9166" s="19" t="s">
        <v>37</v>
      </c>
      <c r="E9166" s="19" t="s">
        <v>9</v>
      </c>
      <c r="F9166" s="21">
        <v>2.0</v>
      </c>
      <c r="G9166" s="22">
        <v>52868.0</v>
      </c>
      <c r="H9166" s="15" t="str">
        <f t="shared" si="2"/>
        <v>Medium Range</v>
      </c>
      <c r="I9166" s="22">
        <v>65428.0</v>
      </c>
      <c r="J9166" s="23">
        <f t="shared" si="3"/>
        <v>0.8080332579</v>
      </c>
      <c r="K9166" s="24" t="str">
        <f t="shared" si="4"/>
        <v>Target Not Meet</v>
      </c>
    </row>
    <row r="9167" ht="22.5" customHeight="1">
      <c r="A9167" s="18">
        <v>45789.0</v>
      </c>
      <c r="B9167" s="19" t="str">
        <f t="shared" si="1"/>
        <v>May</v>
      </c>
      <c r="C9167" s="20" t="s">
        <v>13</v>
      </c>
      <c r="D9167" s="19" t="s">
        <v>37</v>
      </c>
      <c r="E9167" s="19" t="s">
        <v>38</v>
      </c>
      <c r="F9167" s="21">
        <v>2.0</v>
      </c>
      <c r="G9167" s="22">
        <v>33906.0</v>
      </c>
      <c r="H9167" s="15" t="str">
        <f t="shared" si="2"/>
        <v>Base Range</v>
      </c>
      <c r="I9167" s="22">
        <v>39146.0</v>
      </c>
      <c r="J9167" s="23">
        <f t="shared" si="3"/>
        <v>0.8661421346</v>
      </c>
      <c r="K9167" s="24" t="str">
        <f t="shared" si="4"/>
        <v>Target Not Meet</v>
      </c>
    </row>
    <row r="9168" ht="22.5" customHeight="1">
      <c r="A9168" s="18">
        <v>45789.0</v>
      </c>
      <c r="B9168" s="19" t="str">
        <f t="shared" si="1"/>
        <v>May</v>
      </c>
      <c r="C9168" s="20" t="s">
        <v>13</v>
      </c>
      <c r="D9168" s="19" t="s">
        <v>37</v>
      </c>
      <c r="E9168" s="19" t="s">
        <v>19</v>
      </c>
      <c r="F9168" s="21">
        <v>1.0</v>
      </c>
      <c r="G9168" s="22">
        <v>26894.0</v>
      </c>
      <c r="H9168" s="15" t="str">
        <f t="shared" si="2"/>
        <v>Base Range</v>
      </c>
      <c r="I9168" s="22">
        <v>28634.0</v>
      </c>
      <c r="J9168" s="23">
        <f t="shared" si="3"/>
        <v>0.9392330796</v>
      </c>
      <c r="K9168" s="24" t="str">
        <f t="shared" si="4"/>
        <v>Target Not Meet</v>
      </c>
    </row>
    <row r="9169" ht="22.5" customHeight="1">
      <c r="A9169" s="18">
        <v>45789.0</v>
      </c>
      <c r="B9169" s="19" t="str">
        <f t="shared" si="1"/>
        <v>May</v>
      </c>
      <c r="C9169" s="20" t="s">
        <v>13</v>
      </c>
      <c r="D9169" s="19" t="s">
        <v>29</v>
      </c>
      <c r="E9169" s="19" t="s">
        <v>63</v>
      </c>
      <c r="F9169" s="21">
        <v>1.0</v>
      </c>
      <c r="G9169" s="22">
        <v>11086.0</v>
      </c>
      <c r="H9169" s="15" t="str">
        <f t="shared" si="2"/>
        <v>Base Range</v>
      </c>
      <c r="I9169" s="22">
        <v>12485.0</v>
      </c>
      <c r="J9169" s="23">
        <f t="shared" si="3"/>
        <v>0.8879455346</v>
      </c>
      <c r="K9169" s="24" t="str">
        <f t="shared" si="4"/>
        <v>Target Not Meet</v>
      </c>
    </row>
    <row r="9170" ht="22.5" customHeight="1">
      <c r="A9170" s="18">
        <v>45789.0</v>
      </c>
      <c r="B9170" s="19" t="str">
        <f t="shared" si="1"/>
        <v>May</v>
      </c>
      <c r="C9170" s="20" t="s">
        <v>13</v>
      </c>
      <c r="D9170" s="19" t="s">
        <v>29</v>
      </c>
      <c r="E9170" s="19" t="s">
        <v>63</v>
      </c>
      <c r="F9170" s="21">
        <v>1.0</v>
      </c>
      <c r="G9170" s="22">
        <v>10050.0</v>
      </c>
      <c r="H9170" s="15" t="str">
        <f t="shared" si="2"/>
        <v>Base Range</v>
      </c>
      <c r="I9170" s="22">
        <v>11092.0</v>
      </c>
      <c r="J9170" s="23">
        <f t="shared" si="3"/>
        <v>0.9060584205</v>
      </c>
      <c r="K9170" s="24" t="str">
        <f t="shared" si="4"/>
        <v>Target Not Meet</v>
      </c>
    </row>
    <row r="9171" ht="22.5" customHeight="1">
      <c r="A9171" s="18">
        <v>45789.0</v>
      </c>
      <c r="B9171" s="19" t="str">
        <f t="shared" si="1"/>
        <v>May</v>
      </c>
      <c r="C9171" s="20" t="s">
        <v>13</v>
      </c>
      <c r="D9171" s="19" t="s">
        <v>29</v>
      </c>
      <c r="E9171" s="19" t="s">
        <v>68</v>
      </c>
      <c r="F9171" s="21">
        <v>1.0</v>
      </c>
      <c r="G9171" s="22">
        <v>25903.0</v>
      </c>
      <c r="H9171" s="15" t="str">
        <f t="shared" si="2"/>
        <v>Base Range</v>
      </c>
      <c r="I9171" s="22">
        <v>33143.0</v>
      </c>
      <c r="J9171" s="23">
        <f t="shared" si="3"/>
        <v>0.7815526657</v>
      </c>
      <c r="K9171" s="24" t="str">
        <f t="shared" si="4"/>
        <v>Target Not Meet</v>
      </c>
    </row>
    <row r="9172" ht="22.5" customHeight="1">
      <c r="A9172" s="18">
        <v>45789.0</v>
      </c>
      <c r="B9172" s="19" t="str">
        <f t="shared" si="1"/>
        <v>May</v>
      </c>
      <c r="C9172" s="20" t="s">
        <v>13</v>
      </c>
      <c r="D9172" s="19" t="s">
        <v>18</v>
      </c>
      <c r="E9172" s="19" t="s">
        <v>34</v>
      </c>
      <c r="F9172" s="21">
        <v>2.0</v>
      </c>
      <c r="G9172" s="22">
        <v>43359.0</v>
      </c>
      <c r="H9172" s="15" t="str">
        <f t="shared" si="2"/>
        <v>Base Range</v>
      </c>
      <c r="I9172" s="22">
        <v>34722.0</v>
      </c>
      <c r="J9172" s="23">
        <f t="shared" si="3"/>
        <v>1.248747192</v>
      </c>
      <c r="K9172" s="24" t="str">
        <f t="shared" si="4"/>
        <v>Over Achived</v>
      </c>
    </row>
    <row r="9173" ht="22.5" customHeight="1">
      <c r="A9173" s="18">
        <v>45789.0</v>
      </c>
      <c r="B9173" s="19" t="str">
        <f t="shared" si="1"/>
        <v>May</v>
      </c>
      <c r="C9173" s="20" t="s">
        <v>13</v>
      </c>
      <c r="D9173" s="19" t="s">
        <v>29</v>
      </c>
      <c r="E9173" s="19" t="s">
        <v>26</v>
      </c>
      <c r="F9173" s="21">
        <v>1.0</v>
      </c>
      <c r="G9173" s="22">
        <v>41572.0</v>
      </c>
      <c r="H9173" s="15" t="str">
        <f t="shared" si="2"/>
        <v>Base Range</v>
      </c>
      <c r="I9173" s="22">
        <v>47860.0</v>
      </c>
      <c r="J9173" s="23">
        <f t="shared" si="3"/>
        <v>0.868616799</v>
      </c>
      <c r="K9173" s="24" t="str">
        <f t="shared" si="4"/>
        <v>Target Not Meet</v>
      </c>
    </row>
    <row r="9174" ht="22.5" customHeight="1">
      <c r="A9174" s="18">
        <v>45789.0</v>
      </c>
      <c r="B9174" s="19" t="str">
        <f t="shared" si="1"/>
        <v>May</v>
      </c>
      <c r="C9174" s="20" t="s">
        <v>13</v>
      </c>
      <c r="D9174" s="19" t="s">
        <v>18</v>
      </c>
      <c r="E9174" s="19" t="s">
        <v>38</v>
      </c>
      <c r="F9174" s="21">
        <v>1.0</v>
      </c>
      <c r="G9174" s="22">
        <v>39242.0</v>
      </c>
      <c r="H9174" s="15" t="str">
        <f t="shared" si="2"/>
        <v>Base Range</v>
      </c>
      <c r="I9174" s="22">
        <v>29789.0</v>
      </c>
      <c r="J9174" s="23">
        <f t="shared" si="3"/>
        <v>1.317331901</v>
      </c>
      <c r="K9174" s="24" t="str">
        <f t="shared" si="4"/>
        <v>Over Achived</v>
      </c>
    </row>
    <row r="9175" ht="22.5" customHeight="1">
      <c r="A9175" s="18">
        <v>45789.0</v>
      </c>
      <c r="B9175" s="19" t="str">
        <f t="shared" si="1"/>
        <v>May</v>
      </c>
      <c r="C9175" s="20" t="s">
        <v>13</v>
      </c>
      <c r="D9175" s="19" t="s">
        <v>18</v>
      </c>
      <c r="E9175" s="19" t="s">
        <v>26</v>
      </c>
      <c r="F9175" s="21">
        <v>1.0</v>
      </c>
      <c r="G9175" s="22">
        <v>36995.0</v>
      </c>
      <c r="H9175" s="15" t="str">
        <f t="shared" si="2"/>
        <v>Base Range</v>
      </c>
      <c r="I9175" s="22">
        <v>34514.0</v>
      </c>
      <c r="J9175" s="23">
        <f t="shared" si="3"/>
        <v>1.071883873</v>
      </c>
      <c r="K9175" s="24" t="str">
        <f t="shared" si="4"/>
        <v>Over Achived</v>
      </c>
    </row>
    <row r="9176" ht="22.5" customHeight="1">
      <c r="A9176" s="18">
        <v>45789.0</v>
      </c>
      <c r="B9176" s="19" t="str">
        <f t="shared" si="1"/>
        <v>May</v>
      </c>
      <c r="C9176" s="20" t="s">
        <v>13</v>
      </c>
      <c r="D9176" s="19" t="s">
        <v>18</v>
      </c>
      <c r="E9176" s="19" t="s">
        <v>19</v>
      </c>
      <c r="F9176" s="21">
        <v>1.0</v>
      </c>
      <c r="G9176" s="22">
        <v>28230.0</v>
      </c>
      <c r="H9176" s="15" t="str">
        <f t="shared" si="2"/>
        <v>Base Range</v>
      </c>
      <c r="I9176" s="22">
        <v>26380.0</v>
      </c>
      <c r="J9176" s="23">
        <f t="shared" si="3"/>
        <v>1.070128886</v>
      </c>
      <c r="K9176" s="24" t="str">
        <f t="shared" si="4"/>
        <v>Over Achived</v>
      </c>
    </row>
    <row r="9177" ht="22.5" customHeight="1">
      <c r="A9177" s="18">
        <v>45789.0</v>
      </c>
      <c r="B9177" s="19" t="str">
        <f t="shared" si="1"/>
        <v>May</v>
      </c>
      <c r="C9177" s="20" t="s">
        <v>13</v>
      </c>
      <c r="D9177" s="19" t="s">
        <v>37</v>
      </c>
      <c r="E9177" s="19" t="s">
        <v>19</v>
      </c>
      <c r="F9177" s="21">
        <v>1.0</v>
      </c>
      <c r="G9177" s="22">
        <v>25554.0</v>
      </c>
      <c r="H9177" s="15" t="str">
        <f t="shared" si="2"/>
        <v>Base Range</v>
      </c>
      <c r="I9177" s="22">
        <v>29718.0</v>
      </c>
      <c r="J9177" s="23">
        <f t="shared" si="3"/>
        <v>0.8598828993</v>
      </c>
      <c r="K9177" s="24" t="str">
        <f t="shared" si="4"/>
        <v>Target Not Meet</v>
      </c>
    </row>
    <row r="9178" ht="22.5" customHeight="1">
      <c r="A9178" s="18">
        <v>45789.0</v>
      </c>
      <c r="B9178" s="19" t="str">
        <f t="shared" si="1"/>
        <v>May</v>
      </c>
      <c r="C9178" s="20" t="s">
        <v>13</v>
      </c>
      <c r="D9178" s="19" t="s">
        <v>18</v>
      </c>
      <c r="E9178" s="19" t="s">
        <v>63</v>
      </c>
      <c r="F9178" s="21">
        <v>2.0</v>
      </c>
      <c r="G9178" s="22">
        <v>55713.0</v>
      </c>
      <c r="H9178" s="15" t="str">
        <f t="shared" si="2"/>
        <v>Medium Range</v>
      </c>
      <c r="I9178" s="22">
        <v>44608.0</v>
      </c>
      <c r="J9178" s="23">
        <f t="shared" si="3"/>
        <v>1.248946377</v>
      </c>
      <c r="K9178" s="24" t="str">
        <f t="shared" si="4"/>
        <v>Over Achived</v>
      </c>
    </row>
    <row r="9179" ht="22.5" customHeight="1">
      <c r="A9179" s="18">
        <v>45789.0</v>
      </c>
      <c r="B9179" s="19" t="str">
        <f t="shared" si="1"/>
        <v>May</v>
      </c>
      <c r="C9179" s="20" t="s">
        <v>13</v>
      </c>
      <c r="D9179" s="19" t="s">
        <v>29</v>
      </c>
      <c r="E9179" s="19" t="s">
        <v>26</v>
      </c>
      <c r="F9179" s="21">
        <v>1.0</v>
      </c>
      <c r="G9179" s="22">
        <v>37658.0</v>
      </c>
      <c r="H9179" s="15" t="str">
        <f t="shared" si="2"/>
        <v>Base Range</v>
      </c>
      <c r="I9179" s="22">
        <v>42041.0</v>
      </c>
      <c r="J9179" s="23">
        <f t="shared" si="3"/>
        <v>0.8957446302</v>
      </c>
      <c r="K9179" s="24" t="str">
        <f t="shared" si="4"/>
        <v>Target Not Meet</v>
      </c>
    </row>
    <row r="9180" ht="22.5" customHeight="1">
      <c r="A9180" s="18">
        <v>45789.0</v>
      </c>
      <c r="B9180" s="19" t="str">
        <f t="shared" si="1"/>
        <v>May</v>
      </c>
      <c r="C9180" s="20" t="s">
        <v>13</v>
      </c>
      <c r="D9180" s="19" t="s">
        <v>169</v>
      </c>
      <c r="E9180" s="19" t="s">
        <v>63</v>
      </c>
      <c r="F9180" s="21">
        <v>1.0</v>
      </c>
      <c r="G9180" s="22">
        <v>11542.0</v>
      </c>
      <c r="H9180" s="15" t="str">
        <f t="shared" si="2"/>
        <v>Base Range</v>
      </c>
      <c r="I9180" s="22">
        <v>13914.0</v>
      </c>
      <c r="J9180" s="23">
        <f t="shared" si="3"/>
        <v>0.8295242202</v>
      </c>
      <c r="K9180" s="24" t="str">
        <f t="shared" si="4"/>
        <v>Target Not Meet</v>
      </c>
    </row>
    <row r="9181" ht="22.5" customHeight="1">
      <c r="A9181" s="18">
        <v>45789.0</v>
      </c>
      <c r="B9181" s="19" t="str">
        <f t="shared" si="1"/>
        <v>May</v>
      </c>
      <c r="C9181" s="20" t="s">
        <v>57</v>
      </c>
      <c r="D9181" s="19" t="s">
        <v>71</v>
      </c>
      <c r="E9181" s="19" t="s">
        <v>9</v>
      </c>
      <c r="F9181" s="21">
        <v>2.0</v>
      </c>
      <c r="G9181" s="22">
        <v>43562.0</v>
      </c>
      <c r="H9181" s="15" t="str">
        <f t="shared" si="2"/>
        <v>Base Range</v>
      </c>
      <c r="I9181" s="22">
        <v>54260.0</v>
      </c>
      <c r="J9181" s="23">
        <f t="shared" si="3"/>
        <v>0.8028381865</v>
      </c>
      <c r="K9181" s="24" t="str">
        <f t="shared" si="4"/>
        <v>Target Not Meet</v>
      </c>
    </row>
    <row r="9182" ht="22.5" customHeight="1">
      <c r="A9182" s="18">
        <v>45789.0</v>
      </c>
      <c r="B9182" s="19" t="str">
        <f t="shared" si="1"/>
        <v>May</v>
      </c>
      <c r="C9182" s="20" t="s">
        <v>13</v>
      </c>
      <c r="D9182" s="19" t="s">
        <v>169</v>
      </c>
      <c r="E9182" s="19" t="s">
        <v>63</v>
      </c>
      <c r="F9182" s="21">
        <v>1.0</v>
      </c>
      <c r="G9182" s="22">
        <v>9745.0</v>
      </c>
      <c r="H9182" s="15" t="str">
        <f t="shared" si="2"/>
        <v>Base Range</v>
      </c>
      <c r="I9182" s="22">
        <v>12127.0</v>
      </c>
      <c r="J9182" s="23">
        <f t="shared" si="3"/>
        <v>0.8035787911</v>
      </c>
      <c r="K9182" s="24" t="str">
        <f t="shared" si="4"/>
        <v>Target Not Meet</v>
      </c>
    </row>
    <row r="9183" ht="22.5" customHeight="1">
      <c r="A9183" s="18">
        <v>45789.0</v>
      </c>
      <c r="B9183" s="19" t="str">
        <f t="shared" si="1"/>
        <v>May</v>
      </c>
      <c r="C9183" s="20" t="s">
        <v>57</v>
      </c>
      <c r="D9183" s="19" t="s">
        <v>85</v>
      </c>
      <c r="E9183" s="19" t="s">
        <v>34</v>
      </c>
      <c r="F9183" s="21">
        <v>1.0</v>
      </c>
      <c r="G9183" s="22">
        <v>33164.0</v>
      </c>
      <c r="H9183" s="15" t="str">
        <f t="shared" si="2"/>
        <v>Base Range</v>
      </c>
      <c r="I9183" s="22">
        <v>40653.0</v>
      </c>
      <c r="J9183" s="23">
        <f t="shared" si="3"/>
        <v>0.8157823531</v>
      </c>
      <c r="K9183" s="24" t="str">
        <f t="shared" si="4"/>
        <v>Target Not Meet</v>
      </c>
    </row>
    <row r="9184" ht="22.5" customHeight="1">
      <c r="A9184" s="18">
        <v>45789.0</v>
      </c>
      <c r="B9184" s="19" t="str">
        <f t="shared" si="1"/>
        <v>May</v>
      </c>
      <c r="C9184" s="20" t="s">
        <v>57</v>
      </c>
      <c r="D9184" s="19" t="s">
        <v>85</v>
      </c>
      <c r="E9184" s="19" t="s">
        <v>9</v>
      </c>
      <c r="F9184" s="21">
        <v>1.0</v>
      </c>
      <c r="G9184" s="22">
        <v>43845.0</v>
      </c>
      <c r="H9184" s="15" t="str">
        <f t="shared" si="2"/>
        <v>Base Range</v>
      </c>
      <c r="I9184" s="22">
        <v>50630.0</v>
      </c>
      <c r="J9184" s="23">
        <f t="shared" si="3"/>
        <v>0.8659885443</v>
      </c>
      <c r="K9184" s="24" t="str">
        <f t="shared" si="4"/>
        <v>Target Not Meet</v>
      </c>
    </row>
    <row r="9185" ht="22.5" customHeight="1">
      <c r="A9185" s="18">
        <v>45789.0</v>
      </c>
      <c r="B9185" s="19" t="str">
        <f t="shared" si="1"/>
        <v>May</v>
      </c>
      <c r="C9185" s="20" t="s">
        <v>57</v>
      </c>
      <c r="D9185" s="19" t="s">
        <v>85</v>
      </c>
      <c r="E9185" s="19" t="s">
        <v>34</v>
      </c>
      <c r="F9185" s="21">
        <v>2.0</v>
      </c>
      <c r="G9185" s="22">
        <v>34818.0</v>
      </c>
      <c r="H9185" s="15" t="str">
        <f t="shared" si="2"/>
        <v>Base Range</v>
      </c>
      <c r="I9185" s="22">
        <v>43236.0</v>
      </c>
      <c r="J9185" s="23">
        <f t="shared" si="3"/>
        <v>0.8053011379</v>
      </c>
      <c r="K9185" s="24" t="str">
        <f t="shared" si="4"/>
        <v>Target Not Meet</v>
      </c>
    </row>
    <row r="9186" ht="22.5" customHeight="1">
      <c r="A9186" s="18">
        <v>45789.0</v>
      </c>
      <c r="B9186" s="19" t="str">
        <f t="shared" si="1"/>
        <v>May</v>
      </c>
      <c r="C9186" s="20" t="s">
        <v>57</v>
      </c>
      <c r="D9186" s="19" t="s">
        <v>80</v>
      </c>
      <c r="E9186" s="19" t="s">
        <v>26</v>
      </c>
      <c r="F9186" s="21">
        <v>1.0</v>
      </c>
      <c r="G9186" s="22">
        <v>28244.0</v>
      </c>
      <c r="H9186" s="15" t="str">
        <f t="shared" si="2"/>
        <v>Base Range</v>
      </c>
      <c r="I9186" s="22">
        <v>29811.0</v>
      </c>
      <c r="J9186" s="23">
        <f t="shared" si="3"/>
        <v>0.9474355104</v>
      </c>
      <c r="K9186" s="24" t="str">
        <f t="shared" si="4"/>
        <v>Target Not Meet</v>
      </c>
    </row>
    <row r="9187" ht="22.5" customHeight="1">
      <c r="A9187" s="18">
        <v>45789.0</v>
      </c>
      <c r="B9187" s="19" t="str">
        <f t="shared" si="1"/>
        <v>May</v>
      </c>
      <c r="C9187" s="20" t="s">
        <v>57</v>
      </c>
      <c r="D9187" s="19" t="s">
        <v>80</v>
      </c>
      <c r="E9187" s="19" t="s">
        <v>26</v>
      </c>
      <c r="F9187" s="21">
        <v>1.0</v>
      </c>
      <c r="G9187" s="22">
        <v>27873.0</v>
      </c>
      <c r="H9187" s="15" t="str">
        <f t="shared" si="2"/>
        <v>Base Range</v>
      </c>
      <c r="I9187" s="22">
        <v>34940.0</v>
      </c>
      <c r="J9187" s="23">
        <f t="shared" si="3"/>
        <v>0.7977389811</v>
      </c>
      <c r="K9187" s="24" t="str">
        <f t="shared" si="4"/>
        <v>Target Not Meet</v>
      </c>
    </row>
    <row r="9188" ht="22.5" customHeight="1">
      <c r="A9188" s="18">
        <v>45789.0</v>
      </c>
      <c r="B9188" s="19" t="str">
        <f t="shared" si="1"/>
        <v>May</v>
      </c>
      <c r="C9188" s="20" t="s">
        <v>57</v>
      </c>
      <c r="D9188" s="19" t="s">
        <v>80</v>
      </c>
      <c r="E9188" s="19" t="s">
        <v>26</v>
      </c>
      <c r="F9188" s="21">
        <v>1.0</v>
      </c>
      <c r="G9188" s="22">
        <v>31402.0</v>
      </c>
      <c r="H9188" s="15" t="str">
        <f t="shared" si="2"/>
        <v>Base Range</v>
      </c>
      <c r="I9188" s="22">
        <v>37777.0</v>
      </c>
      <c r="J9188" s="23">
        <f t="shared" si="3"/>
        <v>0.8312465257</v>
      </c>
      <c r="K9188" s="24" t="str">
        <f t="shared" si="4"/>
        <v>Target Not Meet</v>
      </c>
    </row>
    <row r="9189" ht="22.5" customHeight="1">
      <c r="A9189" s="18">
        <v>45789.0</v>
      </c>
      <c r="B9189" s="19" t="str">
        <f t="shared" si="1"/>
        <v>May</v>
      </c>
      <c r="C9189" s="20" t="s">
        <v>13</v>
      </c>
      <c r="D9189" s="19" t="s">
        <v>169</v>
      </c>
      <c r="E9189" s="19" t="s">
        <v>23</v>
      </c>
      <c r="F9189" s="21">
        <v>1.0</v>
      </c>
      <c r="G9189" s="22">
        <v>26680.0</v>
      </c>
      <c r="H9189" s="15" t="str">
        <f t="shared" si="2"/>
        <v>Base Range</v>
      </c>
      <c r="I9189" s="22">
        <v>30087.0</v>
      </c>
      <c r="J9189" s="23">
        <f t="shared" si="3"/>
        <v>0.8867617243</v>
      </c>
      <c r="K9189" s="24" t="str">
        <f t="shared" si="4"/>
        <v>Target Not Meet</v>
      </c>
    </row>
    <row r="9190" ht="22.5" customHeight="1">
      <c r="A9190" s="18">
        <v>45789.0</v>
      </c>
      <c r="B9190" s="19" t="str">
        <f t="shared" si="1"/>
        <v>May</v>
      </c>
      <c r="C9190" s="20" t="s">
        <v>57</v>
      </c>
      <c r="D9190" s="19" t="s">
        <v>80</v>
      </c>
      <c r="E9190" s="19" t="s">
        <v>68</v>
      </c>
      <c r="F9190" s="21">
        <v>1.0</v>
      </c>
      <c r="G9190" s="22">
        <v>16920.0</v>
      </c>
      <c r="H9190" s="15" t="str">
        <f t="shared" si="2"/>
        <v>Base Range</v>
      </c>
      <c r="I9190" s="22">
        <v>21709.0</v>
      </c>
      <c r="J9190" s="23">
        <f t="shared" si="3"/>
        <v>0.7794002487</v>
      </c>
      <c r="K9190" s="24" t="str">
        <f t="shared" si="4"/>
        <v>Target Not Meet</v>
      </c>
    </row>
    <row r="9191" ht="22.5" customHeight="1">
      <c r="A9191" s="18">
        <v>45789.0</v>
      </c>
      <c r="B9191" s="19" t="str">
        <f t="shared" si="1"/>
        <v>May</v>
      </c>
      <c r="C9191" s="20" t="s">
        <v>57</v>
      </c>
      <c r="D9191" s="19" t="s">
        <v>71</v>
      </c>
      <c r="E9191" s="19" t="s">
        <v>19</v>
      </c>
      <c r="F9191" s="21">
        <v>1.0</v>
      </c>
      <c r="G9191" s="22">
        <v>24344.0</v>
      </c>
      <c r="H9191" s="15" t="str">
        <f t="shared" si="2"/>
        <v>Base Range</v>
      </c>
      <c r="I9191" s="22">
        <v>30208.0</v>
      </c>
      <c r="J9191" s="23">
        <f t="shared" si="3"/>
        <v>0.8058792373</v>
      </c>
      <c r="K9191" s="24" t="str">
        <f t="shared" si="4"/>
        <v>Target Not Meet</v>
      </c>
    </row>
    <row r="9192" ht="22.5" customHeight="1">
      <c r="A9192" s="18">
        <v>45789.0</v>
      </c>
      <c r="B9192" s="19" t="str">
        <f t="shared" si="1"/>
        <v>May</v>
      </c>
      <c r="C9192" s="20" t="s">
        <v>57</v>
      </c>
      <c r="D9192" s="25" t="s">
        <v>62</v>
      </c>
      <c r="E9192" s="19" t="s">
        <v>68</v>
      </c>
      <c r="F9192" s="21">
        <v>1.0</v>
      </c>
      <c r="G9192" s="22">
        <v>17365.0</v>
      </c>
      <c r="H9192" s="15" t="str">
        <f t="shared" si="2"/>
        <v>Base Range</v>
      </c>
      <c r="I9192" s="22">
        <v>15086.0</v>
      </c>
      <c r="J9192" s="23">
        <f t="shared" si="3"/>
        <v>1.151067215</v>
      </c>
      <c r="K9192" s="24" t="str">
        <f t="shared" si="4"/>
        <v>Over Achived</v>
      </c>
    </row>
    <row r="9193" ht="22.5" customHeight="1">
      <c r="A9193" s="18">
        <v>45789.0</v>
      </c>
      <c r="B9193" s="19" t="str">
        <f t="shared" si="1"/>
        <v>May</v>
      </c>
      <c r="C9193" s="20" t="s">
        <v>57</v>
      </c>
      <c r="D9193" s="25" t="s">
        <v>62</v>
      </c>
      <c r="E9193" s="19" t="s">
        <v>23</v>
      </c>
      <c r="F9193" s="21">
        <v>1.0</v>
      </c>
      <c r="G9193" s="22">
        <v>16695.0</v>
      </c>
      <c r="H9193" s="15" t="str">
        <f t="shared" si="2"/>
        <v>Base Range</v>
      </c>
      <c r="I9193" s="22">
        <v>11793.0</v>
      </c>
      <c r="J9193" s="23">
        <f t="shared" si="3"/>
        <v>1.415670313</v>
      </c>
      <c r="K9193" s="24" t="str">
        <f t="shared" si="4"/>
        <v>Over Achived</v>
      </c>
    </row>
    <row r="9194" ht="22.5" customHeight="1">
      <c r="A9194" s="18">
        <v>45789.0</v>
      </c>
      <c r="B9194" s="19" t="str">
        <f t="shared" si="1"/>
        <v>May</v>
      </c>
      <c r="C9194" s="20" t="s">
        <v>57</v>
      </c>
      <c r="D9194" s="25" t="s">
        <v>62</v>
      </c>
      <c r="E9194" s="19" t="s">
        <v>9</v>
      </c>
      <c r="F9194" s="21">
        <v>2.0</v>
      </c>
      <c r="G9194" s="22">
        <v>37035.0</v>
      </c>
      <c r="H9194" s="15" t="str">
        <f t="shared" si="2"/>
        <v>Base Range</v>
      </c>
      <c r="I9194" s="22">
        <v>31691.0</v>
      </c>
      <c r="J9194" s="23">
        <f t="shared" si="3"/>
        <v>1.168628317</v>
      </c>
      <c r="K9194" s="24" t="str">
        <f t="shared" si="4"/>
        <v>Over Achived</v>
      </c>
    </row>
    <row r="9195" ht="22.5" customHeight="1">
      <c r="A9195" s="18">
        <v>45789.0</v>
      </c>
      <c r="B9195" s="19" t="str">
        <f t="shared" si="1"/>
        <v>May</v>
      </c>
      <c r="C9195" s="20" t="s">
        <v>57</v>
      </c>
      <c r="D9195" s="19" t="s">
        <v>58</v>
      </c>
      <c r="E9195" s="19" t="s">
        <v>23</v>
      </c>
      <c r="F9195" s="21">
        <v>1.0</v>
      </c>
      <c r="G9195" s="22">
        <v>19428.0</v>
      </c>
      <c r="H9195" s="15" t="str">
        <f t="shared" si="2"/>
        <v>Base Range</v>
      </c>
      <c r="I9195" s="22">
        <v>14090.0</v>
      </c>
      <c r="J9195" s="23">
        <f t="shared" si="3"/>
        <v>1.378850248</v>
      </c>
      <c r="K9195" s="24" t="str">
        <f t="shared" si="4"/>
        <v>Over Achived</v>
      </c>
    </row>
    <row r="9196" ht="22.5" customHeight="1">
      <c r="A9196" s="18">
        <v>45789.0</v>
      </c>
      <c r="B9196" s="19" t="str">
        <f t="shared" si="1"/>
        <v>May</v>
      </c>
      <c r="C9196" s="20" t="s">
        <v>57</v>
      </c>
      <c r="D9196" s="19" t="s">
        <v>58</v>
      </c>
      <c r="E9196" s="19" t="s">
        <v>19</v>
      </c>
      <c r="F9196" s="21">
        <v>1.0</v>
      </c>
      <c r="G9196" s="22">
        <v>23412.0</v>
      </c>
      <c r="H9196" s="15" t="str">
        <f t="shared" si="2"/>
        <v>Base Range</v>
      </c>
      <c r="I9196" s="22">
        <v>17626.0</v>
      </c>
      <c r="J9196" s="23">
        <f t="shared" si="3"/>
        <v>1.328265063</v>
      </c>
      <c r="K9196" s="24" t="str">
        <f t="shared" si="4"/>
        <v>Over Achived</v>
      </c>
    </row>
    <row r="9197" ht="22.5" customHeight="1">
      <c r="A9197" s="18">
        <v>45789.0</v>
      </c>
      <c r="B9197" s="19" t="str">
        <f t="shared" si="1"/>
        <v>May</v>
      </c>
      <c r="C9197" s="20" t="s">
        <v>57</v>
      </c>
      <c r="D9197" s="19" t="s">
        <v>80</v>
      </c>
      <c r="E9197" s="19" t="s">
        <v>9</v>
      </c>
      <c r="F9197" s="21">
        <v>1.0</v>
      </c>
      <c r="G9197" s="22">
        <v>39755.0</v>
      </c>
      <c r="H9197" s="15" t="str">
        <f t="shared" si="2"/>
        <v>Base Range</v>
      </c>
      <c r="I9197" s="22">
        <v>41778.0</v>
      </c>
      <c r="J9197" s="23">
        <f t="shared" si="3"/>
        <v>0.9515773852</v>
      </c>
      <c r="K9197" s="24" t="str">
        <f t="shared" si="4"/>
        <v>Target Not Meet</v>
      </c>
    </row>
    <row r="9198" ht="22.5" customHeight="1">
      <c r="A9198" s="18">
        <v>45789.0</v>
      </c>
      <c r="B9198" s="19" t="str">
        <f t="shared" si="1"/>
        <v>May</v>
      </c>
      <c r="C9198" s="20" t="s">
        <v>13</v>
      </c>
      <c r="D9198" s="19" t="s">
        <v>14</v>
      </c>
      <c r="E9198" s="19" t="s">
        <v>34</v>
      </c>
      <c r="F9198" s="21">
        <v>2.0</v>
      </c>
      <c r="G9198" s="22">
        <v>42292.0</v>
      </c>
      <c r="H9198" s="15" t="str">
        <f t="shared" si="2"/>
        <v>Base Range</v>
      </c>
      <c r="I9198" s="22">
        <v>30766.0</v>
      </c>
      <c r="J9198" s="23">
        <f t="shared" si="3"/>
        <v>1.374634337</v>
      </c>
      <c r="K9198" s="24" t="str">
        <f t="shared" si="4"/>
        <v>Over Achived</v>
      </c>
    </row>
    <row r="9199" ht="22.5" customHeight="1">
      <c r="A9199" s="18">
        <v>45789.0</v>
      </c>
      <c r="B9199" s="19" t="str">
        <f t="shared" si="1"/>
        <v>May</v>
      </c>
      <c r="C9199" s="20" t="s">
        <v>92</v>
      </c>
      <c r="D9199" s="19" t="s">
        <v>93</v>
      </c>
      <c r="E9199" s="19" t="s">
        <v>23</v>
      </c>
      <c r="F9199" s="21">
        <v>1.0</v>
      </c>
      <c r="G9199" s="22">
        <v>36176.0</v>
      </c>
      <c r="H9199" s="15" t="str">
        <f t="shared" si="2"/>
        <v>Base Range</v>
      </c>
      <c r="I9199" s="22">
        <v>44561.0</v>
      </c>
      <c r="J9199" s="23">
        <f t="shared" si="3"/>
        <v>0.8118309733</v>
      </c>
      <c r="K9199" s="24" t="str">
        <f t="shared" si="4"/>
        <v>Target Not Meet</v>
      </c>
    </row>
    <row r="9200" ht="22.5" customHeight="1">
      <c r="A9200" s="18">
        <v>45789.0</v>
      </c>
      <c r="B9200" s="19" t="str">
        <f t="shared" si="1"/>
        <v>May</v>
      </c>
      <c r="C9200" s="20" t="s">
        <v>92</v>
      </c>
      <c r="D9200" s="19" t="s">
        <v>93</v>
      </c>
      <c r="E9200" s="19" t="s">
        <v>26</v>
      </c>
      <c r="F9200" s="21">
        <v>2.0</v>
      </c>
      <c r="G9200" s="22">
        <v>44275.0</v>
      </c>
      <c r="H9200" s="15" t="str">
        <f t="shared" si="2"/>
        <v>Base Range</v>
      </c>
      <c r="I9200" s="22">
        <v>49407.0</v>
      </c>
      <c r="J9200" s="23">
        <f t="shared" si="3"/>
        <v>0.896128079</v>
      </c>
      <c r="K9200" s="24" t="str">
        <f t="shared" si="4"/>
        <v>Target Not Meet</v>
      </c>
    </row>
    <row r="9201" ht="22.5" customHeight="1">
      <c r="A9201" s="18">
        <v>45789.0</v>
      </c>
      <c r="B9201" s="19" t="str">
        <f t="shared" si="1"/>
        <v>May</v>
      </c>
      <c r="C9201" s="20" t="s">
        <v>13</v>
      </c>
      <c r="D9201" s="19" t="s">
        <v>14</v>
      </c>
      <c r="E9201" s="19" t="s">
        <v>26</v>
      </c>
      <c r="F9201" s="21">
        <v>1.0</v>
      </c>
      <c r="G9201" s="22">
        <v>42538.0</v>
      </c>
      <c r="H9201" s="15" t="str">
        <f t="shared" si="2"/>
        <v>Base Range</v>
      </c>
      <c r="I9201" s="22">
        <v>35411.0</v>
      </c>
      <c r="J9201" s="23">
        <f t="shared" si="3"/>
        <v>1.201265144</v>
      </c>
      <c r="K9201" s="24" t="str">
        <f t="shared" si="4"/>
        <v>Over Achived</v>
      </c>
    </row>
    <row r="9202" ht="22.5" customHeight="1">
      <c r="A9202" s="18">
        <v>45789.0</v>
      </c>
      <c r="B9202" s="19" t="str">
        <f t="shared" si="1"/>
        <v>May</v>
      </c>
      <c r="C9202" s="20" t="s">
        <v>7</v>
      </c>
      <c r="D9202" s="19" t="s">
        <v>8</v>
      </c>
      <c r="E9202" s="19" t="s">
        <v>19</v>
      </c>
      <c r="F9202" s="21">
        <v>2.0</v>
      </c>
      <c r="G9202" s="22">
        <v>46112.0</v>
      </c>
      <c r="H9202" s="15" t="str">
        <f t="shared" si="2"/>
        <v>Base Range</v>
      </c>
      <c r="I9202" s="22">
        <v>38176.0</v>
      </c>
      <c r="J9202" s="23">
        <f t="shared" si="3"/>
        <v>1.207879296</v>
      </c>
      <c r="K9202" s="24" t="str">
        <f t="shared" si="4"/>
        <v>Over Achived</v>
      </c>
    </row>
    <row r="9203" ht="22.5" customHeight="1">
      <c r="A9203" s="18">
        <v>45789.0</v>
      </c>
      <c r="B9203" s="19" t="str">
        <f t="shared" si="1"/>
        <v>May</v>
      </c>
      <c r="C9203" s="20" t="s">
        <v>7</v>
      </c>
      <c r="D9203" s="19" t="s">
        <v>8</v>
      </c>
      <c r="E9203" s="19" t="s">
        <v>68</v>
      </c>
      <c r="F9203" s="21">
        <v>2.0</v>
      </c>
      <c r="G9203" s="22">
        <v>39023.0</v>
      </c>
      <c r="H9203" s="15" t="str">
        <f t="shared" si="2"/>
        <v>Base Range</v>
      </c>
      <c r="I9203" s="22">
        <v>30393.0</v>
      </c>
      <c r="J9203" s="23">
        <f t="shared" si="3"/>
        <v>1.283946961</v>
      </c>
      <c r="K9203" s="24" t="str">
        <f t="shared" si="4"/>
        <v>Over Achived</v>
      </c>
    </row>
    <row r="9204" ht="22.5" customHeight="1">
      <c r="A9204" s="18">
        <v>45789.0</v>
      </c>
      <c r="B9204" s="19" t="str">
        <f t="shared" si="1"/>
        <v>May</v>
      </c>
      <c r="C9204" s="20" t="s">
        <v>7</v>
      </c>
      <c r="D9204" s="19" t="s">
        <v>106</v>
      </c>
      <c r="E9204" s="19" t="s">
        <v>34</v>
      </c>
      <c r="F9204" s="21">
        <v>3.0</v>
      </c>
      <c r="G9204" s="22">
        <v>95769.0</v>
      </c>
      <c r="H9204" s="15" t="str">
        <f t="shared" si="2"/>
        <v>Very High Range</v>
      </c>
      <c r="I9204" s="22">
        <v>71142.0</v>
      </c>
      <c r="J9204" s="23">
        <f t="shared" si="3"/>
        <v>1.346166821</v>
      </c>
      <c r="K9204" s="24" t="str">
        <f t="shared" si="4"/>
        <v>Over Achived</v>
      </c>
    </row>
    <row r="9205" ht="22.5" customHeight="1">
      <c r="A9205" s="18">
        <v>45789.0</v>
      </c>
      <c r="B9205" s="19" t="str">
        <f t="shared" si="1"/>
        <v>May</v>
      </c>
      <c r="C9205" s="20" t="s">
        <v>7</v>
      </c>
      <c r="D9205" s="19" t="s">
        <v>106</v>
      </c>
      <c r="E9205" s="19" t="s">
        <v>9</v>
      </c>
      <c r="F9205" s="21">
        <v>3.0</v>
      </c>
      <c r="G9205" s="22">
        <v>77991.0</v>
      </c>
      <c r="H9205" s="15" t="str">
        <f t="shared" si="2"/>
        <v>High Range</v>
      </c>
      <c r="I9205" s="22">
        <v>54861.0</v>
      </c>
      <c r="J9205" s="23">
        <f t="shared" si="3"/>
        <v>1.42161098</v>
      </c>
      <c r="K9205" s="24" t="str">
        <f t="shared" si="4"/>
        <v>Over Achived</v>
      </c>
    </row>
    <row r="9206" ht="22.5" customHeight="1">
      <c r="A9206" s="18">
        <v>45789.0</v>
      </c>
      <c r="B9206" s="19" t="str">
        <f t="shared" si="1"/>
        <v>May</v>
      </c>
      <c r="C9206" s="20" t="s">
        <v>7</v>
      </c>
      <c r="D9206" s="19" t="s">
        <v>118</v>
      </c>
      <c r="E9206" s="19" t="s">
        <v>19</v>
      </c>
      <c r="F9206" s="21">
        <v>2.0</v>
      </c>
      <c r="G9206" s="22">
        <v>45612.0</v>
      </c>
      <c r="H9206" s="15" t="str">
        <f t="shared" si="2"/>
        <v>Base Range</v>
      </c>
      <c r="I9206" s="22">
        <v>42856.0</v>
      </c>
      <c r="J9206" s="23">
        <f t="shared" si="3"/>
        <v>1.064308382</v>
      </c>
      <c r="K9206" s="24" t="str">
        <f t="shared" si="4"/>
        <v>Over Achived</v>
      </c>
    </row>
    <row r="9207" ht="22.5" customHeight="1">
      <c r="A9207" s="18">
        <v>45789.0</v>
      </c>
      <c r="B9207" s="19" t="str">
        <f t="shared" si="1"/>
        <v>May</v>
      </c>
      <c r="C9207" s="20" t="s">
        <v>7</v>
      </c>
      <c r="D9207" s="19" t="s">
        <v>118</v>
      </c>
      <c r="E9207" s="19" t="s">
        <v>68</v>
      </c>
      <c r="F9207" s="21">
        <v>1.0</v>
      </c>
      <c r="G9207" s="22">
        <v>43771.0</v>
      </c>
      <c r="H9207" s="15" t="str">
        <f t="shared" si="2"/>
        <v>Base Range</v>
      </c>
      <c r="I9207" s="22">
        <v>31944.0</v>
      </c>
      <c r="J9207" s="23">
        <f t="shared" si="3"/>
        <v>1.370241673</v>
      </c>
      <c r="K9207" s="24" t="str">
        <f t="shared" si="4"/>
        <v>Over Achived</v>
      </c>
    </row>
    <row r="9208" ht="22.5" customHeight="1">
      <c r="A9208" s="18">
        <v>45789.0</v>
      </c>
      <c r="B9208" s="19" t="str">
        <f t="shared" si="1"/>
        <v>May</v>
      </c>
      <c r="C9208" s="20" t="s">
        <v>7</v>
      </c>
      <c r="D9208" s="19" t="s">
        <v>118</v>
      </c>
      <c r="E9208" s="19" t="s">
        <v>68</v>
      </c>
      <c r="F9208" s="21">
        <v>1.0</v>
      </c>
      <c r="G9208" s="22">
        <v>45737.0</v>
      </c>
      <c r="H9208" s="15" t="str">
        <f t="shared" si="2"/>
        <v>Base Range</v>
      </c>
      <c r="I9208" s="22">
        <v>33920.0</v>
      </c>
      <c r="J9208" s="23">
        <f t="shared" si="3"/>
        <v>1.348378538</v>
      </c>
      <c r="K9208" s="24" t="str">
        <f t="shared" si="4"/>
        <v>Over Achived</v>
      </c>
    </row>
    <row r="9209" ht="22.5" customHeight="1">
      <c r="A9209" s="18">
        <v>45789.0</v>
      </c>
      <c r="B9209" s="19" t="str">
        <f t="shared" si="1"/>
        <v>May</v>
      </c>
      <c r="C9209" s="20" t="s">
        <v>7</v>
      </c>
      <c r="D9209" s="19" t="s">
        <v>126</v>
      </c>
      <c r="E9209" s="19" t="s">
        <v>38</v>
      </c>
      <c r="F9209" s="21">
        <v>3.0</v>
      </c>
      <c r="G9209" s="22">
        <v>55988.0</v>
      </c>
      <c r="H9209" s="15" t="str">
        <f t="shared" si="2"/>
        <v>Medium Range</v>
      </c>
      <c r="I9209" s="22">
        <v>43794.0</v>
      </c>
      <c r="J9209" s="23">
        <f t="shared" si="3"/>
        <v>1.278439969</v>
      </c>
      <c r="K9209" s="24" t="str">
        <f t="shared" si="4"/>
        <v>Over Achived</v>
      </c>
    </row>
    <row r="9210" ht="22.5" customHeight="1">
      <c r="A9210" s="18">
        <v>45789.0</v>
      </c>
      <c r="B9210" s="19" t="str">
        <f t="shared" si="1"/>
        <v>May</v>
      </c>
      <c r="C9210" s="20" t="s">
        <v>7</v>
      </c>
      <c r="D9210" s="19" t="s">
        <v>126</v>
      </c>
      <c r="E9210" s="19" t="s">
        <v>63</v>
      </c>
      <c r="F9210" s="21">
        <v>1.0</v>
      </c>
      <c r="G9210" s="22">
        <v>30931.0</v>
      </c>
      <c r="H9210" s="15" t="str">
        <f t="shared" si="2"/>
        <v>Base Range</v>
      </c>
      <c r="I9210" s="22">
        <v>22775.0</v>
      </c>
      <c r="J9210" s="23">
        <f t="shared" si="3"/>
        <v>1.358111965</v>
      </c>
      <c r="K9210" s="24" t="str">
        <f t="shared" si="4"/>
        <v>Over Achived</v>
      </c>
    </row>
    <row r="9211" ht="22.5" customHeight="1">
      <c r="A9211" s="18">
        <v>45789.0</v>
      </c>
      <c r="B9211" s="19" t="str">
        <f t="shared" si="1"/>
        <v>May</v>
      </c>
      <c r="C9211" s="20" t="s">
        <v>7</v>
      </c>
      <c r="D9211" s="19" t="s">
        <v>126</v>
      </c>
      <c r="E9211" s="19" t="s">
        <v>34</v>
      </c>
      <c r="F9211" s="21">
        <v>4.0</v>
      </c>
      <c r="G9211" s="22">
        <v>98767.0</v>
      </c>
      <c r="H9211" s="15" t="str">
        <f t="shared" si="2"/>
        <v>Very High Range</v>
      </c>
      <c r="I9211" s="22">
        <v>74441.0</v>
      </c>
      <c r="J9211" s="23">
        <f t="shared" si="3"/>
        <v>1.326782284</v>
      </c>
      <c r="K9211" s="24" t="str">
        <f t="shared" si="4"/>
        <v>Over Achived</v>
      </c>
    </row>
    <row r="9212" ht="22.5" customHeight="1">
      <c r="A9212" s="18">
        <v>45789.0</v>
      </c>
      <c r="B9212" s="19" t="str">
        <f t="shared" si="1"/>
        <v>May</v>
      </c>
      <c r="C9212" s="20" t="s">
        <v>7</v>
      </c>
      <c r="D9212" s="19" t="s">
        <v>126</v>
      </c>
      <c r="E9212" s="19" t="s">
        <v>63</v>
      </c>
      <c r="F9212" s="21">
        <v>1.0</v>
      </c>
      <c r="G9212" s="22">
        <v>38489.0</v>
      </c>
      <c r="H9212" s="15" t="str">
        <f t="shared" si="2"/>
        <v>Base Range</v>
      </c>
      <c r="I9212" s="22">
        <v>34596.0</v>
      </c>
      <c r="J9212" s="23">
        <f t="shared" si="3"/>
        <v>1.11252746</v>
      </c>
      <c r="K9212" s="24" t="str">
        <f t="shared" si="4"/>
        <v>Over Achived</v>
      </c>
    </row>
    <row r="9213" ht="22.5" customHeight="1">
      <c r="A9213" s="18">
        <v>45789.0</v>
      </c>
      <c r="B9213" s="19" t="str">
        <f t="shared" si="1"/>
        <v>May</v>
      </c>
      <c r="C9213" s="20" t="s">
        <v>7</v>
      </c>
      <c r="D9213" s="19" t="s">
        <v>131</v>
      </c>
      <c r="E9213" s="19" t="s">
        <v>68</v>
      </c>
      <c r="F9213" s="21">
        <v>2.0</v>
      </c>
      <c r="G9213" s="22">
        <v>40655.0</v>
      </c>
      <c r="H9213" s="15" t="str">
        <f t="shared" si="2"/>
        <v>Base Range</v>
      </c>
      <c r="I9213" s="22">
        <v>30491.0</v>
      </c>
      <c r="J9213" s="23">
        <f t="shared" si="3"/>
        <v>1.333344266</v>
      </c>
      <c r="K9213" s="24" t="str">
        <f t="shared" si="4"/>
        <v>Over Achived</v>
      </c>
    </row>
    <row r="9214" ht="22.5" customHeight="1">
      <c r="A9214" s="18">
        <v>45789.0</v>
      </c>
      <c r="B9214" s="19" t="str">
        <f t="shared" si="1"/>
        <v>May</v>
      </c>
      <c r="C9214" s="20" t="s">
        <v>7</v>
      </c>
      <c r="D9214" s="19" t="s">
        <v>131</v>
      </c>
      <c r="E9214" s="19" t="s">
        <v>23</v>
      </c>
      <c r="F9214" s="21">
        <v>2.0</v>
      </c>
      <c r="G9214" s="22">
        <v>40530.0</v>
      </c>
      <c r="H9214" s="15" t="str">
        <f t="shared" si="2"/>
        <v>Base Range</v>
      </c>
      <c r="I9214" s="22">
        <v>36607.0</v>
      </c>
      <c r="J9214" s="23">
        <f t="shared" si="3"/>
        <v>1.107165296</v>
      </c>
      <c r="K9214" s="24" t="str">
        <f t="shared" si="4"/>
        <v>Over Achived</v>
      </c>
    </row>
    <row r="9215" ht="22.5" customHeight="1">
      <c r="A9215" s="18">
        <v>45789.0</v>
      </c>
      <c r="B9215" s="19" t="str">
        <f t="shared" si="1"/>
        <v>May</v>
      </c>
      <c r="C9215" s="20" t="s">
        <v>7</v>
      </c>
      <c r="D9215" s="19" t="s">
        <v>131</v>
      </c>
      <c r="E9215" s="19" t="s">
        <v>68</v>
      </c>
      <c r="F9215" s="21">
        <v>2.0</v>
      </c>
      <c r="G9215" s="22">
        <v>44714.0</v>
      </c>
      <c r="H9215" s="15" t="str">
        <f t="shared" si="2"/>
        <v>Base Range</v>
      </c>
      <c r="I9215" s="22">
        <v>33811.0</v>
      </c>
      <c r="J9215" s="23">
        <f t="shared" si="3"/>
        <v>1.322469019</v>
      </c>
      <c r="K9215" s="24" t="str">
        <f t="shared" si="4"/>
        <v>Over Achived</v>
      </c>
    </row>
    <row r="9216" ht="22.5" customHeight="1">
      <c r="A9216" s="18">
        <v>45789.0</v>
      </c>
      <c r="B9216" s="19" t="str">
        <f t="shared" si="1"/>
        <v>May</v>
      </c>
      <c r="C9216" s="20" t="s">
        <v>7</v>
      </c>
      <c r="D9216" s="19" t="s">
        <v>126</v>
      </c>
      <c r="E9216" s="19" t="s">
        <v>9</v>
      </c>
      <c r="F9216" s="21">
        <v>3.0</v>
      </c>
      <c r="G9216" s="22">
        <v>78820.0</v>
      </c>
      <c r="H9216" s="15" t="str">
        <f t="shared" si="2"/>
        <v>High Range</v>
      </c>
      <c r="I9216" s="22">
        <v>69350.0</v>
      </c>
      <c r="J9216" s="23">
        <f t="shared" si="3"/>
        <v>1.136553713</v>
      </c>
      <c r="K9216" s="24" t="str">
        <f t="shared" si="4"/>
        <v>Over Achived</v>
      </c>
    </row>
    <row r="9217" ht="22.5" customHeight="1">
      <c r="A9217" s="18">
        <v>45789.0</v>
      </c>
      <c r="B9217" s="19" t="str">
        <f t="shared" si="1"/>
        <v>May</v>
      </c>
      <c r="C9217" s="20" t="s">
        <v>7</v>
      </c>
      <c r="D9217" s="19" t="s">
        <v>131</v>
      </c>
      <c r="E9217" s="19" t="s">
        <v>63</v>
      </c>
      <c r="F9217" s="21">
        <v>2.0</v>
      </c>
      <c r="G9217" s="22">
        <v>34074.0</v>
      </c>
      <c r="H9217" s="15" t="str">
        <f t="shared" si="2"/>
        <v>Base Range</v>
      </c>
      <c r="I9217" s="22">
        <v>24740.0</v>
      </c>
      <c r="J9217" s="23">
        <f t="shared" si="3"/>
        <v>1.377283751</v>
      </c>
      <c r="K9217" s="24" t="str">
        <f t="shared" si="4"/>
        <v>Over Achived</v>
      </c>
    </row>
    <row r="9218" ht="22.5" customHeight="1">
      <c r="A9218" s="18">
        <v>45789.0</v>
      </c>
      <c r="B9218" s="19" t="str">
        <f t="shared" si="1"/>
        <v>May</v>
      </c>
      <c r="C9218" s="20" t="s">
        <v>7</v>
      </c>
      <c r="D9218" s="19" t="s">
        <v>131</v>
      </c>
      <c r="E9218" s="19" t="s">
        <v>9</v>
      </c>
      <c r="F9218" s="21">
        <v>4.0</v>
      </c>
      <c r="G9218" s="22">
        <v>87558.0</v>
      </c>
      <c r="H9218" s="15" t="str">
        <f t="shared" si="2"/>
        <v>High Range</v>
      </c>
      <c r="I9218" s="22">
        <v>66427.0</v>
      </c>
      <c r="J9218" s="23">
        <f t="shared" si="3"/>
        <v>1.3181086</v>
      </c>
      <c r="K9218" s="24" t="str">
        <f t="shared" si="4"/>
        <v>Over Achived</v>
      </c>
    </row>
    <row r="9219" ht="22.5" customHeight="1">
      <c r="A9219" s="18">
        <v>45789.0</v>
      </c>
      <c r="B9219" s="19" t="str">
        <f t="shared" si="1"/>
        <v>May</v>
      </c>
      <c r="C9219" s="20" t="s">
        <v>92</v>
      </c>
      <c r="D9219" s="19" t="s">
        <v>98</v>
      </c>
      <c r="E9219" s="19" t="s">
        <v>23</v>
      </c>
      <c r="F9219" s="21">
        <v>2.0</v>
      </c>
      <c r="G9219" s="22">
        <v>35943.0</v>
      </c>
      <c r="H9219" s="15" t="str">
        <f t="shared" si="2"/>
        <v>Base Range</v>
      </c>
      <c r="I9219" s="22">
        <v>44716.0</v>
      </c>
      <c r="J9219" s="23">
        <f t="shared" si="3"/>
        <v>0.8038062439</v>
      </c>
      <c r="K9219" s="24" t="str">
        <f t="shared" si="4"/>
        <v>Target Not Meet</v>
      </c>
    </row>
    <row r="9220" ht="22.5" customHeight="1">
      <c r="A9220" s="18">
        <v>45789.0</v>
      </c>
      <c r="B9220" s="19" t="str">
        <f t="shared" si="1"/>
        <v>May</v>
      </c>
      <c r="C9220" s="20" t="s">
        <v>92</v>
      </c>
      <c r="D9220" s="19" t="s">
        <v>98</v>
      </c>
      <c r="E9220" s="19" t="s">
        <v>34</v>
      </c>
      <c r="F9220" s="21">
        <v>2.0</v>
      </c>
      <c r="G9220" s="22">
        <v>66870.0</v>
      </c>
      <c r="H9220" s="15" t="str">
        <f t="shared" si="2"/>
        <v>Medium Range</v>
      </c>
      <c r="I9220" s="22">
        <v>79580.0</v>
      </c>
      <c r="J9220" s="23">
        <f t="shared" si="3"/>
        <v>0.8402865041</v>
      </c>
      <c r="K9220" s="24" t="str">
        <f t="shared" si="4"/>
        <v>Target Not Meet</v>
      </c>
    </row>
    <row r="9221" ht="22.5" customHeight="1">
      <c r="A9221" s="18">
        <v>45789.0</v>
      </c>
      <c r="B9221" s="19" t="str">
        <f t="shared" si="1"/>
        <v>May</v>
      </c>
      <c r="C9221" s="20" t="s">
        <v>92</v>
      </c>
      <c r="D9221" s="19" t="s">
        <v>98</v>
      </c>
      <c r="E9221" s="19" t="s">
        <v>9</v>
      </c>
      <c r="F9221" s="21">
        <v>3.0</v>
      </c>
      <c r="G9221" s="22">
        <v>71251.0</v>
      </c>
      <c r="H9221" s="15" t="str">
        <f t="shared" si="2"/>
        <v>High Range</v>
      </c>
      <c r="I9221" s="22">
        <v>80674.0</v>
      </c>
      <c r="J9221" s="23">
        <f t="shared" si="3"/>
        <v>0.8831965689</v>
      </c>
      <c r="K9221" s="24" t="str">
        <f t="shared" si="4"/>
        <v>Target Not Meet</v>
      </c>
    </row>
    <row r="9222" ht="22.5" customHeight="1">
      <c r="A9222" s="18">
        <v>45789.0</v>
      </c>
      <c r="B9222" s="19" t="str">
        <f t="shared" si="1"/>
        <v>May</v>
      </c>
      <c r="C9222" s="20" t="s">
        <v>92</v>
      </c>
      <c r="D9222" s="19" t="s">
        <v>98</v>
      </c>
      <c r="E9222" s="19" t="s">
        <v>9</v>
      </c>
      <c r="F9222" s="21">
        <v>3.0</v>
      </c>
      <c r="G9222" s="22">
        <v>82220.0</v>
      </c>
      <c r="H9222" s="15" t="str">
        <f t="shared" si="2"/>
        <v>High Range</v>
      </c>
      <c r="I9222" s="22">
        <v>106825.0</v>
      </c>
      <c r="J9222" s="23">
        <f t="shared" si="3"/>
        <v>0.7696700211</v>
      </c>
      <c r="K9222" s="24" t="str">
        <f t="shared" si="4"/>
        <v>Target Not Meet</v>
      </c>
    </row>
    <row r="9223" ht="22.5" customHeight="1">
      <c r="A9223" s="18">
        <v>45789.0</v>
      </c>
      <c r="B9223" s="19" t="str">
        <f t="shared" si="1"/>
        <v>May</v>
      </c>
      <c r="C9223" s="20" t="s">
        <v>92</v>
      </c>
      <c r="D9223" s="19" t="s">
        <v>98</v>
      </c>
      <c r="E9223" s="19" t="s">
        <v>19</v>
      </c>
      <c r="F9223" s="21">
        <v>2.0</v>
      </c>
      <c r="G9223" s="22">
        <v>39951.0</v>
      </c>
      <c r="H9223" s="15" t="str">
        <f t="shared" si="2"/>
        <v>Base Range</v>
      </c>
      <c r="I9223" s="22">
        <v>51873.0</v>
      </c>
      <c r="J9223" s="23">
        <f t="shared" si="3"/>
        <v>0.7701694523</v>
      </c>
      <c r="K9223" s="24" t="str">
        <f t="shared" si="4"/>
        <v>Target Not Meet</v>
      </c>
    </row>
    <row r="9224" ht="22.5" customHeight="1">
      <c r="A9224" s="18">
        <v>45789.0</v>
      </c>
      <c r="B9224" s="19" t="str">
        <f t="shared" si="1"/>
        <v>May</v>
      </c>
      <c r="C9224" s="20" t="s">
        <v>92</v>
      </c>
      <c r="D9224" s="19" t="s">
        <v>144</v>
      </c>
      <c r="E9224" s="19" t="s">
        <v>19</v>
      </c>
      <c r="F9224" s="21">
        <v>1.0</v>
      </c>
      <c r="G9224" s="22">
        <v>37508.0</v>
      </c>
      <c r="H9224" s="15" t="str">
        <f t="shared" si="2"/>
        <v>Base Range</v>
      </c>
      <c r="I9224" s="22">
        <v>28348.0</v>
      </c>
      <c r="J9224" s="23">
        <f t="shared" si="3"/>
        <v>1.323126852</v>
      </c>
      <c r="K9224" s="24" t="str">
        <f t="shared" si="4"/>
        <v>Over Achived</v>
      </c>
    </row>
    <row r="9225" ht="22.5" customHeight="1">
      <c r="A9225" s="18">
        <v>45789.0</v>
      </c>
      <c r="B9225" s="19" t="str">
        <f t="shared" si="1"/>
        <v>May</v>
      </c>
      <c r="C9225" s="20" t="s">
        <v>92</v>
      </c>
      <c r="D9225" s="19" t="s">
        <v>93</v>
      </c>
      <c r="E9225" s="19" t="s">
        <v>23</v>
      </c>
      <c r="F9225" s="21">
        <v>1.0</v>
      </c>
      <c r="G9225" s="22">
        <v>31916.0</v>
      </c>
      <c r="H9225" s="15" t="str">
        <f t="shared" si="2"/>
        <v>Base Range</v>
      </c>
      <c r="I9225" s="22">
        <v>33662.0</v>
      </c>
      <c r="J9225" s="23">
        <f t="shared" si="3"/>
        <v>0.9481314242</v>
      </c>
      <c r="K9225" s="24" t="str">
        <f t="shared" si="4"/>
        <v>Target Not Meet</v>
      </c>
    </row>
    <row r="9226" ht="22.5" customHeight="1">
      <c r="A9226" s="18">
        <v>45789.0</v>
      </c>
      <c r="B9226" s="19" t="str">
        <f t="shared" si="1"/>
        <v>May</v>
      </c>
      <c r="C9226" s="20" t="s">
        <v>92</v>
      </c>
      <c r="D9226" s="19" t="s">
        <v>144</v>
      </c>
      <c r="E9226" s="19" t="s">
        <v>34</v>
      </c>
      <c r="F9226" s="21">
        <v>3.0</v>
      </c>
      <c r="G9226" s="22">
        <v>64209.0</v>
      </c>
      <c r="H9226" s="15" t="str">
        <f t="shared" si="2"/>
        <v>Medium Range</v>
      </c>
      <c r="I9226" s="22">
        <v>53454.0</v>
      </c>
      <c r="J9226" s="23">
        <f t="shared" si="3"/>
        <v>1.201201033</v>
      </c>
      <c r="K9226" s="24" t="str">
        <f t="shared" si="4"/>
        <v>Over Achived</v>
      </c>
    </row>
    <row r="9227" ht="22.5" customHeight="1">
      <c r="A9227" s="18">
        <v>45789.0</v>
      </c>
      <c r="B9227" s="19" t="str">
        <f t="shared" si="1"/>
        <v>May</v>
      </c>
      <c r="C9227" s="20" t="s">
        <v>92</v>
      </c>
      <c r="D9227" s="19" t="s">
        <v>144</v>
      </c>
      <c r="E9227" s="19" t="s">
        <v>9</v>
      </c>
      <c r="F9227" s="21">
        <v>3.0</v>
      </c>
      <c r="G9227" s="22">
        <v>69957.0</v>
      </c>
      <c r="H9227" s="15" t="str">
        <f t="shared" si="2"/>
        <v>Medium Range</v>
      </c>
      <c r="I9227" s="22">
        <v>65162.0</v>
      </c>
      <c r="J9227" s="23">
        <f t="shared" si="3"/>
        <v>1.073585832</v>
      </c>
      <c r="K9227" s="24" t="str">
        <f t="shared" si="4"/>
        <v>Over Achived</v>
      </c>
    </row>
    <row r="9228" ht="22.5" customHeight="1">
      <c r="A9228" s="18">
        <v>45789.0</v>
      </c>
      <c r="B9228" s="19" t="str">
        <f t="shared" si="1"/>
        <v>May</v>
      </c>
      <c r="C9228" s="20" t="s">
        <v>92</v>
      </c>
      <c r="D9228" s="25" t="s">
        <v>149</v>
      </c>
      <c r="E9228" s="19" t="s">
        <v>23</v>
      </c>
      <c r="F9228" s="21">
        <v>2.0</v>
      </c>
      <c r="G9228" s="22">
        <v>37369.0</v>
      </c>
      <c r="H9228" s="15" t="str">
        <f t="shared" si="2"/>
        <v>Base Range</v>
      </c>
      <c r="I9228" s="22">
        <v>26227.0</v>
      </c>
      <c r="J9228" s="23">
        <f t="shared" si="3"/>
        <v>1.424829374</v>
      </c>
      <c r="K9228" s="24" t="str">
        <f t="shared" si="4"/>
        <v>Over Achived</v>
      </c>
    </row>
    <row r="9229" ht="22.5" customHeight="1">
      <c r="A9229" s="18">
        <v>45789.0</v>
      </c>
      <c r="B9229" s="19" t="str">
        <f t="shared" si="1"/>
        <v>May</v>
      </c>
      <c r="C9229" s="20" t="s">
        <v>92</v>
      </c>
      <c r="D9229" s="25" t="s">
        <v>149</v>
      </c>
      <c r="E9229" s="19" t="s">
        <v>34</v>
      </c>
      <c r="F9229" s="21">
        <v>3.0</v>
      </c>
      <c r="G9229" s="22">
        <v>67576.0</v>
      </c>
      <c r="H9229" s="15" t="str">
        <f t="shared" si="2"/>
        <v>Medium Range</v>
      </c>
      <c r="I9229" s="22">
        <v>62783.0</v>
      </c>
      <c r="J9229" s="23">
        <f t="shared" si="3"/>
        <v>1.076342322</v>
      </c>
      <c r="K9229" s="24" t="str">
        <f t="shared" si="4"/>
        <v>Over Achived</v>
      </c>
    </row>
    <row r="9230" ht="22.5" customHeight="1">
      <c r="A9230" s="18">
        <v>45789.0</v>
      </c>
      <c r="B9230" s="19" t="str">
        <f t="shared" si="1"/>
        <v>May</v>
      </c>
      <c r="C9230" s="20" t="s">
        <v>92</v>
      </c>
      <c r="D9230" s="19" t="s">
        <v>158</v>
      </c>
      <c r="E9230" s="19" t="s">
        <v>23</v>
      </c>
      <c r="F9230" s="21">
        <v>2.0</v>
      </c>
      <c r="G9230" s="22">
        <v>37106.0</v>
      </c>
      <c r="H9230" s="15" t="str">
        <f t="shared" si="2"/>
        <v>Base Range</v>
      </c>
      <c r="I9230" s="22">
        <v>26212.0</v>
      </c>
      <c r="J9230" s="23">
        <f t="shared" si="3"/>
        <v>1.41561117</v>
      </c>
      <c r="K9230" s="24" t="str">
        <f t="shared" si="4"/>
        <v>Over Achived</v>
      </c>
    </row>
    <row r="9231" ht="22.5" customHeight="1">
      <c r="A9231" s="18">
        <v>45789.0</v>
      </c>
      <c r="B9231" s="19" t="str">
        <f t="shared" si="1"/>
        <v>May</v>
      </c>
      <c r="C9231" s="20" t="s">
        <v>92</v>
      </c>
      <c r="D9231" s="19" t="s">
        <v>158</v>
      </c>
      <c r="E9231" s="19" t="s">
        <v>26</v>
      </c>
      <c r="F9231" s="21">
        <v>2.0</v>
      </c>
      <c r="G9231" s="22">
        <v>58638.0</v>
      </c>
      <c r="H9231" s="15" t="str">
        <f t="shared" si="2"/>
        <v>Medium Range</v>
      </c>
      <c r="I9231" s="22">
        <v>50777.0</v>
      </c>
      <c r="J9231" s="23">
        <f t="shared" si="3"/>
        <v>1.154814188</v>
      </c>
      <c r="K9231" s="24" t="str">
        <f t="shared" si="4"/>
        <v>Over Achived</v>
      </c>
    </row>
    <row r="9232" ht="22.5" customHeight="1">
      <c r="A9232" s="18">
        <v>45789.0</v>
      </c>
      <c r="B9232" s="19" t="str">
        <f t="shared" si="1"/>
        <v>May</v>
      </c>
      <c r="C9232" s="20" t="s">
        <v>92</v>
      </c>
      <c r="D9232" s="19" t="s">
        <v>144</v>
      </c>
      <c r="E9232" s="19" t="s">
        <v>38</v>
      </c>
      <c r="F9232" s="21">
        <v>2.0</v>
      </c>
      <c r="G9232" s="22">
        <v>46653.0</v>
      </c>
      <c r="H9232" s="15" t="str">
        <f t="shared" si="2"/>
        <v>Base Range</v>
      </c>
      <c r="I9232" s="22">
        <v>33875.0</v>
      </c>
      <c r="J9232" s="23">
        <f t="shared" si="3"/>
        <v>1.377210332</v>
      </c>
      <c r="K9232" s="24" t="str">
        <f t="shared" si="4"/>
        <v>Over Achived</v>
      </c>
    </row>
    <row r="9233" ht="22.5" customHeight="1">
      <c r="A9233" s="18">
        <v>45790.0</v>
      </c>
      <c r="B9233" s="19" t="str">
        <f t="shared" si="1"/>
        <v>May</v>
      </c>
      <c r="C9233" s="20" t="s">
        <v>13</v>
      </c>
      <c r="D9233" s="19" t="s">
        <v>37</v>
      </c>
      <c r="E9233" s="19" t="s">
        <v>19</v>
      </c>
      <c r="F9233" s="21">
        <v>1.0</v>
      </c>
      <c r="G9233" s="22">
        <v>24105.0</v>
      </c>
      <c r="H9233" s="15" t="str">
        <f t="shared" si="2"/>
        <v>Base Range</v>
      </c>
      <c r="I9233" s="22">
        <v>30142.0</v>
      </c>
      <c r="J9233" s="23">
        <f t="shared" si="3"/>
        <v>0.7997146838</v>
      </c>
      <c r="K9233" s="24" t="str">
        <f t="shared" si="4"/>
        <v>Target Not Meet</v>
      </c>
    </row>
    <row r="9234" ht="22.5" customHeight="1">
      <c r="A9234" s="18">
        <v>45790.0</v>
      </c>
      <c r="B9234" s="19" t="str">
        <f t="shared" si="1"/>
        <v>May</v>
      </c>
      <c r="C9234" s="20" t="s">
        <v>13</v>
      </c>
      <c r="D9234" s="19" t="s">
        <v>37</v>
      </c>
      <c r="E9234" s="19" t="s">
        <v>19</v>
      </c>
      <c r="F9234" s="21">
        <v>1.0</v>
      </c>
      <c r="G9234" s="22">
        <v>29214.0</v>
      </c>
      <c r="H9234" s="15" t="str">
        <f t="shared" si="2"/>
        <v>Base Range</v>
      </c>
      <c r="I9234" s="22">
        <v>31158.0</v>
      </c>
      <c r="J9234" s="23">
        <f t="shared" si="3"/>
        <v>0.9376083189</v>
      </c>
      <c r="K9234" s="24" t="str">
        <f t="shared" si="4"/>
        <v>Target Not Meet</v>
      </c>
    </row>
    <row r="9235" ht="22.5" customHeight="1">
      <c r="A9235" s="18">
        <v>45790.0</v>
      </c>
      <c r="B9235" s="19" t="str">
        <f t="shared" si="1"/>
        <v>May</v>
      </c>
      <c r="C9235" s="20" t="s">
        <v>13</v>
      </c>
      <c r="D9235" s="19" t="s">
        <v>29</v>
      </c>
      <c r="E9235" s="19" t="s">
        <v>26</v>
      </c>
      <c r="F9235" s="21">
        <v>2.0</v>
      </c>
      <c r="G9235" s="22">
        <v>34906.0</v>
      </c>
      <c r="H9235" s="15" t="str">
        <f t="shared" si="2"/>
        <v>Base Range</v>
      </c>
      <c r="I9235" s="22">
        <v>41593.0</v>
      </c>
      <c r="J9235" s="23">
        <f t="shared" si="3"/>
        <v>0.8392277547</v>
      </c>
      <c r="K9235" s="24" t="str">
        <f t="shared" si="4"/>
        <v>Target Not Meet</v>
      </c>
    </row>
    <row r="9236" ht="22.5" customHeight="1">
      <c r="A9236" s="18">
        <v>45790.0</v>
      </c>
      <c r="B9236" s="19" t="str">
        <f t="shared" si="1"/>
        <v>May</v>
      </c>
      <c r="C9236" s="20" t="s">
        <v>13</v>
      </c>
      <c r="D9236" s="19" t="s">
        <v>29</v>
      </c>
      <c r="E9236" s="19" t="s">
        <v>34</v>
      </c>
      <c r="F9236" s="21">
        <v>2.0</v>
      </c>
      <c r="G9236" s="22">
        <v>43433.0</v>
      </c>
      <c r="H9236" s="15" t="str">
        <f t="shared" si="2"/>
        <v>Base Range</v>
      </c>
      <c r="I9236" s="22">
        <v>47498.0</v>
      </c>
      <c r="J9236" s="23">
        <f t="shared" si="3"/>
        <v>0.9144174492</v>
      </c>
      <c r="K9236" s="24" t="str">
        <f t="shared" si="4"/>
        <v>Target Not Meet</v>
      </c>
    </row>
    <row r="9237" ht="22.5" customHeight="1">
      <c r="A9237" s="18">
        <v>45790.0</v>
      </c>
      <c r="B9237" s="19" t="str">
        <f t="shared" si="1"/>
        <v>May</v>
      </c>
      <c r="C9237" s="20" t="s">
        <v>13</v>
      </c>
      <c r="D9237" s="19" t="s">
        <v>18</v>
      </c>
      <c r="E9237" s="19" t="s">
        <v>38</v>
      </c>
      <c r="F9237" s="21">
        <v>1.0</v>
      </c>
      <c r="G9237" s="22">
        <v>34910.0</v>
      </c>
      <c r="H9237" s="15" t="str">
        <f t="shared" si="2"/>
        <v>Base Range</v>
      </c>
      <c r="I9237" s="22">
        <v>26113.0</v>
      </c>
      <c r="J9237" s="23">
        <f t="shared" si="3"/>
        <v>1.336882013</v>
      </c>
      <c r="K9237" s="24" t="str">
        <f t="shared" si="4"/>
        <v>Over Achived</v>
      </c>
    </row>
    <row r="9238" ht="22.5" customHeight="1">
      <c r="A9238" s="18">
        <v>45790.0</v>
      </c>
      <c r="B9238" s="19" t="str">
        <f t="shared" si="1"/>
        <v>May</v>
      </c>
      <c r="C9238" s="20" t="s">
        <v>13</v>
      </c>
      <c r="D9238" s="19" t="s">
        <v>18</v>
      </c>
      <c r="E9238" s="19" t="s">
        <v>19</v>
      </c>
      <c r="F9238" s="21">
        <v>1.0</v>
      </c>
      <c r="G9238" s="22">
        <v>27582.0</v>
      </c>
      <c r="H9238" s="15" t="str">
        <f t="shared" si="2"/>
        <v>Base Range</v>
      </c>
      <c r="I9238" s="22">
        <v>25748.0</v>
      </c>
      <c r="J9238" s="23">
        <f t="shared" si="3"/>
        <v>1.071228833</v>
      </c>
      <c r="K9238" s="24" t="str">
        <f t="shared" si="4"/>
        <v>Over Achived</v>
      </c>
    </row>
    <row r="9239" ht="22.5" customHeight="1">
      <c r="A9239" s="18">
        <v>45790.0</v>
      </c>
      <c r="B9239" s="19" t="str">
        <f t="shared" si="1"/>
        <v>May</v>
      </c>
      <c r="C9239" s="20" t="s">
        <v>13</v>
      </c>
      <c r="D9239" s="19" t="s">
        <v>14</v>
      </c>
      <c r="E9239" s="19" t="s">
        <v>26</v>
      </c>
      <c r="F9239" s="21">
        <v>2.0</v>
      </c>
      <c r="G9239" s="22">
        <v>35571.0</v>
      </c>
      <c r="H9239" s="15" t="str">
        <f t="shared" si="2"/>
        <v>Base Range</v>
      </c>
      <c r="I9239" s="22">
        <v>31507.0</v>
      </c>
      <c r="J9239" s="23">
        <f t="shared" si="3"/>
        <v>1.128987209</v>
      </c>
      <c r="K9239" s="24" t="str">
        <f t="shared" si="4"/>
        <v>Over Achived</v>
      </c>
    </row>
    <row r="9240" ht="22.5" customHeight="1">
      <c r="A9240" s="18">
        <v>45790.0</v>
      </c>
      <c r="B9240" s="19" t="str">
        <f t="shared" si="1"/>
        <v>May</v>
      </c>
      <c r="C9240" s="20" t="s">
        <v>13</v>
      </c>
      <c r="D9240" s="19" t="s">
        <v>18</v>
      </c>
      <c r="E9240" s="19" t="s">
        <v>68</v>
      </c>
      <c r="F9240" s="21">
        <v>1.0</v>
      </c>
      <c r="G9240" s="22">
        <v>18318.0</v>
      </c>
      <c r="H9240" s="15" t="str">
        <f t="shared" si="2"/>
        <v>Base Range</v>
      </c>
      <c r="I9240" s="22">
        <v>13838.0</v>
      </c>
      <c r="J9240" s="23">
        <f t="shared" si="3"/>
        <v>1.323746206</v>
      </c>
      <c r="K9240" s="24" t="str">
        <f t="shared" si="4"/>
        <v>Over Achived</v>
      </c>
    </row>
    <row r="9241" ht="22.5" customHeight="1">
      <c r="A9241" s="18">
        <v>45790.0</v>
      </c>
      <c r="B9241" s="19" t="str">
        <f t="shared" si="1"/>
        <v>May</v>
      </c>
      <c r="C9241" s="20" t="s">
        <v>13</v>
      </c>
      <c r="D9241" s="19" t="s">
        <v>14</v>
      </c>
      <c r="E9241" s="19" t="s">
        <v>19</v>
      </c>
      <c r="F9241" s="21">
        <v>1.0</v>
      </c>
      <c r="G9241" s="22">
        <v>26057.0</v>
      </c>
      <c r="H9241" s="15" t="str">
        <f t="shared" si="2"/>
        <v>Base Range</v>
      </c>
      <c r="I9241" s="22">
        <v>18797.0</v>
      </c>
      <c r="J9241" s="23">
        <f t="shared" si="3"/>
        <v>1.386231846</v>
      </c>
      <c r="K9241" s="24" t="str">
        <f t="shared" si="4"/>
        <v>Over Achived</v>
      </c>
    </row>
    <row r="9242" ht="22.5" customHeight="1">
      <c r="A9242" s="18">
        <v>45790.0</v>
      </c>
      <c r="B9242" s="19" t="str">
        <f t="shared" si="1"/>
        <v>May</v>
      </c>
      <c r="C9242" s="20" t="s">
        <v>92</v>
      </c>
      <c r="D9242" s="19" t="s">
        <v>93</v>
      </c>
      <c r="E9242" s="19" t="s">
        <v>19</v>
      </c>
      <c r="F9242" s="21">
        <v>1.0</v>
      </c>
      <c r="G9242" s="22">
        <v>40085.0</v>
      </c>
      <c r="H9242" s="15" t="str">
        <f t="shared" si="2"/>
        <v>Base Range</v>
      </c>
      <c r="I9242" s="22">
        <v>51679.0</v>
      </c>
      <c r="J9242" s="23">
        <f t="shared" si="3"/>
        <v>0.7756535537</v>
      </c>
      <c r="K9242" s="24" t="str">
        <f t="shared" si="4"/>
        <v>Target Not Meet</v>
      </c>
    </row>
    <row r="9243" ht="22.5" customHeight="1">
      <c r="A9243" s="18">
        <v>45790.0</v>
      </c>
      <c r="B9243" s="19" t="str">
        <f t="shared" si="1"/>
        <v>May</v>
      </c>
      <c r="C9243" s="20" t="s">
        <v>57</v>
      </c>
      <c r="D9243" s="19" t="s">
        <v>85</v>
      </c>
      <c r="E9243" s="19" t="s">
        <v>9</v>
      </c>
      <c r="F9243" s="21">
        <v>1.0</v>
      </c>
      <c r="G9243" s="22">
        <v>34834.0</v>
      </c>
      <c r="H9243" s="15" t="str">
        <f t="shared" si="2"/>
        <v>Base Range</v>
      </c>
      <c r="I9243" s="22">
        <v>41640.0</v>
      </c>
      <c r="J9243" s="23">
        <f t="shared" si="3"/>
        <v>0.8365513929</v>
      </c>
      <c r="K9243" s="24" t="str">
        <f t="shared" si="4"/>
        <v>Target Not Meet</v>
      </c>
    </row>
    <row r="9244" ht="22.5" customHeight="1">
      <c r="A9244" s="18">
        <v>45790.0</v>
      </c>
      <c r="B9244" s="19" t="str">
        <f t="shared" si="1"/>
        <v>May</v>
      </c>
      <c r="C9244" s="20" t="s">
        <v>92</v>
      </c>
      <c r="D9244" s="19" t="s">
        <v>93</v>
      </c>
      <c r="E9244" s="19" t="s">
        <v>68</v>
      </c>
      <c r="F9244" s="21">
        <v>1.0</v>
      </c>
      <c r="G9244" s="22">
        <v>29217.0</v>
      </c>
      <c r="H9244" s="15" t="str">
        <f t="shared" si="2"/>
        <v>Base Range</v>
      </c>
      <c r="I9244" s="22">
        <v>35613.0</v>
      </c>
      <c r="J9244" s="23">
        <f t="shared" si="3"/>
        <v>0.8204026619</v>
      </c>
      <c r="K9244" s="24" t="str">
        <f t="shared" si="4"/>
        <v>Target Not Meet</v>
      </c>
    </row>
    <row r="9245" ht="22.5" customHeight="1">
      <c r="A9245" s="18">
        <v>45790.0</v>
      </c>
      <c r="B9245" s="19" t="str">
        <f t="shared" si="1"/>
        <v>May</v>
      </c>
      <c r="C9245" s="20" t="s">
        <v>13</v>
      </c>
      <c r="D9245" s="19" t="s">
        <v>169</v>
      </c>
      <c r="E9245" s="19" t="s">
        <v>38</v>
      </c>
      <c r="F9245" s="21">
        <v>1.0</v>
      </c>
      <c r="G9245" s="22">
        <v>33472.0</v>
      </c>
      <c r="H9245" s="15" t="str">
        <f t="shared" si="2"/>
        <v>Base Range</v>
      </c>
      <c r="I9245" s="22">
        <v>36340.0</v>
      </c>
      <c r="J9245" s="23">
        <f t="shared" si="3"/>
        <v>0.9210787012</v>
      </c>
      <c r="K9245" s="24" t="str">
        <f t="shared" si="4"/>
        <v>Target Not Meet</v>
      </c>
    </row>
    <row r="9246" ht="22.5" customHeight="1">
      <c r="A9246" s="18">
        <v>45790.0</v>
      </c>
      <c r="B9246" s="19" t="str">
        <f t="shared" si="1"/>
        <v>May</v>
      </c>
      <c r="C9246" s="20" t="s">
        <v>13</v>
      </c>
      <c r="D9246" s="19" t="s">
        <v>18</v>
      </c>
      <c r="E9246" s="19" t="s">
        <v>68</v>
      </c>
      <c r="F9246" s="21">
        <v>1.0</v>
      </c>
      <c r="G9246" s="22">
        <v>21285.0</v>
      </c>
      <c r="H9246" s="15" t="str">
        <f t="shared" si="2"/>
        <v>Base Range</v>
      </c>
      <c r="I9246" s="22">
        <v>15562.0</v>
      </c>
      <c r="J9246" s="23">
        <f t="shared" si="3"/>
        <v>1.367754787</v>
      </c>
      <c r="K9246" s="24" t="str">
        <f t="shared" si="4"/>
        <v>Over Achived</v>
      </c>
    </row>
    <row r="9247" ht="22.5" customHeight="1">
      <c r="A9247" s="18">
        <v>45790.0</v>
      </c>
      <c r="B9247" s="19" t="str">
        <f t="shared" si="1"/>
        <v>May</v>
      </c>
      <c r="C9247" s="20" t="s">
        <v>13</v>
      </c>
      <c r="D9247" s="19" t="s">
        <v>169</v>
      </c>
      <c r="E9247" s="19" t="s">
        <v>68</v>
      </c>
      <c r="F9247" s="21">
        <v>1.0</v>
      </c>
      <c r="G9247" s="22">
        <v>22957.0</v>
      </c>
      <c r="H9247" s="15" t="str">
        <f t="shared" si="2"/>
        <v>Base Range</v>
      </c>
      <c r="I9247" s="22">
        <v>25178.0</v>
      </c>
      <c r="J9247" s="23">
        <f t="shared" si="3"/>
        <v>0.9117880689</v>
      </c>
      <c r="K9247" s="24" t="str">
        <f t="shared" si="4"/>
        <v>Target Not Meet</v>
      </c>
    </row>
    <row r="9248" ht="22.5" customHeight="1">
      <c r="A9248" s="18">
        <v>45790.0</v>
      </c>
      <c r="B9248" s="19" t="str">
        <f t="shared" si="1"/>
        <v>May</v>
      </c>
      <c r="C9248" s="20" t="s">
        <v>92</v>
      </c>
      <c r="D9248" s="19" t="s">
        <v>93</v>
      </c>
      <c r="E9248" s="19" t="s">
        <v>26</v>
      </c>
      <c r="F9248" s="21">
        <v>2.0</v>
      </c>
      <c r="G9248" s="22">
        <v>40906.0</v>
      </c>
      <c r="H9248" s="15" t="str">
        <f t="shared" si="2"/>
        <v>Base Range</v>
      </c>
      <c r="I9248" s="22">
        <v>48569.0</v>
      </c>
      <c r="J9248" s="23">
        <f t="shared" si="3"/>
        <v>0.8422244642</v>
      </c>
      <c r="K9248" s="24" t="str">
        <f t="shared" si="4"/>
        <v>Target Not Meet</v>
      </c>
    </row>
    <row r="9249" ht="22.5" customHeight="1">
      <c r="A9249" s="18">
        <v>45790.0</v>
      </c>
      <c r="B9249" s="19" t="str">
        <f t="shared" si="1"/>
        <v>May</v>
      </c>
      <c r="C9249" s="20" t="s">
        <v>57</v>
      </c>
      <c r="D9249" s="19" t="s">
        <v>58</v>
      </c>
      <c r="E9249" s="19" t="s">
        <v>26</v>
      </c>
      <c r="F9249" s="21">
        <v>1.0</v>
      </c>
      <c r="G9249" s="22">
        <v>21366.0</v>
      </c>
      <c r="H9249" s="15" t="str">
        <f t="shared" si="2"/>
        <v>Base Range</v>
      </c>
      <c r="I9249" s="22">
        <v>19852.0</v>
      </c>
      <c r="J9249" s="23">
        <f t="shared" si="3"/>
        <v>1.076264356</v>
      </c>
      <c r="K9249" s="24" t="str">
        <f t="shared" si="4"/>
        <v>Over Achived</v>
      </c>
    </row>
    <row r="9250" ht="22.5" customHeight="1">
      <c r="A9250" s="18">
        <v>45790.0</v>
      </c>
      <c r="B9250" s="19" t="str">
        <f t="shared" si="1"/>
        <v>May</v>
      </c>
      <c r="C9250" s="20" t="s">
        <v>57</v>
      </c>
      <c r="D9250" s="19" t="s">
        <v>85</v>
      </c>
      <c r="E9250" s="19" t="s">
        <v>68</v>
      </c>
      <c r="F9250" s="21">
        <v>1.0</v>
      </c>
      <c r="G9250" s="22">
        <v>16142.0</v>
      </c>
      <c r="H9250" s="15" t="str">
        <f t="shared" si="2"/>
        <v>Base Range</v>
      </c>
      <c r="I9250" s="22">
        <v>18203.0</v>
      </c>
      <c r="J9250" s="23">
        <f t="shared" si="3"/>
        <v>0.8867769049</v>
      </c>
      <c r="K9250" s="24" t="str">
        <f t="shared" si="4"/>
        <v>Target Not Meet</v>
      </c>
    </row>
    <row r="9251" ht="22.5" customHeight="1">
      <c r="A9251" s="18">
        <v>45790.0</v>
      </c>
      <c r="B9251" s="19" t="str">
        <f t="shared" si="1"/>
        <v>May</v>
      </c>
      <c r="C9251" s="20" t="s">
        <v>57</v>
      </c>
      <c r="D9251" s="19" t="s">
        <v>80</v>
      </c>
      <c r="E9251" s="19" t="s">
        <v>68</v>
      </c>
      <c r="F9251" s="21">
        <v>1.0</v>
      </c>
      <c r="G9251" s="22">
        <v>17406.0</v>
      </c>
      <c r="H9251" s="15" t="str">
        <f t="shared" si="2"/>
        <v>Base Range</v>
      </c>
      <c r="I9251" s="22">
        <v>21108.0</v>
      </c>
      <c r="J9251" s="23">
        <f t="shared" si="3"/>
        <v>0.8246162592</v>
      </c>
      <c r="K9251" s="24" t="str">
        <f t="shared" si="4"/>
        <v>Target Not Meet</v>
      </c>
    </row>
    <row r="9252" ht="22.5" customHeight="1">
      <c r="A9252" s="18">
        <v>45790.0</v>
      </c>
      <c r="B9252" s="19" t="str">
        <f t="shared" si="1"/>
        <v>May</v>
      </c>
      <c r="C9252" s="20" t="s">
        <v>57</v>
      </c>
      <c r="D9252" s="19" t="s">
        <v>80</v>
      </c>
      <c r="E9252" s="19" t="s">
        <v>9</v>
      </c>
      <c r="F9252" s="21">
        <v>1.0</v>
      </c>
      <c r="G9252" s="22">
        <v>33107.0</v>
      </c>
      <c r="H9252" s="15" t="str">
        <f t="shared" si="2"/>
        <v>Base Range</v>
      </c>
      <c r="I9252" s="22">
        <v>38989.0</v>
      </c>
      <c r="J9252" s="23">
        <f t="shared" si="3"/>
        <v>0.8491369361</v>
      </c>
      <c r="K9252" s="24" t="str">
        <f t="shared" si="4"/>
        <v>Target Not Meet</v>
      </c>
    </row>
    <row r="9253" ht="22.5" customHeight="1">
      <c r="A9253" s="18">
        <v>45790.0</v>
      </c>
      <c r="B9253" s="19" t="str">
        <f t="shared" si="1"/>
        <v>May</v>
      </c>
      <c r="C9253" s="20" t="s">
        <v>57</v>
      </c>
      <c r="D9253" s="19" t="s">
        <v>71</v>
      </c>
      <c r="E9253" s="19" t="s">
        <v>38</v>
      </c>
      <c r="F9253" s="21">
        <v>1.0</v>
      </c>
      <c r="G9253" s="22">
        <v>21766.0</v>
      </c>
      <c r="H9253" s="15" t="str">
        <f t="shared" si="2"/>
        <v>Base Range</v>
      </c>
      <c r="I9253" s="22">
        <v>28243.0</v>
      </c>
      <c r="J9253" s="23">
        <f t="shared" si="3"/>
        <v>0.7706688383</v>
      </c>
      <c r="K9253" s="24" t="str">
        <f t="shared" si="4"/>
        <v>Target Not Meet</v>
      </c>
    </row>
    <row r="9254" ht="22.5" customHeight="1">
      <c r="A9254" s="18">
        <v>45790.0</v>
      </c>
      <c r="B9254" s="19" t="str">
        <f t="shared" si="1"/>
        <v>May</v>
      </c>
      <c r="C9254" s="20" t="s">
        <v>57</v>
      </c>
      <c r="D9254" s="19" t="s">
        <v>71</v>
      </c>
      <c r="E9254" s="19" t="s">
        <v>63</v>
      </c>
      <c r="F9254" s="21">
        <v>1.0</v>
      </c>
      <c r="G9254" s="22">
        <v>13652.0</v>
      </c>
      <c r="H9254" s="15" t="str">
        <f t="shared" si="2"/>
        <v>Base Range</v>
      </c>
      <c r="I9254" s="22">
        <v>17052.0</v>
      </c>
      <c r="J9254" s="23">
        <f t="shared" si="3"/>
        <v>0.8006098991</v>
      </c>
      <c r="K9254" s="24" t="str">
        <f t="shared" si="4"/>
        <v>Target Not Meet</v>
      </c>
    </row>
    <row r="9255" ht="22.5" customHeight="1">
      <c r="A9255" s="18">
        <v>45790.0</v>
      </c>
      <c r="B9255" s="19" t="str">
        <f t="shared" si="1"/>
        <v>May</v>
      </c>
      <c r="C9255" s="20" t="s">
        <v>57</v>
      </c>
      <c r="D9255" s="19" t="s">
        <v>71</v>
      </c>
      <c r="E9255" s="19" t="s">
        <v>63</v>
      </c>
      <c r="F9255" s="21">
        <v>1.0</v>
      </c>
      <c r="G9255" s="22">
        <v>11396.0</v>
      </c>
      <c r="H9255" s="15" t="str">
        <f t="shared" si="2"/>
        <v>Base Range</v>
      </c>
      <c r="I9255" s="22">
        <v>12261.0</v>
      </c>
      <c r="J9255" s="23">
        <f t="shared" si="3"/>
        <v>0.9294511051</v>
      </c>
      <c r="K9255" s="24" t="str">
        <f t="shared" si="4"/>
        <v>Target Not Meet</v>
      </c>
    </row>
    <row r="9256" ht="22.5" customHeight="1">
      <c r="A9256" s="18">
        <v>45790.0</v>
      </c>
      <c r="B9256" s="19" t="str">
        <f t="shared" si="1"/>
        <v>May</v>
      </c>
      <c r="C9256" s="20" t="s">
        <v>13</v>
      </c>
      <c r="D9256" s="19" t="s">
        <v>169</v>
      </c>
      <c r="E9256" s="19" t="s">
        <v>9</v>
      </c>
      <c r="F9256" s="21">
        <v>2.0</v>
      </c>
      <c r="G9256" s="22">
        <v>47629.0</v>
      </c>
      <c r="H9256" s="15" t="str">
        <f t="shared" si="2"/>
        <v>Base Range</v>
      </c>
      <c r="I9256" s="22">
        <v>60698.0</v>
      </c>
      <c r="J9256" s="23">
        <f t="shared" si="3"/>
        <v>0.7846881281</v>
      </c>
      <c r="K9256" s="24" t="str">
        <f t="shared" si="4"/>
        <v>Target Not Meet</v>
      </c>
    </row>
    <row r="9257" ht="22.5" customHeight="1">
      <c r="A9257" s="18">
        <v>45790.0</v>
      </c>
      <c r="B9257" s="19" t="str">
        <f t="shared" si="1"/>
        <v>May</v>
      </c>
      <c r="C9257" s="20" t="s">
        <v>57</v>
      </c>
      <c r="D9257" s="25" t="s">
        <v>62</v>
      </c>
      <c r="E9257" s="19" t="s">
        <v>9</v>
      </c>
      <c r="F9257" s="21">
        <v>1.0</v>
      </c>
      <c r="G9257" s="22">
        <v>36458.0</v>
      </c>
      <c r="H9257" s="15" t="str">
        <f t="shared" si="2"/>
        <v>Base Range</v>
      </c>
      <c r="I9257" s="22">
        <v>26216.0</v>
      </c>
      <c r="J9257" s="23">
        <f t="shared" si="3"/>
        <v>1.390677449</v>
      </c>
      <c r="K9257" s="24" t="str">
        <f t="shared" si="4"/>
        <v>Over Achived</v>
      </c>
    </row>
    <row r="9258" ht="22.5" customHeight="1">
      <c r="A9258" s="18">
        <v>45790.0</v>
      </c>
      <c r="B9258" s="19" t="str">
        <f t="shared" si="1"/>
        <v>May</v>
      </c>
      <c r="C9258" s="20" t="s">
        <v>57</v>
      </c>
      <c r="D9258" s="25" t="s">
        <v>62</v>
      </c>
      <c r="E9258" s="19" t="s">
        <v>38</v>
      </c>
      <c r="F9258" s="21">
        <v>1.0</v>
      </c>
      <c r="G9258" s="22">
        <v>23416.0</v>
      </c>
      <c r="H9258" s="15" t="str">
        <f t="shared" si="2"/>
        <v>Base Range</v>
      </c>
      <c r="I9258" s="22">
        <v>20947.0</v>
      </c>
      <c r="J9258" s="23">
        <f t="shared" si="3"/>
        <v>1.117868907</v>
      </c>
      <c r="K9258" s="24" t="str">
        <f t="shared" si="4"/>
        <v>Over Achived</v>
      </c>
    </row>
    <row r="9259" ht="22.5" customHeight="1">
      <c r="A9259" s="18">
        <v>45790.0</v>
      </c>
      <c r="B9259" s="19" t="str">
        <f t="shared" si="1"/>
        <v>May</v>
      </c>
      <c r="C9259" s="20" t="s">
        <v>57</v>
      </c>
      <c r="D9259" s="25" t="s">
        <v>62</v>
      </c>
      <c r="E9259" s="19" t="s">
        <v>68</v>
      </c>
      <c r="F9259" s="21">
        <v>1.0</v>
      </c>
      <c r="G9259" s="22">
        <v>16174.0</v>
      </c>
      <c r="H9259" s="15" t="str">
        <f t="shared" si="2"/>
        <v>Base Range</v>
      </c>
      <c r="I9259" s="22">
        <v>13507.0</v>
      </c>
      <c r="J9259" s="23">
        <f t="shared" si="3"/>
        <v>1.197453172</v>
      </c>
      <c r="K9259" s="24" t="str">
        <f t="shared" si="4"/>
        <v>Over Achived</v>
      </c>
    </row>
    <row r="9260" ht="22.5" customHeight="1">
      <c r="A9260" s="18">
        <v>45790.0</v>
      </c>
      <c r="B9260" s="19" t="str">
        <f t="shared" si="1"/>
        <v>May</v>
      </c>
      <c r="C9260" s="20" t="s">
        <v>57</v>
      </c>
      <c r="D9260" s="19" t="s">
        <v>58</v>
      </c>
      <c r="E9260" s="19" t="s">
        <v>68</v>
      </c>
      <c r="F9260" s="21">
        <v>1.0</v>
      </c>
      <c r="G9260" s="22">
        <v>13896.0</v>
      </c>
      <c r="H9260" s="15" t="str">
        <f t="shared" si="2"/>
        <v>Base Range</v>
      </c>
      <c r="I9260" s="22">
        <v>10967.0</v>
      </c>
      <c r="J9260" s="23">
        <f t="shared" si="3"/>
        <v>1.267073949</v>
      </c>
      <c r="K9260" s="24" t="str">
        <f t="shared" si="4"/>
        <v>Over Achived</v>
      </c>
    </row>
    <row r="9261" ht="22.5" customHeight="1">
      <c r="A9261" s="18">
        <v>45790.0</v>
      </c>
      <c r="B9261" s="19" t="str">
        <f t="shared" si="1"/>
        <v>May</v>
      </c>
      <c r="C9261" s="20" t="s">
        <v>57</v>
      </c>
      <c r="D9261" s="19" t="s">
        <v>58</v>
      </c>
      <c r="E9261" s="19" t="s">
        <v>23</v>
      </c>
      <c r="F9261" s="21">
        <v>1.0</v>
      </c>
      <c r="G9261" s="22">
        <v>19584.0</v>
      </c>
      <c r="H9261" s="15" t="str">
        <f t="shared" si="2"/>
        <v>Base Range</v>
      </c>
      <c r="I9261" s="22">
        <v>18333.0</v>
      </c>
      <c r="J9261" s="23">
        <f t="shared" si="3"/>
        <v>1.068237604</v>
      </c>
      <c r="K9261" s="24" t="str">
        <f t="shared" si="4"/>
        <v>Over Achived</v>
      </c>
    </row>
    <row r="9262" ht="22.5" customHeight="1">
      <c r="A9262" s="18">
        <v>45790.0</v>
      </c>
      <c r="B9262" s="19" t="str">
        <f t="shared" si="1"/>
        <v>May</v>
      </c>
      <c r="C9262" s="20" t="s">
        <v>57</v>
      </c>
      <c r="D9262" s="19" t="s">
        <v>58</v>
      </c>
      <c r="E9262" s="19" t="s">
        <v>63</v>
      </c>
      <c r="F9262" s="21">
        <v>1.0</v>
      </c>
      <c r="G9262" s="22">
        <v>14358.0</v>
      </c>
      <c r="H9262" s="15" t="str">
        <f t="shared" si="2"/>
        <v>Base Range</v>
      </c>
      <c r="I9262" s="22">
        <v>12595.0</v>
      </c>
      <c r="J9262" s="23">
        <f t="shared" si="3"/>
        <v>1.139976181</v>
      </c>
      <c r="K9262" s="24" t="str">
        <f t="shared" si="4"/>
        <v>Over Achived</v>
      </c>
    </row>
    <row r="9263" ht="22.5" customHeight="1">
      <c r="A9263" s="18">
        <v>45790.0</v>
      </c>
      <c r="B9263" s="19" t="str">
        <f t="shared" si="1"/>
        <v>May</v>
      </c>
      <c r="C9263" s="20" t="s">
        <v>57</v>
      </c>
      <c r="D9263" s="19" t="s">
        <v>58</v>
      </c>
      <c r="E9263" s="19" t="s">
        <v>19</v>
      </c>
      <c r="F9263" s="21">
        <v>1.0</v>
      </c>
      <c r="G9263" s="22">
        <v>16535.0</v>
      </c>
      <c r="H9263" s="15" t="str">
        <f t="shared" si="2"/>
        <v>Base Range</v>
      </c>
      <c r="I9263" s="22">
        <v>14408.0</v>
      </c>
      <c r="J9263" s="23">
        <f t="shared" si="3"/>
        <v>1.147626319</v>
      </c>
      <c r="K9263" s="24" t="str">
        <f t="shared" si="4"/>
        <v>Over Achived</v>
      </c>
    </row>
    <row r="9264" ht="22.5" customHeight="1">
      <c r="A9264" s="18">
        <v>45790.0</v>
      </c>
      <c r="B9264" s="19" t="str">
        <f t="shared" si="1"/>
        <v>May</v>
      </c>
      <c r="C9264" s="20" t="s">
        <v>57</v>
      </c>
      <c r="D9264" s="25" t="s">
        <v>62</v>
      </c>
      <c r="E9264" s="19" t="s">
        <v>9</v>
      </c>
      <c r="F9264" s="21">
        <v>1.0</v>
      </c>
      <c r="G9264" s="22">
        <v>33621.0</v>
      </c>
      <c r="H9264" s="15" t="str">
        <f t="shared" si="2"/>
        <v>Base Range</v>
      </c>
      <c r="I9264" s="22">
        <v>26989.0</v>
      </c>
      <c r="J9264" s="23">
        <f t="shared" si="3"/>
        <v>1.245729742</v>
      </c>
      <c r="K9264" s="24" t="str">
        <f t="shared" si="4"/>
        <v>Over Achived</v>
      </c>
    </row>
    <row r="9265" ht="22.5" customHeight="1">
      <c r="A9265" s="18">
        <v>45790.0</v>
      </c>
      <c r="B9265" s="19" t="str">
        <f t="shared" si="1"/>
        <v>May</v>
      </c>
      <c r="C9265" s="20" t="s">
        <v>92</v>
      </c>
      <c r="D9265" s="19" t="s">
        <v>98</v>
      </c>
      <c r="E9265" s="19" t="s">
        <v>9</v>
      </c>
      <c r="F9265" s="21">
        <v>3.0</v>
      </c>
      <c r="G9265" s="22">
        <v>58399.0</v>
      </c>
      <c r="H9265" s="15" t="str">
        <f t="shared" si="2"/>
        <v>Medium Range</v>
      </c>
      <c r="I9265" s="22">
        <v>66267.0</v>
      </c>
      <c r="J9265" s="23">
        <f t="shared" si="3"/>
        <v>0.8812682029</v>
      </c>
      <c r="K9265" s="24" t="str">
        <f t="shared" si="4"/>
        <v>Target Not Meet</v>
      </c>
    </row>
    <row r="9266" ht="22.5" customHeight="1">
      <c r="A9266" s="18">
        <v>45790.0</v>
      </c>
      <c r="B9266" s="19" t="str">
        <f t="shared" si="1"/>
        <v>May</v>
      </c>
      <c r="C9266" s="20" t="s">
        <v>92</v>
      </c>
      <c r="D9266" s="19" t="s">
        <v>144</v>
      </c>
      <c r="E9266" s="19" t="s">
        <v>19</v>
      </c>
      <c r="F9266" s="21">
        <v>2.0</v>
      </c>
      <c r="G9266" s="22">
        <v>38255.0</v>
      </c>
      <c r="H9266" s="15" t="str">
        <f t="shared" si="2"/>
        <v>Base Range</v>
      </c>
      <c r="I9266" s="22">
        <v>29609.0</v>
      </c>
      <c r="J9266" s="23">
        <f t="shared" si="3"/>
        <v>1.292005809</v>
      </c>
      <c r="K9266" s="24" t="str">
        <f t="shared" si="4"/>
        <v>Over Achived</v>
      </c>
    </row>
    <row r="9267" ht="22.5" customHeight="1">
      <c r="A9267" s="18">
        <v>45790.0</v>
      </c>
      <c r="B9267" s="19" t="str">
        <f t="shared" si="1"/>
        <v>May</v>
      </c>
      <c r="C9267" s="20" t="s">
        <v>92</v>
      </c>
      <c r="D9267" s="19" t="s">
        <v>144</v>
      </c>
      <c r="E9267" s="19" t="s">
        <v>23</v>
      </c>
      <c r="F9267" s="21">
        <v>1.0</v>
      </c>
      <c r="G9267" s="22">
        <v>29238.0</v>
      </c>
      <c r="H9267" s="15" t="str">
        <f t="shared" si="2"/>
        <v>Base Range</v>
      </c>
      <c r="I9267" s="22">
        <v>24804.0</v>
      </c>
      <c r="J9267" s="23">
        <f t="shared" si="3"/>
        <v>1.17876149</v>
      </c>
      <c r="K9267" s="24" t="str">
        <f t="shared" si="4"/>
        <v>Over Achived</v>
      </c>
    </row>
    <row r="9268" ht="22.5" customHeight="1">
      <c r="A9268" s="18">
        <v>45790.0</v>
      </c>
      <c r="B9268" s="19" t="str">
        <f t="shared" si="1"/>
        <v>May</v>
      </c>
      <c r="C9268" s="20" t="s">
        <v>7</v>
      </c>
      <c r="D9268" s="19" t="s">
        <v>8</v>
      </c>
      <c r="E9268" s="19" t="s">
        <v>34</v>
      </c>
      <c r="F9268" s="21">
        <v>3.0</v>
      </c>
      <c r="G9268" s="22">
        <v>82389.0</v>
      </c>
      <c r="H9268" s="15" t="str">
        <f t="shared" si="2"/>
        <v>High Range</v>
      </c>
      <c r="I9268" s="22">
        <v>69122.0</v>
      </c>
      <c r="J9268" s="23">
        <f t="shared" si="3"/>
        <v>1.191935997</v>
      </c>
      <c r="K9268" s="24" t="str">
        <f t="shared" si="4"/>
        <v>Over Achived</v>
      </c>
    </row>
    <row r="9269" ht="22.5" customHeight="1">
      <c r="A9269" s="18">
        <v>45790.0</v>
      </c>
      <c r="B9269" s="19" t="str">
        <f t="shared" si="1"/>
        <v>May</v>
      </c>
      <c r="C9269" s="20" t="s">
        <v>7</v>
      </c>
      <c r="D9269" s="19" t="s">
        <v>8</v>
      </c>
      <c r="E9269" s="19" t="s">
        <v>19</v>
      </c>
      <c r="F9269" s="21">
        <v>2.0</v>
      </c>
      <c r="G9269" s="22">
        <v>44034.0</v>
      </c>
      <c r="H9269" s="15" t="str">
        <f t="shared" si="2"/>
        <v>Base Range</v>
      </c>
      <c r="I9269" s="22">
        <v>40127.0</v>
      </c>
      <c r="J9269" s="23">
        <f t="shared" si="3"/>
        <v>1.097365863</v>
      </c>
      <c r="K9269" s="24" t="str">
        <f t="shared" si="4"/>
        <v>Over Achived</v>
      </c>
    </row>
    <row r="9270" ht="22.5" customHeight="1">
      <c r="A9270" s="18">
        <v>45790.0</v>
      </c>
      <c r="B9270" s="19" t="str">
        <f t="shared" si="1"/>
        <v>May</v>
      </c>
      <c r="C9270" s="20" t="s">
        <v>7</v>
      </c>
      <c r="D9270" s="19" t="s">
        <v>8</v>
      </c>
      <c r="E9270" s="19" t="s">
        <v>63</v>
      </c>
      <c r="F9270" s="21">
        <v>1.0</v>
      </c>
      <c r="G9270" s="22">
        <v>27045.0</v>
      </c>
      <c r="H9270" s="15" t="str">
        <f t="shared" si="2"/>
        <v>Base Range</v>
      </c>
      <c r="I9270" s="22">
        <v>23274.0</v>
      </c>
      <c r="J9270" s="23">
        <f t="shared" si="3"/>
        <v>1.162026295</v>
      </c>
      <c r="K9270" s="24" t="str">
        <f t="shared" si="4"/>
        <v>Over Achived</v>
      </c>
    </row>
    <row r="9271" ht="22.5" customHeight="1">
      <c r="A9271" s="18">
        <v>45790.0</v>
      </c>
      <c r="B9271" s="19" t="str">
        <f t="shared" si="1"/>
        <v>May</v>
      </c>
      <c r="C9271" s="20" t="s">
        <v>7</v>
      </c>
      <c r="D9271" s="19" t="s">
        <v>8</v>
      </c>
      <c r="E9271" s="19" t="s">
        <v>9</v>
      </c>
      <c r="F9271" s="21">
        <v>4.0</v>
      </c>
      <c r="G9271" s="22">
        <v>85701.0</v>
      </c>
      <c r="H9271" s="15" t="str">
        <f t="shared" si="2"/>
        <v>High Range</v>
      </c>
      <c r="I9271" s="22">
        <v>80797.0</v>
      </c>
      <c r="J9271" s="23">
        <f t="shared" si="3"/>
        <v>1.060695323</v>
      </c>
      <c r="K9271" s="24" t="str">
        <f t="shared" si="4"/>
        <v>Over Achived</v>
      </c>
    </row>
    <row r="9272" ht="22.5" customHeight="1">
      <c r="A9272" s="18">
        <v>45790.0</v>
      </c>
      <c r="B9272" s="19" t="str">
        <f t="shared" si="1"/>
        <v>May</v>
      </c>
      <c r="C9272" s="20" t="s">
        <v>7</v>
      </c>
      <c r="D9272" s="19" t="s">
        <v>8</v>
      </c>
      <c r="E9272" s="19" t="s">
        <v>26</v>
      </c>
      <c r="F9272" s="21">
        <v>4.0</v>
      </c>
      <c r="G9272" s="22">
        <v>131013.0</v>
      </c>
      <c r="H9272" s="15" t="str">
        <f t="shared" si="2"/>
        <v>Very High Range</v>
      </c>
      <c r="I9272" s="22">
        <v>92980.0</v>
      </c>
      <c r="J9272" s="23">
        <f t="shared" si="3"/>
        <v>1.409044956</v>
      </c>
      <c r="K9272" s="24" t="str">
        <f t="shared" si="4"/>
        <v>Over Achived</v>
      </c>
    </row>
    <row r="9273" ht="22.5" customHeight="1">
      <c r="A9273" s="18">
        <v>45790.0</v>
      </c>
      <c r="B9273" s="19" t="str">
        <f t="shared" si="1"/>
        <v>May</v>
      </c>
      <c r="C9273" s="20" t="s">
        <v>7</v>
      </c>
      <c r="D9273" s="19" t="s">
        <v>106</v>
      </c>
      <c r="E9273" s="19" t="s">
        <v>9</v>
      </c>
      <c r="F9273" s="21">
        <v>4.0</v>
      </c>
      <c r="G9273" s="22">
        <v>91950.0</v>
      </c>
      <c r="H9273" s="15" t="str">
        <f t="shared" si="2"/>
        <v>Very High Range</v>
      </c>
      <c r="I9273" s="22">
        <v>84696.0</v>
      </c>
      <c r="J9273" s="23">
        <f t="shared" si="3"/>
        <v>1.085647492</v>
      </c>
      <c r="K9273" s="24" t="str">
        <f t="shared" si="4"/>
        <v>Over Achived</v>
      </c>
    </row>
    <row r="9274" ht="22.5" customHeight="1">
      <c r="A9274" s="18">
        <v>45790.0</v>
      </c>
      <c r="B9274" s="19" t="str">
        <f t="shared" si="1"/>
        <v>May</v>
      </c>
      <c r="C9274" s="20" t="s">
        <v>7</v>
      </c>
      <c r="D9274" s="19" t="s">
        <v>106</v>
      </c>
      <c r="E9274" s="19" t="s">
        <v>63</v>
      </c>
      <c r="F9274" s="21">
        <v>1.0</v>
      </c>
      <c r="G9274" s="22">
        <v>34516.0</v>
      </c>
      <c r="H9274" s="15" t="str">
        <f t="shared" si="2"/>
        <v>Base Range</v>
      </c>
      <c r="I9274" s="22">
        <v>25300.0</v>
      </c>
      <c r="J9274" s="23">
        <f t="shared" si="3"/>
        <v>1.364268775</v>
      </c>
      <c r="K9274" s="24" t="str">
        <f t="shared" si="4"/>
        <v>Over Achived</v>
      </c>
    </row>
    <row r="9275" ht="22.5" customHeight="1">
      <c r="A9275" s="18">
        <v>45790.0</v>
      </c>
      <c r="B9275" s="19" t="str">
        <f t="shared" si="1"/>
        <v>May</v>
      </c>
      <c r="C9275" s="20" t="s">
        <v>7</v>
      </c>
      <c r="D9275" s="19" t="s">
        <v>106</v>
      </c>
      <c r="E9275" s="19" t="s">
        <v>26</v>
      </c>
      <c r="F9275" s="21">
        <v>4.0</v>
      </c>
      <c r="G9275" s="22">
        <v>128092.0</v>
      </c>
      <c r="H9275" s="15" t="str">
        <f t="shared" si="2"/>
        <v>Very High Range</v>
      </c>
      <c r="I9275" s="22">
        <v>95001.0</v>
      </c>
      <c r="J9275" s="23">
        <f t="shared" si="3"/>
        <v>1.348322649</v>
      </c>
      <c r="K9275" s="24" t="str">
        <f t="shared" si="4"/>
        <v>Over Achived</v>
      </c>
    </row>
    <row r="9276" ht="22.5" customHeight="1">
      <c r="A9276" s="18">
        <v>45790.0</v>
      </c>
      <c r="B9276" s="19" t="str">
        <f t="shared" si="1"/>
        <v>May</v>
      </c>
      <c r="C9276" s="20" t="s">
        <v>7</v>
      </c>
      <c r="D9276" s="19" t="s">
        <v>106</v>
      </c>
      <c r="E9276" s="19" t="s">
        <v>34</v>
      </c>
      <c r="F9276" s="21">
        <v>4.0</v>
      </c>
      <c r="G9276" s="22">
        <v>73428.0</v>
      </c>
      <c r="H9276" s="15" t="str">
        <f t="shared" si="2"/>
        <v>High Range</v>
      </c>
      <c r="I9276" s="22">
        <v>63475.0</v>
      </c>
      <c r="J9276" s="23">
        <f t="shared" si="3"/>
        <v>1.156801891</v>
      </c>
      <c r="K9276" s="24" t="str">
        <f t="shared" si="4"/>
        <v>Over Achived</v>
      </c>
    </row>
    <row r="9277" ht="22.5" customHeight="1">
      <c r="A9277" s="18">
        <v>45790.0</v>
      </c>
      <c r="B9277" s="19" t="str">
        <f t="shared" si="1"/>
        <v>May</v>
      </c>
      <c r="C9277" s="20" t="s">
        <v>7</v>
      </c>
      <c r="D9277" s="19" t="s">
        <v>106</v>
      </c>
      <c r="E9277" s="19" t="s">
        <v>19</v>
      </c>
      <c r="F9277" s="21">
        <v>2.0</v>
      </c>
      <c r="G9277" s="22">
        <v>49439.0</v>
      </c>
      <c r="H9277" s="15" t="str">
        <f t="shared" si="2"/>
        <v>Base Range</v>
      </c>
      <c r="I9277" s="22">
        <v>43604.0</v>
      </c>
      <c r="J9277" s="23">
        <f t="shared" si="3"/>
        <v>1.133817998</v>
      </c>
      <c r="K9277" s="24" t="str">
        <f t="shared" si="4"/>
        <v>Over Achived</v>
      </c>
    </row>
    <row r="9278" ht="22.5" customHeight="1">
      <c r="A9278" s="18">
        <v>45790.0</v>
      </c>
      <c r="B9278" s="19" t="str">
        <f t="shared" si="1"/>
        <v>May</v>
      </c>
      <c r="C9278" s="20" t="s">
        <v>7</v>
      </c>
      <c r="D9278" s="19" t="s">
        <v>118</v>
      </c>
      <c r="E9278" s="19" t="s">
        <v>9</v>
      </c>
      <c r="F9278" s="21">
        <v>4.0</v>
      </c>
      <c r="G9278" s="22">
        <v>80764.0</v>
      </c>
      <c r="H9278" s="15" t="str">
        <f t="shared" si="2"/>
        <v>High Range</v>
      </c>
      <c r="I9278" s="22">
        <v>71560.0</v>
      </c>
      <c r="J9278" s="23">
        <f t="shared" si="3"/>
        <v>1.12861934</v>
      </c>
      <c r="K9278" s="24" t="str">
        <f t="shared" si="4"/>
        <v>Over Achived</v>
      </c>
    </row>
    <row r="9279" ht="22.5" customHeight="1">
      <c r="A9279" s="18">
        <v>45790.0</v>
      </c>
      <c r="B9279" s="19" t="str">
        <f t="shared" si="1"/>
        <v>May</v>
      </c>
      <c r="C9279" s="20" t="s">
        <v>7</v>
      </c>
      <c r="D9279" s="19" t="s">
        <v>118</v>
      </c>
      <c r="E9279" s="19" t="s">
        <v>23</v>
      </c>
      <c r="F9279" s="21">
        <v>2.0</v>
      </c>
      <c r="G9279" s="22">
        <v>40442.0</v>
      </c>
      <c r="H9279" s="15" t="str">
        <f t="shared" si="2"/>
        <v>Base Range</v>
      </c>
      <c r="I9279" s="22">
        <v>32401.0</v>
      </c>
      <c r="J9279" s="23">
        <f t="shared" si="3"/>
        <v>1.248171353</v>
      </c>
      <c r="K9279" s="24" t="str">
        <f t="shared" si="4"/>
        <v>Over Achived</v>
      </c>
    </row>
    <row r="9280" ht="22.5" customHeight="1">
      <c r="A9280" s="18">
        <v>45790.0</v>
      </c>
      <c r="B9280" s="19" t="str">
        <f t="shared" si="1"/>
        <v>May</v>
      </c>
      <c r="C9280" s="20" t="s">
        <v>7</v>
      </c>
      <c r="D9280" s="19" t="s">
        <v>118</v>
      </c>
      <c r="E9280" s="19" t="s">
        <v>68</v>
      </c>
      <c r="F9280" s="21">
        <v>1.0</v>
      </c>
      <c r="G9280" s="22">
        <v>33250.0</v>
      </c>
      <c r="H9280" s="15" t="str">
        <f t="shared" si="2"/>
        <v>Base Range</v>
      </c>
      <c r="I9280" s="22">
        <v>27175.0</v>
      </c>
      <c r="J9280" s="23">
        <f t="shared" si="3"/>
        <v>1.223551058</v>
      </c>
      <c r="K9280" s="24" t="str">
        <f t="shared" si="4"/>
        <v>Over Achived</v>
      </c>
    </row>
    <row r="9281" ht="22.5" customHeight="1">
      <c r="A9281" s="18">
        <v>45790.0</v>
      </c>
      <c r="B9281" s="19" t="str">
        <f t="shared" si="1"/>
        <v>May</v>
      </c>
      <c r="C9281" s="20" t="s">
        <v>7</v>
      </c>
      <c r="D9281" s="19" t="s">
        <v>118</v>
      </c>
      <c r="E9281" s="19" t="s">
        <v>63</v>
      </c>
      <c r="F9281" s="21">
        <v>1.0</v>
      </c>
      <c r="G9281" s="22">
        <v>30128.0</v>
      </c>
      <c r="H9281" s="15" t="str">
        <f t="shared" si="2"/>
        <v>Base Range</v>
      </c>
      <c r="I9281" s="22">
        <v>24811.0</v>
      </c>
      <c r="J9281" s="23">
        <f t="shared" si="3"/>
        <v>1.214300109</v>
      </c>
      <c r="K9281" s="24" t="str">
        <f t="shared" si="4"/>
        <v>Over Achived</v>
      </c>
    </row>
    <row r="9282" ht="22.5" customHeight="1">
      <c r="A9282" s="18">
        <v>45790.0</v>
      </c>
      <c r="B9282" s="19" t="str">
        <f t="shared" si="1"/>
        <v>May</v>
      </c>
      <c r="C9282" s="20" t="s">
        <v>7</v>
      </c>
      <c r="D9282" s="19" t="s">
        <v>126</v>
      </c>
      <c r="E9282" s="19" t="s">
        <v>26</v>
      </c>
      <c r="F9282" s="21">
        <v>4.0</v>
      </c>
      <c r="G9282" s="22">
        <v>120993.0</v>
      </c>
      <c r="H9282" s="15" t="str">
        <f t="shared" si="2"/>
        <v>Very High Range</v>
      </c>
      <c r="I9282" s="22">
        <v>87734.0</v>
      </c>
      <c r="J9282" s="23">
        <f t="shared" si="3"/>
        <v>1.379089065</v>
      </c>
      <c r="K9282" s="24" t="str">
        <f t="shared" si="4"/>
        <v>Over Achived</v>
      </c>
    </row>
    <row r="9283" ht="22.5" customHeight="1">
      <c r="A9283" s="18">
        <v>45790.0</v>
      </c>
      <c r="B9283" s="19" t="str">
        <f t="shared" si="1"/>
        <v>May</v>
      </c>
      <c r="C9283" s="20" t="s">
        <v>92</v>
      </c>
      <c r="D9283" s="19" t="s">
        <v>98</v>
      </c>
      <c r="E9283" s="19" t="s">
        <v>19</v>
      </c>
      <c r="F9283" s="21">
        <v>2.0</v>
      </c>
      <c r="G9283" s="22">
        <v>33085.0</v>
      </c>
      <c r="H9283" s="15" t="str">
        <f t="shared" si="2"/>
        <v>Base Range</v>
      </c>
      <c r="I9283" s="22">
        <v>40583.0</v>
      </c>
      <c r="J9283" s="23">
        <f t="shared" si="3"/>
        <v>0.8152428357</v>
      </c>
      <c r="K9283" s="24" t="str">
        <f t="shared" si="4"/>
        <v>Target Not Meet</v>
      </c>
    </row>
    <row r="9284" ht="22.5" customHeight="1">
      <c r="A9284" s="18">
        <v>45790.0</v>
      </c>
      <c r="B9284" s="19" t="str">
        <f t="shared" si="1"/>
        <v>May</v>
      </c>
      <c r="C9284" s="20" t="s">
        <v>7</v>
      </c>
      <c r="D9284" s="19" t="s">
        <v>126</v>
      </c>
      <c r="E9284" s="19" t="s">
        <v>68</v>
      </c>
      <c r="F9284" s="21">
        <v>2.0</v>
      </c>
      <c r="G9284" s="22">
        <v>34769.0</v>
      </c>
      <c r="H9284" s="15" t="str">
        <f t="shared" si="2"/>
        <v>Base Range</v>
      </c>
      <c r="I9284" s="22">
        <v>30591.0</v>
      </c>
      <c r="J9284" s="23">
        <f t="shared" si="3"/>
        <v>1.136576117</v>
      </c>
      <c r="K9284" s="24" t="str">
        <f t="shared" si="4"/>
        <v>Over Achived</v>
      </c>
    </row>
    <row r="9285" ht="22.5" customHeight="1">
      <c r="A9285" s="18">
        <v>45790.0</v>
      </c>
      <c r="B9285" s="19" t="str">
        <f t="shared" si="1"/>
        <v>May</v>
      </c>
      <c r="C9285" s="20" t="s">
        <v>92</v>
      </c>
      <c r="D9285" s="19" t="s">
        <v>144</v>
      </c>
      <c r="E9285" s="19" t="s">
        <v>9</v>
      </c>
      <c r="F9285" s="21">
        <v>3.0</v>
      </c>
      <c r="G9285" s="22">
        <v>58238.0</v>
      </c>
      <c r="H9285" s="15" t="str">
        <f t="shared" si="2"/>
        <v>Medium Range</v>
      </c>
      <c r="I9285" s="22">
        <v>49040.0</v>
      </c>
      <c r="J9285" s="23">
        <f t="shared" si="3"/>
        <v>1.187561175</v>
      </c>
      <c r="K9285" s="24" t="str">
        <f t="shared" si="4"/>
        <v>Over Achived</v>
      </c>
    </row>
    <row r="9286" ht="22.5" customHeight="1">
      <c r="A9286" s="18">
        <v>45790.0</v>
      </c>
      <c r="B9286" s="19" t="str">
        <f t="shared" si="1"/>
        <v>May</v>
      </c>
      <c r="C9286" s="20" t="s">
        <v>92</v>
      </c>
      <c r="D9286" s="19" t="s">
        <v>144</v>
      </c>
      <c r="E9286" s="19" t="s">
        <v>26</v>
      </c>
      <c r="F9286" s="21">
        <v>2.0</v>
      </c>
      <c r="G9286" s="22">
        <v>49427.0</v>
      </c>
      <c r="H9286" s="15" t="str">
        <f t="shared" si="2"/>
        <v>Base Range</v>
      </c>
      <c r="I9286" s="22">
        <v>35943.0</v>
      </c>
      <c r="J9286" s="23">
        <f t="shared" si="3"/>
        <v>1.375149542</v>
      </c>
      <c r="K9286" s="24" t="str">
        <f t="shared" si="4"/>
        <v>Over Achived</v>
      </c>
    </row>
    <row r="9287" ht="22.5" customHeight="1">
      <c r="A9287" s="18">
        <v>45790.0</v>
      </c>
      <c r="B9287" s="19" t="str">
        <f t="shared" si="1"/>
        <v>May</v>
      </c>
      <c r="C9287" s="20" t="s">
        <v>92</v>
      </c>
      <c r="D9287" s="19" t="s">
        <v>144</v>
      </c>
      <c r="E9287" s="19" t="s">
        <v>68</v>
      </c>
      <c r="F9287" s="21">
        <v>1.0</v>
      </c>
      <c r="G9287" s="22">
        <v>30020.0</v>
      </c>
      <c r="H9287" s="15" t="str">
        <f t="shared" si="2"/>
        <v>Base Range</v>
      </c>
      <c r="I9287" s="22">
        <v>22609.0</v>
      </c>
      <c r="J9287" s="23">
        <f t="shared" si="3"/>
        <v>1.327789818</v>
      </c>
      <c r="K9287" s="24" t="str">
        <f t="shared" si="4"/>
        <v>Over Achived</v>
      </c>
    </row>
    <row r="9288" ht="22.5" customHeight="1">
      <c r="A9288" s="18">
        <v>45790.0</v>
      </c>
      <c r="B9288" s="19" t="str">
        <f t="shared" si="1"/>
        <v>May</v>
      </c>
      <c r="C9288" s="20" t="s">
        <v>92</v>
      </c>
      <c r="D9288" s="25" t="s">
        <v>149</v>
      </c>
      <c r="E9288" s="19" t="s">
        <v>38</v>
      </c>
      <c r="F9288" s="21">
        <v>2.0</v>
      </c>
      <c r="G9288" s="22">
        <v>43283.0</v>
      </c>
      <c r="H9288" s="15" t="str">
        <f t="shared" si="2"/>
        <v>Base Range</v>
      </c>
      <c r="I9288" s="22">
        <v>34555.0</v>
      </c>
      <c r="J9288" s="23">
        <f t="shared" si="3"/>
        <v>1.252582839</v>
      </c>
      <c r="K9288" s="24" t="str">
        <f t="shared" si="4"/>
        <v>Over Achived</v>
      </c>
    </row>
    <row r="9289" ht="22.5" customHeight="1">
      <c r="A9289" s="18">
        <v>45790.0</v>
      </c>
      <c r="B9289" s="19" t="str">
        <f t="shared" si="1"/>
        <v>May</v>
      </c>
      <c r="C9289" s="20" t="s">
        <v>7</v>
      </c>
      <c r="D9289" s="19" t="s">
        <v>126</v>
      </c>
      <c r="E9289" s="19" t="s">
        <v>68</v>
      </c>
      <c r="F9289" s="21">
        <v>1.0</v>
      </c>
      <c r="G9289" s="22">
        <v>34429.0</v>
      </c>
      <c r="H9289" s="15" t="str">
        <f t="shared" si="2"/>
        <v>Base Range</v>
      </c>
      <c r="I9289" s="22">
        <v>32332.0</v>
      </c>
      <c r="J9289" s="23">
        <f t="shared" si="3"/>
        <v>1.064858345</v>
      </c>
      <c r="K9289" s="24" t="str">
        <f t="shared" si="4"/>
        <v>Over Achived</v>
      </c>
    </row>
    <row r="9290" ht="22.5" customHeight="1">
      <c r="A9290" s="18">
        <v>45790.0</v>
      </c>
      <c r="B9290" s="19" t="str">
        <f t="shared" si="1"/>
        <v>May</v>
      </c>
      <c r="C9290" s="20" t="s">
        <v>92</v>
      </c>
      <c r="D9290" s="25" t="s">
        <v>149</v>
      </c>
      <c r="E9290" s="19" t="s">
        <v>9</v>
      </c>
      <c r="F9290" s="21">
        <v>2.0</v>
      </c>
      <c r="G9290" s="22">
        <v>56547.0</v>
      </c>
      <c r="H9290" s="15" t="str">
        <f t="shared" si="2"/>
        <v>Medium Range</v>
      </c>
      <c r="I9290" s="22">
        <v>48651.0</v>
      </c>
      <c r="J9290" s="23">
        <f t="shared" si="3"/>
        <v>1.162298822</v>
      </c>
      <c r="K9290" s="24" t="str">
        <f t="shared" si="4"/>
        <v>Over Achived</v>
      </c>
    </row>
    <row r="9291" ht="22.5" customHeight="1">
      <c r="A9291" s="18">
        <v>45790.0</v>
      </c>
      <c r="B9291" s="19" t="str">
        <f t="shared" si="1"/>
        <v>May</v>
      </c>
      <c r="C9291" s="20" t="s">
        <v>92</v>
      </c>
      <c r="D9291" s="25" t="s">
        <v>149</v>
      </c>
      <c r="E9291" s="19" t="s">
        <v>19</v>
      </c>
      <c r="F9291" s="21">
        <v>2.0</v>
      </c>
      <c r="G9291" s="22">
        <v>37030.0</v>
      </c>
      <c r="H9291" s="15" t="str">
        <f t="shared" si="2"/>
        <v>Base Range</v>
      </c>
      <c r="I9291" s="22">
        <v>32007.0</v>
      </c>
      <c r="J9291" s="23">
        <f t="shared" si="3"/>
        <v>1.156934421</v>
      </c>
      <c r="K9291" s="24" t="str">
        <f t="shared" si="4"/>
        <v>Over Achived</v>
      </c>
    </row>
    <row r="9292" ht="22.5" customHeight="1">
      <c r="A9292" s="18">
        <v>45790.0</v>
      </c>
      <c r="B9292" s="19" t="str">
        <f t="shared" si="1"/>
        <v>May</v>
      </c>
      <c r="C9292" s="20" t="s">
        <v>92</v>
      </c>
      <c r="D9292" s="19" t="s">
        <v>158</v>
      </c>
      <c r="E9292" s="19" t="s">
        <v>68</v>
      </c>
      <c r="F9292" s="21">
        <v>1.0</v>
      </c>
      <c r="G9292" s="22">
        <v>30919.0</v>
      </c>
      <c r="H9292" s="15" t="str">
        <f t="shared" si="2"/>
        <v>Base Range</v>
      </c>
      <c r="I9292" s="22">
        <v>28911.0</v>
      </c>
      <c r="J9292" s="23">
        <f t="shared" si="3"/>
        <v>1.069454533</v>
      </c>
      <c r="K9292" s="24" t="str">
        <f t="shared" si="4"/>
        <v>Over Achived</v>
      </c>
    </row>
    <row r="9293" ht="22.5" customHeight="1">
      <c r="A9293" s="18">
        <v>45790.0</v>
      </c>
      <c r="B9293" s="19" t="str">
        <f t="shared" si="1"/>
        <v>May</v>
      </c>
      <c r="C9293" s="20" t="s">
        <v>92</v>
      </c>
      <c r="D9293" s="19" t="s">
        <v>158</v>
      </c>
      <c r="E9293" s="19" t="s">
        <v>34</v>
      </c>
      <c r="F9293" s="21">
        <v>2.0</v>
      </c>
      <c r="G9293" s="22">
        <v>64610.0</v>
      </c>
      <c r="H9293" s="15" t="str">
        <f t="shared" si="2"/>
        <v>Medium Range</v>
      </c>
      <c r="I9293" s="22">
        <v>54054.0</v>
      </c>
      <c r="J9293" s="23">
        <f t="shared" si="3"/>
        <v>1.195286195</v>
      </c>
      <c r="K9293" s="24" t="str">
        <f t="shared" si="4"/>
        <v>Over Achived</v>
      </c>
    </row>
    <row r="9294" ht="22.5" customHeight="1">
      <c r="A9294" s="18">
        <v>45790.0</v>
      </c>
      <c r="B9294" s="19" t="str">
        <f t="shared" si="1"/>
        <v>May</v>
      </c>
      <c r="C9294" s="20" t="s">
        <v>92</v>
      </c>
      <c r="D9294" s="19" t="s">
        <v>158</v>
      </c>
      <c r="E9294" s="19" t="s">
        <v>19</v>
      </c>
      <c r="F9294" s="21">
        <v>2.0</v>
      </c>
      <c r="G9294" s="22">
        <v>35860.0</v>
      </c>
      <c r="H9294" s="15" t="str">
        <f t="shared" si="2"/>
        <v>Base Range</v>
      </c>
      <c r="I9294" s="22">
        <v>32649.0</v>
      </c>
      <c r="J9294" s="23">
        <f t="shared" si="3"/>
        <v>1.098349107</v>
      </c>
      <c r="K9294" s="24" t="str">
        <f t="shared" si="4"/>
        <v>Over Achived</v>
      </c>
    </row>
    <row r="9295" ht="22.5" customHeight="1">
      <c r="A9295" s="18">
        <v>45790.0</v>
      </c>
      <c r="B9295" s="19" t="str">
        <f t="shared" si="1"/>
        <v>May</v>
      </c>
      <c r="C9295" s="20" t="s">
        <v>92</v>
      </c>
      <c r="D9295" s="19" t="s">
        <v>158</v>
      </c>
      <c r="E9295" s="19" t="s">
        <v>9</v>
      </c>
      <c r="F9295" s="21">
        <v>2.0</v>
      </c>
      <c r="G9295" s="22">
        <v>55895.0</v>
      </c>
      <c r="H9295" s="15" t="str">
        <f t="shared" si="2"/>
        <v>Medium Range</v>
      </c>
      <c r="I9295" s="22">
        <v>49764.0</v>
      </c>
      <c r="J9295" s="23">
        <f t="shared" si="3"/>
        <v>1.123201511</v>
      </c>
      <c r="K9295" s="24" t="str">
        <f t="shared" si="4"/>
        <v>Over Achived</v>
      </c>
    </row>
    <row r="9296" ht="22.5" customHeight="1">
      <c r="A9296" s="18">
        <v>45790.0</v>
      </c>
      <c r="B9296" s="19" t="str">
        <f t="shared" si="1"/>
        <v>May</v>
      </c>
      <c r="C9296" s="20" t="s">
        <v>7</v>
      </c>
      <c r="D9296" s="19" t="s">
        <v>131</v>
      </c>
      <c r="E9296" s="19" t="s">
        <v>26</v>
      </c>
      <c r="F9296" s="21">
        <v>4.0</v>
      </c>
      <c r="G9296" s="22">
        <v>124463.0</v>
      </c>
      <c r="H9296" s="15" t="str">
        <f t="shared" si="2"/>
        <v>Very High Range</v>
      </c>
      <c r="I9296" s="22">
        <v>114130.0</v>
      </c>
      <c r="J9296" s="23">
        <f t="shared" si="3"/>
        <v>1.090537107</v>
      </c>
      <c r="K9296" s="24" t="str">
        <f t="shared" si="4"/>
        <v>Over Achived</v>
      </c>
    </row>
    <row r="9297" ht="22.5" customHeight="1">
      <c r="A9297" s="18">
        <v>45790.0</v>
      </c>
      <c r="B9297" s="19" t="str">
        <f t="shared" si="1"/>
        <v>May</v>
      </c>
      <c r="C9297" s="20" t="s">
        <v>7</v>
      </c>
      <c r="D9297" s="19" t="s">
        <v>131</v>
      </c>
      <c r="E9297" s="19" t="s">
        <v>26</v>
      </c>
      <c r="F9297" s="21">
        <v>5.0</v>
      </c>
      <c r="G9297" s="22">
        <v>128380.0</v>
      </c>
      <c r="H9297" s="15" t="str">
        <f t="shared" si="2"/>
        <v>Very High Range</v>
      </c>
      <c r="I9297" s="22">
        <v>93949.0</v>
      </c>
      <c r="J9297" s="23">
        <f t="shared" si="3"/>
        <v>1.366486072</v>
      </c>
      <c r="K9297" s="24" t="str">
        <f t="shared" si="4"/>
        <v>Over Achived</v>
      </c>
    </row>
    <row r="9298" ht="22.5" customHeight="1">
      <c r="A9298" s="18">
        <v>45790.0</v>
      </c>
      <c r="B9298" s="19" t="str">
        <f t="shared" si="1"/>
        <v>May</v>
      </c>
      <c r="C9298" s="20" t="s">
        <v>92</v>
      </c>
      <c r="D9298" s="19" t="s">
        <v>158</v>
      </c>
      <c r="E9298" s="19" t="s">
        <v>63</v>
      </c>
      <c r="F9298" s="21">
        <v>2.0</v>
      </c>
      <c r="G9298" s="22">
        <v>55995.0</v>
      </c>
      <c r="H9298" s="15" t="str">
        <f t="shared" si="2"/>
        <v>Medium Range</v>
      </c>
      <c r="I9298" s="22">
        <v>48436.0</v>
      </c>
      <c r="J9298" s="23">
        <f t="shared" si="3"/>
        <v>1.156061607</v>
      </c>
      <c r="K9298" s="24" t="str">
        <f t="shared" si="4"/>
        <v>Over Achived</v>
      </c>
    </row>
    <row r="9299" ht="22.5" customHeight="1">
      <c r="A9299" s="18">
        <v>45791.0</v>
      </c>
      <c r="B9299" s="19" t="str">
        <f t="shared" si="1"/>
        <v>May</v>
      </c>
      <c r="C9299" s="20" t="s">
        <v>57</v>
      </c>
      <c r="D9299" s="19" t="s">
        <v>58</v>
      </c>
      <c r="E9299" s="19" t="s">
        <v>9</v>
      </c>
      <c r="F9299" s="21">
        <v>1.0</v>
      </c>
      <c r="G9299" s="22">
        <v>36347.0</v>
      </c>
      <c r="H9299" s="15" t="str">
        <f t="shared" si="2"/>
        <v>Base Range</v>
      </c>
      <c r="I9299" s="22">
        <v>27935.0</v>
      </c>
      <c r="J9299" s="23">
        <f t="shared" si="3"/>
        <v>1.301127618</v>
      </c>
      <c r="K9299" s="24" t="str">
        <f t="shared" si="4"/>
        <v>Over Achived</v>
      </c>
    </row>
    <row r="9300" ht="22.5" customHeight="1">
      <c r="A9300" s="18">
        <v>45791.0</v>
      </c>
      <c r="B9300" s="19" t="str">
        <f t="shared" si="1"/>
        <v>May</v>
      </c>
      <c r="C9300" s="20" t="s">
        <v>13</v>
      </c>
      <c r="D9300" s="19" t="s">
        <v>169</v>
      </c>
      <c r="E9300" s="19" t="s">
        <v>38</v>
      </c>
      <c r="F9300" s="21">
        <v>1.0</v>
      </c>
      <c r="G9300" s="22">
        <v>26600.0</v>
      </c>
      <c r="H9300" s="15" t="str">
        <f t="shared" si="2"/>
        <v>Base Range</v>
      </c>
      <c r="I9300" s="22">
        <v>33237.0</v>
      </c>
      <c r="J9300" s="23">
        <f t="shared" si="3"/>
        <v>0.8003129043</v>
      </c>
      <c r="K9300" s="24" t="str">
        <f t="shared" si="4"/>
        <v>Target Not Meet</v>
      </c>
    </row>
    <row r="9301" ht="22.5" customHeight="1">
      <c r="A9301" s="18">
        <v>45791.0</v>
      </c>
      <c r="B9301" s="19" t="str">
        <f t="shared" si="1"/>
        <v>May</v>
      </c>
      <c r="C9301" s="20" t="s">
        <v>13</v>
      </c>
      <c r="D9301" s="19" t="s">
        <v>169</v>
      </c>
      <c r="E9301" s="19" t="s">
        <v>26</v>
      </c>
      <c r="F9301" s="21">
        <v>1.0</v>
      </c>
      <c r="G9301" s="22">
        <v>30173.0</v>
      </c>
      <c r="H9301" s="15" t="str">
        <f t="shared" si="2"/>
        <v>Base Range</v>
      </c>
      <c r="I9301" s="22">
        <v>36089.0</v>
      </c>
      <c r="J9301" s="23">
        <f t="shared" si="3"/>
        <v>0.8360719333</v>
      </c>
      <c r="K9301" s="24" t="str">
        <f t="shared" si="4"/>
        <v>Target Not Meet</v>
      </c>
    </row>
    <row r="9302" ht="22.5" customHeight="1">
      <c r="A9302" s="18">
        <v>45791.0</v>
      </c>
      <c r="B9302" s="19" t="str">
        <f t="shared" si="1"/>
        <v>May</v>
      </c>
      <c r="C9302" s="20" t="s">
        <v>13</v>
      </c>
      <c r="D9302" s="19" t="s">
        <v>37</v>
      </c>
      <c r="E9302" s="19" t="s">
        <v>63</v>
      </c>
      <c r="F9302" s="21">
        <v>1.0</v>
      </c>
      <c r="G9302" s="22">
        <v>9772.0</v>
      </c>
      <c r="H9302" s="15" t="str">
        <f t="shared" si="2"/>
        <v>Base Range</v>
      </c>
      <c r="I9302" s="22">
        <v>12562.0</v>
      </c>
      <c r="J9302" s="23">
        <f t="shared" si="3"/>
        <v>0.777901608</v>
      </c>
      <c r="K9302" s="24" t="str">
        <f t="shared" si="4"/>
        <v>Target Not Meet</v>
      </c>
    </row>
    <row r="9303" ht="22.5" customHeight="1">
      <c r="A9303" s="18">
        <v>45791.0</v>
      </c>
      <c r="B9303" s="19" t="str">
        <f t="shared" si="1"/>
        <v>May</v>
      </c>
      <c r="C9303" s="20" t="s">
        <v>13</v>
      </c>
      <c r="D9303" s="19" t="s">
        <v>37</v>
      </c>
      <c r="E9303" s="19" t="s">
        <v>63</v>
      </c>
      <c r="F9303" s="21">
        <v>1.0</v>
      </c>
      <c r="G9303" s="22">
        <v>7753.0</v>
      </c>
      <c r="H9303" s="15" t="str">
        <f t="shared" si="2"/>
        <v>Base Range</v>
      </c>
      <c r="I9303" s="22">
        <v>8377.0</v>
      </c>
      <c r="J9303" s="23">
        <f t="shared" si="3"/>
        <v>0.9255103259</v>
      </c>
      <c r="K9303" s="24" t="str">
        <f t="shared" si="4"/>
        <v>Target Not Meet</v>
      </c>
    </row>
    <row r="9304" ht="22.5" customHeight="1">
      <c r="A9304" s="18">
        <v>45791.0</v>
      </c>
      <c r="B9304" s="19" t="str">
        <f t="shared" si="1"/>
        <v>May</v>
      </c>
      <c r="C9304" s="20" t="s">
        <v>13</v>
      </c>
      <c r="D9304" s="19" t="s">
        <v>14</v>
      </c>
      <c r="E9304" s="19" t="s">
        <v>34</v>
      </c>
      <c r="F9304" s="21">
        <v>2.0</v>
      </c>
      <c r="G9304" s="22">
        <v>47297.0</v>
      </c>
      <c r="H9304" s="15" t="str">
        <f t="shared" si="2"/>
        <v>Base Range</v>
      </c>
      <c r="I9304" s="22">
        <v>41978.0</v>
      </c>
      <c r="J9304" s="23">
        <f t="shared" si="3"/>
        <v>1.126709229</v>
      </c>
      <c r="K9304" s="24" t="str">
        <f t="shared" si="4"/>
        <v>Over Achived</v>
      </c>
    </row>
    <row r="9305" ht="22.5" customHeight="1">
      <c r="A9305" s="18">
        <v>45791.0</v>
      </c>
      <c r="B9305" s="19" t="str">
        <f t="shared" si="1"/>
        <v>May</v>
      </c>
      <c r="C9305" s="20" t="s">
        <v>13</v>
      </c>
      <c r="D9305" s="19" t="s">
        <v>37</v>
      </c>
      <c r="E9305" s="19" t="s">
        <v>63</v>
      </c>
      <c r="F9305" s="21">
        <v>2.0</v>
      </c>
      <c r="G9305" s="22">
        <v>37972.0</v>
      </c>
      <c r="H9305" s="15" t="str">
        <f t="shared" si="2"/>
        <v>Base Range</v>
      </c>
      <c r="I9305" s="22">
        <v>46783.0</v>
      </c>
      <c r="J9305" s="23">
        <f t="shared" si="3"/>
        <v>0.811662356</v>
      </c>
      <c r="K9305" s="24" t="str">
        <f t="shared" si="4"/>
        <v>Target Not Meet</v>
      </c>
    </row>
    <row r="9306" ht="22.5" customHeight="1">
      <c r="A9306" s="18">
        <v>45791.0</v>
      </c>
      <c r="B9306" s="19" t="str">
        <f t="shared" si="1"/>
        <v>May</v>
      </c>
      <c r="C9306" s="20" t="s">
        <v>13</v>
      </c>
      <c r="D9306" s="19" t="s">
        <v>29</v>
      </c>
      <c r="E9306" s="19" t="s">
        <v>26</v>
      </c>
      <c r="F9306" s="21">
        <v>1.0</v>
      </c>
      <c r="G9306" s="22">
        <v>31439.0</v>
      </c>
      <c r="H9306" s="15" t="str">
        <f t="shared" si="2"/>
        <v>Base Range</v>
      </c>
      <c r="I9306" s="22">
        <v>36692.0</v>
      </c>
      <c r="J9306" s="23">
        <f t="shared" si="3"/>
        <v>0.8568352774</v>
      </c>
      <c r="K9306" s="24" t="str">
        <f t="shared" si="4"/>
        <v>Target Not Meet</v>
      </c>
    </row>
    <row r="9307" ht="22.5" customHeight="1">
      <c r="A9307" s="18">
        <v>45791.0</v>
      </c>
      <c r="B9307" s="19" t="str">
        <f t="shared" si="1"/>
        <v>May</v>
      </c>
      <c r="C9307" s="20" t="s">
        <v>13</v>
      </c>
      <c r="D9307" s="19" t="s">
        <v>29</v>
      </c>
      <c r="E9307" s="19" t="s">
        <v>23</v>
      </c>
      <c r="F9307" s="21">
        <v>1.0</v>
      </c>
      <c r="G9307" s="22">
        <v>21637.0</v>
      </c>
      <c r="H9307" s="15" t="str">
        <f t="shared" si="2"/>
        <v>Base Range</v>
      </c>
      <c r="I9307" s="22">
        <v>27484.0</v>
      </c>
      <c r="J9307" s="23">
        <f t="shared" si="3"/>
        <v>0.787258041</v>
      </c>
      <c r="K9307" s="24" t="str">
        <f t="shared" si="4"/>
        <v>Target Not Meet</v>
      </c>
    </row>
    <row r="9308" ht="22.5" customHeight="1">
      <c r="A9308" s="18">
        <v>45791.0</v>
      </c>
      <c r="B9308" s="19" t="str">
        <f t="shared" si="1"/>
        <v>May</v>
      </c>
      <c r="C9308" s="20" t="s">
        <v>13</v>
      </c>
      <c r="D9308" s="19" t="s">
        <v>18</v>
      </c>
      <c r="E9308" s="19" t="s">
        <v>68</v>
      </c>
      <c r="F9308" s="21">
        <v>1.0</v>
      </c>
      <c r="G9308" s="22">
        <v>20637.0</v>
      </c>
      <c r="H9308" s="15" t="str">
        <f t="shared" si="2"/>
        <v>Base Range</v>
      </c>
      <c r="I9308" s="22">
        <v>18132.0</v>
      </c>
      <c r="J9308" s="23">
        <f t="shared" si="3"/>
        <v>1.138153541</v>
      </c>
      <c r="K9308" s="24" t="str">
        <f t="shared" si="4"/>
        <v>Over Achived</v>
      </c>
    </row>
    <row r="9309" ht="22.5" customHeight="1">
      <c r="A9309" s="18">
        <v>45791.0</v>
      </c>
      <c r="B9309" s="19" t="str">
        <f t="shared" si="1"/>
        <v>May</v>
      </c>
      <c r="C9309" s="20" t="s">
        <v>13</v>
      </c>
      <c r="D9309" s="19" t="s">
        <v>18</v>
      </c>
      <c r="E9309" s="19" t="s">
        <v>26</v>
      </c>
      <c r="F9309" s="21">
        <v>1.0</v>
      </c>
      <c r="G9309" s="22">
        <v>31942.0</v>
      </c>
      <c r="H9309" s="15" t="str">
        <f t="shared" si="2"/>
        <v>Base Range</v>
      </c>
      <c r="I9309" s="22">
        <v>22489.0</v>
      </c>
      <c r="J9309" s="23">
        <f t="shared" si="3"/>
        <v>1.420338832</v>
      </c>
      <c r="K9309" s="24" t="str">
        <f t="shared" si="4"/>
        <v>Over Achived</v>
      </c>
    </row>
    <row r="9310" ht="22.5" customHeight="1">
      <c r="A9310" s="18">
        <v>45791.0</v>
      </c>
      <c r="B9310" s="19" t="str">
        <f t="shared" si="1"/>
        <v>May</v>
      </c>
      <c r="C9310" s="20" t="s">
        <v>57</v>
      </c>
      <c r="D9310" s="19" t="s">
        <v>58</v>
      </c>
      <c r="E9310" s="19" t="s">
        <v>9</v>
      </c>
      <c r="F9310" s="21">
        <v>1.0</v>
      </c>
      <c r="G9310" s="22">
        <v>29731.0</v>
      </c>
      <c r="H9310" s="15" t="str">
        <f t="shared" si="2"/>
        <v>Base Range</v>
      </c>
      <c r="I9310" s="22">
        <v>24609.0</v>
      </c>
      <c r="J9310" s="23">
        <f t="shared" si="3"/>
        <v>1.208135235</v>
      </c>
      <c r="K9310" s="24" t="str">
        <f t="shared" si="4"/>
        <v>Over Achived</v>
      </c>
    </row>
    <row r="9311" ht="22.5" customHeight="1">
      <c r="A9311" s="18">
        <v>45791.0</v>
      </c>
      <c r="B9311" s="19" t="str">
        <f t="shared" si="1"/>
        <v>May</v>
      </c>
      <c r="C9311" s="20" t="s">
        <v>13</v>
      </c>
      <c r="D9311" s="19" t="s">
        <v>37</v>
      </c>
      <c r="E9311" s="19" t="s">
        <v>19</v>
      </c>
      <c r="F9311" s="21">
        <v>1.0</v>
      </c>
      <c r="G9311" s="22">
        <v>27004.0</v>
      </c>
      <c r="H9311" s="15" t="str">
        <f t="shared" si="2"/>
        <v>Base Range</v>
      </c>
      <c r="I9311" s="22">
        <v>29869.0</v>
      </c>
      <c r="J9311" s="23">
        <f t="shared" si="3"/>
        <v>0.9040811544</v>
      </c>
      <c r="K9311" s="24" t="str">
        <f t="shared" si="4"/>
        <v>Target Not Meet</v>
      </c>
    </row>
    <row r="9312" ht="22.5" customHeight="1">
      <c r="A9312" s="18">
        <v>45791.0</v>
      </c>
      <c r="B9312" s="19" t="str">
        <f t="shared" si="1"/>
        <v>May</v>
      </c>
      <c r="C9312" s="20" t="s">
        <v>57</v>
      </c>
      <c r="D9312" s="19" t="s">
        <v>58</v>
      </c>
      <c r="E9312" s="19" t="s">
        <v>63</v>
      </c>
      <c r="F9312" s="21">
        <v>1.0</v>
      </c>
      <c r="G9312" s="22">
        <v>13655.0</v>
      </c>
      <c r="H9312" s="15" t="str">
        <f t="shared" si="2"/>
        <v>Base Range</v>
      </c>
      <c r="I9312" s="22">
        <v>12461.0</v>
      </c>
      <c r="J9312" s="23">
        <f t="shared" si="3"/>
        <v>1.095818955</v>
      </c>
      <c r="K9312" s="24" t="str">
        <f t="shared" si="4"/>
        <v>Over Achived</v>
      </c>
    </row>
    <row r="9313" ht="22.5" customHeight="1">
      <c r="A9313" s="18">
        <v>45791.0</v>
      </c>
      <c r="B9313" s="19" t="str">
        <f t="shared" si="1"/>
        <v>May</v>
      </c>
      <c r="C9313" s="20" t="s">
        <v>57</v>
      </c>
      <c r="D9313" s="19" t="s">
        <v>71</v>
      </c>
      <c r="E9313" s="19" t="s">
        <v>19</v>
      </c>
      <c r="F9313" s="21">
        <v>1.0</v>
      </c>
      <c r="G9313" s="22">
        <v>20459.0</v>
      </c>
      <c r="H9313" s="15" t="str">
        <f t="shared" si="2"/>
        <v>Base Range</v>
      </c>
      <c r="I9313" s="22">
        <v>26405.0</v>
      </c>
      <c r="J9313" s="23">
        <f t="shared" si="3"/>
        <v>0.7748153759</v>
      </c>
      <c r="K9313" s="24" t="str">
        <f t="shared" si="4"/>
        <v>Target Not Meet</v>
      </c>
    </row>
    <row r="9314" ht="22.5" customHeight="1">
      <c r="A9314" s="18">
        <v>45791.0</v>
      </c>
      <c r="B9314" s="19" t="str">
        <f t="shared" si="1"/>
        <v>May</v>
      </c>
      <c r="C9314" s="20" t="s">
        <v>57</v>
      </c>
      <c r="D9314" s="25" t="s">
        <v>62</v>
      </c>
      <c r="E9314" s="19" t="s">
        <v>9</v>
      </c>
      <c r="F9314" s="21">
        <v>2.0</v>
      </c>
      <c r="G9314" s="22">
        <v>34640.0</v>
      </c>
      <c r="H9314" s="15" t="str">
        <f t="shared" si="2"/>
        <v>Base Range</v>
      </c>
      <c r="I9314" s="22">
        <v>31251.0</v>
      </c>
      <c r="J9314" s="23">
        <f t="shared" si="3"/>
        <v>1.10844453</v>
      </c>
      <c r="K9314" s="24" t="str">
        <f t="shared" si="4"/>
        <v>Over Achived</v>
      </c>
    </row>
    <row r="9315" ht="22.5" customHeight="1">
      <c r="A9315" s="18">
        <v>45791.0</v>
      </c>
      <c r="B9315" s="19" t="str">
        <f t="shared" si="1"/>
        <v>May</v>
      </c>
      <c r="C9315" s="20" t="s">
        <v>57</v>
      </c>
      <c r="D9315" s="25" t="s">
        <v>62</v>
      </c>
      <c r="E9315" s="19" t="s">
        <v>23</v>
      </c>
      <c r="F9315" s="21">
        <v>1.0</v>
      </c>
      <c r="G9315" s="22">
        <v>18663.0</v>
      </c>
      <c r="H9315" s="15" t="str">
        <f t="shared" si="2"/>
        <v>Base Range</v>
      </c>
      <c r="I9315" s="22">
        <v>14004.0</v>
      </c>
      <c r="J9315" s="23">
        <f t="shared" si="3"/>
        <v>1.33269066</v>
      </c>
      <c r="K9315" s="24" t="str">
        <f t="shared" si="4"/>
        <v>Over Achived</v>
      </c>
    </row>
    <row r="9316" ht="22.5" customHeight="1">
      <c r="A9316" s="18">
        <v>45791.0</v>
      </c>
      <c r="B9316" s="19" t="str">
        <f t="shared" si="1"/>
        <v>May</v>
      </c>
      <c r="C9316" s="20" t="s">
        <v>57</v>
      </c>
      <c r="D9316" s="25" t="s">
        <v>62</v>
      </c>
      <c r="E9316" s="19" t="s">
        <v>68</v>
      </c>
      <c r="F9316" s="21">
        <v>1.0</v>
      </c>
      <c r="G9316" s="22">
        <v>13822.0</v>
      </c>
      <c r="H9316" s="15" t="str">
        <f t="shared" si="2"/>
        <v>Base Range</v>
      </c>
      <c r="I9316" s="22">
        <v>11592.0</v>
      </c>
      <c r="J9316" s="23">
        <f t="shared" si="3"/>
        <v>1.192374051</v>
      </c>
      <c r="K9316" s="24" t="str">
        <f t="shared" si="4"/>
        <v>Over Achived</v>
      </c>
    </row>
    <row r="9317" ht="22.5" customHeight="1">
      <c r="A9317" s="18">
        <v>45791.0</v>
      </c>
      <c r="B9317" s="19" t="str">
        <f t="shared" si="1"/>
        <v>May</v>
      </c>
      <c r="C9317" s="20" t="s">
        <v>57</v>
      </c>
      <c r="D9317" s="19" t="s">
        <v>71</v>
      </c>
      <c r="E9317" s="19" t="s">
        <v>63</v>
      </c>
      <c r="F9317" s="21">
        <v>1.0</v>
      </c>
      <c r="G9317" s="22">
        <v>11849.0</v>
      </c>
      <c r="H9317" s="15" t="str">
        <f t="shared" si="2"/>
        <v>Base Range</v>
      </c>
      <c r="I9317" s="22">
        <v>14777.0</v>
      </c>
      <c r="J9317" s="23">
        <f t="shared" si="3"/>
        <v>0.8018542329</v>
      </c>
      <c r="K9317" s="24" t="str">
        <f t="shared" si="4"/>
        <v>Target Not Meet</v>
      </c>
    </row>
    <row r="9318" ht="22.5" customHeight="1">
      <c r="A9318" s="18">
        <v>45791.0</v>
      </c>
      <c r="B9318" s="19" t="str">
        <f t="shared" si="1"/>
        <v>May</v>
      </c>
      <c r="C9318" s="20" t="s">
        <v>57</v>
      </c>
      <c r="D9318" s="19" t="s">
        <v>71</v>
      </c>
      <c r="E9318" s="19" t="s">
        <v>26</v>
      </c>
      <c r="F9318" s="21">
        <v>1.0</v>
      </c>
      <c r="G9318" s="22">
        <v>25101.0</v>
      </c>
      <c r="H9318" s="15" t="str">
        <f t="shared" si="2"/>
        <v>Base Range</v>
      </c>
      <c r="I9318" s="22">
        <v>31448.0</v>
      </c>
      <c r="J9318" s="23">
        <f t="shared" si="3"/>
        <v>0.7981747647</v>
      </c>
      <c r="K9318" s="24" t="str">
        <f t="shared" si="4"/>
        <v>Target Not Meet</v>
      </c>
    </row>
    <row r="9319" ht="22.5" customHeight="1">
      <c r="A9319" s="18">
        <v>45791.0</v>
      </c>
      <c r="B9319" s="19" t="str">
        <f t="shared" si="1"/>
        <v>May</v>
      </c>
      <c r="C9319" s="20" t="s">
        <v>57</v>
      </c>
      <c r="D9319" s="19" t="s">
        <v>71</v>
      </c>
      <c r="E9319" s="19" t="s">
        <v>38</v>
      </c>
      <c r="F9319" s="21">
        <v>1.0</v>
      </c>
      <c r="G9319" s="22">
        <v>21666.0</v>
      </c>
      <c r="H9319" s="15" t="str">
        <f t="shared" si="2"/>
        <v>Base Range</v>
      </c>
      <c r="I9319" s="22">
        <v>25881.0</v>
      </c>
      <c r="J9319" s="23">
        <f t="shared" si="3"/>
        <v>0.8371392141</v>
      </c>
      <c r="K9319" s="24" t="str">
        <f t="shared" si="4"/>
        <v>Target Not Meet</v>
      </c>
    </row>
    <row r="9320" ht="22.5" customHeight="1">
      <c r="A9320" s="18">
        <v>45791.0</v>
      </c>
      <c r="B9320" s="19" t="str">
        <f t="shared" si="1"/>
        <v>May</v>
      </c>
      <c r="C9320" s="20" t="s">
        <v>57</v>
      </c>
      <c r="D9320" s="19" t="s">
        <v>80</v>
      </c>
      <c r="E9320" s="19" t="s">
        <v>63</v>
      </c>
      <c r="F9320" s="21">
        <v>1.0</v>
      </c>
      <c r="G9320" s="22">
        <v>14997.0</v>
      </c>
      <c r="H9320" s="15" t="str">
        <f t="shared" si="2"/>
        <v>Base Range</v>
      </c>
      <c r="I9320" s="22">
        <v>15749.0</v>
      </c>
      <c r="J9320" s="23">
        <f t="shared" si="3"/>
        <v>0.9522509366</v>
      </c>
      <c r="K9320" s="24" t="str">
        <f t="shared" si="4"/>
        <v>Target Not Meet</v>
      </c>
    </row>
    <row r="9321" ht="22.5" customHeight="1">
      <c r="A9321" s="18">
        <v>45791.0</v>
      </c>
      <c r="B9321" s="19" t="str">
        <f t="shared" si="1"/>
        <v>May</v>
      </c>
      <c r="C9321" s="20" t="s">
        <v>57</v>
      </c>
      <c r="D9321" s="19" t="s">
        <v>80</v>
      </c>
      <c r="E9321" s="19" t="s">
        <v>9</v>
      </c>
      <c r="F9321" s="21">
        <v>1.0</v>
      </c>
      <c r="G9321" s="22">
        <v>34964.0</v>
      </c>
      <c r="H9321" s="15" t="str">
        <f t="shared" si="2"/>
        <v>Base Range</v>
      </c>
      <c r="I9321" s="22">
        <v>44194.0</v>
      </c>
      <c r="J9321" s="23">
        <f t="shared" si="3"/>
        <v>0.7911481197</v>
      </c>
      <c r="K9321" s="24" t="str">
        <f t="shared" si="4"/>
        <v>Target Not Meet</v>
      </c>
    </row>
    <row r="9322" ht="22.5" customHeight="1">
      <c r="A9322" s="18">
        <v>45791.0</v>
      </c>
      <c r="B9322" s="19" t="str">
        <f t="shared" si="1"/>
        <v>May</v>
      </c>
      <c r="C9322" s="20" t="s">
        <v>57</v>
      </c>
      <c r="D9322" s="19" t="s">
        <v>85</v>
      </c>
      <c r="E9322" s="19" t="s">
        <v>68</v>
      </c>
      <c r="F9322" s="21">
        <v>1.0</v>
      </c>
      <c r="G9322" s="22">
        <v>15026.0</v>
      </c>
      <c r="H9322" s="15" t="str">
        <f t="shared" si="2"/>
        <v>Base Range</v>
      </c>
      <c r="I9322" s="22">
        <v>17134.0</v>
      </c>
      <c r="J9322" s="23">
        <f t="shared" si="3"/>
        <v>0.8769697677</v>
      </c>
      <c r="K9322" s="24" t="str">
        <f t="shared" si="4"/>
        <v>Target Not Meet</v>
      </c>
    </row>
    <row r="9323" ht="22.5" customHeight="1">
      <c r="A9323" s="18">
        <v>45791.0</v>
      </c>
      <c r="B9323" s="19" t="str">
        <f t="shared" si="1"/>
        <v>May</v>
      </c>
      <c r="C9323" s="20" t="s">
        <v>57</v>
      </c>
      <c r="D9323" s="19" t="s">
        <v>85</v>
      </c>
      <c r="E9323" s="19" t="s">
        <v>34</v>
      </c>
      <c r="F9323" s="21">
        <v>1.0</v>
      </c>
      <c r="G9323" s="22">
        <v>34023.0</v>
      </c>
      <c r="H9323" s="15" t="str">
        <f t="shared" si="2"/>
        <v>Base Range</v>
      </c>
      <c r="I9323" s="22">
        <v>37764.0</v>
      </c>
      <c r="J9323" s="23">
        <f t="shared" si="3"/>
        <v>0.9009374007</v>
      </c>
      <c r="K9323" s="24" t="str">
        <f t="shared" si="4"/>
        <v>Target Not Meet</v>
      </c>
    </row>
    <row r="9324" ht="22.5" customHeight="1">
      <c r="A9324" s="18">
        <v>45791.0</v>
      </c>
      <c r="B9324" s="19" t="str">
        <f t="shared" si="1"/>
        <v>May</v>
      </c>
      <c r="C9324" s="20" t="s">
        <v>57</v>
      </c>
      <c r="D9324" s="19" t="s">
        <v>85</v>
      </c>
      <c r="E9324" s="19" t="s">
        <v>68</v>
      </c>
      <c r="F9324" s="21">
        <v>1.0</v>
      </c>
      <c r="G9324" s="22">
        <v>14922.0</v>
      </c>
      <c r="H9324" s="15" t="str">
        <f t="shared" si="2"/>
        <v>Base Range</v>
      </c>
      <c r="I9324" s="22">
        <v>15760.0</v>
      </c>
      <c r="J9324" s="23">
        <f t="shared" si="3"/>
        <v>0.9468274112</v>
      </c>
      <c r="K9324" s="24" t="str">
        <f t="shared" si="4"/>
        <v>Target Not Meet</v>
      </c>
    </row>
    <row r="9325" ht="22.5" customHeight="1">
      <c r="A9325" s="18">
        <v>45791.0</v>
      </c>
      <c r="B9325" s="19" t="str">
        <f t="shared" si="1"/>
        <v>May</v>
      </c>
      <c r="C9325" s="20" t="s">
        <v>57</v>
      </c>
      <c r="D9325" s="19" t="s">
        <v>85</v>
      </c>
      <c r="E9325" s="19" t="s">
        <v>68</v>
      </c>
      <c r="F9325" s="21">
        <v>1.0</v>
      </c>
      <c r="G9325" s="22">
        <v>14564.0</v>
      </c>
      <c r="H9325" s="15" t="str">
        <f t="shared" si="2"/>
        <v>Base Range</v>
      </c>
      <c r="I9325" s="22">
        <v>17826.0</v>
      </c>
      <c r="J9325" s="23">
        <f t="shared" si="3"/>
        <v>0.8170088635</v>
      </c>
      <c r="K9325" s="24" t="str">
        <f t="shared" si="4"/>
        <v>Target Not Meet</v>
      </c>
    </row>
    <row r="9326" ht="22.5" customHeight="1">
      <c r="A9326" s="18">
        <v>45791.0</v>
      </c>
      <c r="B9326" s="19" t="str">
        <f t="shared" si="1"/>
        <v>May</v>
      </c>
      <c r="C9326" s="20" t="s">
        <v>57</v>
      </c>
      <c r="D9326" s="19" t="s">
        <v>85</v>
      </c>
      <c r="E9326" s="19" t="s">
        <v>9</v>
      </c>
      <c r="F9326" s="21">
        <v>1.0</v>
      </c>
      <c r="G9326" s="22">
        <v>39374.0</v>
      </c>
      <c r="H9326" s="15" t="str">
        <f t="shared" si="2"/>
        <v>Base Range</v>
      </c>
      <c r="I9326" s="22">
        <v>51083.0</v>
      </c>
      <c r="J9326" s="23">
        <f t="shared" si="3"/>
        <v>0.7707848012</v>
      </c>
      <c r="K9326" s="24" t="str">
        <f t="shared" si="4"/>
        <v>Target Not Meet</v>
      </c>
    </row>
    <row r="9327" ht="22.5" customHeight="1">
      <c r="A9327" s="18">
        <v>45791.0</v>
      </c>
      <c r="B9327" s="19" t="str">
        <f t="shared" si="1"/>
        <v>May</v>
      </c>
      <c r="C9327" s="20" t="s">
        <v>92</v>
      </c>
      <c r="D9327" s="19" t="s">
        <v>93</v>
      </c>
      <c r="E9327" s="19" t="s">
        <v>34</v>
      </c>
      <c r="F9327" s="21">
        <v>3.0</v>
      </c>
      <c r="G9327" s="22">
        <v>56101.0</v>
      </c>
      <c r="H9327" s="15" t="str">
        <f t="shared" si="2"/>
        <v>Medium Range</v>
      </c>
      <c r="I9327" s="22">
        <v>60048.0</v>
      </c>
      <c r="J9327" s="23">
        <f t="shared" si="3"/>
        <v>0.9342692513</v>
      </c>
      <c r="K9327" s="24" t="str">
        <f t="shared" si="4"/>
        <v>Target Not Meet</v>
      </c>
    </row>
    <row r="9328" ht="22.5" customHeight="1">
      <c r="A9328" s="18">
        <v>45791.0</v>
      </c>
      <c r="B9328" s="19" t="str">
        <f t="shared" si="1"/>
        <v>May</v>
      </c>
      <c r="C9328" s="20" t="s">
        <v>57</v>
      </c>
      <c r="D9328" s="25" t="s">
        <v>62</v>
      </c>
      <c r="E9328" s="19" t="s">
        <v>34</v>
      </c>
      <c r="F9328" s="21">
        <v>1.0</v>
      </c>
      <c r="G9328" s="22">
        <v>34256.0</v>
      </c>
      <c r="H9328" s="15" t="str">
        <f t="shared" si="2"/>
        <v>Base Range</v>
      </c>
      <c r="I9328" s="22">
        <v>26796.0</v>
      </c>
      <c r="J9328" s="23">
        <f t="shared" si="3"/>
        <v>1.278399761</v>
      </c>
      <c r="K9328" s="24" t="str">
        <f t="shared" si="4"/>
        <v>Over Achived</v>
      </c>
    </row>
    <row r="9329" ht="22.5" customHeight="1">
      <c r="A9329" s="18">
        <v>45791.0</v>
      </c>
      <c r="B9329" s="19" t="str">
        <f t="shared" si="1"/>
        <v>May</v>
      </c>
      <c r="C9329" s="20" t="s">
        <v>92</v>
      </c>
      <c r="D9329" s="19" t="s">
        <v>93</v>
      </c>
      <c r="E9329" s="19" t="s">
        <v>63</v>
      </c>
      <c r="F9329" s="21">
        <v>1.0</v>
      </c>
      <c r="G9329" s="22">
        <v>12788.0</v>
      </c>
      <c r="H9329" s="15" t="str">
        <f t="shared" si="2"/>
        <v>Base Range</v>
      </c>
      <c r="I9329" s="22">
        <v>14936.0</v>
      </c>
      <c r="J9329" s="23">
        <f t="shared" si="3"/>
        <v>0.8561863953</v>
      </c>
      <c r="K9329" s="24" t="str">
        <f t="shared" si="4"/>
        <v>Target Not Meet</v>
      </c>
    </row>
    <row r="9330" ht="22.5" customHeight="1">
      <c r="A9330" s="18">
        <v>45791.0</v>
      </c>
      <c r="B9330" s="19" t="str">
        <f t="shared" si="1"/>
        <v>May</v>
      </c>
      <c r="C9330" s="20" t="s">
        <v>13</v>
      </c>
      <c r="D9330" s="19" t="s">
        <v>14</v>
      </c>
      <c r="E9330" s="19" t="s">
        <v>23</v>
      </c>
      <c r="F9330" s="21">
        <v>1.0</v>
      </c>
      <c r="G9330" s="22">
        <v>19804.0</v>
      </c>
      <c r="H9330" s="15" t="str">
        <f t="shared" si="2"/>
        <v>Base Range</v>
      </c>
      <c r="I9330" s="22">
        <v>17689.0</v>
      </c>
      <c r="J9330" s="23">
        <f t="shared" si="3"/>
        <v>1.119565832</v>
      </c>
      <c r="K9330" s="24" t="str">
        <f t="shared" si="4"/>
        <v>Over Achived</v>
      </c>
    </row>
    <row r="9331" ht="22.5" customHeight="1">
      <c r="A9331" s="18">
        <v>45791.0</v>
      </c>
      <c r="B9331" s="19" t="str">
        <f t="shared" si="1"/>
        <v>May</v>
      </c>
      <c r="C9331" s="20" t="s">
        <v>92</v>
      </c>
      <c r="D9331" s="19" t="s">
        <v>93</v>
      </c>
      <c r="E9331" s="19" t="s">
        <v>19</v>
      </c>
      <c r="F9331" s="21">
        <v>1.0</v>
      </c>
      <c r="G9331" s="22">
        <v>33813.0</v>
      </c>
      <c r="H9331" s="15" t="str">
        <f t="shared" si="2"/>
        <v>Base Range</v>
      </c>
      <c r="I9331" s="22">
        <v>43788.0</v>
      </c>
      <c r="J9331" s="23">
        <f t="shared" si="3"/>
        <v>0.7721978624</v>
      </c>
      <c r="K9331" s="24" t="str">
        <f t="shared" si="4"/>
        <v>Target Not Meet</v>
      </c>
    </row>
    <row r="9332" ht="22.5" customHeight="1">
      <c r="A9332" s="18">
        <v>45791.0</v>
      </c>
      <c r="B9332" s="19" t="str">
        <f t="shared" si="1"/>
        <v>May</v>
      </c>
      <c r="C9332" s="20" t="s">
        <v>92</v>
      </c>
      <c r="D9332" s="19" t="s">
        <v>93</v>
      </c>
      <c r="E9332" s="19" t="s">
        <v>68</v>
      </c>
      <c r="F9332" s="21">
        <v>1.0</v>
      </c>
      <c r="G9332" s="22">
        <v>28115.0</v>
      </c>
      <c r="H9332" s="15" t="str">
        <f t="shared" si="2"/>
        <v>Base Range</v>
      </c>
      <c r="I9332" s="22">
        <v>31941.0</v>
      </c>
      <c r="J9332" s="23">
        <f t="shared" si="3"/>
        <v>0.8802166494</v>
      </c>
      <c r="K9332" s="24" t="str">
        <f t="shared" si="4"/>
        <v>Target Not Meet</v>
      </c>
    </row>
    <row r="9333" ht="22.5" customHeight="1">
      <c r="A9333" s="18">
        <v>45791.0</v>
      </c>
      <c r="B9333" s="19" t="str">
        <f t="shared" si="1"/>
        <v>May</v>
      </c>
      <c r="C9333" s="20" t="s">
        <v>7</v>
      </c>
      <c r="D9333" s="19" t="s">
        <v>8</v>
      </c>
      <c r="E9333" s="19" t="s">
        <v>63</v>
      </c>
      <c r="F9333" s="21">
        <v>1.0</v>
      </c>
      <c r="G9333" s="22">
        <v>30958.0</v>
      </c>
      <c r="H9333" s="15" t="str">
        <f t="shared" si="2"/>
        <v>Base Range</v>
      </c>
      <c r="I9333" s="22">
        <v>28285.0</v>
      </c>
      <c r="J9333" s="23">
        <f t="shared" si="3"/>
        <v>1.094502386</v>
      </c>
      <c r="K9333" s="24" t="str">
        <f t="shared" si="4"/>
        <v>Over Achived</v>
      </c>
    </row>
    <row r="9334" ht="22.5" customHeight="1">
      <c r="A9334" s="18">
        <v>45791.0</v>
      </c>
      <c r="B9334" s="19" t="str">
        <f t="shared" si="1"/>
        <v>May</v>
      </c>
      <c r="C9334" s="20" t="s">
        <v>7</v>
      </c>
      <c r="D9334" s="19" t="s">
        <v>8</v>
      </c>
      <c r="E9334" s="19" t="s">
        <v>34</v>
      </c>
      <c r="F9334" s="21">
        <v>3.0</v>
      </c>
      <c r="G9334" s="22">
        <v>81269.0</v>
      </c>
      <c r="H9334" s="15" t="str">
        <f t="shared" si="2"/>
        <v>High Range</v>
      </c>
      <c r="I9334" s="22">
        <v>63203.0</v>
      </c>
      <c r="J9334" s="23">
        <f t="shared" si="3"/>
        <v>1.285840862</v>
      </c>
      <c r="K9334" s="24" t="str">
        <f t="shared" si="4"/>
        <v>Over Achived</v>
      </c>
    </row>
    <row r="9335" ht="22.5" customHeight="1">
      <c r="A9335" s="18">
        <v>45791.0</v>
      </c>
      <c r="B9335" s="19" t="str">
        <f t="shared" si="1"/>
        <v>May</v>
      </c>
      <c r="C9335" s="20" t="s">
        <v>7</v>
      </c>
      <c r="D9335" s="19" t="s">
        <v>8</v>
      </c>
      <c r="E9335" s="19" t="s">
        <v>68</v>
      </c>
      <c r="F9335" s="21">
        <v>1.0</v>
      </c>
      <c r="G9335" s="22">
        <v>31341.0</v>
      </c>
      <c r="H9335" s="15" t="str">
        <f t="shared" si="2"/>
        <v>Base Range</v>
      </c>
      <c r="I9335" s="22">
        <v>24381.0</v>
      </c>
      <c r="J9335" s="23">
        <f t="shared" si="3"/>
        <v>1.285468192</v>
      </c>
      <c r="K9335" s="24" t="str">
        <f t="shared" si="4"/>
        <v>Over Achived</v>
      </c>
    </row>
    <row r="9336" ht="22.5" customHeight="1">
      <c r="A9336" s="18">
        <v>45791.0</v>
      </c>
      <c r="B9336" s="19" t="str">
        <f t="shared" si="1"/>
        <v>May</v>
      </c>
      <c r="C9336" s="20" t="s">
        <v>7</v>
      </c>
      <c r="D9336" s="19" t="s">
        <v>8</v>
      </c>
      <c r="E9336" s="19" t="s">
        <v>38</v>
      </c>
      <c r="F9336" s="21">
        <v>2.0</v>
      </c>
      <c r="G9336" s="22">
        <v>52768.0</v>
      </c>
      <c r="H9336" s="15" t="str">
        <f t="shared" si="2"/>
        <v>Medium Range</v>
      </c>
      <c r="I9336" s="22">
        <v>43312.0</v>
      </c>
      <c r="J9336" s="23">
        <f t="shared" si="3"/>
        <v>1.218322867</v>
      </c>
      <c r="K9336" s="24" t="str">
        <f t="shared" si="4"/>
        <v>Over Achived</v>
      </c>
    </row>
    <row r="9337" ht="22.5" customHeight="1">
      <c r="A9337" s="18">
        <v>45791.0</v>
      </c>
      <c r="B9337" s="19" t="str">
        <f t="shared" si="1"/>
        <v>May</v>
      </c>
      <c r="C9337" s="20" t="s">
        <v>7</v>
      </c>
      <c r="D9337" s="19" t="s">
        <v>106</v>
      </c>
      <c r="E9337" s="19" t="s">
        <v>63</v>
      </c>
      <c r="F9337" s="21">
        <v>1.0</v>
      </c>
      <c r="G9337" s="22">
        <v>34676.0</v>
      </c>
      <c r="H9337" s="15" t="str">
        <f t="shared" si="2"/>
        <v>Base Range</v>
      </c>
      <c r="I9337" s="22">
        <v>30791.0</v>
      </c>
      <c r="J9337" s="23">
        <f t="shared" si="3"/>
        <v>1.126173232</v>
      </c>
      <c r="K9337" s="24" t="str">
        <f t="shared" si="4"/>
        <v>Over Achived</v>
      </c>
    </row>
    <row r="9338" ht="22.5" customHeight="1">
      <c r="A9338" s="18">
        <v>45791.0</v>
      </c>
      <c r="B9338" s="19" t="str">
        <f t="shared" si="1"/>
        <v>May</v>
      </c>
      <c r="C9338" s="20" t="s">
        <v>7</v>
      </c>
      <c r="D9338" s="19" t="s">
        <v>106</v>
      </c>
      <c r="E9338" s="19" t="s">
        <v>26</v>
      </c>
      <c r="F9338" s="21">
        <v>5.0</v>
      </c>
      <c r="G9338" s="22">
        <v>108718.0</v>
      </c>
      <c r="H9338" s="15" t="str">
        <f t="shared" si="2"/>
        <v>Very High Range</v>
      </c>
      <c r="I9338" s="22">
        <v>88154.0</v>
      </c>
      <c r="J9338" s="23">
        <f t="shared" si="3"/>
        <v>1.233273589</v>
      </c>
      <c r="K9338" s="24" t="str">
        <f t="shared" si="4"/>
        <v>Over Achived</v>
      </c>
    </row>
    <row r="9339" ht="22.5" customHeight="1">
      <c r="A9339" s="18">
        <v>45791.0</v>
      </c>
      <c r="B9339" s="19" t="str">
        <f t="shared" si="1"/>
        <v>May</v>
      </c>
      <c r="C9339" s="20" t="s">
        <v>7</v>
      </c>
      <c r="D9339" s="19" t="s">
        <v>106</v>
      </c>
      <c r="E9339" s="19" t="s">
        <v>38</v>
      </c>
      <c r="F9339" s="21">
        <v>2.0</v>
      </c>
      <c r="G9339" s="22">
        <v>53632.0</v>
      </c>
      <c r="H9339" s="15" t="str">
        <f t="shared" si="2"/>
        <v>Medium Range</v>
      </c>
      <c r="I9339" s="22">
        <v>46081.0</v>
      </c>
      <c r="J9339" s="23">
        <f t="shared" si="3"/>
        <v>1.163863631</v>
      </c>
      <c r="K9339" s="24" t="str">
        <f t="shared" si="4"/>
        <v>Over Achived</v>
      </c>
    </row>
    <row r="9340" ht="22.5" customHeight="1">
      <c r="A9340" s="18">
        <v>45791.0</v>
      </c>
      <c r="B9340" s="19" t="str">
        <f t="shared" si="1"/>
        <v>May</v>
      </c>
      <c r="C9340" s="20" t="s">
        <v>7</v>
      </c>
      <c r="D9340" s="19" t="s">
        <v>106</v>
      </c>
      <c r="E9340" s="19" t="s">
        <v>9</v>
      </c>
      <c r="F9340" s="21">
        <v>3.0</v>
      </c>
      <c r="G9340" s="22">
        <v>88348.0</v>
      </c>
      <c r="H9340" s="15" t="str">
        <f t="shared" si="2"/>
        <v>High Range</v>
      </c>
      <c r="I9340" s="22">
        <v>64118.0</v>
      </c>
      <c r="J9340" s="23">
        <f t="shared" si="3"/>
        <v>1.377897002</v>
      </c>
      <c r="K9340" s="24" t="str">
        <f t="shared" si="4"/>
        <v>Over Achived</v>
      </c>
    </row>
    <row r="9341" ht="22.5" customHeight="1">
      <c r="A9341" s="18">
        <v>45791.0</v>
      </c>
      <c r="B9341" s="19" t="str">
        <f t="shared" si="1"/>
        <v>May</v>
      </c>
      <c r="C9341" s="20" t="s">
        <v>7</v>
      </c>
      <c r="D9341" s="19" t="s">
        <v>118</v>
      </c>
      <c r="E9341" s="19" t="s">
        <v>9</v>
      </c>
      <c r="F9341" s="21">
        <v>4.0</v>
      </c>
      <c r="G9341" s="22">
        <v>74149.0</v>
      </c>
      <c r="H9341" s="15" t="str">
        <f t="shared" si="2"/>
        <v>High Range</v>
      </c>
      <c r="I9341" s="22">
        <v>62234.0</v>
      </c>
      <c r="J9341" s="23">
        <f t="shared" si="3"/>
        <v>1.191454832</v>
      </c>
      <c r="K9341" s="24" t="str">
        <f t="shared" si="4"/>
        <v>Over Achived</v>
      </c>
    </row>
    <row r="9342" ht="22.5" customHeight="1">
      <c r="A9342" s="18">
        <v>45791.0</v>
      </c>
      <c r="B9342" s="19" t="str">
        <f t="shared" si="1"/>
        <v>May</v>
      </c>
      <c r="C9342" s="20" t="s">
        <v>7</v>
      </c>
      <c r="D9342" s="19" t="s">
        <v>118</v>
      </c>
      <c r="E9342" s="19" t="s">
        <v>9</v>
      </c>
      <c r="F9342" s="21">
        <v>3.0</v>
      </c>
      <c r="G9342" s="22">
        <v>80664.0</v>
      </c>
      <c r="H9342" s="15" t="str">
        <f t="shared" si="2"/>
        <v>High Range</v>
      </c>
      <c r="I9342" s="22">
        <v>59946.0</v>
      </c>
      <c r="J9342" s="23">
        <f t="shared" si="3"/>
        <v>1.34561105</v>
      </c>
      <c r="K9342" s="24" t="str">
        <f t="shared" si="4"/>
        <v>Over Achived</v>
      </c>
    </row>
    <row r="9343" ht="22.5" customHeight="1">
      <c r="A9343" s="18">
        <v>45791.0</v>
      </c>
      <c r="B9343" s="19" t="str">
        <f t="shared" si="1"/>
        <v>May</v>
      </c>
      <c r="C9343" s="20" t="s">
        <v>7</v>
      </c>
      <c r="D9343" s="19" t="s">
        <v>118</v>
      </c>
      <c r="E9343" s="19" t="s">
        <v>23</v>
      </c>
      <c r="F9343" s="21">
        <v>2.0</v>
      </c>
      <c r="G9343" s="22">
        <v>40534.0</v>
      </c>
      <c r="H9343" s="15" t="str">
        <f t="shared" si="2"/>
        <v>Base Range</v>
      </c>
      <c r="I9343" s="22">
        <v>32832.0</v>
      </c>
      <c r="J9343" s="23">
        <f t="shared" si="3"/>
        <v>1.234588207</v>
      </c>
      <c r="K9343" s="24" t="str">
        <f t="shared" si="4"/>
        <v>Over Achived</v>
      </c>
    </row>
    <row r="9344" ht="22.5" customHeight="1">
      <c r="A9344" s="18">
        <v>45791.0</v>
      </c>
      <c r="B9344" s="19" t="str">
        <f t="shared" si="1"/>
        <v>May</v>
      </c>
      <c r="C9344" s="20" t="s">
        <v>7</v>
      </c>
      <c r="D9344" s="19" t="s">
        <v>126</v>
      </c>
      <c r="E9344" s="19" t="s">
        <v>19</v>
      </c>
      <c r="F9344" s="21">
        <v>1.0</v>
      </c>
      <c r="G9344" s="22">
        <v>47475.0</v>
      </c>
      <c r="H9344" s="15" t="str">
        <f t="shared" si="2"/>
        <v>Base Range</v>
      </c>
      <c r="I9344" s="22">
        <v>44607.0</v>
      </c>
      <c r="J9344" s="23">
        <f t="shared" si="3"/>
        <v>1.064294842</v>
      </c>
      <c r="K9344" s="24" t="str">
        <f t="shared" si="4"/>
        <v>Over Achived</v>
      </c>
    </row>
    <row r="9345" ht="22.5" customHeight="1">
      <c r="A9345" s="18">
        <v>45791.0</v>
      </c>
      <c r="B9345" s="19" t="str">
        <f t="shared" si="1"/>
        <v>May</v>
      </c>
      <c r="C9345" s="20" t="s">
        <v>7</v>
      </c>
      <c r="D9345" s="19" t="s">
        <v>126</v>
      </c>
      <c r="E9345" s="19" t="s">
        <v>68</v>
      </c>
      <c r="F9345" s="21">
        <v>1.0</v>
      </c>
      <c r="G9345" s="22">
        <v>32272.0</v>
      </c>
      <c r="H9345" s="15" t="str">
        <f t="shared" si="2"/>
        <v>Base Range</v>
      </c>
      <c r="I9345" s="22">
        <v>28979.0</v>
      </c>
      <c r="J9345" s="23">
        <f t="shared" si="3"/>
        <v>1.113634011</v>
      </c>
      <c r="K9345" s="24" t="str">
        <f t="shared" si="4"/>
        <v>Over Achived</v>
      </c>
    </row>
    <row r="9346" ht="22.5" customHeight="1">
      <c r="A9346" s="18">
        <v>45791.0</v>
      </c>
      <c r="B9346" s="19" t="str">
        <f t="shared" si="1"/>
        <v>May</v>
      </c>
      <c r="C9346" s="20" t="s">
        <v>7</v>
      </c>
      <c r="D9346" s="19" t="s">
        <v>131</v>
      </c>
      <c r="E9346" s="19" t="s">
        <v>23</v>
      </c>
      <c r="F9346" s="21">
        <v>2.0</v>
      </c>
      <c r="G9346" s="22">
        <v>38468.0</v>
      </c>
      <c r="H9346" s="15" t="str">
        <f t="shared" si="2"/>
        <v>Base Range</v>
      </c>
      <c r="I9346" s="22">
        <v>33960.0</v>
      </c>
      <c r="J9346" s="23">
        <f t="shared" si="3"/>
        <v>1.132744405</v>
      </c>
      <c r="K9346" s="24" t="str">
        <f t="shared" si="4"/>
        <v>Over Achived</v>
      </c>
    </row>
    <row r="9347" ht="22.5" customHeight="1">
      <c r="A9347" s="18">
        <v>45791.0</v>
      </c>
      <c r="B9347" s="19" t="str">
        <f t="shared" si="1"/>
        <v>May</v>
      </c>
      <c r="C9347" s="20" t="s">
        <v>7</v>
      </c>
      <c r="D9347" s="19" t="s">
        <v>106</v>
      </c>
      <c r="E9347" s="19" t="s">
        <v>26</v>
      </c>
      <c r="F9347" s="21">
        <v>5.0</v>
      </c>
      <c r="G9347" s="22">
        <v>113216.0</v>
      </c>
      <c r="H9347" s="15" t="str">
        <f t="shared" si="2"/>
        <v>Very High Range</v>
      </c>
      <c r="I9347" s="22">
        <v>91841.0</v>
      </c>
      <c r="J9347" s="23">
        <f t="shared" si="3"/>
        <v>1.232739191</v>
      </c>
      <c r="K9347" s="24" t="str">
        <f t="shared" si="4"/>
        <v>Over Achived</v>
      </c>
    </row>
    <row r="9348" ht="22.5" customHeight="1">
      <c r="A9348" s="18">
        <v>45791.0</v>
      </c>
      <c r="B9348" s="19" t="str">
        <f t="shared" si="1"/>
        <v>May</v>
      </c>
      <c r="C9348" s="20" t="s">
        <v>92</v>
      </c>
      <c r="D9348" s="19" t="s">
        <v>158</v>
      </c>
      <c r="E9348" s="19" t="s">
        <v>63</v>
      </c>
      <c r="F9348" s="21">
        <v>1.0</v>
      </c>
      <c r="G9348" s="22">
        <v>10631.0</v>
      </c>
      <c r="H9348" s="15" t="str">
        <f t="shared" si="2"/>
        <v>Base Range</v>
      </c>
      <c r="I9348" s="22">
        <v>7447.0</v>
      </c>
      <c r="J9348" s="23">
        <f t="shared" si="3"/>
        <v>1.42755472</v>
      </c>
      <c r="K9348" s="24" t="str">
        <f t="shared" si="4"/>
        <v>Over Achived</v>
      </c>
    </row>
    <row r="9349" ht="22.5" customHeight="1">
      <c r="A9349" s="18">
        <v>45791.0</v>
      </c>
      <c r="B9349" s="19" t="str">
        <f t="shared" si="1"/>
        <v>May</v>
      </c>
      <c r="C9349" s="20" t="s">
        <v>7</v>
      </c>
      <c r="D9349" s="19" t="s">
        <v>131</v>
      </c>
      <c r="E9349" s="19" t="s">
        <v>9</v>
      </c>
      <c r="F9349" s="21">
        <v>4.0</v>
      </c>
      <c r="G9349" s="22">
        <v>78488.0</v>
      </c>
      <c r="H9349" s="15" t="str">
        <f t="shared" si="2"/>
        <v>High Range</v>
      </c>
      <c r="I9349" s="22">
        <v>66497.0</v>
      </c>
      <c r="J9349" s="23">
        <f t="shared" si="3"/>
        <v>1.180323924</v>
      </c>
      <c r="K9349" s="24" t="str">
        <f t="shared" si="4"/>
        <v>Over Achived</v>
      </c>
    </row>
    <row r="9350" ht="22.5" customHeight="1">
      <c r="A9350" s="18">
        <v>45791.0</v>
      </c>
      <c r="B9350" s="19" t="str">
        <f t="shared" si="1"/>
        <v>May</v>
      </c>
      <c r="C9350" s="20" t="s">
        <v>92</v>
      </c>
      <c r="D9350" s="19" t="s">
        <v>98</v>
      </c>
      <c r="E9350" s="19" t="s">
        <v>63</v>
      </c>
      <c r="F9350" s="21">
        <v>2.0</v>
      </c>
      <c r="G9350" s="22">
        <v>55787.0</v>
      </c>
      <c r="H9350" s="15" t="str">
        <f t="shared" si="2"/>
        <v>Medium Range</v>
      </c>
      <c r="I9350" s="22">
        <v>72368.0</v>
      </c>
      <c r="J9350" s="23">
        <f t="shared" si="3"/>
        <v>0.7708793942</v>
      </c>
      <c r="K9350" s="24" t="str">
        <f t="shared" si="4"/>
        <v>Target Not Meet</v>
      </c>
    </row>
    <row r="9351" ht="22.5" customHeight="1">
      <c r="A9351" s="18">
        <v>45791.0</v>
      </c>
      <c r="B9351" s="19" t="str">
        <f t="shared" si="1"/>
        <v>May</v>
      </c>
      <c r="C9351" s="20" t="s">
        <v>92</v>
      </c>
      <c r="D9351" s="19" t="s">
        <v>98</v>
      </c>
      <c r="E9351" s="19" t="s">
        <v>26</v>
      </c>
      <c r="F9351" s="21">
        <v>2.0</v>
      </c>
      <c r="G9351" s="22">
        <v>45383.0</v>
      </c>
      <c r="H9351" s="15" t="str">
        <f t="shared" si="2"/>
        <v>Base Range</v>
      </c>
      <c r="I9351" s="22">
        <v>48039.0</v>
      </c>
      <c r="J9351" s="23">
        <f t="shared" si="3"/>
        <v>0.9447115885</v>
      </c>
      <c r="K9351" s="24" t="str">
        <f t="shared" si="4"/>
        <v>Target Not Meet</v>
      </c>
    </row>
    <row r="9352" ht="22.5" customHeight="1">
      <c r="A9352" s="18">
        <v>45791.0</v>
      </c>
      <c r="B9352" s="19" t="str">
        <f t="shared" si="1"/>
        <v>May</v>
      </c>
      <c r="C9352" s="20" t="s">
        <v>92</v>
      </c>
      <c r="D9352" s="19" t="s">
        <v>98</v>
      </c>
      <c r="E9352" s="19" t="s">
        <v>34</v>
      </c>
      <c r="F9352" s="21">
        <v>2.0</v>
      </c>
      <c r="G9352" s="22">
        <v>61200.0</v>
      </c>
      <c r="H9352" s="15" t="str">
        <f t="shared" si="2"/>
        <v>Medium Range</v>
      </c>
      <c r="I9352" s="22">
        <v>69029.0</v>
      </c>
      <c r="J9352" s="23">
        <f t="shared" si="3"/>
        <v>0.8865838995</v>
      </c>
      <c r="K9352" s="24" t="str">
        <f t="shared" si="4"/>
        <v>Target Not Meet</v>
      </c>
    </row>
    <row r="9353" ht="22.5" customHeight="1">
      <c r="A9353" s="18">
        <v>45791.0</v>
      </c>
      <c r="B9353" s="19" t="str">
        <f t="shared" si="1"/>
        <v>May</v>
      </c>
      <c r="C9353" s="20" t="s">
        <v>92</v>
      </c>
      <c r="D9353" s="19" t="s">
        <v>98</v>
      </c>
      <c r="E9353" s="19" t="s">
        <v>68</v>
      </c>
      <c r="F9353" s="21">
        <v>1.0</v>
      </c>
      <c r="G9353" s="22">
        <v>27989.0</v>
      </c>
      <c r="H9353" s="15" t="str">
        <f t="shared" si="2"/>
        <v>Base Range</v>
      </c>
      <c r="I9353" s="22">
        <v>33002.0</v>
      </c>
      <c r="J9353" s="23">
        <f t="shared" si="3"/>
        <v>0.8481001151</v>
      </c>
      <c r="K9353" s="24" t="str">
        <f t="shared" si="4"/>
        <v>Target Not Meet</v>
      </c>
    </row>
    <row r="9354" ht="22.5" customHeight="1">
      <c r="A9354" s="18">
        <v>45791.0</v>
      </c>
      <c r="B9354" s="19" t="str">
        <f t="shared" si="1"/>
        <v>May</v>
      </c>
      <c r="C9354" s="20" t="s">
        <v>92</v>
      </c>
      <c r="D9354" s="19" t="s">
        <v>144</v>
      </c>
      <c r="E9354" s="19" t="s">
        <v>23</v>
      </c>
      <c r="F9354" s="21">
        <v>1.0</v>
      </c>
      <c r="G9354" s="22">
        <v>28704.0</v>
      </c>
      <c r="H9354" s="15" t="str">
        <f t="shared" si="2"/>
        <v>Base Range</v>
      </c>
      <c r="I9354" s="22">
        <v>25853.0</v>
      </c>
      <c r="J9354" s="23">
        <f t="shared" si="3"/>
        <v>1.110277337</v>
      </c>
      <c r="K9354" s="24" t="str">
        <f t="shared" si="4"/>
        <v>Over Achived</v>
      </c>
    </row>
    <row r="9355" ht="22.5" customHeight="1">
      <c r="A9355" s="18">
        <v>45791.0</v>
      </c>
      <c r="B9355" s="19" t="str">
        <f t="shared" si="1"/>
        <v>May</v>
      </c>
      <c r="C9355" s="20" t="s">
        <v>92</v>
      </c>
      <c r="D9355" s="19" t="s">
        <v>98</v>
      </c>
      <c r="E9355" s="19" t="s">
        <v>34</v>
      </c>
      <c r="F9355" s="21">
        <v>2.0</v>
      </c>
      <c r="G9355" s="22">
        <v>63379.0</v>
      </c>
      <c r="H9355" s="15" t="str">
        <f t="shared" si="2"/>
        <v>Medium Range</v>
      </c>
      <c r="I9355" s="22">
        <v>80411.0</v>
      </c>
      <c r="J9355" s="23">
        <f t="shared" si="3"/>
        <v>0.7881881832</v>
      </c>
      <c r="K9355" s="24" t="str">
        <f t="shared" si="4"/>
        <v>Target Not Meet</v>
      </c>
    </row>
    <row r="9356" ht="22.5" customHeight="1">
      <c r="A9356" s="18">
        <v>45791.0</v>
      </c>
      <c r="B9356" s="19" t="str">
        <f t="shared" si="1"/>
        <v>May</v>
      </c>
      <c r="C9356" s="20" t="s">
        <v>92</v>
      </c>
      <c r="D9356" s="19" t="s">
        <v>144</v>
      </c>
      <c r="E9356" s="19" t="s">
        <v>63</v>
      </c>
      <c r="F9356" s="21">
        <v>1.0</v>
      </c>
      <c r="G9356" s="22">
        <v>12185.0</v>
      </c>
      <c r="H9356" s="15" t="str">
        <f t="shared" si="2"/>
        <v>Base Range</v>
      </c>
      <c r="I9356" s="22">
        <v>11552.0</v>
      </c>
      <c r="J9356" s="23">
        <f t="shared" si="3"/>
        <v>1.054795706</v>
      </c>
      <c r="K9356" s="24" t="str">
        <f t="shared" si="4"/>
        <v>Over Achived</v>
      </c>
    </row>
    <row r="9357" ht="22.5" customHeight="1">
      <c r="A9357" s="18">
        <v>45791.0</v>
      </c>
      <c r="B9357" s="19" t="str">
        <f t="shared" si="1"/>
        <v>May</v>
      </c>
      <c r="C9357" s="20" t="s">
        <v>92</v>
      </c>
      <c r="D9357" s="25" t="s">
        <v>149</v>
      </c>
      <c r="E9357" s="19" t="s">
        <v>68</v>
      </c>
      <c r="F9357" s="21">
        <v>1.0</v>
      </c>
      <c r="G9357" s="22">
        <v>28590.0</v>
      </c>
      <c r="H9357" s="15" t="str">
        <f t="shared" si="2"/>
        <v>Base Range</v>
      </c>
      <c r="I9357" s="22">
        <v>22995.0</v>
      </c>
      <c r="J9357" s="23">
        <f t="shared" si="3"/>
        <v>1.243313764</v>
      </c>
      <c r="K9357" s="24" t="str">
        <f t="shared" si="4"/>
        <v>Over Achived</v>
      </c>
    </row>
    <row r="9358" ht="22.5" customHeight="1">
      <c r="A9358" s="18">
        <v>45791.0</v>
      </c>
      <c r="B9358" s="19" t="str">
        <f t="shared" si="1"/>
        <v>May</v>
      </c>
      <c r="C9358" s="20" t="s">
        <v>92</v>
      </c>
      <c r="D9358" s="25" t="s">
        <v>149</v>
      </c>
      <c r="E9358" s="19" t="s">
        <v>19</v>
      </c>
      <c r="F9358" s="21">
        <v>1.0</v>
      </c>
      <c r="G9358" s="22">
        <v>31196.0</v>
      </c>
      <c r="H9358" s="15" t="str">
        <f t="shared" si="2"/>
        <v>Base Range</v>
      </c>
      <c r="I9358" s="22">
        <v>23698.0</v>
      </c>
      <c r="J9358" s="23">
        <f t="shared" si="3"/>
        <v>1.316398008</v>
      </c>
      <c r="K9358" s="24" t="str">
        <f t="shared" si="4"/>
        <v>Over Achived</v>
      </c>
    </row>
    <row r="9359" ht="22.5" customHeight="1">
      <c r="A9359" s="18">
        <v>45791.0</v>
      </c>
      <c r="B9359" s="19" t="str">
        <f t="shared" si="1"/>
        <v>May</v>
      </c>
      <c r="C9359" s="20" t="s">
        <v>92</v>
      </c>
      <c r="D9359" s="19" t="s">
        <v>158</v>
      </c>
      <c r="E9359" s="19" t="s">
        <v>23</v>
      </c>
      <c r="F9359" s="21">
        <v>1.0</v>
      </c>
      <c r="G9359" s="22">
        <v>32849.0</v>
      </c>
      <c r="H9359" s="15" t="str">
        <f t="shared" si="2"/>
        <v>Base Range</v>
      </c>
      <c r="I9359" s="22">
        <v>24218.0</v>
      </c>
      <c r="J9359" s="23">
        <f t="shared" si="3"/>
        <v>1.356387811</v>
      </c>
      <c r="K9359" s="24" t="str">
        <f t="shared" si="4"/>
        <v>Over Achived</v>
      </c>
    </row>
    <row r="9360" ht="22.5" customHeight="1">
      <c r="A9360" s="18">
        <v>45791.0</v>
      </c>
      <c r="B9360" s="19" t="str">
        <f t="shared" si="1"/>
        <v>May</v>
      </c>
      <c r="C9360" s="20" t="s">
        <v>92</v>
      </c>
      <c r="D9360" s="19" t="s">
        <v>158</v>
      </c>
      <c r="E9360" s="19" t="s">
        <v>38</v>
      </c>
      <c r="F9360" s="21">
        <v>2.0</v>
      </c>
      <c r="G9360" s="22">
        <v>39682.0</v>
      </c>
      <c r="H9360" s="15" t="str">
        <f t="shared" si="2"/>
        <v>Base Range</v>
      </c>
      <c r="I9360" s="22">
        <v>29083.0</v>
      </c>
      <c r="J9360" s="23">
        <f t="shared" si="3"/>
        <v>1.364439707</v>
      </c>
      <c r="K9360" s="24" t="str">
        <f t="shared" si="4"/>
        <v>Over Achived</v>
      </c>
    </row>
    <row r="9361" ht="22.5" customHeight="1">
      <c r="A9361" s="18">
        <v>45791.0</v>
      </c>
      <c r="B9361" s="19" t="str">
        <f t="shared" si="1"/>
        <v>May</v>
      </c>
      <c r="C9361" s="20" t="s">
        <v>92</v>
      </c>
      <c r="D9361" s="19" t="s">
        <v>144</v>
      </c>
      <c r="E9361" s="19" t="s">
        <v>26</v>
      </c>
      <c r="F9361" s="21">
        <v>2.0</v>
      </c>
      <c r="G9361" s="22">
        <v>43910.0</v>
      </c>
      <c r="H9361" s="15" t="str">
        <f t="shared" si="2"/>
        <v>Base Range</v>
      </c>
      <c r="I9361" s="22">
        <v>34789.0</v>
      </c>
      <c r="J9361" s="23">
        <f t="shared" si="3"/>
        <v>1.262180574</v>
      </c>
      <c r="K9361" s="24" t="str">
        <f t="shared" si="4"/>
        <v>Over Achived</v>
      </c>
    </row>
    <row r="9362" ht="22.5" customHeight="1">
      <c r="A9362" s="18">
        <v>45792.0</v>
      </c>
      <c r="B9362" s="19" t="str">
        <f t="shared" si="1"/>
        <v>May</v>
      </c>
      <c r="C9362" s="20" t="s">
        <v>13</v>
      </c>
      <c r="D9362" s="19" t="s">
        <v>169</v>
      </c>
      <c r="E9362" s="19" t="s">
        <v>34</v>
      </c>
      <c r="F9362" s="21">
        <v>2.0</v>
      </c>
      <c r="G9362" s="22">
        <v>47091.0</v>
      </c>
      <c r="H9362" s="15" t="str">
        <f t="shared" si="2"/>
        <v>Base Range</v>
      </c>
      <c r="I9362" s="22">
        <v>57889.0</v>
      </c>
      <c r="J9362" s="23">
        <f t="shared" si="3"/>
        <v>0.8134706075</v>
      </c>
      <c r="K9362" s="24" t="str">
        <f t="shared" si="4"/>
        <v>Target Not Meet</v>
      </c>
    </row>
    <row r="9363" ht="22.5" customHeight="1">
      <c r="A9363" s="18">
        <v>45792.0</v>
      </c>
      <c r="B9363" s="19" t="str">
        <f t="shared" si="1"/>
        <v>May</v>
      </c>
      <c r="C9363" s="20" t="s">
        <v>13</v>
      </c>
      <c r="D9363" s="19" t="s">
        <v>37</v>
      </c>
      <c r="E9363" s="19" t="s">
        <v>19</v>
      </c>
      <c r="F9363" s="21">
        <v>1.0</v>
      </c>
      <c r="G9363" s="22">
        <v>25790.0</v>
      </c>
      <c r="H9363" s="15" t="str">
        <f t="shared" si="2"/>
        <v>Base Range</v>
      </c>
      <c r="I9363" s="22">
        <v>27183.0</v>
      </c>
      <c r="J9363" s="23">
        <f t="shared" si="3"/>
        <v>0.9487547364</v>
      </c>
      <c r="K9363" s="24" t="str">
        <f t="shared" si="4"/>
        <v>Target Not Meet</v>
      </c>
    </row>
    <row r="9364" ht="22.5" customHeight="1">
      <c r="A9364" s="18">
        <v>45792.0</v>
      </c>
      <c r="B9364" s="19" t="str">
        <f t="shared" si="1"/>
        <v>May</v>
      </c>
      <c r="C9364" s="20" t="s">
        <v>13</v>
      </c>
      <c r="D9364" s="19" t="s">
        <v>169</v>
      </c>
      <c r="E9364" s="19" t="s">
        <v>63</v>
      </c>
      <c r="F9364" s="21">
        <v>1.0</v>
      </c>
      <c r="G9364" s="22">
        <v>8720.0</v>
      </c>
      <c r="H9364" s="15" t="str">
        <f t="shared" si="2"/>
        <v>Base Range</v>
      </c>
      <c r="I9364" s="22">
        <v>10900.0</v>
      </c>
      <c r="J9364" s="23">
        <f t="shared" si="3"/>
        <v>0.8</v>
      </c>
      <c r="K9364" s="24" t="str">
        <f t="shared" si="4"/>
        <v>Target Not Meet</v>
      </c>
    </row>
    <row r="9365" ht="22.5" customHeight="1">
      <c r="A9365" s="18">
        <v>45792.0</v>
      </c>
      <c r="B9365" s="19" t="str">
        <f t="shared" si="1"/>
        <v>May</v>
      </c>
      <c r="C9365" s="20" t="s">
        <v>13</v>
      </c>
      <c r="D9365" s="19" t="s">
        <v>169</v>
      </c>
      <c r="E9365" s="19" t="s">
        <v>68</v>
      </c>
      <c r="F9365" s="21">
        <v>1.0</v>
      </c>
      <c r="G9365" s="22">
        <v>24924.0</v>
      </c>
      <c r="H9365" s="15" t="str">
        <f t="shared" si="2"/>
        <v>Base Range</v>
      </c>
      <c r="I9365" s="22">
        <v>31527.0</v>
      </c>
      <c r="J9365" s="23">
        <f t="shared" si="3"/>
        <v>0.790560472</v>
      </c>
      <c r="K9365" s="24" t="str">
        <f t="shared" si="4"/>
        <v>Target Not Meet</v>
      </c>
    </row>
    <row r="9366" ht="22.5" customHeight="1">
      <c r="A9366" s="18">
        <v>45792.0</v>
      </c>
      <c r="B9366" s="19" t="str">
        <f t="shared" si="1"/>
        <v>May</v>
      </c>
      <c r="C9366" s="20" t="s">
        <v>13</v>
      </c>
      <c r="D9366" s="19" t="s">
        <v>37</v>
      </c>
      <c r="E9366" s="19" t="s">
        <v>23</v>
      </c>
      <c r="F9366" s="21">
        <v>1.0</v>
      </c>
      <c r="G9366" s="22">
        <v>28520.0</v>
      </c>
      <c r="H9366" s="15" t="str">
        <f t="shared" si="2"/>
        <v>Base Range</v>
      </c>
      <c r="I9366" s="22">
        <v>30268.0</v>
      </c>
      <c r="J9366" s="23">
        <f t="shared" si="3"/>
        <v>0.9422492401</v>
      </c>
      <c r="K9366" s="24" t="str">
        <f t="shared" si="4"/>
        <v>Target Not Meet</v>
      </c>
    </row>
    <row r="9367" ht="22.5" customHeight="1">
      <c r="A9367" s="18">
        <v>45792.0</v>
      </c>
      <c r="B9367" s="19" t="str">
        <f t="shared" si="1"/>
        <v>May</v>
      </c>
      <c r="C9367" s="20" t="s">
        <v>13</v>
      </c>
      <c r="D9367" s="19" t="s">
        <v>37</v>
      </c>
      <c r="E9367" s="19" t="s">
        <v>68</v>
      </c>
      <c r="F9367" s="21">
        <v>1.0</v>
      </c>
      <c r="G9367" s="22">
        <v>20148.0</v>
      </c>
      <c r="H9367" s="15" t="str">
        <f t="shared" si="2"/>
        <v>Base Range</v>
      </c>
      <c r="I9367" s="22">
        <v>22538.0</v>
      </c>
      <c r="J9367" s="23">
        <f t="shared" si="3"/>
        <v>0.8939568728</v>
      </c>
      <c r="K9367" s="24" t="str">
        <f t="shared" si="4"/>
        <v>Target Not Meet</v>
      </c>
    </row>
    <row r="9368" ht="22.5" customHeight="1">
      <c r="A9368" s="18">
        <v>45792.0</v>
      </c>
      <c r="B9368" s="19" t="str">
        <f t="shared" si="1"/>
        <v>May</v>
      </c>
      <c r="C9368" s="20" t="s">
        <v>13</v>
      </c>
      <c r="D9368" s="19" t="s">
        <v>29</v>
      </c>
      <c r="E9368" s="19" t="s">
        <v>23</v>
      </c>
      <c r="F9368" s="21">
        <v>1.0</v>
      </c>
      <c r="G9368" s="22">
        <v>25066.0</v>
      </c>
      <c r="H9368" s="15" t="str">
        <f t="shared" si="2"/>
        <v>Base Range</v>
      </c>
      <c r="I9368" s="22">
        <v>27219.0</v>
      </c>
      <c r="J9368" s="23">
        <f t="shared" si="3"/>
        <v>0.9209008413</v>
      </c>
      <c r="K9368" s="24" t="str">
        <f t="shared" si="4"/>
        <v>Target Not Meet</v>
      </c>
    </row>
    <row r="9369" ht="22.5" customHeight="1">
      <c r="A9369" s="18">
        <v>45792.0</v>
      </c>
      <c r="B9369" s="19" t="str">
        <f t="shared" si="1"/>
        <v>May</v>
      </c>
      <c r="C9369" s="20" t="s">
        <v>13</v>
      </c>
      <c r="D9369" s="19" t="s">
        <v>18</v>
      </c>
      <c r="E9369" s="19" t="s">
        <v>19</v>
      </c>
      <c r="F9369" s="21">
        <v>1.0</v>
      </c>
      <c r="G9369" s="22">
        <v>27807.0</v>
      </c>
      <c r="H9369" s="15" t="str">
        <f t="shared" si="2"/>
        <v>Base Range</v>
      </c>
      <c r="I9369" s="22">
        <v>25650.0</v>
      </c>
      <c r="J9369" s="23">
        <f t="shared" si="3"/>
        <v>1.084093567</v>
      </c>
      <c r="K9369" s="24" t="str">
        <f t="shared" si="4"/>
        <v>Over Achived</v>
      </c>
    </row>
    <row r="9370" ht="22.5" customHeight="1">
      <c r="A9370" s="18">
        <v>45792.0</v>
      </c>
      <c r="B9370" s="19" t="str">
        <f t="shared" si="1"/>
        <v>May</v>
      </c>
      <c r="C9370" s="20" t="s">
        <v>13</v>
      </c>
      <c r="D9370" s="19" t="s">
        <v>29</v>
      </c>
      <c r="E9370" s="19" t="s">
        <v>19</v>
      </c>
      <c r="F9370" s="21">
        <v>1.0</v>
      </c>
      <c r="G9370" s="22">
        <v>26484.0</v>
      </c>
      <c r="H9370" s="15" t="str">
        <f t="shared" si="2"/>
        <v>Base Range</v>
      </c>
      <c r="I9370" s="22">
        <v>32824.0</v>
      </c>
      <c r="J9370" s="23">
        <f t="shared" si="3"/>
        <v>0.8068486473</v>
      </c>
      <c r="K9370" s="24" t="str">
        <f t="shared" si="4"/>
        <v>Target Not Meet</v>
      </c>
    </row>
    <row r="9371" ht="22.5" customHeight="1">
      <c r="A9371" s="18">
        <v>45792.0</v>
      </c>
      <c r="B9371" s="19" t="str">
        <f t="shared" si="1"/>
        <v>May</v>
      </c>
      <c r="C9371" s="20" t="s">
        <v>13</v>
      </c>
      <c r="D9371" s="19" t="s">
        <v>29</v>
      </c>
      <c r="E9371" s="19" t="s">
        <v>23</v>
      </c>
      <c r="F9371" s="21">
        <v>1.0</v>
      </c>
      <c r="G9371" s="22">
        <v>22405.0</v>
      </c>
      <c r="H9371" s="15" t="str">
        <f t="shared" si="2"/>
        <v>Base Range</v>
      </c>
      <c r="I9371" s="22">
        <v>27412.0</v>
      </c>
      <c r="J9371" s="23">
        <f t="shared" si="3"/>
        <v>0.8173427696</v>
      </c>
      <c r="K9371" s="24" t="str">
        <f t="shared" si="4"/>
        <v>Target Not Meet</v>
      </c>
    </row>
    <row r="9372" ht="22.5" customHeight="1">
      <c r="A9372" s="18">
        <v>45792.0</v>
      </c>
      <c r="B9372" s="19" t="str">
        <f t="shared" si="1"/>
        <v>May</v>
      </c>
      <c r="C9372" s="20" t="s">
        <v>13</v>
      </c>
      <c r="D9372" s="19" t="s">
        <v>18</v>
      </c>
      <c r="E9372" s="19" t="s">
        <v>19</v>
      </c>
      <c r="F9372" s="21">
        <v>1.0</v>
      </c>
      <c r="G9372" s="22">
        <v>24675.0</v>
      </c>
      <c r="H9372" s="15" t="str">
        <f t="shared" si="2"/>
        <v>Base Range</v>
      </c>
      <c r="I9372" s="22">
        <v>21443.0</v>
      </c>
      <c r="J9372" s="23">
        <f t="shared" si="3"/>
        <v>1.150725178</v>
      </c>
      <c r="K9372" s="24" t="str">
        <f t="shared" si="4"/>
        <v>Over Achived</v>
      </c>
    </row>
    <row r="9373" ht="22.5" customHeight="1">
      <c r="A9373" s="18">
        <v>45792.0</v>
      </c>
      <c r="B9373" s="19" t="str">
        <f t="shared" si="1"/>
        <v>May</v>
      </c>
      <c r="C9373" s="20" t="s">
        <v>13</v>
      </c>
      <c r="D9373" s="19" t="s">
        <v>18</v>
      </c>
      <c r="E9373" s="19" t="s">
        <v>26</v>
      </c>
      <c r="F9373" s="21">
        <v>1.0</v>
      </c>
      <c r="G9373" s="22">
        <v>38535.0</v>
      </c>
      <c r="H9373" s="15" t="str">
        <f t="shared" si="2"/>
        <v>Base Range</v>
      </c>
      <c r="I9373" s="22">
        <v>29729.0</v>
      </c>
      <c r="J9373" s="23">
        <f t="shared" si="3"/>
        <v>1.296209089</v>
      </c>
      <c r="K9373" s="24" t="str">
        <f t="shared" si="4"/>
        <v>Over Achived</v>
      </c>
    </row>
    <row r="9374" ht="22.5" customHeight="1">
      <c r="A9374" s="18">
        <v>45792.0</v>
      </c>
      <c r="B9374" s="19" t="str">
        <f t="shared" si="1"/>
        <v>May</v>
      </c>
      <c r="C9374" s="20" t="s">
        <v>13</v>
      </c>
      <c r="D9374" s="19" t="s">
        <v>14</v>
      </c>
      <c r="E9374" s="19" t="s">
        <v>38</v>
      </c>
      <c r="F9374" s="21">
        <v>1.0</v>
      </c>
      <c r="G9374" s="22">
        <v>30653.0</v>
      </c>
      <c r="H9374" s="15" t="str">
        <f t="shared" si="2"/>
        <v>Base Range</v>
      </c>
      <c r="I9374" s="22">
        <v>27062.0</v>
      </c>
      <c r="J9374" s="23">
        <f t="shared" si="3"/>
        <v>1.132695292</v>
      </c>
      <c r="K9374" s="24" t="str">
        <f t="shared" si="4"/>
        <v>Over Achived</v>
      </c>
    </row>
    <row r="9375" ht="22.5" customHeight="1">
      <c r="A9375" s="18">
        <v>45792.0</v>
      </c>
      <c r="B9375" s="19" t="str">
        <f t="shared" si="1"/>
        <v>May</v>
      </c>
      <c r="C9375" s="20" t="s">
        <v>13</v>
      </c>
      <c r="D9375" s="19" t="s">
        <v>18</v>
      </c>
      <c r="E9375" s="19" t="s">
        <v>26</v>
      </c>
      <c r="F9375" s="21">
        <v>1.0</v>
      </c>
      <c r="G9375" s="22">
        <v>39311.0</v>
      </c>
      <c r="H9375" s="15" t="str">
        <f t="shared" si="2"/>
        <v>Base Range</v>
      </c>
      <c r="I9375" s="22">
        <v>30770.0</v>
      </c>
      <c r="J9375" s="23">
        <f t="shared" si="3"/>
        <v>1.277575561</v>
      </c>
      <c r="K9375" s="24" t="str">
        <f t="shared" si="4"/>
        <v>Over Achived</v>
      </c>
    </row>
    <row r="9376" ht="22.5" customHeight="1">
      <c r="A9376" s="18">
        <v>45792.0</v>
      </c>
      <c r="B9376" s="19" t="str">
        <f t="shared" si="1"/>
        <v>May</v>
      </c>
      <c r="C9376" s="20" t="s">
        <v>57</v>
      </c>
      <c r="D9376" s="19" t="s">
        <v>58</v>
      </c>
      <c r="E9376" s="19" t="s">
        <v>23</v>
      </c>
      <c r="F9376" s="21">
        <v>1.0</v>
      </c>
      <c r="G9376" s="22">
        <v>17484.0</v>
      </c>
      <c r="H9376" s="15" t="str">
        <f t="shared" si="2"/>
        <v>Base Range</v>
      </c>
      <c r="I9376" s="22">
        <v>15462.0</v>
      </c>
      <c r="J9376" s="23">
        <f t="shared" si="3"/>
        <v>1.130772216</v>
      </c>
      <c r="K9376" s="24" t="str">
        <f t="shared" si="4"/>
        <v>Over Achived</v>
      </c>
    </row>
    <row r="9377" ht="22.5" customHeight="1">
      <c r="A9377" s="18">
        <v>45792.0</v>
      </c>
      <c r="B9377" s="19" t="str">
        <f t="shared" si="1"/>
        <v>May</v>
      </c>
      <c r="C9377" s="20" t="s">
        <v>13</v>
      </c>
      <c r="D9377" s="19" t="s">
        <v>29</v>
      </c>
      <c r="E9377" s="19" t="s">
        <v>26</v>
      </c>
      <c r="F9377" s="21">
        <v>1.0</v>
      </c>
      <c r="G9377" s="22">
        <v>39980.0</v>
      </c>
      <c r="H9377" s="15" t="str">
        <f t="shared" si="2"/>
        <v>Base Range</v>
      </c>
      <c r="I9377" s="22">
        <v>49485.0</v>
      </c>
      <c r="J9377" s="23">
        <f t="shared" si="3"/>
        <v>0.8079215924</v>
      </c>
      <c r="K9377" s="24" t="str">
        <f t="shared" si="4"/>
        <v>Target Not Meet</v>
      </c>
    </row>
    <row r="9378" ht="22.5" customHeight="1">
      <c r="A9378" s="18">
        <v>45792.0</v>
      </c>
      <c r="B9378" s="19" t="str">
        <f t="shared" si="1"/>
        <v>May</v>
      </c>
      <c r="C9378" s="20" t="s">
        <v>57</v>
      </c>
      <c r="D9378" s="19" t="s">
        <v>58</v>
      </c>
      <c r="E9378" s="19" t="s">
        <v>68</v>
      </c>
      <c r="F9378" s="21">
        <v>1.0</v>
      </c>
      <c r="G9378" s="22">
        <v>15105.0</v>
      </c>
      <c r="H9378" s="15" t="str">
        <f t="shared" si="2"/>
        <v>Base Range</v>
      </c>
      <c r="I9378" s="22">
        <v>11166.0</v>
      </c>
      <c r="J9378" s="23">
        <f t="shared" si="3"/>
        <v>1.352767329</v>
      </c>
      <c r="K9378" s="24" t="str">
        <f t="shared" si="4"/>
        <v>Over Achived</v>
      </c>
    </row>
    <row r="9379" ht="22.5" customHeight="1">
      <c r="A9379" s="18">
        <v>45792.0</v>
      </c>
      <c r="B9379" s="19" t="str">
        <f t="shared" si="1"/>
        <v>May</v>
      </c>
      <c r="C9379" s="20" t="s">
        <v>57</v>
      </c>
      <c r="D9379" s="19" t="s">
        <v>85</v>
      </c>
      <c r="E9379" s="19" t="s">
        <v>63</v>
      </c>
      <c r="F9379" s="21">
        <v>1.0</v>
      </c>
      <c r="G9379" s="22">
        <v>15767.0</v>
      </c>
      <c r="H9379" s="15" t="str">
        <f t="shared" si="2"/>
        <v>Base Range</v>
      </c>
      <c r="I9379" s="22">
        <v>20282.0</v>
      </c>
      <c r="J9379" s="23">
        <f t="shared" si="3"/>
        <v>0.7773888177</v>
      </c>
      <c r="K9379" s="24" t="str">
        <f t="shared" si="4"/>
        <v>Target Not Meet</v>
      </c>
    </row>
    <row r="9380" ht="22.5" customHeight="1">
      <c r="A9380" s="18">
        <v>45792.0</v>
      </c>
      <c r="B9380" s="19" t="str">
        <f t="shared" si="1"/>
        <v>May</v>
      </c>
      <c r="C9380" s="20" t="s">
        <v>57</v>
      </c>
      <c r="D9380" s="19" t="s">
        <v>58</v>
      </c>
      <c r="E9380" s="19" t="s">
        <v>68</v>
      </c>
      <c r="F9380" s="21">
        <v>1.0</v>
      </c>
      <c r="G9380" s="22">
        <v>17387.0</v>
      </c>
      <c r="H9380" s="15" t="str">
        <f t="shared" si="2"/>
        <v>Base Range</v>
      </c>
      <c r="I9380" s="22">
        <v>12848.0</v>
      </c>
      <c r="J9380" s="23">
        <f t="shared" si="3"/>
        <v>1.353284558</v>
      </c>
      <c r="K9380" s="24" t="str">
        <f t="shared" si="4"/>
        <v>Over Achived</v>
      </c>
    </row>
    <row r="9381" ht="22.5" customHeight="1">
      <c r="A9381" s="18">
        <v>45792.0</v>
      </c>
      <c r="B9381" s="19" t="str">
        <f t="shared" si="1"/>
        <v>May</v>
      </c>
      <c r="C9381" s="20" t="s">
        <v>13</v>
      </c>
      <c r="D9381" s="19" t="s">
        <v>14</v>
      </c>
      <c r="E9381" s="19" t="s">
        <v>26</v>
      </c>
      <c r="F9381" s="21">
        <v>1.0</v>
      </c>
      <c r="G9381" s="22">
        <v>39733.0</v>
      </c>
      <c r="H9381" s="15" t="str">
        <f t="shared" si="2"/>
        <v>Base Range</v>
      </c>
      <c r="I9381" s="22">
        <v>29202.0</v>
      </c>
      <c r="J9381" s="23">
        <f t="shared" si="3"/>
        <v>1.360625985</v>
      </c>
      <c r="K9381" s="24" t="str">
        <f t="shared" si="4"/>
        <v>Over Achived</v>
      </c>
    </row>
    <row r="9382" ht="22.5" customHeight="1">
      <c r="A9382" s="18">
        <v>45792.0</v>
      </c>
      <c r="B9382" s="19" t="str">
        <f t="shared" si="1"/>
        <v>May</v>
      </c>
      <c r="C9382" s="20" t="s">
        <v>57</v>
      </c>
      <c r="D9382" s="19" t="s">
        <v>85</v>
      </c>
      <c r="E9382" s="19" t="s">
        <v>26</v>
      </c>
      <c r="F9382" s="21">
        <v>1.0</v>
      </c>
      <c r="G9382" s="22">
        <v>30282.0</v>
      </c>
      <c r="H9382" s="15" t="str">
        <f t="shared" si="2"/>
        <v>Base Range</v>
      </c>
      <c r="I9382" s="22">
        <v>32614.0</v>
      </c>
      <c r="J9382" s="23">
        <f t="shared" si="3"/>
        <v>0.9284969645</v>
      </c>
      <c r="K9382" s="24" t="str">
        <f t="shared" si="4"/>
        <v>Target Not Meet</v>
      </c>
    </row>
    <row r="9383" ht="22.5" customHeight="1">
      <c r="A9383" s="18">
        <v>45792.0</v>
      </c>
      <c r="B9383" s="19" t="str">
        <f t="shared" si="1"/>
        <v>May</v>
      </c>
      <c r="C9383" s="20" t="s">
        <v>57</v>
      </c>
      <c r="D9383" s="19" t="s">
        <v>85</v>
      </c>
      <c r="E9383" s="19" t="s">
        <v>34</v>
      </c>
      <c r="F9383" s="21">
        <v>1.0</v>
      </c>
      <c r="G9383" s="22">
        <v>32908.0</v>
      </c>
      <c r="H9383" s="15" t="str">
        <f t="shared" si="2"/>
        <v>Base Range</v>
      </c>
      <c r="I9383" s="22">
        <v>40787.0</v>
      </c>
      <c r="J9383" s="23">
        <f t="shared" si="3"/>
        <v>0.8068257043</v>
      </c>
      <c r="K9383" s="24" t="str">
        <f t="shared" si="4"/>
        <v>Target Not Meet</v>
      </c>
    </row>
    <row r="9384" ht="22.5" customHeight="1">
      <c r="A9384" s="18">
        <v>45792.0</v>
      </c>
      <c r="B9384" s="19" t="str">
        <f t="shared" si="1"/>
        <v>May</v>
      </c>
      <c r="C9384" s="20" t="s">
        <v>57</v>
      </c>
      <c r="D9384" s="19" t="s">
        <v>85</v>
      </c>
      <c r="E9384" s="19" t="s">
        <v>34</v>
      </c>
      <c r="F9384" s="21">
        <v>1.0</v>
      </c>
      <c r="G9384" s="22">
        <v>38999.0</v>
      </c>
      <c r="H9384" s="15" t="str">
        <f t="shared" si="2"/>
        <v>Base Range</v>
      </c>
      <c r="I9384" s="22">
        <v>43877.0</v>
      </c>
      <c r="J9384" s="23">
        <f t="shared" si="3"/>
        <v>0.8888255806</v>
      </c>
      <c r="K9384" s="24" t="str">
        <f t="shared" si="4"/>
        <v>Target Not Meet</v>
      </c>
    </row>
    <row r="9385" ht="22.5" customHeight="1">
      <c r="A9385" s="18">
        <v>45792.0</v>
      </c>
      <c r="B9385" s="19" t="str">
        <f t="shared" si="1"/>
        <v>May</v>
      </c>
      <c r="C9385" s="20" t="s">
        <v>57</v>
      </c>
      <c r="D9385" s="19" t="s">
        <v>85</v>
      </c>
      <c r="E9385" s="19" t="s">
        <v>19</v>
      </c>
      <c r="F9385" s="21">
        <v>1.0</v>
      </c>
      <c r="G9385" s="22">
        <v>19694.0</v>
      </c>
      <c r="H9385" s="15" t="str">
        <f t="shared" si="2"/>
        <v>Base Range</v>
      </c>
      <c r="I9385" s="22">
        <v>21854.0</v>
      </c>
      <c r="J9385" s="23">
        <f t="shared" si="3"/>
        <v>0.9011622586</v>
      </c>
      <c r="K9385" s="24" t="str">
        <f t="shared" si="4"/>
        <v>Target Not Meet</v>
      </c>
    </row>
    <row r="9386" ht="22.5" customHeight="1">
      <c r="A9386" s="18">
        <v>45792.0</v>
      </c>
      <c r="B9386" s="19" t="str">
        <f t="shared" si="1"/>
        <v>May</v>
      </c>
      <c r="C9386" s="20" t="s">
        <v>57</v>
      </c>
      <c r="D9386" s="19" t="s">
        <v>80</v>
      </c>
      <c r="E9386" s="19" t="s">
        <v>23</v>
      </c>
      <c r="F9386" s="21">
        <v>1.0</v>
      </c>
      <c r="G9386" s="22">
        <v>17726.0</v>
      </c>
      <c r="H9386" s="15" t="str">
        <f t="shared" si="2"/>
        <v>Base Range</v>
      </c>
      <c r="I9386" s="22">
        <v>22705.0</v>
      </c>
      <c r="J9386" s="23">
        <f t="shared" si="3"/>
        <v>0.7807090949</v>
      </c>
      <c r="K9386" s="24" t="str">
        <f t="shared" si="4"/>
        <v>Target Not Meet</v>
      </c>
    </row>
    <row r="9387" ht="22.5" customHeight="1">
      <c r="A9387" s="18">
        <v>45792.0</v>
      </c>
      <c r="B9387" s="19" t="str">
        <f t="shared" si="1"/>
        <v>May</v>
      </c>
      <c r="C9387" s="20" t="s">
        <v>57</v>
      </c>
      <c r="D9387" s="19" t="s">
        <v>80</v>
      </c>
      <c r="E9387" s="19" t="s">
        <v>26</v>
      </c>
      <c r="F9387" s="21">
        <v>1.0</v>
      </c>
      <c r="G9387" s="22">
        <v>30508.0</v>
      </c>
      <c r="H9387" s="15" t="str">
        <f t="shared" si="2"/>
        <v>Base Range</v>
      </c>
      <c r="I9387" s="22">
        <v>32644.0</v>
      </c>
      <c r="J9387" s="23">
        <f t="shared" si="3"/>
        <v>0.9345668423</v>
      </c>
      <c r="K9387" s="24" t="str">
        <f t="shared" si="4"/>
        <v>Target Not Meet</v>
      </c>
    </row>
    <row r="9388" ht="22.5" customHeight="1">
      <c r="A9388" s="18">
        <v>45792.0</v>
      </c>
      <c r="B9388" s="19" t="str">
        <f t="shared" si="1"/>
        <v>May</v>
      </c>
      <c r="C9388" s="20" t="s">
        <v>57</v>
      </c>
      <c r="D9388" s="19" t="s">
        <v>71</v>
      </c>
      <c r="E9388" s="19" t="s">
        <v>63</v>
      </c>
      <c r="F9388" s="21">
        <v>1.0</v>
      </c>
      <c r="G9388" s="22">
        <v>14065.0</v>
      </c>
      <c r="H9388" s="15" t="str">
        <f t="shared" si="2"/>
        <v>Base Range</v>
      </c>
      <c r="I9388" s="22">
        <v>15808.0</v>
      </c>
      <c r="J9388" s="23">
        <f t="shared" si="3"/>
        <v>0.8897393725</v>
      </c>
      <c r="K9388" s="24" t="str">
        <f t="shared" si="4"/>
        <v>Target Not Meet</v>
      </c>
    </row>
    <row r="9389" ht="22.5" customHeight="1">
      <c r="A9389" s="18">
        <v>45792.0</v>
      </c>
      <c r="B9389" s="19" t="str">
        <f t="shared" si="1"/>
        <v>May</v>
      </c>
      <c r="C9389" s="20" t="s">
        <v>57</v>
      </c>
      <c r="D9389" s="19" t="s">
        <v>71</v>
      </c>
      <c r="E9389" s="19" t="s">
        <v>23</v>
      </c>
      <c r="F9389" s="21">
        <v>1.0</v>
      </c>
      <c r="G9389" s="22">
        <v>21255.0</v>
      </c>
      <c r="H9389" s="15" t="str">
        <f t="shared" si="2"/>
        <v>Base Range</v>
      </c>
      <c r="I9389" s="22">
        <v>22493.0</v>
      </c>
      <c r="J9389" s="23">
        <f t="shared" si="3"/>
        <v>0.9449606544</v>
      </c>
      <c r="K9389" s="24" t="str">
        <f t="shared" si="4"/>
        <v>Target Not Meet</v>
      </c>
    </row>
    <row r="9390" ht="22.5" customHeight="1">
      <c r="A9390" s="18">
        <v>45792.0</v>
      </c>
      <c r="B9390" s="19" t="str">
        <f t="shared" si="1"/>
        <v>May</v>
      </c>
      <c r="C9390" s="20" t="s">
        <v>57</v>
      </c>
      <c r="D9390" s="25" t="s">
        <v>62</v>
      </c>
      <c r="E9390" s="19" t="s">
        <v>19</v>
      </c>
      <c r="F9390" s="21">
        <v>1.0</v>
      </c>
      <c r="G9390" s="22">
        <v>24326.0</v>
      </c>
      <c r="H9390" s="15" t="str">
        <f t="shared" si="2"/>
        <v>Base Range</v>
      </c>
      <c r="I9390" s="22">
        <v>19328.0</v>
      </c>
      <c r="J9390" s="23">
        <f t="shared" si="3"/>
        <v>1.258588576</v>
      </c>
      <c r="K9390" s="24" t="str">
        <f t="shared" si="4"/>
        <v>Over Achived</v>
      </c>
    </row>
    <row r="9391" ht="22.5" customHeight="1">
      <c r="A9391" s="18">
        <v>45792.0</v>
      </c>
      <c r="B9391" s="19" t="str">
        <f t="shared" si="1"/>
        <v>May</v>
      </c>
      <c r="C9391" s="20" t="s">
        <v>57</v>
      </c>
      <c r="D9391" s="25" t="s">
        <v>62</v>
      </c>
      <c r="E9391" s="19" t="s">
        <v>19</v>
      </c>
      <c r="F9391" s="21">
        <v>1.0</v>
      </c>
      <c r="G9391" s="22">
        <v>18799.0</v>
      </c>
      <c r="H9391" s="15" t="str">
        <f t="shared" si="2"/>
        <v>Base Range</v>
      </c>
      <c r="I9391" s="22">
        <v>17355.0</v>
      </c>
      <c r="J9391" s="23">
        <f t="shared" si="3"/>
        <v>1.083203688</v>
      </c>
      <c r="K9391" s="24" t="str">
        <f t="shared" si="4"/>
        <v>Over Achived</v>
      </c>
    </row>
    <row r="9392" ht="22.5" customHeight="1">
      <c r="A9392" s="18">
        <v>45792.0</v>
      </c>
      <c r="B9392" s="19" t="str">
        <f t="shared" si="1"/>
        <v>May</v>
      </c>
      <c r="C9392" s="20" t="s">
        <v>57</v>
      </c>
      <c r="D9392" s="25" t="s">
        <v>62</v>
      </c>
      <c r="E9392" s="19" t="s">
        <v>9</v>
      </c>
      <c r="F9392" s="21">
        <v>2.0</v>
      </c>
      <c r="G9392" s="22">
        <v>43028.0</v>
      </c>
      <c r="H9392" s="15" t="str">
        <f t="shared" si="2"/>
        <v>Base Range</v>
      </c>
      <c r="I9392" s="22">
        <v>32592.0</v>
      </c>
      <c r="J9392" s="23">
        <f t="shared" si="3"/>
        <v>1.320201276</v>
      </c>
      <c r="K9392" s="24" t="str">
        <f t="shared" si="4"/>
        <v>Over Achived</v>
      </c>
    </row>
    <row r="9393" ht="22.5" customHeight="1">
      <c r="A9393" s="18">
        <v>45792.0</v>
      </c>
      <c r="B9393" s="19" t="str">
        <f t="shared" si="1"/>
        <v>May</v>
      </c>
      <c r="C9393" s="20" t="s">
        <v>57</v>
      </c>
      <c r="D9393" s="25" t="s">
        <v>62</v>
      </c>
      <c r="E9393" s="19" t="s">
        <v>19</v>
      </c>
      <c r="F9393" s="21">
        <v>1.0</v>
      </c>
      <c r="G9393" s="22">
        <v>20432.0</v>
      </c>
      <c r="H9393" s="15" t="str">
        <f t="shared" si="2"/>
        <v>Base Range</v>
      </c>
      <c r="I9393" s="22">
        <v>15174.0</v>
      </c>
      <c r="J9393" s="23">
        <f t="shared" si="3"/>
        <v>1.346513774</v>
      </c>
      <c r="K9393" s="24" t="str">
        <f t="shared" si="4"/>
        <v>Over Achived</v>
      </c>
    </row>
    <row r="9394" ht="22.5" customHeight="1">
      <c r="A9394" s="18">
        <v>45792.0</v>
      </c>
      <c r="B9394" s="19" t="str">
        <f t="shared" si="1"/>
        <v>May</v>
      </c>
      <c r="C9394" s="20" t="s">
        <v>57</v>
      </c>
      <c r="D9394" s="25" t="s">
        <v>62</v>
      </c>
      <c r="E9394" s="19" t="s">
        <v>68</v>
      </c>
      <c r="F9394" s="21">
        <v>1.0</v>
      </c>
      <c r="G9394" s="22">
        <v>18855.0</v>
      </c>
      <c r="H9394" s="15" t="str">
        <f t="shared" si="2"/>
        <v>Base Range</v>
      </c>
      <c r="I9394" s="22">
        <v>17885.0</v>
      </c>
      <c r="J9394" s="23">
        <f t="shared" si="3"/>
        <v>1.054235393</v>
      </c>
      <c r="K9394" s="24" t="str">
        <f t="shared" si="4"/>
        <v>Over Achived</v>
      </c>
    </row>
    <row r="9395" ht="22.5" customHeight="1">
      <c r="A9395" s="18">
        <v>45792.0</v>
      </c>
      <c r="B9395" s="19" t="str">
        <f t="shared" si="1"/>
        <v>May</v>
      </c>
      <c r="C9395" s="20" t="s">
        <v>57</v>
      </c>
      <c r="D9395" s="19" t="s">
        <v>58</v>
      </c>
      <c r="E9395" s="19" t="s">
        <v>38</v>
      </c>
      <c r="F9395" s="21">
        <v>1.0</v>
      </c>
      <c r="G9395" s="22">
        <v>22401.0</v>
      </c>
      <c r="H9395" s="15" t="str">
        <f t="shared" si="2"/>
        <v>Base Range</v>
      </c>
      <c r="I9395" s="22">
        <v>17797.0</v>
      </c>
      <c r="J9395" s="23">
        <f t="shared" si="3"/>
        <v>1.258695286</v>
      </c>
      <c r="K9395" s="24" t="str">
        <f t="shared" si="4"/>
        <v>Over Achived</v>
      </c>
    </row>
    <row r="9396" ht="22.5" customHeight="1">
      <c r="A9396" s="18">
        <v>45792.0</v>
      </c>
      <c r="B9396" s="19" t="str">
        <f t="shared" si="1"/>
        <v>May</v>
      </c>
      <c r="C9396" s="20" t="s">
        <v>57</v>
      </c>
      <c r="D9396" s="19" t="s">
        <v>58</v>
      </c>
      <c r="E9396" s="19" t="s">
        <v>63</v>
      </c>
      <c r="F9396" s="21">
        <v>1.0</v>
      </c>
      <c r="G9396" s="22">
        <v>13353.0</v>
      </c>
      <c r="H9396" s="15" t="str">
        <f t="shared" si="2"/>
        <v>Base Range</v>
      </c>
      <c r="I9396" s="22">
        <v>11992.0</v>
      </c>
      <c r="J9396" s="23">
        <f t="shared" si="3"/>
        <v>1.113492328</v>
      </c>
      <c r="K9396" s="24" t="str">
        <f t="shared" si="4"/>
        <v>Over Achived</v>
      </c>
    </row>
    <row r="9397" ht="22.5" customHeight="1">
      <c r="A9397" s="18">
        <v>45792.0</v>
      </c>
      <c r="B9397" s="19" t="str">
        <f t="shared" si="1"/>
        <v>May</v>
      </c>
      <c r="C9397" s="20" t="s">
        <v>13</v>
      </c>
      <c r="D9397" s="19" t="s">
        <v>14</v>
      </c>
      <c r="E9397" s="19" t="s">
        <v>34</v>
      </c>
      <c r="F9397" s="21">
        <v>2.0</v>
      </c>
      <c r="G9397" s="22">
        <v>50858.0</v>
      </c>
      <c r="H9397" s="15" t="str">
        <f t="shared" si="2"/>
        <v>Medium Range</v>
      </c>
      <c r="I9397" s="22">
        <v>36910.0</v>
      </c>
      <c r="J9397" s="23">
        <f t="shared" si="3"/>
        <v>1.37789217</v>
      </c>
      <c r="K9397" s="24" t="str">
        <f t="shared" si="4"/>
        <v>Over Achived</v>
      </c>
    </row>
    <row r="9398" ht="22.5" customHeight="1">
      <c r="A9398" s="18">
        <v>45792.0</v>
      </c>
      <c r="B9398" s="19" t="str">
        <f t="shared" si="1"/>
        <v>May</v>
      </c>
      <c r="C9398" s="20" t="s">
        <v>7</v>
      </c>
      <c r="D9398" s="19" t="s">
        <v>106</v>
      </c>
      <c r="E9398" s="19" t="s">
        <v>63</v>
      </c>
      <c r="F9398" s="21">
        <v>1.0</v>
      </c>
      <c r="G9398" s="22">
        <v>36543.0</v>
      </c>
      <c r="H9398" s="15" t="str">
        <f t="shared" si="2"/>
        <v>Base Range</v>
      </c>
      <c r="I9398" s="22">
        <v>25803.0</v>
      </c>
      <c r="J9398" s="23">
        <f t="shared" si="3"/>
        <v>1.416230671</v>
      </c>
      <c r="K9398" s="24" t="str">
        <f t="shared" si="4"/>
        <v>Over Achived</v>
      </c>
    </row>
    <row r="9399" ht="22.5" customHeight="1">
      <c r="A9399" s="18">
        <v>45792.0</v>
      </c>
      <c r="B9399" s="19" t="str">
        <f t="shared" si="1"/>
        <v>May</v>
      </c>
      <c r="C9399" s="20" t="s">
        <v>92</v>
      </c>
      <c r="D9399" s="19" t="s">
        <v>93</v>
      </c>
      <c r="E9399" s="19" t="s">
        <v>9</v>
      </c>
      <c r="F9399" s="21">
        <v>3.0</v>
      </c>
      <c r="G9399" s="22">
        <v>72068.0</v>
      </c>
      <c r="H9399" s="15" t="str">
        <f t="shared" si="2"/>
        <v>High Range</v>
      </c>
      <c r="I9399" s="22">
        <v>77916.0</v>
      </c>
      <c r="J9399" s="23">
        <f t="shared" si="3"/>
        <v>0.9249448124</v>
      </c>
      <c r="K9399" s="24" t="str">
        <f t="shared" si="4"/>
        <v>Target Not Meet</v>
      </c>
    </row>
    <row r="9400" ht="22.5" customHeight="1">
      <c r="A9400" s="18">
        <v>45792.0</v>
      </c>
      <c r="B9400" s="19" t="str">
        <f t="shared" si="1"/>
        <v>May</v>
      </c>
      <c r="C9400" s="20" t="s">
        <v>7</v>
      </c>
      <c r="D9400" s="19" t="s">
        <v>126</v>
      </c>
      <c r="E9400" s="19" t="s">
        <v>34</v>
      </c>
      <c r="F9400" s="21">
        <v>3.0</v>
      </c>
      <c r="G9400" s="22">
        <v>94220.0</v>
      </c>
      <c r="H9400" s="15" t="str">
        <f t="shared" si="2"/>
        <v>Very High Range</v>
      </c>
      <c r="I9400" s="22">
        <v>72195.0</v>
      </c>
      <c r="J9400" s="23">
        <f t="shared" si="3"/>
        <v>1.305076529</v>
      </c>
      <c r="K9400" s="24" t="str">
        <f t="shared" si="4"/>
        <v>Over Achived</v>
      </c>
    </row>
    <row r="9401" ht="22.5" customHeight="1">
      <c r="A9401" s="18">
        <v>45792.0</v>
      </c>
      <c r="B9401" s="19" t="str">
        <f t="shared" si="1"/>
        <v>May</v>
      </c>
      <c r="C9401" s="20" t="s">
        <v>7</v>
      </c>
      <c r="D9401" s="19" t="s">
        <v>126</v>
      </c>
      <c r="E9401" s="19" t="s">
        <v>63</v>
      </c>
      <c r="F9401" s="21">
        <v>1.0</v>
      </c>
      <c r="G9401" s="22">
        <v>33513.0</v>
      </c>
      <c r="H9401" s="15" t="str">
        <f t="shared" si="2"/>
        <v>Base Range</v>
      </c>
      <c r="I9401" s="22">
        <v>29085.0</v>
      </c>
      <c r="J9401" s="23">
        <f t="shared" si="3"/>
        <v>1.152243424</v>
      </c>
      <c r="K9401" s="24" t="str">
        <f t="shared" si="4"/>
        <v>Over Achived</v>
      </c>
    </row>
    <row r="9402" ht="22.5" customHeight="1">
      <c r="A9402" s="18">
        <v>45792.0</v>
      </c>
      <c r="B9402" s="19" t="str">
        <f t="shared" si="1"/>
        <v>May</v>
      </c>
      <c r="C9402" s="20" t="s">
        <v>7</v>
      </c>
      <c r="D9402" s="19" t="s">
        <v>126</v>
      </c>
      <c r="E9402" s="19" t="s">
        <v>23</v>
      </c>
      <c r="F9402" s="21">
        <v>2.0</v>
      </c>
      <c r="G9402" s="22">
        <v>46831.0</v>
      </c>
      <c r="H9402" s="15" t="str">
        <f t="shared" si="2"/>
        <v>Base Range</v>
      </c>
      <c r="I9402" s="22">
        <v>34568.0</v>
      </c>
      <c r="J9402" s="23">
        <f t="shared" si="3"/>
        <v>1.354750058</v>
      </c>
      <c r="K9402" s="24" t="str">
        <f t="shared" si="4"/>
        <v>Over Achived</v>
      </c>
    </row>
    <row r="9403" ht="22.5" customHeight="1">
      <c r="A9403" s="18">
        <v>45792.0</v>
      </c>
      <c r="B9403" s="19" t="str">
        <f t="shared" si="1"/>
        <v>May</v>
      </c>
      <c r="C9403" s="20" t="s">
        <v>7</v>
      </c>
      <c r="D9403" s="19" t="s">
        <v>118</v>
      </c>
      <c r="E9403" s="19" t="s">
        <v>68</v>
      </c>
      <c r="F9403" s="21">
        <v>2.0</v>
      </c>
      <c r="G9403" s="22">
        <v>36240.0</v>
      </c>
      <c r="H9403" s="15" t="str">
        <f t="shared" si="2"/>
        <v>Base Range</v>
      </c>
      <c r="I9403" s="22">
        <v>28474.0</v>
      </c>
      <c r="J9403" s="23">
        <f t="shared" si="3"/>
        <v>1.272740044</v>
      </c>
      <c r="K9403" s="24" t="str">
        <f t="shared" si="4"/>
        <v>Over Achived</v>
      </c>
    </row>
    <row r="9404" ht="22.5" customHeight="1">
      <c r="A9404" s="18">
        <v>45792.0</v>
      </c>
      <c r="B9404" s="19" t="str">
        <f t="shared" si="1"/>
        <v>May</v>
      </c>
      <c r="C9404" s="20" t="s">
        <v>7</v>
      </c>
      <c r="D9404" s="19" t="s">
        <v>118</v>
      </c>
      <c r="E9404" s="19" t="s">
        <v>23</v>
      </c>
      <c r="F9404" s="21">
        <v>2.0</v>
      </c>
      <c r="G9404" s="22">
        <v>46147.0</v>
      </c>
      <c r="H9404" s="15" t="str">
        <f t="shared" si="2"/>
        <v>Base Range</v>
      </c>
      <c r="I9404" s="22">
        <v>33333.0</v>
      </c>
      <c r="J9404" s="23">
        <f t="shared" si="3"/>
        <v>1.384423844</v>
      </c>
      <c r="K9404" s="24" t="str">
        <f t="shared" si="4"/>
        <v>Over Achived</v>
      </c>
    </row>
    <row r="9405" ht="22.5" customHeight="1">
      <c r="A9405" s="18">
        <v>45792.0</v>
      </c>
      <c r="B9405" s="19" t="str">
        <f t="shared" si="1"/>
        <v>May</v>
      </c>
      <c r="C9405" s="20" t="s">
        <v>7</v>
      </c>
      <c r="D9405" s="19" t="s">
        <v>118</v>
      </c>
      <c r="E9405" s="19" t="s">
        <v>9</v>
      </c>
      <c r="F9405" s="21">
        <v>4.0</v>
      </c>
      <c r="G9405" s="22">
        <v>78733.0</v>
      </c>
      <c r="H9405" s="15" t="str">
        <f t="shared" si="2"/>
        <v>High Range</v>
      </c>
      <c r="I9405" s="22">
        <v>68260.0</v>
      </c>
      <c r="J9405" s="23">
        <f t="shared" si="3"/>
        <v>1.153428069</v>
      </c>
      <c r="K9405" s="24" t="str">
        <f t="shared" si="4"/>
        <v>Over Achived</v>
      </c>
    </row>
    <row r="9406" ht="22.5" customHeight="1">
      <c r="A9406" s="18">
        <v>45792.0</v>
      </c>
      <c r="B9406" s="19" t="str">
        <f t="shared" si="1"/>
        <v>May</v>
      </c>
      <c r="C9406" s="20" t="s">
        <v>7</v>
      </c>
      <c r="D9406" s="19" t="s">
        <v>131</v>
      </c>
      <c r="E9406" s="19" t="s">
        <v>9</v>
      </c>
      <c r="F9406" s="21">
        <v>4.0</v>
      </c>
      <c r="G9406" s="22">
        <v>87458.0</v>
      </c>
      <c r="H9406" s="15" t="str">
        <f t="shared" si="2"/>
        <v>High Range</v>
      </c>
      <c r="I9406" s="22">
        <v>62996.0</v>
      </c>
      <c r="J9406" s="23">
        <f t="shared" si="3"/>
        <v>1.388310369</v>
      </c>
      <c r="K9406" s="24" t="str">
        <f t="shared" si="4"/>
        <v>Over Achived</v>
      </c>
    </row>
    <row r="9407" ht="22.5" customHeight="1">
      <c r="A9407" s="18">
        <v>45792.0</v>
      </c>
      <c r="B9407" s="19" t="str">
        <f t="shared" si="1"/>
        <v>May</v>
      </c>
      <c r="C9407" s="20" t="s">
        <v>7</v>
      </c>
      <c r="D9407" s="19" t="s">
        <v>118</v>
      </c>
      <c r="E9407" s="19" t="s">
        <v>68</v>
      </c>
      <c r="F9407" s="21">
        <v>2.0</v>
      </c>
      <c r="G9407" s="22">
        <v>35343.0</v>
      </c>
      <c r="H9407" s="15" t="str">
        <f t="shared" si="2"/>
        <v>Base Range</v>
      </c>
      <c r="I9407" s="22">
        <v>30058.0</v>
      </c>
      <c r="J9407" s="23">
        <f t="shared" si="3"/>
        <v>1.175826735</v>
      </c>
      <c r="K9407" s="24" t="str">
        <f t="shared" si="4"/>
        <v>Over Achived</v>
      </c>
    </row>
    <row r="9408" ht="22.5" customHeight="1">
      <c r="A9408" s="18">
        <v>45792.0</v>
      </c>
      <c r="B9408" s="19" t="str">
        <f t="shared" si="1"/>
        <v>May</v>
      </c>
      <c r="C9408" s="20" t="s">
        <v>7</v>
      </c>
      <c r="D9408" s="19" t="s">
        <v>106</v>
      </c>
      <c r="E9408" s="19" t="s">
        <v>23</v>
      </c>
      <c r="F9408" s="21">
        <v>2.0</v>
      </c>
      <c r="G9408" s="22">
        <v>41875.0</v>
      </c>
      <c r="H9408" s="15" t="str">
        <f t="shared" si="2"/>
        <v>Base Range</v>
      </c>
      <c r="I9408" s="22">
        <v>30905.0</v>
      </c>
      <c r="J9408" s="23">
        <f t="shared" si="3"/>
        <v>1.354958745</v>
      </c>
      <c r="K9408" s="24" t="str">
        <f t="shared" si="4"/>
        <v>Over Achived</v>
      </c>
    </row>
    <row r="9409" ht="22.5" customHeight="1">
      <c r="A9409" s="18">
        <v>45792.0</v>
      </c>
      <c r="B9409" s="19" t="str">
        <f t="shared" si="1"/>
        <v>May</v>
      </c>
      <c r="C9409" s="20" t="s">
        <v>7</v>
      </c>
      <c r="D9409" s="19" t="s">
        <v>106</v>
      </c>
      <c r="E9409" s="19" t="s">
        <v>9</v>
      </c>
      <c r="F9409" s="21">
        <v>4.0</v>
      </c>
      <c r="G9409" s="22">
        <v>91429.0</v>
      </c>
      <c r="H9409" s="15" t="str">
        <f t="shared" si="2"/>
        <v>Very High Range</v>
      </c>
      <c r="I9409" s="22">
        <v>75083.0</v>
      </c>
      <c r="J9409" s="23">
        <f t="shared" si="3"/>
        <v>1.217705739</v>
      </c>
      <c r="K9409" s="24" t="str">
        <f t="shared" si="4"/>
        <v>Over Achived</v>
      </c>
    </row>
    <row r="9410" ht="22.5" customHeight="1">
      <c r="A9410" s="18">
        <v>45792.0</v>
      </c>
      <c r="B9410" s="19" t="str">
        <f t="shared" si="1"/>
        <v>May</v>
      </c>
      <c r="C9410" s="20" t="s">
        <v>7</v>
      </c>
      <c r="D9410" s="19" t="s">
        <v>106</v>
      </c>
      <c r="E9410" s="19" t="s">
        <v>38</v>
      </c>
      <c r="F9410" s="21">
        <v>2.0</v>
      </c>
      <c r="G9410" s="22">
        <v>65770.0</v>
      </c>
      <c r="H9410" s="15" t="str">
        <f t="shared" si="2"/>
        <v>Medium Range</v>
      </c>
      <c r="I9410" s="22">
        <v>58689.0</v>
      </c>
      <c r="J9410" s="23">
        <f t="shared" si="3"/>
        <v>1.120652933</v>
      </c>
      <c r="K9410" s="24" t="str">
        <f t="shared" si="4"/>
        <v>Over Achived</v>
      </c>
    </row>
    <row r="9411" ht="22.5" customHeight="1">
      <c r="A9411" s="18">
        <v>45792.0</v>
      </c>
      <c r="B9411" s="19" t="str">
        <f t="shared" si="1"/>
        <v>May</v>
      </c>
      <c r="C9411" s="20" t="s">
        <v>7</v>
      </c>
      <c r="D9411" s="19" t="s">
        <v>8</v>
      </c>
      <c r="E9411" s="19" t="s">
        <v>9</v>
      </c>
      <c r="F9411" s="21">
        <v>3.0</v>
      </c>
      <c r="G9411" s="22">
        <v>90950.0</v>
      </c>
      <c r="H9411" s="15" t="str">
        <f t="shared" si="2"/>
        <v>Very High Range</v>
      </c>
      <c r="I9411" s="22">
        <v>75573.0</v>
      </c>
      <c r="J9411" s="23">
        <f t="shared" si="3"/>
        <v>1.20347214</v>
      </c>
      <c r="K9411" s="24" t="str">
        <f t="shared" si="4"/>
        <v>Over Achived</v>
      </c>
    </row>
    <row r="9412" ht="22.5" customHeight="1">
      <c r="A9412" s="18">
        <v>45792.0</v>
      </c>
      <c r="B9412" s="19" t="str">
        <f t="shared" si="1"/>
        <v>May</v>
      </c>
      <c r="C9412" s="20" t="s">
        <v>7</v>
      </c>
      <c r="D9412" s="19" t="s">
        <v>8</v>
      </c>
      <c r="E9412" s="19" t="s">
        <v>63</v>
      </c>
      <c r="F9412" s="21">
        <v>2.0</v>
      </c>
      <c r="G9412" s="22">
        <v>37272.0</v>
      </c>
      <c r="H9412" s="15" t="str">
        <f t="shared" si="2"/>
        <v>Base Range</v>
      </c>
      <c r="I9412" s="22">
        <v>33641.0</v>
      </c>
      <c r="J9412" s="23">
        <f t="shared" si="3"/>
        <v>1.107933771</v>
      </c>
      <c r="K9412" s="24" t="str">
        <f t="shared" si="4"/>
        <v>Over Achived</v>
      </c>
    </row>
    <row r="9413" ht="22.5" customHeight="1">
      <c r="A9413" s="18">
        <v>45792.0</v>
      </c>
      <c r="B9413" s="19" t="str">
        <f t="shared" si="1"/>
        <v>May</v>
      </c>
      <c r="C9413" s="20" t="s">
        <v>92</v>
      </c>
      <c r="D9413" s="19" t="s">
        <v>93</v>
      </c>
      <c r="E9413" s="19" t="s">
        <v>26</v>
      </c>
      <c r="F9413" s="21">
        <v>2.0</v>
      </c>
      <c r="G9413" s="22">
        <v>57076.0</v>
      </c>
      <c r="H9413" s="15" t="str">
        <f t="shared" si="2"/>
        <v>Medium Range</v>
      </c>
      <c r="I9413" s="22">
        <v>61782.0</v>
      </c>
      <c r="J9413" s="23">
        <f t="shared" si="3"/>
        <v>0.9238289469</v>
      </c>
      <c r="K9413" s="24" t="str">
        <f t="shared" si="4"/>
        <v>Target Not Meet</v>
      </c>
    </row>
    <row r="9414" ht="22.5" customHeight="1">
      <c r="A9414" s="18">
        <v>45792.0</v>
      </c>
      <c r="B9414" s="19" t="str">
        <f t="shared" si="1"/>
        <v>May</v>
      </c>
      <c r="C9414" s="20" t="s">
        <v>7</v>
      </c>
      <c r="D9414" s="19" t="s">
        <v>106</v>
      </c>
      <c r="E9414" s="19" t="s">
        <v>19</v>
      </c>
      <c r="F9414" s="21">
        <v>2.0</v>
      </c>
      <c r="G9414" s="22">
        <v>50240.0</v>
      </c>
      <c r="H9414" s="15" t="str">
        <f t="shared" si="2"/>
        <v>Medium Range</v>
      </c>
      <c r="I9414" s="22">
        <v>42929.0</v>
      </c>
      <c r="J9414" s="23">
        <f t="shared" si="3"/>
        <v>1.170304456</v>
      </c>
      <c r="K9414" s="24" t="str">
        <f t="shared" si="4"/>
        <v>Over Achived</v>
      </c>
    </row>
    <row r="9415" ht="22.5" customHeight="1">
      <c r="A9415" s="18">
        <v>45792.0</v>
      </c>
      <c r="B9415" s="19" t="str">
        <f t="shared" si="1"/>
        <v>May</v>
      </c>
      <c r="C9415" s="20" t="s">
        <v>7</v>
      </c>
      <c r="D9415" s="19" t="s">
        <v>131</v>
      </c>
      <c r="E9415" s="19" t="s">
        <v>68</v>
      </c>
      <c r="F9415" s="21">
        <v>1.0</v>
      </c>
      <c r="G9415" s="22">
        <v>35759.0</v>
      </c>
      <c r="H9415" s="15" t="str">
        <f t="shared" si="2"/>
        <v>Base Range</v>
      </c>
      <c r="I9415" s="22">
        <v>31587.0</v>
      </c>
      <c r="J9415" s="23">
        <f t="shared" si="3"/>
        <v>1.132079653</v>
      </c>
      <c r="K9415" s="24" t="str">
        <f t="shared" si="4"/>
        <v>Over Achived</v>
      </c>
    </row>
    <row r="9416" ht="22.5" customHeight="1">
      <c r="A9416" s="18">
        <v>45792.0</v>
      </c>
      <c r="B9416" s="19" t="str">
        <f t="shared" si="1"/>
        <v>May</v>
      </c>
      <c r="C9416" s="20" t="s">
        <v>7</v>
      </c>
      <c r="D9416" s="19" t="s">
        <v>8</v>
      </c>
      <c r="E9416" s="19" t="s">
        <v>23</v>
      </c>
      <c r="F9416" s="21">
        <v>2.0</v>
      </c>
      <c r="G9416" s="22">
        <v>41080.0</v>
      </c>
      <c r="H9416" s="15" t="str">
        <f t="shared" si="2"/>
        <v>Base Range</v>
      </c>
      <c r="I9416" s="22">
        <v>33532.0</v>
      </c>
      <c r="J9416" s="23">
        <f t="shared" si="3"/>
        <v>1.225098413</v>
      </c>
      <c r="K9416" s="24" t="str">
        <f t="shared" si="4"/>
        <v>Over Achived</v>
      </c>
    </row>
    <row r="9417" ht="22.5" customHeight="1">
      <c r="A9417" s="18">
        <v>45792.0</v>
      </c>
      <c r="B9417" s="19" t="str">
        <f t="shared" si="1"/>
        <v>May</v>
      </c>
      <c r="C9417" s="20" t="s">
        <v>7</v>
      </c>
      <c r="D9417" s="19" t="s">
        <v>131</v>
      </c>
      <c r="E9417" s="19" t="s">
        <v>38</v>
      </c>
      <c r="F9417" s="21">
        <v>2.0</v>
      </c>
      <c r="G9417" s="22">
        <v>53050.0</v>
      </c>
      <c r="H9417" s="15" t="str">
        <f t="shared" si="2"/>
        <v>Medium Range</v>
      </c>
      <c r="I9417" s="22">
        <v>40982.0</v>
      </c>
      <c r="J9417" s="23">
        <f t="shared" si="3"/>
        <v>1.294470743</v>
      </c>
      <c r="K9417" s="24" t="str">
        <f t="shared" si="4"/>
        <v>Over Achived</v>
      </c>
    </row>
    <row r="9418" ht="22.5" customHeight="1">
      <c r="A9418" s="18">
        <v>45792.0</v>
      </c>
      <c r="B9418" s="19" t="str">
        <f t="shared" si="1"/>
        <v>May</v>
      </c>
      <c r="C9418" s="20" t="s">
        <v>7</v>
      </c>
      <c r="D9418" s="19" t="s">
        <v>131</v>
      </c>
      <c r="E9418" s="19" t="s">
        <v>63</v>
      </c>
      <c r="F9418" s="21">
        <v>1.0</v>
      </c>
      <c r="G9418" s="22">
        <v>35716.0</v>
      </c>
      <c r="H9418" s="15" t="str">
        <f t="shared" si="2"/>
        <v>Base Range</v>
      </c>
      <c r="I9418" s="22">
        <v>27255.0</v>
      </c>
      <c r="J9418" s="23">
        <f t="shared" si="3"/>
        <v>1.310438452</v>
      </c>
      <c r="K9418" s="24" t="str">
        <f t="shared" si="4"/>
        <v>Over Achived</v>
      </c>
    </row>
    <row r="9419" ht="22.5" customHeight="1">
      <c r="A9419" s="18">
        <v>45792.0</v>
      </c>
      <c r="B9419" s="19" t="str">
        <f t="shared" si="1"/>
        <v>May</v>
      </c>
      <c r="C9419" s="20" t="s">
        <v>92</v>
      </c>
      <c r="D9419" s="19" t="s">
        <v>98</v>
      </c>
      <c r="E9419" s="19" t="s">
        <v>19</v>
      </c>
      <c r="F9419" s="21">
        <v>2.0</v>
      </c>
      <c r="G9419" s="22">
        <v>39558.0</v>
      </c>
      <c r="H9419" s="15" t="str">
        <f t="shared" si="2"/>
        <v>Base Range</v>
      </c>
      <c r="I9419" s="22">
        <v>47178.0</v>
      </c>
      <c r="J9419" s="23">
        <f t="shared" si="3"/>
        <v>0.8384840392</v>
      </c>
      <c r="K9419" s="24" t="str">
        <f t="shared" si="4"/>
        <v>Target Not Meet</v>
      </c>
    </row>
    <row r="9420" ht="22.5" customHeight="1">
      <c r="A9420" s="18">
        <v>45792.0</v>
      </c>
      <c r="B9420" s="19" t="str">
        <f t="shared" si="1"/>
        <v>May</v>
      </c>
      <c r="C9420" s="20" t="s">
        <v>92</v>
      </c>
      <c r="D9420" s="19" t="s">
        <v>98</v>
      </c>
      <c r="E9420" s="19" t="s">
        <v>23</v>
      </c>
      <c r="F9420" s="21">
        <v>1.0</v>
      </c>
      <c r="G9420" s="22">
        <v>29916.0</v>
      </c>
      <c r="H9420" s="15" t="str">
        <f t="shared" si="2"/>
        <v>Base Range</v>
      </c>
      <c r="I9420" s="22">
        <v>34048.0</v>
      </c>
      <c r="J9420" s="23">
        <f t="shared" si="3"/>
        <v>0.8786419173</v>
      </c>
      <c r="K9420" s="24" t="str">
        <f t="shared" si="4"/>
        <v>Target Not Meet</v>
      </c>
    </row>
    <row r="9421" ht="22.5" customHeight="1">
      <c r="A9421" s="18">
        <v>45792.0</v>
      </c>
      <c r="B9421" s="19" t="str">
        <f t="shared" si="1"/>
        <v>May</v>
      </c>
      <c r="C9421" s="20" t="s">
        <v>92</v>
      </c>
      <c r="D9421" s="19" t="s">
        <v>98</v>
      </c>
      <c r="E9421" s="19" t="s">
        <v>34</v>
      </c>
      <c r="F9421" s="21">
        <v>3.0</v>
      </c>
      <c r="G9421" s="22">
        <v>69233.0</v>
      </c>
      <c r="H9421" s="15" t="str">
        <f t="shared" si="2"/>
        <v>Medium Range</v>
      </c>
      <c r="I9421" s="22">
        <v>84181.0</v>
      </c>
      <c r="J9421" s="23">
        <f t="shared" si="3"/>
        <v>0.8224302396</v>
      </c>
      <c r="K9421" s="24" t="str">
        <f t="shared" si="4"/>
        <v>Target Not Meet</v>
      </c>
    </row>
    <row r="9422" ht="22.5" customHeight="1">
      <c r="A9422" s="18">
        <v>45792.0</v>
      </c>
      <c r="B9422" s="19" t="str">
        <f t="shared" si="1"/>
        <v>May</v>
      </c>
      <c r="C9422" s="20" t="s">
        <v>92</v>
      </c>
      <c r="D9422" s="19" t="s">
        <v>98</v>
      </c>
      <c r="E9422" s="19" t="s">
        <v>26</v>
      </c>
      <c r="F9422" s="21">
        <v>2.0</v>
      </c>
      <c r="G9422" s="22">
        <v>54096.0</v>
      </c>
      <c r="H9422" s="15" t="str">
        <f t="shared" si="2"/>
        <v>Medium Range</v>
      </c>
      <c r="I9422" s="22">
        <v>61672.0</v>
      </c>
      <c r="J9422" s="23">
        <f t="shared" si="3"/>
        <v>0.8771565702</v>
      </c>
      <c r="K9422" s="24" t="str">
        <f t="shared" si="4"/>
        <v>Target Not Meet</v>
      </c>
    </row>
    <row r="9423" ht="22.5" customHeight="1">
      <c r="A9423" s="18">
        <v>45792.0</v>
      </c>
      <c r="B9423" s="19" t="str">
        <f t="shared" si="1"/>
        <v>May</v>
      </c>
      <c r="C9423" s="20" t="s">
        <v>92</v>
      </c>
      <c r="D9423" s="19" t="s">
        <v>98</v>
      </c>
      <c r="E9423" s="19" t="s">
        <v>9</v>
      </c>
      <c r="F9423" s="21">
        <v>3.0</v>
      </c>
      <c r="G9423" s="22">
        <v>66289.0</v>
      </c>
      <c r="H9423" s="15" t="str">
        <f t="shared" si="2"/>
        <v>Medium Range</v>
      </c>
      <c r="I9423" s="22">
        <v>85313.0</v>
      </c>
      <c r="J9423" s="23">
        <f t="shared" si="3"/>
        <v>0.7770093655</v>
      </c>
      <c r="K9423" s="24" t="str">
        <f t="shared" si="4"/>
        <v>Target Not Meet</v>
      </c>
    </row>
    <row r="9424" ht="22.5" customHeight="1">
      <c r="A9424" s="18">
        <v>45792.0</v>
      </c>
      <c r="B9424" s="19" t="str">
        <f t="shared" si="1"/>
        <v>May</v>
      </c>
      <c r="C9424" s="20" t="s">
        <v>92</v>
      </c>
      <c r="D9424" s="19" t="s">
        <v>144</v>
      </c>
      <c r="E9424" s="19" t="s">
        <v>68</v>
      </c>
      <c r="F9424" s="21">
        <v>1.0</v>
      </c>
      <c r="G9424" s="22">
        <v>32522.0</v>
      </c>
      <c r="H9424" s="15" t="str">
        <f t="shared" si="2"/>
        <v>Base Range</v>
      </c>
      <c r="I9424" s="22">
        <v>24557.0</v>
      </c>
      <c r="J9424" s="23">
        <f t="shared" si="3"/>
        <v>1.324347437</v>
      </c>
      <c r="K9424" s="24" t="str">
        <f t="shared" si="4"/>
        <v>Over Achived</v>
      </c>
    </row>
    <row r="9425" ht="22.5" customHeight="1">
      <c r="A9425" s="18">
        <v>45792.0</v>
      </c>
      <c r="B9425" s="19" t="str">
        <f t="shared" si="1"/>
        <v>May</v>
      </c>
      <c r="C9425" s="20" t="s">
        <v>92</v>
      </c>
      <c r="D9425" s="19" t="s">
        <v>93</v>
      </c>
      <c r="E9425" s="19" t="s">
        <v>38</v>
      </c>
      <c r="F9425" s="21">
        <v>2.0</v>
      </c>
      <c r="G9425" s="22">
        <v>40793.0</v>
      </c>
      <c r="H9425" s="15" t="str">
        <f t="shared" si="2"/>
        <v>Base Range</v>
      </c>
      <c r="I9425" s="22">
        <v>50310.0</v>
      </c>
      <c r="J9425" s="23">
        <f t="shared" si="3"/>
        <v>0.8108328364</v>
      </c>
      <c r="K9425" s="24" t="str">
        <f t="shared" si="4"/>
        <v>Target Not Meet</v>
      </c>
    </row>
    <row r="9426" ht="22.5" customHeight="1">
      <c r="A9426" s="18">
        <v>45792.0</v>
      </c>
      <c r="B9426" s="19" t="str">
        <f t="shared" si="1"/>
        <v>May</v>
      </c>
      <c r="C9426" s="20" t="s">
        <v>92</v>
      </c>
      <c r="D9426" s="19" t="s">
        <v>144</v>
      </c>
      <c r="E9426" s="19" t="s">
        <v>23</v>
      </c>
      <c r="F9426" s="21">
        <v>1.0</v>
      </c>
      <c r="G9426" s="22">
        <v>39368.0</v>
      </c>
      <c r="H9426" s="15" t="str">
        <f t="shared" si="2"/>
        <v>Base Range</v>
      </c>
      <c r="I9426" s="22">
        <v>34849.0</v>
      </c>
      <c r="J9426" s="23">
        <f t="shared" si="3"/>
        <v>1.129673735</v>
      </c>
      <c r="K9426" s="24" t="str">
        <f t="shared" si="4"/>
        <v>Over Achived</v>
      </c>
    </row>
    <row r="9427" ht="22.5" customHeight="1">
      <c r="A9427" s="18">
        <v>45792.0</v>
      </c>
      <c r="B9427" s="19" t="str">
        <f t="shared" si="1"/>
        <v>May</v>
      </c>
      <c r="C9427" s="20" t="s">
        <v>92</v>
      </c>
      <c r="D9427" s="19" t="s">
        <v>144</v>
      </c>
      <c r="E9427" s="19" t="s">
        <v>9</v>
      </c>
      <c r="F9427" s="21">
        <v>2.0</v>
      </c>
      <c r="G9427" s="22">
        <v>71360.0</v>
      </c>
      <c r="H9427" s="15" t="str">
        <f t="shared" si="2"/>
        <v>High Range</v>
      </c>
      <c r="I9427" s="22">
        <v>65146.0</v>
      </c>
      <c r="J9427" s="23">
        <f t="shared" si="3"/>
        <v>1.095385749</v>
      </c>
      <c r="K9427" s="24" t="str">
        <f t="shared" si="4"/>
        <v>Over Achived</v>
      </c>
    </row>
    <row r="9428" ht="22.5" customHeight="1">
      <c r="A9428" s="18">
        <v>45792.0</v>
      </c>
      <c r="B9428" s="19" t="str">
        <f t="shared" si="1"/>
        <v>May</v>
      </c>
      <c r="C9428" s="20" t="s">
        <v>92</v>
      </c>
      <c r="D9428" s="25" t="s">
        <v>149</v>
      </c>
      <c r="E9428" s="19" t="s">
        <v>63</v>
      </c>
      <c r="F9428" s="21">
        <v>1.0</v>
      </c>
      <c r="G9428" s="22">
        <v>13420.0</v>
      </c>
      <c r="H9428" s="15" t="str">
        <f t="shared" si="2"/>
        <v>Base Range</v>
      </c>
      <c r="I9428" s="22">
        <v>11068.0</v>
      </c>
      <c r="J9428" s="23">
        <f t="shared" si="3"/>
        <v>1.212504518</v>
      </c>
      <c r="K9428" s="24" t="str">
        <f t="shared" si="4"/>
        <v>Over Achived</v>
      </c>
    </row>
    <row r="9429" ht="22.5" customHeight="1">
      <c r="A9429" s="18">
        <v>45792.0</v>
      </c>
      <c r="B9429" s="19" t="str">
        <f t="shared" si="1"/>
        <v>May</v>
      </c>
      <c r="C9429" s="20" t="s">
        <v>92</v>
      </c>
      <c r="D9429" s="25" t="s">
        <v>149</v>
      </c>
      <c r="E9429" s="19" t="s">
        <v>38</v>
      </c>
      <c r="F9429" s="21">
        <v>2.0</v>
      </c>
      <c r="G9429" s="22">
        <v>53454.0</v>
      </c>
      <c r="H9429" s="15" t="str">
        <f t="shared" si="2"/>
        <v>Medium Range</v>
      </c>
      <c r="I9429" s="22">
        <v>42344.0</v>
      </c>
      <c r="J9429" s="23">
        <f t="shared" si="3"/>
        <v>1.262374835</v>
      </c>
      <c r="K9429" s="24" t="str">
        <f t="shared" si="4"/>
        <v>Over Achived</v>
      </c>
    </row>
    <row r="9430" ht="22.5" customHeight="1">
      <c r="A9430" s="18">
        <v>45792.0</v>
      </c>
      <c r="B9430" s="19" t="str">
        <f t="shared" si="1"/>
        <v>May</v>
      </c>
      <c r="C9430" s="20" t="s">
        <v>92</v>
      </c>
      <c r="D9430" s="25" t="s">
        <v>149</v>
      </c>
      <c r="E9430" s="19" t="s">
        <v>34</v>
      </c>
      <c r="F9430" s="21">
        <v>2.0</v>
      </c>
      <c r="G9430" s="22">
        <v>63748.0</v>
      </c>
      <c r="H9430" s="15" t="str">
        <f t="shared" si="2"/>
        <v>Medium Range</v>
      </c>
      <c r="I9430" s="22">
        <v>49788.0</v>
      </c>
      <c r="J9430" s="23">
        <f t="shared" si="3"/>
        <v>1.280388849</v>
      </c>
      <c r="K9430" s="24" t="str">
        <f t="shared" si="4"/>
        <v>Over Achived</v>
      </c>
    </row>
    <row r="9431" ht="22.5" customHeight="1">
      <c r="A9431" s="18">
        <v>45792.0</v>
      </c>
      <c r="B9431" s="19" t="str">
        <f t="shared" si="1"/>
        <v>May</v>
      </c>
      <c r="C9431" s="20" t="s">
        <v>92</v>
      </c>
      <c r="D9431" s="19" t="s">
        <v>158</v>
      </c>
      <c r="E9431" s="19" t="s">
        <v>34</v>
      </c>
      <c r="F9431" s="21">
        <v>3.0</v>
      </c>
      <c r="G9431" s="22">
        <v>57128.0</v>
      </c>
      <c r="H9431" s="15" t="str">
        <f t="shared" si="2"/>
        <v>Medium Range</v>
      </c>
      <c r="I9431" s="22">
        <v>43558.0</v>
      </c>
      <c r="J9431" s="23">
        <f t="shared" si="3"/>
        <v>1.311538638</v>
      </c>
      <c r="K9431" s="24" t="str">
        <f t="shared" si="4"/>
        <v>Over Achived</v>
      </c>
    </row>
    <row r="9432" ht="22.5" customHeight="1">
      <c r="A9432" s="18">
        <v>45792.0</v>
      </c>
      <c r="B9432" s="19" t="str">
        <f t="shared" si="1"/>
        <v>May</v>
      </c>
      <c r="C9432" s="20" t="s">
        <v>92</v>
      </c>
      <c r="D9432" s="19" t="s">
        <v>144</v>
      </c>
      <c r="E9432" s="19" t="s">
        <v>68</v>
      </c>
      <c r="F9432" s="21">
        <v>1.0</v>
      </c>
      <c r="G9432" s="22">
        <v>32687.0</v>
      </c>
      <c r="H9432" s="15" t="str">
        <f t="shared" si="2"/>
        <v>Base Range</v>
      </c>
      <c r="I9432" s="22">
        <v>24138.0</v>
      </c>
      <c r="J9432" s="23">
        <f t="shared" si="3"/>
        <v>1.354171845</v>
      </c>
      <c r="K9432" s="24" t="str">
        <f t="shared" si="4"/>
        <v>Over Achived</v>
      </c>
    </row>
    <row r="9433" ht="22.5" customHeight="1">
      <c r="A9433" s="18">
        <v>45792.0</v>
      </c>
      <c r="B9433" s="19" t="str">
        <f t="shared" si="1"/>
        <v>May</v>
      </c>
      <c r="C9433" s="20" t="s">
        <v>92</v>
      </c>
      <c r="D9433" s="19" t="s">
        <v>158</v>
      </c>
      <c r="E9433" s="19" t="s">
        <v>9</v>
      </c>
      <c r="F9433" s="21">
        <v>3.0</v>
      </c>
      <c r="G9433" s="22">
        <v>74166.0</v>
      </c>
      <c r="H9433" s="15" t="str">
        <f t="shared" si="2"/>
        <v>High Range</v>
      </c>
      <c r="I9433" s="22">
        <v>52765.0</v>
      </c>
      <c r="J9433" s="23">
        <f t="shared" si="3"/>
        <v>1.405590827</v>
      </c>
      <c r="K9433" s="24" t="str">
        <f t="shared" si="4"/>
        <v>Over Achived</v>
      </c>
    </row>
    <row r="9434" ht="22.5" customHeight="1">
      <c r="A9434" s="18">
        <v>45793.0</v>
      </c>
      <c r="B9434" s="19" t="str">
        <f t="shared" si="1"/>
        <v>May</v>
      </c>
      <c r="C9434" s="20" t="s">
        <v>13</v>
      </c>
      <c r="D9434" s="19" t="s">
        <v>37</v>
      </c>
      <c r="E9434" s="19" t="s">
        <v>38</v>
      </c>
      <c r="F9434" s="21">
        <v>1.0</v>
      </c>
      <c r="G9434" s="22">
        <v>33110.0</v>
      </c>
      <c r="H9434" s="15" t="str">
        <f t="shared" si="2"/>
        <v>Base Range</v>
      </c>
      <c r="I9434" s="22">
        <v>39771.0</v>
      </c>
      <c r="J9434" s="23">
        <f t="shared" si="3"/>
        <v>0.832516155</v>
      </c>
      <c r="K9434" s="24" t="str">
        <f t="shared" si="4"/>
        <v>Target Not Meet</v>
      </c>
    </row>
    <row r="9435" ht="22.5" customHeight="1">
      <c r="A9435" s="18">
        <v>45793.0</v>
      </c>
      <c r="B9435" s="19" t="str">
        <f t="shared" si="1"/>
        <v>May</v>
      </c>
      <c r="C9435" s="20" t="s">
        <v>13</v>
      </c>
      <c r="D9435" s="19" t="s">
        <v>37</v>
      </c>
      <c r="E9435" s="19" t="s">
        <v>19</v>
      </c>
      <c r="F9435" s="21">
        <v>1.0</v>
      </c>
      <c r="G9435" s="22">
        <v>32436.0</v>
      </c>
      <c r="H9435" s="15" t="str">
        <f t="shared" si="2"/>
        <v>Base Range</v>
      </c>
      <c r="I9435" s="22">
        <v>42024.0</v>
      </c>
      <c r="J9435" s="23">
        <f t="shared" si="3"/>
        <v>0.7718446602</v>
      </c>
      <c r="K9435" s="24" t="str">
        <f t="shared" si="4"/>
        <v>Target Not Meet</v>
      </c>
    </row>
    <row r="9436" ht="22.5" customHeight="1">
      <c r="A9436" s="18">
        <v>45793.0</v>
      </c>
      <c r="B9436" s="19" t="str">
        <f t="shared" si="1"/>
        <v>May</v>
      </c>
      <c r="C9436" s="20" t="s">
        <v>13</v>
      </c>
      <c r="D9436" s="19" t="s">
        <v>29</v>
      </c>
      <c r="E9436" s="19" t="s">
        <v>26</v>
      </c>
      <c r="F9436" s="21">
        <v>2.0</v>
      </c>
      <c r="G9436" s="22">
        <v>38891.0</v>
      </c>
      <c r="H9436" s="15" t="str">
        <f t="shared" si="2"/>
        <v>Base Range</v>
      </c>
      <c r="I9436" s="22">
        <v>48004.0</v>
      </c>
      <c r="J9436" s="23">
        <f t="shared" si="3"/>
        <v>0.8101616532</v>
      </c>
      <c r="K9436" s="24" t="str">
        <f t="shared" si="4"/>
        <v>Target Not Meet</v>
      </c>
    </row>
    <row r="9437" ht="22.5" customHeight="1">
      <c r="A9437" s="18">
        <v>45793.0</v>
      </c>
      <c r="B9437" s="19" t="str">
        <f t="shared" si="1"/>
        <v>May</v>
      </c>
      <c r="C9437" s="20" t="s">
        <v>13</v>
      </c>
      <c r="D9437" s="19" t="s">
        <v>29</v>
      </c>
      <c r="E9437" s="19" t="s">
        <v>9</v>
      </c>
      <c r="F9437" s="21">
        <v>2.0</v>
      </c>
      <c r="G9437" s="22">
        <v>52069.0</v>
      </c>
      <c r="H9437" s="15" t="str">
        <f t="shared" si="2"/>
        <v>Medium Range</v>
      </c>
      <c r="I9437" s="22">
        <v>57617.0</v>
      </c>
      <c r="J9437" s="23">
        <f t="shared" si="3"/>
        <v>0.9037089748</v>
      </c>
      <c r="K9437" s="24" t="str">
        <f t="shared" si="4"/>
        <v>Target Not Meet</v>
      </c>
    </row>
    <row r="9438" ht="22.5" customHeight="1">
      <c r="A9438" s="18">
        <v>45793.0</v>
      </c>
      <c r="B9438" s="19" t="str">
        <f t="shared" si="1"/>
        <v>May</v>
      </c>
      <c r="C9438" s="20" t="s">
        <v>13</v>
      </c>
      <c r="D9438" s="19" t="s">
        <v>29</v>
      </c>
      <c r="E9438" s="19" t="s">
        <v>26</v>
      </c>
      <c r="F9438" s="21">
        <v>1.0</v>
      </c>
      <c r="G9438" s="22">
        <v>36578.0</v>
      </c>
      <c r="H9438" s="15" t="str">
        <f t="shared" si="2"/>
        <v>Base Range</v>
      </c>
      <c r="I9438" s="22">
        <v>39660.0</v>
      </c>
      <c r="J9438" s="23">
        <f t="shared" si="3"/>
        <v>0.9222894604</v>
      </c>
      <c r="K9438" s="24" t="str">
        <f t="shared" si="4"/>
        <v>Target Not Meet</v>
      </c>
    </row>
    <row r="9439" ht="22.5" customHeight="1">
      <c r="A9439" s="18">
        <v>45793.0</v>
      </c>
      <c r="B9439" s="19" t="str">
        <f t="shared" si="1"/>
        <v>May</v>
      </c>
      <c r="C9439" s="20" t="s">
        <v>13</v>
      </c>
      <c r="D9439" s="19" t="s">
        <v>29</v>
      </c>
      <c r="E9439" s="19" t="s">
        <v>34</v>
      </c>
      <c r="F9439" s="21">
        <v>2.0</v>
      </c>
      <c r="G9439" s="22">
        <v>42683.0</v>
      </c>
      <c r="H9439" s="15" t="str">
        <f t="shared" si="2"/>
        <v>Base Range</v>
      </c>
      <c r="I9439" s="22">
        <v>47949.0</v>
      </c>
      <c r="J9439" s="23">
        <f t="shared" si="3"/>
        <v>0.8901749776</v>
      </c>
      <c r="K9439" s="24" t="str">
        <f t="shared" si="4"/>
        <v>Target Not Meet</v>
      </c>
    </row>
    <row r="9440" ht="22.5" customHeight="1">
      <c r="A9440" s="18">
        <v>45793.0</v>
      </c>
      <c r="B9440" s="19" t="str">
        <f t="shared" si="1"/>
        <v>May</v>
      </c>
      <c r="C9440" s="20" t="s">
        <v>13</v>
      </c>
      <c r="D9440" s="19" t="s">
        <v>18</v>
      </c>
      <c r="E9440" s="19" t="s">
        <v>9</v>
      </c>
      <c r="F9440" s="21">
        <v>2.0</v>
      </c>
      <c r="G9440" s="22">
        <v>51117.0</v>
      </c>
      <c r="H9440" s="15" t="str">
        <f t="shared" si="2"/>
        <v>Medium Range</v>
      </c>
      <c r="I9440" s="22">
        <v>38065.0</v>
      </c>
      <c r="J9440" s="23">
        <f t="shared" si="3"/>
        <v>1.342887167</v>
      </c>
      <c r="K9440" s="24" t="str">
        <f t="shared" si="4"/>
        <v>Over Achived</v>
      </c>
    </row>
    <row r="9441" ht="22.5" customHeight="1">
      <c r="A9441" s="18">
        <v>45793.0</v>
      </c>
      <c r="B9441" s="19" t="str">
        <f t="shared" si="1"/>
        <v>May</v>
      </c>
      <c r="C9441" s="20" t="s">
        <v>13</v>
      </c>
      <c r="D9441" s="19" t="s">
        <v>18</v>
      </c>
      <c r="E9441" s="19" t="s">
        <v>19</v>
      </c>
      <c r="F9441" s="21">
        <v>1.0</v>
      </c>
      <c r="G9441" s="22">
        <v>30327.0</v>
      </c>
      <c r="H9441" s="15" t="str">
        <f t="shared" si="2"/>
        <v>Base Range</v>
      </c>
      <c r="I9441" s="22">
        <v>21794.0</v>
      </c>
      <c r="J9441" s="23">
        <f t="shared" si="3"/>
        <v>1.391529779</v>
      </c>
      <c r="K9441" s="24" t="str">
        <f t="shared" si="4"/>
        <v>Over Achived</v>
      </c>
    </row>
    <row r="9442" ht="22.5" customHeight="1">
      <c r="A9442" s="18">
        <v>45793.0</v>
      </c>
      <c r="B9442" s="19" t="str">
        <f t="shared" si="1"/>
        <v>May</v>
      </c>
      <c r="C9442" s="20" t="s">
        <v>13</v>
      </c>
      <c r="D9442" s="19" t="s">
        <v>18</v>
      </c>
      <c r="E9442" s="19" t="s">
        <v>9</v>
      </c>
      <c r="F9442" s="21">
        <v>2.0</v>
      </c>
      <c r="G9442" s="22">
        <v>43873.0</v>
      </c>
      <c r="H9442" s="15" t="str">
        <f t="shared" si="2"/>
        <v>Base Range</v>
      </c>
      <c r="I9442" s="22">
        <v>33803.0</v>
      </c>
      <c r="J9442" s="23">
        <f t="shared" si="3"/>
        <v>1.297902553</v>
      </c>
      <c r="K9442" s="24" t="str">
        <f t="shared" si="4"/>
        <v>Over Achived</v>
      </c>
    </row>
    <row r="9443" ht="22.5" customHeight="1">
      <c r="A9443" s="18">
        <v>45793.0</v>
      </c>
      <c r="B9443" s="19" t="str">
        <f t="shared" si="1"/>
        <v>May</v>
      </c>
      <c r="C9443" s="20" t="s">
        <v>13</v>
      </c>
      <c r="D9443" s="19" t="s">
        <v>14</v>
      </c>
      <c r="E9443" s="19" t="s">
        <v>34</v>
      </c>
      <c r="F9443" s="21">
        <v>2.0</v>
      </c>
      <c r="G9443" s="22">
        <v>42218.0</v>
      </c>
      <c r="H9443" s="15" t="str">
        <f t="shared" si="2"/>
        <v>Base Range</v>
      </c>
      <c r="I9443" s="22">
        <v>37956.0</v>
      </c>
      <c r="J9443" s="23">
        <f t="shared" si="3"/>
        <v>1.112287912</v>
      </c>
      <c r="K9443" s="24" t="str">
        <f t="shared" si="4"/>
        <v>Over Achived</v>
      </c>
    </row>
    <row r="9444" ht="22.5" customHeight="1">
      <c r="A9444" s="18">
        <v>45793.0</v>
      </c>
      <c r="B9444" s="19" t="str">
        <f t="shared" si="1"/>
        <v>May</v>
      </c>
      <c r="C9444" s="20" t="s">
        <v>13</v>
      </c>
      <c r="D9444" s="19" t="s">
        <v>14</v>
      </c>
      <c r="E9444" s="19" t="s">
        <v>63</v>
      </c>
      <c r="F9444" s="21">
        <v>1.0</v>
      </c>
      <c r="G9444" s="22">
        <v>11382.0</v>
      </c>
      <c r="H9444" s="15" t="str">
        <f t="shared" si="2"/>
        <v>Base Range</v>
      </c>
      <c r="I9444" s="22">
        <v>9882.0</v>
      </c>
      <c r="J9444" s="23">
        <f t="shared" si="3"/>
        <v>1.151791135</v>
      </c>
      <c r="K9444" s="24" t="str">
        <f t="shared" si="4"/>
        <v>Over Achived</v>
      </c>
    </row>
    <row r="9445" ht="22.5" customHeight="1">
      <c r="A9445" s="18">
        <v>45793.0</v>
      </c>
      <c r="B9445" s="19" t="str">
        <f t="shared" si="1"/>
        <v>May</v>
      </c>
      <c r="C9445" s="20" t="s">
        <v>13</v>
      </c>
      <c r="D9445" s="19" t="s">
        <v>14</v>
      </c>
      <c r="E9445" s="19" t="s">
        <v>23</v>
      </c>
      <c r="F9445" s="21">
        <v>1.0</v>
      </c>
      <c r="G9445" s="22">
        <v>24379.0</v>
      </c>
      <c r="H9445" s="15" t="str">
        <f t="shared" si="2"/>
        <v>Base Range</v>
      </c>
      <c r="I9445" s="22">
        <v>18669.0</v>
      </c>
      <c r="J9445" s="23">
        <f t="shared" si="3"/>
        <v>1.305854625</v>
      </c>
      <c r="K9445" s="24" t="str">
        <f t="shared" si="4"/>
        <v>Over Achived</v>
      </c>
    </row>
    <row r="9446" ht="22.5" customHeight="1">
      <c r="A9446" s="18">
        <v>45793.0</v>
      </c>
      <c r="B9446" s="19" t="str">
        <f t="shared" si="1"/>
        <v>May</v>
      </c>
      <c r="C9446" s="20" t="s">
        <v>13</v>
      </c>
      <c r="D9446" s="19" t="s">
        <v>37</v>
      </c>
      <c r="E9446" s="19" t="s">
        <v>38</v>
      </c>
      <c r="F9446" s="21">
        <v>1.0</v>
      </c>
      <c r="G9446" s="22">
        <v>34392.0</v>
      </c>
      <c r="H9446" s="15" t="str">
        <f t="shared" si="2"/>
        <v>Base Range</v>
      </c>
      <c r="I9446" s="22">
        <v>41081.0</v>
      </c>
      <c r="J9446" s="23">
        <f t="shared" si="3"/>
        <v>0.8371753365</v>
      </c>
      <c r="K9446" s="24" t="str">
        <f t="shared" si="4"/>
        <v>Target Not Meet</v>
      </c>
    </row>
    <row r="9447" ht="22.5" customHeight="1">
      <c r="A9447" s="18">
        <v>45793.0</v>
      </c>
      <c r="B9447" s="19" t="str">
        <f t="shared" si="1"/>
        <v>May</v>
      </c>
      <c r="C9447" s="20" t="s">
        <v>13</v>
      </c>
      <c r="D9447" s="19" t="s">
        <v>29</v>
      </c>
      <c r="E9447" s="19" t="s">
        <v>34</v>
      </c>
      <c r="F9447" s="21">
        <v>2.0</v>
      </c>
      <c r="G9447" s="22">
        <v>54712.0</v>
      </c>
      <c r="H9447" s="15" t="str">
        <f t="shared" si="2"/>
        <v>Medium Range</v>
      </c>
      <c r="I9447" s="22">
        <v>70294.0</v>
      </c>
      <c r="J9447" s="23">
        <f t="shared" si="3"/>
        <v>0.7783310098</v>
      </c>
      <c r="K9447" s="24" t="str">
        <f t="shared" si="4"/>
        <v>Target Not Meet</v>
      </c>
    </row>
    <row r="9448" ht="22.5" customHeight="1">
      <c r="A9448" s="18">
        <v>45793.0</v>
      </c>
      <c r="B9448" s="19" t="str">
        <f t="shared" si="1"/>
        <v>May</v>
      </c>
      <c r="C9448" s="20" t="s">
        <v>13</v>
      </c>
      <c r="D9448" s="19" t="s">
        <v>169</v>
      </c>
      <c r="E9448" s="19" t="s">
        <v>34</v>
      </c>
      <c r="F9448" s="21">
        <v>2.0</v>
      </c>
      <c r="G9448" s="22">
        <v>54208.0</v>
      </c>
      <c r="H9448" s="15" t="str">
        <f t="shared" si="2"/>
        <v>Medium Range</v>
      </c>
      <c r="I9448" s="22">
        <v>68885.0</v>
      </c>
      <c r="J9448" s="23">
        <f t="shared" si="3"/>
        <v>0.7869347463</v>
      </c>
      <c r="K9448" s="24" t="str">
        <f t="shared" si="4"/>
        <v>Target Not Meet</v>
      </c>
    </row>
    <row r="9449" ht="22.5" customHeight="1">
      <c r="A9449" s="18">
        <v>45793.0</v>
      </c>
      <c r="B9449" s="19" t="str">
        <f t="shared" si="1"/>
        <v>May</v>
      </c>
      <c r="C9449" s="20" t="s">
        <v>57</v>
      </c>
      <c r="D9449" s="25" t="s">
        <v>62</v>
      </c>
      <c r="E9449" s="19" t="s">
        <v>9</v>
      </c>
      <c r="F9449" s="21">
        <v>1.0</v>
      </c>
      <c r="G9449" s="22">
        <v>37362.0</v>
      </c>
      <c r="H9449" s="15" t="str">
        <f t="shared" si="2"/>
        <v>Base Range</v>
      </c>
      <c r="I9449" s="22">
        <v>32754.0</v>
      </c>
      <c r="J9449" s="23">
        <f t="shared" si="3"/>
        <v>1.140685107</v>
      </c>
      <c r="K9449" s="24" t="str">
        <f t="shared" si="4"/>
        <v>Over Achived</v>
      </c>
    </row>
    <row r="9450" ht="22.5" customHeight="1">
      <c r="A9450" s="18">
        <v>45793.0</v>
      </c>
      <c r="B9450" s="19" t="str">
        <f t="shared" si="1"/>
        <v>May</v>
      </c>
      <c r="C9450" s="20" t="s">
        <v>13</v>
      </c>
      <c r="D9450" s="19" t="s">
        <v>169</v>
      </c>
      <c r="E9450" s="19" t="s">
        <v>63</v>
      </c>
      <c r="F9450" s="21">
        <v>2.0</v>
      </c>
      <c r="G9450" s="22">
        <v>55882.0</v>
      </c>
      <c r="H9450" s="15" t="str">
        <f t="shared" si="2"/>
        <v>Medium Range</v>
      </c>
      <c r="I9450" s="22">
        <v>68033.0</v>
      </c>
      <c r="J9450" s="23">
        <f t="shared" si="3"/>
        <v>0.8213954992</v>
      </c>
      <c r="K9450" s="24" t="str">
        <f t="shared" si="4"/>
        <v>Target Not Meet</v>
      </c>
    </row>
    <row r="9451" ht="22.5" customHeight="1">
      <c r="A9451" s="18">
        <v>45793.0</v>
      </c>
      <c r="B9451" s="19" t="str">
        <f t="shared" si="1"/>
        <v>May</v>
      </c>
      <c r="C9451" s="20" t="s">
        <v>13</v>
      </c>
      <c r="D9451" s="19" t="s">
        <v>169</v>
      </c>
      <c r="E9451" s="19" t="s">
        <v>9</v>
      </c>
      <c r="F9451" s="21">
        <v>2.0</v>
      </c>
      <c r="G9451" s="22">
        <v>48839.0</v>
      </c>
      <c r="H9451" s="15" t="str">
        <f t="shared" si="2"/>
        <v>Base Range</v>
      </c>
      <c r="I9451" s="22">
        <v>53817.0</v>
      </c>
      <c r="J9451" s="23">
        <f t="shared" si="3"/>
        <v>0.9075013472</v>
      </c>
      <c r="K9451" s="24" t="str">
        <f t="shared" si="4"/>
        <v>Target Not Meet</v>
      </c>
    </row>
    <row r="9452" ht="22.5" customHeight="1">
      <c r="A9452" s="18">
        <v>45793.0</v>
      </c>
      <c r="B9452" s="19" t="str">
        <f t="shared" si="1"/>
        <v>May</v>
      </c>
      <c r="C9452" s="20" t="s">
        <v>57</v>
      </c>
      <c r="D9452" s="19" t="s">
        <v>58</v>
      </c>
      <c r="E9452" s="19" t="s">
        <v>9</v>
      </c>
      <c r="F9452" s="21">
        <v>2.0</v>
      </c>
      <c r="G9452" s="22">
        <v>43754.0</v>
      </c>
      <c r="H9452" s="15" t="str">
        <f t="shared" si="2"/>
        <v>Base Range</v>
      </c>
      <c r="I9452" s="22">
        <v>32488.0</v>
      </c>
      <c r="J9452" s="23">
        <f t="shared" si="3"/>
        <v>1.346774194</v>
      </c>
      <c r="K9452" s="24" t="str">
        <f t="shared" si="4"/>
        <v>Over Achived</v>
      </c>
    </row>
    <row r="9453" ht="22.5" customHeight="1">
      <c r="A9453" s="18">
        <v>45793.0</v>
      </c>
      <c r="B9453" s="19" t="str">
        <f t="shared" si="1"/>
        <v>May</v>
      </c>
      <c r="C9453" s="20" t="s">
        <v>57</v>
      </c>
      <c r="D9453" s="19" t="s">
        <v>58</v>
      </c>
      <c r="E9453" s="19" t="s">
        <v>26</v>
      </c>
      <c r="F9453" s="21">
        <v>1.0</v>
      </c>
      <c r="G9453" s="22">
        <v>25171.0</v>
      </c>
      <c r="H9453" s="15" t="str">
        <f t="shared" si="2"/>
        <v>Base Range</v>
      </c>
      <c r="I9453" s="22">
        <v>23203.0</v>
      </c>
      <c r="J9453" s="23">
        <f t="shared" si="3"/>
        <v>1.084816619</v>
      </c>
      <c r="K9453" s="24" t="str">
        <f t="shared" si="4"/>
        <v>Over Achived</v>
      </c>
    </row>
    <row r="9454" ht="22.5" customHeight="1">
      <c r="A9454" s="18">
        <v>45793.0</v>
      </c>
      <c r="B9454" s="19" t="str">
        <f t="shared" si="1"/>
        <v>May</v>
      </c>
      <c r="C9454" s="20" t="s">
        <v>57</v>
      </c>
      <c r="D9454" s="25" t="s">
        <v>62</v>
      </c>
      <c r="E9454" s="19" t="s">
        <v>38</v>
      </c>
      <c r="F9454" s="21">
        <v>1.0</v>
      </c>
      <c r="G9454" s="22">
        <v>22137.0</v>
      </c>
      <c r="H9454" s="15" t="str">
        <f t="shared" si="2"/>
        <v>Base Range</v>
      </c>
      <c r="I9454" s="22">
        <v>17120.0</v>
      </c>
      <c r="J9454" s="23">
        <f t="shared" si="3"/>
        <v>1.293049065</v>
      </c>
      <c r="K9454" s="24" t="str">
        <f t="shared" si="4"/>
        <v>Over Achived</v>
      </c>
    </row>
    <row r="9455" ht="22.5" customHeight="1">
      <c r="A9455" s="18">
        <v>45793.0</v>
      </c>
      <c r="B9455" s="19" t="str">
        <f t="shared" si="1"/>
        <v>May</v>
      </c>
      <c r="C9455" s="20" t="s">
        <v>57</v>
      </c>
      <c r="D9455" s="25" t="s">
        <v>62</v>
      </c>
      <c r="E9455" s="19" t="s">
        <v>68</v>
      </c>
      <c r="F9455" s="21">
        <v>1.0</v>
      </c>
      <c r="G9455" s="22">
        <v>17537.0</v>
      </c>
      <c r="H9455" s="15" t="str">
        <f t="shared" si="2"/>
        <v>Base Range</v>
      </c>
      <c r="I9455" s="22">
        <v>14594.0</v>
      </c>
      <c r="J9455" s="23">
        <f t="shared" si="3"/>
        <v>1.201658216</v>
      </c>
      <c r="K9455" s="24" t="str">
        <f t="shared" si="4"/>
        <v>Over Achived</v>
      </c>
    </row>
    <row r="9456" ht="22.5" customHeight="1">
      <c r="A9456" s="18">
        <v>45793.0</v>
      </c>
      <c r="B9456" s="19" t="str">
        <f t="shared" si="1"/>
        <v>May</v>
      </c>
      <c r="C9456" s="20" t="s">
        <v>57</v>
      </c>
      <c r="D9456" s="25" t="s">
        <v>62</v>
      </c>
      <c r="E9456" s="19" t="s">
        <v>19</v>
      </c>
      <c r="F9456" s="21">
        <v>1.0</v>
      </c>
      <c r="G9456" s="22">
        <v>21941.0</v>
      </c>
      <c r="H9456" s="15" t="str">
        <f t="shared" si="2"/>
        <v>Base Range</v>
      </c>
      <c r="I9456" s="22">
        <v>20229.0</v>
      </c>
      <c r="J9456" s="23">
        <f t="shared" si="3"/>
        <v>1.084630975</v>
      </c>
      <c r="K9456" s="24" t="str">
        <f t="shared" si="4"/>
        <v>Over Achived</v>
      </c>
    </row>
    <row r="9457" ht="22.5" customHeight="1">
      <c r="A9457" s="18">
        <v>45793.0</v>
      </c>
      <c r="B9457" s="19" t="str">
        <f t="shared" si="1"/>
        <v>May</v>
      </c>
      <c r="C9457" s="20" t="s">
        <v>57</v>
      </c>
      <c r="D9457" s="19" t="s">
        <v>71</v>
      </c>
      <c r="E9457" s="19" t="s">
        <v>9</v>
      </c>
      <c r="F9457" s="21">
        <v>1.0</v>
      </c>
      <c r="G9457" s="22">
        <v>36714.0</v>
      </c>
      <c r="H9457" s="15" t="str">
        <f t="shared" si="2"/>
        <v>Base Range</v>
      </c>
      <c r="I9457" s="22">
        <v>46466.0</v>
      </c>
      <c r="J9457" s="23">
        <f t="shared" si="3"/>
        <v>0.7901261137</v>
      </c>
      <c r="K9457" s="24" t="str">
        <f t="shared" si="4"/>
        <v>Target Not Meet</v>
      </c>
    </row>
    <row r="9458" ht="22.5" customHeight="1">
      <c r="A9458" s="18">
        <v>45793.0</v>
      </c>
      <c r="B9458" s="19" t="str">
        <f t="shared" si="1"/>
        <v>May</v>
      </c>
      <c r="C9458" s="20" t="s">
        <v>57</v>
      </c>
      <c r="D9458" s="19" t="s">
        <v>71</v>
      </c>
      <c r="E9458" s="19" t="s">
        <v>68</v>
      </c>
      <c r="F9458" s="21">
        <v>1.0</v>
      </c>
      <c r="G9458" s="22">
        <v>18082.0</v>
      </c>
      <c r="H9458" s="15" t="str">
        <f t="shared" si="2"/>
        <v>Base Range</v>
      </c>
      <c r="I9458" s="22">
        <v>22079.0</v>
      </c>
      <c r="J9458" s="23">
        <f t="shared" si="3"/>
        <v>0.8189682504</v>
      </c>
      <c r="K9458" s="24" t="str">
        <f t="shared" si="4"/>
        <v>Target Not Meet</v>
      </c>
    </row>
    <row r="9459" ht="22.5" customHeight="1">
      <c r="A9459" s="18">
        <v>45793.0</v>
      </c>
      <c r="B9459" s="19" t="str">
        <f t="shared" si="1"/>
        <v>May</v>
      </c>
      <c r="C9459" s="20" t="s">
        <v>57</v>
      </c>
      <c r="D9459" s="19" t="s">
        <v>80</v>
      </c>
      <c r="E9459" s="19" t="s">
        <v>19</v>
      </c>
      <c r="F9459" s="21">
        <v>1.0</v>
      </c>
      <c r="G9459" s="22">
        <v>19771.0</v>
      </c>
      <c r="H9459" s="15" t="str">
        <f t="shared" si="2"/>
        <v>Base Range</v>
      </c>
      <c r="I9459" s="22">
        <v>25281.0</v>
      </c>
      <c r="J9459" s="23">
        <f t="shared" si="3"/>
        <v>0.7820497607</v>
      </c>
      <c r="K9459" s="24" t="str">
        <f t="shared" si="4"/>
        <v>Target Not Meet</v>
      </c>
    </row>
    <row r="9460" ht="22.5" customHeight="1">
      <c r="A9460" s="18">
        <v>45793.0</v>
      </c>
      <c r="B9460" s="19" t="str">
        <f t="shared" si="1"/>
        <v>May</v>
      </c>
      <c r="C9460" s="20" t="s">
        <v>57</v>
      </c>
      <c r="D9460" s="19" t="s">
        <v>80</v>
      </c>
      <c r="E9460" s="19" t="s">
        <v>38</v>
      </c>
      <c r="F9460" s="21">
        <v>1.0</v>
      </c>
      <c r="G9460" s="22">
        <v>22365.0</v>
      </c>
      <c r="H9460" s="15" t="str">
        <f t="shared" si="2"/>
        <v>Base Range</v>
      </c>
      <c r="I9460" s="22">
        <v>27761.0</v>
      </c>
      <c r="J9460" s="23">
        <f t="shared" si="3"/>
        <v>0.8056265985</v>
      </c>
      <c r="K9460" s="24" t="str">
        <f t="shared" si="4"/>
        <v>Target Not Meet</v>
      </c>
    </row>
    <row r="9461" ht="22.5" customHeight="1">
      <c r="A9461" s="18">
        <v>45793.0</v>
      </c>
      <c r="B9461" s="19" t="str">
        <f t="shared" si="1"/>
        <v>May</v>
      </c>
      <c r="C9461" s="20" t="s">
        <v>57</v>
      </c>
      <c r="D9461" s="19" t="s">
        <v>85</v>
      </c>
      <c r="E9461" s="19" t="s">
        <v>63</v>
      </c>
      <c r="F9461" s="21">
        <v>1.0</v>
      </c>
      <c r="G9461" s="22">
        <v>12982.0</v>
      </c>
      <c r="H9461" s="15" t="str">
        <f t="shared" si="2"/>
        <v>Base Range</v>
      </c>
      <c r="I9461" s="22">
        <v>15016.0</v>
      </c>
      <c r="J9461" s="23">
        <f t="shared" si="3"/>
        <v>0.8645444859</v>
      </c>
      <c r="K9461" s="24" t="str">
        <f t="shared" si="4"/>
        <v>Target Not Meet</v>
      </c>
    </row>
    <row r="9462" ht="22.5" customHeight="1">
      <c r="A9462" s="18">
        <v>45793.0</v>
      </c>
      <c r="B9462" s="19" t="str">
        <f t="shared" si="1"/>
        <v>May</v>
      </c>
      <c r="C9462" s="20" t="s">
        <v>57</v>
      </c>
      <c r="D9462" s="19" t="s">
        <v>85</v>
      </c>
      <c r="E9462" s="19" t="s">
        <v>68</v>
      </c>
      <c r="F9462" s="21">
        <v>1.0</v>
      </c>
      <c r="G9462" s="22">
        <v>16342.0</v>
      </c>
      <c r="H9462" s="15" t="str">
        <f t="shared" si="2"/>
        <v>Base Range</v>
      </c>
      <c r="I9462" s="22">
        <v>19717.0</v>
      </c>
      <c r="J9462" s="23">
        <f t="shared" si="3"/>
        <v>0.828827915</v>
      </c>
      <c r="K9462" s="24" t="str">
        <f t="shared" si="4"/>
        <v>Target Not Meet</v>
      </c>
    </row>
    <row r="9463" ht="22.5" customHeight="1">
      <c r="A9463" s="18">
        <v>45793.0</v>
      </c>
      <c r="B9463" s="19" t="str">
        <f t="shared" si="1"/>
        <v>May</v>
      </c>
      <c r="C9463" s="20" t="s">
        <v>57</v>
      </c>
      <c r="D9463" s="19" t="s">
        <v>85</v>
      </c>
      <c r="E9463" s="19" t="s">
        <v>19</v>
      </c>
      <c r="F9463" s="21">
        <v>1.0</v>
      </c>
      <c r="G9463" s="22">
        <v>20080.0</v>
      </c>
      <c r="H9463" s="15" t="str">
        <f t="shared" si="2"/>
        <v>Base Range</v>
      </c>
      <c r="I9463" s="22">
        <v>23585.0</v>
      </c>
      <c r="J9463" s="23">
        <f t="shared" si="3"/>
        <v>0.8513885944</v>
      </c>
      <c r="K9463" s="24" t="str">
        <f t="shared" si="4"/>
        <v>Target Not Meet</v>
      </c>
    </row>
    <row r="9464" ht="22.5" customHeight="1">
      <c r="A9464" s="18">
        <v>45793.0</v>
      </c>
      <c r="B9464" s="19" t="str">
        <f t="shared" si="1"/>
        <v>May</v>
      </c>
      <c r="C9464" s="20" t="s">
        <v>13</v>
      </c>
      <c r="D9464" s="19" t="s">
        <v>169</v>
      </c>
      <c r="E9464" s="19" t="s">
        <v>9</v>
      </c>
      <c r="F9464" s="21">
        <v>2.0</v>
      </c>
      <c r="G9464" s="22">
        <v>48047.0</v>
      </c>
      <c r="H9464" s="15" t="str">
        <f t="shared" si="2"/>
        <v>Base Range</v>
      </c>
      <c r="I9464" s="22">
        <v>53294.0</v>
      </c>
      <c r="J9464" s="23">
        <f t="shared" si="3"/>
        <v>0.9015461403</v>
      </c>
      <c r="K9464" s="24" t="str">
        <f t="shared" si="4"/>
        <v>Target Not Meet</v>
      </c>
    </row>
    <row r="9465" ht="22.5" customHeight="1">
      <c r="A9465" s="18">
        <v>45793.0</v>
      </c>
      <c r="B9465" s="19" t="str">
        <f t="shared" si="1"/>
        <v>May</v>
      </c>
      <c r="C9465" s="20" t="s">
        <v>92</v>
      </c>
      <c r="D9465" s="19" t="s">
        <v>93</v>
      </c>
      <c r="E9465" s="19" t="s">
        <v>23</v>
      </c>
      <c r="F9465" s="21">
        <v>1.0</v>
      </c>
      <c r="G9465" s="22">
        <v>38916.0</v>
      </c>
      <c r="H9465" s="15" t="str">
        <f t="shared" si="2"/>
        <v>Base Range</v>
      </c>
      <c r="I9465" s="22">
        <v>48266.0</v>
      </c>
      <c r="J9465" s="23">
        <f t="shared" si="3"/>
        <v>0.8062818547</v>
      </c>
      <c r="K9465" s="24" t="str">
        <f t="shared" si="4"/>
        <v>Target Not Meet</v>
      </c>
    </row>
    <row r="9466" ht="22.5" customHeight="1">
      <c r="A9466" s="18">
        <v>45793.0</v>
      </c>
      <c r="B9466" s="19" t="str">
        <f t="shared" si="1"/>
        <v>May</v>
      </c>
      <c r="C9466" s="20" t="s">
        <v>92</v>
      </c>
      <c r="D9466" s="19" t="s">
        <v>93</v>
      </c>
      <c r="E9466" s="19" t="s">
        <v>23</v>
      </c>
      <c r="F9466" s="21">
        <v>2.0</v>
      </c>
      <c r="G9466" s="22">
        <v>30054.0</v>
      </c>
      <c r="H9466" s="15" t="str">
        <f t="shared" si="2"/>
        <v>Base Range</v>
      </c>
      <c r="I9466" s="22">
        <v>35897.0</v>
      </c>
      <c r="J9466" s="23">
        <f t="shared" si="3"/>
        <v>0.8372287378</v>
      </c>
      <c r="K9466" s="24" t="str">
        <f t="shared" si="4"/>
        <v>Target Not Meet</v>
      </c>
    </row>
    <row r="9467" ht="22.5" customHeight="1">
      <c r="A9467" s="18">
        <v>45793.0</v>
      </c>
      <c r="B9467" s="19" t="str">
        <f t="shared" si="1"/>
        <v>May</v>
      </c>
      <c r="C9467" s="20" t="s">
        <v>92</v>
      </c>
      <c r="D9467" s="19" t="s">
        <v>93</v>
      </c>
      <c r="E9467" s="19" t="s">
        <v>23</v>
      </c>
      <c r="F9467" s="21">
        <v>1.0</v>
      </c>
      <c r="G9467" s="22">
        <v>39592.0</v>
      </c>
      <c r="H9467" s="15" t="str">
        <f t="shared" si="2"/>
        <v>Base Range</v>
      </c>
      <c r="I9467" s="22">
        <v>45324.0</v>
      </c>
      <c r="J9467" s="23">
        <f t="shared" si="3"/>
        <v>0.8735327862</v>
      </c>
      <c r="K9467" s="24" t="str">
        <f t="shared" si="4"/>
        <v>Target Not Meet</v>
      </c>
    </row>
    <row r="9468" ht="22.5" customHeight="1">
      <c r="A9468" s="18">
        <v>45793.0</v>
      </c>
      <c r="B9468" s="19" t="str">
        <f t="shared" si="1"/>
        <v>May</v>
      </c>
      <c r="C9468" s="20" t="s">
        <v>7</v>
      </c>
      <c r="D9468" s="19" t="s">
        <v>8</v>
      </c>
      <c r="E9468" s="19" t="s">
        <v>68</v>
      </c>
      <c r="F9468" s="21">
        <v>1.0</v>
      </c>
      <c r="G9468" s="22">
        <v>40430.0</v>
      </c>
      <c r="H9468" s="15" t="str">
        <f t="shared" si="2"/>
        <v>Base Range</v>
      </c>
      <c r="I9468" s="22">
        <v>36924.0</v>
      </c>
      <c r="J9468" s="23">
        <f t="shared" si="3"/>
        <v>1.094951793</v>
      </c>
      <c r="K9468" s="24" t="str">
        <f t="shared" si="4"/>
        <v>Over Achived</v>
      </c>
    </row>
    <row r="9469" ht="22.5" customHeight="1">
      <c r="A9469" s="18">
        <v>45793.0</v>
      </c>
      <c r="B9469" s="19" t="str">
        <f t="shared" si="1"/>
        <v>May</v>
      </c>
      <c r="C9469" s="20" t="s">
        <v>7</v>
      </c>
      <c r="D9469" s="19" t="s">
        <v>8</v>
      </c>
      <c r="E9469" s="19" t="s">
        <v>63</v>
      </c>
      <c r="F9469" s="21">
        <v>2.0</v>
      </c>
      <c r="G9469" s="22">
        <v>33108.0</v>
      </c>
      <c r="H9469" s="15" t="str">
        <f t="shared" si="2"/>
        <v>Base Range</v>
      </c>
      <c r="I9469" s="22">
        <v>27866.0</v>
      </c>
      <c r="J9469" s="23">
        <f t="shared" si="3"/>
        <v>1.188114548</v>
      </c>
      <c r="K9469" s="24" t="str">
        <f t="shared" si="4"/>
        <v>Over Achived</v>
      </c>
    </row>
    <row r="9470" ht="22.5" customHeight="1">
      <c r="A9470" s="18">
        <v>45793.0</v>
      </c>
      <c r="B9470" s="19" t="str">
        <f t="shared" si="1"/>
        <v>May</v>
      </c>
      <c r="C9470" s="20" t="s">
        <v>7</v>
      </c>
      <c r="D9470" s="19" t="s">
        <v>8</v>
      </c>
      <c r="E9470" s="19" t="s">
        <v>34</v>
      </c>
      <c r="F9470" s="21">
        <v>3.0</v>
      </c>
      <c r="G9470" s="22">
        <v>75705.0</v>
      </c>
      <c r="H9470" s="15" t="str">
        <f t="shared" si="2"/>
        <v>High Range</v>
      </c>
      <c r="I9470" s="22">
        <v>57825.0</v>
      </c>
      <c r="J9470" s="23">
        <f t="shared" si="3"/>
        <v>1.30920882</v>
      </c>
      <c r="K9470" s="24" t="str">
        <f t="shared" si="4"/>
        <v>Over Achived</v>
      </c>
    </row>
    <row r="9471" ht="22.5" customHeight="1">
      <c r="A9471" s="18">
        <v>45793.0</v>
      </c>
      <c r="B9471" s="19" t="str">
        <f t="shared" si="1"/>
        <v>May</v>
      </c>
      <c r="C9471" s="20" t="s">
        <v>7</v>
      </c>
      <c r="D9471" s="19" t="s">
        <v>106</v>
      </c>
      <c r="E9471" s="19" t="s">
        <v>63</v>
      </c>
      <c r="F9471" s="21">
        <v>1.0</v>
      </c>
      <c r="G9471" s="22">
        <v>39524.0</v>
      </c>
      <c r="H9471" s="15" t="str">
        <f t="shared" si="2"/>
        <v>Base Range</v>
      </c>
      <c r="I9471" s="22">
        <v>36888.0</v>
      </c>
      <c r="J9471" s="23">
        <f t="shared" si="3"/>
        <v>1.071459553</v>
      </c>
      <c r="K9471" s="24" t="str">
        <f t="shared" si="4"/>
        <v>Over Achived</v>
      </c>
    </row>
    <row r="9472" ht="22.5" customHeight="1">
      <c r="A9472" s="18">
        <v>45793.0</v>
      </c>
      <c r="B9472" s="19" t="str">
        <f t="shared" si="1"/>
        <v>May</v>
      </c>
      <c r="C9472" s="20" t="s">
        <v>7</v>
      </c>
      <c r="D9472" s="19" t="s">
        <v>106</v>
      </c>
      <c r="E9472" s="19" t="s">
        <v>34</v>
      </c>
      <c r="F9472" s="21">
        <v>4.0</v>
      </c>
      <c r="G9472" s="22">
        <v>72846.0</v>
      </c>
      <c r="H9472" s="15" t="str">
        <f t="shared" si="2"/>
        <v>High Range</v>
      </c>
      <c r="I9472" s="22">
        <v>52288.0</v>
      </c>
      <c r="J9472" s="23">
        <f t="shared" si="3"/>
        <v>1.393168605</v>
      </c>
      <c r="K9472" s="24" t="str">
        <f t="shared" si="4"/>
        <v>Over Achived</v>
      </c>
    </row>
    <row r="9473" ht="22.5" customHeight="1">
      <c r="A9473" s="18">
        <v>45793.0</v>
      </c>
      <c r="B9473" s="19" t="str">
        <f t="shared" si="1"/>
        <v>May</v>
      </c>
      <c r="C9473" s="20" t="s">
        <v>7</v>
      </c>
      <c r="D9473" s="19" t="s">
        <v>106</v>
      </c>
      <c r="E9473" s="19" t="s">
        <v>19</v>
      </c>
      <c r="F9473" s="21">
        <v>2.0</v>
      </c>
      <c r="G9473" s="22">
        <v>48119.0</v>
      </c>
      <c r="H9473" s="15" t="str">
        <f t="shared" si="2"/>
        <v>Base Range</v>
      </c>
      <c r="I9473" s="22">
        <v>34952.0</v>
      </c>
      <c r="J9473" s="23">
        <f t="shared" si="3"/>
        <v>1.37671664</v>
      </c>
      <c r="K9473" s="24" t="str">
        <f t="shared" si="4"/>
        <v>Over Achived</v>
      </c>
    </row>
    <row r="9474" ht="22.5" customHeight="1">
      <c r="A9474" s="18">
        <v>45793.0</v>
      </c>
      <c r="B9474" s="19" t="str">
        <f t="shared" si="1"/>
        <v>May</v>
      </c>
      <c r="C9474" s="20" t="s">
        <v>7</v>
      </c>
      <c r="D9474" s="19" t="s">
        <v>118</v>
      </c>
      <c r="E9474" s="19" t="s">
        <v>63</v>
      </c>
      <c r="F9474" s="21">
        <v>1.0</v>
      </c>
      <c r="G9474" s="22">
        <v>35632.0</v>
      </c>
      <c r="H9474" s="15" t="str">
        <f t="shared" si="2"/>
        <v>Base Range</v>
      </c>
      <c r="I9474" s="22">
        <v>32013.0</v>
      </c>
      <c r="J9474" s="23">
        <f t="shared" si="3"/>
        <v>1.113047824</v>
      </c>
      <c r="K9474" s="24" t="str">
        <f t="shared" si="4"/>
        <v>Over Achived</v>
      </c>
    </row>
    <row r="9475" ht="22.5" customHeight="1">
      <c r="A9475" s="18">
        <v>45793.0</v>
      </c>
      <c r="B9475" s="19" t="str">
        <f t="shared" si="1"/>
        <v>May</v>
      </c>
      <c r="C9475" s="20" t="s">
        <v>7</v>
      </c>
      <c r="D9475" s="19" t="s">
        <v>118</v>
      </c>
      <c r="E9475" s="19" t="s">
        <v>9</v>
      </c>
      <c r="F9475" s="21">
        <v>4.0</v>
      </c>
      <c r="G9475" s="22">
        <v>101550.0</v>
      </c>
      <c r="H9475" s="15" t="str">
        <f t="shared" si="2"/>
        <v>Very High Range</v>
      </c>
      <c r="I9475" s="22">
        <v>95775.0</v>
      </c>
      <c r="J9475" s="23">
        <f t="shared" si="3"/>
        <v>1.060297572</v>
      </c>
      <c r="K9475" s="24" t="str">
        <f t="shared" si="4"/>
        <v>Over Achived</v>
      </c>
    </row>
    <row r="9476" ht="22.5" customHeight="1">
      <c r="A9476" s="18">
        <v>45793.0</v>
      </c>
      <c r="B9476" s="19" t="str">
        <f t="shared" si="1"/>
        <v>May</v>
      </c>
      <c r="C9476" s="20" t="s">
        <v>7</v>
      </c>
      <c r="D9476" s="19" t="s">
        <v>118</v>
      </c>
      <c r="E9476" s="19" t="s">
        <v>63</v>
      </c>
      <c r="F9476" s="21">
        <v>1.0</v>
      </c>
      <c r="G9476" s="22">
        <v>39031.0</v>
      </c>
      <c r="H9476" s="15" t="str">
        <f t="shared" si="2"/>
        <v>Base Range</v>
      </c>
      <c r="I9476" s="22">
        <v>36631.0</v>
      </c>
      <c r="J9476" s="23">
        <f t="shared" si="3"/>
        <v>1.065518277</v>
      </c>
      <c r="K9476" s="24" t="str">
        <f t="shared" si="4"/>
        <v>Over Achived</v>
      </c>
    </row>
    <row r="9477" ht="22.5" customHeight="1">
      <c r="A9477" s="18">
        <v>45793.0</v>
      </c>
      <c r="B9477" s="19" t="str">
        <f t="shared" si="1"/>
        <v>May</v>
      </c>
      <c r="C9477" s="20" t="s">
        <v>7</v>
      </c>
      <c r="D9477" s="19" t="s">
        <v>126</v>
      </c>
      <c r="E9477" s="19" t="s">
        <v>23</v>
      </c>
      <c r="F9477" s="21">
        <v>2.0</v>
      </c>
      <c r="G9477" s="22">
        <v>51094.0</v>
      </c>
      <c r="H9477" s="15" t="str">
        <f t="shared" si="2"/>
        <v>Medium Range</v>
      </c>
      <c r="I9477" s="22">
        <v>44280.0</v>
      </c>
      <c r="J9477" s="23">
        <f t="shared" si="3"/>
        <v>1.153884372</v>
      </c>
      <c r="K9477" s="24" t="str">
        <f t="shared" si="4"/>
        <v>Over Achived</v>
      </c>
    </row>
    <row r="9478" ht="22.5" customHeight="1">
      <c r="A9478" s="18">
        <v>45793.0</v>
      </c>
      <c r="B9478" s="19" t="str">
        <f t="shared" si="1"/>
        <v>May</v>
      </c>
      <c r="C9478" s="20" t="s">
        <v>7</v>
      </c>
      <c r="D9478" s="19" t="s">
        <v>126</v>
      </c>
      <c r="E9478" s="19" t="s">
        <v>19</v>
      </c>
      <c r="F9478" s="21">
        <v>2.0</v>
      </c>
      <c r="G9478" s="22">
        <v>52921.0</v>
      </c>
      <c r="H9478" s="15" t="str">
        <f t="shared" si="2"/>
        <v>Medium Range</v>
      </c>
      <c r="I9478" s="22">
        <v>38456.0</v>
      </c>
      <c r="J9478" s="23">
        <f t="shared" si="3"/>
        <v>1.376144165</v>
      </c>
      <c r="K9478" s="24" t="str">
        <f t="shared" si="4"/>
        <v>Over Achived</v>
      </c>
    </row>
    <row r="9479" ht="22.5" customHeight="1">
      <c r="A9479" s="18">
        <v>45793.0</v>
      </c>
      <c r="B9479" s="19" t="str">
        <f t="shared" si="1"/>
        <v>May</v>
      </c>
      <c r="C9479" s="20" t="s">
        <v>7</v>
      </c>
      <c r="D9479" s="19" t="s">
        <v>126</v>
      </c>
      <c r="E9479" s="19" t="s">
        <v>23</v>
      </c>
      <c r="F9479" s="21">
        <v>2.0</v>
      </c>
      <c r="G9479" s="22">
        <v>47406.0</v>
      </c>
      <c r="H9479" s="15" t="str">
        <f t="shared" si="2"/>
        <v>Base Range</v>
      </c>
      <c r="I9479" s="22">
        <v>38511.0</v>
      </c>
      <c r="J9479" s="23">
        <f t="shared" si="3"/>
        <v>1.230972969</v>
      </c>
      <c r="K9479" s="24" t="str">
        <f t="shared" si="4"/>
        <v>Over Achived</v>
      </c>
    </row>
    <row r="9480" ht="22.5" customHeight="1">
      <c r="A9480" s="18">
        <v>45793.0</v>
      </c>
      <c r="B9480" s="19" t="str">
        <f t="shared" si="1"/>
        <v>May</v>
      </c>
      <c r="C9480" s="20" t="s">
        <v>7</v>
      </c>
      <c r="D9480" s="19" t="s">
        <v>131</v>
      </c>
      <c r="E9480" s="19" t="s">
        <v>38</v>
      </c>
      <c r="F9480" s="21">
        <v>3.0</v>
      </c>
      <c r="G9480" s="22">
        <v>66970.0</v>
      </c>
      <c r="H9480" s="15" t="str">
        <f t="shared" si="2"/>
        <v>Medium Range</v>
      </c>
      <c r="I9480" s="22">
        <v>58098.0</v>
      </c>
      <c r="J9480" s="23">
        <f t="shared" si="3"/>
        <v>1.152707494</v>
      </c>
      <c r="K9480" s="24" t="str">
        <f t="shared" si="4"/>
        <v>Over Achived</v>
      </c>
    </row>
    <row r="9481" ht="22.5" customHeight="1">
      <c r="A9481" s="18">
        <v>45793.0</v>
      </c>
      <c r="B9481" s="19" t="str">
        <f t="shared" si="1"/>
        <v>May</v>
      </c>
      <c r="C9481" s="20" t="s">
        <v>7</v>
      </c>
      <c r="D9481" s="19" t="s">
        <v>131</v>
      </c>
      <c r="E9481" s="19" t="s">
        <v>38</v>
      </c>
      <c r="F9481" s="21">
        <v>3.0</v>
      </c>
      <c r="G9481" s="22">
        <v>55701.0</v>
      </c>
      <c r="H9481" s="15" t="str">
        <f t="shared" si="2"/>
        <v>Medium Range</v>
      </c>
      <c r="I9481" s="22">
        <v>45388.0</v>
      </c>
      <c r="J9481" s="23">
        <f t="shared" si="3"/>
        <v>1.227218648</v>
      </c>
      <c r="K9481" s="24" t="str">
        <f t="shared" si="4"/>
        <v>Over Achived</v>
      </c>
    </row>
    <row r="9482" ht="22.5" customHeight="1">
      <c r="A9482" s="18">
        <v>45793.0</v>
      </c>
      <c r="B9482" s="19" t="str">
        <f t="shared" si="1"/>
        <v>May</v>
      </c>
      <c r="C9482" s="20" t="s">
        <v>7</v>
      </c>
      <c r="D9482" s="19" t="s">
        <v>131</v>
      </c>
      <c r="E9482" s="19" t="s">
        <v>68</v>
      </c>
      <c r="F9482" s="21">
        <v>2.0</v>
      </c>
      <c r="G9482" s="22">
        <v>36677.0</v>
      </c>
      <c r="H9482" s="15" t="str">
        <f t="shared" si="2"/>
        <v>Base Range</v>
      </c>
      <c r="I9482" s="22">
        <v>34280.0</v>
      </c>
      <c r="J9482" s="23">
        <f t="shared" si="3"/>
        <v>1.069924154</v>
      </c>
      <c r="K9482" s="24" t="str">
        <f t="shared" si="4"/>
        <v>Over Achived</v>
      </c>
    </row>
    <row r="9483" ht="22.5" customHeight="1">
      <c r="A9483" s="18">
        <v>45793.0</v>
      </c>
      <c r="B9483" s="19" t="str">
        <f t="shared" si="1"/>
        <v>May</v>
      </c>
      <c r="C9483" s="20" t="s">
        <v>92</v>
      </c>
      <c r="D9483" s="19" t="s">
        <v>93</v>
      </c>
      <c r="E9483" s="19" t="s">
        <v>63</v>
      </c>
      <c r="F9483" s="21">
        <v>3.0</v>
      </c>
      <c r="G9483" s="22">
        <v>77651.0</v>
      </c>
      <c r="H9483" s="15" t="str">
        <f t="shared" si="2"/>
        <v>High Range</v>
      </c>
      <c r="I9483" s="22">
        <v>98396.0</v>
      </c>
      <c r="J9483" s="23">
        <f t="shared" si="3"/>
        <v>0.7891682589</v>
      </c>
      <c r="K9483" s="24" t="str">
        <f t="shared" si="4"/>
        <v>Target Not Meet</v>
      </c>
    </row>
    <row r="9484" ht="22.5" customHeight="1">
      <c r="A9484" s="18">
        <v>45793.0</v>
      </c>
      <c r="B9484" s="19" t="str">
        <f t="shared" si="1"/>
        <v>May</v>
      </c>
      <c r="C9484" s="20" t="s">
        <v>92</v>
      </c>
      <c r="D9484" s="19" t="s">
        <v>158</v>
      </c>
      <c r="E9484" s="19" t="s">
        <v>63</v>
      </c>
      <c r="F9484" s="21">
        <v>3.0</v>
      </c>
      <c r="G9484" s="22">
        <v>77743.0</v>
      </c>
      <c r="H9484" s="15" t="str">
        <f t="shared" si="2"/>
        <v>High Range</v>
      </c>
      <c r="I9484" s="22">
        <v>66428.0</v>
      </c>
      <c r="J9484" s="23">
        <f t="shared" si="3"/>
        <v>1.170334799</v>
      </c>
      <c r="K9484" s="24" t="str">
        <f t="shared" si="4"/>
        <v>Over Achived</v>
      </c>
    </row>
    <row r="9485" ht="22.5" customHeight="1">
      <c r="A9485" s="18">
        <v>45793.0</v>
      </c>
      <c r="B9485" s="19" t="str">
        <f t="shared" si="1"/>
        <v>May</v>
      </c>
      <c r="C9485" s="20" t="s">
        <v>92</v>
      </c>
      <c r="D9485" s="19" t="s">
        <v>158</v>
      </c>
      <c r="E9485" s="19" t="s">
        <v>63</v>
      </c>
      <c r="F9485" s="21">
        <v>1.0</v>
      </c>
      <c r="G9485" s="22">
        <v>12146.0</v>
      </c>
      <c r="H9485" s="15" t="str">
        <f t="shared" si="2"/>
        <v>Base Range</v>
      </c>
      <c r="I9485" s="22">
        <v>10903.0</v>
      </c>
      <c r="J9485" s="23">
        <f t="shared" si="3"/>
        <v>1.11400532</v>
      </c>
      <c r="K9485" s="24" t="str">
        <f t="shared" si="4"/>
        <v>Over Achived</v>
      </c>
    </row>
    <row r="9486" ht="22.5" customHeight="1">
      <c r="A9486" s="18">
        <v>45793.0</v>
      </c>
      <c r="B9486" s="19" t="str">
        <f t="shared" si="1"/>
        <v>May</v>
      </c>
      <c r="C9486" s="20" t="s">
        <v>92</v>
      </c>
      <c r="D9486" s="19" t="s">
        <v>98</v>
      </c>
      <c r="E9486" s="19" t="s">
        <v>68</v>
      </c>
      <c r="F9486" s="21">
        <v>1.0</v>
      </c>
      <c r="G9486" s="22">
        <v>30825.0</v>
      </c>
      <c r="H9486" s="15" t="str">
        <f t="shared" si="2"/>
        <v>Base Range</v>
      </c>
      <c r="I9486" s="22">
        <v>40044.0</v>
      </c>
      <c r="J9486" s="23">
        <f t="shared" si="3"/>
        <v>0.7697782439</v>
      </c>
      <c r="K9486" s="24" t="str">
        <f t="shared" si="4"/>
        <v>Target Not Meet</v>
      </c>
    </row>
    <row r="9487" ht="22.5" customHeight="1">
      <c r="A9487" s="18">
        <v>45793.0</v>
      </c>
      <c r="B9487" s="19" t="str">
        <f t="shared" si="1"/>
        <v>May</v>
      </c>
      <c r="C9487" s="20" t="s">
        <v>92</v>
      </c>
      <c r="D9487" s="19" t="s">
        <v>98</v>
      </c>
      <c r="E9487" s="19" t="s">
        <v>38</v>
      </c>
      <c r="F9487" s="21">
        <v>2.0</v>
      </c>
      <c r="G9487" s="22">
        <v>53617.0</v>
      </c>
      <c r="H9487" s="15" t="str">
        <f t="shared" si="2"/>
        <v>Medium Range</v>
      </c>
      <c r="I9487" s="22">
        <v>66908.0</v>
      </c>
      <c r="J9487" s="23">
        <f t="shared" si="3"/>
        <v>0.8013540982</v>
      </c>
      <c r="K9487" s="24" t="str">
        <f t="shared" si="4"/>
        <v>Target Not Meet</v>
      </c>
    </row>
    <row r="9488" ht="22.5" customHeight="1">
      <c r="A9488" s="18">
        <v>45793.0</v>
      </c>
      <c r="B9488" s="19" t="str">
        <f t="shared" si="1"/>
        <v>May</v>
      </c>
      <c r="C9488" s="20" t="s">
        <v>92</v>
      </c>
      <c r="D9488" s="19" t="s">
        <v>144</v>
      </c>
      <c r="E9488" s="19" t="s">
        <v>38</v>
      </c>
      <c r="F9488" s="21">
        <v>2.0</v>
      </c>
      <c r="G9488" s="22">
        <v>45705.0</v>
      </c>
      <c r="H9488" s="15" t="str">
        <f t="shared" si="2"/>
        <v>Base Range</v>
      </c>
      <c r="I9488" s="22">
        <v>36601.0</v>
      </c>
      <c r="J9488" s="23">
        <f t="shared" si="3"/>
        <v>1.248736373</v>
      </c>
      <c r="K9488" s="24" t="str">
        <f t="shared" si="4"/>
        <v>Over Achived</v>
      </c>
    </row>
    <row r="9489" ht="22.5" customHeight="1">
      <c r="A9489" s="18">
        <v>45793.0</v>
      </c>
      <c r="B9489" s="19" t="str">
        <f t="shared" si="1"/>
        <v>May</v>
      </c>
      <c r="C9489" s="20" t="s">
        <v>92</v>
      </c>
      <c r="D9489" s="19" t="s">
        <v>144</v>
      </c>
      <c r="E9489" s="19" t="s">
        <v>38</v>
      </c>
      <c r="F9489" s="21">
        <v>2.0</v>
      </c>
      <c r="G9489" s="22">
        <v>42845.0</v>
      </c>
      <c r="H9489" s="15" t="str">
        <f t="shared" si="2"/>
        <v>Base Range</v>
      </c>
      <c r="I9489" s="22">
        <v>36301.0</v>
      </c>
      <c r="J9489" s="23">
        <f t="shared" si="3"/>
        <v>1.180270516</v>
      </c>
      <c r="K9489" s="24" t="str">
        <f t="shared" si="4"/>
        <v>Over Achived</v>
      </c>
    </row>
    <row r="9490" ht="22.5" customHeight="1">
      <c r="A9490" s="18">
        <v>45793.0</v>
      </c>
      <c r="B9490" s="19" t="str">
        <f t="shared" si="1"/>
        <v>May</v>
      </c>
      <c r="C9490" s="20" t="s">
        <v>92</v>
      </c>
      <c r="D9490" s="19" t="s">
        <v>144</v>
      </c>
      <c r="E9490" s="19" t="s">
        <v>34</v>
      </c>
      <c r="F9490" s="21">
        <v>3.0</v>
      </c>
      <c r="G9490" s="22">
        <v>73039.0</v>
      </c>
      <c r="H9490" s="15" t="str">
        <f t="shared" si="2"/>
        <v>High Range</v>
      </c>
      <c r="I9490" s="22">
        <v>62810.0</v>
      </c>
      <c r="J9490" s="23">
        <f t="shared" si="3"/>
        <v>1.162856233</v>
      </c>
      <c r="K9490" s="24" t="str">
        <f t="shared" si="4"/>
        <v>Over Achived</v>
      </c>
    </row>
    <row r="9491" ht="22.5" customHeight="1">
      <c r="A9491" s="18">
        <v>45793.0</v>
      </c>
      <c r="B9491" s="19" t="str">
        <f t="shared" si="1"/>
        <v>May</v>
      </c>
      <c r="C9491" s="20" t="s">
        <v>92</v>
      </c>
      <c r="D9491" s="19" t="s">
        <v>144</v>
      </c>
      <c r="E9491" s="19" t="s">
        <v>23</v>
      </c>
      <c r="F9491" s="21">
        <v>1.0</v>
      </c>
      <c r="G9491" s="22">
        <v>36269.0</v>
      </c>
      <c r="H9491" s="15" t="str">
        <f t="shared" si="2"/>
        <v>Base Range</v>
      </c>
      <c r="I9491" s="22">
        <v>30008.0</v>
      </c>
      <c r="J9491" s="23">
        <f t="shared" si="3"/>
        <v>1.208644362</v>
      </c>
      <c r="K9491" s="24" t="str">
        <f t="shared" si="4"/>
        <v>Over Achived</v>
      </c>
    </row>
    <row r="9492" ht="22.5" customHeight="1">
      <c r="A9492" s="18">
        <v>45793.0</v>
      </c>
      <c r="B9492" s="19" t="str">
        <f t="shared" si="1"/>
        <v>May</v>
      </c>
      <c r="C9492" s="20" t="s">
        <v>92</v>
      </c>
      <c r="D9492" s="25" t="s">
        <v>149</v>
      </c>
      <c r="E9492" s="19" t="s">
        <v>19</v>
      </c>
      <c r="F9492" s="21">
        <v>2.0</v>
      </c>
      <c r="G9492" s="22">
        <v>33765.0</v>
      </c>
      <c r="H9492" s="15" t="str">
        <f t="shared" si="2"/>
        <v>Base Range</v>
      </c>
      <c r="I9492" s="22">
        <v>26375.0</v>
      </c>
      <c r="J9492" s="23">
        <f t="shared" si="3"/>
        <v>1.280189573</v>
      </c>
      <c r="K9492" s="24" t="str">
        <f t="shared" si="4"/>
        <v>Over Achived</v>
      </c>
    </row>
    <row r="9493" ht="22.5" customHeight="1">
      <c r="A9493" s="18">
        <v>45793.0</v>
      </c>
      <c r="B9493" s="19" t="str">
        <f t="shared" si="1"/>
        <v>May</v>
      </c>
      <c r="C9493" s="20" t="s">
        <v>92</v>
      </c>
      <c r="D9493" s="25" t="s">
        <v>149</v>
      </c>
      <c r="E9493" s="19" t="s">
        <v>34</v>
      </c>
      <c r="F9493" s="21">
        <v>2.0</v>
      </c>
      <c r="G9493" s="22">
        <v>67846.0</v>
      </c>
      <c r="H9493" s="15" t="str">
        <f t="shared" si="2"/>
        <v>Medium Range</v>
      </c>
      <c r="I9493" s="22">
        <v>51408.0</v>
      </c>
      <c r="J9493" s="23">
        <f t="shared" si="3"/>
        <v>1.31975568</v>
      </c>
      <c r="K9493" s="24" t="str">
        <f t="shared" si="4"/>
        <v>Over Achived</v>
      </c>
    </row>
    <row r="9494" ht="22.5" customHeight="1">
      <c r="A9494" s="18">
        <v>45793.0</v>
      </c>
      <c r="B9494" s="19" t="str">
        <f t="shared" si="1"/>
        <v>May</v>
      </c>
      <c r="C9494" s="20" t="s">
        <v>92</v>
      </c>
      <c r="D9494" s="25" t="s">
        <v>149</v>
      </c>
      <c r="E9494" s="19" t="s">
        <v>34</v>
      </c>
      <c r="F9494" s="21">
        <v>3.0</v>
      </c>
      <c r="G9494" s="22">
        <v>61353.0</v>
      </c>
      <c r="H9494" s="15" t="str">
        <f t="shared" si="2"/>
        <v>Medium Range</v>
      </c>
      <c r="I9494" s="22">
        <v>57980.0</v>
      </c>
      <c r="J9494" s="23">
        <f t="shared" si="3"/>
        <v>1.058175233</v>
      </c>
      <c r="K9494" s="24" t="str">
        <f t="shared" si="4"/>
        <v>Over Achived</v>
      </c>
    </row>
    <row r="9495" ht="22.5" customHeight="1">
      <c r="A9495" s="18">
        <v>45793.0</v>
      </c>
      <c r="B9495" s="19" t="str">
        <f t="shared" si="1"/>
        <v>May</v>
      </c>
      <c r="C9495" s="20" t="s">
        <v>92</v>
      </c>
      <c r="D9495" s="25" t="s">
        <v>149</v>
      </c>
      <c r="E9495" s="19" t="s">
        <v>68</v>
      </c>
      <c r="F9495" s="21">
        <v>1.0</v>
      </c>
      <c r="G9495" s="22">
        <v>34067.0</v>
      </c>
      <c r="H9495" s="15" t="str">
        <f t="shared" si="2"/>
        <v>Base Range</v>
      </c>
      <c r="I9495" s="22">
        <v>25482.0</v>
      </c>
      <c r="J9495" s="23">
        <f t="shared" si="3"/>
        <v>1.336904482</v>
      </c>
      <c r="K9495" s="24" t="str">
        <f t="shared" si="4"/>
        <v>Over Achived</v>
      </c>
    </row>
    <row r="9496" ht="22.5" customHeight="1">
      <c r="A9496" s="18">
        <v>45793.0</v>
      </c>
      <c r="B9496" s="19" t="str">
        <f t="shared" si="1"/>
        <v>May</v>
      </c>
      <c r="C9496" s="20" t="s">
        <v>92</v>
      </c>
      <c r="D9496" s="19" t="s">
        <v>158</v>
      </c>
      <c r="E9496" s="19" t="s">
        <v>23</v>
      </c>
      <c r="F9496" s="21">
        <v>1.0</v>
      </c>
      <c r="G9496" s="22">
        <v>32762.0</v>
      </c>
      <c r="H9496" s="15" t="str">
        <f t="shared" si="2"/>
        <v>Base Range</v>
      </c>
      <c r="I9496" s="22">
        <v>29942.0</v>
      </c>
      <c r="J9496" s="23">
        <f t="shared" si="3"/>
        <v>1.094182085</v>
      </c>
      <c r="K9496" s="24" t="str">
        <f t="shared" si="4"/>
        <v>Over Achived</v>
      </c>
    </row>
    <row r="9497" ht="22.5" customHeight="1">
      <c r="A9497" s="18">
        <v>45793.0</v>
      </c>
      <c r="B9497" s="19" t="str">
        <f t="shared" si="1"/>
        <v>May</v>
      </c>
      <c r="C9497" s="20" t="s">
        <v>92</v>
      </c>
      <c r="D9497" s="19" t="s">
        <v>158</v>
      </c>
      <c r="E9497" s="19" t="s">
        <v>9</v>
      </c>
      <c r="F9497" s="21">
        <v>3.0</v>
      </c>
      <c r="G9497" s="22">
        <v>61780.0</v>
      </c>
      <c r="H9497" s="15" t="str">
        <f t="shared" si="2"/>
        <v>Medium Range</v>
      </c>
      <c r="I9497" s="22">
        <v>58327.0</v>
      </c>
      <c r="J9497" s="23">
        <f t="shared" si="3"/>
        <v>1.059200713</v>
      </c>
      <c r="K9497" s="24" t="str">
        <f t="shared" si="4"/>
        <v>Over Achived</v>
      </c>
    </row>
    <row r="9498" ht="22.5" customHeight="1">
      <c r="A9498" s="18">
        <v>45793.0</v>
      </c>
      <c r="B9498" s="19" t="str">
        <f t="shared" si="1"/>
        <v>May</v>
      </c>
      <c r="C9498" s="20" t="s">
        <v>92</v>
      </c>
      <c r="D9498" s="25" t="s">
        <v>149</v>
      </c>
      <c r="E9498" s="19" t="s">
        <v>23</v>
      </c>
      <c r="F9498" s="21">
        <v>1.0</v>
      </c>
      <c r="G9498" s="22">
        <v>30648.0</v>
      </c>
      <c r="H9498" s="15" t="str">
        <f t="shared" si="2"/>
        <v>Base Range</v>
      </c>
      <c r="I9498" s="22">
        <v>25596.0</v>
      </c>
      <c r="J9498" s="23">
        <f t="shared" si="3"/>
        <v>1.19737459</v>
      </c>
      <c r="K9498" s="24" t="str">
        <f t="shared" si="4"/>
        <v>Over Achived</v>
      </c>
    </row>
    <row r="9499" ht="22.5" customHeight="1">
      <c r="A9499" s="18">
        <v>45794.0</v>
      </c>
      <c r="B9499" s="19" t="str">
        <f t="shared" si="1"/>
        <v>May</v>
      </c>
      <c r="C9499" s="20" t="s">
        <v>13</v>
      </c>
      <c r="D9499" s="19" t="s">
        <v>29</v>
      </c>
      <c r="E9499" s="19" t="s">
        <v>34</v>
      </c>
      <c r="F9499" s="21">
        <v>2.0</v>
      </c>
      <c r="G9499" s="22">
        <v>43082.0</v>
      </c>
      <c r="H9499" s="15" t="str">
        <f t="shared" si="2"/>
        <v>Base Range</v>
      </c>
      <c r="I9499" s="22">
        <v>50171.0</v>
      </c>
      <c r="J9499" s="23">
        <f t="shared" si="3"/>
        <v>0.8587032349</v>
      </c>
      <c r="K9499" s="24" t="str">
        <f t="shared" si="4"/>
        <v>Target Not Meet</v>
      </c>
    </row>
    <row r="9500" ht="22.5" customHeight="1">
      <c r="A9500" s="18">
        <v>45794.0</v>
      </c>
      <c r="B9500" s="19" t="str">
        <f t="shared" si="1"/>
        <v>May</v>
      </c>
      <c r="C9500" s="20" t="s">
        <v>13</v>
      </c>
      <c r="D9500" s="19" t="s">
        <v>169</v>
      </c>
      <c r="E9500" s="19" t="s">
        <v>68</v>
      </c>
      <c r="F9500" s="21">
        <v>1.0</v>
      </c>
      <c r="G9500" s="22">
        <v>21318.0</v>
      </c>
      <c r="H9500" s="15" t="str">
        <f t="shared" si="2"/>
        <v>Base Range</v>
      </c>
      <c r="I9500" s="22">
        <v>25244.0</v>
      </c>
      <c r="J9500" s="23">
        <f t="shared" si="3"/>
        <v>0.8444778957</v>
      </c>
      <c r="K9500" s="24" t="str">
        <f t="shared" si="4"/>
        <v>Target Not Meet</v>
      </c>
    </row>
    <row r="9501" ht="22.5" customHeight="1">
      <c r="A9501" s="18">
        <v>45794.0</v>
      </c>
      <c r="B9501" s="19" t="str">
        <f t="shared" si="1"/>
        <v>May</v>
      </c>
      <c r="C9501" s="20" t="s">
        <v>13</v>
      </c>
      <c r="D9501" s="19" t="s">
        <v>37</v>
      </c>
      <c r="E9501" s="19" t="s">
        <v>68</v>
      </c>
      <c r="F9501" s="21">
        <v>1.0</v>
      </c>
      <c r="G9501" s="22">
        <v>21988.0</v>
      </c>
      <c r="H9501" s="15" t="str">
        <f t="shared" si="2"/>
        <v>Base Range</v>
      </c>
      <c r="I9501" s="22">
        <v>25972.0</v>
      </c>
      <c r="J9501" s="23">
        <f t="shared" si="3"/>
        <v>0.8466040351</v>
      </c>
      <c r="K9501" s="24" t="str">
        <f t="shared" si="4"/>
        <v>Target Not Meet</v>
      </c>
    </row>
    <row r="9502" ht="22.5" customHeight="1">
      <c r="A9502" s="18">
        <v>45794.0</v>
      </c>
      <c r="B9502" s="19" t="str">
        <f t="shared" si="1"/>
        <v>May</v>
      </c>
      <c r="C9502" s="20" t="s">
        <v>13</v>
      </c>
      <c r="D9502" s="19" t="s">
        <v>37</v>
      </c>
      <c r="E9502" s="19" t="s">
        <v>38</v>
      </c>
      <c r="F9502" s="21">
        <v>1.0</v>
      </c>
      <c r="G9502" s="22">
        <v>35637.0</v>
      </c>
      <c r="H9502" s="15" t="str">
        <f t="shared" si="2"/>
        <v>Base Range</v>
      </c>
      <c r="I9502" s="22">
        <v>43088.0</v>
      </c>
      <c r="J9502" s="23">
        <f t="shared" si="3"/>
        <v>0.8270748236</v>
      </c>
      <c r="K9502" s="24" t="str">
        <f t="shared" si="4"/>
        <v>Target Not Meet</v>
      </c>
    </row>
    <row r="9503" ht="22.5" customHeight="1">
      <c r="A9503" s="18">
        <v>45794.0</v>
      </c>
      <c r="B9503" s="19" t="str">
        <f t="shared" si="1"/>
        <v>May</v>
      </c>
      <c r="C9503" s="20" t="s">
        <v>13</v>
      </c>
      <c r="D9503" s="19" t="s">
        <v>37</v>
      </c>
      <c r="E9503" s="19" t="s">
        <v>34</v>
      </c>
      <c r="F9503" s="21">
        <v>2.0</v>
      </c>
      <c r="G9503" s="22">
        <v>51262.0</v>
      </c>
      <c r="H9503" s="15" t="str">
        <f t="shared" si="2"/>
        <v>Medium Range</v>
      </c>
      <c r="I9503" s="22">
        <v>60200.0</v>
      </c>
      <c r="J9503" s="23">
        <f t="shared" si="3"/>
        <v>0.8515282392</v>
      </c>
      <c r="K9503" s="24" t="str">
        <f t="shared" si="4"/>
        <v>Target Not Meet</v>
      </c>
    </row>
    <row r="9504" ht="22.5" customHeight="1">
      <c r="A9504" s="18">
        <v>45794.0</v>
      </c>
      <c r="B9504" s="19" t="str">
        <f t="shared" si="1"/>
        <v>May</v>
      </c>
      <c r="C9504" s="20" t="s">
        <v>13</v>
      </c>
      <c r="D9504" s="19" t="s">
        <v>29</v>
      </c>
      <c r="E9504" s="19" t="s">
        <v>9</v>
      </c>
      <c r="F9504" s="21">
        <v>2.0</v>
      </c>
      <c r="G9504" s="22">
        <v>50111.0</v>
      </c>
      <c r="H9504" s="15" t="str">
        <f t="shared" si="2"/>
        <v>Medium Range</v>
      </c>
      <c r="I9504" s="22">
        <v>55130.0</v>
      </c>
      <c r="J9504" s="23">
        <f t="shared" si="3"/>
        <v>0.9089606385</v>
      </c>
      <c r="K9504" s="24" t="str">
        <f t="shared" si="4"/>
        <v>Target Not Meet</v>
      </c>
    </row>
    <row r="9505" ht="22.5" customHeight="1">
      <c r="A9505" s="18">
        <v>45794.0</v>
      </c>
      <c r="B9505" s="19" t="str">
        <f t="shared" si="1"/>
        <v>May</v>
      </c>
      <c r="C9505" s="20" t="s">
        <v>92</v>
      </c>
      <c r="D9505" s="19" t="s">
        <v>93</v>
      </c>
      <c r="E9505" s="19" t="s">
        <v>38</v>
      </c>
      <c r="F9505" s="21">
        <v>2.0</v>
      </c>
      <c r="G9505" s="22">
        <v>51196.0</v>
      </c>
      <c r="H9505" s="15" t="str">
        <f t="shared" si="2"/>
        <v>Medium Range</v>
      </c>
      <c r="I9505" s="22">
        <v>65839.0</v>
      </c>
      <c r="J9505" s="23">
        <f t="shared" si="3"/>
        <v>0.7775938274</v>
      </c>
      <c r="K9505" s="24" t="str">
        <f t="shared" si="4"/>
        <v>Target Not Meet</v>
      </c>
    </row>
    <row r="9506" ht="22.5" customHeight="1">
      <c r="A9506" s="18">
        <v>45794.0</v>
      </c>
      <c r="B9506" s="19" t="str">
        <f t="shared" si="1"/>
        <v>May</v>
      </c>
      <c r="C9506" s="20" t="s">
        <v>13</v>
      </c>
      <c r="D9506" s="19" t="s">
        <v>18</v>
      </c>
      <c r="E9506" s="19" t="s">
        <v>26</v>
      </c>
      <c r="F9506" s="21">
        <v>1.0</v>
      </c>
      <c r="G9506" s="22">
        <v>34201.0</v>
      </c>
      <c r="H9506" s="15" t="str">
        <f t="shared" si="2"/>
        <v>Base Range</v>
      </c>
      <c r="I9506" s="22">
        <v>25096.0</v>
      </c>
      <c r="J9506" s="23">
        <f t="shared" si="3"/>
        <v>1.362806822</v>
      </c>
      <c r="K9506" s="24" t="str">
        <f t="shared" si="4"/>
        <v>Over Achived</v>
      </c>
    </row>
    <row r="9507" ht="22.5" customHeight="1">
      <c r="A9507" s="18">
        <v>45794.0</v>
      </c>
      <c r="B9507" s="19" t="str">
        <f t="shared" si="1"/>
        <v>May</v>
      </c>
      <c r="C9507" s="20" t="s">
        <v>13</v>
      </c>
      <c r="D9507" s="19" t="s">
        <v>18</v>
      </c>
      <c r="E9507" s="19" t="s">
        <v>38</v>
      </c>
      <c r="F9507" s="21">
        <v>2.0</v>
      </c>
      <c r="G9507" s="22">
        <v>30516.0</v>
      </c>
      <c r="H9507" s="15" t="str">
        <f t="shared" si="2"/>
        <v>Base Range</v>
      </c>
      <c r="I9507" s="22">
        <v>24637.0</v>
      </c>
      <c r="J9507" s="23">
        <f t="shared" si="3"/>
        <v>1.238624833</v>
      </c>
      <c r="K9507" s="24" t="str">
        <f t="shared" si="4"/>
        <v>Over Achived</v>
      </c>
    </row>
    <row r="9508" ht="22.5" customHeight="1">
      <c r="A9508" s="18">
        <v>45794.0</v>
      </c>
      <c r="B9508" s="19" t="str">
        <f t="shared" si="1"/>
        <v>May</v>
      </c>
      <c r="C9508" s="20" t="s">
        <v>13</v>
      </c>
      <c r="D9508" s="19" t="s">
        <v>14</v>
      </c>
      <c r="E9508" s="19" t="s">
        <v>34</v>
      </c>
      <c r="F9508" s="21">
        <v>2.0</v>
      </c>
      <c r="G9508" s="22">
        <v>54987.0</v>
      </c>
      <c r="H9508" s="15" t="str">
        <f t="shared" si="2"/>
        <v>Medium Range</v>
      </c>
      <c r="I9508" s="22">
        <v>41022.0</v>
      </c>
      <c r="J9508" s="23">
        <f t="shared" si="3"/>
        <v>1.340427088</v>
      </c>
      <c r="K9508" s="24" t="str">
        <f t="shared" si="4"/>
        <v>Over Achived</v>
      </c>
    </row>
    <row r="9509" ht="22.5" customHeight="1">
      <c r="A9509" s="18">
        <v>45794.0</v>
      </c>
      <c r="B9509" s="19" t="str">
        <f t="shared" si="1"/>
        <v>May</v>
      </c>
      <c r="C9509" s="20" t="s">
        <v>13</v>
      </c>
      <c r="D9509" s="19" t="s">
        <v>14</v>
      </c>
      <c r="E9509" s="19" t="s">
        <v>34</v>
      </c>
      <c r="F9509" s="21">
        <v>2.0</v>
      </c>
      <c r="G9509" s="22">
        <v>48294.0</v>
      </c>
      <c r="H9509" s="15" t="str">
        <f t="shared" si="2"/>
        <v>Base Range</v>
      </c>
      <c r="I9509" s="22">
        <v>45032.0</v>
      </c>
      <c r="J9509" s="23">
        <f t="shared" si="3"/>
        <v>1.072437378</v>
      </c>
      <c r="K9509" s="24" t="str">
        <f t="shared" si="4"/>
        <v>Over Achived</v>
      </c>
    </row>
    <row r="9510" ht="22.5" customHeight="1">
      <c r="A9510" s="18">
        <v>45794.0</v>
      </c>
      <c r="B9510" s="19" t="str">
        <f t="shared" si="1"/>
        <v>May</v>
      </c>
      <c r="C9510" s="20" t="s">
        <v>13</v>
      </c>
      <c r="D9510" s="19" t="s">
        <v>14</v>
      </c>
      <c r="E9510" s="19" t="s">
        <v>38</v>
      </c>
      <c r="F9510" s="21">
        <v>2.0</v>
      </c>
      <c r="G9510" s="22">
        <v>33652.0</v>
      </c>
      <c r="H9510" s="15" t="str">
        <f t="shared" si="2"/>
        <v>Base Range</v>
      </c>
      <c r="I9510" s="22">
        <v>26706.0</v>
      </c>
      <c r="J9510" s="23">
        <f t="shared" si="3"/>
        <v>1.260091365</v>
      </c>
      <c r="K9510" s="24" t="str">
        <f t="shared" si="4"/>
        <v>Over Achived</v>
      </c>
    </row>
    <row r="9511" ht="22.5" customHeight="1">
      <c r="A9511" s="18">
        <v>45794.0</v>
      </c>
      <c r="B9511" s="19" t="str">
        <f t="shared" si="1"/>
        <v>May</v>
      </c>
      <c r="C9511" s="20" t="s">
        <v>13</v>
      </c>
      <c r="D9511" s="19" t="s">
        <v>169</v>
      </c>
      <c r="E9511" s="19" t="s">
        <v>23</v>
      </c>
      <c r="F9511" s="21">
        <v>1.0</v>
      </c>
      <c r="G9511" s="22">
        <v>30122.0</v>
      </c>
      <c r="H9511" s="15" t="str">
        <f t="shared" si="2"/>
        <v>Base Range</v>
      </c>
      <c r="I9511" s="22">
        <v>33900.0</v>
      </c>
      <c r="J9511" s="23">
        <f t="shared" si="3"/>
        <v>0.8885545723</v>
      </c>
      <c r="K9511" s="24" t="str">
        <f t="shared" si="4"/>
        <v>Target Not Meet</v>
      </c>
    </row>
    <row r="9512" ht="22.5" customHeight="1">
      <c r="A9512" s="18">
        <v>45794.0</v>
      </c>
      <c r="B9512" s="19" t="str">
        <f t="shared" si="1"/>
        <v>May</v>
      </c>
      <c r="C9512" s="20" t="s">
        <v>13</v>
      </c>
      <c r="D9512" s="19" t="s">
        <v>29</v>
      </c>
      <c r="E9512" s="19" t="s">
        <v>26</v>
      </c>
      <c r="F9512" s="21">
        <v>2.0</v>
      </c>
      <c r="G9512" s="22">
        <v>42266.0</v>
      </c>
      <c r="H9512" s="15" t="str">
        <f t="shared" si="2"/>
        <v>Base Range</v>
      </c>
      <c r="I9512" s="22">
        <v>52457.0</v>
      </c>
      <c r="J9512" s="23">
        <f t="shared" si="3"/>
        <v>0.8057265951</v>
      </c>
      <c r="K9512" s="24" t="str">
        <f t="shared" si="4"/>
        <v>Target Not Meet</v>
      </c>
    </row>
    <row r="9513" ht="22.5" customHeight="1">
      <c r="A9513" s="18">
        <v>45794.0</v>
      </c>
      <c r="B9513" s="19" t="str">
        <f t="shared" si="1"/>
        <v>May</v>
      </c>
      <c r="C9513" s="20" t="s">
        <v>13</v>
      </c>
      <c r="D9513" s="19" t="s">
        <v>169</v>
      </c>
      <c r="E9513" s="19" t="s">
        <v>23</v>
      </c>
      <c r="F9513" s="21">
        <v>1.0</v>
      </c>
      <c r="G9513" s="22">
        <v>26168.0</v>
      </c>
      <c r="H9513" s="15" t="str">
        <f t="shared" si="2"/>
        <v>Base Range</v>
      </c>
      <c r="I9513" s="22">
        <v>29015.0</v>
      </c>
      <c r="J9513" s="23">
        <f t="shared" si="3"/>
        <v>0.9018783388</v>
      </c>
      <c r="K9513" s="24" t="str">
        <f t="shared" si="4"/>
        <v>Target Not Meet</v>
      </c>
    </row>
    <row r="9514" ht="22.5" customHeight="1">
      <c r="A9514" s="18">
        <v>45794.0</v>
      </c>
      <c r="B9514" s="19" t="str">
        <f t="shared" si="1"/>
        <v>May</v>
      </c>
      <c r="C9514" s="20" t="s">
        <v>57</v>
      </c>
      <c r="D9514" s="25" t="s">
        <v>62</v>
      </c>
      <c r="E9514" s="19" t="s">
        <v>68</v>
      </c>
      <c r="F9514" s="21">
        <v>1.0</v>
      </c>
      <c r="G9514" s="22">
        <v>15941.0</v>
      </c>
      <c r="H9514" s="15" t="str">
        <f t="shared" si="2"/>
        <v>Base Range</v>
      </c>
      <c r="I9514" s="22">
        <v>13146.0</v>
      </c>
      <c r="J9514" s="23">
        <f t="shared" si="3"/>
        <v>1.212612201</v>
      </c>
      <c r="K9514" s="24" t="str">
        <f t="shared" si="4"/>
        <v>Over Achived</v>
      </c>
    </row>
    <row r="9515" ht="22.5" customHeight="1">
      <c r="A9515" s="18">
        <v>45794.0</v>
      </c>
      <c r="B9515" s="19" t="str">
        <f t="shared" si="1"/>
        <v>May</v>
      </c>
      <c r="C9515" s="20" t="s">
        <v>57</v>
      </c>
      <c r="D9515" s="19" t="s">
        <v>58</v>
      </c>
      <c r="E9515" s="19" t="s">
        <v>34</v>
      </c>
      <c r="F9515" s="21">
        <v>2.0</v>
      </c>
      <c r="G9515" s="22">
        <v>32801.0</v>
      </c>
      <c r="H9515" s="15" t="str">
        <f t="shared" si="2"/>
        <v>Base Range</v>
      </c>
      <c r="I9515" s="22">
        <v>23730.0</v>
      </c>
      <c r="J9515" s="23">
        <f t="shared" si="3"/>
        <v>1.382258744</v>
      </c>
      <c r="K9515" s="24" t="str">
        <f t="shared" si="4"/>
        <v>Over Achived</v>
      </c>
    </row>
    <row r="9516" ht="22.5" customHeight="1">
      <c r="A9516" s="18">
        <v>45794.0</v>
      </c>
      <c r="B9516" s="19" t="str">
        <f t="shared" si="1"/>
        <v>May</v>
      </c>
      <c r="C9516" s="20" t="s">
        <v>57</v>
      </c>
      <c r="D9516" s="19" t="s">
        <v>58</v>
      </c>
      <c r="E9516" s="19" t="s">
        <v>38</v>
      </c>
      <c r="F9516" s="21">
        <v>1.0</v>
      </c>
      <c r="G9516" s="22">
        <v>30188.0</v>
      </c>
      <c r="H9516" s="15" t="str">
        <f t="shared" si="2"/>
        <v>Base Range</v>
      </c>
      <c r="I9516" s="22">
        <v>25128.0</v>
      </c>
      <c r="J9516" s="23">
        <f t="shared" si="3"/>
        <v>1.201368991</v>
      </c>
      <c r="K9516" s="24" t="str">
        <f t="shared" si="4"/>
        <v>Over Achived</v>
      </c>
    </row>
    <row r="9517" ht="22.5" customHeight="1">
      <c r="A9517" s="18">
        <v>45794.0</v>
      </c>
      <c r="B9517" s="19" t="str">
        <f t="shared" si="1"/>
        <v>May</v>
      </c>
      <c r="C9517" s="20" t="s">
        <v>57</v>
      </c>
      <c r="D9517" s="19" t="s">
        <v>58</v>
      </c>
      <c r="E9517" s="19" t="s">
        <v>26</v>
      </c>
      <c r="F9517" s="21">
        <v>1.0</v>
      </c>
      <c r="G9517" s="22">
        <v>31757.0</v>
      </c>
      <c r="H9517" s="15" t="str">
        <f t="shared" si="2"/>
        <v>Base Range</v>
      </c>
      <c r="I9517" s="22">
        <v>24555.0</v>
      </c>
      <c r="J9517" s="23">
        <f t="shared" si="3"/>
        <v>1.293300753</v>
      </c>
      <c r="K9517" s="24" t="str">
        <f t="shared" si="4"/>
        <v>Over Achived</v>
      </c>
    </row>
    <row r="9518" ht="22.5" customHeight="1">
      <c r="A9518" s="18">
        <v>45794.0</v>
      </c>
      <c r="B9518" s="19" t="str">
        <f t="shared" si="1"/>
        <v>May</v>
      </c>
      <c r="C9518" s="20" t="s">
        <v>57</v>
      </c>
      <c r="D9518" s="19" t="s">
        <v>58</v>
      </c>
      <c r="E9518" s="19" t="s">
        <v>26</v>
      </c>
      <c r="F9518" s="21">
        <v>1.0</v>
      </c>
      <c r="G9518" s="22">
        <v>28307.0</v>
      </c>
      <c r="H9518" s="15" t="str">
        <f t="shared" si="2"/>
        <v>Base Range</v>
      </c>
      <c r="I9518" s="22">
        <v>21421.0</v>
      </c>
      <c r="J9518" s="23">
        <f t="shared" si="3"/>
        <v>1.321460249</v>
      </c>
      <c r="K9518" s="24" t="str">
        <f t="shared" si="4"/>
        <v>Over Achived</v>
      </c>
    </row>
    <row r="9519" ht="22.5" customHeight="1">
      <c r="A9519" s="18">
        <v>45794.0</v>
      </c>
      <c r="B9519" s="19" t="str">
        <f t="shared" si="1"/>
        <v>May</v>
      </c>
      <c r="C9519" s="20" t="s">
        <v>57</v>
      </c>
      <c r="D9519" s="25" t="s">
        <v>62</v>
      </c>
      <c r="E9519" s="19" t="s">
        <v>23</v>
      </c>
      <c r="F9519" s="21">
        <v>1.0</v>
      </c>
      <c r="G9519" s="22">
        <v>21335.0</v>
      </c>
      <c r="H9519" s="15" t="str">
        <f t="shared" si="2"/>
        <v>Base Range</v>
      </c>
      <c r="I9519" s="22">
        <v>18262.0</v>
      </c>
      <c r="J9519" s="23">
        <f t="shared" si="3"/>
        <v>1.168272916</v>
      </c>
      <c r="K9519" s="24" t="str">
        <f t="shared" si="4"/>
        <v>Over Achived</v>
      </c>
    </row>
    <row r="9520" ht="22.5" customHeight="1">
      <c r="A9520" s="18">
        <v>45794.0</v>
      </c>
      <c r="B9520" s="19" t="str">
        <f t="shared" si="1"/>
        <v>May</v>
      </c>
      <c r="C9520" s="20" t="s">
        <v>57</v>
      </c>
      <c r="D9520" s="25" t="s">
        <v>62</v>
      </c>
      <c r="E9520" s="19" t="s">
        <v>9</v>
      </c>
      <c r="F9520" s="21">
        <v>2.0</v>
      </c>
      <c r="G9520" s="22">
        <v>44888.0</v>
      </c>
      <c r="H9520" s="15" t="str">
        <f t="shared" si="2"/>
        <v>Base Range</v>
      </c>
      <c r="I9520" s="22">
        <v>34654.0</v>
      </c>
      <c r="J9520" s="23">
        <f t="shared" si="3"/>
        <v>1.295319444</v>
      </c>
      <c r="K9520" s="24" t="str">
        <f t="shared" si="4"/>
        <v>Over Achived</v>
      </c>
    </row>
    <row r="9521" ht="22.5" customHeight="1">
      <c r="A9521" s="18">
        <v>45794.0</v>
      </c>
      <c r="B9521" s="19" t="str">
        <f t="shared" si="1"/>
        <v>May</v>
      </c>
      <c r="C9521" s="20" t="s">
        <v>57</v>
      </c>
      <c r="D9521" s="25" t="s">
        <v>62</v>
      </c>
      <c r="E9521" s="19" t="s">
        <v>19</v>
      </c>
      <c r="F9521" s="21">
        <v>1.0</v>
      </c>
      <c r="G9521" s="22">
        <v>21542.0</v>
      </c>
      <c r="H9521" s="15" t="str">
        <f t="shared" si="2"/>
        <v>Base Range</v>
      </c>
      <c r="I9521" s="22">
        <v>16006.0</v>
      </c>
      <c r="J9521" s="23">
        <f t="shared" si="3"/>
        <v>1.345870299</v>
      </c>
      <c r="K9521" s="24" t="str">
        <f t="shared" si="4"/>
        <v>Over Achived</v>
      </c>
    </row>
    <row r="9522" ht="22.5" customHeight="1">
      <c r="A9522" s="18">
        <v>45794.0</v>
      </c>
      <c r="B9522" s="19" t="str">
        <f t="shared" si="1"/>
        <v>May</v>
      </c>
      <c r="C9522" s="20" t="s">
        <v>57</v>
      </c>
      <c r="D9522" s="19" t="s">
        <v>71</v>
      </c>
      <c r="E9522" s="19" t="s">
        <v>34</v>
      </c>
      <c r="F9522" s="21">
        <v>1.0</v>
      </c>
      <c r="G9522" s="22">
        <v>32932.0</v>
      </c>
      <c r="H9522" s="15" t="str">
        <f t="shared" si="2"/>
        <v>Base Range</v>
      </c>
      <c r="I9522" s="22">
        <v>35469.0</v>
      </c>
      <c r="J9522" s="23">
        <f t="shared" si="3"/>
        <v>0.9284727509</v>
      </c>
      <c r="K9522" s="24" t="str">
        <f t="shared" si="4"/>
        <v>Target Not Meet</v>
      </c>
    </row>
    <row r="9523" ht="22.5" customHeight="1">
      <c r="A9523" s="18">
        <v>45794.0</v>
      </c>
      <c r="B9523" s="19" t="str">
        <f t="shared" si="1"/>
        <v>May</v>
      </c>
      <c r="C9523" s="20" t="s">
        <v>57</v>
      </c>
      <c r="D9523" s="19" t="s">
        <v>71</v>
      </c>
      <c r="E9523" s="19" t="s">
        <v>23</v>
      </c>
      <c r="F9523" s="21">
        <v>1.0</v>
      </c>
      <c r="G9523" s="22">
        <v>20854.0</v>
      </c>
      <c r="H9523" s="15" t="str">
        <f t="shared" si="2"/>
        <v>Base Range</v>
      </c>
      <c r="I9523" s="22">
        <v>22120.0</v>
      </c>
      <c r="J9523" s="23">
        <f t="shared" si="3"/>
        <v>0.9427667269</v>
      </c>
      <c r="K9523" s="24" t="str">
        <f t="shared" si="4"/>
        <v>Target Not Meet</v>
      </c>
    </row>
    <row r="9524" ht="22.5" customHeight="1">
      <c r="A9524" s="18">
        <v>45794.0</v>
      </c>
      <c r="B9524" s="19" t="str">
        <f t="shared" si="1"/>
        <v>May</v>
      </c>
      <c r="C9524" s="20" t="s">
        <v>57</v>
      </c>
      <c r="D9524" s="19" t="s">
        <v>80</v>
      </c>
      <c r="E9524" s="19" t="s">
        <v>9</v>
      </c>
      <c r="F9524" s="21">
        <v>2.0</v>
      </c>
      <c r="G9524" s="22">
        <v>39187.0</v>
      </c>
      <c r="H9524" s="15" t="str">
        <f t="shared" si="2"/>
        <v>Base Range</v>
      </c>
      <c r="I9524" s="22">
        <v>42233.0</v>
      </c>
      <c r="J9524" s="23">
        <f t="shared" si="3"/>
        <v>0.9278763053</v>
      </c>
      <c r="K9524" s="24" t="str">
        <f t="shared" si="4"/>
        <v>Target Not Meet</v>
      </c>
    </row>
    <row r="9525" ht="22.5" customHeight="1">
      <c r="A9525" s="18">
        <v>45794.0</v>
      </c>
      <c r="B9525" s="19" t="str">
        <f t="shared" si="1"/>
        <v>May</v>
      </c>
      <c r="C9525" s="20" t="s">
        <v>57</v>
      </c>
      <c r="D9525" s="19" t="s">
        <v>80</v>
      </c>
      <c r="E9525" s="19" t="s">
        <v>63</v>
      </c>
      <c r="F9525" s="21">
        <v>1.0</v>
      </c>
      <c r="G9525" s="22">
        <v>15691.0</v>
      </c>
      <c r="H9525" s="15" t="str">
        <f t="shared" si="2"/>
        <v>Base Range</v>
      </c>
      <c r="I9525" s="22">
        <v>19651.0</v>
      </c>
      <c r="J9525" s="23">
        <f t="shared" si="3"/>
        <v>0.7984835377</v>
      </c>
      <c r="K9525" s="24" t="str">
        <f t="shared" si="4"/>
        <v>Target Not Meet</v>
      </c>
    </row>
    <row r="9526" ht="22.5" customHeight="1">
      <c r="A9526" s="18">
        <v>45794.0</v>
      </c>
      <c r="B9526" s="19" t="str">
        <f t="shared" si="1"/>
        <v>May</v>
      </c>
      <c r="C9526" s="20" t="s">
        <v>57</v>
      </c>
      <c r="D9526" s="19" t="s">
        <v>85</v>
      </c>
      <c r="E9526" s="19" t="s">
        <v>23</v>
      </c>
      <c r="F9526" s="21">
        <v>1.0</v>
      </c>
      <c r="G9526" s="22">
        <v>19310.0</v>
      </c>
      <c r="H9526" s="15" t="str">
        <f t="shared" si="2"/>
        <v>Base Range</v>
      </c>
      <c r="I9526" s="22">
        <v>21229.0</v>
      </c>
      <c r="J9526" s="23">
        <f t="shared" si="3"/>
        <v>0.9096047859</v>
      </c>
      <c r="K9526" s="24" t="str">
        <f t="shared" si="4"/>
        <v>Target Not Meet</v>
      </c>
    </row>
    <row r="9527" ht="22.5" customHeight="1">
      <c r="A9527" s="18">
        <v>45794.0</v>
      </c>
      <c r="B9527" s="19" t="str">
        <f t="shared" si="1"/>
        <v>May</v>
      </c>
      <c r="C9527" s="20" t="s">
        <v>57</v>
      </c>
      <c r="D9527" s="19" t="s">
        <v>85</v>
      </c>
      <c r="E9527" s="19" t="s">
        <v>34</v>
      </c>
      <c r="F9527" s="21">
        <v>2.0</v>
      </c>
      <c r="G9527" s="22">
        <v>38381.0</v>
      </c>
      <c r="H9527" s="15" t="str">
        <f t="shared" si="2"/>
        <v>Base Range</v>
      </c>
      <c r="I9527" s="22">
        <v>47147.0</v>
      </c>
      <c r="J9527" s="23">
        <f t="shared" si="3"/>
        <v>0.8140708847</v>
      </c>
      <c r="K9527" s="24" t="str">
        <f t="shared" si="4"/>
        <v>Target Not Meet</v>
      </c>
    </row>
    <row r="9528" ht="22.5" customHeight="1">
      <c r="A9528" s="18">
        <v>45794.0</v>
      </c>
      <c r="B9528" s="19" t="str">
        <f t="shared" si="1"/>
        <v>May</v>
      </c>
      <c r="C9528" s="20" t="s">
        <v>92</v>
      </c>
      <c r="D9528" s="19" t="s">
        <v>93</v>
      </c>
      <c r="E9528" s="19" t="s">
        <v>63</v>
      </c>
      <c r="F9528" s="21">
        <v>3.0</v>
      </c>
      <c r="G9528" s="22">
        <v>75542.0</v>
      </c>
      <c r="H9528" s="15" t="str">
        <f t="shared" si="2"/>
        <v>High Range</v>
      </c>
      <c r="I9528" s="22">
        <v>97362.0</v>
      </c>
      <c r="J9528" s="23">
        <f t="shared" si="3"/>
        <v>0.7758879234</v>
      </c>
      <c r="K9528" s="24" t="str">
        <f t="shared" si="4"/>
        <v>Target Not Meet</v>
      </c>
    </row>
    <row r="9529" ht="22.5" customHeight="1">
      <c r="A9529" s="18">
        <v>45794.0</v>
      </c>
      <c r="B9529" s="19" t="str">
        <f t="shared" si="1"/>
        <v>May</v>
      </c>
      <c r="C9529" s="20" t="s">
        <v>57</v>
      </c>
      <c r="D9529" s="19" t="s">
        <v>58</v>
      </c>
      <c r="E9529" s="19" t="s">
        <v>63</v>
      </c>
      <c r="F9529" s="21">
        <v>1.0</v>
      </c>
      <c r="G9529" s="22">
        <v>13287.0</v>
      </c>
      <c r="H9529" s="15" t="str">
        <f t="shared" si="2"/>
        <v>Base Range</v>
      </c>
      <c r="I9529" s="22">
        <v>11498.0</v>
      </c>
      <c r="J9529" s="23">
        <f t="shared" si="3"/>
        <v>1.155592277</v>
      </c>
      <c r="K9529" s="24" t="str">
        <f t="shared" si="4"/>
        <v>Over Achived</v>
      </c>
    </row>
    <row r="9530" ht="22.5" customHeight="1">
      <c r="A9530" s="18">
        <v>45794.0</v>
      </c>
      <c r="B9530" s="19" t="str">
        <f t="shared" si="1"/>
        <v>May</v>
      </c>
      <c r="C9530" s="20" t="s">
        <v>92</v>
      </c>
      <c r="D9530" s="19" t="s">
        <v>93</v>
      </c>
      <c r="E9530" s="19" t="s">
        <v>34</v>
      </c>
      <c r="F9530" s="21">
        <v>3.0</v>
      </c>
      <c r="G9530" s="22">
        <v>63936.0</v>
      </c>
      <c r="H9530" s="15" t="str">
        <f t="shared" si="2"/>
        <v>Medium Range</v>
      </c>
      <c r="I9530" s="22">
        <v>69711.0</v>
      </c>
      <c r="J9530" s="23">
        <f t="shared" si="3"/>
        <v>0.9171579808</v>
      </c>
      <c r="K9530" s="24" t="str">
        <f t="shared" si="4"/>
        <v>Target Not Meet</v>
      </c>
    </row>
    <row r="9531" ht="22.5" customHeight="1">
      <c r="A9531" s="18">
        <v>45794.0</v>
      </c>
      <c r="B9531" s="19" t="str">
        <f t="shared" si="1"/>
        <v>May</v>
      </c>
      <c r="C9531" s="20" t="s">
        <v>57</v>
      </c>
      <c r="D9531" s="19" t="s">
        <v>85</v>
      </c>
      <c r="E9531" s="19" t="s">
        <v>34</v>
      </c>
      <c r="F9531" s="21">
        <v>2.0</v>
      </c>
      <c r="G9531" s="22">
        <v>41833.0</v>
      </c>
      <c r="H9531" s="15" t="str">
        <f t="shared" si="2"/>
        <v>Base Range</v>
      </c>
      <c r="I9531" s="22">
        <v>46266.0</v>
      </c>
      <c r="J9531" s="23">
        <f t="shared" si="3"/>
        <v>0.9041844983</v>
      </c>
      <c r="K9531" s="24" t="str">
        <f t="shared" si="4"/>
        <v>Target Not Meet</v>
      </c>
    </row>
    <row r="9532" ht="22.5" customHeight="1">
      <c r="A9532" s="18">
        <v>45794.0</v>
      </c>
      <c r="B9532" s="19" t="str">
        <f t="shared" si="1"/>
        <v>May</v>
      </c>
      <c r="C9532" s="20" t="s">
        <v>92</v>
      </c>
      <c r="D9532" s="19" t="s">
        <v>93</v>
      </c>
      <c r="E9532" s="19" t="s">
        <v>26</v>
      </c>
      <c r="F9532" s="21">
        <v>2.0</v>
      </c>
      <c r="G9532" s="22">
        <v>58062.0</v>
      </c>
      <c r="H9532" s="15" t="str">
        <f t="shared" si="2"/>
        <v>Medium Range</v>
      </c>
      <c r="I9532" s="22">
        <v>74848.0</v>
      </c>
      <c r="J9532" s="23">
        <f t="shared" si="3"/>
        <v>0.7757321505</v>
      </c>
      <c r="K9532" s="24" t="str">
        <f t="shared" si="4"/>
        <v>Target Not Meet</v>
      </c>
    </row>
    <row r="9533" ht="22.5" customHeight="1">
      <c r="A9533" s="18">
        <v>45794.0</v>
      </c>
      <c r="B9533" s="19" t="str">
        <f t="shared" si="1"/>
        <v>May</v>
      </c>
      <c r="C9533" s="20" t="s">
        <v>7</v>
      </c>
      <c r="D9533" s="19" t="s">
        <v>8</v>
      </c>
      <c r="E9533" s="19" t="s">
        <v>26</v>
      </c>
      <c r="F9533" s="21">
        <v>5.0</v>
      </c>
      <c r="G9533" s="22">
        <v>113294.0</v>
      </c>
      <c r="H9533" s="15" t="str">
        <f t="shared" si="2"/>
        <v>Very High Range</v>
      </c>
      <c r="I9533" s="22">
        <v>104674.0</v>
      </c>
      <c r="J9533" s="23">
        <f t="shared" si="3"/>
        <v>1.082350918</v>
      </c>
      <c r="K9533" s="24" t="str">
        <f t="shared" si="4"/>
        <v>Over Achived</v>
      </c>
    </row>
    <row r="9534" ht="22.5" customHeight="1">
      <c r="A9534" s="18">
        <v>45794.0</v>
      </c>
      <c r="B9534" s="19" t="str">
        <f t="shared" si="1"/>
        <v>May</v>
      </c>
      <c r="C9534" s="20" t="s">
        <v>7</v>
      </c>
      <c r="D9534" s="19" t="s">
        <v>8</v>
      </c>
      <c r="E9534" s="19" t="s">
        <v>9</v>
      </c>
      <c r="F9534" s="21">
        <v>4.0</v>
      </c>
      <c r="G9534" s="22">
        <v>92909.0</v>
      </c>
      <c r="H9534" s="15" t="str">
        <f t="shared" si="2"/>
        <v>Very High Range</v>
      </c>
      <c r="I9534" s="22">
        <v>81947.0</v>
      </c>
      <c r="J9534" s="23">
        <f t="shared" si="3"/>
        <v>1.133769388</v>
      </c>
      <c r="K9534" s="24" t="str">
        <f t="shared" si="4"/>
        <v>Over Achived</v>
      </c>
    </row>
    <row r="9535" ht="22.5" customHeight="1">
      <c r="A9535" s="18">
        <v>45794.0</v>
      </c>
      <c r="B9535" s="19" t="str">
        <f t="shared" si="1"/>
        <v>May</v>
      </c>
      <c r="C9535" s="20" t="s">
        <v>7</v>
      </c>
      <c r="D9535" s="19" t="s">
        <v>106</v>
      </c>
      <c r="E9535" s="19" t="s">
        <v>38</v>
      </c>
      <c r="F9535" s="21">
        <v>2.0</v>
      </c>
      <c r="G9535" s="22">
        <v>58754.0</v>
      </c>
      <c r="H9535" s="15" t="str">
        <f t="shared" si="2"/>
        <v>Medium Range</v>
      </c>
      <c r="I9535" s="22">
        <v>44342.0</v>
      </c>
      <c r="J9535" s="23">
        <f t="shared" si="3"/>
        <v>1.325019169</v>
      </c>
      <c r="K9535" s="24" t="str">
        <f t="shared" si="4"/>
        <v>Over Achived</v>
      </c>
    </row>
    <row r="9536" ht="22.5" customHeight="1">
      <c r="A9536" s="18">
        <v>45794.0</v>
      </c>
      <c r="B9536" s="19" t="str">
        <f t="shared" si="1"/>
        <v>May</v>
      </c>
      <c r="C9536" s="20" t="s">
        <v>7</v>
      </c>
      <c r="D9536" s="19" t="s">
        <v>106</v>
      </c>
      <c r="E9536" s="19" t="s">
        <v>38</v>
      </c>
      <c r="F9536" s="21">
        <v>2.0</v>
      </c>
      <c r="G9536" s="22">
        <v>61737.0</v>
      </c>
      <c r="H9536" s="15" t="str">
        <f t="shared" si="2"/>
        <v>Medium Range</v>
      </c>
      <c r="I9536" s="22">
        <v>51358.0</v>
      </c>
      <c r="J9536" s="23">
        <f t="shared" si="3"/>
        <v>1.202091203</v>
      </c>
      <c r="K9536" s="24" t="str">
        <f t="shared" si="4"/>
        <v>Over Achived</v>
      </c>
    </row>
    <row r="9537" ht="22.5" customHeight="1">
      <c r="A9537" s="18">
        <v>45794.0</v>
      </c>
      <c r="B9537" s="19" t="str">
        <f t="shared" si="1"/>
        <v>May</v>
      </c>
      <c r="C9537" s="20" t="s">
        <v>7</v>
      </c>
      <c r="D9537" s="19" t="s">
        <v>106</v>
      </c>
      <c r="E9537" s="19" t="s">
        <v>68</v>
      </c>
      <c r="F9537" s="21">
        <v>2.0</v>
      </c>
      <c r="G9537" s="22">
        <v>38386.0</v>
      </c>
      <c r="H9537" s="15" t="str">
        <f t="shared" si="2"/>
        <v>Base Range</v>
      </c>
      <c r="I9537" s="22">
        <v>29727.0</v>
      </c>
      <c r="J9537" s="23">
        <f t="shared" si="3"/>
        <v>1.291284018</v>
      </c>
      <c r="K9537" s="24" t="str">
        <f t="shared" si="4"/>
        <v>Over Achived</v>
      </c>
    </row>
    <row r="9538" ht="22.5" customHeight="1">
      <c r="A9538" s="18">
        <v>45794.0</v>
      </c>
      <c r="B9538" s="19" t="str">
        <f t="shared" si="1"/>
        <v>May</v>
      </c>
      <c r="C9538" s="20" t="s">
        <v>7</v>
      </c>
      <c r="D9538" s="19" t="s">
        <v>106</v>
      </c>
      <c r="E9538" s="19" t="s">
        <v>26</v>
      </c>
      <c r="F9538" s="21">
        <v>5.0</v>
      </c>
      <c r="G9538" s="22">
        <v>145272.0</v>
      </c>
      <c r="H9538" s="15" t="str">
        <f t="shared" si="2"/>
        <v>Very High Range</v>
      </c>
      <c r="I9538" s="22">
        <v>109745.0</v>
      </c>
      <c r="J9538" s="23">
        <f t="shared" si="3"/>
        <v>1.323723176</v>
      </c>
      <c r="K9538" s="24" t="str">
        <f t="shared" si="4"/>
        <v>Over Achived</v>
      </c>
    </row>
    <row r="9539" ht="22.5" customHeight="1">
      <c r="A9539" s="18">
        <v>45794.0</v>
      </c>
      <c r="B9539" s="19" t="str">
        <f t="shared" si="1"/>
        <v>May</v>
      </c>
      <c r="C9539" s="20" t="s">
        <v>7</v>
      </c>
      <c r="D9539" s="19" t="s">
        <v>118</v>
      </c>
      <c r="E9539" s="19" t="s">
        <v>19</v>
      </c>
      <c r="F9539" s="21">
        <v>2.0</v>
      </c>
      <c r="G9539" s="22">
        <v>53371.0</v>
      </c>
      <c r="H9539" s="15" t="str">
        <f t="shared" si="2"/>
        <v>Medium Range</v>
      </c>
      <c r="I9539" s="22">
        <v>40308.0</v>
      </c>
      <c r="J9539" s="23">
        <f t="shared" si="3"/>
        <v>1.324079587</v>
      </c>
      <c r="K9539" s="24" t="str">
        <f t="shared" si="4"/>
        <v>Over Achived</v>
      </c>
    </row>
    <row r="9540" ht="22.5" customHeight="1">
      <c r="A9540" s="18">
        <v>45794.0</v>
      </c>
      <c r="B9540" s="19" t="str">
        <f t="shared" si="1"/>
        <v>May</v>
      </c>
      <c r="C9540" s="20" t="s">
        <v>7</v>
      </c>
      <c r="D9540" s="19" t="s">
        <v>118</v>
      </c>
      <c r="E9540" s="19" t="s">
        <v>26</v>
      </c>
      <c r="F9540" s="21">
        <v>6.0</v>
      </c>
      <c r="G9540" s="22">
        <v>121510.0</v>
      </c>
      <c r="H9540" s="15" t="str">
        <f t="shared" si="2"/>
        <v>Very High Range</v>
      </c>
      <c r="I9540" s="22">
        <v>100301.0</v>
      </c>
      <c r="J9540" s="23">
        <f t="shared" si="3"/>
        <v>1.211453525</v>
      </c>
      <c r="K9540" s="24" t="str">
        <f t="shared" si="4"/>
        <v>Over Achived</v>
      </c>
    </row>
    <row r="9541" ht="22.5" customHeight="1">
      <c r="A9541" s="18">
        <v>45794.0</v>
      </c>
      <c r="B9541" s="19" t="str">
        <f t="shared" si="1"/>
        <v>May</v>
      </c>
      <c r="C9541" s="20" t="s">
        <v>7</v>
      </c>
      <c r="D9541" s="19" t="s">
        <v>126</v>
      </c>
      <c r="E9541" s="19" t="s">
        <v>19</v>
      </c>
      <c r="F9541" s="21">
        <v>2.0</v>
      </c>
      <c r="G9541" s="22">
        <v>51449.0</v>
      </c>
      <c r="H9541" s="15" t="str">
        <f t="shared" si="2"/>
        <v>Medium Range</v>
      </c>
      <c r="I9541" s="22">
        <v>47427.0</v>
      </c>
      <c r="J9541" s="23">
        <f t="shared" si="3"/>
        <v>1.084804015</v>
      </c>
      <c r="K9541" s="24" t="str">
        <f t="shared" si="4"/>
        <v>Over Achived</v>
      </c>
    </row>
    <row r="9542" ht="22.5" customHeight="1">
      <c r="A9542" s="18">
        <v>45794.0</v>
      </c>
      <c r="B9542" s="19" t="str">
        <f t="shared" si="1"/>
        <v>May</v>
      </c>
      <c r="C9542" s="20" t="s">
        <v>7</v>
      </c>
      <c r="D9542" s="19" t="s">
        <v>126</v>
      </c>
      <c r="E9542" s="19" t="s">
        <v>9</v>
      </c>
      <c r="F9542" s="21">
        <v>4.0</v>
      </c>
      <c r="G9542" s="22">
        <v>102099.0</v>
      </c>
      <c r="H9542" s="15" t="str">
        <f t="shared" si="2"/>
        <v>Very High Range</v>
      </c>
      <c r="I9542" s="22">
        <v>77938.0</v>
      </c>
      <c r="J9542" s="23">
        <f t="shared" si="3"/>
        <v>1.310002823</v>
      </c>
      <c r="K9542" s="24" t="str">
        <f t="shared" si="4"/>
        <v>Over Achived</v>
      </c>
    </row>
    <row r="9543" ht="22.5" customHeight="1">
      <c r="A9543" s="18">
        <v>45794.0</v>
      </c>
      <c r="B9543" s="19" t="str">
        <f t="shared" si="1"/>
        <v>May</v>
      </c>
      <c r="C9543" s="20" t="s">
        <v>7</v>
      </c>
      <c r="D9543" s="19" t="s">
        <v>126</v>
      </c>
      <c r="E9543" s="19" t="s">
        <v>38</v>
      </c>
      <c r="F9543" s="21">
        <v>2.0</v>
      </c>
      <c r="G9543" s="22">
        <v>52951.0</v>
      </c>
      <c r="H9543" s="15" t="str">
        <f t="shared" si="2"/>
        <v>Medium Range</v>
      </c>
      <c r="I9543" s="22">
        <v>46727.0</v>
      </c>
      <c r="J9543" s="23">
        <f t="shared" si="3"/>
        <v>1.133199221</v>
      </c>
      <c r="K9543" s="24" t="str">
        <f t="shared" si="4"/>
        <v>Over Achived</v>
      </c>
    </row>
    <row r="9544" ht="22.5" customHeight="1">
      <c r="A9544" s="18">
        <v>45794.0</v>
      </c>
      <c r="B9544" s="19" t="str">
        <f t="shared" si="1"/>
        <v>May</v>
      </c>
      <c r="C9544" s="20" t="s">
        <v>7</v>
      </c>
      <c r="D9544" s="19" t="s">
        <v>131</v>
      </c>
      <c r="E9544" s="19" t="s">
        <v>23</v>
      </c>
      <c r="F9544" s="21">
        <v>1.0</v>
      </c>
      <c r="G9544" s="22">
        <v>48912.0</v>
      </c>
      <c r="H9544" s="15" t="str">
        <f t="shared" si="2"/>
        <v>Base Range</v>
      </c>
      <c r="I9544" s="22">
        <v>42498.0</v>
      </c>
      <c r="J9544" s="23">
        <f t="shared" si="3"/>
        <v>1.150924749</v>
      </c>
      <c r="K9544" s="24" t="str">
        <f t="shared" si="4"/>
        <v>Over Achived</v>
      </c>
    </row>
    <row r="9545" ht="22.5" customHeight="1">
      <c r="A9545" s="18">
        <v>45794.0</v>
      </c>
      <c r="B9545" s="19" t="str">
        <f t="shared" si="1"/>
        <v>May</v>
      </c>
      <c r="C9545" s="20" t="s">
        <v>7</v>
      </c>
      <c r="D9545" s="19" t="s">
        <v>131</v>
      </c>
      <c r="E9545" s="19" t="s">
        <v>63</v>
      </c>
      <c r="F9545" s="21">
        <v>2.0</v>
      </c>
      <c r="G9545" s="22">
        <v>30722.0</v>
      </c>
      <c r="H9545" s="15" t="str">
        <f t="shared" si="2"/>
        <v>Base Range</v>
      </c>
      <c r="I9545" s="22">
        <v>21784.0</v>
      </c>
      <c r="J9545" s="23">
        <f t="shared" si="3"/>
        <v>1.410301138</v>
      </c>
      <c r="K9545" s="24" t="str">
        <f t="shared" si="4"/>
        <v>Over Achived</v>
      </c>
    </row>
    <row r="9546" ht="22.5" customHeight="1">
      <c r="A9546" s="18">
        <v>45794.0</v>
      </c>
      <c r="B9546" s="19" t="str">
        <f t="shared" si="1"/>
        <v>May</v>
      </c>
      <c r="C9546" s="20" t="s">
        <v>7</v>
      </c>
      <c r="D9546" s="19" t="s">
        <v>131</v>
      </c>
      <c r="E9546" s="19" t="s">
        <v>63</v>
      </c>
      <c r="F9546" s="21">
        <v>2.0</v>
      </c>
      <c r="G9546" s="22">
        <v>37271.0</v>
      </c>
      <c r="H9546" s="15" t="str">
        <f t="shared" si="2"/>
        <v>Base Range</v>
      </c>
      <c r="I9546" s="22">
        <v>34953.0</v>
      </c>
      <c r="J9546" s="23">
        <f t="shared" si="3"/>
        <v>1.066317627</v>
      </c>
      <c r="K9546" s="24" t="str">
        <f t="shared" si="4"/>
        <v>Over Achived</v>
      </c>
    </row>
    <row r="9547" ht="22.5" customHeight="1">
      <c r="A9547" s="18">
        <v>45794.0</v>
      </c>
      <c r="B9547" s="19" t="str">
        <f t="shared" si="1"/>
        <v>May</v>
      </c>
      <c r="C9547" s="20" t="s">
        <v>7</v>
      </c>
      <c r="D9547" s="19" t="s">
        <v>131</v>
      </c>
      <c r="E9547" s="19" t="s">
        <v>34</v>
      </c>
      <c r="F9547" s="21">
        <v>4.0</v>
      </c>
      <c r="G9547" s="22">
        <v>90006.0</v>
      </c>
      <c r="H9547" s="15" t="str">
        <f t="shared" si="2"/>
        <v>Very High Range</v>
      </c>
      <c r="I9547" s="22">
        <v>73299.0</v>
      </c>
      <c r="J9547" s="23">
        <f t="shared" si="3"/>
        <v>1.22792944</v>
      </c>
      <c r="K9547" s="24" t="str">
        <f t="shared" si="4"/>
        <v>Over Achived</v>
      </c>
    </row>
    <row r="9548" ht="22.5" customHeight="1">
      <c r="A9548" s="18">
        <v>45794.0</v>
      </c>
      <c r="B9548" s="19" t="str">
        <f t="shared" si="1"/>
        <v>May</v>
      </c>
      <c r="C9548" s="20" t="s">
        <v>7</v>
      </c>
      <c r="D9548" s="19" t="s">
        <v>8</v>
      </c>
      <c r="E9548" s="19" t="s">
        <v>23</v>
      </c>
      <c r="F9548" s="21">
        <v>2.0</v>
      </c>
      <c r="G9548" s="22">
        <v>39324.0</v>
      </c>
      <c r="H9548" s="15" t="str">
        <f t="shared" si="2"/>
        <v>Base Range</v>
      </c>
      <c r="I9548" s="22">
        <v>30949.0</v>
      </c>
      <c r="J9548" s="23">
        <f t="shared" si="3"/>
        <v>1.270606482</v>
      </c>
      <c r="K9548" s="24" t="str">
        <f t="shared" si="4"/>
        <v>Over Achived</v>
      </c>
    </row>
    <row r="9549" ht="22.5" customHeight="1">
      <c r="A9549" s="18">
        <v>45794.0</v>
      </c>
      <c r="B9549" s="19" t="str">
        <f t="shared" si="1"/>
        <v>May</v>
      </c>
      <c r="C9549" s="20" t="s">
        <v>92</v>
      </c>
      <c r="D9549" s="19" t="s">
        <v>158</v>
      </c>
      <c r="E9549" s="19" t="s">
        <v>9</v>
      </c>
      <c r="F9549" s="21">
        <v>3.0</v>
      </c>
      <c r="G9549" s="22">
        <v>79421.0</v>
      </c>
      <c r="H9549" s="15" t="str">
        <f t="shared" si="2"/>
        <v>High Range</v>
      </c>
      <c r="I9549" s="22">
        <v>64062.0</v>
      </c>
      <c r="J9549" s="23">
        <f t="shared" si="3"/>
        <v>1.239752115</v>
      </c>
      <c r="K9549" s="24" t="str">
        <f t="shared" si="4"/>
        <v>Over Achived</v>
      </c>
    </row>
    <row r="9550" ht="22.5" customHeight="1">
      <c r="A9550" s="18">
        <v>45794.0</v>
      </c>
      <c r="B9550" s="19" t="str">
        <f t="shared" si="1"/>
        <v>May</v>
      </c>
      <c r="C9550" s="20" t="s">
        <v>92</v>
      </c>
      <c r="D9550" s="19" t="s">
        <v>158</v>
      </c>
      <c r="E9550" s="19" t="s">
        <v>63</v>
      </c>
      <c r="F9550" s="21">
        <v>3.0</v>
      </c>
      <c r="G9550" s="22">
        <v>75415.0</v>
      </c>
      <c r="H9550" s="15" t="str">
        <f t="shared" si="2"/>
        <v>High Range</v>
      </c>
      <c r="I9550" s="22">
        <v>56826.0</v>
      </c>
      <c r="J9550" s="23">
        <f t="shared" si="3"/>
        <v>1.327121388</v>
      </c>
      <c r="K9550" s="24" t="str">
        <f t="shared" si="4"/>
        <v>Over Achived</v>
      </c>
    </row>
    <row r="9551" ht="22.5" customHeight="1">
      <c r="A9551" s="18">
        <v>45794.0</v>
      </c>
      <c r="B9551" s="19" t="str">
        <f t="shared" si="1"/>
        <v>May</v>
      </c>
      <c r="C9551" s="20" t="s">
        <v>92</v>
      </c>
      <c r="D9551" s="19" t="s">
        <v>98</v>
      </c>
      <c r="E9551" s="19" t="s">
        <v>9</v>
      </c>
      <c r="F9551" s="21">
        <v>3.0</v>
      </c>
      <c r="G9551" s="22">
        <v>64644.0</v>
      </c>
      <c r="H9551" s="15" t="str">
        <f t="shared" si="2"/>
        <v>Medium Range</v>
      </c>
      <c r="I9551" s="22">
        <v>69040.0</v>
      </c>
      <c r="J9551" s="23">
        <f t="shared" si="3"/>
        <v>0.9363267671</v>
      </c>
      <c r="K9551" s="24" t="str">
        <f t="shared" si="4"/>
        <v>Target Not Meet</v>
      </c>
    </row>
    <row r="9552" ht="22.5" customHeight="1">
      <c r="A9552" s="18">
        <v>45794.0</v>
      </c>
      <c r="B9552" s="19" t="str">
        <f t="shared" si="1"/>
        <v>May</v>
      </c>
      <c r="C9552" s="20" t="s">
        <v>92</v>
      </c>
      <c r="D9552" s="19" t="s">
        <v>98</v>
      </c>
      <c r="E9552" s="19" t="s">
        <v>63</v>
      </c>
      <c r="F9552" s="21">
        <v>1.0</v>
      </c>
      <c r="G9552" s="22">
        <v>13045.0</v>
      </c>
      <c r="H9552" s="15" t="str">
        <f t="shared" si="2"/>
        <v>Base Range</v>
      </c>
      <c r="I9552" s="22">
        <v>15136.0</v>
      </c>
      <c r="J9552" s="23">
        <f t="shared" si="3"/>
        <v>0.861852537</v>
      </c>
      <c r="K9552" s="24" t="str">
        <f t="shared" si="4"/>
        <v>Target Not Meet</v>
      </c>
    </row>
    <row r="9553" ht="22.5" customHeight="1">
      <c r="A9553" s="18">
        <v>45794.0</v>
      </c>
      <c r="B9553" s="19" t="str">
        <f t="shared" si="1"/>
        <v>May</v>
      </c>
      <c r="C9553" s="20" t="s">
        <v>92</v>
      </c>
      <c r="D9553" s="19" t="s">
        <v>98</v>
      </c>
      <c r="E9553" s="19" t="s">
        <v>34</v>
      </c>
      <c r="F9553" s="21">
        <v>3.0</v>
      </c>
      <c r="G9553" s="22">
        <v>62440.0</v>
      </c>
      <c r="H9553" s="15" t="str">
        <f t="shared" si="2"/>
        <v>Medium Range</v>
      </c>
      <c r="I9553" s="22">
        <v>76289.0</v>
      </c>
      <c r="J9553" s="23">
        <f t="shared" si="3"/>
        <v>0.8184666204</v>
      </c>
      <c r="K9553" s="24" t="str">
        <f t="shared" si="4"/>
        <v>Target Not Meet</v>
      </c>
    </row>
    <row r="9554" ht="22.5" customHeight="1">
      <c r="A9554" s="18">
        <v>45794.0</v>
      </c>
      <c r="B9554" s="19" t="str">
        <f t="shared" si="1"/>
        <v>May</v>
      </c>
      <c r="C9554" s="20" t="s">
        <v>92</v>
      </c>
      <c r="D9554" s="19" t="s">
        <v>98</v>
      </c>
      <c r="E9554" s="19" t="s">
        <v>23</v>
      </c>
      <c r="F9554" s="21">
        <v>2.0</v>
      </c>
      <c r="G9554" s="22">
        <v>36617.0</v>
      </c>
      <c r="H9554" s="15" t="str">
        <f t="shared" si="2"/>
        <v>Base Range</v>
      </c>
      <c r="I9554" s="22">
        <v>47231.0</v>
      </c>
      <c r="J9554" s="23">
        <f t="shared" si="3"/>
        <v>0.7752747136</v>
      </c>
      <c r="K9554" s="24" t="str">
        <f t="shared" si="4"/>
        <v>Target Not Meet</v>
      </c>
    </row>
    <row r="9555" ht="22.5" customHeight="1">
      <c r="A9555" s="18">
        <v>45794.0</v>
      </c>
      <c r="B9555" s="19" t="str">
        <f t="shared" si="1"/>
        <v>May</v>
      </c>
      <c r="C9555" s="20" t="s">
        <v>92</v>
      </c>
      <c r="D9555" s="19" t="s">
        <v>144</v>
      </c>
      <c r="E9555" s="19" t="s">
        <v>9</v>
      </c>
      <c r="F9555" s="21">
        <v>3.0</v>
      </c>
      <c r="G9555" s="22">
        <v>64542.0</v>
      </c>
      <c r="H9555" s="15" t="str">
        <f t="shared" si="2"/>
        <v>Medium Range</v>
      </c>
      <c r="I9555" s="22">
        <v>58112.0</v>
      </c>
      <c r="J9555" s="23">
        <f t="shared" si="3"/>
        <v>1.110648403</v>
      </c>
      <c r="K9555" s="24" t="str">
        <f t="shared" si="4"/>
        <v>Over Achived</v>
      </c>
    </row>
    <row r="9556" ht="22.5" customHeight="1">
      <c r="A9556" s="18">
        <v>45794.0</v>
      </c>
      <c r="B9556" s="19" t="str">
        <f t="shared" si="1"/>
        <v>May</v>
      </c>
      <c r="C9556" s="20" t="s">
        <v>92</v>
      </c>
      <c r="D9556" s="19" t="s">
        <v>144</v>
      </c>
      <c r="E9556" s="19" t="s">
        <v>38</v>
      </c>
      <c r="F9556" s="21">
        <v>2.0</v>
      </c>
      <c r="G9556" s="22">
        <v>41269.0</v>
      </c>
      <c r="H9556" s="15" t="str">
        <f t="shared" si="2"/>
        <v>Base Range</v>
      </c>
      <c r="I9556" s="22">
        <v>33817.0</v>
      </c>
      <c r="J9556" s="23">
        <f t="shared" si="3"/>
        <v>1.22036254</v>
      </c>
      <c r="K9556" s="24" t="str">
        <f t="shared" si="4"/>
        <v>Over Achived</v>
      </c>
    </row>
    <row r="9557" ht="22.5" customHeight="1">
      <c r="A9557" s="18">
        <v>45794.0</v>
      </c>
      <c r="B9557" s="19" t="str">
        <f t="shared" si="1"/>
        <v>May</v>
      </c>
      <c r="C9557" s="20" t="s">
        <v>92</v>
      </c>
      <c r="D9557" s="19" t="s">
        <v>93</v>
      </c>
      <c r="E9557" s="19" t="s">
        <v>19</v>
      </c>
      <c r="F9557" s="21">
        <v>1.0</v>
      </c>
      <c r="G9557" s="22">
        <v>41687.0</v>
      </c>
      <c r="H9557" s="15" t="str">
        <f t="shared" si="2"/>
        <v>Base Range</v>
      </c>
      <c r="I9557" s="22">
        <v>49707.0</v>
      </c>
      <c r="J9557" s="23">
        <f t="shared" si="3"/>
        <v>0.8386545155</v>
      </c>
      <c r="K9557" s="24" t="str">
        <f t="shared" si="4"/>
        <v>Target Not Meet</v>
      </c>
    </row>
    <row r="9558" ht="22.5" customHeight="1">
      <c r="A9558" s="18">
        <v>45794.0</v>
      </c>
      <c r="B9558" s="19" t="str">
        <f t="shared" si="1"/>
        <v>May</v>
      </c>
      <c r="C9558" s="20" t="s">
        <v>92</v>
      </c>
      <c r="D9558" s="25" t="s">
        <v>149</v>
      </c>
      <c r="E9558" s="19" t="s">
        <v>63</v>
      </c>
      <c r="F9558" s="21">
        <v>3.0</v>
      </c>
      <c r="G9558" s="22">
        <v>65620.0</v>
      </c>
      <c r="H9558" s="15" t="str">
        <f t="shared" si="2"/>
        <v>Medium Range</v>
      </c>
      <c r="I9558" s="22">
        <v>48531.0</v>
      </c>
      <c r="J9558" s="23">
        <f t="shared" si="3"/>
        <v>1.352125446</v>
      </c>
      <c r="K9558" s="24" t="str">
        <f t="shared" si="4"/>
        <v>Over Achived</v>
      </c>
    </row>
    <row r="9559" ht="22.5" customHeight="1">
      <c r="A9559" s="18">
        <v>45794.0</v>
      </c>
      <c r="B9559" s="19" t="str">
        <f t="shared" si="1"/>
        <v>May</v>
      </c>
      <c r="C9559" s="20" t="s">
        <v>92</v>
      </c>
      <c r="D9559" s="25" t="s">
        <v>149</v>
      </c>
      <c r="E9559" s="19" t="s">
        <v>34</v>
      </c>
      <c r="F9559" s="21">
        <v>3.0</v>
      </c>
      <c r="G9559" s="22">
        <v>71591.0</v>
      </c>
      <c r="H9559" s="15" t="str">
        <f t="shared" si="2"/>
        <v>High Range</v>
      </c>
      <c r="I9559" s="22">
        <v>50671.0</v>
      </c>
      <c r="J9559" s="23">
        <f t="shared" si="3"/>
        <v>1.412859426</v>
      </c>
      <c r="K9559" s="24" t="str">
        <f t="shared" si="4"/>
        <v>Over Achived</v>
      </c>
    </row>
    <row r="9560" ht="22.5" customHeight="1">
      <c r="A9560" s="18">
        <v>45794.0</v>
      </c>
      <c r="B9560" s="19" t="str">
        <f t="shared" si="1"/>
        <v>May</v>
      </c>
      <c r="C9560" s="20" t="s">
        <v>92</v>
      </c>
      <c r="D9560" s="25" t="s">
        <v>149</v>
      </c>
      <c r="E9560" s="19" t="s">
        <v>26</v>
      </c>
      <c r="F9560" s="21">
        <v>2.0</v>
      </c>
      <c r="G9560" s="22">
        <v>47558.0</v>
      </c>
      <c r="H9560" s="15" t="str">
        <f t="shared" si="2"/>
        <v>Base Range</v>
      </c>
      <c r="I9560" s="22">
        <v>44234.0</v>
      </c>
      <c r="J9560" s="23">
        <f t="shared" si="3"/>
        <v>1.075145815</v>
      </c>
      <c r="K9560" s="24" t="str">
        <f t="shared" si="4"/>
        <v>Over Achived</v>
      </c>
    </row>
    <row r="9561" ht="22.5" customHeight="1">
      <c r="A9561" s="18">
        <v>45794.0</v>
      </c>
      <c r="B9561" s="19" t="str">
        <f t="shared" si="1"/>
        <v>May</v>
      </c>
      <c r="C9561" s="20" t="s">
        <v>92</v>
      </c>
      <c r="D9561" s="25" t="s">
        <v>149</v>
      </c>
      <c r="E9561" s="19" t="s">
        <v>63</v>
      </c>
      <c r="F9561" s="21">
        <v>3.0</v>
      </c>
      <c r="G9561" s="22">
        <v>69484.0</v>
      </c>
      <c r="H9561" s="15" t="str">
        <f t="shared" si="2"/>
        <v>Medium Range</v>
      </c>
      <c r="I9561" s="22">
        <v>54017.0</v>
      </c>
      <c r="J9561" s="23">
        <f t="shared" si="3"/>
        <v>1.286335783</v>
      </c>
      <c r="K9561" s="24" t="str">
        <f t="shared" si="4"/>
        <v>Over Achived</v>
      </c>
    </row>
    <row r="9562" ht="22.5" customHeight="1">
      <c r="A9562" s="18">
        <v>45794.0</v>
      </c>
      <c r="B9562" s="19" t="str">
        <f t="shared" si="1"/>
        <v>May</v>
      </c>
      <c r="C9562" s="20" t="s">
        <v>92</v>
      </c>
      <c r="D9562" s="25" t="s">
        <v>149</v>
      </c>
      <c r="E9562" s="19" t="s">
        <v>26</v>
      </c>
      <c r="F9562" s="21">
        <v>2.0</v>
      </c>
      <c r="G9562" s="22">
        <v>44643.0</v>
      </c>
      <c r="H9562" s="15" t="str">
        <f t="shared" si="2"/>
        <v>Base Range</v>
      </c>
      <c r="I9562" s="22">
        <v>35727.0</v>
      </c>
      <c r="J9562" s="23">
        <f t="shared" si="3"/>
        <v>1.249559157</v>
      </c>
      <c r="K9562" s="24" t="str">
        <f t="shared" si="4"/>
        <v>Over Achived</v>
      </c>
    </row>
    <row r="9563" ht="22.5" customHeight="1">
      <c r="A9563" s="18">
        <v>45794.0</v>
      </c>
      <c r="B9563" s="19" t="str">
        <f t="shared" si="1"/>
        <v>May</v>
      </c>
      <c r="C9563" s="20" t="s">
        <v>92</v>
      </c>
      <c r="D9563" s="19" t="s">
        <v>144</v>
      </c>
      <c r="E9563" s="19" t="s">
        <v>68</v>
      </c>
      <c r="F9563" s="21">
        <v>1.0</v>
      </c>
      <c r="G9563" s="22">
        <v>36891.0</v>
      </c>
      <c r="H9563" s="15" t="str">
        <f t="shared" si="2"/>
        <v>Base Range</v>
      </c>
      <c r="I9563" s="22">
        <v>32630.0</v>
      </c>
      <c r="J9563" s="23">
        <f t="shared" si="3"/>
        <v>1.130585351</v>
      </c>
      <c r="K9563" s="24" t="str">
        <f t="shared" si="4"/>
        <v>Over Achived</v>
      </c>
    </row>
    <row r="9564" ht="22.5" customHeight="1">
      <c r="A9564" s="18">
        <v>45794.0</v>
      </c>
      <c r="B9564" s="19" t="str">
        <f t="shared" si="1"/>
        <v>May</v>
      </c>
      <c r="C9564" s="20" t="s">
        <v>92</v>
      </c>
      <c r="D9564" s="19" t="s">
        <v>158</v>
      </c>
      <c r="E9564" s="19" t="s">
        <v>9</v>
      </c>
      <c r="F9564" s="21">
        <v>3.0</v>
      </c>
      <c r="G9564" s="22">
        <v>83075.0</v>
      </c>
      <c r="H9564" s="15" t="str">
        <f t="shared" si="2"/>
        <v>High Range</v>
      </c>
      <c r="I9564" s="22">
        <v>66566.0</v>
      </c>
      <c r="J9564" s="23">
        <f t="shared" si="3"/>
        <v>1.248009494</v>
      </c>
      <c r="K9564" s="24" t="str">
        <f t="shared" si="4"/>
        <v>Over Achived</v>
      </c>
    </row>
    <row r="9565" ht="22.5" customHeight="1">
      <c r="A9565" s="18">
        <v>45795.0</v>
      </c>
      <c r="B9565" s="19" t="str">
        <f t="shared" si="1"/>
        <v>May</v>
      </c>
      <c r="C9565" s="20" t="s">
        <v>13</v>
      </c>
      <c r="D9565" s="19" t="s">
        <v>169</v>
      </c>
      <c r="E9565" s="19" t="s">
        <v>9</v>
      </c>
      <c r="F9565" s="21">
        <v>2.0</v>
      </c>
      <c r="G9565" s="22">
        <v>54014.0</v>
      </c>
      <c r="H9565" s="15" t="str">
        <f t="shared" si="2"/>
        <v>Medium Range</v>
      </c>
      <c r="I9565" s="22">
        <v>66204.0</v>
      </c>
      <c r="J9565" s="23">
        <f t="shared" si="3"/>
        <v>0.8158721527</v>
      </c>
      <c r="K9565" s="24" t="str">
        <f t="shared" si="4"/>
        <v>Target Not Meet</v>
      </c>
    </row>
    <row r="9566" ht="22.5" customHeight="1">
      <c r="A9566" s="18">
        <v>45795.0</v>
      </c>
      <c r="B9566" s="19" t="str">
        <f t="shared" si="1"/>
        <v>May</v>
      </c>
      <c r="C9566" s="20" t="s">
        <v>13</v>
      </c>
      <c r="D9566" s="19" t="s">
        <v>169</v>
      </c>
      <c r="E9566" s="19" t="s">
        <v>26</v>
      </c>
      <c r="F9566" s="21">
        <v>1.0</v>
      </c>
      <c r="G9566" s="22">
        <v>38826.0</v>
      </c>
      <c r="H9566" s="15" t="str">
        <f t="shared" si="2"/>
        <v>Base Range</v>
      </c>
      <c r="I9566" s="22">
        <v>43815.0</v>
      </c>
      <c r="J9566" s="23">
        <f t="shared" si="3"/>
        <v>0.8861348853</v>
      </c>
      <c r="K9566" s="24" t="str">
        <f t="shared" si="4"/>
        <v>Target Not Meet</v>
      </c>
    </row>
    <row r="9567" ht="22.5" customHeight="1">
      <c r="A9567" s="18">
        <v>45795.0</v>
      </c>
      <c r="B9567" s="19" t="str">
        <f t="shared" si="1"/>
        <v>May</v>
      </c>
      <c r="C9567" s="20" t="s">
        <v>13</v>
      </c>
      <c r="D9567" s="19" t="s">
        <v>37</v>
      </c>
      <c r="E9567" s="19" t="s">
        <v>26</v>
      </c>
      <c r="F9567" s="21">
        <v>1.0</v>
      </c>
      <c r="G9567" s="22">
        <v>34300.0</v>
      </c>
      <c r="H9567" s="15" t="str">
        <f t="shared" si="2"/>
        <v>Base Range</v>
      </c>
      <c r="I9567" s="22">
        <v>37407.0</v>
      </c>
      <c r="J9567" s="23">
        <f t="shared" si="3"/>
        <v>0.9169406796</v>
      </c>
      <c r="K9567" s="24" t="str">
        <f t="shared" si="4"/>
        <v>Target Not Meet</v>
      </c>
    </row>
    <row r="9568" ht="22.5" customHeight="1">
      <c r="A9568" s="18">
        <v>45795.0</v>
      </c>
      <c r="B9568" s="19" t="str">
        <f t="shared" si="1"/>
        <v>May</v>
      </c>
      <c r="C9568" s="20" t="s">
        <v>13</v>
      </c>
      <c r="D9568" s="19" t="s">
        <v>37</v>
      </c>
      <c r="E9568" s="19" t="s">
        <v>38</v>
      </c>
      <c r="F9568" s="21">
        <v>1.0</v>
      </c>
      <c r="G9568" s="22">
        <v>33610.0</v>
      </c>
      <c r="H9568" s="15" t="str">
        <f t="shared" si="2"/>
        <v>Base Range</v>
      </c>
      <c r="I9568" s="22">
        <v>41705.0</v>
      </c>
      <c r="J9568" s="23">
        <f t="shared" si="3"/>
        <v>0.8058985733</v>
      </c>
      <c r="K9568" s="24" t="str">
        <f t="shared" si="4"/>
        <v>Target Not Meet</v>
      </c>
    </row>
    <row r="9569" ht="22.5" customHeight="1">
      <c r="A9569" s="18">
        <v>45795.0</v>
      </c>
      <c r="B9569" s="19" t="str">
        <f t="shared" si="1"/>
        <v>May</v>
      </c>
      <c r="C9569" s="20" t="s">
        <v>13</v>
      </c>
      <c r="D9569" s="19" t="s">
        <v>29</v>
      </c>
      <c r="E9569" s="19" t="s">
        <v>19</v>
      </c>
      <c r="F9569" s="21">
        <v>1.0</v>
      </c>
      <c r="G9569" s="22">
        <v>27899.0</v>
      </c>
      <c r="H9569" s="15" t="str">
        <f t="shared" si="2"/>
        <v>Base Range</v>
      </c>
      <c r="I9569" s="22">
        <v>34711.0</v>
      </c>
      <c r="J9569" s="23">
        <f t="shared" si="3"/>
        <v>0.8037509723</v>
      </c>
      <c r="K9569" s="24" t="str">
        <f t="shared" si="4"/>
        <v>Target Not Meet</v>
      </c>
    </row>
    <row r="9570" ht="22.5" customHeight="1">
      <c r="A9570" s="18">
        <v>45795.0</v>
      </c>
      <c r="B9570" s="19" t="str">
        <f t="shared" si="1"/>
        <v>May</v>
      </c>
      <c r="C9570" s="20" t="s">
        <v>13</v>
      </c>
      <c r="D9570" s="19" t="s">
        <v>29</v>
      </c>
      <c r="E9570" s="19" t="s">
        <v>38</v>
      </c>
      <c r="F9570" s="21">
        <v>1.0</v>
      </c>
      <c r="G9570" s="22">
        <v>37087.0</v>
      </c>
      <c r="H9570" s="15" t="str">
        <f t="shared" si="2"/>
        <v>Base Range</v>
      </c>
      <c r="I9570" s="22">
        <v>45492.0</v>
      </c>
      <c r="J9570" s="23">
        <f t="shared" si="3"/>
        <v>0.8152422404</v>
      </c>
      <c r="K9570" s="24" t="str">
        <f t="shared" si="4"/>
        <v>Target Not Meet</v>
      </c>
    </row>
    <row r="9571" ht="22.5" customHeight="1">
      <c r="A9571" s="18">
        <v>45795.0</v>
      </c>
      <c r="B9571" s="19" t="str">
        <f t="shared" si="1"/>
        <v>May</v>
      </c>
      <c r="C9571" s="20" t="s">
        <v>13</v>
      </c>
      <c r="D9571" s="19" t="s">
        <v>29</v>
      </c>
      <c r="E9571" s="19" t="s">
        <v>26</v>
      </c>
      <c r="F9571" s="21">
        <v>2.0</v>
      </c>
      <c r="G9571" s="22">
        <v>35732.0</v>
      </c>
      <c r="H9571" s="15" t="str">
        <f t="shared" si="2"/>
        <v>Base Range</v>
      </c>
      <c r="I9571" s="22">
        <v>40817.0</v>
      </c>
      <c r="J9571" s="23">
        <f t="shared" si="3"/>
        <v>0.8754195556</v>
      </c>
      <c r="K9571" s="24" t="str">
        <f t="shared" si="4"/>
        <v>Target Not Meet</v>
      </c>
    </row>
    <row r="9572" ht="22.5" customHeight="1">
      <c r="A9572" s="18">
        <v>45795.0</v>
      </c>
      <c r="B9572" s="19" t="str">
        <f t="shared" si="1"/>
        <v>May</v>
      </c>
      <c r="C9572" s="20" t="s">
        <v>13</v>
      </c>
      <c r="D9572" s="19" t="s">
        <v>169</v>
      </c>
      <c r="E9572" s="19" t="s">
        <v>34</v>
      </c>
      <c r="F9572" s="21">
        <v>2.0</v>
      </c>
      <c r="G9572" s="22">
        <v>39873.0</v>
      </c>
      <c r="H9572" s="15" t="str">
        <f t="shared" si="2"/>
        <v>Base Range</v>
      </c>
      <c r="I9572" s="22">
        <v>43393.0</v>
      </c>
      <c r="J9572" s="23">
        <f t="shared" si="3"/>
        <v>0.9188809255</v>
      </c>
      <c r="K9572" s="24" t="str">
        <f t="shared" si="4"/>
        <v>Target Not Meet</v>
      </c>
    </row>
    <row r="9573" ht="22.5" customHeight="1">
      <c r="A9573" s="18">
        <v>45795.0</v>
      </c>
      <c r="B9573" s="19" t="str">
        <f t="shared" si="1"/>
        <v>May</v>
      </c>
      <c r="C9573" s="20" t="s">
        <v>13</v>
      </c>
      <c r="D9573" s="19" t="s">
        <v>18</v>
      </c>
      <c r="E9573" s="19" t="s">
        <v>23</v>
      </c>
      <c r="F9573" s="21">
        <v>1.0</v>
      </c>
      <c r="G9573" s="22">
        <v>23988.0</v>
      </c>
      <c r="H9573" s="15" t="str">
        <f t="shared" si="2"/>
        <v>Base Range</v>
      </c>
      <c r="I9573" s="22">
        <v>17128.0</v>
      </c>
      <c r="J9573" s="23">
        <f t="shared" si="3"/>
        <v>1.400513779</v>
      </c>
      <c r="K9573" s="24" t="str">
        <f t="shared" si="4"/>
        <v>Over Achived</v>
      </c>
    </row>
    <row r="9574" ht="22.5" customHeight="1">
      <c r="A9574" s="18">
        <v>45795.0</v>
      </c>
      <c r="B9574" s="19" t="str">
        <f t="shared" si="1"/>
        <v>May</v>
      </c>
      <c r="C9574" s="20" t="s">
        <v>13</v>
      </c>
      <c r="D9574" s="19" t="s">
        <v>18</v>
      </c>
      <c r="E9574" s="19" t="s">
        <v>23</v>
      </c>
      <c r="F9574" s="21">
        <v>1.0</v>
      </c>
      <c r="G9574" s="22">
        <v>21947.0</v>
      </c>
      <c r="H9574" s="15" t="str">
        <f t="shared" si="2"/>
        <v>Base Range</v>
      </c>
      <c r="I9574" s="22">
        <v>15688.0</v>
      </c>
      <c r="J9574" s="23">
        <f t="shared" si="3"/>
        <v>1.398967364</v>
      </c>
      <c r="K9574" s="24" t="str">
        <f t="shared" si="4"/>
        <v>Over Achived</v>
      </c>
    </row>
    <row r="9575" ht="22.5" customHeight="1">
      <c r="A9575" s="18">
        <v>45795.0</v>
      </c>
      <c r="B9575" s="19" t="str">
        <f t="shared" si="1"/>
        <v>May</v>
      </c>
      <c r="C9575" s="20" t="s">
        <v>13</v>
      </c>
      <c r="D9575" s="19" t="s">
        <v>18</v>
      </c>
      <c r="E9575" s="19" t="s">
        <v>23</v>
      </c>
      <c r="F9575" s="21">
        <v>1.0</v>
      </c>
      <c r="G9575" s="22">
        <v>27577.0</v>
      </c>
      <c r="H9575" s="15" t="str">
        <f t="shared" si="2"/>
        <v>Base Range</v>
      </c>
      <c r="I9575" s="22">
        <v>23513.0</v>
      </c>
      <c r="J9575" s="23">
        <f t="shared" si="3"/>
        <v>1.172840556</v>
      </c>
      <c r="K9575" s="24" t="str">
        <f t="shared" si="4"/>
        <v>Over Achived</v>
      </c>
    </row>
    <row r="9576" ht="22.5" customHeight="1">
      <c r="A9576" s="18">
        <v>45795.0</v>
      </c>
      <c r="B9576" s="19" t="str">
        <f t="shared" si="1"/>
        <v>May</v>
      </c>
      <c r="C9576" s="20" t="s">
        <v>13</v>
      </c>
      <c r="D9576" s="19" t="s">
        <v>14</v>
      </c>
      <c r="E9576" s="19" t="s">
        <v>23</v>
      </c>
      <c r="F9576" s="21">
        <v>1.0</v>
      </c>
      <c r="G9576" s="22">
        <v>22413.0</v>
      </c>
      <c r="H9576" s="15" t="str">
        <f t="shared" si="2"/>
        <v>Base Range</v>
      </c>
      <c r="I9576" s="22">
        <v>15994.0</v>
      </c>
      <c r="J9576" s="23">
        <f t="shared" si="3"/>
        <v>1.401338002</v>
      </c>
      <c r="K9576" s="24" t="str">
        <f t="shared" si="4"/>
        <v>Over Achived</v>
      </c>
    </row>
    <row r="9577" ht="22.5" customHeight="1">
      <c r="A9577" s="18">
        <v>45795.0</v>
      </c>
      <c r="B9577" s="19" t="str">
        <f t="shared" si="1"/>
        <v>May</v>
      </c>
      <c r="C9577" s="20" t="s">
        <v>13</v>
      </c>
      <c r="D9577" s="19" t="s">
        <v>14</v>
      </c>
      <c r="E9577" s="19" t="s">
        <v>63</v>
      </c>
      <c r="F9577" s="21">
        <v>2.0</v>
      </c>
      <c r="G9577" s="22">
        <v>41599.0</v>
      </c>
      <c r="H9577" s="15" t="str">
        <f t="shared" si="2"/>
        <v>Base Range</v>
      </c>
      <c r="I9577" s="22">
        <v>34929.0</v>
      </c>
      <c r="J9577" s="23">
        <f t="shared" si="3"/>
        <v>1.190958802</v>
      </c>
      <c r="K9577" s="24" t="str">
        <f t="shared" si="4"/>
        <v>Over Achived</v>
      </c>
    </row>
    <row r="9578" ht="22.5" customHeight="1">
      <c r="A9578" s="18">
        <v>45795.0</v>
      </c>
      <c r="B9578" s="19" t="str">
        <f t="shared" si="1"/>
        <v>May</v>
      </c>
      <c r="C9578" s="20" t="s">
        <v>13</v>
      </c>
      <c r="D9578" s="19" t="s">
        <v>29</v>
      </c>
      <c r="E9578" s="19" t="s">
        <v>23</v>
      </c>
      <c r="F9578" s="21">
        <v>1.0</v>
      </c>
      <c r="G9578" s="22">
        <v>20945.0</v>
      </c>
      <c r="H9578" s="15" t="str">
        <f t="shared" si="2"/>
        <v>Base Range</v>
      </c>
      <c r="I9578" s="22">
        <v>23640.0</v>
      </c>
      <c r="J9578" s="23">
        <f t="shared" si="3"/>
        <v>0.885998308</v>
      </c>
      <c r="K9578" s="24" t="str">
        <f t="shared" si="4"/>
        <v>Target Not Meet</v>
      </c>
    </row>
    <row r="9579" ht="22.5" customHeight="1">
      <c r="A9579" s="18">
        <v>45795.0</v>
      </c>
      <c r="B9579" s="19" t="str">
        <f t="shared" si="1"/>
        <v>May</v>
      </c>
      <c r="C9579" s="20" t="s">
        <v>13</v>
      </c>
      <c r="D9579" s="19" t="s">
        <v>169</v>
      </c>
      <c r="E9579" s="19" t="s">
        <v>34</v>
      </c>
      <c r="F9579" s="21">
        <v>2.0</v>
      </c>
      <c r="G9579" s="22">
        <v>51558.0</v>
      </c>
      <c r="H9579" s="15" t="str">
        <f t="shared" si="2"/>
        <v>Medium Range</v>
      </c>
      <c r="I9579" s="22">
        <v>56337.0</v>
      </c>
      <c r="J9579" s="23">
        <f t="shared" si="3"/>
        <v>0.9151712019</v>
      </c>
      <c r="K9579" s="24" t="str">
        <f t="shared" si="4"/>
        <v>Target Not Meet</v>
      </c>
    </row>
    <row r="9580" ht="22.5" customHeight="1">
      <c r="A9580" s="18">
        <v>45795.0</v>
      </c>
      <c r="B9580" s="19" t="str">
        <f t="shared" si="1"/>
        <v>May</v>
      </c>
      <c r="C9580" s="20" t="s">
        <v>57</v>
      </c>
      <c r="D9580" s="19" t="s">
        <v>58</v>
      </c>
      <c r="E9580" s="19" t="s">
        <v>38</v>
      </c>
      <c r="F9580" s="21">
        <v>1.0</v>
      </c>
      <c r="G9580" s="22">
        <v>27149.0</v>
      </c>
      <c r="H9580" s="15" t="str">
        <f t="shared" si="2"/>
        <v>Base Range</v>
      </c>
      <c r="I9580" s="22">
        <v>20147.0</v>
      </c>
      <c r="J9580" s="23">
        <f t="shared" si="3"/>
        <v>1.34754554</v>
      </c>
      <c r="K9580" s="24" t="str">
        <f t="shared" si="4"/>
        <v>Over Achived</v>
      </c>
    </row>
    <row r="9581" ht="22.5" customHeight="1">
      <c r="A9581" s="18">
        <v>45795.0</v>
      </c>
      <c r="B9581" s="19" t="str">
        <f t="shared" si="1"/>
        <v>May</v>
      </c>
      <c r="C9581" s="20" t="s">
        <v>57</v>
      </c>
      <c r="D9581" s="19" t="s">
        <v>58</v>
      </c>
      <c r="E9581" s="19" t="s">
        <v>68</v>
      </c>
      <c r="F9581" s="21">
        <v>1.0</v>
      </c>
      <c r="G9581" s="22">
        <v>18067.0</v>
      </c>
      <c r="H9581" s="15" t="str">
        <f t="shared" si="2"/>
        <v>Base Range</v>
      </c>
      <c r="I9581" s="22">
        <v>14259.0</v>
      </c>
      <c r="J9581" s="23">
        <f t="shared" si="3"/>
        <v>1.267059401</v>
      </c>
      <c r="K9581" s="24" t="str">
        <f t="shared" si="4"/>
        <v>Over Achived</v>
      </c>
    </row>
    <row r="9582" ht="22.5" customHeight="1">
      <c r="A9582" s="18">
        <v>45795.0</v>
      </c>
      <c r="B9582" s="19" t="str">
        <f t="shared" si="1"/>
        <v>May</v>
      </c>
      <c r="C9582" s="20" t="s">
        <v>57</v>
      </c>
      <c r="D9582" s="19" t="s">
        <v>58</v>
      </c>
      <c r="E9582" s="19" t="s">
        <v>9</v>
      </c>
      <c r="F9582" s="21">
        <v>1.0</v>
      </c>
      <c r="G9582" s="22">
        <v>41564.0</v>
      </c>
      <c r="H9582" s="15" t="str">
        <f t="shared" si="2"/>
        <v>Base Range</v>
      </c>
      <c r="I9582" s="22">
        <v>35354.0</v>
      </c>
      <c r="J9582" s="23">
        <f t="shared" si="3"/>
        <v>1.175651977</v>
      </c>
      <c r="K9582" s="24" t="str">
        <f t="shared" si="4"/>
        <v>Over Achived</v>
      </c>
    </row>
    <row r="9583" ht="22.5" customHeight="1">
      <c r="A9583" s="18">
        <v>45795.0</v>
      </c>
      <c r="B9583" s="19" t="str">
        <f t="shared" si="1"/>
        <v>May</v>
      </c>
      <c r="C9583" s="20" t="s">
        <v>57</v>
      </c>
      <c r="D9583" s="19" t="s">
        <v>58</v>
      </c>
      <c r="E9583" s="19" t="s">
        <v>9</v>
      </c>
      <c r="F9583" s="21">
        <v>2.0</v>
      </c>
      <c r="G9583" s="22">
        <v>33191.0</v>
      </c>
      <c r="H9583" s="15" t="str">
        <f t="shared" si="2"/>
        <v>Base Range</v>
      </c>
      <c r="I9583" s="22">
        <v>25378.0</v>
      </c>
      <c r="J9583" s="23">
        <f t="shared" si="3"/>
        <v>1.30786508</v>
      </c>
      <c r="K9583" s="24" t="str">
        <f t="shared" si="4"/>
        <v>Over Achived</v>
      </c>
    </row>
    <row r="9584" ht="22.5" customHeight="1">
      <c r="A9584" s="18">
        <v>45795.0</v>
      </c>
      <c r="B9584" s="19" t="str">
        <f t="shared" si="1"/>
        <v>May</v>
      </c>
      <c r="C9584" s="20" t="s">
        <v>57</v>
      </c>
      <c r="D9584" s="25" t="s">
        <v>62</v>
      </c>
      <c r="E9584" s="19" t="s">
        <v>68</v>
      </c>
      <c r="F9584" s="21">
        <v>1.0</v>
      </c>
      <c r="G9584" s="22">
        <v>16468.0</v>
      </c>
      <c r="H9584" s="15" t="str">
        <f t="shared" si="2"/>
        <v>Base Range</v>
      </c>
      <c r="I9584" s="22">
        <v>13469.0</v>
      </c>
      <c r="J9584" s="23">
        <f t="shared" si="3"/>
        <v>1.22265944</v>
      </c>
      <c r="K9584" s="24" t="str">
        <f t="shared" si="4"/>
        <v>Over Achived</v>
      </c>
    </row>
    <row r="9585" ht="22.5" customHeight="1">
      <c r="A9585" s="18">
        <v>45795.0</v>
      </c>
      <c r="B9585" s="19" t="str">
        <f t="shared" si="1"/>
        <v>May</v>
      </c>
      <c r="C9585" s="20" t="s">
        <v>57</v>
      </c>
      <c r="D9585" s="25" t="s">
        <v>62</v>
      </c>
      <c r="E9585" s="19" t="s">
        <v>9</v>
      </c>
      <c r="F9585" s="21">
        <v>2.0</v>
      </c>
      <c r="G9585" s="22">
        <v>38768.0</v>
      </c>
      <c r="H9585" s="15" t="str">
        <f t="shared" si="2"/>
        <v>Base Range</v>
      </c>
      <c r="I9585" s="22">
        <v>30277.0</v>
      </c>
      <c r="J9585" s="23">
        <f t="shared" si="3"/>
        <v>1.280443901</v>
      </c>
      <c r="K9585" s="24" t="str">
        <f t="shared" si="4"/>
        <v>Over Achived</v>
      </c>
    </row>
    <row r="9586" ht="22.5" customHeight="1">
      <c r="A9586" s="18">
        <v>45795.0</v>
      </c>
      <c r="B9586" s="19" t="str">
        <f t="shared" si="1"/>
        <v>May</v>
      </c>
      <c r="C9586" s="20" t="s">
        <v>57</v>
      </c>
      <c r="D9586" s="19" t="s">
        <v>71</v>
      </c>
      <c r="E9586" s="19" t="s">
        <v>38</v>
      </c>
      <c r="F9586" s="21">
        <v>1.0</v>
      </c>
      <c r="G9586" s="22">
        <v>24441.0</v>
      </c>
      <c r="H9586" s="15" t="str">
        <f t="shared" si="2"/>
        <v>Base Range</v>
      </c>
      <c r="I9586" s="22">
        <v>30154.0</v>
      </c>
      <c r="J9586" s="23">
        <f t="shared" si="3"/>
        <v>0.8105392319</v>
      </c>
      <c r="K9586" s="24" t="str">
        <f t="shared" si="4"/>
        <v>Target Not Meet</v>
      </c>
    </row>
    <row r="9587" ht="22.5" customHeight="1">
      <c r="A9587" s="18">
        <v>45795.0</v>
      </c>
      <c r="B9587" s="19" t="str">
        <f t="shared" si="1"/>
        <v>May</v>
      </c>
      <c r="C9587" s="20" t="s">
        <v>57</v>
      </c>
      <c r="D9587" s="19" t="s">
        <v>71</v>
      </c>
      <c r="E9587" s="19" t="s">
        <v>9</v>
      </c>
      <c r="F9587" s="21">
        <v>1.0</v>
      </c>
      <c r="G9587" s="22">
        <v>31342.0</v>
      </c>
      <c r="H9587" s="15" t="str">
        <f t="shared" si="2"/>
        <v>Base Range</v>
      </c>
      <c r="I9587" s="22">
        <v>34624.0</v>
      </c>
      <c r="J9587" s="23">
        <f t="shared" si="3"/>
        <v>0.9052102588</v>
      </c>
      <c r="K9587" s="24" t="str">
        <f t="shared" si="4"/>
        <v>Target Not Meet</v>
      </c>
    </row>
    <row r="9588" ht="22.5" customHeight="1">
      <c r="A9588" s="18">
        <v>45795.0</v>
      </c>
      <c r="B9588" s="19" t="str">
        <f t="shared" si="1"/>
        <v>May</v>
      </c>
      <c r="C9588" s="20" t="s">
        <v>57</v>
      </c>
      <c r="D9588" s="19" t="s">
        <v>80</v>
      </c>
      <c r="E9588" s="19" t="s">
        <v>34</v>
      </c>
      <c r="F9588" s="21">
        <v>2.0</v>
      </c>
      <c r="G9588" s="22">
        <v>32987.0</v>
      </c>
      <c r="H9588" s="15" t="str">
        <f t="shared" si="2"/>
        <v>Base Range</v>
      </c>
      <c r="I9588" s="22">
        <v>40152.0</v>
      </c>
      <c r="J9588" s="23">
        <f t="shared" si="3"/>
        <v>0.8215530982</v>
      </c>
      <c r="K9588" s="24" t="str">
        <f t="shared" si="4"/>
        <v>Target Not Meet</v>
      </c>
    </row>
    <row r="9589" ht="22.5" customHeight="1">
      <c r="A9589" s="18">
        <v>45795.0</v>
      </c>
      <c r="B9589" s="19" t="str">
        <f t="shared" si="1"/>
        <v>May</v>
      </c>
      <c r="C9589" s="20" t="s">
        <v>57</v>
      </c>
      <c r="D9589" s="19" t="s">
        <v>80</v>
      </c>
      <c r="E9589" s="19" t="s">
        <v>38</v>
      </c>
      <c r="F9589" s="21">
        <v>1.0</v>
      </c>
      <c r="G9589" s="22">
        <v>22410.0</v>
      </c>
      <c r="H9589" s="15" t="str">
        <f t="shared" si="2"/>
        <v>Base Range</v>
      </c>
      <c r="I9589" s="22">
        <v>23847.0</v>
      </c>
      <c r="J9589" s="23">
        <f t="shared" si="3"/>
        <v>0.9397408479</v>
      </c>
      <c r="K9589" s="24" t="str">
        <f t="shared" si="4"/>
        <v>Target Not Meet</v>
      </c>
    </row>
    <row r="9590" ht="22.5" customHeight="1">
      <c r="A9590" s="18">
        <v>45795.0</v>
      </c>
      <c r="B9590" s="19" t="str">
        <f t="shared" si="1"/>
        <v>May</v>
      </c>
      <c r="C9590" s="20" t="s">
        <v>57</v>
      </c>
      <c r="D9590" s="19" t="s">
        <v>80</v>
      </c>
      <c r="E9590" s="19" t="s">
        <v>34</v>
      </c>
      <c r="F9590" s="21">
        <v>1.0</v>
      </c>
      <c r="G9590" s="22">
        <v>39398.0</v>
      </c>
      <c r="H9590" s="15" t="str">
        <f t="shared" si="2"/>
        <v>Base Range</v>
      </c>
      <c r="I9590" s="22">
        <v>49051.0</v>
      </c>
      <c r="J9590" s="23">
        <f t="shared" si="3"/>
        <v>0.8032048276</v>
      </c>
      <c r="K9590" s="24" t="str">
        <f t="shared" si="4"/>
        <v>Target Not Meet</v>
      </c>
    </row>
    <row r="9591" ht="22.5" customHeight="1">
      <c r="A9591" s="18">
        <v>45795.0</v>
      </c>
      <c r="B9591" s="19" t="str">
        <f t="shared" si="1"/>
        <v>May</v>
      </c>
      <c r="C9591" s="20" t="s">
        <v>57</v>
      </c>
      <c r="D9591" s="19" t="s">
        <v>85</v>
      </c>
      <c r="E9591" s="19" t="s">
        <v>63</v>
      </c>
      <c r="F9591" s="21">
        <v>1.0</v>
      </c>
      <c r="G9591" s="22">
        <v>14728.0</v>
      </c>
      <c r="H9591" s="15" t="str">
        <f t="shared" si="2"/>
        <v>Base Range</v>
      </c>
      <c r="I9591" s="22">
        <v>16900.0</v>
      </c>
      <c r="J9591" s="23">
        <f t="shared" si="3"/>
        <v>0.8714792899</v>
      </c>
      <c r="K9591" s="24" t="str">
        <f t="shared" si="4"/>
        <v>Target Not Meet</v>
      </c>
    </row>
    <row r="9592" ht="22.5" customHeight="1">
      <c r="A9592" s="18">
        <v>45795.0</v>
      </c>
      <c r="B9592" s="19" t="str">
        <f t="shared" si="1"/>
        <v>May</v>
      </c>
      <c r="C9592" s="20" t="s">
        <v>57</v>
      </c>
      <c r="D9592" s="19" t="s">
        <v>85</v>
      </c>
      <c r="E9592" s="19" t="s">
        <v>68</v>
      </c>
      <c r="F9592" s="21">
        <v>1.0</v>
      </c>
      <c r="G9592" s="22">
        <v>17965.0</v>
      </c>
      <c r="H9592" s="15" t="str">
        <f t="shared" si="2"/>
        <v>Base Range</v>
      </c>
      <c r="I9592" s="22">
        <v>20607.0</v>
      </c>
      <c r="J9592" s="23">
        <f t="shared" si="3"/>
        <v>0.8717911389</v>
      </c>
      <c r="K9592" s="24" t="str">
        <f t="shared" si="4"/>
        <v>Target Not Meet</v>
      </c>
    </row>
    <row r="9593" ht="22.5" customHeight="1">
      <c r="A9593" s="18">
        <v>45795.0</v>
      </c>
      <c r="B9593" s="19" t="str">
        <f t="shared" si="1"/>
        <v>May</v>
      </c>
      <c r="C9593" s="20" t="s">
        <v>13</v>
      </c>
      <c r="D9593" s="19" t="s">
        <v>14</v>
      </c>
      <c r="E9593" s="19" t="s">
        <v>63</v>
      </c>
      <c r="F9593" s="21">
        <v>1.0</v>
      </c>
      <c r="G9593" s="22">
        <v>9627.0</v>
      </c>
      <c r="H9593" s="15" t="str">
        <f t="shared" si="2"/>
        <v>Base Range</v>
      </c>
      <c r="I9593" s="22">
        <v>7879.0</v>
      </c>
      <c r="J9593" s="23">
        <f t="shared" si="3"/>
        <v>1.221855565</v>
      </c>
      <c r="K9593" s="24" t="str">
        <f t="shared" si="4"/>
        <v>Over Achived</v>
      </c>
    </row>
    <row r="9594" ht="22.5" customHeight="1">
      <c r="A9594" s="18">
        <v>45795.0</v>
      </c>
      <c r="B9594" s="19" t="str">
        <f t="shared" si="1"/>
        <v>May</v>
      </c>
      <c r="C9594" s="20" t="s">
        <v>57</v>
      </c>
      <c r="D9594" s="19" t="s">
        <v>85</v>
      </c>
      <c r="E9594" s="19" t="s">
        <v>38</v>
      </c>
      <c r="F9594" s="21">
        <v>1.0</v>
      </c>
      <c r="G9594" s="22">
        <v>21534.0</v>
      </c>
      <c r="H9594" s="15" t="str">
        <f t="shared" si="2"/>
        <v>Base Range</v>
      </c>
      <c r="I9594" s="22">
        <v>22916.0</v>
      </c>
      <c r="J9594" s="23">
        <f t="shared" si="3"/>
        <v>0.9396927911</v>
      </c>
      <c r="K9594" s="24" t="str">
        <f t="shared" si="4"/>
        <v>Target Not Meet</v>
      </c>
    </row>
    <row r="9595" ht="22.5" customHeight="1">
      <c r="A9595" s="18">
        <v>45795.0</v>
      </c>
      <c r="B9595" s="19" t="str">
        <f t="shared" si="1"/>
        <v>May</v>
      </c>
      <c r="C9595" s="20" t="s">
        <v>57</v>
      </c>
      <c r="D9595" s="19" t="s">
        <v>58</v>
      </c>
      <c r="E9595" s="19" t="s">
        <v>38</v>
      </c>
      <c r="F9595" s="21">
        <v>1.0</v>
      </c>
      <c r="G9595" s="22">
        <v>27182.0</v>
      </c>
      <c r="H9595" s="15" t="str">
        <f t="shared" si="2"/>
        <v>Base Range</v>
      </c>
      <c r="I9595" s="22">
        <v>22594.0</v>
      </c>
      <c r="J9595" s="23">
        <f t="shared" si="3"/>
        <v>1.20306276</v>
      </c>
      <c r="K9595" s="24" t="str">
        <f t="shared" si="4"/>
        <v>Over Achived</v>
      </c>
    </row>
    <row r="9596" ht="22.5" customHeight="1">
      <c r="A9596" s="18">
        <v>45795.0</v>
      </c>
      <c r="B9596" s="19" t="str">
        <f t="shared" si="1"/>
        <v>May</v>
      </c>
      <c r="C9596" s="20" t="s">
        <v>57</v>
      </c>
      <c r="D9596" s="25" t="s">
        <v>62</v>
      </c>
      <c r="E9596" s="19" t="s">
        <v>23</v>
      </c>
      <c r="F9596" s="21">
        <v>1.0</v>
      </c>
      <c r="G9596" s="22">
        <v>18648.0</v>
      </c>
      <c r="H9596" s="15" t="str">
        <f t="shared" si="2"/>
        <v>Base Range</v>
      </c>
      <c r="I9596" s="22">
        <v>13537.0</v>
      </c>
      <c r="J9596" s="23">
        <f t="shared" si="3"/>
        <v>1.377557805</v>
      </c>
      <c r="K9596" s="24" t="str">
        <f t="shared" si="4"/>
        <v>Over Achived</v>
      </c>
    </row>
    <row r="9597" ht="22.5" customHeight="1">
      <c r="A9597" s="18">
        <v>45795.0</v>
      </c>
      <c r="B9597" s="19" t="str">
        <f t="shared" si="1"/>
        <v>May</v>
      </c>
      <c r="C9597" s="20" t="s">
        <v>13</v>
      </c>
      <c r="D9597" s="19" t="s">
        <v>14</v>
      </c>
      <c r="E9597" s="19" t="s">
        <v>38</v>
      </c>
      <c r="F9597" s="21">
        <v>1.0</v>
      </c>
      <c r="G9597" s="22">
        <v>33080.0</v>
      </c>
      <c r="H9597" s="15" t="str">
        <f t="shared" si="2"/>
        <v>Base Range</v>
      </c>
      <c r="I9597" s="22">
        <v>27106.0</v>
      </c>
      <c r="J9597" s="23">
        <f t="shared" si="3"/>
        <v>1.220394009</v>
      </c>
      <c r="K9597" s="24" t="str">
        <f t="shared" si="4"/>
        <v>Over Achived</v>
      </c>
    </row>
    <row r="9598" ht="22.5" customHeight="1">
      <c r="A9598" s="18">
        <v>45795.0</v>
      </c>
      <c r="B9598" s="19" t="str">
        <f t="shared" si="1"/>
        <v>May</v>
      </c>
      <c r="C9598" s="20" t="s">
        <v>92</v>
      </c>
      <c r="D9598" s="19" t="s">
        <v>93</v>
      </c>
      <c r="E9598" s="19" t="s">
        <v>23</v>
      </c>
      <c r="F9598" s="21">
        <v>1.0</v>
      </c>
      <c r="G9598" s="22">
        <v>35446.0</v>
      </c>
      <c r="H9598" s="15" t="str">
        <f t="shared" si="2"/>
        <v>Base Range</v>
      </c>
      <c r="I9598" s="22">
        <v>37260.0</v>
      </c>
      <c r="J9598" s="23">
        <f t="shared" si="3"/>
        <v>0.9513150832</v>
      </c>
      <c r="K9598" s="24" t="str">
        <f t="shared" si="4"/>
        <v>Target Not Meet</v>
      </c>
    </row>
    <row r="9599" ht="22.5" customHeight="1">
      <c r="A9599" s="18">
        <v>45795.0</v>
      </c>
      <c r="B9599" s="19" t="str">
        <f t="shared" si="1"/>
        <v>May</v>
      </c>
      <c r="C9599" s="20" t="s">
        <v>92</v>
      </c>
      <c r="D9599" s="19" t="s">
        <v>93</v>
      </c>
      <c r="E9599" s="19" t="s">
        <v>26</v>
      </c>
      <c r="F9599" s="21">
        <v>2.0</v>
      </c>
      <c r="G9599" s="22">
        <v>45463.0</v>
      </c>
      <c r="H9599" s="15" t="str">
        <f t="shared" si="2"/>
        <v>Base Range</v>
      </c>
      <c r="I9599" s="22">
        <v>55293.0</v>
      </c>
      <c r="J9599" s="23">
        <f t="shared" si="3"/>
        <v>0.8222198108</v>
      </c>
      <c r="K9599" s="24" t="str">
        <f t="shared" si="4"/>
        <v>Target Not Meet</v>
      </c>
    </row>
    <row r="9600" ht="22.5" customHeight="1">
      <c r="A9600" s="18">
        <v>45795.0</v>
      </c>
      <c r="B9600" s="19" t="str">
        <f t="shared" si="1"/>
        <v>May</v>
      </c>
      <c r="C9600" s="20" t="s">
        <v>7</v>
      </c>
      <c r="D9600" s="19" t="s">
        <v>8</v>
      </c>
      <c r="E9600" s="19" t="s">
        <v>34</v>
      </c>
      <c r="F9600" s="21">
        <v>3.0</v>
      </c>
      <c r="G9600" s="22">
        <v>78280.0</v>
      </c>
      <c r="H9600" s="15" t="str">
        <f t="shared" si="2"/>
        <v>High Range</v>
      </c>
      <c r="I9600" s="22">
        <v>73000.0</v>
      </c>
      <c r="J9600" s="23">
        <f t="shared" si="3"/>
        <v>1.072328767</v>
      </c>
      <c r="K9600" s="24" t="str">
        <f t="shared" si="4"/>
        <v>Over Achived</v>
      </c>
    </row>
    <row r="9601" ht="22.5" customHeight="1">
      <c r="A9601" s="18">
        <v>45795.0</v>
      </c>
      <c r="B9601" s="19" t="str">
        <f t="shared" si="1"/>
        <v>May</v>
      </c>
      <c r="C9601" s="20" t="s">
        <v>7</v>
      </c>
      <c r="D9601" s="19" t="s">
        <v>8</v>
      </c>
      <c r="E9601" s="19" t="s">
        <v>9</v>
      </c>
      <c r="F9601" s="21">
        <v>4.0</v>
      </c>
      <c r="G9601" s="22">
        <v>93245.0</v>
      </c>
      <c r="H9601" s="15" t="str">
        <f t="shared" si="2"/>
        <v>Very High Range</v>
      </c>
      <c r="I9601" s="22">
        <v>69222.0</v>
      </c>
      <c r="J9601" s="23">
        <f t="shared" si="3"/>
        <v>1.347042848</v>
      </c>
      <c r="K9601" s="24" t="str">
        <f t="shared" si="4"/>
        <v>Over Achived</v>
      </c>
    </row>
    <row r="9602" ht="22.5" customHeight="1">
      <c r="A9602" s="18">
        <v>45795.0</v>
      </c>
      <c r="B9602" s="19" t="str">
        <f t="shared" si="1"/>
        <v>May</v>
      </c>
      <c r="C9602" s="20" t="s">
        <v>7</v>
      </c>
      <c r="D9602" s="19" t="s">
        <v>106</v>
      </c>
      <c r="E9602" s="19" t="s">
        <v>34</v>
      </c>
      <c r="F9602" s="21">
        <v>3.0</v>
      </c>
      <c r="G9602" s="22">
        <v>86409.0</v>
      </c>
      <c r="H9602" s="15" t="str">
        <f t="shared" si="2"/>
        <v>High Range</v>
      </c>
      <c r="I9602" s="22">
        <v>76644.0</v>
      </c>
      <c r="J9602" s="23">
        <f t="shared" si="3"/>
        <v>1.127407233</v>
      </c>
      <c r="K9602" s="24" t="str">
        <f t="shared" si="4"/>
        <v>Over Achived</v>
      </c>
    </row>
    <row r="9603" ht="22.5" customHeight="1">
      <c r="A9603" s="18">
        <v>45795.0</v>
      </c>
      <c r="B9603" s="19" t="str">
        <f t="shared" si="1"/>
        <v>May</v>
      </c>
      <c r="C9603" s="20" t="s">
        <v>7</v>
      </c>
      <c r="D9603" s="19" t="s">
        <v>106</v>
      </c>
      <c r="E9603" s="19" t="s">
        <v>68</v>
      </c>
      <c r="F9603" s="21">
        <v>1.0</v>
      </c>
      <c r="G9603" s="22">
        <v>42244.0</v>
      </c>
      <c r="H9603" s="15" t="str">
        <f t="shared" si="2"/>
        <v>Base Range</v>
      </c>
      <c r="I9603" s="22">
        <v>37968.0</v>
      </c>
      <c r="J9603" s="23">
        <f t="shared" si="3"/>
        <v>1.112621155</v>
      </c>
      <c r="K9603" s="24" t="str">
        <f t="shared" si="4"/>
        <v>Over Achived</v>
      </c>
    </row>
    <row r="9604" ht="22.5" customHeight="1">
      <c r="A9604" s="18">
        <v>45795.0</v>
      </c>
      <c r="B9604" s="19" t="str">
        <f t="shared" si="1"/>
        <v>May</v>
      </c>
      <c r="C9604" s="20" t="s">
        <v>7</v>
      </c>
      <c r="D9604" s="19" t="s">
        <v>118</v>
      </c>
      <c r="E9604" s="19" t="s">
        <v>34</v>
      </c>
      <c r="F9604" s="21">
        <v>3.0</v>
      </c>
      <c r="G9604" s="22">
        <v>84420.0</v>
      </c>
      <c r="H9604" s="15" t="str">
        <f t="shared" si="2"/>
        <v>High Range</v>
      </c>
      <c r="I9604" s="22">
        <v>79405.0</v>
      </c>
      <c r="J9604" s="23">
        <f t="shared" si="3"/>
        <v>1.063157232</v>
      </c>
      <c r="K9604" s="24" t="str">
        <f t="shared" si="4"/>
        <v>Over Achived</v>
      </c>
    </row>
    <row r="9605" ht="22.5" customHeight="1">
      <c r="A9605" s="18">
        <v>45795.0</v>
      </c>
      <c r="B9605" s="19" t="str">
        <f t="shared" si="1"/>
        <v>May</v>
      </c>
      <c r="C9605" s="20" t="s">
        <v>7</v>
      </c>
      <c r="D9605" s="19" t="s">
        <v>118</v>
      </c>
      <c r="E9605" s="19" t="s">
        <v>26</v>
      </c>
      <c r="F9605" s="21">
        <v>5.0</v>
      </c>
      <c r="G9605" s="22">
        <v>110380.0</v>
      </c>
      <c r="H9605" s="15" t="str">
        <f t="shared" si="2"/>
        <v>Very High Range</v>
      </c>
      <c r="I9605" s="22">
        <v>99725.0</v>
      </c>
      <c r="J9605" s="23">
        <f t="shared" si="3"/>
        <v>1.106843821</v>
      </c>
      <c r="K9605" s="24" t="str">
        <f t="shared" si="4"/>
        <v>Over Achived</v>
      </c>
    </row>
    <row r="9606" ht="22.5" customHeight="1">
      <c r="A9606" s="18">
        <v>45795.0</v>
      </c>
      <c r="B9606" s="19" t="str">
        <f t="shared" si="1"/>
        <v>May</v>
      </c>
      <c r="C9606" s="20" t="s">
        <v>7</v>
      </c>
      <c r="D9606" s="19" t="s">
        <v>118</v>
      </c>
      <c r="E9606" s="19" t="s">
        <v>34</v>
      </c>
      <c r="F9606" s="21">
        <v>3.0</v>
      </c>
      <c r="G9606" s="22">
        <v>69494.0</v>
      </c>
      <c r="H9606" s="15" t="str">
        <f t="shared" si="2"/>
        <v>Medium Range</v>
      </c>
      <c r="I9606" s="22">
        <v>61076.0</v>
      </c>
      <c r="J9606" s="23">
        <f t="shared" si="3"/>
        <v>1.13782828</v>
      </c>
      <c r="K9606" s="24" t="str">
        <f t="shared" si="4"/>
        <v>Over Achived</v>
      </c>
    </row>
    <row r="9607" ht="22.5" customHeight="1">
      <c r="A9607" s="18">
        <v>45795.0</v>
      </c>
      <c r="B9607" s="19" t="str">
        <f t="shared" si="1"/>
        <v>May</v>
      </c>
      <c r="C9607" s="20" t="s">
        <v>7</v>
      </c>
      <c r="D9607" s="19" t="s">
        <v>126</v>
      </c>
      <c r="E9607" s="19" t="s">
        <v>19</v>
      </c>
      <c r="F9607" s="21">
        <v>2.0</v>
      </c>
      <c r="G9607" s="22">
        <v>53100.0</v>
      </c>
      <c r="H9607" s="15" t="str">
        <f t="shared" si="2"/>
        <v>Medium Range</v>
      </c>
      <c r="I9607" s="22">
        <v>43043.0</v>
      </c>
      <c r="J9607" s="23">
        <f t="shared" si="3"/>
        <v>1.233650071</v>
      </c>
      <c r="K9607" s="24" t="str">
        <f t="shared" si="4"/>
        <v>Over Achived</v>
      </c>
    </row>
    <row r="9608" ht="22.5" customHeight="1">
      <c r="A9608" s="18">
        <v>45795.0</v>
      </c>
      <c r="B9608" s="19" t="str">
        <f t="shared" si="1"/>
        <v>May</v>
      </c>
      <c r="C9608" s="20" t="s">
        <v>7</v>
      </c>
      <c r="D9608" s="19" t="s">
        <v>131</v>
      </c>
      <c r="E9608" s="19" t="s">
        <v>26</v>
      </c>
      <c r="F9608" s="21">
        <v>5.0</v>
      </c>
      <c r="G9608" s="22">
        <v>128638.0</v>
      </c>
      <c r="H9608" s="15" t="str">
        <f t="shared" si="2"/>
        <v>Very High Range</v>
      </c>
      <c r="I9608" s="22">
        <v>119988.0</v>
      </c>
      <c r="J9608" s="23">
        <f t="shared" si="3"/>
        <v>1.072090542</v>
      </c>
      <c r="K9608" s="24" t="str">
        <f t="shared" si="4"/>
        <v>Over Achived</v>
      </c>
    </row>
    <row r="9609" ht="22.5" customHeight="1">
      <c r="A9609" s="18">
        <v>45795.0</v>
      </c>
      <c r="B9609" s="19" t="str">
        <f t="shared" si="1"/>
        <v>May</v>
      </c>
      <c r="C9609" s="20" t="s">
        <v>7</v>
      </c>
      <c r="D9609" s="19" t="s">
        <v>131</v>
      </c>
      <c r="E9609" s="19" t="s">
        <v>23</v>
      </c>
      <c r="F9609" s="21">
        <v>2.0</v>
      </c>
      <c r="G9609" s="22">
        <v>36733.0</v>
      </c>
      <c r="H9609" s="15" t="str">
        <f t="shared" si="2"/>
        <v>Base Range</v>
      </c>
      <c r="I9609" s="22">
        <v>26141.0</v>
      </c>
      <c r="J9609" s="23">
        <f t="shared" si="3"/>
        <v>1.405187254</v>
      </c>
      <c r="K9609" s="24" t="str">
        <f t="shared" si="4"/>
        <v>Over Achived</v>
      </c>
    </row>
    <row r="9610" ht="22.5" customHeight="1">
      <c r="A9610" s="18">
        <v>45795.0</v>
      </c>
      <c r="B9610" s="19" t="str">
        <f t="shared" si="1"/>
        <v>May</v>
      </c>
      <c r="C9610" s="20" t="s">
        <v>7</v>
      </c>
      <c r="D9610" s="19" t="s">
        <v>131</v>
      </c>
      <c r="E9610" s="19" t="s">
        <v>38</v>
      </c>
      <c r="F9610" s="21">
        <v>2.0</v>
      </c>
      <c r="G9610" s="22">
        <v>57914.0</v>
      </c>
      <c r="H9610" s="15" t="str">
        <f t="shared" si="2"/>
        <v>Medium Range</v>
      </c>
      <c r="I9610" s="22">
        <v>45865.0</v>
      </c>
      <c r="J9610" s="23">
        <f t="shared" si="3"/>
        <v>1.262705767</v>
      </c>
      <c r="K9610" s="24" t="str">
        <f t="shared" si="4"/>
        <v>Over Achived</v>
      </c>
    </row>
    <row r="9611" ht="22.5" customHeight="1">
      <c r="A9611" s="18">
        <v>45795.0</v>
      </c>
      <c r="B9611" s="19" t="str">
        <f t="shared" si="1"/>
        <v>May</v>
      </c>
      <c r="C9611" s="20" t="s">
        <v>7</v>
      </c>
      <c r="D9611" s="19" t="s">
        <v>131</v>
      </c>
      <c r="E9611" s="19" t="s">
        <v>23</v>
      </c>
      <c r="F9611" s="21">
        <v>2.0</v>
      </c>
      <c r="G9611" s="22">
        <v>42952.0</v>
      </c>
      <c r="H9611" s="15" t="str">
        <f t="shared" si="2"/>
        <v>Base Range</v>
      </c>
      <c r="I9611" s="22">
        <v>39219.0</v>
      </c>
      <c r="J9611" s="23">
        <f t="shared" si="3"/>
        <v>1.095183457</v>
      </c>
      <c r="K9611" s="24" t="str">
        <f t="shared" si="4"/>
        <v>Over Achived</v>
      </c>
    </row>
    <row r="9612" ht="22.5" customHeight="1">
      <c r="A9612" s="18">
        <v>45795.0</v>
      </c>
      <c r="B9612" s="19" t="str">
        <f t="shared" si="1"/>
        <v>May</v>
      </c>
      <c r="C9612" s="20" t="s">
        <v>92</v>
      </c>
      <c r="D9612" s="19" t="s">
        <v>158</v>
      </c>
      <c r="E9612" s="19" t="s">
        <v>68</v>
      </c>
      <c r="F9612" s="21">
        <v>1.0</v>
      </c>
      <c r="G9612" s="22">
        <v>33150.0</v>
      </c>
      <c r="H9612" s="15" t="str">
        <f t="shared" si="2"/>
        <v>Base Range</v>
      </c>
      <c r="I9612" s="22">
        <v>31102.0</v>
      </c>
      <c r="J9612" s="23">
        <f t="shared" si="3"/>
        <v>1.065847855</v>
      </c>
      <c r="K9612" s="24" t="str">
        <f t="shared" si="4"/>
        <v>Over Achived</v>
      </c>
    </row>
    <row r="9613" ht="22.5" customHeight="1">
      <c r="A9613" s="18">
        <v>45795.0</v>
      </c>
      <c r="B9613" s="19" t="str">
        <f t="shared" si="1"/>
        <v>May</v>
      </c>
      <c r="C9613" s="20" t="s">
        <v>7</v>
      </c>
      <c r="D9613" s="19" t="s">
        <v>126</v>
      </c>
      <c r="E9613" s="19" t="s">
        <v>68</v>
      </c>
      <c r="F9613" s="21">
        <v>2.0</v>
      </c>
      <c r="G9613" s="22">
        <v>36326.0</v>
      </c>
      <c r="H9613" s="15" t="str">
        <f t="shared" si="2"/>
        <v>Base Range</v>
      </c>
      <c r="I9613" s="22">
        <v>28494.0</v>
      </c>
      <c r="J9613" s="23">
        <f t="shared" si="3"/>
        <v>1.274864884</v>
      </c>
      <c r="K9613" s="24" t="str">
        <f t="shared" si="4"/>
        <v>Over Achived</v>
      </c>
    </row>
    <row r="9614" ht="22.5" customHeight="1">
      <c r="A9614" s="18">
        <v>45795.0</v>
      </c>
      <c r="B9614" s="19" t="str">
        <f t="shared" si="1"/>
        <v>May</v>
      </c>
      <c r="C9614" s="20" t="s">
        <v>92</v>
      </c>
      <c r="D9614" s="19" t="s">
        <v>158</v>
      </c>
      <c r="E9614" s="19" t="s">
        <v>23</v>
      </c>
      <c r="F9614" s="21">
        <v>2.0</v>
      </c>
      <c r="G9614" s="22">
        <v>38098.0</v>
      </c>
      <c r="H9614" s="15" t="str">
        <f t="shared" si="2"/>
        <v>Base Range</v>
      </c>
      <c r="I9614" s="22">
        <v>29958.0</v>
      </c>
      <c r="J9614" s="23">
        <f t="shared" si="3"/>
        <v>1.271713733</v>
      </c>
      <c r="K9614" s="24" t="str">
        <f t="shared" si="4"/>
        <v>Over Achived</v>
      </c>
    </row>
    <row r="9615" ht="22.5" customHeight="1">
      <c r="A9615" s="18">
        <v>45795.0</v>
      </c>
      <c r="B9615" s="19" t="str">
        <f t="shared" si="1"/>
        <v>May</v>
      </c>
      <c r="C9615" s="20" t="s">
        <v>92</v>
      </c>
      <c r="D9615" s="19" t="s">
        <v>98</v>
      </c>
      <c r="E9615" s="19" t="s">
        <v>68</v>
      </c>
      <c r="F9615" s="21">
        <v>1.0</v>
      </c>
      <c r="G9615" s="22">
        <v>29727.0</v>
      </c>
      <c r="H9615" s="15" t="str">
        <f t="shared" si="2"/>
        <v>Base Range</v>
      </c>
      <c r="I9615" s="22">
        <v>34137.0</v>
      </c>
      <c r="J9615" s="23">
        <f t="shared" si="3"/>
        <v>0.8708146586</v>
      </c>
      <c r="K9615" s="24" t="str">
        <f t="shared" si="4"/>
        <v>Target Not Meet</v>
      </c>
    </row>
    <row r="9616" ht="22.5" customHeight="1">
      <c r="A9616" s="18">
        <v>45795.0</v>
      </c>
      <c r="B9616" s="19" t="str">
        <f t="shared" si="1"/>
        <v>May</v>
      </c>
      <c r="C9616" s="20" t="s">
        <v>92</v>
      </c>
      <c r="D9616" s="19" t="s">
        <v>158</v>
      </c>
      <c r="E9616" s="19" t="s">
        <v>19</v>
      </c>
      <c r="F9616" s="21">
        <v>1.0</v>
      </c>
      <c r="G9616" s="22">
        <v>32049.0</v>
      </c>
      <c r="H9616" s="15" t="str">
        <f t="shared" si="2"/>
        <v>Base Range</v>
      </c>
      <c r="I9616" s="22">
        <v>26425.0</v>
      </c>
      <c r="J9616" s="23">
        <f t="shared" si="3"/>
        <v>1.212828761</v>
      </c>
      <c r="K9616" s="24" t="str">
        <f t="shared" si="4"/>
        <v>Over Achived</v>
      </c>
    </row>
    <row r="9617" ht="22.5" customHeight="1">
      <c r="A9617" s="18">
        <v>45795.0</v>
      </c>
      <c r="B9617" s="19" t="str">
        <f t="shared" si="1"/>
        <v>May</v>
      </c>
      <c r="C9617" s="20" t="s">
        <v>92</v>
      </c>
      <c r="D9617" s="19" t="s">
        <v>98</v>
      </c>
      <c r="E9617" s="19" t="s">
        <v>38</v>
      </c>
      <c r="F9617" s="21">
        <v>2.0</v>
      </c>
      <c r="G9617" s="22">
        <v>42551.0</v>
      </c>
      <c r="H9617" s="15" t="str">
        <f t="shared" si="2"/>
        <v>Base Range</v>
      </c>
      <c r="I9617" s="22">
        <v>45482.0</v>
      </c>
      <c r="J9617" s="23">
        <f t="shared" si="3"/>
        <v>0.9355569236</v>
      </c>
      <c r="K9617" s="24" t="str">
        <f t="shared" si="4"/>
        <v>Target Not Meet</v>
      </c>
    </row>
    <row r="9618" ht="22.5" customHeight="1">
      <c r="A9618" s="18">
        <v>45795.0</v>
      </c>
      <c r="B9618" s="19" t="str">
        <f t="shared" si="1"/>
        <v>May</v>
      </c>
      <c r="C9618" s="20" t="s">
        <v>92</v>
      </c>
      <c r="D9618" s="19" t="s">
        <v>98</v>
      </c>
      <c r="E9618" s="19" t="s">
        <v>9</v>
      </c>
      <c r="F9618" s="21">
        <v>3.0</v>
      </c>
      <c r="G9618" s="22">
        <v>72685.0</v>
      </c>
      <c r="H9618" s="15" t="str">
        <f t="shared" si="2"/>
        <v>High Range</v>
      </c>
      <c r="I9618" s="22">
        <v>91098.0</v>
      </c>
      <c r="J9618" s="23">
        <f t="shared" si="3"/>
        <v>0.7978770116</v>
      </c>
      <c r="K9618" s="24" t="str">
        <f t="shared" si="4"/>
        <v>Target Not Meet</v>
      </c>
    </row>
    <row r="9619" ht="22.5" customHeight="1">
      <c r="A9619" s="18">
        <v>45795.0</v>
      </c>
      <c r="B9619" s="19" t="str">
        <f t="shared" si="1"/>
        <v>May</v>
      </c>
      <c r="C9619" s="20" t="s">
        <v>92</v>
      </c>
      <c r="D9619" s="19" t="s">
        <v>98</v>
      </c>
      <c r="E9619" s="19" t="s">
        <v>26</v>
      </c>
      <c r="F9619" s="21">
        <v>2.0</v>
      </c>
      <c r="G9619" s="22">
        <v>47335.0</v>
      </c>
      <c r="H9619" s="15" t="str">
        <f t="shared" si="2"/>
        <v>Base Range</v>
      </c>
      <c r="I9619" s="22">
        <v>55263.0</v>
      </c>
      <c r="J9619" s="23">
        <f t="shared" si="3"/>
        <v>0.8565405425</v>
      </c>
      <c r="K9619" s="24" t="str">
        <f t="shared" si="4"/>
        <v>Target Not Meet</v>
      </c>
    </row>
    <row r="9620" ht="22.5" customHeight="1">
      <c r="A9620" s="18">
        <v>45795.0</v>
      </c>
      <c r="B9620" s="19" t="str">
        <f t="shared" si="1"/>
        <v>May</v>
      </c>
      <c r="C9620" s="20" t="s">
        <v>92</v>
      </c>
      <c r="D9620" s="19" t="s">
        <v>144</v>
      </c>
      <c r="E9620" s="19" t="s">
        <v>38</v>
      </c>
      <c r="F9620" s="21">
        <v>2.0</v>
      </c>
      <c r="G9620" s="22">
        <v>43899.0</v>
      </c>
      <c r="H9620" s="15" t="str">
        <f t="shared" si="2"/>
        <v>Base Range</v>
      </c>
      <c r="I9620" s="22">
        <v>37487.0</v>
      </c>
      <c r="J9620" s="23">
        <f t="shared" si="3"/>
        <v>1.171045963</v>
      </c>
      <c r="K9620" s="24" t="str">
        <f t="shared" si="4"/>
        <v>Over Achived</v>
      </c>
    </row>
    <row r="9621" ht="22.5" customHeight="1">
      <c r="A9621" s="18">
        <v>45795.0</v>
      </c>
      <c r="B9621" s="19" t="str">
        <f t="shared" si="1"/>
        <v>May</v>
      </c>
      <c r="C9621" s="20" t="s">
        <v>92</v>
      </c>
      <c r="D9621" s="19" t="s">
        <v>144</v>
      </c>
      <c r="E9621" s="19" t="s">
        <v>38</v>
      </c>
      <c r="F9621" s="21">
        <v>2.0</v>
      </c>
      <c r="G9621" s="22">
        <v>43920.0</v>
      </c>
      <c r="H9621" s="15" t="str">
        <f t="shared" si="2"/>
        <v>Base Range</v>
      </c>
      <c r="I9621" s="22">
        <v>40988.0</v>
      </c>
      <c r="J9621" s="23">
        <f t="shared" si="3"/>
        <v>1.071533132</v>
      </c>
      <c r="K9621" s="24" t="str">
        <f t="shared" si="4"/>
        <v>Over Achived</v>
      </c>
    </row>
    <row r="9622" ht="22.5" customHeight="1">
      <c r="A9622" s="18">
        <v>45795.0</v>
      </c>
      <c r="B9622" s="19" t="str">
        <f t="shared" si="1"/>
        <v>May</v>
      </c>
      <c r="C9622" s="20" t="s">
        <v>92</v>
      </c>
      <c r="D9622" s="19" t="s">
        <v>144</v>
      </c>
      <c r="E9622" s="19" t="s">
        <v>68</v>
      </c>
      <c r="F9622" s="21">
        <v>1.0</v>
      </c>
      <c r="G9622" s="22">
        <v>31826.0</v>
      </c>
      <c r="H9622" s="15" t="str">
        <f t="shared" si="2"/>
        <v>Base Range</v>
      </c>
      <c r="I9622" s="22">
        <v>25772.0</v>
      </c>
      <c r="J9622" s="23">
        <f t="shared" si="3"/>
        <v>1.2349061</v>
      </c>
      <c r="K9622" s="24" t="str">
        <f t="shared" si="4"/>
        <v>Over Achived</v>
      </c>
    </row>
    <row r="9623" ht="22.5" customHeight="1">
      <c r="A9623" s="18">
        <v>45795.0</v>
      </c>
      <c r="B9623" s="19" t="str">
        <f t="shared" si="1"/>
        <v>May</v>
      </c>
      <c r="C9623" s="20" t="s">
        <v>92</v>
      </c>
      <c r="D9623" s="25" t="s">
        <v>149</v>
      </c>
      <c r="E9623" s="19" t="s">
        <v>63</v>
      </c>
      <c r="F9623" s="21">
        <v>1.0</v>
      </c>
      <c r="G9623" s="22">
        <v>14556.0</v>
      </c>
      <c r="H9623" s="15" t="str">
        <f t="shared" si="2"/>
        <v>Base Range</v>
      </c>
      <c r="I9623" s="22">
        <v>11678.0</v>
      </c>
      <c r="J9623" s="23">
        <f t="shared" si="3"/>
        <v>1.246446309</v>
      </c>
      <c r="K9623" s="24" t="str">
        <f t="shared" si="4"/>
        <v>Over Achived</v>
      </c>
    </row>
    <row r="9624" ht="22.5" customHeight="1">
      <c r="A9624" s="18">
        <v>45795.0</v>
      </c>
      <c r="B9624" s="19" t="str">
        <f t="shared" si="1"/>
        <v>May</v>
      </c>
      <c r="C9624" s="20" t="s">
        <v>92</v>
      </c>
      <c r="D9624" s="25" t="s">
        <v>149</v>
      </c>
      <c r="E9624" s="19" t="s">
        <v>68</v>
      </c>
      <c r="F9624" s="21">
        <v>1.0</v>
      </c>
      <c r="G9624" s="22">
        <v>26295.0</v>
      </c>
      <c r="H9624" s="15" t="str">
        <f t="shared" si="2"/>
        <v>Base Range</v>
      </c>
      <c r="I9624" s="22">
        <v>24340.0</v>
      </c>
      <c r="J9624" s="23">
        <f t="shared" si="3"/>
        <v>1.08032046</v>
      </c>
      <c r="K9624" s="24" t="str">
        <f t="shared" si="4"/>
        <v>Over Achived</v>
      </c>
    </row>
    <row r="9625" ht="22.5" customHeight="1">
      <c r="A9625" s="18">
        <v>45795.0</v>
      </c>
      <c r="B9625" s="19" t="str">
        <f t="shared" si="1"/>
        <v>May</v>
      </c>
      <c r="C9625" s="20" t="s">
        <v>92</v>
      </c>
      <c r="D9625" s="25" t="s">
        <v>149</v>
      </c>
      <c r="E9625" s="19" t="s">
        <v>63</v>
      </c>
      <c r="F9625" s="21">
        <v>1.0</v>
      </c>
      <c r="G9625" s="22">
        <v>12475.0</v>
      </c>
      <c r="H9625" s="15" t="str">
        <f t="shared" si="2"/>
        <v>Base Range</v>
      </c>
      <c r="I9625" s="22">
        <v>9758.0</v>
      </c>
      <c r="J9625" s="23">
        <f t="shared" si="3"/>
        <v>1.278438205</v>
      </c>
      <c r="K9625" s="24" t="str">
        <f t="shared" si="4"/>
        <v>Over Achived</v>
      </c>
    </row>
    <row r="9626" ht="22.5" customHeight="1">
      <c r="A9626" s="18">
        <v>45795.0</v>
      </c>
      <c r="B9626" s="19" t="str">
        <f t="shared" si="1"/>
        <v>May</v>
      </c>
      <c r="C9626" s="20" t="s">
        <v>92</v>
      </c>
      <c r="D9626" s="25" t="s">
        <v>149</v>
      </c>
      <c r="E9626" s="19" t="s">
        <v>23</v>
      </c>
      <c r="F9626" s="21">
        <v>2.0</v>
      </c>
      <c r="G9626" s="22">
        <v>28490.0</v>
      </c>
      <c r="H9626" s="15" t="str">
        <f t="shared" si="2"/>
        <v>Base Range</v>
      </c>
      <c r="I9626" s="22">
        <v>26784.0</v>
      </c>
      <c r="J9626" s="23">
        <f t="shared" si="3"/>
        <v>1.063694743</v>
      </c>
      <c r="K9626" s="24" t="str">
        <f t="shared" si="4"/>
        <v>Over Achived</v>
      </c>
    </row>
    <row r="9627" ht="22.5" customHeight="1">
      <c r="A9627" s="18">
        <v>45795.0</v>
      </c>
      <c r="B9627" s="19" t="str">
        <f t="shared" si="1"/>
        <v>May</v>
      </c>
      <c r="C9627" s="20" t="s">
        <v>92</v>
      </c>
      <c r="D9627" s="19" t="s">
        <v>158</v>
      </c>
      <c r="E9627" s="19" t="s">
        <v>63</v>
      </c>
      <c r="F9627" s="21">
        <v>1.0</v>
      </c>
      <c r="G9627" s="22">
        <v>14594.0</v>
      </c>
      <c r="H9627" s="15" t="str">
        <f t="shared" si="2"/>
        <v>Base Range</v>
      </c>
      <c r="I9627" s="22">
        <v>12492.0</v>
      </c>
      <c r="J9627" s="23">
        <f t="shared" si="3"/>
        <v>1.168267691</v>
      </c>
      <c r="K9627" s="24" t="str">
        <f t="shared" si="4"/>
        <v>Over Achived</v>
      </c>
    </row>
    <row r="9628" ht="22.5" customHeight="1">
      <c r="A9628" s="18">
        <v>45795.0</v>
      </c>
      <c r="B9628" s="19" t="str">
        <f t="shared" si="1"/>
        <v>May</v>
      </c>
      <c r="C9628" s="20" t="s">
        <v>92</v>
      </c>
      <c r="D9628" s="25" t="s">
        <v>149</v>
      </c>
      <c r="E9628" s="19" t="s">
        <v>23</v>
      </c>
      <c r="F9628" s="21">
        <v>1.0</v>
      </c>
      <c r="G9628" s="22">
        <v>36461.0</v>
      </c>
      <c r="H9628" s="15" t="str">
        <f t="shared" si="2"/>
        <v>Base Range</v>
      </c>
      <c r="I9628" s="22">
        <v>32562.0</v>
      </c>
      <c r="J9628" s="23">
        <f t="shared" si="3"/>
        <v>1.119740802</v>
      </c>
      <c r="K9628" s="24" t="str">
        <f t="shared" si="4"/>
        <v>Over Achived</v>
      </c>
    </row>
    <row r="9629" ht="22.5" customHeight="1">
      <c r="A9629" s="18">
        <v>45796.0</v>
      </c>
      <c r="B9629" s="19" t="str">
        <f t="shared" si="1"/>
        <v>May</v>
      </c>
      <c r="C9629" s="20" t="s">
        <v>57</v>
      </c>
      <c r="D9629" s="19" t="s">
        <v>58</v>
      </c>
      <c r="E9629" s="19" t="s">
        <v>68</v>
      </c>
      <c r="F9629" s="21">
        <v>1.0</v>
      </c>
      <c r="G9629" s="22">
        <v>19990.0</v>
      </c>
      <c r="H9629" s="15" t="str">
        <f t="shared" si="2"/>
        <v>Base Range</v>
      </c>
      <c r="I9629" s="22">
        <v>15489.0</v>
      </c>
      <c r="J9629" s="23">
        <f t="shared" si="3"/>
        <v>1.290593324</v>
      </c>
      <c r="K9629" s="24" t="str">
        <f t="shared" si="4"/>
        <v>Over Achived</v>
      </c>
    </row>
    <row r="9630" ht="22.5" customHeight="1">
      <c r="A9630" s="18">
        <v>45796.0</v>
      </c>
      <c r="B9630" s="19" t="str">
        <f t="shared" si="1"/>
        <v>May</v>
      </c>
      <c r="C9630" s="20" t="s">
        <v>13</v>
      </c>
      <c r="D9630" s="19" t="s">
        <v>169</v>
      </c>
      <c r="E9630" s="19" t="s">
        <v>38</v>
      </c>
      <c r="F9630" s="21">
        <v>1.0</v>
      </c>
      <c r="G9630" s="22">
        <v>38417.0</v>
      </c>
      <c r="H9630" s="15" t="str">
        <f t="shared" si="2"/>
        <v>Base Range</v>
      </c>
      <c r="I9630" s="22">
        <v>47246.0</v>
      </c>
      <c r="J9630" s="23">
        <f t="shared" si="3"/>
        <v>0.8131270372</v>
      </c>
      <c r="K9630" s="24" t="str">
        <f t="shared" si="4"/>
        <v>Target Not Meet</v>
      </c>
    </row>
    <row r="9631" ht="22.5" customHeight="1">
      <c r="A9631" s="18">
        <v>45796.0</v>
      </c>
      <c r="B9631" s="19" t="str">
        <f t="shared" si="1"/>
        <v>May</v>
      </c>
      <c r="C9631" s="20" t="s">
        <v>57</v>
      </c>
      <c r="D9631" s="19" t="s">
        <v>58</v>
      </c>
      <c r="E9631" s="19" t="s">
        <v>68</v>
      </c>
      <c r="F9631" s="21">
        <v>1.0</v>
      </c>
      <c r="G9631" s="22">
        <v>16267.0</v>
      </c>
      <c r="H9631" s="15" t="str">
        <f t="shared" si="2"/>
        <v>Base Range</v>
      </c>
      <c r="I9631" s="22">
        <v>14368.0</v>
      </c>
      <c r="J9631" s="23">
        <f t="shared" si="3"/>
        <v>1.132168708</v>
      </c>
      <c r="K9631" s="24" t="str">
        <f t="shared" si="4"/>
        <v>Over Achived</v>
      </c>
    </row>
    <row r="9632" ht="22.5" customHeight="1">
      <c r="A9632" s="18">
        <v>45796.0</v>
      </c>
      <c r="B9632" s="19" t="str">
        <f t="shared" si="1"/>
        <v>May</v>
      </c>
      <c r="C9632" s="20" t="s">
        <v>57</v>
      </c>
      <c r="D9632" s="19" t="s">
        <v>58</v>
      </c>
      <c r="E9632" s="19" t="s">
        <v>23</v>
      </c>
      <c r="F9632" s="21">
        <v>1.0</v>
      </c>
      <c r="G9632" s="22">
        <v>17689.0</v>
      </c>
      <c r="H9632" s="15" t="str">
        <f t="shared" si="2"/>
        <v>Base Range</v>
      </c>
      <c r="I9632" s="22">
        <v>15561.0</v>
      </c>
      <c r="J9632" s="23">
        <f t="shared" si="3"/>
        <v>1.136752137</v>
      </c>
      <c r="K9632" s="24" t="str">
        <f t="shared" si="4"/>
        <v>Over Achived</v>
      </c>
    </row>
    <row r="9633" ht="22.5" customHeight="1">
      <c r="A9633" s="18">
        <v>45796.0</v>
      </c>
      <c r="B9633" s="19" t="str">
        <f t="shared" si="1"/>
        <v>May</v>
      </c>
      <c r="C9633" s="20" t="s">
        <v>13</v>
      </c>
      <c r="D9633" s="19" t="s">
        <v>169</v>
      </c>
      <c r="E9633" s="19" t="s">
        <v>34</v>
      </c>
      <c r="F9633" s="21">
        <v>2.0</v>
      </c>
      <c r="G9633" s="22">
        <v>48202.0</v>
      </c>
      <c r="H9633" s="15" t="str">
        <f t="shared" si="2"/>
        <v>Base Range</v>
      </c>
      <c r="I9633" s="22">
        <v>54103.0</v>
      </c>
      <c r="J9633" s="23">
        <f t="shared" si="3"/>
        <v>0.8909302626</v>
      </c>
      <c r="K9633" s="24" t="str">
        <f t="shared" si="4"/>
        <v>Target Not Meet</v>
      </c>
    </row>
    <row r="9634" ht="22.5" customHeight="1">
      <c r="A9634" s="18">
        <v>45796.0</v>
      </c>
      <c r="B9634" s="19" t="str">
        <f t="shared" si="1"/>
        <v>May</v>
      </c>
      <c r="C9634" s="20" t="s">
        <v>13</v>
      </c>
      <c r="D9634" s="19" t="s">
        <v>37</v>
      </c>
      <c r="E9634" s="19" t="s">
        <v>23</v>
      </c>
      <c r="F9634" s="21">
        <v>1.0</v>
      </c>
      <c r="G9634" s="22">
        <v>25754.0</v>
      </c>
      <c r="H9634" s="15" t="str">
        <f t="shared" si="2"/>
        <v>Base Range</v>
      </c>
      <c r="I9634" s="22">
        <v>28266.0</v>
      </c>
      <c r="J9634" s="23">
        <f t="shared" si="3"/>
        <v>0.9111299795</v>
      </c>
      <c r="K9634" s="24" t="str">
        <f t="shared" si="4"/>
        <v>Target Not Meet</v>
      </c>
    </row>
    <row r="9635" ht="22.5" customHeight="1">
      <c r="A9635" s="18">
        <v>45796.0</v>
      </c>
      <c r="B9635" s="19" t="str">
        <f t="shared" si="1"/>
        <v>May</v>
      </c>
      <c r="C9635" s="20" t="s">
        <v>13</v>
      </c>
      <c r="D9635" s="19" t="s">
        <v>14</v>
      </c>
      <c r="E9635" s="19" t="s">
        <v>68</v>
      </c>
      <c r="F9635" s="21">
        <v>1.0</v>
      </c>
      <c r="G9635" s="22">
        <v>25167.0</v>
      </c>
      <c r="H9635" s="15" t="str">
        <f t="shared" si="2"/>
        <v>Base Range</v>
      </c>
      <c r="I9635" s="22">
        <v>19073.0</v>
      </c>
      <c r="J9635" s="23">
        <f t="shared" si="3"/>
        <v>1.319509254</v>
      </c>
      <c r="K9635" s="24" t="str">
        <f t="shared" si="4"/>
        <v>Over Achived</v>
      </c>
    </row>
    <row r="9636" ht="22.5" customHeight="1">
      <c r="A9636" s="18">
        <v>45796.0</v>
      </c>
      <c r="B9636" s="19" t="str">
        <f t="shared" si="1"/>
        <v>May</v>
      </c>
      <c r="C9636" s="20" t="s">
        <v>13</v>
      </c>
      <c r="D9636" s="19" t="s">
        <v>29</v>
      </c>
      <c r="E9636" s="19" t="s">
        <v>63</v>
      </c>
      <c r="F9636" s="21">
        <v>1.0</v>
      </c>
      <c r="G9636" s="22">
        <v>10869.0</v>
      </c>
      <c r="H9636" s="15" t="str">
        <f t="shared" si="2"/>
        <v>Base Range</v>
      </c>
      <c r="I9636" s="22">
        <v>12874.0</v>
      </c>
      <c r="J9636" s="23">
        <f t="shared" si="3"/>
        <v>0.8442597483</v>
      </c>
      <c r="K9636" s="24" t="str">
        <f t="shared" si="4"/>
        <v>Target Not Meet</v>
      </c>
    </row>
    <row r="9637" ht="22.5" customHeight="1">
      <c r="A9637" s="18">
        <v>45796.0</v>
      </c>
      <c r="B9637" s="19" t="str">
        <f t="shared" si="1"/>
        <v>May</v>
      </c>
      <c r="C9637" s="20" t="s">
        <v>13</v>
      </c>
      <c r="D9637" s="19" t="s">
        <v>29</v>
      </c>
      <c r="E9637" s="19" t="s">
        <v>26</v>
      </c>
      <c r="F9637" s="21">
        <v>1.0</v>
      </c>
      <c r="G9637" s="22">
        <v>38513.0</v>
      </c>
      <c r="H9637" s="15" t="str">
        <f t="shared" si="2"/>
        <v>Base Range</v>
      </c>
      <c r="I9637" s="22">
        <v>46814.0</v>
      </c>
      <c r="J9637" s="23">
        <f t="shared" si="3"/>
        <v>0.8226812492</v>
      </c>
      <c r="K9637" s="24" t="str">
        <f t="shared" si="4"/>
        <v>Target Not Meet</v>
      </c>
    </row>
    <row r="9638" ht="22.5" customHeight="1">
      <c r="A9638" s="18">
        <v>45796.0</v>
      </c>
      <c r="B9638" s="19" t="str">
        <f t="shared" si="1"/>
        <v>May</v>
      </c>
      <c r="C9638" s="20" t="s">
        <v>13</v>
      </c>
      <c r="D9638" s="19" t="s">
        <v>18</v>
      </c>
      <c r="E9638" s="19" t="s">
        <v>34</v>
      </c>
      <c r="F9638" s="21">
        <v>2.0</v>
      </c>
      <c r="G9638" s="22">
        <v>47675.0</v>
      </c>
      <c r="H9638" s="15" t="str">
        <f t="shared" si="2"/>
        <v>Base Range</v>
      </c>
      <c r="I9638" s="22">
        <v>39379.0</v>
      </c>
      <c r="J9638" s="23">
        <f t="shared" si="3"/>
        <v>1.210670662</v>
      </c>
      <c r="K9638" s="24" t="str">
        <f t="shared" si="4"/>
        <v>Over Achived</v>
      </c>
    </row>
    <row r="9639" ht="22.5" customHeight="1">
      <c r="A9639" s="18">
        <v>45796.0</v>
      </c>
      <c r="B9639" s="19" t="str">
        <f t="shared" si="1"/>
        <v>May</v>
      </c>
      <c r="C9639" s="20" t="s">
        <v>13</v>
      </c>
      <c r="D9639" s="19" t="s">
        <v>18</v>
      </c>
      <c r="E9639" s="19" t="s">
        <v>19</v>
      </c>
      <c r="F9639" s="21">
        <v>1.0</v>
      </c>
      <c r="G9639" s="22">
        <v>26340.0</v>
      </c>
      <c r="H9639" s="15" t="str">
        <f t="shared" si="2"/>
        <v>Base Range</v>
      </c>
      <c r="I9639" s="22">
        <v>22276.0</v>
      </c>
      <c r="J9639" s="23">
        <f t="shared" si="3"/>
        <v>1.182438499</v>
      </c>
      <c r="K9639" s="24" t="str">
        <f t="shared" si="4"/>
        <v>Over Achived</v>
      </c>
    </row>
    <row r="9640" ht="22.5" customHeight="1">
      <c r="A9640" s="18">
        <v>45796.0</v>
      </c>
      <c r="B9640" s="19" t="str">
        <f t="shared" si="1"/>
        <v>May</v>
      </c>
      <c r="C9640" s="20" t="s">
        <v>13</v>
      </c>
      <c r="D9640" s="19" t="s">
        <v>18</v>
      </c>
      <c r="E9640" s="19" t="s">
        <v>23</v>
      </c>
      <c r="F9640" s="21">
        <v>1.0</v>
      </c>
      <c r="G9640" s="22">
        <v>26018.0</v>
      </c>
      <c r="H9640" s="15" t="str">
        <f t="shared" si="2"/>
        <v>Base Range</v>
      </c>
      <c r="I9640" s="22">
        <v>20122.0</v>
      </c>
      <c r="J9640" s="23">
        <f t="shared" si="3"/>
        <v>1.293012623</v>
      </c>
      <c r="K9640" s="24" t="str">
        <f t="shared" si="4"/>
        <v>Over Achived</v>
      </c>
    </row>
    <row r="9641" ht="22.5" customHeight="1">
      <c r="A9641" s="18">
        <v>45796.0</v>
      </c>
      <c r="B9641" s="19" t="str">
        <f t="shared" si="1"/>
        <v>May</v>
      </c>
      <c r="C9641" s="20" t="s">
        <v>57</v>
      </c>
      <c r="D9641" s="25" t="s">
        <v>62</v>
      </c>
      <c r="E9641" s="19" t="s">
        <v>34</v>
      </c>
      <c r="F9641" s="21">
        <v>1.0</v>
      </c>
      <c r="G9641" s="22">
        <v>37209.0</v>
      </c>
      <c r="H9641" s="15" t="str">
        <f t="shared" si="2"/>
        <v>Base Range</v>
      </c>
      <c r="I9641" s="22">
        <v>27363.0</v>
      </c>
      <c r="J9641" s="23">
        <f t="shared" si="3"/>
        <v>1.359828966</v>
      </c>
      <c r="K9641" s="24" t="str">
        <f t="shared" si="4"/>
        <v>Over Achived</v>
      </c>
    </row>
    <row r="9642" ht="22.5" customHeight="1">
      <c r="A9642" s="18">
        <v>45796.0</v>
      </c>
      <c r="B9642" s="19" t="str">
        <f t="shared" si="1"/>
        <v>May</v>
      </c>
      <c r="C9642" s="20" t="s">
        <v>13</v>
      </c>
      <c r="D9642" s="19" t="s">
        <v>37</v>
      </c>
      <c r="E9642" s="19" t="s">
        <v>26</v>
      </c>
      <c r="F9642" s="21">
        <v>2.0</v>
      </c>
      <c r="G9642" s="22">
        <v>33298.0</v>
      </c>
      <c r="H9642" s="15" t="str">
        <f t="shared" si="2"/>
        <v>Base Range</v>
      </c>
      <c r="I9642" s="22">
        <v>41680.0</v>
      </c>
      <c r="J9642" s="23">
        <f t="shared" si="3"/>
        <v>0.7988963532</v>
      </c>
      <c r="K9642" s="24" t="str">
        <f t="shared" si="4"/>
        <v>Target Not Meet</v>
      </c>
    </row>
    <row r="9643" ht="22.5" customHeight="1">
      <c r="A9643" s="18">
        <v>45796.0</v>
      </c>
      <c r="B9643" s="19" t="str">
        <f t="shared" si="1"/>
        <v>May</v>
      </c>
      <c r="C9643" s="20" t="s">
        <v>57</v>
      </c>
      <c r="D9643" s="25" t="s">
        <v>62</v>
      </c>
      <c r="E9643" s="19" t="s">
        <v>9</v>
      </c>
      <c r="F9643" s="21">
        <v>2.0</v>
      </c>
      <c r="G9643" s="22">
        <v>44981.0</v>
      </c>
      <c r="H9643" s="15" t="str">
        <f t="shared" si="2"/>
        <v>Base Range</v>
      </c>
      <c r="I9643" s="22">
        <v>34869.0</v>
      </c>
      <c r="J9643" s="23">
        <f t="shared" si="3"/>
        <v>1.289999713</v>
      </c>
      <c r="K9643" s="24" t="str">
        <f t="shared" si="4"/>
        <v>Over Achived</v>
      </c>
    </row>
    <row r="9644" ht="22.5" customHeight="1">
      <c r="A9644" s="18">
        <v>45796.0</v>
      </c>
      <c r="B9644" s="19" t="str">
        <f t="shared" si="1"/>
        <v>May</v>
      </c>
      <c r="C9644" s="20" t="s">
        <v>57</v>
      </c>
      <c r="D9644" s="19" t="s">
        <v>85</v>
      </c>
      <c r="E9644" s="19" t="s">
        <v>63</v>
      </c>
      <c r="F9644" s="21">
        <v>1.0</v>
      </c>
      <c r="G9644" s="22">
        <v>16488.0</v>
      </c>
      <c r="H9644" s="15" t="str">
        <f t="shared" si="2"/>
        <v>Base Range</v>
      </c>
      <c r="I9644" s="22">
        <v>18746.0</v>
      </c>
      <c r="J9644" s="23">
        <f t="shared" si="3"/>
        <v>0.8795476368</v>
      </c>
      <c r="K9644" s="24" t="str">
        <f t="shared" si="4"/>
        <v>Target Not Meet</v>
      </c>
    </row>
    <row r="9645" ht="22.5" customHeight="1">
      <c r="A9645" s="18">
        <v>45796.0</v>
      </c>
      <c r="B9645" s="19" t="str">
        <f t="shared" si="1"/>
        <v>May</v>
      </c>
      <c r="C9645" s="20" t="s">
        <v>57</v>
      </c>
      <c r="D9645" s="25" t="s">
        <v>62</v>
      </c>
      <c r="E9645" s="19" t="s">
        <v>19</v>
      </c>
      <c r="F9645" s="21">
        <v>1.0</v>
      </c>
      <c r="G9645" s="22">
        <v>23716.0</v>
      </c>
      <c r="H9645" s="15" t="str">
        <f t="shared" si="2"/>
        <v>Base Range</v>
      </c>
      <c r="I9645" s="22">
        <v>17358.0</v>
      </c>
      <c r="J9645" s="23">
        <f t="shared" si="3"/>
        <v>1.366286439</v>
      </c>
      <c r="K9645" s="24" t="str">
        <f t="shared" si="4"/>
        <v>Over Achived</v>
      </c>
    </row>
    <row r="9646" ht="22.5" customHeight="1">
      <c r="A9646" s="18">
        <v>45796.0</v>
      </c>
      <c r="B9646" s="19" t="str">
        <f t="shared" si="1"/>
        <v>May</v>
      </c>
      <c r="C9646" s="20" t="s">
        <v>57</v>
      </c>
      <c r="D9646" s="25" t="s">
        <v>62</v>
      </c>
      <c r="E9646" s="19" t="s">
        <v>19</v>
      </c>
      <c r="F9646" s="21">
        <v>1.0</v>
      </c>
      <c r="G9646" s="22">
        <v>19922.0</v>
      </c>
      <c r="H9646" s="15" t="str">
        <f t="shared" si="2"/>
        <v>Base Range</v>
      </c>
      <c r="I9646" s="22">
        <v>16669.0</v>
      </c>
      <c r="J9646" s="23">
        <f t="shared" si="3"/>
        <v>1.195152679</v>
      </c>
      <c r="K9646" s="24" t="str">
        <f t="shared" si="4"/>
        <v>Over Achived</v>
      </c>
    </row>
    <row r="9647" ht="22.5" customHeight="1">
      <c r="A9647" s="18">
        <v>45796.0</v>
      </c>
      <c r="B9647" s="19" t="str">
        <f t="shared" si="1"/>
        <v>May</v>
      </c>
      <c r="C9647" s="20" t="s">
        <v>57</v>
      </c>
      <c r="D9647" s="19" t="s">
        <v>71</v>
      </c>
      <c r="E9647" s="19" t="s">
        <v>26</v>
      </c>
      <c r="F9647" s="21">
        <v>1.0</v>
      </c>
      <c r="G9647" s="22">
        <v>30213.0</v>
      </c>
      <c r="H9647" s="15" t="str">
        <f t="shared" si="2"/>
        <v>Base Range</v>
      </c>
      <c r="I9647" s="22">
        <v>32707.0</v>
      </c>
      <c r="J9647" s="23">
        <f t="shared" si="3"/>
        <v>0.9237472101</v>
      </c>
      <c r="K9647" s="24" t="str">
        <f t="shared" si="4"/>
        <v>Target Not Meet</v>
      </c>
    </row>
    <row r="9648" ht="22.5" customHeight="1">
      <c r="A9648" s="18">
        <v>45796.0</v>
      </c>
      <c r="B9648" s="19" t="str">
        <f t="shared" si="1"/>
        <v>May</v>
      </c>
      <c r="C9648" s="20" t="s">
        <v>57</v>
      </c>
      <c r="D9648" s="19" t="s">
        <v>71</v>
      </c>
      <c r="E9648" s="19" t="s">
        <v>23</v>
      </c>
      <c r="F9648" s="21">
        <v>1.0</v>
      </c>
      <c r="G9648" s="22">
        <v>18298.0</v>
      </c>
      <c r="H9648" s="15" t="str">
        <f t="shared" si="2"/>
        <v>Base Range</v>
      </c>
      <c r="I9648" s="22">
        <v>23260.0</v>
      </c>
      <c r="J9648" s="23">
        <f t="shared" si="3"/>
        <v>0.786672399</v>
      </c>
      <c r="K9648" s="24" t="str">
        <f t="shared" si="4"/>
        <v>Target Not Meet</v>
      </c>
    </row>
    <row r="9649" ht="22.5" customHeight="1">
      <c r="A9649" s="18">
        <v>45796.0</v>
      </c>
      <c r="B9649" s="19" t="str">
        <f t="shared" si="1"/>
        <v>May</v>
      </c>
      <c r="C9649" s="20" t="s">
        <v>57</v>
      </c>
      <c r="D9649" s="19" t="s">
        <v>71</v>
      </c>
      <c r="E9649" s="19" t="s">
        <v>26</v>
      </c>
      <c r="F9649" s="21">
        <v>1.0</v>
      </c>
      <c r="G9649" s="22">
        <v>25400.0</v>
      </c>
      <c r="H9649" s="15" t="str">
        <f t="shared" si="2"/>
        <v>Base Range</v>
      </c>
      <c r="I9649" s="22">
        <v>32335.0</v>
      </c>
      <c r="J9649" s="23">
        <f t="shared" si="3"/>
        <v>0.7855265193</v>
      </c>
      <c r="K9649" s="24" t="str">
        <f t="shared" si="4"/>
        <v>Target Not Meet</v>
      </c>
    </row>
    <row r="9650" ht="22.5" customHeight="1">
      <c r="A9650" s="18">
        <v>45796.0</v>
      </c>
      <c r="B9650" s="19" t="str">
        <f t="shared" si="1"/>
        <v>May</v>
      </c>
      <c r="C9650" s="20" t="s">
        <v>57</v>
      </c>
      <c r="D9650" s="19" t="s">
        <v>71</v>
      </c>
      <c r="E9650" s="19" t="s">
        <v>9</v>
      </c>
      <c r="F9650" s="21">
        <v>1.0</v>
      </c>
      <c r="G9650" s="22">
        <v>43704.0</v>
      </c>
      <c r="H9650" s="15" t="str">
        <f t="shared" si="2"/>
        <v>Base Range</v>
      </c>
      <c r="I9650" s="22">
        <v>48495.0</v>
      </c>
      <c r="J9650" s="23">
        <f t="shared" si="3"/>
        <v>0.9012063099</v>
      </c>
      <c r="K9650" s="24" t="str">
        <f t="shared" si="4"/>
        <v>Target Not Meet</v>
      </c>
    </row>
    <row r="9651" ht="22.5" customHeight="1">
      <c r="A9651" s="18">
        <v>45796.0</v>
      </c>
      <c r="B9651" s="19" t="str">
        <f t="shared" si="1"/>
        <v>May</v>
      </c>
      <c r="C9651" s="20" t="s">
        <v>57</v>
      </c>
      <c r="D9651" s="19" t="s">
        <v>80</v>
      </c>
      <c r="E9651" s="19" t="s">
        <v>38</v>
      </c>
      <c r="F9651" s="21">
        <v>1.0</v>
      </c>
      <c r="G9651" s="22">
        <v>24551.0</v>
      </c>
      <c r="H9651" s="15" t="str">
        <f t="shared" si="2"/>
        <v>Base Range</v>
      </c>
      <c r="I9651" s="22">
        <v>31002.0</v>
      </c>
      <c r="J9651" s="23">
        <f t="shared" si="3"/>
        <v>0.7919166505</v>
      </c>
      <c r="K9651" s="24" t="str">
        <f t="shared" si="4"/>
        <v>Target Not Meet</v>
      </c>
    </row>
    <row r="9652" ht="22.5" customHeight="1">
      <c r="A9652" s="18">
        <v>45796.0</v>
      </c>
      <c r="B9652" s="19" t="str">
        <f t="shared" si="1"/>
        <v>May</v>
      </c>
      <c r="C9652" s="20" t="s">
        <v>57</v>
      </c>
      <c r="D9652" s="19" t="s">
        <v>80</v>
      </c>
      <c r="E9652" s="19" t="s">
        <v>34</v>
      </c>
      <c r="F9652" s="21">
        <v>1.0</v>
      </c>
      <c r="G9652" s="22">
        <v>41087.0</v>
      </c>
      <c r="H9652" s="15" t="str">
        <f t="shared" si="2"/>
        <v>Base Range</v>
      </c>
      <c r="I9652" s="22">
        <v>49614.0</v>
      </c>
      <c r="J9652" s="23">
        <f t="shared" si="3"/>
        <v>0.8281331882</v>
      </c>
      <c r="K9652" s="24" t="str">
        <f t="shared" si="4"/>
        <v>Target Not Meet</v>
      </c>
    </row>
    <row r="9653" ht="22.5" customHeight="1">
      <c r="A9653" s="18">
        <v>45796.0</v>
      </c>
      <c r="B9653" s="19" t="str">
        <f t="shared" si="1"/>
        <v>May</v>
      </c>
      <c r="C9653" s="20" t="s">
        <v>57</v>
      </c>
      <c r="D9653" s="19" t="s">
        <v>80</v>
      </c>
      <c r="E9653" s="19" t="s">
        <v>23</v>
      </c>
      <c r="F9653" s="21">
        <v>1.0</v>
      </c>
      <c r="G9653" s="22">
        <v>20356.0</v>
      </c>
      <c r="H9653" s="15" t="str">
        <f t="shared" si="2"/>
        <v>Base Range</v>
      </c>
      <c r="I9653" s="22">
        <v>22841.0</v>
      </c>
      <c r="J9653" s="23">
        <f t="shared" si="3"/>
        <v>0.8912044131</v>
      </c>
      <c r="K9653" s="24" t="str">
        <f t="shared" si="4"/>
        <v>Target Not Meet</v>
      </c>
    </row>
    <row r="9654" ht="22.5" customHeight="1">
      <c r="A9654" s="18">
        <v>45796.0</v>
      </c>
      <c r="B9654" s="19" t="str">
        <f t="shared" si="1"/>
        <v>May</v>
      </c>
      <c r="C9654" s="20" t="s">
        <v>57</v>
      </c>
      <c r="D9654" s="19" t="s">
        <v>80</v>
      </c>
      <c r="E9654" s="19" t="s">
        <v>23</v>
      </c>
      <c r="F9654" s="21">
        <v>1.0</v>
      </c>
      <c r="G9654" s="22">
        <v>20963.0</v>
      </c>
      <c r="H9654" s="15" t="str">
        <f t="shared" si="2"/>
        <v>Base Range</v>
      </c>
      <c r="I9654" s="22">
        <v>22939.0</v>
      </c>
      <c r="J9654" s="23">
        <f t="shared" si="3"/>
        <v>0.9138584943</v>
      </c>
      <c r="K9654" s="24" t="str">
        <f t="shared" si="4"/>
        <v>Target Not Meet</v>
      </c>
    </row>
    <row r="9655" ht="22.5" customHeight="1">
      <c r="A9655" s="18">
        <v>45796.0</v>
      </c>
      <c r="B9655" s="19" t="str">
        <f t="shared" si="1"/>
        <v>May</v>
      </c>
      <c r="C9655" s="20" t="s">
        <v>57</v>
      </c>
      <c r="D9655" s="19" t="s">
        <v>85</v>
      </c>
      <c r="E9655" s="19" t="s">
        <v>19</v>
      </c>
      <c r="F9655" s="21">
        <v>1.0</v>
      </c>
      <c r="G9655" s="22">
        <v>24638.0</v>
      </c>
      <c r="H9655" s="15" t="str">
        <f t="shared" si="2"/>
        <v>Base Range</v>
      </c>
      <c r="I9655" s="22">
        <v>27857.0</v>
      </c>
      <c r="J9655" s="23">
        <f t="shared" si="3"/>
        <v>0.8844455613</v>
      </c>
      <c r="K9655" s="24" t="str">
        <f t="shared" si="4"/>
        <v>Target Not Meet</v>
      </c>
    </row>
    <row r="9656" ht="22.5" customHeight="1">
      <c r="A9656" s="18">
        <v>45796.0</v>
      </c>
      <c r="B9656" s="19" t="str">
        <f t="shared" si="1"/>
        <v>May</v>
      </c>
      <c r="C9656" s="20" t="s">
        <v>57</v>
      </c>
      <c r="D9656" s="19" t="s">
        <v>85</v>
      </c>
      <c r="E9656" s="19" t="s">
        <v>34</v>
      </c>
      <c r="F9656" s="21">
        <v>1.0</v>
      </c>
      <c r="G9656" s="22">
        <v>38852.0</v>
      </c>
      <c r="H9656" s="15" t="str">
        <f t="shared" si="2"/>
        <v>Base Range</v>
      </c>
      <c r="I9656" s="22">
        <v>42261.0</v>
      </c>
      <c r="J9656" s="23">
        <f t="shared" si="3"/>
        <v>0.9193346111</v>
      </c>
      <c r="K9656" s="24" t="str">
        <f t="shared" si="4"/>
        <v>Target Not Meet</v>
      </c>
    </row>
    <row r="9657" ht="22.5" customHeight="1">
      <c r="A9657" s="18">
        <v>45796.0</v>
      </c>
      <c r="B9657" s="19" t="str">
        <f t="shared" si="1"/>
        <v>May</v>
      </c>
      <c r="C9657" s="20" t="s">
        <v>57</v>
      </c>
      <c r="D9657" s="19" t="s">
        <v>85</v>
      </c>
      <c r="E9657" s="19" t="s">
        <v>38</v>
      </c>
      <c r="F9657" s="21">
        <v>1.0</v>
      </c>
      <c r="G9657" s="22">
        <v>23600.0</v>
      </c>
      <c r="H9657" s="15" t="str">
        <f t="shared" si="2"/>
        <v>Base Range</v>
      </c>
      <c r="I9657" s="22">
        <v>25761.0</v>
      </c>
      <c r="J9657" s="23">
        <f t="shared" si="3"/>
        <v>0.9161135049</v>
      </c>
      <c r="K9657" s="24" t="str">
        <f t="shared" si="4"/>
        <v>Target Not Meet</v>
      </c>
    </row>
    <row r="9658" ht="22.5" customHeight="1">
      <c r="A9658" s="18">
        <v>45796.0</v>
      </c>
      <c r="B9658" s="19" t="str">
        <f t="shared" si="1"/>
        <v>May</v>
      </c>
      <c r="C9658" s="20" t="s">
        <v>13</v>
      </c>
      <c r="D9658" s="19" t="s">
        <v>14</v>
      </c>
      <c r="E9658" s="19" t="s">
        <v>68</v>
      </c>
      <c r="F9658" s="21">
        <v>1.0</v>
      </c>
      <c r="G9658" s="22">
        <v>26566.0</v>
      </c>
      <c r="H9658" s="15" t="str">
        <f t="shared" si="2"/>
        <v>Base Range</v>
      </c>
      <c r="I9658" s="22">
        <v>22770.0</v>
      </c>
      <c r="J9658" s="23">
        <f t="shared" si="3"/>
        <v>1.166710584</v>
      </c>
      <c r="K9658" s="24" t="str">
        <f t="shared" si="4"/>
        <v>Over Achived</v>
      </c>
    </row>
    <row r="9659" ht="22.5" customHeight="1">
      <c r="A9659" s="18">
        <v>45796.0</v>
      </c>
      <c r="B9659" s="19" t="str">
        <f t="shared" si="1"/>
        <v>May</v>
      </c>
      <c r="C9659" s="20" t="s">
        <v>57</v>
      </c>
      <c r="D9659" s="25" t="s">
        <v>62</v>
      </c>
      <c r="E9659" s="19" t="s">
        <v>68</v>
      </c>
      <c r="F9659" s="21">
        <v>1.0</v>
      </c>
      <c r="G9659" s="22">
        <v>19611.0</v>
      </c>
      <c r="H9659" s="15" t="str">
        <f t="shared" si="2"/>
        <v>Base Range</v>
      </c>
      <c r="I9659" s="22">
        <v>16697.0</v>
      </c>
      <c r="J9659" s="23">
        <f t="shared" si="3"/>
        <v>1.174522369</v>
      </c>
      <c r="K9659" s="24" t="str">
        <f t="shared" si="4"/>
        <v>Over Achived</v>
      </c>
    </row>
    <row r="9660" ht="22.5" customHeight="1">
      <c r="A9660" s="18">
        <v>45796.0</v>
      </c>
      <c r="B9660" s="19" t="str">
        <f t="shared" si="1"/>
        <v>May</v>
      </c>
      <c r="C9660" s="20" t="s">
        <v>13</v>
      </c>
      <c r="D9660" s="19" t="s">
        <v>14</v>
      </c>
      <c r="E9660" s="19" t="s">
        <v>23</v>
      </c>
      <c r="F9660" s="21">
        <v>1.0</v>
      </c>
      <c r="G9660" s="22">
        <v>29299.0</v>
      </c>
      <c r="H9660" s="15" t="str">
        <f t="shared" si="2"/>
        <v>Base Range</v>
      </c>
      <c r="I9660" s="22">
        <v>21401.0</v>
      </c>
      <c r="J9660" s="23">
        <f t="shared" si="3"/>
        <v>1.369048175</v>
      </c>
      <c r="K9660" s="24" t="str">
        <f t="shared" si="4"/>
        <v>Over Achived</v>
      </c>
    </row>
    <row r="9661" ht="22.5" customHeight="1">
      <c r="A9661" s="18">
        <v>45796.0</v>
      </c>
      <c r="B9661" s="19" t="str">
        <f t="shared" si="1"/>
        <v>May</v>
      </c>
      <c r="C9661" s="20" t="s">
        <v>13</v>
      </c>
      <c r="D9661" s="19" t="s">
        <v>29</v>
      </c>
      <c r="E9661" s="19" t="s">
        <v>68</v>
      </c>
      <c r="F9661" s="21">
        <v>1.0</v>
      </c>
      <c r="G9661" s="22">
        <v>23523.0</v>
      </c>
      <c r="H9661" s="15" t="str">
        <f t="shared" si="2"/>
        <v>Base Range</v>
      </c>
      <c r="I9661" s="22">
        <v>29041.0</v>
      </c>
      <c r="J9661" s="23">
        <f t="shared" si="3"/>
        <v>0.8099927688</v>
      </c>
      <c r="K9661" s="24" t="str">
        <f t="shared" si="4"/>
        <v>Target Not Meet</v>
      </c>
    </row>
    <row r="9662" ht="22.5" customHeight="1">
      <c r="A9662" s="18">
        <v>45796.0</v>
      </c>
      <c r="B9662" s="19" t="str">
        <f t="shared" si="1"/>
        <v>May</v>
      </c>
      <c r="C9662" s="20" t="s">
        <v>92</v>
      </c>
      <c r="D9662" s="19" t="s">
        <v>93</v>
      </c>
      <c r="E9662" s="19" t="s">
        <v>63</v>
      </c>
      <c r="F9662" s="21">
        <v>1.0</v>
      </c>
      <c r="G9662" s="22">
        <v>14947.0</v>
      </c>
      <c r="H9662" s="15" t="str">
        <f t="shared" si="2"/>
        <v>Base Range</v>
      </c>
      <c r="I9662" s="22">
        <v>17454.0</v>
      </c>
      <c r="J9662" s="23">
        <f t="shared" si="3"/>
        <v>0.8563653031</v>
      </c>
      <c r="K9662" s="24" t="str">
        <f t="shared" si="4"/>
        <v>Target Not Meet</v>
      </c>
    </row>
    <row r="9663" ht="22.5" customHeight="1">
      <c r="A9663" s="18">
        <v>45796.0</v>
      </c>
      <c r="B9663" s="19" t="str">
        <f t="shared" si="1"/>
        <v>May</v>
      </c>
      <c r="C9663" s="20" t="s">
        <v>7</v>
      </c>
      <c r="D9663" s="19" t="s">
        <v>8</v>
      </c>
      <c r="E9663" s="19" t="s">
        <v>23</v>
      </c>
      <c r="F9663" s="21">
        <v>2.0</v>
      </c>
      <c r="G9663" s="22">
        <v>47010.0</v>
      </c>
      <c r="H9663" s="15" t="str">
        <f t="shared" si="2"/>
        <v>Base Range</v>
      </c>
      <c r="I9663" s="22">
        <v>38796.0</v>
      </c>
      <c r="J9663" s="23">
        <f t="shared" si="3"/>
        <v>1.211722858</v>
      </c>
      <c r="K9663" s="24" t="str">
        <f t="shared" si="4"/>
        <v>Over Achived</v>
      </c>
    </row>
    <row r="9664" ht="22.5" customHeight="1">
      <c r="A9664" s="18">
        <v>45796.0</v>
      </c>
      <c r="B9664" s="19" t="str">
        <f t="shared" si="1"/>
        <v>May</v>
      </c>
      <c r="C9664" s="20" t="s">
        <v>7</v>
      </c>
      <c r="D9664" s="19" t="s">
        <v>8</v>
      </c>
      <c r="E9664" s="19" t="s">
        <v>9</v>
      </c>
      <c r="F9664" s="21">
        <v>4.0</v>
      </c>
      <c r="G9664" s="22">
        <v>88916.0</v>
      </c>
      <c r="H9664" s="15" t="str">
        <f t="shared" si="2"/>
        <v>High Range</v>
      </c>
      <c r="I9664" s="22">
        <v>73266.0</v>
      </c>
      <c r="J9664" s="23">
        <f t="shared" si="3"/>
        <v>1.213605219</v>
      </c>
      <c r="K9664" s="24" t="str">
        <f t="shared" si="4"/>
        <v>Over Achived</v>
      </c>
    </row>
    <row r="9665" ht="22.5" customHeight="1">
      <c r="A9665" s="18">
        <v>45796.0</v>
      </c>
      <c r="B9665" s="19" t="str">
        <f t="shared" si="1"/>
        <v>May</v>
      </c>
      <c r="C9665" s="20" t="s">
        <v>7</v>
      </c>
      <c r="D9665" s="19" t="s">
        <v>8</v>
      </c>
      <c r="E9665" s="19" t="s">
        <v>34</v>
      </c>
      <c r="F9665" s="21">
        <v>4.0</v>
      </c>
      <c r="G9665" s="22">
        <v>92999.0</v>
      </c>
      <c r="H9665" s="15" t="str">
        <f t="shared" si="2"/>
        <v>Very High Range</v>
      </c>
      <c r="I9665" s="22">
        <v>83594.0</v>
      </c>
      <c r="J9665" s="23">
        <f t="shared" si="3"/>
        <v>1.112508075</v>
      </c>
      <c r="K9665" s="24" t="str">
        <f t="shared" si="4"/>
        <v>Over Achived</v>
      </c>
    </row>
    <row r="9666" ht="22.5" customHeight="1">
      <c r="A9666" s="18">
        <v>45796.0</v>
      </c>
      <c r="B9666" s="19" t="str">
        <f t="shared" si="1"/>
        <v>May</v>
      </c>
      <c r="C9666" s="20" t="s">
        <v>7</v>
      </c>
      <c r="D9666" s="19" t="s">
        <v>106</v>
      </c>
      <c r="E9666" s="19" t="s">
        <v>19</v>
      </c>
      <c r="F9666" s="21">
        <v>2.0</v>
      </c>
      <c r="G9666" s="22">
        <v>46665.0</v>
      </c>
      <c r="H9666" s="15" t="str">
        <f t="shared" si="2"/>
        <v>Base Range</v>
      </c>
      <c r="I9666" s="22">
        <v>34864.0</v>
      </c>
      <c r="J9666" s="23">
        <f t="shared" si="3"/>
        <v>1.338486691</v>
      </c>
      <c r="K9666" s="24" t="str">
        <f t="shared" si="4"/>
        <v>Over Achived</v>
      </c>
    </row>
    <row r="9667" ht="22.5" customHeight="1">
      <c r="A9667" s="18">
        <v>45796.0</v>
      </c>
      <c r="B9667" s="19" t="str">
        <f t="shared" si="1"/>
        <v>May</v>
      </c>
      <c r="C9667" s="20" t="s">
        <v>7</v>
      </c>
      <c r="D9667" s="19" t="s">
        <v>106</v>
      </c>
      <c r="E9667" s="19" t="s">
        <v>9</v>
      </c>
      <c r="F9667" s="21">
        <v>4.0</v>
      </c>
      <c r="G9667" s="22">
        <v>103917.0</v>
      </c>
      <c r="H9667" s="15" t="str">
        <f t="shared" si="2"/>
        <v>Very High Range</v>
      </c>
      <c r="I9667" s="22">
        <v>87360.0</v>
      </c>
      <c r="J9667" s="23">
        <f t="shared" si="3"/>
        <v>1.189526099</v>
      </c>
      <c r="K9667" s="24" t="str">
        <f t="shared" si="4"/>
        <v>Over Achived</v>
      </c>
    </row>
    <row r="9668" ht="22.5" customHeight="1">
      <c r="A9668" s="18">
        <v>45796.0</v>
      </c>
      <c r="B9668" s="19" t="str">
        <f t="shared" si="1"/>
        <v>May</v>
      </c>
      <c r="C9668" s="20" t="s">
        <v>7</v>
      </c>
      <c r="D9668" s="19" t="s">
        <v>106</v>
      </c>
      <c r="E9668" s="19" t="s">
        <v>34</v>
      </c>
      <c r="F9668" s="21">
        <v>4.0</v>
      </c>
      <c r="G9668" s="22">
        <v>81571.0</v>
      </c>
      <c r="H9668" s="15" t="str">
        <f t="shared" si="2"/>
        <v>High Range</v>
      </c>
      <c r="I9668" s="22">
        <v>68473.0</v>
      </c>
      <c r="J9668" s="23">
        <f t="shared" si="3"/>
        <v>1.191287077</v>
      </c>
      <c r="K9668" s="24" t="str">
        <f t="shared" si="4"/>
        <v>Over Achived</v>
      </c>
    </row>
    <row r="9669" ht="22.5" customHeight="1">
      <c r="A9669" s="18">
        <v>45796.0</v>
      </c>
      <c r="B9669" s="19" t="str">
        <f t="shared" si="1"/>
        <v>May</v>
      </c>
      <c r="C9669" s="20" t="s">
        <v>7</v>
      </c>
      <c r="D9669" s="19" t="s">
        <v>118</v>
      </c>
      <c r="E9669" s="19" t="s">
        <v>68</v>
      </c>
      <c r="F9669" s="21">
        <v>2.0</v>
      </c>
      <c r="G9669" s="22">
        <v>44219.0</v>
      </c>
      <c r="H9669" s="15" t="str">
        <f t="shared" si="2"/>
        <v>Base Range</v>
      </c>
      <c r="I9669" s="22">
        <v>39189.0</v>
      </c>
      <c r="J9669" s="23">
        <f t="shared" si="3"/>
        <v>1.128352344</v>
      </c>
      <c r="K9669" s="24" t="str">
        <f t="shared" si="4"/>
        <v>Over Achived</v>
      </c>
    </row>
    <row r="9670" ht="22.5" customHeight="1">
      <c r="A9670" s="18">
        <v>45796.0</v>
      </c>
      <c r="B9670" s="19" t="str">
        <f t="shared" si="1"/>
        <v>May</v>
      </c>
      <c r="C9670" s="20" t="s">
        <v>7</v>
      </c>
      <c r="D9670" s="19" t="s">
        <v>118</v>
      </c>
      <c r="E9670" s="19" t="s">
        <v>23</v>
      </c>
      <c r="F9670" s="21">
        <v>2.0</v>
      </c>
      <c r="G9670" s="22">
        <v>48559.0</v>
      </c>
      <c r="H9670" s="15" t="str">
        <f t="shared" si="2"/>
        <v>Base Range</v>
      </c>
      <c r="I9670" s="22">
        <v>37148.0</v>
      </c>
      <c r="J9670" s="23">
        <f t="shared" si="3"/>
        <v>1.307176699</v>
      </c>
      <c r="K9670" s="24" t="str">
        <f t="shared" si="4"/>
        <v>Over Achived</v>
      </c>
    </row>
    <row r="9671" ht="22.5" customHeight="1">
      <c r="A9671" s="18">
        <v>45796.0</v>
      </c>
      <c r="B9671" s="19" t="str">
        <f t="shared" si="1"/>
        <v>May</v>
      </c>
      <c r="C9671" s="20" t="s">
        <v>7</v>
      </c>
      <c r="D9671" s="19" t="s">
        <v>118</v>
      </c>
      <c r="E9671" s="19" t="s">
        <v>9</v>
      </c>
      <c r="F9671" s="21">
        <v>4.0</v>
      </c>
      <c r="G9671" s="22">
        <v>102795.0</v>
      </c>
      <c r="H9671" s="15" t="str">
        <f t="shared" si="2"/>
        <v>Very High Range</v>
      </c>
      <c r="I9671" s="22">
        <v>92239.0</v>
      </c>
      <c r="J9671" s="23">
        <f t="shared" si="3"/>
        <v>1.11444183</v>
      </c>
      <c r="K9671" s="24" t="str">
        <f t="shared" si="4"/>
        <v>Over Achived</v>
      </c>
    </row>
    <row r="9672" ht="22.5" customHeight="1">
      <c r="A9672" s="18">
        <v>45796.0</v>
      </c>
      <c r="B9672" s="19" t="str">
        <f t="shared" si="1"/>
        <v>May</v>
      </c>
      <c r="C9672" s="20" t="s">
        <v>7</v>
      </c>
      <c r="D9672" s="19" t="s">
        <v>118</v>
      </c>
      <c r="E9672" s="19" t="s">
        <v>34</v>
      </c>
      <c r="F9672" s="21">
        <v>4.0</v>
      </c>
      <c r="G9672" s="22">
        <v>88300.0</v>
      </c>
      <c r="H9672" s="15" t="str">
        <f t="shared" si="2"/>
        <v>High Range</v>
      </c>
      <c r="I9672" s="22">
        <v>80903.0</v>
      </c>
      <c r="J9672" s="23">
        <f t="shared" si="3"/>
        <v>1.091430478</v>
      </c>
      <c r="K9672" s="24" t="str">
        <f t="shared" si="4"/>
        <v>Over Achived</v>
      </c>
    </row>
    <row r="9673" ht="22.5" customHeight="1">
      <c r="A9673" s="18">
        <v>45796.0</v>
      </c>
      <c r="B9673" s="19" t="str">
        <f t="shared" si="1"/>
        <v>May</v>
      </c>
      <c r="C9673" s="20" t="s">
        <v>7</v>
      </c>
      <c r="D9673" s="19" t="s">
        <v>118</v>
      </c>
      <c r="E9673" s="19" t="s">
        <v>38</v>
      </c>
      <c r="F9673" s="21">
        <v>2.0</v>
      </c>
      <c r="G9673" s="22">
        <v>67984.0</v>
      </c>
      <c r="H9673" s="15" t="str">
        <f t="shared" si="2"/>
        <v>Medium Range</v>
      </c>
      <c r="I9673" s="22">
        <v>47677.0</v>
      </c>
      <c r="J9673" s="23">
        <f t="shared" si="3"/>
        <v>1.425928645</v>
      </c>
      <c r="K9673" s="24" t="str">
        <f t="shared" si="4"/>
        <v>Over Achived</v>
      </c>
    </row>
    <row r="9674" ht="22.5" customHeight="1">
      <c r="A9674" s="18">
        <v>45796.0</v>
      </c>
      <c r="B9674" s="19" t="str">
        <f t="shared" si="1"/>
        <v>May</v>
      </c>
      <c r="C9674" s="20" t="s">
        <v>7</v>
      </c>
      <c r="D9674" s="19" t="s">
        <v>126</v>
      </c>
      <c r="E9674" s="19" t="s">
        <v>9</v>
      </c>
      <c r="F9674" s="21">
        <v>4.0</v>
      </c>
      <c r="G9674" s="22">
        <v>88923.0</v>
      </c>
      <c r="H9674" s="15" t="str">
        <f t="shared" si="2"/>
        <v>High Range</v>
      </c>
      <c r="I9674" s="22">
        <v>67893.0</v>
      </c>
      <c r="J9674" s="23">
        <f t="shared" si="3"/>
        <v>1.30975211</v>
      </c>
      <c r="K9674" s="24" t="str">
        <f t="shared" si="4"/>
        <v>Over Achived</v>
      </c>
    </row>
    <row r="9675" ht="22.5" customHeight="1">
      <c r="A9675" s="18">
        <v>45796.0</v>
      </c>
      <c r="B9675" s="19" t="str">
        <f t="shared" si="1"/>
        <v>May</v>
      </c>
      <c r="C9675" s="20" t="s">
        <v>7</v>
      </c>
      <c r="D9675" s="19" t="s">
        <v>126</v>
      </c>
      <c r="E9675" s="19" t="s">
        <v>68</v>
      </c>
      <c r="F9675" s="21">
        <v>2.0</v>
      </c>
      <c r="G9675" s="22">
        <v>43374.0</v>
      </c>
      <c r="H9675" s="15" t="str">
        <f t="shared" si="2"/>
        <v>Base Range</v>
      </c>
      <c r="I9675" s="22">
        <v>36388.0</v>
      </c>
      <c r="J9675" s="23">
        <f t="shared" si="3"/>
        <v>1.191986369</v>
      </c>
      <c r="K9675" s="24" t="str">
        <f t="shared" si="4"/>
        <v>Over Achived</v>
      </c>
    </row>
    <row r="9676" ht="22.5" customHeight="1">
      <c r="A9676" s="18">
        <v>45796.0</v>
      </c>
      <c r="B9676" s="19" t="str">
        <f t="shared" si="1"/>
        <v>May</v>
      </c>
      <c r="C9676" s="20" t="s">
        <v>7</v>
      </c>
      <c r="D9676" s="19" t="s">
        <v>126</v>
      </c>
      <c r="E9676" s="19" t="s">
        <v>9</v>
      </c>
      <c r="F9676" s="21">
        <v>4.0</v>
      </c>
      <c r="G9676" s="22">
        <v>85683.0</v>
      </c>
      <c r="H9676" s="15" t="str">
        <f t="shared" si="2"/>
        <v>High Range</v>
      </c>
      <c r="I9676" s="22">
        <v>63941.0</v>
      </c>
      <c r="J9676" s="23">
        <f t="shared" si="3"/>
        <v>1.340032217</v>
      </c>
      <c r="K9676" s="24" t="str">
        <f t="shared" si="4"/>
        <v>Over Achived</v>
      </c>
    </row>
    <row r="9677" ht="22.5" customHeight="1">
      <c r="A9677" s="18">
        <v>45796.0</v>
      </c>
      <c r="B9677" s="19" t="str">
        <f t="shared" si="1"/>
        <v>May</v>
      </c>
      <c r="C9677" s="20" t="s">
        <v>7</v>
      </c>
      <c r="D9677" s="19" t="s">
        <v>131</v>
      </c>
      <c r="E9677" s="19" t="s">
        <v>38</v>
      </c>
      <c r="F9677" s="21">
        <v>2.0</v>
      </c>
      <c r="G9677" s="22">
        <v>57611.0</v>
      </c>
      <c r="H9677" s="15" t="str">
        <f t="shared" si="2"/>
        <v>Medium Range</v>
      </c>
      <c r="I9677" s="22">
        <v>51398.0</v>
      </c>
      <c r="J9677" s="23">
        <f t="shared" si="3"/>
        <v>1.12088019</v>
      </c>
      <c r="K9677" s="24" t="str">
        <f t="shared" si="4"/>
        <v>Over Achived</v>
      </c>
    </row>
    <row r="9678" ht="22.5" customHeight="1">
      <c r="A9678" s="18">
        <v>45796.0</v>
      </c>
      <c r="B9678" s="19" t="str">
        <f t="shared" si="1"/>
        <v>May</v>
      </c>
      <c r="C9678" s="20" t="s">
        <v>7</v>
      </c>
      <c r="D9678" s="19" t="s">
        <v>8</v>
      </c>
      <c r="E9678" s="19" t="s">
        <v>68</v>
      </c>
      <c r="F9678" s="21">
        <v>2.0</v>
      </c>
      <c r="G9678" s="22">
        <v>42998.0</v>
      </c>
      <c r="H9678" s="15" t="str">
        <f t="shared" si="2"/>
        <v>Base Range</v>
      </c>
      <c r="I9678" s="22">
        <v>30246.0</v>
      </c>
      <c r="J9678" s="23">
        <f t="shared" si="3"/>
        <v>1.421609469</v>
      </c>
      <c r="K9678" s="24" t="str">
        <f t="shared" si="4"/>
        <v>Over Achived</v>
      </c>
    </row>
    <row r="9679" ht="22.5" customHeight="1">
      <c r="A9679" s="18">
        <v>45796.0</v>
      </c>
      <c r="B9679" s="19" t="str">
        <f t="shared" si="1"/>
        <v>May</v>
      </c>
      <c r="C9679" s="20" t="s">
        <v>7</v>
      </c>
      <c r="D9679" s="19" t="s">
        <v>131</v>
      </c>
      <c r="E9679" s="19" t="s">
        <v>23</v>
      </c>
      <c r="F9679" s="21">
        <v>2.0</v>
      </c>
      <c r="G9679" s="22">
        <v>40643.0</v>
      </c>
      <c r="H9679" s="15" t="str">
        <f t="shared" si="2"/>
        <v>Base Range</v>
      </c>
      <c r="I9679" s="22">
        <v>29710.0</v>
      </c>
      <c r="J9679" s="23">
        <f t="shared" si="3"/>
        <v>1.367990576</v>
      </c>
      <c r="K9679" s="24" t="str">
        <f t="shared" si="4"/>
        <v>Over Achived</v>
      </c>
    </row>
    <row r="9680" ht="22.5" customHeight="1">
      <c r="A9680" s="18">
        <v>45796.0</v>
      </c>
      <c r="B9680" s="19" t="str">
        <f t="shared" si="1"/>
        <v>May</v>
      </c>
      <c r="C9680" s="20" t="s">
        <v>92</v>
      </c>
      <c r="D9680" s="19" t="s">
        <v>93</v>
      </c>
      <c r="E9680" s="19" t="s">
        <v>9</v>
      </c>
      <c r="F9680" s="21">
        <v>2.0</v>
      </c>
      <c r="G9680" s="22">
        <v>64685.0</v>
      </c>
      <c r="H9680" s="15" t="str">
        <f t="shared" si="2"/>
        <v>Medium Range</v>
      </c>
      <c r="I9680" s="22">
        <v>68739.0</v>
      </c>
      <c r="J9680" s="23">
        <f t="shared" si="3"/>
        <v>0.941023291</v>
      </c>
      <c r="K9680" s="24" t="str">
        <f t="shared" si="4"/>
        <v>Target Not Meet</v>
      </c>
    </row>
    <row r="9681" ht="22.5" customHeight="1">
      <c r="A9681" s="18">
        <v>45796.0</v>
      </c>
      <c r="B9681" s="19" t="str">
        <f t="shared" si="1"/>
        <v>May</v>
      </c>
      <c r="C9681" s="20" t="s">
        <v>92</v>
      </c>
      <c r="D9681" s="19" t="s">
        <v>93</v>
      </c>
      <c r="E9681" s="19" t="s">
        <v>9</v>
      </c>
      <c r="F9681" s="21">
        <v>2.0</v>
      </c>
      <c r="G9681" s="22">
        <v>82385.0</v>
      </c>
      <c r="H9681" s="15" t="str">
        <f t="shared" si="2"/>
        <v>High Range</v>
      </c>
      <c r="I9681" s="22">
        <v>91427.0</v>
      </c>
      <c r="J9681" s="23">
        <f t="shared" si="3"/>
        <v>0.9011014252</v>
      </c>
      <c r="K9681" s="24" t="str">
        <f t="shared" si="4"/>
        <v>Target Not Meet</v>
      </c>
    </row>
    <row r="9682" ht="22.5" customHeight="1">
      <c r="A9682" s="18">
        <v>45796.0</v>
      </c>
      <c r="B9682" s="19" t="str">
        <f t="shared" si="1"/>
        <v>May</v>
      </c>
      <c r="C9682" s="20" t="s">
        <v>92</v>
      </c>
      <c r="D9682" s="19" t="s">
        <v>98</v>
      </c>
      <c r="E9682" s="19" t="s">
        <v>19</v>
      </c>
      <c r="F9682" s="21">
        <v>2.0</v>
      </c>
      <c r="G9682" s="22">
        <v>43263.0</v>
      </c>
      <c r="H9682" s="15" t="str">
        <f t="shared" si="2"/>
        <v>Base Range</v>
      </c>
      <c r="I9682" s="22">
        <v>46895.0</v>
      </c>
      <c r="J9682" s="23">
        <f t="shared" si="3"/>
        <v>0.9225503785</v>
      </c>
      <c r="K9682" s="24" t="str">
        <f t="shared" si="4"/>
        <v>Target Not Meet</v>
      </c>
    </row>
    <row r="9683" ht="22.5" customHeight="1">
      <c r="A9683" s="18">
        <v>45796.0</v>
      </c>
      <c r="B9683" s="19" t="str">
        <f t="shared" si="1"/>
        <v>May</v>
      </c>
      <c r="C9683" s="20" t="s">
        <v>92</v>
      </c>
      <c r="D9683" s="19" t="s">
        <v>98</v>
      </c>
      <c r="E9683" s="19" t="s">
        <v>9</v>
      </c>
      <c r="F9683" s="21">
        <v>2.0</v>
      </c>
      <c r="G9683" s="22">
        <v>80319.0</v>
      </c>
      <c r="H9683" s="15" t="str">
        <f t="shared" si="2"/>
        <v>High Range</v>
      </c>
      <c r="I9683" s="22">
        <v>96253.0</v>
      </c>
      <c r="J9683" s="23">
        <f t="shared" si="3"/>
        <v>0.8344571078</v>
      </c>
      <c r="K9683" s="24" t="str">
        <f t="shared" si="4"/>
        <v>Target Not Meet</v>
      </c>
    </row>
    <row r="9684" ht="22.5" customHeight="1">
      <c r="A9684" s="18">
        <v>45796.0</v>
      </c>
      <c r="B9684" s="19" t="str">
        <f t="shared" si="1"/>
        <v>May</v>
      </c>
      <c r="C9684" s="20" t="s">
        <v>7</v>
      </c>
      <c r="D9684" s="19" t="s">
        <v>131</v>
      </c>
      <c r="E9684" s="19" t="s">
        <v>9</v>
      </c>
      <c r="F9684" s="21">
        <v>3.0</v>
      </c>
      <c r="G9684" s="22">
        <v>105492.0</v>
      </c>
      <c r="H9684" s="15" t="str">
        <f t="shared" si="2"/>
        <v>Very High Range</v>
      </c>
      <c r="I9684" s="22">
        <v>97508.0</v>
      </c>
      <c r="J9684" s="23">
        <f t="shared" si="3"/>
        <v>1.081880461</v>
      </c>
      <c r="K9684" s="24" t="str">
        <f t="shared" si="4"/>
        <v>Over Achived</v>
      </c>
    </row>
    <row r="9685" ht="22.5" customHeight="1">
      <c r="A9685" s="18">
        <v>45796.0</v>
      </c>
      <c r="B9685" s="19" t="str">
        <f t="shared" si="1"/>
        <v>May</v>
      </c>
      <c r="C9685" s="20" t="s">
        <v>92</v>
      </c>
      <c r="D9685" s="19" t="s">
        <v>93</v>
      </c>
      <c r="E9685" s="19" t="s">
        <v>34</v>
      </c>
      <c r="F9685" s="21">
        <v>2.0</v>
      </c>
      <c r="G9685" s="22">
        <v>59173.0</v>
      </c>
      <c r="H9685" s="15" t="str">
        <f t="shared" si="2"/>
        <v>Medium Range</v>
      </c>
      <c r="I9685" s="22">
        <v>71800.0</v>
      </c>
      <c r="J9685" s="23">
        <f t="shared" si="3"/>
        <v>0.8241364903</v>
      </c>
      <c r="K9685" s="24" t="str">
        <f t="shared" si="4"/>
        <v>Target Not Meet</v>
      </c>
    </row>
    <row r="9686" ht="22.5" customHeight="1">
      <c r="A9686" s="18">
        <v>45796.0</v>
      </c>
      <c r="B9686" s="19" t="str">
        <f t="shared" si="1"/>
        <v>May</v>
      </c>
      <c r="C9686" s="20" t="s">
        <v>92</v>
      </c>
      <c r="D9686" s="19" t="s">
        <v>144</v>
      </c>
      <c r="E9686" s="19" t="s">
        <v>23</v>
      </c>
      <c r="F9686" s="21">
        <v>2.0</v>
      </c>
      <c r="G9686" s="22">
        <v>34486.0</v>
      </c>
      <c r="H9686" s="15" t="str">
        <f t="shared" si="2"/>
        <v>Base Range</v>
      </c>
      <c r="I9686" s="22">
        <v>26336.0</v>
      </c>
      <c r="J9686" s="23">
        <f t="shared" si="3"/>
        <v>1.309462333</v>
      </c>
      <c r="K9686" s="24" t="str">
        <f t="shared" si="4"/>
        <v>Over Achived</v>
      </c>
    </row>
    <row r="9687" ht="22.5" customHeight="1">
      <c r="A9687" s="18">
        <v>45796.0</v>
      </c>
      <c r="B9687" s="19" t="str">
        <f t="shared" si="1"/>
        <v>May</v>
      </c>
      <c r="C9687" s="20" t="s">
        <v>92</v>
      </c>
      <c r="D9687" s="19" t="s">
        <v>144</v>
      </c>
      <c r="E9687" s="19" t="s">
        <v>68</v>
      </c>
      <c r="F9687" s="21">
        <v>1.0</v>
      </c>
      <c r="G9687" s="22">
        <v>27719.0</v>
      </c>
      <c r="H9687" s="15" t="str">
        <f t="shared" si="2"/>
        <v>Base Range</v>
      </c>
      <c r="I9687" s="22">
        <v>23129.0</v>
      </c>
      <c r="J9687" s="23">
        <f t="shared" si="3"/>
        <v>1.19845216</v>
      </c>
      <c r="K9687" s="24" t="str">
        <f t="shared" si="4"/>
        <v>Over Achived</v>
      </c>
    </row>
    <row r="9688" ht="22.5" customHeight="1">
      <c r="A9688" s="18">
        <v>45796.0</v>
      </c>
      <c r="B9688" s="19" t="str">
        <f t="shared" si="1"/>
        <v>May</v>
      </c>
      <c r="C9688" s="20" t="s">
        <v>92</v>
      </c>
      <c r="D9688" s="25" t="s">
        <v>149</v>
      </c>
      <c r="E9688" s="19" t="s">
        <v>9</v>
      </c>
      <c r="F9688" s="21">
        <v>2.0</v>
      </c>
      <c r="G9688" s="22">
        <v>77089.0</v>
      </c>
      <c r="H9688" s="15" t="str">
        <f t="shared" si="2"/>
        <v>High Range</v>
      </c>
      <c r="I9688" s="22">
        <v>67491.0</v>
      </c>
      <c r="J9688" s="23">
        <f t="shared" si="3"/>
        <v>1.142211554</v>
      </c>
      <c r="K9688" s="24" t="str">
        <f t="shared" si="4"/>
        <v>Over Achived</v>
      </c>
    </row>
    <row r="9689" ht="22.5" customHeight="1">
      <c r="A9689" s="18">
        <v>45796.0</v>
      </c>
      <c r="B9689" s="19" t="str">
        <f t="shared" si="1"/>
        <v>May</v>
      </c>
      <c r="C9689" s="20" t="s">
        <v>92</v>
      </c>
      <c r="D9689" s="25" t="s">
        <v>149</v>
      </c>
      <c r="E9689" s="19" t="s">
        <v>63</v>
      </c>
      <c r="F9689" s="21">
        <v>2.0</v>
      </c>
      <c r="G9689" s="22">
        <v>64042.0</v>
      </c>
      <c r="H9689" s="15" t="str">
        <f t="shared" si="2"/>
        <v>Medium Range</v>
      </c>
      <c r="I9689" s="22">
        <v>52799.0</v>
      </c>
      <c r="J9689" s="23">
        <f t="shared" si="3"/>
        <v>1.212939639</v>
      </c>
      <c r="K9689" s="24" t="str">
        <f t="shared" si="4"/>
        <v>Over Achived</v>
      </c>
    </row>
    <row r="9690" ht="22.5" customHeight="1">
      <c r="A9690" s="18">
        <v>45796.0</v>
      </c>
      <c r="B9690" s="19" t="str">
        <f t="shared" si="1"/>
        <v>May</v>
      </c>
      <c r="C9690" s="20" t="s">
        <v>92</v>
      </c>
      <c r="D9690" s="25" t="s">
        <v>149</v>
      </c>
      <c r="E9690" s="19" t="s">
        <v>26</v>
      </c>
      <c r="F9690" s="21">
        <v>2.0</v>
      </c>
      <c r="G9690" s="22">
        <v>58085.0</v>
      </c>
      <c r="H9690" s="15" t="str">
        <f t="shared" si="2"/>
        <v>Medium Range</v>
      </c>
      <c r="I9690" s="22">
        <v>44226.0</v>
      </c>
      <c r="J9690" s="23">
        <f t="shared" si="3"/>
        <v>1.313367702</v>
      </c>
      <c r="K9690" s="24" t="str">
        <f t="shared" si="4"/>
        <v>Over Achived</v>
      </c>
    </row>
    <row r="9691" ht="22.5" customHeight="1">
      <c r="A9691" s="18">
        <v>45796.0</v>
      </c>
      <c r="B9691" s="19" t="str">
        <f t="shared" si="1"/>
        <v>May</v>
      </c>
      <c r="C9691" s="20" t="s">
        <v>92</v>
      </c>
      <c r="D9691" s="25" t="s">
        <v>149</v>
      </c>
      <c r="E9691" s="19" t="s">
        <v>9</v>
      </c>
      <c r="F9691" s="21">
        <v>3.0</v>
      </c>
      <c r="G9691" s="22">
        <v>76778.0</v>
      </c>
      <c r="H9691" s="15" t="str">
        <f t="shared" si="2"/>
        <v>High Range</v>
      </c>
      <c r="I9691" s="22">
        <v>71554.0</v>
      </c>
      <c r="J9691" s="23">
        <f t="shared" si="3"/>
        <v>1.073007798</v>
      </c>
      <c r="K9691" s="24" t="str">
        <f t="shared" si="4"/>
        <v>Over Achived</v>
      </c>
    </row>
    <row r="9692" ht="22.5" customHeight="1">
      <c r="A9692" s="18">
        <v>45796.0</v>
      </c>
      <c r="B9692" s="19" t="str">
        <f t="shared" si="1"/>
        <v>May</v>
      </c>
      <c r="C9692" s="20" t="s">
        <v>92</v>
      </c>
      <c r="D9692" s="19" t="s">
        <v>158</v>
      </c>
      <c r="E9692" s="19" t="s">
        <v>63</v>
      </c>
      <c r="F9692" s="21">
        <v>2.0</v>
      </c>
      <c r="G9692" s="22">
        <v>67034.0</v>
      </c>
      <c r="H9692" s="15" t="str">
        <f t="shared" si="2"/>
        <v>Medium Range</v>
      </c>
      <c r="I9692" s="22">
        <v>58080.0</v>
      </c>
      <c r="J9692" s="23">
        <f t="shared" si="3"/>
        <v>1.154166667</v>
      </c>
      <c r="K9692" s="24" t="str">
        <f t="shared" si="4"/>
        <v>Over Achived</v>
      </c>
    </row>
    <row r="9693" ht="22.5" customHeight="1">
      <c r="A9693" s="18">
        <v>45796.0</v>
      </c>
      <c r="B9693" s="19" t="str">
        <f t="shared" si="1"/>
        <v>May</v>
      </c>
      <c r="C9693" s="20" t="s">
        <v>92</v>
      </c>
      <c r="D9693" s="19" t="s">
        <v>158</v>
      </c>
      <c r="E9693" s="19" t="s">
        <v>34</v>
      </c>
      <c r="F9693" s="21">
        <v>3.0</v>
      </c>
      <c r="G9693" s="22">
        <v>73818.0</v>
      </c>
      <c r="H9693" s="15" t="str">
        <f t="shared" si="2"/>
        <v>High Range</v>
      </c>
      <c r="I9693" s="22">
        <v>60257.0</v>
      </c>
      <c r="J9693" s="23">
        <f t="shared" si="3"/>
        <v>1.225052691</v>
      </c>
      <c r="K9693" s="24" t="str">
        <f t="shared" si="4"/>
        <v>Over Achived</v>
      </c>
    </row>
    <row r="9694" ht="22.5" customHeight="1">
      <c r="A9694" s="18">
        <v>45796.0</v>
      </c>
      <c r="B9694" s="19" t="str">
        <f t="shared" si="1"/>
        <v>May</v>
      </c>
      <c r="C9694" s="20" t="s">
        <v>92</v>
      </c>
      <c r="D9694" s="25" t="s">
        <v>149</v>
      </c>
      <c r="E9694" s="19" t="s">
        <v>19</v>
      </c>
      <c r="F9694" s="21">
        <v>2.0</v>
      </c>
      <c r="G9694" s="22">
        <v>44291.0</v>
      </c>
      <c r="H9694" s="15" t="str">
        <f t="shared" si="2"/>
        <v>Base Range</v>
      </c>
      <c r="I9694" s="22">
        <v>41075.0</v>
      </c>
      <c r="J9694" s="23">
        <f t="shared" si="3"/>
        <v>1.0782958</v>
      </c>
      <c r="K9694" s="24" t="str">
        <f t="shared" si="4"/>
        <v>Over Achived</v>
      </c>
    </row>
    <row r="9695" ht="22.5" customHeight="1">
      <c r="A9695" s="18">
        <v>45797.0</v>
      </c>
      <c r="B9695" s="19" t="str">
        <f t="shared" si="1"/>
        <v>May</v>
      </c>
      <c r="C9695" s="20" t="s">
        <v>13</v>
      </c>
      <c r="D9695" s="19" t="s">
        <v>169</v>
      </c>
      <c r="E9695" s="19" t="s">
        <v>34</v>
      </c>
      <c r="F9695" s="21">
        <v>2.0</v>
      </c>
      <c r="G9695" s="22">
        <v>45690.0</v>
      </c>
      <c r="H9695" s="15" t="str">
        <f t="shared" si="2"/>
        <v>Base Range</v>
      </c>
      <c r="I9695" s="22">
        <v>51188.0</v>
      </c>
      <c r="J9695" s="23">
        <f t="shared" si="3"/>
        <v>0.8925920138</v>
      </c>
      <c r="K9695" s="24" t="str">
        <f t="shared" si="4"/>
        <v>Target Not Meet</v>
      </c>
    </row>
    <row r="9696" ht="22.5" customHeight="1">
      <c r="A9696" s="18">
        <v>45797.0</v>
      </c>
      <c r="B9696" s="19" t="str">
        <f t="shared" si="1"/>
        <v>May</v>
      </c>
      <c r="C9696" s="20" t="s">
        <v>13</v>
      </c>
      <c r="D9696" s="19" t="s">
        <v>37</v>
      </c>
      <c r="E9696" s="19" t="s">
        <v>34</v>
      </c>
      <c r="F9696" s="21">
        <v>2.0</v>
      </c>
      <c r="G9696" s="22">
        <v>47389.0</v>
      </c>
      <c r="H9696" s="15" t="str">
        <f t="shared" si="2"/>
        <v>Base Range</v>
      </c>
      <c r="I9696" s="22">
        <v>61416.0</v>
      </c>
      <c r="J9696" s="23">
        <f t="shared" si="3"/>
        <v>0.7716067474</v>
      </c>
      <c r="K9696" s="24" t="str">
        <f t="shared" si="4"/>
        <v>Target Not Meet</v>
      </c>
    </row>
    <row r="9697" ht="22.5" customHeight="1">
      <c r="A9697" s="18">
        <v>45797.0</v>
      </c>
      <c r="B9697" s="19" t="str">
        <f t="shared" si="1"/>
        <v>May</v>
      </c>
      <c r="C9697" s="20" t="s">
        <v>13</v>
      </c>
      <c r="D9697" s="19" t="s">
        <v>37</v>
      </c>
      <c r="E9697" s="19" t="s">
        <v>34</v>
      </c>
      <c r="F9697" s="21">
        <v>2.0</v>
      </c>
      <c r="G9697" s="22">
        <v>46087.0</v>
      </c>
      <c r="H9697" s="15" t="str">
        <f t="shared" si="2"/>
        <v>Base Range</v>
      </c>
      <c r="I9697" s="22">
        <v>52589.0</v>
      </c>
      <c r="J9697" s="23">
        <f t="shared" si="3"/>
        <v>0.8763619768</v>
      </c>
      <c r="K9697" s="24" t="str">
        <f t="shared" si="4"/>
        <v>Target Not Meet</v>
      </c>
    </row>
    <row r="9698" ht="22.5" customHeight="1">
      <c r="A9698" s="18">
        <v>45797.0</v>
      </c>
      <c r="B9698" s="19" t="str">
        <f t="shared" si="1"/>
        <v>May</v>
      </c>
      <c r="C9698" s="20" t="s">
        <v>13</v>
      </c>
      <c r="D9698" s="19" t="s">
        <v>37</v>
      </c>
      <c r="E9698" s="19" t="s">
        <v>63</v>
      </c>
      <c r="F9698" s="21">
        <v>2.0</v>
      </c>
      <c r="G9698" s="22">
        <v>56965.0</v>
      </c>
      <c r="H9698" s="15" t="str">
        <f t="shared" si="2"/>
        <v>Medium Range</v>
      </c>
      <c r="I9698" s="22">
        <v>73773.0</v>
      </c>
      <c r="J9698" s="23">
        <f t="shared" si="3"/>
        <v>0.7721659686</v>
      </c>
      <c r="K9698" s="24" t="str">
        <f t="shared" si="4"/>
        <v>Target Not Meet</v>
      </c>
    </row>
    <row r="9699" ht="22.5" customHeight="1">
      <c r="A9699" s="18">
        <v>45797.0</v>
      </c>
      <c r="B9699" s="19" t="str">
        <f t="shared" si="1"/>
        <v>May</v>
      </c>
      <c r="C9699" s="20" t="s">
        <v>13</v>
      </c>
      <c r="D9699" s="19" t="s">
        <v>29</v>
      </c>
      <c r="E9699" s="19" t="s">
        <v>63</v>
      </c>
      <c r="F9699" s="21">
        <v>2.0</v>
      </c>
      <c r="G9699" s="22">
        <v>45505.0</v>
      </c>
      <c r="H9699" s="15" t="str">
        <f t="shared" si="2"/>
        <v>Base Range</v>
      </c>
      <c r="I9699" s="22">
        <v>57360.0</v>
      </c>
      <c r="J9699" s="23">
        <f t="shared" si="3"/>
        <v>0.7933228731</v>
      </c>
      <c r="K9699" s="24" t="str">
        <f t="shared" si="4"/>
        <v>Target Not Meet</v>
      </c>
    </row>
    <row r="9700" ht="22.5" customHeight="1">
      <c r="A9700" s="18">
        <v>45797.0</v>
      </c>
      <c r="B9700" s="19" t="str">
        <f t="shared" si="1"/>
        <v>May</v>
      </c>
      <c r="C9700" s="20" t="s">
        <v>13</v>
      </c>
      <c r="D9700" s="19" t="s">
        <v>29</v>
      </c>
      <c r="E9700" s="19" t="s">
        <v>9</v>
      </c>
      <c r="F9700" s="21">
        <v>3.0</v>
      </c>
      <c r="G9700" s="22">
        <v>58508.0</v>
      </c>
      <c r="H9700" s="15" t="str">
        <f t="shared" si="2"/>
        <v>Medium Range</v>
      </c>
      <c r="I9700" s="22">
        <v>74681.0</v>
      </c>
      <c r="J9700" s="23">
        <f t="shared" si="3"/>
        <v>0.7834388934</v>
      </c>
      <c r="K9700" s="24" t="str">
        <f t="shared" si="4"/>
        <v>Target Not Meet</v>
      </c>
    </row>
    <row r="9701" ht="22.5" customHeight="1">
      <c r="A9701" s="18">
        <v>45797.0</v>
      </c>
      <c r="B9701" s="19" t="str">
        <f t="shared" si="1"/>
        <v>May</v>
      </c>
      <c r="C9701" s="20" t="s">
        <v>92</v>
      </c>
      <c r="D9701" s="19" t="s">
        <v>93</v>
      </c>
      <c r="E9701" s="19" t="s">
        <v>26</v>
      </c>
      <c r="F9701" s="21">
        <v>2.0</v>
      </c>
      <c r="G9701" s="22">
        <v>58243.0</v>
      </c>
      <c r="H9701" s="15" t="str">
        <f t="shared" si="2"/>
        <v>Medium Range</v>
      </c>
      <c r="I9701" s="22">
        <v>72658.0</v>
      </c>
      <c r="J9701" s="23">
        <f t="shared" si="3"/>
        <v>0.8016047786</v>
      </c>
      <c r="K9701" s="24" t="str">
        <f t="shared" si="4"/>
        <v>Target Not Meet</v>
      </c>
    </row>
    <row r="9702" ht="22.5" customHeight="1">
      <c r="A9702" s="18">
        <v>45797.0</v>
      </c>
      <c r="B9702" s="19" t="str">
        <f t="shared" si="1"/>
        <v>May</v>
      </c>
      <c r="C9702" s="20" t="s">
        <v>13</v>
      </c>
      <c r="D9702" s="19" t="s">
        <v>18</v>
      </c>
      <c r="E9702" s="19" t="s">
        <v>34</v>
      </c>
      <c r="F9702" s="21">
        <v>2.0</v>
      </c>
      <c r="G9702" s="22">
        <v>49018.0</v>
      </c>
      <c r="H9702" s="15" t="str">
        <f t="shared" si="2"/>
        <v>Base Range</v>
      </c>
      <c r="I9702" s="22">
        <v>42569.0</v>
      </c>
      <c r="J9702" s="23">
        <f t="shared" si="3"/>
        <v>1.15149522</v>
      </c>
      <c r="K9702" s="24" t="str">
        <f t="shared" si="4"/>
        <v>Over Achived</v>
      </c>
    </row>
    <row r="9703" ht="22.5" customHeight="1">
      <c r="A9703" s="18">
        <v>45797.0</v>
      </c>
      <c r="B9703" s="19" t="str">
        <f t="shared" si="1"/>
        <v>May</v>
      </c>
      <c r="C9703" s="20" t="s">
        <v>13</v>
      </c>
      <c r="D9703" s="19" t="s">
        <v>18</v>
      </c>
      <c r="E9703" s="19" t="s">
        <v>26</v>
      </c>
      <c r="F9703" s="21">
        <v>2.0</v>
      </c>
      <c r="G9703" s="22">
        <v>34782.0</v>
      </c>
      <c r="H9703" s="15" t="str">
        <f t="shared" si="2"/>
        <v>Base Range</v>
      </c>
      <c r="I9703" s="22">
        <v>30054.0</v>
      </c>
      <c r="J9703" s="23">
        <f t="shared" si="3"/>
        <v>1.15731683</v>
      </c>
      <c r="K9703" s="24" t="str">
        <f t="shared" si="4"/>
        <v>Over Achived</v>
      </c>
    </row>
    <row r="9704" ht="22.5" customHeight="1">
      <c r="A9704" s="18">
        <v>45797.0</v>
      </c>
      <c r="B9704" s="19" t="str">
        <f t="shared" si="1"/>
        <v>May</v>
      </c>
      <c r="C9704" s="20" t="s">
        <v>13</v>
      </c>
      <c r="D9704" s="19" t="s">
        <v>14</v>
      </c>
      <c r="E9704" s="19" t="s">
        <v>38</v>
      </c>
      <c r="F9704" s="21">
        <v>1.0</v>
      </c>
      <c r="G9704" s="22">
        <v>36211.0</v>
      </c>
      <c r="H9704" s="15" t="str">
        <f t="shared" si="2"/>
        <v>Base Range</v>
      </c>
      <c r="I9704" s="22">
        <v>32765.0</v>
      </c>
      <c r="J9704" s="23">
        <f t="shared" si="3"/>
        <v>1.105173203</v>
      </c>
      <c r="K9704" s="24" t="str">
        <f t="shared" si="4"/>
        <v>Over Achived</v>
      </c>
    </row>
    <row r="9705" ht="22.5" customHeight="1">
      <c r="A9705" s="18">
        <v>45797.0</v>
      </c>
      <c r="B9705" s="19" t="str">
        <f t="shared" si="1"/>
        <v>May</v>
      </c>
      <c r="C9705" s="20" t="s">
        <v>13</v>
      </c>
      <c r="D9705" s="19" t="s">
        <v>14</v>
      </c>
      <c r="E9705" s="19" t="s">
        <v>26</v>
      </c>
      <c r="F9705" s="21">
        <v>2.0</v>
      </c>
      <c r="G9705" s="22">
        <v>37735.0</v>
      </c>
      <c r="H9705" s="15" t="str">
        <f t="shared" si="2"/>
        <v>Base Range</v>
      </c>
      <c r="I9705" s="22">
        <v>32010.0</v>
      </c>
      <c r="J9705" s="23">
        <f t="shared" si="3"/>
        <v>1.178850359</v>
      </c>
      <c r="K9705" s="24" t="str">
        <f t="shared" si="4"/>
        <v>Over Achived</v>
      </c>
    </row>
    <row r="9706" ht="22.5" customHeight="1">
      <c r="A9706" s="18">
        <v>45797.0</v>
      </c>
      <c r="B9706" s="19" t="str">
        <f t="shared" si="1"/>
        <v>May</v>
      </c>
      <c r="C9706" s="20" t="s">
        <v>92</v>
      </c>
      <c r="D9706" s="19" t="s">
        <v>93</v>
      </c>
      <c r="E9706" s="19" t="s">
        <v>26</v>
      </c>
      <c r="F9706" s="21">
        <v>2.0</v>
      </c>
      <c r="G9706" s="22">
        <v>52418.0</v>
      </c>
      <c r="H9706" s="15" t="str">
        <f t="shared" si="2"/>
        <v>Medium Range</v>
      </c>
      <c r="I9706" s="22">
        <v>57435.0</v>
      </c>
      <c r="J9706" s="23">
        <f t="shared" si="3"/>
        <v>0.9126490816</v>
      </c>
      <c r="K9706" s="24" t="str">
        <f t="shared" si="4"/>
        <v>Target Not Meet</v>
      </c>
    </row>
    <row r="9707" ht="22.5" customHeight="1">
      <c r="A9707" s="18">
        <v>45797.0</v>
      </c>
      <c r="B9707" s="19" t="str">
        <f t="shared" si="1"/>
        <v>May</v>
      </c>
      <c r="C9707" s="20" t="s">
        <v>13</v>
      </c>
      <c r="D9707" s="19" t="s">
        <v>169</v>
      </c>
      <c r="E9707" s="19" t="s">
        <v>68</v>
      </c>
      <c r="F9707" s="21">
        <v>1.0</v>
      </c>
      <c r="G9707" s="22">
        <v>20591.0</v>
      </c>
      <c r="H9707" s="15" t="str">
        <f t="shared" si="2"/>
        <v>Base Range</v>
      </c>
      <c r="I9707" s="22">
        <v>22014.0</v>
      </c>
      <c r="J9707" s="23">
        <f t="shared" si="3"/>
        <v>0.9353593168</v>
      </c>
      <c r="K9707" s="24" t="str">
        <f t="shared" si="4"/>
        <v>Target Not Meet</v>
      </c>
    </row>
    <row r="9708" ht="22.5" customHeight="1">
      <c r="A9708" s="18">
        <v>45797.0</v>
      </c>
      <c r="B9708" s="19" t="str">
        <f t="shared" si="1"/>
        <v>May</v>
      </c>
      <c r="C9708" s="20" t="s">
        <v>13</v>
      </c>
      <c r="D9708" s="19" t="s">
        <v>29</v>
      </c>
      <c r="E9708" s="19" t="s">
        <v>68</v>
      </c>
      <c r="F9708" s="21">
        <v>1.0</v>
      </c>
      <c r="G9708" s="22">
        <v>24700.0</v>
      </c>
      <c r="H9708" s="15" t="str">
        <f t="shared" si="2"/>
        <v>Base Range</v>
      </c>
      <c r="I9708" s="22">
        <v>31388.0</v>
      </c>
      <c r="J9708" s="23">
        <f t="shared" si="3"/>
        <v>0.7869249395</v>
      </c>
      <c r="K9708" s="24" t="str">
        <f t="shared" si="4"/>
        <v>Target Not Meet</v>
      </c>
    </row>
    <row r="9709" ht="22.5" customHeight="1">
      <c r="A9709" s="18">
        <v>45797.0</v>
      </c>
      <c r="B9709" s="19" t="str">
        <f t="shared" si="1"/>
        <v>May</v>
      </c>
      <c r="C9709" s="20" t="s">
        <v>57</v>
      </c>
      <c r="D9709" s="19" t="s">
        <v>58</v>
      </c>
      <c r="E9709" s="19" t="s">
        <v>63</v>
      </c>
      <c r="F9709" s="21">
        <v>1.0</v>
      </c>
      <c r="G9709" s="22">
        <v>13797.0</v>
      </c>
      <c r="H9709" s="15" t="str">
        <f t="shared" si="2"/>
        <v>Base Range</v>
      </c>
      <c r="I9709" s="22">
        <v>11581.0</v>
      </c>
      <c r="J9709" s="23">
        <f t="shared" si="3"/>
        <v>1.191347897</v>
      </c>
      <c r="K9709" s="24" t="str">
        <f t="shared" si="4"/>
        <v>Over Achived</v>
      </c>
    </row>
    <row r="9710" ht="22.5" customHeight="1">
      <c r="A9710" s="18">
        <v>45797.0</v>
      </c>
      <c r="B9710" s="19" t="str">
        <f t="shared" si="1"/>
        <v>May</v>
      </c>
      <c r="C9710" s="20" t="s">
        <v>57</v>
      </c>
      <c r="D9710" s="19" t="s">
        <v>71</v>
      </c>
      <c r="E9710" s="19" t="s">
        <v>26</v>
      </c>
      <c r="F9710" s="21">
        <v>1.0</v>
      </c>
      <c r="G9710" s="22">
        <v>25240.0</v>
      </c>
      <c r="H9710" s="15" t="str">
        <f t="shared" si="2"/>
        <v>Base Range</v>
      </c>
      <c r="I9710" s="22">
        <v>30332.0</v>
      </c>
      <c r="J9710" s="23">
        <f t="shared" si="3"/>
        <v>0.832124489</v>
      </c>
      <c r="K9710" s="24" t="str">
        <f t="shared" si="4"/>
        <v>Target Not Meet</v>
      </c>
    </row>
    <row r="9711" ht="22.5" customHeight="1">
      <c r="A9711" s="18">
        <v>45797.0</v>
      </c>
      <c r="B9711" s="19" t="str">
        <f t="shared" si="1"/>
        <v>May</v>
      </c>
      <c r="C9711" s="20" t="s">
        <v>57</v>
      </c>
      <c r="D9711" s="19" t="s">
        <v>58</v>
      </c>
      <c r="E9711" s="19" t="s">
        <v>23</v>
      </c>
      <c r="F9711" s="21">
        <v>1.0</v>
      </c>
      <c r="G9711" s="22">
        <v>20785.0</v>
      </c>
      <c r="H9711" s="15" t="str">
        <f t="shared" si="2"/>
        <v>Base Range</v>
      </c>
      <c r="I9711" s="22">
        <v>17834.0</v>
      </c>
      <c r="J9711" s="23">
        <f t="shared" si="3"/>
        <v>1.16547045</v>
      </c>
      <c r="K9711" s="24" t="str">
        <f t="shared" si="4"/>
        <v>Over Achived</v>
      </c>
    </row>
    <row r="9712" ht="22.5" customHeight="1">
      <c r="A9712" s="18">
        <v>45797.0</v>
      </c>
      <c r="B9712" s="19" t="str">
        <f t="shared" si="1"/>
        <v>May</v>
      </c>
      <c r="C9712" s="20" t="s">
        <v>57</v>
      </c>
      <c r="D9712" s="25" t="s">
        <v>62</v>
      </c>
      <c r="E9712" s="19" t="s">
        <v>26</v>
      </c>
      <c r="F9712" s="21">
        <v>1.0</v>
      </c>
      <c r="G9712" s="22">
        <v>30116.0</v>
      </c>
      <c r="H9712" s="15" t="str">
        <f t="shared" si="2"/>
        <v>Base Range</v>
      </c>
      <c r="I9712" s="22">
        <v>25090.0</v>
      </c>
      <c r="J9712" s="23">
        <f t="shared" si="3"/>
        <v>1.200318852</v>
      </c>
      <c r="K9712" s="24" t="str">
        <f t="shared" si="4"/>
        <v>Over Achived</v>
      </c>
    </row>
    <row r="9713" ht="22.5" customHeight="1">
      <c r="A9713" s="18">
        <v>45797.0</v>
      </c>
      <c r="B9713" s="19" t="str">
        <f t="shared" si="1"/>
        <v>May</v>
      </c>
      <c r="C9713" s="20" t="s">
        <v>57</v>
      </c>
      <c r="D9713" s="25" t="s">
        <v>62</v>
      </c>
      <c r="E9713" s="19" t="s">
        <v>26</v>
      </c>
      <c r="F9713" s="21">
        <v>1.0</v>
      </c>
      <c r="G9713" s="22">
        <v>29159.0</v>
      </c>
      <c r="H9713" s="15" t="str">
        <f t="shared" si="2"/>
        <v>Base Range</v>
      </c>
      <c r="I9713" s="22">
        <v>23415.0</v>
      </c>
      <c r="J9713" s="23">
        <f t="shared" si="3"/>
        <v>1.245312834</v>
      </c>
      <c r="K9713" s="24" t="str">
        <f t="shared" si="4"/>
        <v>Over Achived</v>
      </c>
    </row>
    <row r="9714" ht="22.5" customHeight="1">
      <c r="A9714" s="18">
        <v>45797.0</v>
      </c>
      <c r="B9714" s="19" t="str">
        <f t="shared" si="1"/>
        <v>May</v>
      </c>
      <c r="C9714" s="20" t="s">
        <v>57</v>
      </c>
      <c r="D9714" s="19" t="s">
        <v>71</v>
      </c>
      <c r="E9714" s="19" t="s">
        <v>26</v>
      </c>
      <c r="F9714" s="21">
        <v>1.0</v>
      </c>
      <c r="G9714" s="22">
        <v>25841.0</v>
      </c>
      <c r="H9714" s="15" t="str">
        <f t="shared" si="2"/>
        <v>Base Range</v>
      </c>
      <c r="I9714" s="22">
        <v>31854.0</v>
      </c>
      <c r="J9714" s="23">
        <f t="shared" si="3"/>
        <v>0.8112324983</v>
      </c>
      <c r="K9714" s="24" t="str">
        <f t="shared" si="4"/>
        <v>Target Not Meet</v>
      </c>
    </row>
    <row r="9715" ht="22.5" customHeight="1">
      <c r="A9715" s="18">
        <v>45797.0</v>
      </c>
      <c r="B9715" s="19" t="str">
        <f t="shared" si="1"/>
        <v>May</v>
      </c>
      <c r="C9715" s="20" t="s">
        <v>57</v>
      </c>
      <c r="D9715" s="19" t="s">
        <v>71</v>
      </c>
      <c r="E9715" s="19" t="s">
        <v>68</v>
      </c>
      <c r="F9715" s="21">
        <v>1.0</v>
      </c>
      <c r="G9715" s="22">
        <v>16464.0</v>
      </c>
      <c r="H9715" s="15" t="str">
        <f t="shared" si="2"/>
        <v>Base Range</v>
      </c>
      <c r="I9715" s="22">
        <v>19390.0</v>
      </c>
      <c r="J9715" s="23">
        <f t="shared" si="3"/>
        <v>0.8490974729</v>
      </c>
      <c r="K9715" s="24" t="str">
        <f t="shared" si="4"/>
        <v>Target Not Meet</v>
      </c>
    </row>
    <row r="9716" ht="22.5" customHeight="1">
      <c r="A9716" s="18">
        <v>45797.0</v>
      </c>
      <c r="B9716" s="19" t="str">
        <f t="shared" si="1"/>
        <v>May</v>
      </c>
      <c r="C9716" s="20" t="s">
        <v>57</v>
      </c>
      <c r="D9716" s="19" t="s">
        <v>71</v>
      </c>
      <c r="E9716" s="19" t="s">
        <v>68</v>
      </c>
      <c r="F9716" s="21">
        <v>1.0</v>
      </c>
      <c r="G9716" s="22">
        <v>19784.0</v>
      </c>
      <c r="H9716" s="15" t="str">
        <f t="shared" si="2"/>
        <v>Base Range</v>
      </c>
      <c r="I9716" s="22">
        <v>24795.0</v>
      </c>
      <c r="J9716" s="23">
        <f t="shared" si="3"/>
        <v>0.797902803</v>
      </c>
      <c r="K9716" s="24" t="str">
        <f t="shared" si="4"/>
        <v>Target Not Meet</v>
      </c>
    </row>
    <row r="9717" ht="22.5" customHeight="1">
      <c r="A9717" s="18">
        <v>45797.0</v>
      </c>
      <c r="B9717" s="19" t="str">
        <f t="shared" si="1"/>
        <v>May</v>
      </c>
      <c r="C9717" s="20" t="s">
        <v>57</v>
      </c>
      <c r="D9717" s="19" t="s">
        <v>80</v>
      </c>
      <c r="E9717" s="19" t="s">
        <v>38</v>
      </c>
      <c r="F9717" s="21">
        <v>1.0</v>
      </c>
      <c r="G9717" s="22">
        <v>29392.0</v>
      </c>
      <c r="H9717" s="15" t="str">
        <f t="shared" si="2"/>
        <v>Base Range</v>
      </c>
      <c r="I9717" s="22">
        <v>32560.0</v>
      </c>
      <c r="J9717" s="23">
        <f t="shared" si="3"/>
        <v>0.9027027027</v>
      </c>
      <c r="K9717" s="24" t="str">
        <f t="shared" si="4"/>
        <v>Target Not Meet</v>
      </c>
    </row>
    <row r="9718" ht="22.5" customHeight="1">
      <c r="A9718" s="18">
        <v>45797.0</v>
      </c>
      <c r="B9718" s="19" t="str">
        <f t="shared" si="1"/>
        <v>May</v>
      </c>
      <c r="C9718" s="20" t="s">
        <v>57</v>
      </c>
      <c r="D9718" s="19" t="s">
        <v>80</v>
      </c>
      <c r="E9718" s="19" t="s">
        <v>19</v>
      </c>
      <c r="F9718" s="21">
        <v>1.0</v>
      </c>
      <c r="G9718" s="22">
        <v>18869.0</v>
      </c>
      <c r="H9718" s="15" t="str">
        <f t="shared" si="2"/>
        <v>Base Range</v>
      </c>
      <c r="I9718" s="22">
        <v>22198.0</v>
      </c>
      <c r="J9718" s="23">
        <f t="shared" si="3"/>
        <v>0.8500315344</v>
      </c>
      <c r="K9718" s="24" t="str">
        <f t="shared" si="4"/>
        <v>Target Not Meet</v>
      </c>
    </row>
    <row r="9719" ht="22.5" customHeight="1">
      <c r="A9719" s="18">
        <v>45797.0</v>
      </c>
      <c r="B9719" s="19" t="str">
        <f t="shared" si="1"/>
        <v>May</v>
      </c>
      <c r="C9719" s="20" t="s">
        <v>57</v>
      </c>
      <c r="D9719" s="19" t="s">
        <v>85</v>
      </c>
      <c r="E9719" s="19" t="s">
        <v>38</v>
      </c>
      <c r="F9719" s="21">
        <v>1.0</v>
      </c>
      <c r="G9719" s="22">
        <v>23885.0</v>
      </c>
      <c r="H9719" s="15" t="str">
        <f t="shared" si="2"/>
        <v>Base Range</v>
      </c>
      <c r="I9719" s="22">
        <v>29119.0</v>
      </c>
      <c r="J9719" s="23">
        <f t="shared" si="3"/>
        <v>0.8202548164</v>
      </c>
      <c r="K9719" s="24" t="str">
        <f t="shared" si="4"/>
        <v>Target Not Meet</v>
      </c>
    </row>
    <row r="9720" ht="22.5" customHeight="1">
      <c r="A9720" s="18">
        <v>45797.0</v>
      </c>
      <c r="B9720" s="19" t="str">
        <f t="shared" si="1"/>
        <v>May</v>
      </c>
      <c r="C9720" s="20" t="s">
        <v>57</v>
      </c>
      <c r="D9720" s="19" t="s">
        <v>85</v>
      </c>
      <c r="E9720" s="19" t="s">
        <v>26</v>
      </c>
      <c r="F9720" s="21">
        <v>1.0</v>
      </c>
      <c r="G9720" s="22">
        <v>24677.0</v>
      </c>
      <c r="H9720" s="15" t="str">
        <f t="shared" si="2"/>
        <v>Base Range</v>
      </c>
      <c r="I9720" s="22">
        <v>27939.0</v>
      </c>
      <c r="J9720" s="23">
        <f t="shared" si="3"/>
        <v>0.8832456423</v>
      </c>
      <c r="K9720" s="24" t="str">
        <f t="shared" si="4"/>
        <v>Target Not Meet</v>
      </c>
    </row>
    <row r="9721" ht="22.5" customHeight="1">
      <c r="A9721" s="18">
        <v>45797.0</v>
      </c>
      <c r="B9721" s="19" t="str">
        <f t="shared" si="1"/>
        <v>May</v>
      </c>
      <c r="C9721" s="20" t="s">
        <v>57</v>
      </c>
      <c r="D9721" s="19" t="s">
        <v>85</v>
      </c>
      <c r="E9721" s="19" t="s">
        <v>68</v>
      </c>
      <c r="F9721" s="21">
        <v>1.0</v>
      </c>
      <c r="G9721" s="22">
        <v>18488.0</v>
      </c>
      <c r="H9721" s="15" t="str">
        <f t="shared" si="2"/>
        <v>Base Range</v>
      </c>
      <c r="I9721" s="22">
        <v>22774.0</v>
      </c>
      <c r="J9721" s="23">
        <f t="shared" si="3"/>
        <v>0.8118029332</v>
      </c>
      <c r="K9721" s="24" t="str">
        <f t="shared" si="4"/>
        <v>Target Not Meet</v>
      </c>
    </row>
    <row r="9722" ht="22.5" customHeight="1">
      <c r="A9722" s="18">
        <v>45797.0</v>
      </c>
      <c r="B9722" s="19" t="str">
        <f t="shared" si="1"/>
        <v>May</v>
      </c>
      <c r="C9722" s="20" t="s">
        <v>57</v>
      </c>
      <c r="D9722" s="19" t="s">
        <v>85</v>
      </c>
      <c r="E9722" s="19" t="s">
        <v>63</v>
      </c>
      <c r="F9722" s="21">
        <v>1.0</v>
      </c>
      <c r="G9722" s="22">
        <v>16990.0</v>
      </c>
      <c r="H9722" s="15" t="str">
        <f t="shared" si="2"/>
        <v>Base Range</v>
      </c>
      <c r="I9722" s="22">
        <v>18549.0</v>
      </c>
      <c r="J9722" s="23">
        <f t="shared" si="3"/>
        <v>0.9159523424</v>
      </c>
      <c r="K9722" s="24" t="str">
        <f t="shared" si="4"/>
        <v>Target Not Meet</v>
      </c>
    </row>
    <row r="9723" ht="22.5" customHeight="1">
      <c r="A9723" s="18">
        <v>45797.0</v>
      </c>
      <c r="B9723" s="19" t="str">
        <f t="shared" si="1"/>
        <v>May</v>
      </c>
      <c r="C9723" s="20" t="s">
        <v>57</v>
      </c>
      <c r="D9723" s="19" t="s">
        <v>85</v>
      </c>
      <c r="E9723" s="19" t="s">
        <v>63</v>
      </c>
      <c r="F9723" s="21">
        <v>1.0</v>
      </c>
      <c r="G9723" s="22">
        <v>17485.0</v>
      </c>
      <c r="H9723" s="15" t="str">
        <f t="shared" si="2"/>
        <v>Base Range</v>
      </c>
      <c r="I9723" s="22">
        <v>20850.0</v>
      </c>
      <c r="J9723" s="23">
        <f t="shared" si="3"/>
        <v>0.8386091127</v>
      </c>
      <c r="K9723" s="24" t="str">
        <f t="shared" si="4"/>
        <v>Target Not Meet</v>
      </c>
    </row>
    <row r="9724" ht="22.5" customHeight="1">
      <c r="A9724" s="18">
        <v>45797.0</v>
      </c>
      <c r="B9724" s="19" t="str">
        <f t="shared" si="1"/>
        <v>May</v>
      </c>
      <c r="C9724" s="20" t="s">
        <v>92</v>
      </c>
      <c r="D9724" s="19" t="s">
        <v>93</v>
      </c>
      <c r="E9724" s="19" t="s">
        <v>34</v>
      </c>
      <c r="F9724" s="21">
        <v>3.0</v>
      </c>
      <c r="G9724" s="22">
        <v>72154.0</v>
      </c>
      <c r="H9724" s="15" t="str">
        <f t="shared" si="2"/>
        <v>High Range</v>
      </c>
      <c r="I9724" s="22">
        <v>79741.0</v>
      </c>
      <c r="J9724" s="23">
        <f t="shared" si="3"/>
        <v>0.9048544663</v>
      </c>
      <c r="K9724" s="24" t="str">
        <f t="shared" si="4"/>
        <v>Target Not Meet</v>
      </c>
    </row>
    <row r="9725" ht="22.5" customHeight="1">
      <c r="A9725" s="18">
        <v>45797.0</v>
      </c>
      <c r="B9725" s="19" t="str">
        <f t="shared" si="1"/>
        <v>May</v>
      </c>
      <c r="C9725" s="20" t="s">
        <v>57</v>
      </c>
      <c r="D9725" s="19" t="s">
        <v>58</v>
      </c>
      <c r="E9725" s="19" t="s">
        <v>34</v>
      </c>
      <c r="F9725" s="21">
        <v>2.0</v>
      </c>
      <c r="G9725" s="22">
        <v>38220.0</v>
      </c>
      <c r="H9725" s="15" t="str">
        <f t="shared" si="2"/>
        <v>Base Range</v>
      </c>
      <c r="I9725" s="22">
        <v>28827.0</v>
      </c>
      <c r="J9725" s="23">
        <f t="shared" si="3"/>
        <v>1.325840358</v>
      </c>
      <c r="K9725" s="24" t="str">
        <f t="shared" si="4"/>
        <v>Over Achived</v>
      </c>
    </row>
    <row r="9726" ht="22.5" customHeight="1">
      <c r="A9726" s="18">
        <v>45797.0</v>
      </c>
      <c r="B9726" s="19" t="str">
        <f t="shared" si="1"/>
        <v>May</v>
      </c>
      <c r="C9726" s="20" t="s">
        <v>92</v>
      </c>
      <c r="D9726" s="19" t="s">
        <v>98</v>
      </c>
      <c r="E9726" s="19" t="s">
        <v>23</v>
      </c>
      <c r="F9726" s="21">
        <v>2.0</v>
      </c>
      <c r="G9726" s="22">
        <v>38532.0</v>
      </c>
      <c r="H9726" s="15" t="str">
        <f t="shared" si="2"/>
        <v>Base Range</v>
      </c>
      <c r="I9726" s="22">
        <v>40532.0</v>
      </c>
      <c r="J9726" s="23">
        <f t="shared" si="3"/>
        <v>0.9506562716</v>
      </c>
      <c r="K9726" s="24" t="str">
        <f t="shared" si="4"/>
        <v>Target Not Meet</v>
      </c>
    </row>
    <row r="9727" ht="22.5" customHeight="1">
      <c r="A9727" s="18">
        <v>45797.0</v>
      </c>
      <c r="B9727" s="19" t="str">
        <f t="shared" si="1"/>
        <v>May</v>
      </c>
      <c r="C9727" s="20" t="s">
        <v>92</v>
      </c>
      <c r="D9727" s="19" t="s">
        <v>98</v>
      </c>
      <c r="E9727" s="19" t="s">
        <v>9</v>
      </c>
      <c r="F9727" s="21">
        <v>3.0</v>
      </c>
      <c r="G9727" s="22">
        <v>66254.0</v>
      </c>
      <c r="H9727" s="15" t="str">
        <f t="shared" si="2"/>
        <v>Medium Range</v>
      </c>
      <c r="I9727" s="22">
        <v>73988.0</v>
      </c>
      <c r="J9727" s="23">
        <f t="shared" si="3"/>
        <v>0.8954695356</v>
      </c>
      <c r="K9727" s="24" t="str">
        <f t="shared" si="4"/>
        <v>Target Not Meet</v>
      </c>
    </row>
    <row r="9728" ht="22.5" customHeight="1">
      <c r="A9728" s="18">
        <v>45797.0</v>
      </c>
      <c r="B9728" s="19" t="str">
        <f t="shared" si="1"/>
        <v>May</v>
      </c>
      <c r="C9728" s="20" t="s">
        <v>92</v>
      </c>
      <c r="D9728" s="19" t="s">
        <v>98</v>
      </c>
      <c r="E9728" s="19" t="s">
        <v>9</v>
      </c>
      <c r="F9728" s="21">
        <v>3.0</v>
      </c>
      <c r="G9728" s="22">
        <v>77029.0</v>
      </c>
      <c r="H9728" s="15" t="str">
        <f t="shared" si="2"/>
        <v>High Range</v>
      </c>
      <c r="I9728" s="22">
        <v>81823.0</v>
      </c>
      <c r="J9728" s="23">
        <f t="shared" si="3"/>
        <v>0.941410117</v>
      </c>
      <c r="K9728" s="24" t="str">
        <f t="shared" si="4"/>
        <v>Target Not Meet</v>
      </c>
    </row>
    <row r="9729" ht="22.5" customHeight="1">
      <c r="A9729" s="18">
        <v>45797.0</v>
      </c>
      <c r="B9729" s="19" t="str">
        <f t="shared" si="1"/>
        <v>May</v>
      </c>
      <c r="C9729" s="20" t="s">
        <v>7</v>
      </c>
      <c r="D9729" s="19" t="s">
        <v>126</v>
      </c>
      <c r="E9729" s="19" t="s">
        <v>23</v>
      </c>
      <c r="F9729" s="21">
        <v>2.0</v>
      </c>
      <c r="G9729" s="22">
        <v>44031.0</v>
      </c>
      <c r="H9729" s="15" t="str">
        <f t="shared" si="2"/>
        <v>Base Range</v>
      </c>
      <c r="I9729" s="22">
        <v>39572.0</v>
      </c>
      <c r="J9729" s="23">
        <f t="shared" si="3"/>
        <v>1.112680683</v>
      </c>
      <c r="K9729" s="24" t="str">
        <f t="shared" si="4"/>
        <v>Over Achived</v>
      </c>
    </row>
    <row r="9730" ht="22.5" customHeight="1">
      <c r="A9730" s="18">
        <v>45797.0</v>
      </c>
      <c r="B9730" s="19" t="str">
        <f t="shared" si="1"/>
        <v>May</v>
      </c>
      <c r="C9730" s="20" t="s">
        <v>7</v>
      </c>
      <c r="D9730" s="19" t="s">
        <v>126</v>
      </c>
      <c r="E9730" s="19" t="s">
        <v>68</v>
      </c>
      <c r="F9730" s="21">
        <v>2.0</v>
      </c>
      <c r="G9730" s="22">
        <v>38347.0</v>
      </c>
      <c r="H9730" s="15" t="str">
        <f t="shared" si="2"/>
        <v>Base Range</v>
      </c>
      <c r="I9730" s="22">
        <v>34877.0</v>
      </c>
      <c r="J9730" s="23">
        <f t="shared" si="3"/>
        <v>1.099492502</v>
      </c>
      <c r="K9730" s="24" t="str">
        <f t="shared" si="4"/>
        <v>Over Achived</v>
      </c>
    </row>
    <row r="9731" ht="22.5" customHeight="1">
      <c r="A9731" s="18">
        <v>45797.0</v>
      </c>
      <c r="B9731" s="19" t="str">
        <f t="shared" si="1"/>
        <v>May</v>
      </c>
      <c r="C9731" s="20" t="s">
        <v>7</v>
      </c>
      <c r="D9731" s="19" t="s">
        <v>126</v>
      </c>
      <c r="E9731" s="19" t="s">
        <v>9</v>
      </c>
      <c r="F9731" s="21">
        <v>4.0</v>
      </c>
      <c r="G9731" s="22">
        <v>98522.0</v>
      </c>
      <c r="H9731" s="15" t="str">
        <f t="shared" si="2"/>
        <v>Very High Range</v>
      </c>
      <c r="I9731" s="22">
        <v>89653.0</v>
      </c>
      <c r="J9731" s="23">
        <f t="shared" si="3"/>
        <v>1.098925859</v>
      </c>
      <c r="K9731" s="24" t="str">
        <f t="shared" si="4"/>
        <v>Over Achived</v>
      </c>
    </row>
    <row r="9732" ht="22.5" customHeight="1">
      <c r="A9732" s="18">
        <v>45797.0</v>
      </c>
      <c r="B9732" s="19" t="str">
        <f t="shared" si="1"/>
        <v>May</v>
      </c>
      <c r="C9732" s="20" t="s">
        <v>7</v>
      </c>
      <c r="D9732" s="19" t="s">
        <v>126</v>
      </c>
      <c r="E9732" s="19" t="s">
        <v>38</v>
      </c>
      <c r="F9732" s="21">
        <v>3.0</v>
      </c>
      <c r="G9732" s="22">
        <v>69150.0</v>
      </c>
      <c r="H9732" s="15" t="str">
        <f t="shared" si="2"/>
        <v>Medium Range</v>
      </c>
      <c r="I9732" s="22">
        <v>62132.0</v>
      </c>
      <c r="J9732" s="23">
        <f t="shared" si="3"/>
        <v>1.112953068</v>
      </c>
      <c r="K9732" s="24" t="str">
        <f t="shared" si="4"/>
        <v>Over Achived</v>
      </c>
    </row>
    <row r="9733" ht="22.5" customHeight="1">
      <c r="A9733" s="18">
        <v>45797.0</v>
      </c>
      <c r="B9733" s="19" t="str">
        <f t="shared" si="1"/>
        <v>May</v>
      </c>
      <c r="C9733" s="20" t="s">
        <v>7</v>
      </c>
      <c r="D9733" s="19" t="s">
        <v>118</v>
      </c>
      <c r="E9733" s="19" t="s">
        <v>9</v>
      </c>
      <c r="F9733" s="21">
        <v>3.0</v>
      </c>
      <c r="G9733" s="22">
        <v>90029.0</v>
      </c>
      <c r="H9733" s="15" t="str">
        <f t="shared" si="2"/>
        <v>Very High Range</v>
      </c>
      <c r="I9733" s="22">
        <v>69942.0</v>
      </c>
      <c r="J9733" s="23">
        <f t="shared" si="3"/>
        <v>1.287195105</v>
      </c>
      <c r="K9733" s="24" t="str">
        <f t="shared" si="4"/>
        <v>Over Achived</v>
      </c>
    </row>
    <row r="9734" ht="22.5" customHeight="1">
      <c r="A9734" s="18">
        <v>45797.0</v>
      </c>
      <c r="B9734" s="19" t="str">
        <f t="shared" si="1"/>
        <v>May</v>
      </c>
      <c r="C9734" s="20" t="s">
        <v>7</v>
      </c>
      <c r="D9734" s="19" t="s">
        <v>118</v>
      </c>
      <c r="E9734" s="19" t="s">
        <v>68</v>
      </c>
      <c r="F9734" s="21">
        <v>2.0</v>
      </c>
      <c r="G9734" s="22">
        <v>47099.0</v>
      </c>
      <c r="H9734" s="15" t="str">
        <f t="shared" si="2"/>
        <v>Base Range</v>
      </c>
      <c r="I9734" s="22">
        <v>44414.0</v>
      </c>
      <c r="J9734" s="23">
        <f t="shared" si="3"/>
        <v>1.060453911</v>
      </c>
      <c r="K9734" s="24" t="str">
        <f t="shared" si="4"/>
        <v>Over Achived</v>
      </c>
    </row>
    <row r="9735" ht="22.5" customHeight="1">
      <c r="A9735" s="18">
        <v>45797.0</v>
      </c>
      <c r="B9735" s="19" t="str">
        <f t="shared" si="1"/>
        <v>May</v>
      </c>
      <c r="C9735" s="20" t="s">
        <v>7</v>
      </c>
      <c r="D9735" s="19" t="s">
        <v>131</v>
      </c>
      <c r="E9735" s="19" t="s">
        <v>34</v>
      </c>
      <c r="F9735" s="21">
        <v>4.0</v>
      </c>
      <c r="G9735" s="22">
        <v>95468.0</v>
      </c>
      <c r="H9735" s="15" t="str">
        <f t="shared" si="2"/>
        <v>Very High Range</v>
      </c>
      <c r="I9735" s="22">
        <v>70391.0</v>
      </c>
      <c r="J9735" s="23">
        <f t="shared" si="3"/>
        <v>1.35625293</v>
      </c>
      <c r="K9735" s="24" t="str">
        <f t="shared" si="4"/>
        <v>Over Achived</v>
      </c>
    </row>
    <row r="9736" ht="22.5" customHeight="1">
      <c r="A9736" s="18">
        <v>45797.0</v>
      </c>
      <c r="B9736" s="19" t="str">
        <f t="shared" si="1"/>
        <v>May</v>
      </c>
      <c r="C9736" s="20" t="s">
        <v>7</v>
      </c>
      <c r="D9736" s="19" t="s">
        <v>118</v>
      </c>
      <c r="E9736" s="19" t="s">
        <v>23</v>
      </c>
      <c r="F9736" s="21">
        <v>2.0</v>
      </c>
      <c r="G9736" s="22">
        <v>51689.0</v>
      </c>
      <c r="H9736" s="15" t="str">
        <f t="shared" si="2"/>
        <v>Medium Range</v>
      </c>
      <c r="I9736" s="22">
        <v>46883.0</v>
      </c>
      <c r="J9736" s="23">
        <f t="shared" si="3"/>
        <v>1.102510505</v>
      </c>
      <c r="K9736" s="24" t="str">
        <f t="shared" si="4"/>
        <v>Over Achived</v>
      </c>
    </row>
    <row r="9737" ht="22.5" customHeight="1">
      <c r="A9737" s="18">
        <v>45797.0</v>
      </c>
      <c r="B9737" s="19" t="str">
        <f t="shared" si="1"/>
        <v>May</v>
      </c>
      <c r="C9737" s="20" t="s">
        <v>7</v>
      </c>
      <c r="D9737" s="19" t="s">
        <v>106</v>
      </c>
      <c r="E9737" s="19" t="s">
        <v>34</v>
      </c>
      <c r="F9737" s="21">
        <v>3.0</v>
      </c>
      <c r="G9737" s="22">
        <v>99537.0</v>
      </c>
      <c r="H9737" s="15" t="str">
        <f t="shared" si="2"/>
        <v>Very High Range</v>
      </c>
      <c r="I9737" s="22">
        <v>93228.0</v>
      </c>
      <c r="J9737" s="23">
        <f t="shared" si="3"/>
        <v>1.067672802</v>
      </c>
      <c r="K9737" s="24" t="str">
        <f t="shared" si="4"/>
        <v>Over Achived</v>
      </c>
    </row>
    <row r="9738" ht="22.5" customHeight="1">
      <c r="A9738" s="18">
        <v>45797.0</v>
      </c>
      <c r="B9738" s="19" t="str">
        <f t="shared" si="1"/>
        <v>May</v>
      </c>
      <c r="C9738" s="20" t="s">
        <v>7</v>
      </c>
      <c r="D9738" s="19" t="s">
        <v>106</v>
      </c>
      <c r="E9738" s="19" t="s">
        <v>9</v>
      </c>
      <c r="F9738" s="21">
        <v>4.0</v>
      </c>
      <c r="G9738" s="22">
        <v>85848.0</v>
      </c>
      <c r="H9738" s="15" t="str">
        <f t="shared" si="2"/>
        <v>High Range</v>
      </c>
      <c r="I9738" s="22">
        <v>77641.0</v>
      </c>
      <c r="J9738" s="23">
        <f t="shared" si="3"/>
        <v>1.10570446</v>
      </c>
      <c r="K9738" s="24" t="str">
        <f t="shared" si="4"/>
        <v>Over Achived</v>
      </c>
    </row>
    <row r="9739" ht="22.5" customHeight="1">
      <c r="A9739" s="18">
        <v>45797.0</v>
      </c>
      <c r="B9739" s="19" t="str">
        <f t="shared" si="1"/>
        <v>May</v>
      </c>
      <c r="C9739" s="20" t="s">
        <v>7</v>
      </c>
      <c r="D9739" s="19" t="s">
        <v>106</v>
      </c>
      <c r="E9739" s="19" t="s">
        <v>38</v>
      </c>
      <c r="F9739" s="21">
        <v>2.0</v>
      </c>
      <c r="G9739" s="22">
        <v>58717.0</v>
      </c>
      <c r="H9739" s="15" t="str">
        <f t="shared" si="2"/>
        <v>Medium Range</v>
      </c>
      <c r="I9739" s="22">
        <v>52562.0</v>
      </c>
      <c r="J9739" s="23">
        <f t="shared" si="3"/>
        <v>1.117099806</v>
      </c>
      <c r="K9739" s="24" t="str">
        <f t="shared" si="4"/>
        <v>Over Achived</v>
      </c>
    </row>
    <row r="9740" ht="22.5" customHeight="1">
      <c r="A9740" s="18">
        <v>45797.0</v>
      </c>
      <c r="B9740" s="19" t="str">
        <f t="shared" si="1"/>
        <v>May</v>
      </c>
      <c r="C9740" s="20" t="s">
        <v>7</v>
      </c>
      <c r="D9740" s="19" t="s">
        <v>8</v>
      </c>
      <c r="E9740" s="19" t="s">
        <v>38</v>
      </c>
      <c r="F9740" s="21">
        <v>3.0</v>
      </c>
      <c r="G9740" s="22">
        <v>57530.0</v>
      </c>
      <c r="H9740" s="15" t="str">
        <f t="shared" si="2"/>
        <v>Medium Range</v>
      </c>
      <c r="I9740" s="22">
        <v>46723.0</v>
      </c>
      <c r="J9740" s="23">
        <f t="shared" si="3"/>
        <v>1.23129936</v>
      </c>
      <c r="K9740" s="24" t="str">
        <f t="shared" si="4"/>
        <v>Over Achived</v>
      </c>
    </row>
    <row r="9741" ht="22.5" customHeight="1">
      <c r="A9741" s="18">
        <v>45797.0</v>
      </c>
      <c r="B9741" s="19" t="str">
        <f t="shared" si="1"/>
        <v>May</v>
      </c>
      <c r="C9741" s="20" t="s">
        <v>7</v>
      </c>
      <c r="D9741" s="19" t="s">
        <v>8</v>
      </c>
      <c r="E9741" s="19" t="s">
        <v>34</v>
      </c>
      <c r="F9741" s="21">
        <v>3.0</v>
      </c>
      <c r="G9741" s="22">
        <v>81749.0</v>
      </c>
      <c r="H9741" s="15" t="str">
        <f t="shared" si="2"/>
        <v>High Range</v>
      </c>
      <c r="I9741" s="22">
        <v>57974.0</v>
      </c>
      <c r="J9741" s="23">
        <f t="shared" si="3"/>
        <v>1.41009763</v>
      </c>
      <c r="K9741" s="24" t="str">
        <f t="shared" si="4"/>
        <v>Over Achived</v>
      </c>
    </row>
    <row r="9742" ht="22.5" customHeight="1">
      <c r="A9742" s="18">
        <v>45797.0</v>
      </c>
      <c r="B9742" s="19" t="str">
        <f t="shared" si="1"/>
        <v>May</v>
      </c>
      <c r="C9742" s="20" t="s">
        <v>92</v>
      </c>
      <c r="D9742" s="19" t="s">
        <v>98</v>
      </c>
      <c r="E9742" s="19" t="s">
        <v>9</v>
      </c>
      <c r="F9742" s="21">
        <v>3.0</v>
      </c>
      <c r="G9742" s="22">
        <v>74639.0</v>
      </c>
      <c r="H9742" s="15" t="str">
        <f t="shared" si="2"/>
        <v>High Range</v>
      </c>
      <c r="I9742" s="22">
        <v>90447.0</v>
      </c>
      <c r="J9742" s="23">
        <f t="shared" si="3"/>
        <v>0.8252236116</v>
      </c>
      <c r="K9742" s="24" t="str">
        <f t="shared" si="4"/>
        <v>Target Not Meet</v>
      </c>
    </row>
    <row r="9743" ht="22.5" customHeight="1">
      <c r="A9743" s="18">
        <v>45797.0</v>
      </c>
      <c r="B9743" s="19" t="str">
        <f t="shared" si="1"/>
        <v>May</v>
      </c>
      <c r="C9743" s="20" t="s">
        <v>7</v>
      </c>
      <c r="D9743" s="19" t="s">
        <v>106</v>
      </c>
      <c r="E9743" s="19" t="s">
        <v>68</v>
      </c>
      <c r="F9743" s="21">
        <v>2.0</v>
      </c>
      <c r="G9743" s="22">
        <v>39829.0</v>
      </c>
      <c r="H9743" s="15" t="str">
        <f t="shared" si="2"/>
        <v>Base Range</v>
      </c>
      <c r="I9743" s="22">
        <v>34766.0</v>
      </c>
      <c r="J9743" s="23">
        <f t="shared" si="3"/>
        <v>1.145630789</v>
      </c>
      <c r="K9743" s="24" t="str">
        <f t="shared" si="4"/>
        <v>Over Achived</v>
      </c>
    </row>
    <row r="9744" ht="22.5" customHeight="1">
      <c r="A9744" s="18">
        <v>45797.0</v>
      </c>
      <c r="B9744" s="19" t="str">
        <f t="shared" si="1"/>
        <v>May</v>
      </c>
      <c r="C9744" s="20" t="s">
        <v>7</v>
      </c>
      <c r="D9744" s="19" t="s">
        <v>131</v>
      </c>
      <c r="E9744" s="19" t="s">
        <v>23</v>
      </c>
      <c r="F9744" s="21">
        <v>2.0</v>
      </c>
      <c r="G9744" s="22">
        <v>45043.0</v>
      </c>
      <c r="H9744" s="15" t="str">
        <f t="shared" si="2"/>
        <v>Base Range</v>
      </c>
      <c r="I9744" s="22">
        <v>37691.0</v>
      </c>
      <c r="J9744" s="23">
        <f t="shared" si="3"/>
        <v>1.195059829</v>
      </c>
      <c r="K9744" s="24" t="str">
        <f t="shared" si="4"/>
        <v>Over Achived</v>
      </c>
    </row>
    <row r="9745" ht="22.5" customHeight="1">
      <c r="A9745" s="18">
        <v>45797.0</v>
      </c>
      <c r="B9745" s="19" t="str">
        <f t="shared" si="1"/>
        <v>May</v>
      </c>
      <c r="C9745" s="20" t="s">
        <v>7</v>
      </c>
      <c r="D9745" s="19" t="s">
        <v>118</v>
      </c>
      <c r="E9745" s="19" t="s">
        <v>23</v>
      </c>
      <c r="F9745" s="21">
        <v>2.0</v>
      </c>
      <c r="G9745" s="22">
        <v>46783.0</v>
      </c>
      <c r="H9745" s="15" t="str">
        <f t="shared" si="2"/>
        <v>Base Range</v>
      </c>
      <c r="I9745" s="22">
        <v>33658.0</v>
      </c>
      <c r="J9745" s="23">
        <f t="shared" si="3"/>
        <v>1.389951869</v>
      </c>
      <c r="K9745" s="24" t="str">
        <f t="shared" si="4"/>
        <v>Over Achived</v>
      </c>
    </row>
    <row r="9746" ht="22.5" customHeight="1">
      <c r="A9746" s="18">
        <v>45797.0</v>
      </c>
      <c r="B9746" s="19" t="str">
        <f t="shared" si="1"/>
        <v>May</v>
      </c>
      <c r="C9746" s="20" t="s">
        <v>92</v>
      </c>
      <c r="D9746" s="19" t="s">
        <v>158</v>
      </c>
      <c r="E9746" s="19" t="s">
        <v>34</v>
      </c>
      <c r="F9746" s="21">
        <v>3.0</v>
      </c>
      <c r="G9746" s="22">
        <v>70066.0</v>
      </c>
      <c r="H9746" s="15" t="str">
        <f t="shared" si="2"/>
        <v>High Range</v>
      </c>
      <c r="I9746" s="22">
        <v>53403.0</v>
      </c>
      <c r="J9746" s="23">
        <f t="shared" si="3"/>
        <v>1.312023669</v>
      </c>
      <c r="K9746" s="24" t="str">
        <f t="shared" si="4"/>
        <v>Over Achived</v>
      </c>
    </row>
    <row r="9747" ht="22.5" customHeight="1">
      <c r="A9747" s="18">
        <v>45797.0</v>
      </c>
      <c r="B9747" s="19" t="str">
        <f t="shared" si="1"/>
        <v>May</v>
      </c>
      <c r="C9747" s="20" t="s">
        <v>7</v>
      </c>
      <c r="D9747" s="19" t="s">
        <v>131</v>
      </c>
      <c r="E9747" s="19" t="s">
        <v>9</v>
      </c>
      <c r="F9747" s="21">
        <v>3.0</v>
      </c>
      <c r="G9747" s="22">
        <v>90407.0</v>
      </c>
      <c r="H9747" s="15" t="str">
        <f t="shared" si="2"/>
        <v>Very High Range</v>
      </c>
      <c r="I9747" s="22">
        <v>63904.0</v>
      </c>
      <c r="J9747" s="23">
        <f t="shared" si="3"/>
        <v>1.414731472</v>
      </c>
      <c r="K9747" s="24" t="str">
        <f t="shared" si="4"/>
        <v>Over Achived</v>
      </c>
    </row>
    <row r="9748" ht="22.5" customHeight="1">
      <c r="A9748" s="18">
        <v>45797.0</v>
      </c>
      <c r="B9748" s="19" t="str">
        <f t="shared" si="1"/>
        <v>May</v>
      </c>
      <c r="C9748" s="20" t="s">
        <v>92</v>
      </c>
      <c r="D9748" s="19" t="s">
        <v>98</v>
      </c>
      <c r="E9748" s="19" t="s">
        <v>19</v>
      </c>
      <c r="F9748" s="21">
        <v>2.0</v>
      </c>
      <c r="G9748" s="22">
        <v>40397.0</v>
      </c>
      <c r="H9748" s="15" t="str">
        <f t="shared" si="2"/>
        <v>Base Range</v>
      </c>
      <c r="I9748" s="22">
        <v>44764.0</v>
      </c>
      <c r="J9748" s="23">
        <f t="shared" si="3"/>
        <v>0.9024439282</v>
      </c>
      <c r="K9748" s="24" t="str">
        <f t="shared" si="4"/>
        <v>Target Not Meet</v>
      </c>
    </row>
    <row r="9749" ht="22.5" customHeight="1">
      <c r="A9749" s="18">
        <v>45797.0</v>
      </c>
      <c r="B9749" s="19" t="str">
        <f t="shared" si="1"/>
        <v>May</v>
      </c>
      <c r="C9749" s="20" t="s">
        <v>92</v>
      </c>
      <c r="D9749" s="19" t="s">
        <v>144</v>
      </c>
      <c r="E9749" s="19" t="s">
        <v>23</v>
      </c>
      <c r="F9749" s="21">
        <v>2.0</v>
      </c>
      <c r="G9749" s="22">
        <v>38804.0</v>
      </c>
      <c r="H9749" s="15" t="str">
        <f t="shared" si="2"/>
        <v>Base Range</v>
      </c>
      <c r="I9749" s="22">
        <v>33256.0</v>
      </c>
      <c r="J9749" s="23">
        <f t="shared" si="3"/>
        <v>1.166827039</v>
      </c>
      <c r="K9749" s="24" t="str">
        <f t="shared" si="4"/>
        <v>Over Achived</v>
      </c>
    </row>
    <row r="9750" ht="22.5" customHeight="1">
      <c r="A9750" s="18">
        <v>45797.0</v>
      </c>
      <c r="B9750" s="19" t="str">
        <f t="shared" si="1"/>
        <v>May</v>
      </c>
      <c r="C9750" s="20" t="s">
        <v>92</v>
      </c>
      <c r="D9750" s="19" t="s">
        <v>144</v>
      </c>
      <c r="E9750" s="19" t="s">
        <v>63</v>
      </c>
      <c r="F9750" s="21">
        <v>3.0</v>
      </c>
      <c r="G9750" s="22">
        <v>78804.0</v>
      </c>
      <c r="H9750" s="15" t="str">
        <f t="shared" si="2"/>
        <v>High Range</v>
      </c>
      <c r="I9750" s="22">
        <v>57893.0</v>
      </c>
      <c r="J9750" s="23">
        <f t="shared" si="3"/>
        <v>1.361200836</v>
      </c>
      <c r="K9750" s="24" t="str">
        <f t="shared" si="4"/>
        <v>Over Achived</v>
      </c>
    </row>
    <row r="9751" ht="22.5" customHeight="1">
      <c r="A9751" s="18">
        <v>45797.0</v>
      </c>
      <c r="B9751" s="19" t="str">
        <f t="shared" si="1"/>
        <v>May</v>
      </c>
      <c r="C9751" s="20" t="s">
        <v>92</v>
      </c>
      <c r="D9751" s="19" t="s">
        <v>144</v>
      </c>
      <c r="E9751" s="19" t="s">
        <v>26</v>
      </c>
      <c r="F9751" s="21">
        <v>2.0</v>
      </c>
      <c r="G9751" s="22">
        <v>52660.0</v>
      </c>
      <c r="H9751" s="15" t="str">
        <f t="shared" si="2"/>
        <v>Medium Range</v>
      </c>
      <c r="I9751" s="22">
        <v>49261.0</v>
      </c>
      <c r="J9751" s="23">
        <f t="shared" si="3"/>
        <v>1.068999817</v>
      </c>
      <c r="K9751" s="24" t="str">
        <f t="shared" si="4"/>
        <v>Over Achived</v>
      </c>
    </row>
    <row r="9752" ht="22.5" customHeight="1">
      <c r="A9752" s="18">
        <v>45797.0</v>
      </c>
      <c r="B9752" s="19" t="str">
        <f t="shared" si="1"/>
        <v>May</v>
      </c>
      <c r="C9752" s="20" t="s">
        <v>92</v>
      </c>
      <c r="D9752" s="25" t="s">
        <v>149</v>
      </c>
      <c r="E9752" s="19" t="s">
        <v>9</v>
      </c>
      <c r="F9752" s="21">
        <v>2.0</v>
      </c>
      <c r="G9752" s="22">
        <v>77523.0</v>
      </c>
      <c r="H9752" s="15" t="str">
        <f t="shared" si="2"/>
        <v>High Range</v>
      </c>
      <c r="I9752" s="22">
        <v>59877.0</v>
      </c>
      <c r="J9752" s="23">
        <f t="shared" si="3"/>
        <v>1.294704143</v>
      </c>
      <c r="K9752" s="24" t="str">
        <f t="shared" si="4"/>
        <v>Over Achived</v>
      </c>
    </row>
    <row r="9753" ht="22.5" customHeight="1">
      <c r="A9753" s="18">
        <v>45797.0</v>
      </c>
      <c r="B9753" s="19" t="str">
        <f t="shared" si="1"/>
        <v>May</v>
      </c>
      <c r="C9753" s="20" t="s">
        <v>92</v>
      </c>
      <c r="D9753" s="25" t="s">
        <v>149</v>
      </c>
      <c r="E9753" s="19" t="s">
        <v>9</v>
      </c>
      <c r="F9753" s="21">
        <v>3.0</v>
      </c>
      <c r="G9753" s="22">
        <v>67351.0</v>
      </c>
      <c r="H9753" s="15" t="str">
        <f t="shared" si="2"/>
        <v>Medium Range</v>
      </c>
      <c r="I9753" s="22">
        <v>56322.0</v>
      </c>
      <c r="J9753" s="23">
        <f t="shared" si="3"/>
        <v>1.195820461</v>
      </c>
      <c r="K9753" s="24" t="str">
        <f t="shared" si="4"/>
        <v>Over Achived</v>
      </c>
    </row>
    <row r="9754" ht="22.5" customHeight="1">
      <c r="A9754" s="18">
        <v>45797.0</v>
      </c>
      <c r="B9754" s="19" t="str">
        <f t="shared" si="1"/>
        <v>May</v>
      </c>
      <c r="C9754" s="20" t="s">
        <v>92</v>
      </c>
      <c r="D9754" s="19" t="s">
        <v>144</v>
      </c>
      <c r="E9754" s="19" t="s">
        <v>23</v>
      </c>
      <c r="F9754" s="21">
        <v>2.0</v>
      </c>
      <c r="G9754" s="22">
        <v>34257.0</v>
      </c>
      <c r="H9754" s="15" t="str">
        <f t="shared" si="2"/>
        <v>Base Range</v>
      </c>
      <c r="I9754" s="22">
        <v>27182.0</v>
      </c>
      <c r="J9754" s="23">
        <f t="shared" si="3"/>
        <v>1.26028254</v>
      </c>
      <c r="K9754" s="24" t="str">
        <f t="shared" si="4"/>
        <v>Over Achived</v>
      </c>
    </row>
    <row r="9755" ht="22.5" customHeight="1">
      <c r="A9755" s="18">
        <v>45797.0</v>
      </c>
      <c r="B9755" s="19" t="str">
        <f t="shared" si="1"/>
        <v>May</v>
      </c>
      <c r="C9755" s="20" t="s">
        <v>92</v>
      </c>
      <c r="D9755" s="25" t="s">
        <v>149</v>
      </c>
      <c r="E9755" s="19" t="s">
        <v>19</v>
      </c>
      <c r="F9755" s="21">
        <v>1.0</v>
      </c>
      <c r="G9755" s="22">
        <v>38712.0</v>
      </c>
      <c r="H9755" s="15" t="str">
        <f t="shared" si="2"/>
        <v>Base Range</v>
      </c>
      <c r="I9755" s="22">
        <v>34218.0</v>
      </c>
      <c r="J9755" s="23">
        <f t="shared" si="3"/>
        <v>1.131334385</v>
      </c>
      <c r="K9755" s="24" t="str">
        <f t="shared" si="4"/>
        <v>Over Achived</v>
      </c>
    </row>
    <row r="9756" ht="22.5" customHeight="1">
      <c r="A9756" s="18">
        <v>45797.0</v>
      </c>
      <c r="B9756" s="19" t="str">
        <f t="shared" si="1"/>
        <v>May</v>
      </c>
      <c r="C9756" s="20" t="s">
        <v>92</v>
      </c>
      <c r="D9756" s="19" t="s">
        <v>158</v>
      </c>
      <c r="E9756" s="19" t="s">
        <v>9</v>
      </c>
      <c r="F9756" s="21">
        <v>3.0</v>
      </c>
      <c r="G9756" s="22">
        <v>72193.0</v>
      </c>
      <c r="H9756" s="15" t="str">
        <f t="shared" si="2"/>
        <v>High Range</v>
      </c>
      <c r="I9756" s="22">
        <v>56034.0</v>
      </c>
      <c r="J9756" s="23">
        <f t="shared" si="3"/>
        <v>1.288378484</v>
      </c>
      <c r="K9756" s="24" t="str">
        <f t="shared" si="4"/>
        <v>Over Achived</v>
      </c>
    </row>
    <row r="9757" ht="22.5" customHeight="1">
      <c r="A9757" s="18">
        <v>45797.0</v>
      </c>
      <c r="B9757" s="19" t="str">
        <f t="shared" si="1"/>
        <v>May</v>
      </c>
      <c r="C9757" s="20" t="s">
        <v>92</v>
      </c>
      <c r="D9757" s="19" t="s">
        <v>158</v>
      </c>
      <c r="E9757" s="19" t="s">
        <v>23</v>
      </c>
      <c r="F9757" s="21">
        <v>2.0</v>
      </c>
      <c r="G9757" s="22">
        <v>39689.0</v>
      </c>
      <c r="H9757" s="15" t="str">
        <f t="shared" si="2"/>
        <v>Base Range</v>
      </c>
      <c r="I9757" s="22">
        <v>28324.0</v>
      </c>
      <c r="J9757" s="23">
        <f t="shared" si="3"/>
        <v>1.401249823</v>
      </c>
      <c r="K9757" s="24" t="str">
        <f t="shared" si="4"/>
        <v>Over Achived</v>
      </c>
    </row>
    <row r="9758" ht="22.5" customHeight="1">
      <c r="A9758" s="18">
        <v>45797.0</v>
      </c>
      <c r="B9758" s="19" t="str">
        <f t="shared" si="1"/>
        <v>May</v>
      </c>
      <c r="C9758" s="20" t="s">
        <v>92</v>
      </c>
      <c r="D9758" s="19" t="s">
        <v>158</v>
      </c>
      <c r="E9758" s="19" t="s">
        <v>63</v>
      </c>
      <c r="F9758" s="21">
        <v>1.0</v>
      </c>
      <c r="G9758" s="22">
        <v>14521.0</v>
      </c>
      <c r="H9758" s="15" t="str">
        <f t="shared" si="2"/>
        <v>Base Range</v>
      </c>
      <c r="I9758" s="22">
        <v>11347.0</v>
      </c>
      <c r="J9758" s="23">
        <f t="shared" si="3"/>
        <v>1.279721512</v>
      </c>
      <c r="K9758" s="24" t="str">
        <f t="shared" si="4"/>
        <v>Over Achived</v>
      </c>
    </row>
    <row r="9759" ht="22.5" customHeight="1">
      <c r="A9759" s="18">
        <v>45797.0</v>
      </c>
      <c r="B9759" s="19" t="str">
        <f t="shared" si="1"/>
        <v>May</v>
      </c>
      <c r="C9759" s="20" t="s">
        <v>92</v>
      </c>
      <c r="D9759" s="19" t="s">
        <v>158</v>
      </c>
      <c r="E9759" s="19" t="s">
        <v>26</v>
      </c>
      <c r="F9759" s="21">
        <v>2.0</v>
      </c>
      <c r="G9759" s="22">
        <v>50491.0</v>
      </c>
      <c r="H9759" s="15" t="str">
        <f t="shared" si="2"/>
        <v>Medium Range</v>
      </c>
      <c r="I9759" s="22">
        <v>45323.0</v>
      </c>
      <c r="J9759" s="23">
        <f t="shared" si="3"/>
        <v>1.114025991</v>
      </c>
      <c r="K9759" s="24" t="str">
        <f t="shared" si="4"/>
        <v>Over Achived</v>
      </c>
    </row>
    <row r="9760" ht="22.5" customHeight="1">
      <c r="A9760" s="18">
        <v>45797.0</v>
      </c>
      <c r="B9760" s="19" t="str">
        <f t="shared" si="1"/>
        <v>May</v>
      </c>
      <c r="C9760" s="20" t="s">
        <v>92</v>
      </c>
      <c r="D9760" s="25" t="s">
        <v>149</v>
      </c>
      <c r="E9760" s="19" t="s">
        <v>19</v>
      </c>
      <c r="F9760" s="21">
        <v>1.0</v>
      </c>
      <c r="G9760" s="22">
        <v>44925.0</v>
      </c>
      <c r="H9760" s="15" t="str">
        <f t="shared" si="2"/>
        <v>Base Range</v>
      </c>
      <c r="I9760" s="22">
        <v>37124.0</v>
      </c>
      <c r="J9760" s="23">
        <f t="shared" si="3"/>
        <v>1.210133606</v>
      </c>
      <c r="K9760" s="24" t="str">
        <f t="shared" si="4"/>
        <v>Over Achived</v>
      </c>
    </row>
    <row r="9761" ht="22.5" customHeight="1">
      <c r="A9761" s="18">
        <v>45798.0</v>
      </c>
      <c r="B9761" s="19" t="str">
        <f t="shared" si="1"/>
        <v>May</v>
      </c>
      <c r="C9761" s="20" t="s">
        <v>13</v>
      </c>
      <c r="D9761" s="19" t="s">
        <v>169</v>
      </c>
      <c r="E9761" s="19" t="s">
        <v>38</v>
      </c>
      <c r="F9761" s="21">
        <v>2.0</v>
      </c>
      <c r="G9761" s="22">
        <v>31140.0</v>
      </c>
      <c r="H9761" s="15" t="str">
        <f t="shared" si="2"/>
        <v>Base Range</v>
      </c>
      <c r="I9761" s="22">
        <v>39738.0</v>
      </c>
      <c r="J9761" s="23">
        <f t="shared" si="3"/>
        <v>0.7836327948</v>
      </c>
      <c r="K9761" s="24" t="str">
        <f t="shared" si="4"/>
        <v>Target Not Meet</v>
      </c>
    </row>
    <row r="9762" ht="22.5" customHeight="1">
      <c r="A9762" s="18">
        <v>45798.0</v>
      </c>
      <c r="B9762" s="19" t="str">
        <f t="shared" si="1"/>
        <v>May</v>
      </c>
      <c r="C9762" s="20" t="s">
        <v>13</v>
      </c>
      <c r="D9762" s="19" t="s">
        <v>37</v>
      </c>
      <c r="E9762" s="19" t="s">
        <v>26</v>
      </c>
      <c r="F9762" s="21">
        <v>1.0</v>
      </c>
      <c r="G9762" s="22">
        <v>44699.0</v>
      </c>
      <c r="H9762" s="15" t="str">
        <f t="shared" si="2"/>
        <v>Base Range</v>
      </c>
      <c r="I9762" s="22">
        <v>52350.0</v>
      </c>
      <c r="J9762" s="23">
        <f t="shared" si="3"/>
        <v>0.8538490926</v>
      </c>
      <c r="K9762" s="24" t="str">
        <f t="shared" si="4"/>
        <v>Target Not Meet</v>
      </c>
    </row>
    <row r="9763" ht="22.5" customHeight="1">
      <c r="A9763" s="18">
        <v>45798.0</v>
      </c>
      <c r="B9763" s="19" t="str">
        <f t="shared" si="1"/>
        <v>May</v>
      </c>
      <c r="C9763" s="20" t="s">
        <v>13</v>
      </c>
      <c r="D9763" s="19" t="s">
        <v>169</v>
      </c>
      <c r="E9763" s="19" t="s">
        <v>38</v>
      </c>
      <c r="F9763" s="21">
        <v>1.0</v>
      </c>
      <c r="G9763" s="22">
        <v>40471.0</v>
      </c>
      <c r="H9763" s="15" t="str">
        <f t="shared" si="2"/>
        <v>Base Range</v>
      </c>
      <c r="I9763" s="22">
        <v>42615.0</v>
      </c>
      <c r="J9763" s="23">
        <f t="shared" si="3"/>
        <v>0.9496890766</v>
      </c>
      <c r="K9763" s="24" t="str">
        <f t="shared" si="4"/>
        <v>Target Not Meet</v>
      </c>
    </row>
    <row r="9764" ht="22.5" customHeight="1">
      <c r="A9764" s="18">
        <v>45798.0</v>
      </c>
      <c r="B9764" s="19" t="str">
        <f t="shared" si="1"/>
        <v>May</v>
      </c>
      <c r="C9764" s="20" t="s">
        <v>13</v>
      </c>
      <c r="D9764" s="19" t="s">
        <v>169</v>
      </c>
      <c r="E9764" s="19" t="s">
        <v>34</v>
      </c>
      <c r="F9764" s="21">
        <v>2.0</v>
      </c>
      <c r="G9764" s="22">
        <v>53332.0</v>
      </c>
      <c r="H9764" s="15" t="str">
        <f t="shared" si="2"/>
        <v>Medium Range</v>
      </c>
      <c r="I9764" s="22">
        <v>62282.0</v>
      </c>
      <c r="J9764" s="23">
        <f t="shared" si="3"/>
        <v>0.8562987701</v>
      </c>
      <c r="K9764" s="24" t="str">
        <f t="shared" si="4"/>
        <v>Target Not Meet</v>
      </c>
    </row>
    <row r="9765" ht="22.5" customHeight="1">
      <c r="A9765" s="18">
        <v>45798.0</v>
      </c>
      <c r="B9765" s="19" t="str">
        <f t="shared" si="1"/>
        <v>May</v>
      </c>
      <c r="C9765" s="20" t="s">
        <v>13</v>
      </c>
      <c r="D9765" s="19" t="s">
        <v>169</v>
      </c>
      <c r="E9765" s="19" t="s">
        <v>9</v>
      </c>
      <c r="F9765" s="21">
        <v>2.0</v>
      </c>
      <c r="G9765" s="22">
        <v>54357.0</v>
      </c>
      <c r="H9765" s="15" t="str">
        <f t="shared" si="2"/>
        <v>Medium Range</v>
      </c>
      <c r="I9765" s="22">
        <v>60672.0</v>
      </c>
      <c r="J9765" s="23">
        <f t="shared" si="3"/>
        <v>0.8959157437</v>
      </c>
      <c r="K9765" s="24" t="str">
        <f t="shared" si="4"/>
        <v>Target Not Meet</v>
      </c>
    </row>
    <row r="9766" ht="22.5" customHeight="1">
      <c r="A9766" s="18">
        <v>45798.0</v>
      </c>
      <c r="B9766" s="19" t="str">
        <f t="shared" si="1"/>
        <v>May</v>
      </c>
      <c r="C9766" s="20" t="s">
        <v>13</v>
      </c>
      <c r="D9766" s="19" t="s">
        <v>37</v>
      </c>
      <c r="E9766" s="19" t="s">
        <v>9</v>
      </c>
      <c r="F9766" s="21">
        <v>3.0</v>
      </c>
      <c r="G9766" s="22">
        <v>50278.0</v>
      </c>
      <c r="H9766" s="15" t="str">
        <f t="shared" si="2"/>
        <v>Medium Range</v>
      </c>
      <c r="I9766" s="22">
        <v>57727.0</v>
      </c>
      <c r="J9766" s="23">
        <f t="shared" si="3"/>
        <v>0.8709615951</v>
      </c>
      <c r="K9766" s="24" t="str">
        <f t="shared" si="4"/>
        <v>Target Not Meet</v>
      </c>
    </row>
    <row r="9767" ht="22.5" customHeight="1">
      <c r="A9767" s="18">
        <v>45798.0</v>
      </c>
      <c r="B9767" s="19" t="str">
        <f t="shared" si="1"/>
        <v>May</v>
      </c>
      <c r="C9767" s="20" t="s">
        <v>13</v>
      </c>
      <c r="D9767" s="19" t="s">
        <v>37</v>
      </c>
      <c r="E9767" s="19" t="s">
        <v>19</v>
      </c>
      <c r="F9767" s="21">
        <v>1.0</v>
      </c>
      <c r="G9767" s="22">
        <v>31185.0</v>
      </c>
      <c r="H9767" s="15" t="str">
        <f t="shared" si="2"/>
        <v>Base Range</v>
      </c>
      <c r="I9767" s="22">
        <v>40266.0</v>
      </c>
      <c r="J9767" s="23">
        <f t="shared" si="3"/>
        <v>0.774474743</v>
      </c>
      <c r="K9767" s="24" t="str">
        <f t="shared" si="4"/>
        <v>Target Not Meet</v>
      </c>
    </row>
    <row r="9768" ht="22.5" customHeight="1">
      <c r="A9768" s="18">
        <v>45798.0</v>
      </c>
      <c r="B9768" s="19" t="str">
        <f t="shared" si="1"/>
        <v>May</v>
      </c>
      <c r="C9768" s="20" t="s">
        <v>13</v>
      </c>
      <c r="D9768" s="19" t="s">
        <v>29</v>
      </c>
      <c r="E9768" s="19" t="s">
        <v>26</v>
      </c>
      <c r="F9768" s="21">
        <v>1.0</v>
      </c>
      <c r="G9768" s="22">
        <v>36820.0</v>
      </c>
      <c r="H9768" s="15" t="str">
        <f t="shared" si="2"/>
        <v>Base Range</v>
      </c>
      <c r="I9768" s="22">
        <v>44532.0</v>
      </c>
      <c r="J9768" s="23">
        <f t="shared" si="3"/>
        <v>0.8268211623</v>
      </c>
      <c r="K9768" s="24" t="str">
        <f t="shared" si="4"/>
        <v>Target Not Meet</v>
      </c>
    </row>
    <row r="9769" ht="22.5" customHeight="1">
      <c r="A9769" s="18">
        <v>45798.0</v>
      </c>
      <c r="B9769" s="19" t="str">
        <f t="shared" si="1"/>
        <v>May</v>
      </c>
      <c r="C9769" s="20" t="s">
        <v>13</v>
      </c>
      <c r="D9769" s="19" t="s">
        <v>37</v>
      </c>
      <c r="E9769" s="19" t="s">
        <v>26</v>
      </c>
      <c r="F9769" s="21">
        <v>2.0</v>
      </c>
      <c r="G9769" s="22">
        <v>38020.0</v>
      </c>
      <c r="H9769" s="15" t="str">
        <f t="shared" si="2"/>
        <v>Base Range</v>
      </c>
      <c r="I9769" s="22">
        <v>45419.0</v>
      </c>
      <c r="J9769" s="23">
        <f t="shared" si="3"/>
        <v>0.837094608</v>
      </c>
      <c r="K9769" s="24" t="str">
        <f t="shared" si="4"/>
        <v>Target Not Meet</v>
      </c>
    </row>
    <row r="9770" ht="22.5" customHeight="1">
      <c r="A9770" s="18">
        <v>45798.0</v>
      </c>
      <c r="B9770" s="19" t="str">
        <f t="shared" si="1"/>
        <v>May</v>
      </c>
      <c r="C9770" s="20" t="s">
        <v>13</v>
      </c>
      <c r="D9770" s="19" t="s">
        <v>29</v>
      </c>
      <c r="E9770" s="19" t="s">
        <v>68</v>
      </c>
      <c r="F9770" s="21">
        <v>1.0</v>
      </c>
      <c r="G9770" s="22">
        <v>26526.0</v>
      </c>
      <c r="H9770" s="15" t="str">
        <f t="shared" si="2"/>
        <v>Base Range</v>
      </c>
      <c r="I9770" s="22">
        <v>31576.0</v>
      </c>
      <c r="J9770" s="23">
        <f t="shared" si="3"/>
        <v>0.8400684064</v>
      </c>
      <c r="K9770" s="24" t="str">
        <f t="shared" si="4"/>
        <v>Target Not Meet</v>
      </c>
    </row>
    <row r="9771" ht="22.5" customHeight="1">
      <c r="A9771" s="18">
        <v>45798.0</v>
      </c>
      <c r="B9771" s="19" t="str">
        <f t="shared" si="1"/>
        <v>May</v>
      </c>
      <c r="C9771" s="20" t="s">
        <v>13</v>
      </c>
      <c r="D9771" s="19" t="s">
        <v>29</v>
      </c>
      <c r="E9771" s="19" t="s">
        <v>38</v>
      </c>
      <c r="F9771" s="21">
        <v>1.0</v>
      </c>
      <c r="G9771" s="22">
        <v>41768.0</v>
      </c>
      <c r="H9771" s="15" t="str">
        <f t="shared" si="2"/>
        <v>Base Range</v>
      </c>
      <c r="I9771" s="22">
        <v>47946.0</v>
      </c>
      <c r="J9771" s="23">
        <f t="shared" si="3"/>
        <v>0.8711467067</v>
      </c>
      <c r="K9771" s="24" t="str">
        <f t="shared" si="4"/>
        <v>Target Not Meet</v>
      </c>
    </row>
    <row r="9772" ht="22.5" customHeight="1">
      <c r="A9772" s="18">
        <v>45798.0</v>
      </c>
      <c r="B9772" s="19" t="str">
        <f t="shared" si="1"/>
        <v>May</v>
      </c>
      <c r="C9772" s="20" t="s">
        <v>13</v>
      </c>
      <c r="D9772" s="19" t="s">
        <v>29</v>
      </c>
      <c r="E9772" s="19" t="s">
        <v>9</v>
      </c>
      <c r="F9772" s="21">
        <v>2.0</v>
      </c>
      <c r="G9772" s="22">
        <v>51913.0</v>
      </c>
      <c r="H9772" s="15" t="str">
        <f t="shared" si="2"/>
        <v>Medium Range</v>
      </c>
      <c r="I9772" s="22">
        <v>65416.0</v>
      </c>
      <c r="J9772" s="23">
        <f t="shared" si="3"/>
        <v>0.7935826098</v>
      </c>
      <c r="K9772" s="24" t="str">
        <f t="shared" si="4"/>
        <v>Target Not Meet</v>
      </c>
    </row>
    <row r="9773" ht="22.5" customHeight="1">
      <c r="A9773" s="18">
        <v>45798.0</v>
      </c>
      <c r="B9773" s="19" t="str">
        <f t="shared" si="1"/>
        <v>May</v>
      </c>
      <c r="C9773" s="20" t="s">
        <v>13</v>
      </c>
      <c r="D9773" s="19" t="s">
        <v>29</v>
      </c>
      <c r="E9773" s="19" t="s">
        <v>9</v>
      </c>
      <c r="F9773" s="21">
        <v>2.0</v>
      </c>
      <c r="G9773" s="22">
        <v>60115.0</v>
      </c>
      <c r="H9773" s="15" t="str">
        <f t="shared" si="2"/>
        <v>Medium Range</v>
      </c>
      <c r="I9773" s="22">
        <v>76848.0</v>
      </c>
      <c r="J9773" s="23">
        <f t="shared" si="3"/>
        <v>0.7822584843</v>
      </c>
      <c r="K9773" s="24" t="str">
        <f t="shared" si="4"/>
        <v>Target Not Meet</v>
      </c>
    </row>
    <row r="9774" ht="22.5" customHeight="1">
      <c r="A9774" s="18">
        <v>45798.0</v>
      </c>
      <c r="B9774" s="19" t="str">
        <f t="shared" si="1"/>
        <v>May</v>
      </c>
      <c r="C9774" s="20" t="s">
        <v>13</v>
      </c>
      <c r="D9774" s="19" t="s">
        <v>18</v>
      </c>
      <c r="E9774" s="19" t="s">
        <v>68</v>
      </c>
      <c r="F9774" s="21">
        <v>1.0</v>
      </c>
      <c r="G9774" s="22">
        <v>23256.0</v>
      </c>
      <c r="H9774" s="15" t="str">
        <f t="shared" si="2"/>
        <v>Base Range</v>
      </c>
      <c r="I9774" s="22">
        <v>20995.0</v>
      </c>
      <c r="J9774" s="23">
        <f t="shared" si="3"/>
        <v>1.107692308</v>
      </c>
      <c r="K9774" s="24" t="str">
        <f t="shared" si="4"/>
        <v>Over Achived</v>
      </c>
    </row>
    <row r="9775" ht="22.5" customHeight="1">
      <c r="A9775" s="18">
        <v>45798.0</v>
      </c>
      <c r="B9775" s="19" t="str">
        <f t="shared" si="1"/>
        <v>May</v>
      </c>
      <c r="C9775" s="20" t="s">
        <v>57</v>
      </c>
      <c r="D9775" s="19" t="s">
        <v>58</v>
      </c>
      <c r="E9775" s="19" t="s">
        <v>23</v>
      </c>
      <c r="F9775" s="21">
        <v>1.0</v>
      </c>
      <c r="G9775" s="22">
        <v>17566.0</v>
      </c>
      <c r="H9775" s="15" t="str">
        <f t="shared" si="2"/>
        <v>Base Range</v>
      </c>
      <c r="I9775" s="22">
        <v>13225.0</v>
      </c>
      <c r="J9775" s="23">
        <f t="shared" si="3"/>
        <v>1.328241966</v>
      </c>
      <c r="K9775" s="24" t="str">
        <f t="shared" si="4"/>
        <v>Over Achived</v>
      </c>
    </row>
    <row r="9776" ht="22.5" customHeight="1">
      <c r="A9776" s="18">
        <v>45798.0</v>
      </c>
      <c r="B9776" s="19" t="str">
        <f t="shared" si="1"/>
        <v>May</v>
      </c>
      <c r="C9776" s="20" t="s">
        <v>13</v>
      </c>
      <c r="D9776" s="19" t="s">
        <v>37</v>
      </c>
      <c r="E9776" s="19" t="s">
        <v>68</v>
      </c>
      <c r="F9776" s="21">
        <v>1.0</v>
      </c>
      <c r="G9776" s="22">
        <v>21491.0</v>
      </c>
      <c r="H9776" s="15" t="str">
        <f t="shared" si="2"/>
        <v>Base Range</v>
      </c>
      <c r="I9776" s="22">
        <v>26218.0</v>
      </c>
      <c r="J9776" s="23">
        <f t="shared" si="3"/>
        <v>0.8197040201</v>
      </c>
      <c r="K9776" s="24" t="str">
        <f t="shared" si="4"/>
        <v>Target Not Meet</v>
      </c>
    </row>
    <row r="9777" ht="22.5" customHeight="1">
      <c r="A9777" s="18">
        <v>45798.0</v>
      </c>
      <c r="B9777" s="19" t="str">
        <f t="shared" si="1"/>
        <v>May</v>
      </c>
      <c r="C9777" s="20" t="s">
        <v>57</v>
      </c>
      <c r="D9777" s="19" t="s">
        <v>58</v>
      </c>
      <c r="E9777" s="19" t="s">
        <v>23</v>
      </c>
      <c r="F9777" s="21">
        <v>1.0</v>
      </c>
      <c r="G9777" s="22">
        <v>21559.0</v>
      </c>
      <c r="H9777" s="15" t="str">
        <f t="shared" si="2"/>
        <v>Base Range</v>
      </c>
      <c r="I9777" s="22">
        <v>19109.0</v>
      </c>
      <c r="J9777" s="23">
        <f t="shared" si="3"/>
        <v>1.128211837</v>
      </c>
      <c r="K9777" s="24" t="str">
        <f t="shared" si="4"/>
        <v>Over Achived</v>
      </c>
    </row>
    <row r="9778" ht="22.5" customHeight="1">
      <c r="A9778" s="18">
        <v>45798.0</v>
      </c>
      <c r="B9778" s="19" t="str">
        <f t="shared" si="1"/>
        <v>May</v>
      </c>
      <c r="C9778" s="20" t="s">
        <v>57</v>
      </c>
      <c r="D9778" s="19" t="s">
        <v>85</v>
      </c>
      <c r="E9778" s="19" t="s">
        <v>23</v>
      </c>
      <c r="F9778" s="21">
        <v>1.0</v>
      </c>
      <c r="G9778" s="22">
        <v>22439.0</v>
      </c>
      <c r="H9778" s="15" t="str">
        <f t="shared" si="2"/>
        <v>Base Range</v>
      </c>
      <c r="I9778" s="22">
        <v>26704.0</v>
      </c>
      <c r="J9778" s="23">
        <f t="shared" si="3"/>
        <v>0.8402860995</v>
      </c>
      <c r="K9778" s="24" t="str">
        <f t="shared" si="4"/>
        <v>Target Not Meet</v>
      </c>
    </row>
    <row r="9779" ht="22.5" customHeight="1">
      <c r="A9779" s="18">
        <v>45798.0</v>
      </c>
      <c r="B9779" s="19" t="str">
        <f t="shared" si="1"/>
        <v>May</v>
      </c>
      <c r="C9779" s="20" t="s">
        <v>57</v>
      </c>
      <c r="D9779" s="19" t="s">
        <v>58</v>
      </c>
      <c r="E9779" s="19" t="s">
        <v>23</v>
      </c>
      <c r="F9779" s="21">
        <v>1.0</v>
      </c>
      <c r="G9779" s="22">
        <v>22391.0</v>
      </c>
      <c r="H9779" s="15" t="str">
        <f t="shared" si="2"/>
        <v>Base Range</v>
      </c>
      <c r="I9779" s="22">
        <v>17843.0</v>
      </c>
      <c r="J9779" s="23">
        <f t="shared" si="3"/>
        <v>1.254889873</v>
      </c>
      <c r="K9779" s="24" t="str">
        <f t="shared" si="4"/>
        <v>Over Achived</v>
      </c>
    </row>
    <row r="9780" ht="22.5" customHeight="1">
      <c r="A9780" s="18">
        <v>45798.0</v>
      </c>
      <c r="B9780" s="19" t="str">
        <f t="shared" si="1"/>
        <v>May</v>
      </c>
      <c r="C9780" s="20" t="s">
        <v>13</v>
      </c>
      <c r="D9780" s="19" t="s">
        <v>18</v>
      </c>
      <c r="E9780" s="19" t="s">
        <v>19</v>
      </c>
      <c r="F9780" s="21">
        <v>1.0</v>
      </c>
      <c r="G9780" s="22">
        <v>30658.0</v>
      </c>
      <c r="H9780" s="15" t="str">
        <f t="shared" si="2"/>
        <v>Base Range</v>
      </c>
      <c r="I9780" s="22">
        <v>28518.0</v>
      </c>
      <c r="J9780" s="23">
        <f t="shared" si="3"/>
        <v>1.075040325</v>
      </c>
      <c r="K9780" s="24" t="str">
        <f t="shared" si="4"/>
        <v>Over Achived</v>
      </c>
    </row>
    <row r="9781" ht="22.5" customHeight="1">
      <c r="A9781" s="18">
        <v>45798.0</v>
      </c>
      <c r="B9781" s="19" t="str">
        <f t="shared" si="1"/>
        <v>May</v>
      </c>
      <c r="C9781" s="20" t="s">
        <v>57</v>
      </c>
      <c r="D9781" s="19" t="s">
        <v>85</v>
      </c>
      <c r="E9781" s="19" t="s">
        <v>19</v>
      </c>
      <c r="F9781" s="21">
        <v>1.0</v>
      </c>
      <c r="G9781" s="22">
        <v>24989.0</v>
      </c>
      <c r="H9781" s="15" t="str">
        <f t="shared" si="2"/>
        <v>Base Range</v>
      </c>
      <c r="I9781" s="22">
        <v>30850.0</v>
      </c>
      <c r="J9781" s="23">
        <f t="shared" si="3"/>
        <v>0.8100162075</v>
      </c>
      <c r="K9781" s="24" t="str">
        <f t="shared" si="4"/>
        <v>Target Not Meet</v>
      </c>
    </row>
    <row r="9782" ht="22.5" customHeight="1">
      <c r="A9782" s="18">
        <v>45798.0</v>
      </c>
      <c r="B9782" s="19" t="str">
        <f t="shared" si="1"/>
        <v>May</v>
      </c>
      <c r="C9782" s="20" t="s">
        <v>57</v>
      </c>
      <c r="D9782" s="19" t="s">
        <v>85</v>
      </c>
      <c r="E9782" s="19" t="s">
        <v>34</v>
      </c>
      <c r="F9782" s="21">
        <v>2.0</v>
      </c>
      <c r="G9782" s="22">
        <v>40976.0</v>
      </c>
      <c r="H9782" s="15" t="str">
        <f t="shared" si="2"/>
        <v>Base Range</v>
      </c>
      <c r="I9782" s="22">
        <v>46123.0</v>
      </c>
      <c r="J9782" s="23">
        <f t="shared" si="3"/>
        <v>0.8884070854</v>
      </c>
      <c r="K9782" s="24" t="str">
        <f t="shared" si="4"/>
        <v>Target Not Meet</v>
      </c>
    </row>
    <row r="9783" ht="22.5" customHeight="1">
      <c r="A9783" s="18">
        <v>45798.0</v>
      </c>
      <c r="B9783" s="19" t="str">
        <f t="shared" si="1"/>
        <v>May</v>
      </c>
      <c r="C9783" s="20" t="s">
        <v>57</v>
      </c>
      <c r="D9783" s="19" t="s">
        <v>80</v>
      </c>
      <c r="E9783" s="19" t="s">
        <v>19</v>
      </c>
      <c r="F9783" s="21">
        <v>1.0</v>
      </c>
      <c r="G9783" s="22">
        <v>25943.0</v>
      </c>
      <c r="H9783" s="15" t="str">
        <f t="shared" si="2"/>
        <v>Base Range</v>
      </c>
      <c r="I9783" s="22">
        <v>31844.0</v>
      </c>
      <c r="J9783" s="23">
        <f t="shared" si="3"/>
        <v>0.8146903655</v>
      </c>
      <c r="K9783" s="24" t="str">
        <f t="shared" si="4"/>
        <v>Target Not Meet</v>
      </c>
    </row>
    <row r="9784" ht="22.5" customHeight="1">
      <c r="A9784" s="18">
        <v>45798.0</v>
      </c>
      <c r="B9784" s="19" t="str">
        <f t="shared" si="1"/>
        <v>May</v>
      </c>
      <c r="C9784" s="20" t="s">
        <v>57</v>
      </c>
      <c r="D9784" s="19" t="s">
        <v>80</v>
      </c>
      <c r="E9784" s="19" t="s">
        <v>26</v>
      </c>
      <c r="F9784" s="21">
        <v>1.0</v>
      </c>
      <c r="G9784" s="22">
        <v>32789.0</v>
      </c>
      <c r="H9784" s="15" t="str">
        <f t="shared" si="2"/>
        <v>Base Range</v>
      </c>
      <c r="I9784" s="22">
        <v>39478.0</v>
      </c>
      <c r="J9784" s="23">
        <f t="shared" si="3"/>
        <v>0.8305638584</v>
      </c>
      <c r="K9784" s="24" t="str">
        <f t="shared" si="4"/>
        <v>Target Not Meet</v>
      </c>
    </row>
    <row r="9785" ht="22.5" customHeight="1">
      <c r="A9785" s="18">
        <v>45798.0</v>
      </c>
      <c r="B9785" s="19" t="str">
        <f t="shared" si="1"/>
        <v>May</v>
      </c>
      <c r="C9785" s="20" t="s">
        <v>57</v>
      </c>
      <c r="D9785" s="19" t="s">
        <v>85</v>
      </c>
      <c r="E9785" s="19" t="s">
        <v>19</v>
      </c>
      <c r="F9785" s="21">
        <v>1.0</v>
      </c>
      <c r="G9785" s="22">
        <v>26114.0</v>
      </c>
      <c r="H9785" s="15" t="str">
        <f t="shared" si="2"/>
        <v>Base Range</v>
      </c>
      <c r="I9785" s="22">
        <v>32911.0</v>
      </c>
      <c r="J9785" s="23">
        <f t="shared" si="3"/>
        <v>0.7934733068</v>
      </c>
      <c r="K9785" s="24" t="str">
        <f t="shared" si="4"/>
        <v>Target Not Meet</v>
      </c>
    </row>
    <row r="9786" ht="22.5" customHeight="1">
      <c r="A9786" s="18">
        <v>45798.0</v>
      </c>
      <c r="B9786" s="19" t="str">
        <f t="shared" si="1"/>
        <v>May</v>
      </c>
      <c r="C9786" s="20" t="s">
        <v>57</v>
      </c>
      <c r="D9786" s="19" t="s">
        <v>80</v>
      </c>
      <c r="E9786" s="19" t="s">
        <v>23</v>
      </c>
      <c r="F9786" s="21">
        <v>1.0</v>
      </c>
      <c r="G9786" s="22">
        <v>22861.0</v>
      </c>
      <c r="H9786" s="15" t="str">
        <f t="shared" si="2"/>
        <v>Base Range</v>
      </c>
      <c r="I9786" s="22">
        <v>27341.0</v>
      </c>
      <c r="J9786" s="23">
        <f t="shared" si="3"/>
        <v>0.8361435207</v>
      </c>
      <c r="K9786" s="24" t="str">
        <f t="shared" si="4"/>
        <v>Target Not Meet</v>
      </c>
    </row>
    <row r="9787" ht="22.5" customHeight="1">
      <c r="A9787" s="18">
        <v>45798.0</v>
      </c>
      <c r="B9787" s="19" t="str">
        <f t="shared" si="1"/>
        <v>May</v>
      </c>
      <c r="C9787" s="20" t="s">
        <v>57</v>
      </c>
      <c r="D9787" s="19" t="s">
        <v>58</v>
      </c>
      <c r="E9787" s="19" t="s">
        <v>23</v>
      </c>
      <c r="F9787" s="21">
        <v>1.0</v>
      </c>
      <c r="G9787" s="22">
        <v>18893.0</v>
      </c>
      <c r="H9787" s="15" t="str">
        <f t="shared" si="2"/>
        <v>Base Range</v>
      </c>
      <c r="I9787" s="22">
        <v>17723.0</v>
      </c>
      <c r="J9787" s="23">
        <f t="shared" si="3"/>
        <v>1.066015912</v>
      </c>
      <c r="K9787" s="24" t="str">
        <f t="shared" si="4"/>
        <v>Over Achived</v>
      </c>
    </row>
    <row r="9788" ht="22.5" customHeight="1">
      <c r="A9788" s="18">
        <v>45798.0</v>
      </c>
      <c r="B9788" s="19" t="str">
        <f t="shared" si="1"/>
        <v>May</v>
      </c>
      <c r="C9788" s="20" t="s">
        <v>57</v>
      </c>
      <c r="D9788" s="19" t="s">
        <v>80</v>
      </c>
      <c r="E9788" s="19" t="s">
        <v>23</v>
      </c>
      <c r="F9788" s="21">
        <v>1.0</v>
      </c>
      <c r="G9788" s="22">
        <v>20902.0</v>
      </c>
      <c r="H9788" s="15" t="str">
        <f t="shared" si="2"/>
        <v>Base Range</v>
      </c>
      <c r="I9788" s="22">
        <v>22360.0</v>
      </c>
      <c r="J9788" s="23">
        <f t="shared" si="3"/>
        <v>0.9347942755</v>
      </c>
      <c r="K9788" s="24" t="str">
        <f t="shared" si="4"/>
        <v>Target Not Meet</v>
      </c>
    </row>
    <row r="9789" ht="22.5" customHeight="1">
      <c r="A9789" s="18">
        <v>45798.0</v>
      </c>
      <c r="B9789" s="19" t="str">
        <f t="shared" si="1"/>
        <v>May</v>
      </c>
      <c r="C9789" s="20" t="s">
        <v>57</v>
      </c>
      <c r="D9789" s="19" t="s">
        <v>71</v>
      </c>
      <c r="E9789" s="19" t="s">
        <v>23</v>
      </c>
      <c r="F9789" s="21">
        <v>1.0</v>
      </c>
      <c r="G9789" s="22">
        <v>22234.0</v>
      </c>
      <c r="H9789" s="15" t="str">
        <f t="shared" si="2"/>
        <v>Base Range</v>
      </c>
      <c r="I9789" s="22">
        <v>26982.0</v>
      </c>
      <c r="J9789" s="23">
        <f t="shared" si="3"/>
        <v>0.8240308354</v>
      </c>
      <c r="K9789" s="24" t="str">
        <f t="shared" si="4"/>
        <v>Target Not Meet</v>
      </c>
    </row>
    <row r="9790" ht="22.5" customHeight="1">
      <c r="A9790" s="18">
        <v>45798.0</v>
      </c>
      <c r="B9790" s="19" t="str">
        <f t="shared" si="1"/>
        <v>May</v>
      </c>
      <c r="C9790" s="20" t="s">
        <v>57</v>
      </c>
      <c r="D9790" s="19" t="s">
        <v>71</v>
      </c>
      <c r="E9790" s="19" t="s">
        <v>63</v>
      </c>
      <c r="F9790" s="21">
        <v>1.0</v>
      </c>
      <c r="G9790" s="22">
        <v>14996.0</v>
      </c>
      <c r="H9790" s="15" t="str">
        <f t="shared" si="2"/>
        <v>Base Range</v>
      </c>
      <c r="I9790" s="22">
        <v>16159.0</v>
      </c>
      <c r="J9790" s="23">
        <f t="shared" si="3"/>
        <v>0.9280277245</v>
      </c>
      <c r="K9790" s="24" t="str">
        <f t="shared" si="4"/>
        <v>Target Not Meet</v>
      </c>
    </row>
    <row r="9791" ht="22.5" customHeight="1">
      <c r="A9791" s="18">
        <v>45798.0</v>
      </c>
      <c r="B9791" s="19" t="str">
        <f t="shared" si="1"/>
        <v>May</v>
      </c>
      <c r="C9791" s="20" t="s">
        <v>57</v>
      </c>
      <c r="D9791" s="19" t="s">
        <v>71</v>
      </c>
      <c r="E9791" s="19" t="s">
        <v>9</v>
      </c>
      <c r="F9791" s="21">
        <v>1.0</v>
      </c>
      <c r="G9791" s="22">
        <v>39114.0</v>
      </c>
      <c r="H9791" s="15" t="str">
        <f t="shared" si="2"/>
        <v>Base Range</v>
      </c>
      <c r="I9791" s="22">
        <v>44752.0</v>
      </c>
      <c r="J9791" s="23">
        <f t="shared" si="3"/>
        <v>0.8740168037</v>
      </c>
      <c r="K9791" s="24" t="str">
        <f t="shared" si="4"/>
        <v>Target Not Meet</v>
      </c>
    </row>
    <row r="9792" ht="22.5" customHeight="1">
      <c r="A9792" s="18">
        <v>45798.0</v>
      </c>
      <c r="B9792" s="19" t="str">
        <f t="shared" si="1"/>
        <v>May</v>
      </c>
      <c r="C9792" s="20" t="s">
        <v>57</v>
      </c>
      <c r="D9792" s="25" t="s">
        <v>62</v>
      </c>
      <c r="E9792" s="19" t="s">
        <v>9</v>
      </c>
      <c r="F9792" s="21">
        <v>2.0</v>
      </c>
      <c r="G9792" s="22">
        <v>34853.0</v>
      </c>
      <c r="H9792" s="15" t="str">
        <f t="shared" si="2"/>
        <v>Base Range</v>
      </c>
      <c r="I9792" s="22">
        <v>26305.0</v>
      </c>
      <c r="J9792" s="23">
        <f t="shared" si="3"/>
        <v>1.324957232</v>
      </c>
      <c r="K9792" s="24" t="str">
        <f t="shared" si="4"/>
        <v>Over Achived</v>
      </c>
    </row>
    <row r="9793" ht="22.5" customHeight="1">
      <c r="A9793" s="18">
        <v>45798.0</v>
      </c>
      <c r="B9793" s="19" t="str">
        <f t="shared" si="1"/>
        <v>May</v>
      </c>
      <c r="C9793" s="20" t="s">
        <v>57</v>
      </c>
      <c r="D9793" s="25" t="s">
        <v>62</v>
      </c>
      <c r="E9793" s="19" t="s">
        <v>19</v>
      </c>
      <c r="F9793" s="21">
        <v>1.0</v>
      </c>
      <c r="G9793" s="22">
        <v>20210.0</v>
      </c>
      <c r="H9793" s="15" t="str">
        <f t="shared" si="2"/>
        <v>Base Range</v>
      </c>
      <c r="I9793" s="22">
        <v>15231.0</v>
      </c>
      <c r="J9793" s="23">
        <f t="shared" si="3"/>
        <v>1.326899087</v>
      </c>
      <c r="K9793" s="24" t="str">
        <f t="shared" si="4"/>
        <v>Over Achived</v>
      </c>
    </row>
    <row r="9794" ht="22.5" customHeight="1">
      <c r="A9794" s="18">
        <v>45798.0</v>
      </c>
      <c r="B9794" s="19" t="str">
        <f t="shared" si="1"/>
        <v>May</v>
      </c>
      <c r="C9794" s="20" t="s">
        <v>57</v>
      </c>
      <c r="D9794" s="25" t="s">
        <v>62</v>
      </c>
      <c r="E9794" s="19" t="s">
        <v>26</v>
      </c>
      <c r="F9794" s="21">
        <v>1.0</v>
      </c>
      <c r="G9794" s="22">
        <v>31916.0</v>
      </c>
      <c r="H9794" s="15" t="str">
        <f t="shared" si="2"/>
        <v>Base Range</v>
      </c>
      <c r="I9794" s="22">
        <v>25855.0</v>
      </c>
      <c r="J9794" s="23">
        <f t="shared" si="3"/>
        <v>1.234422742</v>
      </c>
      <c r="K9794" s="24" t="str">
        <f t="shared" si="4"/>
        <v>Over Achived</v>
      </c>
    </row>
    <row r="9795" ht="22.5" customHeight="1">
      <c r="A9795" s="18">
        <v>45798.0</v>
      </c>
      <c r="B9795" s="19" t="str">
        <f t="shared" si="1"/>
        <v>May</v>
      </c>
      <c r="C9795" s="20" t="s">
        <v>57</v>
      </c>
      <c r="D9795" s="25" t="s">
        <v>62</v>
      </c>
      <c r="E9795" s="19" t="s">
        <v>38</v>
      </c>
      <c r="F9795" s="21">
        <v>1.0</v>
      </c>
      <c r="G9795" s="22">
        <v>28817.0</v>
      </c>
      <c r="H9795" s="15" t="str">
        <f t="shared" si="2"/>
        <v>Base Range</v>
      </c>
      <c r="I9795" s="22">
        <v>23985.0</v>
      </c>
      <c r="J9795" s="23">
        <f t="shared" si="3"/>
        <v>1.201459245</v>
      </c>
      <c r="K9795" s="24" t="str">
        <f t="shared" si="4"/>
        <v>Over Achived</v>
      </c>
    </row>
    <row r="9796" ht="22.5" customHeight="1">
      <c r="A9796" s="18">
        <v>45798.0</v>
      </c>
      <c r="B9796" s="19" t="str">
        <f t="shared" si="1"/>
        <v>May</v>
      </c>
      <c r="C9796" s="20" t="s">
        <v>57</v>
      </c>
      <c r="D9796" s="19" t="s">
        <v>80</v>
      </c>
      <c r="E9796" s="19" t="s">
        <v>9</v>
      </c>
      <c r="F9796" s="21">
        <v>2.0</v>
      </c>
      <c r="G9796" s="22">
        <v>39902.0</v>
      </c>
      <c r="H9796" s="15" t="str">
        <f t="shared" si="2"/>
        <v>Base Range</v>
      </c>
      <c r="I9796" s="22">
        <v>42406.0</v>
      </c>
      <c r="J9796" s="23">
        <f t="shared" si="3"/>
        <v>0.9409517521</v>
      </c>
      <c r="K9796" s="24" t="str">
        <f t="shared" si="4"/>
        <v>Target Not Meet</v>
      </c>
    </row>
    <row r="9797" ht="22.5" customHeight="1">
      <c r="A9797" s="18">
        <v>45798.0</v>
      </c>
      <c r="B9797" s="19" t="str">
        <f t="shared" si="1"/>
        <v>May</v>
      </c>
      <c r="C9797" s="20" t="s">
        <v>13</v>
      </c>
      <c r="D9797" s="19" t="s">
        <v>18</v>
      </c>
      <c r="E9797" s="19" t="s">
        <v>26</v>
      </c>
      <c r="F9797" s="21">
        <v>2.0</v>
      </c>
      <c r="G9797" s="22">
        <v>45194.0</v>
      </c>
      <c r="H9797" s="15" t="str">
        <f t="shared" si="2"/>
        <v>Base Range</v>
      </c>
      <c r="I9797" s="22">
        <v>35278.0</v>
      </c>
      <c r="J9797" s="23">
        <f t="shared" si="3"/>
        <v>1.281081694</v>
      </c>
      <c r="K9797" s="24" t="str">
        <f t="shared" si="4"/>
        <v>Over Achived</v>
      </c>
    </row>
    <row r="9798" ht="22.5" customHeight="1">
      <c r="A9798" s="18">
        <v>45798.0</v>
      </c>
      <c r="B9798" s="19" t="str">
        <f t="shared" si="1"/>
        <v>May</v>
      </c>
      <c r="C9798" s="20" t="s">
        <v>7</v>
      </c>
      <c r="D9798" s="19" t="s">
        <v>106</v>
      </c>
      <c r="E9798" s="19" t="s">
        <v>68</v>
      </c>
      <c r="F9798" s="21">
        <v>2.0</v>
      </c>
      <c r="G9798" s="22">
        <v>36106.0</v>
      </c>
      <c r="H9798" s="15" t="str">
        <f t="shared" si="2"/>
        <v>Base Range</v>
      </c>
      <c r="I9798" s="22">
        <v>31662.0</v>
      </c>
      <c r="J9798" s="23">
        <f t="shared" si="3"/>
        <v>1.140357526</v>
      </c>
      <c r="K9798" s="24" t="str">
        <f t="shared" si="4"/>
        <v>Over Achived</v>
      </c>
    </row>
    <row r="9799" ht="22.5" customHeight="1">
      <c r="A9799" s="18">
        <v>45798.0</v>
      </c>
      <c r="B9799" s="19" t="str">
        <f t="shared" si="1"/>
        <v>May</v>
      </c>
      <c r="C9799" s="20" t="s">
        <v>13</v>
      </c>
      <c r="D9799" s="19" t="s">
        <v>18</v>
      </c>
      <c r="E9799" s="19" t="s">
        <v>68</v>
      </c>
      <c r="F9799" s="21">
        <v>1.0</v>
      </c>
      <c r="G9799" s="22">
        <v>25722.0</v>
      </c>
      <c r="H9799" s="15" t="str">
        <f t="shared" si="2"/>
        <v>Base Range</v>
      </c>
      <c r="I9799" s="22">
        <v>24254.0</v>
      </c>
      <c r="J9799" s="23">
        <f t="shared" si="3"/>
        <v>1.060526099</v>
      </c>
      <c r="K9799" s="24" t="str">
        <f t="shared" si="4"/>
        <v>Over Achived</v>
      </c>
    </row>
    <row r="9800" ht="22.5" customHeight="1">
      <c r="A9800" s="18">
        <v>45798.0</v>
      </c>
      <c r="B9800" s="19" t="str">
        <f t="shared" si="1"/>
        <v>May</v>
      </c>
      <c r="C9800" s="20" t="s">
        <v>7</v>
      </c>
      <c r="D9800" s="19" t="s">
        <v>131</v>
      </c>
      <c r="E9800" s="19" t="s">
        <v>68</v>
      </c>
      <c r="F9800" s="21">
        <v>2.0</v>
      </c>
      <c r="G9800" s="22">
        <v>48333.0</v>
      </c>
      <c r="H9800" s="15" t="str">
        <f t="shared" si="2"/>
        <v>Base Range</v>
      </c>
      <c r="I9800" s="22">
        <v>45156.0</v>
      </c>
      <c r="J9800" s="23">
        <f t="shared" si="3"/>
        <v>1.070356099</v>
      </c>
      <c r="K9800" s="24" t="str">
        <f t="shared" si="4"/>
        <v>Over Achived</v>
      </c>
    </row>
    <row r="9801" ht="22.5" customHeight="1">
      <c r="A9801" s="18">
        <v>45798.0</v>
      </c>
      <c r="B9801" s="19" t="str">
        <f t="shared" si="1"/>
        <v>May</v>
      </c>
      <c r="C9801" s="20" t="s">
        <v>7</v>
      </c>
      <c r="D9801" s="19" t="s">
        <v>131</v>
      </c>
      <c r="E9801" s="19" t="s">
        <v>63</v>
      </c>
      <c r="F9801" s="21">
        <v>1.0</v>
      </c>
      <c r="G9801" s="22">
        <v>32983.0</v>
      </c>
      <c r="H9801" s="15" t="str">
        <f t="shared" si="2"/>
        <v>Base Range</v>
      </c>
      <c r="I9801" s="22">
        <v>28948.0</v>
      </c>
      <c r="J9801" s="23">
        <f t="shared" si="3"/>
        <v>1.139387868</v>
      </c>
      <c r="K9801" s="24" t="str">
        <f t="shared" si="4"/>
        <v>Over Achived</v>
      </c>
    </row>
    <row r="9802" ht="22.5" customHeight="1">
      <c r="A9802" s="18">
        <v>45798.0</v>
      </c>
      <c r="B9802" s="19" t="str">
        <f t="shared" si="1"/>
        <v>May</v>
      </c>
      <c r="C9802" s="20" t="s">
        <v>7</v>
      </c>
      <c r="D9802" s="19" t="s">
        <v>126</v>
      </c>
      <c r="E9802" s="19" t="s">
        <v>63</v>
      </c>
      <c r="F9802" s="21">
        <v>1.0</v>
      </c>
      <c r="G9802" s="22">
        <v>39786.0</v>
      </c>
      <c r="H9802" s="15" t="str">
        <f t="shared" si="2"/>
        <v>Base Range</v>
      </c>
      <c r="I9802" s="22">
        <v>27877.0</v>
      </c>
      <c r="J9802" s="23">
        <f t="shared" si="3"/>
        <v>1.427198049</v>
      </c>
      <c r="K9802" s="24" t="str">
        <f t="shared" si="4"/>
        <v>Over Achived</v>
      </c>
    </row>
    <row r="9803" ht="22.5" customHeight="1">
      <c r="A9803" s="18">
        <v>45798.0</v>
      </c>
      <c r="B9803" s="19" t="str">
        <f t="shared" si="1"/>
        <v>May</v>
      </c>
      <c r="C9803" s="20" t="s">
        <v>7</v>
      </c>
      <c r="D9803" s="19" t="s">
        <v>126</v>
      </c>
      <c r="E9803" s="19" t="s">
        <v>26</v>
      </c>
      <c r="F9803" s="21">
        <v>5.0</v>
      </c>
      <c r="G9803" s="22">
        <v>129886.0</v>
      </c>
      <c r="H9803" s="15" t="str">
        <f t="shared" si="2"/>
        <v>Very High Range</v>
      </c>
      <c r="I9803" s="22">
        <v>104265.0</v>
      </c>
      <c r="J9803" s="23">
        <f t="shared" si="3"/>
        <v>1.245729631</v>
      </c>
      <c r="K9803" s="24" t="str">
        <f t="shared" si="4"/>
        <v>Over Achived</v>
      </c>
    </row>
    <row r="9804" ht="22.5" customHeight="1">
      <c r="A9804" s="18">
        <v>45798.0</v>
      </c>
      <c r="B9804" s="19" t="str">
        <f t="shared" si="1"/>
        <v>May</v>
      </c>
      <c r="C9804" s="20" t="s">
        <v>7</v>
      </c>
      <c r="D9804" s="19" t="s">
        <v>126</v>
      </c>
      <c r="E9804" s="19" t="s">
        <v>9</v>
      </c>
      <c r="F9804" s="21">
        <v>4.0</v>
      </c>
      <c r="G9804" s="22">
        <v>99249.0</v>
      </c>
      <c r="H9804" s="15" t="str">
        <f t="shared" si="2"/>
        <v>Very High Range</v>
      </c>
      <c r="I9804" s="22">
        <v>76566.0</v>
      </c>
      <c r="J9804" s="23">
        <f t="shared" si="3"/>
        <v>1.296254212</v>
      </c>
      <c r="K9804" s="24" t="str">
        <f t="shared" si="4"/>
        <v>Over Achived</v>
      </c>
    </row>
    <row r="9805" ht="22.5" customHeight="1">
      <c r="A9805" s="18">
        <v>45798.0</v>
      </c>
      <c r="B9805" s="19" t="str">
        <f t="shared" si="1"/>
        <v>May</v>
      </c>
      <c r="C9805" s="20" t="s">
        <v>7</v>
      </c>
      <c r="D9805" s="19" t="s">
        <v>126</v>
      </c>
      <c r="E9805" s="19" t="s">
        <v>63</v>
      </c>
      <c r="F9805" s="21">
        <v>1.0</v>
      </c>
      <c r="G9805" s="22">
        <v>39761.0</v>
      </c>
      <c r="H9805" s="15" t="str">
        <f t="shared" si="2"/>
        <v>Base Range</v>
      </c>
      <c r="I9805" s="22">
        <v>30350.0</v>
      </c>
      <c r="J9805" s="23">
        <f t="shared" si="3"/>
        <v>1.310082372</v>
      </c>
      <c r="K9805" s="24" t="str">
        <f t="shared" si="4"/>
        <v>Over Achived</v>
      </c>
    </row>
    <row r="9806" ht="22.5" customHeight="1">
      <c r="A9806" s="18">
        <v>45798.0</v>
      </c>
      <c r="B9806" s="19" t="str">
        <f t="shared" si="1"/>
        <v>May</v>
      </c>
      <c r="C9806" s="20" t="s">
        <v>7</v>
      </c>
      <c r="D9806" s="19" t="s">
        <v>118</v>
      </c>
      <c r="E9806" s="19" t="s">
        <v>68</v>
      </c>
      <c r="F9806" s="21">
        <v>2.0</v>
      </c>
      <c r="G9806" s="22">
        <v>43129.0</v>
      </c>
      <c r="H9806" s="15" t="str">
        <f t="shared" si="2"/>
        <v>Base Range</v>
      </c>
      <c r="I9806" s="22">
        <v>31337.0</v>
      </c>
      <c r="J9806" s="23">
        <f t="shared" si="3"/>
        <v>1.376296391</v>
      </c>
      <c r="K9806" s="24" t="str">
        <f t="shared" si="4"/>
        <v>Over Achived</v>
      </c>
    </row>
    <row r="9807" ht="22.5" customHeight="1">
      <c r="A9807" s="18">
        <v>45798.0</v>
      </c>
      <c r="B9807" s="19" t="str">
        <f t="shared" si="1"/>
        <v>May</v>
      </c>
      <c r="C9807" s="20" t="s">
        <v>7</v>
      </c>
      <c r="D9807" s="19" t="s">
        <v>118</v>
      </c>
      <c r="E9807" s="19" t="s">
        <v>26</v>
      </c>
      <c r="F9807" s="21">
        <v>6.0</v>
      </c>
      <c r="G9807" s="22">
        <v>151911.0</v>
      </c>
      <c r="H9807" s="15" t="str">
        <f t="shared" si="2"/>
        <v>Very High Range</v>
      </c>
      <c r="I9807" s="22">
        <v>133587.0</v>
      </c>
      <c r="J9807" s="23">
        <f t="shared" si="3"/>
        <v>1.137169036</v>
      </c>
      <c r="K9807" s="24" t="str">
        <f t="shared" si="4"/>
        <v>Over Achived</v>
      </c>
    </row>
    <row r="9808" ht="22.5" customHeight="1">
      <c r="A9808" s="18">
        <v>45798.0</v>
      </c>
      <c r="B9808" s="19" t="str">
        <f t="shared" si="1"/>
        <v>May</v>
      </c>
      <c r="C9808" s="20" t="s">
        <v>7</v>
      </c>
      <c r="D9808" s="19" t="s">
        <v>118</v>
      </c>
      <c r="E9808" s="19" t="s">
        <v>34</v>
      </c>
      <c r="F9808" s="21">
        <v>4.0</v>
      </c>
      <c r="G9808" s="22">
        <v>85554.0</v>
      </c>
      <c r="H9808" s="15" t="str">
        <f t="shared" si="2"/>
        <v>High Range</v>
      </c>
      <c r="I9808" s="22">
        <v>67572.0</v>
      </c>
      <c r="J9808" s="23">
        <f t="shared" si="3"/>
        <v>1.266116143</v>
      </c>
      <c r="K9808" s="24" t="str">
        <f t="shared" si="4"/>
        <v>Over Achived</v>
      </c>
    </row>
    <row r="9809" ht="22.5" customHeight="1">
      <c r="A9809" s="18">
        <v>45798.0</v>
      </c>
      <c r="B9809" s="19" t="str">
        <f t="shared" si="1"/>
        <v>May</v>
      </c>
      <c r="C9809" s="20" t="s">
        <v>7</v>
      </c>
      <c r="D9809" s="19" t="s">
        <v>106</v>
      </c>
      <c r="E9809" s="19" t="s">
        <v>9</v>
      </c>
      <c r="F9809" s="21">
        <v>3.0</v>
      </c>
      <c r="G9809" s="22">
        <v>103650.0</v>
      </c>
      <c r="H9809" s="15" t="str">
        <f t="shared" si="2"/>
        <v>Very High Range</v>
      </c>
      <c r="I9809" s="22">
        <v>94693.0</v>
      </c>
      <c r="J9809" s="23">
        <f t="shared" si="3"/>
        <v>1.094589885</v>
      </c>
      <c r="K9809" s="24" t="str">
        <f t="shared" si="4"/>
        <v>Over Achived</v>
      </c>
    </row>
    <row r="9810" ht="22.5" customHeight="1">
      <c r="A9810" s="18">
        <v>45798.0</v>
      </c>
      <c r="B9810" s="19" t="str">
        <f t="shared" si="1"/>
        <v>May</v>
      </c>
      <c r="C9810" s="20" t="s">
        <v>7</v>
      </c>
      <c r="D9810" s="19" t="s">
        <v>106</v>
      </c>
      <c r="E9810" s="19" t="s">
        <v>68</v>
      </c>
      <c r="F9810" s="21">
        <v>2.0</v>
      </c>
      <c r="G9810" s="22">
        <v>38768.0</v>
      </c>
      <c r="H9810" s="15" t="str">
        <f t="shared" si="2"/>
        <v>Base Range</v>
      </c>
      <c r="I9810" s="22">
        <v>32283.0</v>
      </c>
      <c r="J9810" s="23">
        <f t="shared" si="3"/>
        <v>1.20087972</v>
      </c>
      <c r="K9810" s="24" t="str">
        <f t="shared" si="4"/>
        <v>Over Achived</v>
      </c>
    </row>
    <row r="9811" ht="22.5" customHeight="1">
      <c r="A9811" s="18">
        <v>45798.0</v>
      </c>
      <c r="B9811" s="19" t="str">
        <f t="shared" si="1"/>
        <v>May</v>
      </c>
      <c r="C9811" s="20" t="s">
        <v>7</v>
      </c>
      <c r="D9811" s="19" t="s">
        <v>106</v>
      </c>
      <c r="E9811" s="19" t="s">
        <v>38</v>
      </c>
      <c r="F9811" s="21">
        <v>3.0</v>
      </c>
      <c r="G9811" s="22">
        <v>60616.0</v>
      </c>
      <c r="H9811" s="15" t="str">
        <f t="shared" si="2"/>
        <v>Medium Range</v>
      </c>
      <c r="I9811" s="22">
        <v>44200.0</v>
      </c>
      <c r="J9811" s="23">
        <f t="shared" si="3"/>
        <v>1.371402715</v>
      </c>
      <c r="K9811" s="24" t="str">
        <f t="shared" si="4"/>
        <v>Over Achived</v>
      </c>
    </row>
    <row r="9812" ht="22.5" customHeight="1">
      <c r="A9812" s="18">
        <v>45798.0</v>
      </c>
      <c r="B9812" s="19" t="str">
        <f t="shared" si="1"/>
        <v>May</v>
      </c>
      <c r="C9812" s="20" t="s">
        <v>7</v>
      </c>
      <c r="D9812" s="19" t="s">
        <v>8</v>
      </c>
      <c r="E9812" s="19" t="s">
        <v>34</v>
      </c>
      <c r="F9812" s="21">
        <v>4.0</v>
      </c>
      <c r="G9812" s="22">
        <v>97893.0</v>
      </c>
      <c r="H9812" s="15" t="str">
        <f t="shared" si="2"/>
        <v>Very High Range</v>
      </c>
      <c r="I9812" s="22">
        <v>72455.0</v>
      </c>
      <c r="J9812" s="23">
        <f t="shared" si="3"/>
        <v>1.351086882</v>
      </c>
      <c r="K9812" s="24" t="str">
        <f t="shared" si="4"/>
        <v>Over Achived</v>
      </c>
    </row>
    <row r="9813" ht="22.5" customHeight="1">
      <c r="A9813" s="18">
        <v>45798.0</v>
      </c>
      <c r="B9813" s="19" t="str">
        <f t="shared" si="1"/>
        <v>May</v>
      </c>
      <c r="C9813" s="20" t="s">
        <v>7</v>
      </c>
      <c r="D9813" s="19" t="s">
        <v>8</v>
      </c>
      <c r="E9813" s="19" t="s">
        <v>26</v>
      </c>
      <c r="F9813" s="21">
        <v>7.0</v>
      </c>
      <c r="G9813" s="22">
        <v>131666.0</v>
      </c>
      <c r="H9813" s="15" t="str">
        <f t="shared" si="2"/>
        <v>Very High Range</v>
      </c>
      <c r="I9813" s="22">
        <v>111672.0</v>
      </c>
      <c r="J9813" s="23">
        <f t="shared" si="3"/>
        <v>1.179042195</v>
      </c>
      <c r="K9813" s="24" t="str">
        <f t="shared" si="4"/>
        <v>Over Achived</v>
      </c>
    </row>
    <row r="9814" ht="22.5" customHeight="1">
      <c r="A9814" s="18">
        <v>45798.0</v>
      </c>
      <c r="B9814" s="19" t="str">
        <f t="shared" si="1"/>
        <v>May</v>
      </c>
      <c r="C9814" s="20" t="s">
        <v>13</v>
      </c>
      <c r="D9814" s="19" t="s">
        <v>18</v>
      </c>
      <c r="E9814" s="19" t="s">
        <v>23</v>
      </c>
      <c r="F9814" s="21">
        <v>1.0</v>
      </c>
      <c r="G9814" s="22">
        <v>28666.0</v>
      </c>
      <c r="H9814" s="15" t="str">
        <f t="shared" si="2"/>
        <v>Base Range</v>
      </c>
      <c r="I9814" s="22">
        <v>21853.0</v>
      </c>
      <c r="J9814" s="23">
        <f t="shared" si="3"/>
        <v>1.311764975</v>
      </c>
      <c r="K9814" s="24" t="str">
        <f t="shared" si="4"/>
        <v>Over Achived</v>
      </c>
    </row>
    <row r="9815" ht="22.5" customHeight="1">
      <c r="A9815" s="18">
        <v>45798.0</v>
      </c>
      <c r="B9815" s="19" t="str">
        <f t="shared" si="1"/>
        <v>May</v>
      </c>
      <c r="C9815" s="20" t="s">
        <v>92</v>
      </c>
      <c r="D9815" s="19" t="s">
        <v>158</v>
      </c>
      <c r="E9815" s="19" t="s">
        <v>34</v>
      </c>
      <c r="F9815" s="21">
        <v>3.0</v>
      </c>
      <c r="G9815" s="22">
        <v>66120.0</v>
      </c>
      <c r="H9815" s="15" t="str">
        <f t="shared" si="2"/>
        <v>Medium Range</v>
      </c>
      <c r="I9815" s="22">
        <v>51032.0</v>
      </c>
      <c r="J9815" s="23">
        <f t="shared" si="3"/>
        <v>1.295657627</v>
      </c>
      <c r="K9815" s="24" t="str">
        <f t="shared" si="4"/>
        <v>Over Achived</v>
      </c>
    </row>
    <row r="9816" ht="22.5" customHeight="1">
      <c r="A9816" s="18">
        <v>45798.0</v>
      </c>
      <c r="B9816" s="19" t="str">
        <f t="shared" si="1"/>
        <v>May</v>
      </c>
      <c r="C9816" s="20" t="s">
        <v>92</v>
      </c>
      <c r="D9816" s="19" t="s">
        <v>158</v>
      </c>
      <c r="E9816" s="19" t="s">
        <v>19</v>
      </c>
      <c r="F9816" s="21">
        <v>2.0</v>
      </c>
      <c r="G9816" s="22">
        <v>43129.0</v>
      </c>
      <c r="H9816" s="15" t="str">
        <f t="shared" si="2"/>
        <v>Base Range</v>
      </c>
      <c r="I9816" s="22">
        <v>33232.0</v>
      </c>
      <c r="J9816" s="23">
        <f t="shared" si="3"/>
        <v>1.297815359</v>
      </c>
      <c r="K9816" s="24" t="str">
        <f t="shared" si="4"/>
        <v>Over Achived</v>
      </c>
    </row>
    <row r="9817" ht="22.5" customHeight="1">
      <c r="A9817" s="18">
        <v>45798.0</v>
      </c>
      <c r="B9817" s="19" t="str">
        <f t="shared" si="1"/>
        <v>May</v>
      </c>
      <c r="C9817" s="20" t="s">
        <v>7</v>
      </c>
      <c r="D9817" s="19" t="s">
        <v>8</v>
      </c>
      <c r="E9817" s="19" t="s">
        <v>38</v>
      </c>
      <c r="F9817" s="21">
        <v>2.0</v>
      </c>
      <c r="G9817" s="22">
        <v>68521.0</v>
      </c>
      <c r="H9817" s="15" t="str">
        <f t="shared" si="2"/>
        <v>Medium Range</v>
      </c>
      <c r="I9817" s="22">
        <v>62861.0</v>
      </c>
      <c r="J9817" s="23">
        <f t="shared" si="3"/>
        <v>1.090039929</v>
      </c>
      <c r="K9817" s="24" t="str">
        <f t="shared" si="4"/>
        <v>Over Achived</v>
      </c>
    </row>
    <row r="9818" ht="22.5" customHeight="1">
      <c r="A9818" s="18">
        <v>45798.0</v>
      </c>
      <c r="B9818" s="19" t="str">
        <f t="shared" si="1"/>
        <v>May</v>
      </c>
      <c r="C9818" s="20" t="s">
        <v>92</v>
      </c>
      <c r="D9818" s="19" t="s">
        <v>158</v>
      </c>
      <c r="E9818" s="19" t="s">
        <v>63</v>
      </c>
      <c r="F9818" s="21">
        <v>1.0</v>
      </c>
      <c r="G9818" s="22">
        <v>15612.0</v>
      </c>
      <c r="H9818" s="15" t="str">
        <f t="shared" si="2"/>
        <v>Base Range</v>
      </c>
      <c r="I9818" s="22">
        <v>13665.0</v>
      </c>
      <c r="J9818" s="23">
        <f t="shared" si="3"/>
        <v>1.14248079</v>
      </c>
      <c r="K9818" s="24" t="str">
        <f t="shared" si="4"/>
        <v>Over Achived</v>
      </c>
    </row>
    <row r="9819" ht="22.5" customHeight="1">
      <c r="A9819" s="18">
        <v>45798.0</v>
      </c>
      <c r="B9819" s="19" t="str">
        <f t="shared" si="1"/>
        <v>May</v>
      </c>
      <c r="C9819" s="20" t="s">
        <v>92</v>
      </c>
      <c r="D9819" s="19" t="s">
        <v>158</v>
      </c>
      <c r="E9819" s="19" t="s">
        <v>9</v>
      </c>
      <c r="F9819" s="21">
        <v>3.0</v>
      </c>
      <c r="G9819" s="22">
        <v>72473.0</v>
      </c>
      <c r="H9819" s="15" t="str">
        <f t="shared" si="2"/>
        <v>High Range</v>
      </c>
      <c r="I9819" s="22">
        <v>58348.0</v>
      </c>
      <c r="J9819" s="23">
        <f t="shared" si="3"/>
        <v>1.242081991</v>
      </c>
      <c r="K9819" s="24" t="str">
        <f t="shared" si="4"/>
        <v>Over Achived</v>
      </c>
    </row>
    <row r="9820" ht="22.5" customHeight="1">
      <c r="A9820" s="18">
        <v>45798.0</v>
      </c>
      <c r="B9820" s="19" t="str">
        <f t="shared" si="1"/>
        <v>May</v>
      </c>
      <c r="C9820" s="20" t="s">
        <v>13</v>
      </c>
      <c r="D9820" s="19" t="s">
        <v>14</v>
      </c>
      <c r="E9820" s="19" t="s">
        <v>19</v>
      </c>
      <c r="F9820" s="21">
        <v>1.0</v>
      </c>
      <c r="G9820" s="22">
        <v>33360.0</v>
      </c>
      <c r="H9820" s="15" t="str">
        <f t="shared" si="2"/>
        <v>Base Range</v>
      </c>
      <c r="I9820" s="22">
        <v>24142.0</v>
      </c>
      <c r="J9820" s="23">
        <f t="shared" si="3"/>
        <v>1.381824207</v>
      </c>
      <c r="K9820" s="24" t="str">
        <f t="shared" si="4"/>
        <v>Over Achived</v>
      </c>
    </row>
    <row r="9821" ht="22.5" customHeight="1">
      <c r="A9821" s="18">
        <v>45798.0</v>
      </c>
      <c r="B9821" s="19" t="str">
        <f t="shared" si="1"/>
        <v>May</v>
      </c>
      <c r="C9821" s="20" t="s">
        <v>13</v>
      </c>
      <c r="D9821" s="19" t="s">
        <v>14</v>
      </c>
      <c r="E9821" s="19" t="s">
        <v>63</v>
      </c>
      <c r="F9821" s="21">
        <v>1.0</v>
      </c>
      <c r="G9821" s="22">
        <v>10273.0</v>
      </c>
      <c r="H9821" s="15" t="str">
        <f t="shared" si="2"/>
        <v>Base Range</v>
      </c>
      <c r="I9821" s="22">
        <v>9358.0</v>
      </c>
      <c r="J9821" s="23">
        <f t="shared" si="3"/>
        <v>1.097777303</v>
      </c>
      <c r="K9821" s="24" t="str">
        <f t="shared" si="4"/>
        <v>Over Achived</v>
      </c>
    </row>
    <row r="9822" ht="22.5" customHeight="1">
      <c r="A9822" s="18">
        <v>45798.0</v>
      </c>
      <c r="B9822" s="19" t="str">
        <f t="shared" si="1"/>
        <v>May</v>
      </c>
      <c r="C9822" s="20" t="s">
        <v>92</v>
      </c>
      <c r="D9822" s="19" t="s">
        <v>93</v>
      </c>
      <c r="E9822" s="19" t="s">
        <v>9</v>
      </c>
      <c r="F9822" s="21">
        <v>3.0</v>
      </c>
      <c r="G9822" s="22">
        <v>78445.0</v>
      </c>
      <c r="H9822" s="15" t="str">
        <f t="shared" si="2"/>
        <v>High Range</v>
      </c>
      <c r="I9822" s="22">
        <v>98692.0</v>
      </c>
      <c r="J9822" s="23">
        <f t="shared" si="3"/>
        <v>0.7948465934</v>
      </c>
      <c r="K9822" s="24" t="str">
        <f t="shared" si="4"/>
        <v>Target Not Meet</v>
      </c>
    </row>
    <row r="9823" ht="22.5" customHeight="1">
      <c r="A9823" s="18">
        <v>45798.0</v>
      </c>
      <c r="B9823" s="19" t="str">
        <f t="shared" si="1"/>
        <v>May</v>
      </c>
      <c r="C9823" s="20" t="s">
        <v>92</v>
      </c>
      <c r="D9823" s="19" t="s">
        <v>93</v>
      </c>
      <c r="E9823" s="19" t="s">
        <v>68</v>
      </c>
      <c r="F9823" s="21">
        <v>1.0</v>
      </c>
      <c r="G9823" s="22">
        <v>31752.0</v>
      </c>
      <c r="H9823" s="15" t="str">
        <f t="shared" si="2"/>
        <v>Base Range</v>
      </c>
      <c r="I9823" s="22">
        <v>37043.0</v>
      </c>
      <c r="J9823" s="23">
        <f t="shared" si="3"/>
        <v>0.8571659963</v>
      </c>
      <c r="K9823" s="24" t="str">
        <f t="shared" si="4"/>
        <v>Target Not Meet</v>
      </c>
    </row>
    <row r="9824" ht="22.5" customHeight="1">
      <c r="A9824" s="18">
        <v>45798.0</v>
      </c>
      <c r="B9824" s="19" t="str">
        <f t="shared" si="1"/>
        <v>May</v>
      </c>
      <c r="C9824" s="20" t="s">
        <v>92</v>
      </c>
      <c r="D9824" s="19" t="s">
        <v>98</v>
      </c>
      <c r="E9824" s="19" t="s">
        <v>9</v>
      </c>
      <c r="F9824" s="21">
        <v>3.0</v>
      </c>
      <c r="G9824" s="22">
        <v>71051.0</v>
      </c>
      <c r="H9824" s="15" t="str">
        <f t="shared" si="2"/>
        <v>High Range</v>
      </c>
      <c r="I9824" s="22">
        <v>77570.0</v>
      </c>
      <c r="J9824" s="23">
        <f t="shared" si="3"/>
        <v>0.9159597783</v>
      </c>
      <c r="K9824" s="24" t="str">
        <f t="shared" si="4"/>
        <v>Target Not Meet</v>
      </c>
    </row>
    <row r="9825" ht="22.5" customHeight="1">
      <c r="A9825" s="18">
        <v>45798.0</v>
      </c>
      <c r="B9825" s="19" t="str">
        <f t="shared" si="1"/>
        <v>May</v>
      </c>
      <c r="C9825" s="20" t="s">
        <v>92</v>
      </c>
      <c r="D9825" s="19" t="s">
        <v>98</v>
      </c>
      <c r="E9825" s="19" t="s">
        <v>63</v>
      </c>
      <c r="F9825" s="21">
        <v>3.0</v>
      </c>
      <c r="G9825" s="22">
        <v>68385.0</v>
      </c>
      <c r="H9825" s="15" t="str">
        <f t="shared" si="2"/>
        <v>Medium Range</v>
      </c>
      <c r="I9825" s="22">
        <v>77234.0</v>
      </c>
      <c r="J9825" s="23">
        <f t="shared" si="3"/>
        <v>0.8854261077</v>
      </c>
      <c r="K9825" s="24" t="str">
        <f t="shared" si="4"/>
        <v>Target Not Meet</v>
      </c>
    </row>
    <row r="9826" ht="22.5" customHeight="1">
      <c r="A9826" s="18">
        <v>45798.0</v>
      </c>
      <c r="B9826" s="19" t="str">
        <f t="shared" si="1"/>
        <v>May</v>
      </c>
      <c r="C9826" s="20" t="s">
        <v>92</v>
      </c>
      <c r="D9826" s="19" t="s">
        <v>98</v>
      </c>
      <c r="E9826" s="19" t="s">
        <v>68</v>
      </c>
      <c r="F9826" s="21">
        <v>1.0</v>
      </c>
      <c r="G9826" s="22">
        <v>33316.0</v>
      </c>
      <c r="H9826" s="15" t="str">
        <f t="shared" si="2"/>
        <v>Base Range</v>
      </c>
      <c r="I9826" s="22">
        <v>39937.0</v>
      </c>
      <c r="J9826" s="23">
        <f t="shared" si="3"/>
        <v>0.8342138869</v>
      </c>
      <c r="K9826" s="24" t="str">
        <f t="shared" si="4"/>
        <v>Target Not Meet</v>
      </c>
    </row>
    <row r="9827" ht="22.5" customHeight="1">
      <c r="A9827" s="18">
        <v>45798.0</v>
      </c>
      <c r="B9827" s="19" t="str">
        <f t="shared" si="1"/>
        <v>May</v>
      </c>
      <c r="C9827" s="20" t="s">
        <v>13</v>
      </c>
      <c r="D9827" s="19" t="s">
        <v>14</v>
      </c>
      <c r="E9827" s="19" t="s">
        <v>63</v>
      </c>
      <c r="F9827" s="21">
        <v>2.0</v>
      </c>
      <c r="G9827" s="22">
        <v>53393.0</v>
      </c>
      <c r="H9827" s="15" t="str">
        <f t="shared" si="2"/>
        <v>Medium Range</v>
      </c>
      <c r="I9827" s="22">
        <v>45764.0</v>
      </c>
      <c r="J9827" s="23">
        <f t="shared" si="3"/>
        <v>1.166703085</v>
      </c>
      <c r="K9827" s="24" t="str">
        <f t="shared" si="4"/>
        <v>Over Achived</v>
      </c>
    </row>
    <row r="9828" ht="22.5" customHeight="1">
      <c r="A9828" s="18">
        <v>45798.0</v>
      </c>
      <c r="B9828" s="19" t="str">
        <f t="shared" si="1"/>
        <v>May</v>
      </c>
      <c r="C9828" s="20" t="s">
        <v>92</v>
      </c>
      <c r="D9828" s="19" t="s">
        <v>144</v>
      </c>
      <c r="E9828" s="19" t="s">
        <v>34</v>
      </c>
      <c r="F9828" s="21">
        <v>3.0</v>
      </c>
      <c r="G9828" s="22">
        <v>64445.0</v>
      </c>
      <c r="H9828" s="15" t="str">
        <f t="shared" si="2"/>
        <v>Medium Range</v>
      </c>
      <c r="I9828" s="22">
        <v>51540.0</v>
      </c>
      <c r="J9828" s="23">
        <f t="shared" si="3"/>
        <v>1.250388048</v>
      </c>
      <c r="K9828" s="24" t="str">
        <f t="shared" si="4"/>
        <v>Over Achived</v>
      </c>
    </row>
    <row r="9829" ht="22.5" customHeight="1">
      <c r="A9829" s="18">
        <v>45798.0</v>
      </c>
      <c r="B9829" s="19" t="str">
        <f t="shared" si="1"/>
        <v>May</v>
      </c>
      <c r="C9829" s="20" t="s">
        <v>92</v>
      </c>
      <c r="D9829" s="19" t="s">
        <v>144</v>
      </c>
      <c r="E9829" s="19" t="s">
        <v>26</v>
      </c>
      <c r="F9829" s="21">
        <v>2.0</v>
      </c>
      <c r="G9829" s="22">
        <v>59270.0</v>
      </c>
      <c r="H9829" s="15" t="str">
        <f t="shared" si="2"/>
        <v>Medium Range</v>
      </c>
      <c r="I9829" s="22">
        <v>51914.0</v>
      </c>
      <c r="J9829" s="23">
        <f t="shared" si="3"/>
        <v>1.141695882</v>
      </c>
      <c r="K9829" s="24" t="str">
        <f t="shared" si="4"/>
        <v>Over Achived</v>
      </c>
    </row>
    <row r="9830" ht="22.5" customHeight="1">
      <c r="A9830" s="18">
        <v>45798.0</v>
      </c>
      <c r="B9830" s="19" t="str">
        <f t="shared" si="1"/>
        <v>May</v>
      </c>
      <c r="C9830" s="20" t="s">
        <v>92</v>
      </c>
      <c r="D9830" s="19" t="s">
        <v>144</v>
      </c>
      <c r="E9830" s="19" t="s">
        <v>9</v>
      </c>
      <c r="F9830" s="21">
        <v>3.0</v>
      </c>
      <c r="G9830" s="22">
        <v>85862.0</v>
      </c>
      <c r="H9830" s="15" t="str">
        <f t="shared" si="2"/>
        <v>High Range</v>
      </c>
      <c r="I9830" s="22">
        <v>79114.0</v>
      </c>
      <c r="J9830" s="23">
        <f t="shared" si="3"/>
        <v>1.085294638</v>
      </c>
      <c r="K9830" s="24" t="str">
        <f t="shared" si="4"/>
        <v>Over Achived</v>
      </c>
    </row>
    <row r="9831" ht="22.5" customHeight="1">
      <c r="A9831" s="18">
        <v>45798.0</v>
      </c>
      <c r="B9831" s="19" t="str">
        <f t="shared" si="1"/>
        <v>May</v>
      </c>
      <c r="C9831" s="20" t="s">
        <v>92</v>
      </c>
      <c r="D9831" s="25" t="s">
        <v>149</v>
      </c>
      <c r="E9831" s="19" t="s">
        <v>34</v>
      </c>
      <c r="F9831" s="21">
        <v>3.0</v>
      </c>
      <c r="G9831" s="22">
        <v>79618.0</v>
      </c>
      <c r="H9831" s="15" t="str">
        <f t="shared" si="2"/>
        <v>High Range</v>
      </c>
      <c r="I9831" s="22">
        <v>62045.0</v>
      </c>
      <c r="J9831" s="23">
        <f t="shared" si="3"/>
        <v>1.283229914</v>
      </c>
      <c r="K9831" s="24" t="str">
        <f t="shared" si="4"/>
        <v>Over Achived</v>
      </c>
    </row>
    <row r="9832" ht="22.5" customHeight="1">
      <c r="A9832" s="18">
        <v>45798.0</v>
      </c>
      <c r="B9832" s="19" t="str">
        <f t="shared" si="1"/>
        <v>May</v>
      </c>
      <c r="C9832" s="20" t="s">
        <v>92</v>
      </c>
      <c r="D9832" s="25" t="s">
        <v>149</v>
      </c>
      <c r="E9832" s="19" t="s">
        <v>63</v>
      </c>
      <c r="F9832" s="21">
        <v>1.0</v>
      </c>
      <c r="G9832" s="22">
        <v>14461.0</v>
      </c>
      <c r="H9832" s="15" t="str">
        <f t="shared" si="2"/>
        <v>Base Range</v>
      </c>
      <c r="I9832" s="22">
        <v>12746.0</v>
      </c>
      <c r="J9832" s="23">
        <f t="shared" si="3"/>
        <v>1.134552016</v>
      </c>
      <c r="K9832" s="24" t="str">
        <f t="shared" si="4"/>
        <v>Over Achived</v>
      </c>
    </row>
    <row r="9833" ht="22.5" customHeight="1">
      <c r="A9833" s="18">
        <v>45798.0</v>
      </c>
      <c r="B9833" s="19" t="str">
        <f t="shared" si="1"/>
        <v>May</v>
      </c>
      <c r="C9833" s="20" t="s">
        <v>92</v>
      </c>
      <c r="D9833" s="25" t="s">
        <v>149</v>
      </c>
      <c r="E9833" s="19" t="s">
        <v>9</v>
      </c>
      <c r="F9833" s="21">
        <v>3.0</v>
      </c>
      <c r="G9833" s="22">
        <v>76586.0</v>
      </c>
      <c r="H9833" s="15" t="str">
        <f t="shared" si="2"/>
        <v>High Range</v>
      </c>
      <c r="I9833" s="22">
        <v>55454.0</v>
      </c>
      <c r="J9833" s="23">
        <f t="shared" si="3"/>
        <v>1.381072601</v>
      </c>
      <c r="K9833" s="24" t="str">
        <f t="shared" si="4"/>
        <v>Over Achived</v>
      </c>
    </row>
    <row r="9834" ht="22.5" customHeight="1">
      <c r="A9834" s="18">
        <v>45798.0</v>
      </c>
      <c r="B9834" s="19" t="str">
        <f t="shared" si="1"/>
        <v>May</v>
      </c>
      <c r="C9834" s="20" t="s">
        <v>92</v>
      </c>
      <c r="D9834" s="19" t="s">
        <v>144</v>
      </c>
      <c r="E9834" s="19" t="s">
        <v>23</v>
      </c>
      <c r="F9834" s="21">
        <v>1.0</v>
      </c>
      <c r="G9834" s="22">
        <v>35880.0</v>
      </c>
      <c r="H9834" s="15" t="str">
        <f t="shared" si="2"/>
        <v>Base Range</v>
      </c>
      <c r="I9834" s="22">
        <v>32458.0</v>
      </c>
      <c r="J9834" s="23">
        <f t="shared" si="3"/>
        <v>1.105428554</v>
      </c>
      <c r="K9834" s="24" t="str">
        <f t="shared" si="4"/>
        <v>Over Achived</v>
      </c>
    </row>
    <row r="9835" ht="22.5" customHeight="1">
      <c r="A9835" s="18">
        <v>45798.0</v>
      </c>
      <c r="B9835" s="19" t="str">
        <f t="shared" si="1"/>
        <v>May</v>
      </c>
      <c r="C9835" s="20" t="s">
        <v>92</v>
      </c>
      <c r="D9835" s="19" t="s">
        <v>158</v>
      </c>
      <c r="E9835" s="19" t="s">
        <v>68</v>
      </c>
      <c r="F9835" s="21">
        <v>2.0</v>
      </c>
      <c r="G9835" s="22">
        <v>37655.0</v>
      </c>
      <c r="H9835" s="15" t="str">
        <f t="shared" si="2"/>
        <v>Base Range</v>
      </c>
      <c r="I9835" s="22">
        <v>28053.0</v>
      </c>
      <c r="J9835" s="23">
        <f t="shared" si="3"/>
        <v>1.342280683</v>
      </c>
      <c r="K9835" s="24" t="str">
        <f t="shared" si="4"/>
        <v>Over Achived</v>
      </c>
    </row>
    <row r="9836" ht="22.5" customHeight="1">
      <c r="A9836" s="18">
        <v>45799.0</v>
      </c>
      <c r="B9836" s="19" t="str">
        <f t="shared" si="1"/>
        <v>May</v>
      </c>
      <c r="C9836" s="20" t="s">
        <v>13</v>
      </c>
      <c r="D9836" s="19" t="s">
        <v>169</v>
      </c>
      <c r="E9836" s="19" t="s">
        <v>19</v>
      </c>
      <c r="F9836" s="21">
        <v>1.0</v>
      </c>
      <c r="G9836" s="22">
        <v>31781.0</v>
      </c>
      <c r="H9836" s="15" t="str">
        <f t="shared" si="2"/>
        <v>Base Range</v>
      </c>
      <c r="I9836" s="22">
        <v>37962.0</v>
      </c>
      <c r="J9836" s="23">
        <f t="shared" si="3"/>
        <v>0.8371792845</v>
      </c>
      <c r="K9836" s="24" t="str">
        <f t="shared" si="4"/>
        <v>Target Not Meet</v>
      </c>
    </row>
    <row r="9837" ht="22.5" customHeight="1">
      <c r="A9837" s="18">
        <v>45799.0</v>
      </c>
      <c r="B9837" s="19" t="str">
        <f t="shared" si="1"/>
        <v>May</v>
      </c>
      <c r="C9837" s="20" t="s">
        <v>13</v>
      </c>
      <c r="D9837" s="19" t="s">
        <v>37</v>
      </c>
      <c r="E9837" s="19" t="s">
        <v>23</v>
      </c>
      <c r="F9837" s="21">
        <v>1.0</v>
      </c>
      <c r="G9837" s="22">
        <v>29870.0</v>
      </c>
      <c r="H9837" s="15" t="str">
        <f t="shared" si="2"/>
        <v>Base Range</v>
      </c>
      <c r="I9837" s="22">
        <v>34358.0</v>
      </c>
      <c r="J9837" s="23">
        <f t="shared" si="3"/>
        <v>0.8693754002</v>
      </c>
      <c r="K9837" s="24" t="str">
        <f t="shared" si="4"/>
        <v>Target Not Meet</v>
      </c>
    </row>
    <row r="9838" ht="22.5" customHeight="1">
      <c r="A9838" s="18">
        <v>45799.0</v>
      </c>
      <c r="B9838" s="19" t="str">
        <f t="shared" si="1"/>
        <v>May</v>
      </c>
      <c r="C9838" s="20" t="s">
        <v>13</v>
      </c>
      <c r="D9838" s="19" t="s">
        <v>37</v>
      </c>
      <c r="E9838" s="19" t="s">
        <v>68</v>
      </c>
      <c r="F9838" s="21">
        <v>1.0</v>
      </c>
      <c r="G9838" s="22">
        <v>20048.0</v>
      </c>
      <c r="H9838" s="15" t="str">
        <f t="shared" si="2"/>
        <v>Base Range</v>
      </c>
      <c r="I9838" s="22">
        <v>25745.0</v>
      </c>
      <c r="J9838" s="23">
        <f t="shared" si="3"/>
        <v>0.7787143135</v>
      </c>
      <c r="K9838" s="24" t="str">
        <f t="shared" si="4"/>
        <v>Target Not Meet</v>
      </c>
    </row>
    <row r="9839" ht="22.5" customHeight="1">
      <c r="A9839" s="18">
        <v>45799.0</v>
      </c>
      <c r="B9839" s="19" t="str">
        <f t="shared" si="1"/>
        <v>May</v>
      </c>
      <c r="C9839" s="20" t="s">
        <v>13</v>
      </c>
      <c r="D9839" s="19" t="s">
        <v>37</v>
      </c>
      <c r="E9839" s="19" t="s">
        <v>9</v>
      </c>
      <c r="F9839" s="21">
        <v>2.0</v>
      </c>
      <c r="G9839" s="22">
        <v>54167.0</v>
      </c>
      <c r="H9839" s="15" t="str">
        <f t="shared" si="2"/>
        <v>Medium Range</v>
      </c>
      <c r="I9839" s="22">
        <v>60509.0</v>
      </c>
      <c r="J9839" s="23">
        <f t="shared" si="3"/>
        <v>0.8951891454</v>
      </c>
      <c r="K9839" s="24" t="str">
        <f t="shared" si="4"/>
        <v>Target Not Meet</v>
      </c>
    </row>
    <row r="9840" ht="22.5" customHeight="1">
      <c r="A9840" s="18">
        <v>45799.0</v>
      </c>
      <c r="B9840" s="19" t="str">
        <f t="shared" si="1"/>
        <v>May</v>
      </c>
      <c r="C9840" s="20" t="s">
        <v>13</v>
      </c>
      <c r="D9840" s="19" t="s">
        <v>29</v>
      </c>
      <c r="E9840" s="19" t="s">
        <v>34</v>
      </c>
      <c r="F9840" s="21">
        <v>2.0</v>
      </c>
      <c r="G9840" s="22">
        <v>47742.0</v>
      </c>
      <c r="H9840" s="15" t="str">
        <f t="shared" si="2"/>
        <v>Base Range</v>
      </c>
      <c r="I9840" s="22">
        <v>58411.0</v>
      </c>
      <c r="J9840" s="23">
        <f t="shared" si="3"/>
        <v>0.8173460478</v>
      </c>
      <c r="K9840" s="24" t="str">
        <f t="shared" si="4"/>
        <v>Target Not Meet</v>
      </c>
    </row>
    <row r="9841" ht="22.5" customHeight="1">
      <c r="A9841" s="18">
        <v>45799.0</v>
      </c>
      <c r="B9841" s="19" t="str">
        <f t="shared" si="1"/>
        <v>May</v>
      </c>
      <c r="C9841" s="20" t="s">
        <v>13</v>
      </c>
      <c r="D9841" s="19" t="s">
        <v>29</v>
      </c>
      <c r="E9841" s="19" t="s">
        <v>63</v>
      </c>
      <c r="F9841" s="21">
        <v>1.0</v>
      </c>
      <c r="G9841" s="22">
        <v>11337.0</v>
      </c>
      <c r="H9841" s="15" t="str">
        <f t="shared" si="2"/>
        <v>Base Range</v>
      </c>
      <c r="I9841" s="22">
        <v>12363.0</v>
      </c>
      <c r="J9841" s="23">
        <f t="shared" si="3"/>
        <v>0.9170104344</v>
      </c>
      <c r="K9841" s="24" t="str">
        <f t="shared" si="4"/>
        <v>Target Not Meet</v>
      </c>
    </row>
    <row r="9842" ht="22.5" customHeight="1">
      <c r="A9842" s="18">
        <v>45799.0</v>
      </c>
      <c r="B9842" s="19" t="str">
        <f t="shared" si="1"/>
        <v>May</v>
      </c>
      <c r="C9842" s="20" t="s">
        <v>13</v>
      </c>
      <c r="D9842" s="19" t="s">
        <v>18</v>
      </c>
      <c r="E9842" s="19" t="s">
        <v>63</v>
      </c>
      <c r="F9842" s="21">
        <v>2.0</v>
      </c>
      <c r="G9842" s="22">
        <v>49899.0</v>
      </c>
      <c r="H9842" s="15" t="str">
        <f t="shared" si="2"/>
        <v>Base Range</v>
      </c>
      <c r="I9842" s="22">
        <v>44930.0</v>
      </c>
      <c r="J9842" s="23">
        <f t="shared" si="3"/>
        <v>1.110594258</v>
      </c>
      <c r="K9842" s="24" t="str">
        <f t="shared" si="4"/>
        <v>Over Achived</v>
      </c>
    </row>
    <row r="9843" ht="22.5" customHeight="1">
      <c r="A9843" s="18">
        <v>45799.0</v>
      </c>
      <c r="B9843" s="19" t="str">
        <f t="shared" si="1"/>
        <v>May</v>
      </c>
      <c r="C9843" s="20" t="s">
        <v>13</v>
      </c>
      <c r="D9843" s="19" t="s">
        <v>29</v>
      </c>
      <c r="E9843" s="19" t="s">
        <v>63</v>
      </c>
      <c r="F9843" s="21">
        <v>2.0</v>
      </c>
      <c r="G9843" s="22">
        <v>50052.0</v>
      </c>
      <c r="H9843" s="15" t="str">
        <f t="shared" si="2"/>
        <v>Medium Range</v>
      </c>
      <c r="I9843" s="22">
        <v>57976.0</v>
      </c>
      <c r="J9843" s="23">
        <f t="shared" si="3"/>
        <v>0.8633227542</v>
      </c>
      <c r="K9843" s="24" t="str">
        <f t="shared" si="4"/>
        <v>Target Not Meet</v>
      </c>
    </row>
    <row r="9844" ht="22.5" customHeight="1">
      <c r="A9844" s="18">
        <v>45799.0</v>
      </c>
      <c r="B9844" s="19" t="str">
        <f t="shared" si="1"/>
        <v>May</v>
      </c>
      <c r="C9844" s="20" t="s">
        <v>13</v>
      </c>
      <c r="D9844" s="19" t="s">
        <v>29</v>
      </c>
      <c r="E9844" s="19" t="s">
        <v>63</v>
      </c>
      <c r="F9844" s="21">
        <v>1.0</v>
      </c>
      <c r="G9844" s="22">
        <v>11390.0</v>
      </c>
      <c r="H9844" s="15" t="str">
        <f t="shared" si="2"/>
        <v>Base Range</v>
      </c>
      <c r="I9844" s="22">
        <v>12001.0</v>
      </c>
      <c r="J9844" s="23">
        <f t="shared" si="3"/>
        <v>0.949087576</v>
      </c>
      <c r="K9844" s="24" t="str">
        <f t="shared" si="4"/>
        <v>Target Not Meet</v>
      </c>
    </row>
    <row r="9845" ht="22.5" customHeight="1">
      <c r="A9845" s="18">
        <v>45799.0</v>
      </c>
      <c r="B9845" s="19" t="str">
        <f t="shared" si="1"/>
        <v>May</v>
      </c>
      <c r="C9845" s="20" t="s">
        <v>13</v>
      </c>
      <c r="D9845" s="19" t="s">
        <v>14</v>
      </c>
      <c r="E9845" s="19" t="s">
        <v>63</v>
      </c>
      <c r="F9845" s="21">
        <v>2.0</v>
      </c>
      <c r="G9845" s="22">
        <v>50782.0</v>
      </c>
      <c r="H9845" s="15" t="str">
        <f t="shared" si="2"/>
        <v>Medium Range</v>
      </c>
      <c r="I9845" s="22">
        <v>36731.0</v>
      </c>
      <c r="J9845" s="23">
        <f t="shared" si="3"/>
        <v>1.382537911</v>
      </c>
      <c r="K9845" s="24" t="str">
        <f t="shared" si="4"/>
        <v>Over Achived</v>
      </c>
    </row>
    <row r="9846" ht="22.5" customHeight="1">
      <c r="A9846" s="18">
        <v>45799.0</v>
      </c>
      <c r="B9846" s="19" t="str">
        <f t="shared" si="1"/>
        <v>May</v>
      </c>
      <c r="C9846" s="20" t="s">
        <v>13</v>
      </c>
      <c r="D9846" s="19" t="s">
        <v>14</v>
      </c>
      <c r="E9846" s="19" t="s">
        <v>34</v>
      </c>
      <c r="F9846" s="21">
        <v>2.0</v>
      </c>
      <c r="G9846" s="22">
        <v>50997.0</v>
      </c>
      <c r="H9846" s="15" t="str">
        <f t="shared" si="2"/>
        <v>Medium Range</v>
      </c>
      <c r="I9846" s="22">
        <v>47165.0</v>
      </c>
      <c r="J9846" s="23">
        <f t="shared" si="3"/>
        <v>1.081246687</v>
      </c>
      <c r="K9846" s="24" t="str">
        <f t="shared" si="4"/>
        <v>Over Achived</v>
      </c>
    </row>
    <row r="9847" ht="22.5" customHeight="1">
      <c r="A9847" s="18">
        <v>45799.0</v>
      </c>
      <c r="B9847" s="19" t="str">
        <f t="shared" si="1"/>
        <v>May</v>
      </c>
      <c r="C9847" s="20" t="s">
        <v>13</v>
      </c>
      <c r="D9847" s="19" t="s">
        <v>14</v>
      </c>
      <c r="E9847" s="19" t="s">
        <v>68</v>
      </c>
      <c r="F9847" s="21">
        <v>1.0</v>
      </c>
      <c r="G9847" s="22">
        <v>22877.0</v>
      </c>
      <c r="H9847" s="15" t="str">
        <f t="shared" si="2"/>
        <v>Base Range</v>
      </c>
      <c r="I9847" s="22">
        <v>20497.0</v>
      </c>
      <c r="J9847" s="23">
        <f t="shared" si="3"/>
        <v>1.116114553</v>
      </c>
      <c r="K9847" s="24" t="str">
        <f t="shared" si="4"/>
        <v>Over Achived</v>
      </c>
    </row>
    <row r="9848" ht="22.5" customHeight="1">
      <c r="A9848" s="18">
        <v>45799.0</v>
      </c>
      <c r="B9848" s="19" t="str">
        <f t="shared" si="1"/>
        <v>May</v>
      </c>
      <c r="C9848" s="20" t="s">
        <v>13</v>
      </c>
      <c r="D9848" s="19" t="s">
        <v>14</v>
      </c>
      <c r="E9848" s="19" t="s">
        <v>34</v>
      </c>
      <c r="F9848" s="21">
        <v>2.0</v>
      </c>
      <c r="G9848" s="22">
        <v>50629.0</v>
      </c>
      <c r="H9848" s="15" t="str">
        <f t="shared" si="2"/>
        <v>Medium Range</v>
      </c>
      <c r="I9848" s="22">
        <v>39863.0</v>
      </c>
      <c r="J9848" s="23">
        <f t="shared" si="3"/>
        <v>1.270075007</v>
      </c>
      <c r="K9848" s="24" t="str">
        <f t="shared" si="4"/>
        <v>Over Achived</v>
      </c>
    </row>
    <row r="9849" ht="22.5" customHeight="1">
      <c r="A9849" s="18">
        <v>45799.0</v>
      </c>
      <c r="B9849" s="19" t="str">
        <f t="shared" si="1"/>
        <v>May</v>
      </c>
      <c r="C9849" s="20" t="s">
        <v>13</v>
      </c>
      <c r="D9849" s="19" t="s">
        <v>169</v>
      </c>
      <c r="E9849" s="19" t="s">
        <v>34</v>
      </c>
      <c r="F9849" s="21">
        <v>2.0</v>
      </c>
      <c r="G9849" s="22">
        <v>53269.0</v>
      </c>
      <c r="H9849" s="15" t="str">
        <f t="shared" si="2"/>
        <v>Medium Range</v>
      </c>
      <c r="I9849" s="22">
        <v>63137.0</v>
      </c>
      <c r="J9849" s="23">
        <f t="shared" si="3"/>
        <v>0.8437049591</v>
      </c>
      <c r="K9849" s="24" t="str">
        <f t="shared" si="4"/>
        <v>Target Not Meet</v>
      </c>
    </row>
    <row r="9850" ht="22.5" customHeight="1">
      <c r="A9850" s="18">
        <v>45799.0</v>
      </c>
      <c r="B9850" s="19" t="str">
        <f t="shared" si="1"/>
        <v>May</v>
      </c>
      <c r="C9850" s="20" t="s">
        <v>13</v>
      </c>
      <c r="D9850" s="19" t="s">
        <v>29</v>
      </c>
      <c r="E9850" s="19" t="s">
        <v>38</v>
      </c>
      <c r="F9850" s="21">
        <v>2.0</v>
      </c>
      <c r="G9850" s="22">
        <v>34001.0</v>
      </c>
      <c r="H9850" s="15" t="str">
        <f t="shared" si="2"/>
        <v>Base Range</v>
      </c>
      <c r="I9850" s="22">
        <v>40827.0</v>
      </c>
      <c r="J9850" s="23">
        <f t="shared" si="3"/>
        <v>0.832806721</v>
      </c>
      <c r="K9850" s="24" t="str">
        <f t="shared" si="4"/>
        <v>Target Not Meet</v>
      </c>
    </row>
    <row r="9851" ht="22.5" customHeight="1">
      <c r="A9851" s="18">
        <v>45799.0</v>
      </c>
      <c r="B9851" s="19" t="str">
        <f t="shared" si="1"/>
        <v>May</v>
      </c>
      <c r="C9851" s="20" t="s">
        <v>13</v>
      </c>
      <c r="D9851" s="19" t="s">
        <v>169</v>
      </c>
      <c r="E9851" s="19" t="s">
        <v>38</v>
      </c>
      <c r="F9851" s="21">
        <v>2.0</v>
      </c>
      <c r="G9851" s="22">
        <v>34609.0</v>
      </c>
      <c r="H9851" s="15" t="str">
        <f t="shared" si="2"/>
        <v>Base Range</v>
      </c>
      <c r="I9851" s="22">
        <v>40909.0</v>
      </c>
      <c r="J9851" s="23">
        <f t="shared" si="3"/>
        <v>0.8459996578</v>
      </c>
      <c r="K9851" s="24" t="str">
        <f t="shared" si="4"/>
        <v>Target Not Meet</v>
      </c>
    </row>
    <row r="9852" ht="22.5" customHeight="1">
      <c r="A9852" s="18">
        <v>45799.0</v>
      </c>
      <c r="B9852" s="19" t="str">
        <f t="shared" si="1"/>
        <v>May</v>
      </c>
      <c r="C9852" s="20" t="s">
        <v>57</v>
      </c>
      <c r="D9852" s="25" t="s">
        <v>62</v>
      </c>
      <c r="E9852" s="19" t="s">
        <v>9</v>
      </c>
      <c r="F9852" s="21">
        <v>2.0</v>
      </c>
      <c r="G9852" s="22">
        <v>34673.0</v>
      </c>
      <c r="H9852" s="15" t="str">
        <f t="shared" si="2"/>
        <v>Base Range</v>
      </c>
      <c r="I9852" s="22">
        <v>27420.0</v>
      </c>
      <c r="J9852" s="23">
        <f t="shared" si="3"/>
        <v>1.264514953</v>
      </c>
      <c r="K9852" s="24" t="str">
        <f t="shared" si="4"/>
        <v>Over Achived</v>
      </c>
    </row>
    <row r="9853" ht="22.5" customHeight="1">
      <c r="A9853" s="18">
        <v>45799.0</v>
      </c>
      <c r="B9853" s="19" t="str">
        <f t="shared" si="1"/>
        <v>May</v>
      </c>
      <c r="C9853" s="20" t="s">
        <v>13</v>
      </c>
      <c r="D9853" s="19" t="s">
        <v>169</v>
      </c>
      <c r="E9853" s="19" t="s">
        <v>26</v>
      </c>
      <c r="F9853" s="21">
        <v>1.0</v>
      </c>
      <c r="G9853" s="22">
        <v>33139.0</v>
      </c>
      <c r="H9853" s="15" t="str">
        <f t="shared" si="2"/>
        <v>Base Range</v>
      </c>
      <c r="I9853" s="22">
        <v>40293.0</v>
      </c>
      <c r="J9853" s="23">
        <f t="shared" si="3"/>
        <v>0.8224505497</v>
      </c>
      <c r="K9853" s="24" t="str">
        <f t="shared" si="4"/>
        <v>Target Not Meet</v>
      </c>
    </row>
    <row r="9854" ht="22.5" customHeight="1">
      <c r="A9854" s="18">
        <v>45799.0</v>
      </c>
      <c r="B9854" s="19" t="str">
        <f t="shared" si="1"/>
        <v>May</v>
      </c>
      <c r="C9854" s="20" t="s">
        <v>13</v>
      </c>
      <c r="D9854" s="19" t="s">
        <v>14</v>
      </c>
      <c r="E9854" s="19" t="s">
        <v>34</v>
      </c>
      <c r="F9854" s="21">
        <v>2.0</v>
      </c>
      <c r="G9854" s="22">
        <v>50305.0</v>
      </c>
      <c r="H9854" s="15" t="str">
        <f t="shared" si="2"/>
        <v>Medium Range</v>
      </c>
      <c r="I9854" s="22">
        <v>47047.0</v>
      </c>
      <c r="J9854" s="23">
        <f t="shared" si="3"/>
        <v>1.069249899</v>
      </c>
      <c r="K9854" s="24" t="str">
        <f t="shared" si="4"/>
        <v>Over Achived</v>
      </c>
    </row>
    <row r="9855" ht="22.5" customHeight="1">
      <c r="A9855" s="18">
        <v>45799.0</v>
      </c>
      <c r="B9855" s="19" t="str">
        <f t="shared" si="1"/>
        <v>May</v>
      </c>
      <c r="C9855" s="20" t="s">
        <v>57</v>
      </c>
      <c r="D9855" s="19" t="s">
        <v>85</v>
      </c>
      <c r="E9855" s="19" t="s">
        <v>38</v>
      </c>
      <c r="F9855" s="21">
        <v>1.0</v>
      </c>
      <c r="G9855" s="22">
        <v>22625.0</v>
      </c>
      <c r="H9855" s="15" t="str">
        <f t="shared" si="2"/>
        <v>Base Range</v>
      </c>
      <c r="I9855" s="22">
        <v>24091.0</v>
      </c>
      <c r="J9855" s="23">
        <f t="shared" si="3"/>
        <v>0.9391473994</v>
      </c>
      <c r="K9855" s="24" t="str">
        <f t="shared" si="4"/>
        <v>Target Not Meet</v>
      </c>
    </row>
    <row r="9856" ht="22.5" customHeight="1">
      <c r="A9856" s="18">
        <v>45799.0</v>
      </c>
      <c r="B9856" s="19" t="str">
        <f t="shared" si="1"/>
        <v>May</v>
      </c>
      <c r="C9856" s="20" t="s">
        <v>57</v>
      </c>
      <c r="D9856" s="19" t="s">
        <v>85</v>
      </c>
      <c r="E9856" s="19" t="s">
        <v>9</v>
      </c>
      <c r="F9856" s="21">
        <v>2.0</v>
      </c>
      <c r="G9856" s="22">
        <v>36802.0</v>
      </c>
      <c r="H9856" s="15" t="str">
        <f t="shared" si="2"/>
        <v>Base Range</v>
      </c>
      <c r="I9856" s="22">
        <v>38677.0</v>
      </c>
      <c r="J9856" s="23">
        <f t="shared" si="3"/>
        <v>0.9515215761</v>
      </c>
      <c r="K9856" s="24" t="str">
        <f t="shared" si="4"/>
        <v>Target Not Meet</v>
      </c>
    </row>
    <row r="9857" ht="22.5" customHeight="1">
      <c r="A9857" s="18">
        <v>45799.0</v>
      </c>
      <c r="B9857" s="19" t="str">
        <f t="shared" si="1"/>
        <v>May</v>
      </c>
      <c r="C9857" s="20" t="s">
        <v>57</v>
      </c>
      <c r="D9857" s="19" t="s">
        <v>80</v>
      </c>
      <c r="E9857" s="19" t="s">
        <v>23</v>
      </c>
      <c r="F9857" s="21">
        <v>1.0</v>
      </c>
      <c r="G9857" s="22">
        <v>22512.0</v>
      </c>
      <c r="H9857" s="15" t="str">
        <f t="shared" si="2"/>
        <v>Base Range</v>
      </c>
      <c r="I9857" s="22">
        <v>25875.0</v>
      </c>
      <c r="J9857" s="23">
        <f t="shared" si="3"/>
        <v>0.8700289855</v>
      </c>
      <c r="K9857" s="24" t="str">
        <f t="shared" si="4"/>
        <v>Target Not Meet</v>
      </c>
    </row>
    <row r="9858" ht="22.5" customHeight="1">
      <c r="A9858" s="18">
        <v>45799.0</v>
      </c>
      <c r="B9858" s="19" t="str">
        <f t="shared" si="1"/>
        <v>May</v>
      </c>
      <c r="C9858" s="20" t="s">
        <v>57</v>
      </c>
      <c r="D9858" s="19" t="s">
        <v>80</v>
      </c>
      <c r="E9858" s="19" t="s">
        <v>68</v>
      </c>
      <c r="F9858" s="21">
        <v>1.0</v>
      </c>
      <c r="G9858" s="22">
        <v>19436.0</v>
      </c>
      <c r="H9858" s="15" t="str">
        <f t="shared" si="2"/>
        <v>Base Range</v>
      </c>
      <c r="I9858" s="22">
        <v>23702.0</v>
      </c>
      <c r="J9858" s="23">
        <f t="shared" si="3"/>
        <v>0.8200151886</v>
      </c>
      <c r="K9858" s="24" t="str">
        <f t="shared" si="4"/>
        <v>Target Not Meet</v>
      </c>
    </row>
    <row r="9859" ht="22.5" customHeight="1">
      <c r="A9859" s="18">
        <v>45799.0</v>
      </c>
      <c r="B9859" s="19" t="str">
        <f t="shared" si="1"/>
        <v>May</v>
      </c>
      <c r="C9859" s="20" t="s">
        <v>57</v>
      </c>
      <c r="D9859" s="19" t="s">
        <v>80</v>
      </c>
      <c r="E9859" s="19" t="s">
        <v>63</v>
      </c>
      <c r="F9859" s="21">
        <v>1.0</v>
      </c>
      <c r="G9859" s="22">
        <v>15316.0</v>
      </c>
      <c r="H9859" s="15" t="str">
        <f t="shared" si="2"/>
        <v>Base Range</v>
      </c>
      <c r="I9859" s="22">
        <v>16171.0</v>
      </c>
      <c r="J9859" s="23">
        <f t="shared" si="3"/>
        <v>0.9471275741</v>
      </c>
      <c r="K9859" s="24" t="str">
        <f t="shared" si="4"/>
        <v>Target Not Meet</v>
      </c>
    </row>
    <row r="9860" ht="22.5" customHeight="1">
      <c r="A9860" s="18">
        <v>45799.0</v>
      </c>
      <c r="B9860" s="19" t="str">
        <f t="shared" si="1"/>
        <v>May</v>
      </c>
      <c r="C9860" s="20" t="s">
        <v>57</v>
      </c>
      <c r="D9860" s="19" t="s">
        <v>80</v>
      </c>
      <c r="E9860" s="19" t="s">
        <v>34</v>
      </c>
      <c r="F9860" s="21">
        <v>2.0</v>
      </c>
      <c r="G9860" s="22">
        <v>36970.0</v>
      </c>
      <c r="H9860" s="15" t="str">
        <f t="shared" si="2"/>
        <v>Base Range</v>
      </c>
      <c r="I9860" s="22">
        <v>45683.0</v>
      </c>
      <c r="J9860" s="23">
        <f t="shared" si="3"/>
        <v>0.8092725959</v>
      </c>
      <c r="K9860" s="24" t="str">
        <f t="shared" si="4"/>
        <v>Target Not Meet</v>
      </c>
    </row>
    <row r="9861" ht="22.5" customHeight="1">
      <c r="A9861" s="18">
        <v>45799.0</v>
      </c>
      <c r="B9861" s="19" t="str">
        <f t="shared" si="1"/>
        <v>May</v>
      </c>
      <c r="C9861" s="20" t="s">
        <v>57</v>
      </c>
      <c r="D9861" s="19" t="s">
        <v>71</v>
      </c>
      <c r="E9861" s="19" t="s">
        <v>23</v>
      </c>
      <c r="F9861" s="21">
        <v>1.0</v>
      </c>
      <c r="G9861" s="22">
        <v>17133.0</v>
      </c>
      <c r="H9861" s="15" t="str">
        <f t="shared" si="2"/>
        <v>Base Range</v>
      </c>
      <c r="I9861" s="22">
        <v>21708.0</v>
      </c>
      <c r="J9861" s="23">
        <f t="shared" si="3"/>
        <v>0.7892482034</v>
      </c>
      <c r="K9861" s="24" t="str">
        <f t="shared" si="4"/>
        <v>Target Not Meet</v>
      </c>
    </row>
    <row r="9862" ht="22.5" customHeight="1">
      <c r="A9862" s="18">
        <v>45799.0</v>
      </c>
      <c r="B9862" s="19" t="str">
        <f t="shared" si="1"/>
        <v>May</v>
      </c>
      <c r="C9862" s="20" t="s">
        <v>57</v>
      </c>
      <c r="D9862" s="19" t="s">
        <v>71</v>
      </c>
      <c r="E9862" s="19" t="s">
        <v>26</v>
      </c>
      <c r="F9862" s="21">
        <v>1.0</v>
      </c>
      <c r="G9862" s="22">
        <v>24589.0</v>
      </c>
      <c r="H9862" s="15" t="str">
        <f t="shared" si="2"/>
        <v>Base Range</v>
      </c>
      <c r="I9862" s="22">
        <v>28486.0</v>
      </c>
      <c r="J9862" s="23">
        <f t="shared" si="3"/>
        <v>0.8631959559</v>
      </c>
      <c r="K9862" s="24" t="str">
        <f t="shared" si="4"/>
        <v>Target Not Meet</v>
      </c>
    </row>
    <row r="9863" ht="22.5" customHeight="1">
      <c r="A9863" s="18">
        <v>45799.0</v>
      </c>
      <c r="B9863" s="19" t="str">
        <f t="shared" si="1"/>
        <v>May</v>
      </c>
      <c r="C9863" s="20" t="s">
        <v>57</v>
      </c>
      <c r="D9863" s="25" t="s">
        <v>62</v>
      </c>
      <c r="E9863" s="19" t="s">
        <v>63</v>
      </c>
      <c r="F9863" s="21">
        <v>1.0</v>
      </c>
      <c r="G9863" s="22">
        <v>17332.0</v>
      </c>
      <c r="H9863" s="15" t="str">
        <f t="shared" si="2"/>
        <v>Base Range</v>
      </c>
      <c r="I9863" s="22">
        <v>12942.0</v>
      </c>
      <c r="J9863" s="23">
        <f t="shared" si="3"/>
        <v>1.339205687</v>
      </c>
      <c r="K9863" s="24" t="str">
        <f t="shared" si="4"/>
        <v>Over Achived</v>
      </c>
    </row>
    <row r="9864" ht="22.5" customHeight="1">
      <c r="A9864" s="18">
        <v>45799.0</v>
      </c>
      <c r="B9864" s="19" t="str">
        <f t="shared" si="1"/>
        <v>May</v>
      </c>
      <c r="C9864" s="20" t="s">
        <v>57</v>
      </c>
      <c r="D9864" s="25" t="s">
        <v>62</v>
      </c>
      <c r="E9864" s="19" t="s">
        <v>23</v>
      </c>
      <c r="F9864" s="21">
        <v>1.0</v>
      </c>
      <c r="G9864" s="22">
        <v>17858.0</v>
      </c>
      <c r="H9864" s="15" t="str">
        <f t="shared" si="2"/>
        <v>Base Range</v>
      </c>
      <c r="I9864" s="22">
        <v>15556.0</v>
      </c>
      <c r="J9864" s="23">
        <f t="shared" si="3"/>
        <v>1.147981486</v>
      </c>
      <c r="K9864" s="24" t="str">
        <f t="shared" si="4"/>
        <v>Over Achived</v>
      </c>
    </row>
    <row r="9865" ht="22.5" customHeight="1">
      <c r="A9865" s="18">
        <v>45799.0</v>
      </c>
      <c r="B9865" s="19" t="str">
        <f t="shared" si="1"/>
        <v>May</v>
      </c>
      <c r="C9865" s="20" t="s">
        <v>57</v>
      </c>
      <c r="D9865" s="25" t="s">
        <v>62</v>
      </c>
      <c r="E9865" s="19" t="s">
        <v>19</v>
      </c>
      <c r="F9865" s="21">
        <v>1.0</v>
      </c>
      <c r="G9865" s="22">
        <v>23291.0</v>
      </c>
      <c r="H9865" s="15" t="str">
        <f t="shared" si="2"/>
        <v>Base Range</v>
      </c>
      <c r="I9865" s="22">
        <v>19124.0</v>
      </c>
      <c r="J9865" s="23">
        <f t="shared" si="3"/>
        <v>1.217893746</v>
      </c>
      <c r="K9865" s="24" t="str">
        <f t="shared" si="4"/>
        <v>Over Achived</v>
      </c>
    </row>
    <row r="9866" ht="22.5" customHeight="1">
      <c r="A9866" s="18">
        <v>45799.0</v>
      </c>
      <c r="B9866" s="19" t="str">
        <f t="shared" si="1"/>
        <v>May</v>
      </c>
      <c r="C9866" s="20" t="s">
        <v>57</v>
      </c>
      <c r="D9866" s="25" t="s">
        <v>62</v>
      </c>
      <c r="E9866" s="19" t="s">
        <v>26</v>
      </c>
      <c r="F9866" s="21">
        <v>1.0</v>
      </c>
      <c r="G9866" s="22">
        <v>27922.0</v>
      </c>
      <c r="H9866" s="15" t="str">
        <f t="shared" si="2"/>
        <v>Base Range</v>
      </c>
      <c r="I9866" s="22">
        <v>25864.0</v>
      </c>
      <c r="J9866" s="23">
        <f t="shared" si="3"/>
        <v>1.079570059</v>
      </c>
      <c r="K9866" s="24" t="str">
        <f t="shared" si="4"/>
        <v>Over Achived</v>
      </c>
    </row>
    <row r="9867" ht="22.5" customHeight="1">
      <c r="A9867" s="18">
        <v>45799.0</v>
      </c>
      <c r="B9867" s="19" t="str">
        <f t="shared" si="1"/>
        <v>May</v>
      </c>
      <c r="C9867" s="20" t="s">
        <v>57</v>
      </c>
      <c r="D9867" s="19" t="s">
        <v>58</v>
      </c>
      <c r="E9867" s="19" t="s">
        <v>9</v>
      </c>
      <c r="F9867" s="21">
        <v>2.0</v>
      </c>
      <c r="G9867" s="22">
        <v>41531.0</v>
      </c>
      <c r="H9867" s="15" t="str">
        <f t="shared" si="2"/>
        <v>Base Range</v>
      </c>
      <c r="I9867" s="22">
        <v>30156.0</v>
      </c>
      <c r="J9867" s="23">
        <f t="shared" si="3"/>
        <v>1.3772052</v>
      </c>
      <c r="K9867" s="24" t="str">
        <f t="shared" si="4"/>
        <v>Over Achived</v>
      </c>
    </row>
    <row r="9868" ht="22.5" customHeight="1">
      <c r="A9868" s="18">
        <v>45799.0</v>
      </c>
      <c r="B9868" s="19" t="str">
        <f t="shared" si="1"/>
        <v>May</v>
      </c>
      <c r="C9868" s="20" t="s">
        <v>57</v>
      </c>
      <c r="D9868" s="19" t="s">
        <v>58</v>
      </c>
      <c r="E9868" s="19" t="s">
        <v>9</v>
      </c>
      <c r="F9868" s="21">
        <v>2.0</v>
      </c>
      <c r="G9868" s="22">
        <v>39144.0</v>
      </c>
      <c r="H9868" s="15" t="str">
        <f t="shared" si="2"/>
        <v>Base Range</v>
      </c>
      <c r="I9868" s="22">
        <v>36392.0</v>
      </c>
      <c r="J9868" s="23">
        <f t="shared" si="3"/>
        <v>1.075621016</v>
      </c>
      <c r="K9868" s="24" t="str">
        <f t="shared" si="4"/>
        <v>Over Achived</v>
      </c>
    </row>
    <row r="9869" ht="22.5" customHeight="1">
      <c r="A9869" s="18">
        <v>45799.0</v>
      </c>
      <c r="B9869" s="19" t="str">
        <f t="shared" si="1"/>
        <v>May</v>
      </c>
      <c r="C9869" s="20" t="s">
        <v>13</v>
      </c>
      <c r="D9869" s="19" t="s">
        <v>169</v>
      </c>
      <c r="E9869" s="19" t="s">
        <v>63</v>
      </c>
      <c r="F9869" s="21">
        <v>2.0</v>
      </c>
      <c r="G9869" s="22">
        <v>52367.0</v>
      </c>
      <c r="H9869" s="15" t="str">
        <f t="shared" si="2"/>
        <v>Medium Range</v>
      </c>
      <c r="I9869" s="22">
        <v>57132.0</v>
      </c>
      <c r="J9869" s="23">
        <f t="shared" si="3"/>
        <v>0.9165966534</v>
      </c>
      <c r="K9869" s="24" t="str">
        <f t="shared" si="4"/>
        <v>Target Not Meet</v>
      </c>
    </row>
    <row r="9870" ht="22.5" customHeight="1">
      <c r="A9870" s="18">
        <v>45799.0</v>
      </c>
      <c r="B9870" s="19" t="str">
        <f t="shared" si="1"/>
        <v>May</v>
      </c>
      <c r="C9870" s="20" t="s">
        <v>92</v>
      </c>
      <c r="D9870" s="19" t="s">
        <v>93</v>
      </c>
      <c r="E9870" s="19" t="s">
        <v>38</v>
      </c>
      <c r="F9870" s="21">
        <v>2.0</v>
      </c>
      <c r="G9870" s="22">
        <v>48780.0</v>
      </c>
      <c r="H9870" s="15" t="str">
        <f t="shared" si="2"/>
        <v>Base Range</v>
      </c>
      <c r="I9870" s="22">
        <v>55301.0</v>
      </c>
      <c r="J9870" s="23">
        <f t="shared" si="3"/>
        <v>0.8820816983</v>
      </c>
      <c r="K9870" s="24" t="str">
        <f t="shared" si="4"/>
        <v>Target Not Meet</v>
      </c>
    </row>
    <row r="9871" ht="22.5" customHeight="1">
      <c r="A9871" s="18">
        <v>45799.0</v>
      </c>
      <c r="B9871" s="19" t="str">
        <f t="shared" si="1"/>
        <v>May</v>
      </c>
      <c r="C9871" s="20" t="s">
        <v>13</v>
      </c>
      <c r="D9871" s="19" t="s">
        <v>18</v>
      </c>
      <c r="E9871" s="19" t="s">
        <v>9</v>
      </c>
      <c r="F9871" s="21">
        <v>2.0</v>
      </c>
      <c r="G9871" s="22">
        <v>51796.0</v>
      </c>
      <c r="H9871" s="15" t="str">
        <f t="shared" si="2"/>
        <v>Medium Range</v>
      </c>
      <c r="I9871" s="22">
        <v>47562.0</v>
      </c>
      <c r="J9871" s="23">
        <f t="shared" si="3"/>
        <v>1.089020647</v>
      </c>
      <c r="K9871" s="24" t="str">
        <f t="shared" si="4"/>
        <v>Over Achived</v>
      </c>
    </row>
    <row r="9872" ht="22.5" customHeight="1">
      <c r="A9872" s="18">
        <v>45799.0</v>
      </c>
      <c r="B9872" s="19" t="str">
        <f t="shared" si="1"/>
        <v>May</v>
      </c>
      <c r="C9872" s="20" t="s">
        <v>92</v>
      </c>
      <c r="D9872" s="19" t="s">
        <v>98</v>
      </c>
      <c r="E9872" s="19" t="s">
        <v>34</v>
      </c>
      <c r="F9872" s="21">
        <v>2.0</v>
      </c>
      <c r="G9872" s="22">
        <v>76287.0</v>
      </c>
      <c r="H9872" s="15" t="str">
        <f t="shared" si="2"/>
        <v>High Range</v>
      </c>
      <c r="I9872" s="22">
        <v>84176.0</v>
      </c>
      <c r="J9872" s="23">
        <f t="shared" si="3"/>
        <v>0.9062796997</v>
      </c>
      <c r="K9872" s="24" t="str">
        <f t="shared" si="4"/>
        <v>Target Not Meet</v>
      </c>
    </row>
    <row r="9873" ht="22.5" customHeight="1">
      <c r="A9873" s="18">
        <v>45799.0</v>
      </c>
      <c r="B9873" s="19" t="str">
        <f t="shared" si="1"/>
        <v>May</v>
      </c>
      <c r="C9873" s="20" t="s">
        <v>7</v>
      </c>
      <c r="D9873" s="19" t="s">
        <v>126</v>
      </c>
      <c r="E9873" s="19" t="s">
        <v>26</v>
      </c>
      <c r="F9873" s="21">
        <v>6.0</v>
      </c>
      <c r="G9873" s="22">
        <v>123232.0</v>
      </c>
      <c r="H9873" s="15" t="str">
        <f t="shared" si="2"/>
        <v>Very High Range</v>
      </c>
      <c r="I9873" s="22">
        <v>88338.0</v>
      </c>
      <c r="J9873" s="23">
        <f t="shared" si="3"/>
        <v>1.395005547</v>
      </c>
      <c r="K9873" s="24" t="str">
        <f t="shared" si="4"/>
        <v>Over Achived</v>
      </c>
    </row>
    <row r="9874" ht="22.5" customHeight="1">
      <c r="A9874" s="18">
        <v>45799.0</v>
      </c>
      <c r="B9874" s="19" t="str">
        <f t="shared" si="1"/>
        <v>May</v>
      </c>
      <c r="C9874" s="20" t="s">
        <v>7</v>
      </c>
      <c r="D9874" s="19" t="s">
        <v>126</v>
      </c>
      <c r="E9874" s="19" t="s">
        <v>9</v>
      </c>
      <c r="F9874" s="21">
        <v>4.0</v>
      </c>
      <c r="G9874" s="22">
        <v>101606.0</v>
      </c>
      <c r="H9874" s="15" t="str">
        <f t="shared" si="2"/>
        <v>Very High Range</v>
      </c>
      <c r="I9874" s="22">
        <v>83492.0</v>
      </c>
      <c r="J9874" s="23">
        <f t="shared" si="3"/>
        <v>1.216954918</v>
      </c>
      <c r="K9874" s="24" t="str">
        <f t="shared" si="4"/>
        <v>Over Achived</v>
      </c>
    </row>
    <row r="9875" ht="22.5" customHeight="1">
      <c r="A9875" s="18">
        <v>45799.0</v>
      </c>
      <c r="B9875" s="19" t="str">
        <f t="shared" si="1"/>
        <v>May</v>
      </c>
      <c r="C9875" s="20" t="s">
        <v>7</v>
      </c>
      <c r="D9875" s="19" t="s">
        <v>126</v>
      </c>
      <c r="E9875" s="19" t="s">
        <v>19</v>
      </c>
      <c r="F9875" s="21">
        <v>2.0</v>
      </c>
      <c r="G9875" s="22">
        <v>51573.0</v>
      </c>
      <c r="H9875" s="15" t="str">
        <f t="shared" si="2"/>
        <v>Medium Range</v>
      </c>
      <c r="I9875" s="22">
        <v>41321.0</v>
      </c>
      <c r="J9875" s="23">
        <f t="shared" si="3"/>
        <v>1.24810629</v>
      </c>
      <c r="K9875" s="24" t="str">
        <f t="shared" si="4"/>
        <v>Over Achived</v>
      </c>
    </row>
    <row r="9876" ht="22.5" customHeight="1">
      <c r="A9876" s="18">
        <v>45799.0</v>
      </c>
      <c r="B9876" s="19" t="str">
        <f t="shared" si="1"/>
        <v>May</v>
      </c>
      <c r="C9876" s="20" t="s">
        <v>7</v>
      </c>
      <c r="D9876" s="19" t="s">
        <v>126</v>
      </c>
      <c r="E9876" s="19" t="s">
        <v>19</v>
      </c>
      <c r="F9876" s="21">
        <v>2.0</v>
      </c>
      <c r="G9876" s="22">
        <v>49517.0</v>
      </c>
      <c r="H9876" s="15" t="str">
        <f t="shared" si="2"/>
        <v>Base Range</v>
      </c>
      <c r="I9876" s="22">
        <v>34945.0</v>
      </c>
      <c r="J9876" s="23">
        <f t="shared" si="3"/>
        <v>1.41699814</v>
      </c>
      <c r="K9876" s="24" t="str">
        <f t="shared" si="4"/>
        <v>Over Achived</v>
      </c>
    </row>
    <row r="9877" ht="22.5" customHeight="1">
      <c r="A9877" s="18">
        <v>45799.0</v>
      </c>
      <c r="B9877" s="19" t="str">
        <f t="shared" si="1"/>
        <v>May</v>
      </c>
      <c r="C9877" s="20" t="s">
        <v>7</v>
      </c>
      <c r="D9877" s="19" t="s">
        <v>126</v>
      </c>
      <c r="E9877" s="19" t="s">
        <v>38</v>
      </c>
      <c r="F9877" s="21">
        <v>3.0</v>
      </c>
      <c r="G9877" s="22">
        <v>57469.0</v>
      </c>
      <c r="H9877" s="15" t="str">
        <f t="shared" si="2"/>
        <v>Medium Range</v>
      </c>
      <c r="I9877" s="22">
        <v>49426.0</v>
      </c>
      <c r="J9877" s="23">
        <f t="shared" si="3"/>
        <v>1.162728119</v>
      </c>
      <c r="K9877" s="24" t="str">
        <f t="shared" si="4"/>
        <v>Over Achived</v>
      </c>
    </row>
    <row r="9878" ht="22.5" customHeight="1">
      <c r="A9878" s="18">
        <v>45799.0</v>
      </c>
      <c r="B9878" s="19" t="str">
        <f t="shared" si="1"/>
        <v>May</v>
      </c>
      <c r="C9878" s="20" t="s">
        <v>7</v>
      </c>
      <c r="D9878" s="19" t="s">
        <v>118</v>
      </c>
      <c r="E9878" s="19" t="s">
        <v>19</v>
      </c>
      <c r="F9878" s="21">
        <v>2.0</v>
      </c>
      <c r="G9878" s="22">
        <v>45124.0</v>
      </c>
      <c r="H9878" s="15" t="str">
        <f t="shared" si="2"/>
        <v>Base Range</v>
      </c>
      <c r="I9878" s="22">
        <v>41491.0</v>
      </c>
      <c r="J9878" s="23">
        <f t="shared" si="3"/>
        <v>1.087561158</v>
      </c>
      <c r="K9878" s="24" t="str">
        <f t="shared" si="4"/>
        <v>Over Achived</v>
      </c>
    </row>
    <row r="9879" ht="22.5" customHeight="1">
      <c r="A9879" s="18">
        <v>45799.0</v>
      </c>
      <c r="B9879" s="19" t="str">
        <f t="shared" si="1"/>
        <v>May</v>
      </c>
      <c r="C9879" s="20" t="s">
        <v>7</v>
      </c>
      <c r="D9879" s="19" t="s">
        <v>118</v>
      </c>
      <c r="E9879" s="19" t="s">
        <v>19</v>
      </c>
      <c r="F9879" s="21">
        <v>2.0</v>
      </c>
      <c r="G9879" s="22">
        <v>54428.0</v>
      </c>
      <c r="H9879" s="15" t="str">
        <f t="shared" si="2"/>
        <v>Medium Range</v>
      </c>
      <c r="I9879" s="22">
        <v>43739.0</v>
      </c>
      <c r="J9879" s="23">
        <f t="shared" si="3"/>
        <v>1.244381444</v>
      </c>
      <c r="K9879" s="24" t="str">
        <f t="shared" si="4"/>
        <v>Over Achived</v>
      </c>
    </row>
    <row r="9880" ht="22.5" customHeight="1">
      <c r="A9880" s="18">
        <v>45799.0</v>
      </c>
      <c r="B9880" s="19" t="str">
        <f t="shared" si="1"/>
        <v>May</v>
      </c>
      <c r="C9880" s="20" t="s">
        <v>7</v>
      </c>
      <c r="D9880" s="19" t="s">
        <v>118</v>
      </c>
      <c r="E9880" s="19" t="s">
        <v>63</v>
      </c>
      <c r="F9880" s="21">
        <v>1.0</v>
      </c>
      <c r="G9880" s="22">
        <v>34383.0</v>
      </c>
      <c r="H9880" s="15" t="str">
        <f t="shared" si="2"/>
        <v>Base Range</v>
      </c>
      <c r="I9880" s="22">
        <v>24935.0</v>
      </c>
      <c r="J9880" s="23">
        <f t="shared" si="3"/>
        <v>1.378905153</v>
      </c>
      <c r="K9880" s="24" t="str">
        <f t="shared" si="4"/>
        <v>Over Achived</v>
      </c>
    </row>
    <row r="9881" ht="22.5" customHeight="1">
      <c r="A9881" s="18">
        <v>45799.0</v>
      </c>
      <c r="B9881" s="19" t="str">
        <f t="shared" si="1"/>
        <v>May</v>
      </c>
      <c r="C9881" s="20" t="s">
        <v>7</v>
      </c>
      <c r="D9881" s="19" t="s">
        <v>118</v>
      </c>
      <c r="E9881" s="19" t="s">
        <v>23</v>
      </c>
      <c r="F9881" s="21">
        <v>2.0</v>
      </c>
      <c r="G9881" s="22">
        <v>47711.0</v>
      </c>
      <c r="H9881" s="15" t="str">
        <f t="shared" si="2"/>
        <v>Base Range</v>
      </c>
      <c r="I9881" s="22">
        <v>34455.0</v>
      </c>
      <c r="J9881" s="23">
        <f t="shared" si="3"/>
        <v>1.384733711</v>
      </c>
      <c r="K9881" s="24" t="str">
        <f t="shared" si="4"/>
        <v>Over Achived</v>
      </c>
    </row>
    <row r="9882" ht="22.5" customHeight="1">
      <c r="A9882" s="18">
        <v>45799.0</v>
      </c>
      <c r="B9882" s="19" t="str">
        <f t="shared" si="1"/>
        <v>May</v>
      </c>
      <c r="C9882" s="20" t="s">
        <v>7</v>
      </c>
      <c r="D9882" s="19" t="s">
        <v>106</v>
      </c>
      <c r="E9882" s="19" t="s">
        <v>68</v>
      </c>
      <c r="F9882" s="21">
        <v>2.0</v>
      </c>
      <c r="G9882" s="22">
        <v>46398.0</v>
      </c>
      <c r="H9882" s="15" t="str">
        <f t="shared" si="2"/>
        <v>Base Range</v>
      </c>
      <c r="I9882" s="22">
        <v>37909.0</v>
      </c>
      <c r="J9882" s="23">
        <f t="shared" si="3"/>
        <v>1.223930993</v>
      </c>
      <c r="K9882" s="24" t="str">
        <f t="shared" si="4"/>
        <v>Over Achived</v>
      </c>
    </row>
    <row r="9883" ht="22.5" customHeight="1">
      <c r="A9883" s="18">
        <v>45799.0</v>
      </c>
      <c r="B9883" s="19" t="str">
        <f t="shared" si="1"/>
        <v>May</v>
      </c>
      <c r="C9883" s="20" t="s">
        <v>7</v>
      </c>
      <c r="D9883" s="19" t="s">
        <v>106</v>
      </c>
      <c r="E9883" s="19" t="s">
        <v>34</v>
      </c>
      <c r="F9883" s="21">
        <v>3.0</v>
      </c>
      <c r="G9883" s="22">
        <v>95221.0</v>
      </c>
      <c r="H9883" s="15" t="str">
        <f t="shared" si="2"/>
        <v>Very High Range</v>
      </c>
      <c r="I9883" s="22">
        <v>87218.0</v>
      </c>
      <c r="J9883" s="23">
        <f t="shared" si="3"/>
        <v>1.091758582</v>
      </c>
      <c r="K9883" s="24" t="str">
        <f t="shared" si="4"/>
        <v>Over Achived</v>
      </c>
    </row>
    <row r="9884" ht="22.5" customHeight="1">
      <c r="A9884" s="18">
        <v>45799.0</v>
      </c>
      <c r="B9884" s="19" t="str">
        <f t="shared" si="1"/>
        <v>May</v>
      </c>
      <c r="C9884" s="20" t="s">
        <v>7</v>
      </c>
      <c r="D9884" s="19" t="s">
        <v>8</v>
      </c>
      <c r="E9884" s="19" t="s">
        <v>63</v>
      </c>
      <c r="F9884" s="21">
        <v>1.0</v>
      </c>
      <c r="G9884" s="22">
        <v>37997.0</v>
      </c>
      <c r="H9884" s="15" t="str">
        <f t="shared" si="2"/>
        <v>Base Range</v>
      </c>
      <c r="I9884" s="22">
        <v>30005.0</v>
      </c>
      <c r="J9884" s="23">
        <f t="shared" si="3"/>
        <v>1.266355607</v>
      </c>
      <c r="K9884" s="24" t="str">
        <f t="shared" si="4"/>
        <v>Over Achived</v>
      </c>
    </row>
    <row r="9885" ht="22.5" customHeight="1">
      <c r="A9885" s="18">
        <v>45799.0</v>
      </c>
      <c r="B9885" s="19" t="str">
        <f t="shared" si="1"/>
        <v>May</v>
      </c>
      <c r="C9885" s="20" t="s">
        <v>7</v>
      </c>
      <c r="D9885" s="19" t="s">
        <v>8</v>
      </c>
      <c r="E9885" s="19" t="s">
        <v>34</v>
      </c>
      <c r="F9885" s="21">
        <v>4.0</v>
      </c>
      <c r="G9885" s="22">
        <v>89542.0</v>
      </c>
      <c r="H9885" s="15" t="str">
        <f t="shared" si="2"/>
        <v>High Range</v>
      </c>
      <c r="I9885" s="22">
        <v>80425.0</v>
      </c>
      <c r="J9885" s="23">
        <f t="shared" si="3"/>
        <v>1.113360274</v>
      </c>
      <c r="K9885" s="24" t="str">
        <f t="shared" si="4"/>
        <v>Over Achived</v>
      </c>
    </row>
    <row r="9886" ht="22.5" customHeight="1">
      <c r="A9886" s="18">
        <v>45799.0</v>
      </c>
      <c r="B9886" s="19" t="str">
        <f t="shared" si="1"/>
        <v>May</v>
      </c>
      <c r="C9886" s="20" t="s">
        <v>7</v>
      </c>
      <c r="D9886" s="19" t="s">
        <v>8</v>
      </c>
      <c r="E9886" s="19" t="s">
        <v>26</v>
      </c>
      <c r="F9886" s="21">
        <v>5.0</v>
      </c>
      <c r="G9886" s="22">
        <v>152056.0</v>
      </c>
      <c r="H9886" s="15" t="str">
        <f t="shared" si="2"/>
        <v>Very High Range</v>
      </c>
      <c r="I9886" s="22">
        <v>140666.0</v>
      </c>
      <c r="J9886" s="23">
        <f t="shared" si="3"/>
        <v>1.080971948</v>
      </c>
      <c r="K9886" s="24" t="str">
        <f t="shared" si="4"/>
        <v>Over Achived</v>
      </c>
    </row>
    <row r="9887" ht="22.5" customHeight="1">
      <c r="A9887" s="18">
        <v>45799.0</v>
      </c>
      <c r="B9887" s="19" t="str">
        <f t="shared" si="1"/>
        <v>May</v>
      </c>
      <c r="C9887" s="20" t="s">
        <v>7</v>
      </c>
      <c r="D9887" s="19" t="s">
        <v>8</v>
      </c>
      <c r="E9887" s="19" t="s">
        <v>19</v>
      </c>
      <c r="F9887" s="21">
        <v>2.0</v>
      </c>
      <c r="G9887" s="22">
        <v>45641.0</v>
      </c>
      <c r="H9887" s="15" t="str">
        <f t="shared" si="2"/>
        <v>Base Range</v>
      </c>
      <c r="I9887" s="22">
        <v>37659.0</v>
      </c>
      <c r="J9887" s="23">
        <f t="shared" si="3"/>
        <v>1.211954646</v>
      </c>
      <c r="K9887" s="24" t="str">
        <f t="shared" si="4"/>
        <v>Over Achived</v>
      </c>
    </row>
    <row r="9888" ht="22.5" customHeight="1">
      <c r="A9888" s="18">
        <v>45799.0</v>
      </c>
      <c r="B9888" s="19" t="str">
        <f t="shared" si="1"/>
        <v>May</v>
      </c>
      <c r="C9888" s="20" t="s">
        <v>7</v>
      </c>
      <c r="D9888" s="19" t="s">
        <v>131</v>
      </c>
      <c r="E9888" s="19" t="s">
        <v>68</v>
      </c>
      <c r="F9888" s="21">
        <v>2.0</v>
      </c>
      <c r="G9888" s="22">
        <v>45194.0</v>
      </c>
      <c r="H9888" s="15" t="str">
        <f t="shared" si="2"/>
        <v>Base Range</v>
      </c>
      <c r="I9888" s="22">
        <v>42617.0</v>
      </c>
      <c r="J9888" s="23">
        <f t="shared" si="3"/>
        <v>1.060468827</v>
      </c>
      <c r="K9888" s="24" t="str">
        <f t="shared" si="4"/>
        <v>Over Achived</v>
      </c>
    </row>
    <row r="9889" ht="22.5" customHeight="1">
      <c r="A9889" s="18">
        <v>45799.0</v>
      </c>
      <c r="B9889" s="19" t="str">
        <f t="shared" si="1"/>
        <v>May</v>
      </c>
      <c r="C9889" s="20" t="s">
        <v>7</v>
      </c>
      <c r="D9889" s="19" t="s">
        <v>131</v>
      </c>
      <c r="E9889" s="19" t="s">
        <v>9</v>
      </c>
      <c r="F9889" s="21">
        <v>4.0</v>
      </c>
      <c r="G9889" s="22">
        <v>81086.0</v>
      </c>
      <c r="H9889" s="15" t="str">
        <f t="shared" si="2"/>
        <v>High Range</v>
      </c>
      <c r="I9889" s="22">
        <v>59474.0</v>
      </c>
      <c r="J9889" s="23">
        <f t="shared" si="3"/>
        <v>1.363385681</v>
      </c>
      <c r="K9889" s="24" t="str">
        <f t="shared" si="4"/>
        <v>Over Achived</v>
      </c>
    </row>
    <row r="9890" ht="22.5" customHeight="1">
      <c r="A9890" s="18">
        <v>45799.0</v>
      </c>
      <c r="B9890" s="19" t="str">
        <f t="shared" si="1"/>
        <v>May</v>
      </c>
      <c r="C9890" s="20" t="s">
        <v>7</v>
      </c>
      <c r="D9890" s="19" t="s">
        <v>8</v>
      </c>
      <c r="E9890" s="19" t="s">
        <v>63</v>
      </c>
      <c r="F9890" s="21">
        <v>2.0</v>
      </c>
      <c r="G9890" s="22">
        <v>35006.0</v>
      </c>
      <c r="H9890" s="15" t="str">
        <f t="shared" si="2"/>
        <v>Base Range</v>
      </c>
      <c r="I9890" s="22">
        <v>28306.0</v>
      </c>
      <c r="J9890" s="23">
        <f t="shared" si="3"/>
        <v>1.236698933</v>
      </c>
      <c r="K9890" s="24" t="str">
        <f t="shared" si="4"/>
        <v>Over Achived</v>
      </c>
    </row>
    <row r="9891" ht="22.5" customHeight="1">
      <c r="A9891" s="18">
        <v>45799.0</v>
      </c>
      <c r="B9891" s="19" t="str">
        <f t="shared" si="1"/>
        <v>May</v>
      </c>
      <c r="C9891" s="20" t="s">
        <v>7</v>
      </c>
      <c r="D9891" s="19" t="s">
        <v>131</v>
      </c>
      <c r="E9891" s="19" t="s">
        <v>9</v>
      </c>
      <c r="F9891" s="21">
        <v>4.0</v>
      </c>
      <c r="G9891" s="22">
        <v>104411.0</v>
      </c>
      <c r="H9891" s="15" t="str">
        <f t="shared" si="2"/>
        <v>Very High Range</v>
      </c>
      <c r="I9891" s="22">
        <v>93323.0</v>
      </c>
      <c r="J9891" s="23">
        <f t="shared" si="3"/>
        <v>1.118813154</v>
      </c>
      <c r="K9891" s="24" t="str">
        <f t="shared" si="4"/>
        <v>Over Achived</v>
      </c>
    </row>
    <row r="9892" ht="22.5" customHeight="1">
      <c r="A9892" s="18">
        <v>45799.0</v>
      </c>
      <c r="B9892" s="19" t="str">
        <f t="shared" si="1"/>
        <v>May</v>
      </c>
      <c r="C9892" s="20" t="s">
        <v>7</v>
      </c>
      <c r="D9892" s="19" t="s">
        <v>131</v>
      </c>
      <c r="E9892" s="19" t="s">
        <v>9</v>
      </c>
      <c r="F9892" s="21">
        <v>4.0</v>
      </c>
      <c r="G9892" s="22">
        <v>90852.0</v>
      </c>
      <c r="H9892" s="15" t="str">
        <f t="shared" si="2"/>
        <v>Very High Range</v>
      </c>
      <c r="I9892" s="22">
        <v>76843.0</v>
      </c>
      <c r="J9892" s="23">
        <f t="shared" si="3"/>
        <v>1.182306781</v>
      </c>
      <c r="K9892" s="24" t="str">
        <f t="shared" si="4"/>
        <v>Over Achived</v>
      </c>
    </row>
    <row r="9893" ht="22.5" customHeight="1">
      <c r="A9893" s="18">
        <v>45799.0</v>
      </c>
      <c r="B9893" s="19" t="str">
        <f t="shared" si="1"/>
        <v>May</v>
      </c>
      <c r="C9893" s="20" t="s">
        <v>92</v>
      </c>
      <c r="D9893" s="19" t="s">
        <v>98</v>
      </c>
      <c r="E9893" s="19" t="s">
        <v>68</v>
      </c>
      <c r="F9893" s="21">
        <v>1.0</v>
      </c>
      <c r="G9893" s="22">
        <v>33389.0</v>
      </c>
      <c r="H9893" s="15" t="str">
        <f t="shared" si="2"/>
        <v>Base Range</v>
      </c>
      <c r="I9893" s="22">
        <v>40479.0</v>
      </c>
      <c r="J9893" s="23">
        <f t="shared" si="3"/>
        <v>0.8248474518</v>
      </c>
      <c r="K9893" s="24" t="str">
        <f t="shared" si="4"/>
        <v>Target Not Meet</v>
      </c>
    </row>
    <row r="9894" ht="22.5" customHeight="1">
      <c r="A9894" s="18">
        <v>45799.0</v>
      </c>
      <c r="B9894" s="19" t="str">
        <f t="shared" si="1"/>
        <v>May</v>
      </c>
      <c r="C9894" s="20" t="s">
        <v>92</v>
      </c>
      <c r="D9894" s="19" t="s">
        <v>144</v>
      </c>
      <c r="E9894" s="19" t="s">
        <v>23</v>
      </c>
      <c r="F9894" s="21">
        <v>1.0</v>
      </c>
      <c r="G9894" s="22">
        <v>40857.0</v>
      </c>
      <c r="H9894" s="15" t="str">
        <f t="shared" si="2"/>
        <v>Base Range</v>
      </c>
      <c r="I9894" s="22">
        <v>37466.0</v>
      </c>
      <c r="J9894" s="23">
        <f t="shared" si="3"/>
        <v>1.090508728</v>
      </c>
      <c r="K9894" s="24" t="str">
        <f t="shared" si="4"/>
        <v>Over Achived</v>
      </c>
    </row>
    <row r="9895" ht="22.5" customHeight="1">
      <c r="A9895" s="18">
        <v>45799.0</v>
      </c>
      <c r="B9895" s="19" t="str">
        <f t="shared" si="1"/>
        <v>May</v>
      </c>
      <c r="C9895" s="20" t="s">
        <v>92</v>
      </c>
      <c r="D9895" s="19" t="s">
        <v>144</v>
      </c>
      <c r="E9895" s="19" t="s">
        <v>34</v>
      </c>
      <c r="F9895" s="21">
        <v>3.0</v>
      </c>
      <c r="G9895" s="22">
        <v>70507.0</v>
      </c>
      <c r="H9895" s="15" t="str">
        <f t="shared" si="2"/>
        <v>High Range</v>
      </c>
      <c r="I9895" s="22">
        <v>60119.0</v>
      </c>
      <c r="J9895" s="23">
        <f t="shared" si="3"/>
        <v>1.172790632</v>
      </c>
      <c r="K9895" s="24" t="str">
        <f t="shared" si="4"/>
        <v>Over Achived</v>
      </c>
    </row>
    <row r="9896" ht="22.5" customHeight="1">
      <c r="A9896" s="18">
        <v>45799.0</v>
      </c>
      <c r="B9896" s="19" t="str">
        <f t="shared" si="1"/>
        <v>May</v>
      </c>
      <c r="C9896" s="20" t="s">
        <v>92</v>
      </c>
      <c r="D9896" s="19" t="s">
        <v>144</v>
      </c>
      <c r="E9896" s="19" t="s">
        <v>9</v>
      </c>
      <c r="F9896" s="21">
        <v>3.0</v>
      </c>
      <c r="G9896" s="22">
        <v>63692.0</v>
      </c>
      <c r="H9896" s="15" t="str">
        <f t="shared" si="2"/>
        <v>Medium Range</v>
      </c>
      <c r="I9896" s="22">
        <v>45577.0</v>
      </c>
      <c r="J9896" s="23">
        <f t="shared" si="3"/>
        <v>1.397459245</v>
      </c>
      <c r="K9896" s="24" t="str">
        <f t="shared" si="4"/>
        <v>Over Achived</v>
      </c>
    </row>
    <row r="9897" ht="22.5" customHeight="1">
      <c r="A9897" s="18">
        <v>45799.0</v>
      </c>
      <c r="B9897" s="19" t="str">
        <f t="shared" si="1"/>
        <v>May</v>
      </c>
      <c r="C9897" s="20" t="s">
        <v>92</v>
      </c>
      <c r="D9897" s="19" t="s">
        <v>144</v>
      </c>
      <c r="E9897" s="19" t="s">
        <v>23</v>
      </c>
      <c r="F9897" s="21">
        <v>1.0</v>
      </c>
      <c r="G9897" s="22">
        <v>36077.0</v>
      </c>
      <c r="H9897" s="15" t="str">
        <f t="shared" si="2"/>
        <v>Base Range</v>
      </c>
      <c r="I9897" s="22">
        <v>30740.0</v>
      </c>
      <c r="J9897" s="23">
        <f t="shared" si="3"/>
        <v>1.173617437</v>
      </c>
      <c r="K9897" s="24" t="str">
        <f t="shared" si="4"/>
        <v>Over Achived</v>
      </c>
    </row>
    <row r="9898" ht="22.5" customHeight="1">
      <c r="A9898" s="18">
        <v>45799.0</v>
      </c>
      <c r="B9898" s="19" t="str">
        <f t="shared" si="1"/>
        <v>May</v>
      </c>
      <c r="C9898" s="20" t="s">
        <v>92</v>
      </c>
      <c r="D9898" s="19" t="s">
        <v>93</v>
      </c>
      <c r="E9898" s="19" t="s">
        <v>38</v>
      </c>
      <c r="F9898" s="21">
        <v>2.0</v>
      </c>
      <c r="G9898" s="22">
        <v>51506.0</v>
      </c>
      <c r="H9898" s="15" t="str">
        <f t="shared" si="2"/>
        <v>Medium Range</v>
      </c>
      <c r="I9898" s="22">
        <v>61500.0</v>
      </c>
      <c r="J9898" s="23">
        <f t="shared" si="3"/>
        <v>0.837495935</v>
      </c>
      <c r="K9898" s="24" t="str">
        <f t="shared" si="4"/>
        <v>Target Not Meet</v>
      </c>
    </row>
    <row r="9899" ht="22.5" customHeight="1">
      <c r="A9899" s="18">
        <v>45799.0</v>
      </c>
      <c r="B9899" s="19" t="str">
        <f t="shared" si="1"/>
        <v>May</v>
      </c>
      <c r="C9899" s="20" t="s">
        <v>92</v>
      </c>
      <c r="D9899" s="19" t="s">
        <v>98</v>
      </c>
      <c r="E9899" s="19" t="s">
        <v>34</v>
      </c>
      <c r="F9899" s="21">
        <v>2.0</v>
      </c>
      <c r="G9899" s="22">
        <v>73640.0</v>
      </c>
      <c r="H9899" s="15" t="str">
        <f t="shared" si="2"/>
        <v>High Range</v>
      </c>
      <c r="I9899" s="22">
        <v>81448.0</v>
      </c>
      <c r="J9899" s="23">
        <f t="shared" si="3"/>
        <v>0.9041351537</v>
      </c>
      <c r="K9899" s="24" t="str">
        <f t="shared" si="4"/>
        <v>Target Not Meet</v>
      </c>
    </row>
    <row r="9900" ht="22.5" customHeight="1">
      <c r="A9900" s="18">
        <v>45799.0</v>
      </c>
      <c r="B9900" s="19" t="str">
        <f t="shared" si="1"/>
        <v>May</v>
      </c>
      <c r="C9900" s="20" t="s">
        <v>92</v>
      </c>
      <c r="D9900" s="25" t="s">
        <v>149</v>
      </c>
      <c r="E9900" s="19" t="s">
        <v>63</v>
      </c>
      <c r="F9900" s="21">
        <v>3.0</v>
      </c>
      <c r="G9900" s="22">
        <v>65195.0</v>
      </c>
      <c r="H9900" s="15" t="str">
        <f t="shared" si="2"/>
        <v>Medium Range</v>
      </c>
      <c r="I9900" s="22">
        <v>50588.0</v>
      </c>
      <c r="J9900" s="23">
        <f t="shared" si="3"/>
        <v>1.288744366</v>
      </c>
      <c r="K9900" s="24" t="str">
        <f t="shared" si="4"/>
        <v>Over Achived</v>
      </c>
    </row>
    <row r="9901" ht="22.5" customHeight="1">
      <c r="A9901" s="18">
        <v>45799.0</v>
      </c>
      <c r="B9901" s="19" t="str">
        <f t="shared" si="1"/>
        <v>May</v>
      </c>
      <c r="C9901" s="20" t="s">
        <v>92</v>
      </c>
      <c r="D9901" s="25" t="s">
        <v>149</v>
      </c>
      <c r="E9901" s="19" t="s">
        <v>19</v>
      </c>
      <c r="F9901" s="21">
        <v>1.0</v>
      </c>
      <c r="G9901" s="22">
        <v>42976.0</v>
      </c>
      <c r="H9901" s="15" t="str">
        <f t="shared" si="2"/>
        <v>Base Range</v>
      </c>
      <c r="I9901" s="22">
        <v>31148.0</v>
      </c>
      <c r="J9901" s="23">
        <f t="shared" si="3"/>
        <v>1.379735457</v>
      </c>
      <c r="K9901" s="24" t="str">
        <f t="shared" si="4"/>
        <v>Over Achived</v>
      </c>
    </row>
    <row r="9902" ht="22.5" customHeight="1">
      <c r="A9902" s="18">
        <v>45799.0</v>
      </c>
      <c r="B9902" s="19" t="str">
        <f t="shared" si="1"/>
        <v>May</v>
      </c>
      <c r="C9902" s="20" t="s">
        <v>92</v>
      </c>
      <c r="D9902" s="25" t="s">
        <v>149</v>
      </c>
      <c r="E9902" s="19" t="s">
        <v>9</v>
      </c>
      <c r="F9902" s="21">
        <v>3.0</v>
      </c>
      <c r="G9902" s="22">
        <v>73932.0</v>
      </c>
      <c r="H9902" s="15" t="str">
        <f t="shared" si="2"/>
        <v>High Range</v>
      </c>
      <c r="I9902" s="22">
        <v>67542.0</v>
      </c>
      <c r="J9902" s="23">
        <f t="shared" si="3"/>
        <v>1.0946078</v>
      </c>
      <c r="K9902" s="24" t="str">
        <f t="shared" si="4"/>
        <v>Over Achived</v>
      </c>
    </row>
    <row r="9903" ht="22.5" customHeight="1">
      <c r="A9903" s="18">
        <v>45799.0</v>
      </c>
      <c r="B9903" s="19" t="str">
        <f t="shared" si="1"/>
        <v>May</v>
      </c>
      <c r="C9903" s="20" t="s">
        <v>92</v>
      </c>
      <c r="D9903" s="25" t="s">
        <v>149</v>
      </c>
      <c r="E9903" s="19" t="s">
        <v>9</v>
      </c>
      <c r="F9903" s="21">
        <v>2.0</v>
      </c>
      <c r="G9903" s="22">
        <v>81468.0</v>
      </c>
      <c r="H9903" s="15" t="str">
        <f t="shared" si="2"/>
        <v>High Range</v>
      </c>
      <c r="I9903" s="22">
        <v>61793.0</v>
      </c>
      <c r="J9903" s="23">
        <f t="shared" si="3"/>
        <v>1.318401761</v>
      </c>
      <c r="K9903" s="24" t="str">
        <f t="shared" si="4"/>
        <v>Over Achived</v>
      </c>
    </row>
    <row r="9904" ht="22.5" customHeight="1">
      <c r="A9904" s="18">
        <v>45799.0</v>
      </c>
      <c r="B9904" s="19" t="str">
        <f t="shared" si="1"/>
        <v>May</v>
      </c>
      <c r="C9904" s="20" t="s">
        <v>92</v>
      </c>
      <c r="D9904" s="25" t="s">
        <v>149</v>
      </c>
      <c r="E9904" s="19" t="s">
        <v>68</v>
      </c>
      <c r="F9904" s="21">
        <v>1.0</v>
      </c>
      <c r="G9904" s="22">
        <v>29407.0</v>
      </c>
      <c r="H9904" s="15" t="str">
        <f t="shared" si="2"/>
        <v>Base Range</v>
      </c>
      <c r="I9904" s="22">
        <v>22353.0</v>
      </c>
      <c r="J9904" s="23">
        <f t="shared" si="3"/>
        <v>1.315572854</v>
      </c>
      <c r="K9904" s="24" t="str">
        <f t="shared" si="4"/>
        <v>Over Achived</v>
      </c>
    </row>
    <row r="9905" ht="22.5" customHeight="1">
      <c r="A9905" s="18">
        <v>45799.0</v>
      </c>
      <c r="B9905" s="19" t="str">
        <f t="shared" si="1"/>
        <v>May</v>
      </c>
      <c r="C9905" s="20" t="s">
        <v>92</v>
      </c>
      <c r="D9905" s="19" t="s">
        <v>158</v>
      </c>
      <c r="E9905" s="19" t="s">
        <v>34</v>
      </c>
      <c r="F9905" s="21">
        <v>3.0</v>
      </c>
      <c r="G9905" s="22">
        <v>76252.0</v>
      </c>
      <c r="H9905" s="15" t="str">
        <f t="shared" si="2"/>
        <v>High Range</v>
      </c>
      <c r="I9905" s="22">
        <v>59722.0</v>
      </c>
      <c r="J9905" s="23">
        <f t="shared" si="3"/>
        <v>1.276782425</v>
      </c>
      <c r="K9905" s="24" t="str">
        <f t="shared" si="4"/>
        <v>Over Achived</v>
      </c>
    </row>
    <row r="9906" ht="22.5" customHeight="1">
      <c r="A9906" s="18">
        <v>45799.0</v>
      </c>
      <c r="B9906" s="19" t="str">
        <f t="shared" si="1"/>
        <v>May</v>
      </c>
      <c r="C9906" s="20" t="s">
        <v>92</v>
      </c>
      <c r="D9906" s="19" t="s">
        <v>144</v>
      </c>
      <c r="E9906" s="19" t="s">
        <v>23</v>
      </c>
      <c r="F9906" s="21">
        <v>2.0</v>
      </c>
      <c r="G9906" s="22">
        <v>38785.0</v>
      </c>
      <c r="H9906" s="15" t="str">
        <f t="shared" si="2"/>
        <v>Base Range</v>
      </c>
      <c r="I9906" s="22">
        <v>34833.0</v>
      </c>
      <c r="J9906" s="23">
        <f t="shared" si="3"/>
        <v>1.113455631</v>
      </c>
      <c r="K9906" s="24" t="str">
        <f t="shared" si="4"/>
        <v>Over Achived</v>
      </c>
    </row>
    <row r="9907" ht="22.5" customHeight="1">
      <c r="A9907" s="18">
        <v>45799.0</v>
      </c>
      <c r="B9907" s="19" t="str">
        <f t="shared" si="1"/>
        <v>May</v>
      </c>
      <c r="C9907" s="20" t="s">
        <v>92</v>
      </c>
      <c r="D9907" s="19" t="s">
        <v>158</v>
      </c>
      <c r="E9907" s="19" t="s">
        <v>9</v>
      </c>
      <c r="F9907" s="21">
        <v>3.0</v>
      </c>
      <c r="G9907" s="22">
        <v>68163.0</v>
      </c>
      <c r="H9907" s="15" t="str">
        <f t="shared" si="2"/>
        <v>Medium Range</v>
      </c>
      <c r="I9907" s="22">
        <v>54686.0</v>
      </c>
      <c r="J9907" s="23">
        <f t="shared" si="3"/>
        <v>1.246443331</v>
      </c>
      <c r="K9907" s="24" t="str">
        <f t="shared" si="4"/>
        <v>Over Achived</v>
      </c>
    </row>
    <row r="9908" ht="22.5" customHeight="1">
      <c r="A9908" s="18">
        <v>45800.0</v>
      </c>
      <c r="B9908" s="19" t="str">
        <f t="shared" si="1"/>
        <v>May</v>
      </c>
      <c r="C9908" s="20" t="s">
        <v>13</v>
      </c>
      <c r="D9908" s="19" t="s">
        <v>169</v>
      </c>
      <c r="E9908" s="19" t="s">
        <v>19</v>
      </c>
      <c r="F9908" s="21">
        <v>1.0</v>
      </c>
      <c r="G9908" s="22">
        <v>26476.0</v>
      </c>
      <c r="H9908" s="15" t="str">
        <f t="shared" si="2"/>
        <v>Base Range</v>
      </c>
      <c r="I9908" s="22">
        <v>28564.0</v>
      </c>
      <c r="J9908" s="23">
        <f t="shared" si="3"/>
        <v>0.9269009943</v>
      </c>
      <c r="K9908" s="24" t="str">
        <f t="shared" si="4"/>
        <v>Target Not Meet</v>
      </c>
    </row>
    <row r="9909" ht="22.5" customHeight="1">
      <c r="A9909" s="18">
        <v>45800.0</v>
      </c>
      <c r="B9909" s="19" t="str">
        <f t="shared" si="1"/>
        <v>May</v>
      </c>
      <c r="C9909" s="20" t="s">
        <v>13</v>
      </c>
      <c r="D9909" s="19" t="s">
        <v>169</v>
      </c>
      <c r="E9909" s="19" t="s">
        <v>34</v>
      </c>
      <c r="F9909" s="21">
        <v>2.0</v>
      </c>
      <c r="G9909" s="22">
        <v>46197.0</v>
      </c>
      <c r="H9909" s="15" t="str">
        <f t="shared" si="2"/>
        <v>Base Range</v>
      </c>
      <c r="I9909" s="22">
        <v>52948.0</v>
      </c>
      <c r="J9909" s="23">
        <f t="shared" si="3"/>
        <v>0.8724975448</v>
      </c>
      <c r="K9909" s="24" t="str">
        <f t="shared" si="4"/>
        <v>Target Not Meet</v>
      </c>
    </row>
    <row r="9910" ht="22.5" customHeight="1">
      <c r="A9910" s="18">
        <v>45800.0</v>
      </c>
      <c r="B9910" s="19" t="str">
        <f t="shared" si="1"/>
        <v>May</v>
      </c>
      <c r="C9910" s="20" t="s">
        <v>13</v>
      </c>
      <c r="D9910" s="19" t="s">
        <v>37</v>
      </c>
      <c r="E9910" s="19" t="s">
        <v>26</v>
      </c>
      <c r="F9910" s="21">
        <v>2.0</v>
      </c>
      <c r="G9910" s="22">
        <v>36100.0</v>
      </c>
      <c r="H9910" s="15" t="str">
        <f t="shared" si="2"/>
        <v>Base Range</v>
      </c>
      <c r="I9910" s="22">
        <v>42189.0</v>
      </c>
      <c r="J9910" s="23">
        <f t="shared" si="3"/>
        <v>0.8556732798</v>
      </c>
      <c r="K9910" s="24" t="str">
        <f t="shared" si="4"/>
        <v>Target Not Meet</v>
      </c>
    </row>
    <row r="9911" ht="22.5" customHeight="1">
      <c r="A9911" s="18">
        <v>45800.0</v>
      </c>
      <c r="B9911" s="19" t="str">
        <f t="shared" si="1"/>
        <v>May</v>
      </c>
      <c r="C9911" s="20" t="s">
        <v>13</v>
      </c>
      <c r="D9911" s="19" t="s">
        <v>37</v>
      </c>
      <c r="E9911" s="19" t="s">
        <v>63</v>
      </c>
      <c r="F9911" s="21">
        <v>1.0</v>
      </c>
      <c r="G9911" s="22">
        <v>8936.0</v>
      </c>
      <c r="H9911" s="15" t="str">
        <f t="shared" si="2"/>
        <v>Base Range</v>
      </c>
      <c r="I9911" s="22">
        <v>10414.0</v>
      </c>
      <c r="J9911" s="23">
        <f t="shared" si="3"/>
        <v>0.8580756674</v>
      </c>
      <c r="K9911" s="24" t="str">
        <f t="shared" si="4"/>
        <v>Target Not Meet</v>
      </c>
    </row>
    <row r="9912" ht="22.5" customHeight="1">
      <c r="A9912" s="18">
        <v>45800.0</v>
      </c>
      <c r="B9912" s="19" t="str">
        <f t="shared" si="1"/>
        <v>May</v>
      </c>
      <c r="C9912" s="20" t="s">
        <v>13</v>
      </c>
      <c r="D9912" s="19" t="s">
        <v>37</v>
      </c>
      <c r="E9912" s="19" t="s">
        <v>38</v>
      </c>
      <c r="F9912" s="21">
        <v>1.0</v>
      </c>
      <c r="G9912" s="22">
        <v>26712.0</v>
      </c>
      <c r="H9912" s="15" t="str">
        <f t="shared" si="2"/>
        <v>Base Range</v>
      </c>
      <c r="I9912" s="22">
        <v>32047.0</v>
      </c>
      <c r="J9912" s="23">
        <f t="shared" si="3"/>
        <v>0.833525759</v>
      </c>
      <c r="K9912" s="24" t="str">
        <f t="shared" si="4"/>
        <v>Target Not Meet</v>
      </c>
    </row>
    <row r="9913" ht="22.5" customHeight="1">
      <c r="A9913" s="18">
        <v>45800.0</v>
      </c>
      <c r="B9913" s="19" t="str">
        <f t="shared" si="1"/>
        <v>May</v>
      </c>
      <c r="C9913" s="20" t="s">
        <v>13</v>
      </c>
      <c r="D9913" s="19" t="s">
        <v>37</v>
      </c>
      <c r="E9913" s="19" t="s">
        <v>26</v>
      </c>
      <c r="F9913" s="21">
        <v>1.0</v>
      </c>
      <c r="G9913" s="22">
        <v>33481.0</v>
      </c>
      <c r="H9913" s="15" t="str">
        <f t="shared" si="2"/>
        <v>Base Range</v>
      </c>
      <c r="I9913" s="22">
        <v>37861.0</v>
      </c>
      <c r="J9913" s="23">
        <f t="shared" si="3"/>
        <v>0.8843136737</v>
      </c>
      <c r="K9913" s="24" t="str">
        <f t="shared" si="4"/>
        <v>Target Not Meet</v>
      </c>
    </row>
    <row r="9914" ht="22.5" customHeight="1">
      <c r="A9914" s="18">
        <v>45800.0</v>
      </c>
      <c r="B9914" s="19" t="str">
        <f t="shared" si="1"/>
        <v>May</v>
      </c>
      <c r="C9914" s="20" t="s">
        <v>13</v>
      </c>
      <c r="D9914" s="19" t="s">
        <v>29</v>
      </c>
      <c r="E9914" s="19" t="s">
        <v>9</v>
      </c>
      <c r="F9914" s="21">
        <v>2.0</v>
      </c>
      <c r="G9914" s="22">
        <v>40230.0</v>
      </c>
      <c r="H9914" s="15" t="str">
        <f t="shared" si="2"/>
        <v>Base Range</v>
      </c>
      <c r="I9914" s="22">
        <v>42888.0</v>
      </c>
      <c r="J9914" s="23">
        <f t="shared" si="3"/>
        <v>0.9380246223</v>
      </c>
      <c r="K9914" s="24" t="str">
        <f t="shared" si="4"/>
        <v>Target Not Meet</v>
      </c>
    </row>
    <row r="9915" ht="22.5" customHeight="1">
      <c r="A9915" s="18">
        <v>45800.0</v>
      </c>
      <c r="B9915" s="19" t="str">
        <f t="shared" si="1"/>
        <v>May</v>
      </c>
      <c r="C9915" s="20" t="s">
        <v>13</v>
      </c>
      <c r="D9915" s="19" t="s">
        <v>29</v>
      </c>
      <c r="E9915" s="19" t="s">
        <v>19</v>
      </c>
      <c r="F9915" s="21">
        <v>1.0</v>
      </c>
      <c r="G9915" s="22">
        <v>26481.0</v>
      </c>
      <c r="H9915" s="15" t="str">
        <f t="shared" si="2"/>
        <v>Base Range</v>
      </c>
      <c r="I9915" s="22">
        <v>31953.0</v>
      </c>
      <c r="J9915" s="23">
        <f t="shared" si="3"/>
        <v>0.8287484743</v>
      </c>
      <c r="K9915" s="24" t="str">
        <f t="shared" si="4"/>
        <v>Target Not Meet</v>
      </c>
    </row>
    <row r="9916" ht="22.5" customHeight="1">
      <c r="A9916" s="18">
        <v>45800.0</v>
      </c>
      <c r="B9916" s="19" t="str">
        <f t="shared" si="1"/>
        <v>May</v>
      </c>
      <c r="C9916" s="20" t="s">
        <v>13</v>
      </c>
      <c r="D9916" s="19" t="s">
        <v>18</v>
      </c>
      <c r="E9916" s="19" t="s">
        <v>19</v>
      </c>
      <c r="F9916" s="21">
        <v>1.0</v>
      </c>
      <c r="G9916" s="22">
        <v>24429.0</v>
      </c>
      <c r="H9916" s="15" t="str">
        <f t="shared" si="2"/>
        <v>Base Range</v>
      </c>
      <c r="I9916" s="22">
        <v>18802.0</v>
      </c>
      <c r="J9916" s="23">
        <f t="shared" si="3"/>
        <v>1.299276673</v>
      </c>
      <c r="K9916" s="24" t="str">
        <f t="shared" si="4"/>
        <v>Over Achived</v>
      </c>
    </row>
    <row r="9917" ht="22.5" customHeight="1">
      <c r="A9917" s="18">
        <v>45800.0</v>
      </c>
      <c r="B9917" s="19" t="str">
        <f t="shared" si="1"/>
        <v>May</v>
      </c>
      <c r="C9917" s="20" t="s">
        <v>13</v>
      </c>
      <c r="D9917" s="19" t="s">
        <v>18</v>
      </c>
      <c r="E9917" s="19" t="s">
        <v>26</v>
      </c>
      <c r="F9917" s="21">
        <v>1.0</v>
      </c>
      <c r="G9917" s="22">
        <v>33192.0</v>
      </c>
      <c r="H9917" s="15" t="str">
        <f t="shared" si="2"/>
        <v>Base Range</v>
      </c>
      <c r="I9917" s="22">
        <v>27634.0</v>
      </c>
      <c r="J9917" s="23">
        <f t="shared" si="3"/>
        <v>1.201129044</v>
      </c>
      <c r="K9917" s="24" t="str">
        <f t="shared" si="4"/>
        <v>Over Achived</v>
      </c>
    </row>
    <row r="9918" ht="22.5" customHeight="1">
      <c r="A9918" s="18">
        <v>45800.0</v>
      </c>
      <c r="B9918" s="19" t="str">
        <f t="shared" si="1"/>
        <v>May</v>
      </c>
      <c r="C9918" s="20" t="s">
        <v>13</v>
      </c>
      <c r="D9918" s="19" t="s">
        <v>18</v>
      </c>
      <c r="E9918" s="19" t="s">
        <v>19</v>
      </c>
      <c r="F9918" s="21">
        <v>1.0</v>
      </c>
      <c r="G9918" s="22">
        <v>28409.0</v>
      </c>
      <c r="H9918" s="15" t="str">
        <f t="shared" si="2"/>
        <v>Base Range</v>
      </c>
      <c r="I9918" s="22">
        <v>23440.0</v>
      </c>
      <c r="J9918" s="23">
        <f t="shared" si="3"/>
        <v>1.211988055</v>
      </c>
      <c r="K9918" s="24" t="str">
        <f t="shared" si="4"/>
        <v>Over Achived</v>
      </c>
    </row>
    <row r="9919" ht="22.5" customHeight="1">
      <c r="A9919" s="18">
        <v>45800.0</v>
      </c>
      <c r="B9919" s="19" t="str">
        <f t="shared" si="1"/>
        <v>May</v>
      </c>
      <c r="C9919" s="20" t="s">
        <v>13</v>
      </c>
      <c r="D9919" s="19" t="s">
        <v>169</v>
      </c>
      <c r="E9919" s="19" t="s">
        <v>34</v>
      </c>
      <c r="F9919" s="21">
        <v>2.0</v>
      </c>
      <c r="G9919" s="22">
        <v>41796.0</v>
      </c>
      <c r="H9919" s="15" t="str">
        <f t="shared" si="2"/>
        <v>Base Range</v>
      </c>
      <c r="I9919" s="22">
        <v>46835.0</v>
      </c>
      <c r="J9919" s="23">
        <f t="shared" si="3"/>
        <v>0.8924095228</v>
      </c>
      <c r="K9919" s="24" t="str">
        <f t="shared" si="4"/>
        <v>Target Not Meet</v>
      </c>
    </row>
    <row r="9920" ht="22.5" customHeight="1">
      <c r="A9920" s="18">
        <v>45800.0</v>
      </c>
      <c r="B9920" s="19" t="str">
        <f t="shared" si="1"/>
        <v>May</v>
      </c>
      <c r="C9920" s="20" t="s">
        <v>13</v>
      </c>
      <c r="D9920" s="19" t="s">
        <v>18</v>
      </c>
      <c r="E9920" s="19" t="s">
        <v>9</v>
      </c>
      <c r="F9920" s="21">
        <v>2.0</v>
      </c>
      <c r="G9920" s="22">
        <v>49350.0</v>
      </c>
      <c r="H9920" s="15" t="str">
        <f t="shared" si="2"/>
        <v>Base Range</v>
      </c>
      <c r="I9920" s="22">
        <v>38171.0</v>
      </c>
      <c r="J9920" s="23">
        <f t="shared" si="3"/>
        <v>1.292866312</v>
      </c>
      <c r="K9920" s="24" t="str">
        <f t="shared" si="4"/>
        <v>Over Achived</v>
      </c>
    </row>
    <row r="9921" ht="22.5" customHeight="1">
      <c r="A9921" s="18">
        <v>45800.0</v>
      </c>
      <c r="B9921" s="19" t="str">
        <f t="shared" si="1"/>
        <v>May</v>
      </c>
      <c r="C9921" s="20" t="s">
        <v>13</v>
      </c>
      <c r="D9921" s="19" t="s">
        <v>37</v>
      </c>
      <c r="E9921" s="19" t="s">
        <v>63</v>
      </c>
      <c r="F9921" s="21">
        <v>2.0</v>
      </c>
      <c r="G9921" s="22">
        <v>43921.0</v>
      </c>
      <c r="H9921" s="15" t="str">
        <f t="shared" si="2"/>
        <v>Base Range</v>
      </c>
      <c r="I9921" s="22">
        <v>51538.0</v>
      </c>
      <c r="J9921" s="23">
        <f t="shared" si="3"/>
        <v>0.8522061392</v>
      </c>
      <c r="K9921" s="24" t="str">
        <f t="shared" si="4"/>
        <v>Target Not Meet</v>
      </c>
    </row>
    <row r="9922" ht="22.5" customHeight="1">
      <c r="A9922" s="18">
        <v>45800.0</v>
      </c>
      <c r="B9922" s="19" t="str">
        <f t="shared" si="1"/>
        <v>May</v>
      </c>
      <c r="C9922" s="20" t="s">
        <v>57</v>
      </c>
      <c r="D9922" s="19" t="s">
        <v>58</v>
      </c>
      <c r="E9922" s="19" t="s">
        <v>26</v>
      </c>
      <c r="F9922" s="21">
        <v>1.0</v>
      </c>
      <c r="G9922" s="22">
        <v>28670.0</v>
      </c>
      <c r="H9922" s="15" t="str">
        <f t="shared" si="2"/>
        <v>Base Range</v>
      </c>
      <c r="I9922" s="22">
        <v>20959.0</v>
      </c>
      <c r="J9922" s="23">
        <f t="shared" si="3"/>
        <v>1.367908774</v>
      </c>
      <c r="K9922" s="24" t="str">
        <f t="shared" si="4"/>
        <v>Over Achived</v>
      </c>
    </row>
    <row r="9923" ht="22.5" customHeight="1">
      <c r="A9923" s="18">
        <v>45800.0</v>
      </c>
      <c r="B9923" s="19" t="str">
        <f t="shared" si="1"/>
        <v>May</v>
      </c>
      <c r="C9923" s="20" t="s">
        <v>57</v>
      </c>
      <c r="D9923" s="19" t="s">
        <v>71</v>
      </c>
      <c r="E9923" s="19" t="s">
        <v>19</v>
      </c>
      <c r="F9923" s="21">
        <v>1.0</v>
      </c>
      <c r="G9923" s="22">
        <v>19974.0</v>
      </c>
      <c r="H9923" s="15" t="str">
        <f t="shared" si="2"/>
        <v>Base Range</v>
      </c>
      <c r="I9923" s="22">
        <v>25065.0</v>
      </c>
      <c r="J9923" s="23">
        <f t="shared" si="3"/>
        <v>0.796888091</v>
      </c>
      <c r="K9923" s="24" t="str">
        <f t="shared" si="4"/>
        <v>Target Not Meet</v>
      </c>
    </row>
    <row r="9924" ht="22.5" customHeight="1">
      <c r="A9924" s="18">
        <v>45800.0</v>
      </c>
      <c r="B9924" s="19" t="str">
        <f t="shared" si="1"/>
        <v>May</v>
      </c>
      <c r="C9924" s="20" t="s">
        <v>57</v>
      </c>
      <c r="D9924" s="19" t="s">
        <v>58</v>
      </c>
      <c r="E9924" s="19" t="s">
        <v>34</v>
      </c>
      <c r="F9924" s="21">
        <v>1.0</v>
      </c>
      <c r="G9924" s="22">
        <v>29207.0</v>
      </c>
      <c r="H9924" s="15" t="str">
        <f t="shared" si="2"/>
        <v>Base Range</v>
      </c>
      <c r="I9924" s="22">
        <v>23921.0</v>
      </c>
      <c r="J9924" s="23">
        <f t="shared" si="3"/>
        <v>1.220977384</v>
      </c>
      <c r="K9924" s="24" t="str">
        <f t="shared" si="4"/>
        <v>Over Achived</v>
      </c>
    </row>
    <row r="9925" ht="22.5" customHeight="1">
      <c r="A9925" s="18">
        <v>45800.0</v>
      </c>
      <c r="B9925" s="19" t="str">
        <f t="shared" si="1"/>
        <v>May</v>
      </c>
      <c r="C9925" s="20" t="s">
        <v>57</v>
      </c>
      <c r="D9925" s="25" t="s">
        <v>62</v>
      </c>
      <c r="E9925" s="19" t="s">
        <v>26</v>
      </c>
      <c r="F9925" s="21">
        <v>1.0</v>
      </c>
      <c r="G9925" s="22">
        <v>28022.0</v>
      </c>
      <c r="H9925" s="15" t="str">
        <f t="shared" si="2"/>
        <v>Base Range</v>
      </c>
      <c r="I9925" s="22">
        <v>26125.0</v>
      </c>
      <c r="J9925" s="23">
        <f t="shared" si="3"/>
        <v>1.07261244</v>
      </c>
      <c r="K9925" s="24" t="str">
        <f t="shared" si="4"/>
        <v>Over Achived</v>
      </c>
    </row>
    <row r="9926" ht="22.5" customHeight="1">
      <c r="A9926" s="18">
        <v>45800.0</v>
      </c>
      <c r="B9926" s="19" t="str">
        <f t="shared" si="1"/>
        <v>May</v>
      </c>
      <c r="C9926" s="20" t="s">
        <v>57</v>
      </c>
      <c r="D9926" s="25" t="s">
        <v>62</v>
      </c>
      <c r="E9926" s="19" t="s">
        <v>63</v>
      </c>
      <c r="F9926" s="21">
        <v>1.0</v>
      </c>
      <c r="G9926" s="22">
        <v>12128.0</v>
      </c>
      <c r="H9926" s="15" t="str">
        <f t="shared" si="2"/>
        <v>Base Range</v>
      </c>
      <c r="I9926" s="22">
        <v>9726.0</v>
      </c>
      <c r="J9926" s="23">
        <f t="shared" si="3"/>
        <v>1.246966893</v>
      </c>
      <c r="K9926" s="24" t="str">
        <f t="shared" si="4"/>
        <v>Over Achived</v>
      </c>
    </row>
    <row r="9927" ht="22.5" customHeight="1">
      <c r="A9927" s="18">
        <v>45800.0</v>
      </c>
      <c r="B9927" s="19" t="str">
        <f t="shared" si="1"/>
        <v>May</v>
      </c>
      <c r="C9927" s="20" t="s">
        <v>57</v>
      </c>
      <c r="D9927" s="25" t="s">
        <v>62</v>
      </c>
      <c r="E9927" s="19" t="s">
        <v>34</v>
      </c>
      <c r="F9927" s="21">
        <v>1.0</v>
      </c>
      <c r="G9927" s="22">
        <v>36431.0</v>
      </c>
      <c r="H9927" s="15" t="str">
        <f t="shared" si="2"/>
        <v>Base Range</v>
      </c>
      <c r="I9927" s="22">
        <v>30362.0</v>
      </c>
      <c r="J9927" s="23">
        <f t="shared" si="3"/>
        <v>1.199888018</v>
      </c>
      <c r="K9927" s="24" t="str">
        <f t="shared" si="4"/>
        <v>Over Achived</v>
      </c>
    </row>
    <row r="9928" ht="22.5" customHeight="1">
      <c r="A9928" s="18">
        <v>45800.0</v>
      </c>
      <c r="B9928" s="19" t="str">
        <f t="shared" si="1"/>
        <v>May</v>
      </c>
      <c r="C9928" s="20" t="s">
        <v>57</v>
      </c>
      <c r="D9928" s="25" t="s">
        <v>62</v>
      </c>
      <c r="E9928" s="19" t="s">
        <v>19</v>
      </c>
      <c r="F9928" s="21">
        <v>1.0</v>
      </c>
      <c r="G9928" s="22">
        <v>17348.0</v>
      </c>
      <c r="H9928" s="15" t="str">
        <f t="shared" si="2"/>
        <v>Base Range</v>
      </c>
      <c r="I9928" s="22">
        <v>14543.0</v>
      </c>
      <c r="J9928" s="23">
        <f t="shared" si="3"/>
        <v>1.192876298</v>
      </c>
      <c r="K9928" s="24" t="str">
        <f t="shared" si="4"/>
        <v>Over Achived</v>
      </c>
    </row>
    <row r="9929" ht="22.5" customHeight="1">
      <c r="A9929" s="18">
        <v>45800.0</v>
      </c>
      <c r="B9929" s="19" t="str">
        <f t="shared" si="1"/>
        <v>May</v>
      </c>
      <c r="C9929" s="20" t="s">
        <v>57</v>
      </c>
      <c r="D9929" s="19" t="s">
        <v>71</v>
      </c>
      <c r="E9929" s="19" t="s">
        <v>38</v>
      </c>
      <c r="F9929" s="21">
        <v>1.0</v>
      </c>
      <c r="G9929" s="22">
        <v>20543.0</v>
      </c>
      <c r="H9929" s="15" t="str">
        <f t="shared" si="2"/>
        <v>Base Range</v>
      </c>
      <c r="I9929" s="22">
        <v>21809.0</v>
      </c>
      <c r="J9929" s="23">
        <f t="shared" si="3"/>
        <v>0.9419505709</v>
      </c>
      <c r="K9929" s="24" t="str">
        <f t="shared" si="4"/>
        <v>Target Not Meet</v>
      </c>
    </row>
    <row r="9930" ht="22.5" customHeight="1">
      <c r="A9930" s="18">
        <v>45800.0</v>
      </c>
      <c r="B9930" s="19" t="str">
        <f t="shared" si="1"/>
        <v>May</v>
      </c>
      <c r="C9930" s="20" t="s">
        <v>57</v>
      </c>
      <c r="D9930" s="19" t="s">
        <v>71</v>
      </c>
      <c r="E9930" s="19" t="s">
        <v>34</v>
      </c>
      <c r="F9930" s="21">
        <v>1.0</v>
      </c>
      <c r="G9930" s="22">
        <v>32665.0</v>
      </c>
      <c r="H9930" s="15" t="str">
        <f t="shared" si="2"/>
        <v>Base Range</v>
      </c>
      <c r="I9930" s="22">
        <v>41320.0</v>
      </c>
      <c r="J9930" s="23">
        <f t="shared" si="3"/>
        <v>0.7905372701</v>
      </c>
      <c r="K9930" s="24" t="str">
        <f t="shared" si="4"/>
        <v>Target Not Meet</v>
      </c>
    </row>
    <row r="9931" ht="22.5" customHeight="1">
      <c r="A9931" s="18">
        <v>45800.0</v>
      </c>
      <c r="B9931" s="19" t="str">
        <f t="shared" si="1"/>
        <v>May</v>
      </c>
      <c r="C9931" s="20" t="s">
        <v>57</v>
      </c>
      <c r="D9931" s="19" t="s">
        <v>71</v>
      </c>
      <c r="E9931" s="19" t="s">
        <v>34</v>
      </c>
      <c r="F9931" s="21">
        <v>1.0</v>
      </c>
      <c r="G9931" s="22">
        <v>29606.0</v>
      </c>
      <c r="H9931" s="15" t="str">
        <f t="shared" si="2"/>
        <v>Base Range</v>
      </c>
      <c r="I9931" s="22">
        <v>34044.0</v>
      </c>
      <c r="J9931" s="23">
        <f t="shared" si="3"/>
        <v>0.8696392903</v>
      </c>
      <c r="K9931" s="24" t="str">
        <f t="shared" si="4"/>
        <v>Target Not Meet</v>
      </c>
    </row>
    <row r="9932" ht="22.5" customHeight="1">
      <c r="A9932" s="18">
        <v>45800.0</v>
      </c>
      <c r="B9932" s="19" t="str">
        <f t="shared" si="1"/>
        <v>May</v>
      </c>
      <c r="C9932" s="20" t="s">
        <v>57</v>
      </c>
      <c r="D9932" s="19" t="s">
        <v>71</v>
      </c>
      <c r="E9932" s="19" t="s">
        <v>23</v>
      </c>
      <c r="F9932" s="21">
        <v>1.0</v>
      </c>
      <c r="G9932" s="22">
        <v>17168.0</v>
      </c>
      <c r="H9932" s="15" t="str">
        <f t="shared" si="2"/>
        <v>Base Range</v>
      </c>
      <c r="I9932" s="22">
        <v>18595.0</v>
      </c>
      <c r="J9932" s="23">
        <f t="shared" si="3"/>
        <v>0.9232589406</v>
      </c>
      <c r="K9932" s="24" t="str">
        <f t="shared" si="4"/>
        <v>Target Not Meet</v>
      </c>
    </row>
    <row r="9933" ht="22.5" customHeight="1">
      <c r="A9933" s="18">
        <v>45800.0</v>
      </c>
      <c r="B9933" s="19" t="str">
        <f t="shared" si="1"/>
        <v>May</v>
      </c>
      <c r="C9933" s="20" t="s">
        <v>57</v>
      </c>
      <c r="D9933" s="19" t="s">
        <v>80</v>
      </c>
      <c r="E9933" s="19" t="s">
        <v>68</v>
      </c>
      <c r="F9933" s="21">
        <v>1.0</v>
      </c>
      <c r="G9933" s="22">
        <v>16566.0</v>
      </c>
      <c r="H9933" s="15" t="str">
        <f t="shared" si="2"/>
        <v>Base Range</v>
      </c>
      <c r="I9933" s="22">
        <v>17828.0</v>
      </c>
      <c r="J9933" s="23">
        <f t="shared" si="3"/>
        <v>0.9292124748</v>
      </c>
      <c r="K9933" s="24" t="str">
        <f t="shared" si="4"/>
        <v>Target Not Meet</v>
      </c>
    </row>
    <row r="9934" ht="22.5" customHeight="1">
      <c r="A9934" s="18">
        <v>45800.0</v>
      </c>
      <c r="B9934" s="19" t="str">
        <f t="shared" si="1"/>
        <v>May</v>
      </c>
      <c r="C9934" s="20" t="s">
        <v>57</v>
      </c>
      <c r="D9934" s="19" t="s">
        <v>80</v>
      </c>
      <c r="E9934" s="19" t="s">
        <v>34</v>
      </c>
      <c r="F9934" s="21">
        <v>2.0</v>
      </c>
      <c r="G9934" s="22">
        <v>32289.0</v>
      </c>
      <c r="H9934" s="15" t="str">
        <f t="shared" si="2"/>
        <v>Base Range</v>
      </c>
      <c r="I9934" s="22">
        <v>36192.0</v>
      </c>
      <c r="J9934" s="23">
        <f t="shared" si="3"/>
        <v>0.8921584881</v>
      </c>
      <c r="K9934" s="24" t="str">
        <f t="shared" si="4"/>
        <v>Target Not Meet</v>
      </c>
    </row>
    <row r="9935" ht="22.5" customHeight="1">
      <c r="A9935" s="18">
        <v>45800.0</v>
      </c>
      <c r="B9935" s="19" t="str">
        <f t="shared" si="1"/>
        <v>May</v>
      </c>
      <c r="C9935" s="20" t="s">
        <v>57</v>
      </c>
      <c r="D9935" s="19" t="s">
        <v>85</v>
      </c>
      <c r="E9935" s="19" t="s">
        <v>34</v>
      </c>
      <c r="F9935" s="21">
        <v>1.0</v>
      </c>
      <c r="G9935" s="22">
        <v>28265.0</v>
      </c>
      <c r="H9935" s="15" t="str">
        <f t="shared" si="2"/>
        <v>Base Range</v>
      </c>
      <c r="I9935" s="22">
        <v>29762.0</v>
      </c>
      <c r="J9935" s="23">
        <f t="shared" si="3"/>
        <v>0.949700961</v>
      </c>
      <c r="K9935" s="24" t="str">
        <f t="shared" si="4"/>
        <v>Target Not Meet</v>
      </c>
    </row>
    <row r="9936" ht="22.5" customHeight="1">
      <c r="A9936" s="18">
        <v>45800.0</v>
      </c>
      <c r="B9936" s="19" t="str">
        <f t="shared" si="1"/>
        <v>May</v>
      </c>
      <c r="C9936" s="20" t="s">
        <v>57</v>
      </c>
      <c r="D9936" s="19" t="s">
        <v>85</v>
      </c>
      <c r="E9936" s="19" t="s">
        <v>26</v>
      </c>
      <c r="F9936" s="21">
        <v>1.0</v>
      </c>
      <c r="G9936" s="22">
        <v>27853.0</v>
      </c>
      <c r="H9936" s="15" t="str">
        <f t="shared" si="2"/>
        <v>Base Range</v>
      </c>
      <c r="I9936" s="22">
        <v>31879.0</v>
      </c>
      <c r="J9936" s="23">
        <f t="shared" si="3"/>
        <v>0.8737099658</v>
      </c>
      <c r="K9936" s="24" t="str">
        <f t="shared" si="4"/>
        <v>Target Not Meet</v>
      </c>
    </row>
    <row r="9937" ht="22.5" customHeight="1">
      <c r="A9937" s="18">
        <v>45800.0</v>
      </c>
      <c r="B9937" s="19" t="str">
        <f t="shared" si="1"/>
        <v>May</v>
      </c>
      <c r="C9937" s="20" t="s">
        <v>13</v>
      </c>
      <c r="D9937" s="19" t="s">
        <v>14</v>
      </c>
      <c r="E9937" s="19" t="s">
        <v>9</v>
      </c>
      <c r="F9937" s="21">
        <v>2.0</v>
      </c>
      <c r="G9937" s="22">
        <v>44830.0</v>
      </c>
      <c r="H9937" s="15" t="str">
        <f t="shared" si="2"/>
        <v>Base Range</v>
      </c>
      <c r="I9937" s="22">
        <v>36339.0</v>
      </c>
      <c r="J9937" s="23">
        <f t="shared" si="3"/>
        <v>1.233660805</v>
      </c>
      <c r="K9937" s="24" t="str">
        <f t="shared" si="4"/>
        <v>Over Achived</v>
      </c>
    </row>
    <row r="9938" ht="22.5" customHeight="1">
      <c r="A9938" s="18">
        <v>45800.0</v>
      </c>
      <c r="B9938" s="19" t="str">
        <f t="shared" si="1"/>
        <v>May</v>
      </c>
      <c r="C9938" s="20" t="s">
        <v>57</v>
      </c>
      <c r="D9938" s="19" t="s">
        <v>58</v>
      </c>
      <c r="E9938" s="19" t="s">
        <v>23</v>
      </c>
      <c r="F9938" s="21">
        <v>1.0</v>
      </c>
      <c r="G9938" s="22">
        <v>17366.0</v>
      </c>
      <c r="H9938" s="15" t="str">
        <f t="shared" si="2"/>
        <v>Base Range</v>
      </c>
      <c r="I9938" s="22">
        <v>14713.0</v>
      </c>
      <c r="J9938" s="23">
        <f t="shared" si="3"/>
        <v>1.180316727</v>
      </c>
      <c r="K9938" s="24" t="str">
        <f t="shared" si="4"/>
        <v>Over Achived</v>
      </c>
    </row>
    <row r="9939" ht="22.5" customHeight="1">
      <c r="A9939" s="18">
        <v>45800.0</v>
      </c>
      <c r="B9939" s="19" t="str">
        <f t="shared" si="1"/>
        <v>May</v>
      </c>
      <c r="C9939" s="20" t="s">
        <v>13</v>
      </c>
      <c r="D9939" s="19" t="s">
        <v>14</v>
      </c>
      <c r="E9939" s="19" t="s">
        <v>26</v>
      </c>
      <c r="F9939" s="21">
        <v>1.0</v>
      </c>
      <c r="G9939" s="22">
        <v>28834.0</v>
      </c>
      <c r="H9939" s="15" t="str">
        <f t="shared" si="2"/>
        <v>Base Range</v>
      </c>
      <c r="I9939" s="22">
        <v>24051.0</v>
      </c>
      <c r="J9939" s="23">
        <f t="shared" si="3"/>
        <v>1.19886907</v>
      </c>
      <c r="K9939" s="24" t="str">
        <f t="shared" si="4"/>
        <v>Over Achived</v>
      </c>
    </row>
    <row r="9940" ht="22.5" customHeight="1">
      <c r="A9940" s="18">
        <v>45800.0</v>
      </c>
      <c r="B9940" s="19" t="str">
        <f t="shared" si="1"/>
        <v>May</v>
      </c>
      <c r="C9940" s="20" t="s">
        <v>92</v>
      </c>
      <c r="D9940" s="19" t="s">
        <v>93</v>
      </c>
      <c r="E9940" s="19" t="s">
        <v>26</v>
      </c>
      <c r="F9940" s="21">
        <v>2.0</v>
      </c>
      <c r="G9940" s="22">
        <v>40984.0</v>
      </c>
      <c r="H9940" s="15" t="str">
        <f t="shared" si="2"/>
        <v>Base Range</v>
      </c>
      <c r="I9940" s="22">
        <v>43842.0</v>
      </c>
      <c r="J9940" s="23">
        <f t="shared" si="3"/>
        <v>0.9348113681</v>
      </c>
      <c r="K9940" s="24" t="str">
        <f t="shared" si="4"/>
        <v>Target Not Meet</v>
      </c>
    </row>
    <row r="9941" ht="22.5" customHeight="1">
      <c r="A9941" s="18">
        <v>45800.0</v>
      </c>
      <c r="B9941" s="19" t="str">
        <f t="shared" si="1"/>
        <v>May</v>
      </c>
      <c r="C9941" s="20" t="s">
        <v>7</v>
      </c>
      <c r="D9941" s="19" t="s">
        <v>118</v>
      </c>
      <c r="E9941" s="19" t="s">
        <v>9</v>
      </c>
      <c r="F9941" s="21">
        <v>3.0</v>
      </c>
      <c r="G9941" s="22">
        <v>73553.0</v>
      </c>
      <c r="H9941" s="15" t="str">
        <f t="shared" si="2"/>
        <v>High Range</v>
      </c>
      <c r="I9941" s="22">
        <v>57627.0</v>
      </c>
      <c r="J9941" s="23">
        <f t="shared" si="3"/>
        <v>1.27636351</v>
      </c>
      <c r="K9941" s="24" t="str">
        <f t="shared" si="4"/>
        <v>Over Achived</v>
      </c>
    </row>
    <row r="9942" ht="22.5" customHeight="1">
      <c r="A9942" s="18">
        <v>45800.0</v>
      </c>
      <c r="B9942" s="19" t="str">
        <f t="shared" si="1"/>
        <v>May</v>
      </c>
      <c r="C9942" s="20" t="s">
        <v>92</v>
      </c>
      <c r="D9942" s="19" t="s">
        <v>93</v>
      </c>
      <c r="E9942" s="19" t="s">
        <v>38</v>
      </c>
      <c r="F9942" s="21">
        <v>2.0</v>
      </c>
      <c r="G9942" s="22">
        <v>45142.0</v>
      </c>
      <c r="H9942" s="15" t="str">
        <f t="shared" si="2"/>
        <v>Base Range</v>
      </c>
      <c r="I9942" s="22">
        <v>49885.0</v>
      </c>
      <c r="J9942" s="23">
        <f t="shared" si="3"/>
        <v>0.904921319</v>
      </c>
      <c r="K9942" s="24" t="str">
        <f t="shared" si="4"/>
        <v>Target Not Meet</v>
      </c>
    </row>
    <row r="9943" ht="22.5" customHeight="1">
      <c r="A9943" s="18">
        <v>45800.0</v>
      </c>
      <c r="B9943" s="19" t="str">
        <f t="shared" si="1"/>
        <v>May</v>
      </c>
      <c r="C9943" s="20" t="s">
        <v>7</v>
      </c>
      <c r="D9943" s="19" t="s">
        <v>8</v>
      </c>
      <c r="E9943" s="19" t="s">
        <v>38</v>
      </c>
      <c r="F9943" s="21">
        <v>2.0</v>
      </c>
      <c r="G9943" s="22">
        <v>46541.0</v>
      </c>
      <c r="H9943" s="15" t="str">
        <f t="shared" si="2"/>
        <v>Base Range</v>
      </c>
      <c r="I9943" s="22">
        <v>43807.0</v>
      </c>
      <c r="J9943" s="23">
        <f t="shared" si="3"/>
        <v>1.062410117</v>
      </c>
      <c r="K9943" s="24" t="str">
        <f t="shared" si="4"/>
        <v>Over Achived</v>
      </c>
    </row>
    <row r="9944" ht="22.5" customHeight="1">
      <c r="A9944" s="18">
        <v>45800.0</v>
      </c>
      <c r="B9944" s="19" t="str">
        <f t="shared" si="1"/>
        <v>May</v>
      </c>
      <c r="C9944" s="20" t="s">
        <v>7</v>
      </c>
      <c r="D9944" s="19" t="s">
        <v>8</v>
      </c>
      <c r="E9944" s="19" t="s">
        <v>23</v>
      </c>
      <c r="F9944" s="21">
        <v>2.0</v>
      </c>
      <c r="G9944" s="22">
        <v>38763.0</v>
      </c>
      <c r="H9944" s="15" t="str">
        <f t="shared" si="2"/>
        <v>Base Range</v>
      </c>
      <c r="I9944" s="22">
        <v>36243.0</v>
      </c>
      <c r="J9944" s="23">
        <f t="shared" si="3"/>
        <v>1.069530668</v>
      </c>
      <c r="K9944" s="24" t="str">
        <f t="shared" si="4"/>
        <v>Over Achived</v>
      </c>
    </row>
    <row r="9945" ht="22.5" customHeight="1">
      <c r="A9945" s="18">
        <v>45800.0</v>
      </c>
      <c r="B9945" s="19" t="str">
        <f t="shared" si="1"/>
        <v>May</v>
      </c>
      <c r="C9945" s="20" t="s">
        <v>7</v>
      </c>
      <c r="D9945" s="19" t="s">
        <v>8</v>
      </c>
      <c r="E9945" s="19" t="s">
        <v>34</v>
      </c>
      <c r="F9945" s="21">
        <v>3.0</v>
      </c>
      <c r="G9945" s="22">
        <v>77281.0</v>
      </c>
      <c r="H9945" s="15" t="str">
        <f t="shared" si="2"/>
        <v>High Range</v>
      </c>
      <c r="I9945" s="22">
        <v>63349.0</v>
      </c>
      <c r="J9945" s="23">
        <f t="shared" si="3"/>
        <v>1.219924545</v>
      </c>
      <c r="K9945" s="24" t="str">
        <f t="shared" si="4"/>
        <v>Over Achived</v>
      </c>
    </row>
    <row r="9946" ht="22.5" customHeight="1">
      <c r="A9946" s="18">
        <v>45800.0</v>
      </c>
      <c r="B9946" s="19" t="str">
        <f t="shared" si="1"/>
        <v>May</v>
      </c>
      <c r="C9946" s="20" t="s">
        <v>7</v>
      </c>
      <c r="D9946" s="19" t="s">
        <v>8</v>
      </c>
      <c r="E9946" s="19" t="s">
        <v>63</v>
      </c>
      <c r="F9946" s="21">
        <v>1.0</v>
      </c>
      <c r="G9946" s="22">
        <v>35679.0</v>
      </c>
      <c r="H9946" s="15" t="str">
        <f t="shared" si="2"/>
        <v>Base Range</v>
      </c>
      <c r="I9946" s="22">
        <v>25641.0</v>
      </c>
      <c r="J9946" s="23">
        <f t="shared" si="3"/>
        <v>1.391482391</v>
      </c>
      <c r="K9946" s="24" t="str">
        <f t="shared" si="4"/>
        <v>Over Achived</v>
      </c>
    </row>
    <row r="9947" ht="22.5" customHeight="1">
      <c r="A9947" s="18">
        <v>45800.0</v>
      </c>
      <c r="B9947" s="19" t="str">
        <f t="shared" si="1"/>
        <v>May</v>
      </c>
      <c r="C9947" s="20" t="s">
        <v>7</v>
      </c>
      <c r="D9947" s="19" t="s">
        <v>8</v>
      </c>
      <c r="E9947" s="19" t="s">
        <v>23</v>
      </c>
      <c r="F9947" s="21">
        <v>2.0</v>
      </c>
      <c r="G9947" s="22">
        <v>44345.0</v>
      </c>
      <c r="H9947" s="15" t="str">
        <f t="shared" si="2"/>
        <v>Base Range</v>
      </c>
      <c r="I9947" s="22">
        <v>31079.0</v>
      </c>
      <c r="J9947" s="23">
        <f t="shared" si="3"/>
        <v>1.426847711</v>
      </c>
      <c r="K9947" s="24" t="str">
        <f t="shared" si="4"/>
        <v>Over Achived</v>
      </c>
    </row>
    <row r="9948" ht="22.5" customHeight="1">
      <c r="A9948" s="18">
        <v>45800.0</v>
      </c>
      <c r="B9948" s="19" t="str">
        <f t="shared" si="1"/>
        <v>May</v>
      </c>
      <c r="C9948" s="20" t="s">
        <v>7</v>
      </c>
      <c r="D9948" s="19" t="s">
        <v>106</v>
      </c>
      <c r="E9948" s="19" t="s">
        <v>63</v>
      </c>
      <c r="F9948" s="21">
        <v>1.0</v>
      </c>
      <c r="G9948" s="22">
        <v>26930.0</v>
      </c>
      <c r="H9948" s="15" t="str">
        <f t="shared" si="2"/>
        <v>Base Range</v>
      </c>
      <c r="I9948" s="22">
        <v>23843.0</v>
      </c>
      <c r="J9948" s="23">
        <f t="shared" si="3"/>
        <v>1.129471962</v>
      </c>
      <c r="K9948" s="24" t="str">
        <f t="shared" si="4"/>
        <v>Over Achived</v>
      </c>
    </row>
    <row r="9949" ht="22.5" customHeight="1">
      <c r="A9949" s="18">
        <v>45800.0</v>
      </c>
      <c r="B9949" s="19" t="str">
        <f t="shared" si="1"/>
        <v>May</v>
      </c>
      <c r="C9949" s="20" t="s">
        <v>7</v>
      </c>
      <c r="D9949" s="19" t="s">
        <v>106</v>
      </c>
      <c r="E9949" s="19" t="s">
        <v>34</v>
      </c>
      <c r="F9949" s="21">
        <v>3.0</v>
      </c>
      <c r="G9949" s="22">
        <v>77244.0</v>
      </c>
      <c r="H9949" s="15" t="str">
        <f t="shared" si="2"/>
        <v>High Range</v>
      </c>
      <c r="I9949" s="22">
        <v>63927.0</v>
      </c>
      <c r="J9949" s="23">
        <f t="shared" si="3"/>
        <v>1.208315735</v>
      </c>
      <c r="K9949" s="24" t="str">
        <f t="shared" si="4"/>
        <v>Over Achived</v>
      </c>
    </row>
    <row r="9950" ht="22.5" customHeight="1">
      <c r="A9950" s="18">
        <v>45800.0</v>
      </c>
      <c r="B9950" s="19" t="str">
        <f t="shared" si="1"/>
        <v>May</v>
      </c>
      <c r="C9950" s="20" t="s">
        <v>7</v>
      </c>
      <c r="D9950" s="19" t="s">
        <v>118</v>
      </c>
      <c r="E9950" s="19" t="s">
        <v>9</v>
      </c>
      <c r="F9950" s="21">
        <v>3.0</v>
      </c>
      <c r="G9950" s="22">
        <v>80595.0</v>
      </c>
      <c r="H9950" s="15" t="str">
        <f t="shared" si="2"/>
        <v>High Range</v>
      </c>
      <c r="I9950" s="22">
        <v>68201.0</v>
      </c>
      <c r="J9950" s="23">
        <f t="shared" si="3"/>
        <v>1.181727541</v>
      </c>
      <c r="K9950" s="24" t="str">
        <f t="shared" si="4"/>
        <v>Over Achived</v>
      </c>
    </row>
    <row r="9951" ht="22.5" customHeight="1">
      <c r="A9951" s="18">
        <v>45800.0</v>
      </c>
      <c r="B9951" s="19" t="str">
        <f t="shared" si="1"/>
        <v>May</v>
      </c>
      <c r="C9951" s="20" t="s">
        <v>7</v>
      </c>
      <c r="D9951" s="19" t="s">
        <v>118</v>
      </c>
      <c r="E9951" s="19" t="s">
        <v>9</v>
      </c>
      <c r="F9951" s="21">
        <v>3.0</v>
      </c>
      <c r="G9951" s="22">
        <v>90876.0</v>
      </c>
      <c r="H9951" s="15" t="str">
        <f t="shared" si="2"/>
        <v>Very High Range</v>
      </c>
      <c r="I9951" s="22">
        <v>66450.0</v>
      </c>
      <c r="J9951" s="23">
        <f t="shared" si="3"/>
        <v>1.36758465</v>
      </c>
      <c r="K9951" s="24" t="str">
        <f t="shared" si="4"/>
        <v>Over Achived</v>
      </c>
    </row>
    <row r="9952" ht="22.5" customHeight="1">
      <c r="A9952" s="18">
        <v>45800.0</v>
      </c>
      <c r="B9952" s="19" t="str">
        <f t="shared" si="1"/>
        <v>May</v>
      </c>
      <c r="C9952" s="20" t="s">
        <v>7</v>
      </c>
      <c r="D9952" s="19" t="s">
        <v>126</v>
      </c>
      <c r="E9952" s="19" t="s">
        <v>38</v>
      </c>
      <c r="F9952" s="21">
        <v>2.0</v>
      </c>
      <c r="G9952" s="22">
        <v>49194.0</v>
      </c>
      <c r="H9952" s="15" t="str">
        <f t="shared" si="2"/>
        <v>Base Range</v>
      </c>
      <c r="I9952" s="22">
        <v>45338.0</v>
      </c>
      <c r="J9952" s="23">
        <f t="shared" si="3"/>
        <v>1.085050068</v>
      </c>
      <c r="K9952" s="24" t="str">
        <f t="shared" si="4"/>
        <v>Over Achived</v>
      </c>
    </row>
    <row r="9953" ht="22.5" customHeight="1">
      <c r="A9953" s="18">
        <v>45800.0</v>
      </c>
      <c r="B9953" s="19" t="str">
        <f t="shared" si="1"/>
        <v>May</v>
      </c>
      <c r="C9953" s="20" t="s">
        <v>7</v>
      </c>
      <c r="D9953" s="19" t="s">
        <v>126</v>
      </c>
      <c r="E9953" s="19" t="s">
        <v>23</v>
      </c>
      <c r="F9953" s="21">
        <v>1.0</v>
      </c>
      <c r="G9953" s="22">
        <v>35388.0</v>
      </c>
      <c r="H9953" s="15" t="str">
        <f t="shared" si="2"/>
        <v>Base Range</v>
      </c>
      <c r="I9953" s="22">
        <v>29601.0</v>
      </c>
      <c r="J9953" s="23">
        <f t="shared" si="3"/>
        <v>1.195500152</v>
      </c>
      <c r="K9953" s="24" t="str">
        <f t="shared" si="4"/>
        <v>Over Achived</v>
      </c>
    </row>
    <row r="9954" ht="22.5" customHeight="1">
      <c r="A9954" s="18">
        <v>45800.0</v>
      </c>
      <c r="B9954" s="19" t="str">
        <f t="shared" si="1"/>
        <v>May</v>
      </c>
      <c r="C9954" s="20" t="s">
        <v>7</v>
      </c>
      <c r="D9954" s="19" t="s">
        <v>131</v>
      </c>
      <c r="E9954" s="19" t="s">
        <v>23</v>
      </c>
      <c r="F9954" s="21">
        <v>1.0</v>
      </c>
      <c r="G9954" s="22">
        <v>35688.0</v>
      </c>
      <c r="H9954" s="15" t="str">
        <f t="shared" si="2"/>
        <v>Base Range</v>
      </c>
      <c r="I9954" s="22">
        <v>25594.0</v>
      </c>
      <c r="J9954" s="23">
        <f t="shared" si="3"/>
        <v>1.39438931</v>
      </c>
      <c r="K9954" s="24" t="str">
        <f t="shared" si="4"/>
        <v>Over Achived</v>
      </c>
    </row>
    <row r="9955" ht="22.5" customHeight="1">
      <c r="A9955" s="18">
        <v>45800.0</v>
      </c>
      <c r="B9955" s="19" t="str">
        <f t="shared" si="1"/>
        <v>May</v>
      </c>
      <c r="C9955" s="20" t="s">
        <v>7</v>
      </c>
      <c r="D9955" s="19" t="s">
        <v>131</v>
      </c>
      <c r="E9955" s="19" t="s">
        <v>19</v>
      </c>
      <c r="F9955" s="21">
        <v>2.0</v>
      </c>
      <c r="G9955" s="22">
        <v>46576.0</v>
      </c>
      <c r="H9955" s="15" t="str">
        <f t="shared" si="2"/>
        <v>Base Range</v>
      </c>
      <c r="I9955" s="22">
        <v>34456.0</v>
      </c>
      <c r="J9955" s="23">
        <f t="shared" si="3"/>
        <v>1.35175296</v>
      </c>
      <c r="K9955" s="24" t="str">
        <f t="shared" si="4"/>
        <v>Over Achived</v>
      </c>
    </row>
    <row r="9956" ht="22.5" customHeight="1">
      <c r="A9956" s="18">
        <v>45800.0</v>
      </c>
      <c r="B9956" s="19" t="str">
        <f t="shared" si="1"/>
        <v>May</v>
      </c>
      <c r="C9956" s="20" t="s">
        <v>7</v>
      </c>
      <c r="D9956" s="19" t="s">
        <v>131</v>
      </c>
      <c r="E9956" s="19" t="s">
        <v>23</v>
      </c>
      <c r="F9956" s="21">
        <v>1.0</v>
      </c>
      <c r="G9956" s="22">
        <v>37099.0</v>
      </c>
      <c r="H9956" s="15" t="str">
        <f t="shared" si="2"/>
        <v>Base Range</v>
      </c>
      <c r="I9956" s="22">
        <v>28755.0</v>
      </c>
      <c r="J9956" s="23">
        <f t="shared" si="3"/>
        <v>1.290175622</v>
      </c>
      <c r="K9956" s="24" t="str">
        <f t="shared" si="4"/>
        <v>Over Achived</v>
      </c>
    </row>
    <row r="9957" ht="22.5" customHeight="1">
      <c r="A9957" s="18">
        <v>45800.0</v>
      </c>
      <c r="B9957" s="19" t="str">
        <f t="shared" si="1"/>
        <v>May</v>
      </c>
      <c r="C9957" s="20" t="s">
        <v>7</v>
      </c>
      <c r="D9957" s="19" t="s">
        <v>131</v>
      </c>
      <c r="E9957" s="19" t="s">
        <v>63</v>
      </c>
      <c r="F9957" s="21">
        <v>1.0</v>
      </c>
      <c r="G9957" s="22">
        <v>29935.0</v>
      </c>
      <c r="H9957" s="15" t="str">
        <f t="shared" si="2"/>
        <v>Base Range</v>
      </c>
      <c r="I9957" s="22">
        <v>22226.0</v>
      </c>
      <c r="J9957" s="23">
        <f t="shared" si="3"/>
        <v>1.346846036</v>
      </c>
      <c r="K9957" s="24" t="str">
        <f t="shared" si="4"/>
        <v>Over Achived</v>
      </c>
    </row>
    <row r="9958" ht="22.5" customHeight="1">
      <c r="A9958" s="18">
        <v>45800.0</v>
      </c>
      <c r="B9958" s="19" t="str">
        <f t="shared" si="1"/>
        <v>May</v>
      </c>
      <c r="C9958" s="20" t="s">
        <v>92</v>
      </c>
      <c r="D9958" s="19" t="s">
        <v>158</v>
      </c>
      <c r="E9958" s="19" t="s">
        <v>34</v>
      </c>
      <c r="F9958" s="21">
        <v>2.0</v>
      </c>
      <c r="G9958" s="22">
        <v>60135.0</v>
      </c>
      <c r="H9958" s="15" t="str">
        <f t="shared" si="2"/>
        <v>Medium Range</v>
      </c>
      <c r="I9958" s="22">
        <v>42516.0</v>
      </c>
      <c r="J9958" s="23">
        <f t="shared" si="3"/>
        <v>1.414408693</v>
      </c>
      <c r="K9958" s="24" t="str">
        <f t="shared" si="4"/>
        <v>Over Achived</v>
      </c>
    </row>
    <row r="9959" ht="22.5" customHeight="1">
      <c r="A9959" s="18">
        <v>45800.0</v>
      </c>
      <c r="B9959" s="19" t="str">
        <f t="shared" si="1"/>
        <v>May</v>
      </c>
      <c r="C9959" s="20" t="s">
        <v>92</v>
      </c>
      <c r="D9959" s="19" t="s">
        <v>93</v>
      </c>
      <c r="E9959" s="19" t="s">
        <v>68</v>
      </c>
      <c r="F9959" s="21">
        <v>1.0</v>
      </c>
      <c r="G9959" s="22">
        <v>30740.0</v>
      </c>
      <c r="H9959" s="15" t="str">
        <f t="shared" si="2"/>
        <v>Base Range</v>
      </c>
      <c r="I9959" s="22">
        <v>37784.0</v>
      </c>
      <c r="J9959" s="23">
        <f t="shared" si="3"/>
        <v>0.8135718823</v>
      </c>
      <c r="K9959" s="24" t="str">
        <f t="shared" si="4"/>
        <v>Target Not Meet</v>
      </c>
    </row>
    <row r="9960" ht="22.5" customHeight="1">
      <c r="A9960" s="18">
        <v>45800.0</v>
      </c>
      <c r="B9960" s="19" t="str">
        <f t="shared" si="1"/>
        <v>May</v>
      </c>
      <c r="C9960" s="20" t="s">
        <v>92</v>
      </c>
      <c r="D9960" s="19" t="s">
        <v>98</v>
      </c>
      <c r="E9960" s="19" t="s">
        <v>26</v>
      </c>
      <c r="F9960" s="21">
        <v>2.0</v>
      </c>
      <c r="G9960" s="22">
        <v>42161.0</v>
      </c>
      <c r="H9960" s="15" t="str">
        <f t="shared" si="2"/>
        <v>Base Range</v>
      </c>
      <c r="I9960" s="22">
        <v>51064.0</v>
      </c>
      <c r="J9960" s="23">
        <f t="shared" si="3"/>
        <v>0.8256501645</v>
      </c>
      <c r="K9960" s="24" t="str">
        <f t="shared" si="4"/>
        <v>Target Not Meet</v>
      </c>
    </row>
    <row r="9961" ht="22.5" customHeight="1">
      <c r="A9961" s="18">
        <v>45800.0</v>
      </c>
      <c r="B9961" s="19" t="str">
        <f t="shared" si="1"/>
        <v>May</v>
      </c>
      <c r="C9961" s="20" t="s">
        <v>92</v>
      </c>
      <c r="D9961" s="19" t="s">
        <v>98</v>
      </c>
      <c r="E9961" s="19" t="s">
        <v>26</v>
      </c>
      <c r="F9961" s="21">
        <v>2.0</v>
      </c>
      <c r="G9961" s="22">
        <v>40068.0</v>
      </c>
      <c r="H9961" s="15" t="str">
        <f t="shared" si="2"/>
        <v>Base Range</v>
      </c>
      <c r="I9961" s="22">
        <v>49105.0</v>
      </c>
      <c r="J9961" s="23">
        <f t="shared" si="3"/>
        <v>0.8159657876</v>
      </c>
      <c r="K9961" s="24" t="str">
        <f t="shared" si="4"/>
        <v>Target Not Meet</v>
      </c>
    </row>
    <row r="9962" ht="22.5" customHeight="1">
      <c r="A9962" s="18">
        <v>45800.0</v>
      </c>
      <c r="B9962" s="19" t="str">
        <f t="shared" si="1"/>
        <v>May</v>
      </c>
      <c r="C9962" s="20" t="s">
        <v>92</v>
      </c>
      <c r="D9962" s="19" t="s">
        <v>98</v>
      </c>
      <c r="E9962" s="19" t="s">
        <v>68</v>
      </c>
      <c r="F9962" s="21">
        <v>1.0</v>
      </c>
      <c r="G9962" s="22">
        <v>30300.0</v>
      </c>
      <c r="H9962" s="15" t="str">
        <f t="shared" si="2"/>
        <v>Base Range</v>
      </c>
      <c r="I9962" s="22">
        <v>32177.0</v>
      </c>
      <c r="J9962" s="23">
        <f t="shared" si="3"/>
        <v>0.9416664077</v>
      </c>
      <c r="K9962" s="24" t="str">
        <f t="shared" si="4"/>
        <v>Target Not Meet</v>
      </c>
    </row>
    <row r="9963" ht="22.5" customHeight="1">
      <c r="A9963" s="18">
        <v>45800.0</v>
      </c>
      <c r="B9963" s="19" t="str">
        <f t="shared" si="1"/>
        <v>May</v>
      </c>
      <c r="C9963" s="20" t="s">
        <v>92</v>
      </c>
      <c r="D9963" s="19" t="s">
        <v>98</v>
      </c>
      <c r="E9963" s="19" t="s">
        <v>38</v>
      </c>
      <c r="F9963" s="21">
        <v>2.0</v>
      </c>
      <c r="G9963" s="22">
        <v>46803.0</v>
      </c>
      <c r="H9963" s="15" t="str">
        <f t="shared" si="2"/>
        <v>Base Range</v>
      </c>
      <c r="I9963" s="22">
        <v>56872.0</v>
      </c>
      <c r="J9963" s="23">
        <f t="shared" si="3"/>
        <v>0.8229532986</v>
      </c>
      <c r="K9963" s="24" t="str">
        <f t="shared" si="4"/>
        <v>Target Not Meet</v>
      </c>
    </row>
    <row r="9964" ht="22.5" customHeight="1">
      <c r="A9964" s="18">
        <v>45800.0</v>
      </c>
      <c r="B9964" s="19" t="str">
        <f t="shared" si="1"/>
        <v>May</v>
      </c>
      <c r="C9964" s="20" t="s">
        <v>7</v>
      </c>
      <c r="D9964" s="19" t="s">
        <v>131</v>
      </c>
      <c r="E9964" s="19" t="s">
        <v>68</v>
      </c>
      <c r="F9964" s="21">
        <v>1.0</v>
      </c>
      <c r="G9964" s="22">
        <v>37820.0</v>
      </c>
      <c r="H9964" s="15" t="str">
        <f t="shared" si="2"/>
        <v>Base Range</v>
      </c>
      <c r="I9964" s="22">
        <v>33790.0</v>
      </c>
      <c r="J9964" s="23">
        <f t="shared" si="3"/>
        <v>1.119266055</v>
      </c>
      <c r="K9964" s="24" t="str">
        <f t="shared" si="4"/>
        <v>Over Achived</v>
      </c>
    </row>
    <row r="9965" ht="22.5" customHeight="1">
      <c r="A9965" s="18">
        <v>45800.0</v>
      </c>
      <c r="B9965" s="19" t="str">
        <f t="shared" si="1"/>
        <v>May</v>
      </c>
      <c r="C9965" s="20" t="s">
        <v>92</v>
      </c>
      <c r="D9965" s="19" t="s">
        <v>144</v>
      </c>
      <c r="E9965" s="19" t="s">
        <v>19</v>
      </c>
      <c r="F9965" s="21">
        <v>1.0</v>
      </c>
      <c r="G9965" s="22">
        <v>34165.0</v>
      </c>
      <c r="H9965" s="15" t="str">
        <f t="shared" si="2"/>
        <v>Base Range</v>
      </c>
      <c r="I9965" s="22">
        <v>31114.0</v>
      </c>
      <c r="J9965" s="23">
        <f t="shared" si="3"/>
        <v>1.098058752</v>
      </c>
      <c r="K9965" s="24" t="str">
        <f t="shared" si="4"/>
        <v>Over Achived</v>
      </c>
    </row>
    <row r="9966" ht="22.5" customHeight="1">
      <c r="A9966" s="18">
        <v>45800.0</v>
      </c>
      <c r="B9966" s="19" t="str">
        <f t="shared" si="1"/>
        <v>May</v>
      </c>
      <c r="C9966" s="20" t="s">
        <v>92</v>
      </c>
      <c r="D9966" s="19" t="s">
        <v>98</v>
      </c>
      <c r="E9966" s="19" t="s">
        <v>19</v>
      </c>
      <c r="F9966" s="21">
        <v>1.0</v>
      </c>
      <c r="G9966" s="22">
        <v>31829.0</v>
      </c>
      <c r="H9966" s="15" t="str">
        <f t="shared" si="2"/>
        <v>Base Range</v>
      </c>
      <c r="I9966" s="22">
        <v>35885.0</v>
      </c>
      <c r="J9966" s="23">
        <f t="shared" si="3"/>
        <v>0.8869722725</v>
      </c>
      <c r="K9966" s="24" t="str">
        <f t="shared" si="4"/>
        <v>Target Not Meet</v>
      </c>
    </row>
    <row r="9967" ht="22.5" customHeight="1">
      <c r="A9967" s="18">
        <v>45800.0</v>
      </c>
      <c r="B9967" s="19" t="str">
        <f t="shared" si="1"/>
        <v>May</v>
      </c>
      <c r="C9967" s="20" t="s">
        <v>92</v>
      </c>
      <c r="D9967" s="19" t="s">
        <v>144</v>
      </c>
      <c r="E9967" s="19" t="s">
        <v>19</v>
      </c>
      <c r="F9967" s="21">
        <v>2.0</v>
      </c>
      <c r="G9967" s="22">
        <v>38533.0</v>
      </c>
      <c r="H9967" s="15" t="str">
        <f t="shared" si="2"/>
        <v>Base Range</v>
      </c>
      <c r="I9967" s="22">
        <v>32738.0</v>
      </c>
      <c r="J9967" s="23">
        <f t="shared" si="3"/>
        <v>1.177011424</v>
      </c>
      <c r="K9967" s="24" t="str">
        <f t="shared" si="4"/>
        <v>Over Achived</v>
      </c>
    </row>
    <row r="9968" ht="22.5" customHeight="1">
      <c r="A9968" s="18">
        <v>45800.0</v>
      </c>
      <c r="B9968" s="19" t="str">
        <f t="shared" si="1"/>
        <v>May</v>
      </c>
      <c r="C9968" s="20" t="s">
        <v>92</v>
      </c>
      <c r="D9968" s="25" t="s">
        <v>149</v>
      </c>
      <c r="E9968" s="19" t="s">
        <v>68</v>
      </c>
      <c r="F9968" s="21">
        <v>1.0</v>
      </c>
      <c r="G9968" s="22">
        <v>32147.0</v>
      </c>
      <c r="H9968" s="15" t="str">
        <f t="shared" si="2"/>
        <v>Base Range</v>
      </c>
      <c r="I9968" s="22">
        <v>26779.0</v>
      </c>
      <c r="J9968" s="23">
        <f t="shared" si="3"/>
        <v>1.200455581</v>
      </c>
      <c r="K9968" s="24" t="str">
        <f t="shared" si="4"/>
        <v>Over Achived</v>
      </c>
    </row>
    <row r="9969" ht="22.5" customHeight="1">
      <c r="A9969" s="18">
        <v>45800.0</v>
      </c>
      <c r="B9969" s="19" t="str">
        <f t="shared" si="1"/>
        <v>May</v>
      </c>
      <c r="C9969" s="20" t="s">
        <v>92</v>
      </c>
      <c r="D9969" s="25" t="s">
        <v>149</v>
      </c>
      <c r="E9969" s="19" t="s">
        <v>34</v>
      </c>
      <c r="F9969" s="21">
        <v>2.0</v>
      </c>
      <c r="G9969" s="22">
        <v>67406.0</v>
      </c>
      <c r="H9969" s="15" t="str">
        <f t="shared" si="2"/>
        <v>Medium Range</v>
      </c>
      <c r="I9969" s="22">
        <v>51923.0</v>
      </c>
      <c r="J9969" s="23">
        <f t="shared" si="3"/>
        <v>1.298191553</v>
      </c>
      <c r="K9969" s="24" t="str">
        <f t="shared" si="4"/>
        <v>Over Achived</v>
      </c>
    </row>
    <row r="9970" ht="22.5" customHeight="1">
      <c r="A9970" s="18">
        <v>45800.0</v>
      </c>
      <c r="B9970" s="19" t="str">
        <f t="shared" si="1"/>
        <v>May</v>
      </c>
      <c r="C9970" s="20" t="s">
        <v>92</v>
      </c>
      <c r="D9970" s="25" t="s">
        <v>149</v>
      </c>
      <c r="E9970" s="19" t="s">
        <v>68</v>
      </c>
      <c r="F9970" s="21">
        <v>1.0</v>
      </c>
      <c r="G9970" s="22">
        <v>27200.0</v>
      </c>
      <c r="H9970" s="15" t="str">
        <f t="shared" si="2"/>
        <v>Base Range</v>
      </c>
      <c r="I9970" s="22">
        <v>24021.0</v>
      </c>
      <c r="J9970" s="23">
        <f t="shared" si="3"/>
        <v>1.132342534</v>
      </c>
      <c r="K9970" s="24" t="str">
        <f t="shared" si="4"/>
        <v>Over Achived</v>
      </c>
    </row>
    <row r="9971" ht="22.5" customHeight="1">
      <c r="A9971" s="18">
        <v>45800.0</v>
      </c>
      <c r="B9971" s="19" t="str">
        <f t="shared" si="1"/>
        <v>May</v>
      </c>
      <c r="C9971" s="20" t="s">
        <v>92</v>
      </c>
      <c r="D9971" s="19" t="s">
        <v>158</v>
      </c>
      <c r="E9971" s="19" t="s">
        <v>63</v>
      </c>
      <c r="F9971" s="21">
        <v>2.0</v>
      </c>
      <c r="G9971" s="22">
        <v>61052.0</v>
      </c>
      <c r="H9971" s="15" t="str">
        <f t="shared" si="2"/>
        <v>Medium Range</v>
      </c>
      <c r="I9971" s="22">
        <v>44522.0</v>
      </c>
      <c r="J9971" s="23">
        <f t="shared" si="3"/>
        <v>1.371277121</v>
      </c>
      <c r="K9971" s="24" t="str">
        <f t="shared" si="4"/>
        <v>Over Achived</v>
      </c>
    </row>
    <row r="9972" ht="22.5" customHeight="1">
      <c r="A9972" s="18">
        <v>45800.0</v>
      </c>
      <c r="B9972" s="19" t="str">
        <f t="shared" si="1"/>
        <v>May</v>
      </c>
      <c r="C9972" s="20" t="s">
        <v>92</v>
      </c>
      <c r="D9972" s="19" t="s">
        <v>144</v>
      </c>
      <c r="E9972" s="19" t="s">
        <v>68</v>
      </c>
      <c r="F9972" s="21">
        <v>1.0</v>
      </c>
      <c r="G9972" s="22">
        <v>27056.0</v>
      </c>
      <c r="H9972" s="15" t="str">
        <f t="shared" si="2"/>
        <v>Base Range</v>
      </c>
      <c r="I9972" s="22">
        <v>22031.0</v>
      </c>
      <c r="J9972" s="23">
        <f t="shared" si="3"/>
        <v>1.228087695</v>
      </c>
      <c r="K9972" s="24" t="str">
        <f t="shared" si="4"/>
        <v>Over Achived</v>
      </c>
    </row>
    <row r="9973" ht="22.5" customHeight="1">
      <c r="A9973" s="18">
        <v>45801.0</v>
      </c>
      <c r="B9973" s="19" t="str">
        <f t="shared" si="1"/>
        <v>May</v>
      </c>
      <c r="C9973" s="20" t="s">
        <v>13</v>
      </c>
      <c r="D9973" s="19" t="s">
        <v>169</v>
      </c>
      <c r="E9973" s="19" t="s">
        <v>9</v>
      </c>
      <c r="F9973" s="21">
        <v>2.0</v>
      </c>
      <c r="G9973" s="22">
        <v>56239.0</v>
      </c>
      <c r="H9973" s="15" t="str">
        <f t="shared" si="2"/>
        <v>Medium Range</v>
      </c>
      <c r="I9973" s="22">
        <v>70041.0</v>
      </c>
      <c r="J9973" s="23">
        <f t="shared" si="3"/>
        <v>0.8029439899</v>
      </c>
      <c r="K9973" s="24" t="str">
        <f t="shared" si="4"/>
        <v>Target Not Meet</v>
      </c>
    </row>
    <row r="9974" ht="22.5" customHeight="1">
      <c r="A9974" s="18">
        <v>45801.0</v>
      </c>
      <c r="B9974" s="19" t="str">
        <f t="shared" si="1"/>
        <v>May</v>
      </c>
      <c r="C9974" s="20" t="s">
        <v>13</v>
      </c>
      <c r="D9974" s="19" t="s">
        <v>29</v>
      </c>
      <c r="E9974" s="19" t="s">
        <v>34</v>
      </c>
      <c r="F9974" s="21">
        <v>2.0</v>
      </c>
      <c r="G9974" s="22">
        <v>51662.0</v>
      </c>
      <c r="H9974" s="15" t="str">
        <f t="shared" si="2"/>
        <v>Medium Range</v>
      </c>
      <c r="I9974" s="22">
        <v>55629.0</v>
      </c>
      <c r="J9974" s="23">
        <f t="shared" si="3"/>
        <v>0.9286882741</v>
      </c>
      <c r="K9974" s="24" t="str">
        <f t="shared" si="4"/>
        <v>Target Not Meet</v>
      </c>
    </row>
    <row r="9975" ht="22.5" customHeight="1">
      <c r="A9975" s="18">
        <v>45801.0</v>
      </c>
      <c r="B9975" s="19" t="str">
        <f t="shared" si="1"/>
        <v>May</v>
      </c>
      <c r="C9975" s="20" t="s">
        <v>13</v>
      </c>
      <c r="D9975" s="19" t="s">
        <v>37</v>
      </c>
      <c r="E9975" s="19" t="s">
        <v>9</v>
      </c>
      <c r="F9975" s="21">
        <v>2.0</v>
      </c>
      <c r="G9975" s="22">
        <v>43490.0</v>
      </c>
      <c r="H9975" s="15" t="str">
        <f t="shared" si="2"/>
        <v>Base Range</v>
      </c>
      <c r="I9975" s="22">
        <v>53353.0</v>
      </c>
      <c r="J9975" s="23">
        <f t="shared" si="3"/>
        <v>0.8151369183</v>
      </c>
      <c r="K9975" s="24" t="str">
        <f t="shared" si="4"/>
        <v>Target Not Meet</v>
      </c>
    </row>
    <row r="9976" ht="22.5" customHeight="1">
      <c r="A9976" s="18">
        <v>45801.0</v>
      </c>
      <c r="B9976" s="19" t="str">
        <f t="shared" si="1"/>
        <v>May</v>
      </c>
      <c r="C9976" s="20" t="s">
        <v>13</v>
      </c>
      <c r="D9976" s="19" t="s">
        <v>37</v>
      </c>
      <c r="E9976" s="19" t="s">
        <v>38</v>
      </c>
      <c r="F9976" s="21">
        <v>1.0</v>
      </c>
      <c r="G9976" s="22">
        <v>34103.0</v>
      </c>
      <c r="H9976" s="15" t="str">
        <f t="shared" si="2"/>
        <v>Base Range</v>
      </c>
      <c r="I9976" s="22">
        <v>44021.0</v>
      </c>
      <c r="J9976" s="23">
        <f t="shared" si="3"/>
        <v>0.7746984394</v>
      </c>
      <c r="K9976" s="24" t="str">
        <f t="shared" si="4"/>
        <v>Target Not Meet</v>
      </c>
    </row>
    <row r="9977" ht="22.5" customHeight="1">
      <c r="A9977" s="18">
        <v>45801.0</v>
      </c>
      <c r="B9977" s="19" t="str">
        <f t="shared" si="1"/>
        <v>May</v>
      </c>
      <c r="C9977" s="20" t="s">
        <v>13</v>
      </c>
      <c r="D9977" s="19" t="s">
        <v>37</v>
      </c>
      <c r="E9977" s="19" t="s">
        <v>26</v>
      </c>
      <c r="F9977" s="21">
        <v>1.0</v>
      </c>
      <c r="G9977" s="22">
        <v>41920.0</v>
      </c>
      <c r="H9977" s="15" t="str">
        <f t="shared" si="2"/>
        <v>Base Range</v>
      </c>
      <c r="I9977" s="22">
        <v>45418.0</v>
      </c>
      <c r="J9977" s="23">
        <f t="shared" si="3"/>
        <v>0.9229820776</v>
      </c>
      <c r="K9977" s="24" t="str">
        <f t="shared" si="4"/>
        <v>Target Not Meet</v>
      </c>
    </row>
    <row r="9978" ht="22.5" customHeight="1">
      <c r="A9978" s="18">
        <v>45801.0</v>
      </c>
      <c r="B9978" s="19" t="str">
        <f t="shared" si="1"/>
        <v>May</v>
      </c>
      <c r="C9978" s="20" t="s">
        <v>13</v>
      </c>
      <c r="D9978" s="19" t="s">
        <v>37</v>
      </c>
      <c r="E9978" s="19" t="s">
        <v>9</v>
      </c>
      <c r="F9978" s="21">
        <v>2.0</v>
      </c>
      <c r="G9978" s="22">
        <v>51756.0</v>
      </c>
      <c r="H9978" s="15" t="str">
        <f t="shared" si="2"/>
        <v>Medium Range</v>
      </c>
      <c r="I9978" s="22">
        <v>61566.0</v>
      </c>
      <c r="J9978" s="23">
        <f t="shared" si="3"/>
        <v>0.8406588052</v>
      </c>
      <c r="K9978" s="24" t="str">
        <f t="shared" si="4"/>
        <v>Target Not Meet</v>
      </c>
    </row>
    <row r="9979" ht="22.5" customHeight="1">
      <c r="A9979" s="18">
        <v>45801.0</v>
      </c>
      <c r="B9979" s="19" t="str">
        <f t="shared" si="1"/>
        <v>May</v>
      </c>
      <c r="C9979" s="20" t="s">
        <v>13</v>
      </c>
      <c r="D9979" s="19" t="s">
        <v>29</v>
      </c>
      <c r="E9979" s="19" t="s">
        <v>34</v>
      </c>
      <c r="F9979" s="21">
        <v>2.0</v>
      </c>
      <c r="G9979" s="22">
        <v>53095.0</v>
      </c>
      <c r="H9979" s="15" t="str">
        <f t="shared" si="2"/>
        <v>Medium Range</v>
      </c>
      <c r="I9979" s="22">
        <v>62639.0</v>
      </c>
      <c r="J9979" s="23">
        <f t="shared" si="3"/>
        <v>0.8476348601</v>
      </c>
      <c r="K9979" s="24" t="str">
        <f t="shared" si="4"/>
        <v>Target Not Meet</v>
      </c>
    </row>
    <row r="9980" ht="22.5" customHeight="1">
      <c r="A9980" s="18">
        <v>45801.0</v>
      </c>
      <c r="B9980" s="19" t="str">
        <f t="shared" si="1"/>
        <v>May</v>
      </c>
      <c r="C9980" s="20" t="s">
        <v>13</v>
      </c>
      <c r="D9980" s="19" t="s">
        <v>14</v>
      </c>
      <c r="E9980" s="19" t="s">
        <v>23</v>
      </c>
      <c r="F9980" s="21">
        <v>1.0</v>
      </c>
      <c r="G9980" s="22">
        <v>24275.0</v>
      </c>
      <c r="H9980" s="15" t="str">
        <f t="shared" si="2"/>
        <v>Base Range</v>
      </c>
      <c r="I9980" s="22">
        <v>17083.0</v>
      </c>
      <c r="J9980" s="23">
        <f t="shared" si="3"/>
        <v>1.421003337</v>
      </c>
      <c r="K9980" s="24" t="str">
        <f t="shared" si="4"/>
        <v>Over Achived</v>
      </c>
    </row>
    <row r="9981" ht="22.5" customHeight="1">
      <c r="A9981" s="18">
        <v>45801.0</v>
      </c>
      <c r="B9981" s="19" t="str">
        <f t="shared" si="1"/>
        <v>May</v>
      </c>
      <c r="C9981" s="20" t="s">
        <v>13</v>
      </c>
      <c r="D9981" s="19" t="s">
        <v>29</v>
      </c>
      <c r="E9981" s="19" t="s">
        <v>68</v>
      </c>
      <c r="F9981" s="21">
        <v>1.0</v>
      </c>
      <c r="G9981" s="22">
        <v>25344.0</v>
      </c>
      <c r="H9981" s="15" t="str">
        <f t="shared" si="2"/>
        <v>Base Range</v>
      </c>
      <c r="I9981" s="22">
        <v>27582.0</v>
      </c>
      <c r="J9981" s="23">
        <f t="shared" si="3"/>
        <v>0.9188601262</v>
      </c>
      <c r="K9981" s="24" t="str">
        <f t="shared" si="4"/>
        <v>Target Not Meet</v>
      </c>
    </row>
    <row r="9982" ht="22.5" customHeight="1">
      <c r="A9982" s="18">
        <v>45801.0</v>
      </c>
      <c r="B9982" s="19" t="str">
        <f t="shared" si="1"/>
        <v>May</v>
      </c>
      <c r="C9982" s="20" t="s">
        <v>13</v>
      </c>
      <c r="D9982" s="19" t="s">
        <v>29</v>
      </c>
      <c r="E9982" s="19" t="s">
        <v>38</v>
      </c>
      <c r="F9982" s="21">
        <v>2.0</v>
      </c>
      <c r="G9982" s="22">
        <v>38785.0</v>
      </c>
      <c r="H9982" s="15" t="str">
        <f t="shared" si="2"/>
        <v>Base Range</v>
      </c>
      <c r="I9982" s="22">
        <v>46467.0</v>
      </c>
      <c r="J9982" s="23">
        <f t="shared" si="3"/>
        <v>0.8346783739</v>
      </c>
      <c r="K9982" s="24" t="str">
        <f t="shared" si="4"/>
        <v>Target Not Meet</v>
      </c>
    </row>
    <row r="9983" ht="22.5" customHeight="1">
      <c r="A9983" s="18">
        <v>45801.0</v>
      </c>
      <c r="B9983" s="19" t="str">
        <f t="shared" si="1"/>
        <v>May</v>
      </c>
      <c r="C9983" s="20" t="s">
        <v>13</v>
      </c>
      <c r="D9983" s="19" t="s">
        <v>18</v>
      </c>
      <c r="E9983" s="19" t="s">
        <v>63</v>
      </c>
      <c r="F9983" s="21">
        <v>1.0</v>
      </c>
      <c r="G9983" s="22">
        <v>8603.0</v>
      </c>
      <c r="H9983" s="15" t="str">
        <f t="shared" si="2"/>
        <v>Base Range</v>
      </c>
      <c r="I9983" s="22">
        <v>6038.0</v>
      </c>
      <c r="J9983" s="23">
        <f t="shared" si="3"/>
        <v>1.42480954</v>
      </c>
      <c r="K9983" s="24" t="str">
        <f t="shared" si="4"/>
        <v>Over Achived</v>
      </c>
    </row>
    <row r="9984" ht="22.5" customHeight="1">
      <c r="A9984" s="18">
        <v>45801.0</v>
      </c>
      <c r="B9984" s="19" t="str">
        <f t="shared" si="1"/>
        <v>May</v>
      </c>
      <c r="C9984" s="20" t="s">
        <v>13</v>
      </c>
      <c r="D9984" s="19" t="s">
        <v>18</v>
      </c>
      <c r="E9984" s="19" t="s">
        <v>26</v>
      </c>
      <c r="F9984" s="21">
        <v>1.0</v>
      </c>
      <c r="G9984" s="22">
        <v>33356.0</v>
      </c>
      <c r="H9984" s="15" t="str">
        <f t="shared" si="2"/>
        <v>Base Range</v>
      </c>
      <c r="I9984" s="22">
        <v>30521.0</v>
      </c>
      <c r="J9984" s="23">
        <f t="shared" si="3"/>
        <v>1.092886865</v>
      </c>
      <c r="K9984" s="24" t="str">
        <f t="shared" si="4"/>
        <v>Over Achived</v>
      </c>
    </row>
    <row r="9985" ht="22.5" customHeight="1">
      <c r="A9985" s="18">
        <v>45801.0</v>
      </c>
      <c r="B9985" s="19" t="str">
        <f t="shared" si="1"/>
        <v>May</v>
      </c>
      <c r="C9985" s="20" t="s">
        <v>13</v>
      </c>
      <c r="D9985" s="19" t="s">
        <v>14</v>
      </c>
      <c r="E9985" s="19" t="s">
        <v>23</v>
      </c>
      <c r="F9985" s="21">
        <v>1.0</v>
      </c>
      <c r="G9985" s="22">
        <v>28074.0</v>
      </c>
      <c r="H9985" s="15" t="str">
        <f t="shared" si="2"/>
        <v>Base Range</v>
      </c>
      <c r="I9985" s="22">
        <v>23992.0</v>
      </c>
      <c r="J9985" s="23">
        <f t="shared" si="3"/>
        <v>1.170140047</v>
      </c>
      <c r="K9985" s="24" t="str">
        <f t="shared" si="4"/>
        <v>Over Achived</v>
      </c>
    </row>
    <row r="9986" ht="22.5" customHeight="1">
      <c r="A9986" s="18">
        <v>45801.0</v>
      </c>
      <c r="B9986" s="19" t="str">
        <f t="shared" si="1"/>
        <v>May</v>
      </c>
      <c r="C9986" s="20" t="s">
        <v>13</v>
      </c>
      <c r="D9986" s="19" t="s">
        <v>14</v>
      </c>
      <c r="E9986" s="19" t="s">
        <v>34</v>
      </c>
      <c r="F9986" s="21">
        <v>2.0</v>
      </c>
      <c r="G9986" s="22">
        <v>43452.0</v>
      </c>
      <c r="H9986" s="15" t="str">
        <f t="shared" si="2"/>
        <v>Base Range</v>
      </c>
      <c r="I9986" s="22">
        <v>32013.0</v>
      </c>
      <c r="J9986" s="23">
        <f t="shared" si="3"/>
        <v>1.357323587</v>
      </c>
      <c r="K9986" s="24" t="str">
        <f t="shared" si="4"/>
        <v>Over Achived</v>
      </c>
    </row>
    <row r="9987" ht="22.5" customHeight="1">
      <c r="A9987" s="18">
        <v>45801.0</v>
      </c>
      <c r="B9987" s="19" t="str">
        <f t="shared" si="1"/>
        <v>May</v>
      </c>
      <c r="C9987" s="20" t="s">
        <v>13</v>
      </c>
      <c r="D9987" s="19" t="s">
        <v>169</v>
      </c>
      <c r="E9987" s="19" t="s">
        <v>26</v>
      </c>
      <c r="F9987" s="21">
        <v>1.0</v>
      </c>
      <c r="G9987" s="22">
        <v>31498.0</v>
      </c>
      <c r="H9987" s="15" t="str">
        <f t="shared" si="2"/>
        <v>Base Range</v>
      </c>
      <c r="I9987" s="22">
        <v>33815.0</v>
      </c>
      <c r="J9987" s="23">
        <f t="shared" si="3"/>
        <v>0.9314801124</v>
      </c>
      <c r="K9987" s="24" t="str">
        <f t="shared" si="4"/>
        <v>Target Not Meet</v>
      </c>
    </row>
    <row r="9988" ht="22.5" customHeight="1">
      <c r="A9988" s="18">
        <v>45801.0</v>
      </c>
      <c r="B9988" s="19" t="str">
        <f t="shared" si="1"/>
        <v>May</v>
      </c>
      <c r="C9988" s="20" t="s">
        <v>13</v>
      </c>
      <c r="D9988" s="19" t="s">
        <v>29</v>
      </c>
      <c r="E9988" s="19" t="s">
        <v>38</v>
      </c>
      <c r="F9988" s="21">
        <v>1.0</v>
      </c>
      <c r="G9988" s="22">
        <v>32431.0</v>
      </c>
      <c r="H9988" s="15" t="str">
        <f t="shared" si="2"/>
        <v>Base Range</v>
      </c>
      <c r="I9988" s="22">
        <v>41670.0</v>
      </c>
      <c r="J9988" s="23">
        <f t="shared" si="3"/>
        <v>0.7782817375</v>
      </c>
      <c r="K9988" s="24" t="str">
        <f t="shared" si="4"/>
        <v>Target Not Meet</v>
      </c>
    </row>
    <row r="9989" ht="22.5" customHeight="1">
      <c r="A9989" s="18">
        <v>45801.0</v>
      </c>
      <c r="B9989" s="19" t="str">
        <f t="shared" si="1"/>
        <v>May</v>
      </c>
      <c r="C9989" s="20" t="s">
        <v>13</v>
      </c>
      <c r="D9989" s="19" t="s">
        <v>169</v>
      </c>
      <c r="E9989" s="19" t="s">
        <v>9</v>
      </c>
      <c r="F9989" s="21">
        <v>2.0</v>
      </c>
      <c r="G9989" s="22">
        <v>46136.0</v>
      </c>
      <c r="H9989" s="15" t="str">
        <f t="shared" si="2"/>
        <v>Base Range</v>
      </c>
      <c r="I9989" s="22">
        <v>59930.0</v>
      </c>
      <c r="J9989" s="23">
        <f t="shared" si="3"/>
        <v>0.76983147</v>
      </c>
      <c r="K9989" s="24" t="str">
        <f t="shared" si="4"/>
        <v>Target Not Meet</v>
      </c>
    </row>
    <row r="9990" ht="22.5" customHeight="1">
      <c r="A9990" s="18">
        <v>45801.0</v>
      </c>
      <c r="B9990" s="19" t="str">
        <f t="shared" si="1"/>
        <v>May</v>
      </c>
      <c r="C9990" s="20" t="s">
        <v>57</v>
      </c>
      <c r="D9990" s="19" t="s">
        <v>85</v>
      </c>
      <c r="E9990" s="19" t="s">
        <v>34</v>
      </c>
      <c r="F9990" s="21">
        <v>1.0</v>
      </c>
      <c r="G9990" s="22">
        <v>37950.0</v>
      </c>
      <c r="H9990" s="15" t="str">
        <f t="shared" si="2"/>
        <v>Base Range</v>
      </c>
      <c r="I9990" s="22">
        <v>44123.0</v>
      </c>
      <c r="J9990" s="23">
        <f t="shared" si="3"/>
        <v>0.8600956417</v>
      </c>
      <c r="K9990" s="24" t="str">
        <f t="shared" si="4"/>
        <v>Target Not Meet</v>
      </c>
    </row>
    <row r="9991" ht="22.5" customHeight="1">
      <c r="A9991" s="18">
        <v>45801.0</v>
      </c>
      <c r="B9991" s="19" t="str">
        <f t="shared" si="1"/>
        <v>May</v>
      </c>
      <c r="C9991" s="20" t="s">
        <v>13</v>
      </c>
      <c r="D9991" s="19" t="s">
        <v>169</v>
      </c>
      <c r="E9991" s="19" t="s">
        <v>34</v>
      </c>
      <c r="F9991" s="21">
        <v>2.0</v>
      </c>
      <c r="G9991" s="22">
        <v>53626.0</v>
      </c>
      <c r="H9991" s="15" t="str">
        <f t="shared" si="2"/>
        <v>Medium Range</v>
      </c>
      <c r="I9991" s="22">
        <v>65530.0</v>
      </c>
      <c r="J9991" s="23">
        <f t="shared" si="3"/>
        <v>0.8183427438</v>
      </c>
      <c r="K9991" s="24" t="str">
        <f t="shared" si="4"/>
        <v>Target Not Meet</v>
      </c>
    </row>
    <row r="9992" ht="22.5" customHeight="1">
      <c r="A9992" s="18">
        <v>45801.0</v>
      </c>
      <c r="B9992" s="19" t="str">
        <f t="shared" si="1"/>
        <v>May</v>
      </c>
      <c r="C9992" s="20" t="s">
        <v>57</v>
      </c>
      <c r="D9992" s="19" t="s">
        <v>85</v>
      </c>
      <c r="E9992" s="19" t="s">
        <v>63</v>
      </c>
      <c r="F9992" s="21">
        <v>1.0</v>
      </c>
      <c r="G9992" s="22">
        <v>16030.0</v>
      </c>
      <c r="H9992" s="15" t="str">
        <f t="shared" si="2"/>
        <v>Base Range</v>
      </c>
      <c r="I9992" s="22">
        <v>20286.0</v>
      </c>
      <c r="J9992" s="23">
        <f t="shared" si="3"/>
        <v>0.790200138</v>
      </c>
      <c r="K9992" s="24" t="str">
        <f t="shared" si="4"/>
        <v>Target Not Meet</v>
      </c>
    </row>
    <row r="9993" ht="22.5" customHeight="1">
      <c r="A9993" s="18">
        <v>45801.0</v>
      </c>
      <c r="B9993" s="19" t="str">
        <f t="shared" si="1"/>
        <v>May</v>
      </c>
      <c r="C9993" s="20" t="s">
        <v>57</v>
      </c>
      <c r="D9993" s="19" t="s">
        <v>80</v>
      </c>
      <c r="E9993" s="19" t="s">
        <v>9</v>
      </c>
      <c r="F9993" s="21">
        <v>2.0</v>
      </c>
      <c r="G9993" s="22">
        <v>33439.0</v>
      </c>
      <c r="H9993" s="15" t="str">
        <f t="shared" si="2"/>
        <v>Base Range</v>
      </c>
      <c r="I9993" s="22">
        <v>36623.0</v>
      </c>
      <c r="J9993" s="23">
        <f t="shared" si="3"/>
        <v>0.9130600988</v>
      </c>
      <c r="K9993" s="24" t="str">
        <f t="shared" si="4"/>
        <v>Target Not Meet</v>
      </c>
    </row>
    <row r="9994" ht="22.5" customHeight="1">
      <c r="A9994" s="18">
        <v>45801.0</v>
      </c>
      <c r="B9994" s="19" t="str">
        <f t="shared" si="1"/>
        <v>May</v>
      </c>
      <c r="C9994" s="20" t="s">
        <v>57</v>
      </c>
      <c r="D9994" s="19" t="s">
        <v>80</v>
      </c>
      <c r="E9994" s="19" t="s">
        <v>38</v>
      </c>
      <c r="F9994" s="21">
        <v>1.0</v>
      </c>
      <c r="G9994" s="22">
        <v>24783.0</v>
      </c>
      <c r="H9994" s="15" t="str">
        <f t="shared" si="2"/>
        <v>Base Range</v>
      </c>
      <c r="I9994" s="22">
        <v>28500.0</v>
      </c>
      <c r="J9994" s="23">
        <f t="shared" si="3"/>
        <v>0.8695789474</v>
      </c>
      <c r="K9994" s="24" t="str">
        <f t="shared" si="4"/>
        <v>Target Not Meet</v>
      </c>
    </row>
    <row r="9995" ht="22.5" customHeight="1">
      <c r="A9995" s="18">
        <v>45801.0</v>
      </c>
      <c r="B9995" s="19" t="str">
        <f t="shared" si="1"/>
        <v>May</v>
      </c>
      <c r="C9995" s="20" t="s">
        <v>57</v>
      </c>
      <c r="D9995" s="19" t="s">
        <v>80</v>
      </c>
      <c r="E9995" s="19" t="s">
        <v>9</v>
      </c>
      <c r="F9995" s="21">
        <v>2.0</v>
      </c>
      <c r="G9995" s="22">
        <v>35311.0</v>
      </c>
      <c r="H9995" s="15" t="str">
        <f t="shared" si="2"/>
        <v>Base Range</v>
      </c>
      <c r="I9995" s="22">
        <v>45802.0</v>
      </c>
      <c r="J9995" s="23">
        <f t="shared" si="3"/>
        <v>0.7709488669</v>
      </c>
      <c r="K9995" s="24" t="str">
        <f t="shared" si="4"/>
        <v>Target Not Meet</v>
      </c>
    </row>
    <row r="9996" ht="22.5" customHeight="1">
      <c r="A9996" s="18">
        <v>45801.0</v>
      </c>
      <c r="B9996" s="19" t="str">
        <f t="shared" si="1"/>
        <v>May</v>
      </c>
      <c r="C9996" s="20" t="s">
        <v>57</v>
      </c>
      <c r="D9996" s="19" t="s">
        <v>80</v>
      </c>
      <c r="E9996" s="19" t="s">
        <v>34</v>
      </c>
      <c r="F9996" s="21">
        <v>1.0</v>
      </c>
      <c r="G9996" s="22">
        <v>39029.0</v>
      </c>
      <c r="H9996" s="15" t="str">
        <f t="shared" si="2"/>
        <v>Base Range</v>
      </c>
      <c r="I9996" s="22">
        <v>45273.0</v>
      </c>
      <c r="J9996" s="23">
        <f t="shared" si="3"/>
        <v>0.8620811521</v>
      </c>
      <c r="K9996" s="24" t="str">
        <f t="shared" si="4"/>
        <v>Target Not Meet</v>
      </c>
    </row>
    <row r="9997" ht="22.5" customHeight="1">
      <c r="A9997" s="18">
        <v>45801.0</v>
      </c>
      <c r="B9997" s="19" t="str">
        <f t="shared" si="1"/>
        <v>May</v>
      </c>
      <c r="C9997" s="20" t="s">
        <v>57</v>
      </c>
      <c r="D9997" s="19" t="s">
        <v>71</v>
      </c>
      <c r="E9997" s="19" t="s">
        <v>19</v>
      </c>
      <c r="F9997" s="21">
        <v>1.0</v>
      </c>
      <c r="G9997" s="22">
        <v>18137.0</v>
      </c>
      <c r="H9997" s="15" t="str">
        <f t="shared" si="2"/>
        <v>Base Range</v>
      </c>
      <c r="I9997" s="22">
        <v>22275.0</v>
      </c>
      <c r="J9997" s="23">
        <f t="shared" si="3"/>
        <v>0.8142312009</v>
      </c>
      <c r="K9997" s="24" t="str">
        <f t="shared" si="4"/>
        <v>Target Not Meet</v>
      </c>
    </row>
    <row r="9998" ht="22.5" customHeight="1">
      <c r="A9998" s="18">
        <v>45801.0</v>
      </c>
      <c r="B9998" s="19" t="str">
        <f t="shared" si="1"/>
        <v>May</v>
      </c>
      <c r="C9998" s="20" t="s">
        <v>13</v>
      </c>
      <c r="D9998" s="19" t="s">
        <v>169</v>
      </c>
      <c r="E9998" s="19" t="s">
        <v>34</v>
      </c>
      <c r="F9998" s="21">
        <v>2.0</v>
      </c>
      <c r="G9998" s="22">
        <v>45368.0</v>
      </c>
      <c r="H9998" s="15" t="str">
        <f t="shared" si="2"/>
        <v>Base Range</v>
      </c>
      <c r="I9998" s="22">
        <v>54626.0</v>
      </c>
      <c r="J9998" s="23">
        <f t="shared" si="3"/>
        <v>0.8305202651</v>
      </c>
      <c r="K9998" s="24" t="str">
        <f t="shared" si="4"/>
        <v>Target Not Meet</v>
      </c>
    </row>
    <row r="9999" ht="22.5" customHeight="1">
      <c r="A9999" s="18">
        <v>45801.0</v>
      </c>
      <c r="B9999" s="19" t="str">
        <f t="shared" si="1"/>
        <v>May</v>
      </c>
      <c r="C9999" s="20" t="s">
        <v>57</v>
      </c>
      <c r="D9999" s="19" t="s">
        <v>71</v>
      </c>
      <c r="E9999" s="19" t="s">
        <v>34</v>
      </c>
      <c r="F9999" s="21">
        <v>1.0</v>
      </c>
      <c r="G9999" s="22">
        <v>38025.0</v>
      </c>
      <c r="H9999" s="15" t="str">
        <f t="shared" si="2"/>
        <v>Base Range</v>
      </c>
      <c r="I9999" s="22">
        <v>48619.0</v>
      </c>
      <c r="J9999" s="23">
        <f t="shared" si="3"/>
        <v>0.7821016475</v>
      </c>
      <c r="K9999" s="24" t="str">
        <f t="shared" si="4"/>
        <v>Target Not Meet</v>
      </c>
    </row>
    <row r="10000" ht="22.5" customHeight="1">
      <c r="A10000" s="18">
        <v>45801.0</v>
      </c>
      <c r="B10000" s="19" t="str">
        <f t="shared" si="1"/>
        <v>May</v>
      </c>
      <c r="C10000" s="20" t="s">
        <v>57</v>
      </c>
      <c r="D10000" s="25" t="s">
        <v>62</v>
      </c>
      <c r="E10000" s="19" t="s">
        <v>23</v>
      </c>
      <c r="F10000" s="21">
        <v>1.0</v>
      </c>
      <c r="G10000" s="22">
        <v>18085.0</v>
      </c>
      <c r="H10000" s="15" t="str">
        <f t="shared" si="2"/>
        <v>Base Range</v>
      </c>
      <c r="I10000" s="22">
        <v>15626.0</v>
      </c>
      <c r="J10000" s="23">
        <f t="shared" si="3"/>
        <v>1.157365929</v>
      </c>
      <c r="K10000" s="24" t="str">
        <f t="shared" si="4"/>
        <v>Over Achived</v>
      </c>
    </row>
    <row r="10001" ht="22.5" customHeight="1">
      <c r="A10001" s="18">
        <v>45801.0</v>
      </c>
      <c r="B10001" s="19" t="str">
        <f t="shared" si="1"/>
        <v>May</v>
      </c>
      <c r="C10001" s="20" t="s">
        <v>57</v>
      </c>
      <c r="D10001" s="25" t="s">
        <v>62</v>
      </c>
      <c r="E10001" s="19" t="s">
        <v>26</v>
      </c>
      <c r="F10001" s="21">
        <v>1.0</v>
      </c>
      <c r="G10001" s="22">
        <v>24064.0</v>
      </c>
      <c r="H10001" s="15" t="str">
        <f t="shared" si="2"/>
        <v>Base Range</v>
      </c>
      <c r="I10001" s="22">
        <v>19360.0</v>
      </c>
      <c r="J10001" s="23">
        <f t="shared" si="3"/>
        <v>1.242975207</v>
      </c>
      <c r="K10001" s="24" t="str">
        <f t="shared" si="4"/>
        <v>Over Achived</v>
      </c>
    </row>
    <row r="10002" ht="22.5" customHeight="1">
      <c r="A10002" s="18">
        <v>45801.0</v>
      </c>
      <c r="B10002" s="19" t="str">
        <f t="shared" si="1"/>
        <v>May</v>
      </c>
      <c r="C10002" s="20" t="s">
        <v>57</v>
      </c>
      <c r="D10002" s="25" t="s">
        <v>62</v>
      </c>
      <c r="E10002" s="19" t="s">
        <v>38</v>
      </c>
      <c r="F10002" s="21">
        <v>1.0</v>
      </c>
      <c r="G10002" s="22">
        <v>27153.0</v>
      </c>
      <c r="H10002" s="15" t="str">
        <f t="shared" si="2"/>
        <v>Base Range</v>
      </c>
      <c r="I10002" s="22">
        <v>24213.0</v>
      </c>
      <c r="J10002" s="23">
        <f t="shared" si="3"/>
        <v>1.121422376</v>
      </c>
      <c r="K10002" s="24" t="str">
        <f t="shared" si="4"/>
        <v>Over Achived</v>
      </c>
    </row>
    <row r="10003" ht="22.5" customHeight="1">
      <c r="A10003" s="18">
        <v>45801.0</v>
      </c>
      <c r="B10003" s="19" t="str">
        <f t="shared" si="1"/>
        <v>May</v>
      </c>
      <c r="C10003" s="20" t="s">
        <v>57</v>
      </c>
      <c r="D10003" s="19" t="s">
        <v>58</v>
      </c>
      <c r="E10003" s="19" t="s">
        <v>38</v>
      </c>
      <c r="F10003" s="21">
        <v>1.0</v>
      </c>
      <c r="G10003" s="22">
        <v>22607.0</v>
      </c>
      <c r="H10003" s="15" t="str">
        <f t="shared" si="2"/>
        <v>Base Range</v>
      </c>
      <c r="I10003" s="22">
        <v>16461.0</v>
      </c>
      <c r="J10003" s="23">
        <f t="shared" si="3"/>
        <v>1.373367353</v>
      </c>
      <c r="K10003" s="24" t="str">
        <f t="shared" si="4"/>
        <v>Over Achived</v>
      </c>
    </row>
    <row r="10004" ht="22.5" customHeight="1">
      <c r="A10004" s="18">
        <v>45801.0</v>
      </c>
      <c r="B10004" s="19" t="str">
        <f t="shared" si="1"/>
        <v>May</v>
      </c>
      <c r="C10004" s="20" t="s">
        <v>57</v>
      </c>
      <c r="D10004" s="19" t="s">
        <v>58</v>
      </c>
      <c r="E10004" s="19" t="s">
        <v>38</v>
      </c>
      <c r="F10004" s="21">
        <v>1.0</v>
      </c>
      <c r="G10004" s="22">
        <v>25266.0</v>
      </c>
      <c r="H10004" s="15" t="str">
        <f t="shared" si="2"/>
        <v>Base Range</v>
      </c>
      <c r="I10004" s="22">
        <v>20757.0</v>
      </c>
      <c r="J10004" s="23">
        <f t="shared" si="3"/>
        <v>1.217227923</v>
      </c>
      <c r="K10004" s="24" t="str">
        <f t="shared" si="4"/>
        <v>Over Achived</v>
      </c>
    </row>
    <row r="10005" ht="22.5" customHeight="1">
      <c r="A10005" s="18">
        <v>45801.0</v>
      </c>
      <c r="B10005" s="19" t="str">
        <f t="shared" si="1"/>
        <v>May</v>
      </c>
      <c r="C10005" s="20" t="s">
        <v>57</v>
      </c>
      <c r="D10005" s="19" t="s">
        <v>58</v>
      </c>
      <c r="E10005" s="19" t="s">
        <v>26</v>
      </c>
      <c r="F10005" s="21">
        <v>1.0</v>
      </c>
      <c r="G10005" s="22">
        <v>23927.0</v>
      </c>
      <c r="H10005" s="15" t="str">
        <f t="shared" si="2"/>
        <v>Base Range</v>
      </c>
      <c r="I10005" s="22">
        <v>19001.0</v>
      </c>
      <c r="J10005" s="23">
        <f t="shared" si="3"/>
        <v>1.259249513</v>
      </c>
      <c r="K10005" s="24" t="str">
        <f t="shared" si="4"/>
        <v>Over Achived</v>
      </c>
    </row>
    <row r="10006" ht="22.5" customHeight="1">
      <c r="A10006" s="18">
        <v>45801.0</v>
      </c>
      <c r="B10006" s="19" t="str">
        <f t="shared" si="1"/>
        <v>May</v>
      </c>
      <c r="C10006" s="20" t="s">
        <v>57</v>
      </c>
      <c r="D10006" s="19" t="s">
        <v>71</v>
      </c>
      <c r="E10006" s="19" t="s">
        <v>63</v>
      </c>
      <c r="F10006" s="21">
        <v>1.0</v>
      </c>
      <c r="G10006" s="22">
        <v>13976.0</v>
      </c>
      <c r="H10006" s="15" t="str">
        <f t="shared" si="2"/>
        <v>Base Range</v>
      </c>
      <c r="I10006" s="22">
        <v>15525.0</v>
      </c>
      <c r="J10006" s="23">
        <f t="shared" si="3"/>
        <v>0.9002254428</v>
      </c>
      <c r="K10006" s="24" t="str">
        <f t="shared" si="4"/>
        <v>Target Not Meet</v>
      </c>
    </row>
    <row r="10007" ht="22.5" customHeight="1">
      <c r="A10007" s="18">
        <v>45801.0</v>
      </c>
      <c r="B10007" s="19" t="str">
        <f t="shared" si="1"/>
        <v>May</v>
      </c>
      <c r="C10007" s="20" t="s">
        <v>13</v>
      </c>
      <c r="D10007" s="19" t="s">
        <v>14</v>
      </c>
      <c r="E10007" s="19" t="s">
        <v>26</v>
      </c>
      <c r="F10007" s="21">
        <v>1.0</v>
      </c>
      <c r="G10007" s="22">
        <v>34685.0</v>
      </c>
      <c r="H10007" s="15" t="str">
        <f t="shared" si="2"/>
        <v>Base Range</v>
      </c>
      <c r="I10007" s="22">
        <v>25686.0</v>
      </c>
      <c r="J10007" s="23">
        <f t="shared" si="3"/>
        <v>1.350346492</v>
      </c>
      <c r="K10007" s="24" t="str">
        <f t="shared" si="4"/>
        <v>Over Achived</v>
      </c>
    </row>
    <row r="10008" ht="22.5" customHeight="1">
      <c r="A10008" s="18">
        <v>45801.0</v>
      </c>
      <c r="B10008" s="19" t="str">
        <f t="shared" si="1"/>
        <v>May</v>
      </c>
      <c r="C10008" s="20" t="s">
        <v>7</v>
      </c>
      <c r="D10008" s="19" t="s">
        <v>8</v>
      </c>
      <c r="E10008" s="19" t="s">
        <v>23</v>
      </c>
      <c r="F10008" s="21">
        <v>2.0</v>
      </c>
      <c r="G10008" s="22">
        <v>49313.0</v>
      </c>
      <c r="H10008" s="15" t="str">
        <f t="shared" si="2"/>
        <v>Base Range</v>
      </c>
      <c r="I10008" s="22">
        <v>38129.0</v>
      </c>
      <c r="J10008" s="23">
        <f t="shared" si="3"/>
        <v>1.293320045</v>
      </c>
      <c r="K10008" s="24" t="str">
        <f t="shared" si="4"/>
        <v>Over Achived</v>
      </c>
    </row>
    <row r="10009" ht="22.5" customHeight="1">
      <c r="A10009" s="18">
        <v>45801.0</v>
      </c>
      <c r="B10009" s="19" t="str">
        <f t="shared" si="1"/>
        <v>May</v>
      </c>
      <c r="C10009" s="20" t="s">
        <v>92</v>
      </c>
      <c r="D10009" s="19" t="s">
        <v>93</v>
      </c>
      <c r="E10009" s="19" t="s">
        <v>68</v>
      </c>
      <c r="F10009" s="21">
        <v>1.0</v>
      </c>
      <c r="G10009" s="22">
        <v>31295.0</v>
      </c>
      <c r="H10009" s="15" t="str">
        <f t="shared" si="2"/>
        <v>Base Range</v>
      </c>
      <c r="I10009" s="22">
        <v>33871.0</v>
      </c>
      <c r="J10009" s="23">
        <f t="shared" si="3"/>
        <v>0.9239467391</v>
      </c>
      <c r="K10009" s="24" t="str">
        <f t="shared" si="4"/>
        <v>Target Not Meet</v>
      </c>
    </row>
    <row r="10010" ht="22.5" customHeight="1">
      <c r="A10010" s="18">
        <v>45801.0</v>
      </c>
      <c r="B10010" s="19" t="str">
        <f t="shared" si="1"/>
        <v>May</v>
      </c>
      <c r="C10010" s="20" t="s">
        <v>92</v>
      </c>
      <c r="D10010" s="19" t="s">
        <v>158</v>
      </c>
      <c r="E10010" s="19" t="s">
        <v>23</v>
      </c>
      <c r="F10010" s="21">
        <v>1.0</v>
      </c>
      <c r="G10010" s="22">
        <v>40087.0</v>
      </c>
      <c r="H10010" s="15" t="str">
        <f t="shared" si="2"/>
        <v>Base Range</v>
      </c>
      <c r="I10010" s="22">
        <v>34865.0</v>
      </c>
      <c r="J10010" s="23">
        <f t="shared" si="3"/>
        <v>1.149777714</v>
      </c>
      <c r="K10010" s="24" t="str">
        <f t="shared" si="4"/>
        <v>Over Achived</v>
      </c>
    </row>
    <row r="10011" ht="22.5" customHeight="1">
      <c r="A10011" s="18">
        <v>45801.0</v>
      </c>
      <c r="B10011" s="19" t="str">
        <f t="shared" si="1"/>
        <v>May</v>
      </c>
      <c r="C10011" s="20" t="s">
        <v>7</v>
      </c>
      <c r="D10011" s="19" t="s">
        <v>131</v>
      </c>
      <c r="E10011" s="19" t="s">
        <v>23</v>
      </c>
      <c r="F10011" s="21">
        <v>2.0</v>
      </c>
      <c r="G10011" s="22">
        <v>42664.0</v>
      </c>
      <c r="H10011" s="15" t="str">
        <f t="shared" si="2"/>
        <v>Base Range</v>
      </c>
      <c r="I10011" s="22">
        <v>32475.0</v>
      </c>
      <c r="J10011" s="23">
        <f t="shared" si="3"/>
        <v>1.313749038</v>
      </c>
      <c r="K10011" s="24" t="str">
        <f t="shared" si="4"/>
        <v>Over Achived</v>
      </c>
    </row>
    <row r="10012" ht="22.5" customHeight="1">
      <c r="A10012" s="18">
        <v>45801.0</v>
      </c>
      <c r="B10012" s="19" t="str">
        <f t="shared" si="1"/>
        <v>May</v>
      </c>
      <c r="C10012" s="20" t="s">
        <v>7</v>
      </c>
      <c r="D10012" s="19" t="s">
        <v>131</v>
      </c>
      <c r="E10012" s="19" t="s">
        <v>26</v>
      </c>
      <c r="F10012" s="21">
        <v>6.0</v>
      </c>
      <c r="G10012" s="22">
        <v>137433.0</v>
      </c>
      <c r="H10012" s="15" t="str">
        <f t="shared" si="2"/>
        <v>Very High Range</v>
      </c>
      <c r="I10012" s="22">
        <v>128789.0</v>
      </c>
      <c r="J10012" s="23">
        <f t="shared" si="3"/>
        <v>1.067117533</v>
      </c>
      <c r="K10012" s="24" t="str">
        <f t="shared" si="4"/>
        <v>Over Achived</v>
      </c>
    </row>
    <row r="10013" ht="22.5" customHeight="1">
      <c r="A10013" s="18">
        <v>45801.0</v>
      </c>
      <c r="B10013" s="19" t="str">
        <f t="shared" si="1"/>
        <v>May</v>
      </c>
      <c r="C10013" s="20" t="s">
        <v>7</v>
      </c>
      <c r="D10013" s="19" t="s">
        <v>131</v>
      </c>
      <c r="E10013" s="19" t="s">
        <v>63</v>
      </c>
      <c r="F10013" s="21">
        <v>1.0</v>
      </c>
      <c r="G10013" s="22">
        <v>39716.0</v>
      </c>
      <c r="H10013" s="15" t="str">
        <f t="shared" si="2"/>
        <v>Base Range</v>
      </c>
      <c r="I10013" s="22">
        <v>36252.0</v>
      </c>
      <c r="J10013" s="23">
        <f t="shared" si="3"/>
        <v>1.095553349</v>
      </c>
      <c r="K10013" s="24" t="str">
        <f t="shared" si="4"/>
        <v>Over Achived</v>
      </c>
    </row>
    <row r="10014" ht="22.5" customHeight="1">
      <c r="A10014" s="18">
        <v>45801.0</v>
      </c>
      <c r="B10014" s="19" t="str">
        <f t="shared" si="1"/>
        <v>May</v>
      </c>
      <c r="C10014" s="20" t="s">
        <v>7</v>
      </c>
      <c r="D10014" s="19" t="s">
        <v>131</v>
      </c>
      <c r="E10014" s="19" t="s">
        <v>26</v>
      </c>
      <c r="F10014" s="21">
        <v>5.0</v>
      </c>
      <c r="G10014" s="22">
        <v>126523.0</v>
      </c>
      <c r="H10014" s="15" t="str">
        <f t="shared" si="2"/>
        <v>Very High Range</v>
      </c>
      <c r="I10014" s="22">
        <v>110697.0</v>
      </c>
      <c r="J10014" s="23">
        <f t="shared" si="3"/>
        <v>1.142966837</v>
      </c>
      <c r="K10014" s="24" t="str">
        <f t="shared" si="4"/>
        <v>Over Achived</v>
      </c>
    </row>
    <row r="10015" ht="22.5" customHeight="1">
      <c r="A10015" s="18">
        <v>45801.0</v>
      </c>
      <c r="B10015" s="19" t="str">
        <f t="shared" si="1"/>
        <v>May</v>
      </c>
      <c r="C10015" s="20" t="s">
        <v>7</v>
      </c>
      <c r="D10015" s="19" t="s">
        <v>126</v>
      </c>
      <c r="E10015" s="19" t="s">
        <v>26</v>
      </c>
      <c r="F10015" s="21">
        <v>6.0</v>
      </c>
      <c r="G10015" s="22">
        <v>141082.0</v>
      </c>
      <c r="H10015" s="15" t="str">
        <f t="shared" si="2"/>
        <v>Very High Range</v>
      </c>
      <c r="I10015" s="22">
        <v>124973.0</v>
      </c>
      <c r="J10015" s="23">
        <f t="shared" si="3"/>
        <v>1.128899842</v>
      </c>
      <c r="K10015" s="24" t="str">
        <f t="shared" si="4"/>
        <v>Over Achived</v>
      </c>
    </row>
    <row r="10016" ht="22.5" customHeight="1">
      <c r="A10016" s="18">
        <v>45801.0</v>
      </c>
      <c r="B10016" s="19" t="str">
        <f t="shared" si="1"/>
        <v>May</v>
      </c>
      <c r="C10016" s="20" t="s">
        <v>92</v>
      </c>
      <c r="D10016" s="19" t="s">
        <v>158</v>
      </c>
      <c r="E10016" s="19" t="s">
        <v>68</v>
      </c>
      <c r="F10016" s="21">
        <v>1.0</v>
      </c>
      <c r="G10016" s="22">
        <v>32485.0</v>
      </c>
      <c r="H10016" s="15" t="str">
        <f t="shared" si="2"/>
        <v>Base Range</v>
      </c>
      <c r="I10016" s="22">
        <v>24367.0</v>
      </c>
      <c r="J10016" s="23">
        <f t="shared" si="3"/>
        <v>1.333155497</v>
      </c>
      <c r="K10016" s="24" t="str">
        <f t="shared" si="4"/>
        <v>Over Achived</v>
      </c>
    </row>
    <row r="10017" ht="22.5" customHeight="1">
      <c r="A10017" s="18">
        <v>45801.0</v>
      </c>
      <c r="B10017" s="19" t="str">
        <f t="shared" si="1"/>
        <v>May</v>
      </c>
      <c r="C10017" s="20" t="s">
        <v>7</v>
      </c>
      <c r="D10017" s="19" t="s">
        <v>126</v>
      </c>
      <c r="E10017" s="19" t="s">
        <v>23</v>
      </c>
      <c r="F10017" s="21">
        <v>2.0</v>
      </c>
      <c r="G10017" s="22">
        <v>44197.0</v>
      </c>
      <c r="H10017" s="15" t="str">
        <f t="shared" si="2"/>
        <v>Base Range</v>
      </c>
      <c r="I10017" s="22">
        <v>39255.0</v>
      </c>
      <c r="J10017" s="23">
        <f t="shared" si="3"/>
        <v>1.12589479</v>
      </c>
      <c r="K10017" s="24" t="str">
        <f t="shared" si="4"/>
        <v>Over Achived</v>
      </c>
    </row>
    <row r="10018" ht="22.5" customHeight="1">
      <c r="A10018" s="18">
        <v>45801.0</v>
      </c>
      <c r="B10018" s="19" t="str">
        <f t="shared" si="1"/>
        <v>May</v>
      </c>
      <c r="C10018" s="20" t="s">
        <v>7</v>
      </c>
      <c r="D10018" s="19" t="s">
        <v>118</v>
      </c>
      <c r="E10018" s="19" t="s">
        <v>38</v>
      </c>
      <c r="F10018" s="21">
        <v>2.0</v>
      </c>
      <c r="G10018" s="22">
        <v>55923.0</v>
      </c>
      <c r="H10018" s="15" t="str">
        <f t="shared" si="2"/>
        <v>Medium Range</v>
      </c>
      <c r="I10018" s="22">
        <v>49310.0</v>
      </c>
      <c r="J10018" s="23">
        <f t="shared" si="3"/>
        <v>1.134110728</v>
      </c>
      <c r="K10018" s="24" t="str">
        <f t="shared" si="4"/>
        <v>Over Achived</v>
      </c>
    </row>
    <row r="10019" ht="22.5" customHeight="1">
      <c r="A10019" s="18">
        <v>45801.0</v>
      </c>
      <c r="B10019" s="19" t="str">
        <f t="shared" si="1"/>
        <v>May</v>
      </c>
      <c r="C10019" s="20" t="s">
        <v>7</v>
      </c>
      <c r="D10019" s="19" t="s">
        <v>118</v>
      </c>
      <c r="E10019" s="19" t="s">
        <v>19</v>
      </c>
      <c r="F10019" s="21">
        <v>2.0</v>
      </c>
      <c r="G10019" s="22">
        <v>49692.0</v>
      </c>
      <c r="H10019" s="15" t="str">
        <f t="shared" si="2"/>
        <v>Base Range</v>
      </c>
      <c r="I10019" s="22">
        <v>40890.0</v>
      </c>
      <c r="J10019" s="23">
        <f t="shared" si="3"/>
        <v>1.215260455</v>
      </c>
      <c r="K10019" s="24" t="str">
        <f t="shared" si="4"/>
        <v>Over Achived</v>
      </c>
    </row>
    <row r="10020" ht="22.5" customHeight="1">
      <c r="A10020" s="18">
        <v>45801.0</v>
      </c>
      <c r="B10020" s="19" t="str">
        <f t="shared" si="1"/>
        <v>May</v>
      </c>
      <c r="C10020" s="20" t="s">
        <v>7</v>
      </c>
      <c r="D10020" s="19" t="s">
        <v>118</v>
      </c>
      <c r="E10020" s="19" t="s">
        <v>23</v>
      </c>
      <c r="F10020" s="21">
        <v>2.0</v>
      </c>
      <c r="G10020" s="22">
        <v>48270.0</v>
      </c>
      <c r="H10020" s="15" t="str">
        <f t="shared" si="2"/>
        <v>Base Range</v>
      </c>
      <c r="I10020" s="22">
        <v>40841.0</v>
      </c>
      <c r="J10020" s="23">
        <f t="shared" si="3"/>
        <v>1.181900541</v>
      </c>
      <c r="K10020" s="24" t="str">
        <f t="shared" si="4"/>
        <v>Over Achived</v>
      </c>
    </row>
    <row r="10021" ht="22.5" customHeight="1">
      <c r="A10021" s="18">
        <v>45801.0</v>
      </c>
      <c r="B10021" s="19" t="str">
        <f t="shared" si="1"/>
        <v>May</v>
      </c>
      <c r="C10021" s="20" t="s">
        <v>7</v>
      </c>
      <c r="D10021" s="19" t="s">
        <v>106</v>
      </c>
      <c r="E10021" s="19" t="s">
        <v>19</v>
      </c>
      <c r="F10021" s="21">
        <v>2.0</v>
      </c>
      <c r="G10021" s="22">
        <v>48933.0</v>
      </c>
      <c r="H10021" s="15" t="str">
        <f t="shared" si="2"/>
        <v>Base Range</v>
      </c>
      <c r="I10021" s="22">
        <v>43380.0</v>
      </c>
      <c r="J10021" s="23">
        <f t="shared" si="3"/>
        <v>1.128008299</v>
      </c>
      <c r="K10021" s="24" t="str">
        <f t="shared" si="4"/>
        <v>Over Achived</v>
      </c>
    </row>
    <row r="10022" ht="22.5" customHeight="1">
      <c r="A10022" s="18">
        <v>45801.0</v>
      </c>
      <c r="B10022" s="19" t="str">
        <f t="shared" si="1"/>
        <v>May</v>
      </c>
      <c r="C10022" s="20" t="s">
        <v>7</v>
      </c>
      <c r="D10022" s="19" t="s">
        <v>106</v>
      </c>
      <c r="E10022" s="19" t="s">
        <v>63</v>
      </c>
      <c r="F10022" s="21">
        <v>2.0</v>
      </c>
      <c r="G10022" s="22">
        <v>33958.0</v>
      </c>
      <c r="H10022" s="15" t="str">
        <f t="shared" si="2"/>
        <v>Base Range</v>
      </c>
      <c r="I10022" s="22">
        <v>27578.0</v>
      </c>
      <c r="J10022" s="23">
        <f t="shared" si="3"/>
        <v>1.231343825</v>
      </c>
      <c r="K10022" s="24" t="str">
        <f t="shared" si="4"/>
        <v>Over Achived</v>
      </c>
    </row>
    <row r="10023" ht="22.5" customHeight="1">
      <c r="A10023" s="18">
        <v>45801.0</v>
      </c>
      <c r="B10023" s="19" t="str">
        <f t="shared" si="1"/>
        <v>May</v>
      </c>
      <c r="C10023" s="20" t="s">
        <v>13</v>
      </c>
      <c r="D10023" s="19" t="s">
        <v>14</v>
      </c>
      <c r="E10023" s="19" t="s">
        <v>38</v>
      </c>
      <c r="F10023" s="21">
        <v>1.0</v>
      </c>
      <c r="G10023" s="22">
        <v>36753.0</v>
      </c>
      <c r="H10023" s="15" t="str">
        <f t="shared" si="2"/>
        <v>Base Range</v>
      </c>
      <c r="I10023" s="22">
        <v>30177.0</v>
      </c>
      <c r="J10023" s="23">
        <f t="shared" si="3"/>
        <v>1.217914306</v>
      </c>
      <c r="K10023" s="24" t="str">
        <f t="shared" si="4"/>
        <v>Over Achived</v>
      </c>
    </row>
    <row r="10024" ht="22.5" customHeight="1">
      <c r="A10024" s="18">
        <v>45801.0</v>
      </c>
      <c r="B10024" s="19" t="str">
        <f t="shared" si="1"/>
        <v>May</v>
      </c>
      <c r="C10024" s="20" t="s">
        <v>7</v>
      </c>
      <c r="D10024" s="19" t="s">
        <v>118</v>
      </c>
      <c r="E10024" s="19" t="s">
        <v>9</v>
      </c>
      <c r="F10024" s="21">
        <v>4.0</v>
      </c>
      <c r="G10024" s="22">
        <v>77707.0</v>
      </c>
      <c r="H10024" s="15" t="str">
        <f t="shared" si="2"/>
        <v>High Range</v>
      </c>
      <c r="I10024" s="22">
        <v>55204.0</v>
      </c>
      <c r="J10024" s="23">
        <f t="shared" si="3"/>
        <v>1.407633505</v>
      </c>
      <c r="K10024" s="24" t="str">
        <f t="shared" si="4"/>
        <v>Over Achived</v>
      </c>
    </row>
    <row r="10025" ht="22.5" customHeight="1">
      <c r="A10025" s="18">
        <v>45801.0</v>
      </c>
      <c r="B10025" s="19" t="str">
        <f t="shared" si="1"/>
        <v>May</v>
      </c>
      <c r="C10025" s="20" t="s">
        <v>92</v>
      </c>
      <c r="D10025" s="19" t="s">
        <v>158</v>
      </c>
      <c r="E10025" s="19" t="s">
        <v>63</v>
      </c>
      <c r="F10025" s="21">
        <v>2.0</v>
      </c>
      <c r="G10025" s="22">
        <v>73802.0</v>
      </c>
      <c r="H10025" s="15" t="str">
        <f t="shared" si="2"/>
        <v>High Range</v>
      </c>
      <c r="I10025" s="22">
        <v>62220.0</v>
      </c>
      <c r="J10025" s="23">
        <f t="shared" si="3"/>
        <v>1.186145934</v>
      </c>
      <c r="K10025" s="24" t="str">
        <f t="shared" si="4"/>
        <v>Over Achived</v>
      </c>
    </row>
    <row r="10026" ht="22.5" customHeight="1">
      <c r="A10026" s="18">
        <v>45801.0</v>
      </c>
      <c r="B10026" s="19" t="str">
        <f t="shared" si="1"/>
        <v>May</v>
      </c>
      <c r="C10026" s="20" t="s">
        <v>7</v>
      </c>
      <c r="D10026" s="19" t="s">
        <v>8</v>
      </c>
      <c r="E10026" s="19" t="s">
        <v>38</v>
      </c>
      <c r="F10026" s="21">
        <v>2.0</v>
      </c>
      <c r="G10026" s="22">
        <v>52112.0</v>
      </c>
      <c r="H10026" s="15" t="str">
        <f t="shared" si="2"/>
        <v>Medium Range</v>
      </c>
      <c r="I10026" s="22">
        <v>38436.0</v>
      </c>
      <c r="J10026" s="23">
        <f t="shared" si="3"/>
        <v>1.355812259</v>
      </c>
      <c r="K10026" s="24" t="str">
        <f t="shared" si="4"/>
        <v>Over Achived</v>
      </c>
    </row>
    <row r="10027" ht="22.5" customHeight="1">
      <c r="A10027" s="18">
        <v>45801.0</v>
      </c>
      <c r="B10027" s="19" t="str">
        <f t="shared" si="1"/>
        <v>May</v>
      </c>
      <c r="C10027" s="20" t="s">
        <v>92</v>
      </c>
      <c r="D10027" s="19" t="s">
        <v>158</v>
      </c>
      <c r="E10027" s="19" t="s">
        <v>68</v>
      </c>
      <c r="F10027" s="21">
        <v>1.0</v>
      </c>
      <c r="G10027" s="22">
        <v>31602.0</v>
      </c>
      <c r="H10027" s="15" t="str">
        <f t="shared" si="2"/>
        <v>Base Range</v>
      </c>
      <c r="I10027" s="22">
        <v>29387.0</v>
      </c>
      <c r="J10027" s="23">
        <f t="shared" si="3"/>
        <v>1.075373464</v>
      </c>
      <c r="K10027" s="24" t="str">
        <f t="shared" si="4"/>
        <v>Over Achived</v>
      </c>
    </row>
    <row r="10028" ht="22.5" customHeight="1">
      <c r="A10028" s="18">
        <v>45801.0</v>
      </c>
      <c r="B10028" s="19" t="str">
        <f t="shared" si="1"/>
        <v>May</v>
      </c>
      <c r="C10028" s="20" t="s">
        <v>92</v>
      </c>
      <c r="D10028" s="19" t="s">
        <v>93</v>
      </c>
      <c r="E10028" s="19" t="s">
        <v>34</v>
      </c>
      <c r="F10028" s="21">
        <v>2.0</v>
      </c>
      <c r="G10028" s="22">
        <v>72472.0</v>
      </c>
      <c r="H10028" s="15" t="str">
        <f t="shared" si="2"/>
        <v>High Range</v>
      </c>
      <c r="I10028" s="22">
        <v>76900.0</v>
      </c>
      <c r="J10028" s="23">
        <f t="shared" si="3"/>
        <v>0.9424187256</v>
      </c>
      <c r="K10028" s="24" t="str">
        <f t="shared" si="4"/>
        <v>Target Not Meet</v>
      </c>
    </row>
    <row r="10029" ht="22.5" customHeight="1">
      <c r="A10029" s="18">
        <v>45801.0</v>
      </c>
      <c r="B10029" s="19" t="str">
        <f t="shared" si="1"/>
        <v>May</v>
      </c>
      <c r="C10029" s="20" t="s">
        <v>92</v>
      </c>
      <c r="D10029" s="19" t="s">
        <v>93</v>
      </c>
      <c r="E10029" s="19" t="s">
        <v>68</v>
      </c>
      <c r="F10029" s="21">
        <v>1.0</v>
      </c>
      <c r="G10029" s="22">
        <v>28106.0</v>
      </c>
      <c r="H10029" s="15" t="str">
        <f t="shared" si="2"/>
        <v>Base Range</v>
      </c>
      <c r="I10029" s="22">
        <v>32063.0</v>
      </c>
      <c r="J10029" s="23">
        <f t="shared" si="3"/>
        <v>0.8765867199</v>
      </c>
      <c r="K10029" s="24" t="str">
        <f t="shared" si="4"/>
        <v>Target Not Meet</v>
      </c>
    </row>
    <row r="10030" ht="22.5" customHeight="1">
      <c r="A10030" s="18">
        <v>45801.0</v>
      </c>
      <c r="B10030" s="19" t="str">
        <f t="shared" si="1"/>
        <v>May</v>
      </c>
      <c r="C10030" s="20" t="s">
        <v>92</v>
      </c>
      <c r="D10030" s="19" t="s">
        <v>93</v>
      </c>
      <c r="E10030" s="19" t="s">
        <v>23</v>
      </c>
      <c r="F10030" s="21">
        <v>1.0</v>
      </c>
      <c r="G10030" s="22">
        <v>35369.0</v>
      </c>
      <c r="H10030" s="15" t="str">
        <f t="shared" si="2"/>
        <v>Base Range</v>
      </c>
      <c r="I10030" s="22">
        <v>45573.0</v>
      </c>
      <c r="J10030" s="23">
        <f t="shared" si="3"/>
        <v>0.7760954951</v>
      </c>
      <c r="K10030" s="24" t="str">
        <f t="shared" si="4"/>
        <v>Target Not Meet</v>
      </c>
    </row>
    <row r="10031" ht="22.5" customHeight="1">
      <c r="A10031" s="18">
        <v>45801.0</v>
      </c>
      <c r="B10031" s="19" t="str">
        <f t="shared" si="1"/>
        <v>May</v>
      </c>
      <c r="C10031" s="20" t="s">
        <v>92</v>
      </c>
      <c r="D10031" s="19" t="s">
        <v>98</v>
      </c>
      <c r="E10031" s="19" t="s">
        <v>19</v>
      </c>
      <c r="F10031" s="21">
        <v>1.0</v>
      </c>
      <c r="G10031" s="22">
        <v>42027.0</v>
      </c>
      <c r="H10031" s="15" t="str">
        <f t="shared" si="2"/>
        <v>Base Range</v>
      </c>
      <c r="I10031" s="22">
        <v>52846.0</v>
      </c>
      <c r="J10031" s="23">
        <f t="shared" si="3"/>
        <v>0.7952730576</v>
      </c>
      <c r="K10031" s="24" t="str">
        <f t="shared" si="4"/>
        <v>Target Not Meet</v>
      </c>
    </row>
    <row r="10032" ht="22.5" customHeight="1">
      <c r="A10032" s="18">
        <v>45801.0</v>
      </c>
      <c r="B10032" s="19" t="str">
        <f t="shared" si="1"/>
        <v>May</v>
      </c>
      <c r="C10032" s="20" t="s">
        <v>92</v>
      </c>
      <c r="D10032" s="19" t="s">
        <v>158</v>
      </c>
      <c r="E10032" s="19" t="s">
        <v>19</v>
      </c>
      <c r="F10032" s="21">
        <v>2.0</v>
      </c>
      <c r="G10032" s="22">
        <v>35518.0</v>
      </c>
      <c r="H10032" s="15" t="str">
        <f t="shared" si="2"/>
        <v>Base Range</v>
      </c>
      <c r="I10032" s="22">
        <v>29711.0</v>
      </c>
      <c r="J10032" s="23">
        <f t="shared" si="3"/>
        <v>1.195449497</v>
      </c>
      <c r="K10032" s="24" t="str">
        <f t="shared" si="4"/>
        <v>Over Achived</v>
      </c>
    </row>
    <row r="10033" ht="22.5" customHeight="1">
      <c r="A10033" s="18">
        <v>45801.0</v>
      </c>
      <c r="B10033" s="19" t="str">
        <f t="shared" si="1"/>
        <v>May</v>
      </c>
      <c r="C10033" s="20" t="s">
        <v>92</v>
      </c>
      <c r="D10033" s="19" t="s">
        <v>98</v>
      </c>
      <c r="E10033" s="19" t="s">
        <v>9</v>
      </c>
      <c r="F10033" s="21">
        <v>3.0</v>
      </c>
      <c r="G10033" s="22">
        <v>77648.0</v>
      </c>
      <c r="H10033" s="15" t="str">
        <f t="shared" si="2"/>
        <v>High Range</v>
      </c>
      <c r="I10033" s="22">
        <v>99636.0</v>
      </c>
      <c r="J10033" s="23">
        <f t="shared" si="3"/>
        <v>0.7793167128</v>
      </c>
      <c r="K10033" s="24" t="str">
        <f t="shared" si="4"/>
        <v>Target Not Meet</v>
      </c>
    </row>
    <row r="10034" ht="22.5" customHeight="1">
      <c r="A10034" s="18">
        <v>45801.0</v>
      </c>
      <c r="B10034" s="19" t="str">
        <f t="shared" si="1"/>
        <v>May</v>
      </c>
      <c r="C10034" s="20" t="s">
        <v>92</v>
      </c>
      <c r="D10034" s="19" t="s">
        <v>98</v>
      </c>
      <c r="E10034" s="19" t="s">
        <v>26</v>
      </c>
      <c r="F10034" s="21">
        <v>2.0</v>
      </c>
      <c r="G10034" s="22">
        <v>48408.0</v>
      </c>
      <c r="H10034" s="15" t="str">
        <f t="shared" si="2"/>
        <v>Base Range</v>
      </c>
      <c r="I10034" s="22">
        <v>54136.0</v>
      </c>
      <c r="J10034" s="23">
        <f t="shared" si="3"/>
        <v>0.8941924043</v>
      </c>
      <c r="K10034" s="24" t="str">
        <f t="shared" si="4"/>
        <v>Target Not Meet</v>
      </c>
    </row>
    <row r="10035" ht="22.5" customHeight="1">
      <c r="A10035" s="18">
        <v>45801.0</v>
      </c>
      <c r="B10035" s="19" t="str">
        <f t="shared" si="1"/>
        <v>May</v>
      </c>
      <c r="C10035" s="20" t="s">
        <v>92</v>
      </c>
      <c r="D10035" s="19" t="s">
        <v>98</v>
      </c>
      <c r="E10035" s="19" t="s">
        <v>34</v>
      </c>
      <c r="F10035" s="21">
        <v>3.0</v>
      </c>
      <c r="G10035" s="22">
        <v>62723.0</v>
      </c>
      <c r="H10035" s="15" t="str">
        <f t="shared" si="2"/>
        <v>Medium Range</v>
      </c>
      <c r="I10035" s="22">
        <v>70225.0</v>
      </c>
      <c r="J10035" s="23">
        <f t="shared" si="3"/>
        <v>0.8931719473</v>
      </c>
      <c r="K10035" s="24" t="str">
        <f t="shared" si="4"/>
        <v>Target Not Meet</v>
      </c>
    </row>
    <row r="10036" ht="22.5" customHeight="1">
      <c r="A10036" s="18">
        <v>45801.0</v>
      </c>
      <c r="B10036" s="19" t="str">
        <f t="shared" si="1"/>
        <v>May</v>
      </c>
      <c r="C10036" s="20" t="s">
        <v>92</v>
      </c>
      <c r="D10036" s="19" t="s">
        <v>144</v>
      </c>
      <c r="E10036" s="19" t="s">
        <v>63</v>
      </c>
      <c r="F10036" s="21">
        <v>1.0</v>
      </c>
      <c r="G10036" s="22">
        <v>11882.0</v>
      </c>
      <c r="H10036" s="15" t="str">
        <f t="shared" si="2"/>
        <v>Base Range</v>
      </c>
      <c r="I10036" s="22">
        <v>9287.0</v>
      </c>
      <c r="J10036" s="23">
        <f t="shared" si="3"/>
        <v>1.279422849</v>
      </c>
      <c r="K10036" s="24" t="str">
        <f t="shared" si="4"/>
        <v>Over Achived</v>
      </c>
    </row>
    <row r="10037" ht="22.5" customHeight="1">
      <c r="A10037" s="18">
        <v>45801.0</v>
      </c>
      <c r="B10037" s="19" t="str">
        <f t="shared" si="1"/>
        <v>May</v>
      </c>
      <c r="C10037" s="20" t="s">
        <v>92</v>
      </c>
      <c r="D10037" s="19" t="s">
        <v>144</v>
      </c>
      <c r="E10037" s="19" t="s">
        <v>63</v>
      </c>
      <c r="F10037" s="21">
        <v>1.0</v>
      </c>
      <c r="G10037" s="22">
        <v>12436.0</v>
      </c>
      <c r="H10037" s="15" t="str">
        <f t="shared" si="2"/>
        <v>Base Range</v>
      </c>
      <c r="I10037" s="22">
        <v>10327.0</v>
      </c>
      <c r="J10037" s="23">
        <f t="shared" si="3"/>
        <v>1.204221942</v>
      </c>
      <c r="K10037" s="24" t="str">
        <f t="shared" si="4"/>
        <v>Over Achived</v>
      </c>
    </row>
    <row r="10038" ht="22.5" customHeight="1">
      <c r="A10038" s="18">
        <v>45801.0</v>
      </c>
      <c r="B10038" s="19" t="str">
        <f t="shared" si="1"/>
        <v>May</v>
      </c>
      <c r="C10038" s="20" t="s">
        <v>92</v>
      </c>
      <c r="D10038" s="19" t="s">
        <v>144</v>
      </c>
      <c r="E10038" s="19" t="s">
        <v>68</v>
      </c>
      <c r="F10038" s="21">
        <v>1.0</v>
      </c>
      <c r="G10038" s="22">
        <v>26511.0</v>
      </c>
      <c r="H10038" s="15" t="str">
        <f t="shared" si="2"/>
        <v>Base Range</v>
      </c>
      <c r="I10038" s="22">
        <v>25041.0</v>
      </c>
      <c r="J10038" s="23">
        <f t="shared" si="3"/>
        <v>1.058703726</v>
      </c>
      <c r="K10038" s="24" t="str">
        <f t="shared" si="4"/>
        <v>Over Achived</v>
      </c>
    </row>
    <row r="10039" ht="22.5" customHeight="1">
      <c r="A10039" s="18">
        <v>45801.0</v>
      </c>
      <c r="B10039" s="19" t="str">
        <f t="shared" si="1"/>
        <v>May</v>
      </c>
      <c r="C10039" s="20" t="s">
        <v>92</v>
      </c>
      <c r="D10039" s="19" t="s">
        <v>144</v>
      </c>
      <c r="E10039" s="19" t="s">
        <v>26</v>
      </c>
      <c r="F10039" s="21">
        <v>2.0</v>
      </c>
      <c r="G10039" s="22">
        <v>56216.0</v>
      </c>
      <c r="H10039" s="15" t="str">
        <f t="shared" si="2"/>
        <v>Medium Range</v>
      </c>
      <c r="I10039" s="22">
        <v>44755.0</v>
      </c>
      <c r="J10039" s="23">
        <f t="shared" si="3"/>
        <v>1.256083119</v>
      </c>
      <c r="K10039" s="24" t="str">
        <f t="shared" si="4"/>
        <v>Over Achived</v>
      </c>
    </row>
    <row r="10040" ht="22.5" customHeight="1">
      <c r="A10040" s="18">
        <v>45801.0</v>
      </c>
      <c r="B10040" s="19" t="str">
        <f t="shared" si="1"/>
        <v>May</v>
      </c>
      <c r="C10040" s="20" t="s">
        <v>92</v>
      </c>
      <c r="D10040" s="25" t="s">
        <v>149</v>
      </c>
      <c r="E10040" s="19" t="s">
        <v>23</v>
      </c>
      <c r="F10040" s="21">
        <v>1.0</v>
      </c>
      <c r="G10040" s="22">
        <v>36809.0</v>
      </c>
      <c r="H10040" s="15" t="str">
        <f t="shared" si="2"/>
        <v>Base Range</v>
      </c>
      <c r="I10040" s="22">
        <v>26864.0</v>
      </c>
      <c r="J10040" s="23">
        <f t="shared" si="3"/>
        <v>1.370198035</v>
      </c>
      <c r="K10040" s="24" t="str">
        <f t="shared" si="4"/>
        <v>Over Achived</v>
      </c>
    </row>
    <row r="10041" ht="22.5" customHeight="1">
      <c r="A10041" s="18">
        <v>45801.0</v>
      </c>
      <c r="B10041" s="19" t="str">
        <f t="shared" si="1"/>
        <v>May</v>
      </c>
      <c r="C10041" s="20" t="s">
        <v>92</v>
      </c>
      <c r="D10041" s="25" t="s">
        <v>149</v>
      </c>
      <c r="E10041" s="19" t="s">
        <v>38</v>
      </c>
      <c r="F10041" s="21">
        <v>2.0</v>
      </c>
      <c r="G10041" s="22">
        <v>40079.0</v>
      </c>
      <c r="H10041" s="15" t="str">
        <f t="shared" si="2"/>
        <v>Base Range</v>
      </c>
      <c r="I10041" s="22">
        <v>30261.0</v>
      </c>
      <c r="J10041" s="23">
        <f t="shared" si="3"/>
        <v>1.324444004</v>
      </c>
      <c r="K10041" s="24" t="str">
        <f t="shared" si="4"/>
        <v>Over Achived</v>
      </c>
    </row>
    <row r="10042" ht="22.5" customHeight="1">
      <c r="A10042" s="18">
        <v>45801.0</v>
      </c>
      <c r="B10042" s="19" t="str">
        <f t="shared" si="1"/>
        <v>May</v>
      </c>
      <c r="C10042" s="20" t="s">
        <v>92</v>
      </c>
      <c r="D10042" s="19" t="s">
        <v>144</v>
      </c>
      <c r="E10042" s="19" t="s">
        <v>34</v>
      </c>
      <c r="F10042" s="21">
        <v>3.0</v>
      </c>
      <c r="G10042" s="22">
        <v>57252.0</v>
      </c>
      <c r="H10042" s="15" t="str">
        <f t="shared" si="2"/>
        <v>Medium Range</v>
      </c>
      <c r="I10042" s="22">
        <v>40561.0</v>
      </c>
      <c r="J10042" s="23">
        <f t="shared" si="3"/>
        <v>1.411503661</v>
      </c>
      <c r="K10042" s="24" t="str">
        <f t="shared" si="4"/>
        <v>Over Achived</v>
      </c>
    </row>
    <row r="10043" ht="22.5" customHeight="1">
      <c r="A10043" s="18">
        <v>45802.0</v>
      </c>
      <c r="B10043" s="19" t="str">
        <f t="shared" si="1"/>
        <v>May</v>
      </c>
      <c r="C10043" s="20" t="s">
        <v>57</v>
      </c>
      <c r="D10043" s="19" t="s">
        <v>58</v>
      </c>
      <c r="E10043" s="19" t="s">
        <v>9</v>
      </c>
      <c r="F10043" s="21">
        <v>2.0</v>
      </c>
      <c r="G10043" s="22">
        <v>40906.0</v>
      </c>
      <c r="H10043" s="15" t="str">
        <f t="shared" si="2"/>
        <v>Base Range</v>
      </c>
      <c r="I10043" s="22">
        <v>32942.0</v>
      </c>
      <c r="J10043" s="23">
        <f t="shared" si="3"/>
        <v>1.241758242</v>
      </c>
      <c r="K10043" s="24" t="str">
        <f t="shared" si="4"/>
        <v>Over Achived</v>
      </c>
    </row>
    <row r="10044" ht="22.5" customHeight="1">
      <c r="A10044" s="18">
        <v>45802.0</v>
      </c>
      <c r="B10044" s="19" t="str">
        <f t="shared" si="1"/>
        <v>May</v>
      </c>
      <c r="C10044" s="20" t="s">
        <v>57</v>
      </c>
      <c r="D10044" s="19" t="s">
        <v>58</v>
      </c>
      <c r="E10044" s="19" t="s">
        <v>19</v>
      </c>
      <c r="F10044" s="21">
        <v>1.0</v>
      </c>
      <c r="G10044" s="22">
        <v>20404.0</v>
      </c>
      <c r="H10044" s="15" t="str">
        <f t="shared" si="2"/>
        <v>Base Range</v>
      </c>
      <c r="I10044" s="22">
        <v>15140.0</v>
      </c>
      <c r="J10044" s="23">
        <f t="shared" si="3"/>
        <v>1.347688243</v>
      </c>
      <c r="K10044" s="24" t="str">
        <f t="shared" si="4"/>
        <v>Over Achived</v>
      </c>
    </row>
    <row r="10045" ht="22.5" customHeight="1">
      <c r="A10045" s="18">
        <v>45802.0</v>
      </c>
      <c r="B10045" s="19" t="str">
        <f t="shared" si="1"/>
        <v>May</v>
      </c>
      <c r="C10045" s="20" t="s">
        <v>57</v>
      </c>
      <c r="D10045" s="19" t="s">
        <v>58</v>
      </c>
      <c r="E10045" s="19" t="s">
        <v>68</v>
      </c>
      <c r="F10045" s="21">
        <v>1.0</v>
      </c>
      <c r="G10045" s="22">
        <v>14155.0</v>
      </c>
      <c r="H10045" s="15" t="str">
        <f t="shared" si="2"/>
        <v>Base Range</v>
      </c>
      <c r="I10045" s="22">
        <v>10911.0</v>
      </c>
      <c r="J10045" s="23">
        <f t="shared" si="3"/>
        <v>1.297314637</v>
      </c>
      <c r="K10045" s="24" t="str">
        <f t="shared" si="4"/>
        <v>Over Achived</v>
      </c>
    </row>
    <row r="10046" ht="22.5" customHeight="1">
      <c r="A10046" s="18">
        <v>45802.0</v>
      </c>
      <c r="B10046" s="19" t="str">
        <f t="shared" si="1"/>
        <v>May</v>
      </c>
      <c r="C10046" s="20" t="s">
        <v>57</v>
      </c>
      <c r="D10046" s="19" t="s">
        <v>58</v>
      </c>
      <c r="E10046" s="19" t="s">
        <v>63</v>
      </c>
      <c r="F10046" s="21">
        <v>1.0</v>
      </c>
      <c r="G10046" s="22">
        <v>15920.0</v>
      </c>
      <c r="H10046" s="15" t="str">
        <f t="shared" si="2"/>
        <v>Base Range</v>
      </c>
      <c r="I10046" s="22">
        <v>15046.0</v>
      </c>
      <c r="J10046" s="23">
        <f t="shared" si="3"/>
        <v>1.058088529</v>
      </c>
      <c r="K10046" s="24" t="str">
        <f t="shared" si="4"/>
        <v>Over Achived</v>
      </c>
    </row>
    <row r="10047" ht="22.5" customHeight="1">
      <c r="A10047" s="18">
        <v>45802.0</v>
      </c>
      <c r="B10047" s="19" t="str">
        <f t="shared" si="1"/>
        <v>May</v>
      </c>
      <c r="C10047" s="20" t="s">
        <v>13</v>
      </c>
      <c r="D10047" s="19" t="s">
        <v>169</v>
      </c>
      <c r="E10047" s="19" t="s">
        <v>19</v>
      </c>
      <c r="F10047" s="21">
        <v>1.0</v>
      </c>
      <c r="G10047" s="22">
        <v>24134.0</v>
      </c>
      <c r="H10047" s="15" t="str">
        <f t="shared" si="2"/>
        <v>Base Range</v>
      </c>
      <c r="I10047" s="22">
        <v>29388.0</v>
      </c>
      <c r="J10047" s="23">
        <f t="shared" si="3"/>
        <v>0.8212195454</v>
      </c>
      <c r="K10047" s="24" t="str">
        <f t="shared" si="4"/>
        <v>Target Not Meet</v>
      </c>
    </row>
    <row r="10048" ht="22.5" customHeight="1">
      <c r="A10048" s="18">
        <v>45802.0</v>
      </c>
      <c r="B10048" s="19" t="str">
        <f t="shared" si="1"/>
        <v>May</v>
      </c>
      <c r="C10048" s="20" t="s">
        <v>13</v>
      </c>
      <c r="D10048" s="19" t="s">
        <v>169</v>
      </c>
      <c r="E10048" s="19" t="s">
        <v>68</v>
      </c>
      <c r="F10048" s="21">
        <v>1.0</v>
      </c>
      <c r="G10048" s="22">
        <v>24156.0</v>
      </c>
      <c r="H10048" s="15" t="str">
        <f t="shared" si="2"/>
        <v>Base Range</v>
      </c>
      <c r="I10048" s="22">
        <v>26939.0</v>
      </c>
      <c r="J10048" s="23">
        <f t="shared" si="3"/>
        <v>0.8966925276</v>
      </c>
      <c r="K10048" s="24" t="str">
        <f t="shared" si="4"/>
        <v>Target Not Meet</v>
      </c>
    </row>
    <row r="10049" ht="22.5" customHeight="1">
      <c r="A10049" s="18">
        <v>45802.0</v>
      </c>
      <c r="B10049" s="19" t="str">
        <f t="shared" si="1"/>
        <v>May</v>
      </c>
      <c r="C10049" s="20" t="s">
        <v>13</v>
      </c>
      <c r="D10049" s="19" t="s">
        <v>18</v>
      </c>
      <c r="E10049" s="19" t="s">
        <v>26</v>
      </c>
      <c r="F10049" s="21">
        <v>1.0</v>
      </c>
      <c r="G10049" s="22">
        <v>38342.0</v>
      </c>
      <c r="H10049" s="15" t="str">
        <f t="shared" si="2"/>
        <v>Base Range</v>
      </c>
      <c r="I10049" s="22">
        <v>32932.0</v>
      </c>
      <c r="J10049" s="23">
        <f t="shared" si="3"/>
        <v>1.164277906</v>
      </c>
      <c r="K10049" s="24" t="str">
        <f t="shared" si="4"/>
        <v>Over Achived</v>
      </c>
    </row>
    <row r="10050" ht="22.5" customHeight="1">
      <c r="A10050" s="18">
        <v>45802.0</v>
      </c>
      <c r="B10050" s="19" t="str">
        <f t="shared" si="1"/>
        <v>May</v>
      </c>
      <c r="C10050" s="20" t="s">
        <v>13</v>
      </c>
      <c r="D10050" s="19" t="s">
        <v>37</v>
      </c>
      <c r="E10050" s="19" t="s">
        <v>68</v>
      </c>
      <c r="F10050" s="21">
        <v>1.0</v>
      </c>
      <c r="G10050" s="22">
        <v>20364.0</v>
      </c>
      <c r="H10050" s="15" t="str">
        <f t="shared" si="2"/>
        <v>Base Range</v>
      </c>
      <c r="I10050" s="22">
        <v>25455.0</v>
      </c>
      <c r="J10050" s="23">
        <f t="shared" si="3"/>
        <v>0.8</v>
      </c>
      <c r="K10050" s="24" t="str">
        <f t="shared" si="4"/>
        <v>Target Not Meet</v>
      </c>
    </row>
    <row r="10051" ht="22.5" customHeight="1">
      <c r="A10051" s="18">
        <v>45802.0</v>
      </c>
      <c r="B10051" s="19" t="str">
        <f t="shared" si="1"/>
        <v>May</v>
      </c>
      <c r="C10051" s="20" t="s">
        <v>13</v>
      </c>
      <c r="D10051" s="19" t="s">
        <v>29</v>
      </c>
      <c r="E10051" s="19" t="s">
        <v>23</v>
      </c>
      <c r="F10051" s="21">
        <v>1.0</v>
      </c>
      <c r="G10051" s="22">
        <v>24035.0</v>
      </c>
      <c r="H10051" s="15" t="str">
        <f t="shared" si="2"/>
        <v>Base Range</v>
      </c>
      <c r="I10051" s="22">
        <v>28593.0</v>
      </c>
      <c r="J10051" s="23">
        <f t="shared" si="3"/>
        <v>0.8405903543</v>
      </c>
      <c r="K10051" s="24" t="str">
        <f t="shared" si="4"/>
        <v>Target Not Meet</v>
      </c>
    </row>
    <row r="10052" ht="22.5" customHeight="1">
      <c r="A10052" s="18">
        <v>45802.0</v>
      </c>
      <c r="B10052" s="19" t="str">
        <f t="shared" si="1"/>
        <v>May</v>
      </c>
      <c r="C10052" s="20" t="s">
        <v>57</v>
      </c>
      <c r="D10052" s="19" t="s">
        <v>85</v>
      </c>
      <c r="E10052" s="19" t="s">
        <v>19</v>
      </c>
      <c r="F10052" s="21">
        <v>1.0</v>
      </c>
      <c r="G10052" s="22">
        <v>17712.0</v>
      </c>
      <c r="H10052" s="15" t="str">
        <f t="shared" si="2"/>
        <v>Base Range</v>
      </c>
      <c r="I10052" s="22">
        <v>18871.0</v>
      </c>
      <c r="J10052" s="23">
        <f t="shared" si="3"/>
        <v>0.938583011</v>
      </c>
      <c r="K10052" s="24" t="str">
        <f t="shared" si="4"/>
        <v>Target Not Meet</v>
      </c>
    </row>
    <row r="10053" ht="22.5" customHeight="1">
      <c r="A10053" s="18">
        <v>45802.0</v>
      </c>
      <c r="B10053" s="19" t="str">
        <f t="shared" si="1"/>
        <v>May</v>
      </c>
      <c r="C10053" s="20" t="s">
        <v>13</v>
      </c>
      <c r="D10053" s="19" t="s">
        <v>29</v>
      </c>
      <c r="E10053" s="19" t="s">
        <v>38</v>
      </c>
      <c r="F10053" s="21">
        <v>1.0</v>
      </c>
      <c r="G10053" s="22">
        <v>29930.0</v>
      </c>
      <c r="H10053" s="15" t="str">
        <f t="shared" si="2"/>
        <v>Base Range</v>
      </c>
      <c r="I10053" s="22">
        <v>35547.0</v>
      </c>
      <c r="J10053" s="23">
        <f t="shared" si="3"/>
        <v>0.8419838524</v>
      </c>
      <c r="K10053" s="24" t="str">
        <f t="shared" si="4"/>
        <v>Target Not Meet</v>
      </c>
    </row>
    <row r="10054" ht="22.5" customHeight="1">
      <c r="A10054" s="18">
        <v>45802.0</v>
      </c>
      <c r="B10054" s="19" t="str">
        <f t="shared" si="1"/>
        <v>May</v>
      </c>
      <c r="C10054" s="20" t="s">
        <v>13</v>
      </c>
      <c r="D10054" s="19" t="s">
        <v>29</v>
      </c>
      <c r="E10054" s="19" t="s">
        <v>68</v>
      </c>
      <c r="F10054" s="21">
        <v>1.0</v>
      </c>
      <c r="G10054" s="22">
        <v>18878.0</v>
      </c>
      <c r="H10054" s="15" t="str">
        <f t="shared" si="2"/>
        <v>Base Range</v>
      </c>
      <c r="I10054" s="22">
        <v>22823.0</v>
      </c>
      <c r="J10054" s="23">
        <f t="shared" si="3"/>
        <v>0.8271480524</v>
      </c>
      <c r="K10054" s="24" t="str">
        <f t="shared" si="4"/>
        <v>Target Not Meet</v>
      </c>
    </row>
    <row r="10055" ht="22.5" customHeight="1">
      <c r="A10055" s="18">
        <v>45802.0</v>
      </c>
      <c r="B10055" s="19" t="str">
        <f t="shared" si="1"/>
        <v>May</v>
      </c>
      <c r="C10055" s="20" t="s">
        <v>57</v>
      </c>
      <c r="D10055" s="19" t="s">
        <v>58</v>
      </c>
      <c r="E10055" s="19" t="s">
        <v>63</v>
      </c>
      <c r="F10055" s="21">
        <v>1.0</v>
      </c>
      <c r="G10055" s="22">
        <v>13963.0</v>
      </c>
      <c r="H10055" s="15" t="str">
        <f t="shared" si="2"/>
        <v>Base Range</v>
      </c>
      <c r="I10055" s="22">
        <v>10722.0</v>
      </c>
      <c r="J10055" s="23">
        <f t="shared" si="3"/>
        <v>1.302275695</v>
      </c>
      <c r="K10055" s="24" t="str">
        <f t="shared" si="4"/>
        <v>Over Achived</v>
      </c>
    </row>
    <row r="10056" ht="22.5" customHeight="1">
      <c r="A10056" s="18">
        <v>45802.0</v>
      </c>
      <c r="B10056" s="19" t="str">
        <f t="shared" si="1"/>
        <v>May</v>
      </c>
      <c r="C10056" s="20" t="s">
        <v>13</v>
      </c>
      <c r="D10056" s="19" t="s">
        <v>37</v>
      </c>
      <c r="E10056" s="19" t="s">
        <v>9</v>
      </c>
      <c r="F10056" s="21">
        <v>2.0</v>
      </c>
      <c r="G10056" s="22">
        <v>55352.0</v>
      </c>
      <c r="H10056" s="15" t="str">
        <f t="shared" si="2"/>
        <v>Medium Range</v>
      </c>
      <c r="I10056" s="22">
        <v>66520.0</v>
      </c>
      <c r="J10056" s="23">
        <f t="shared" si="3"/>
        <v>0.8321106434</v>
      </c>
      <c r="K10056" s="24" t="str">
        <f t="shared" si="4"/>
        <v>Target Not Meet</v>
      </c>
    </row>
    <row r="10057" ht="22.5" customHeight="1">
      <c r="A10057" s="18">
        <v>45802.0</v>
      </c>
      <c r="B10057" s="19" t="str">
        <f t="shared" si="1"/>
        <v>May</v>
      </c>
      <c r="C10057" s="20" t="s">
        <v>57</v>
      </c>
      <c r="D10057" s="25" t="s">
        <v>62</v>
      </c>
      <c r="E10057" s="19" t="s">
        <v>9</v>
      </c>
      <c r="F10057" s="21">
        <v>1.0</v>
      </c>
      <c r="G10057" s="22">
        <v>31871.0</v>
      </c>
      <c r="H10057" s="15" t="str">
        <f t="shared" si="2"/>
        <v>Base Range</v>
      </c>
      <c r="I10057" s="22">
        <v>24001.0</v>
      </c>
      <c r="J10057" s="23">
        <f t="shared" si="3"/>
        <v>1.327903004</v>
      </c>
      <c r="K10057" s="24" t="str">
        <f t="shared" si="4"/>
        <v>Over Achived</v>
      </c>
    </row>
    <row r="10058" ht="22.5" customHeight="1">
      <c r="A10058" s="18">
        <v>45802.0</v>
      </c>
      <c r="B10058" s="19" t="str">
        <f t="shared" si="1"/>
        <v>May</v>
      </c>
      <c r="C10058" s="20" t="s">
        <v>57</v>
      </c>
      <c r="D10058" s="19" t="s">
        <v>71</v>
      </c>
      <c r="E10058" s="19" t="s">
        <v>26</v>
      </c>
      <c r="F10058" s="21">
        <v>1.0</v>
      </c>
      <c r="G10058" s="22">
        <v>26521.0</v>
      </c>
      <c r="H10058" s="15" t="str">
        <f t="shared" si="2"/>
        <v>Base Range</v>
      </c>
      <c r="I10058" s="22">
        <v>29174.0</v>
      </c>
      <c r="J10058" s="23">
        <f t="shared" si="3"/>
        <v>0.9090628642</v>
      </c>
      <c r="K10058" s="24" t="str">
        <f t="shared" si="4"/>
        <v>Target Not Meet</v>
      </c>
    </row>
    <row r="10059" ht="22.5" customHeight="1">
      <c r="A10059" s="18">
        <v>45802.0</v>
      </c>
      <c r="B10059" s="19" t="str">
        <f t="shared" si="1"/>
        <v>May</v>
      </c>
      <c r="C10059" s="20" t="s">
        <v>57</v>
      </c>
      <c r="D10059" s="25" t="s">
        <v>62</v>
      </c>
      <c r="E10059" s="19" t="s">
        <v>23</v>
      </c>
      <c r="F10059" s="21">
        <v>1.0</v>
      </c>
      <c r="G10059" s="22">
        <v>20235.0</v>
      </c>
      <c r="H10059" s="15" t="str">
        <f t="shared" si="2"/>
        <v>Base Range</v>
      </c>
      <c r="I10059" s="22">
        <v>18673.0</v>
      </c>
      <c r="J10059" s="23">
        <f t="shared" si="3"/>
        <v>1.08365019</v>
      </c>
      <c r="K10059" s="24" t="str">
        <f t="shared" si="4"/>
        <v>Over Achived</v>
      </c>
    </row>
    <row r="10060" ht="22.5" customHeight="1">
      <c r="A10060" s="18">
        <v>45802.0</v>
      </c>
      <c r="B10060" s="19" t="str">
        <f t="shared" si="1"/>
        <v>May</v>
      </c>
      <c r="C10060" s="20" t="s">
        <v>57</v>
      </c>
      <c r="D10060" s="25" t="s">
        <v>62</v>
      </c>
      <c r="E10060" s="19" t="s">
        <v>19</v>
      </c>
      <c r="F10060" s="21">
        <v>1.0</v>
      </c>
      <c r="G10060" s="22">
        <v>18004.0</v>
      </c>
      <c r="H10060" s="15" t="str">
        <f t="shared" si="2"/>
        <v>Base Range</v>
      </c>
      <c r="I10060" s="22">
        <v>13847.0</v>
      </c>
      <c r="J10060" s="23">
        <f t="shared" si="3"/>
        <v>1.300209432</v>
      </c>
      <c r="K10060" s="24" t="str">
        <f t="shared" si="4"/>
        <v>Over Achived</v>
      </c>
    </row>
    <row r="10061" ht="22.5" customHeight="1">
      <c r="A10061" s="18">
        <v>45802.0</v>
      </c>
      <c r="B10061" s="19" t="str">
        <f t="shared" si="1"/>
        <v>May</v>
      </c>
      <c r="C10061" s="20" t="s">
        <v>57</v>
      </c>
      <c r="D10061" s="25" t="s">
        <v>62</v>
      </c>
      <c r="E10061" s="19" t="s">
        <v>34</v>
      </c>
      <c r="F10061" s="21">
        <v>1.0</v>
      </c>
      <c r="G10061" s="22">
        <v>33038.0</v>
      </c>
      <c r="H10061" s="15" t="str">
        <f t="shared" si="2"/>
        <v>Base Range</v>
      </c>
      <c r="I10061" s="22">
        <v>27371.0</v>
      </c>
      <c r="J10061" s="23">
        <f t="shared" si="3"/>
        <v>1.207043952</v>
      </c>
      <c r="K10061" s="24" t="str">
        <f t="shared" si="4"/>
        <v>Over Achived</v>
      </c>
    </row>
    <row r="10062" ht="22.5" customHeight="1">
      <c r="A10062" s="18">
        <v>45802.0</v>
      </c>
      <c r="B10062" s="19" t="str">
        <f t="shared" si="1"/>
        <v>May</v>
      </c>
      <c r="C10062" s="20" t="s">
        <v>57</v>
      </c>
      <c r="D10062" s="19" t="s">
        <v>71</v>
      </c>
      <c r="E10062" s="19" t="s">
        <v>19</v>
      </c>
      <c r="F10062" s="21">
        <v>1.0</v>
      </c>
      <c r="G10062" s="22">
        <v>21742.0</v>
      </c>
      <c r="H10062" s="15" t="str">
        <f t="shared" si="2"/>
        <v>Base Range</v>
      </c>
      <c r="I10062" s="22">
        <v>27419.0</v>
      </c>
      <c r="J10062" s="23">
        <f t="shared" si="3"/>
        <v>0.7929537912</v>
      </c>
      <c r="K10062" s="24" t="str">
        <f t="shared" si="4"/>
        <v>Target Not Meet</v>
      </c>
    </row>
    <row r="10063" ht="22.5" customHeight="1">
      <c r="A10063" s="18">
        <v>45802.0</v>
      </c>
      <c r="B10063" s="19" t="str">
        <f t="shared" si="1"/>
        <v>May</v>
      </c>
      <c r="C10063" s="20" t="s">
        <v>57</v>
      </c>
      <c r="D10063" s="19" t="s">
        <v>71</v>
      </c>
      <c r="E10063" s="19" t="s">
        <v>26</v>
      </c>
      <c r="F10063" s="21">
        <v>1.0</v>
      </c>
      <c r="G10063" s="22">
        <v>27313.0</v>
      </c>
      <c r="H10063" s="15" t="str">
        <f t="shared" si="2"/>
        <v>Base Range</v>
      </c>
      <c r="I10063" s="22">
        <v>32364.0</v>
      </c>
      <c r="J10063" s="23">
        <f t="shared" si="3"/>
        <v>0.8439315289</v>
      </c>
      <c r="K10063" s="24" t="str">
        <f t="shared" si="4"/>
        <v>Target Not Meet</v>
      </c>
    </row>
    <row r="10064" ht="22.5" customHeight="1">
      <c r="A10064" s="18">
        <v>45802.0</v>
      </c>
      <c r="B10064" s="19" t="str">
        <f t="shared" si="1"/>
        <v>May</v>
      </c>
      <c r="C10064" s="20" t="s">
        <v>57</v>
      </c>
      <c r="D10064" s="19" t="s">
        <v>71</v>
      </c>
      <c r="E10064" s="19" t="s">
        <v>23</v>
      </c>
      <c r="F10064" s="21">
        <v>1.0</v>
      </c>
      <c r="G10064" s="22">
        <v>15669.0</v>
      </c>
      <c r="H10064" s="15" t="str">
        <f t="shared" si="2"/>
        <v>Base Range</v>
      </c>
      <c r="I10064" s="22">
        <v>16641.0</v>
      </c>
      <c r="J10064" s="23">
        <f t="shared" si="3"/>
        <v>0.9415900487</v>
      </c>
      <c r="K10064" s="24" t="str">
        <f t="shared" si="4"/>
        <v>Target Not Meet</v>
      </c>
    </row>
    <row r="10065" ht="22.5" customHeight="1">
      <c r="A10065" s="18">
        <v>45802.0</v>
      </c>
      <c r="B10065" s="19" t="str">
        <f t="shared" si="1"/>
        <v>May</v>
      </c>
      <c r="C10065" s="20" t="s">
        <v>57</v>
      </c>
      <c r="D10065" s="19" t="s">
        <v>71</v>
      </c>
      <c r="E10065" s="19" t="s">
        <v>19</v>
      </c>
      <c r="F10065" s="21">
        <v>1.0</v>
      </c>
      <c r="G10065" s="22">
        <v>17694.0</v>
      </c>
      <c r="H10065" s="15" t="str">
        <f t="shared" si="2"/>
        <v>Base Range</v>
      </c>
      <c r="I10065" s="22">
        <v>18965.0</v>
      </c>
      <c r="J10065" s="23">
        <f t="shared" si="3"/>
        <v>0.9329818086</v>
      </c>
      <c r="K10065" s="24" t="str">
        <f t="shared" si="4"/>
        <v>Target Not Meet</v>
      </c>
    </row>
    <row r="10066" ht="22.5" customHeight="1">
      <c r="A10066" s="18">
        <v>45802.0</v>
      </c>
      <c r="B10066" s="19" t="str">
        <f t="shared" si="1"/>
        <v>May</v>
      </c>
      <c r="C10066" s="20" t="s">
        <v>57</v>
      </c>
      <c r="D10066" s="19" t="s">
        <v>80</v>
      </c>
      <c r="E10066" s="19" t="s">
        <v>9</v>
      </c>
      <c r="F10066" s="21">
        <v>1.0</v>
      </c>
      <c r="G10066" s="22">
        <v>40546.0</v>
      </c>
      <c r="H10066" s="15" t="str">
        <f t="shared" si="2"/>
        <v>Base Range</v>
      </c>
      <c r="I10066" s="22">
        <v>49375.0</v>
      </c>
      <c r="J10066" s="23">
        <f t="shared" si="3"/>
        <v>0.8211848101</v>
      </c>
      <c r="K10066" s="24" t="str">
        <f t="shared" si="4"/>
        <v>Target Not Meet</v>
      </c>
    </row>
    <row r="10067" ht="22.5" customHeight="1">
      <c r="A10067" s="18">
        <v>45802.0</v>
      </c>
      <c r="B10067" s="19" t="str">
        <f t="shared" si="1"/>
        <v>May</v>
      </c>
      <c r="C10067" s="20" t="s">
        <v>57</v>
      </c>
      <c r="D10067" s="19" t="s">
        <v>80</v>
      </c>
      <c r="E10067" s="19" t="s">
        <v>9</v>
      </c>
      <c r="F10067" s="21">
        <v>2.0</v>
      </c>
      <c r="G10067" s="22">
        <v>40809.0</v>
      </c>
      <c r="H10067" s="15" t="str">
        <f t="shared" si="2"/>
        <v>Base Range</v>
      </c>
      <c r="I10067" s="22">
        <v>47370.0</v>
      </c>
      <c r="J10067" s="23">
        <f t="shared" si="3"/>
        <v>0.8614946168</v>
      </c>
      <c r="K10067" s="24" t="str">
        <f t="shared" si="4"/>
        <v>Target Not Meet</v>
      </c>
    </row>
    <row r="10068" ht="22.5" customHeight="1">
      <c r="A10068" s="18">
        <v>45802.0</v>
      </c>
      <c r="B10068" s="19" t="str">
        <f t="shared" si="1"/>
        <v>May</v>
      </c>
      <c r="C10068" s="20" t="s">
        <v>57</v>
      </c>
      <c r="D10068" s="19" t="s">
        <v>80</v>
      </c>
      <c r="E10068" s="19" t="s">
        <v>68</v>
      </c>
      <c r="F10068" s="21">
        <v>1.0</v>
      </c>
      <c r="G10068" s="22">
        <v>17824.0</v>
      </c>
      <c r="H10068" s="15" t="str">
        <f t="shared" si="2"/>
        <v>Base Range</v>
      </c>
      <c r="I10068" s="22">
        <v>21402.0</v>
      </c>
      <c r="J10068" s="23">
        <f t="shared" si="3"/>
        <v>0.8328193627</v>
      </c>
      <c r="K10068" s="24" t="str">
        <f t="shared" si="4"/>
        <v>Target Not Meet</v>
      </c>
    </row>
    <row r="10069" ht="22.5" customHeight="1">
      <c r="A10069" s="18">
        <v>45802.0</v>
      </c>
      <c r="B10069" s="19" t="str">
        <f t="shared" si="1"/>
        <v>May</v>
      </c>
      <c r="C10069" s="20" t="s">
        <v>57</v>
      </c>
      <c r="D10069" s="19" t="s">
        <v>80</v>
      </c>
      <c r="E10069" s="19" t="s">
        <v>23</v>
      </c>
      <c r="F10069" s="21">
        <v>1.0</v>
      </c>
      <c r="G10069" s="22">
        <v>20259.0</v>
      </c>
      <c r="H10069" s="15" t="str">
        <f t="shared" si="2"/>
        <v>Base Range</v>
      </c>
      <c r="I10069" s="22">
        <v>25953.0</v>
      </c>
      <c r="J10069" s="23">
        <f t="shared" si="3"/>
        <v>0.7806033985</v>
      </c>
      <c r="K10069" s="24" t="str">
        <f t="shared" si="4"/>
        <v>Target Not Meet</v>
      </c>
    </row>
    <row r="10070" ht="22.5" customHeight="1">
      <c r="A10070" s="18">
        <v>45802.0</v>
      </c>
      <c r="B10070" s="19" t="str">
        <f t="shared" si="1"/>
        <v>May</v>
      </c>
      <c r="C10070" s="20" t="s">
        <v>57</v>
      </c>
      <c r="D10070" s="19" t="s">
        <v>80</v>
      </c>
      <c r="E10070" s="19" t="s">
        <v>63</v>
      </c>
      <c r="F10070" s="21">
        <v>1.0</v>
      </c>
      <c r="G10070" s="22">
        <v>13894.0</v>
      </c>
      <c r="H10070" s="15" t="str">
        <f t="shared" si="2"/>
        <v>Base Range</v>
      </c>
      <c r="I10070" s="22">
        <v>16534.0</v>
      </c>
      <c r="J10070" s="23">
        <f t="shared" si="3"/>
        <v>0.840329019</v>
      </c>
      <c r="K10070" s="24" t="str">
        <f t="shared" si="4"/>
        <v>Target Not Meet</v>
      </c>
    </row>
    <row r="10071" ht="22.5" customHeight="1">
      <c r="A10071" s="18">
        <v>45802.0</v>
      </c>
      <c r="B10071" s="19" t="str">
        <f t="shared" si="1"/>
        <v>May</v>
      </c>
      <c r="C10071" s="20" t="s">
        <v>57</v>
      </c>
      <c r="D10071" s="19" t="s">
        <v>85</v>
      </c>
      <c r="E10071" s="19" t="s">
        <v>26</v>
      </c>
      <c r="F10071" s="21">
        <v>1.0</v>
      </c>
      <c r="G10071" s="22">
        <v>27171.0</v>
      </c>
      <c r="H10071" s="15" t="str">
        <f t="shared" si="2"/>
        <v>Base Range</v>
      </c>
      <c r="I10071" s="22">
        <v>29147.0</v>
      </c>
      <c r="J10071" s="23">
        <f t="shared" si="3"/>
        <v>0.9322057159</v>
      </c>
      <c r="K10071" s="24" t="str">
        <f t="shared" si="4"/>
        <v>Target Not Meet</v>
      </c>
    </row>
    <row r="10072" ht="22.5" customHeight="1">
      <c r="A10072" s="18">
        <v>45802.0</v>
      </c>
      <c r="B10072" s="19" t="str">
        <f t="shared" si="1"/>
        <v>May</v>
      </c>
      <c r="C10072" s="20" t="s">
        <v>13</v>
      </c>
      <c r="D10072" s="19" t="s">
        <v>18</v>
      </c>
      <c r="E10072" s="19" t="s">
        <v>26</v>
      </c>
      <c r="F10072" s="21">
        <v>1.0</v>
      </c>
      <c r="G10072" s="22">
        <v>34738.0</v>
      </c>
      <c r="H10072" s="15" t="str">
        <f t="shared" si="2"/>
        <v>Base Range</v>
      </c>
      <c r="I10072" s="22">
        <v>25607.0</v>
      </c>
      <c r="J10072" s="23">
        <f t="shared" si="3"/>
        <v>1.356582185</v>
      </c>
      <c r="K10072" s="24" t="str">
        <f t="shared" si="4"/>
        <v>Over Achived</v>
      </c>
    </row>
    <row r="10073" ht="22.5" customHeight="1">
      <c r="A10073" s="18">
        <v>45802.0</v>
      </c>
      <c r="B10073" s="19" t="str">
        <f t="shared" si="1"/>
        <v>May</v>
      </c>
      <c r="C10073" s="20" t="s">
        <v>57</v>
      </c>
      <c r="D10073" s="25" t="s">
        <v>62</v>
      </c>
      <c r="E10073" s="19" t="s">
        <v>9</v>
      </c>
      <c r="F10073" s="21">
        <v>2.0</v>
      </c>
      <c r="G10073" s="22">
        <v>32792.0</v>
      </c>
      <c r="H10073" s="15" t="str">
        <f t="shared" si="2"/>
        <v>Base Range</v>
      </c>
      <c r="I10073" s="22">
        <v>29540.0</v>
      </c>
      <c r="J10073" s="23">
        <f t="shared" si="3"/>
        <v>1.110088016</v>
      </c>
      <c r="K10073" s="24" t="str">
        <f t="shared" si="4"/>
        <v>Over Achived</v>
      </c>
    </row>
    <row r="10074" ht="22.5" customHeight="1">
      <c r="A10074" s="18">
        <v>45802.0</v>
      </c>
      <c r="B10074" s="19" t="str">
        <f t="shared" si="1"/>
        <v>May</v>
      </c>
      <c r="C10074" s="20" t="s">
        <v>13</v>
      </c>
      <c r="D10074" s="19" t="s">
        <v>18</v>
      </c>
      <c r="E10074" s="19" t="s">
        <v>38</v>
      </c>
      <c r="F10074" s="21">
        <v>1.0</v>
      </c>
      <c r="G10074" s="22">
        <v>34758.0</v>
      </c>
      <c r="H10074" s="15" t="str">
        <f t="shared" si="2"/>
        <v>Base Range</v>
      </c>
      <c r="I10074" s="22">
        <v>31119.0</v>
      </c>
      <c r="J10074" s="23">
        <f t="shared" si="3"/>
        <v>1.116938205</v>
      </c>
      <c r="K10074" s="24" t="str">
        <f t="shared" si="4"/>
        <v>Over Achived</v>
      </c>
    </row>
    <row r="10075" ht="22.5" customHeight="1">
      <c r="A10075" s="18">
        <v>45802.0</v>
      </c>
      <c r="B10075" s="19" t="str">
        <f t="shared" si="1"/>
        <v>May</v>
      </c>
      <c r="C10075" s="20" t="s">
        <v>13</v>
      </c>
      <c r="D10075" s="19" t="s">
        <v>29</v>
      </c>
      <c r="E10075" s="19" t="s">
        <v>26</v>
      </c>
      <c r="F10075" s="21">
        <v>1.0</v>
      </c>
      <c r="G10075" s="22">
        <v>33317.0</v>
      </c>
      <c r="H10075" s="15" t="str">
        <f t="shared" si="2"/>
        <v>Base Range</v>
      </c>
      <c r="I10075" s="22">
        <v>39808.0</v>
      </c>
      <c r="J10075" s="23">
        <f t="shared" si="3"/>
        <v>0.8369423232</v>
      </c>
      <c r="K10075" s="24" t="str">
        <f t="shared" si="4"/>
        <v>Target Not Meet</v>
      </c>
    </row>
    <row r="10076" ht="22.5" customHeight="1">
      <c r="A10076" s="18">
        <v>45802.0</v>
      </c>
      <c r="B10076" s="19" t="str">
        <f t="shared" si="1"/>
        <v>May</v>
      </c>
      <c r="C10076" s="20" t="s">
        <v>13</v>
      </c>
      <c r="D10076" s="19" t="s">
        <v>14</v>
      </c>
      <c r="E10076" s="19" t="s">
        <v>34</v>
      </c>
      <c r="F10076" s="21">
        <v>2.0</v>
      </c>
      <c r="G10076" s="22">
        <v>44256.0</v>
      </c>
      <c r="H10076" s="15" t="str">
        <f t="shared" si="2"/>
        <v>Base Range</v>
      </c>
      <c r="I10076" s="22">
        <v>39805.0</v>
      </c>
      <c r="J10076" s="23">
        <f t="shared" si="3"/>
        <v>1.111820123</v>
      </c>
      <c r="K10076" s="24" t="str">
        <f t="shared" si="4"/>
        <v>Over Achived</v>
      </c>
    </row>
    <row r="10077" ht="22.5" customHeight="1">
      <c r="A10077" s="18">
        <v>45802.0</v>
      </c>
      <c r="B10077" s="19" t="str">
        <f t="shared" si="1"/>
        <v>May</v>
      </c>
      <c r="C10077" s="20" t="s">
        <v>13</v>
      </c>
      <c r="D10077" s="19" t="s">
        <v>14</v>
      </c>
      <c r="E10077" s="19" t="s">
        <v>68</v>
      </c>
      <c r="F10077" s="21">
        <v>1.0</v>
      </c>
      <c r="G10077" s="22">
        <v>20830.0</v>
      </c>
      <c r="H10077" s="15" t="str">
        <f t="shared" si="2"/>
        <v>Base Range</v>
      </c>
      <c r="I10077" s="22">
        <v>15647.0</v>
      </c>
      <c r="J10077" s="23">
        <f t="shared" si="3"/>
        <v>1.331245606</v>
      </c>
      <c r="K10077" s="24" t="str">
        <f t="shared" si="4"/>
        <v>Over Achived</v>
      </c>
    </row>
    <row r="10078" ht="22.5" customHeight="1">
      <c r="A10078" s="18">
        <v>45802.0</v>
      </c>
      <c r="B10078" s="19" t="str">
        <f t="shared" si="1"/>
        <v>May</v>
      </c>
      <c r="C10078" s="20" t="s">
        <v>7</v>
      </c>
      <c r="D10078" s="19" t="s">
        <v>8</v>
      </c>
      <c r="E10078" s="19" t="s">
        <v>38</v>
      </c>
      <c r="F10078" s="21">
        <v>2.0</v>
      </c>
      <c r="G10078" s="22">
        <v>53086.0</v>
      </c>
      <c r="H10078" s="15" t="str">
        <f t="shared" si="2"/>
        <v>Medium Range</v>
      </c>
      <c r="I10078" s="22">
        <v>41189.0</v>
      </c>
      <c r="J10078" s="23">
        <f t="shared" si="3"/>
        <v>1.288839253</v>
      </c>
      <c r="K10078" s="24" t="str">
        <f t="shared" si="4"/>
        <v>Over Achived</v>
      </c>
    </row>
    <row r="10079" ht="22.5" customHeight="1">
      <c r="A10079" s="18">
        <v>45802.0</v>
      </c>
      <c r="B10079" s="19" t="str">
        <f t="shared" si="1"/>
        <v>May</v>
      </c>
      <c r="C10079" s="20" t="s">
        <v>7</v>
      </c>
      <c r="D10079" s="19" t="s">
        <v>8</v>
      </c>
      <c r="E10079" s="19" t="s">
        <v>68</v>
      </c>
      <c r="F10079" s="21">
        <v>1.0</v>
      </c>
      <c r="G10079" s="22">
        <v>42312.0</v>
      </c>
      <c r="H10079" s="15" t="str">
        <f t="shared" si="2"/>
        <v>Base Range</v>
      </c>
      <c r="I10079" s="22">
        <v>32309.0</v>
      </c>
      <c r="J10079" s="23">
        <f t="shared" si="3"/>
        <v>1.309604135</v>
      </c>
      <c r="K10079" s="24" t="str">
        <f t="shared" si="4"/>
        <v>Over Achived</v>
      </c>
    </row>
    <row r="10080" ht="22.5" customHeight="1">
      <c r="A10080" s="18">
        <v>45802.0</v>
      </c>
      <c r="B10080" s="19" t="str">
        <f t="shared" si="1"/>
        <v>May</v>
      </c>
      <c r="C10080" s="20" t="s">
        <v>7</v>
      </c>
      <c r="D10080" s="19" t="s">
        <v>8</v>
      </c>
      <c r="E10080" s="19" t="s">
        <v>26</v>
      </c>
      <c r="F10080" s="21">
        <v>6.0</v>
      </c>
      <c r="G10080" s="22">
        <v>103630.0</v>
      </c>
      <c r="H10080" s="15" t="str">
        <f t="shared" si="2"/>
        <v>Very High Range</v>
      </c>
      <c r="I10080" s="22">
        <v>74949.0</v>
      </c>
      <c r="J10080" s="23">
        <f t="shared" si="3"/>
        <v>1.382673551</v>
      </c>
      <c r="K10080" s="24" t="str">
        <f t="shared" si="4"/>
        <v>Over Achived</v>
      </c>
    </row>
    <row r="10081" ht="22.5" customHeight="1">
      <c r="A10081" s="18">
        <v>45802.0</v>
      </c>
      <c r="B10081" s="19" t="str">
        <f t="shared" si="1"/>
        <v>May</v>
      </c>
      <c r="C10081" s="20" t="s">
        <v>7</v>
      </c>
      <c r="D10081" s="19" t="s">
        <v>106</v>
      </c>
      <c r="E10081" s="19" t="s">
        <v>68</v>
      </c>
      <c r="F10081" s="21">
        <v>2.0</v>
      </c>
      <c r="G10081" s="22">
        <v>41187.0</v>
      </c>
      <c r="H10081" s="15" t="str">
        <f t="shared" si="2"/>
        <v>Base Range</v>
      </c>
      <c r="I10081" s="22">
        <v>29992.0</v>
      </c>
      <c r="J10081" s="23">
        <f t="shared" si="3"/>
        <v>1.373266204</v>
      </c>
      <c r="K10081" s="24" t="str">
        <f t="shared" si="4"/>
        <v>Over Achived</v>
      </c>
    </row>
    <row r="10082" ht="22.5" customHeight="1">
      <c r="A10082" s="18">
        <v>45802.0</v>
      </c>
      <c r="B10082" s="19" t="str">
        <f t="shared" si="1"/>
        <v>May</v>
      </c>
      <c r="C10082" s="20" t="s">
        <v>7</v>
      </c>
      <c r="D10082" s="19" t="s">
        <v>106</v>
      </c>
      <c r="E10082" s="19" t="s">
        <v>19</v>
      </c>
      <c r="F10082" s="21">
        <v>2.0</v>
      </c>
      <c r="G10082" s="22">
        <v>42132.0</v>
      </c>
      <c r="H10082" s="15" t="str">
        <f t="shared" si="2"/>
        <v>Base Range</v>
      </c>
      <c r="I10082" s="22">
        <v>38313.0</v>
      </c>
      <c r="J10082" s="23">
        <f t="shared" si="3"/>
        <v>1.09967896</v>
      </c>
      <c r="K10082" s="24" t="str">
        <f t="shared" si="4"/>
        <v>Over Achived</v>
      </c>
    </row>
    <row r="10083" ht="22.5" customHeight="1">
      <c r="A10083" s="18">
        <v>45802.0</v>
      </c>
      <c r="B10083" s="19" t="str">
        <f t="shared" si="1"/>
        <v>May</v>
      </c>
      <c r="C10083" s="20" t="s">
        <v>7</v>
      </c>
      <c r="D10083" s="19" t="s">
        <v>106</v>
      </c>
      <c r="E10083" s="19" t="s">
        <v>9</v>
      </c>
      <c r="F10083" s="21">
        <v>4.0</v>
      </c>
      <c r="G10083" s="22">
        <v>92771.0</v>
      </c>
      <c r="H10083" s="15" t="str">
        <f t="shared" si="2"/>
        <v>Very High Range</v>
      </c>
      <c r="I10083" s="22">
        <v>78224.0</v>
      </c>
      <c r="J10083" s="23">
        <f t="shared" si="3"/>
        <v>1.185965944</v>
      </c>
      <c r="K10083" s="24" t="str">
        <f t="shared" si="4"/>
        <v>Over Achived</v>
      </c>
    </row>
    <row r="10084" ht="22.5" customHeight="1">
      <c r="A10084" s="18">
        <v>45802.0</v>
      </c>
      <c r="B10084" s="19" t="str">
        <f t="shared" si="1"/>
        <v>May</v>
      </c>
      <c r="C10084" s="20" t="s">
        <v>7</v>
      </c>
      <c r="D10084" s="19" t="s">
        <v>118</v>
      </c>
      <c r="E10084" s="19" t="s">
        <v>63</v>
      </c>
      <c r="F10084" s="21">
        <v>1.0</v>
      </c>
      <c r="G10084" s="22">
        <v>35604.0</v>
      </c>
      <c r="H10084" s="15" t="str">
        <f t="shared" si="2"/>
        <v>Base Range</v>
      </c>
      <c r="I10084" s="22">
        <v>29588.0</v>
      </c>
      <c r="J10084" s="23">
        <f t="shared" si="3"/>
        <v>1.203325673</v>
      </c>
      <c r="K10084" s="24" t="str">
        <f t="shared" si="4"/>
        <v>Over Achived</v>
      </c>
    </row>
    <row r="10085" ht="22.5" customHeight="1">
      <c r="A10085" s="18">
        <v>45802.0</v>
      </c>
      <c r="B10085" s="19" t="str">
        <f t="shared" si="1"/>
        <v>May</v>
      </c>
      <c r="C10085" s="20" t="s">
        <v>7</v>
      </c>
      <c r="D10085" s="19" t="s">
        <v>126</v>
      </c>
      <c r="E10085" s="19" t="s">
        <v>63</v>
      </c>
      <c r="F10085" s="21">
        <v>1.0</v>
      </c>
      <c r="G10085" s="22">
        <v>34895.0</v>
      </c>
      <c r="H10085" s="15" t="str">
        <f t="shared" si="2"/>
        <v>Base Range</v>
      </c>
      <c r="I10085" s="22">
        <v>29264.0</v>
      </c>
      <c r="J10085" s="23">
        <f t="shared" si="3"/>
        <v>1.192420722</v>
      </c>
      <c r="K10085" s="24" t="str">
        <f t="shared" si="4"/>
        <v>Over Achived</v>
      </c>
    </row>
    <row r="10086" ht="22.5" customHeight="1">
      <c r="A10086" s="18">
        <v>45802.0</v>
      </c>
      <c r="B10086" s="19" t="str">
        <f t="shared" si="1"/>
        <v>May</v>
      </c>
      <c r="C10086" s="20" t="s">
        <v>7</v>
      </c>
      <c r="D10086" s="19" t="s">
        <v>126</v>
      </c>
      <c r="E10086" s="19" t="s">
        <v>23</v>
      </c>
      <c r="F10086" s="21">
        <v>2.0</v>
      </c>
      <c r="G10086" s="22">
        <v>41832.0</v>
      </c>
      <c r="H10086" s="15" t="str">
        <f t="shared" si="2"/>
        <v>Base Range</v>
      </c>
      <c r="I10086" s="22">
        <v>32669.0</v>
      </c>
      <c r="J10086" s="23">
        <f t="shared" si="3"/>
        <v>1.280479966</v>
      </c>
      <c r="K10086" s="24" t="str">
        <f t="shared" si="4"/>
        <v>Over Achived</v>
      </c>
    </row>
    <row r="10087" ht="22.5" customHeight="1">
      <c r="A10087" s="18">
        <v>45802.0</v>
      </c>
      <c r="B10087" s="19" t="str">
        <f t="shared" si="1"/>
        <v>May</v>
      </c>
      <c r="C10087" s="20" t="s">
        <v>7</v>
      </c>
      <c r="D10087" s="19" t="s">
        <v>131</v>
      </c>
      <c r="E10087" s="19" t="s">
        <v>19</v>
      </c>
      <c r="F10087" s="21">
        <v>2.0</v>
      </c>
      <c r="G10087" s="22">
        <v>51687.0</v>
      </c>
      <c r="H10087" s="15" t="str">
        <f t="shared" si="2"/>
        <v>Medium Range</v>
      </c>
      <c r="I10087" s="22">
        <v>44033.0</v>
      </c>
      <c r="J10087" s="23">
        <f t="shared" si="3"/>
        <v>1.173824177</v>
      </c>
      <c r="K10087" s="24" t="str">
        <f t="shared" si="4"/>
        <v>Over Achived</v>
      </c>
    </row>
    <row r="10088" ht="22.5" customHeight="1">
      <c r="A10088" s="18">
        <v>45802.0</v>
      </c>
      <c r="B10088" s="19" t="str">
        <f t="shared" si="1"/>
        <v>May</v>
      </c>
      <c r="C10088" s="20" t="s">
        <v>7</v>
      </c>
      <c r="D10088" s="19" t="s">
        <v>131</v>
      </c>
      <c r="E10088" s="19" t="s">
        <v>19</v>
      </c>
      <c r="F10088" s="21">
        <v>2.0</v>
      </c>
      <c r="G10088" s="22">
        <v>49566.0</v>
      </c>
      <c r="H10088" s="15" t="str">
        <f t="shared" si="2"/>
        <v>Base Range</v>
      </c>
      <c r="I10088" s="22">
        <v>45263.0</v>
      </c>
      <c r="J10088" s="23">
        <f t="shared" si="3"/>
        <v>1.095066611</v>
      </c>
      <c r="K10088" s="24" t="str">
        <f t="shared" si="4"/>
        <v>Over Achived</v>
      </c>
    </row>
    <row r="10089" ht="22.5" customHeight="1">
      <c r="A10089" s="18">
        <v>45802.0</v>
      </c>
      <c r="B10089" s="19" t="str">
        <f t="shared" si="1"/>
        <v>May</v>
      </c>
      <c r="C10089" s="20" t="s">
        <v>7</v>
      </c>
      <c r="D10089" s="19" t="s">
        <v>131</v>
      </c>
      <c r="E10089" s="19" t="s">
        <v>34</v>
      </c>
      <c r="F10089" s="21">
        <v>3.0</v>
      </c>
      <c r="G10089" s="22">
        <v>72020.0</v>
      </c>
      <c r="H10089" s="15" t="str">
        <f t="shared" si="2"/>
        <v>High Range</v>
      </c>
      <c r="I10089" s="22">
        <v>55000.0</v>
      </c>
      <c r="J10089" s="23">
        <f t="shared" si="3"/>
        <v>1.309454545</v>
      </c>
      <c r="K10089" s="24" t="str">
        <f t="shared" si="4"/>
        <v>Over Achived</v>
      </c>
    </row>
    <row r="10090" ht="22.5" customHeight="1">
      <c r="A10090" s="18">
        <v>45802.0</v>
      </c>
      <c r="B10090" s="19" t="str">
        <f t="shared" si="1"/>
        <v>May</v>
      </c>
      <c r="C10090" s="20" t="s">
        <v>92</v>
      </c>
      <c r="D10090" s="19" t="s">
        <v>158</v>
      </c>
      <c r="E10090" s="19" t="s">
        <v>34</v>
      </c>
      <c r="F10090" s="21">
        <v>2.0</v>
      </c>
      <c r="G10090" s="22">
        <v>69729.0</v>
      </c>
      <c r="H10090" s="15" t="str">
        <f t="shared" si="2"/>
        <v>Medium Range</v>
      </c>
      <c r="I10090" s="22">
        <v>56247.0</v>
      </c>
      <c r="J10090" s="23">
        <f t="shared" si="3"/>
        <v>1.239692784</v>
      </c>
      <c r="K10090" s="24" t="str">
        <f t="shared" si="4"/>
        <v>Over Achived</v>
      </c>
    </row>
    <row r="10091" ht="22.5" customHeight="1">
      <c r="A10091" s="18">
        <v>45802.0</v>
      </c>
      <c r="B10091" s="19" t="str">
        <f t="shared" si="1"/>
        <v>May</v>
      </c>
      <c r="C10091" s="20" t="s">
        <v>92</v>
      </c>
      <c r="D10091" s="19" t="s">
        <v>158</v>
      </c>
      <c r="E10091" s="19" t="s">
        <v>23</v>
      </c>
      <c r="F10091" s="21">
        <v>1.0</v>
      </c>
      <c r="G10091" s="22">
        <v>34161.0</v>
      </c>
      <c r="H10091" s="15" t="str">
        <f t="shared" si="2"/>
        <v>Base Range</v>
      </c>
      <c r="I10091" s="22">
        <v>25252.0</v>
      </c>
      <c r="J10091" s="23">
        <f t="shared" si="3"/>
        <v>1.352803738</v>
      </c>
      <c r="K10091" s="24" t="str">
        <f t="shared" si="4"/>
        <v>Over Achived</v>
      </c>
    </row>
    <row r="10092" ht="22.5" customHeight="1">
      <c r="A10092" s="18">
        <v>45802.0</v>
      </c>
      <c r="B10092" s="19" t="str">
        <f t="shared" si="1"/>
        <v>May</v>
      </c>
      <c r="C10092" s="20" t="s">
        <v>7</v>
      </c>
      <c r="D10092" s="19" t="s">
        <v>118</v>
      </c>
      <c r="E10092" s="19" t="s">
        <v>63</v>
      </c>
      <c r="F10092" s="21">
        <v>1.0</v>
      </c>
      <c r="G10092" s="22">
        <v>29095.0</v>
      </c>
      <c r="H10092" s="15" t="str">
        <f t="shared" si="2"/>
        <v>Base Range</v>
      </c>
      <c r="I10092" s="22">
        <v>23563.0</v>
      </c>
      <c r="J10092" s="23">
        <f t="shared" si="3"/>
        <v>1.234774859</v>
      </c>
      <c r="K10092" s="24" t="str">
        <f t="shared" si="4"/>
        <v>Over Achived</v>
      </c>
    </row>
    <row r="10093" ht="22.5" customHeight="1">
      <c r="A10093" s="18">
        <v>45802.0</v>
      </c>
      <c r="B10093" s="19" t="str">
        <f t="shared" si="1"/>
        <v>May</v>
      </c>
      <c r="C10093" s="20" t="s">
        <v>92</v>
      </c>
      <c r="D10093" s="19" t="s">
        <v>158</v>
      </c>
      <c r="E10093" s="19" t="s">
        <v>23</v>
      </c>
      <c r="F10093" s="21">
        <v>1.0</v>
      </c>
      <c r="G10093" s="22">
        <v>32194.0</v>
      </c>
      <c r="H10093" s="15" t="str">
        <f t="shared" si="2"/>
        <v>Base Range</v>
      </c>
      <c r="I10093" s="22">
        <v>26772.0</v>
      </c>
      <c r="J10093" s="23">
        <f t="shared" si="3"/>
        <v>1.202525026</v>
      </c>
      <c r="K10093" s="24" t="str">
        <f t="shared" si="4"/>
        <v>Over Achived</v>
      </c>
    </row>
    <row r="10094" ht="22.5" customHeight="1">
      <c r="A10094" s="18">
        <v>45802.0</v>
      </c>
      <c r="B10094" s="19" t="str">
        <f t="shared" si="1"/>
        <v>May</v>
      </c>
      <c r="C10094" s="20" t="s">
        <v>92</v>
      </c>
      <c r="D10094" s="19" t="s">
        <v>158</v>
      </c>
      <c r="E10094" s="19" t="s">
        <v>38</v>
      </c>
      <c r="F10094" s="21">
        <v>2.0</v>
      </c>
      <c r="G10094" s="22">
        <v>48126.0</v>
      </c>
      <c r="H10094" s="15" t="str">
        <f t="shared" si="2"/>
        <v>Base Range</v>
      </c>
      <c r="I10094" s="22">
        <v>36843.0</v>
      </c>
      <c r="J10094" s="23">
        <f t="shared" si="3"/>
        <v>1.30624542</v>
      </c>
      <c r="K10094" s="24" t="str">
        <f t="shared" si="4"/>
        <v>Over Achived</v>
      </c>
    </row>
    <row r="10095" ht="22.5" customHeight="1">
      <c r="A10095" s="18">
        <v>45802.0</v>
      </c>
      <c r="B10095" s="19" t="str">
        <f t="shared" si="1"/>
        <v>May</v>
      </c>
      <c r="C10095" s="20" t="s">
        <v>13</v>
      </c>
      <c r="D10095" s="19" t="s">
        <v>14</v>
      </c>
      <c r="E10095" s="19" t="s">
        <v>38</v>
      </c>
      <c r="F10095" s="21">
        <v>1.0</v>
      </c>
      <c r="G10095" s="22">
        <v>32453.0</v>
      </c>
      <c r="H10095" s="15" t="str">
        <f t="shared" si="2"/>
        <v>Base Range</v>
      </c>
      <c r="I10095" s="22">
        <v>30630.0</v>
      </c>
      <c r="J10095" s="23">
        <f t="shared" si="3"/>
        <v>1.059516814</v>
      </c>
      <c r="K10095" s="24" t="str">
        <f t="shared" si="4"/>
        <v>Over Achived</v>
      </c>
    </row>
    <row r="10096" ht="22.5" customHeight="1">
      <c r="A10096" s="18">
        <v>45802.0</v>
      </c>
      <c r="B10096" s="19" t="str">
        <f t="shared" si="1"/>
        <v>May</v>
      </c>
      <c r="C10096" s="20" t="s">
        <v>13</v>
      </c>
      <c r="D10096" s="19" t="s">
        <v>14</v>
      </c>
      <c r="E10096" s="19" t="s">
        <v>63</v>
      </c>
      <c r="F10096" s="21">
        <v>2.0</v>
      </c>
      <c r="G10096" s="22">
        <v>46444.0</v>
      </c>
      <c r="H10096" s="15" t="str">
        <f t="shared" si="2"/>
        <v>Base Range</v>
      </c>
      <c r="I10096" s="22">
        <v>43768.0</v>
      </c>
      <c r="J10096" s="23">
        <f t="shared" si="3"/>
        <v>1.061140559</v>
      </c>
      <c r="K10096" s="24" t="str">
        <f t="shared" si="4"/>
        <v>Over Achived</v>
      </c>
    </row>
    <row r="10097" ht="22.5" customHeight="1">
      <c r="A10097" s="18">
        <v>45802.0</v>
      </c>
      <c r="B10097" s="19" t="str">
        <f t="shared" si="1"/>
        <v>May</v>
      </c>
      <c r="C10097" s="20" t="s">
        <v>13</v>
      </c>
      <c r="D10097" s="19" t="s">
        <v>14</v>
      </c>
      <c r="E10097" s="19" t="s">
        <v>9</v>
      </c>
      <c r="F10097" s="21">
        <v>2.0</v>
      </c>
      <c r="G10097" s="22">
        <v>45315.0</v>
      </c>
      <c r="H10097" s="15" t="str">
        <f t="shared" si="2"/>
        <v>Base Range</v>
      </c>
      <c r="I10097" s="22">
        <v>33826.0</v>
      </c>
      <c r="J10097" s="23">
        <f t="shared" si="3"/>
        <v>1.339649973</v>
      </c>
      <c r="K10097" s="24" t="str">
        <f t="shared" si="4"/>
        <v>Over Achived</v>
      </c>
    </row>
    <row r="10098" ht="22.5" customHeight="1">
      <c r="A10098" s="18">
        <v>45802.0</v>
      </c>
      <c r="B10098" s="19" t="str">
        <f t="shared" si="1"/>
        <v>May</v>
      </c>
      <c r="C10098" s="20" t="s">
        <v>92</v>
      </c>
      <c r="D10098" s="19" t="s">
        <v>93</v>
      </c>
      <c r="E10098" s="19" t="s">
        <v>19</v>
      </c>
      <c r="F10098" s="21">
        <v>2.0</v>
      </c>
      <c r="G10098" s="22">
        <v>40697.0</v>
      </c>
      <c r="H10098" s="15" t="str">
        <f t="shared" si="2"/>
        <v>Base Range</v>
      </c>
      <c r="I10098" s="22">
        <v>51927.0</v>
      </c>
      <c r="J10098" s="23">
        <f t="shared" si="3"/>
        <v>0.7837348586</v>
      </c>
      <c r="K10098" s="24" t="str">
        <f t="shared" si="4"/>
        <v>Target Not Meet</v>
      </c>
    </row>
    <row r="10099" ht="22.5" customHeight="1">
      <c r="A10099" s="18">
        <v>45802.0</v>
      </c>
      <c r="B10099" s="19" t="str">
        <f t="shared" si="1"/>
        <v>May</v>
      </c>
      <c r="C10099" s="20" t="s">
        <v>92</v>
      </c>
      <c r="D10099" s="19" t="s">
        <v>98</v>
      </c>
      <c r="E10099" s="19" t="s">
        <v>34</v>
      </c>
      <c r="F10099" s="21">
        <v>2.0</v>
      </c>
      <c r="G10099" s="22">
        <v>59874.0</v>
      </c>
      <c r="H10099" s="15" t="str">
        <f t="shared" si="2"/>
        <v>Medium Range</v>
      </c>
      <c r="I10099" s="22">
        <v>74806.0</v>
      </c>
      <c r="J10099" s="23">
        <f t="shared" si="3"/>
        <v>0.800390343</v>
      </c>
      <c r="K10099" s="24" t="str">
        <f t="shared" si="4"/>
        <v>Target Not Meet</v>
      </c>
    </row>
    <row r="10100" ht="22.5" customHeight="1">
      <c r="A10100" s="18">
        <v>45802.0</v>
      </c>
      <c r="B10100" s="19" t="str">
        <f t="shared" si="1"/>
        <v>May</v>
      </c>
      <c r="C10100" s="20" t="s">
        <v>92</v>
      </c>
      <c r="D10100" s="19" t="s">
        <v>98</v>
      </c>
      <c r="E10100" s="19" t="s">
        <v>34</v>
      </c>
      <c r="F10100" s="21">
        <v>3.0</v>
      </c>
      <c r="G10100" s="22">
        <v>54744.0</v>
      </c>
      <c r="H10100" s="15" t="str">
        <f t="shared" si="2"/>
        <v>Medium Range</v>
      </c>
      <c r="I10100" s="22">
        <v>62059.0</v>
      </c>
      <c r="J10100" s="23">
        <f t="shared" si="3"/>
        <v>0.8821282973</v>
      </c>
      <c r="K10100" s="24" t="str">
        <f t="shared" si="4"/>
        <v>Target Not Meet</v>
      </c>
    </row>
    <row r="10101" ht="22.5" customHeight="1">
      <c r="A10101" s="18">
        <v>45802.0</v>
      </c>
      <c r="B10101" s="19" t="str">
        <f t="shared" si="1"/>
        <v>May</v>
      </c>
      <c r="C10101" s="20" t="s">
        <v>92</v>
      </c>
      <c r="D10101" s="19" t="s">
        <v>93</v>
      </c>
      <c r="E10101" s="19" t="s">
        <v>68</v>
      </c>
      <c r="F10101" s="21">
        <v>1.0</v>
      </c>
      <c r="G10101" s="22">
        <v>31412.0</v>
      </c>
      <c r="H10101" s="15" t="str">
        <f t="shared" si="2"/>
        <v>Base Range</v>
      </c>
      <c r="I10101" s="22">
        <v>37852.0</v>
      </c>
      <c r="J10101" s="23">
        <f t="shared" si="3"/>
        <v>0.8298636796</v>
      </c>
      <c r="K10101" s="24" t="str">
        <f t="shared" si="4"/>
        <v>Target Not Meet</v>
      </c>
    </row>
    <row r="10102" ht="22.5" customHeight="1">
      <c r="A10102" s="18">
        <v>45802.0</v>
      </c>
      <c r="B10102" s="19" t="str">
        <f t="shared" si="1"/>
        <v>May</v>
      </c>
      <c r="C10102" s="20" t="s">
        <v>92</v>
      </c>
      <c r="D10102" s="19" t="s">
        <v>98</v>
      </c>
      <c r="E10102" s="19" t="s">
        <v>34</v>
      </c>
      <c r="F10102" s="21">
        <v>2.0</v>
      </c>
      <c r="G10102" s="22">
        <v>69058.0</v>
      </c>
      <c r="H10102" s="15" t="str">
        <f t="shared" si="2"/>
        <v>Medium Range</v>
      </c>
      <c r="I10102" s="22">
        <v>89696.0</v>
      </c>
      <c r="J10102" s="23">
        <f t="shared" si="3"/>
        <v>0.7699117017</v>
      </c>
      <c r="K10102" s="24" t="str">
        <f t="shared" si="4"/>
        <v>Target Not Meet</v>
      </c>
    </row>
    <row r="10103" ht="22.5" customHeight="1">
      <c r="A10103" s="18">
        <v>45802.0</v>
      </c>
      <c r="B10103" s="19" t="str">
        <f t="shared" si="1"/>
        <v>May</v>
      </c>
      <c r="C10103" s="20" t="s">
        <v>92</v>
      </c>
      <c r="D10103" s="19" t="s">
        <v>98</v>
      </c>
      <c r="E10103" s="19" t="s">
        <v>23</v>
      </c>
      <c r="F10103" s="21">
        <v>1.0</v>
      </c>
      <c r="G10103" s="22">
        <v>32479.0</v>
      </c>
      <c r="H10103" s="15" t="str">
        <f t="shared" si="2"/>
        <v>Base Range</v>
      </c>
      <c r="I10103" s="22">
        <v>41621.0</v>
      </c>
      <c r="J10103" s="23">
        <f t="shared" si="3"/>
        <v>0.780351265</v>
      </c>
      <c r="K10103" s="24" t="str">
        <f t="shared" si="4"/>
        <v>Target Not Meet</v>
      </c>
    </row>
    <row r="10104" ht="22.5" customHeight="1">
      <c r="A10104" s="18">
        <v>45802.0</v>
      </c>
      <c r="B10104" s="19" t="str">
        <f t="shared" si="1"/>
        <v>May</v>
      </c>
      <c r="C10104" s="20" t="s">
        <v>92</v>
      </c>
      <c r="D10104" s="19" t="s">
        <v>144</v>
      </c>
      <c r="E10104" s="19" t="s">
        <v>26</v>
      </c>
      <c r="F10104" s="21">
        <v>2.0</v>
      </c>
      <c r="G10104" s="22">
        <v>49470.0</v>
      </c>
      <c r="H10104" s="15" t="str">
        <f t="shared" si="2"/>
        <v>Base Range</v>
      </c>
      <c r="I10104" s="22">
        <v>40770.0</v>
      </c>
      <c r="J10104" s="23">
        <f t="shared" si="3"/>
        <v>1.2133922</v>
      </c>
      <c r="K10104" s="24" t="str">
        <f t="shared" si="4"/>
        <v>Over Achived</v>
      </c>
    </row>
    <row r="10105" ht="22.5" customHeight="1">
      <c r="A10105" s="18">
        <v>45802.0</v>
      </c>
      <c r="B10105" s="19" t="str">
        <f t="shared" si="1"/>
        <v>May</v>
      </c>
      <c r="C10105" s="20" t="s">
        <v>92</v>
      </c>
      <c r="D10105" s="19" t="s">
        <v>144</v>
      </c>
      <c r="E10105" s="19" t="s">
        <v>68</v>
      </c>
      <c r="F10105" s="21">
        <v>1.0</v>
      </c>
      <c r="G10105" s="22">
        <v>33411.0</v>
      </c>
      <c r="H10105" s="15" t="str">
        <f t="shared" si="2"/>
        <v>Base Range</v>
      </c>
      <c r="I10105" s="22">
        <v>25583.0</v>
      </c>
      <c r="J10105" s="23">
        <f t="shared" si="3"/>
        <v>1.305984443</v>
      </c>
      <c r="K10105" s="24" t="str">
        <f t="shared" si="4"/>
        <v>Over Achived</v>
      </c>
    </row>
    <row r="10106" ht="22.5" customHeight="1">
      <c r="A10106" s="18">
        <v>45802.0</v>
      </c>
      <c r="B10106" s="19" t="str">
        <f t="shared" si="1"/>
        <v>May</v>
      </c>
      <c r="C10106" s="20" t="s">
        <v>92</v>
      </c>
      <c r="D10106" s="25" t="s">
        <v>149</v>
      </c>
      <c r="E10106" s="19" t="s">
        <v>38</v>
      </c>
      <c r="F10106" s="21">
        <v>2.0</v>
      </c>
      <c r="G10106" s="22">
        <v>41557.0</v>
      </c>
      <c r="H10106" s="15" t="str">
        <f t="shared" si="2"/>
        <v>Base Range</v>
      </c>
      <c r="I10106" s="22">
        <v>31926.0</v>
      </c>
      <c r="J10106" s="23">
        <f t="shared" si="3"/>
        <v>1.301666353</v>
      </c>
      <c r="K10106" s="24" t="str">
        <f t="shared" si="4"/>
        <v>Over Achived</v>
      </c>
    </row>
    <row r="10107" ht="22.5" customHeight="1">
      <c r="A10107" s="18">
        <v>45802.0</v>
      </c>
      <c r="B10107" s="19" t="str">
        <f t="shared" si="1"/>
        <v>May</v>
      </c>
      <c r="C10107" s="20" t="s">
        <v>92</v>
      </c>
      <c r="D10107" s="25" t="s">
        <v>149</v>
      </c>
      <c r="E10107" s="19" t="s">
        <v>19</v>
      </c>
      <c r="F10107" s="21">
        <v>1.0</v>
      </c>
      <c r="G10107" s="22">
        <v>39648.0</v>
      </c>
      <c r="H10107" s="15" t="str">
        <f t="shared" si="2"/>
        <v>Base Range</v>
      </c>
      <c r="I10107" s="22">
        <v>36240.0</v>
      </c>
      <c r="J10107" s="23">
        <f t="shared" si="3"/>
        <v>1.094039735</v>
      </c>
      <c r="K10107" s="24" t="str">
        <f t="shared" si="4"/>
        <v>Over Achived</v>
      </c>
    </row>
    <row r="10108" ht="22.5" customHeight="1">
      <c r="A10108" s="18">
        <v>45802.0</v>
      </c>
      <c r="B10108" s="19" t="str">
        <f t="shared" si="1"/>
        <v>May</v>
      </c>
      <c r="C10108" s="20" t="s">
        <v>92</v>
      </c>
      <c r="D10108" s="19" t="s">
        <v>98</v>
      </c>
      <c r="E10108" s="19" t="s">
        <v>34</v>
      </c>
      <c r="F10108" s="21">
        <v>3.0</v>
      </c>
      <c r="G10108" s="22">
        <v>69537.0</v>
      </c>
      <c r="H10108" s="15" t="str">
        <f t="shared" si="2"/>
        <v>Medium Range</v>
      </c>
      <c r="I10108" s="22">
        <v>81294.0</v>
      </c>
      <c r="J10108" s="23">
        <f t="shared" si="3"/>
        <v>0.8553767806</v>
      </c>
      <c r="K10108" s="24" t="str">
        <f t="shared" si="4"/>
        <v>Target Not Meet</v>
      </c>
    </row>
    <row r="10109" ht="22.5" customHeight="1">
      <c r="A10109" s="18">
        <v>45803.0</v>
      </c>
      <c r="B10109" s="19" t="str">
        <f t="shared" si="1"/>
        <v>May</v>
      </c>
      <c r="C10109" s="20" t="s">
        <v>13</v>
      </c>
      <c r="D10109" s="19" t="s">
        <v>169</v>
      </c>
      <c r="E10109" s="19" t="s">
        <v>34</v>
      </c>
      <c r="F10109" s="21">
        <v>2.0</v>
      </c>
      <c r="G10109" s="22">
        <v>37217.0</v>
      </c>
      <c r="H10109" s="15" t="str">
        <f t="shared" si="2"/>
        <v>Base Range</v>
      </c>
      <c r="I10109" s="22">
        <v>45914.0</v>
      </c>
      <c r="J10109" s="23">
        <f t="shared" si="3"/>
        <v>0.8105806508</v>
      </c>
      <c r="K10109" s="24" t="str">
        <f t="shared" si="4"/>
        <v>Target Not Meet</v>
      </c>
    </row>
    <row r="10110" ht="22.5" customHeight="1">
      <c r="A10110" s="18">
        <v>45803.0</v>
      </c>
      <c r="B10110" s="19" t="str">
        <f t="shared" si="1"/>
        <v>May</v>
      </c>
      <c r="C10110" s="20" t="s">
        <v>13</v>
      </c>
      <c r="D10110" s="19" t="s">
        <v>37</v>
      </c>
      <c r="E10110" s="19" t="s">
        <v>19</v>
      </c>
      <c r="F10110" s="21">
        <v>1.0</v>
      </c>
      <c r="G10110" s="22">
        <v>23911.0</v>
      </c>
      <c r="H10110" s="15" t="str">
        <f t="shared" si="2"/>
        <v>Base Range</v>
      </c>
      <c r="I10110" s="22">
        <v>27876.0</v>
      </c>
      <c r="J10110" s="23">
        <f t="shared" si="3"/>
        <v>0.8577629502</v>
      </c>
      <c r="K10110" s="24" t="str">
        <f t="shared" si="4"/>
        <v>Target Not Meet</v>
      </c>
    </row>
    <row r="10111" ht="22.5" customHeight="1">
      <c r="A10111" s="18">
        <v>45803.0</v>
      </c>
      <c r="B10111" s="19" t="str">
        <f t="shared" si="1"/>
        <v>May</v>
      </c>
      <c r="C10111" s="20" t="s">
        <v>13</v>
      </c>
      <c r="D10111" s="19" t="s">
        <v>169</v>
      </c>
      <c r="E10111" s="19" t="s">
        <v>63</v>
      </c>
      <c r="F10111" s="21">
        <v>2.0</v>
      </c>
      <c r="G10111" s="22">
        <v>39024.0</v>
      </c>
      <c r="H10111" s="15" t="str">
        <f t="shared" si="2"/>
        <v>Base Range</v>
      </c>
      <c r="I10111" s="22">
        <v>43159.0</v>
      </c>
      <c r="J10111" s="23">
        <f t="shared" si="3"/>
        <v>0.904191478</v>
      </c>
      <c r="K10111" s="24" t="str">
        <f t="shared" si="4"/>
        <v>Target Not Meet</v>
      </c>
    </row>
    <row r="10112" ht="22.5" customHeight="1">
      <c r="A10112" s="18">
        <v>45803.0</v>
      </c>
      <c r="B10112" s="19" t="str">
        <f t="shared" si="1"/>
        <v>May</v>
      </c>
      <c r="C10112" s="20" t="s">
        <v>13</v>
      </c>
      <c r="D10112" s="19" t="s">
        <v>169</v>
      </c>
      <c r="E10112" s="19" t="s">
        <v>68</v>
      </c>
      <c r="F10112" s="21">
        <v>1.0</v>
      </c>
      <c r="G10112" s="22">
        <v>21794.0</v>
      </c>
      <c r="H10112" s="15" t="str">
        <f t="shared" si="2"/>
        <v>Base Range</v>
      </c>
      <c r="I10112" s="22">
        <v>26390.0</v>
      </c>
      <c r="J10112" s="23">
        <f t="shared" si="3"/>
        <v>0.8258431224</v>
      </c>
      <c r="K10112" s="24" t="str">
        <f t="shared" si="4"/>
        <v>Target Not Meet</v>
      </c>
    </row>
    <row r="10113" ht="22.5" customHeight="1">
      <c r="A10113" s="18">
        <v>45803.0</v>
      </c>
      <c r="B10113" s="19" t="str">
        <f t="shared" si="1"/>
        <v>May</v>
      </c>
      <c r="C10113" s="20" t="s">
        <v>13</v>
      </c>
      <c r="D10113" s="19" t="s">
        <v>37</v>
      </c>
      <c r="E10113" s="19" t="s">
        <v>9</v>
      </c>
      <c r="F10113" s="21">
        <v>2.0</v>
      </c>
      <c r="G10113" s="22">
        <v>50776.0</v>
      </c>
      <c r="H10113" s="15" t="str">
        <f t="shared" si="2"/>
        <v>Medium Range</v>
      </c>
      <c r="I10113" s="22">
        <v>59356.0</v>
      </c>
      <c r="J10113" s="23">
        <f t="shared" si="3"/>
        <v>0.8554484804</v>
      </c>
      <c r="K10113" s="24" t="str">
        <f t="shared" si="4"/>
        <v>Target Not Meet</v>
      </c>
    </row>
    <row r="10114" ht="22.5" customHeight="1">
      <c r="A10114" s="18">
        <v>45803.0</v>
      </c>
      <c r="B10114" s="19" t="str">
        <f t="shared" si="1"/>
        <v>May</v>
      </c>
      <c r="C10114" s="20" t="s">
        <v>13</v>
      </c>
      <c r="D10114" s="19" t="s">
        <v>37</v>
      </c>
      <c r="E10114" s="19" t="s">
        <v>19</v>
      </c>
      <c r="F10114" s="21">
        <v>1.0</v>
      </c>
      <c r="G10114" s="22">
        <v>27186.0</v>
      </c>
      <c r="H10114" s="15" t="str">
        <f t="shared" si="2"/>
        <v>Base Range</v>
      </c>
      <c r="I10114" s="22">
        <v>33543.0</v>
      </c>
      <c r="J10114" s="23">
        <f t="shared" si="3"/>
        <v>0.8104820678</v>
      </c>
      <c r="K10114" s="24" t="str">
        <f t="shared" si="4"/>
        <v>Target Not Meet</v>
      </c>
    </row>
    <row r="10115" ht="22.5" customHeight="1">
      <c r="A10115" s="18">
        <v>45803.0</v>
      </c>
      <c r="B10115" s="19" t="str">
        <f t="shared" si="1"/>
        <v>May</v>
      </c>
      <c r="C10115" s="20" t="s">
        <v>13</v>
      </c>
      <c r="D10115" s="19" t="s">
        <v>37</v>
      </c>
      <c r="E10115" s="19" t="s">
        <v>23</v>
      </c>
      <c r="F10115" s="21">
        <v>1.0</v>
      </c>
      <c r="G10115" s="22">
        <v>25489.0</v>
      </c>
      <c r="H10115" s="15" t="str">
        <f t="shared" si="2"/>
        <v>Base Range</v>
      </c>
      <c r="I10115" s="22">
        <v>29214.0</v>
      </c>
      <c r="J10115" s="23">
        <f t="shared" si="3"/>
        <v>0.8724926405</v>
      </c>
      <c r="K10115" s="24" t="str">
        <f t="shared" si="4"/>
        <v>Target Not Meet</v>
      </c>
    </row>
    <row r="10116" ht="22.5" customHeight="1">
      <c r="A10116" s="18">
        <v>45803.0</v>
      </c>
      <c r="B10116" s="19" t="str">
        <f t="shared" si="1"/>
        <v>May</v>
      </c>
      <c r="C10116" s="20" t="s">
        <v>13</v>
      </c>
      <c r="D10116" s="19" t="s">
        <v>18</v>
      </c>
      <c r="E10116" s="19" t="s">
        <v>38</v>
      </c>
      <c r="F10116" s="21">
        <v>1.0</v>
      </c>
      <c r="G10116" s="22">
        <v>33424.0</v>
      </c>
      <c r="H10116" s="15" t="str">
        <f t="shared" si="2"/>
        <v>Base Range</v>
      </c>
      <c r="I10116" s="22">
        <v>28025.0</v>
      </c>
      <c r="J10116" s="23">
        <f t="shared" si="3"/>
        <v>1.19264942</v>
      </c>
      <c r="K10116" s="24" t="str">
        <f t="shared" si="4"/>
        <v>Over Achived</v>
      </c>
    </row>
    <row r="10117" ht="22.5" customHeight="1">
      <c r="A10117" s="18">
        <v>45803.0</v>
      </c>
      <c r="B10117" s="19" t="str">
        <f t="shared" si="1"/>
        <v>May</v>
      </c>
      <c r="C10117" s="20" t="s">
        <v>13</v>
      </c>
      <c r="D10117" s="19" t="s">
        <v>29</v>
      </c>
      <c r="E10117" s="19" t="s">
        <v>34</v>
      </c>
      <c r="F10117" s="21">
        <v>2.0</v>
      </c>
      <c r="G10117" s="22">
        <v>46344.0</v>
      </c>
      <c r="H10117" s="15" t="str">
        <f t="shared" si="2"/>
        <v>Base Range</v>
      </c>
      <c r="I10117" s="22">
        <v>54906.0</v>
      </c>
      <c r="J10117" s="23">
        <f t="shared" si="3"/>
        <v>0.8440607584</v>
      </c>
      <c r="K10117" s="24" t="str">
        <f t="shared" si="4"/>
        <v>Target Not Meet</v>
      </c>
    </row>
    <row r="10118" ht="22.5" customHeight="1">
      <c r="A10118" s="18">
        <v>45803.0</v>
      </c>
      <c r="B10118" s="19" t="str">
        <f t="shared" si="1"/>
        <v>May</v>
      </c>
      <c r="C10118" s="20" t="s">
        <v>13</v>
      </c>
      <c r="D10118" s="19" t="s">
        <v>29</v>
      </c>
      <c r="E10118" s="19" t="s">
        <v>34</v>
      </c>
      <c r="F10118" s="21">
        <v>2.0</v>
      </c>
      <c r="G10118" s="22">
        <v>45721.0</v>
      </c>
      <c r="H10118" s="15" t="str">
        <f t="shared" si="2"/>
        <v>Base Range</v>
      </c>
      <c r="I10118" s="22">
        <v>54715.0</v>
      </c>
      <c r="J10118" s="23">
        <f t="shared" si="3"/>
        <v>0.8356209449</v>
      </c>
      <c r="K10118" s="24" t="str">
        <f t="shared" si="4"/>
        <v>Target Not Meet</v>
      </c>
    </row>
    <row r="10119" ht="22.5" customHeight="1">
      <c r="A10119" s="18">
        <v>45803.0</v>
      </c>
      <c r="B10119" s="19" t="str">
        <f t="shared" si="1"/>
        <v>May</v>
      </c>
      <c r="C10119" s="20" t="s">
        <v>13</v>
      </c>
      <c r="D10119" s="19" t="s">
        <v>18</v>
      </c>
      <c r="E10119" s="19" t="s">
        <v>9</v>
      </c>
      <c r="F10119" s="21">
        <v>2.0</v>
      </c>
      <c r="G10119" s="22">
        <v>42004.0</v>
      </c>
      <c r="H10119" s="15" t="str">
        <f t="shared" si="2"/>
        <v>Base Range</v>
      </c>
      <c r="I10119" s="22">
        <v>37815.0</v>
      </c>
      <c r="J10119" s="23">
        <f t="shared" si="3"/>
        <v>1.110776147</v>
      </c>
      <c r="K10119" s="24" t="str">
        <f t="shared" si="4"/>
        <v>Over Achived</v>
      </c>
    </row>
    <row r="10120" ht="22.5" customHeight="1">
      <c r="A10120" s="18">
        <v>45803.0</v>
      </c>
      <c r="B10120" s="19" t="str">
        <f t="shared" si="1"/>
        <v>May</v>
      </c>
      <c r="C10120" s="20" t="s">
        <v>13</v>
      </c>
      <c r="D10120" s="19" t="s">
        <v>18</v>
      </c>
      <c r="E10120" s="19" t="s">
        <v>9</v>
      </c>
      <c r="F10120" s="21">
        <v>2.0</v>
      </c>
      <c r="G10120" s="22">
        <v>43935.0</v>
      </c>
      <c r="H10120" s="15" t="str">
        <f t="shared" si="2"/>
        <v>Base Range</v>
      </c>
      <c r="I10120" s="22">
        <v>38286.0</v>
      </c>
      <c r="J10120" s="23">
        <f t="shared" si="3"/>
        <v>1.147547406</v>
      </c>
      <c r="K10120" s="24" t="str">
        <f t="shared" si="4"/>
        <v>Over Achived</v>
      </c>
    </row>
    <row r="10121" ht="22.5" customHeight="1">
      <c r="A10121" s="18">
        <v>45803.0</v>
      </c>
      <c r="B10121" s="19" t="str">
        <f t="shared" si="1"/>
        <v>May</v>
      </c>
      <c r="C10121" s="20" t="s">
        <v>13</v>
      </c>
      <c r="D10121" s="19" t="s">
        <v>18</v>
      </c>
      <c r="E10121" s="19" t="s">
        <v>26</v>
      </c>
      <c r="F10121" s="21">
        <v>1.0</v>
      </c>
      <c r="G10121" s="22">
        <v>28450.0</v>
      </c>
      <c r="H10121" s="15" t="str">
        <f t="shared" si="2"/>
        <v>Base Range</v>
      </c>
      <c r="I10121" s="22">
        <v>24430.0</v>
      </c>
      <c r="J10121" s="23">
        <f t="shared" si="3"/>
        <v>1.164551781</v>
      </c>
      <c r="K10121" s="24" t="str">
        <f t="shared" si="4"/>
        <v>Over Achived</v>
      </c>
    </row>
    <row r="10122" ht="22.5" customHeight="1">
      <c r="A10122" s="18">
        <v>45803.0</v>
      </c>
      <c r="B10122" s="19" t="str">
        <f t="shared" si="1"/>
        <v>May</v>
      </c>
      <c r="C10122" s="20" t="s">
        <v>13</v>
      </c>
      <c r="D10122" s="19" t="s">
        <v>18</v>
      </c>
      <c r="E10122" s="19" t="s">
        <v>9</v>
      </c>
      <c r="F10122" s="21">
        <v>2.0</v>
      </c>
      <c r="G10122" s="22">
        <v>50390.0</v>
      </c>
      <c r="H10122" s="15" t="str">
        <f t="shared" si="2"/>
        <v>Medium Range</v>
      </c>
      <c r="I10122" s="22">
        <v>46117.0</v>
      </c>
      <c r="J10122" s="23">
        <f t="shared" si="3"/>
        <v>1.092655637</v>
      </c>
      <c r="K10122" s="24" t="str">
        <f t="shared" si="4"/>
        <v>Over Achived</v>
      </c>
    </row>
    <row r="10123" ht="22.5" customHeight="1">
      <c r="A10123" s="18">
        <v>45803.0</v>
      </c>
      <c r="B10123" s="19" t="str">
        <f t="shared" si="1"/>
        <v>May</v>
      </c>
      <c r="C10123" s="20" t="s">
        <v>57</v>
      </c>
      <c r="D10123" s="19" t="s">
        <v>58</v>
      </c>
      <c r="E10123" s="19" t="s">
        <v>9</v>
      </c>
      <c r="F10123" s="21">
        <v>1.0</v>
      </c>
      <c r="G10123" s="22">
        <v>33190.0</v>
      </c>
      <c r="H10123" s="15" t="str">
        <f t="shared" si="2"/>
        <v>Base Range</v>
      </c>
      <c r="I10123" s="22">
        <v>24325.0</v>
      </c>
      <c r="J10123" s="23">
        <f t="shared" si="3"/>
        <v>1.364439877</v>
      </c>
      <c r="K10123" s="24" t="str">
        <f t="shared" si="4"/>
        <v>Over Achived</v>
      </c>
    </row>
    <row r="10124" ht="22.5" customHeight="1">
      <c r="A10124" s="18">
        <v>45803.0</v>
      </c>
      <c r="B10124" s="19" t="str">
        <f t="shared" si="1"/>
        <v>May</v>
      </c>
      <c r="C10124" s="20" t="s">
        <v>13</v>
      </c>
      <c r="D10124" s="19" t="s">
        <v>29</v>
      </c>
      <c r="E10124" s="19" t="s">
        <v>19</v>
      </c>
      <c r="F10124" s="21">
        <v>1.0</v>
      </c>
      <c r="G10124" s="22">
        <v>24855.0</v>
      </c>
      <c r="H10124" s="15" t="str">
        <f t="shared" si="2"/>
        <v>Base Range</v>
      </c>
      <c r="I10124" s="22">
        <v>28830.0</v>
      </c>
      <c r="J10124" s="23">
        <f t="shared" si="3"/>
        <v>0.8621227888</v>
      </c>
      <c r="K10124" s="24" t="str">
        <f t="shared" si="4"/>
        <v>Target Not Meet</v>
      </c>
    </row>
    <row r="10125" ht="22.5" customHeight="1">
      <c r="A10125" s="18">
        <v>45803.0</v>
      </c>
      <c r="B10125" s="19" t="str">
        <f t="shared" si="1"/>
        <v>May</v>
      </c>
      <c r="C10125" s="20" t="s">
        <v>57</v>
      </c>
      <c r="D10125" s="19" t="s">
        <v>58</v>
      </c>
      <c r="E10125" s="19" t="s">
        <v>26</v>
      </c>
      <c r="F10125" s="21">
        <v>1.0</v>
      </c>
      <c r="G10125" s="22">
        <v>28368.0</v>
      </c>
      <c r="H10125" s="15" t="str">
        <f t="shared" si="2"/>
        <v>Base Range</v>
      </c>
      <c r="I10125" s="22">
        <v>21950.0</v>
      </c>
      <c r="J10125" s="23">
        <f t="shared" si="3"/>
        <v>1.2923918</v>
      </c>
      <c r="K10125" s="24" t="str">
        <f t="shared" si="4"/>
        <v>Over Achived</v>
      </c>
    </row>
    <row r="10126" ht="22.5" customHeight="1">
      <c r="A10126" s="18">
        <v>45803.0</v>
      </c>
      <c r="B10126" s="19" t="str">
        <f t="shared" si="1"/>
        <v>May</v>
      </c>
      <c r="C10126" s="20" t="s">
        <v>57</v>
      </c>
      <c r="D10126" s="19" t="s">
        <v>85</v>
      </c>
      <c r="E10126" s="19" t="s">
        <v>9</v>
      </c>
      <c r="F10126" s="21">
        <v>1.0</v>
      </c>
      <c r="G10126" s="22">
        <v>31591.0</v>
      </c>
      <c r="H10126" s="15" t="str">
        <f t="shared" si="2"/>
        <v>Base Range</v>
      </c>
      <c r="I10126" s="22">
        <v>34350.0</v>
      </c>
      <c r="J10126" s="23">
        <f t="shared" si="3"/>
        <v>0.9196797671</v>
      </c>
      <c r="K10126" s="24" t="str">
        <f t="shared" si="4"/>
        <v>Target Not Meet</v>
      </c>
    </row>
    <row r="10127" ht="22.5" customHeight="1">
      <c r="A10127" s="18">
        <v>45803.0</v>
      </c>
      <c r="B10127" s="19" t="str">
        <f t="shared" si="1"/>
        <v>May</v>
      </c>
      <c r="C10127" s="20" t="s">
        <v>57</v>
      </c>
      <c r="D10127" s="25" t="s">
        <v>62</v>
      </c>
      <c r="E10127" s="19" t="s">
        <v>63</v>
      </c>
      <c r="F10127" s="21">
        <v>1.0</v>
      </c>
      <c r="G10127" s="22">
        <v>15034.0</v>
      </c>
      <c r="H10127" s="15" t="str">
        <f t="shared" si="2"/>
        <v>Base Range</v>
      </c>
      <c r="I10127" s="22">
        <v>13829.0</v>
      </c>
      <c r="J10127" s="23">
        <f t="shared" si="3"/>
        <v>1.087135729</v>
      </c>
      <c r="K10127" s="24" t="str">
        <f t="shared" si="4"/>
        <v>Over Achived</v>
      </c>
    </row>
    <row r="10128" ht="22.5" customHeight="1">
      <c r="A10128" s="18">
        <v>45803.0</v>
      </c>
      <c r="B10128" s="19" t="str">
        <f t="shared" si="1"/>
        <v>May</v>
      </c>
      <c r="C10128" s="20" t="s">
        <v>57</v>
      </c>
      <c r="D10128" s="19" t="s">
        <v>85</v>
      </c>
      <c r="E10128" s="19" t="s">
        <v>34</v>
      </c>
      <c r="F10128" s="21">
        <v>1.0</v>
      </c>
      <c r="G10128" s="22">
        <v>33808.0</v>
      </c>
      <c r="H10128" s="15" t="str">
        <f t="shared" si="2"/>
        <v>Base Range</v>
      </c>
      <c r="I10128" s="22">
        <v>43196.0</v>
      </c>
      <c r="J10128" s="23">
        <f t="shared" si="3"/>
        <v>0.7826650616</v>
      </c>
      <c r="K10128" s="24" t="str">
        <f t="shared" si="4"/>
        <v>Target Not Meet</v>
      </c>
    </row>
    <row r="10129" ht="22.5" customHeight="1">
      <c r="A10129" s="18">
        <v>45803.0</v>
      </c>
      <c r="B10129" s="19" t="str">
        <f t="shared" si="1"/>
        <v>May</v>
      </c>
      <c r="C10129" s="20" t="s">
        <v>13</v>
      </c>
      <c r="D10129" s="19" t="s">
        <v>14</v>
      </c>
      <c r="E10129" s="19" t="s">
        <v>63</v>
      </c>
      <c r="F10129" s="21">
        <v>2.0</v>
      </c>
      <c r="G10129" s="22">
        <v>48624.0</v>
      </c>
      <c r="H10129" s="15" t="str">
        <f t="shared" si="2"/>
        <v>Base Range</v>
      </c>
      <c r="I10129" s="22">
        <v>36947.0</v>
      </c>
      <c r="J10129" s="23">
        <f t="shared" si="3"/>
        <v>1.316047311</v>
      </c>
      <c r="K10129" s="24" t="str">
        <f t="shared" si="4"/>
        <v>Over Achived</v>
      </c>
    </row>
    <row r="10130" ht="22.5" customHeight="1">
      <c r="A10130" s="18">
        <v>45803.0</v>
      </c>
      <c r="B10130" s="19" t="str">
        <f t="shared" si="1"/>
        <v>May</v>
      </c>
      <c r="C10130" s="20" t="s">
        <v>57</v>
      </c>
      <c r="D10130" s="19" t="s">
        <v>85</v>
      </c>
      <c r="E10130" s="19" t="s">
        <v>19</v>
      </c>
      <c r="F10130" s="21">
        <v>1.0</v>
      </c>
      <c r="G10130" s="22">
        <v>16713.0</v>
      </c>
      <c r="H10130" s="15" t="str">
        <f t="shared" si="2"/>
        <v>Base Range</v>
      </c>
      <c r="I10130" s="22">
        <v>21614.0</v>
      </c>
      <c r="J10130" s="23">
        <f t="shared" si="3"/>
        <v>0.7732488202</v>
      </c>
      <c r="K10130" s="24" t="str">
        <f t="shared" si="4"/>
        <v>Target Not Meet</v>
      </c>
    </row>
    <row r="10131" ht="22.5" customHeight="1">
      <c r="A10131" s="18">
        <v>45803.0</v>
      </c>
      <c r="B10131" s="19" t="str">
        <f t="shared" si="1"/>
        <v>May</v>
      </c>
      <c r="C10131" s="20" t="s">
        <v>57</v>
      </c>
      <c r="D10131" s="19" t="s">
        <v>85</v>
      </c>
      <c r="E10131" s="19" t="s">
        <v>9</v>
      </c>
      <c r="F10131" s="21">
        <v>1.0</v>
      </c>
      <c r="G10131" s="22">
        <v>36508.0</v>
      </c>
      <c r="H10131" s="15" t="str">
        <f t="shared" si="2"/>
        <v>Base Range</v>
      </c>
      <c r="I10131" s="22">
        <v>46845.0</v>
      </c>
      <c r="J10131" s="23">
        <f t="shared" si="3"/>
        <v>0.7793361084</v>
      </c>
      <c r="K10131" s="24" t="str">
        <f t="shared" si="4"/>
        <v>Target Not Meet</v>
      </c>
    </row>
    <row r="10132" ht="22.5" customHeight="1">
      <c r="A10132" s="18">
        <v>45803.0</v>
      </c>
      <c r="B10132" s="19" t="str">
        <f t="shared" si="1"/>
        <v>May</v>
      </c>
      <c r="C10132" s="20" t="s">
        <v>57</v>
      </c>
      <c r="D10132" s="19" t="s">
        <v>80</v>
      </c>
      <c r="E10132" s="19" t="s">
        <v>23</v>
      </c>
      <c r="F10132" s="21">
        <v>1.0</v>
      </c>
      <c r="G10132" s="22">
        <v>15659.0</v>
      </c>
      <c r="H10132" s="15" t="str">
        <f t="shared" si="2"/>
        <v>Base Range</v>
      </c>
      <c r="I10132" s="22">
        <v>16540.0</v>
      </c>
      <c r="J10132" s="23">
        <f t="shared" si="3"/>
        <v>0.9467351874</v>
      </c>
      <c r="K10132" s="24" t="str">
        <f t="shared" si="4"/>
        <v>Target Not Meet</v>
      </c>
    </row>
    <row r="10133" ht="22.5" customHeight="1">
      <c r="A10133" s="18">
        <v>45803.0</v>
      </c>
      <c r="B10133" s="19" t="str">
        <f t="shared" si="1"/>
        <v>May</v>
      </c>
      <c r="C10133" s="20" t="s">
        <v>57</v>
      </c>
      <c r="D10133" s="19" t="s">
        <v>80</v>
      </c>
      <c r="E10133" s="19" t="s">
        <v>19</v>
      </c>
      <c r="F10133" s="21">
        <v>1.0</v>
      </c>
      <c r="G10133" s="22">
        <v>18021.0</v>
      </c>
      <c r="H10133" s="15" t="str">
        <f t="shared" si="2"/>
        <v>Base Range</v>
      </c>
      <c r="I10133" s="22">
        <v>20628.0</v>
      </c>
      <c r="J10133" s="23">
        <f t="shared" si="3"/>
        <v>0.8736183828</v>
      </c>
      <c r="K10133" s="24" t="str">
        <f t="shared" si="4"/>
        <v>Target Not Meet</v>
      </c>
    </row>
    <row r="10134" ht="22.5" customHeight="1">
      <c r="A10134" s="18">
        <v>45803.0</v>
      </c>
      <c r="B10134" s="19" t="str">
        <f t="shared" si="1"/>
        <v>May</v>
      </c>
      <c r="C10134" s="20" t="s">
        <v>57</v>
      </c>
      <c r="D10134" s="19" t="s">
        <v>80</v>
      </c>
      <c r="E10134" s="19" t="s">
        <v>19</v>
      </c>
      <c r="F10134" s="21">
        <v>1.0</v>
      </c>
      <c r="G10134" s="22">
        <v>19510.0</v>
      </c>
      <c r="H10134" s="15" t="str">
        <f t="shared" si="2"/>
        <v>Base Range</v>
      </c>
      <c r="I10134" s="22">
        <v>21186.0</v>
      </c>
      <c r="J10134" s="23">
        <f t="shared" si="3"/>
        <v>0.9208911545</v>
      </c>
      <c r="K10134" s="24" t="str">
        <f t="shared" si="4"/>
        <v>Target Not Meet</v>
      </c>
    </row>
    <row r="10135" ht="22.5" customHeight="1">
      <c r="A10135" s="18">
        <v>45803.0</v>
      </c>
      <c r="B10135" s="19" t="str">
        <f t="shared" si="1"/>
        <v>May</v>
      </c>
      <c r="C10135" s="20" t="s">
        <v>57</v>
      </c>
      <c r="D10135" s="19" t="s">
        <v>80</v>
      </c>
      <c r="E10135" s="19" t="s">
        <v>26</v>
      </c>
      <c r="F10135" s="21">
        <v>1.0</v>
      </c>
      <c r="G10135" s="22">
        <v>26742.0</v>
      </c>
      <c r="H10135" s="15" t="str">
        <f t="shared" si="2"/>
        <v>Base Range</v>
      </c>
      <c r="I10135" s="22">
        <v>28331.0</v>
      </c>
      <c r="J10135" s="23">
        <f t="shared" si="3"/>
        <v>0.9439130281</v>
      </c>
      <c r="K10135" s="24" t="str">
        <f t="shared" si="4"/>
        <v>Target Not Meet</v>
      </c>
    </row>
    <row r="10136" ht="22.5" customHeight="1">
      <c r="A10136" s="18">
        <v>45803.0</v>
      </c>
      <c r="B10136" s="19" t="str">
        <f t="shared" si="1"/>
        <v>May</v>
      </c>
      <c r="C10136" s="20" t="s">
        <v>57</v>
      </c>
      <c r="D10136" s="19" t="s">
        <v>80</v>
      </c>
      <c r="E10136" s="19" t="s">
        <v>63</v>
      </c>
      <c r="F10136" s="21">
        <v>1.0</v>
      </c>
      <c r="G10136" s="22">
        <v>13598.0</v>
      </c>
      <c r="H10136" s="15" t="str">
        <f t="shared" si="2"/>
        <v>Base Range</v>
      </c>
      <c r="I10136" s="22">
        <v>17086.0</v>
      </c>
      <c r="J10136" s="23">
        <f t="shared" si="3"/>
        <v>0.7958562566</v>
      </c>
      <c r="K10136" s="24" t="str">
        <f t="shared" si="4"/>
        <v>Target Not Meet</v>
      </c>
    </row>
    <row r="10137" ht="22.5" customHeight="1">
      <c r="A10137" s="18">
        <v>45803.0</v>
      </c>
      <c r="B10137" s="19" t="str">
        <f t="shared" si="1"/>
        <v>May</v>
      </c>
      <c r="C10137" s="20" t="s">
        <v>57</v>
      </c>
      <c r="D10137" s="19" t="s">
        <v>71</v>
      </c>
      <c r="E10137" s="19" t="s">
        <v>63</v>
      </c>
      <c r="F10137" s="21">
        <v>1.0</v>
      </c>
      <c r="G10137" s="22">
        <v>13880.0</v>
      </c>
      <c r="H10137" s="15" t="str">
        <f t="shared" si="2"/>
        <v>Base Range</v>
      </c>
      <c r="I10137" s="22">
        <v>15297.0</v>
      </c>
      <c r="J10137" s="23">
        <f t="shared" si="3"/>
        <v>0.9073674577</v>
      </c>
      <c r="K10137" s="24" t="str">
        <f t="shared" si="4"/>
        <v>Target Not Meet</v>
      </c>
    </row>
    <row r="10138" ht="22.5" customHeight="1">
      <c r="A10138" s="18">
        <v>45803.0</v>
      </c>
      <c r="B10138" s="19" t="str">
        <f t="shared" si="1"/>
        <v>May</v>
      </c>
      <c r="C10138" s="20" t="s">
        <v>57</v>
      </c>
      <c r="D10138" s="19" t="s">
        <v>71</v>
      </c>
      <c r="E10138" s="19" t="s">
        <v>23</v>
      </c>
      <c r="F10138" s="21">
        <v>1.0</v>
      </c>
      <c r="G10138" s="22">
        <v>19210.0</v>
      </c>
      <c r="H10138" s="15" t="str">
        <f t="shared" si="2"/>
        <v>Base Range</v>
      </c>
      <c r="I10138" s="22">
        <v>23474.0</v>
      </c>
      <c r="J10138" s="23">
        <f t="shared" si="3"/>
        <v>0.8183522195</v>
      </c>
      <c r="K10138" s="24" t="str">
        <f t="shared" si="4"/>
        <v>Target Not Meet</v>
      </c>
    </row>
    <row r="10139" ht="22.5" customHeight="1">
      <c r="A10139" s="18">
        <v>45803.0</v>
      </c>
      <c r="B10139" s="19" t="str">
        <f t="shared" si="1"/>
        <v>May</v>
      </c>
      <c r="C10139" s="20" t="s">
        <v>57</v>
      </c>
      <c r="D10139" s="19" t="s">
        <v>71</v>
      </c>
      <c r="E10139" s="19" t="s">
        <v>68</v>
      </c>
      <c r="F10139" s="21">
        <v>1.0</v>
      </c>
      <c r="G10139" s="22">
        <v>14640.0</v>
      </c>
      <c r="H10139" s="15" t="str">
        <f t="shared" si="2"/>
        <v>Base Range</v>
      </c>
      <c r="I10139" s="22">
        <v>16081.0</v>
      </c>
      <c r="J10139" s="23">
        <f t="shared" si="3"/>
        <v>0.9103911448</v>
      </c>
      <c r="K10139" s="24" t="str">
        <f t="shared" si="4"/>
        <v>Target Not Meet</v>
      </c>
    </row>
    <row r="10140" ht="22.5" customHeight="1">
      <c r="A10140" s="18">
        <v>45803.0</v>
      </c>
      <c r="B10140" s="19" t="str">
        <f t="shared" si="1"/>
        <v>May</v>
      </c>
      <c r="C10140" s="20" t="s">
        <v>57</v>
      </c>
      <c r="D10140" s="19" t="s">
        <v>71</v>
      </c>
      <c r="E10140" s="19" t="s">
        <v>38</v>
      </c>
      <c r="F10140" s="21">
        <v>1.0</v>
      </c>
      <c r="G10140" s="22">
        <v>22131.0</v>
      </c>
      <c r="H10140" s="15" t="str">
        <f t="shared" si="2"/>
        <v>Base Range</v>
      </c>
      <c r="I10140" s="22">
        <v>24160.0</v>
      </c>
      <c r="J10140" s="23">
        <f t="shared" si="3"/>
        <v>0.9160182119</v>
      </c>
      <c r="K10140" s="24" t="str">
        <f t="shared" si="4"/>
        <v>Target Not Meet</v>
      </c>
    </row>
    <row r="10141" ht="22.5" customHeight="1">
      <c r="A10141" s="18">
        <v>45803.0</v>
      </c>
      <c r="B10141" s="19" t="str">
        <f t="shared" si="1"/>
        <v>May</v>
      </c>
      <c r="C10141" s="20" t="s">
        <v>57</v>
      </c>
      <c r="D10141" s="19" t="s">
        <v>71</v>
      </c>
      <c r="E10141" s="19" t="s">
        <v>19</v>
      </c>
      <c r="F10141" s="21">
        <v>1.0</v>
      </c>
      <c r="G10141" s="22">
        <v>18304.0</v>
      </c>
      <c r="H10141" s="15" t="str">
        <f t="shared" si="2"/>
        <v>Base Range</v>
      </c>
      <c r="I10141" s="22">
        <v>20147.0</v>
      </c>
      <c r="J10141" s="23">
        <f t="shared" si="3"/>
        <v>0.9085223606</v>
      </c>
      <c r="K10141" s="24" t="str">
        <f t="shared" si="4"/>
        <v>Target Not Meet</v>
      </c>
    </row>
    <row r="10142" ht="22.5" customHeight="1">
      <c r="A10142" s="18">
        <v>45803.0</v>
      </c>
      <c r="B10142" s="19" t="str">
        <f t="shared" si="1"/>
        <v>May</v>
      </c>
      <c r="C10142" s="20" t="s">
        <v>57</v>
      </c>
      <c r="D10142" s="25" t="s">
        <v>62</v>
      </c>
      <c r="E10142" s="19" t="s">
        <v>9</v>
      </c>
      <c r="F10142" s="21">
        <v>1.0</v>
      </c>
      <c r="G10142" s="22">
        <v>35872.0</v>
      </c>
      <c r="H10142" s="15" t="str">
        <f t="shared" si="2"/>
        <v>Base Range</v>
      </c>
      <c r="I10142" s="22">
        <v>29316.0</v>
      </c>
      <c r="J10142" s="23">
        <f t="shared" si="3"/>
        <v>1.223632146</v>
      </c>
      <c r="K10142" s="24" t="str">
        <f t="shared" si="4"/>
        <v>Over Achived</v>
      </c>
    </row>
    <row r="10143" ht="22.5" customHeight="1">
      <c r="A10143" s="18">
        <v>45803.0</v>
      </c>
      <c r="B10143" s="19" t="str">
        <f t="shared" si="1"/>
        <v>May</v>
      </c>
      <c r="C10143" s="20" t="s">
        <v>57</v>
      </c>
      <c r="D10143" s="25" t="s">
        <v>62</v>
      </c>
      <c r="E10143" s="19" t="s">
        <v>9</v>
      </c>
      <c r="F10143" s="21">
        <v>1.0</v>
      </c>
      <c r="G10143" s="22">
        <v>38587.0</v>
      </c>
      <c r="H10143" s="15" t="str">
        <f t="shared" si="2"/>
        <v>Base Range</v>
      </c>
      <c r="I10143" s="22">
        <v>32757.0</v>
      </c>
      <c r="J10143" s="23">
        <f t="shared" si="3"/>
        <v>1.177977226</v>
      </c>
      <c r="K10143" s="24" t="str">
        <f t="shared" si="4"/>
        <v>Over Achived</v>
      </c>
    </row>
    <row r="10144" ht="22.5" customHeight="1">
      <c r="A10144" s="18">
        <v>45803.0</v>
      </c>
      <c r="B10144" s="19" t="str">
        <f t="shared" si="1"/>
        <v>May</v>
      </c>
      <c r="C10144" s="20" t="s">
        <v>13</v>
      </c>
      <c r="D10144" s="19" t="s">
        <v>14</v>
      </c>
      <c r="E10144" s="19" t="s">
        <v>68</v>
      </c>
      <c r="F10144" s="21">
        <v>1.0</v>
      </c>
      <c r="G10144" s="22">
        <v>20437.0</v>
      </c>
      <c r="H10144" s="15" t="str">
        <f t="shared" si="2"/>
        <v>Base Range</v>
      </c>
      <c r="I10144" s="22">
        <v>18975.0</v>
      </c>
      <c r="J10144" s="23">
        <f t="shared" si="3"/>
        <v>1.077048748</v>
      </c>
      <c r="K10144" s="24" t="str">
        <f t="shared" si="4"/>
        <v>Over Achived</v>
      </c>
    </row>
    <row r="10145" ht="22.5" customHeight="1">
      <c r="A10145" s="18">
        <v>45803.0</v>
      </c>
      <c r="B10145" s="19" t="str">
        <f t="shared" si="1"/>
        <v>May</v>
      </c>
      <c r="C10145" s="20" t="s">
        <v>13</v>
      </c>
      <c r="D10145" s="19" t="s">
        <v>14</v>
      </c>
      <c r="E10145" s="19" t="s">
        <v>63</v>
      </c>
      <c r="F10145" s="21">
        <v>2.0</v>
      </c>
      <c r="G10145" s="22">
        <v>44103.0</v>
      </c>
      <c r="H10145" s="15" t="str">
        <f t="shared" si="2"/>
        <v>Base Range</v>
      </c>
      <c r="I10145" s="22">
        <v>33619.0</v>
      </c>
      <c r="J10145" s="23">
        <f t="shared" si="3"/>
        <v>1.311847467</v>
      </c>
      <c r="K10145" s="24" t="str">
        <f t="shared" si="4"/>
        <v>Over Achived</v>
      </c>
    </row>
    <row r="10146" ht="22.5" customHeight="1">
      <c r="A10146" s="18">
        <v>45803.0</v>
      </c>
      <c r="B10146" s="19" t="str">
        <f t="shared" si="1"/>
        <v>May</v>
      </c>
      <c r="C10146" s="20" t="s">
        <v>7</v>
      </c>
      <c r="D10146" s="19" t="s">
        <v>8</v>
      </c>
      <c r="E10146" s="19" t="s">
        <v>26</v>
      </c>
      <c r="F10146" s="21">
        <v>5.0</v>
      </c>
      <c r="G10146" s="22">
        <v>131837.0</v>
      </c>
      <c r="H10146" s="15" t="str">
        <f t="shared" si="2"/>
        <v>Very High Range</v>
      </c>
      <c r="I10146" s="22">
        <v>110683.0</v>
      </c>
      <c r="J10146" s="23">
        <f t="shared" si="3"/>
        <v>1.191122395</v>
      </c>
      <c r="K10146" s="24" t="str">
        <f t="shared" si="4"/>
        <v>Over Achived</v>
      </c>
    </row>
    <row r="10147" ht="22.5" customHeight="1">
      <c r="A10147" s="18">
        <v>45803.0</v>
      </c>
      <c r="B10147" s="19" t="str">
        <f t="shared" si="1"/>
        <v>May</v>
      </c>
      <c r="C10147" s="20" t="s">
        <v>7</v>
      </c>
      <c r="D10147" s="19" t="s">
        <v>131</v>
      </c>
      <c r="E10147" s="19" t="s">
        <v>38</v>
      </c>
      <c r="F10147" s="21">
        <v>2.0</v>
      </c>
      <c r="G10147" s="22">
        <v>54691.0</v>
      </c>
      <c r="H10147" s="15" t="str">
        <f t="shared" si="2"/>
        <v>Medium Range</v>
      </c>
      <c r="I10147" s="22">
        <v>39178.0</v>
      </c>
      <c r="J10147" s="23">
        <f t="shared" si="3"/>
        <v>1.39596202</v>
      </c>
      <c r="K10147" s="24" t="str">
        <f t="shared" si="4"/>
        <v>Over Achived</v>
      </c>
    </row>
    <row r="10148" ht="22.5" customHeight="1">
      <c r="A10148" s="18">
        <v>45803.0</v>
      </c>
      <c r="B10148" s="19" t="str">
        <f t="shared" si="1"/>
        <v>May</v>
      </c>
      <c r="C10148" s="20" t="s">
        <v>7</v>
      </c>
      <c r="D10148" s="19" t="s">
        <v>131</v>
      </c>
      <c r="E10148" s="19" t="s">
        <v>63</v>
      </c>
      <c r="F10148" s="21">
        <v>1.0</v>
      </c>
      <c r="G10148" s="22">
        <v>32607.0</v>
      </c>
      <c r="H10148" s="15" t="str">
        <f t="shared" si="2"/>
        <v>Base Range</v>
      </c>
      <c r="I10148" s="22">
        <v>26132.0</v>
      </c>
      <c r="J10148" s="23">
        <f t="shared" si="3"/>
        <v>1.247780499</v>
      </c>
      <c r="K10148" s="24" t="str">
        <f t="shared" si="4"/>
        <v>Over Achived</v>
      </c>
    </row>
    <row r="10149" ht="22.5" customHeight="1">
      <c r="A10149" s="18">
        <v>45803.0</v>
      </c>
      <c r="B10149" s="19" t="str">
        <f t="shared" si="1"/>
        <v>May</v>
      </c>
      <c r="C10149" s="20" t="s">
        <v>7</v>
      </c>
      <c r="D10149" s="19" t="s">
        <v>131</v>
      </c>
      <c r="E10149" s="19" t="s">
        <v>26</v>
      </c>
      <c r="F10149" s="21">
        <v>5.0</v>
      </c>
      <c r="G10149" s="22">
        <v>113773.0</v>
      </c>
      <c r="H10149" s="15" t="str">
        <f t="shared" si="2"/>
        <v>Very High Range</v>
      </c>
      <c r="I10149" s="22">
        <v>98317.0</v>
      </c>
      <c r="J10149" s="23">
        <f t="shared" si="3"/>
        <v>1.157205773</v>
      </c>
      <c r="K10149" s="24" t="str">
        <f t="shared" si="4"/>
        <v>Over Achived</v>
      </c>
    </row>
    <row r="10150" ht="22.5" customHeight="1">
      <c r="A10150" s="18">
        <v>45803.0</v>
      </c>
      <c r="B10150" s="19" t="str">
        <f t="shared" si="1"/>
        <v>May</v>
      </c>
      <c r="C10150" s="20" t="s">
        <v>7</v>
      </c>
      <c r="D10150" s="19" t="s">
        <v>131</v>
      </c>
      <c r="E10150" s="19" t="s">
        <v>34</v>
      </c>
      <c r="F10150" s="21">
        <v>3.0</v>
      </c>
      <c r="G10150" s="22">
        <v>69017.0</v>
      </c>
      <c r="H10150" s="15" t="str">
        <f t="shared" si="2"/>
        <v>Medium Range</v>
      </c>
      <c r="I10150" s="22">
        <v>54400.0</v>
      </c>
      <c r="J10150" s="23">
        <f t="shared" si="3"/>
        <v>1.268694853</v>
      </c>
      <c r="K10150" s="24" t="str">
        <f t="shared" si="4"/>
        <v>Over Achived</v>
      </c>
    </row>
    <row r="10151" ht="22.5" customHeight="1">
      <c r="A10151" s="18">
        <v>45803.0</v>
      </c>
      <c r="B10151" s="19" t="str">
        <f t="shared" si="1"/>
        <v>May</v>
      </c>
      <c r="C10151" s="20" t="s">
        <v>7</v>
      </c>
      <c r="D10151" s="19" t="s">
        <v>126</v>
      </c>
      <c r="E10151" s="19" t="s">
        <v>63</v>
      </c>
      <c r="F10151" s="21">
        <v>1.0</v>
      </c>
      <c r="G10151" s="22">
        <v>35109.0</v>
      </c>
      <c r="H10151" s="15" t="str">
        <f t="shared" si="2"/>
        <v>Base Range</v>
      </c>
      <c r="I10151" s="22">
        <v>30037.0</v>
      </c>
      <c r="J10151" s="23">
        <f t="shared" si="3"/>
        <v>1.168858408</v>
      </c>
      <c r="K10151" s="24" t="str">
        <f t="shared" si="4"/>
        <v>Over Achived</v>
      </c>
    </row>
    <row r="10152" ht="22.5" customHeight="1">
      <c r="A10152" s="18">
        <v>45803.0</v>
      </c>
      <c r="B10152" s="19" t="str">
        <f t="shared" si="1"/>
        <v>May</v>
      </c>
      <c r="C10152" s="20" t="s">
        <v>7</v>
      </c>
      <c r="D10152" s="19" t="s">
        <v>126</v>
      </c>
      <c r="E10152" s="19" t="s">
        <v>23</v>
      </c>
      <c r="F10152" s="21">
        <v>2.0</v>
      </c>
      <c r="G10152" s="22">
        <v>42991.0</v>
      </c>
      <c r="H10152" s="15" t="str">
        <f t="shared" si="2"/>
        <v>Base Range</v>
      </c>
      <c r="I10152" s="22">
        <v>30540.0</v>
      </c>
      <c r="J10152" s="23">
        <f t="shared" si="3"/>
        <v>1.407694826</v>
      </c>
      <c r="K10152" s="24" t="str">
        <f t="shared" si="4"/>
        <v>Over Achived</v>
      </c>
    </row>
    <row r="10153" ht="22.5" customHeight="1">
      <c r="A10153" s="18">
        <v>45803.0</v>
      </c>
      <c r="B10153" s="19" t="str">
        <f t="shared" si="1"/>
        <v>May</v>
      </c>
      <c r="C10153" s="20" t="s">
        <v>7</v>
      </c>
      <c r="D10153" s="19" t="s">
        <v>118</v>
      </c>
      <c r="E10153" s="19" t="s">
        <v>38</v>
      </c>
      <c r="F10153" s="21">
        <v>2.0</v>
      </c>
      <c r="G10153" s="22">
        <v>48545.0</v>
      </c>
      <c r="H10153" s="15" t="str">
        <f t="shared" si="2"/>
        <v>Base Range</v>
      </c>
      <c r="I10153" s="22">
        <v>41278.0</v>
      </c>
      <c r="J10153" s="23">
        <f t="shared" si="3"/>
        <v>1.176050196</v>
      </c>
      <c r="K10153" s="24" t="str">
        <f t="shared" si="4"/>
        <v>Over Achived</v>
      </c>
    </row>
    <row r="10154" ht="22.5" customHeight="1">
      <c r="A10154" s="18">
        <v>45803.0</v>
      </c>
      <c r="B10154" s="19" t="str">
        <f t="shared" si="1"/>
        <v>May</v>
      </c>
      <c r="C10154" s="20" t="s">
        <v>7</v>
      </c>
      <c r="D10154" s="19" t="s">
        <v>118</v>
      </c>
      <c r="E10154" s="19" t="s">
        <v>38</v>
      </c>
      <c r="F10154" s="21">
        <v>2.0</v>
      </c>
      <c r="G10154" s="22">
        <v>55912.0</v>
      </c>
      <c r="H10154" s="15" t="str">
        <f t="shared" si="2"/>
        <v>Medium Range</v>
      </c>
      <c r="I10154" s="22">
        <v>47553.0</v>
      </c>
      <c r="J10154" s="23">
        <f t="shared" si="3"/>
        <v>1.175782811</v>
      </c>
      <c r="K10154" s="24" t="str">
        <f t="shared" si="4"/>
        <v>Over Achived</v>
      </c>
    </row>
    <row r="10155" ht="22.5" customHeight="1">
      <c r="A10155" s="18">
        <v>45803.0</v>
      </c>
      <c r="B10155" s="19" t="str">
        <f t="shared" si="1"/>
        <v>May</v>
      </c>
      <c r="C10155" s="20" t="s">
        <v>7</v>
      </c>
      <c r="D10155" s="19" t="s">
        <v>106</v>
      </c>
      <c r="E10155" s="19" t="s">
        <v>38</v>
      </c>
      <c r="F10155" s="21">
        <v>2.0</v>
      </c>
      <c r="G10155" s="22">
        <v>52178.0</v>
      </c>
      <c r="H10155" s="15" t="str">
        <f t="shared" si="2"/>
        <v>Medium Range</v>
      </c>
      <c r="I10155" s="22">
        <v>43157.0</v>
      </c>
      <c r="J10155" s="23">
        <f t="shared" si="3"/>
        <v>1.209027504</v>
      </c>
      <c r="K10155" s="24" t="str">
        <f t="shared" si="4"/>
        <v>Over Achived</v>
      </c>
    </row>
    <row r="10156" ht="22.5" customHeight="1">
      <c r="A10156" s="18">
        <v>45803.0</v>
      </c>
      <c r="B10156" s="19" t="str">
        <f t="shared" si="1"/>
        <v>May</v>
      </c>
      <c r="C10156" s="20" t="s">
        <v>7</v>
      </c>
      <c r="D10156" s="19" t="s">
        <v>106</v>
      </c>
      <c r="E10156" s="19" t="s">
        <v>63</v>
      </c>
      <c r="F10156" s="21">
        <v>1.0</v>
      </c>
      <c r="G10156" s="22">
        <v>33478.0</v>
      </c>
      <c r="H10156" s="15" t="str">
        <f t="shared" si="2"/>
        <v>Base Range</v>
      </c>
      <c r="I10156" s="22">
        <v>26795.0</v>
      </c>
      <c r="J10156" s="23">
        <f t="shared" si="3"/>
        <v>1.249412204</v>
      </c>
      <c r="K10156" s="24" t="str">
        <f t="shared" si="4"/>
        <v>Over Achived</v>
      </c>
    </row>
    <row r="10157" ht="22.5" customHeight="1">
      <c r="A10157" s="18">
        <v>45803.0</v>
      </c>
      <c r="B10157" s="19" t="str">
        <f t="shared" si="1"/>
        <v>May</v>
      </c>
      <c r="C10157" s="20" t="s">
        <v>7</v>
      </c>
      <c r="D10157" s="19" t="s">
        <v>106</v>
      </c>
      <c r="E10157" s="19" t="s">
        <v>38</v>
      </c>
      <c r="F10157" s="21">
        <v>2.0</v>
      </c>
      <c r="G10157" s="22">
        <v>52954.0</v>
      </c>
      <c r="H10157" s="15" t="str">
        <f t="shared" si="2"/>
        <v>Medium Range</v>
      </c>
      <c r="I10157" s="22">
        <v>50066.0</v>
      </c>
      <c r="J10157" s="23">
        <f t="shared" si="3"/>
        <v>1.057683857</v>
      </c>
      <c r="K10157" s="24" t="str">
        <f t="shared" si="4"/>
        <v>Over Achived</v>
      </c>
    </row>
    <row r="10158" ht="22.5" customHeight="1">
      <c r="A10158" s="18">
        <v>45803.0</v>
      </c>
      <c r="B10158" s="19" t="str">
        <f t="shared" si="1"/>
        <v>May</v>
      </c>
      <c r="C10158" s="20" t="s">
        <v>7</v>
      </c>
      <c r="D10158" s="19" t="s">
        <v>106</v>
      </c>
      <c r="E10158" s="19" t="s">
        <v>19</v>
      </c>
      <c r="F10158" s="21">
        <v>2.0</v>
      </c>
      <c r="G10158" s="22">
        <v>39055.0</v>
      </c>
      <c r="H10158" s="15" t="str">
        <f t="shared" si="2"/>
        <v>Base Range</v>
      </c>
      <c r="I10158" s="22">
        <v>30001.0</v>
      </c>
      <c r="J10158" s="23">
        <f t="shared" si="3"/>
        <v>1.30178994</v>
      </c>
      <c r="K10158" s="24" t="str">
        <f t="shared" si="4"/>
        <v>Over Achived</v>
      </c>
    </row>
    <row r="10159" ht="22.5" customHeight="1">
      <c r="A10159" s="18">
        <v>45803.0</v>
      </c>
      <c r="B10159" s="19" t="str">
        <f t="shared" si="1"/>
        <v>May</v>
      </c>
      <c r="C10159" s="20" t="s">
        <v>7</v>
      </c>
      <c r="D10159" s="19" t="s">
        <v>106</v>
      </c>
      <c r="E10159" s="19" t="s">
        <v>34</v>
      </c>
      <c r="F10159" s="21">
        <v>3.0</v>
      </c>
      <c r="G10159" s="22">
        <v>73454.0</v>
      </c>
      <c r="H10159" s="15" t="str">
        <f t="shared" si="2"/>
        <v>High Range</v>
      </c>
      <c r="I10159" s="22">
        <v>53846.0</v>
      </c>
      <c r="J10159" s="23">
        <f t="shared" si="3"/>
        <v>1.364149612</v>
      </c>
      <c r="K10159" s="24" t="str">
        <f t="shared" si="4"/>
        <v>Over Achived</v>
      </c>
    </row>
    <row r="10160" ht="22.5" customHeight="1">
      <c r="A10160" s="18">
        <v>45803.0</v>
      </c>
      <c r="B10160" s="19" t="str">
        <f t="shared" si="1"/>
        <v>May</v>
      </c>
      <c r="C10160" s="20" t="s">
        <v>7</v>
      </c>
      <c r="D10160" s="19" t="s">
        <v>8</v>
      </c>
      <c r="E10160" s="19" t="s">
        <v>19</v>
      </c>
      <c r="F10160" s="21">
        <v>2.0</v>
      </c>
      <c r="G10160" s="22">
        <v>49667.0</v>
      </c>
      <c r="H10160" s="15" t="str">
        <f t="shared" si="2"/>
        <v>Base Range</v>
      </c>
      <c r="I10160" s="22">
        <v>47073.0</v>
      </c>
      <c r="J10160" s="23">
        <f t="shared" si="3"/>
        <v>1.055105899</v>
      </c>
      <c r="K10160" s="24" t="str">
        <f t="shared" si="4"/>
        <v>Over Achived</v>
      </c>
    </row>
    <row r="10161" ht="22.5" customHeight="1">
      <c r="A10161" s="18">
        <v>45803.0</v>
      </c>
      <c r="B10161" s="19" t="str">
        <f t="shared" si="1"/>
        <v>May</v>
      </c>
      <c r="C10161" s="20" t="s">
        <v>13</v>
      </c>
      <c r="D10161" s="19" t="s">
        <v>14</v>
      </c>
      <c r="E10161" s="19" t="s">
        <v>23</v>
      </c>
      <c r="F10161" s="21">
        <v>1.0</v>
      </c>
      <c r="G10161" s="22">
        <v>22771.0</v>
      </c>
      <c r="H10161" s="15" t="str">
        <f t="shared" si="2"/>
        <v>Base Range</v>
      </c>
      <c r="I10161" s="22">
        <v>20800.0</v>
      </c>
      <c r="J10161" s="23">
        <f t="shared" si="3"/>
        <v>1.094759615</v>
      </c>
      <c r="K10161" s="24" t="str">
        <f t="shared" si="4"/>
        <v>Over Achived</v>
      </c>
    </row>
    <row r="10162" ht="22.5" customHeight="1">
      <c r="A10162" s="18">
        <v>45803.0</v>
      </c>
      <c r="B10162" s="19" t="str">
        <f t="shared" si="1"/>
        <v>May</v>
      </c>
      <c r="C10162" s="20" t="s">
        <v>92</v>
      </c>
      <c r="D10162" s="19" t="s">
        <v>158</v>
      </c>
      <c r="E10162" s="19" t="s">
        <v>26</v>
      </c>
      <c r="F10162" s="21">
        <v>2.0</v>
      </c>
      <c r="G10162" s="22">
        <v>39767.0</v>
      </c>
      <c r="H10162" s="15" t="str">
        <f t="shared" si="2"/>
        <v>Base Range</v>
      </c>
      <c r="I10162" s="22">
        <v>31803.0</v>
      </c>
      <c r="J10162" s="23">
        <f t="shared" si="3"/>
        <v>1.250416627</v>
      </c>
      <c r="K10162" s="24" t="str">
        <f t="shared" si="4"/>
        <v>Over Achived</v>
      </c>
    </row>
    <row r="10163" ht="22.5" customHeight="1">
      <c r="A10163" s="18">
        <v>45803.0</v>
      </c>
      <c r="B10163" s="19" t="str">
        <f t="shared" si="1"/>
        <v>May</v>
      </c>
      <c r="C10163" s="20" t="s">
        <v>92</v>
      </c>
      <c r="D10163" s="19" t="s">
        <v>158</v>
      </c>
      <c r="E10163" s="19" t="s">
        <v>38</v>
      </c>
      <c r="F10163" s="21">
        <v>2.0</v>
      </c>
      <c r="G10163" s="22">
        <v>46713.0</v>
      </c>
      <c r="H10163" s="15" t="str">
        <f t="shared" si="2"/>
        <v>Base Range</v>
      </c>
      <c r="I10163" s="22">
        <v>41376.0</v>
      </c>
      <c r="J10163" s="23">
        <f t="shared" si="3"/>
        <v>1.128987819</v>
      </c>
      <c r="K10163" s="24" t="str">
        <f t="shared" si="4"/>
        <v>Over Achived</v>
      </c>
    </row>
    <row r="10164" ht="22.5" customHeight="1">
      <c r="A10164" s="18">
        <v>45803.0</v>
      </c>
      <c r="B10164" s="19" t="str">
        <f t="shared" si="1"/>
        <v>May</v>
      </c>
      <c r="C10164" s="20" t="s">
        <v>7</v>
      </c>
      <c r="D10164" s="19" t="s">
        <v>126</v>
      </c>
      <c r="E10164" s="19" t="s">
        <v>19</v>
      </c>
      <c r="F10164" s="21">
        <v>1.0</v>
      </c>
      <c r="G10164" s="22">
        <v>46568.0</v>
      </c>
      <c r="H10164" s="15" t="str">
        <f t="shared" si="2"/>
        <v>Base Range</v>
      </c>
      <c r="I10164" s="22">
        <v>39989.0</v>
      </c>
      <c r="J10164" s="23">
        <f t="shared" si="3"/>
        <v>1.164520243</v>
      </c>
      <c r="K10164" s="24" t="str">
        <f t="shared" si="4"/>
        <v>Over Achived</v>
      </c>
    </row>
    <row r="10165" ht="22.5" customHeight="1">
      <c r="A10165" s="18">
        <v>45803.0</v>
      </c>
      <c r="B10165" s="19" t="str">
        <f t="shared" si="1"/>
        <v>May</v>
      </c>
      <c r="C10165" s="20" t="s">
        <v>92</v>
      </c>
      <c r="D10165" s="25" t="s">
        <v>149</v>
      </c>
      <c r="E10165" s="19" t="s">
        <v>9</v>
      </c>
      <c r="F10165" s="21">
        <v>2.0</v>
      </c>
      <c r="G10165" s="22">
        <v>57402.0</v>
      </c>
      <c r="H10165" s="15" t="str">
        <f t="shared" si="2"/>
        <v>Medium Range</v>
      </c>
      <c r="I10165" s="22">
        <v>45205.0</v>
      </c>
      <c r="J10165" s="23">
        <f t="shared" si="3"/>
        <v>1.269815286</v>
      </c>
      <c r="K10165" s="24" t="str">
        <f t="shared" si="4"/>
        <v>Over Achived</v>
      </c>
    </row>
    <row r="10166" ht="22.5" customHeight="1">
      <c r="A10166" s="18">
        <v>45803.0</v>
      </c>
      <c r="B10166" s="19" t="str">
        <f t="shared" si="1"/>
        <v>May</v>
      </c>
      <c r="C10166" s="20" t="s">
        <v>92</v>
      </c>
      <c r="D10166" s="19" t="s">
        <v>158</v>
      </c>
      <c r="E10166" s="19" t="s">
        <v>19</v>
      </c>
      <c r="F10166" s="21">
        <v>1.0</v>
      </c>
      <c r="G10166" s="22">
        <v>32485.0</v>
      </c>
      <c r="H10166" s="15" t="str">
        <f t="shared" si="2"/>
        <v>Base Range</v>
      </c>
      <c r="I10166" s="22">
        <v>25574.0</v>
      </c>
      <c r="J10166" s="23">
        <f t="shared" si="3"/>
        <v>1.270235395</v>
      </c>
      <c r="K10166" s="24" t="str">
        <f t="shared" si="4"/>
        <v>Over Achived</v>
      </c>
    </row>
    <row r="10167" ht="22.5" customHeight="1">
      <c r="A10167" s="18">
        <v>45803.0</v>
      </c>
      <c r="B10167" s="19" t="str">
        <f t="shared" si="1"/>
        <v>May</v>
      </c>
      <c r="C10167" s="20" t="s">
        <v>92</v>
      </c>
      <c r="D10167" s="19" t="s">
        <v>93</v>
      </c>
      <c r="E10167" s="19" t="s">
        <v>19</v>
      </c>
      <c r="F10167" s="21">
        <v>1.0</v>
      </c>
      <c r="G10167" s="22">
        <v>39846.0</v>
      </c>
      <c r="H10167" s="15" t="str">
        <f t="shared" si="2"/>
        <v>Base Range</v>
      </c>
      <c r="I10167" s="22">
        <v>48787.0</v>
      </c>
      <c r="J10167" s="23">
        <f t="shared" si="3"/>
        <v>0.816733966</v>
      </c>
      <c r="K10167" s="24" t="str">
        <f t="shared" si="4"/>
        <v>Target Not Meet</v>
      </c>
    </row>
    <row r="10168" ht="22.5" customHeight="1">
      <c r="A10168" s="18">
        <v>45803.0</v>
      </c>
      <c r="B10168" s="19" t="str">
        <f t="shared" si="1"/>
        <v>May</v>
      </c>
      <c r="C10168" s="20" t="s">
        <v>92</v>
      </c>
      <c r="D10168" s="19" t="s">
        <v>93</v>
      </c>
      <c r="E10168" s="19" t="s">
        <v>9</v>
      </c>
      <c r="F10168" s="21">
        <v>3.0</v>
      </c>
      <c r="G10168" s="22">
        <v>61124.0</v>
      </c>
      <c r="H10168" s="15" t="str">
        <f t="shared" si="2"/>
        <v>Medium Range</v>
      </c>
      <c r="I10168" s="22">
        <v>78335.0</v>
      </c>
      <c r="J10168" s="23">
        <f t="shared" si="3"/>
        <v>0.7802897811</v>
      </c>
      <c r="K10168" s="24" t="str">
        <f t="shared" si="4"/>
        <v>Target Not Meet</v>
      </c>
    </row>
    <row r="10169" ht="22.5" customHeight="1">
      <c r="A10169" s="18">
        <v>45803.0</v>
      </c>
      <c r="B10169" s="19" t="str">
        <f t="shared" si="1"/>
        <v>May</v>
      </c>
      <c r="C10169" s="20" t="s">
        <v>92</v>
      </c>
      <c r="D10169" s="19" t="s">
        <v>93</v>
      </c>
      <c r="E10169" s="19" t="s">
        <v>19</v>
      </c>
      <c r="F10169" s="21">
        <v>1.0</v>
      </c>
      <c r="G10169" s="22">
        <v>36483.0</v>
      </c>
      <c r="H10169" s="15" t="str">
        <f t="shared" si="2"/>
        <v>Base Range</v>
      </c>
      <c r="I10169" s="22">
        <v>40679.0</v>
      </c>
      <c r="J10169" s="23">
        <f t="shared" si="3"/>
        <v>0.896850955</v>
      </c>
      <c r="K10169" s="24" t="str">
        <f t="shared" si="4"/>
        <v>Target Not Meet</v>
      </c>
    </row>
    <row r="10170" ht="22.5" customHeight="1">
      <c r="A10170" s="18">
        <v>45803.0</v>
      </c>
      <c r="B10170" s="19" t="str">
        <f t="shared" si="1"/>
        <v>May</v>
      </c>
      <c r="C10170" s="20" t="s">
        <v>92</v>
      </c>
      <c r="D10170" s="19" t="s">
        <v>93</v>
      </c>
      <c r="E10170" s="19" t="s">
        <v>38</v>
      </c>
      <c r="F10170" s="21">
        <v>2.0</v>
      </c>
      <c r="G10170" s="22">
        <v>48312.0</v>
      </c>
      <c r="H10170" s="15" t="str">
        <f t="shared" si="2"/>
        <v>Base Range</v>
      </c>
      <c r="I10170" s="22">
        <v>56287.0</v>
      </c>
      <c r="J10170" s="23">
        <f t="shared" si="3"/>
        <v>0.8583154192</v>
      </c>
      <c r="K10170" s="24" t="str">
        <f t="shared" si="4"/>
        <v>Target Not Meet</v>
      </c>
    </row>
    <row r="10171" ht="22.5" customHeight="1">
      <c r="A10171" s="18">
        <v>45803.0</v>
      </c>
      <c r="B10171" s="19" t="str">
        <f t="shared" si="1"/>
        <v>May</v>
      </c>
      <c r="C10171" s="20" t="s">
        <v>92</v>
      </c>
      <c r="D10171" s="19" t="s">
        <v>93</v>
      </c>
      <c r="E10171" s="19" t="s">
        <v>34</v>
      </c>
      <c r="F10171" s="21">
        <v>2.0</v>
      </c>
      <c r="G10171" s="22">
        <v>66742.0</v>
      </c>
      <c r="H10171" s="15" t="str">
        <f t="shared" si="2"/>
        <v>Medium Range</v>
      </c>
      <c r="I10171" s="22">
        <v>70937.0</v>
      </c>
      <c r="J10171" s="23">
        <f t="shared" si="3"/>
        <v>0.9408630193</v>
      </c>
      <c r="K10171" s="24" t="str">
        <f t="shared" si="4"/>
        <v>Target Not Meet</v>
      </c>
    </row>
    <row r="10172" ht="22.5" customHeight="1">
      <c r="A10172" s="18">
        <v>45803.0</v>
      </c>
      <c r="B10172" s="19" t="str">
        <f t="shared" si="1"/>
        <v>May</v>
      </c>
      <c r="C10172" s="20" t="s">
        <v>92</v>
      </c>
      <c r="D10172" s="19" t="s">
        <v>98</v>
      </c>
      <c r="E10172" s="19" t="s">
        <v>34</v>
      </c>
      <c r="F10172" s="21">
        <v>2.0</v>
      </c>
      <c r="G10172" s="22">
        <v>59450.0</v>
      </c>
      <c r="H10172" s="15" t="str">
        <f t="shared" si="2"/>
        <v>Medium Range</v>
      </c>
      <c r="I10172" s="22">
        <v>77215.0</v>
      </c>
      <c r="J10172" s="23">
        <f t="shared" si="3"/>
        <v>0.7699281228</v>
      </c>
      <c r="K10172" s="24" t="str">
        <f t="shared" si="4"/>
        <v>Target Not Meet</v>
      </c>
    </row>
    <row r="10173" ht="22.5" customHeight="1">
      <c r="A10173" s="18">
        <v>45803.0</v>
      </c>
      <c r="B10173" s="19" t="str">
        <f t="shared" si="1"/>
        <v>May</v>
      </c>
      <c r="C10173" s="20" t="s">
        <v>92</v>
      </c>
      <c r="D10173" s="19" t="s">
        <v>98</v>
      </c>
      <c r="E10173" s="19" t="s">
        <v>68</v>
      </c>
      <c r="F10173" s="21">
        <v>1.0</v>
      </c>
      <c r="G10173" s="22">
        <v>30232.0</v>
      </c>
      <c r="H10173" s="15" t="str">
        <f t="shared" si="2"/>
        <v>Base Range</v>
      </c>
      <c r="I10173" s="22">
        <v>35609.0</v>
      </c>
      <c r="J10173" s="23">
        <f t="shared" si="3"/>
        <v>0.8489988486</v>
      </c>
      <c r="K10173" s="24" t="str">
        <f t="shared" si="4"/>
        <v>Target Not Meet</v>
      </c>
    </row>
    <row r="10174" ht="22.5" customHeight="1">
      <c r="A10174" s="18">
        <v>45803.0</v>
      </c>
      <c r="B10174" s="19" t="str">
        <f t="shared" si="1"/>
        <v>May</v>
      </c>
      <c r="C10174" s="20" t="s">
        <v>13</v>
      </c>
      <c r="D10174" s="19" t="s">
        <v>14</v>
      </c>
      <c r="E10174" s="19" t="s">
        <v>9</v>
      </c>
      <c r="F10174" s="21">
        <v>2.0</v>
      </c>
      <c r="G10174" s="22">
        <v>50879.0</v>
      </c>
      <c r="H10174" s="15" t="str">
        <f t="shared" si="2"/>
        <v>Medium Range</v>
      </c>
      <c r="I10174" s="22">
        <v>38825.0</v>
      </c>
      <c r="J10174" s="23">
        <f t="shared" si="3"/>
        <v>1.310470058</v>
      </c>
      <c r="K10174" s="24" t="str">
        <f t="shared" si="4"/>
        <v>Over Achived</v>
      </c>
    </row>
    <row r="10175" ht="22.5" customHeight="1">
      <c r="A10175" s="18">
        <v>45803.0</v>
      </c>
      <c r="B10175" s="19" t="str">
        <f t="shared" si="1"/>
        <v>May</v>
      </c>
      <c r="C10175" s="20" t="s">
        <v>92</v>
      </c>
      <c r="D10175" s="19" t="s">
        <v>144</v>
      </c>
      <c r="E10175" s="19" t="s">
        <v>9</v>
      </c>
      <c r="F10175" s="21">
        <v>3.0</v>
      </c>
      <c r="G10175" s="22">
        <v>60702.0</v>
      </c>
      <c r="H10175" s="15" t="str">
        <f t="shared" si="2"/>
        <v>Medium Range</v>
      </c>
      <c r="I10175" s="22">
        <v>55140.0</v>
      </c>
      <c r="J10175" s="23">
        <f t="shared" si="3"/>
        <v>1.100870511</v>
      </c>
      <c r="K10175" s="24" t="str">
        <f t="shared" si="4"/>
        <v>Over Achived</v>
      </c>
    </row>
    <row r="10176" ht="22.5" customHeight="1">
      <c r="A10176" s="18">
        <v>45803.0</v>
      </c>
      <c r="B10176" s="19" t="str">
        <f t="shared" si="1"/>
        <v>May</v>
      </c>
      <c r="C10176" s="20" t="s">
        <v>92</v>
      </c>
      <c r="D10176" s="19" t="s">
        <v>144</v>
      </c>
      <c r="E10176" s="19" t="s">
        <v>63</v>
      </c>
      <c r="F10176" s="21">
        <v>2.0</v>
      </c>
      <c r="G10176" s="22">
        <v>57650.0</v>
      </c>
      <c r="H10176" s="15" t="str">
        <f t="shared" si="2"/>
        <v>Medium Range</v>
      </c>
      <c r="I10176" s="22">
        <v>53806.0</v>
      </c>
      <c r="J10176" s="23">
        <f t="shared" si="3"/>
        <v>1.071441847</v>
      </c>
      <c r="K10176" s="24" t="str">
        <f t="shared" si="4"/>
        <v>Over Achived</v>
      </c>
    </row>
    <row r="10177" ht="22.5" customHeight="1">
      <c r="A10177" s="18">
        <v>45803.0</v>
      </c>
      <c r="B10177" s="19" t="str">
        <f t="shared" si="1"/>
        <v>May</v>
      </c>
      <c r="C10177" s="20" t="s">
        <v>92</v>
      </c>
      <c r="D10177" s="19" t="s">
        <v>144</v>
      </c>
      <c r="E10177" s="19" t="s">
        <v>23</v>
      </c>
      <c r="F10177" s="21">
        <v>1.0</v>
      </c>
      <c r="G10177" s="22">
        <v>31949.0</v>
      </c>
      <c r="H10177" s="15" t="str">
        <f t="shared" si="2"/>
        <v>Base Range</v>
      </c>
      <c r="I10177" s="22">
        <v>26498.0</v>
      </c>
      <c r="J10177" s="23">
        <f t="shared" si="3"/>
        <v>1.205713639</v>
      </c>
      <c r="K10177" s="24" t="str">
        <f t="shared" si="4"/>
        <v>Over Achived</v>
      </c>
    </row>
    <row r="10178" ht="22.5" customHeight="1">
      <c r="A10178" s="18">
        <v>45803.0</v>
      </c>
      <c r="B10178" s="19" t="str">
        <f t="shared" si="1"/>
        <v>May</v>
      </c>
      <c r="C10178" s="20" t="s">
        <v>92</v>
      </c>
      <c r="D10178" s="25" t="s">
        <v>149</v>
      </c>
      <c r="E10178" s="19" t="s">
        <v>68</v>
      </c>
      <c r="F10178" s="21">
        <v>1.0</v>
      </c>
      <c r="G10178" s="22">
        <v>30491.0</v>
      </c>
      <c r="H10178" s="15" t="str">
        <f t="shared" si="2"/>
        <v>Base Range</v>
      </c>
      <c r="I10178" s="22">
        <v>27364.0</v>
      </c>
      <c r="J10178" s="23">
        <f t="shared" si="3"/>
        <v>1.114274229</v>
      </c>
      <c r="K10178" s="24" t="str">
        <f t="shared" si="4"/>
        <v>Over Achived</v>
      </c>
    </row>
    <row r="10179" ht="22.5" customHeight="1">
      <c r="A10179" s="18">
        <v>45803.0</v>
      </c>
      <c r="B10179" s="19" t="str">
        <f t="shared" si="1"/>
        <v>May</v>
      </c>
      <c r="C10179" s="20" t="s">
        <v>92</v>
      </c>
      <c r="D10179" s="25" t="s">
        <v>149</v>
      </c>
      <c r="E10179" s="19" t="s">
        <v>26</v>
      </c>
      <c r="F10179" s="21">
        <v>2.0</v>
      </c>
      <c r="G10179" s="22">
        <v>39862.0</v>
      </c>
      <c r="H10179" s="15" t="str">
        <f t="shared" si="2"/>
        <v>Base Range</v>
      </c>
      <c r="I10179" s="22">
        <v>35332.0</v>
      </c>
      <c r="J10179" s="23">
        <f t="shared" si="3"/>
        <v>1.128212385</v>
      </c>
      <c r="K10179" s="24" t="str">
        <f t="shared" si="4"/>
        <v>Over Achived</v>
      </c>
    </row>
    <row r="10180" ht="22.5" customHeight="1">
      <c r="A10180" s="18">
        <v>45803.0</v>
      </c>
      <c r="B10180" s="19" t="str">
        <f t="shared" si="1"/>
        <v>May</v>
      </c>
      <c r="C10180" s="20" t="s">
        <v>92</v>
      </c>
      <c r="D10180" s="25" t="s">
        <v>149</v>
      </c>
      <c r="E10180" s="19" t="s">
        <v>38</v>
      </c>
      <c r="F10180" s="21">
        <v>2.0</v>
      </c>
      <c r="G10180" s="22">
        <v>47443.0</v>
      </c>
      <c r="H10180" s="15" t="str">
        <f t="shared" si="2"/>
        <v>Base Range</v>
      </c>
      <c r="I10180" s="22">
        <v>38028.0</v>
      </c>
      <c r="J10180" s="23">
        <f t="shared" si="3"/>
        <v>1.24758073</v>
      </c>
      <c r="K10180" s="24" t="str">
        <f t="shared" si="4"/>
        <v>Over Achived</v>
      </c>
    </row>
    <row r="10181" ht="22.5" customHeight="1">
      <c r="A10181" s="18">
        <v>45803.0</v>
      </c>
      <c r="B10181" s="19" t="str">
        <f t="shared" si="1"/>
        <v>May</v>
      </c>
      <c r="C10181" s="20" t="s">
        <v>92</v>
      </c>
      <c r="D10181" s="19" t="s">
        <v>98</v>
      </c>
      <c r="E10181" s="19" t="s">
        <v>26</v>
      </c>
      <c r="F10181" s="21">
        <v>2.0</v>
      </c>
      <c r="G10181" s="22">
        <v>47464.0</v>
      </c>
      <c r="H10181" s="15" t="str">
        <f t="shared" si="2"/>
        <v>Base Range</v>
      </c>
      <c r="I10181" s="22">
        <v>61624.0</v>
      </c>
      <c r="J10181" s="23">
        <f t="shared" si="3"/>
        <v>0.770219395</v>
      </c>
      <c r="K10181" s="24" t="str">
        <f t="shared" si="4"/>
        <v>Target Not Meet</v>
      </c>
    </row>
    <row r="10182" ht="22.5" customHeight="1">
      <c r="A10182" s="18">
        <v>45804.0</v>
      </c>
      <c r="B10182" s="19" t="str">
        <f t="shared" si="1"/>
        <v>May</v>
      </c>
      <c r="C10182" s="20" t="s">
        <v>13</v>
      </c>
      <c r="D10182" s="19" t="s">
        <v>169</v>
      </c>
      <c r="E10182" s="19" t="s">
        <v>63</v>
      </c>
      <c r="F10182" s="21">
        <v>2.0</v>
      </c>
      <c r="G10182" s="22">
        <v>44179.0</v>
      </c>
      <c r="H10182" s="15" t="str">
        <f t="shared" si="2"/>
        <v>Base Range</v>
      </c>
      <c r="I10182" s="22">
        <v>53722.0</v>
      </c>
      <c r="J10182" s="23">
        <f t="shared" si="3"/>
        <v>0.8223632776</v>
      </c>
      <c r="K10182" s="24" t="str">
        <f t="shared" si="4"/>
        <v>Target Not Meet</v>
      </c>
    </row>
    <row r="10183" ht="22.5" customHeight="1">
      <c r="A10183" s="18">
        <v>45804.0</v>
      </c>
      <c r="B10183" s="19" t="str">
        <f t="shared" si="1"/>
        <v>May</v>
      </c>
      <c r="C10183" s="20" t="s">
        <v>13</v>
      </c>
      <c r="D10183" s="19" t="s">
        <v>169</v>
      </c>
      <c r="E10183" s="19" t="s">
        <v>63</v>
      </c>
      <c r="F10183" s="21">
        <v>2.0</v>
      </c>
      <c r="G10183" s="22">
        <v>46796.0</v>
      </c>
      <c r="H10183" s="15" t="str">
        <f t="shared" si="2"/>
        <v>Base Range</v>
      </c>
      <c r="I10183" s="22">
        <v>53467.0</v>
      </c>
      <c r="J10183" s="23">
        <f t="shared" si="3"/>
        <v>0.8752314512</v>
      </c>
      <c r="K10183" s="24" t="str">
        <f t="shared" si="4"/>
        <v>Target Not Meet</v>
      </c>
    </row>
    <row r="10184" ht="22.5" customHeight="1">
      <c r="A10184" s="18">
        <v>45804.0</v>
      </c>
      <c r="B10184" s="19" t="str">
        <f t="shared" si="1"/>
        <v>May</v>
      </c>
      <c r="C10184" s="20" t="s">
        <v>13</v>
      </c>
      <c r="D10184" s="19" t="s">
        <v>169</v>
      </c>
      <c r="E10184" s="19" t="s">
        <v>38</v>
      </c>
      <c r="F10184" s="21">
        <v>1.0</v>
      </c>
      <c r="G10184" s="22">
        <v>29830.0</v>
      </c>
      <c r="H10184" s="15" t="str">
        <f t="shared" si="2"/>
        <v>Base Range</v>
      </c>
      <c r="I10184" s="22">
        <v>33647.0</v>
      </c>
      <c r="J10184" s="23">
        <f t="shared" si="3"/>
        <v>0.886557494</v>
      </c>
      <c r="K10184" s="24" t="str">
        <f t="shared" si="4"/>
        <v>Target Not Meet</v>
      </c>
    </row>
    <row r="10185" ht="22.5" customHeight="1">
      <c r="A10185" s="18">
        <v>45804.0</v>
      </c>
      <c r="B10185" s="19" t="str">
        <f t="shared" si="1"/>
        <v>May</v>
      </c>
      <c r="C10185" s="20" t="s">
        <v>13</v>
      </c>
      <c r="D10185" s="19" t="s">
        <v>37</v>
      </c>
      <c r="E10185" s="19" t="s">
        <v>63</v>
      </c>
      <c r="F10185" s="21">
        <v>2.0</v>
      </c>
      <c r="G10185" s="22">
        <v>42411.0</v>
      </c>
      <c r="H10185" s="15" t="str">
        <f t="shared" si="2"/>
        <v>Base Range</v>
      </c>
      <c r="I10185" s="22">
        <v>45268.0</v>
      </c>
      <c r="J10185" s="23">
        <f t="shared" si="3"/>
        <v>0.9368869842</v>
      </c>
      <c r="K10185" s="24" t="str">
        <f t="shared" si="4"/>
        <v>Target Not Meet</v>
      </c>
    </row>
    <row r="10186" ht="22.5" customHeight="1">
      <c r="A10186" s="18">
        <v>45804.0</v>
      </c>
      <c r="B10186" s="19" t="str">
        <f t="shared" si="1"/>
        <v>May</v>
      </c>
      <c r="C10186" s="20" t="s">
        <v>13</v>
      </c>
      <c r="D10186" s="19" t="s">
        <v>37</v>
      </c>
      <c r="E10186" s="19" t="s">
        <v>68</v>
      </c>
      <c r="F10186" s="21">
        <v>1.0</v>
      </c>
      <c r="G10186" s="22">
        <v>21846.0</v>
      </c>
      <c r="H10186" s="15" t="str">
        <f t="shared" si="2"/>
        <v>Base Range</v>
      </c>
      <c r="I10186" s="22">
        <v>24886.0</v>
      </c>
      <c r="J10186" s="23">
        <f t="shared" si="3"/>
        <v>0.8778429639</v>
      </c>
      <c r="K10186" s="24" t="str">
        <f t="shared" si="4"/>
        <v>Target Not Meet</v>
      </c>
    </row>
    <row r="10187" ht="22.5" customHeight="1">
      <c r="A10187" s="18">
        <v>45804.0</v>
      </c>
      <c r="B10187" s="19" t="str">
        <f t="shared" si="1"/>
        <v>May</v>
      </c>
      <c r="C10187" s="20" t="s">
        <v>13</v>
      </c>
      <c r="D10187" s="19" t="s">
        <v>37</v>
      </c>
      <c r="E10187" s="19" t="s">
        <v>68</v>
      </c>
      <c r="F10187" s="21">
        <v>1.0</v>
      </c>
      <c r="G10187" s="22">
        <v>20815.0</v>
      </c>
      <c r="H10187" s="15" t="str">
        <f t="shared" si="2"/>
        <v>Base Range</v>
      </c>
      <c r="I10187" s="22">
        <v>26383.0</v>
      </c>
      <c r="J10187" s="23">
        <f t="shared" si="3"/>
        <v>0.7889550089</v>
      </c>
      <c r="K10187" s="24" t="str">
        <f t="shared" si="4"/>
        <v>Target Not Meet</v>
      </c>
    </row>
    <row r="10188" ht="22.5" customHeight="1">
      <c r="A10188" s="18">
        <v>45804.0</v>
      </c>
      <c r="B10188" s="19" t="str">
        <f t="shared" si="1"/>
        <v>May</v>
      </c>
      <c r="C10188" s="20" t="s">
        <v>13</v>
      </c>
      <c r="D10188" s="19" t="s">
        <v>29</v>
      </c>
      <c r="E10188" s="19" t="s">
        <v>63</v>
      </c>
      <c r="F10188" s="21">
        <v>2.0</v>
      </c>
      <c r="G10188" s="22">
        <v>50120.0</v>
      </c>
      <c r="H10188" s="15" t="str">
        <f t="shared" si="2"/>
        <v>Medium Range</v>
      </c>
      <c r="I10188" s="22">
        <v>64556.0</v>
      </c>
      <c r="J10188" s="23">
        <f t="shared" si="3"/>
        <v>0.776380197</v>
      </c>
      <c r="K10188" s="24" t="str">
        <f t="shared" si="4"/>
        <v>Target Not Meet</v>
      </c>
    </row>
    <row r="10189" ht="22.5" customHeight="1">
      <c r="A10189" s="18">
        <v>45804.0</v>
      </c>
      <c r="B10189" s="19" t="str">
        <f t="shared" si="1"/>
        <v>May</v>
      </c>
      <c r="C10189" s="20" t="s">
        <v>13</v>
      </c>
      <c r="D10189" s="19" t="s">
        <v>29</v>
      </c>
      <c r="E10189" s="19" t="s">
        <v>38</v>
      </c>
      <c r="F10189" s="21">
        <v>1.0</v>
      </c>
      <c r="G10189" s="22">
        <v>35415.0</v>
      </c>
      <c r="H10189" s="15" t="str">
        <f t="shared" si="2"/>
        <v>Base Range</v>
      </c>
      <c r="I10189" s="22">
        <v>43081.0</v>
      </c>
      <c r="J10189" s="23">
        <f t="shared" si="3"/>
        <v>0.8220561268</v>
      </c>
      <c r="K10189" s="24" t="str">
        <f t="shared" si="4"/>
        <v>Target Not Meet</v>
      </c>
    </row>
    <row r="10190" ht="22.5" customHeight="1">
      <c r="A10190" s="18">
        <v>45804.0</v>
      </c>
      <c r="B10190" s="19" t="str">
        <f t="shared" si="1"/>
        <v>May</v>
      </c>
      <c r="C10190" s="20" t="s">
        <v>13</v>
      </c>
      <c r="D10190" s="19" t="s">
        <v>18</v>
      </c>
      <c r="E10190" s="19" t="s">
        <v>9</v>
      </c>
      <c r="F10190" s="21">
        <v>2.0</v>
      </c>
      <c r="G10190" s="22">
        <v>53902.0</v>
      </c>
      <c r="H10190" s="15" t="str">
        <f t="shared" si="2"/>
        <v>Medium Range</v>
      </c>
      <c r="I10190" s="22">
        <v>39919.0</v>
      </c>
      <c r="J10190" s="23">
        <f t="shared" si="3"/>
        <v>1.350284326</v>
      </c>
      <c r="K10190" s="24" t="str">
        <f t="shared" si="4"/>
        <v>Over Achived</v>
      </c>
    </row>
    <row r="10191" ht="22.5" customHeight="1">
      <c r="A10191" s="18">
        <v>45804.0</v>
      </c>
      <c r="B10191" s="19" t="str">
        <f t="shared" si="1"/>
        <v>May</v>
      </c>
      <c r="C10191" s="20" t="s">
        <v>13</v>
      </c>
      <c r="D10191" s="19" t="s">
        <v>29</v>
      </c>
      <c r="E10191" s="19" t="s">
        <v>19</v>
      </c>
      <c r="F10191" s="21">
        <v>1.0</v>
      </c>
      <c r="G10191" s="22">
        <v>28351.0</v>
      </c>
      <c r="H10191" s="15" t="str">
        <f t="shared" si="2"/>
        <v>Base Range</v>
      </c>
      <c r="I10191" s="22">
        <v>32158.0</v>
      </c>
      <c r="J10191" s="23">
        <f t="shared" si="3"/>
        <v>0.8816157721</v>
      </c>
      <c r="K10191" s="24" t="str">
        <f t="shared" si="4"/>
        <v>Target Not Meet</v>
      </c>
    </row>
    <row r="10192" ht="22.5" customHeight="1">
      <c r="A10192" s="18">
        <v>45804.0</v>
      </c>
      <c r="B10192" s="19" t="str">
        <f t="shared" si="1"/>
        <v>May</v>
      </c>
      <c r="C10192" s="20" t="s">
        <v>13</v>
      </c>
      <c r="D10192" s="19" t="s">
        <v>29</v>
      </c>
      <c r="E10192" s="19" t="s">
        <v>19</v>
      </c>
      <c r="F10192" s="21">
        <v>1.0</v>
      </c>
      <c r="G10192" s="22">
        <v>23193.0</v>
      </c>
      <c r="H10192" s="15" t="str">
        <f t="shared" si="2"/>
        <v>Base Range</v>
      </c>
      <c r="I10192" s="22">
        <v>29336.0</v>
      </c>
      <c r="J10192" s="23">
        <f t="shared" si="3"/>
        <v>0.7905985819</v>
      </c>
      <c r="K10192" s="24" t="str">
        <f t="shared" si="4"/>
        <v>Target Not Meet</v>
      </c>
    </row>
    <row r="10193" ht="22.5" customHeight="1">
      <c r="A10193" s="18">
        <v>45804.0</v>
      </c>
      <c r="B10193" s="19" t="str">
        <f t="shared" si="1"/>
        <v>May</v>
      </c>
      <c r="C10193" s="20" t="s">
        <v>13</v>
      </c>
      <c r="D10193" s="19" t="s">
        <v>18</v>
      </c>
      <c r="E10193" s="19" t="s">
        <v>63</v>
      </c>
      <c r="F10193" s="21">
        <v>1.0</v>
      </c>
      <c r="G10193" s="22">
        <v>8151.0</v>
      </c>
      <c r="H10193" s="15" t="str">
        <f t="shared" si="2"/>
        <v>Base Range</v>
      </c>
      <c r="I10193" s="22">
        <v>6530.0</v>
      </c>
      <c r="J10193" s="23">
        <f t="shared" si="3"/>
        <v>1.248238897</v>
      </c>
      <c r="K10193" s="24" t="str">
        <f t="shared" si="4"/>
        <v>Over Achived</v>
      </c>
    </row>
    <row r="10194" ht="22.5" customHeight="1">
      <c r="A10194" s="18">
        <v>45804.0</v>
      </c>
      <c r="B10194" s="19" t="str">
        <f t="shared" si="1"/>
        <v>May</v>
      </c>
      <c r="C10194" s="20" t="s">
        <v>13</v>
      </c>
      <c r="D10194" s="19" t="s">
        <v>18</v>
      </c>
      <c r="E10194" s="19" t="s">
        <v>68</v>
      </c>
      <c r="F10194" s="21">
        <v>1.0</v>
      </c>
      <c r="G10194" s="22">
        <v>17820.0</v>
      </c>
      <c r="H10194" s="15" t="str">
        <f t="shared" si="2"/>
        <v>Base Range</v>
      </c>
      <c r="I10194" s="22">
        <v>16695.0</v>
      </c>
      <c r="J10194" s="23">
        <f t="shared" si="3"/>
        <v>1.067385445</v>
      </c>
      <c r="K10194" s="24" t="str">
        <f t="shared" si="4"/>
        <v>Over Achived</v>
      </c>
    </row>
    <row r="10195" ht="22.5" customHeight="1">
      <c r="A10195" s="18">
        <v>45804.0</v>
      </c>
      <c r="B10195" s="19" t="str">
        <f t="shared" si="1"/>
        <v>May</v>
      </c>
      <c r="C10195" s="20" t="s">
        <v>13</v>
      </c>
      <c r="D10195" s="19" t="s">
        <v>18</v>
      </c>
      <c r="E10195" s="19" t="s">
        <v>9</v>
      </c>
      <c r="F10195" s="21">
        <v>2.0</v>
      </c>
      <c r="G10195" s="22">
        <v>42214.0</v>
      </c>
      <c r="H10195" s="15" t="str">
        <f t="shared" si="2"/>
        <v>Base Range</v>
      </c>
      <c r="I10195" s="22">
        <v>30614.0</v>
      </c>
      <c r="J10195" s="23">
        <f t="shared" si="3"/>
        <v>1.378911609</v>
      </c>
      <c r="K10195" s="24" t="str">
        <f t="shared" si="4"/>
        <v>Over Achived</v>
      </c>
    </row>
    <row r="10196" ht="22.5" customHeight="1">
      <c r="A10196" s="18">
        <v>45804.0</v>
      </c>
      <c r="B10196" s="19" t="str">
        <f t="shared" si="1"/>
        <v>May</v>
      </c>
      <c r="C10196" s="20" t="s">
        <v>13</v>
      </c>
      <c r="D10196" s="19" t="s">
        <v>18</v>
      </c>
      <c r="E10196" s="19" t="s">
        <v>26</v>
      </c>
      <c r="F10196" s="21">
        <v>2.0</v>
      </c>
      <c r="G10196" s="22">
        <v>35734.0</v>
      </c>
      <c r="H10196" s="15" t="str">
        <f t="shared" si="2"/>
        <v>Base Range</v>
      </c>
      <c r="I10196" s="22">
        <v>33405.0</v>
      </c>
      <c r="J10196" s="23">
        <f t="shared" si="3"/>
        <v>1.069720102</v>
      </c>
      <c r="K10196" s="24" t="str">
        <f t="shared" si="4"/>
        <v>Over Achived</v>
      </c>
    </row>
    <row r="10197" ht="22.5" customHeight="1">
      <c r="A10197" s="18">
        <v>45804.0</v>
      </c>
      <c r="B10197" s="19" t="str">
        <f t="shared" si="1"/>
        <v>May</v>
      </c>
      <c r="C10197" s="20" t="s">
        <v>13</v>
      </c>
      <c r="D10197" s="19" t="s">
        <v>29</v>
      </c>
      <c r="E10197" s="19" t="s">
        <v>34</v>
      </c>
      <c r="F10197" s="21">
        <v>2.0</v>
      </c>
      <c r="G10197" s="22">
        <v>41915.0</v>
      </c>
      <c r="H10197" s="15" t="str">
        <f t="shared" si="2"/>
        <v>Base Range</v>
      </c>
      <c r="I10197" s="22">
        <v>50468.0</v>
      </c>
      <c r="J10197" s="23">
        <f t="shared" si="3"/>
        <v>0.8305262741</v>
      </c>
      <c r="K10197" s="24" t="str">
        <f t="shared" si="4"/>
        <v>Target Not Meet</v>
      </c>
    </row>
    <row r="10198" ht="22.5" customHeight="1">
      <c r="A10198" s="18">
        <v>45804.0</v>
      </c>
      <c r="B10198" s="19" t="str">
        <f t="shared" si="1"/>
        <v>May</v>
      </c>
      <c r="C10198" s="20" t="s">
        <v>13</v>
      </c>
      <c r="D10198" s="19" t="s">
        <v>169</v>
      </c>
      <c r="E10198" s="19" t="s">
        <v>34</v>
      </c>
      <c r="F10198" s="21">
        <v>2.0</v>
      </c>
      <c r="G10198" s="22">
        <v>49429.0</v>
      </c>
      <c r="H10198" s="15" t="str">
        <f t="shared" si="2"/>
        <v>Base Range</v>
      </c>
      <c r="I10198" s="22">
        <v>58919.0</v>
      </c>
      <c r="J10198" s="23">
        <f t="shared" si="3"/>
        <v>0.8389314143</v>
      </c>
      <c r="K10198" s="24" t="str">
        <f t="shared" si="4"/>
        <v>Target Not Meet</v>
      </c>
    </row>
    <row r="10199" ht="22.5" customHeight="1">
      <c r="A10199" s="18">
        <v>45804.0</v>
      </c>
      <c r="B10199" s="19" t="str">
        <f t="shared" si="1"/>
        <v>May</v>
      </c>
      <c r="C10199" s="20" t="s">
        <v>13</v>
      </c>
      <c r="D10199" s="19" t="s">
        <v>14</v>
      </c>
      <c r="E10199" s="19" t="s">
        <v>63</v>
      </c>
      <c r="F10199" s="21">
        <v>1.0</v>
      </c>
      <c r="G10199" s="22">
        <v>10346.0</v>
      </c>
      <c r="H10199" s="15" t="str">
        <f t="shared" si="2"/>
        <v>Base Range</v>
      </c>
      <c r="I10199" s="22">
        <v>8890.0</v>
      </c>
      <c r="J10199" s="23">
        <f t="shared" si="3"/>
        <v>1.163779528</v>
      </c>
      <c r="K10199" s="24" t="str">
        <f t="shared" si="4"/>
        <v>Over Achived</v>
      </c>
    </row>
    <row r="10200" ht="22.5" customHeight="1">
      <c r="A10200" s="18">
        <v>45804.0</v>
      </c>
      <c r="B10200" s="19" t="str">
        <f t="shared" si="1"/>
        <v>May</v>
      </c>
      <c r="C10200" s="20" t="s">
        <v>57</v>
      </c>
      <c r="D10200" s="19" t="s">
        <v>58</v>
      </c>
      <c r="E10200" s="19" t="s">
        <v>34</v>
      </c>
      <c r="F10200" s="21">
        <v>1.0</v>
      </c>
      <c r="G10200" s="22">
        <v>31929.0</v>
      </c>
      <c r="H10200" s="15" t="str">
        <f t="shared" si="2"/>
        <v>Base Range</v>
      </c>
      <c r="I10200" s="22">
        <v>24035.0</v>
      </c>
      <c r="J10200" s="23">
        <f t="shared" si="3"/>
        <v>1.328437695</v>
      </c>
      <c r="K10200" s="24" t="str">
        <f t="shared" si="4"/>
        <v>Over Achived</v>
      </c>
    </row>
    <row r="10201" ht="22.5" customHeight="1">
      <c r="A10201" s="18">
        <v>45804.0</v>
      </c>
      <c r="B10201" s="19" t="str">
        <f t="shared" si="1"/>
        <v>May</v>
      </c>
      <c r="C10201" s="20" t="s">
        <v>57</v>
      </c>
      <c r="D10201" s="19" t="s">
        <v>85</v>
      </c>
      <c r="E10201" s="19" t="s">
        <v>68</v>
      </c>
      <c r="F10201" s="21">
        <v>1.0</v>
      </c>
      <c r="G10201" s="22">
        <v>17890.0</v>
      </c>
      <c r="H10201" s="15" t="str">
        <f t="shared" si="2"/>
        <v>Base Range</v>
      </c>
      <c r="I10201" s="22">
        <v>19031.0</v>
      </c>
      <c r="J10201" s="23">
        <f t="shared" si="3"/>
        <v>0.9400451894</v>
      </c>
      <c r="K10201" s="24" t="str">
        <f t="shared" si="4"/>
        <v>Target Not Meet</v>
      </c>
    </row>
    <row r="10202" ht="22.5" customHeight="1">
      <c r="A10202" s="18">
        <v>45804.0</v>
      </c>
      <c r="B10202" s="19" t="str">
        <f t="shared" si="1"/>
        <v>May</v>
      </c>
      <c r="C10202" s="20" t="s">
        <v>57</v>
      </c>
      <c r="D10202" s="19" t="s">
        <v>85</v>
      </c>
      <c r="E10202" s="19" t="s">
        <v>9</v>
      </c>
      <c r="F10202" s="21">
        <v>1.0</v>
      </c>
      <c r="G10202" s="22">
        <v>34756.0</v>
      </c>
      <c r="H10202" s="15" t="str">
        <f t="shared" si="2"/>
        <v>Base Range</v>
      </c>
      <c r="I10202" s="22">
        <v>44376.0</v>
      </c>
      <c r="J10202" s="23">
        <f t="shared" si="3"/>
        <v>0.7832161529</v>
      </c>
      <c r="K10202" s="24" t="str">
        <f t="shared" si="4"/>
        <v>Target Not Meet</v>
      </c>
    </row>
    <row r="10203" ht="22.5" customHeight="1">
      <c r="A10203" s="18">
        <v>45804.0</v>
      </c>
      <c r="B10203" s="19" t="str">
        <f t="shared" si="1"/>
        <v>May</v>
      </c>
      <c r="C10203" s="20" t="s">
        <v>57</v>
      </c>
      <c r="D10203" s="19" t="s">
        <v>85</v>
      </c>
      <c r="E10203" s="19" t="s">
        <v>23</v>
      </c>
      <c r="F10203" s="21">
        <v>1.0</v>
      </c>
      <c r="G10203" s="22">
        <v>17398.0</v>
      </c>
      <c r="H10203" s="15" t="str">
        <f t="shared" si="2"/>
        <v>Base Range</v>
      </c>
      <c r="I10203" s="22">
        <v>19060.0</v>
      </c>
      <c r="J10203" s="23">
        <f t="shared" si="3"/>
        <v>0.9128016789</v>
      </c>
      <c r="K10203" s="24" t="str">
        <f t="shared" si="4"/>
        <v>Target Not Meet</v>
      </c>
    </row>
    <row r="10204" ht="22.5" customHeight="1">
      <c r="A10204" s="18">
        <v>45804.0</v>
      </c>
      <c r="B10204" s="19" t="str">
        <f t="shared" si="1"/>
        <v>May</v>
      </c>
      <c r="C10204" s="20" t="s">
        <v>57</v>
      </c>
      <c r="D10204" s="19" t="s">
        <v>85</v>
      </c>
      <c r="E10204" s="19" t="s">
        <v>19</v>
      </c>
      <c r="F10204" s="21">
        <v>1.0</v>
      </c>
      <c r="G10204" s="22">
        <v>22311.0</v>
      </c>
      <c r="H10204" s="15" t="str">
        <f t="shared" si="2"/>
        <v>Base Range</v>
      </c>
      <c r="I10204" s="22">
        <v>23456.0</v>
      </c>
      <c r="J10204" s="23">
        <f t="shared" si="3"/>
        <v>0.9511851978</v>
      </c>
      <c r="K10204" s="24" t="str">
        <f t="shared" si="4"/>
        <v>Target Not Meet</v>
      </c>
    </row>
    <row r="10205" ht="22.5" customHeight="1">
      <c r="A10205" s="18">
        <v>45804.0</v>
      </c>
      <c r="B10205" s="19" t="str">
        <f t="shared" si="1"/>
        <v>May</v>
      </c>
      <c r="C10205" s="20" t="s">
        <v>57</v>
      </c>
      <c r="D10205" s="19" t="s">
        <v>80</v>
      </c>
      <c r="E10205" s="19" t="s">
        <v>19</v>
      </c>
      <c r="F10205" s="21">
        <v>1.0</v>
      </c>
      <c r="G10205" s="22">
        <v>21415.0</v>
      </c>
      <c r="H10205" s="15" t="str">
        <f t="shared" si="2"/>
        <v>Base Range</v>
      </c>
      <c r="I10205" s="22">
        <v>23576.0</v>
      </c>
      <c r="J10205" s="23">
        <f t="shared" si="3"/>
        <v>0.9083389888</v>
      </c>
      <c r="K10205" s="24" t="str">
        <f t="shared" si="4"/>
        <v>Target Not Meet</v>
      </c>
    </row>
    <row r="10206" ht="22.5" customHeight="1">
      <c r="A10206" s="18">
        <v>45804.0</v>
      </c>
      <c r="B10206" s="19" t="str">
        <f t="shared" si="1"/>
        <v>May</v>
      </c>
      <c r="C10206" s="20" t="s">
        <v>57</v>
      </c>
      <c r="D10206" s="19" t="s">
        <v>80</v>
      </c>
      <c r="E10206" s="19" t="s">
        <v>9</v>
      </c>
      <c r="F10206" s="21">
        <v>1.0</v>
      </c>
      <c r="G10206" s="22">
        <v>31089.0</v>
      </c>
      <c r="H10206" s="15" t="str">
        <f t="shared" si="2"/>
        <v>Base Range</v>
      </c>
      <c r="I10206" s="22">
        <v>38867.0</v>
      </c>
      <c r="J10206" s="23">
        <f t="shared" si="3"/>
        <v>0.7998816477</v>
      </c>
      <c r="K10206" s="24" t="str">
        <f t="shared" si="4"/>
        <v>Target Not Meet</v>
      </c>
    </row>
    <row r="10207" ht="22.5" customHeight="1">
      <c r="A10207" s="18">
        <v>45804.0</v>
      </c>
      <c r="B10207" s="19" t="str">
        <f t="shared" si="1"/>
        <v>May</v>
      </c>
      <c r="C10207" s="20" t="s">
        <v>57</v>
      </c>
      <c r="D10207" s="19" t="s">
        <v>80</v>
      </c>
      <c r="E10207" s="19" t="s">
        <v>34</v>
      </c>
      <c r="F10207" s="21">
        <v>1.0</v>
      </c>
      <c r="G10207" s="22">
        <v>31285.0</v>
      </c>
      <c r="H10207" s="15" t="str">
        <f t="shared" si="2"/>
        <v>Base Range</v>
      </c>
      <c r="I10207" s="22">
        <v>38250.0</v>
      </c>
      <c r="J10207" s="23">
        <f t="shared" si="3"/>
        <v>0.8179084967</v>
      </c>
      <c r="K10207" s="24" t="str">
        <f t="shared" si="4"/>
        <v>Target Not Meet</v>
      </c>
    </row>
    <row r="10208" ht="22.5" customHeight="1">
      <c r="A10208" s="18">
        <v>45804.0</v>
      </c>
      <c r="B10208" s="19" t="str">
        <f t="shared" si="1"/>
        <v>May</v>
      </c>
      <c r="C10208" s="20" t="s">
        <v>57</v>
      </c>
      <c r="D10208" s="19" t="s">
        <v>80</v>
      </c>
      <c r="E10208" s="19" t="s">
        <v>23</v>
      </c>
      <c r="F10208" s="21">
        <v>1.0</v>
      </c>
      <c r="G10208" s="22">
        <v>17683.0</v>
      </c>
      <c r="H10208" s="15" t="str">
        <f t="shared" si="2"/>
        <v>Base Range</v>
      </c>
      <c r="I10208" s="22">
        <v>18831.0</v>
      </c>
      <c r="J10208" s="23">
        <f t="shared" si="3"/>
        <v>0.9390366948</v>
      </c>
      <c r="K10208" s="24" t="str">
        <f t="shared" si="4"/>
        <v>Target Not Meet</v>
      </c>
    </row>
    <row r="10209" ht="22.5" customHeight="1">
      <c r="A10209" s="18">
        <v>45804.0</v>
      </c>
      <c r="B10209" s="19" t="str">
        <f t="shared" si="1"/>
        <v>May</v>
      </c>
      <c r="C10209" s="20" t="s">
        <v>57</v>
      </c>
      <c r="D10209" s="19" t="s">
        <v>80</v>
      </c>
      <c r="E10209" s="19" t="s">
        <v>9</v>
      </c>
      <c r="F10209" s="21">
        <v>1.0</v>
      </c>
      <c r="G10209" s="22">
        <v>37143.0</v>
      </c>
      <c r="H10209" s="15" t="str">
        <f t="shared" si="2"/>
        <v>Base Range</v>
      </c>
      <c r="I10209" s="22">
        <v>42051.0</v>
      </c>
      <c r="J10209" s="23">
        <f t="shared" si="3"/>
        <v>0.883284583</v>
      </c>
      <c r="K10209" s="24" t="str">
        <f t="shared" si="4"/>
        <v>Target Not Meet</v>
      </c>
    </row>
    <row r="10210" ht="22.5" customHeight="1">
      <c r="A10210" s="18">
        <v>45804.0</v>
      </c>
      <c r="B10210" s="19" t="str">
        <f t="shared" si="1"/>
        <v>May</v>
      </c>
      <c r="C10210" s="20" t="s">
        <v>57</v>
      </c>
      <c r="D10210" s="19" t="s">
        <v>71</v>
      </c>
      <c r="E10210" s="19" t="s">
        <v>68</v>
      </c>
      <c r="F10210" s="21">
        <v>1.0</v>
      </c>
      <c r="G10210" s="22">
        <v>13890.0</v>
      </c>
      <c r="H10210" s="15" t="str">
        <f t="shared" si="2"/>
        <v>Base Range</v>
      </c>
      <c r="I10210" s="22">
        <v>15058.0</v>
      </c>
      <c r="J10210" s="23">
        <f t="shared" si="3"/>
        <v>0.9224332581</v>
      </c>
      <c r="K10210" s="24" t="str">
        <f t="shared" si="4"/>
        <v>Target Not Meet</v>
      </c>
    </row>
    <row r="10211" ht="22.5" customHeight="1">
      <c r="A10211" s="18">
        <v>45804.0</v>
      </c>
      <c r="B10211" s="19" t="str">
        <f t="shared" si="1"/>
        <v>May</v>
      </c>
      <c r="C10211" s="20" t="s">
        <v>57</v>
      </c>
      <c r="D10211" s="19" t="s">
        <v>71</v>
      </c>
      <c r="E10211" s="19" t="s">
        <v>34</v>
      </c>
      <c r="F10211" s="21">
        <v>1.0</v>
      </c>
      <c r="G10211" s="22">
        <v>35072.0</v>
      </c>
      <c r="H10211" s="15" t="str">
        <f t="shared" si="2"/>
        <v>Base Range</v>
      </c>
      <c r="I10211" s="22">
        <v>40720.0</v>
      </c>
      <c r="J10211" s="23">
        <f t="shared" si="3"/>
        <v>0.8612966601</v>
      </c>
      <c r="K10211" s="24" t="str">
        <f t="shared" si="4"/>
        <v>Target Not Meet</v>
      </c>
    </row>
    <row r="10212" ht="22.5" customHeight="1">
      <c r="A10212" s="18">
        <v>45804.0</v>
      </c>
      <c r="B10212" s="19" t="str">
        <f t="shared" si="1"/>
        <v>May</v>
      </c>
      <c r="C10212" s="20" t="s">
        <v>57</v>
      </c>
      <c r="D10212" s="19" t="s">
        <v>71</v>
      </c>
      <c r="E10212" s="19" t="s">
        <v>68</v>
      </c>
      <c r="F10212" s="21">
        <v>1.0</v>
      </c>
      <c r="G10212" s="22">
        <v>16881.0</v>
      </c>
      <c r="H10212" s="15" t="str">
        <f t="shared" si="2"/>
        <v>Base Range</v>
      </c>
      <c r="I10212" s="22">
        <v>18230.0</v>
      </c>
      <c r="J10212" s="23">
        <f t="shared" si="3"/>
        <v>0.9260010971</v>
      </c>
      <c r="K10212" s="24" t="str">
        <f t="shared" si="4"/>
        <v>Target Not Meet</v>
      </c>
    </row>
    <row r="10213" ht="22.5" customHeight="1">
      <c r="A10213" s="18">
        <v>45804.0</v>
      </c>
      <c r="B10213" s="19" t="str">
        <f t="shared" si="1"/>
        <v>May</v>
      </c>
      <c r="C10213" s="20" t="s">
        <v>57</v>
      </c>
      <c r="D10213" s="25" t="s">
        <v>62</v>
      </c>
      <c r="E10213" s="19" t="s">
        <v>19</v>
      </c>
      <c r="F10213" s="21">
        <v>1.0</v>
      </c>
      <c r="G10213" s="22">
        <v>19583.0</v>
      </c>
      <c r="H10213" s="15" t="str">
        <f t="shared" si="2"/>
        <v>Base Range</v>
      </c>
      <c r="I10213" s="22">
        <v>15726.0</v>
      </c>
      <c r="J10213" s="23">
        <f t="shared" si="3"/>
        <v>1.245262622</v>
      </c>
      <c r="K10213" s="24" t="str">
        <f t="shared" si="4"/>
        <v>Over Achived</v>
      </c>
    </row>
    <row r="10214" ht="22.5" customHeight="1">
      <c r="A10214" s="18">
        <v>45804.0</v>
      </c>
      <c r="B10214" s="19" t="str">
        <f t="shared" si="1"/>
        <v>May</v>
      </c>
      <c r="C10214" s="20" t="s">
        <v>57</v>
      </c>
      <c r="D10214" s="25" t="s">
        <v>62</v>
      </c>
      <c r="E10214" s="19" t="s">
        <v>9</v>
      </c>
      <c r="F10214" s="21">
        <v>1.0</v>
      </c>
      <c r="G10214" s="22">
        <v>35468.0</v>
      </c>
      <c r="H10214" s="15" t="str">
        <f t="shared" si="2"/>
        <v>Base Range</v>
      </c>
      <c r="I10214" s="22">
        <v>31722.0</v>
      </c>
      <c r="J10214" s="23">
        <f t="shared" si="3"/>
        <v>1.118088393</v>
      </c>
      <c r="K10214" s="24" t="str">
        <f t="shared" si="4"/>
        <v>Over Achived</v>
      </c>
    </row>
    <row r="10215" ht="22.5" customHeight="1">
      <c r="A10215" s="18">
        <v>45804.0</v>
      </c>
      <c r="B10215" s="19" t="str">
        <f t="shared" si="1"/>
        <v>May</v>
      </c>
      <c r="C10215" s="20" t="s">
        <v>57</v>
      </c>
      <c r="D10215" s="25" t="s">
        <v>62</v>
      </c>
      <c r="E10215" s="19" t="s">
        <v>38</v>
      </c>
      <c r="F10215" s="21">
        <v>1.0</v>
      </c>
      <c r="G10215" s="22">
        <v>22609.0</v>
      </c>
      <c r="H10215" s="15" t="str">
        <f t="shared" si="2"/>
        <v>Base Range</v>
      </c>
      <c r="I10215" s="22">
        <v>19972.0</v>
      </c>
      <c r="J10215" s="23">
        <f t="shared" si="3"/>
        <v>1.132034849</v>
      </c>
      <c r="K10215" s="24" t="str">
        <f t="shared" si="4"/>
        <v>Over Achived</v>
      </c>
    </row>
    <row r="10216" ht="22.5" customHeight="1">
      <c r="A10216" s="18">
        <v>45804.0</v>
      </c>
      <c r="B10216" s="19" t="str">
        <f t="shared" si="1"/>
        <v>May</v>
      </c>
      <c r="C10216" s="20" t="s">
        <v>57</v>
      </c>
      <c r="D10216" s="19" t="s">
        <v>58</v>
      </c>
      <c r="E10216" s="19" t="s">
        <v>38</v>
      </c>
      <c r="F10216" s="21">
        <v>1.0</v>
      </c>
      <c r="G10216" s="22">
        <v>21388.0</v>
      </c>
      <c r="H10216" s="15" t="str">
        <f t="shared" si="2"/>
        <v>Base Range</v>
      </c>
      <c r="I10216" s="22">
        <v>16882.0</v>
      </c>
      <c r="J10216" s="23">
        <f t="shared" si="3"/>
        <v>1.266911503</v>
      </c>
      <c r="K10216" s="24" t="str">
        <f t="shared" si="4"/>
        <v>Over Achived</v>
      </c>
    </row>
    <row r="10217" ht="22.5" customHeight="1">
      <c r="A10217" s="18">
        <v>45804.0</v>
      </c>
      <c r="B10217" s="19" t="str">
        <f t="shared" si="1"/>
        <v>May</v>
      </c>
      <c r="C10217" s="20" t="s">
        <v>13</v>
      </c>
      <c r="D10217" s="19" t="s">
        <v>14</v>
      </c>
      <c r="E10217" s="19" t="s">
        <v>63</v>
      </c>
      <c r="F10217" s="21">
        <v>1.0</v>
      </c>
      <c r="G10217" s="22">
        <v>8354.0</v>
      </c>
      <c r="H10217" s="15" t="str">
        <f t="shared" si="2"/>
        <v>Base Range</v>
      </c>
      <c r="I10217" s="22">
        <v>7199.0</v>
      </c>
      <c r="J10217" s="23">
        <f t="shared" si="3"/>
        <v>1.16043895</v>
      </c>
      <c r="K10217" s="24" t="str">
        <f t="shared" si="4"/>
        <v>Over Achived</v>
      </c>
    </row>
    <row r="10218" ht="22.5" customHeight="1">
      <c r="A10218" s="18">
        <v>45804.0</v>
      </c>
      <c r="B10218" s="19" t="str">
        <f t="shared" si="1"/>
        <v>May</v>
      </c>
      <c r="C10218" s="20" t="s">
        <v>7</v>
      </c>
      <c r="D10218" s="19" t="s">
        <v>8</v>
      </c>
      <c r="E10218" s="19" t="s">
        <v>68</v>
      </c>
      <c r="F10218" s="21">
        <v>1.0</v>
      </c>
      <c r="G10218" s="22">
        <v>37144.0</v>
      </c>
      <c r="H10218" s="15" t="str">
        <f t="shared" si="2"/>
        <v>Base Range</v>
      </c>
      <c r="I10218" s="22">
        <v>31377.0</v>
      </c>
      <c r="J10218" s="23">
        <f t="shared" si="3"/>
        <v>1.183797049</v>
      </c>
      <c r="K10218" s="24" t="str">
        <f t="shared" si="4"/>
        <v>Over Achived</v>
      </c>
    </row>
    <row r="10219" ht="22.5" customHeight="1">
      <c r="A10219" s="18">
        <v>45804.0</v>
      </c>
      <c r="B10219" s="19" t="str">
        <f t="shared" si="1"/>
        <v>May</v>
      </c>
      <c r="C10219" s="20" t="s">
        <v>92</v>
      </c>
      <c r="D10219" s="19" t="s">
        <v>93</v>
      </c>
      <c r="E10219" s="19" t="s">
        <v>63</v>
      </c>
      <c r="F10219" s="21">
        <v>2.0</v>
      </c>
      <c r="G10219" s="22">
        <v>62132.0</v>
      </c>
      <c r="H10219" s="15" t="str">
        <f t="shared" si="2"/>
        <v>Medium Range</v>
      </c>
      <c r="I10219" s="22">
        <v>72397.0</v>
      </c>
      <c r="J10219" s="23">
        <f t="shared" si="3"/>
        <v>0.8582123569</v>
      </c>
      <c r="K10219" s="24" t="str">
        <f t="shared" si="4"/>
        <v>Target Not Meet</v>
      </c>
    </row>
    <row r="10220" ht="22.5" customHeight="1">
      <c r="A10220" s="18">
        <v>45804.0</v>
      </c>
      <c r="B10220" s="19" t="str">
        <f t="shared" si="1"/>
        <v>May</v>
      </c>
      <c r="C10220" s="20" t="s">
        <v>7</v>
      </c>
      <c r="D10220" s="19" t="s">
        <v>131</v>
      </c>
      <c r="E10220" s="19" t="s">
        <v>19</v>
      </c>
      <c r="F10220" s="21">
        <v>2.0</v>
      </c>
      <c r="G10220" s="22">
        <v>47215.0</v>
      </c>
      <c r="H10220" s="15" t="str">
        <f t="shared" si="2"/>
        <v>Base Range</v>
      </c>
      <c r="I10220" s="22">
        <v>42767.0</v>
      </c>
      <c r="J10220" s="23">
        <f t="shared" si="3"/>
        <v>1.104005425</v>
      </c>
      <c r="K10220" s="24" t="str">
        <f t="shared" si="4"/>
        <v>Over Achived</v>
      </c>
    </row>
    <row r="10221" ht="22.5" customHeight="1">
      <c r="A10221" s="18">
        <v>45804.0</v>
      </c>
      <c r="B10221" s="19" t="str">
        <f t="shared" si="1"/>
        <v>May</v>
      </c>
      <c r="C10221" s="20" t="s">
        <v>7</v>
      </c>
      <c r="D10221" s="19" t="s">
        <v>126</v>
      </c>
      <c r="E10221" s="19" t="s">
        <v>38</v>
      </c>
      <c r="F10221" s="21">
        <v>3.0</v>
      </c>
      <c r="G10221" s="22">
        <v>57118.0</v>
      </c>
      <c r="H10221" s="15" t="str">
        <f t="shared" si="2"/>
        <v>Medium Range</v>
      </c>
      <c r="I10221" s="22">
        <v>40151.0</v>
      </c>
      <c r="J10221" s="23">
        <f t="shared" si="3"/>
        <v>1.422579761</v>
      </c>
      <c r="K10221" s="24" t="str">
        <f t="shared" si="4"/>
        <v>Over Achived</v>
      </c>
    </row>
    <row r="10222" ht="22.5" customHeight="1">
      <c r="A10222" s="18">
        <v>45804.0</v>
      </c>
      <c r="B10222" s="19" t="str">
        <f t="shared" si="1"/>
        <v>May</v>
      </c>
      <c r="C10222" s="20" t="s">
        <v>7</v>
      </c>
      <c r="D10222" s="19" t="s">
        <v>126</v>
      </c>
      <c r="E10222" s="19" t="s">
        <v>26</v>
      </c>
      <c r="F10222" s="21">
        <v>6.0</v>
      </c>
      <c r="G10222" s="22">
        <v>123744.0</v>
      </c>
      <c r="H10222" s="15" t="str">
        <f t="shared" si="2"/>
        <v>Very High Range</v>
      </c>
      <c r="I10222" s="22">
        <v>103920.0</v>
      </c>
      <c r="J10222" s="23">
        <f t="shared" si="3"/>
        <v>1.190762125</v>
      </c>
      <c r="K10222" s="24" t="str">
        <f t="shared" si="4"/>
        <v>Over Achived</v>
      </c>
    </row>
    <row r="10223" ht="22.5" customHeight="1">
      <c r="A10223" s="18">
        <v>45804.0</v>
      </c>
      <c r="B10223" s="19" t="str">
        <f t="shared" si="1"/>
        <v>May</v>
      </c>
      <c r="C10223" s="20" t="s">
        <v>7</v>
      </c>
      <c r="D10223" s="19" t="s">
        <v>126</v>
      </c>
      <c r="E10223" s="19" t="s">
        <v>23</v>
      </c>
      <c r="F10223" s="21">
        <v>2.0</v>
      </c>
      <c r="G10223" s="22">
        <v>38781.0</v>
      </c>
      <c r="H10223" s="15" t="str">
        <f t="shared" si="2"/>
        <v>Base Range</v>
      </c>
      <c r="I10223" s="22">
        <v>30282.0</v>
      </c>
      <c r="J10223" s="23">
        <f t="shared" si="3"/>
        <v>1.280661779</v>
      </c>
      <c r="K10223" s="24" t="str">
        <f t="shared" si="4"/>
        <v>Over Achived</v>
      </c>
    </row>
    <row r="10224" ht="22.5" customHeight="1">
      <c r="A10224" s="18">
        <v>45804.0</v>
      </c>
      <c r="B10224" s="19" t="str">
        <f t="shared" si="1"/>
        <v>May</v>
      </c>
      <c r="C10224" s="20" t="s">
        <v>7</v>
      </c>
      <c r="D10224" s="19" t="s">
        <v>126</v>
      </c>
      <c r="E10224" s="19" t="s">
        <v>38</v>
      </c>
      <c r="F10224" s="21">
        <v>2.0</v>
      </c>
      <c r="G10224" s="22">
        <v>50050.0</v>
      </c>
      <c r="H10224" s="15" t="str">
        <f t="shared" si="2"/>
        <v>Medium Range</v>
      </c>
      <c r="I10224" s="22">
        <v>36439.0</v>
      </c>
      <c r="J10224" s="23">
        <f t="shared" si="3"/>
        <v>1.373528362</v>
      </c>
      <c r="K10224" s="24" t="str">
        <f t="shared" si="4"/>
        <v>Over Achived</v>
      </c>
    </row>
    <row r="10225" ht="22.5" customHeight="1">
      <c r="A10225" s="18">
        <v>45804.0</v>
      </c>
      <c r="B10225" s="19" t="str">
        <f t="shared" si="1"/>
        <v>May</v>
      </c>
      <c r="C10225" s="20" t="s">
        <v>7</v>
      </c>
      <c r="D10225" s="19" t="s">
        <v>118</v>
      </c>
      <c r="E10225" s="19" t="s">
        <v>63</v>
      </c>
      <c r="F10225" s="21">
        <v>1.0</v>
      </c>
      <c r="G10225" s="22">
        <v>32974.0</v>
      </c>
      <c r="H10225" s="15" t="str">
        <f t="shared" si="2"/>
        <v>Base Range</v>
      </c>
      <c r="I10225" s="22">
        <v>26428.0</v>
      </c>
      <c r="J10225" s="23">
        <f t="shared" si="3"/>
        <v>1.247691842</v>
      </c>
      <c r="K10225" s="24" t="str">
        <f t="shared" si="4"/>
        <v>Over Achived</v>
      </c>
    </row>
    <row r="10226" ht="22.5" customHeight="1">
      <c r="A10226" s="18">
        <v>45804.0</v>
      </c>
      <c r="B10226" s="19" t="str">
        <f t="shared" si="1"/>
        <v>May</v>
      </c>
      <c r="C10226" s="20" t="s">
        <v>7</v>
      </c>
      <c r="D10226" s="19" t="s">
        <v>131</v>
      </c>
      <c r="E10226" s="19" t="s">
        <v>38</v>
      </c>
      <c r="F10226" s="21">
        <v>2.0</v>
      </c>
      <c r="G10226" s="22">
        <v>54477.0</v>
      </c>
      <c r="H10226" s="15" t="str">
        <f t="shared" si="2"/>
        <v>Medium Range</v>
      </c>
      <c r="I10226" s="22">
        <v>45767.0</v>
      </c>
      <c r="J10226" s="23">
        <f t="shared" si="3"/>
        <v>1.190311797</v>
      </c>
      <c r="K10226" s="24" t="str">
        <f t="shared" si="4"/>
        <v>Over Achived</v>
      </c>
    </row>
    <row r="10227" ht="22.5" customHeight="1">
      <c r="A10227" s="18">
        <v>45804.0</v>
      </c>
      <c r="B10227" s="19" t="str">
        <f t="shared" si="1"/>
        <v>May</v>
      </c>
      <c r="C10227" s="20" t="s">
        <v>7</v>
      </c>
      <c r="D10227" s="19" t="s">
        <v>118</v>
      </c>
      <c r="E10227" s="19" t="s">
        <v>23</v>
      </c>
      <c r="F10227" s="21">
        <v>2.0</v>
      </c>
      <c r="G10227" s="22">
        <v>41466.0</v>
      </c>
      <c r="H10227" s="15" t="str">
        <f t="shared" si="2"/>
        <v>Base Range</v>
      </c>
      <c r="I10227" s="22">
        <v>29256.0</v>
      </c>
      <c r="J10227" s="23">
        <f t="shared" si="3"/>
        <v>1.417350287</v>
      </c>
      <c r="K10227" s="24" t="str">
        <f t="shared" si="4"/>
        <v>Over Achived</v>
      </c>
    </row>
    <row r="10228" ht="22.5" customHeight="1">
      <c r="A10228" s="18">
        <v>45804.0</v>
      </c>
      <c r="B10228" s="19" t="str">
        <f t="shared" si="1"/>
        <v>May</v>
      </c>
      <c r="C10228" s="20" t="s">
        <v>7</v>
      </c>
      <c r="D10228" s="19" t="s">
        <v>106</v>
      </c>
      <c r="E10228" s="19" t="s">
        <v>63</v>
      </c>
      <c r="F10228" s="21">
        <v>1.0</v>
      </c>
      <c r="G10228" s="22">
        <v>30780.0</v>
      </c>
      <c r="H10228" s="15" t="str">
        <f t="shared" si="2"/>
        <v>Base Range</v>
      </c>
      <c r="I10228" s="22">
        <v>28616.0</v>
      </c>
      <c r="J10228" s="23">
        <f t="shared" si="3"/>
        <v>1.07562203</v>
      </c>
      <c r="K10228" s="24" t="str">
        <f t="shared" si="4"/>
        <v>Over Achived</v>
      </c>
    </row>
    <row r="10229" ht="22.5" customHeight="1">
      <c r="A10229" s="18">
        <v>45804.0</v>
      </c>
      <c r="B10229" s="19" t="str">
        <f t="shared" si="1"/>
        <v>May</v>
      </c>
      <c r="C10229" s="20" t="s">
        <v>7</v>
      </c>
      <c r="D10229" s="19" t="s">
        <v>106</v>
      </c>
      <c r="E10229" s="19" t="s">
        <v>26</v>
      </c>
      <c r="F10229" s="21">
        <v>5.0</v>
      </c>
      <c r="G10229" s="22">
        <v>105467.0</v>
      </c>
      <c r="H10229" s="15" t="str">
        <f t="shared" si="2"/>
        <v>Very High Range</v>
      </c>
      <c r="I10229" s="22">
        <v>90804.0</v>
      </c>
      <c r="J10229" s="23">
        <f t="shared" si="3"/>
        <v>1.16147967</v>
      </c>
      <c r="K10229" s="24" t="str">
        <f t="shared" si="4"/>
        <v>Over Achived</v>
      </c>
    </row>
    <row r="10230" ht="22.5" customHeight="1">
      <c r="A10230" s="18">
        <v>45804.0</v>
      </c>
      <c r="B10230" s="19" t="str">
        <f t="shared" si="1"/>
        <v>May</v>
      </c>
      <c r="C10230" s="20" t="s">
        <v>7</v>
      </c>
      <c r="D10230" s="19" t="s">
        <v>8</v>
      </c>
      <c r="E10230" s="19" t="s">
        <v>19</v>
      </c>
      <c r="F10230" s="21">
        <v>2.0</v>
      </c>
      <c r="G10230" s="22">
        <v>49570.0</v>
      </c>
      <c r="H10230" s="15" t="str">
        <f t="shared" si="2"/>
        <v>Base Range</v>
      </c>
      <c r="I10230" s="22">
        <v>43359.0</v>
      </c>
      <c r="J10230" s="23">
        <f t="shared" si="3"/>
        <v>1.143245924</v>
      </c>
      <c r="K10230" s="24" t="str">
        <f t="shared" si="4"/>
        <v>Over Achived</v>
      </c>
    </row>
    <row r="10231" ht="22.5" customHeight="1">
      <c r="A10231" s="18">
        <v>45804.0</v>
      </c>
      <c r="B10231" s="19" t="str">
        <f t="shared" si="1"/>
        <v>May</v>
      </c>
      <c r="C10231" s="20" t="s">
        <v>7</v>
      </c>
      <c r="D10231" s="19" t="s">
        <v>8</v>
      </c>
      <c r="E10231" s="19" t="s">
        <v>38</v>
      </c>
      <c r="F10231" s="21">
        <v>2.0</v>
      </c>
      <c r="G10231" s="22">
        <v>50881.0</v>
      </c>
      <c r="H10231" s="15" t="str">
        <f t="shared" si="2"/>
        <v>Medium Range</v>
      </c>
      <c r="I10231" s="22">
        <v>44583.0</v>
      </c>
      <c r="J10231" s="23">
        <f t="shared" si="3"/>
        <v>1.141264608</v>
      </c>
      <c r="K10231" s="24" t="str">
        <f t="shared" si="4"/>
        <v>Over Achived</v>
      </c>
    </row>
    <row r="10232" ht="22.5" customHeight="1">
      <c r="A10232" s="18">
        <v>45804.0</v>
      </c>
      <c r="B10232" s="19" t="str">
        <f t="shared" si="1"/>
        <v>May</v>
      </c>
      <c r="C10232" s="20" t="s">
        <v>7</v>
      </c>
      <c r="D10232" s="19" t="s">
        <v>8</v>
      </c>
      <c r="E10232" s="19" t="s">
        <v>19</v>
      </c>
      <c r="F10232" s="21">
        <v>2.0</v>
      </c>
      <c r="G10232" s="22">
        <v>50822.0</v>
      </c>
      <c r="H10232" s="15" t="str">
        <f t="shared" si="2"/>
        <v>Medium Range</v>
      </c>
      <c r="I10232" s="22">
        <v>36312.0</v>
      </c>
      <c r="J10232" s="23">
        <f t="shared" si="3"/>
        <v>1.399592421</v>
      </c>
      <c r="K10232" s="24" t="str">
        <f t="shared" si="4"/>
        <v>Over Achived</v>
      </c>
    </row>
    <row r="10233" ht="22.5" customHeight="1">
      <c r="A10233" s="18">
        <v>45804.0</v>
      </c>
      <c r="B10233" s="19" t="str">
        <f t="shared" si="1"/>
        <v>May</v>
      </c>
      <c r="C10233" s="20" t="s">
        <v>92</v>
      </c>
      <c r="D10233" s="19" t="s">
        <v>93</v>
      </c>
      <c r="E10233" s="19" t="s">
        <v>19</v>
      </c>
      <c r="F10233" s="21">
        <v>1.0</v>
      </c>
      <c r="G10233" s="22">
        <v>32258.0</v>
      </c>
      <c r="H10233" s="15" t="str">
        <f t="shared" si="2"/>
        <v>Base Range</v>
      </c>
      <c r="I10233" s="22">
        <v>35064.0</v>
      </c>
      <c r="J10233" s="23">
        <f t="shared" si="3"/>
        <v>0.919974903</v>
      </c>
      <c r="K10233" s="24" t="str">
        <f t="shared" si="4"/>
        <v>Target Not Meet</v>
      </c>
    </row>
    <row r="10234" ht="22.5" customHeight="1">
      <c r="A10234" s="18">
        <v>45804.0</v>
      </c>
      <c r="B10234" s="19" t="str">
        <f t="shared" si="1"/>
        <v>May</v>
      </c>
      <c r="C10234" s="20" t="s">
        <v>7</v>
      </c>
      <c r="D10234" s="19" t="s">
        <v>106</v>
      </c>
      <c r="E10234" s="19" t="s">
        <v>38</v>
      </c>
      <c r="F10234" s="21">
        <v>2.0</v>
      </c>
      <c r="G10234" s="22">
        <v>47752.0</v>
      </c>
      <c r="H10234" s="15" t="str">
        <f t="shared" si="2"/>
        <v>Base Range</v>
      </c>
      <c r="I10234" s="22">
        <v>37290.0</v>
      </c>
      <c r="J10234" s="23">
        <f t="shared" si="3"/>
        <v>1.28055779</v>
      </c>
      <c r="K10234" s="24" t="str">
        <f t="shared" si="4"/>
        <v>Over Achived</v>
      </c>
    </row>
    <row r="10235" ht="22.5" customHeight="1">
      <c r="A10235" s="18">
        <v>45804.0</v>
      </c>
      <c r="B10235" s="19" t="str">
        <f t="shared" si="1"/>
        <v>May</v>
      </c>
      <c r="C10235" s="20" t="s">
        <v>7</v>
      </c>
      <c r="D10235" s="19" t="s">
        <v>131</v>
      </c>
      <c r="E10235" s="19" t="s">
        <v>9</v>
      </c>
      <c r="F10235" s="21">
        <v>4.0</v>
      </c>
      <c r="G10235" s="22">
        <v>71505.0</v>
      </c>
      <c r="H10235" s="15" t="str">
        <f t="shared" si="2"/>
        <v>High Range</v>
      </c>
      <c r="I10235" s="22">
        <v>53874.0</v>
      </c>
      <c r="J10235" s="23">
        <f t="shared" si="3"/>
        <v>1.327263615</v>
      </c>
      <c r="K10235" s="24" t="str">
        <f t="shared" si="4"/>
        <v>Over Achived</v>
      </c>
    </row>
    <row r="10236" ht="22.5" customHeight="1">
      <c r="A10236" s="18">
        <v>45804.0</v>
      </c>
      <c r="B10236" s="19" t="str">
        <f t="shared" si="1"/>
        <v>May</v>
      </c>
      <c r="C10236" s="20" t="s">
        <v>7</v>
      </c>
      <c r="D10236" s="19" t="s">
        <v>118</v>
      </c>
      <c r="E10236" s="19" t="s">
        <v>9</v>
      </c>
      <c r="F10236" s="21">
        <v>4.0</v>
      </c>
      <c r="G10236" s="22">
        <v>71644.0</v>
      </c>
      <c r="H10236" s="15" t="str">
        <f t="shared" si="2"/>
        <v>High Range</v>
      </c>
      <c r="I10236" s="22">
        <v>59213.0</v>
      </c>
      <c r="J10236" s="23">
        <f t="shared" si="3"/>
        <v>1.209937007</v>
      </c>
      <c r="K10236" s="24" t="str">
        <f t="shared" si="4"/>
        <v>Over Achived</v>
      </c>
    </row>
    <row r="10237" ht="22.5" customHeight="1">
      <c r="A10237" s="18">
        <v>45804.0</v>
      </c>
      <c r="B10237" s="19" t="str">
        <f t="shared" si="1"/>
        <v>May</v>
      </c>
      <c r="C10237" s="20" t="s">
        <v>92</v>
      </c>
      <c r="D10237" s="19" t="s">
        <v>158</v>
      </c>
      <c r="E10237" s="19" t="s">
        <v>19</v>
      </c>
      <c r="F10237" s="21">
        <v>1.0</v>
      </c>
      <c r="G10237" s="22">
        <v>40558.0</v>
      </c>
      <c r="H10237" s="15" t="str">
        <f t="shared" si="2"/>
        <v>Base Range</v>
      </c>
      <c r="I10237" s="22">
        <v>30694.0</v>
      </c>
      <c r="J10237" s="23">
        <f t="shared" si="3"/>
        <v>1.321365739</v>
      </c>
      <c r="K10237" s="24" t="str">
        <f t="shared" si="4"/>
        <v>Over Achived</v>
      </c>
    </row>
    <row r="10238" ht="22.5" customHeight="1">
      <c r="A10238" s="18">
        <v>45804.0</v>
      </c>
      <c r="B10238" s="19" t="str">
        <f t="shared" si="1"/>
        <v>May</v>
      </c>
      <c r="C10238" s="20" t="s">
        <v>92</v>
      </c>
      <c r="D10238" s="19" t="s">
        <v>93</v>
      </c>
      <c r="E10238" s="19" t="s">
        <v>26</v>
      </c>
      <c r="F10238" s="21">
        <v>2.0</v>
      </c>
      <c r="G10238" s="22">
        <v>44842.0</v>
      </c>
      <c r="H10238" s="15" t="str">
        <f t="shared" si="2"/>
        <v>Base Range</v>
      </c>
      <c r="I10238" s="22">
        <v>50123.0</v>
      </c>
      <c r="J10238" s="23">
        <f t="shared" si="3"/>
        <v>0.8946391876</v>
      </c>
      <c r="K10238" s="24" t="str">
        <f t="shared" si="4"/>
        <v>Target Not Meet</v>
      </c>
    </row>
    <row r="10239" ht="22.5" customHeight="1">
      <c r="A10239" s="18">
        <v>45804.0</v>
      </c>
      <c r="B10239" s="19" t="str">
        <f t="shared" si="1"/>
        <v>May</v>
      </c>
      <c r="C10239" s="20" t="s">
        <v>7</v>
      </c>
      <c r="D10239" s="19" t="s">
        <v>131</v>
      </c>
      <c r="E10239" s="19" t="s">
        <v>34</v>
      </c>
      <c r="F10239" s="21">
        <v>3.0</v>
      </c>
      <c r="G10239" s="22">
        <v>69311.0</v>
      </c>
      <c r="H10239" s="15" t="str">
        <f t="shared" si="2"/>
        <v>Medium Range</v>
      </c>
      <c r="I10239" s="22">
        <v>55997.0</v>
      </c>
      <c r="J10239" s="23">
        <f t="shared" si="3"/>
        <v>1.237762737</v>
      </c>
      <c r="K10239" s="24" t="str">
        <f t="shared" si="4"/>
        <v>Over Achived</v>
      </c>
    </row>
    <row r="10240" ht="22.5" customHeight="1">
      <c r="A10240" s="18">
        <v>45804.0</v>
      </c>
      <c r="B10240" s="19" t="str">
        <f t="shared" si="1"/>
        <v>May</v>
      </c>
      <c r="C10240" s="20" t="s">
        <v>92</v>
      </c>
      <c r="D10240" s="19" t="s">
        <v>98</v>
      </c>
      <c r="E10240" s="19" t="s">
        <v>26</v>
      </c>
      <c r="F10240" s="21">
        <v>2.0</v>
      </c>
      <c r="G10240" s="22">
        <v>50066.0</v>
      </c>
      <c r="H10240" s="15" t="str">
        <f t="shared" si="2"/>
        <v>Medium Range</v>
      </c>
      <c r="I10240" s="22">
        <v>64765.0</v>
      </c>
      <c r="J10240" s="23">
        <f t="shared" si="3"/>
        <v>0.7730409944</v>
      </c>
      <c r="K10240" s="24" t="str">
        <f t="shared" si="4"/>
        <v>Target Not Meet</v>
      </c>
    </row>
    <row r="10241" ht="22.5" customHeight="1">
      <c r="A10241" s="18">
        <v>45804.0</v>
      </c>
      <c r="B10241" s="19" t="str">
        <f t="shared" si="1"/>
        <v>May</v>
      </c>
      <c r="C10241" s="20" t="s">
        <v>92</v>
      </c>
      <c r="D10241" s="19" t="s">
        <v>98</v>
      </c>
      <c r="E10241" s="19" t="s">
        <v>34</v>
      </c>
      <c r="F10241" s="21">
        <v>2.0</v>
      </c>
      <c r="G10241" s="22">
        <v>69952.0</v>
      </c>
      <c r="H10241" s="15" t="str">
        <f t="shared" si="2"/>
        <v>Medium Range</v>
      </c>
      <c r="I10241" s="22">
        <v>79139.0</v>
      </c>
      <c r="J10241" s="23">
        <f t="shared" si="3"/>
        <v>0.8839131149</v>
      </c>
      <c r="K10241" s="24" t="str">
        <f t="shared" si="4"/>
        <v>Target Not Meet</v>
      </c>
    </row>
    <row r="10242" ht="22.5" customHeight="1">
      <c r="A10242" s="18">
        <v>45804.0</v>
      </c>
      <c r="B10242" s="19" t="str">
        <f t="shared" si="1"/>
        <v>May</v>
      </c>
      <c r="C10242" s="20" t="s">
        <v>92</v>
      </c>
      <c r="D10242" s="19" t="s">
        <v>98</v>
      </c>
      <c r="E10242" s="19" t="s">
        <v>23</v>
      </c>
      <c r="F10242" s="21">
        <v>1.0</v>
      </c>
      <c r="G10242" s="22">
        <v>30181.0</v>
      </c>
      <c r="H10242" s="15" t="str">
        <f t="shared" si="2"/>
        <v>Base Range</v>
      </c>
      <c r="I10242" s="22">
        <v>34588.0</v>
      </c>
      <c r="J10242" s="23">
        <f t="shared" si="3"/>
        <v>0.8725858679</v>
      </c>
      <c r="K10242" s="24" t="str">
        <f t="shared" si="4"/>
        <v>Target Not Meet</v>
      </c>
    </row>
    <row r="10243" ht="22.5" customHeight="1">
      <c r="A10243" s="18">
        <v>45804.0</v>
      </c>
      <c r="B10243" s="19" t="str">
        <f t="shared" si="1"/>
        <v>May</v>
      </c>
      <c r="C10243" s="20" t="s">
        <v>92</v>
      </c>
      <c r="D10243" s="19" t="s">
        <v>98</v>
      </c>
      <c r="E10243" s="19" t="s">
        <v>19</v>
      </c>
      <c r="F10243" s="21">
        <v>1.0</v>
      </c>
      <c r="G10243" s="22">
        <v>32830.0</v>
      </c>
      <c r="H10243" s="15" t="str">
        <f t="shared" si="2"/>
        <v>Base Range</v>
      </c>
      <c r="I10243" s="22">
        <v>39450.0</v>
      </c>
      <c r="J10243" s="23">
        <f t="shared" si="3"/>
        <v>0.8321926489</v>
      </c>
      <c r="K10243" s="24" t="str">
        <f t="shared" si="4"/>
        <v>Target Not Meet</v>
      </c>
    </row>
    <row r="10244" ht="22.5" customHeight="1">
      <c r="A10244" s="18">
        <v>45804.0</v>
      </c>
      <c r="B10244" s="19" t="str">
        <f t="shared" si="1"/>
        <v>May</v>
      </c>
      <c r="C10244" s="20" t="s">
        <v>92</v>
      </c>
      <c r="D10244" s="19" t="s">
        <v>144</v>
      </c>
      <c r="E10244" s="19" t="s">
        <v>19</v>
      </c>
      <c r="F10244" s="21">
        <v>1.0</v>
      </c>
      <c r="G10244" s="22">
        <v>36502.0</v>
      </c>
      <c r="H10244" s="15" t="str">
        <f t="shared" si="2"/>
        <v>Base Range</v>
      </c>
      <c r="I10244" s="22">
        <v>26730.0</v>
      </c>
      <c r="J10244" s="23">
        <f t="shared" si="3"/>
        <v>1.365581743</v>
      </c>
      <c r="K10244" s="24" t="str">
        <f t="shared" si="4"/>
        <v>Over Achived</v>
      </c>
    </row>
    <row r="10245" ht="22.5" customHeight="1">
      <c r="A10245" s="18">
        <v>45804.0</v>
      </c>
      <c r="B10245" s="19" t="str">
        <f t="shared" si="1"/>
        <v>May</v>
      </c>
      <c r="C10245" s="20" t="s">
        <v>92</v>
      </c>
      <c r="D10245" s="19" t="s">
        <v>144</v>
      </c>
      <c r="E10245" s="19" t="s">
        <v>63</v>
      </c>
      <c r="F10245" s="21">
        <v>2.0</v>
      </c>
      <c r="G10245" s="22">
        <v>71909.0</v>
      </c>
      <c r="H10245" s="15" t="str">
        <f t="shared" si="2"/>
        <v>High Range</v>
      </c>
      <c r="I10245" s="22">
        <v>54476.0</v>
      </c>
      <c r="J10245" s="23">
        <f t="shared" si="3"/>
        <v>1.320012483</v>
      </c>
      <c r="K10245" s="24" t="str">
        <f t="shared" si="4"/>
        <v>Over Achived</v>
      </c>
    </row>
    <row r="10246" ht="22.5" customHeight="1">
      <c r="A10246" s="18">
        <v>45804.0</v>
      </c>
      <c r="B10246" s="19" t="str">
        <f t="shared" si="1"/>
        <v>May</v>
      </c>
      <c r="C10246" s="20" t="s">
        <v>92</v>
      </c>
      <c r="D10246" s="19" t="s">
        <v>98</v>
      </c>
      <c r="E10246" s="19" t="s">
        <v>26</v>
      </c>
      <c r="F10246" s="21">
        <v>2.0</v>
      </c>
      <c r="G10246" s="22">
        <v>53109.0</v>
      </c>
      <c r="H10246" s="15" t="str">
        <f t="shared" si="2"/>
        <v>Medium Range</v>
      </c>
      <c r="I10246" s="22">
        <v>67907.0</v>
      </c>
      <c r="J10246" s="23">
        <f t="shared" si="3"/>
        <v>0.7820843212</v>
      </c>
      <c r="K10246" s="24" t="str">
        <f t="shared" si="4"/>
        <v>Target Not Meet</v>
      </c>
    </row>
    <row r="10247" ht="22.5" customHeight="1">
      <c r="A10247" s="18">
        <v>45804.0</v>
      </c>
      <c r="B10247" s="19" t="str">
        <f t="shared" si="1"/>
        <v>May</v>
      </c>
      <c r="C10247" s="20" t="s">
        <v>92</v>
      </c>
      <c r="D10247" s="25" t="s">
        <v>149</v>
      </c>
      <c r="E10247" s="19" t="s">
        <v>26</v>
      </c>
      <c r="F10247" s="21">
        <v>2.0</v>
      </c>
      <c r="G10247" s="22">
        <v>46864.0</v>
      </c>
      <c r="H10247" s="15" t="str">
        <f t="shared" si="2"/>
        <v>Base Range</v>
      </c>
      <c r="I10247" s="22">
        <v>34199.0</v>
      </c>
      <c r="J10247" s="23">
        <f t="shared" si="3"/>
        <v>1.370332466</v>
      </c>
      <c r="K10247" s="24" t="str">
        <f t="shared" si="4"/>
        <v>Over Achived</v>
      </c>
    </row>
    <row r="10248" ht="22.5" customHeight="1">
      <c r="A10248" s="18">
        <v>45804.0</v>
      </c>
      <c r="B10248" s="19" t="str">
        <f t="shared" si="1"/>
        <v>May</v>
      </c>
      <c r="C10248" s="20" t="s">
        <v>92</v>
      </c>
      <c r="D10248" s="25" t="s">
        <v>149</v>
      </c>
      <c r="E10248" s="19" t="s">
        <v>23</v>
      </c>
      <c r="F10248" s="21">
        <v>1.0</v>
      </c>
      <c r="G10248" s="22">
        <v>31296.0</v>
      </c>
      <c r="H10248" s="15" t="str">
        <f t="shared" si="2"/>
        <v>Base Range</v>
      </c>
      <c r="I10248" s="22">
        <v>23644.0</v>
      </c>
      <c r="J10248" s="23">
        <f t="shared" si="3"/>
        <v>1.323633903</v>
      </c>
      <c r="K10248" s="24" t="str">
        <f t="shared" si="4"/>
        <v>Over Achived</v>
      </c>
    </row>
    <row r="10249" ht="22.5" customHeight="1">
      <c r="A10249" s="18">
        <v>45804.0</v>
      </c>
      <c r="B10249" s="19" t="str">
        <f t="shared" si="1"/>
        <v>May</v>
      </c>
      <c r="C10249" s="20" t="s">
        <v>92</v>
      </c>
      <c r="D10249" s="25" t="s">
        <v>149</v>
      </c>
      <c r="E10249" s="19" t="s">
        <v>19</v>
      </c>
      <c r="F10249" s="21">
        <v>1.0</v>
      </c>
      <c r="G10249" s="22">
        <v>39117.0</v>
      </c>
      <c r="H10249" s="15" t="str">
        <f t="shared" si="2"/>
        <v>Base Range</v>
      </c>
      <c r="I10249" s="22">
        <v>31545.0</v>
      </c>
      <c r="J10249" s="23">
        <f t="shared" si="3"/>
        <v>1.240038041</v>
      </c>
      <c r="K10249" s="24" t="str">
        <f t="shared" si="4"/>
        <v>Over Achived</v>
      </c>
    </row>
    <row r="10250" ht="22.5" customHeight="1">
      <c r="A10250" s="18">
        <v>45804.0</v>
      </c>
      <c r="B10250" s="19" t="str">
        <f t="shared" si="1"/>
        <v>May</v>
      </c>
      <c r="C10250" s="20" t="s">
        <v>92</v>
      </c>
      <c r="D10250" s="25" t="s">
        <v>149</v>
      </c>
      <c r="E10250" s="19" t="s">
        <v>19</v>
      </c>
      <c r="F10250" s="21">
        <v>1.0</v>
      </c>
      <c r="G10250" s="22">
        <v>34808.0</v>
      </c>
      <c r="H10250" s="15" t="str">
        <f t="shared" si="2"/>
        <v>Base Range</v>
      </c>
      <c r="I10250" s="22">
        <v>31815.0</v>
      </c>
      <c r="J10250" s="23">
        <f t="shared" si="3"/>
        <v>1.094075122</v>
      </c>
      <c r="K10250" s="24" t="str">
        <f t="shared" si="4"/>
        <v>Over Achived</v>
      </c>
    </row>
    <row r="10251" ht="22.5" customHeight="1">
      <c r="A10251" s="18">
        <v>45804.0</v>
      </c>
      <c r="B10251" s="19" t="str">
        <f t="shared" si="1"/>
        <v>May</v>
      </c>
      <c r="C10251" s="20" t="s">
        <v>92</v>
      </c>
      <c r="D10251" s="19" t="s">
        <v>158</v>
      </c>
      <c r="E10251" s="19" t="s">
        <v>63</v>
      </c>
      <c r="F10251" s="21">
        <v>2.0</v>
      </c>
      <c r="G10251" s="22">
        <v>65314.0</v>
      </c>
      <c r="H10251" s="15" t="str">
        <f t="shared" si="2"/>
        <v>Medium Range</v>
      </c>
      <c r="I10251" s="22">
        <v>58547.0</v>
      </c>
      <c r="J10251" s="23">
        <f t="shared" si="3"/>
        <v>1.115582353</v>
      </c>
      <c r="K10251" s="24" t="str">
        <f t="shared" si="4"/>
        <v>Over Achived</v>
      </c>
    </row>
    <row r="10252" ht="22.5" customHeight="1">
      <c r="A10252" s="18">
        <v>45804.0</v>
      </c>
      <c r="B10252" s="19" t="str">
        <f t="shared" si="1"/>
        <v>May</v>
      </c>
      <c r="C10252" s="20" t="s">
        <v>92</v>
      </c>
      <c r="D10252" s="19" t="s">
        <v>158</v>
      </c>
      <c r="E10252" s="19" t="s">
        <v>26</v>
      </c>
      <c r="F10252" s="21">
        <v>2.0</v>
      </c>
      <c r="G10252" s="22">
        <v>51403.0</v>
      </c>
      <c r="H10252" s="15" t="str">
        <f t="shared" si="2"/>
        <v>Medium Range</v>
      </c>
      <c r="I10252" s="22">
        <v>37956.0</v>
      </c>
      <c r="J10252" s="23">
        <f t="shared" si="3"/>
        <v>1.354278638</v>
      </c>
      <c r="K10252" s="24" t="str">
        <f t="shared" si="4"/>
        <v>Over Achived</v>
      </c>
    </row>
    <row r="10253" ht="22.5" customHeight="1">
      <c r="A10253" s="18">
        <v>45804.0</v>
      </c>
      <c r="B10253" s="19" t="str">
        <f t="shared" si="1"/>
        <v>May</v>
      </c>
      <c r="C10253" s="20" t="s">
        <v>92</v>
      </c>
      <c r="D10253" s="19" t="s">
        <v>158</v>
      </c>
      <c r="E10253" s="19" t="s">
        <v>26</v>
      </c>
      <c r="F10253" s="21">
        <v>2.0</v>
      </c>
      <c r="G10253" s="22">
        <v>43755.0</v>
      </c>
      <c r="H10253" s="15" t="str">
        <f t="shared" si="2"/>
        <v>Base Range</v>
      </c>
      <c r="I10253" s="22">
        <v>38312.0</v>
      </c>
      <c r="J10253" s="23">
        <f t="shared" si="3"/>
        <v>1.14207037</v>
      </c>
      <c r="K10253" s="24" t="str">
        <f t="shared" si="4"/>
        <v>Over Achived</v>
      </c>
    </row>
    <row r="10254" ht="22.5" customHeight="1">
      <c r="A10254" s="18">
        <v>45805.0</v>
      </c>
      <c r="B10254" s="19" t="str">
        <f t="shared" si="1"/>
        <v>May</v>
      </c>
      <c r="C10254" s="20" t="s">
        <v>13</v>
      </c>
      <c r="D10254" s="19" t="s">
        <v>29</v>
      </c>
      <c r="E10254" s="19" t="s">
        <v>68</v>
      </c>
      <c r="F10254" s="21">
        <v>1.0</v>
      </c>
      <c r="G10254" s="22">
        <v>22309.0</v>
      </c>
      <c r="H10254" s="15" t="str">
        <f t="shared" si="2"/>
        <v>Base Range</v>
      </c>
      <c r="I10254" s="22">
        <v>25798.0</v>
      </c>
      <c r="J10254" s="23">
        <f t="shared" si="3"/>
        <v>0.8647569579</v>
      </c>
      <c r="K10254" s="24" t="str">
        <f t="shared" si="4"/>
        <v>Target Not Meet</v>
      </c>
    </row>
    <row r="10255" ht="22.5" customHeight="1">
      <c r="A10255" s="18">
        <v>45805.0</v>
      </c>
      <c r="B10255" s="19" t="str">
        <f t="shared" si="1"/>
        <v>May</v>
      </c>
      <c r="C10255" s="20" t="s">
        <v>13</v>
      </c>
      <c r="D10255" s="19" t="s">
        <v>37</v>
      </c>
      <c r="E10255" s="19" t="s">
        <v>23</v>
      </c>
      <c r="F10255" s="21">
        <v>1.0</v>
      </c>
      <c r="G10255" s="22">
        <v>23879.0</v>
      </c>
      <c r="H10255" s="15" t="str">
        <f t="shared" si="2"/>
        <v>Base Range</v>
      </c>
      <c r="I10255" s="22">
        <v>27013.0</v>
      </c>
      <c r="J10255" s="23">
        <f t="shared" si="3"/>
        <v>0.8839817865</v>
      </c>
      <c r="K10255" s="24" t="str">
        <f t="shared" si="4"/>
        <v>Target Not Meet</v>
      </c>
    </row>
    <row r="10256" ht="22.5" customHeight="1">
      <c r="A10256" s="18">
        <v>45805.0</v>
      </c>
      <c r="B10256" s="19" t="str">
        <f t="shared" si="1"/>
        <v>May</v>
      </c>
      <c r="C10256" s="20" t="s">
        <v>13</v>
      </c>
      <c r="D10256" s="19" t="s">
        <v>37</v>
      </c>
      <c r="E10256" s="19" t="s">
        <v>63</v>
      </c>
      <c r="F10256" s="21">
        <v>2.0</v>
      </c>
      <c r="G10256" s="22">
        <v>48933.0</v>
      </c>
      <c r="H10256" s="15" t="str">
        <f t="shared" si="2"/>
        <v>Base Range</v>
      </c>
      <c r="I10256" s="22">
        <v>52381.0</v>
      </c>
      <c r="J10256" s="23">
        <f t="shared" si="3"/>
        <v>0.9341746053</v>
      </c>
      <c r="K10256" s="24" t="str">
        <f t="shared" si="4"/>
        <v>Target Not Meet</v>
      </c>
    </row>
    <row r="10257" ht="22.5" customHeight="1">
      <c r="A10257" s="18">
        <v>45805.0</v>
      </c>
      <c r="B10257" s="19" t="str">
        <f t="shared" si="1"/>
        <v>May</v>
      </c>
      <c r="C10257" s="20" t="s">
        <v>13</v>
      </c>
      <c r="D10257" s="19" t="s">
        <v>37</v>
      </c>
      <c r="E10257" s="19" t="s">
        <v>63</v>
      </c>
      <c r="F10257" s="21">
        <v>1.0</v>
      </c>
      <c r="G10257" s="22">
        <v>9945.0</v>
      </c>
      <c r="H10257" s="15" t="str">
        <f t="shared" si="2"/>
        <v>Base Range</v>
      </c>
      <c r="I10257" s="22">
        <v>10924.0</v>
      </c>
      <c r="J10257" s="23">
        <f t="shared" si="3"/>
        <v>0.9103808129</v>
      </c>
      <c r="K10257" s="24" t="str">
        <f t="shared" si="4"/>
        <v>Target Not Meet</v>
      </c>
    </row>
    <row r="10258" ht="22.5" customHeight="1">
      <c r="A10258" s="18">
        <v>45805.0</v>
      </c>
      <c r="B10258" s="19" t="str">
        <f t="shared" si="1"/>
        <v>May</v>
      </c>
      <c r="C10258" s="20" t="s">
        <v>13</v>
      </c>
      <c r="D10258" s="19" t="s">
        <v>29</v>
      </c>
      <c r="E10258" s="19" t="s">
        <v>34</v>
      </c>
      <c r="F10258" s="21">
        <v>2.0</v>
      </c>
      <c r="G10258" s="22">
        <v>48749.0</v>
      </c>
      <c r="H10258" s="15" t="str">
        <f t="shared" si="2"/>
        <v>Base Range</v>
      </c>
      <c r="I10258" s="22">
        <v>55276.0</v>
      </c>
      <c r="J10258" s="23">
        <f t="shared" si="3"/>
        <v>0.8819198205</v>
      </c>
      <c r="K10258" s="24" t="str">
        <f t="shared" si="4"/>
        <v>Target Not Meet</v>
      </c>
    </row>
    <row r="10259" ht="22.5" customHeight="1">
      <c r="A10259" s="18">
        <v>45805.0</v>
      </c>
      <c r="B10259" s="19" t="str">
        <f t="shared" si="1"/>
        <v>May</v>
      </c>
      <c r="C10259" s="20" t="s">
        <v>13</v>
      </c>
      <c r="D10259" s="19" t="s">
        <v>29</v>
      </c>
      <c r="E10259" s="19" t="s">
        <v>34</v>
      </c>
      <c r="F10259" s="21">
        <v>2.0</v>
      </c>
      <c r="G10259" s="22">
        <v>49394.0</v>
      </c>
      <c r="H10259" s="15" t="str">
        <f t="shared" si="2"/>
        <v>Base Range</v>
      </c>
      <c r="I10259" s="22">
        <v>51978.0</v>
      </c>
      <c r="J10259" s="23">
        <f t="shared" si="3"/>
        <v>0.9502866597</v>
      </c>
      <c r="K10259" s="24" t="str">
        <f t="shared" si="4"/>
        <v>Target Not Meet</v>
      </c>
    </row>
    <row r="10260" ht="22.5" customHeight="1">
      <c r="A10260" s="18">
        <v>45805.0</v>
      </c>
      <c r="B10260" s="19" t="str">
        <f t="shared" si="1"/>
        <v>May</v>
      </c>
      <c r="C10260" s="20" t="s">
        <v>13</v>
      </c>
      <c r="D10260" s="19" t="s">
        <v>169</v>
      </c>
      <c r="E10260" s="19" t="s">
        <v>63</v>
      </c>
      <c r="F10260" s="21">
        <v>2.0</v>
      </c>
      <c r="G10260" s="22">
        <v>47588.0</v>
      </c>
      <c r="H10260" s="15" t="str">
        <f t="shared" si="2"/>
        <v>Base Range</v>
      </c>
      <c r="I10260" s="22">
        <v>61515.0</v>
      </c>
      <c r="J10260" s="23">
        <f t="shared" si="3"/>
        <v>0.773599935</v>
      </c>
      <c r="K10260" s="24" t="str">
        <f t="shared" si="4"/>
        <v>Target Not Meet</v>
      </c>
    </row>
    <row r="10261" ht="22.5" customHeight="1">
      <c r="A10261" s="18">
        <v>45805.0</v>
      </c>
      <c r="B10261" s="19" t="str">
        <f t="shared" si="1"/>
        <v>May</v>
      </c>
      <c r="C10261" s="20" t="s">
        <v>13</v>
      </c>
      <c r="D10261" s="19" t="s">
        <v>29</v>
      </c>
      <c r="E10261" s="19" t="s">
        <v>26</v>
      </c>
      <c r="F10261" s="21">
        <v>1.0</v>
      </c>
      <c r="G10261" s="22">
        <v>34555.0</v>
      </c>
      <c r="H10261" s="15" t="str">
        <f t="shared" si="2"/>
        <v>Base Range</v>
      </c>
      <c r="I10261" s="22">
        <v>39946.0</v>
      </c>
      <c r="J10261" s="23">
        <f t="shared" si="3"/>
        <v>0.8650428078</v>
      </c>
      <c r="K10261" s="24" t="str">
        <f t="shared" si="4"/>
        <v>Target Not Meet</v>
      </c>
    </row>
    <row r="10262" ht="22.5" customHeight="1">
      <c r="A10262" s="18">
        <v>45805.0</v>
      </c>
      <c r="B10262" s="19" t="str">
        <f t="shared" si="1"/>
        <v>May</v>
      </c>
      <c r="C10262" s="20" t="s">
        <v>13</v>
      </c>
      <c r="D10262" s="19" t="s">
        <v>14</v>
      </c>
      <c r="E10262" s="19" t="s">
        <v>26</v>
      </c>
      <c r="F10262" s="21">
        <v>1.0</v>
      </c>
      <c r="G10262" s="22">
        <v>33717.0</v>
      </c>
      <c r="H10262" s="15" t="str">
        <f t="shared" si="2"/>
        <v>Base Range</v>
      </c>
      <c r="I10262" s="22">
        <v>26834.0</v>
      </c>
      <c r="J10262" s="23">
        <f t="shared" si="3"/>
        <v>1.256502944</v>
      </c>
      <c r="K10262" s="24" t="str">
        <f t="shared" si="4"/>
        <v>Over Achived</v>
      </c>
    </row>
    <row r="10263" ht="22.5" customHeight="1">
      <c r="A10263" s="18">
        <v>45805.0</v>
      </c>
      <c r="B10263" s="19" t="str">
        <f t="shared" si="1"/>
        <v>May</v>
      </c>
      <c r="C10263" s="20" t="s">
        <v>13</v>
      </c>
      <c r="D10263" s="19" t="s">
        <v>18</v>
      </c>
      <c r="E10263" s="19" t="s">
        <v>63</v>
      </c>
      <c r="F10263" s="21">
        <v>2.0</v>
      </c>
      <c r="G10263" s="22">
        <v>41728.0</v>
      </c>
      <c r="H10263" s="15" t="str">
        <f t="shared" si="2"/>
        <v>Base Range</v>
      </c>
      <c r="I10263" s="22">
        <v>29914.0</v>
      </c>
      <c r="J10263" s="23">
        <f t="shared" si="3"/>
        <v>1.394932139</v>
      </c>
      <c r="K10263" s="24" t="str">
        <f t="shared" si="4"/>
        <v>Over Achived</v>
      </c>
    </row>
    <row r="10264" ht="22.5" customHeight="1">
      <c r="A10264" s="18">
        <v>45805.0</v>
      </c>
      <c r="B10264" s="19" t="str">
        <f t="shared" si="1"/>
        <v>May</v>
      </c>
      <c r="C10264" s="20" t="s">
        <v>13</v>
      </c>
      <c r="D10264" s="19" t="s">
        <v>18</v>
      </c>
      <c r="E10264" s="19" t="s">
        <v>34</v>
      </c>
      <c r="F10264" s="21">
        <v>1.0</v>
      </c>
      <c r="G10264" s="22">
        <v>44932.0</v>
      </c>
      <c r="H10264" s="15" t="str">
        <f t="shared" si="2"/>
        <v>Base Range</v>
      </c>
      <c r="I10264" s="22">
        <v>31866.0</v>
      </c>
      <c r="J10264" s="23">
        <f t="shared" si="3"/>
        <v>1.410029499</v>
      </c>
      <c r="K10264" s="24" t="str">
        <f t="shared" si="4"/>
        <v>Over Achived</v>
      </c>
    </row>
    <row r="10265" ht="22.5" customHeight="1">
      <c r="A10265" s="18">
        <v>45805.0</v>
      </c>
      <c r="B10265" s="19" t="str">
        <f t="shared" si="1"/>
        <v>May</v>
      </c>
      <c r="C10265" s="20" t="s">
        <v>13</v>
      </c>
      <c r="D10265" s="19" t="s">
        <v>18</v>
      </c>
      <c r="E10265" s="19" t="s">
        <v>63</v>
      </c>
      <c r="F10265" s="21">
        <v>1.0</v>
      </c>
      <c r="G10265" s="22">
        <v>9255.0</v>
      </c>
      <c r="H10265" s="15" t="str">
        <f t="shared" si="2"/>
        <v>Base Range</v>
      </c>
      <c r="I10265" s="22">
        <v>8424.0</v>
      </c>
      <c r="J10265" s="23">
        <f t="shared" si="3"/>
        <v>1.098646724</v>
      </c>
      <c r="K10265" s="24" t="str">
        <f t="shared" si="4"/>
        <v>Over Achived</v>
      </c>
    </row>
    <row r="10266" ht="22.5" customHeight="1">
      <c r="A10266" s="18">
        <v>45805.0</v>
      </c>
      <c r="B10266" s="19" t="str">
        <f t="shared" si="1"/>
        <v>May</v>
      </c>
      <c r="C10266" s="20" t="s">
        <v>13</v>
      </c>
      <c r="D10266" s="19" t="s">
        <v>18</v>
      </c>
      <c r="E10266" s="19" t="s">
        <v>38</v>
      </c>
      <c r="F10266" s="21">
        <v>1.0</v>
      </c>
      <c r="G10266" s="22">
        <v>34967.0</v>
      </c>
      <c r="H10266" s="15" t="str">
        <f t="shared" si="2"/>
        <v>Base Range</v>
      </c>
      <c r="I10266" s="22">
        <v>31996.0</v>
      </c>
      <c r="J10266" s="23">
        <f t="shared" si="3"/>
        <v>1.092855357</v>
      </c>
      <c r="K10266" s="24" t="str">
        <f t="shared" si="4"/>
        <v>Over Achived</v>
      </c>
    </row>
    <row r="10267" ht="22.5" customHeight="1">
      <c r="A10267" s="18">
        <v>45805.0</v>
      </c>
      <c r="B10267" s="19" t="str">
        <f t="shared" si="1"/>
        <v>May</v>
      </c>
      <c r="C10267" s="20" t="s">
        <v>13</v>
      </c>
      <c r="D10267" s="19" t="s">
        <v>18</v>
      </c>
      <c r="E10267" s="19" t="s">
        <v>34</v>
      </c>
      <c r="F10267" s="21">
        <v>2.0</v>
      </c>
      <c r="G10267" s="22">
        <v>39627.0</v>
      </c>
      <c r="H10267" s="15" t="str">
        <f t="shared" si="2"/>
        <v>Base Range</v>
      </c>
      <c r="I10267" s="22">
        <v>36916.0</v>
      </c>
      <c r="J10267" s="23">
        <f t="shared" si="3"/>
        <v>1.073436992</v>
      </c>
      <c r="K10267" s="24" t="str">
        <f t="shared" si="4"/>
        <v>Over Achived</v>
      </c>
    </row>
    <row r="10268" ht="22.5" customHeight="1">
      <c r="A10268" s="18">
        <v>45805.0</v>
      </c>
      <c r="B10268" s="19" t="str">
        <f t="shared" si="1"/>
        <v>May</v>
      </c>
      <c r="C10268" s="20" t="s">
        <v>13</v>
      </c>
      <c r="D10268" s="19" t="s">
        <v>14</v>
      </c>
      <c r="E10268" s="19" t="s">
        <v>68</v>
      </c>
      <c r="F10268" s="21">
        <v>1.0</v>
      </c>
      <c r="G10268" s="22">
        <v>19003.0</v>
      </c>
      <c r="H10268" s="15" t="str">
        <f t="shared" si="2"/>
        <v>Base Range</v>
      </c>
      <c r="I10268" s="22">
        <v>17522.0</v>
      </c>
      <c r="J10268" s="23">
        <f t="shared" si="3"/>
        <v>1.084522315</v>
      </c>
      <c r="K10268" s="24" t="str">
        <f t="shared" si="4"/>
        <v>Over Achived</v>
      </c>
    </row>
    <row r="10269" ht="22.5" customHeight="1">
      <c r="A10269" s="18">
        <v>45805.0</v>
      </c>
      <c r="B10269" s="19" t="str">
        <f t="shared" si="1"/>
        <v>May</v>
      </c>
      <c r="C10269" s="20" t="s">
        <v>13</v>
      </c>
      <c r="D10269" s="19" t="s">
        <v>169</v>
      </c>
      <c r="E10269" s="19" t="s">
        <v>26</v>
      </c>
      <c r="F10269" s="21">
        <v>1.0</v>
      </c>
      <c r="G10269" s="22">
        <v>31827.0</v>
      </c>
      <c r="H10269" s="15" t="str">
        <f t="shared" si="2"/>
        <v>Base Range</v>
      </c>
      <c r="I10269" s="22">
        <v>35142.0</v>
      </c>
      <c r="J10269" s="23">
        <f t="shared" si="3"/>
        <v>0.9056684309</v>
      </c>
      <c r="K10269" s="24" t="str">
        <f t="shared" si="4"/>
        <v>Target Not Meet</v>
      </c>
    </row>
    <row r="10270" ht="22.5" customHeight="1">
      <c r="A10270" s="18">
        <v>45805.0</v>
      </c>
      <c r="B10270" s="19" t="str">
        <f t="shared" si="1"/>
        <v>May</v>
      </c>
      <c r="C10270" s="20" t="s">
        <v>13</v>
      </c>
      <c r="D10270" s="19" t="s">
        <v>29</v>
      </c>
      <c r="E10270" s="19" t="s">
        <v>26</v>
      </c>
      <c r="F10270" s="21">
        <v>1.0</v>
      </c>
      <c r="G10270" s="22">
        <v>31541.0</v>
      </c>
      <c r="H10270" s="15" t="str">
        <f t="shared" si="2"/>
        <v>Base Range</v>
      </c>
      <c r="I10270" s="22">
        <v>35410.0</v>
      </c>
      <c r="J10270" s="23">
        <f t="shared" si="3"/>
        <v>0.8907370799</v>
      </c>
      <c r="K10270" s="24" t="str">
        <f t="shared" si="4"/>
        <v>Target Not Meet</v>
      </c>
    </row>
    <row r="10271" ht="22.5" customHeight="1">
      <c r="A10271" s="18">
        <v>45805.0</v>
      </c>
      <c r="B10271" s="19" t="str">
        <f t="shared" si="1"/>
        <v>May</v>
      </c>
      <c r="C10271" s="20" t="s">
        <v>13</v>
      </c>
      <c r="D10271" s="19" t="s">
        <v>169</v>
      </c>
      <c r="E10271" s="19" t="s">
        <v>68</v>
      </c>
      <c r="F10271" s="21">
        <v>1.0</v>
      </c>
      <c r="G10271" s="22">
        <v>21145.0</v>
      </c>
      <c r="H10271" s="15" t="str">
        <f t="shared" si="2"/>
        <v>Base Range</v>
      </c>
      <c r="I10271" s="22">
        <v>23310.0</v>
      </c>
      <c r="J10271" s="23">
        <f t="shared" si="3"/>
        <v>0.9071214071</v>
      </c>
      <c r="K10271" s="24" t="str">
        <f t="shared" si="4"/>
        <v>Target Not Meet</v>
      </c>
    </row>
    <row r="10272" ht="22.5" customHeight="1">
      <c r="A10272" s="18">
        <v>45805.0</v>
      </c>
      <c r="B10272" s="19" t="str">
        <f t="shared" si="1"/>
        <v>May</v>
      </c>
      <c r="C10272" s="20" t="s">
        <v>57</v>
      </c>
      <c r="D10272" s="19" t="s">
        <v>85</v>
      </c>
      <c r="E10272" s="19" t="s">
        <v>9</v>
      </c>
      <c r="F10272" s="21">
        <v>2.0</v>
      </c>
      <c r="G10272" s="22">
        <v>33070.0</v>
      </c>
      <c r="H10272" s="15" t="str">
        <f t="shared" si="2"/>
        <v>Base Range</v>
      </c>
      <c r="I10272" s="22">
        <v>42537.0</v>
      </c>
      <c r="J10272" s="23">
        <f t="shared" si="3"/>
        <v>0.7774408162</v>
      </c>
      <c r="K10272" s="24" t="str">
        <f t="shared" si="4"/>
        <v>Target Not Meet</v>
      </c>
    </row>
    <row r="10273" ht="22.5" customHeight="1">
      <c r="A10273" s="18">
        <v>45805.0</v>
      </c>
      <c r="B10273" s="19" t="str">
        <f t="shared" si="1"/>
        <v>May</v>
      </c>
      <c r="C10273" s="20" t="s">
        <v>57</v>
      </c>
      <c r="D10273" s="19" t="s">
        <v>58</v>
      </c>
      <c r="E10273" s="19" t="s">
        <v>26</v>
      </c>
      <c r="F10273" s="21">
        <v>1.0</v>
      </c>
      <c r="G10273" s="22">
        <v>27434.0</v>
      </c>
      <c r="H10273" s="15" t="str">
        <f t="shared" si="2"/>
        <v>Base Range</v>
      </c>
      <c r="I10273" s="22">
        <v>20302.0</v>
      </c>
      <c r="J10273" s="23">
        <f t="shared" si="3"/>
        <v>1.351295439</v>
      </c>
      <c r="K10273" s="24" t="str">
        <f t="shared" si="4"/>
        <v>Over Achived</v>
      </c>
    </row>
    <row r="10274" ht="22.5" customHeight="1">
      <c r="A10274" s="18">
        <v>45805.0</v>
      </c>
      <c r="B10274" s="19" t="str">
        <f t="shared" si="1"/>
        <v>May</v>
      </c>
      <c r="C10274" s="20" t="s">
        <v>13</v>
      </c>
      <c r="D10274" s="19" t="s">
        <v>14</v>
      </c>
      <c r="E10274" s="19" t="s">
        <v>63</v>
      </c>
      <c r="F10274" s="21">
        <v>2.0</v>
      </c>
      <c r="G10274" s="22">
        <v>50873.0</v>
      </c>
      <c r="H10274" s="15" t="str">
        <f t="shared" si="2"/>
        <v>Medium Range</v>
      </c>
      <c r="I10274" s="22">
        <v>45250.0</v>
      </c>
      <c r="J10274" s="23">
        <f t="shared" si="3"/>
        <v>1.124265193</v>
      </c>
      <c r="K10274" s="24" t="str">
        <f t="shared" si="4"/>
        <v>Over Achived</v>
      </c>
    </row>
    <row r="10275" ht="22.5" customHeight="1">
      <c r="A10275" s="18">
        <v>45805.0</v>
      </c>
      <c r="B10275" s="19" t="str">
        <f t="shared" si="1"/>
        <v>May</v>
      </c>
      <c r="C10275" s="20" t="s">
        <v>57</v>
      </c>
      <c r="D10275" s="19" t="s">
        <v>85</v>
      </c>
      <c r="E10275" s="19" t="s">
        <v>38</v>
      </c>
      <c r="F10275" s="21">
        <v>1.0</v>
      </c>
      <c r="G10275" s="22">
        <v>19999.0</v>
      </c>
      <c r="H10275" s="15" t="str">
        <f t="shared" si="2"/>
        <v>Base Range</v>
      </c>
      <c r="I10275" s="22">
        <v>23408.0</v>
      </c>
      <c r="J10275" s="23">
        <f t="shared" si="3"/>
        <v>0.8543660287</v>
      </c>
      <c r="K10275" s="24" t="str">
        <f t="shared" si="4"/>
        <v>Target Not Meet</v>
      </c>
    </row>
    <row r="10276" ht="22.5" customHeight="1">
      <c r="A10276" s="18">
        <v>45805.0</v>
      </c>
      <c r="B10276" s="19" t="str">
        <f t="shared" si="1"/>
        <v>May</v>
      </c>
      <c r="C10276" s="20" t="s">
        <v>57</v>
      </c>
      <c r="D10276" s="19" t="s">
        <v>80</v>
      </c>
      <c r="E10276" s="19" t="s">
        <v>34</v>
      </c>
      <c r="F10276" s="21">
        <v>2.0</v>
      </c>
      <c r="G10276" s="22">
        <v>29644.0</v>
      </c>
      <c r="H10276" s="15" t="str">
        <f t="shared" si="2"/>
        <v>Base Range</v>
      </c>
      <c r="I10276" s="22">
        <v>32367.0</v>
      </c>
      <c r="J10276" s="23">
        <f t="shared" si="3"/>
        <v>0.9158711033</v>
      </c>
      <c r="K10276" s="24" t="str">
        <f t="shared" si="4"/>
        <v>Target Not Meet</v>
      </c>
    </row>
    <row r="10277" ht="22.5" customHeight="1">
      <c r="A10277" s="18">
        <v>45805.0</v>
      </c>
      <c r="B10277" s="19" t="str">
        <f t="shared" si="1"/>
        <v>May</v>
      </c>
      <c r="C10277" s="20" t="s">
        <v>57</v>
      </c>
      <c r="D10277" s="19" t="s">
        <v>80</v>
      </c>
      <c r="E10277" s="19" t="s">
        <v>26</v>
      </c>
      <c r="F10277" s="21">
        <v>1.0</v>
      </c>
      <c r="G10277" s="22">
        <v>25486.0</v>
      </c>
      <c r="H10277" s="15" t="str">
        <f t="shared" si="2"/>
        <v>Base Range</v>
      </c>
      <c r="I10277" s="22">
        <v>28430.0</v>
      </c>
      <c r="J10277" s="23">
        <f t="shared" si="3"/>
        <v>0.8964474147</v>
      </c>
      <c r="K10277" s="24" t="str">
        <f t="shared" si="4"/>
        <v>Target Not Meet</v>
      </c>
    </row>
    <row r="10278" ht="22.5" customHeight="1">
      <c r="A10278" s="18">
        <v>45805.0</v>
      </c>
      <c r="B10278" s="19" t="str">
        <f t="shared" si="1"/>
        <v>May</v>
      </c>
      <c r="C10278" s="20" t="s">
        <v>57</v>
      </c>
      <c r="D10278" s="19" t="s">
        <v>80</v>
      </c>
      <c r="E10278" s="19" t="s">
        <v>19</v>
      </c>
      <c r="F10278" s="21">
        <v>1.0</v>
      </c>
      <c r="G10278" s="22">
        <v>16510.0</v>
      </c>
      <c r="H10278" s="15" t="str">
        <f t="shared" si="2"/>
        <v>Base Range</v>
      </c>
      <c r="I10278" s="22">
        <v>18600.0</v>
      </c>
      <c r="J10278" s="23">
        <f t="shared" si="3"/>
        <v>0.8876344086</v>
      </c>
      <c r="K10278" s="24" t="str">
        <f t="shared" si="4"/>
        <v>Target Not Meet</v>
      </c>
    </row>
    <row r="10279" ht="22.5" customHeight="1">
      <c r="A10279" s="18">
        <v>45805.0</v>
      </c>
      <c r="B10279" s="19" t="str">
        <f t="shared" si="1"/>
        <v>May</v>
      </c>
      <c r="C10279" s="20" t="s">
        <v>57</v>
      </c>
      <c r="D10279" s="19" t="s">
        <v>80</v>
      </c>
      <c r="E10279" s="19" t="s">
        <v>38</v>
      </c>
      <c r="F10279" s="21">
        <v>1.0</v>
      </c>
      <c r="G10279" s="22">
        <v>22754.0</v>
      </c>
      <c r="H10279" s="15" t="str">
        <f t="shared" si="2"/>
        <v>Base Range</v>
      </c>
      <c r="I10279" s="22">
        <v>27090.0</v>
      </c>
      <c r="J10279" s="23">
        <f t="shared" si="3"/>
        <v>0.8399409376</v>
      </c>
      <c r="K10279" s="24" t="str">
        <f t="shared" si="4"/>
        <v>Target Not Meet</v>
      </c>
    </row>
    <row r="10280" ht="22.5" customHeight="1">
      <c r="A10280" s="18">
        <v>45805.0</v>
      </c>
      <c r="B10280" s="19" t="str">
        <f t="shared" si="1"/>
        <v>May</v>
      </c>
      <c r="C10280" s="20" t="s">
        <v>57</v>
      </c>
      <c r="D10280" s="19" t="s">
        <v>80</v>
      </c>
      <c r="E10280" s="19" t="s">
        <v>68</v>
      </c>
      <c r="F10280" s="21">
        <v>1.0</v>
      </c>
      <c r="G10280" s="22">
        <v>17111.0</v>
      </c>
      <c r="H10280" s="15" t="str">
        <f t="shared" si="2"/>
        <v>Base Range</v>
      </c>
      <c r="I10280" s="22">
        <v>18322.0</v>
      </c>
      <c r="J10280" s="23">
        <f t="shared" si="3"/>
        <v>0.9339045956</v>
      </c>
      <c r="K10280" s="24" t="str">
        <f t="shared" si="4"/>
        <v>Target Not Meet</v>
      </c>
    </row>
    <row r="10281" ht="22.5" customHeight="1">
      <c r="A10281" s="18">
        <v>45805.0</v>
      </c>
      <c r="B10281" s="19" t="str">
        <f t="shared" si="1"/>
        <v>May</v>
      </c>
      <c r="C10281" s="20" t="s">
        <v>57</v>
      </c>
      <c r="D10281" s="19" t="s">
        <v>58</v>
      </c>
      <c r="E10281" s="19" t="s">
        <v>34</v>
      </c>
      <c r="F10281" s="21">
        <v>1.0</v>
      </c>
      <c r="G10281" s="22">
        <v>37344.0</v>
      </c>
      <c r="H10281" s="15" t="str">
        <f t="shared" si="2"/>
        <v>Base Range</v>
      </c>
      <c r="I10281" s="22">
        <v>35117.0</v>
      </c>
      <c r="J10281" s="23">
        <f t="shared" si="3"/>
        <v>1.063416579</v>
      </c>
      <c r="K10281" s="24" t="str">
        <f t="shared" si="4"/>
        <v>Over Achived</v>
      </c>
    </row>
    <row r="10282" ht="22.5" customHeight="1">
      <c r="A10282" s="18">
        <v>45805.0</v>
      </c>
      <c r="B10282" s="19" t="str">
        <f t="shared" si="1"/>
        <v>May</v>
      </c>
      <c r="C10282" s="20" t="s">
        <v>57</v>
      </c>
      <c r="D10282" s="19" t="s">
        <v>71</v>
      </c>
      <c r="E10282" s="19" t="s">
        <v>63</v>
      </c>
      <c r="F10282" s="21">
        <v>1.0</v>
      </c>
      <c r="G10282" s="22">
        <v>15380.0</v>
      </c>
      <c r="H10282" s="15" t="str">
        <f t="shared" si="2"/>
        <v>Base Range</v>
      </c>
      <c r="I10282" s="22">
        <v>18113.0</v>
      </c>
      <c r="J10282" s="23">
        <f t="shared" si="3"/>
        <v>0.8491138961</v>
      </c>
      <c r="K10282" s="24" t="str">
        <f t="shared" si="4"/>
        <v>Target Not Meet</v>
      </c>
    </row>
    <row r="10283" ht="22.5" customHeight="1">
      <c r="A10283" s="18">
        <v>45805.0</v>
      </c>
      <c r="B10283" s="19" t="str">
        <f t="shared" si="1"/>
        <v>May</v>
      </c>
      <c r="C10283" s="20" t="s">
        <v>57</v>
      </c>
      <c r="D10283" s="19" t="s">
        <v>71</v>
      </c>
      <c r="E10283" s="19" t="s">
        <v>68</v>
      </c>
      <c r="F10283" s="21">
        <v>1.0</v>
      </c>
      <c r="G10283" s="22">
        <v>13922.0</v>
      </c>
      <c r="H10283" s="15" t="str">
        <f t="shared" si="2"/>
        <v>Base Range</v>
      </c>
      <c r="I10283" s="22">
        <v>15784.0</v>
      </c>
      <c r="J10283" s="23">
        <f t="shared" si="3"/>
        <v>0.8820324379</v>
      </c>
      <c r="K10283" s="24" t="str">
        <f t="shared" si="4"/>
        <v>Target Not Meet</v>
      </c>
    </row>
    <row r="10284" ht="22.5" customHeight="1">
      <c r="A10284" s="18">
        <v>45805.0</v>
      </c>
      <c r="B10284" s="19" t="str">
        <f t="shared" si="1"/>
        <v>May</v>
      </c>
      <c r="C10284" s="20" t="s">
        <v>57</v>
      </c>
      <c r="D10284" s="19" t="s">
        <v>71</v>
      </c>
      <c r="E10284" s="19" t="s">
        <v>68</v>
      </c>
      <c r="F10284" s="21">
        <v>1.0</v>
      </c>
      <c r="G10284" s="22">
        <v>13403.0</v>
      </c>
      <c r="H10284" s="15" t="str">
        <f t="shared" si="2"/>
        <v>Base Range</v>
      </c>
      <c r="I10284" s="22">
        <v>15966.0</v>
      </c>
      <c r="J10284" s="23">
        <f t="shared" si="3"/>
        <v>0.8394713767</v>
      </c>
      <c r="K10284" s="24" t="str">
        <f t="shared" si="4"/>
        <v>Target Not Meet</v>
      </c>
    </row>
    <row r="10285" ht="22.5" customHeight="1">
      <c r="A10285" s="18">
        <v>45805.0</v>
      </c>
      <c r="B10285" s="19" t="str">
        <f t="shared" si="1"/>
        <v>May</v>
      </c>
      <c r="C10285" s="20" t="s">
        <v>57</v>
      </c>
      <c r="D10285" s="25" t="s">
        <v>62</v>
      </c>
      <c r="E10285" s="19" t="s">
        <v>34</v>
      </c>
      <c r="F10285" s="21">
        <v>1.0</v>
      </c>
      <c r="G10285" s="22">
        <v>29248.0</v>
      </c>
      <c r="H10285" s="15" t="str">
        <f t="shared" si="2"/>
        <v>Base Range</v>
      </c>
      <c r="I10285" s="22">
        <v>26064.0</v>
      </c>
      <c r="J10285" s="23">
        <f t="shared" si="3"/>
        <v>1.122160835</v>
      </c>
      <c r="K10285" s="24" t="str">
        <f t="shared" si="4"/>
        <v>Over Achived</v>
      </c>
    </row>
    <row r="10286" ht="22.5" customHeight="1">
      <c r="A10286" s="18">
        <v>45805.0</v>
      </c>
      <c r="B10286" s="19" t="str">
        <f t="shared" si="1"/>
        <v>May</v>
      </c>
      <c r="C10286" s="20" t="s">
        <v>57</v>
      </c>
      <c r="D10286" s="25" t="s">
        <v>62</v>
      </c>
      <c r="E10286" s="19" t="s">
        <v>9</v>
      </c>
      <c r="F10286" s="21">
        <v>1.0</v>
      </c>
      <c r="G10286" s="22">
        <v>30523.0</v>
      </c>
      <c r="H10286" s="15" t="str">
        <f t="shared" si="2"/>
        <v>Base Range</v>
      </c>
      <c r="I10286" s="22">
        <v>25848.0</v>
      </c>
      <c r="J10286" s="23">
        <f t="shared" si="3"/>
        <v>1.180865057</v>
      </c>
      <c r="K10286" s="24" t="str">
        <f t="shared" si="4"/>
        <v>Over Achived</v>
      </c>
    </row>
    <row r="10287" ht="22.5" customHeight="1">
      <c r="A10287" s="18">
        <v>45805.0</v>
      </c>
      <c r="B10287" s="19" t="str">
        <f t="shared" si="1"/>
        <v>May</v>
      </c>
      <c r="C10287" s="20" t="s">
        <v>57</v>
      </c>
      <c r="D10287" s="25" t="s">
        <v>62</v>
      </c>
      <c r="E10287" s="19" t="s">
        <v>38</v>
      </c>
      <c r="F10287" s="21">
        <v>1.0</v>
      </c>
      <c r="G10287" s="22">
        <v>20987.0</v>
      </c>
      <c r="H10287" s="15" t="str">
        <f t="shared" si="2"/>
        <v>Base Range</v>
      </c>
      <c r="I10287" s="22">
        <v>14747.0</v>
      </c>
      <c r="J10287" s="23">
        <f t="shared" si="3"/>
        <v>1.423136909</v>
      </c>
      <c r="K10287" s="24" t="str">
        <f t="shared" si="4"/>
        <v>Over Achived</v>
      </c>
    </row>
    <row r="10288" ht="22.5" customHeight="1">
      <c r="A10288" s="18">
        <v>45805.0</v>
      </c>
      <c r="B10288" s="19" t="str">
        <f t="shared" si="1"/>
        <v>May</v>
      </c>
      <c r="C10288" s="20" t="s">
        <v>57</v>
      </c>
      <c r="D10288" s="25" t="s">
        <v>62</v>
      </c>
      <c r="E10288" s="19" t="s">
        <v>38</v>
      </c>
      <c r="F10288" s="21">
        <v>1.0</v>
      </c>
      <c r="G10288" s="22">
        <v>21271.0</v>
      </c>
      <c r="H10288" s="15" t="str">
        <f t="shared" si="2"/>
        <v>Base Range</v>
      </c>
      <c r="I10288" s="22">
        <v>19653.0</v>
      </c>
      <c r="J10288" s="23">
        <f t="shared" si="3"/>
        <v>1.082328398</v>
      </c>
      <c r="K10288" s="24" t="str">
        <f t="shared" si="4"/>
        <v>Over Achived</v>
      </c>
    </row>
    <row r="10289" ht="22.5" customHeight="1">
      <c r="A10289" s="18">
        <v>45805.0</v>
      </c>
      <c r="B10289" s="19" t="str">
        <f t="shared" si="1"/>
        <v>May</v>
      </c>
      <c r="C10289" s="20" t="s">
        <v>57</v>
      </c>
      <c r="D10289" s="19" t="s">
        <v>58</v>
      </c>
      <c r="E10289" s="19" t="s">
        <v>34</v>
      </c>
      <c r="F10289" s="21">
        <v>1.0</v>
      </c>
      <c r="G10289" s="22">
        <v>31407.0</v>
      </c>
      <c r="H10289" s="15" t="str">
        <f t="shared" si="2"/>
        <v>Base Range</v>
      </c>
      <c r="I10289" s="22">
        <v>29086.0</v>
      </c>
      <c r="J10289" s="23">
        <f t="shared" si="3"/>
        <v>1.079797841</v>
      </c>
      <c r="K10289" s="24" t="str">
        <f t="shared" si="4"/>
        <v>Over Achived</v>
      </c>
    </row>
    <row r="10290" ht="22.5" customHeight="1">
      <c r="A10290" s="18">
        <v>45805.0</v>
      </c>
      <c r="B10290" s="19" t="str">
        <f t="shared" si="1"/>
        <v>May</v>
      </c>
      <c r="C10290" s="20" t="s">
        <v>57</v>
      </c>
      <c r="D10290" s="19" t="s">
        <v>71</v>
      </c>
      <c r="E10290" s="19" t="s">
        <v>26</v>
      </c>
      <c r="F10290" s="21">
        <v>1.0</v>
      </c>
      <c r="G10290" s="22">
        <v>25689.0</v>
      </c>
      <c r="H10290" s="15" t="str">
        <f t="shared" si="2"/>
        <v>Base Range</v>
      </c>
      <c r="I10290" s="22">
        <v>31045.0</v>
      </c>
      <c r="J10290" s="23">
        <f t="shared" si="3"/>
        <v>0.8274762442</v>
      </c>
      <c r="K10290" s="24" t="str">
        <f t="shared" si="4"/>
        <v>Target Not Meet</v>
      </c>
    </row>
    <row r="10291" ht="22.5" customHeight="1">
      <c r="A10291" s="18">
        <v>45805.0</v>
      </c>
      <c r="B10291" s="19" t="str">
        <f t="shared" si="1"/>
        <v>May</v>
      </c>
      <c r="C10291" s="20" t="s">
        <v>13</v>
      </c>
      <c r="D10291" s="19" t="s">
        <v>14</v>
      </c>
      <c r="E10291" s="19" t="s">
        <v>34</v>
      </c>
      <c r="F10291" s="21">
        <v>2.0</v>
      </c>
      <c r="G10291" s="22">
        <v>48279.0</v>
      </c>
      <c r="H10291" s="15" t="str">
        <f t="shared" si="2"/>
        <v>Base Range</v>
      </c>
      <c r="I10291" s="22">
        <v>42298.0</v>
      </c>
      <c r="J10291" s="23">
        <f t="shared" si="3"/>
        <v>1.141401485</v>
      </c>
      <c r="K10291" s="24" t="str">
        <f t="shared" si="4"/>
        <v>Over Achived</v>
      </c>
    </row>
    <row r="10292" ht="22.5" customHeight="1">
      <c r="A10292" s="18">
        <v>45805.0</v>
      </c>
      <c r="B10292" s="19" t="str">
        <f t="shared" si="1"/>
        <v>May</v>
      </c>
      <c r="C10292" s="20" t="s">
        <v>7</v>
      </c>
      <c r="D10292" s="19" t="s">
        <v>8</v>
      </c>
      <c r="E10292" s="19" t="s">
        <v>19</v>
      </c>
      <c r="F10292" s="21">
        <v>2.0</v>
      </c>
      <c r="G10292" s="22">
        <v>45097.0</v>
      </c>
      <c r="H10292" s="15" t="str">
        <f t="shared" si="2"/>
        <v>Base Range</v>
      </c>
      <c r="I10292" s="22">
        <v>34165.0</v>
      </c>
      <c r="J10292" s="23">
        <f t="shared" si="3"/>
        <v>1.319976584</v>
      </c>
      <c r="K10292" s="24" t="str">
        <f t="shared" si="4"/>
        <v>Over Achived</v>
      </c>
    </row>
    <row r="10293" ht="22.5" customHeight="1">
      <c r="A10293" s="18">
        <v>45805.0</v>
      </c>
      <c r="B10293" s="19" t="str">
        <f t="shared" si="1"/>
        <v>May</v>
      </c>
      <c r="C10293" s="20" t="s">
        <v>92</v>
      </c>
      <c r="D10293" s="19" t="s">
        <v>93</v>
      </c>
      <c r="E10293" s="19" t="s">
        <v>19</v>
      </c>
      <c r="F10293" s="21">
        <v>2.0</v>
      </c>
      <c r="G10293" s="22">
        <v>31215.0</v>
      </c>
      <c r="H10293" s="15" t="str">
        <f t="shared" si="2"/>
        <v>Base Range</v>
      </c>
      <c r="I10293" s="22">
        <v>35502.0</v>
      </c>
      <c r="J10293" s="23">
        <f t="shared" si="3"/>
        <v>0.8792462396</v>
      </c>
      <c r="K10293" s="24" t="str">
        <f t="shared" si="4"/>
        <v>Target Not Meet</v>
      </c>
    </row>
    <row r="10294" ht="22.5" customHeight="1">
      <c r="A10294" s="18">
        <v>45805.0</v>
      </c>
      <c r="B10294" s="19" t="str">
        <f t="shared" si="1"/>
        <v>May</v>
      </c>
      <c r="C10294" s="20" t="s">
        <v>7</v>
      </c>
      <c r="D10294" s="19" t="s">
        <v>131</v>
      </c>
      <c r="E10294" s="19" t="s">
        <v>63</v>
      </c>
      <c r="F10294" s="21">
        <v>1.0</v>
      </c>
      <c r="G10294" s="22">
        <v>32717.0</v>
      </c>
      <c r="H10294" s="15" t="str">
        <f t="shared" si="2"/>
        <v>Base Range</v>
      </c>
      <c r="I10294" s="22">
        <v>27953.0</v>
      </c>
      <c r="J10294" s="23">
        <f t="shared" si="3"/>
        <v>1.170428934</v>
      </c>
      <c r="K10294" s="24" t="str">
        <f t="shared" si="4"/>
        <v>Over Achived</v>
      </c>
    </row>
    <row r="10295" ht="22.5" customHeight="1">
      <c r="A10295" s="18">
        <v>45805.0</v>
      </c>
      <c r="B10295" s="19" t="str">
        <f t="shared" si="1"/>
        <v>May</v>
      </c>
      <c r="C10295" s="20" t="s">
        <v>7</v>
      </c>
      <c r="D10295" s="19" t="s">
        <v>131</v>
      </c>
      <c r="E10295" s="19" t="s">
        <v>26</v>
      </c>
      <c r="F10295" s="21">
        <v>4.0</v>
      </c>
      <c r="G10295" s="22">
        <v>119779.0</v>
      </c>
      <c r="H10295" s="15" t="str">
        <f t="shared" si="2"/>
        <v>Very High Range</v>
      </c>
      <c r="I10295" s="22">
        <v>98026.0</v>
      </c>
      <c r="J10295" s="23">
        <f t="shared" si="3"/>
        <v>1.221910514</v>
      </c>
      <c r="K10295" s="24" t="str">
        <f t="shared" si="4"/>
        <v>Over Achived</v>
      </c>
    </row>
    <row r="10296" ht="22.5" customHeight="1">
      <c r="A10296" s="18">
        <v>45805.0</v>
      </c>
      <c r="B10296" s="19" t="str">
        <f t="shared" si="1"/>
        <v>May</v>
      </c>
      <c r="C10296" s="20" t="s">
        <v>7</v>
      </c>
      <c r="D10296" s="19" t="s">
        <v>126</v>
      </c>
      <c r="E10296" s="19" t="s">
        <v>34</v>
      </c>
      <c r="F10296" s="21">
        <v>3.0</v>
      </c>
      <c r="G10296" s="22">
        <v>87710.0</v>
      </c>
      <c r="H10296" s="15" t="str">
        <f t="shared" si="2"/>
        <v>High Range</v>
      </c>
      <c r="I10296" s="22">
        <v>68359.0</v>
      </c>
      <c r="J10296" s="23">
        <f t="shared" si="3"/>
        <v>1.283079039</v>
      </c>
      <c r="K10296" s="24" t="str">
        <f t="shared" si="4"/>
        <v>Over Achived</v>
      </c>
    </row>
    <row r="10297" ht="22.5" customHeight="1">
      <c r="A10297" s="18">
        <v>45805.0</v>
      </c>
      <c r="B10297" s="19" t="str">
        <f t="shared" si="1"/>
        <v>May</v>
      </c>
      <c r="C10297" s="20" t="s">
        <v>7</v>
      </c>
      <c r="D10297" s="19" t="s">
        <v>126</v>
      </c>
      <c r="E10297" s="19" t="s">
        <v>34</v>
      </c>
      <c r="F10297" s="21">
        <v>3.0</v>
      </c>
      <c r="G10297" s="22">
        <v>75153.0</v>
      </c>
      <c r="H10297" s="15" t="str">
        <f t="shared" si="2"/>
        <v>High Range</v>
      </c>
      <c r="I10297" s="22">
        <v>55322.0</v>
      </c>
      <c r="J10297" s="23">
        <f t="shared" si="3"/>
        <v>1.358464987</v>
      </c>
      <c r="K10297" s="24" t="str">
        <f t="shared" si="4"/>
        <v>Over Achived</v>
      </c>
    </row>
    <row r="10298" ht="22.5" customHeight="1">
      <c r="A10298" s="18">
        <v>45805.0</v>
      </c>
      <c r="B10298" s="19" t="str">
        <f t="shared" si="1"/>
        <v>May</v>
      </c>
      <c r="C10298" s="20" t="s">
        <v>7</v>
      </c>
      <c r="D10298" s="19" t="s">
        <v>118</v>
      </c>
      <c r="E10298" s="19" t="s">
        <v>9</v>
      </c>
      <c r="F10298" s="21">
        <v>3.0</v>
      </c>
      <c r="G10298" s="22">
        <v>86392.0</v>
      </c>
      <c r="H10298" s="15" t="str">
        <f t="shared" si="2"/>
        <v>High Range</v>
      </c>
      <c r="I10298" s="22">
        <v>68928.0</v>
      </c>
      <c r="J10298" s="23">
        <f t="shared" si="3"/>
        <v>1.253365831</v>
      </c>
      <c r="K10298" s="24" t="str">
        <f t="shared" si="4"/>
        <v>Over Achived</v>
      </c>
    </row>
    <row r="10299" ht="22.5" customHeight="1">
      <c r="A10299" s="18">
        <v>45805.0</v>
      </c>
      <c r="B10299" s="19" t="str">
        <f t="shared" si="1"/>
        <v>May</v>
      </c>
      <c r="C10299" s="20" t="s">
        <v>7</v>
      </c>
      <c r="D10299" s="19" t="s">
        <v>118</v>
      </c>
      <c r="E10299" s="19" t="s">
        <v>19</v>
      </c>
      <c r="F10299" s="21">
        <v>2.0</v>
      </c>
      <c r="G10299" s="22">
        <v>51747.0</v>
      </c>
      <c r="H10299" s="15" t="str">
        <f t="shared" si="2"/>
        <v>Medium Range</v>
      </c>
      <c r="I10299" s="22">
        <v>45782.0</v>
      </c>
      <c r="J10299" s="23">
        <f t="shared" si="3"/>
        <v>1.130291381</v>
      </c>
      <c r="K10299" s="24" t="str">
        <f t="shared" si="4"/>
        <v>Over Achived</v>
      </c>
    </row>
    <row r="10300" ht="22.5" customHeight="1">
      <c r="A10300" s="18">
        <v>45805.0</v>
      </c>
      <c r="B10300" s="19" t="str">
        <f t="shared" si="1"/>
        <v>May</v>
      </c>
      <c r="C10300" s="20" t="s">
        <v>7</v>
      </c>
      <c r="D10300" s="19" t="s">
        <v>118</v>
      </c>
      <c r="E10300" s="19" t="s">
        <v>63</v>
      </c>
      <c r="F10300" s="21">
        <v>1.0</v>
      </c>
      <c r="G10300" s="22">
        <v>26870.0</v>
      </c>
      <c r="H10300" s="15" t="str">
        <f t="shared" si="2"/>
        <v>Base Range</v>
      </c>
      <c r="I10300" s="22">
        <v>20910.0</v>
      </c>
      <c r="J10300" s="23">
        <f t="shared" si="3"/>
        <v>1.285031086</v>
      </c>
      <c r="K10300" s="24" t="str">
        <f t="shared" si="4"/>
        <v>Over Achived</v>
      </c>
    </row>
    <row r="10301" ht="22.5" customHeight="1">
      <c r="A10301" s="18">
        <v>45805.0</v>
      </c>
      <c r="B10301" s="19" t="str">
        <f t="shared" si="1"/>
        <v>May</v>
      </c>
      <c r="C10301" s="20" t="s">
        <v>7</v>
      </c>
      <c r="D10301" s="19" t="s">
        <v>118</v>
      </c>
      <c r="E10301" s="19" t="s">
        <v>38</v>
      </c>
      <c r="F10301" s="21">
        <v>3.0</v>
      </c>
      <c r="G10301" s="22">
        <v>49290.0</v>
      </c>
      <c r="H10301" s="15" t="str">
        <f t="shared" si="2"/>
        <v>Base Range</v>
      </c>
      <c r="I10301" s="22">
        <v>39584.0</v>
      </c>
      <c r="J10301" s="23">
        <f t="shared" si="3"/>
        <v>1.245200081</v>
      </c>
      <c r="K10301" s="24" t="str">
        <f t="shared" si="4"/>
        <v>Over Achived</v>
      </c>
    </row>
    <row r="10302" ht="22.5" customHeight="1">
      <c r="A10302" s="18">
        <v>45805.0</v>
      </c>
      <c r="B10302" s="19" t="str">
        <f t="shared" si="1"/>
        <v>May</v>
      </c>
      <c r="C10302" s="20" t="s">
        <v>7</v>
      </c>
      <c r="D10302" s="19" t="s">
        <v>118</v>
      </c>
      <c r="E10302" s="19" t="s">
        <v>26</v>
      </c>
      <c r="F10302" s="21">
        <v>4.0</v>
      </c>
      <c r="G10302" s="22">
        <v>108999.0</v>
      </c>
      <c r="H10302" s="15" t="str">
        <f t="shared" si="2"/>
        <v>Very High Range</v>
      </c>
      <c r="I10302" s="22">
        <v>93975.0</v>
      </c>
      <c r="J10302" s="23">
        <f t="shared" si="3"/>
        <v>1.159872306</v>
      </c>
      <c r="K10302" s="24" t="str">
        <f t="shared" si="4"/>
        <v>Over Achived</v>
      </c>
    </row>
    <row r="10303" ht="22.5" customHeight="1">
      <c r="A10303" s="18">
        <v>45805.0</v>
      </c>
      <c r="B10303" s="19" t="str">
        <f t="shared" si="1"/>
        <v>May</v>
      </c>
      <c r="C10303" s="20" t="s">
        <v>7</v>
      </c>
      <c r="D10303" s="19" t="s">
        <v>106</v>
      </c>
      <c r="E10303" s="19" t="s">
        <v>26</v>
      </c>
      <c r="F10303" s="21">
        <v>6.0</v>
      </c>
      <c r="G10303" s="22">
        <v>115032.0</v>
      </c>
      <c r="H10303" s="15" t="str">
        <f t="shared" si="2"/>
        <v>Very High Range</v>
      </c>
      <c r="I10303" s="22">
        <v>87675.0</v>
      </c>
      <c r="J10303" s="23">
        <f t="shared" si="3"/>
        <v>1.312027374</v>
      </c>
      <c r="K10303" s="24" t="str">
        <f t="shared" si="4"/>
        <v>Over Achived</v>
      </c>
    </row>
    <row r="10304" ht="22.5" customHeight="1">
      <c r="A10304" s="18">
        <v>45805.0</v>
      </c>
      <c r="B10304" s="19" t="str">
        <f t="shared" si="1"/>
        <v>May</v>
      </c>
      <c r="C10304" s="20" t="s">
        <v>7</v>
      </c>
      <c r="D10304" s="19" t="s">
        <v>106</v>
      </c>
      <c r="E10304" s="19" t="s">
        <v>34</v>
      </c>
      <c r="F10304" s="21">
        <v>3.0</v>
      </c>
      <c r="G10304" s="22">
        <v>78065.0</v>
      </c>
      <c r="H10304" s="15" t="str">
        <f t="shared" si="2"/>
        <v>High Range</v>
      </c>
      <c r="I10304" s="22">
        <v>73919.0</v>
      </c>
      <c r="J10304" s="23">
        <f t="shared" si="3"/>
        <v>1.056088421</v>
      </c>
      <c r="K10304" s="24" t="str">
        <f t="shared" si="4"/>
        <v>Over Achived</v>
      </c>
    </row>
    <row r="10305" ht="22.5" customHeight="1">
      <c r="A10305" s="18">
        <v>45805.0</v>
      </c>
      <c r="B10305" s="19" t="str">
        <f t="shared" si="1"/>
        <v>May</v>
      </c>
      <c r="C10305" s="20" t="s">
        <v>7</v>
      </c>
      <c r="D10305" s="19" t="s">
        <v>106</v>
      </c>
      <c r="E10305" s="19" t="s">
        <v>63</v>
      </c>
      <c r="F10305" s="21">
        <v>1.0</v>
      </c>
      <c r="G10305" s="22">
        <v>28952.0</v>
      </c>
      <c r="H10305" s="15" t="str">
        <f t="shared" si="2"/>
        <v>Base Range</v>
      </c>
      <c r="I10305" s="22">
        <v>26836.0</v>
      </c>
      <c r="J10305" s="23">
        <f t="shared" si="3"/>
        <v>1.078849307</v>
      </c>
      <c r="K10305" s="24" t="str">
        <f t="shared" si="4"/>
        <v>Over Achived</v>
      </c>
    </row>
    <row r="10306" ht="22.5" customHeight="1">
      <c r="A10306" s="18">
        <v>45805.0</v>
      </c>
      <c r="B10306" s="19" t="str">
        <f t="shared" si="1"/>
        <v>May</v>
      </c>
      <c r="C10306" s="20" t="s">
        <v>7</v>
      </c>
      <c r="D10306" s="19" t="s">
        <v>106</v>
      </c>
      <c r="E10306" s="19" t="s">
        <v>9</v>
      </c>
      <c r="F10306" s="21">
        <v>3.0</v>
      </c>
      <c r="G10306" s="22">
        <v>70602.0</v>
      </c>
      <c r="H10306" s="15" t="str">
        <f t="shared" si="2"/>
        <v>High Range</v>
      </c>
      <c r="I10306" s="22">
        <v>59331.0</v>
      </c>
      <c r="J10306" s="23">
        <f t="shared" si="3"/>
        <v>1.189968145</v>
      </c>
      <c r="K10306" s="24" t="str">
        <f t="shared" si="4"/>
        <v>Over Achived</v>
      </c>
    </row>
    <row r="10307" ht="22.5" customHeight="1">
      <c r="A10307" s="18">
        <v>45805.0</v>
      </c>
      <c r="B10307" s="19" t="str">
        <f t="shared" si="1"/>
        <v>May</v>
      </c>
      <c r="C10307" s="20" t="s">
        <v>13</v>
      </c>
      <c r="D10307" s="19" t="s">
        <v>14</v>
      </c>
      <c r="E10307" s="19" t="s">
        <v>63</v>
      </c>
      <c r="F10307" s="21">
        <v>1.0</v>
      </c>
      <c r="G10307" s="22">
        <v>9414.0</v>
      </c>
      <c r="H10307" s="15" t="str">
        <f t="shared" si="2"/>
        <v>Base Range</v>
      </c>
      <c r="I10307" s="22">
        <v>6856.0</v>
      </c>
      <c r="J10307" s="23">
        <f t="shared" si="3"/>
        <v>1.373103851</v>
      </c>
      <c r="K10307" s="24" t="str">
        <f t="shared" si="4"/>
        <v>Over Achived</v>
      </c>
    </row>
    <row r="10308" ht="22.5" customHeight="1">
      <c r="A10308" s="18">
        <v>45805.0</v>
      </c>
      <c r="B10308" s="19" t="str">
        <f t="shared" si="1"/>
        <v>May</v>
      </c>
      <c r="C10308" s="20" t="s">
        <v>7</v>
      </c>
      <c r="D10308" s="19" t="s">
        <v>8</v>
      </c>
      <c r="E10308" s="19" t="s">
        <v>34</v>
      </c>
      <c r="F10308" s="21">
        <v>3.0</v>
      </c>
      <c r="G10308" s="22">
        <v>77431.0</v>
      </c>
      <c r="H10308" s="15" t="str">
        <f t="shared" si="2"/>
        <v>High Range</v>
      </c>
      <c r="I10308" s="22">
        <v>60411.0</v>
      </c>
      <c r="J10308" s="23">
        <f t="shared" si="3"/>
        <v>1.28173677</v>
      </c>
      <c r="K10308" s="24" t="str">
        <f t="shared" si="4"/>
        <v>Over Achived</v>
      </c>
    </row>
    <row r="10309" ht="22.5" customHeight="1">
      <c r="A10309" s="18">
        <v>45805.0</v>
      </c>
      <c r="B10309" s="19" t="str">
        <f t="shared" si="1"/>
        <v>May</v>
      </c>
      <c r="C10309" s="20" t="s">
        <v>7</v>
      </c>
      <c r="D10309" s="19" t="s">
        <v>131</v>
      </c>
      <c r="E10309" s="19" t="s">
        <v>9</v>
      </c>
      <c r="F10309" s="21">
        <v>3.0</v>
      </c>
      <c r="G10309" s="22">
        <v>83972.0</v>
      </c>
      <c r="H10309" s="15" t="str">
        <f t="shared" si="2"/>
        <v>High Range</v>
      </c>
      <c r="I10309" s="22">
        <v>71306.0</v>
      </c>
      <c r="J10309" s="23">
        <f t="shared" si="3"/>
        <v>1.177628811</v>
      </c>
      <c r="K10309" s="24" t="str">
        <f t="shared" si="4"/>
        <v>Over Achived</v>
      </c>
    </row>
    <row r="10310" ht="22.5" customHeight="1">
      <c r="A10310" s="18">
        <v>45805.0</v>
      </c>
      <c r="B10310" s="19" t="str">
        <f t="shared" si="1"/>
        <v>May</v>
      </c>
      <c r="C10310" s="20" t="s">
        <v>7</v>
      </c>
      <c r="D10310" s="19" t="s">
        <v>131</v>
      </c>
      <c r="E10310" s="19" t="s">
        <v>38</v>
      </c>
      <c r="F10310" s="21">
        <v>2.0</v>
      </c>
      <c r="G10310" s="22">
        <v>51953.0</v>
      </c>
      <c r="H10310" s="15" t="str">
        <f t="shared" si="2"/>
        <v>Medium Range</v>
      </c>
      <c r="I10310" s="22">
        <v>47760.0</v>
      </c>
      <c r="J10310" s="23">
        <f t="shared" si="3"/>
        <v>1.087793132</v>
      </c>
      <c r="K10310" s="24" t="str">
        <f t="shared" si="4"/>
        <v>Over Achived</v>
      </c>
    </row>
    <row r="10311" ht="22.5" customHeight="1">
      <c r="A10311" s="18">
        <v>45805.0</v>
      </c>
      <c r="B10311" s="19" t="str">
        <f t="shared" si="1"/>
        <v>May</v>
      </c>
      <c r="C10311" s="20" t="s">
        <v>7</v>
      </c>
      <c r="D10311" s="19" t="s">
        <v>106</v>
      </c>
      <c r="E10311" s="19" t="s">
        <v>23</v>
      </c>
      <c r="F10311" s="21">
        <v>2.0</v>
      </c>
      <c r="G10311" s="22">
        <v>45849.0</v>
      </c>
      <c r="H10311" s="15" t="str">
        <f t="shared" si="2"/>
        <v>Base Range</v>
      </c>
      <c r="I10311" s="22">
        <v>42706.0</v>
      </c>
      <c r="J10311" s="23">
        <f t="shared" si="3"/>
        <v>1.073596216</v>
      </c>
      <c r="K10311" s="24" t="str">
        <f t="shared" si="4"/>
        <v>Over Achived</v>
      </c>
    </row>
    <row r="10312" ht="22.5" customHeight="1">
      <c r="A10312" s="18">
        <v>45805.0</v>
      </c>
      <c r="B10312" s="19" t="str">
        <f t="shared" si="1"/>
        <v>May</v>
      </c>
      <c r="C10312" s="20" t="s">
        <v>92</v>
      </c>
      <c r="D10312" s="19" t="s">
        <v>158</v>
      </c>
      <c r="E10312" s="19" t="s">
        <v>68</v>
      </c>
      <c r="F10312" s="21">
        <v>1.0</v>
      </c>
      <c r="G10312" s="22">
        <v>27327.0</v>
      </c>
      <c r="H10312" s="15" t="str">
        <f t="shared" si="2"/>
        <v>Base Range</v>
      </c>
      <c r="I10312" s="22">
        <v>23114.0</v>
      </c>
      <c r="J10312" s="23">
        <f t="shared" si="3"/>
        <v>1.182270485</v>
      </c>
      <c r="K10312" s="24" t="str">
        <f t="shared" si="4"/>
        <v>Over Achived</v>
      </c>
    </row>
    <row r="10313" ht="22.5" customHeight="1">
      <c r="A10313" s="18">
        <v>45805.0</v>
      </c>
      <c r="B10313" s="19" t="str">
        <f t="shared" si="1"/>
        <v>May</v>
      </c>
      <c r="C10313" s="20" t="s">
        <v>7</v>
      </c>
      <c r="D10313" s="19" t="s">
        <v>131</v>
      </c>
      <c r="E10313" s="19" t="s">
        <v>68</v>
      </c>
      <c r="F10313" s="21">
        <v>2.0</v>
      </c>
      <c r="G10313" s="22">
        <v>40732.0</v>
      </c>
      <c r="H10313" s="15" t="str">
        <f t="shared" si="2"/>
        <v>Base Range</v>
      </c>
      <c r="I10313" s="22">
        <v>28538.0</v>
      </c>
      <c r="J10313" s="23">
        <f t="shared" si="3"/>
        <v>1.427289929</v>
      </c>
      <c r="K10313" s="24" t="str">
        <f t="shared" si="4"/>
        <v>Over Achived</v>
      </c>
    </row>
    <row r="10314" ht="22.5" customHeight="1">
      <c r="A10314" s="18">
        <v>45805.0</v>
      </c>
      <c r="B10314" s="19" t="str">
        <f t="shared" si="1"/>
        <v>May</v>
      </c>
      <c r="C10314" s="20" t="s">
        <v>92</v>
      </c>
      <c r="D10314" s="19" t="s">
        <v>93</v>
      </c>
      <c r="E10314" s="19" t="s">
        <v>26</v>
      </c>
      <c r="F10314" s="21">
        <v>2.0</v>
      </c>
      <c r="G10314" s="22">
        <v>52015.0</v>
      </c>
      <c r="H10314" s="15" t="str">
        <f t="shared" si="2"/>
        <v>Medium Range</v>
      </c>
      <c r="I10314" s="22">
        <v>61911.0</v>
      </c>
      <c r="J10314" s="23">
        <f t="shared" si="3"/>
        <v>0.8401576457</v>
      </c>
      <c r="K10314" s="24" t="str">
        <f t="shared" si="4"/>
        <v>Target Not Meet</v>
      </c>
    </row>
    <row r="10315" ht="22.5" customHeight="1">
      <c r="A10315" s="18">
        <v>45805.0</v>
      </c>
      <c r="B10315" s="19" t="str">
        <f t="shared" si="1"/>
        <v>May</v>
      </c>
      <c r="C10315" s="20" t="s">
        <v>92</v>
      </c>
      <c r="D10315" s="19" t="s">
        <v>98</v>
      </c>
      <c r="E10315" s="19" t="s">
        <v>23</v>
      </c>
      <c r="F10315" s="21">
        <v>1.0</v>
      </c>
      <c r="G10315" s="22">
        <v>35819.0</v>
      </c>
      <c r="H10315" s="15" t="str">
        <f t="shared" si="2"/>
        <v>Base Range</v>
      </c>
      <c r="I10315" s="22">
        <v>38658.0</v>
      </c>
      <c r="J10315" s="23">
        <f t="shared" si="3"/>
        <v>0.9265611258</v>
      </c>
      <c r="K10315" s="24" t="str">
        <f t="shared" si="4"/>
        <v>Target Not Meet</v>
      </c>
    </row>
    <row r="10316" ht="22.5" customHeight="1">
      <c r="A10316" s="18">
        <v>45805.0</v>
      </c>
      <c r="B10316" s="19" t="str">
        <f t="shared" si="1"/>
        <v>May</v>
      </c>
      <c r="C10316" s="20" t="s">
        <v>92</v>
      </c>
      <c r="D10316" s="19" t="s">
        <v>98</v>
      </c>
      <c r="E10316" s="19" t="s">
        <v>38</v>
      </c>
      <c r="F10316" s="21">
        <v>2.0</v>
      </c>
      <c r="G10316" s="22">
        <v>46169.0</v>
      </c>
      <c r="H10316" s="15" t="str">
        <f t="shared" si="2"/>
        <v>Base Range</v>
      </c>
      <c r="I10316" s="22">
        <v>58799.0</v>
      </c>
      <c r="J10316" s="23">
        <f t="shared" si="3"/>
        <v>0.7852004286</v>
      </c>
      <c r="K10316" s="24" t="str">
        <f t="shared" si="4"/>
        <v>Target Not Meet</v>
      </c>
    </row>
    <row r="10317" ht="22.5" customHeight="1">
      <c r="A10317" s="18">
        <v>45805.0</v>
      </c>
      <c r="B10317" s="19" t="str">
        <f t="shared" si="1"/>
        <v>May</v>
      </c>
      <c r="C10317" s="20" t="s">
        <v>92</v>
      </c>
      <c r="D10317" s="19" t="s">
        <v>98</v>
      </c>
      <c r="E10317" s="19" t="s">
        <v>63</v>
      </c>
      <c r="F10317" s="21">
        <v>1.0</v>
      </c>
      <c r="G10317" s="22">
        <v>11937.0</v>
      </c>
      <c r="H10317" s="15" t="str">
        <f t="shared" si="2"/>
        <v>Base Range</v>
      </c>
      <c r="I10317" s="22">
        <v>14861.0</v>
      </c>
      <c r="J10317" s="23">
        <f t="shared" si="3"/>
        <v>0.8032433887</v>
      </c>
      <c r="K10317" s="24" t="str">
        <f t="shared" si="4"/>
        <v>Target Not Meet</v>
      </c>
    </row>
    <row r="10318" ht="22.5" customHeight="1">
      <c r="A10318" s="18">
        <v>45805.0</v>
      </c>
      <c r="B10318" s="19" t="str">
        <f t="shared" si="1"/>
        <v>May</v>
      </c>
      <c r="C10318" s="20" t="s">
        <v>92</v>
      </c>
      <c r="D10318" s="19" t="s">
        <v>98</v>
      </c>
      <c r="E10318" s="19" t="s">
        <v>26</v>
      </c>
      <c r="F10318" s="21">
        <v>2.0</v>
      </c>
      <c r="G10318" s="22">
        <v>39297.0</v>
      </c>
      <c r="H10318" s="15" t="str">
        <f t="shared" si="2"/>
        <v>Base Range</v>
      </c>
      <c r="I10318" s="22">
        <v>46000.0</v>
      </c>
      <c r="J10318" s="23">
        <f t="shared" si="3"/>
        <v>0.8542826087</v>
      </c>
      <c r="K10318" s="24" t="str">
        <f t="shared" si="4"/>
        <v>Target Not Meet</v>
      </c>
    </row>
    <row r="10319" ht="22.5" customHeight="1">
      <c r="A10319" s="18">
        <v>45805.0</v>
      </c>
      <c r="B10319" s="19" t="str">
        <f t="shared" si="1"/>
        <v>May</v>
      </c>
      <c r="C10319" s="20" t="s">
        <v>92</v>
      </c>
      <c r="D10319" s="19" t="s">
        <v>144</v>
      </c>
      <c r="E10319" s="19" t="s">
        <v>63</v>
      </c>
      <c r="F10319" s="21">
        <v>1.0</v>
      </c>
      <c r="G10319" s="22">
        <v>12781.0</v>
      </c>
      <c r="H10319" s="15" t="str">
        <f t="shared" si="2"/>
        <v>Base Range</v>
      </c>
      <c r="I10319" s="22">
        <v>9145.0</v>
      </c>
      <c r="J10319" s="23">
        <f t="shared" si="3"/>
        <v>1.397594314</v>
      </c>
      <c r="K10319" s="24" t="str">
        <f t="shared" si="4"/>
        <v>Over Achived</v>
      </c>
    </row>
    <row r="10320" ht="22.5" customHeight="1">
      <c r="A10320" s="18">
        <v>45805.0</v>
      </c>
      <c r="B10320" s="19" t="str">
        <f t="shared" si="1"/>
        <v>May</v>
      </c>
      <c r="C10320" s="20" t="s">
        <v>92</v>
      </c>
      <c r="D10320" s="19" t="s">
        <v>144</v>
      </c>
      <c r="E10320" s="19" t="s">
        <v>68</v>
      </c>
      <c r="F10320" s="21">
        <v>1.0</v>
      </c>
      <c r="G10320" s="22">
        <v>29685.0</v>
      </c>
      <c r="H10320" s="15" t="str">
        <f t="shared" si="2"/>
        <v>Base Range</v>
      </c>
      <c r="I10320" s="22">
        <v>22196.0</v>
      </c>
      <c r="J10320" s="23">
        <f t="shared" si="3"/>
        <v>1.337403136</v>
      </c>
      <c r="K10320" s="24" t="str">
        <f t="shared" si="4"/>
        <v>Over Achived</v>
      </c>
    </row>
    <row r="10321" ht="22.5" customHeight="1">
      <c r="A10321" s="18">
        <v>45805.0</v>
      </c>
      <c r="B10321" s="19" t="str">
        <f t="shared" si="1"/>
        <v>May</v>
      </c>
      <c r="C10321" s="20" t="s">
        <v>92</v>
      </c>
      <c r="D10321" s="19" t="s">
        <v>98</v>
      </c>
      <c r="E10321" s="19" t="s">
        <v>9</v>
      </c>
      <c r="F10321" s="21">
        <v>3.0</v>
      </c>
      <c r="G10321" s="22">
        <v>62476.0</v>
      </c>
      <c r="H10321" s="15" t="str">
        <f t="shared" si="2"/>
        <v>Medium Range</v>
      </c>
      <c r="I10321" s="22">
        <v>70941.0</v>
      </c>
      <c r="J10321" s="23">
        <f t="shared" si="3"/>
        <v>0.8806754909</v>
      </c>
      <c r="K10321" s="24" t="str">
        <f t="shared" si="4"/>
        <v>Target Not Meet</v>
      </c>
    </row>
    <row r="10322" ht="22.5" customHeight="1">
      <c r="A10322" s="18">
        <v>45805.0</v>
      </c>
      <c r="B10322" s="19" t="str">
        <f t="shared" si="1"/>
        <v>May</v>
      </c>
      <c r="C10322" s="20" t="s">
        <v>92</v>
      </c>
      <c r="D10322" s="19" t="s">
        <v>144</v>
      </c>
      <c r="E10322" s="19" t="s">
        <v>23</v>
      </c>
      <c r="F10322" s="21">
        <v>1.0</v>
      </c>
      <c r="G10322" s="22">
        <v>34199.0</v>
      </c>
      <c r="H10322" s="15" t="str">
        <f t="shared" si="2"/>
        <v>Base Range</v>
      </c>
      <c r="I10322" s="22">
        <v>27868.0</v>
      </c>
      <c r="J10322" s="23">
        <f t="shared" si="3"/>
        <v>1.227178125</v>
      </c>
      <c r="K10322" s="24" t="str">
        <f t="shared" si="4"/>
        <v>Over Achived</v>
      </c>
    </row>
    <row r="10323" ht="22.5" customHeight="1">
      <c r="A10323" s="18">
        <v>45805.0</v>
      </c>
      <c r="B10323" s="19" t="str">
        <f t="shared" si="1"/>
        <v>May</v>
      </c>
      <c r="C10323" s="20" t="s">
        <v>92</v>
      </c>
      <c r="D10323" s="19" t="s">
        <v>144</v>
      </c>
      <c r="E10323" s="19" t="s">
        <v>19</v>
      </c>
      <c r="F10323" s="21">
        <v>1.0</v>
      </c>
      <c r="G10323" s="22">
        <v>33047.0</v>
      </c>
      <c r="H10323" s="15" t="str">
        <f t="shared" si="2"/>
        <v>Base Range</v>
      </c>
      <c r="I10323" s="22">
        <v>27507.0</v>
      </c>
      <c r="J10323" s="23">
        <f t="shared" si="3"/>
        <v>1.201403279</v>
      </c>
      <c r="K10323" s="24" t="str">
        <f t="shared" si="4"/>
        <v>Over Achived</v>
      </c>
    </row>
    <row r="10324" ht="22.5" customHeight="1">
      <c r="A10324" s="18">
        <v>45805.0</v>
      </c>
      <c r="B10324" s="19" t="str">
        <f t="shared" si="1"/>
        <v>May</v>
      </c>
      <c r="C10324" s="20" t="s">
        <v>92</v>
      </c>
      <c r="D10324" s="25" t="s">
        <v>149</v>
      </c>
      <c r="E10324" s="19" t="s">
        <v>38</v>
      </c>
      <c r="F10324" s="21">
        <v>1.0</v>
      </c>
      <c r="G10324" s="22">
        <v>48184.0</v>
      </c>
      <c r="H10324" s="15" t="str">
        <f t="shared" si="2"/>
        <v>Base Range</v>
      </c>
      <c r="I10324" s="22">
        <v>43785.0</v>
      </c>
      <c r="J10324" s="23">
        <f t="shared" si="3"/>
        <v>1.100468197</v>
      </c>
      <c r="K10324" s="24" t="str">
        <f t="shared" si="4"/>
        <v>Over Achived</v>
      </c>
    </row>
    <row r="10325" ht="22.5" customHeight="1">
      <c r="A10325" s="18">
        <v>45805.0</v>
      </c>
      <c r="B10325" s="19" t="str">
        <f t="shared" si="1"/>
        <v>May</v>
      </c>
      <c r="C10325" s="20" t="s">
        <v>92</v>
      </c>
      <c r="D10325" s="25" t="s">
        <v>149</v>
      </c>
      <c r="E10325" s="19" t="s">
        <v>9</v>
      </c>
      <c r="F10325" s="21">
        <v>2.0</v>
      </c>
      <c r="G10325" s="22">
        <v>66261.0</v>
      </c>
      <c r="H10325" s="15" t="str">
        <f t="shared" si="2"/>
        <v>Medium Range</v>
      </c>
      <c r="I10325" s="22">
        <v>46419.0</v>
      </c>
      <c r="J10325" s="23">
        <f t="shared" si="3"/>
        <v>1.427454275</v>
      </c>
      <c r="K10325" s="24" t="str">
        <f t="shared" si="4"/>
        <v>Over Achived</v>
      </c>
    </row>
    <row r="10326" ht="22.5" customHeight="1">
      <c r="A10326" s="18">
        <v>45805.0</v>
      </c>
      <c r="B10326" s="19" t="str">
        <f t="shared" si="1"/>
        <v>May</v>
      </c>
      <c r="C10326" s="20" t="s">
        <v>92</v>
      </c>
      <c r="D10326" s="25" t="s">
        <v>149</v>
      </c>
      <c r="E10326" s="19" t="s">
        <v>34</v>
      </c>
      <c r="F10326" s="21">
        <v>2.0</v>
      </c>
      <c r="G10326" s="22">
        <v>51575.0</v>
      </c>
      <c r="H10326" s="15" t="str">
        <f t="shared" si="2"/>
        <v>Medium Range</v>
      </c>
      <c r="I10326" s="22">
        <v>40644.0</v>
      </c>
      <c r="J10326" s="23">
        <f t="shared" si="3"/>
        <v>1.268944986</v>
      </c>
      <c r="K10326" s="24" t="str">
        <f t="shared" si="4"/>
        <v>Over Achived</v>
      </c>
    </row>
    <row r="10327" ht="22.5" customHeight="1">
      <c r="A10327" s="18">
        <v>45805.0</v>
      </c>
      <c r="B10327" s="19" t="str">
        <f t="shared" si="1"/>
        <v>May</v>
      </c>
      <c r="C10327" s="20" t="s">
        <v>92</v>
      </c>
      <c r="D10327" s="19" t="s">
        <v>158</v>
      </c>
      <c r="E10327" s="19" t="s">
        <v>68</v>
      </c>
      <c r="F10327" s="21">
        <v>1.0</v>
      </c>
      <c r="G10327" s="22">
        <v>24311.0</v>
      </c>
      <c r="H10327" s="15" t="str">
        <f t="shared" si="2"/>
        <v>Base Range</v>
      </c>
      <c r="I10327" s="22">
        <v>22845.0</v>
      </c>
      <c r="J10327" s="23">
        <f t="shared" si="3"/>
        <v>1.064171591</v>
      </c>
      <c r="K10327" s="24" t="str">
        <f t="shared" si="4"/>
        <v>Over Achived</v>
      </c>
    </row>
    <row r="10328" ht="22.5" customHeight="1">
      <c r="A10328" s="18">
        <v>45805.0</v>
      </c>
      <c r="B10328" s="19" t="str">
        <f t="shared" si="1"/>
        <v>May</v>
      </c>
      <c r="C10328" s="20" t="s">
        <v>92</v>
      </c>
      <c r="D10328" s="19" t="s">
        <v>144</v>
      </c>
      <c r="E10328" s="19" t="s">
        <v>63</v>
      </c>
      <c r="F10328" s="21">
        <v>2.0</v>
      </c>
      <c r="G10328" s="22">
        <v>65410.0</v>
      </c>
      <c r="H10328" s="15" t="str">
        <f t="shared" si="2"/>
        <v>Medium Range</v>
      </c>
      <c r="I10328" s="22">
        <v>58593.0</v>
      </c>
      <c r="J10328" s="23">
        <f t="shared" si="3"/>
        <v>1.116344956</v>
      </c>
      <c r="K10328" s="24" t="str">
        <f t="shared" si="4"/>
        <v>Over Achived</v>
      </c>
    </row>
    <row r="10329" ht="22.5" customHeight="1">
      <c r="A10329" s="18">
        <v>45805.0</v>
      </c>
      <c r="B10329" s="19" t="str">
        <f t="shared" si="1"/>
        <v>May</v>
      </c>
      <c r="C10329" s="20" t="s">
        <v>92</v>
      </c>
      <c r="D10329" s="19" t="s">
        <v>158</v>
      </c>
      <c r="E10329" s="19" t="s">
        <v>23</v>
      </c>
      <c r="F10329" s="21">
        <v>1.0</v>
      </c>
      <c r="G10329" s="22">
        <v>33046.0</v>
      </c>
      <c r="H10329" s="15" t="str">
        <f t="shared" si="2"/>
        <v>Base Range</v>
      </c>
      <c r="I10329" s="22">
        <v>24428.0</v>
      </c>
      <c r="J10329" s="23">
        <f t="shared" si="3"/>
        <v>1.352791878</v>
      </c>
      <c r="K10329" s="24" t="str">
        <f t="shared" si="4"/>
        <v>Over Achived</v>
      </c>
    </row>
    <row r="10330" ht="22.5" customHeight="1">
      <c r="A10330" s="18">
        <v>45806.0</v>
      </c>
      <c r="B10330" s="19" t="str">
        <f t="shared" si="1"/>
        <v>May</v>
      </c>
      <c r="C10330" s="20" t="s">
        <v>57</v>
      </c>
      <c r="D10330" s="19" t="s">
        <v>58</v>
      </c>
      <c r="E10330" s="19" t="s">
        <v>68</v>
      </c>
      <c r="F10330" s="21">
        <v>1.0</v>
      </c>
      <c r="G10330" s="22">
        <v>19490.0</v>
      </c>
      <c r="H10330" s="15" t="str">
        <f t="shared" si="2"/>
        <v>Base Range</v>
      </c>
      <c r="I10330" s="22">
        <v>18508.0</v>
      </c>
      <c r="J10330" s="23">
        <f t="shared" si="3"/>
        <v>1.053058137</v>
      </c>
      <c r="K10330" s="24" t="str">
        <f t="shared" si="4"/>
        <v>Over Achived</v>
      </c>
    </row>
    <row r="10331" ht="22.5" customHeight="1">
      <c r="A10331" s="18">
        <v>45806.0</v>
      </c>
      <c r="B10331" s="19" t="str">
        <f t="shared" si="1"/>
        <v>May</v>
      </c>
      <c r="C10331" s="20" t="s">
        <v>57</v>
      </c>
      <c r="D10331" s="19" t="s">
        <v>58</v>
      </c>
      <c r="E10331" s="19" t="s">
        <v>19</v>
      </c>
      <c r="F10331" s="21">
        <v>1.0</v>
      </c>
      <c r="G10331" s="22">
        <v>23911.0</v>
      </c>
      <c r="H10331" s="15" t="str">
        <f t="shared" si="2"/>
        <v>Base Range</v>
      </c>
      <c r="I10331" s="22">
        <v>17135.0</v>
      </c>
      <c r="J10331" s="23">
        <f t="shared" si="3"/>
        <v>1.395447914</v>
      </c>
      <c r="K10331" s="24" t="str">
        <f t="shared" si="4"/>
        <v>Over Achived</v>
      </c>
    </row>
    <row r="10332" ht="22.5" customHeight="1">
      <c r="A10332" s="18">
        <v>45806.0</v>
      </c>
      <c r="B10332" s="19" t="str">
        <f t="shared" si="1"/>
        <v>May</v>
      </c>
      <c r="C10332" s="20" t="s">
        <v>13</v>
      </c>
      <c r="D10332" s="19" t="s">
        <v>169</v>
      </c>
      <c r="E10332" s="19" t="s">
        <v>9</v>
      </c>
      <c r="F10332" s="21">
        <v>2.0</v>
      </c>
      <c r="G10332" s="22">
        <v>48311.0</v>
      </c>
      <c r="H10332" s="15" t="str">
        <f t="shared" si="2"/>
        <v>Base Range</v>
      </c>
      <c r="I10332" s="22">
        <v>58835.0</v>
      </c>
      <c r="J10332" s="23">
        <f t="shared" si="3"/>
        <v>0.8211268803</v>
      </c>
      <c r="K10332" s="24" t="str">
        <f t="shared" si="4"/>
        <v>Target Not Meet</v>
      </c>
    </row>
    <row r="10333" ht="22.5" customHeight="1">
      <c r="A10333" s="18">
        <v>45806.0</v>
      </c>
      <c r="B10333" s="19" t="str">
        <f t="shared" si="1"/>
        <v>May</v>
      </c>
      <c r="C10333" s="20" t="s">
        <v>13</v>
      </c>
      <c r="D10333" s="19" t="s">
        <v>169</v>
      </c>
      <c r="E10333" s="19" t="s">
        <v>9</v>
      </c>
      <c r="F10333" s="21">
        <v>2.0</v>
      </c>
      <c r="G10333" s="22">
        <v>49777.0</v>
      </c>
      <c r="H10333" s="15" t="str">
        <f t="shared" si="2"/>
        <v>Base Range</v>
      </c>
      <c r="I10333" s="22">
        <v>61835.0</v>
      </c>
      <c r="J10333" s="23">
        <f t="shared" si="3"/>
        <v>0.8049971699</v>
      </c>
      <c r="K10333" s="24" t="str">
        <f t="shared" si="4"/>
        <v>Target Not Meet</v>
      </c>
    </row>
    <row r="10334" ht="22.5" customHeight="1">
      <c r="A10334" s="18">
        <v>45806.0</v>
      </c>
      <c r="B10334" s="19" t="str">
        <f t="shared" si="1"/>
        <v>May</v>
      </c>
      <c r="C10334" s="20" t="s">
        <v>13</v>
      </c>
      <c r="D10334" s="19" t="s">
        <v>169</v>
      </c>
      <c r="E10334" s="19" t="s">
        <v>23</v>
      </c>
      <c r="F10334" s="21">
        <v>1.0</v>
      </c>
      <c r="G10334" s="22">
        <v>24833.0</v>
      </c>
      <c r="H10334" s="15" t="str">
        <f t="shared" si="2"/>
        <v>Base Range</v>
      </c>
      <c r="I10334" s="22">
        <v>26263.0</v>
      </c>
      <c r="J10334" s="23">
        <f t="shared" si="3"/>
        <v>0.9455507749</v>
      </c>
      <c r="K10334" s="24" t="str">
        <f t="shared" si="4"/>
        <v>Target Not Meet</v>
      </c>
    </row>
    <row r="10335" ht="22.5" customHeight="1">
      <c r="A10335" s="18">
        <v>45806.0</v>
      </c>
      <c r="B10335" s="19" t="str">
        <f t="shared" si="1"/>
        <v>May</v>
      </c>
      <c r="C10335" s="20" t="s">
        <v>13</v>
      </c>
      <c r="D10335" s="19" t="s">
        <v>29</v>
      </c>
      <c r="E10335" s="19" t="s">
        <v>34</v>
      </c>
      <c r="F10335" s="21">
        <v>2.0</v>
      </c>
      <c r="G10335" s="22">
        <v>44575.0</v>
      </c>
      <c r="H10335" s="15" t="str">
        <f t="shared" si="2"/>
        <v>Base Range</v>
      </c>
      <c r="I10335" s="22">
        <v>49481.0</v>
      </c>
      <c r="J10335" s="23">
        <f t="shared" si="3"/>
        <v>0.9008508316</v>
      </c>
      <c r="K10335" s="24" t="str">
        <f t="shared" si="4"/>
        <v>Target Not Meet</v>
      </c>
    </row>
    <row r="10336" ht="22.5" customHeight="1">
      <c r="A10336" s="18">
        <v>45806.0</v>
      </c>
      <c r="B10336" s="19" t="str">
        <f t="shared" si="1"/>
        <v>May</v>
      </c>
      <c r="C10336" s="20" t="s">
        <v>13</v>
      </c>
      <c r="D10336" s="19" t="s">
        <v>37</v>
      </c>
      <c r="E10336" s="19" t="s">
        <v>38</v>
      </c>
      <c r="F10336" s="21">
        <v>1.0</v>
      </c>
      <c r="G10336" s="22">
        <v>34208.0</v>
      </c>
      <c r="H10336" s="15" t="str">
        <f t="shared" si="2"/>
        <v>Base Range</v>
      </c>
      <c r="I10336" s="22">
        <v>44217.0</v>
      </c>
      <c r="J10336" s="23">
        <f t="shared" si="3"/>
        <v>0.7736390981</v>
      </c>
      <c r="K10336" s="24" t="str">
        <f t="shared" si="4"/>
        <v>Target Not Meet</v>
      </c>
    </row>
    <row r="10337" ht="22.5" customHeight="1">
      <c r="A10337" s="18">
        <v>45806.0</v>
      </c>
      <c r="B10337" s="19" t="str">
        <f t="shared" si="1"/>
        <v>May</v>
      </c>
      <c r="C10337" s="20" t="s">
        <v>13</v>
      </c>
      <c r="D10337" s="19" t="s">
        <v>37</v>
      </c>
      <c r="E10337" s="19" t="s">
        <v>23</v>
      </c>
      <c r="F10337" s="21">
        <v>1.0</v>
      </c>
      <c r="G10337" s="22">
        <v>25697.0</v>
      </c>
      <c r="H10337" s="15" t="str">
        <f t="shared" si="2"/>
        <v>Base Range</v>
      </c>
      <c r="I10337" s="22">
        <v>29514.0</v>
      </c>
      <c r="J10337" s="23">
        <f t="shared" si="3"/>
        <v>0.8706715457</v>
      </c>
      <c r="K10337" s="24" t="str">
        <f t="shared" si="4"/>
        <v>Target Not Meet</v>
      </c>
    </row>
    <row r="10338" ht="22.5" customHeight="1">
      <c r="A10338" s="18">
        <v>45806.0</v>
      </c>
      <c r="B10338" s="19" t="str">
        <f t="shared" si="1"/>
        <v>May</v>
      </c>
      <c r="C10338" s="20" t="s">
        <v>13</v>
      </c>
      <c r="D10338" s="19" t="s">
        <v>29</v>
      </c>
      <c r="E10338" s="19" t="s">
        <v>9</v>
      </c>
      <c r="F10338" s="21">
        <v>2.0</v>
      </c>
      <c r="G10338" s="22">
        <v>50541.0</v>
      </c>
      <c r="H10338" s="15" t="str">
        <f t="shared" si="2"/>
        <v>Medium Range</v>
      </c>
      <c r="I10338" s="22">
        <v>57856.0</v>
      </c>
      <c r="J10338" s="23">
        <f t="shared" si="3"/>
        <v>0.8735654038</v>
      </c>
      <c r="K10338" s="24" t="str">
        <f t="shared" si="4"/>
        <v>Target Not Meet</v>
      </c>
    </row>
    <row r="10339" ht="22.5" customHeight="1">
      <c r="A10339" s="18">
        <v>45806.0</v>
      </c>
      <c r="B10339" s="19" t="str">
        <f t="shared" si="1"/>
        <v>May</v>
      </c>
      <c r="C10339" s="20" t="s">
        <v>13</v>
      </c>
      <c r="D10339" s="19" t="s">
        <v>18</v>
      </c>
      <c r="E10339" s="19" t="s">
        <v>38</v>
      </c>
      <c r="F10339" s="21">
        <v>1.0</v>
      </c>
      <c r="G10339" s="22">
        <v>37195.0</v>
      </c>
      <c r="H10339" s="15" t="str">
        <f t="shared" si="2"/>
        <v>Base Range</v>
      </c>
      <c r="I10339" s="22">
        <v>27904.0</v>
      </c>
      <c r="J10339" s="23">
        <f t="shared" si="3"/>
        <v>1.332963016</v>
      </c>
      <c r="K10339" s="24" t="str">
        <f t="shared" si="4"/>
        <v>Over Achived</v>
      </c>
    </row>
    <row r="10340" ht="22.5" customHeight="1">
      <c r="A10340" s="18">
        <v>45806.0</v>
      </c>
      <c r="B10340" s="19" t="str">
        <f t="shared" si="1"/>
        <v>May</v>
      </c>
      <c r="C10340" s="20" t="s">
        <v>57</v>
      </c>
      <c r="D10340" s="19" t="s">
        <v>58</v>
      </c>
      <c r="E10340" s="19" t="s">
        <v>9</v>
      </c>
      <c r="F10340" s="21">
        <v>1.0</v>
      </c>
      <c r="G10340" s="22">
        <v>37512.0</v>
      </c>
      <c r="H10340" s="15" t="str">
        <f t="shared" si="2"/>
        <v>Base Range</v>
      </c>
      <c r="I10340" s="22">
        <v>31260.0</v>
      </c>
      <c r="J10340" s="23">
        <f t="shared" si="3"/>
        <v>1.2</v>
      </c>
      <c r="K10340" s="24" t="str">
        <f t="shared" si="4"/>
        <v>Over Achived</v>
      </c>
    </row>
    <row r="10341" ht="22.5" customHeight="1">
      <c r="A10341" s="18">
        <v>45806.0</v>
      </c>
      <c r="B10341" s="19" t="str">
        <f t="shared" si="1"/>
        <v>May</v>
      </c>
      <c r="C10341" s="20" t="s">
        <v>13</v>
      </c>
      <c r="D10341" s="19" t="s">
        <v>18</v>
      </c>
      <c r="E10341" s="19" t="s">
        <v>23</v>
      </c>
      <c r="F10341" s="21">
        <v>1.0</v>
      </c>
      <c r="G10341" s="22">
        <v>24627.0</v>
      </c>
      <c r="H10341" s="15" t="str">
        <f t="shared" si="2"/>
        <v>Base Range</v>
      </c>
      <c r="I10341" s="22">
        <v>17738.0</v>
      </c>
      <c r="J10341" s="23">
        <f t="shared" si="3"/>
        <v>1.38837524</v>
      </c>
      <c r="K10341" s="24" t="str">
        <f t="shared" si="4"/>
        <v>Over Achived</v>
      </c>
    </row>
    <row r="10342" ht="22.5" customHeight="1">
      <c r="A10342" s="18">
        <v>45806.0</v>
      </c>
      <c r="B10342" s="19" t="str">
        <f t="shared" si="1"/>
        <v>May</v>
      </c>
      <c r="C10342" s="20" t="s">
        <v>13</v>
      </c>
      <c r="D10342" s="19" t="s">
        <v>169</v>
      </c>
      <c r="E10342" s="19" t="s">
        <v>19</v>
      </c>
      <c r="F10342" s="21">
        <v>1.0</v>
      </c>
      <c r="G10342" s="22">
        <v>26564.0</v>
      </c>
      <c r="H10342" s="15" t="str">
        <f t="shared" si="2"/>
        <v>Base Range</v>
      </c>
      <c r="I10342" s="22">
        <v>30639.0</v>
      </c>
      <c r="J10342" s="23">
        <f t="shared" si="3"/>
        <v>0.8669995757</v>
      </c>
      <c r="K10342" s="24" t="str">
        <f t="shared" si="4"/>
        <v>Target Not Meet</v>
      </c>
    </row>
    <row r="10343" ht="22.5" customHeight="1">
      <c r="A10343" s="18">
        <v>45806.0</v>
      </c>
      <c r="B10343" s="19" t="str">
        <f t="shared" si="1"/>
        <v>May</v>
      </c>
      <c r="C10343" s="20" t="s">
        <v>57</v>
      </c>
      <c r="D10343" s="19" t="s">
        <v>58</v>
      </c>
      <c r="E10343" s="19" t="s">
        <v>63</v>
      </c>
      <c r="F10343" s="21">
        <v>1.0</v>
      </c>
      <c r="G10343" s="22">
        <v>15752.0</v>
      </c>
      <c r="H10343" s="15" t="str">
        <f t="shared" si="2"/>
        <v>Base Range</v>
      </c>
      <c r="I10343" s="22">
        <v>14556.0</v>
      </c>
      <c r="J10343" s="23">
        <f t="shared" si="3"/>
        <v>1.08216543</v>
      </c>
      <c r="K10343" s="24" t="str">
        <f t="shared" si="4"/>
        <v>Over Achived</v>
      </c>
    </row>
    <row r="10344" ht="22.5" customHeight="1">
      <c r="A10344" s="18">
        <v>45806.0</v>
      </c>
      <c r="B10344" s="19" t="str">
        <f t="shared" si="1"/>
        <v>May</v>
      </c>
      <c r="C10344" s="20" t="s">
        <v>57</v>
      </c>
      <c r="D10344" s="19" t="s">
        <v>80</v>
      </c>
      <c r="E10344" s="19" t="s">
        <v>38</v>
      </c>
      <c r="F10344" s="21">
        <v>1.0</v>
      </c>
      <c r="G10344" s="22">
        <v>29532.0</v>
      </c>
      <c r="H10344" s="15" t="str">
        <f t="shared" si="2"/>
        <v>Base Range</v>
      </c>
      <c r="I10344" s="22">
        <v>36649.0</v>
      </c>
      <c r="J10344" s="23">
        <f t="shared" si="3"/>
        <v>0.805806434</v>
      </c>
      <c r="K10344" s="24" t="str">
        <f t="shared" si="4"/>
        <v>Target Not Meet</v>
      </c>
    </row>
    <row r="10345" ht="22.5" customHeight="1">
      <c r="A10345" s="18">
        <v>45806.0</v>
      </c>
      <c r="B10345" s="19" t="str">
        <f t="shared" si="1"/>
        <v>May</v>
      </c>
      <c r="C10345" s="20" t="s">
        <v>57</v>
      </c>
      <c r="D10345" s="25" t="s">
        <v>62</v>
      </c>
      <c r="E10345" s="19" t="s">
        <v>19</v>
      </c>
      <c r="F10345" s="21">
        <v>1.0</v>
      </c>
      <c r="G10345" s="22">
        <v>22250.0</v>
      </c>
      <c r="H10345" s="15" t="str">
        <f t="shared" si="2"/>
        <v>Base Range</v>
      </c>
      <c r="I10345" s="22">
        <v>16889.0</v>
      </c>
      <c r="J10345" s="23">
        <f t="shared" si="3"/>
        <v>1.317425543</v>
      </c>
      <c r="K10345" s="24" t="str">
        <f t="shared" si="4"/>
        <v>Over Achived</v>
      </c>
    </row>
    <row r="10346" ht="22.5" customHeight="1">
      <c r="A10346" s="18">
        <v>45806.0</v>
      </c>
      <c r="B10346" s="19" t="str">
        <f t="shared" si="1"/>
        <v>May</v>
      </c>
      <c r="C10346" s="20" t="s">
        <v>57</v>
      </c>
      <c r="D10346" s="25" t="s">
        <v>62</v>
      </c>
      <c r="E10346" s="19" t="s">
        <v>68</v>
      </c>
      <c r="F10346" s="21">
        <v>1.0</v>
      </c>
      <c r="G10346" s="22">
        <v>18244.0</v>
      </c>
      <c r="H10346" s="15" t="str">
        <f t="shared" si="2"/>
        <v>Base Range</v>
      </c>
      <c r="I10346" s="22">
        <v>13727.0</v>
      </c>
      <c r="J10346" s="23">
        <f t="shared" si="3"/>
        <v>1.329059518</v>
      </c>
      <c r="K10346" s="24" t="str">
        <f t="shared" si="4"/>
        <v>Over Achived</v>
      </c>
    </row>
    <row r="10347" ht="22.5" customHeight="1">
      <c r="A10347" s="18">
        <v>45806.0</v>
      </c>
      <c r="B10347" s="19" t="str">
        <f t="shared" si="1"/>
        <v>May</v>
      </c>
      <c r="C10347" s="20" t="s">
        <v>57</v>
      </c>
      <c r="D10347" s="19" t="s">
        <v>71</v>
      </c>
      <c r="E10347" s="19" t="s">
        <v>9</v>
      </c>
      <c r="F10347" s="21">
        <v>1.0</v>
      </c>
      <c r="G10347" s="22">
        <v>35828.0</v>
      </c>
      <c r="H10347" s="15" t="str">
        <f t="shared" si="2"/>
        <v>Base Range</v>
      </c>
      <c r="I10347" s="22">
        <v>41093.0</v>
      </c>
      <c r="J10347" s="23">
        <f t="shared" si="3"/>
        <v>0.8718759886</v>
      </c>
      <c r="K10347" s="24" t="str">
        <f t="shared" si="4"/>
        <v>Target Not Meet</v>
      </c>
    </row>
    <row r="10348" ht="22.5" customHeight="1">
      <c r="A10348" s="18">
        <v>45806.0</v>
      </c>
      <c r="B10348" s="19" t="str">
        <f t="shared" si="1"/>
        <v>May</v>
      </c>
      <c r="C10348" s="20" t="s">
        <v>57</v>
      </c>
      <c r="D10348" s="19" t="s">
        <v>71</v>
      </c>
      <c r="E10348" s="19" t="s">
        <v>34</v>
      </c>
      <c r="F10348" s="21">
        <v>2.0</v>
      </c>
      <c r="G10348" s="22">
        <v>31870.0</v>
      </c>
      <c r="H10348" s="15" t="str">
        <f t="shared" si="2"/>
        <v>Base Range</v>
      </c>
      <c r="I10348" s="22">
        <v>39887.0</v>
      </c>
      <c r="J10348" s="23">
        <f t="shared" si="3"/>
        <v>0.7990071953</v>
      </c>
      <c r="K10348" s="24" t="str">
        <f t="shared" si="4"/>
        <v>Target Not Meet</v>
      </c>
    </row>
    <row r="10349" ht="22.5" customHeight="1">
      <c r="A10349" s="18">
        <v>45806.0</v>
      </c>
      <c r="B10349" s="19" t="str">
        <f t="shared" si="1"/>
        <v>May</v>
      </c>
      <c r="C10349" s="20" t="s">
        <v>57</v>
      </c>
      <c r="D10349" s="19" t="s">
        <v>71</v>
      </c>
      <c r="E10349" s="19" t="s">
        <v>38</v>
      </c>
      <c r="F10349" s="21">
        <v>1.0</v>
      </c>
      <c r="G10349" s="22">
        <v>25798.0</v>
      </c>
      <c r="H10349" s="15" t="str">
        <f t="shared" si="2"/>
        <v>Base Range</v>
      </c>
      <c r="I10349" s="22">
        <v>30943.0</v>
      </c>
      <c r="J10349" s="23">
        <f t="shared" si="3"/>
        <v>0.8337265294</v>
      </c>
      <c r="K10349" s="24" t="str">
        <f t="shared" si="4"/>
        <v>Target Not Meet</v>
      </c>
    </row>
    <row r="10350" ht="22.5" customHeight="1">
      <c r="A10350" s="18">
        <v>45806.0</v>
      </c>
      <c r="B10350" s="19" t="str">
        <f t="shared" si="1"/>
        <v>May</v>
      </c>
      <c r="C10350" s="20" t="s">
        <v>57</v>
      </c>
      <c r="D10350" s="19" t="s">
        <v>80</v>
      </c>
      <c r="E10350" s="19" t="s">
        <v>23</v>
      </c>
      <c r="F10350" s="21">
        <v>1.0</v>
      </c>
      <c r="G10350" s="22">
        <v>17109.0</v>
      </c>
      <c r="H10350" s="15" t="str">
        <f t="shared" si="2"/>
        <v>Base Range</v>
      </c>
      <c r="I10350" s="22">
        <v>19782.0</v>
      </c>
      <c r="J10350" s="23">
        <f t="shared" si="3"/>
        <v>0.8648771611</v>
      </c>
      <c r="K10350" s="24" t="str">
        <f t="shared" si="4"/>
        <v>Target Not Meet</v>
      </c>
    </row>
    <row r="10351" ht="22.5" customHeight="1">
      <c r="A10351" s="18">
        <v>45806.0</v>
      </c>
      <c r="B10351" s="19" t="str">
        <f t="shared" si="1"/>
        <v>May</v>
      </c>
      <c r="C10351" s="20" t="s">
        <v>57</v>
      </c>
      <c r="D10351" s="19" t="s">
        <v>80</v>
      </c>
      <c r="E10351" s="19" t="s">
        <v>68</v>
      </c>
      <c r="F10351" s="21">
        <v>1.0</v>
      </c>
      <c r="G10351" s="22">
        <v>17170.0</v>
      </c>
      <c r="H10351" s="15" t="str">
        <f t="shared" si="2"/>
        <v>Base Range</v>
      </c>
      <c r="I10351" s="22">
        <v>21646.0</v>
      </c>
      <c r="J10351" s="23">
        <f t="shared" si="3"/>
        <v>0.7932181465</v>
      </c>
      <c r="K10351" s="24" t="str">
        <f t="shared" si="4"/>
        <v>Target Not Meet</v>
      </c>
    </row>
    <row r="10352" ht="22.5" customHeight="1">
      <c r="A10352" s="18">
        <v>45806.0</v>
      </c>
      <c r="B10352" s="19" t="str">
        <f t="shared" si="1"/>
        <v>May</v>
      </c>
      <c r="C10352" s="20" t="s">
        <v>57</v>
      </c>
      <c r="D10352" s="19" t="s">
        <v>80</v>
      </c>
      <c r="E10352" s="19" t="s">
        <v>68</v>
      </c>
      <c r="F10352" s="21">
        <v>1.0</v>
      </c>
      <c r="G10352" s="22">
        <v>15656.0</v>
      </c>
      <c r="H10352" s="15" t="str">
        <f t="shared" si="2"/>
        <v>Base Range</v>
      </c>
      <c r="I10352" s="22">
        <v>20065.0</v>
      </c>
      <c r="J10352" s="23">
        <f t="shared" si="3"/>
        <v>0.7802641415</v>
      </c>
      <c r="K10352" s="24" t="str">
        <f t="shared" si="4"/>
        <v>Target Not Meet</v>
      </c>
    </row>
    <row r="10353" ht="22.5" customHeight="1">
      <c r="A10353" s="18">
        <v>45806.0</v>
      </c>
      <c r="B10353" s="19" t="str">
        <f t="shared" si="1"/>
        <v>May</v>
      </c>
      <c r="C10353" s="20" t="s">
        <v>57</v>
      </c>
      <c r="D10353" s="19" t="s">
        <v>85</v>
      </c>
      <c r="E10353" s="19" t="s">
        <v>34</v>
      </c>
      <c r="F10353" s="21">
        <v>2.0</v>
      </c>
      <c r="G10353" s="22">
        <v>32290.0</v>
      </c>
      <c r="H10353" s="15" t="str">
        <f t="shared" si="2"/>
        <v>Base Range</v>
      </c>
      <c r="I10353" s="22">
        <v>35139.0</v>
      </c>
      <c r="J10353" s="23">
        <f t="shared" si="3"/>
        <v>0.9189219955</v>
      </c>
      <c r="K10353" s="24" t="str">
        <f t="shared" si="4"/>
        <v>Target Not Meet</v>
      </c>
    </row>
    <row r="10354" ht="22.5" customHeight="1">
      <c r="A10354" s="18">
        <v>45806.0</v>
      </c>
      <c r="B10354" s="19" t="str">
        <f t="shared" si="1"/>
        <v>May</v>
      </c>
      <c r="C10354" s="20" t="s">
        <v>57</v>
      </c>
      <c r="D10354" s="19" t="s">
        <v>85</v>
      </c>
      <c r="E10354" s="19" t="s">
        <v>9</v>
      </c>
      <c r="F10354" s="21">
        <v>2.0</v>
      </c>
      <c r="G10354" s="22">
        <v>39514.0</v>
      </c>
      <c r="H10354" s="15" t="str">
        <f t="shared" si="2"/>
        <v>Base Range</v>
      </c>
      <c r="I10354" s="22">
        <v>49523.0</v>
      </c>
      <c r="J10354" s="23">
        <f t="shared" si="3"/>
        <v>0.7978918886</v>
      </c>
      <c r="K10354" s="24" t="str">
        <f t="shared" si="4"/>
        <v>Target Not Meet</v>
      </c>
    </row>
    <row r="10355" ht="22.5" customHeight="1">
      <c r="A10355" s="18">
        <v>45806.0</v>
      </c>
      <c r="B10355" s="19" t="str">
        <f t="shared" si="1"/>
        <v>May</v>
      </c>
      <c r="C10355" s="20" t="s">
        <v>57</v>
      </c>
      <c r="D10355" s="19" t="s">
        <v>85</v>
      </c>
      <c r="E10355" s="19" t="s">
        <v>26</v>
      </c>
      <c r="F10355" s="21">
        <v>1.0</v>
      </c>
      <c r="G10355" s="22">
        <v>26047.0</v>
      </c>
      <c r="H10355" s="15" t="str">
        <f t="shared" si="2"/>
        <v>Base Range</v>
      </c>
      <c r="I10355" s="22">
        <v>33229.0</v>
      </c>
      <c r="J10355" s="23">
        <f t="shared" si="3"/>
        <v>0.7838634927</v>
      </c>
      <c r="K10355" s="24" t="str">
        <f t="shared" si="4"/>
        <v>Target Not Meet</v>
      </c>
    </row>
    <row r="10356" ht="22.5" customHeight="1">
      <c r="A10356" s="18">
        <v>45806.0</v>
      </c>
      <c r="B10356" s="19" t="str">
        <f t="shared" si="1"/>
        <v>May</v>
      </c>
      <c r="C10356" s="20" t="s">
        <v>57</v>
      </c>
      <c r="D10356" s="19" t="s">
        <v>85</v>
      </c>
      <c r="E10356" s="19" t="s">
        <v>63</v>
      </c>
      <c r="F10356" s="21">
        <v>1.0</v>
      </c>
      <c r="G10356" s="22">
        <v>14518.0</v>
      </c>
      <c r="H10356" s="15" t="str">
        <f t="shared" si="2"/>
        <v>Base Range</v>
      </c>
      <c r="I10356" s="22">
        <v>18797.0</v>
      </c>
      <c r="J10356" s="23">
        <f t="shared" si="3"/>
        <v>0.7723572911</v>
      </c>
      <c r="K10356" s="24" t="str">
        <f t="shared" si="4"/>
        <v>Target Not Meet</v>
      </c>
    </row>
    <row r="10357" ht="22.5" customHeight="1">
      <c r="A10357" s="18">
        <v>45806.0</v>
      </c>
      <c r="B10357" s="19" t="str">
        <f t="shared" si="1"/>
        <v>May</v>
      </c>
      <c r="C10357" s="20" t="s">
        <v>57</v>
      </c>
      <c r="D10357" s="19" t="s">
        <v>85</v>
      </c>
      <c r="E10357" s="19" t="s">
        <v>34</v>
      </c>
      <c r="F10357" s="21">
        <v>1.0</v>
      </c>
      <c r="G10357" s="22">
        <v>38180.0</v>
      </c>
      <c r="H10357" s="15" t="str">
        <f t="shared" si="2"/>
        <v>Base Range</v>
      </c>
      <c r="I10357" s="22">
        <v>41878.0</v>
      </c>
      <c r="J10357" s="23">
        <f t="shared" si="3"/>
        <v>0.9116958785</v>
      </c>
      <c r="K10357" s="24" t="str">
        <f t="shared" si="4"/>
        <v>Target Not Meet</v>
      </c>
    </row>
    <row r="10358" ht="22.5" customHeight="1">
      <c r="A10358" s="18">
        <v>45806.0</v>
      </c>
      <c r="B10358" s="19" t="str">
        <f t="shared" si="1"/>
        <v>May</v>
      </c>
      <c r="C10358" s="20" t="s">
        <v>13</v>
      </c>
      <c r="D10358" s="19" t="s">
        <v>18</v>
      </c>
      <c r="E10358" s="19" t="s">
        <v>34</v>
      </c>
      <c r="F10358" s="21">
        <v>2.0</v>
      </c>
      <c r="G10358" s="22">
        <v>45528.0</v>
      </c>
      <c r="H10358" s="15" t="str">
        <f t="shared" si="2"/>
        <v>Base Range</v>
      </c>
      <c r="I10358" s="22">
        <v>39872.0</v>
      </c>
      <c r="J10358" s="23">
        <f t="shared" si="3"/>
        <v>1.141853933</v>
      </c>
      <c r="K10358" s="24" t="str">
        <f t="shared" si="4"/>
        <v>Over Achived</v>
      </c>
    </row>
    <row r="10359" ht="22.5" customHeight="1">
      <c r="A10359" s="18">
        <v>45806.0</v>
      </c>
      <c r="B10359" s="19" t="str">
        <f t="shared" si="1"/>
        <v>May</v>
      </c>
      <c r="C10359" s="20" t="s">
        <v>57</v>
      </c>
      <c r="D10359" s="19" t="s">
        <v>58</v>
      </c>
      <c r="E10359" s="19" t="s">
        <v>38</v>
      </c>
      <c r="F10359" s="21">
        <v>1.0</v>
      </c>
      <c r="G10359" s="22">
        <v>26737.0</v>
      </c>
      <c r="H10359" s="15" t="str">
        <f t="shared" si="2"/>
        <v>Base Range</v>
      </c>
      <c r="I10359" s="22">
        <v>21202.0</v>
      </c>
      <c r="J10359" s="23">
        <f t="shared" si="3"/>
        <v>1.261060277</v>
      </c>
      <c r="K10359" s="24" t="str">
        <f t="shared" si="4"/>
        <v>Over Achived</v>
      </c>
    </row>
    <row r="10360" ht="22.5" customHeight="1">
      <c r="A10360" s="18">
        <v>45806.0</v>
      </c>
      <c r="B10360" s="19" t="str">
        <f t="shared" si="1"/>
        <v>May</v>
      </c>
      <c r="C10360" s="20" t="s">
        <v>13</v>
      </c>
      <c r="D10360" s="19" t="s">
        <v>14</v>
      </c>
      <c r="E10360" s="19" t="s">
        <v>9</v>
      </c>
      <c r="F10360" s="21">
        <v>2.0</v>
      </c>
      <c r="G10360" s="22">
        <v>56507.0</v>
      </c>
      <c r="H10360" s="15" t="str">
        <f t="shared" si="2"/>
        <v>Medium Range</v>
      </c>
      <c r="I10360" s="22">
        <v>51756.0</v>
      </c>
      <c r="J10360" s="23">
        <f t="shared" si="3"/>
        <v>1.09179612</v>
      </c>
      <c r="K10360" s="24" t="str">
        <f t="shared" si="4"/>
        <v>Over Achived</v>
      </c>
    </row>
    <row r="10361" ht="22.5" customHeight="1">
      <c r="A10361" s="18">
        <v>45806.0</v>
      </c>
      <c r="B10361" s="19" t="str">
        <f t="shared" si="1"/>
        <v>May</v>
      </c>
      <c r="C10361" s="20" t="s">
        <v>92</v>
      </c>
      <c r="D10361" s="19" t="s">
        <v>93</v>
      </c>
      <c r="E10361" s="19" t="s">
        <v>34</v>
      </c>
      <c r="F10361" s="21">
        <v>3.0</v>
      </c>
      <c r="G10361" s="22">
        <v>69395.0</v>
      </c>
      <c r="H10361" s="15" t="str">
        <f t="shared" si="2"/>
        <v>Medium Range</v>
      </c>
      <c r="I10361" s="22">
        <v>87983.0</v>
      </c>
      <c r="J10361" s="23">
        <f t="shared" si="3"/>
        <v>0.7887319141</v>
      </c>
      <c r="K10361" s="24" t="str">
        <f t="shared" si="4"/>
        <v>Target Not Meet</v>
      </c>
    </row>
    <row r="10362" ht="22.5" customHeight="1">
      <c r="A10362" s="18">
        <v>45806.0</v>
      </c>
      <c r="B10362" s="19" t="str">
        <f t="shared" si="1"/>
        <v>May</v>
      </c>
      <c r="C10362" s="20" t="s">
        <v>13</v>
      </c>
      <c r="D10362" s="19" t="s">
        <v>14</v>
      </c>
      <c r="E10362" s="19" t="s">
        <v>9</v>
      </c>
      <c r="F10362" s="21">
        <v>2.0</v>
      </c>
      <c r="G10362" s="22">
        <v>48859.0</v>
      </c>
      <c r="H10362" s="15" t="str">
        <f t="shared" si="2"/>
        <v>Base Range</v>
      </c>
      <c r="I10362" s="22">
        <v>41962.0</v>
      </c>
      <c r="J10362" s="23">
        <f t="shared" si="3"/>
        <v>1.164362995</v>
      </c>
      <c r="K10362" s="24" t="str">
        <f t="shared" si="4"/>
        <v>Over Achived</v>
      </c>
    </row>
    <row r="10363" ht="22.5" customHeight="1">
      <c r="A10363" s="18">
        <v>45806.0</v>
      </c>
      <c r="B10363" s="19" t="str">
        <f t="shared" si="1"/>
        <v>May</v>
      </c>
      <c r="C10363" s="20" t="s">
        <v>13</v>
      </c>
      <c r="D10363" s="19" t="s">
        <v>14</v>
      </c>
      <c r="E10363" s="19" t="s">
        <v>19</v>
      </c>
      <c r="F10363" s="21">
        <v>1.0</v>
      </c>
      <c r="G10363" s="22">
        <v>26492.0</v>
      </c>
      <c r="H10363" s="15" t="str">
        <f t="shared" si="2"/>
        <v>Base Range</v>
      </c>
      <c r="I10363" s="22">
        <v>22161.0</v>
      </c>
      <c r="J10363" s="23">
        <f t="shared" si="3"/>
        <v>1.195433419</v>
      </c>
      <c r="K10363" s="24" t="str">
        <f t="shared" si="4"/>
        <v>Over Achived</v>
      </c>
    </row>
    <row r="10364" ht="22.5" customHeight="1">
      <c r="A10364" s="18">
        <v>45806.0</v>
      </c>
      <c r="B10364" s="19" t="str">
        <f t="shared" si="1"/>
        <v>May</v>
      </c>
      <c r="C10364" s="20" t="s">
        <v>7</v>
      </c>
      <c r="D10364" s="19" t="s">
        <v>8</v>
      </c>
      <c r="E10364" s="19" t="s">
        <v>26</v>
      </c>
      <c r="F10364" s="21">
        <v>6.0</v>
      </c>
      <c r="G10364" s="22">
        <v>147291.0</v>
      </c>
      <c r="H10364" s="15" t="str">
        <f t="shared" si="2"/>
        <v>Very High Range</v>
      </c>
      <c r="I10364" s="22">
        <v>107775.0</v>
      </c>
      <c r="J10364" s="23">
        <f t="shared" si="3"/>
        <v>1.366652749</v>
      </c>
      <c r="K10364" s="24" t="str">
        <f t="shared" si="4"/>
        <v>Over Achived</v>
      </c>
    </row>
    <row r="10365" ht="22.5" customHeight="1">
      <c r="A10365" s="18">
        <v>45806.0</v>
      </c>
      <c r="B10365" s="19" t="str">
        <f t="shared" si="1"/>
        <v>May</v>
      </c>
      <c r="C10365" s="20" t="s">
        <v>7</v>
      </c>
      <c r="D10365" s="19" t="s">
        <v>8</v>
      </c>
      <c r="E10365" s="19" t="s">
        <v>26</v>
      </c>
      <c r="F10365" s="21">
        <v>5.0</v>
      </c>
      <c r="G10365" s="22">
        <v>119345.0</v>
      </c>
      <c r="H10365" s="15" t="str">
        <f t="shared" si="2"/>
        <v>Very High Range</v>
      </c>
      <c r="I10365" s="22">
        <v>91896.0</v>
      </c>
      <c r="J10365" s="23">
        <f t="shared" si="3"/>
        <v>1.298696352</v>
      </c>
      <c r="K10365" s="24" t="str">
        <f t="shared" si="4"/>
        <v>Over Achived</v>
      </c>
    </row>
    <row r="10366" ht="22.5" customHeight="1">
      <c r="A10366" s="18">
        <v>45806.0</v>
      </c>
      <c r="B10366" s="19" t="str">
        <f t="shared" si="1"/>
        <v>May</v>
      </c>
      <c r="C10366" s="20" t="s">
        <v>7</v>
      </c>
      <c r="D10366" s="19" t="s">
        <v>106</v>
      </c>
      <c r="E10366" s="19" t="s">
        <v>19</v>
      </c>
      <c r="F10366" s="21">
        <v>2.0</v>
      </c>
      <c r="G10366" s="22">
        <v>49544.0</v>
      </c>
      <c r="H10366" s="15" t="str">
        <f t="shared" si="2"/>
        <v>Base Range</v>
      </c>
      <c r="I10366" s="22">
        <v>43912.0</v>
      </c>
      <c r="J10366" s="23">
        <f t="shared" si="3"/>
        <v>1.128256513</v>
      </c>
      <c r="K10366" s="24" t="str">
        <f t="shared" si="4"/>
        <v>Over Achived</v>
      </c>
    </row>
    <row r="10367" ht="22.5" customHeight="1">
      <c r="A10367" s="18">
        <v>45806.0</v>
      </c>
      <c r="B10367" s="19" t="str">
        <f t="shared" si="1"/>
        <v>May</v>
      </c>
      <c r="C10367" s="20" t="s">
        <v>7</v>
      </c>
      <c r="D10367" s="19" t="s">
        <v>106</v>
      </c>
      <c r="E10367" s="19" t="s">
        <v>9</v>
      </c>
      <c r="F10367" s="21">
        <v>3.0</v>
      </c>
      <c r="G10367" s="22">
        <v>78474.0</v>
      </c>
      <c r="H10367" s="15" t="str">
        <f t="shared" si="2"/>
        <v>High Range</v>
      </c>
      <c r="I10367" s="22">
        <v>74312.0</v>
      </c>
      <c r="J10367" s="23">
        <f t="shared" si="3"/>
        <v>1.056007105</v>
      </c>
      <c r="K10367" s="24" t="str">
        <f t="shared" si="4"/>
        <v>Over Achived</v>
      </c>
    </row>
    <row r="10368" ht="22.5" customHeight="1">
      <c r="A10368" s="18">
        <v>45806.0</v>
      </c>
      <c r="B10368" s="19" t="str">
        <f t="shared" si="1"/>
        <v>May</v>
      </c>
      <c r="C10368" s="20" t="s">
        <v>7</v>
      </c>
      <c r="D10368" s="19" t="s">
        <v>106</v>
      </c>
      <c r="E10368" s="19" t="s">
        <v>26</v>
      </c>
      <c r="F10368" s="21">
        <v>6.0</v>
      </c>
      <c r="G10368" s="22">
        <v>140542.0</v>
      </c>
      <c r="H10368" s="15" t="str">
        <f t="shared" si="2"/>
        <v>Very High Range</v>
      </c>
      <c r="I10368" s="22">
        <v>117624.0</v>
      </c>
      <c r="J10368" s="23">
        <f t="shared" si="3"/>
        <v>1.194841189</v>
      </c>
      <c r="K10368" s="24" t="str">
        <f t="shared" si="4"/>
        <v>Over Achived</v>
      </c>
    </row>
    <row r="10369" ht="22.5" customHeight="1">
      <c r="A10369" s="18">
        <v>45806.0</v>
      </c>
      <c r="B10369" s="19" t="str">
        <f t="shared" si="1"/>
        <v>May</v>
      </c>
      <c r="C10369" s="20" t="s">
        <v>7</v>
      </c>
      <c r="D10369" s="19" t="s">
        <v>106</v>
      </c>
      <c r="E10369" s="19" t="s">
        <v>19</v>
      </c>
      <c r="F10369" s="21">
        <v>2.0</v>
      </c>
      <c r="G10369" s="22">
        <v>46608.0</v>
      </c>
      <c r="H10369" s="15" t="str">
        <f t="shared" si="2"/>
        <v>Base Range</v>
      </c>
      <c r="I10369" s="22">
        <v>43955.0</v>
      </c>
      <c r="J10369" s="23">
        <f t="shared" si="3"/>
        <v>1.060357183</v>
      </c>
      <c r="K10369" s="24" t="str">
        <f t="shared" si="4"/>
        <v>Over Achived</v>
      </c>
    </row>
    <row r="10370" ht="22.5" customHeight="1">
      <c r="A10370" s="18">
        <v>45806.0</v>
      </c>
      <c r="B10370" s="19" t="str">
        <f t="shared" si="1"/>
        <v>May</v>
      </c>
      <c r="C10370" s="20" t="s">
        <v>7</v>
      </c>
      <c r="D10370" s="19" t="s">
        <v>118</v>
      </c>
      <c r="E10370" s="19" t="s">
        <v>38</v>
      </c>
      <c r="F10370" s="21">
        <v>3.0</v>
      </c>
      <c r="G10370" s="22">
        <v>52454.0</v>
      </c>
      <c r="H10370" s="15" t="str">
        <f t="shared" si="2"/>
        <v>Medium Range</v>
      </c>
      <c r="I10370" s="22">
        <v>37264.0</v>
      </c>
      <c r="J10370" s="23">
        <f t="shared" si="3"/>
        <v>1.407632031</v>
      </c>
      <c r="K10370" s="24" t="str">
        <f t="shared" si="4"/>
        <v>Over Achived</v>
      </c>
    </row>
    <row r="10371" ht="22.5" customHeight="1">
      <c r="A10371" s="18">
        <v>45806.0</v>
      </c>
      <c r="B10371" s="19" t="str">
        <f t="shared" si="1"/>
        <v>May</v>
      </c>
      <c r="C10371" s="20" t="s">
        <v>7</v>
      </c>
      <c r="D10371" s="19" t="s">
        <v>118</v>
      </c>
      <c r="E10371" s="19" t="s">
        <v>68</v>
      </c>
      <c r="F10371" s="21">
        <v>2.0</v>
      </c>
      <c r="G10371" s="22">
        <v>44865.0</v>
      </c>
      <c r="H10371" s="15" t="str">
        <f t="shared" si="2"/>
        <v>Base Range</v>
      </c>
      <c r="I10371" s="22">
        <v>35863.0</v>
      </c>
      <c r="J10371" s="23">
        <f t="shared" si="3"/>
        <v>1.251010791</v>
      </c>
      <c r="K10371" s="24" t="str">
        <f t="shared" si="4"/>
        <v>Over Achived</v>
      </c>
    </row>
    <row r="10372" ht="22.5" customHeight="1">
      <c r="A10372" s="18">
        <v>45806.0</v>
      </c>
      <c r="B10372" s="19" t="str">
        <f t="shared" si="1"/>
        <v>May</v>
      </c>
      <c r="C10372" s="20" t="s">
        <v>7</v>
      </c>
      <c r="D10372" s="19" t="s">
        <v>118</v>
      </c>
      <c r="E10372" s="19" t="s">
        <v>34</v>
      </c>
      <c r="F10372" s="21">
        <v>4.0</v>
      </c>
      <c r="G10372" s="22">
        <v>81893.0</v>
      </c>
      <c r="H10372" s="15" t="str">
        <f t="shared" si="2"/>
        <v>High Range</v>
      </c>
      <c r="I10372" s="22">
        <v>77050.0</v>
      </c>
      <c r="J10372" s="23">
        <f t="shared" si="3"/>
        <v>1.062855289</v>
      </c>
      <c r="K10372" s="24" t="str">
        <f t="shared" si="4"/>
        <v>Over Achived</v>
      </c>
    </row>
    <row r="10373" ht="22.5" customHeight="1">
      <c r="A10373" s="18">
        <v>45806.0</v>
      </c>
      <c r="B10373" s="19" t="str">
        <f t="shared" si="1"/>
        <v>May</v>
      </c>
      <c r="C10373" s="20" t="s">
        <v>7</v>
      </c>
      <c r="D10373" s="19" t="s">
        <v>126</v>
      </c>
      <c r="E10373" s="19" t="s">
        <v>9</v>
      </c>
      <c r="F10373" s="21">
        <v>3.0</v>
      </c>
      <c r="G10373" s="22">
        <v>81372.0</v>
      </c>
      <c r="H10373" s="15" t="str">
        <f t="shared" si="2"/>
        <v>High Range</v>
      </c>
      <c r="I10373" s="22">
        <v>59612.0</v>
      </c>
      <c r="J10373" s="23">
        <f t="shared" si="3"/>
        <v>1.365027176</v>
      </c>
      <c r="K10373" s="24" t="str">
        <f t="shared" si="4"/>
        <v>Over Achived</v>
      </c>
    </row>
    <row r="10374" ht="22.5" customHeight="1">
      <c r="A10374" s="18">
        <v>45806.0</v>
      </c>
      <c r="B10374" s="19" t="str">
        <f t="shared" si="1"/>
        <v>May</v>
      </c>
      <c r="C10374" s="20" t="s">
        <v>7</v>
      </c>
      <c r="D10374" s="19" t="s">
        <v>126</v>
      </c>
      <c r="E10374" s="19" t="s">
        <v>19</v>
      </c>
      <c r="F10374" s="21">
        <v>2.0</v>
      </c>
      <c r="G10374" s="22">
        <v>52068.0</v>
      </c>
      <c r="H10374" s="15" t="str">
        <f t="shared" si="2"/>
        <v>Medium Range</v>
      </c>
      <c r="I10374" s="22">
        <v>42704.0</v>
      </c>
      <c r="J10374" s="23">
        <f t="shared" si="3"/>
        <v>1.219276883</v>
      </c>
      <c r="K10374" s="24" t="str">
        <f t="shared" si="4"/>
        <v>Over Achived</v>
      </c>
    </row>
    <row r="10375" ht="22.5" customHeight="1">
      <c r="A10375" s="18">
        <v>45806.0</v>
      </c>
      <c r="B10375" s="19" t="str">
        <f t="shared" si="1"/>
        <v>May</v>
      </c>
      <c r="C10375" s="20" t="s">
        <v>7</v>
      </c>
      <c r="D10375" s="19" t="s">
        <v>126</v>
      </c>
      <c r="E10375" s="19" t="s">
        <v>26</v>
      </c>
      <c r="F10375" s="21">
        <v>4.0</v>
      </c>
      <c r="G10375" s="22">
        <v>145208.0</v>
      </c>
      <c r="H10375" s="15" t="str">
        <f t="shared" si="2"/>
        <v>Very High Range</v>
      </c>
      <c r="I10375" s="22">
        <v>109348.0</v>
      </c>
      <c r="J10375" s="23">
        <f t="shared" si="3"/>
        <v>1.327943812</v>
      </c>
      <c r="K10375" s="24" t="str">
        <f t="shared" si="4"/>
        <v>Over Achived</v>
      </c>
    </row>
    <row r="10376" ht="22.5" customHeight="1">
      <c r="A10376" s="18">
        <v>45806.0</v>
      </c>
      <c r="B10376" s="19" t="str">
        <f t="shared" si="1"/>
        <v>May</v>
      </c>
      <c r="C10376" s="20" t="s">
        <v>7</v>
      </c>
      <c r="D10376" s="19" t="s">
        <v>131</v>
      </c>
      <c r="E10376" s="19" t="s">
        <v>38</v>
      </c>
      <c r="F10376" s="21">
        <v>3.0</v>
      </c>
      <c r="G10376" s="22">
        <v>59306.0</v>
      </c>
      <c r="H10376" s="15" t="str">
        <f t="shared" si="2"/>
        <v>Medium Range</v>
      </c>
      <c r="I10376" s="22">
        <v>56135.0</v>
      </c>
      <c r="J10376" s="23">
        <f t="shared" si="3"/>
        <v>1.056488822</v>
      </c>
      <c r="K10376" s="24" t="str">
        <f t="shared" si="4"/>
        <v>Over Achived</v>
      </c>
    </row>
    <row r="10377" ht="22.5" customHeight="1">
      <c r="A10377" s="18">
        <v>45806.0</v>
      </c>
      <c r="B10377" s="19" t="str">
        <f t="shared" si="1"/>
        <v>May</v>
      </c>
      <c r="C10377" s="20" t="s">
        <v>7</v>
      </c>
      <c r="D10377" s="19" t="s">
        <v>118</v>
      </c>
      <c r="E10377" s="19" t="s">
        <v>9</v>
      </c>
      <c r="F10377" s="21">
        <v>3.0</v>
      </c>
      <c r="G10377" s="22">
        <v>79858.0</v>
      </c>
      <c r="H10377" s="15" t="str">
        <f t="shared" si="2"/>
        <v>High Range</v>
      </c>
      <c r="I10377" s="22">
        <v>57098.0</v>
      </c>
      <c r="J10377" s="23">
        <f t="shared" si="3"/>
        <v>1.398612911</v>
      </c>
      <c r="K10377" s="24" t="str">
        <f t="shared" si="4"/>
        <v>Over Achived</v>
      </c>
    </row>
    <row r="10378" ht="22.5" customHeight="1">
      <c r="A10378" s="18">
        <v>45806.0</v>
      </c>
      <c r="B10378" s="19" t="str">
        <f t="shared" si="1"/>
        <v>May</v>
      </c>
      <c r="C10378" s="20" t="s">
        <v>7</v>
      </c>
      <c r="D10378" s="19" t="s">
        <v>131</v>
      </c>
      <c r="E10378" s="19" t="s">
        <v>23</v>
      </c>
      <c r="F10378" s="21">
        <v>2.0</v>
      </c>
      <c r="G10378" s="22">
        <v>51506.0</v>
      </c>
      <c r="H10378" s="15" t="str">
        <f t="shared" si="2"/>
        <v>Medium Range</v>
      </c>
      <c r="I10378" s="22">
        <v>39729.0</v>
      </c>
      <c r="J10378" s="23">
        <f t="shared" si="3"/>
        <v>1.296433336</v>
      </c>
      <c r="K10378" s="24" t="str">
        <f t="shared" si="4"/>
        <v>Over Achived</v>
      </c>
    </row>
    <row r="10379" ht="22.5" customHeight="1">
      <c r="A10379" s="18">
        <v>45806.0</v>
      </c>
      <c r="B10379" s="19" t="str">
        <f t="shared" si="1"/>
        <v>May</v>
      </c>
      <c r="C10379" s="20" t="s">
        <v>7</v>
      </c>
      <c r="D10379" s="19" t="s">
        <v>131</v>
      </c>
      <c r="E10379" s="19" t="s">
        <v>26</v>
      </c>
      <c r="F10379" s="21">
        <v>5.0</v>
      </c>
      <c r="G10379" s="22">
        <v>149049.0</v>
      </c>
      <c r="H10379" s="15" t="str">
        <f t="shared" si="2"/>
        <v>Very High Range</v>
      </c>
      <c r="I10379" s="22">
        <v>119661.0</v>
      </c>
      <c r="J10379" s="23">
        <f t="shared" si="3"/>
        <v>1.245593802</v>
      </c>
      <c r="K10379" s="24" t="str">
        <f t="shared" si="4"/>
        <v>Over Achived</v>
      </c>
    </row>
    <row r="10380" ht="22.5" customHeight="1">
      <c r="A10380" s="18">
        <v>45806.0</v>
      </c>
      <c r="B10380" s="19" t="str">
        <f t="shared" si="1"/>
        <v>May</v>
      </c>
      <c r="C10380" s="20" t="s">
        <v>92</v>
      </c>
      <c r="D10380" s="19" t="s">
        <v>93</v>
      </c>
      <c r="E10380" s="19" t="s">
        <v>63</v>
      </c>
      <c r="F10380" s="21">
        <v>3.0</v>
      </c>
      <c r="G10380" s="22">
        <v>77536.0</v>
      </c>
      <c r="H10380" s="15" t="str">
        <f t="shared" si="2"/>
        <v>High Range</v>
      </c>
      <c r="I10380" s="22">
        <v>84611.0</v>
      </c>
      <c r="J10380" s="23">
        <f t="shared" si="3"/>
        <v>0.9163820307</v>
      </c>
      <c r="K10380" s="24" t="str">
        <f t="shared" si="4"/>
        <v>Target Not Meet</v>
      </c>
    </row>
    <row r="10381" ht="22.5" customHeight="1">
      <c r="A10381" s="18">
        <v>45806.0</v>
      </c>
      <c r="B10381" s="19" t="str">
        <f t="shared" si="1"/>
        <v>May</v>
      </c>
      <c r="C10381" s="20" t="s">
        <v>92</v>
      </c>
      <c r="D10381" s="19" t="s">
        <v>93</v>
      </c>
      <c r="E10381" s="19" t="s">
        <v>68</v>
      </c>
      <c r="F10381" s="21">
        <v>1.0</v>
      </c>
      <c r="G10381" s="22">
        <v>27185.0</v>
      </c>
      <c r="H10381" s="15" t="str">
        <f t="shared" si="2"/>
        <v>Base Range</v>
      </c>
      <c r="I10381" s="22">
        <v>34591.0</v>
      </c>
      <c r="J10381" s="23">
        <f t="shared" si="3"/>
        <v>0.785898066</v>
      </c>
      <c r="K10381" s="24" t="str">
        <f t="shared" si="4"/>
        <v>Target Not Meet</v>
      </c>
    </row>
    <row r="10382" ht="22.5" customHeight="1">
      <c r="A10382" s="18">
        <v>45806.0</v>
      </c>
      <c r="B10382" s="19" t="str">
        <f t="shared" si="1"/>
        <v>May</v>
      </c>
      <c r="C10382" s="20" t="s">
        <v>92</v>
      </c>
      <c r="D10382" s="19" t="s">
        <v>98</v>
      </c>
      <c r="E10382" s="19" t="s">
        <v>19</v>
      </c>
      <c r="F10382" s="21">
        <v>2.0</v>
      </c>
      <c r="G10382" s="22">
        <v>42661.0</v>
      </c>
      <c r="H10382" s="15" t="str">
        <f t="shared" si="2"/>
        <v>Base Range</v>
      </c>
      <c r="I10382" s="22">
        <v>50913.0</v>
      </c>
      <c r="J10382" s="23">
        <f t="shared" si="3"/>
        <v>0.8379195883</v>
      </c>
      <c r="K10382" s="24" t="str">
        <f t="shared" si="4"/>
        <v>Target Not Meet</v>
      </c>
    </row>
    <row r="10383" ht="22.5" customHeight="1">
      <c r="A10383" s="18">
        <v>45806.0</v>
      </c>
      <c r="B10383" s="19" t="str">
        <f t="shared" si="1"/>
        <v>May</v>
      </c>
      <c r="C10383" s="20" t="s">
        <v>92</v>
      </c>
      <c r="D10383" s="19" t="s">
        <v>98</v>
      </c>
      <c r="E10383" s="19" t="s">
        <v>63</v>
      </c>
      <c r="F10383" s="21">
        <v>1.0</v>
      </c>
      <c r="G10383" s="22">
        <v>13358.0</v>
      </c>
      <c r="H10383" s="15" t="str">
        <f t="shared" si="2"/>
        <v>Base Range</v>
      </c>
      <c r="I10383" s="22">
        <v>15370.0</v>
      </c>
      <c r="J10383" s="23">
        <f t="shared" si="3"/>
        <v>0.8690956409</v>
      </c>
      <c r="K10383" s="24" t="str">
        <f t="shared" si="4"/>
        <v>Target Not Meet</v>
      </c>
    </row>
    <row r="10384" ht="22.5" customHeight="1">
      <c r="A10384" s="18">
        <v>45806.0</v>
      </c>
      <c r="B10384" s="19" t="str">
        <f t="shared" si="1"/>
        <v>May</v>
      </c>
      <c r="C10384" s="20" t="s">
        <v>92</v>
      </c>
      <c r="D10384" s="19" t="s">
        <v>144</v>
      </c>
      <c r="E10384" s="19" t="s">
        <v>63</v>
      </c>
      <c r="F10384" s="21">
        <v>3.0</v>
      </c>
      <c r="G10384" s="22">
        <v>75314.0</v>
      </c>
      <c r="H10384" s="15" t="str">
        <f t="shared" si="2"/>
        <v>High Range</v>
      </c>
      <c r="I10384" s="22">
        <v>66934.0</v>
      </c>
      <c r="J10384" s="23">
        <f t="shared" si="3"/>
        <v>1.125197956</v>
      </c>
      <c r="K10384" s="24" t="str">
        <f t="shared" si="4"/>
        <v>Over Achived</v>
      </c>
    </row>
    <row r="10385" ht="22.5" customHeight="1">
      <c r="A10385" s="18">
        <v>45806.0</v>
      </c>
      <c r="B10385" s="19" t="str">
        <f t="shared" si="1"/>
        <v>May</v>
      </c>
      <c r="C10385" s="20" t="s">
        <v>92</v>
      </c>
      <c r="D10385" s="19" t="s">
        <v>144</v>
      </c>
      <c r="E10385" s="19" t="s">
        <v>34</v>
      </c>
      <c r="F10385" s="21">
        <v>3.0</v>
      </c>
      <c r="G10385" s="22">
        <v>58964.0</v>
      </c>
      <c r="H10385" s="15" t="str">
        <f t="shared" si="2"/>
        <v>Medium Range</v>
      </c>
      <c r="I10385" s="22">
        <v>51337.0</v>
      </c>
      <c r="J10385" s="23">
        <f t="shared" si="3"/>
        <v>1.14856731</v>
      </c>
      <c r="K10385" s="24" t="str">
        <f t="shared" si="4"/>
        <v>Over Achived</v>
      </c>
    </row>
    <row r="10386" ht="22.5" customHeight="1">
      <c r="A10386" s="18">
        <v>45806.0</v>
      </c>
      <c r="B10386" s="19" t="str">
        <f t="shared" si="1"/>
        <v>May</v>
      </c>
      <c r="C10386" s="20" t="s">
        <v>92</v>
      </c>
      <c r="D10386" s="25" t="s">
        <v>149</v>
      </c>
      <c r="E10386" s="19" t="s">
        <v>68</v>
      </c>
      <c r="F10386" s="21">
        <v>1.0</v>
      </c>
      <c r="G10386" s="22">
        <v>29107.0</v>
      </c>
      <c r="H10386" s="15" t="str">
        <f t="shared" si="2"/>
        <v>Base Range</v>
      </c>
      <c r="I10386" s="22">
        <v>20873.0</v>
      </c>
      <c r="J10386" s="23">
        <f t="shared" si="3"/>
        <v>1.394480908</v>
      </c>
      <c r="K10386" s="24" t="str">
        <f t="shared" si="4"/>
        <v>Over Achived</v>
      </c>
    </row>
    <row r="10387" ht="22.5" customHeight="1">
      <c r="A10387" s="18">
        <v>45806.0</v>
      </c>
      <c r="B10387" s="19" t="str">
        <f t="shared" si="1"/>
        <v>May</v>
      </c>
      <c r="C10387" s="20" t="s">
        <v>92</v>
      </c>
      <c r="D10387" s="19" t="s">
        <v>158</v>
      </c>
      <c r="E10387" s="19" t="s">
        <v>26</v>
      </c>
      <c r="F10387" s="21">
        <v>2.0</v>
      </c>
      <c r="G10387" s="22">
        <v>54754.0</v>
      </c>
      <c r="H10387" s="15" t="str">
        <f t="shared" si="2"/>
        <v>Medium Range</v>
      </c>
      <c r="I10387" s="22">
        <v>49200.0</v>
      </c>
      <c r="J10387" s="23">
        <f t="shared" si="3"/>
        <v>1.112886179</v>
      </c>
      <c r="K10387" s="24" t="str">
        <f t="shared" si="4"/>
        <v>Over Achived</v>
      </c>
    </row>
    <row r="10388" ht="22.5" customHeight="1">
      <c r="A10388" s="18">
        <v>45806.0</v>
      </c>
      <c r="B10388" s="19" t="str">
        <f t="shared" si="1"/>
        <v>May</v>
      </c>
      <c r="C10388" s="20" t="s">
        <v>92</v>
      </c>
      <c r="D10388" s="19" t="s">
        <v>158</v>
      </c>
      <c r="E10388" s="19" t="s">
        <v>34</v>
      </c>
      <c r="F10388" s="21">
        <v>3.0</v>
      </c>
      <c r="G10388" s="22">
        <v>71510.0</v>
      </c>
      <c r="H10388" s="15" t="str">
        <f t="shared" si="2"/>
        <v>High Range</v>
      </c>
      <c r="I10388" s="22">
        <v>64285.0</v>
      </c>
      <c r="J10388" s="23">
        <f t="shared" si="3"/>
        <v>1.112390138</v>
      </c>
      <c r="K10388" s="24" t="str">
        <f t="shared" si="4"/>
        <v>Over Achived</v>
      </c>
    </row>
    <row r="10389" ht="22.5" customHeight="1">
      <c r="A10389" s="18">
        <v>45806.0</v>
      </c>
      <c r="B10389" s="19" t="str">
        <f t="shared" si="1"/>
        <v>May</v>
      </c>
      <c r="C10389" s="20" t="s">
        <v>92</v>
      </c>
      <c r="D10389" s="19" t="s">
        <v>158</v>
      </c>
      <c r="E10389" s="19" t="s">
        <v>38</v>
      </c>
      <c r="F10389" s="21">
        <v>2.0</v>
      </c>
      <c r="G10389" s="22">
        <v>46498.0</v>
      </c>
      <c r="H10389" s="15" t="str">
        <f t="shared" si="2"/>
        <v>Base Range</v>
      </c>
      <c r="I10389" s="22">
        <v>37760.0</v>
      </c>
      <c r="J10389" s="23">
        <f t="shared" si="3"/>
        <v>1.231408898</v>
      </c>
      <c r="K10389" s="24" t="str">
        <f t="shared" si="4"/>
        <v>Over Achived</v>
      </c>
    </row>
    <row r="10390" ht="22.5" customHeight="1">
      <c r="A10390" s="18">
        <v>45806.0</v>
      </c>
      <c r="B10390" s="19" t="str">
        <f t="shared" si="1"/>
        <v>May</v>
      </c>
      <c r="C10390" s="20" t="s">
        <v>7</v>
      </c>
      <c r="D10390" s="19" t="s">
        <v>131</v>
      </c>
      <c r="E10390" s="19" t="s">
        <v>9</v>
      </c>
      <c r="F10390" s="21">
        <v>4.0</v>
      </c>
      <c r="G10390" s="22">
        <v>89260.0</v>
      </c>
      <c r="H10390" s="15" t="str">
        <f t="shared" si="2"/>
        <v>High Range</v>
      </c>
      <c r="I10390" s="22">
        <v>73594.0</v>
      </c>
      <c r="J10390" s="23">
        <f t="shared" si="3"/>
        <v>1.212870614</v>
      </c>
      <c r="K10390" s="24" t="str">
        <f t="shared" si="4"/>
        <v>Over Achived</v>
      </c>
    </row>
    <row r="10391" ht="22.5" customHeight="1">
      <c r="A10391" s="18">
        <v>45806.0</v>
      </c>
      <c r="B10391" s="19" t="str">
        <f t="shared" si="1"/>
        <v>May</v>
      </c>
      <c r="C10391" s="20" t="s">
        <v>92</v>
      </c>
      <c r="D10391" s="25" t="s">
        <v>149</v>
      </c>
      <c r="E10391" s="19" t="s">
        <v>26</v>
      </c>
      <c r="F10391" s="21">
        <v>2.0</v>
      </c>
      <c r="G10391" s="22">
        <v>47440.0</v>
      </c>
      <c r="H10391" s="15" t="str">
        <f t="shared" si="2"/>
        <v>Base Range</v>
      </c>
      <c r="I10391" s="22">
        <v>38313.0</v>
      </c>
      <c r="J10391" s="23">
        <f t="shared" si="3"/>
        <v>1.238222013</v>
      </c>
      <c r="K10391" s="24" t="str">
        <f t="shared" si="4"/>
        <v>Over Achived</v>
      </c>
    </row>
    <row r="10392" ht="22.5" customHeight="1">
      <c r="A10392" s="18">
        <v>45807.0</v>
      </c>
      <c r="B10392" s="19" t="str">
        <f t="shared" si="1"/>
        <v>May</v>
      </c>
      <c r="C10392" s="20" t="s">
        <v>13</v>
      </c>
      <c r="D10392" s="19" t="s">
        <v>169</v>
      </c>
      <c r="E10392" s="19" t="s">
        <v>68</v>
      </c>
      <c r="F10392" s="21">
        <v>1.0</v>
      </c>
      <c r="G10392" s="22">
        <v>21089.0</v>
      </c>
      <c r="H10392" s="15" t="str">
        <f t="shared" si="2"/>
        <v>Base Range</v>
      </c>
      <c r="I10392" s="22">
        <v>26367.0</v>
      </c>
      <c r="J10392" s="23">
        <f t="shared" si="3"/>
        <v>0.7998255395</v>
      </c>
      <c r="K10392" s="24" t="str">
        <f t="shared" si="4"/>
        <v>Target Not Meet</v>
      </c>
    </row>
    <row r="10393" ht="22.5" customHeight="1">
      <c r="A10393" s="18">
        <v>45807.0</v>
      </c>
      <c r="B10393" s="19" t="str">
        <f t="shared" si="1"/>
        <v>May</v>
      </c>
      <c r="C10393" s="20" t="s">
        <v>13</v>
      </c>
      <c r="D10393" s="19" t="s">
        <v>37</v>
      </c>
      <c r="E10393" s="19" t="s">
        <v>68</v>
      </c>
      <c r="F10393" s="21">
        <v>1.0</v>
      </c>
      <c r="G10393" s="22">
        <v>22421.0</v>
      </c>
      <c r="H10393" s="15" t="str">
        <f t="shared" si="2"/>
        <v>Base Range</v>
      </c>
      <c r="I10393" s="22">
        <v>25527.0</v>
      </c>
      <c r="J10393" s="23">
        <f t="shared" si="3"/>
        <v>0.8783249109</v>
      </c>
      <c r="K10393" s="24" t="str">
        <f t="shared" si="4"/>
        <v>Target Not Meet</v>
      </c>
    </row>
    <row r="10394" ht="22.5" customHeight="1">
      <c r="A10394" s="18">
        <v>45807.0</v>
      </c>
      <c r="B10394" s="19" t="str">
        <f t="shared" si="1"/>
        <v>May</v>
      </c>
      <c r="C10394" s="20" t="s">
        <v>13</v>
      </c>
      <c r="D10394" s="19" t="s">
        <v>169</v>
      </c>
      <c r="E10394" s="19" t="s">
        <v>19</v>
      </c>
      <c r="F10394" s="21">
        <v>1.0</v>
      </c>
      <c r="G10394" s="22">
        <v>22669.0</v>
      </c>
      <c r="H10394" s="15" t="str">
        <f t="shared" si="2"/>
        <v>Base Range</v>
      </c>
      <c r="I10394" s="22">
        <v>24615.0</v>
      </c>
      <c r="J10394" s="23">
        <f t="shared" si="3"/>
        <v>0.9209425147</v>
      </c>
      <c r="K10394" s="24" t="str">
        <f t="shared" si="4"/>
        <v>Target Not Meet</v>
      </c>
    </row>
    <row r="10395" ht="22.5" customHeight="1">
      <c r="A10395" s="18">
        <v>45807.0</v>
      </c>
      <c r="B10395" s="19" t="str">
        <f t="shared" si="1"/>
        <v>May</v>
      </c>
      <c r="C10395" s="20" t="s">
        <v>13</v>
      </c>
      <c r="D10395" s="19" t="s">
        <v>169</v>
      </c>
      <c r="E10395" s="19" t="s">
        <v>38</v>
      </c>
      <c r="F10395" s="21">
        <v>1.0</v>
      </c>
      <c r="G10395" s="22">
        <v>29594.0</v>
      </c>
      <c r="H10395" s="15" t="str">
        <f t="shared" si="2"/>
        <v>Base Range</v>
      </c>
      <c r="I10395" s="22">
        <v>32194.0</v>
      </c>
      <c r="J10395" s="23">
        <f t="shared" si="3"/>
        <v>0.9192396099</v>
      </c>
      <c r="K10395" s="24" t="str">
        <f t="shared" si="4"/>
        <v>Target Not Meet</v>
      </c>
    </row>
    <row r="10396" ht="22.5" customHeight="1">
      <c r="A10396" s="18">
        <v>45807.0</v>
      </c>
      <c r="B10396" s="19" t="str">
        <f t="shared" si="1"/>
        <v>May</v>
      </c>
      <c r="C10396" s="20" t="s">
        <v>13</v>
      </c>
      <c r="D10396" s="19" t="s">
        <v>37</v>
      </c>
      <c r="E10396" s="19" t="s">
        <v>63</v>
      </c>
      <c r="F10396" s="21">
        <v>2.0</v>
      </c>
      <c r="G10396" s="22">
        <v>48350.0</v>
      </c>
      <c r="H10396" s="15" t="str">
        <f t="shared" si="2"/>
        <v>Base Range</v>
      </c>
      <c r="I10396" s="22">
        <v>52981.0</v>
      </c>
      <c r="J10396" s="23">
        <f t="shared" si="3"/>
        <v>0.9125913063</v>
      </c>
      <c r="K10396" s="24" t="str">
        <f t="shared" si="4"/>
        <v>Target Not Meet</v>
      </c>
    </row>
    <row r="10397" ht="22.5" customHeight="1">
      <c r="A10397" s="18">
        <v>45807.0</v>
      </c>
      <c r="B10397" s="19" t="str">
        <f t="shared" si="1"/>
        <v>May</v>
      </c>
      <c r="C10397" s="20" t="s">
        <v>13</v>
      </c>
      <c r="D10397" s="19" t="s">
        <v>37</v>
      </c>
      <c r="E10397" s="19" t="s">
        <v>26</v>
      </c>
      <c r="F10397" s="21">
        <v>2.0</v>
      </c>
      <c r="G10397" s="22">
        <v>35597.0</v>
      </c>
      <c r="H10397" s="15" t="str">
        <f t="shared" si="2"/>
        <v>Base Range</v>
      </c>
      <c r="I10397" s="22">
        <v>46233.0</v>
      </c>
      <c r="J10397" s="23">
        <f t="shared" si="3"/>
        <v>0.7699478727</v>
      </c>
      <c r="K10397" s="24" t="str">
        <f t="shared" si="4"/>
        <v>Target Not Meet</v>
      </c>
    </row>
    <row r="10398" ht="22.5" customHeight="1">
      <c r="A10398" s="18">
        <v>45807.0</v>
      </c>
      <c r="B10398" s="19" t="str">
        <f t="shared" si="1"/>
        <v>May</v>
      </c>
      <c r="C10398" s="20" t="s">
        <v>13</v>
      </c>
      <c r="D10398" s="19" t="s">
        <v>14</v>
      </c>
      <c r="E10398" s="19" t="s">
        <v>23</v>
      </c>
      <c r="F10398" s="21">
        <v>1.0</v>
      </c>
      <c r="G10398" s="22">
        <v>24640.0</v>
      </c>
      <c r="H10398" s="15" t="str">
        <f t="shared" si="2"/>
        <v>Base Range</v>
      </c>
      <c r="I10398" s="22">
        <v>19753.0</v>
      </c>
      <c r="J10398" s="23">
        <f t="shared" si="3"/>
        <v>1.247405457</v>
      </c>
      <c r="K10398" s="24" t="str">
        <f t="shared" si="4"/>
        <v>Over Achived</v>
      </c>
    </row>
    <row r="10399" ht="22.5" customHeight="1">
      <c r="A10399" s="18">
        <v>45807.0</v>
      </c>
      <c r="B10399" s="19" t="str">
        <f t="shared" si="1"/>
        <v>May</v>
      </c>
      <c r="C10399" s="20" t="s">
        <v>13</v>
      </c>
      <c r="D10399" s="19" t="s">
        <v>29</v>
      </c>
      <c r="E10399" s="19" t="s">
        <v>68</v>
      </c>
      <c r="F10399" s="21">
        <v>1.0</v>
      </c>
      <c r="G10399" s="22">
        <v>21946.0</v>
      </c>
      <c r="H10399" s="15" t="str">
        <f t="shared" si="2"/>
        <v>Base Range</v>
      </c>
      <c r="I10399" s="22">
        <v>25402.0</v>
      </c>
      <c r="J10399" s="23">
        <f t="shared" si="3"/>
        <v>0.8639477207</v>
      </c>
      <c r="K10399" s="24" t="str">
        <f t="shared" si="4"/>
        <v>Target Not Meet</v>
      </c>
    </row>
    <row r="10400" ht="22.5" customHeight="1">
      <c r="A10400" s="18">
        <v>45807.0</v>
      </c>
      <c r="B10400" s="19" t="str">
        <f t="shared" si="1"/>
        <v>May</v>
      </c>
      <c r="C10400" s="20" t="s">
        <v>13</v>
      </c>
      <c r="D10400" s="19" t="s">
        <v>29</v>
      </c>
      <c r="E10400" s="19" t="s">
        <v>9</v>
      </c>
      <c r="F10400" s="21">
        <v>2.0</v>
      </c>
      <c r="G10400" s="22">
        <v>40001.0</v>
      </c>
      <c r="H10400" s="15" t="str">
        <f t="shared" si="2"/>
        <v>Base Range</v>
      </c>
      <c r="I10400" s="22">
        <v>44380.0</v>
      </c>
      <c r="J10400" s="23">
        <f t="shared" si="3"/>
        <v>0.9013294277</v>
      </c>
      <c r="K10400" s="24" t="str">
        <f t="shared" si="4"/>
        <v>Target Not Meet</v>
      </c>
    </row>
    <row r="10401" ht="22.5" customHeight="1">
      <c r="A10401" s="18">
        <v>45807.0</v>
      </c>
      <c r="B10401" s="19" t="str">
        <f t="shared" si="1"/>
        <v>May</v>
      </c>
      <c r="C10401" s="20" t="s">
        <v>13</v>
      </c>
      <c r="D10401" s="19" t="s">
        <v>18</v>
      </c>
      <c r="E10401" s="19" t="s">
        <v>38</v>
      </c>
      <c r="F10401" s="21">
        <v>1.0</v>
      </c>
      <c r="G10401" s="22">
        <v>29136.0</v>
      </c>
      <c r="H10401" s="15" t="str">
        <f t="shared" si="2"/>
        <v>Base Range</v>
      </c>
      <c r="I10401" s="22">
        <v>26083.0</v>
      </c>
      <c r="J10401" s="23">
        <f t="shared" si="3"/>
        <v>1.117049419</v>
      </c>
      <c r="K10401" s="24" t="str">
        <f t="shared" si="4"/>
        <v>Over Achived</v>
      </c>
    </row>
    <row r="10402" ht="22.5" customHeight="1">
      <c r="A10402" s="18">
        <v>45807.0</v>
      </c>
      <c r="B10402" s="19" t="str">
        <f t="shared" si="1"/>
        <v>May</v>
      </c>
      <c r="C10402" s="20" t="s">
        <v>13</v>
      </c>
      <c r="D10402" s="19" t="s">
        <v>18</v>
      </c>
      <c r="E10402" s="19" t="s">
        <v>63</v>
      </c>
      <c r="F10402" s="21">
        <v>2.0</v>
      </c>
      <c r="G10402" s="22">
        <v>44120.0</v>
      </c>
      <c r="H10402" s="15" t="str">
        <f t="shared" si="2"/>
        <v>Base Range</v>
      </c>
      <c r="I10402" s="22">
        <v>40062.0</v>
      </c>
      <c r="J10402" s="23">
        <f t="shared" si="3"/>
        <v>1.101292996</v>
      </c>
      <c r="K10402" s="24" t="str">
        <f t="shared" si="4"/>
        <v>Over Achived</v>
      </c>
    </row>
    <row r="10403" ht="22.5" customHeight="1">
      <c r="A10403" s="18">
        <v>45807.0</v>
      </c>
      <c r="B10403" s="19" t="str">
        <f t="shared" si="1"/>
        <v>May</v>
      </c>
      <c r="C10403" s="20" t="s">
        <v>13</v>
      </c>
      <c r="D10403" s="19" t="s">
        <v>18</v>
      </c>
      <c r="E10403" s="19" t="s">
        <v>63</v>
      </c>
      <c r="F10403" s="21">
        <v>2.0</v>
      </c>
      <c r="G10403" s="22">
        <v>41939.0</v>
      </c>
      <c r="H10403" s="15" t="str">
        <f t="shared" si="2"/>
        <v>Base Range</v>
      </c>
      <c r="I10403" s="22">
        <v>38589.0</v>
      </c>
      <c r="J10403" s="23">
        <f t="shared" si="3"/>
        <v>1.086812304</v>
      </c>
      <c r="K10403" s="24" t="str">
        <f t="shared" si="4"/>
        <v>Over Achived</v>
      </c>
    </row>
    <row r="10404" ht="22.5" customHeight="1">
      <c r="A10404" s="18">
        <v>45807.0</v>
      </c>
      <c r="B10404" s="19" t="str">
        <f t="shared" si="1"/>
        <v>May</v>
      </c>
      <c r="C10404" s="20" t="s">
        <v>13</v>
      </c>
      <c r="D10404" s="19" t="s">
        <v>169</v>
      </c>
      <c r="E10404" s="19" t="s">
        <v>19</v>
      </c>
      <c r="F10404" s="21">
        <v>1.0</v>
      </c>
      <c r="G10404" s="22">
        <v>26107.0</v>
      </c>
      <c r="H10404" s="15" t="str">
        <f t="shared" si="2"/>
        <v>Base Range</v>
      </c>
      <c r="I10404" s="22">
        <v>29355.0</v>
      </c>
      <c r="J10404" s="23">
        <f t="shared" si="3"/>
        <v>0.8893544541</v>
      </c>
      <c r="K10404" s="24" t="str">
        <f t="shared" si="4"/>
        <v>Target Not Meet</v>
      </c>
    </row>
    <row r="10405" ht="22.5" customHeight="1">
      <c r="A10405" s="18">
        <v>45807.0</v>
      </c>
      <c r="B10405" s="19" t="str">
        <f t="shared" si="1"/>
        <v>May</v>
      </c>
      <c r="C10405" s="20" t="s">
        <v>13</v>
      </c>
      <c r="D10405" s="19" t="s">
        <v>37</v>
      </c>
      <c r="E10405" s="19" t="s">
        <v>9</v>
      </c>
      <c r="F10405" s="21">
        <v>2.0</v>
      </c>
      <c r="G10405" s="22">
        <v>46226.0</v>
      </c>
      <c r="H10405" s="15" t="str">
        <f t="shared" si="2"/>
        <v>Base Range</v>
      </c>
      <c r="I10405" s="22">
        <v>53216.0</v>
      </c>
      <c r="J10405" s="23">
        <f t="shared" si="3"/>
        <v>0.8686485268</v>
      </c>
      <c r="K10405" s="24" t="str">
        <f t="shared" si="4"/>
        <v>Target Not Meet</v>
      </c>
    </row>
    <row r="10406" ht="22.5" customHeight="1">
      <c r="A10406" s="18">
        <v>45807.0</v>
      </c>
      <c r="B10406" s="19" t="str">
        <f t="shared" si="1"/>
        <v>May</v>
      </c>
      <c r="C10406" s="20" t="s">
        <v>57</v>
      </c>
      <c r="D10406" s="19" t="s">
        <v>58</v>
      </c>
      <c r="E10406" s="19" t="s">
        <v>26</v>
      </c>
      <c r="F10406" s="21">
        <v>1.0</v>
      </c>
      <c r="G10406" s="22">
        <v>26054.0</v>
      </c>
      <c r="H10406" s="15" t="str">
        <f t="shared" si="2"/>
        <v>Base Range</v>
      </c>
      <c r="I10406" s="22">
        <v>23160.0</v>
      </c>
      <c r="J10406" s="23">
        <f t="shared" si="3"/>
        <v>1.124956822</v>
      </c>
      <c r="K10406" s="24" t="str">
        <f t="shared" si="4"/>
        <v>Over Achived</v>
      </c>
    </row>
    <row r="10407" ht="22.5" customHeight="1">
      <c r="A10407" s="18">
        <v>45807.0</v>
      </c>
      <c r="B10407" s="19" t="str">
        <f t="shared" si="1"/>
        <v>May</v>
      </c>
      <c r="C10407" s="20" t="s">
        <v>57</v>
      </c>
      <c r="D10407" s="19" t="s">
        <v>85</v>
      </c>
      <c r="E10407" s="19" t="s">
        <v>63</v>
      </c>
      <c r="F10407" s="21">
        <v>1.0</v>
      </c>
      <c r="G10407" s="22">
        <v>12350.0</v>
      </c>
      <c r="H10407" s="15" t="str">
        <f t="shared" si="2"/>
        <v>Base Range</v>
      </c>
      <c r="I10407" s="22">
        <v>13294.0</v>
      </c>
      <c r="J10407" s="23">
        <f t="shared" si="3"/>
        <v>0.928990522</v>
      </c>
      <c r="K10407" s="24" t="str">
        <f t="shared" si="4"/>
        <v>Target Not Meet</v>
      </c>
    </row>
    <row r="10408" ht="22.5" customHeight="1">
      <c r="A10408" s="18">
        <v>45807.0</v>
      </c>
      <c r="B10408" s="19" t="str">
        <f t="shared" si="1"/>
        <v>May</v>
      </c>
      <c r="C10408" s="20" t="s">
        <v>57</v>
      </c>
      <c r="D10408" s="19" t="s">
        <v>58</v>
      </c>
      <c r="E10408" s="19" t="s">
        <v>68</v>
      </c>
      <c r="F10408" s="21">
        <v>1.0</v>
      </c>
      <c r="G10408" s="22">
        <v>15168.0</v>
      </c>
      <c r="H10408" s="15" t="str">
        <f t="shared" si="2"/>
        <v>Base Range</v>
      </c>
      <c r="I10408" s="22">
        <v>11378.0</v>
      </c>
      <c r="J10408" s="23">
        <f t="shared" si="3"/>
        <v>1.333098963</v>
      </c>
      <c r="K10408" s="24" t="str">
        <f t="shared" si="4"/>
        <v>Over Achived</v>
      </c>
    </row>
    <row r="10409" ht="22.5" customHeight="1">
      <c r="A10409" s="18">
        <v>45807.0</v>
      </c>
      <c r="B10409" s="19" t="str">
        <f t="shared" si="1"/>
        <v>May</v>
      </c>
      <c r="C10409" s="20" t="s">
        <v>57</v>
      </c>
      <c r="D10409" s="25" t="s">
        <v>62</v>
      </c>
      <c r="E10409" s="19" t="s">
        <v>23</v>
      </c>
      <c r="F10409" s="21">
        <v>1.0</v>
      </c>
      <c r="G10409" s="22">
        <v>14744.0</v>
      </c>
      <c r="H10409" s="15" t="str">
        <f t="shared" si="2"/>
        <v>Base Range</v>
      </c>
      <c r="I10409" s="22">
        <v>11491.0</v>
      </c>
      <c r="J10409" s="23">
        <f t="shared" si="3"/>
        <v>1.283091115</v>
      </c>
      <c r="K10409" s="24" t="str">
        <f t="shared" si="4"/>
        <v>Over Achived</v>
      </c>
    </row>
    <row r="10410" ht="22.5" customHeight="1">
      <c r="A10410" s="18">
        <v>45807.0</v>
      </c>
      <c r="B10410" s="19" t="str">
        <f t="shared" si="1"/>
        <v>May</v>
      </c>
      <c r="C10410" s="20" t="s">
        <v>57</v>
      </c>
      <c r="D10410" s="25" t="s">
        <v>62</v>
      </c>
      <c r="E10410" s="19" t="s">
        <v>26</v>
      </c>
      <c r="F10410" s="21">
        <v>1.0</v>
      </c>
      <c r="G10410" s="22">
        <v>25006.0</v>
      </c>
      <c r="H10410" s="15" t="str">
        <f t="shared" si="2"/>
        <v>Base Range</v>
      </c>
      <c r="I10410" s="22">
        <v>19819.0</v>
      </c>
      <c r="J10410" s="23">
        <f t="shared" si="3"/>
        <v>1.261718553</v>
      </c>
      <c r="K10410" s="24" t="str">
        <f t="shared" si="4"/>
        <v>Over Achived</v>
      </c>
    </row>
    <row r="10411" ht="22.5" customHeight="1">
      <c r="A10411" s="18">
        <v>45807.0</v>
      </c>
      <c r="B10411" s="19" t="str">
        <f t="shared" si="1"/>
        <v>May</v>
      </c>
      <c r="C10411" s="20" t="s">
        <v>57</v>
      </c>
      <c r="D10411" s="25" t="s">
        <v>62</v>
      </c>
      <c r="E10411" s="19" t="s">
        <v>23</v>
      </c>
      <c r="F10411" s="21">
        <v>1.0</v>
      </c>
      <c r="G10411" s="22">
        <v>17618.0</v>
      </c>
      <c r="H10411" s="15" t="str">
        <f t="shared" si="2"/>
        <v>Base Range</v>
      </c>
      <c r="I10411" s="22">
        <v>16325.0</v>
      </c>
      <c r="J10411" s="23">
        <f t="shared" si="3"/>
        <v>1.079203675</v>
      </c>
      <c r="K10411" s="24" t="str">
        <f t="shared" si="4"/>
        <v>Over Achived</v>
      </c>
    </row>
    <row r="10412" ht="22.5" customHeight="1">
      <c r="A10412" s="18">
        <v>45807.0</v>
      </c>
      <c r="B10412" s="19" t="str">
        <f t="shared" si="1"/>
        <v>May</v>
      </c>
      <c r="C10412" s="20" t="s">
        <v>57</v>
      </c>
      <c r="D10412" s="25" t="s">
        <v>62</v>
      </c>
      <c r="E10412" s="19" t="s">
        <v>23</v>
      </c>
      <c r="F10412" s="21">
        <v>1.0</v>
      </c>
      <c r="G10412" s="22">
        <v>16857.0</v>
      </c>
      <c r="H10412" s="15" t="str">
        <f t="shared" si="2"/>
        <v>Base Range</v>
      </c>
      <c r="I10412" s="22">
        <v>11822.0</v>
      </c>
      <c r="J10412" s="23">
        <f t="shared" si="3"/>
        <v>1.425900863</v>
      </c>
      <c r="K10412" s="24" t="str">
        <f t="shared" si="4"/>
        <v>Over Achived</v>
      </c>
    </row>
    <row r="10413" ht="22.5" customHeight="1">
      <c r="A10413" s="18">
        <v>45807.0</v>
      </c>
      <c r="B10413" s="19" t="str">
        <f t="shared" si="1"/>
        <v>May</v>
      </c>
      <c r="C10413" s="20" t="s">
        <v>57</v>
      </c>
      <c r="D10413" s="19" t="s">
        <v>71</v>
      </c>
      <c r="E10413" s="19" t="s">
        <v>68</v>
      </c>
      <c r="F10413" s="21">
        <v>1.0</v>
      </c>
      <c r="G10413" s="22">
        <v>15079.0</v>
      </c>
      <c r="H10413" s="15" t="str">
        <f t="shared" si="2"/>
        <v>Base Range</v>
      </c>
      <c r="I10413" s="22">
        <v>18773.0</v>
      </c>
      <c r="J10413" s="23">
        <f t="shared" si="3"/>
        <v>0.8032280403</v>
      </c>
      <c r="K10413" s="24" t="str">
        <f t="shared" si="4"/>
        <v>Target Not Meet</v>
      </c>
    </row>
    <row r="10414" ht="22.5" customHeight="1">
      <c r="A10414" s="18">
        <v>45807.0</v>
      </c>
      <c r="B10414" s="19" t="str">
        <f t="shared" si="1"/>
        <v>May</v>
      </c>
      <c r="C10414" s="20" t="s">
        <v>57</v>
      </c>
      <c r="D10414" s="19" t="s">
        <v>71</v>
      </c>
      <c r="E10414" s="19" t="s">
        <v>68</v>
      </c>
      <c r="F10414" s="21">
        <v>1.0</v>
      </c>
      <c r="G10414" s="22">
        <v>16243.0</v>
      </c>
      <c r="H10414" s="15" t="str">
        <f t="shared" si="2"/>
        <v>Base Range</v>
      </c>
      <c r="I10414" s="22">
        <v>18723.0</v>
      </c>
      <c r="J10414" s="23">
        <f t="shared" si="3"/>
        <v>0.8675425947</v>
      </c>
      <c r="K10414" s="24" t="str">
        <f t="shared" si="4"/>
        <v>Target Not Meet</v>
      </c>
    </row>
    <row r="10415" ht="22.5" customHeight="1">
      <c r="A10415" s="18">
        <v>45807.0</v>
      </c>
      <c r="B10415" s="19" t="str">
        <f t="shared" si="1"/>
        <v>May</v>
      </c>
      <c r="C10415" s="20" t="s">
        <v>57</v>
      </c>
      <c r="D10415" s="19" t="s">
        <v>71</v>
      </c>
      <c r="E10415" s="19" t="s">
        <v>63</v>
      </c>
      <c r="F10415" s="21">
        <v>1.0</v>
      </c>
      <c r="G10415" s="22">
        <v>12951.0</v>
      </c>
      <c r="H10415" s="15" t="str">
        <f t="shared" si="2"/>
        <v>Base Range</v>
      </c>
      <c r="I10415" s="22">
        <v>16643.0</v>
      </c>
      <c r="J10415" s="23">
        <f t="shared" si="3"/>
        <v>0.7781649943</v>
      </c>
      <c r="K10415" s="24" t="str">
        <f t="shared" si="4"/>
        <v>Target Not Meet</v>
      </c>
    </row>
    <row r="10416" ht="22.5" customHeight="1">
      <c r="A10416" s="18">
        <v>45807.0</v>
      </c>
      <c r="B10416" s="19" t="str">
        <f t="shared" si="1"/>
        <v>May</v>
      </c>
      <c r="C10416" s="20" t="s">
        <v>57</v>
      </c>
      <c r="D10416" s="19" t="s">
        <v>80</v>
      </c>
      <c r="E10416" s="19" t="s">
        <v>19</v>
      </c>
      <c r="F10416" s="21">
        <v>1.0</v>
      </c>
      <c r="G10416" s="22">
        <v>21365.0</v>
      </c>
      <c r="H10416" s="15" t="str">
        <f t="shared" si="2"/>
        <v>Base Range</v>
      </c>
      <c r="I10416" s="22">
        <v>25867.0</v>
      </c>
      <c r="J10416" s="23">
        <f t="shared" si="3"/>
        <v>0.8259558511</v>
      </c>
      <c r="K10416" s="24" t="str">
        <f t="shared" si="4"/>
        <v>Target Not Meet</v>
      </c>
    </row>
    <row r="10417" ht="22.5" customHeight="1">
      <c r="A10417" s="18">
        <v>45807.0</v>
      </c>
      <c r="B10417" s="19" t="str">
        <f t="shared" si="1"/>
        <v>May</v>
      </c>
      <c r="C10417" s="20" t="s">
        <v>57</v>
      </c>
      <c r="D10417" s="19" t="s">
        <v>80</v>
      </c>
      <c r="E10417" s="19" t="s">
        <v>68</v>
      </c>
      <c r="F10417" s="21">
        <v>1.0</v>
      </c>
      <c r="G10417" s="22">
        <v>14514.0</v>
      </c>
      <c r="H10417" s="15" t="str">
        <f t="shared" si="2"/>
        <v>Base Range</v>
      </c>
      <c r="I10417" s="22">
        <v>16042.0</v>
      </c>
      <c r="J10417" s="23">
        <f t="shared" si="3"/>
        <v>0.9047500312</v>
      </c>
      <c r="K10417" s="24" t="str">
        <f t="shared" si="4"/>
        <v>Target Not Meet</v>
      </c>
    </row>
    <row r="10418" ht="22.5" customHeight="1">
      <c r="A10418" s="18">
        <v>45807.0</v>
      </c>
      <c r="B10418" s="19" t="str">
        <f t="shared" si="1"/>
        <v>May</v>
      </c>
      <c r="C10418" s="20" t="s">
        <v>57</v>
      </c>
      <c r="D10418" s="19" t="s">
        <v>80</v>
      </c>
      <c r="E10418" s="19" t="s">
        <v>34</v>
      </c>
      <c r="F10418" s="21">
        <v>1.0</v>
      </c>
      <c r="G10418" s="22">
        <v>30592.0</v>
      </c>
      <c r="H10418" s="15" t="str">
        <f t="shared" si="2"/>
        <v>Base Range</v>
      </c>
      <c r="I10418" s="22">
        <v>32306.0</v>
      </c>
      <c r="J10418" s="23">
        <f t="shared" si="3"/>
        <v>0.94694484</v>
      </c>
      <c r="K10418" s="24" t="str">
        <f t="shared" si="4"/>
        <v>Target Not Meet</v>
      </c>
    </row>
    <row r="10419" ht="22.5" customHeight="1">
      <c r="A10419" s="18">
        <v>45807.0</v>
      </c>
      <c r="B10419" s="19" t="str">
        <f t="shared" si="1"/>
        <v>May</v>
      </c>
      <c r="C10419" s="20" t="s">
        <v>57</v>
      </c>
      <c r="D10419" s="19" t="s">
        <v>80</v>
      </c>
      <c r="E10419" s="19" t="s">
        <v>38</v>
      </c>
      <c r="F10419" s="21">
        <v>1.0</v>
      </c>
      <c r="G10419" s="22">
        <v>25249.0</v>
      </c>
      <c r="H10419" s="15" t="str">
        <f t="shared" si="2"/>
        <v>Base Range</v>
      </c>
      <c r="I10419" s="22">
        <v>28288.0</v>
      </c>
      <c r="J10419" s="23">
        <f t="shared" si="3"/>
        <v>0.8925692873</v>
      </c>
      <c r="K10419" s="24" t="str">
        <f t="shared" si="4"/>
        <v>Target Not Meet</v>
      </c>
    </row>
    <row r="10420" ht="22.5" customHeight="1">
      <c r="A10420" s="18">
        <v>45807.0</v>
      </c>
      <c r="B10420" s="19" t="str">
        <f t="shared" si="1"/>
        <v>May</v>
      </c>
      <c r="C10420" s="20" t="s">
        <v>57</v>
      </c>
      <c r="D10420" s="19" t="s">
        <v>85</v>
      </c>
      <c r="E10420" s="19" t="s">
        <v>23</v>
      </c>
      <c r="F10420" s="21">
        <v>1.0</v>
      </c>
      <c r="G10420" s="22">
        <v>17248.0</v>
      </c>
      <c r="H10420" s="15" t="str">
        <f t="shared" si="2"/>
        <v>Base Range</v>
      </c>
      <c r="I10420" s="22">
        <v>21556.0</v>
      </c>
      <c r="J10420" s="23">
        <f t="shared" si="3"/>
        <v>0.8001484505</v>
      </c>
      <c r="K10420" s="24" t="str">
        <f t="shared" si="4"/>
        <v>Target Not Meet</v>
      </c>
    </row>
    <row r="10421" ht="22.5" customHeight="1">
      <c r="A10421" s="18">
        <v>45807.0</v>
      </c>
      <c r="B10421" s="19" t="str">
        <f t="shared" si="1"/>
        <v>May</v>
      </c>
      <c r="C10421" s="20" t="s">
        <v>13</v>
      </c>
      <c r="D10421" s="19" t="s">
        <v>14</v>
      </c>
      <c r="E10421" s="19" t="s">
        <v>9</v>
      </c>
      <c r="F10421" s="21">
        <v>2.0</v>
      </c>
      <c r="G10421" s="22">
        <v>38887.0</v>
      </c>
      <c r="H10421" s="15" t="str">
        <f t="shared" si="2"/>
        <v>Base Range</v>
      </c>
      <c r="I10421" s="22">
        <v>36681.0</v>
      </c>
      <c r="J10421" s="23">
        <f t="shared" si="3"/>
        <v>1.060140127</v>
      </c>
      <c r="K10421" s="24" t="str">
        <f t="shared" si="4"/>
        <v>Over Achived</v>
      </c>
    </row>
    <row r="10422" ht="22.5" customHeight="1">
      <c r="A10422" s="18">
        <v>45807.0</v>
      </c>
      <c r="B10422" s="19" t="str">
        <f t="shared" si="1"/>
        <v>May</v>
      </c>
      <c r="C10422" s="20" t="s">
        <v>57</v>
      </c>
      <c r="D10422" s="19" t="s">
        <v>58</v>
      </c>
      <c r="E10422" s="19" t="s">
        <v>68</v>
      </c>
      <c r="F10422" s="21">
        <v>1.0</v>
      </c>
      <c r="G10422" s="22">
        <v>13875.0</v>
      </c>
      <c r="H10422" s="15" t="str">
        <f t="shared" si="2"/>
        <v>Base Range</v>
      </c>
      <c r="I10422" s="22">
        <v>11158.0</v>
      </c>
      <c r="J10422" s="23">
        <f t="shared" si="3"/>
        <v>1.24350242</v>
      </c>
      <c r="K10422" s="24" t="str">
        <f t="shared" si="4"/>
        <v>Over Achived</v>
      </c>
    </row>
    <row r="10423" ht="22.5" customHeight="1">
      <c r="A10423" s="18">
        <v>45807.0</v>
      </c>
      <c r="B10423" s="19" t="str">
        <f t="shared" si="1"/>
        <v>May</v>
      </c>
      <c r="C10423" s="20" t="s">
        <v>13</v>
      </c>
      <c r="D10423" s="19" t="s">
        <v>14</v>
      </c>
      <c r="E10423" s="19" t="s">
        <v>19</v>
      </c>
      <c r="F10423" s="21">
        <v>1.0</v>
      </c>
      <c r="G10423" s="22">
        <v>25259.0</v>
      </c>
      <c r="H10423" s="15" t="str">
        <f t="shared" si="2"/>
        <v>Base Range</v>
      </c>
      <c r="I10423" s="22">
        <v>19686.0</v>
      </c>
      <c r="J10423" s="23">
        <f t="shared" si="3"/>
        <v>1.283094585</v>
      </c>
      <c r="K10423" s="24" t="str">
        <f t="shared" si="4"/>
        <v>Over Achived</v>
      </c>
    </row>
    <row r="10424" ht="22.5" customHeight="1">
      <c r="A10424" s="18">
        <v>45807.0</v>
      </c>
      <c r="B10424" s="19" t="str">
        <f t="shared" si="1"/>
        <v>May</v>
      </c>
      <c r="C10424" s="20" t="s">
        <v>7</v>
      </c>
      <c r="D10424" s="19" t="s">
        <v>8</v>
      </c>
      <c r="E10424" s="19" t="s">
        <v>9</v>
      </c>
      <c r="F10424" s="21">
        <v>4.0</v>
      </c>
      <c r="G10424" s="22">
        <v>82680.0</v>
      </c>
      <c r="H10424" s="15" t="str">
        <f t="shared" si="2"/>
        <v>High Range</v>
      </c>
      <c r="I10424" s="22">
        <v>66000.0</v>
      </c>
      <c r="J10424" s="23">
        <f t="shared" si="3"/>
        <v>1.252727273</v>
      </c>
      <c r="K10424" s="24" t="str">
        <f t="shared" si="4"/>
        <v>Over Achived</v>
      </c>
    </row>
    <row r="10425" ht="22.5" customHeight="1">
      <c r="A10425" s="18">
        <v>45807.0</v>
      </c>
      <c r="B10425" s="19" t="str">
        <f t="shared" si="1"/>
        <v>May</v>
      </c>
      <c r="C10425" s="20" t="s">
        <v>92</v>
      </c>
      <c r="D10425" s="19" t="s">
        <v>93</v>
      </c>
      <c r="E10425" s="19" t="s">
        <v>38</v>
      </c>
      <c r="F10425" s="21">
        <v>2.0</v>
      </c>
      <c r="G10425" s="22">
        <v>40609.0</v>
      </c>
      <c r="H10425" s="15" t="str">
        <f t="shared" si="2"/>
        <v>Base Range</v>
      </c>
      <c r="I10425" s="22">
        <v>51659.0</v>
      </c>
      <c r="J10425" s="23">
        <f t="shared" si="3"/>
        <v>0.7860972919</v>
      </c>
      <c r="K10425" s="24" t="str">
        <f t="shared" si="4"/>
        <v>Target Not Meet</v>
      </c>
    </row>
    <row r="10426" ht="22.5" customHeight="1">
      <c r="A10426" s="18">
        <v>45807.0</v>
      </c>
      <c r="B10426" s="19" t="str">
        <f t="shared" si="1"/>
        <v>May</v>
      </c>
      <c r="C10426" s="20" t="s">
        <v>92</v>
      </c>
      <c r="D10426" s="19" t="s">
        <v>93</v>
      </c>
      <c r="E10426" s="19" t="s">
        <v>68</v>
      </c>
      <c r="F10426" s="21">
        <v>1.0</v>
      </c>
      <c r="G10426" s="22">
        <v>25644.0</v>
      </c>
      <c r="H10426" s="15" t="str">
        <f t="shared" si="2"/>
        <v>Base Range</v>
      </c>
      <c r="I10426" s="22">
        <v>31035.0</v>
      </c>
      <c r="J10426" s="23">
        <f t="shared" si="3"/>
        <v>0.8262928951</v>
      </c>
      <c r="K10426" s="24" t="str">
        <f t="shared" si="4"/>
        <v>Target Not Meet</v>
      </c>
    </row>
    <row r="10427" ht="22.5" customHeight="1">
      <c r="A10427" s="18">
        <v>45807.0</v>
      </c>
      <c r="B10427" s="19" t="str">
        <f t="shared" si="1"/>
        <v>May</v>
      </c>
      <c r="C10427" s="20" t="s">
        <v>7</v>
      </c>
      <c r="D10427" s="19" t="s">
        <v>8</v>
      </c>
      <c r="E10427" s="19" t="s">
        <v>38</v>
      </c>
      <c r="F10427" s="21">
        <v>2.0</v>
      </c>
      <c r="G10427" s="22">
        <v>58267.0</v>
      </c>
      <c r="H10427" s="15" t="str">
        <f t="shared" si="2"/>
        <v>Medium Range</v>
      </c>
      <c r="I10427" s="22">
        <v>45689.0</v>
      </c>
      <c r="J10427" s="23">
        <f t="shared" si="3"/>
        <v>1.275296023</v>
      </c>
      <c r="K10427" s="24" t="str">
        <f t="shared" si="4"/>
        <v>Over Achived</v>
      </c>
    </row>
    <row r="10428" ht="22.5" customHeight="1">
      <c r="A10428" s="18">
        <v>45807.0</v>
      </c>
      <c r="B10428" s="19" t="str">
        <f t="shared" si="1"/>
        <v>May</v>
      </c>
      <c r="C10428" s="20" t="s">
        <v>7</v>
      </c>
      <c r="D10428" s="19" t="s">
        <v>106</v>
      </c>
      <c r="E10428" s="19" t="s">
        <v>23</v>
      </c>
      <c r="F10428" s="21">
        <v>2.0</v>
      </c>
      <c r="G10428" s="22">
        <v>35445.0</v>
      </c>
      <c r="H10428" s="15" t="str">
        <f t="shared" si="2"/>
        <v>Base Range</v>
      </c>
      <c r="I10428" s="22">
        <v>28375.0</v>
      </c>
      <c r="J10428" s="23">
        <f t="shared" si="3"/>
        <v>1.249162996</v>
      </c>
      <c r="K10428" s="24" t="str">
        <f t="shared" si="4"/>
        <v>Over Achived</v>
      </c>
    </row>
    <row r="10429" ht="22.5" customHeight="1">
      <c r="A10429" s="18">
        <v>45807.0</v>
      </c>
      <c r="B10429" s="19" t="str">
        <f t="shared" si="1"/>
        <v>May</v>
      </c>
      <c r="C10429" s="20" t="s">
        <v>7</v>
      </c>
      <c r="D10429" s="19" t="s">
        <v>106</v>
      </c>
      <c r="E10429" s="19" t="s">
        <v>19</v>
      </c>
      <c r="F10429" s="21">
        <v>2.0</v>
      </c>
      <c r="G10429" s="22">
        <v>42696.0</v>
      </c>
      <c r="H10429" s="15" t="str">
        <f t="shared" si="2"/>
        <v>Base Range</v>
      </c>
      <c r="I10429" s="22">
        <v>38573.0</v>
      </c>
      <c r="J10429" s="23">
        <f t="shared" si="3"/>
        <v>1.106888238</v>
      </c>
      <c r="K10429" s="24" t="str">
        <f t="shared" si="4"/>
        <v>Over Achived</v>
      </c>
    </row>
    <row r="10430" ht="22.5" customHeight="1">
      <c r="A10430" s="18">
        <v>45807.0</v>
      </c>
      <c r="B10430" s="19" t="str">
        <f t="shared" si="1"/>
        <v>May</v>
      </c>
      <c r="C10430" s="20" t="s">
        <v>7</v>
      </c>
      <c r="D10430" s="19" t="s">
        <v>106</v>
      </c>
      <c r="E10430" s="19" t="s">
        <v>34</v>
      </c>
      <c r="F10430" s="21">
        <v>3.0</v>
      </c>
      <c r="G10430" s="22">
        <v>69284.0</v>
      </c>
      <c r="H10430" s="15" t="str">
        <f t="shared" si="2"/>
        <v>Medium Range</v>
      </c>
      <c r="I10430" s="22">
        <v>65134.0</v>
      </c>
      <c r="J10430" s="23">
        <f t="shared" si="3"/>
        <v>1.063714803</v>
      </c>
      <c r="K10430" s="24" t="str">
        <f t="shared" si="4"/>
        <v>Over Achived</v>
      </c>
    </row>
    <row r="10431" ht="22.5" customHeight="1">
      <c r="A10431" s="18">
        <v>45807.0</v>
      </c>
      <c r="B10431" s="19" t="str">
        <f t="shared" si="1"/>
        <v>May</v>
      </c>
      <c r="C10431" s="20" t="s">
        <v>7</v>
      </c>
      <c r="D10431" s="19" t="s">
        <v>106</v>
      </c>
      <c r="E10431" s="19" t="s">
        <v>38</v>
      </c>
      <c r="F10431" s="21">
        <v>2.0</v>
      </c>
      <c r="G10431" s="22">
        <v>58350.0</v>
      </c>
      <c r="H10431" s="15" t="str">
        <f t="shared" si="2"/>
        <v>Medium Range</v>
      </c>
      <c r="I10431" s="22">
        <v>50165.0</v>
      </c>
      <c r="J10431" s="23">
        <f t="shared" si="3"/>
        <v>1.163161567</v>
      </c>
      <c r="K10431" s="24" t="str">
        <f t="shared" si="4"/>
        <v>Over Achived</v>
      </c>
    </row>
    <row r="10432" ht="22.5" customHeight="1">
      <c r="A10432" s="18">
        <v>45807.0</v>
      </c>
      <c r="B10432" s="19" t="str">
        <f t="shared" si="1"/>
        <v>May</v>
      </c>
      <c r="C10432" s="20" t="s">
        <v>7</v>
      </c>
      <c r="D10432" s="19" t="s">
        <v>118</v>
      </c>
      <c r="E10432" s="19" t="s">
        <v>38</v>
      </c>
      <c r="F10432" s="21">
        <v>2.0</v>
      </c>
      <c r="G10432" s="22">
        <v>57159.0</v>
      </c>
      <c r="H10432" s="15" t="str">
        <f t="shared" si="2"/>
        <v>Medium Range</v>
      </c>
      <c r="I10432" s="22">
        <v>53961.0</v>
      </c>
      <c r="J10432" s="23">
        <f t="shared" si="3"/>
        <v>1.059265025</v>
      </c>
      <c r="K10432" s="24" t="str">
        <f t="shared" si="4"/>
        <v>Over Achived</v>
      </c>
    </row>
    <row r="10433" ht="22.5" customHeight="1">
      <c r="A10433" s="18">
        <v>45807.0</v>
      </c>
      <c r="B10433" s="19" t="str">
        <f t="shared" si="1"/>
        <v>May</v>
      </c>
      <c r="C10433" s="20" t="s">
        <v>7</v>
      </c>
      <c r="D10433" s="19" t="s">
        <v>118</v>
      </c>
      <c r="E10433" s="19" t="s">
        <v>23</v>
      </c>
      <c r="F10433" s="21">
        <v>2.0</v>
      </c>
      <c r="G10433" s="22">
        <v>44217.0</v>
      </c>
      <c r="H10433" s="15" t="str">
        <f t="shared" si="2"/>
        <v>Base Range</v>
      </c>
      <c r="I10433" s="22">
        <v>39468.0</v>
      </c>
      <c r="J10433" s="23">
        <f t="shared" si="3"/>
        <v>1.120325327</v>
      </c>
      <c r="K10433" s="24" t="str">
        <f t="shared" si="4"/>
        <v>Over Achived</v>
      </c>
    </row>
    <row r="10434" ht="22.5" customHeight="1">
      <c r="A10434" s="18">
        <v>45807.0</v>
      </c>
      <c r="B10434" s="19" t="str">
        <f t="shared" si="1"/>
        <v>May</v>
      </c>
      <c r="C10434" s="20" t="s">
        <v>7</v>
      </c>
      <c r="D10434" s="19" t="s">
        <v>126</v>
      </c>
      <c r="E10434" s="19" t="s">
        <v>34</v>
      </c>
      <c r="F10434" s="21">
        <v>3.0</v>
      </c>
      <c r="G10434" s="22">
        <v>82556.0</v>
      </c>
      <c r="H10434" s="15" t="str">
        <f t="shared" si="2"/>
        <v>High Range</v>
      </c>
      <c r="I10434" s="22">
        <v>73895.0</v>
      </c>
      <c r="J10434" s="23">
        <f t="shared" si="3"/>
        <v>1.117206848</v>
      </c>
      <c r="K10434" s="24" t="str">
        <f t="shared" si="4"/>
        <v>Over Achived</v>
      </c>
    </row>
    <row r="10435" ht="22.5" customHeight="1">
      <c r="A10435" s="18">
        <v>45807.0</v>
      </c>
      <c r="B10435" s="19" t="str">
        <f t="shared" si="1"/>
        <v>May</v>
      </c>
      <c r="C10435" s="20" t="s">
        <v>7</v>
      </c>
      <c r="D10435" s="19" t="s">
        <v>126</v>
      </c>
      <c r="E10435" s="19" t="s">
        <v>68</v>
      </c>
      <c r="F10435" s="21">
        <v>1.0</v>
      </c>
      <c r="G10435" s="22">
        <v>31806.0</v>
      </c>
      <c r="H10435" s="15" t="str">
        <f t="shared" si="2"/>
        <v>Base Range</v>
      </c>
      <c r="I10435" s="22">
        <v>24668.0</v>
      </c>
      <c r="J10435" s="23">
        <f t="shared" si="3"/>
        <v>1.289362737</v>
      </c>
      <c r="K10435" s="24" t="str">
        <f t="shared" si="4"/>
        <v>Over Achived</v>
      </c>
    </row>
    <row r="10436" ht="22.5" customHeight="1">
      <c r="A10436" s="18">
        <v>45807.0</v>
      </c>
      <c r="B10436" s="19" t="str">
        <f t="shared" si="1"/>
        <v>May</v>
      </c>
      <c r="C10436" s="20" t="s">
        <v>7</v>
      </c>
      <c r="D10436" s="19" t="s">
        <v>126</v>
      </c>
      <c r="E10436" s="19" t="s">
        <v>19</v>
      </c>
      <c r="F10436" s="21">
        <v>2.0</v>
      </c>
      <c r="G10436" s="22">
        <v>47391.0</v>
      </c>
      <c r="H10436" s="15" t="str">
        <f t="shared" si="2"/>
        <v>Base Range</v>
      </c>
      <c r="I10436" s="22">
        <v>37325.0</v>
      </c>
      <c r="J10436" s="23">
        <f t="shared" si="3"/>
        <v>1.269685198</v>
      </c>
      <c r="K10436" s="24" t="str">
        <f t="shared" si="4"/>
        <v>Over Achived</v>
      </c>
    </row>
    <row r="10437" ht="22.5" customHeight="1">
      <c r="A10437" s="18">
        <v>45807.0</v>
      </c>
      <c r="B10437" s="19" t="str">
        <f t="shared" si="1"/>
        <v>May</v>
      </c>
      <c r="C10437" s="20" t="s">
        <v>7</v>
      </c>
      <c r="D10437" s="19" t="s">
        <v>126</v>
      </c>
      <c r="E10437" s="19" t="s">
        <v>23</v>
      </c>
      <c r="F10437" s="21">
        <v>2.0</v>
      </c>
      <c r="G10437" s="22">
        <v>38410.0</v>
      </c>
      <c r="H10437" s="15" t="str">
        <f t="shared" si="2"/>
        <v>Base Range</v>
      </c>
      <c r="I10437" s="22">
        <v>29361.0</v>
      </c>
      <c r="J10437" s="23">
        <f t="shared" si="3"/>
        <v>1.30819795</v>
      </c>
      <c r="K10437" s="24" t="str">
        <f t="shared" si="4"/>
        <v>Over Achived</v>
      </c>
    </row>
    <row r="10438" ht="22.5" customHeight="1">
      <c r="A10438" s="18">
        <v>45807.0</v>
      </c>
      <c r="B10438" s="19" t="str">
        <f t="shared" si="1"/>
        <v>May</v>
      </c>
      <c r="C10438" s="20" t="s">
        <v>7</v>
      </c>
      <c r="D10438" s="19" t="s">
        <v>131</v>
      </c>
      <c r="E10438" s="19" t="s">
        <v>26</v>
      </c>
      <c r="F10438" s="21">
        <v>4.0</v>
      </c>
      <c r="G10438" s="22">
        <v>100054.0</v>
      </c>
      <c r="H10438" s="15" t="str">
        <f t="shared" si="2"/>
        <v>Very High Range</v>
      </c>
      <c r="I10438" s="22">
        <v>92502.0</v>
      </c>
      <c r="J10438" s="23">
        <f t="shared" si="3"/>
        <v>1.081641478</v>
      </c>
      <c r="K10438" s="24" t="str">
        <f t="shared" si="4"/>
        <v>Over Achived</v>
      </c>
    </row>
    <row r="10439" ht="22.5" customHeight="1">
      <c r="A10439" s="18">
        <v>45807.0</v>
      </c>
      <c r="B10439" s="19" t="str">
        <f t="shared" si="1"/>
        <v>May</v>
      </c>
      <c r="C10439" s="20" t="s">
        <v>7</v>
      </c>
      <c r="D10439" s="19" t="s">
        <v>131</v>
      </c>
      <c r="E10439" s="19" t="s">
        <v>38</v>
      </c>
      <c r="F10439" s="21">
        <v>2.0</v>
      </c>
      <c r="G10439" s="22">
        <v>60170.0</v>
      </c>
      <c r="H10439" s="15" t="str">
        <f t="shared" si="2"/>
        <v>Medium Range</v>
      </c>
      <c r="I10439" s="22">
        <v>47772.0</v>
      </c>
      <c r="J10439" s="23">
        <f t="shared" si="3"/>
        <v>1.259524408</v>
      </c>
      <c r="K10439" s="24" t="str">
        <f t="shared" si="4"/>
        <v>Over Achived</v>
      </c>
    </row>
    <row r="10440" ht="22.5" customHeight="1">
      <c r="A10440" s="18">
        <v>45807.0</v>
      </c>
      <c r="B10440" s="19" t="str">
        <f t="shared" si="1"/>
        <v>May</v>
      </c>
      <c r="C10440" s="20" t="s">
        <v>7</v>
      </c>
      <c r="D10440" s="19" t="s">
        <v>131</v>
      </c>
      <c r="E10440" s="19" t="s">
        <v>63</v>
      </c>
      <c r="F10440" s="21">
        <v>1.0</v>
      </c>
      <c r="G10440" s="22">
        <v>32194.0</v>
      </c>
      <c r="H10440" s="15" t="str">
        <f t="shared" si="2"/>
        <v>Base Range</v>
      </c>
      <c r="I10440" s="22">
        <v>29858.0</v>
      </c>
      <c r="J10440" s="23">
        <f t="shared" si="3"/>
        <v>1.078236988</v>
      </c>
      <c r="K10440" s="24" t="str">
        <f t="shared" si="4"/>
        <v>Over Achived</v>
      </c>
    </row>
    <row r="10441" ht="22.5" customHeight="1">
      <c r="A10441" s="18">
        <v>45807.0</v>
      </c>
      <c r="B10441" s="19" t="str">
        <f t="shared" si="1"/>
        <v>May</v>
      </c>
      <c r="C10441" s="20" t="s">
        <v>7</v>
      </c>
      <c r="D10441" s="19" t="s">
        <v>118</v>
      </c>
      <c r="E10441" s="19" t="s">
        <v>68</v>
      </c>
      <c r="F10441" s="21">
        <v>1.0</v>
      </c>
      <c r="G10441" s="22">
        <v>30663.0</v>
      </c>
      <c r="H10441" s="15" t="str">
        <f t="shared" si="2"/>
        <v>Base Range</v>
      </c>
      <c r="I10441" s="22">
        <v>24967.0</v>
      </c>
      <c r="J10441" s="23">
        <f t="shared" si="3"/>
        <v>1.228141146</v>
      </c>
      <c r="K10441" s="24" t="str">
        <f t="shared" si="4"/>
        <v>Over Achived</v>
      </c>
    </row>
    <row r="10442" ht="22.5" customHeight="1">
      <c r="A10442" s="18">
        <v>45807.0</v>
      </c>
      <c r="B10442" s="19" t="str">
        <f t="shared" si="1"/>
        <v>May</v>
      </c>
      <c r="C10442" s="20" t="s">
        <v>92</v>
      </c>
      <c r="D10442" s="19" t="s">
        <v>158</v>
      </c>
      <c r="E10442" s="19" t="s">
        <v>23</v>
      </c>
      <c r="F10442" s="21">
        <v>1.0</v>
      </c>
      <c r="G10442" s="22">
        <v>30089.0</v>
      </c>
      <c r="H10442" s="15" t="str">
        <f t="shared" si="2"/>
        <v>Base Range</v>
      </c>
      <c r="I10442" s="22">
        <v>21564.0</v>
      </c>
      <c r="J10442" s="23">
        <f t="shared" si="3"/>
        <v>1.395334817</v>
      </c>
      <c r="K10442" s="24" t="str">
        <f t="shared" si="4"/>
        <v>Over Achived</v>
      </c>
    </row>
    <row r="10443" ht="22.5" customHeight="1">
      <c r="A10443" s="18">
        <v>45807.0</v>
      </c>
      <c r="B10443" s="19" t="str">
        <f t="shared" si="1"/>
        <v>May</v>
      </c>
      <c r="C10443" s="20" t="s">
        <v>92</v>
      </c>
      <c r="D10443" s="19" t="s">
        <v>93</v>
      </c>
      <c r="E10443" s="19" t="s">
        <v>38</v>
      </c>
      <c r="F10443" s="21">
        <v>2.0</v>
      </c>
      <c r="G10443" s="22">
        <v>43403.0</v>
      </c>
      <c r="H10443" s="15" t="str">
        <f t="shared" si="2"/>
        <v>Base Range</v>
      </c>
      <c r="I10443" s="22">
        <v>52519.0</v>
      </c>
      <c r="J10443" s="23">
        <f t="shared" si="3"/>
        <v>0.8264247225</v>
      </c>
      <c r="K10443" s="24" t="str">
        <f t="shared" si="4"/>
        <v>Target Not Meet</v>
      </c>
    </row>
    <row r="10444" ht="22.5" customHeight="1">
      <c r="A10444" s="18">
        <v>45807.0</v>
      </c>
      <c r="B10444" s="19" t="str">
        <f t="shared" si="1"/>
        <v>May</v>
      </c>
      <c r="C10444" s="20" t="s">
        <v>92</v>
      </c>
      <c r="D10444" s="19" t="s">
        <v>158</v>
      </c>
      <c r="E10444" s="19" t="s">
        <v>34</v>
      </c>
      <c r="F10444" s="21">
        <v>2.0</v>
      </c>
      <c r="G10444" s="22">
        <v>60396.0</v>
      </c>
      <c r="H10444" s="15" t="str">
        <f t="shared" si="2"/>
        <v>Medium Range</v>
      </c>
      <c r="I10444" s="22">
        <v>44952.0</v>
      </c>
      <c r="J10444" s="23">
        <f t="shared" si="3"/>
        <v>1.343566471</v>
      </c>
      <c r="K10444" s="24" t="str">
        <f t="shared" si="4"/>
        <v>Over Achived</v>
      </c>
    </row>
    <row r="10445" ht="22.5" customHeight="1">
      <c r="A10445" s="18">
        <v>45807.0</v>
      </c>
      <c r="B10445" s="19" t="str">
        <f t="shared" si="1"/>
        <v>May</v>
      </c>
      <c r="C10445" s="20" t="s">
        <v>92</v>
      </c>
      <c r="D10445" s="19" t="s">
        <v>98</v>
      </c>
      <c r="E10445" s="19" t="s">
        <v>38</v>
      </c>
      <c r="F10445" s="21">
        <v>2.0</v>
      </c>
      <c r="G10445" s="22">
        <v>37744.0</v>
      </c>
      <c r="H10445" s="15" t="str">
        <f t="shared" si="2"/>
        <v>Base Range</v>
      </c>
      <c r="I10445" s="22">
        <v>41371.0</v>
      </c>
      <c r="J10445" s="23">
        <f t="shared" si="3"/>
        <v>0.9123298929</v>
      </c>
      <c r="K10445" s="24" t="str">
        <f t="shared" si="4"/>
        <v>Target Not Meet</v>
      </c>
    </row>
    <row r="10446" ht="22.5" customHeight="1">
      <c r="A10446" s="18">
        <v>45807.0</v>
      </c>
      <c r="B10446" s="19" t="str">
        <f t="shared" si="1"/>
        <v>May</v>
      </c>
      <c r="C10446" s="20" t="s">
        <v>92</v>
      </c>
      <c r="D10446" s="19" t="s">
        <v>98</v>
      </c>
      <c r="E10446" s="19" t="s">
        <v>63</v>
      </c>
      <c r="F10446" s="21">
        <v>1.0</v>
      </c>
      <c r="G10446" s="22">
        <v>11997.0</v>
      </c>
      <c r="H10446" s="15" t="str">
        <f t="shared" si="2"/>
        <v>Base Range</v>
      </c>
      <c r="I10446" s="22">
        <v>15105.0</v>
      </c>
      <c r="J10446" s="23">
        <f t="shared" si="3"/>
        <v>0.7942403178</v>
      </c>
      <c r="K10446" s="24" t="str">
        <f t="shared" si="4"/>
        <v>Target Not Meet</v>
      </c>
    </row>
    <row r="10447" ht="22.5" customHeight="1">
      <c r="A10447" s="18">
        <v>45807.0</v>
      </c>
      <c r="B10447" s="19" t="str">
        <f t="shared" si="1"/>
        <v>May</v>
      </c>
      <c r="C10447" s="20" t="s">
        <v>92</v>
      </c>
      <c r="D10447" s="19" t="s">
        <v>98</v>
      </c>
      <c r="E10447" s="19" t="s">
        <v>23</v>
      </c>
      <c r="F10447" s="21">
        <v>1.0</v>
      </c>
      <c r="G10447" s="22">
        <v>32683.0</v>
      </c>
      <c r="H10447" s="15" t="str">
        <f t="shared" si="2"/>
        <v>Base Range</v>
      </c>
      <c r="I10447" s="22">
        <v>39155.0</v>
      </c>
      <c r="J10447" s="23">
        <f t="shared" si="3"/>
        <v>0.834708211</v>
      </c>
      <c r="K10447" s="24" t="str">
        <f t="shared" si="4"/>
        <v>Target Not Meet</v>
      </c>
    </row>
    <row r="10448" ht="22.5" customHeight="1">
      <c r="A10448" s="18">
        <v>45807.0</v>
      </c>
      <c r="B10448" s="19" t="str">
        <f t="shared" si="1"/>
        <v>May</v>
      </c>
      <c r="C10448" s="20" t="s">
        <v>92</v>
      </c>
      <c r="D10448" s="19" t="s">
        <v>98</v>
      </c>
      <c r="E10448" s="19" t="s">
        <v>9</v>
      </c>
      <c r="F10448" s="21">
        <v>2.0</v>
      </c>
      <c r="G10448" s="22">
        <v>68213.0</v>
      </c>
      <c r="H10448" s="15" t="str">
        <f t="shared" si="2"/>
        <v>Medium Range</v>
      </c>
      <c r="I10448" s="22">
        <v>77285.0</v>
      </c>
      <c r="J10448" s="23">
        <f t="shared" si="3"/>
        <v>0.8826162904</v>
      </c>
      <c r="K10448" s="24" t="str">
        <f t="shared" si="4"/>
        <v>Target Not Meet</v>
      </c>
    </row>
    <row r="10449" ht="22.5" customHeight="1">
      <c r="A10449" s="18">
        <v>45807.0</v>
      </c>
      <c r="B10449" s="19" t="str">
        <f t="shared" si="1"/>
        <v>May</v>
      </c>
      <c r="C10449" s="20" t="s">
        <v>92</v>
      </c>
      <c r="D10449" s="19" t="s">
        <v>144</v>
      </c>
      <c r="E10449" s="19" t="s">
        <v>34</v>
      </c>
      <c r="F10449" s="21">
        <v>2.0</v>
      </c>
      <c r="G10449" s="22">
        <v>64032.0</v>
      </c>
      <c r="H10449" s="15" t="str">
        <f t="shared" si="2"/>
        <v>Medium Range</v>
      </c>
      <c r="I10449" s="22">
        <v>48458.0</v>
      </c>
      <c r="J10449" s="23">
        <f t="shared" si="3"/>
        <v>1.321391721</v>
      </c>
      <c r="K10449" s="24" t="str">
        <f t="shared" si="4"/>
        <v>Over Achived</v>
      </c>
    </row>
    <row r="10450" ht="22.5" customHeight="1">
      <c r="A10450" s="18">
        <v>45807.0</v>
      </c>
      <c r="B10450" s="19" t="str">
        <f t="shared" si="1"/>
        <v>May</v>
      </c>
      <c r="C10450" s="20" t="s">
        <v>92</v>
      </c>
      <c r="D10450" s="19" t="s">
        <v>98</v>
      </c>
      <c r="E10450" s="19" t="s">
        <v>68</v>
      </c>
      <c r="F10450" s="21">
        <v>1.0</v>
      </c>
      <c r="G10450" s="22">
        <v>30464.0</v>
      </c>
      <c r="H10450" s="15" t="str">
        <f t="shared" si="2"/>
        <v>Base Range</v>
      </c>
      <c r="I10450" s="22">
        <v>38285.0</v>
      </c>
      <c r="J10450" s="23">
        <f t="shared" si="3"/>
        <v>0.795716338</v>
      </c>
      <c r="K10450" s="24" t="str">
        <f t="shared" si="4"/>
        <v>Target Not Meet</v>
      </c>
    </row>
    <row r="10451" ht="22.5" customHeight="1">
      <c r="A10451" s="18">
        <v>45807.0</v>
      </c>
      <c r="B10451" s="19" t="str">
        <f t="shared" si="1"/>
        <v>May</v>
      </c>
      <c r="C10451" s="20" t="s">
        <v>92</v>
      </c>
      <c r="D10451" s="19" t="s">
        <v>144</v>
      </c>
      <c r="E10451" s="19" t="s">
        <v>26</v>
      </c>
      <c r="F10451" s="21">
        <v>2.0</v>
      </c>
      <c r="G10451" s="22">
        <v>52039.0</v>
      </c>
      <c r="H10451" s="15" t="str">
        <f t="shared" si="2"/>
        <v>Medium Range</v>
      </c>
      <c r="I10451" s="22">
        <v>40123.0</v>
      </c>
      <c r="J10451" s="23">
        <f t="shared" si="3"/>
        <v>1.296986766</v>
      </c>
      <c r="K10451" s="24" t="str">
        <f t="shared" si="4"/>
        <v>Over Achived</v>
      </c>
    </row>
    <row r="10452" ht="22.5" customHeight="1">
      <c r="A10452" s="18">
        <v>45807.0</v>
      </c>
      <c r="B10452" s="19" t="str">
        <f t="shared" si="1"/>
        <v>May</v>
      </c>
      <c r="C10452" s="20" t="s">
        <v>92</v>
      </c>
      <c r="D10452" s="19" t="s">
        <v>144</v>
      </c>
      <c r="E10452" s="19" t="s">
        <v>9</v>
      </c>
      <c r="F10452" s="21">
        <v>2.0</v>
      </c>
      <c r="G10452" s="22">
        <v>67040.0</v>
      </c>
      <c r="H10452" s="15" t="str">
        <f t="shared" si="2"/>
        <v>Medium Range</v>
      </c>
      <c r="I10452" s="22">
        <v>51748.0</v>
      </c>
      <c r="J10452" s="23">
        <f t="shared" si="3"/>
        <v>1.295509005</v>
      </c>
      <c r="K10452" s="24" t="str">
        <f t="shared" si="4"/>
        <v>Over Achived</v>
      </c>
    </row>
    <row r="10453" ht="22.5" customHeight="1">
      <c r="A10453" s="18">
        <v>45807.0</v>
      </c>
      <c r="B10453" s="19" t="str">
        <f t="shared" si="1"/>
        <v>May</v>
      </c>
      <c r="C10453" s="20" t="s">
        <v>92</v>
      </c>
      <c r="D10453" s="25" t="s">
        <v>149</v>
      </c>
      <c r="E10453" s="19" t="s">
        <v>34</v>
      </c>
      <c r="F10453" s="21">
        <v>2.0</v>
      </c>
      <c r="G10453" s="22">
        <v>52237.0</v>
      </c>
      <c r="H10453" s="15" t="str">
        <f t="shared" si="2"/>
        <v>Medium Range</v>
      </c>
      <c r="I10453" s="22">
        <v>45251.0</v>
      </c>
      <c r="J10453" s="23">
        <f t="shared" si="3"/>
        <v>1.154383329</v>
      </c>
      <c r="K10453" s="24" t="str">
        <f t="shared" si="4"/>
        <v>Over Achived</v>
      </c>
    </row>
    <row r="10454" ht="22.5" customHeight="1">
      <c r="A10454" s="18">
        <v>45807.0</v>
      </c>
      <c r="B10454" s="19" t="str">
        <f t="shared" si="1"/>
        <v>May</v>
      </c>
      <c r="C10454" s="20" t="s">
        <v>92</v>
      </c>
      <c r="D10454" s="25" t="s">
        <v>149</v>
      </c>
      <c r="E10454" s="19" t="s">
        <v>9</v>
      </c>
      <c r="F10454" s="21">
        <v>2.0</v>
      </c>
      <c r="G10454" s="22">
        <v>66599.0</v>
      </c>
      <c r="H10454" s="15" t="str">
        <f t="shared" si="2"/>
        <v>Medium Range</v>
      </c>
      <c r="I10454" s="22">
        <v>61265.0</v>
      </c>
      <c r="J10454" s="23">
        <f t="shared" si="3"/>
        <v>1.087064392</v>
      </c>
      <c r="K10454" s="24" t="str">
        <f t="shared" si="4"/>
        <v>Over Achived</v>
      </c>
    </row>
    <row r="10455" ht="22.5" customHeight="1">
      <c r="A10455" s="18">
        <v>45807.0</v>
      </c>
      <c r="B10455" s="19" t="str">
        <f t="shared" si="1"/>
        <v>May</v>
      </c>
      <c r="C10455" s="20" t="s">
        <v>92</v>
      </c>
      <c r="D10455" s="25" t="s">
        <v>149</v>
      </c>
      <c r="E10455" s="19" t="s">
        <v>38</v>
      </c>
      <c r="F10455" s="21">
        <v>2.0</v>
      </c>
      <c r="G10455" s="22">
        <v>44314.0</v>
      </c>
      <c r="H10455" s="15" t="str">
        <f t="shared" si="2"/>
        <v>Base Range</v>
      </c>
      <c r="I10455" s="22">
        <v>38942.0</v>
      </c>
      <c r="J10455" s="23">
        <f t="shared" si="3"/>
        <v>1.137948744</v>
      </c>
      <c r="K10455" s="24" t="str">
        <f t="shared" si="4"/>
        <v>Over Achived</v>
      </c>
    </row>
    <row r="10456" ht="22.5" customHeight="1">
      <c r="A10456" s="18">
        <v>45807.0</v>
      </c>
      <c r="B10456" s="19" t="str">
        <f t="shared" si="1"/>
        <v>May</v>
      </c>
      <c r="C10456" s="20" t="s">
        <v>92</v>
      </c>
      <c r="D10456" s="25" t="s">
        <v>149</v>
      </c>
      <c r="E10456" s="19" t="s">
        <v>19</v>
      </c>
      <c r="F10456" s="21">
        <v>2.0</v>
      </c>
      <c r="G10456" s="22">
        <v>34971.0</v>
      </c>
      <c r="H10456" s="15" t="str">
        <f t="shared" si="2"/>
        <v>Base Range</v>
      </c>
      <c r="I10456" s="22">
        <v>32389.0</v>
      </c>
      <c r="J10456" s="23">
        <f t="shared" si="3"/>
        <v>1.079718423</v>
      </c>
      <c r="K10456" s="24" t="str">
        <f t="shared" si="4"/>
        <v>Over Achived</v>
      </c>
    </row>
    <row r="10457" ht="22.5" customHeight="1">
      <c r="A10457" s="18">
        <v>45808.0</v>
      </c>
      <c r="B10457" s="19" t="str">
        <f t="shared" si="1"/>
        <v>May</v>
      </c>
      <c r="C10457" s="20" t="s">
        <v>13</v>
      </c>
      <c r="D10457" s="19" t="s">
        <v>29</v>
      </c>
      <c r="E10457" s="19" t="s">
        <v>68</v>
      </c>
      <c r="F10457" s="21">
        <v>1.0</v>
      </c>
      <c r="G10457" s="22">
        <v>22386.0</v>
      </c>
      <c r="H10457" s="15" t="str">
        <f t="shared" si="2"/>
        <v>Base Range</v>
      </c>
      <c r="I10457" s="22">
        <v>26209.0</v>
      </c>
      <c r="J10457" s="23">
        <f t="shared" si="3"/>
        <v>0.8541340761</v>
      </c>
      <c r="K10457" s="24" t="str">
        <f t="shared" si="4"/>
        <v>Target Not Meet</v>
      </c>
    </row>
    <row r="10458" ht="22.5" customHeight="1">
      <c r="A10458" s="18">
        <v>45808.0</v>
      </c>
      <c r="B10458" s="19" t="str">
        <f t="shared" si="1"/>
        <v>May</v>
      </c>
      <c r="C10458" s="20" t="s">
        <v>13</v>
      </c>
      <c r="D10458" s="19" t="s">
        <v>169</v>
      </c>
      <c r="E10458" s="19" t="s">
        <v>23</v>
      </c>
      <c r="F10458" s="21">
        <v>1.0</v>
      </c>
      <c r="G10458" s="22">
        <v>23941.0</v>
      </c>
      <c r="H10458" s="15" t="str">
        <f t="shared" si="2"/>
        <v>Base Range</v>
      </c>
      <c r="I10458" s="22">
        <v>30001.0</v>
      </c>
      <c r="J10458" s="23">
        <f t="shared" si="3"/>
        <v>0.7980067331</v>
      </c>
      <c r="K10458" s="24" t="str">
        <f t="shared" si="4"/>
        <v>Target Not Meet</v>
      </c>
    </row>
    <row r="10459" ht="22.5" customHeight="1">
      <c r="A10459" s="18">
        <v>45808.0</v>
      </c>
      <c r="B10459" s="19" t="str">
        <f t="shared" si="1"/>
        <v>May</v>
      </c>
      <c r="C10459" s="20" t="s">
        <v>13</v>
      </c>
      <c r="D10459" s="19" t="s">
        <v>37</v>
      </c>
      <c r="E10459" s="19" t="s">
        <v>38</v>
      </c>
      <c r="F10459" s="21">
        <v>1.0</v>
      </c>
      <c r="G10459" s="22">
        <v>33755.0</v>
      </c>
      <c r="H10459" s="15" t="str">
        <f t="shared" si="2"/>
        <v>Base Range</v>
      </c>
      <c r="I10459" s="22">
        <v>40150.0</v>
      </c>
      <c r="J10459" s="23">
        <f t="shared" si="3"/>
        <v>0.8407222914</v>
      </c>
      <c r="K10459" s="24" t="str">
        <f t="shared" si="4"/>
        <v>Target Not Meet</v>
      </c>
    </row>
    <row r="10460" ht="22.5" customHeight="1">
      <c r="A10460" s="18">
        <v>45808.0</v>
      </c>
      <c r="B10460" s="19" t="str">
        <f t="shared" si="1"/>
        <v>May</v>
      </c>
      <c r="C10460" s="20" t="s">
        <v>13</v>
      </c>
      <c r="D10460" s="19" t="s">
        <v>37</v>
      </c>
      <c r="E10460" s="19" t="s">
        <v>68</v>
      </c>
      <c r="F10460" s="21">
        <v>1.0</v>
      </c>
      <c r="G10460" s="22">
        <v>23745.0</v>
      </c>
      <c r="H10460" s="15" t="str">
        <f t="shared" si="2"/>
        <v>Base Range</v>
      </c>
      <c r="I10460" s="22">
        <v>26755.0</v>
      </c>
      <c r="J10460" s="23">
        <f t="shared" si="3"/>
        <v>0.887497664</v>
      </c>
      <c r="K10460" s="24" t="str">
        <f t="shared" si="4"/>
        <v>Target Not Meet</v>
      </c>
    </row>
    <row r="10461" ht="22.5" customHeight="1">
      <c r="A10461" s="18">
        <v>45808.0</v>
      </c>
      <c r="B10461" s="19" t="str">
        <f t="shared" si="1"/>
        <v>May</v>
      </c>
      <c r="C10461" s="20" t="s">
        <v>13</v>
      </c>
      <c r="D10461" s="19" t="s">
        <v>37</v>
      </c>
      <c r="E10461" s="19" t="s">
        <v>23</v>
      </c>
      <c r="F10461" s="21">
        <v>1.0</v>
      </c>
      <c r="G10461" s="22">
        <v>24125.0</v>
      </c>
      <c r="H10461" s="15" t="str">
        <f t="shared" si="2"/>
        <v>Base Range</v>
      </c>
      <c r="I10461" s="22">
        <v>28223.0</v>
      </c>
      <c r="J10461" s="23">
        <f t="shared" si="3"/>
        <v>0.8547992772</v>
      </c>
      <c r="K10461" s="24" t="str">
        <f t="shared" si="4"/>
        <v>Target Not Meet</v>
      </c>
    </row>
    <row r="10462" ht="22.5" customHeight="1">
      <c r="A10462" s="18">
        <v>45808.0</v>
      </c>
      <c r="B10462" s="19" t="str">
        <f t="shared" si="1"/>
        <v>May</v>
      </c>
      <c r="C10462" s="20" t="s">
        <v>13</v>
      </c>
      <c r="D10462" s="19" t="s">
        <v>169</v>
      </c>
      <c r="E10462" s="19" t="s">
        <v>63</v>
      </c>
      <c r="F10462" s="21">
        <v>2.0</v>
      </c>
      <c r="G10462" s="22">
        <v>49421.0</v>
      </c>
      <c r="H10462" s="15" t="str">
        <f t="shared" si="2"/>
        <v>Base Range</v>
      </c>
      <c r="I10462" s="22">
        <v>59475.0</v>
      </c>
      <c r="J10462" s="23">
        <f t="shared" si="3"/>
        <v>0.8309541824</v>
      </c>
      <c r="K10462" s="24" t="str">
        <f t="shared" si="4"/>
        <v>Target Not Meet</v>
      </c>
    </row>
    <row r="10463" ht="22.5" customHeight="1">
      <c r="A10463" s="18">
        <v>45808.0</v>
      </c>
      <c r="B10463" s="19" t="str">
        <f t="shared" si="1"/>
        <v>May</v>
      </c>
      <c r="C10463" s="20" t="s">
        <v>13</v>
      </c>
      <c r="D10463" s="19" t="s">
        <v>29</v>
      </c>
      <c r="E10463" s="19" t="s">
        <v>9</v>
      </c>
      <c r="F10463" s="21">
        <v>2.0</v>
      </c>
      <c r="G10463" s="22">
        <v>54379.0</v>
      </c>
      <c r="H10463" s="15" t="str">
        <f t="shared" si="2"/>
        <v>Medium Range</v>
      </c>
      <c r="I10463" s="22">
        <v>59904.0</v>
      </c>
      <c r="J10463" s="23">
        <f t="shared" si="3"/>
        <v>0.9077690972</v>
      </c>
      <c r="K10463" s="24" t="str">
        <f t="shared" si="4"/>
        <v>Target Not Meet</v>
      </c>
    </row>
    <row r="10464" ht="22.5" customHeight="1">
      <c r="A10464" s="18">
        <v>45808.0</v>
      </c>
      <c r="B10464" s="19" t="str">
        <f t="shared" si="1"/>
        <v>May</v>
      </c>
      <c r="C10464" s="20" t="s">
        <v>13</v>
      </c>
      <c r="D10464" s="19" t="s">
        <v>14</v>
      </c>
      <c r="E10464" s="19" t="s">
        <v>34</v>
      </c>
      <c r="F10464" s="21">
        <v>2.0</v>
      </c>
      <c r="G10464" s="22">
        <v>45111.0</v>
      </c>
      <c r="H10464" s="15" t="str">
        <f t="shared" si="2"/>
        <v>Base Range</v>
      </c>
      <c r="I10464" s="22">
        <v>41332.0</v>
      </c>
      <c r="J10464" s="23">
        <f t="shared" si="3"/>
        <v>1.091430369</v>
      </c>
      <c r="K10464" s="24" t="str">
        <f t="shared" si="4"/>
        <v>Over Achived</v>
      </c>
    </row>
    <row r="10465" ht="22.5" customHeight="1">
      <c r="A10465" s="18">
        <v>45808.0</v>
      </c>
      <c r="B10465" s="19" t="str">
        <f t="shared" si="1"/>
        <v>May</v>
      </c>
      <c r="C10465" s="20" t="s">
        <v>13</v>
      </c>
      <c r="D10465" s="19" t="s">
        <v>29</v>
      </c>
      <c r="E10465" s="19" t="s">
        <v>9</v>
      </c>
      <c r="F10465" s="21">
        <v>2.0</v>
      </c>
      <c r="G10465" s="22">
        <v>46030.0</v>
      </c>
      <c r="H10465" s="15" t="str">
        <f t="shared" si="2"/>
        <v>Base Range</v>
      </c>
      <c r="I10465" s="22">
        <v>52558.0</v>
      </c>
      <c r="J10465" s="23">
        <f t="shared" si="3"/>
        <v>0.8757943605</v>
      </c>
      <c r="K10465" s="24" t="str">
        <f t="shared" si="4"/>
        <v>Target Not Meet</v>
      </c>
    </row>
    <row r="10466" ht="22.5" customHeight="1">
      <c r="A10466" s="18">
        <v>45808.0</v>
      </c>
      <c r="B10466" s="19" t="str">
        <f t="shared" si="1"/>
        <v>May</v>
      </c>
      <c r="C10466" s="20" t="s">
        <v>13</v>
      </c>
      <c r="D10466" s="19" t="s">
        <v>29</v>
      </c>
      <c r="E10466" s="19" t="s">
        <v>34</v>
      </c>
      <c r="F10466" s="21">
        <v>1.0</v>
      </c>
      <c r="G10466" s="22">
        <v>43567.0</v>
      </c>
      <c r="H10466" s="15" t="str">
        <f t="shared" si="2"/>
        <v>Base Range</v>
      </c>
      <c r="I10466" s="22">
        <v>53136.0</v>
      </c>
      <c r="J10466" s="23">
        <f t="shared" si="3"/>
        <v>0.8199149353</v>
      </c>
      <c r="K10466" s="24" t="str">
        <f t="shared" si="4"/>
        <v>Target Not Meet</v>
      </c>
    </row>
    <row r="10467" ht="22.5" customHeight="1">
      <c r="A10467" s="18">
        <v>45808.0</v>
      </c>
      <c r="B10467" s="19" t="str">
        <f t="shared" si="1"/>
        <v>May</v>
      </c>
      <c r="C10467" s="20" t="s">
        <v>13</v>
      </c>
      <c r="D10467" s="19" t="s">
        <v>18</v>
      </c>
      <c r="E10467" s="19" t="s">
        <v>26</v>
      </c>
      <c r="F10467" s="21">
        <v>1.0</v>
      </c>
      <c r="G10467" s="22">
        <v>29952.0</v>
      </c>
      <c r="H10467" s="15" t="str">
        <f t="shared" si="2"/>
        <v>Base Range</v>
      </c>
      <c r="I10467" s="22">
        <v>22557.0</v>
      </c>
      <c r="J10467" s="23">
        <f t="shared" si="3"/>
        <v>1.327836148</v>
      </c>
      <c r="K10467" s="24" t="str">
        <f t="shared" si="4"/>
        <v>Over Achived</v>
      </c>
    </row>
    <row r="10468" ht="22.5" customHeight="1">
      <c r="A10468" s="18">
        <v>45808.0</v>
      </c>
      <c r="B10468" s="19" t="str">
        <f t="shared" si="1"/>
        <v>May</v>
      </c>
      <c r="C10468" s="20" t="s">
        <v>13</v>
      </c>
      <c r="D10468" s="19" t="s">
        <v>18</v>
      </c>
      <c r="E10468" s="19" t="s">
        <v>26</v>
      </c>
      <c r="F10468" s="21">
        <v>2.0</v>
      </c>
      <c r="G10468" s="22">
        <v>34533.0</v>
      </c>
      <c r="H10468" s="15" t="str">
        <f t="shared" si="2"/>
        <v>Base Range</v>
      </c>
      <c r="I10468" s="22">
        <v>24550.0</v>
      </c>
      <c r="J10468" s="23">
        <f t="shared" si="3"/>
        <v>1.406639511</v>
      </c>
      <c r="K10468" s="24" t="str">
        <f t="shared" si="4"/>
        <v>Over Achived</v>
      </c>
    </row>
    <row r="10469" ht="22.5" customHeight="1">
      <c r="A10469" s="18">
        <v>45808.0</v>
      </c>
      <c r="B10469" s="19" t="str">
        <f t="shared" si="1"/>
        <v>May</v>
      </c>
      <c r="C10469" s="20" t="s">
        <v>13</v>
      </c>
      <c r="D10469" s="19" t="s">
        <v>14</v>
      </c>
      <c r="E10469" s="19" t="s">
        <v>34</v>
      </c>
      <c r="F10469" s="21">
        <v>2.0</v>
      </c>
      <c r="G10469" s="22">
        <v>46532.0</v>
      </c>
      <c r="H10469" s="15" t="str">
        <f t="shared" si="2"/>
        <v>Base Range</v>
      </c>
      <c r="I10469" s="22">
        <v>37670.0</v>
      </c>
      <c r="J10469" s="23">
        <f t="shared" si="3"/>
        <v>1.235253517</v>
      </c>
      <c r="K10469" s="24" t="str">
        <f t="shared" si="4"/>
        <v>Over Achived</v>
      </c>
    </row>
    <row r="10470" ht="22.5" customHeight="1">
      <c r="A10470" s="18">
        <v>45808.0</v>
      </c>
      <c r="B10470" s="19" t="str">
        <f t="shared" si="1"/>
        <v>May</v>
      </c>
      <c r="C10470" s="20" t="s">
        <v>13</v>
      </c>
      <c r="D10470" s="19" t="s">
        <v>14</v>
      </c>
      <c r="E10470" s="19" t="s">
        <v>23</v>
      </c>
      <c r="F10470" s="21">
        <v>1.0</v>
      </c>
      <c r="G10470" s="22">
        <v>21447.0</v>
      </c>
      <c r="H10470" s="15" t="str">
        <f t="shared" si="2"/>
        <v>Base Range</v>
      </c>
      <c r="I10470" s="22">
        <v>19213.0</v>
      </c>
      <c r="J10470" s="23">
        <f t="shared" si="3"/>
        <v>1.116275439</v>
      </c>
      <c r="K10470" s="24" t="str">
        <f t="shared" si="4"/>
        <v>Over Achived</v>
      </c>
    </row>
    <row r="10471" ht="22.5" customHeight="1">
      <c r="A10471" s="18">
        <v>45808.0</v>
      </c>
      <c r="B10471" s="19" t="str">
        <f t="shared" si="1"/>
        <v>May</v>
      </c>
      <c r="C10471" s="20" t="s">
        <v>57</v>
      </c>
      <c r="D10471" s="19" t="s">
        <v>58</v>
      </c>
      <c r="E10471" s="19" t="s">
        <v>9</v>
      </c>
      <c r="F10471" s="21">
        <v>1.0</v>
      </c>
      <c r="G10471" s="22">
        <v>36924.0</v>
      </c>
      <c r="H10471" s="15" t="str">
        <f t="shared" si="2"/>
        <v>Base Range</v>
      </c>
      <c r="I10471" s="22">
        <v>31603.0</v>
      </c>
      <c r="J10471" s="23">
        <f t="shared" si="3"/>
        <v>1.168370091</v>
      </c>
      <c r="K10471" s="24" t="str">
        <f t="shared" si="4"/>
        <v>Over Achived</v>
      </c>
    </row>
    <row r="10472" ht="22.5" customHeight="1">
      <c r="A10472" s="18">
        <v>45808.0</v>
      </c>
      <c r="B10472" s="19" t="str">
        <f t="shared" si="1"/>
        <v>May</v>
      </c>
      <c r="C10472" s="20" t="s">
        <v>13</v>
      </c>
      <c r="D10472" s="19" t="s">
        <v>29</v>
      </c>
      <c r="E10472" s="19" t="s">
        <v>9</v>
      </c>
      <c r="F10472" s="21">
        <v>2.0</v>
      </c>
      <c r="G10472" s="22">
        <v>44062.0</v>
      </c>
      <c r="H10472" s="15" t="str">
        <f t="shared" si="2"/>
        <v>Base Range</v>
      </c>
      <c r="I10472" s="22">
        <v>56710.0</v>
      </c>
      <c r="J10472" s="23">
        <f t="shared" si="3"/>
        <v>0.7769705519</v>
      </c>
      <c r="K10472" s="24" t="str">
        <f t="shared" si="4"/>
        <v>Target Not Meet</v>
      </c>
    </row>
    <row r="10473" ht="22.5" customHeight="1">
      <c r="A10473" s="18">
        <v>45808.0</v>
      </c>
      <c r="B10473" s="19" t="str">
        <f t="shared" si="1"/>
        <v>May</v>
      </c>
      <c r="C10473" s="20" t="s">
        <v>57</v>
      </c>
      <c r="D10473" s="19" t="s">
        <v>58</v>
      </c>
      <c r="E10473" s="19" t="s">
        <v>23</v>
      </c>
      <c r="F10473" s="21">
        <v>1.0</v>
      </c>
      <c r="G10473" s="22">
        <v>19030.0</v>
      </c>
      <c r="H10473" s="15" t="str">
        <f t="shared" si="2"/>
        <v>Base Range</v>
      </c>
      <c r="I10473" s="22">
        <v>16034.0</v>
      </c>
      <c r="J10473" s="23">
        <f t="shared" si="3"/>
        <v>1.186852938</v>
      </c>
      <c r="K10473" s="24" t="str">
        <f t="shared" si="4"/>
        <v>Over Achived</v>
      </c>
    </row>
    <row r="10474" ht="22.5" customHeight="1">
      <c r="A10474" s="18">
        <v>45808.0</v>
      </c>
      <c r="B10474" s="19" t="str">
        <f t="shared" si="1"/>
        <v>May</v>
      </c>
      <c r="C10474" s="20" t="s">
        <v>57</v>
      </c>
      <c r="D10474" s="19" t="s">
        <v>85</v>
      </c>
      <c r="E10474" s="19" t="s">
        <v>23</v>
      </c>
      <c r="F10474" s="21">
        <v>1.0</v>
      </c>
      <c r="G10474" s="22">
        <v>19915.0</v>
      </c>
      <c r="H10474" s="15" t="str">
        <f t="shared" si="2"/>
        <v>Base Range</v>
      </c>
      <c r="I10474" s="22">
        <v>22880.0</v>
      </c>
      <c r="J10474" s="23">
        <f t="shared" si="3"/>
        <v>0.8704108392</v>
      </c>
      <c r="K10474" s="24" t="str">
        <f t="shared" si="4"/>
        <v>Target Not Meet</v>
      </c>
    </row>
    <row r="10475" ht="22.5" customHeight="1">
      <c r="A10475" s="18">
        <v>45808.0</v>
      </c>
      <c r="B10475" s="19" t="str">
        <f t="shared" si="1"/>
        <v>May</v>
      </c>
      <c r="C10475" s="20" t="s">
        <v>57</v>
      </c>
      <c r="D10475" s="25" t="s">
        <v>62</v>
      </c>
      <c r="E10475" s="19" t="s">
        <v>23</v>
      </c>
      <c r="F10475" s="21">
        <v>1.0</v>
      </c>
      <c r="G10475" s="22">
        <v>15204.0</v>
      </c>
      <c r="H10475" s="15" t="str">
        <f t="shared" si="2"/>
        <v>Base Range</v>
      </c>
      <c r="I10475" s="22">
        <v>13139.0</v>
      </c>
      <c r="J10475" s="23">
        <f t="shared" si="3"/>
        <v>1.15716569</v>
      </c>
      <c r="K10475" s="24" t="str">
        <f t="shared" si="4"/>
        <v>Over Achived</v>
      </c>
    </row>
    <row r="10476" ht="22.5" customHeight="1">
      <c r="A10476" s="18">
        <v>45808.0</v>
      </c>
      <c r="B10476" s="19" t="str">
        <f t="shared" si="1"/>
        <v>May</v>
      </c>
      <c r="C10476" s="20" t="s">
        <v>13</v>
      </c>
      <c r="D10476" s="19" t="s">
        <v>14</v>
      </c>
      <c r="E10476" s="19" t="s">
        <v>19</v>
      </c>
      <c r="F10476" s="21">
        <v>1.0</v>
      </c>
      <c r="G10476" s="22">
        <v>29744.0</v>
      </c>
      <c r="H10476" s="15" t="str">
        <f t="shared" si="2"/>
        <v>Base Range</v>
      </c>
      <c r="I10476" s="22">
        <v>22604.0</v>
      </c>
      <c r="J10476" s="23">
        <f t="shared" si="3"/>
        <v>1.315873297</v>
      </c>
      <c r="K10476" s="24" t="str">
        <f t="shared" si="4"/>
        <v>Over Achived</v>
      </c>
    </row>
    <row r="10477" ht="22.5" customHeight="1">
      <c r="A10477" s="18">
        <v>45808.0</v>
      </c>
      <c r="B10477" s="19" t="str">
        <f t="shared" si="1"/>
        <v>May</v>
      </c>
      <c r="C10477" s="20" t="s">
        <v>57</v>
      </c>
      <c r="D10477" s="19" t="s">
        <v>85</v>
      </c>
      <c r="E10477" s="19" t="s">
        <v>34</v>
      </c>
      <c r="F10477" s="21">
        <v>1.0</v>
      </c>
      <c r="G10477" s="22">
        <v>31776.0</v>
      </c>
      <c r="H10477" s="15" t="str">
        <f t="shared" si="2"/>
        <v>Base Range</v>
      </c>
      <c r="I10477" s="22">
        <v>37773.0</v>
      </c>
      <c r="J10477" s="23">
        <f t="shared" si="3"/>
        <v>0.8412358034</v>
      </c>
      <c r="K10477" s="24" t="str">
        <f t="shared" si="4"/>
        <v>Target Not Meet</v>
      </c>
    </row>
    <row r="10478" ht="22.5" customHeight="1">
      <c r="A10478" s="18">
        <v>45808.0</v>
      </c>
      <c r="B10478" s="19" t="str">
        <f t="shared" si="1"/>
        <v>May</v>
      </c>
      <c r="C10478" s="20" t="s">
        <v>57</v>
      </c>
      <c r="D10478" s="19" t="s">
        <v>85</v>
      </c>
      <c r="E10478" s="19" t="s">
        <v>34</v>
      </c>
      <c r="F10478" s="21">
        <v>1.0</v>
      </c>
      <c r="G10478" s="22">
        <v>38256.0</v>
      </c>
      <c r="H10478" s="15" t="str">
        <f t="shared" si="2"/>
        <v>Base Range</v>
      </c>
      <c r="I10478" s="22">
        <v>47886.0</v>
      </c>
      <c r="J10478" s="23">
        <f t="shared" si="3"/>
        <v>0.7988973813</v>
      </c>
      <c r="K10478" s="24" t="str">
        <f t="shared" si="4"/>
        <v>Target Not Meet</v>
      </c>
    </row>
    <row r="10479" ht="22.5" customHeight="1">
      <c r="A10479" s="18">
        <v>45808.0</v>
      </c>
      <c r="B10479" s="19" t="str">
        <f t="shared" si="1"/>
        <v>May</v>
      </c>
      <c r="C10479" s="20" t="s">
        <v>57</v>
      </c>
      <c r="D10479" s="19" t="s">
        <v>85</v>
      </c>
      <c r="E10479" s="19" t="s">
        <v>23</v>
      </c>
      <c r="F10479" s="21">
        <v>1.0</v>
      </c>
      <c r="G10479" s="22">
        <v>19054.0</v>
      </c>
      <c r="H10479" s="15" t="str">
        <f t="shared" si="2"/>
        <v>Base Range</v>
      </c>
      <c r="I10479" s="22">
        <v>22404.0</v>
      </c>
      <c r="J10479" s="23">
        <f t="shared" si="3"/>
        <v>0.8504731298</v>
      </c>
      <c r="K10479" s="24" t="str">
        <f t="shared" si="4"/>
        <v>Target Not Meet</v>
      </c>
    </row>
    <row r="10480" ht="22.5" customHeight="1">
      <c r="A10480" s="18">
        <v>45808.0</v>
      </c>
      <c r="B10480" s="19" t="str">
        <f t="shared" si="1"/>
        <v>May</v>
      </c>
      <c r="C10480" s="20" t="s">
        <v>57</v>
      </c>
      <c r="D10480" s="19" t="s">
        <v>80</v>
      </c>
      <c r="E10480" s="19" t="s">
        <v>68</v>
      </c>
      <c r="F10480" s="21">
        <v>1.0</v>
      </c>
      <c r="G10480" s="22">
        <v>17980.0</v>
      </c>
      <c r="H10480" s="15" t="str">
        <f t="shared" si="2"/>
        <v>Base Range</v>
      </c>
      <c r="I10480" s="22">
        <v>18967.0</v>
      </c>
      <c r="J10480" s="23">
        <f t="shared" si="3"/>
        <v>0.9479622502</v>
      </c>
      <c r="K10480" s="24" t="str">
        <f t="shared" si="4"/>
        <v>Target Not Meet</v>
      </c>
    </row>
    <row r="10481" ht="22.5" customHeight="1">
      <c r="A10481" s="18">
        <v>45808.0</v>
      </c>
      <c r="B10481" s="19" t="str">
        <f t="shared" si="1"/>
        <v>May</v>
      </c>
      <c r="C10481" s="20" t="s">
        <v>57</v>
      </c>
      <c r="D10481" s="19" t="s">
        <v>80</v>
      </c>
      <c r="E10481" s="19" t="s">
        <v>23</v>
      </c>
      <c r="F10481" s="21">
        <v>1.0</v>
      </c>
      <c r="G10481" s="22">
        <v>15857.0</v>
      </c>
      <c r="H10481" s="15" t="str">
        <f t="shared" si="2"/>
        <v>Base Range</v>
      </c>
      <c r="I10481" s="22">
        <v>17206.0</v>
      </c>
      <c r="J10481" s="23">
        <f t="shared" si="3"/>
        <v>0.9215971173</v>
      </c>
      <c r="K10481" s="24" t="str">
        <f t="shared" si="4"/>
        <v>Target Not Meet</v>
      </c>
    </row>
    <row r="10482" ht="22.5" customHeight="1">
      <c r="A10482" s="18">
        <v>45808.0</v>
      </c>
      <c r="B10482" s="19" t="str">
        <f t="shared" si="1"/>
        <v>May</v>
      </c>
      <c r="C10482" s="20" t="s">
        <v>57</v>
      </c>
      <c r="D10482" s="19" t="s">
        <v>80</v>
      </c>
      <c r="E10482" s="19" t="s">
        <v>19</v>
      </c>
      <c r="F10482" s="21">
        <v>1.0</v>
      </c>
      <c r="G10482" s="22">
        <v>20010.0</v>
      </c>
      <c r="H10482" s="15" t="str">
        <f t="shared" si="2"/>
        <v>Base Range</v>
      </c>
      <c r="I10482" s="22">
        <v>24986.0</v>
      </c>
      <c r="J10482" s="23">
        <f t="shared" si="3"/>
        <v>0.8008484751</v>
      </c>
      <c r="K10482" s="24" t="str">
        <f t="shared" si="4"/>
        <v>Target Not Meet</v>
      </c>
    </row>
    <row r="10483" ht="22.5" customHeight="1">
      <c r="A10483" s="18">
        <v>45808.0</v>
      </c>
      <c r="B10483" s="19" t="str">
        <f t="shared" si="1"/>
        <v>May</v>
      </c>
      <c r="C10483" s="20" t="s">
        <v>57</v>
      </c>
      <c r="D10483" s="19" t="s">
        <v>58</v>
      </c>
      <c r="E10483" s="19" t="s">
        <v>26</v>
      </c>
      <c r="F10483" s="21">
        <v>1.0</v>
      </c>
      <c r="G10483" s="22">
        <v>26795.0</v>
      </c>
      <c r="H10483" s="15" t="str">
        <f t="shared" si="2"/>
        <v>Base Range</v>
      </c>
      <c r="I10483" s="22">
        <v>23026.0</v>
      </c>
      <c r="J10483" s="23">
        <f t="shared" si="3"/>
        <v>1.163684531</v>
      </c>
      <c r="K10483" s="24" t="str">
        <f t="shared" si="4"/>
        <v>Over Achived</v>
      </c>
    </row>
    <row r="10484" ht="22.5" customHeight="1">
      <c r="A10484" s="18">
        <v>45808.0</v>
      </c>
      <c r="B10484" s="19" t="str">
        <f t="shared" si="1"/>
        <v>May</v>
      </c>
      <c r="C10484" s="20" t="s">
        <v>57</v>
      </c>
      <c r="D10484" s="19" t="s">
        <v>80</v>
      </c>
      <c r="E10484" s="19" t="s">
        <v>19</v>
      </c>
      <c r="F10484" s="21">
        <v>1.0</v>
      </c>
      <c r="G10484" s="22">
        <v>17277.0</v>
      </c>
      <c r="H10484" s="15" t="str">
        <f t="shared" si="2"/>
        <v>Base Range</v>
      </c>
      <c r="I10484" s="22">
        <v>19619.0</v>
      </c>
      <c r="J10484" s="23">
        <f t="shared" si="3"/>
        <v>0.8806259238</v>
      </c>
      <c r="K10484" s="24" t="str">
        <f t="shared" si="4"/>
        <v>Target Not Meet</v>
      </c>
    </row>
    <row r="10485" ht="22.5" customHeight="1">
      <c r="A10485" s="18">
        <v>45808.0</v>
      </c>
      <c r="B10485" s="19" t="str">
        <f t="shared" si="1"/>
        <v>May</v>
      </c>
      <c r="C10485" s="20" t="s">
        <v>57</v>
      </c>
      <c r="D10485" s="19" t="s">
        <v>71</v>
      </c>
      <c r="E10485" s="19" t="s">
        <v>63</v>
      </c>
      <c r="F10485" s="21">
        <v>1.0</v>
      </c>
      <c r="G10485" s="22">
        <v>13420.0</v>
      </c>
      <c r="H10485" s="15" t="str">
        <f t="shared" si="2"/>
        <v>Base Range</v>
      </c>
      <c r="I10485" s="22">
        <v>17064.0</v>
      </c>
      <c r="J10485" s="23">
        <f t="shared" si="3"/>
        <v>0.786451008</v>
      </c>
      <c r="K10485" s="24" t="str">
        <f t="shared" si="4"/>
        <v>Target Not Meet</v>
      </c>
    </row>
    <row r="10486" ht="22.5" customHeight="1">
      <c r="A10486" s="18">
        <v>45808.0</v>
      </c>
      <c r="B10486" s="19" t="str">
        <f t="shared" si="1"/>
        <v>May</v>
      </c>
      <c r="C10486" s="20" t="s">
        <v>57</v>
      </c>
      <c r="D10486" s="19" t="s">
        <v>71</v>
      </c>
      <c r="E10486" s="19" t="s">
        <v>26</v>
      </c>
      <c r="F10486" s="21">
        <v>1.0</v>
      </c>
      <c r="G10486" s="22">
        <v>23077.0</v>
      </c>
      <c r="H10486" s="15" t="str">
        <f t="shared" si="2"/>
        <v>Base Range</v>
      </c>
      <c r="I10486" s="22">
        <v>29612.0</v>
      </c>
      <c r="J10486" s="23">
        <f t="shared" si="3"/>
        <v>0.7793124409</v>
      </c>
      <c r="K10486" s="24" t="str">
        <f t="shared" si="4"/>
        <v>Target Not Meet</v>
      </c>
    </row>
    <row r="10487" ht="22.5" customHeight="1">
      <c r="A10487" s="18">
        <v>45808.0</v>
      </c>
      <c r="B10487" s="19" t="str">
        <f t="shared" si="1"/>
        <v>May</v>
      </c>
      <c r="C10487" s="20" t="s">
        <v>57</v>
      </c>
      <c r="D10487" s="19" t="s">
        <v>71</v>
      </c>
      <c r="E10487" s="19" t="s">
        <v>26</v>
      </c>
      <c r="F10487" s="21">
        <v>1.0</v>
      </c>
      <c r="G10487" s="22">
        <v>25135.0</v>
      </c>
      <c r="H10487" s="15" t="str">
        <f t="shared" si="2"/>
        <v>Base Range</v>
      </c>
      <c r="I10487" s="22">
        <v>29305.0</v>
      </c>
      <c r="J10487" s="23">
        <f t="shared" si="3"/>
        <v>0.8577034636</v>
      </c>
      <c r="K10487" s="24" t="str">
        <f t="shared" si="4"/>
        <v>Target Not Meet</v>
      </c>
    </row>
    <row r="10488" ht="22.5" customHeight="1">
      <c r="A10488" s="18">
        <v>45808.0</v>
      </c>
      <c r="B10488" s="19" t="str">
        <f t="shared" si="1"/>
        <v>May</v>
      </c>
      <c r="C10488" s="20" t="s">
        <v>57</v>
      </c>
      <c r="D10488" s="19" t="s">
        <v>71</v>
      </c>
      <c r="E10488" s="19" t="s">
        <v>9</v>
      </c>
      <c r="F10488" s="21">
        <v>1.0</v>
      </c>
      <c r="G10488" s="22">
        <v>38390.0</v>
      </c>
      <c r="H10488" s="15" t="str">
        <f t="shared" si="2"/>
        <v>Base Range</v>
      </c>
      <c r="I10488" s="22">
        <v>47510.0</v>
      </c>
      <c r="J10488" s="23">
        <f t="shared" si="3"/>
        <v>0.8080404125</v>
      </c>
      <c r="K10488" s="24" t="str">
        <f t="shared" si="4"/>
        <v>Target Not Meet</v>
      </c>
    </row>
    <row r="10489" ht="22.5" customHeight="1">
      <c r="A10489" s="18">
        <v>45808.0</v>
      </c>
      <c r="B10489" s="19" t="str">
        <f t="shared" si="1"/>
        <v>May</v>
      </c>
      <c r="C10489" s="20" t="s">
        <v>57</v>
      </c>
      <c r="D10489" s="25" t="s">
        <v>62</v>
      </c>
      <c r="E10489" s="19" t="s">
        <v>68</v>
      </c>
      <c r="F10489" s="21">
        <v>1.0</v>
      </c>
      <c r="G10489" s="22">
        <v>16527.0</v>
      </c>
      <c r="H10489" s="15" t="str">
        <f t="shared" si="2"/>
        <v>Base Range</v>
      </c>
      <c r="I10489" s="22">
        <v>14719.0</v>
      </c>
      <c r="J10489" s="23">
        <f t="shared" si="3"/>
        <v>1.122834432</v>
      </c>
      <c r="K10489" s="24" t="str">
        <f t="shared" si="4"/>
        <v>Over Achived</v>
      </c>
    </row>
    <row r="10490" ht="22.5" customHeight="1">
      <c r="A10490" s="18">
        <v>45808.0</v>
      </c>
      <c r="B10490" s="19" t="str">
        <f t="shared" si="1"/>
        <v>May</v>
      </c>
      <c r="C10490" s="20" t="s">
        <v>57</v>
      </c>
      <c r="D10490" s="25" t="s">
        <v>62</v>
      </c>
      <c r="E10490" s="19" t="s">
        <v>63</v>
      </c>
      <c r="F10490" s="21">
        <v>1.0</v>
      </c>
      <c r="G10490" s="22">
        <v>15640.0</v>
      </c>
      <c r="H10490" s="15" t="str">
        <f t="shared" si="2"/>
        <v>Base Range</v>
      </c>
      <c r="I10490" s="22">
        <v>10953.0</v>
      </c>
      <c r="J10490" s="23">
        <f t="shared" si="3"/>
        <v>1.427919292</v>
      </c>
      <c r="K10490" s="24" t="str">
        <f t="shared" si="4"/>
        <v>Over Achived</v>
      </c>
    </row>
    <row r="10491" ht="22.5" customHeight="1">
      <c r="A10491" s="18">
        <v>45808.0</v>
      </c>
      <c r="B10491" s="19" t="str">
        <f t="shared" si="1"/>
        <v>May</v>
      </c>
      <c r="C10491" s="20" t="s">
        <v>57</v>
      </c>
      <c r="D10491" s="25" t="s">
        <v>62</v>
      </c>
      <c r="E10491" s="19" t="s">
        <v>19</v>
      </c>
      <c r="F10491" s="21">
        <v>1.0</v>
      </c>
      <c r="G10491" s="22">
        <v>18268.0</v>
      </c>
      <c r="H10491" s="15" t="str">
        <f t="shared" si="2"/>
        <v>Base Range</v>
      </c>
      <c r="I10491" s="22">
        <v>14178.0</v>
      </c>
      <c r="J10491" s="23">
        <f t="shared" si="3"/>
        <v>1.288475102</v>
      </c>
      <c r="K10491" s="24" t="str">
        <f t="shared" si="4"/>
        <v>Over Achived</v>
      </c>
    </row>
    <row r="10492" ht="22.5" customHeight="1">
      <c r="A10492" s="18">
        <v>45808.0</v>
      </c>
      <c r="B10492" s="19" t="str">
        <f t="shared" si="1"/>
        <v>May</v>
      </c>
      <c r="C10492" s="20" t="s">
        <v>57</v>
      </c>
      <c r="D10492" s="19" t="s">
        <v>71</v>
      </c>
      <c r="E10492" s="19" t="s">
        <v>26</v>
      </c>
      <c r="F10492" s="21">
        <v>1.0</v>
      </c>
      <c r="G10492" s="22">
        <v>24807.0</v>
      </c>
      <c r="H10492" s="15" t="str">
        <f t="shared" si="2"/>
        <v>Base Range</v>
      </c>
      <c r="I10492" s="22">
        <v>31179.0</v>
      </c>
      <c r="J10492" s="23">
        <f t="shared" si="3"/>
        <v>0.7956316752</v>
      </c>
      <c r="K10492" s="24" t="str">
        <f t="shared" si="4"/>
        <v>Target Not Meet</v>
      </c>
    </row>
    <row r="10493" ht="22.5" customHeight="1">
      <c r="A10493" s="18">
        <v>45808.0</v>
      </c>
      <c r="B10493" s="19" t="str">
        <f t="shared" si="1"/>
        <v>May</v>
      </c>
      <c r="C10493" s="20" t="s">
        <v>13</v>
      </c>
      <c r="D10493" s="19" t="s">
        <v>14</v>
      </c>
      <c r="E10493" s="19" t="s">
        <v>9</v>
      </c>
      <c r="F10493" s="21">
        <v>2.0</v>
      </c>
      <c r="G10493" s="22">
        <v>53330.0</v>
      </c>
      <c r="H10493" s="15" t="str">
        <f t="shared" si="2"/>
        <v>Medium Range</v>
      </c>
      <c r="I10493" s="22">
        <v>41719.0</v>
      </c>
      <c r="J10493" s="23">
        <f t="shared" si="3"/>
        <v>1.278314437</v>
      </c>
      <c r="K10493" s="24" t="str">
        <f t="shared" si="4"/>
        <v>Over Achived</v>
      </c>
    </row>
    <row r="10494" ht="22.5" customHeight="1">
      <c r="A10494" s="18">
        <v>45808.0</v>
      </c>
      <c r="B10494" s="19" t="str">
        <f t="shared" si="1"/>
        <v>May</v>
      </c>
      <c r="C10494" s="20" t="s">
        <v>92</v>
      </c>
      <c r="D10494" s="19" t="s">
        <v>93</v>
      </c>
      <c r="E10494" s="19" t="s">
        <v>26</v>
      </c>
      <c r="F10494" s="21">
        <v>2.0</v>
      </c>
      <c r="G10494" s="22">
        <v>51131.0</v>
      </c>
      <c r="H10494" s="15" t="str">
        <f t="shared" si="2"/>
        <v>Medium Range</v>
      </c>
      <c r="I10494" s="22">
        <v>53968.0</v>
      </c>
      <c r="J10494" s="23">
        <f t="shared" si="3"/>
        <v>0.9474318114</v>
      </c>
      <c r="K10494" s="24" t="str">
        <f t="shared" si="4"/>
        <v>Target Not Meet</v>
      </c>
    </row>
    <row r="10495" ht="22.5" customHeight="1">
      <c r="A10495" s="18">
        <v>45808.0</v>
      </c>
      <c r="B10495" s="19" t="str">
        <f t="shared" si="1"/>
        <v>May</v>
      </c>
      <c r="C10495" s="20" t="s">
        <v>7</v>
      </c>
      <c r="D10495" s="19" t="s">
        <v>8</v>
      </c>
      <c r="E10495" s="19" t="s">
        <v>68</v>
      </c>
      <c r="F10495" s="21">
        <v>1.0</v>
      </c>
      <c r="G10495" s="22">
        <v>38108.0</v>
      </c>
      <c r="H10495" s="15" t="str">
        <f t="shared" si="2"/>
        <v>Base Range</v>
      </c>
      <c r="I10495" s="22">
        <v>28730.0</v>
      </c>
      <c r="J10495" s="23">
        <f t="shared" si="3"/>
        <v>1.326418378</v>
      </c>
      <c r="K10495" s="24" t="str">
        <f t="shared" si="4"/>
        <v>Over Achived</v>
      </c>
    </row>
    <row r="10496" ht="22.5" customHeight="1">
      <c r="A10496" s="18">
        <v>45808.0</v>
      </c>
      <c r="B10496" s="19" t="str">
        <f t="shared" si="1"/>
        <v>May</v>
      </c>
      <c r="C10496" s="20" t="s">
        <v>7</v>
      </c>
      <c r="D10496" s="19" t="s">
        <v>131</v>
      </c>
      <c r="E10496" s="19" t="s">
        <v>63</v>
      </c>
      <c r="F10496" s="21">
        <v>1.0</v>
      </c>
      <c r="G10496" s="22">
        <v>28882.0</v>
      </c>
      <c r="H10496" s="15" t="str">
        <f t="shared" si="2"/>
        <v>Base Range</v>
      </c>
      <c r="I10496" s="22">
        <v>22815.0</v>
      </c>
      <c r="J10496" s="23">
        <f t="shared" si="3"/>
        <v>1.265921543</v>
      </c>
      <c r="K10496" s="24" t="str">
        <f t="shared" si="4"/>
        <v>Over Achived</v>
      </c>
    </row>
    <row r="10497" ht="22.5" customHeight="1">
      <c r="A10497" s="18">
        <v>45808.0</v>
      </c>
      <c r="B10497" s="19" t="str">
        <f t="shared" si="1"/>
        <v>May</v>
      </c>
      <c r="C10497" s="20" t="s">
        <v>7</v>
      </c>
      <c r="D10497" s="19" t="s">
        <v>126</v>
      </c>
      <c r="E10497" s="19" t="s">
        <v>19</v>
      </c>
      <c r="F10497" s="21">
        <v>2.0</v>
      </c>
      <c r="G10497" s="22">
        <v>49999.0</v>
      </c>
      <c r="H10497" s="15" t="str">
        <f t="shared" si="2"/>
        <v>Base Range</v>
      </c>
      <c r="I10497" s="22">
        <v>44931.0</v>
      </c>
      <c r="J10497" s="23">
        <f t="shared" si="3"/>
        <v>1.112795175</v>
      </c>
      <c r="K10497" s="24" t="str">
        <f t="shared" si="4"/>
        <v>Over Achived</v>
      </c>
    </row>
    <row r="10498" ht="22.5" customHeight="1">
      <c r="A10498" s="18">
        <v>45808.0</v>
      </c>
      <c r="B10498" s="19" t="str">
        <f t="shared" si="1"/>
        <v>May</v>
      </c>
      <c r="C10498" s="20" t="s">
        <v>7</v>
      </c>
      <c r="D10498" s="19" t="s">
        <v>126</v>
      </c>
      <c r="E10498" s="19" t="s">
        <v>23</v>
      </c>
      <c r="F10498" s="21">
        <v>2.0</v>
      </c>
      <c r="G10498" s="22">
        <v>46162.0</v>
      </c>
      <c r="H10498" s="15" t="str">
        <f t="shared" si="2"/>
        <v>Base Range</v>
      </c>
      <c r="I10498" s="22">
        <v>40371.0</v>
      </c>
      <c r="J10498" s="23">
        <f t="shared" si="3"/>
        <v>1.143444552</v>
      </c>
      <c r="K10498" s="24" t="str">
        <f t="shared" si="4"/>
        <v>Over Achived</v>
      </c>
    </row>
    <row r="10499" ht="22.5" customHeight="1">
      <c r="A10499" s="18">
        <v>45808.0</v>
      </c>
      <c r="B10499" s="19" t="str">
        <f t="shared" si="1"/>
        <v>May</v>
      </c>
      <c r="C10499" s="20" t="s">
        <v>7</v>
      </c>
      <c r="D10499" s="19" t="s">
        <v>126</v>
      </c>
      <c r="E10499" s="19" t="s">
        <v>68</v>
      </c>
      <c r="F10499" s="21">
        <v>2.0</v>
      </c>
      <c r="G10499" s="22">
        <v>35268.0</v>
      </c>
      <c r="H10499" s="15" t="str">
        <f t="shared" si="2"/>
        <v>Base Range</v>
      </c>
      <c r="I10499" s="22">
        <v>25856.0</v>
      </c>
      <c r="J10499" s="23">
        <f t="shared" si="3"/>
        <v>1.364016089</v>
      </c>
      <c r="K10499" s="24" t="str">
        <f t="shared" si="4"/>
        <v>Over Achived</v>
      </c>
    </row>
    <row r="10500" ht="22.5" customHeight="1">
      <c r="A10500" s="18">
        <v>45808.0</v>
      </c>
      <c r="B10500" s="19" t="str">
        <f t="shared" si="1"/>
        <v>May</v>
      </c>
      <c r="C10500" s="20" t="s">
        <v>7</v>
      </c>
      <c r="D10500" s="19" t="s">
        <v>118</v>
      </c>
      <c r="E10500" s="19" t="s">
        <v>23</v>
      </c>
      <c r="F10500" s="21">
        <v>2.0</v>
      </c>
      <c r="G10500" s="22">
        <v>37361.0</v>
      </c>
      <c r="H10500" s="15" t="str">
        <f t="shared" si="2"/>
        <v>Base Range</v>
      </c>
      <c r="I10500" s="22">
        <v>34563.0</v>
      </c>
      <c r="J10500" s="23">
        <f t="shared" si="3"/>
        <v>1.080953621</v>
      </c>
      <c r="K10500" s="24" t="str">
        <f t="shared" si="4"/>
        <v>Over Achived</v>
      </c>
    </row>
    <row r="10501" ht="22.5" customHeight="1">
      <c r="A10501" s="18">
        <v>45808.0</v>
      </c>
      <c r="B10501" s="19" t="str">
        <f t="shared" si="1"/>
        <v>May</v>
      </c>
      <c r="C10501" s="20" t="s">
        <v>7</v>
      </c>
      <c r="D10501" s="19" t="s">
        <v>118</v>
      </c>
      <c r="E10501" s="19" t="s">
        <v>63</v>
      </c>
      <c r="F10501" s="21">
        <v>1.0</v>
      </c>
      <c r="G10501" s="22">
        <v>32062.0</v>
      </c>
      <c r="H10501" s="15" t="str">
        <f t="shared" si="2"/>
        <v>Base Range</v>
      </c>
      <c r="I10501" s="22">
        <v>22780.0</v>
      </c>
      <c r="J10501" s="23">
        <f t="shared" si="3"/>
        <v>1.407462687</v>
      </c>
      <c r="K10501" s="24" t="str">
        <f t="shared" si="4"/>
        <v>Over Achived</v>
      </c>
    </row>
    <row r="10502" ht="22.5" customHeight="1">
      <c r="A10502" s="18">
        <v>45808.0</v>
      </c>
      <c r="B10502" s="19" t="str">
        <f t="shared" si="1"/>
        <v>May</v>
      </c>
      <c r="C10502" s="20" t="s">
        <v>7</v>
      </c>
      <c r="D10502" s="19" t="s">
        <v>106</v>
      </c>
      <c r="E10502" s="19" t="s">
        <v>9</v>
      </c>
      <c r="F10502" s="21">
        <v>4.0</v>
      </c>
      <c r="G10502" s="22">
        <v>85655.0</v>
      </c>
      <c r="H10502" s="15" t="str">
        <f t="shared" si="2"/>
        <v>High Range</v>
      </c>
      <c r="I10502" s="22">
        <v>64506.0</v>
      </c>
      <c r="J10502" s="23">
        <f t="shared" si="3"/>
        <v>1.327860974</v>
      </c>
      <c r="K10502" s="24" t="str">
        <f t="shared" si="4"/>
        <v>Over Achived</v>
      </c>
    </row>
    <row r="10503" ht="22.5" customHeight="1">
      <c r="A10503" s="18">
        <v>45808.0</v>
      </c>
      <c r="B10503" s="19" t="str">
        <f t="shared" si="1"/>
        <v>May</v>
      </c>
      <c r="C10503" s="20" t="s">
        <v>7</v>
      </c>
      <c r="D10503" s="19" t="s">
        <v>106</v>
      </c>
      <c r="E10503" s="19" t="s">
        <v>9</v>
      </c>
      <c r="F10503" s="21">
        <v>3.0</v>
      </c>
      <c r="G10503" s="22">
        <v>88103.0</v>
      </c>
      <c r="H10503" s="15" t="str">
        <f t="shared" si="2"/>
        <v>High Range</v>
      </c>
      <c r="I10503" s="22">
        <v>66261.0</v>
      </c>
      <c r="J10503" s="23">
        <f t="shared" si="3"/>
        <v>1.329635834</v>
      </c>
      <c r="K10503" s="24" t="str">
        <f t="shared" si="4"/>
        <v>Over Achived</v>
      </c>
    </row>
    <row r="10504" ht="22.5" customHeight="1">
      <c r="A10504" s="18">
        <v>45808.0</v>
      </c>
      <c r="B10504" s="19" t="str">
        <f t="shared" si="1"/>
        <v>May</v>
      </c>
      <c r="C10504" s="20" t="s">
        <v>7</v>
      </c>
      <c r="D10504" s="19" t="s">
        <v>106</v>
      </c>
      <c r="E10504" s="19" t="s">
        <v>9</v>
      </c>
      <c r="F10504" s="21">
        <v>3.0</v>
      </c>
      <c r="G10504" s="22">
        <v>77571.0</v>
      </c>
      <c r="H10504" s="15" t="str">
        <f t="shared" si="2"/>
        <v>High Range</v>
      </c>
      <c r="I10504" s="22">
        <v>54440.0</v>
      </c>
      <c r="J10504" s="23">
        <f t="shared" si="3"/>
        <v>1.424889787</v>
      </c>
      <c r="K10504" s="24" t="str">
        <f t="shared" si="4"/>
        <v>Over Achived</v>
      </c>
    </row>
    <row r="10505" ht="22.5" customHeight="1">
      <c r="A10505" s="18">
        <v>45808.0</v>
      </c>
      <c r="B10505" s="19" t="str">
        <f t="shared" si="1"/>
        <v>May</v>
      </c>
      <c r="C10505" s="20" t="s">
        <v>7</v>
      </c>
      <c r="D10505" s="19" t="s">
        <v>106</v>
      </c>
      <c r="E10505" s="19" t="s">
        <v>63</v>
      </c>
      <c r="F10505" s="21">
        <v>1.0</v>
      </c>
      <c r="G10505" s="22">
        <v>30129.0</v>
      </c>
      <c r="H10505" s="15" t="str">
        <f t="shared" si="2"/>
        <v>Base Range</v>
      </c>
      <c r="I10505" s="22">
        <v>26714.0</v>
      </c>
      <c r="J10505" s="23">
        <f t="shared" si="3"/>
        <v>1.127835592</v>
      </c>
      <c r="K10505" s="24" t="str">
        <f t="shared" si="4"/>
        <v>Over Achived</v>
      </c>
    </row>
    <row r="10506" ht="22.5" customHeight="1">
      <c r="A10506" s="18">
        <v>45808.0</v>
      </c>
      <c r="B10506" s="19" t="str">
        <f t="shared" si="1"/>
        <v>May</v>
      </c>
      <c r="C10506" s="20" t="s">
        <v>7</v>
      </c>
      <c r="D10506" s="19" t="s">
        <v>106</v>
      </c>
      <c r="E10506" s="19" t="s">
        <v>9</v>
      </c>
      <c r="F10506" s="21">
        <v>3.0</v>
      </c>
      <c r="G10506" s="22">
        <v>84405.0</v>
      </c>
      <c r="H10506" s="15" t="str">
        <f t="shared" si="2"/>
        <v>High Range</v>
      </c>
      <c r="I10506" s="22">
        <v>61496.0</v>
      </c>
      <c r="J10506" s="23">
        <f t="shared" si="3"/>
        <v>1.372528295</v>
      </c>
      <c r="K10506" s="24" t="str">
        <f t="shared" si="4"/>
        <v>Over Achived</v>
      </c>
    </row>
    <row r="10507" ht="22.5" customHeight="1">
      <c r="A10507" s="18">
        <v>45808.0</v>
      </c>
      <c r="B10507" s="19" t="str">
        <f t="shared" si="1"/>
        <v>May</v>
      </c>
      <c r="C10507" s="20" t="s">
        <v>7</v>
      </c>
      <c r="D10507" s="19" t="s">
        <v>8</v>
      </c>
      <c r="E10507" s="19" t="s">
        <v>26</v>
      </c>
      <c r="F10507" s="21">
        <v>4.0</v>
      </c>
      <c r="G10507" s="22">
        <v>131393.0</v>
      </c>
      <c r="H10507" s="15" t="str">
        <f t="shared" si="2"/>
        <v>Very High Range</v>
      </c>
      <c r="I10507" s="22">
        <v>124374.0</v>
      </c>
      <c r="J10507" s="23">
        <f t="shared" si="3"/>
        <v>1.056434625</v>
      </c>
      <c r="K10507" s="24" t="str">
        <f t="shared" si="4"/>
        <v>Over Achived</v>
      </c>
    </row>
    <row r="10508" ht="22.5" customHeight="1">
      <c r="A10508" s="18">
        <v>45808.0</v>
      </c>
      <c r="B10508" s="19" t="str">
        <f t="shared" si="1"/>
        <v>May</v>
      </c>
      <c r="C10508" s="20" t="s">
        <v>7</v>
      </c>
      <c r="D10508" s="19" t="s">
        <v>8</v>
      </c>
      <c r="E10508" s="19" t="s">
        <v>68</v>
      </c>
      <c r="F10508" s="21">
        <v>2.0</v>
      </c>
      <c r="G10508" s="22">
        <v>38079.0</v>
      </c>
      <c r="H10508" s="15" t="str">
        <f t="shared" si="2"/>
        <v>Base Range</v>
      </c>
      <c r="I10508" s="22">
        <v>30008.0</v>
      </c>
      <c r="J10508" s="23">
        <f t="shared" si="3"/>
        <v>1.26896161</v>
      </c>
      <c r="K10508" s="24" t="str">
        <f t="shared" si="4"/>
        <v>Over Achived</v>
      </c>
    </row>
    <row r="10509" ht="22.5" customHeight="1">
      <c r="A10509" s="18">
        <v>45808.0</v>
      </c>
      <c r="B10509" s="19" t="str">
        <f t="shared" si="1"/>
        <v>May</v>
      </c>
      <c r="C10509" s="20" t="s">
        <v>7</v>
      </c>
      <c r="D10509" s="19" t="s">
        <v>8</v>
      </c>
      <c r="E10509" s="19" t="s">
        <v>9</v>
      </c>
      <c r="F10509" s="21">
        <v>4.0</v>
      </c>
      <c r="G10509" s="22">
        <v>89660.0</v>
      </c>
      <c r="H10509" s="15" t="str">
        <f t="shared" si="2"/>
        <v>High Range</v>
      </c>
      <c r="I10509" s="22">
        <v>77354.0</v>
      </c>
      <c r="J10509" s="23">
        <f t="shared" si="3"/>
        <v>1.159086796</v>
      </c>
      <c r="K10509" s="24" t="str">
        <f t="shared" si="4"/>
        <v>Over Achived</v>
      </c>
    </row>
    <row r="10510" ht="22.5" customHeight="1">
      <c r="A10510" s="18">
        <v>45808.0</v>
      </c>
      <c r="B10510" s="19" t="str">
        <f t="shared" si="1"/>
        <v>May</v>
      </c>
      <c r="C10510" s="20" t="s">
        <v>92</v>
      </c>
      <c r="D10510" s="19" t="s">
        <v>93</v>
      </c>
      <c r="E10510" s="19" t="s">
        <v>38</v>
      </c>
      <c r="F10510" s="21">
        <v>2.0</v>
      </c>
      <c r="G10510" s="22">
        <v>46013.0</v>
      </c>
      <c r="H10510" s="15" t="str">
        <f t="shared" si="2"/>
        <v>Base Range</v>
      </c>
      <c r="I10510" s="22">
        <v>55233.0</v>
      </c>
      <c r="J10510" s="23">
        <f t="shared" si="3"/>
        <v>0.8330708091</v>
      </c>
      <c r="K10510" s="24" t="str">
        <f t="shared" si="4"/>
        <v>Target Not Meet</v>
      </c>
    </row>
    <row r="10511" ht="22.5" customHeight="1">
      <c r="A10511" s="18">
        <v>45808.0</v>
      </c>
      <c r="B10511" s="19" t="str">
        <f t="shared" si="1"/>
        <v>May</v>
      </c>
      <c r="C10511" s="20" t="s">
        <v>7</v>
      </c>
      <c r="D10511" s="19" t="s">
        <v>131</v>
      </c>
      <c r="E10511" s="19" t="s">
        <v>63</v>
      </c>
      <c r="F10511" s="21">
        <v>1.0</v>
      </c>
      <c r="G10511" s="22">
        <v>35424.0</v>
      </c>
      <c r="H10511" s="15" t="str">
        <f t="shared" si="2"/>
        <v>Base Range</v>
      </c>
      <c r="I10511" s="22">
        <v>29843.0</v>
      </c>
      <c r="J10511" s="23">
        <f t="shared" si="3"/>
        <v>1.18701203</v>
      </c>
      <c r="K10511" s="24" t="str">
        <f t="shared" si="4"/>
        <v>Over Achived</v>
      </c>
    </row>
    <row r="10512" ht="22.5" customHeight="1">
      <c r="A10512" s="18">
        <v>45808.0</v>
      </c>
      <c r="B10512" s="19" t="str">
        <f t="shared" si="1"/>
        <v>May</v>
      </c>
      <c r="C10512" s="20" t="s">
        <v>7</v>
      </c>
      <c r="D10512" s="19" t="s">
        <v>131</v>
      </c>
      <c r="E10512" s="19" t="s">
        <v>19</v>
      </c>
      <c r="F10512" s="21">
        <v>2.0</v>
      </c>
      <c r="G10512" s="22">
        <v>50910.0</v>
      </c>
      <c r="H10512" s="15" t="str">
        <f t="shared" si="2"/>
        <v>Medium Range</v>
      </c>
      <c r="I10512" s="22">
        <v>38253.0</v>
      </c>
      <c r="J10512" s="23">
        <f t="shared" si="3"/>
        <v>1.33087601</v>
      </c>
      <c r="K10512" s="24" t="str">
        <f t="shared" si="4"/>
        <v>Over Achived</v>
      </c>
    </row>
    <row r="10513" ht="22.5" customHeight="1">
      <c r="A10513" s="18">
        <v>45808.0</v>
      </c>
      <c r="B10513" s="19" t="str">
        <f t="shared" si="1"/>
        <v>May</v>
      </c>
      <c r="C10513" s="20" t="s">
        <v>7</v>
      </c>
      <c r="D10513" s="19" t="s">
        <v>126</v>
      </c>
      <c r="E10513" s="19" t="s">
        <v>23</v>
      </c>
      <c r="F10513" s="21">
        <v>2.0</v>
      </c>
      <c r="G10513" s="22">
        <v>47757.0</v>
      </c>
      <c r="H10513" s="15" t="str">
        <f t="shared" si="2"/>
        <v>Base Range</v>
      </c>
      <c r="I10513" s="22">
        <v>35388.0</v>
      </c>
      <c r="J10513" s="23">
        <f t="shared" si="3"/>
        <v>1.349525263</v>
      </c>
      <c r="K10513" s="24" t="str">
        <f t="shared" si="4"/>
        <v>Over Achived</v>
      </c>
    </row>
    <row r="10514" ht="22.5" customHeight="1">
      <c r="A10514" s="18">
        <v>45808.0</v>
      </c>
      <c r="B10514" s="19" t="str">
        <f t="shared" si="1"/>
        <v>May</v>
      </c>
      <c r="C10514" s="20" t="s">
        <v>92</v>
      </c>
      <c r="D10514" s="19" t="s">
        <v>158</v>
      </c>
      <c r="E10514" s="19" t="s">
        <v>26</v>
      </c>
      <c r="F10514" s="21">
        <v>2.0</v>
      </c>
      <c r="G10514" s="22">
        <v>46249.0</v>
      </c>
      <c r="H10514" s="15" t="str">
        <f t="shared" si="2"/>
        <v>Base Range</v>
      </c>
      <c r="I10514" s="22">
        <v>33326.0</v>
      </c>
      <c r="J10514" s="23">
        <f t="shared" si="3"/>
        <v>1.387775311</v>
      </c>
      <c r="K10514" s="24" t="str">
        <f t="shared" si="4"/>
        <v>Over Achived</v>
      </c>
    </row>
    <row r="10515" ht="22.5" customHeight="1">
      <c r="A10515" s="18">
        <v>45808.0</v>
      </c>
      <c r="B10515" s="19" t="str">
        <f t="shared" si="1"/>
        <v>May</v>
      </c>
      <c r="C10515" s="20" t="s">
        <v>92</v>
      </c>
      <c r="D10515" s="19" t="s">
        <v>93</v>
      </c>
      <c r="E10515" s="19" t="s">
        <v>68</v>
      </c>
      <c r="F10515" s="21">
        <v>1.0</v>
      </c>
      <c r="G10515" s="22">
        <v>25604.0</v>
      </c>
      <c r="H10515" s="15" t="str">
        <f t="shared" si="2"/>
        <v>Base Range</v>
      </c>
      <c r="I10515" s="22">
        <v>32509.0</v>
      </c>
      <c r="J10515" s="23">
        <f t="shared" si="3"/>
        <v>0.7875972808</v>
      </c>
      <c r="K10515" s="24" t="str">
        <f t="shared" si="4"/>
        <v>Target Not Meet</v>
      </c>
    </row>
    <row r="10516" ht="22.5" customHeight="1">
      <c r="A10516" s="18">
        <v>45808.0</v>
      </c>
      <c r="B10516" s="19" t="str">
        <f t="shared" si="1"/>
        <v>May</v>
      </c>
      <c r="C10516" s="20" t="s">
        <v>92</v>
      </c>
      <c r="D10516" s="19" t="s">
        <v>98</v>
      </c>
      <c r="E10516" s="19" t="s">
        <v>38</v>
      </c>
      <c r="F10516" s="21">
        <v>2.0</v>
      </c>
      <c r="G10516" s="22">
        <v>48915.0</v>
      </c>
      <c r="H10516" s="15" t="str">
        <f t="shared" si="2"/>
        <v>Base Range</v>
      </c>
      <c r="I10516" s="22">
        <v>52041.0</v>
      </c>
      <c r="J10516" s="23">
        <f t="shared" si="3"/>
        <v>0.9399319767</v>
      </c>
      <c r="K10516" s="24" t="str">
        <f t="shared" si="4"/>
        <v>Target Not Meet</v>
      </c>
    </row>
    <row r="10517" ht="22.5" customHeight="1">
      <c r="A10517" s="18">
        <v>45808.0</v>
      </c>
      <c r="B10517" s="19" t="str">
        <f t="shared" si="1"/>
        <v>May</v>
      </c>
      <c r="C10517" s="20" t="s">
        <v>7</v>
      </c>
      <c r="D10517" s="19" t="s">
        <v>131</v>
      </c>
      <c r="E10517" s="19" t="s">
        <v>68</v>
      </c>
      <c r="F10517" s="21">
        <v>2.0</v>
      </c>
      <c r="G10517" s="22">
        <v>35398.0</v>
      </c>
      <c r="H10517" s="15" t="str">
        <f t="shared" si="2"/>
        <v>Base Range</v>
      </c>
      <c r="I10517" s="22">
        <v>26978.0</v>
      </c>
      <c r="J10517" s="23">
        <f t="shared" si="3"/>
        <v>1.312106161</v>
      </c>
      <c r="K10517" s="24" t="str">
        <f t="shared" si="4"/>
        <v>Over Achived</v>
      </c>
    </row>
    <row r="10518" ht="22.5" customHeight="1">
      <c r="A10518" s="18">
        <v>45808.0</v>
      </c>
      <c r="B10518" s="19" t="str">
        <f t="shared" si="1"/>
        <v>May</v>
      </c>
      <c r="C10518" s="20" t="s">
        <v>92</v>
      </c>
      <c r="D10518" s="19" t="s">
        <v>98</v>
      </c>
      <c r="E10518" s="19" t="s">
        <v>34</v>
      </c>
      <c r="F10518" s="21">
        <v>2.0</v>
      </c>
      <c r="G10518" s="22">
        <v>65621.0</v>
      </c>
      <c r="H10518" s="15" t="str">
        <f t="shared" si="2"/>
        <v>Medium Range</v>
      </c>
      <c r="I10518" s="22">
        <v>81529.0</v>
      </c>
      <c r="J10518" s="23">
        <f t="shared" si="3"/>
        <v>0.8048792454</v>
      </c>
      <c r="K10518" s="24" t="str">
        <f t="shared" si="4"/>
        <v>Target Not Meet</v>
      </c>
    </row>
    <row r="10519" ht="22.5" customHeight="1">
      <c r="A10519" s="18">
        <v>45808.0</v>
      </c>
      <c r="B10519" s="19" t="str">
        <f t="shared" si="1"/>
        <v>May</v>
      </c>
      <c r="C10519" s="20" t="s">
        <v>92</v>
      </c>
      <c r="D10519" s="19" t="s">
        <v>98</v>
      </c>
      <c r="E10519" s="19" t="s">
        <v>9</v>
      </c>
      <c r="F10519" s="21">
        <v>2.0</v>
      </c>
      <c r="G10519" s="22">
        <v>70735.0</v>
      </c>
      <c r="H10519" s="15" t="str">
        <f t="shared" si="2"/>
        <v>High Range</v>
      </c>
      <c r="I10519" s="22">
        <v>85998.0</v>
      </c>
      <c r="J10519" s="23">
        <f t="shared" si="3"/>
        <v>0.8225191284</v>
      </c>
      <c r="K10519" s="24" t="str">
        <f t="shared" si="4"/>
        <v>Target Not Meet</v>
      </c>
    </row>
    <row r="10520" ht="22.5" customHeight="1">
      <c r="A10520" s="18">
        <v>45808.0</v>
      </c>
      <c r="B10520" s="19" t="str">
        <f t="shared" si="1"/>
        <v>May</v>
      </c>
      <c r="C10520" s="20" t="s">
        <v>92</v>
      </c>
      <c r="D10520" s="19" t="s">
        <v>98</v>
      </c>
      <c r="E10520" s="19" t="s">
        <v>63</v>
      </c>
      <c r="F10520" s="21">
        <v>3.0</v>
      </c>
      <c r="G10520" s="22">
        <v>57788.0</v>
      </c>
      <c r="H10520" s="15" t="str">
        <f t="shared" si="2"/>
        <v>Medium Range</v>
      </c>
      <c r="I10520" s="22">
        <v>62132.0</v>
      </c>
      <c r="J10520" s="23">
        <f t="shared" si="3"/>
        <v>0.9300843366</v>
      </c>
      <c r="K10520" s="24" t="str">
        <f t="shared" si="4"/>
        <v>Target Not Meet</v>
      </c>
    </row>
    <row r="10521" ht="22.5" customHeight="1">
      <c r="A10521" s="18">
        <v>45808.0</v>
      </c>
      <c r="B10521" s="19" t="str">
        <f t="shared" si="1"/>
        <v>May</v>
      </c>
      <c r="C10521" s="20" t="s">
        <v>92</v>
      </c>
      <c r="D10521" s="19" t="s">
        <v>144</v>
      </c>
      <c r="E10521" s="19" t="s">
        <v>34</v>
      </c>
      <c r="F10521" s="21">
        <v>3.0</v>
      </c>
      <c r="G10521" s="22">
        <v>58385.0</v>
      </c>
      <c r="H10521" s="15" t="str">
        <f t="shared" si="2"/>
        <v>Medium Range</v>
      </c>
      <c r="I10521" s="22">
        <v>54056.0</v>
      </c>
      <c r="J10521" s="23">
        <f t="shared" si="3"/>
        <v>1.080083617</v>
      </c>
      <c r="K10521" s="24" t="str">
        <f t="shared" si="4"/>
        <v>Over Achived</v>
      </c>
    </row>
    <row r="10522" ht="22.5" customHeight="1">
      <c r="A10522" s="18">
        <v>45808.0</v>
      </c>
      <c r="B10522" s="19" t="str">
        <f t="shared" si="1"/>
        <v>May</v>
      </c>
      <c r="C10522" s="20" t="s">
        <v>92</v>
      </c>
      <c r="D10522" s="19" t="s">
        <v>144</v>
      </c>
      <c r="E10522" s="19" t="s">
        <v>26</v>
      </c>
      <c r="F10522" s="21">
        <v>2.0</v>
      </c>
      <c r="G10522" s="22">
        <v>48247.0</v>
      </c>
      <c r="H10522" s="15" t="str">
        <f t="shared" si="2"/>
        <v>Base Range</v>
      </c>
      <c r="I10522" s="22">
        <v>34185.0</v>
      </c>
      <c r="J10522" s="23">
        <f t="shared" si="3"/>
        <v>1.411350007</v>
      </c>
      <c r="K10522" s="24" t="str">
        <f t="shared" si="4"/>
        <v>Over Achived</v>
      </c>
    </row>
    <row r="10523" ht="22.5" customHeight="1">
      <c r="A10523" s="18">
        <v>45808.0</v>
      </c>
      <c r="B10523" s="19" t="str">
        <f t="shared" si="1"/>
        <v>May</v>
      </c>
      <c r="C10523" s="20" t="s">
        <v>92</v>
      </c>
      <c r="D10523" s="19" t="s">
        <v>98</v>
      </c>
      <c r="E10523" s="19" t="s">
        <v>63</v>
      </c>
      <c r="F10523" s="21">
        <v>1.0</v>
      </c>
      <c r="G10523" s="22">
        <v>12843.0</v>
      </c>
      <c r="H10523" s="15" t="str">
        <f t="shared" si="2"/>
        <v>Base Range</v>
      </c>
      <c r="I10523" s="22">
        <v>16372.0</v>
      </c>
      <c r="J10523" s="23">
        <f t="shared" si="3"/>
        <v>0.7844490594</v>
      </c>
      <c r="K10523" s="24" t="str">
        <f t="shared" si="4"/>
        <v>Target Not Meet</v>
      </c>
    </row>
    <row r="10524" ht="22.5" customHeight="1">
      <c r="A10524" s="18">
        <v>45808.0</v>
      </c>
      <c r="B10524" s="19" t="str">
        <f t="shared" si="1"/>
        <v>May</v>
      </c>
      <c r="C10524" s="20" t="s">
        <v>92</v>
      </c>
      <c r="D10524" s="25" t="s">
        <v>149</v>
      </c>
      <c r="E10524" s="19" t="s">
        <v>23</v>
      </c>
      <c r="F10524" s="21">
        <v>1.0</v>
      </c>
      <c r="G10524" s="22">
        <v>34834.0</v>
      </c>
      <c r="H10524" s="15" t="str">
        <f t="shared" si="2"/>
        <v>Base Range</v>
      </c>
      <c r="I10524" s="22">
        <v>33015.0</v>
      </c>
      <c r="J10524" s="23">
        <f t="shared" si="3"/>
        <v>1.055096168</v>
      </c>
      <c r="K10524" s="24" t="str">
        <f t="shared" si="4"/>
        <v>Over Achived</v>
      </c>
    </row>
    <row r="10525" ht="22.5" customHeight="1">
      <c r="A10525" s="18">
        <v>45808.0</v>
      </c>
      <c r="B10525" s="19" t="str">
        <f t="shared" si="1"/>
        <v>May</v>
      </c>
      <c r="C10525" s="20" t="s">
        <v>92</v>
      </c>
      <c r="D10525" s="19" t="s">
        <v>144</v>
      </c>
      <c r="E10525" s="19" t="s">
        <v>34</v>
      </c>
      <c r="F10525" s="21">
        <v>2.0</v>
      </c>
      <c r="G10525" s="22">
        <v>61965.0</v>
      </c>
      <c r="H10525" s="15" t="str">
        <f t="shared" si="2"/>
        <v>Medium Range</v>
      </c>
      <c r="I10525" s="22">
        <v>52150.0</v>
      </c>
      <c r="J10525" s="23">
        <f t="shared" si="3"/>
        <v>1.188207095</v>
      </c>
      <c r="K10525" s="24" t="str">
        <f t="shared" si="4"/>
        <v>Over Achived</v>
      </c>
    </row>
    <row r="10526" ht="22.5" customHeight="1">
      <c r="A10526" s="18">
        <v>45808.0</v>
      </c>
      <c r="B10526" s="19" t="str">
        <f t="shared" si="1"/>
        <v>May</v>
      </c>
      <c r="C10526" s="20" t="s">
        <v>92</v>
      </c>
      <c r="D10526" s="19" t="s">
        <v>158</v>
      </c>
      <c r="E10526" s="19" t="s">
        <v>63</v>
      </c>
      <c r="F10526" s="21">
        <v>3.0</v>
      </c>
      <c r="G10526" s="22">
        <v>70782.0</v>
      </c>
      <c r="H10526" s="15" t="str">
        <f t="shared" si="2"/>
        <v>High Range</v>
      </c>
      <c r="I10526" s="22">
        <v>58830.0</v>
      </c>
      <c r="J10526" s="23">
        <f t="shared" si="3"/>
        <v>1.203161652</v>
      </c>
      <c r="K10526" s="24" t="str">
        <f t="shared" si="4"/>
        <v>Over Achived</v>
      </c>
    </row>
    <row r="10527" ht="22.5" customHeight="1">
      <c r="A10527" s="18">
        <v>45808.0</v>
      </c>
      <c r="B10527" s="19" t="str">
        <f t="shared" si="1"/>
        <v>May</v>
      </c>
      <c r="C10527" s="20" t="s">
        <v>92</v>
      </c>
      <c r="D10527" s="19" t="s">
        <v>158</v>
      </c>
      <c r="E10527" s="19" t="s">
        <v>26</v>
      </c>
      <c r="F10527" s="21">
        <v>2.0</v>
      </c>
      <c r="G10527" s="22">
        <v>49664.0</v>
      </c>
      <c r="H10527" s="15" t="str">
        <f t="shared" si="2"/>
        <v>Base Range</v>
      </c>
      <c r="I10527" s="22">
        <v>35792.0</v>
      </c>
      <c r="J10527" s="23">
        <f t="shared" si="3"/>
        <v>1.387572642</v>
      </c>
      <c r="K10527" s="24" t="str">
        <f t="shared" si="4"/>
        <v>Over Achived</v>
      </c>
    </row>
    <row r="10528" ht="22.5" customHeight="1">
      <c r="A10528" s="18">
        <v>45808.0</v>
      </c>
      <c r="B10528" s="19" t="str">
        <f t="shared" si="1"/>
        <v>May</v>
      </c>
      <c r="C10528" s="20" t="s">
        <v>92</v>
      </c>
      <c r="D10528" s="19" t="s">
        <v>158</v>
      </c>
      <c r="E10528" s="19" t="s">
        <v>9</v>
      </c>
      <c r="F10528" s="21">
        <v>2.0</v>
      </c>
      <c r="G10528" s="22">
        <v>57657.0</v>
      </c>
      <c r="H10528" s="15" t="str">
        <f t="shared" si="2"/>
        <v>Medium Range</v>
      </c>
      <c r="I10528" s="22">
        <v>47524.0</v>
      </c>
      <c r="J10528" s="23">
        <f t="shared" si="3"/>
        <v>1.213218584</v>
      </c>
      <c r="K10528" s="24" t="str">
        <f t="shared" si="4"/>
        <v>Over Achived</v>
      </c>
    </row>
    <row r="10529" ht="22.5" customHeight="1">
      <c r="A10529" s="18">
        <v>45808.0</v>
      </c>
      <c r="B10529" s="19" t="str">
        <f t="shared" si="1"/>
        <v>May</v>
      </c>
      <c r="C10529" s="20" t="s">
        <v>92</v>
      </c>
      <c r="D10529" s="25" t="s">
        <v>149</v>
      </c>
      <c r="E10529" s="19" t="s">
        <v>19</v>
      </c>
      <c r="F10529" s="21">
        <v>2.0</v>
      </c>
      <c r="G10529" s="22">
        <v>37464.0</v>
      </c>
      <c r="H10529" s="15" t="str">
        <f t="shared" si="2"/>
        <v>Base Range</v>
      </c>
      <c r="I10529" s="22">
        <v>28783.0</v>
      </c>
      <c r="J10529" s="23">
        <f t="shared" si="3"/>
        <v>1.30160164</v>
      </c>
      <c r="K10529" s="24" t="str">
        <f t="shared" si="4"/>
        <v>Over Achived</v>
      </c>
    </row>
    <row r="10530" ht="22.5" customHeight="1">
      <c r="A10530" s="18">
        <v>45808.0</v>
      </c>
      <c r="B10530" s="19" t="str">
        <f t="shared" si="1"/>
        <v>May</v>
      </c>
      <c r="C10530" s="20" t="s">
        <v>92</v>
      </c>
      <c r="D10530" s="25" t="s">
        <v>149</v>
      </c>
      <c r="E10530" s="19" t="s">
        <v>38</v>
      </c>
      <c r="F10530" s="21">
        <v>2.0</v>
      </c>
      <c r="G10530" s="22">
        <v>44916.0</v>
      </c>
      <c r="H10530" s="15" t="str">
        <f t="shared" si="2"/>
        <v>Base Range</v>
      </c>
      <c r="I10530" s="22">
        <v>37131.0</v>
      </c>
      <c r="J10530" s="23">
        <f t="shared" si="3"/>
        <v>1.209663085</v>
      </c>
      <c r="K10530" s="24" t="str">
        <f t="shared" si="4"/>
        <v>Over Achived</v>
      </c>
    </row>
    <row r="10531" ht="22.5" customHeight="1">
      <c r="A10531" s="18">
        <v>45808.0</v>
      </c>
      <c r="B10531" s="19" t="str">
        <f t="shared" si="1"/>
        <v>May</v>
      </c>
      <c r="C10531" s="20" t="s">
        <v>92</v>
      </c>
      <c r="D10531" s="25" t="s">
        <v>149</v>
      </c>
      <c r="E10531" s="19" t="s">
        <v>63</v>
      </c>
      <c r="F10531" s="21">
        <v>2.0</v>
      </c>
      <c r="G10531" s="22">
        <v>68473.0</v>
      </c>
      <c r="H10531" s="15" t="str">
        <f t="shared" si="2"/>
        <v>Medium Range</v>
      </c>
      <c r="I10531" s="22">
        <v>65012.0</v>
      </c>
      <c r="J10531" s="23">
        <f t="shared" si="3"/>
        <v>1.053236326</v>
      </c>
      <c r="K10531" s="24" t="str">
        <f t="shared" si="4"/>
        <v>Over Achived</v>
      </c>
    </row>
    <row r="10532" ht="22.5" customHeight="1">
      <c r="A10532" s="18">
        <v>45809.0</v>
      </c>
      <c r="B10532" s="19" t="str">
        <f t="shared" si="1"/>
        <v>Jun</v>
      </c>
      <c r="C10532" s="20" t="s">
        <v>13</v>
      </c>
      <c r="D10532" s="19" t="s">
        <v>14</v>
      </c>
      <c r="E10532" s="19" t="s">
        <v>23</v>
      </c>
      <c r="F10532" s="21">
        <v>2.0</v>
      </c>
      <c r="G10532" s="22">
        <v>47750.0</v>
      </c>
      <c r="H10532" s="15" t="str">
        <f t="shared" si="2"/>
        <v>Base Range</v>
      </c>
      <c r="I10532" s="22">
        <v>43114.0</v>
      </c>
      <c r="J10532" s="23">
        <f t="shared" si="3"/>
        <v>1.107528877</v>
      </c>
      <c r="K10532" s="24" t="str">
        <f t="shared" si="4"/>
        <v>Over Achived</v>
      </c>
    </row>
    <row r="10533" ht="22.5" customHeight="1">
      <c r="A10533" s="18">
        <v>45809.0</v>
      </c>
      <c r="B10533" s="19" t="str">
        <f t="shared" si="1"/>
        <v>Jun</v>
      </c>
      <c r="C10533" s="20" t="s">
        <v>13</v>
      </c>
      <c r="D10533" s="19" t="s">
        <v>169</v>
      </c>
      <c r="E10533" s="19" t="s">
        <v>23</v>
      </c>
      <c r="F10533" s="21">
        <v>2.0</v>
      </c>
      <c r="G10533" s="22">
        <v>45462.0</v>
      </c>
      <c r="H10533" s="15" t="str">
        <f t="shared" si="2"/>
        <v>Base Range</v>
      </c>
      <c r="I10533" s="22">
        <v>52782.0</v>
      </c>
      <c r="J10533" s="23">
        <f t="shared" si="3"/>
        <v>0.8613163578</v>
      </c>
      <c r="K10533" s="24" t="str">
        <f t="shared" si="4"/>
        <v>Target Not Meet</v>
      </c>
    </row>
    <row r="10534" ht="22.5" customHeight="1">
      <c r="A10534" s="18">
        <v>45809.0</v>
      </c>
      <c r="B10534" s="19" t="str">
        <f t="shared" si="1"/>
        <v>Jun</v>
      </c>
      <c r="C10534" s="20" t="s">
        <v>13</v>
      </c>
      <c r="D10534" s="19" t="s">
        <v>37</v>
      </c>
      <c r="E10534" s="19" t="s">
        <v>26</v>
      </c>
      <c r="F10534" s="21">
        <v>2.0</v>
      </c>
      <c r="G10534" s="22">
        <v>69091.0</v>
      </c>
      <c r="H10534" s="15" t="str">
        <f t="shared" si="2"/>
        <v>Medium Range</v>
      </c>
      <c r="I10534" s="22">
        <v>74203.0</v>
      </c>
      <c r="J10534" s="23">
        <f t="shared" si="3"/>
        <v>0.9311079067</v>
      </c>
      <c r="K10534" s="24" t="str">
        <f t="shared" si="4"/>
        <v>Target Not Meet</v>
      </c>
    </row>
    <row r="10535" ht="22.5" customHeight="1">
      <c r="A10535" s="18">
        <v>45809.0</v>
      </c>
      <c r="B10535" s="19" t="str">
        <f t="shared" si="1"/>
        <v>Jun</v>
      </c>
      <c r="C10535" s="20" t="s">
        <v>13</v>
      </c>
      <c r="D10535" s="19" t="s">
        <v>37</v>
      </c>
      <c r="E10535" s="19" t="s">
        <v>9</v>
      </c>
      <c r="F10535" s="21">
        <v>3.0</v>
      </c>
      <c r="G10535" s="22">
        <v>95056.0</v>
      </c>
      <c r="H10535" s="15" t="str">
        <f t="shared" si="2"/>
        <v>Very High Range</v>
      </c>
      <c r="I10535" s="22">
        <v>119219.0</v>
      </c>
      <c r="J10535" s="23">
        <f t="shared" si="3"/>
        <v>0.7973225744</v>
      </c>
      <c r="K10535" s="24" t="str">
        <f t="shared" si="4"/>
        <v>Target Not Meet</v>
      </c>
    </row>
    <row r="10536" ht="22.5" customHeight="1">
      <c r="A10536" s="18">
        <v>45809.0</v>
      </c>
      <c r="B10536" s="19" t="str">
        <f t="shared" si="1"/>
        <v>Jun</v>
      </c>
      <c r="C10536" s="20" t="s">
        <v>13</v>
      </c>
      <c r="D10536" s="19" t="s">
        <v>37</v>
      </c>
      <c r="E10536" s="19" t="s">
        <v>63</v>
      </c>
      <c r="F10536" s="21">
        <v>5.0</v>
      </c>
      <c r="G10536" s="22">
        <v>105925.0</v>
      </c>
      <c r="H10536" s="15" t="str">
        <f t="shared" si="2"/>
        <v>Very High Range</v>
      </c>
      <c r="I10536" s="22">
        <v>124345.0</v>
      </c>
      <c r="J10536" s="23">
        <f t="shared" si="3"/>
        <v>0.8518637661</v>
      </c>
      <c r="K10536" s="24" t="str">
        <f t="shared" si="4"/>
        <v>Target Not Meet</v>
      </c>
    </row>
    <row r="10537" ht="22.5" customHeight="1">
      <c r="A10537" s="18">
        <v>45809.0</v>
      </c>
      <c r="B10537" s="19" t="str">
        <f t="shared" si="1"/>
        <v>Jun</v>
      </c>
      <c r="C10537" s="20" t="s">
        <v>13</v>
      </c>
      <c r="D10537" s="19" t="s">
        <v>37</v>
      </c>
      <c r="E10537" s="19" t="s">
        <v>19</v>
      </c>
      <c r="F10537" s="21">
        <v>3.0</v>
      </c>
      <c r="G10537" s="22">
        <v>51323.0</v>
      </c>
      <c r="H10537" s="15" t="str">
        <f t="shared" si="2"/>
        <v>Medium Range</v>
      </c>
      <c r="I10537" s="22">
        <v>66036.0</v>
      </c>
      <c r="J10537" s="23">
        <f t="shared" si="3"/>
        <v>0.7771972863</v>
      </c>
      <c r="K10537" s="24" t="str">
        <f t="shared" si="4"/>
        <v>Target Not Meet</v>
      </c>
    </row>
    <row r="10538" ht="22.5" customHeight="1">
      <c r="A10538" s="18">
        <v>45809.0</v>
      </c>
      <c r="B10538" s="19" t="str">
        <f t="shared" si="1"/>
        <v>Jun</v>
      </c>
      <c r="C10538" s="20" t="s">
        <v>13</v>
      </c>
      <c r="D10538" s="19" t="s">
        <v>29</v>
      </c>
      <c r="E10538" s="19" t="s">
        <v>68</v>
      </c>
      <c r="F10538" s="21">
        <v>2.0</v>
      </c>
      <c r="G10538" s="22">
        <v>42205.0</v>
      </c>
      <c r="H10538" s="15" t="str">
        <f t="shared" si="2"/>
        <v>Base Range</v>
      </c>
      <c r="I10538" s="22">
        <v>48778.0</v>
      </c>
      <c r="J10538" s="23">
        <f t="shared" si="3"/>
        <v>0.8652466276</v>
      </c>
      <c r="K10538" s="24" t="str">
        <f t="shared" si="4"/>
        <v>Target Not Meet</v>
      </c>
    </row>
    <row r="10539" ht="22.5" customHeight="1">
      <c r="A10539" s="18">
        <v>45809.0</v>
      </c>
      <c r="B10539" s="19" t="str">
        <f t="shared" si="1"/>
        <v>Jun</v>
      </c>
      <c r="C10539" s="20" t="s">
        <v>13</v>
      </c>
      <c r="D10539" s="19" t="s">
        <v>18</v>
      </c>
      <c r="E10539" s="19" t="s">
        <v>9</v>
      </c>
      <c r="F10539" s="21">
        <v>5.0</v>
      </c>
      <c r="G10539" s="22">
        <v>108913.0</v>
      </c>
      <c r="H10539" s="15" t="str">
        <f t="shared" si="2"/>
        <v>Very High Range</v>
      </c>
      <c r="I10539" s="22">
        <v>80636.0</v>
      </c>
      <c r="J10539" s="23">
        <f t="shared" si="3"/>
        <v>1.350674637</v>
      </c>
      <c r="K10539" s="24" t="str">
        <f t="shared" si="4"/>
        <v>Over Achived</v>
      </c>
    </row>
    <row r="10540" ht="22.5" customHeight="1">
      <c r="A10540" s="18">
        <v>45809.0</v>
      </c>
      <c r="B10540" s="19" t="str">
        <f t="shared" si="1"/>
        <v>Jun</v>
      </c>
      <c r="C10540" s="20" t="s">
        <v>13</v>
      </c>
      <c r="D10540" s="19" t="s">
        <v>18</v>
      </c>
      <c r="E10540" s="19" t="s">
        <v>9</v>
      </c>
      <c r="F10540" s="21">
        <v>4.0</v>
      </c>
      <c r="G10540" s="22">
        <v>110906.0</v>
      </c>
      <c r="H10540" s="15" t="str">
        <f t="shared" si="2"/>
        <v>Very High Range</v>
      </c>
      <c r="I10540" s="22">
        <v>100054.0</v>
      </c>
      <c r="J10540" s="23">
        <f t="shared" si="3"/>
        <v>1.108461431</v>
      </c>
      <c r="K10540" s="24" t="str">
        <f t="shared" si="4"/>
        <v>Over Achived</v>
      </c>
    </row>
    <row r="10541" ht="22.5" customHeight="1">
      <c r="A10541" s="18">
        <v>45809.0</v>
      </c>
      <c r="B10541" s="19" t="str">
        <f t="shared" si="1"/>
        <v>Jun</v>
      </c>
      <c r="C10541" s="20" t="s">
        <v>13</v>
      </c>
      <c r="D10541" s="19" t="s">
        <v>18</v>
      </c>
      <c r="E10541" s="19" t="s">
        <v>26</v>
      </c>
      <c r="F10541" s="21">
        <v>3.0</v>
      </c>
      <c r="G10541" s="22">
        <v>68366.0</v>
      </c>
      <c r="H10541" s="15" t="str">
        <f t="shared" si="2"/>
        <v>Medium Range</v>
      </c>
      <c r="I10541" s="22">
        <v>60643.0</v>
      </c>
      <c r="J10541" s="23">
        <f t="shared" si="3"/>
        <v>1.127351879</v>
      </c>
      <c r="K10541" s="24" t="str">
        <f t="shared" si="4"/>
        <v>Over Achived</v>
      </c>
    </row>
    <row r="10542" ht="22.5" customHeight="1">
      <c r="A10542" s="18">
        <v>45809.0</v>
      </c>
      <c r="B10542" s="19" t="str">
        <f t="shared" si="1"/>
        <v>Jun</v>
      </c>
      <c r="C10542" s="20" t="s">
        <v>13</v>
      </c>
      <c r="D10542" s="19" t="s">
        <v>14</v>
      </c>
      <c r="E10542" s="19" t="s">
        <v>9</v>
      </c>
      <c r="F10542" s="21">
        <v>4.0</v>
      </c>
      <c r="G10542" s="22">
        <v>107611.0</v>
      </c>
      <c r="H10542" s="15" t="str">
        <f t="shared" si="2"/>
        <v>Very High Range</v>
      </c>
      <c r="I10542" s="22">
        <v>101004.0</v>
      </c>
      <c r="J10542" s="23">
        <f t="shared" si="3"/>
        <v>1.065413251</v>
      </c>
      <c r="K10542" s="24" t="str">
        <f t="shared" si="4"/>
        <v>Over Achived</v>
      </c>
    </row>
    <row r="10543" ht="22.5" customHeight="1">
      <c r="A10543" s="18">
        <v>45809.0</v>
      </c>
      <c r="B10543" s="19" t="str">
        <f t="shared" si="1"/>
        <v>Jun</v>
      </c>
      <c r="C10543" s="20" t="s">
        <v>13</v>
      </c>
      <c r="D10543" s="19" t="s">
        <v>14</v>
      </c>
      <c r="E10543" s="19" t="s">
        <v>9</v>
      </c>
      <c r="F10543" s="21">
        <v>4.0</v>
      </c>
      <c r="G10543" s="22">
        <v>109434.0</v>
      </c>
      <c r="H10543" s="15" t="str">
        <f t="shared" si="2"/>
        <v>Very High Range</v>
      </c>
      <c r="I10543" s="22">
        <v>80697.0</v>
      </c>
      <c r="J10543" s="23">
        <f t="shared" si="3"/>
        <v>1.356109893</v>
      </c>
      <c r="K10543" s="24" t="str">
        <f t="shared" si="4"/>
        <v>Over Achived</v>
      </c>
    </row>
    <row r="10544" ht="22.5" customHeight="1">
      <c r="A10544" s="18">
        <v>45809.0</v>
      </c>
      <c r="B10544" s="19" t="str">
        <f t="shared" si="1"/>
        <v>Jun</v>
      </c>
      <c r="C10544" s="20" t="s">
        <v>13</v>
      </c>
      <c r="D10544" s="19" t="s">
        <v>169</v>
      </c>
      <c r="E10544" s="19" t="s">
        <v>38</v>
      </c>
      <c r="F10544" s="21">
        <v>3.0</v>
      </c>
      <c r="G10544" s="22">
        <v>58754.0</v>
      </c>
      <c r="H10544" s="15" t="str">
        <f t="shared" si="2"/>
        <v>Medium Range</v>
      </c>
      <c r="I10544" s="22">
        <v>70157.0</v>
      </c>
      <c r="J10544" s="23">
        <f t="shared" si="3"/>
        <v>0.8374645438</v>
      </c>
      <c r="K10544" s="24" t="str">
        <f t="shared" si="4"/>
        <v>Target Not Meet</v>
      </c>
    </row>
    <row r="10545" ht="22.5" customHeight="1">
      <c r="A10545" s="18">
        <v>45809.0</v>
      </c>
      <c r="B10545" s="19" t="str">
        <f t="shared" si="1"/>
        <v>Jun</v>
      </c>
      <c r="C10545" s="20" t="s">
        <v>13</v>
      </c>
      <c r="D10545" s="19" t="s">
        <v>29</v>
      </c>
      <c r="E10545" s="19" t="s">
        <v>26</v>
      </c>
      <c r="F10545" s="21">
        <v>3.0</v>
      </c>
      <c r="G10545" s="22">
        <v>72826.0</v>
      </c>
      <c r="H10545" s="15" t="str">
        <f t="shared" si="2"/>
        <v>High Range</v>
      </c>
      <c r="I10545" s="22">
        <v>80162.0</v>
      </c>
      <c r="J10545" s="23">
        <f t="shared" si="3"/>
        <v>0.9084853172</v>
      </c>
      <c r="K10545" s="24" t="str">
        <f t="shared" si="4"/>
        <v>Target Not Meet</v>
      </c>
    </row>
    <row r="10546" ht="22.5" customHeight="1">
      <c r="A10546" s="18">
        <v>45809.0</v>
      </c>
      <c r="B10546" s="19" t="str">
        <f t="shared" si="1"/>
        <v>Jun</v>
      </c>
      <c r="C10546" s="20" t="s">
        <v>13</v>
      </c>
      <c r="D10546" s="19" t="s">
        <v>169</v>
      </c>
      <c r="E10546" s="19" t="s">
        <v>26</v>
      </c>
      <c r="F10546" s="21">
        <v>3.0</v>
      </c>
      <c r="G10546" s="22">
        <v>82455.0</v>
      </c>
      <c r="H10546" s="15" t="str">
        <f t="shared" si="2"/>
        <v>High Range</v>
      </c>
      <c r="I10546" s="22">
        <v>92272.0</v>
      </c>
      <c r="J10546" s="23">
        <f t="shared" si="3"/>
        <v>0.8936080284</v>
      </c>
      <c r="K10546" s="24" t="str">
        <f t="shared" si="4"/>
        <v>Target Not Meet</v>
      </c>
    </row>
    <row r="10547" ht="22.5" customHeight="1">
      <c r="A10547" s="18">
        <v>45809.0</v>
      </c>
      <c r="B10547" s="19" t="str">
        <f t="shared" si="1"/>
        <v>Jun</v>
      </c>
      <c r="C10547" s="20" t="s">
        <v>57</v>
      </c>
      <c r="D10547" s="19" t="s">
        <v>80</v>
      </c>
      <c r="E10547" s="19" t="s">
        <v>9</v>
      </c>
      <c r="F10547" s="21">
        <v>3.0</v>
      </c>
      <c r="G10547" s="22">
        <v>88137.0</v>
      </c>
      <c r="H10547" s="15" t="str">
        <f t="shared" si="2"/>
        <v>High Range</v>
      </c>
      <c r="I10547" s="22">
        <v>108610.0</v>
      </c>
      <c r="J10547" s="23">
        <f t="shared" si="3"/>
        <v>0.8114998619</v>
      </c>
      <c r="K10547" s="24" t="str">
        <f t="shared" si="4"/>
        <v>Target Not Meet</v>
      </c>
    </row>
    <row r="10548" ht="22.5" customHeight="1">
      <c r="A10548" s="18">
        <v>45809.0</v>
      </c>
      <c r="B10548" s="19" t="str">
        <f t="shared" si="1"/>
        <v>Jun</v>
      </c>
      <c r="C10548" s="20" t="s">
        <v>57</v>
      </c>
      <c r="D10548" s="19" t="s">
        <v>58</v>
      </c>
      <c r="E10548" s="19" t="s">
        <v>34</v>
      </c>
      <c r="F10548" s="21">
        <v>3.0</v>
      </c>
      <c r="G10548" s="22">
        <v>74001.0</v>
      </c>
      <c r="H10548" s="15" t="str">
        <f t="shared" si="2"/>
        <v>High Range</v>
      </c>
      <c r="I10548" s="22">
        <v>58976.0</v>
      </c>
      <c r="J10548" s="23">
        <f t="shared" si="3"/>
        <v>1.25476465</v>
      </c>
      <c r="K10548" s="24" t="str">
        <f t="shared" si="4"/>
        <v>Over Achived</v>
      </c>
    </row>
    <row r="10549" ht="22.5" customHeight="1">
      <c r="A10549" s="18">
        <v>45809.0</v>
      </c>
      <c r="B10549" s="19" t="str">
        <f t="shared" si="1"/>
        <v>Jun</v>
      </c>
      <c r="C10549" s="20" t="s">
        <v>57</v>
      </c>
      <c r="D10549" s="25" t="s">
        <v>62</v>
      </c>
      <c r="E10549" s="19" t="s">
        <v>34</v>
      </c>
      <c r="F10549" s="21">
        <v>3.0</v>
      </c>
      <c r="G10549" s="22">
        <v>72088.0</v>
      </c>
      <c r="H10549" s="15" t="str">
        <f t="shared" si="2"/>
        <v>High Range</v>
      </c>
      <c r="I10549" s="22">
        <v>63075.0</v>
      </c>
      <c r="J10549" s="23">
        <f t="shared" si="3"/>
        <v>1.142893381</v>
      </c>
      <c r="K10549" s="24" t="str">
        <f t="shared" si="4"/>
        <v>Over Achived</v>
      </c>
    </row>
    <row r="10550" ht="22.5" customHeight="1">
      <c r="A10550" s="18">
        <v>45809.0</v>
      </c>
      <c r="B10550" s="19" t="str">
        <f t="shared" si="1"/>
        <v>Jun</v>
      </c>
      <c r="C10550" s="20" t="s">
        <v>57</v>
      </c>
      <c r="D10550" s="25" t="s">
        <v>62</v>
      </c>
      <c r="E10550" s="19" t="s">
        <v>63</v>
      </c>
      <c r="F10550" s="21">
        <v>1.0</v>
      </c>
      <c r="G10550" s="22">
        <v>32276.0</v>
      </c>
      <c r="H10550" s="15" t="str">
        <f t="shared" si="2"/>
        <v>Base Range</v>
      </c>
      <c r="I10550" s="22">
        <v>28259.0</v>
      </c>
      <c r="J10550" s="23">
        <f t="shared" si="3"/>
        <v>1.142149404</v>
      </c>
      <c r="K10550" s="24" t="str">
        <f t="shared" si="4"/>
        <v>Over Achived</v>
      </c>
    </row>
    <row r="10551" ht="22.5" customHeight="1">
      <c r="A10551" s="18">
        <v>45809.0</v>
      </c>
      <c r="B10551" s="19" t="str">
        <f t="shared" si="1"/>
        <v>Jun</v>
      </c>
      <c r="C10551" s="20" t="s">
        <v>57</v>
      </c>
      <c r="D10551" s="19" t="s">
        <v>71</v>
      </c>
      <c r="E10551" s="19" t="s">
        <v>63</v>
      </c>
      <c r="F10551" s="21">
        <v>1.0</v>
      </c>
      <c r="G10551" s="22">
        <v>26008.0</v>
      </c>
      <c r="H10551" s="15" t="str">
        <f t="shared" si="2"/>
        <v>Base Range</v>
      </c>
      <c r="I10551" s="22">
        <v>32918.0</v>
      </c>
      <c r="J10551" s="23">
        <f t="shared" si="3"/>
        <v>0.7900844523</v>
      </c>
      <c r="K10551" s="24" t="str">
        <f t="shared" si="4"/>
        <v>Target Not Meet</v>
      </c>
    </row>
    <row r="10552" ht="22.5" customHeight="1">
      <c r="A10552" s="18">
        <v>45809.0</v>
      </c>
      <c r="B10552" s="19" t="str">
        <f t="shared" si="1"/>
        <v>Jun</v>
      </c>
      <c r="C10552" s="20" t="s">
        <v>57</v>
      </c>
      <c r="D10552" s="19" t="s">
        <v>71</v>
      </c>
      <c r="E10552" s="19" t="s">
        <v>38</v>
      </c>
      <c r="F10552" s="21">
        <v>2.0</v>
      </c>
      <c r="G10552" s="22">
        <v>55614.0</v>
      </c>
      <c r="H10552" s="15" t="str">
        <f t="shared" si="2"/>
        <v>Medium Range</v>
      </c>
      <c r="I10552" s="22">
        <v>65756.0</v>
      </c>
      <c r="J10552" s="23">
        <f t="shared" si="3"/>
        <v>0.8457631243</v>
      </c>
      <c r="K10552" s="24" t="str">
        <f t="shared" si="4"/>
        <v>Target Not Meet</v>
      </c>
    </row>
    <row r="10553" ht="22.5" customHeight="1">
      <c r="A10553" s="18">
        <v>45809.0</v>
      </c>
      <c r="B10553" s="19" t="str">
        <f t="shared" si="1"/>
        <v>Jun</v>
      </c>
      <c r="C10553" s="20" t="s">
        <v>57</v>
      </c>
      <c r="D10553" s="19" t="s">
        <v>71</v>
      </c>
      <c r="E10553" s="19" t="s">
        <v>63</v>
      </c>
      <c r="F10553" s="21">
        <v>1.0</v>
      </c>
      <c r="G10553" s="22">
        <v>29328.0</v>
      </c>
      <c r="H10553" s="15" t="str">
        <f t="shared" si="2"/>
        <v>Base Range</v>
      </c>
      <c r="I10553" s="22">
        <v>33535.0</v>
      </c>
      <c r="J10553" s="23">
        <f t="shared" si="3"/>
        <v>0.8745489787</v>
      </c>
      <c r="K10553" s="24" t="str">
        <f t="shared" si="4"/>
        <v>Target Not Meet</v>
      </c>
    </row>
    <row r="10554" ht="22.5" customHeight="1">
      <c r="A10554" s="18">
        <v>45809.0</v>
      </c>
      <c r="B10554" s="19" t="str">
        <f t="shared" si="1"/>
        <v>Jun</v>
      </c>
      <c r="C10554" s="20" t="s">
        <v>57</v>
      </c>
      <c r="D10554" s="19" t="s">
        <v>71</v>
      </c>
      <c r="E10554" s="19" t="s">
        <v>26</v>
      </c>
      <c r="F10554" s="21">
        <v>2.0</v>
      </c>
      <c r="G10554" s="22">
        <v>51603.0</v>
      </c>
      <c r="H10554" s="15" t="str">
        <f t="shared" si="2"/>
        <v>Medium Range</v>
      </c>
      <c r="I10554" s="22">
        <v>56637.0</v>
      </c>
      <c r="J10554" s="23">
        <f t="shared" si="3"/>
        <v>0.9111181736</v>
      </c>
      <c r="K10554" s="24" t="str">
        <f t="shared" si="4"/>
        <v>Target Not Meet</v>
      </c>
    </row>
    <row r="10555" ht="22.5" customHeight="1">
      <c r="A10555" s="18">
        <v>45809.0</v>
      </c>
      <c r="B10555" s="19" t="str">
        <f t="shared" si="1"/>
        <v>Jun</v>
      </c>
      <c r="C10555" s="20" t="s">
        <v>57</v>
      </c>
      <c r="D10555" s="19" t="s">
        <v>71</v>
      </c>
      <c r="E10555" s="19" t="s">
        <v>9</v>
      </c>
      <c r="F10555" s="21">
        <v>3.0</v>
      </c>
      <c r="G10555" s="22">
        <v>88856.0</v>
      </c>
      <c r="H10555" s="15" t="str">
        <f t="shared" si="2"/>
        <v>High Range</v>
      </c>
      <c r="I10555" s="22">
        <v>111294.0</v>
      </c>
      <c r="J10555" s="23">
        <f t="shared" si="3"/>
        <v>0.7983898503</v>
      </c>
      <c r="K10555" s="24" t="str">
        <f t="shared" si="4"/>
        <v>Target Not Meet</v>
      </c>
    </row>
    <row r="10556" ht="22.5" customHeight="1">
      <c r="A10556" s="18">
        <v>45809.0</v>
      </c>
      <c r="B10556" s="19" t="str">
        <f t="shared" si="1"/>
        <v>Jun</v>
      </c>
      <c r="C10556" s="20" t="s">
        <v>57</v>
      </c>
      <c r="D10556" s="19" t="s">
        <v>80</v>
      </c>
      <c r="E10556" s="19" t="s">
        <v>68</v>
      </c>
      <c r="F10556" s="21">
        <v>1.0</v>
      </c>
      <c r="G10556" s="22">
        <v>29877.0</v>
      </c>
      <c r="H10556" s="15" t="str">
        <f t="shared" si="2"/>
        <v>Base Range</v>
      </c>
      <c r="I10556" s="22">
        <v>34836.0</v>
      </c>
      <c r="J10556" s="23">
        <f t="shared" si="3"/>
        <v>0.8576472615</v>
      </c>
      <c r="K10556" s="24" t="str">
        <f t="shared" si="4"/>
        <v>Target Not Meet</v>
      </c>
    </row>
    <row r="10557" ht="22.5" customHeight="1">
      <c r="A10557" s="18">
        <v>45809.0</v>
      </c>
      <c r="B10557" s="19" t="str">
        <f t="shared" si="1"/>
        <v>Jun</v>
      </c>
      <c r="C10557" s="20" t="s">
        <v>57</v>
      </c>
      <c r="D10557" s="19" t="s">
        <v>80</v>
      </c>
      <c r="E10557" s="19" t="s">
        <v>68</v>
      </c>
      <c r="F10557" s="21">
        <v>1.0</v>
      </c>
      <c r="G10557" s="22">
        <v>36118.0</v>
      </c>
      <c r="H10557" s="15" t="str">
        <f t="shared" si="2"/>
        <v>Base Range</v>
      </c>
      <c r="I10557" s="22">
        <v>40362.0</v>
      </c>
      <c r="J10557" s="23">
        <f t="shared" si="3"/>
        <v>0.8948515931</v>
      </c>
      <c r="K10557" s="24" t="str">
        <f t="shared" si="4"/>
        <v>Target Not Meet</v>
      </c>
    </row>
    <row r="10558" ht="22.5" customHeight="1">
      <c r="A10558" s="18">
        <v>45809.0</v>
      </c>
      <c r="B10558" s="19" t="str">
        <f t="shared" si="1"/>
        <v>Jun</v>
      </c>
      <c r="C10558" s="20" t="s">
        <v>57</v>
      </c>
      <c r="D10558" s="19" t="s">
        <v>80</v>
      </c>
      <c r="E10558" s="19" t="s">
        <v>9</v>
      </c>
      <c r="F10558" s="21">
        <v>3.0</v>
      </c>
      <c r="G10558" s="22">
        <v>74737.0</v>
      </c>
      <c r="H10558" s="15" t="str">
        <f t="shared" si="2"/>
        <v>High Range</v>
      </c>
      <c r="I10558" s="22">
        <v>87534.0</v>
      </c>
      <c r="J10558" s="23">
        <f t="shared" si="3"/>
        <v>0.8538053785</v>
      </c>
      <c r="K10558" s="24" t="str">
        <f t="shared" si="4"/>
        <v>Target Not Meet</v>
      </c>
    </row>
    <row r="10559" ht="22.5" customHeight="1">
      <c r="A10559" s="18">
        <v>45809.0</v>
      </c>
      <c r="B10559" s="19" t="str">
        <f t="shared" si="1"/>
        <v>Jun</v>
      </c>
      <c r="C10559" s="20" t="s">
        <v>57</v>
      </c>
      <c r="D10559" s="19" t="s">
        <v>85</v>
      </c>
      <c r="E10559" s="19" t="s">
        <v>34</v>
      </c>
      <c r="F10559" s="21">
        <v>2.0</v>
      </c>
      <c r="G10559" s="22">
        <v>65860.0</v>
      </c>
      <c r="H10559" s="15" t="str">
        <f t="shared" si="2"/>
        <v>Medium Range</v>
      </c>
      <c r="I10559" s="22">
        <v>78396.0</v>
      </c>
      <c r="J10559" s="23">
        <f t="shared" si="3"/>
        <v>0.8400938823</v>
      </c>
      <c r="K10559" s="24" t="str">
        <f t="shared" si="4"/>
        <v>Target Not Meet</v>
      </c>
    </row>
    <row r="10560" ht="22.5" customHeight="1">
      <c r="A10560" s="18">
        <v>45809.0</v>
      </c>
      <c r="B10560" s="19" t="str">
        <f t="shared" si="1"/>
        <v>Jun</v>
      </c>
      <c r="C10560" s="20" t="s">
        <v>57</v>
      </c>
      <c r="D10560" s="19" t="s">
        <v>85</v>
      </c>
      <c r="E10560" s="19" t="s">
        <v>26</v>
      </c>
      <c r="F10560" s="21">
        <v>3.0</v>
      </c>
      <c r="G10560" s="22">
        <v>61768.0</v>
      </c>
      <c r="H10560" s="15" t="str">
        <f t="shared" si="2"/>
        <v>Medium Range</v>
      </c>
      <c r="I10560" s="22">
        <v>79327.0</v>
      </c>
      <c r="J10560" s="23">
        <f t="shared" si="3"/>
        <v>0.7786503965</v>
      </c>
      <c r="K10560" s="24" t="str">
        <f t="shared" si="4"/>
        <v>Target Not Meet</v>
      </c>
    </row>
    <row r="10561" ht="22.5" customHeight="1">
      <c r="A10561" s="18">
        <v>45809.0</v>
      </c>
      <c r="B10561" s="19" t="str">
        <f t="shared" si="1"/>
        <v>Jun</v>
      </c>
      <c r="C10561" s="20" t="s">
        <v>13</v>
      </c>
      <c r="D10561" s="19" t="s">
        <v>14</v>
      </c>
      <c r="E10561" s="19" t="s">
        <v>26</v>
      </c>
      <c r="F10561" s="21">
        <v>3.0</v>
      </c>
      <c r="G10561" s="22">
        <v>82627.0</v>
      </c>
      <c r="H10561" s="15" t="str">
        <f t="shared" si="2"/>
        <v>High Range</v>
      </c>
      <c r="I10561" s="22">
        <v>74840.0</v>
      </c>
      <c r="J10561" s="23">
        <f t="shared" si="3"/>
        <v>1.104048637</v>
      </c>
      <c r="K10561" s="24" t="str">
        <f t="shared" si="4"/>
        <v>Over Achived</v>
      </c>
    </row>
    <row r="10562" ht="22.5" customHeight="1">
      <c r="A10562" s="18">
        <v>45809.0</v>
      </c>
      <c r="B10562" s="19" t="str">
        <f t="shared" si="1"/>
        <v>Jun</v>
      </c>
      <c r="C10562" s="20" t="s">
        <v>57</v>
      </c>
      <c r="D10562" s="19" t="s">
        <v>58</v>
      </c>
      <c r="E10562" s="19" t="s">
        <v>26</v>
      </c>
      <c r="F10562" s="21">
        <v>2.0</v>
      </c>
      <c r="G10562" s="22">
        <v>51247.0</v>
      </c>
      <c r="H10562" s="15" t="str">
        <f t="shared" si="2"/>
        <v>Medium Range</v>
      </c>
      <c r="I10562" s="22">
        <v>41985.0</v>
      </c>
      <c r="J10562" s="23">
        <f t="shared" si="3"/>
        <v>1.220602596</v>
      </c>
      <c r="K10562" s="24" t="str">
        <f t="shared" si="4"/>
        <v>Over Achived</v>
      </c>
    </row>
    <row r="10563" ht="22.5" customHeight="1">
      <c r="A10563" s="18">
        <v>45809.0</v>
      </c>
      <c r="B10563" s="19" t="str">
        <f t="shared" si="1"/>
        <v>Jun</v>
      </c>
      <c r="C10563" s="20" t="s">
        <v>92</v>
      </c>
      <c r="D10563" s="19" t="s">
        <v>93</v>
      </c>
      <c r="E10563" s="19" t="s">
        <v>26</v>
      </c>
      <c r="F10563" s="21">
        <v>4.0</v>
      </c>
      <c r="G10563" s="22">
        <v>109870.0</v>
      </c>
      <c r="H10563" s="15" t="str">
        <f t="shared" si="2"/>
        <v>Very High Range</v>
      </c>
      <c r="I10563" s="22">
        <v>138357.0</v>
      </c>
      <c r="J10563" s="23">
        <f t="shared" si="3"/>
        <v>0.7941051049</v>
      </c>
      <c r="K10563" s="24" t="str">
        <f t="shared" si="4"/>
        <v>Target Not Meet</v>
      </c>
    </row>
    <row r="10564" ht="22.5" customHeight="1">
      <c r="A10564" s="18">
        <v>45809.0</v>
      </c>
      <c r="B10564" s="19" t="str">
        <f t="shared" si="1"/>
        <v>Jun</v>
      </c>
      <c r="C10564" s="20" t="s">
        <v>57</v>
      </c>
      <c r="D10564" s="25" t="s">
        <v>62</v>
      </c>
      <c r="E10564" s="19" t="s">
        <v>19</v>
      </c>
      <c r="F10564" s="21">
        <v>1.0</v>
      </c>
      <c r="G10564" s="22">
        <v>45320.0</v>
      </c>
      <c r="H10564" s="15" t="str">
        <f t="shared" si="2"/>
        <v>Base Range</v>
      </c>
      <c r="I10564" s="22">
        <v>35771.0</v>
      </c>
      <c r="J10564" s="23">
        <f t="shared" si="3"/>
        <v>1.266948086</v>
      </c>
      <c r="K10564" s="24" t="str">
        <f t="shared" si="4"/>
        <v>Over Achived</v>
      </c>
    </row>
    <row r="10565" ht="22.5" customHeight="1">
      <c r="A10565" s="18">
        <v>45809.0</v>
      </c>
      <c r="B10565" s="19" t="str">
        <f t="shared" si="1"/>
        <v>Jun</v>
      </c>
      <c r="C10565" s="20" t="s">
        <v>92</v>
      </c>
      <c r="D10565" s="19" t="s">
        <v>93</v>
      </c>
      <c r="E10565" s="19" t="s">
        <v>34</v>
      </c>
      <c r="F10565" s="21">
        <v>6.0</v>
      </c>
      <c r="G10565" s="22">
        <v>119574.0</v>
      </c>
      <c r="H10565" s="15" t="str">
        <f t="shared" si="2"/>
        <v>Very High Range</v>
      </c>
      <c r="I10565" s="22">
        <v>130202.0</v>
      </c>
      <c r="J10565" s="23">
        <f t="shared" si="3"/>
        <v>0.9183729897</v>
      </c>
      <c r="K10565" s="24" t="str">
        <f t="shared" si="4"/>
        <v>Target Not Meet</v>
      </c>
    </row>
    <row r="10566" ht="22.5" customHeight="1">
      <c r="A10566" s="18">
        <v>45809.0</v>
      </c>
      <c r="B10566" s="19" t="str">
        <f t="shared" si="1"/>
        <v>Jun</v>
      </c>
      <c r="C10566" s="20" t="s">
        <v>92</v>
      </c>
      <c r="D10566" s="19" t="s">
        <v>93</v>
      </c>
      <c r="E10566" s="19" t="s">
        <v>68</v>
      </c>
      <c r="F10566" s="21">
        <v>3.0</v>
      </c>
      <c r="G10566" s="22">
        <v>68114.0</v>
      </c>
      <c r="H10566" s="15" t="str">
        <f t="shared" si="2"/>
        <v>Medium Range</v>
      </c>
      <c r="I10566" s="22">
        <v>72175.0</v>
      </c>
      <c r="J10566" s="23">
        <f t="shared" si="3"/>
        <v>0.9437339799</v>
      </c>
      <c r="K10566" s="24" t="str">
        <f t="shared" si="4"/>
        <v>Target Not Meet</v>
      </c>
    </row>
    <row r="10567" ht="22.5" customHeight="1">
      <c r="A10567" s="18">
        <v>45809.0</v>
      </c>
      <c r="B10567" s="19" t="str">
        <f t="shared" si="1"/>
        <v>Jun</v>
      </c>
      <c r="C10567" s="20" t="s">
        <v>7</v>
      </c>
      <c r="D10567" s="19" t="s">
        <v>8</v>
      </c>
      <c r="E10567" s="19" t="s">
        <v>19</v>
      </c>
      <c r="F10567" s="21">
        <v>4.0</v>
      </c>
      <c r="G10567" s="22">
        <v>96633.0</v>
      </c>
      <c r="H10567" s="15" t="str">
        <f t="shared" si="2"/>
        <v>Very High Range</v>
      </c>
      <c r="I10567" s="22">
        <v>71472.0</v>
      </c>
      <c r="J10567" s="23">
        <f t="shared" si="3"/>
        <v>1.35203996</v>
      </c>
      <c r="K10567" s="24" t="str">
        <f t="shared" si="4"/>
        <v>Over Achived</v>
      </c>
    </row>
    <row r="10568" ht="22.5" customHeight="1">
      <c r="A10568" s="18">
        <v>45809.0</v>
      </c>
      <c r="B10568" s="19" t="str">
        <f t="shared" si="1"/>
        <v>Jun</v>
      </c>
      <c r="C10568" s="20" t="s">
        <v>7</v>
      </c>
      <c r="D10568" s="19" t="s">
        <v>8</v>
      </c>
      <c r="E10568" s="19" t="s">
        <v>38</v>
      </c>
      <c r="F10568" s="21">
        <v>5.0</v>
      </c>
      <c r="G10568" s="22">
        <v>131194.0</v>
      </c>
      <c r="H10568" s="15" t="str">
        <f t="shared" si="2"/>
        <v>Very High Range</v>
      </c>
      <c r="I10568" s="22">
        <v>120304.0</v>
      </c>
      <c r="J10568" s="23">
        <f t="shared" si="3"/>
        <v>1.090520681</v>
      </c>
      <c r="K10568" s="24" t="str">
        <f t="shared" si="4"/>
        <v>Over Achived</v>
      </c>
    </row>
    <row r="10569" ht="22.5" customHeight="1">
      <c r="A10569" s="18">
        <v>45809.0</v>
      </c>
      <c r="B10569" s="19" t="str">
        <f t="shared" si="1"/>
        <v>Jun</v>
      </c>
      <c r="C10569" s="20" t="s">
        <v>7</v>
      </c>
      <c r="D10569" s="19" t="s">
        <v>8</v>
      </c>
      <c r="E10569" s="19" t="s">
        <v>9</v>
      </c>
      <c r="F10569" s="21">
        <v>7.0</v>
      </c>
      <c r="G10569" s="22">
        <v>168585.0</v>
      </c>
      <c r="H10569" s="15" t="str">
        <f t="shared" si="2"/>
        <v>Very High Range</v>
      </c>
      <c r="I10569" s="22">
        <v>130574.0</v>
      </c>
      <c r="J10569" s="23">
        <f t="shared" si="3"/>
        <v>1.291106959</v>
      </c>
      <c r="K10569" s="24" t="str">
        <f t="shared" si="4"/>
        <v>Over Achived</v>
      </c>
    </row>
    <row r="10570" ht="22.5" customHeight="1">
      <c r="A10570" s="18">
        <v>45809.0</v>
      </c>
      <c r="B10570" s="19" t="str">
        <f t="shared" si="1"/>
        <v>Jun</v>
      </c>
      <c r="C10570" s="20" t="s">
        <v>7</v>
      </c>
      <c r="D10570" s="19" t="s">
        <v>106</v>
      </c>
      <c r="E10570" s="19" t="s">
        <v>34</v>
      </c>
      <c r="F10570" s="21">
        <v>6.0</v>
      </c>
      <c r="G10570" s="22">
        <v>190119.0</v>
      </c>
      <c r="H10570" s="15" t="str">
        <f t="shared" si="2"/>
        <v>Very High Range</v>
      </c>
      <c r="I10570" s="22">
        <v>155897.0</v>
      </c>
      <c r="J10570" s="23">
        <f t="shared" si="3"/>
        <v>1.219516732</v>
      </c>
      <c r="K10570" s="24" t="str">
        <f t="shared" si="4"/>
        <v>Over Achived</v>
      </c>
    </row>
    <row r="10571" ht="22.5" customHeight="1">
      <c r="A10571" s="18">
        <v>45809.0</v>
      </c>
      <c r="B10571" s="19" t="str">
        <f t="shared" si="1"/>
        <v>Jun</v>
      </c>
      <c r="C10571" s="20" t="s">
        <v>7</v>
      </c>
      <c r="D10571" s="19" t="s">
        <v>106</v>
      </c>
      <c r="E10571" s="19" t="s">
        <v>23</v>
      </c>
      <c r="F10571" s="21">
        <v>4.0</v>
      </c>
      <c r="G10571" s="22">
        <v>94272.0</v>
      </c>
      <c r="H10571" s="15" t="str">
        <f t="shared" si="2"/>
        <v>Very High Range</v>
      </c>
      <c r="I10571" s="22">
        <v>69687.0</v>
      </c>
      <c r="J10571" s="23">
        <f t="shared" si="3"/>
        <v>1.352791769</v>
      </c>
      <c r="K10571" s="24" t="str">
        <f t="shared" si="4"/>
        <v>Over Achived</v>
      </c>
    </row>
    <row r="10572" ht="22.5" customHeight="1">
      <c r="A10572" s="18">
        <v>45809.0</v>
      </c>
      <c r="B10572" s="19" t="str">
        <f t="shared" si="1"/>
        <v>Jun</v>
      </c>
      <c r="C10572" s="20" t="s">
        <v>7</v>
      </c>
      <c r="D10572" s="19" t="s">
        <v>106</v>
      </c>
      <c r="E10572" s="19" t="s">
        <v>23</v>
      </c>
      <c r="F10572" s="21">
        <v>3.0</v>
      </c>
      <c r="G10572" s="22">
        <v>93006.0</v>
      </c>
      <c r="H10572" s="15" t="str">
        <f t="shared" si="2"/>
        <v>Very High Range</v>
      </c>
      <c r="I10572" s="22">
        <v>87663.0</v>
      </c>
      <c r="J10572" s="23">
        <f t="shared" si="3"/>
        <v>1.060949317</v>
      </c>
      <c r="K10572" s="24" t="str">
        <f t="shared" si="4"/>
        <v>Over Achived</v>
      </c>
    </row>
    <row r="10573" ht="22.5" customHeight="1">
      <c r="A10573" s="18">
        <v>45809.0</v>
      </c>
      <c r="B10573" s="19" t="str">
        <f t="shared" si="1"/>
        <v>Jun</v>
      </c>
      <c r="C10573" s="20" t="s">
        <v>7</v>
      </c>
      <c r="D10573" s="19" t="s">
        <v>106</v>
      </c>
      <c r="E10573" s="19" t="s">
        <v>68</v>
      </c>
      <c r="F10573" s="21">
        <v>4.0</v>
      </c>
      <c r="G10573" s="22">
        <v>86555.0</v>
      </c>
      <c r="H10573" s="15" t="str">
        <f t="shared" si="2"/>
        <v>High Range</v>
      </c>
      <c r="I10573" s="22">
        <v>62639.0</v>
      </c>
      <c r="J10573" s="23">
        <f t="shared" si="3"/>
        <v>1.381806862</v>
      </c>
      <c r="K10573" s="24" t="str">
        <f t="shared" si="4"/>
        <v>Over Achived</v>
      </c>
    </row>
    <row r="10574" ht="22.5" customHeight="1">
      <c r="A10574" s="18">
        <v>45809.0</v>
      </c>
      <c r="B10574" s="19" t="str">
        <f t="shared" si="1"/>
        <v>Jun</v>
      </c>
      <c r="C10574" s="20" t="s">
        <v>7</v>
      </c>
      <c r="D10574" s="19" t="s">
        <v>106</v>
      </c>
      <c r="E10574" s="19" t="s">
        <v>19</v>
      </c>
      <c r="F10574" s="21">
        <v>5.0</v>
      </c>
      <c r="G10574" s="22">
        <v>93134.0</v>
      </c>
      <c r="H10574" s="15" t="str">
        <f t="shared" si="2"/>
        <v>Very High Range</v>
      </c>
      <c r="I10574" s="22">
        <v>82161.0</v>
      </c>
      <c r="J10574" s="23">
        <f t="shared" si="3"/>
        <v>1.13355485</v>
      </c>
      <c r="K10574" s="24" t="str">
        <f t="shared" si="4"/>
        <v>Over Achived</v>
      </c>
    </row>
    <row r="10575" ht="22.5" customHeight="1">
      <c r="A10575" s="18">
        <v>45809.0</v>
      </c>
      <c r="B10575" s="19" t="str">
        <f t="shared" si="1"/>
        <v>Jun</v>
      </c>
      <c r="C10575" s="20" t="s">
        <v>7</v>
      </c>
      <c r="D10575" s="19" t="s">
        <v>118</v>
      </c>
      <c r="E10575" s="19" t="s">
        <v>38</v>
      </c>
      <c r="F10575" s="21">
        <v>4.0</v>
      </c>
      <c r="G10575" s="22">
        <v>119651.0</v>
      </c>
      <c r="H10575" s="15" t="str">
        <f t="shared" si="2"/>
        <v>Very High Range</v>
      </c>
      <c r="I10575" s="22">
        <v>84264.0</v>
      </c>
      <c r="J10575" s="23">
        <f t="shared" si="3"/>
        <v>1.419953954</v>
      </c>
      <c r="K10575" s="24" t="str">
        <f t="shared" si="4"/>
        <v>Over Achived</v>
      </c>
    </row>
    <row r="10576" ht="22.5" customHeight="1">
      <c r="A10576" s="18">
        <v>45809.0</v>
      </c>
      <c r="B10576" s="19" t="str">
        <f t="shared" si="1"/>
        <v>Jun</v>
      </c>
      <c r="C10576" s="20" t="s">
        <v>7</v>
      </c>
      <c r="D10576" s="19" t="s">
        <v>118</v>
      </c>
      <c r="E10576" s="19" t="s">
        <v>23</v>
      </c>
      <c r="F10576" s="21">
        <v>4.0</v>
      </c>
      <c r="G10576" s="22">
        <v>96430.0</v>
      </c>
      <c r="H10576" s="15" t="str">
        <f t="shared" si="2"/>
        <v>Very High Range</v>
      </c>
      <c r="I10576" s="22">
        <v>76709.0</v>
      </c>
      <c r="J10576" s="23">
        <f t="shared" si="3"/>
        <v>1.257088477</v>
      </c>
      <c r="K10576" s="24" t="str">
        <f t="shared" si="4"/>
        <v>Over Achived</v>
      </c>
    </row>
    <row r="10577" ht="22.5" customHeight="1">
      <c r="A10577" s="18">
        <v>45809.0</v>
      </c>
      <c r="B10577" s="19" t="str">
        <f t="shared" si="1"/>
        <v>Jun</v>
      </c>
      <c r="C10577" s="20" t="s">
        <v>7</v>
      </c>
      <c r="D10577" s="19" t="s">
        <v>126</v>
      </c>
      <c r="E10577" s="19" t="s">
        <v>34</v>
      </c>
      <c r="F10577" s="21">
        <v>8.0</v>
      </c>
      <c r="G10577" s="22">
        <v>177744.0</v>
      </c>
      <c r="H10577" s="15" t="str">
        <f t="shared" si="2"/>
        <v>Very High Range</v>
      </c>
      <c r="I10577" s="22">
        <v>130866.0</v>
      </c>
      <c r="J10577" s="23">
        <f t="shared" si="3"/>
        <v>1.358213745</v>
      </c>
      <c r="K10577" s="24" t="str">
        <f t="shared" si="4"/>
        <v>Over Achived</v>
      </c>
    </row>
    <row r="10578" ht="22.5" customHeight="1">
      <c r="A10578" s="18">
        <v>45809.0</v>
      </c>
      <c r="B10578" s="19" t="str">
        <f t="shared" si="1"/>
        <v>Jun</v>
      </c>
      <c r="C10578" s="20" t="s">
        <v>7</v>
      </c>
      <c r="D10578" s="19" t="s">
        <v>126</v>
      </c>
      <c r="E10578" s="19" t="s">
        <v>68</v>
      </c>
      <c r="F10578" s="21">
        <v>3.0</v>
      </c>
      <c r="G10578" s="22">
        <v>71448.0</v>
      </c>
      <c r="H10578" s="15" t="str">
        <f t="shared" si="2"/>
        <v>High Range</v>
      </c>
      <c r="I10578" s="22">
        <v>54429.0</v>
      </c>
      <c r="J10578" s="23">
        <f t="shared" si="3"/>
        <v>1.312682577</v>
      </c>
      <c r="K10578" s="24" t="str">
        <f t="shared" si="4"/>
        <v>Over Achived</v>
      </c>
    </row>
    <row r="10579" ht="22.5" customHeight="1">
      <c r="A10579" s="18">
        <v>45809.0</v>
      </c>
      <c r="B10579" s="19" t="str">
        <f t="shared" si="1"/>
        <v>Jun</v>
      </c>
      <c r="C10579" s="20" t="s">
        <v>7</v>
      </c>
      <c r="D10579" s="19" t="s">
        <v>126</v>
      </c>
      <c r="E10579" s="19" t="s">
        <v>26</v>
      </c>
      <c r="F10579" s="21">
        <v>9.0</v>
      </c>
      <c r="G10579" s="22">
        <v>275909.0</v>
      </c>
      <c r="H10579" s="15" t="str">
        <f t="shared" si="2"/>
        <v>Very High Range</v>
      </c>
      <c r="I10579" s="22">
        <v>259262.0</v>
      </c>
      <c r="J10579" s="23">
        <f t="shared" si="3"/>
        <v>1.064209178</v>
      </c>
      <c r="K10579" s="24" t="str">
        <f t="shared" si="4"/>
        <v>Over Achived</v>
      </c>
    </row>
    <row r="10580" ht="22.5" customHeight="1">
      <c r="A10580" s="18">
        <v>45809.0</v>
      </c>
      <c r="B10580" s="19" t="str">
        <f t="shared" si="1"/>
        <v>Jun</v>
      </c>
      <c r="C10580" s="20" t="s">
        <v>7</v>
      </c>
      <c r="D10580" s="19" t="s">
        <v>131</v>
      </c>
      <c r="E10580" s="19" t="s">
        <v>68</v>
      </c>
      <c r="F10580" s="21">
        <v>4.0</v>
      </c>
      <c r="G10580" s="22">
        <v>73904.0</v>
      </c>
      <c r="H10580" s="15" t="str">
        <f t="shared" si="2"/>
        <v>High Range</v>
      </c>
      <c r="I10580" s="22">
        <v>67810.0</v>
      </c>
      <c r="J10580" s="23">
        <f t="shared" si="3"/>
        <v>1.089868751</v>
      </c>
      <c r="K10580" s="24" t="str">
        <f t="shared" si="4"/>
        <v>Over Achived</v>
      </c>
    </row>
    <row r="10581" ht="22.5" customHeight="1">
      <c r="A10581" s="18">
        <v>45809.0</v>
      </c>
      <c r="B10581" s="19" t="str">
        <f t="shared" si="1"/>
        <v>Jun</v>
      </c>
      <c r="C10581" s="20" t="s">
        <v>7</v>
      </c>
      <c r="D10581" s="19" t="s">
        <v>8</v>
      </c>
      <c r="E10581" s="19" t="s">
        <v>26</v>
      </c>
      <c r="F10581" s="21">
        <v>12.0</v>
      </c>
      <c r="G10581" s="22">
        <v>278433.0</v>
      </c>
      <c r="H10581" s="15" t="str">
        <f t="shared" si="2"/>
        <v>Very High Range</v>
      </c>
      <c r="I10581" s="22">
        <v>206152.0</v>
      </c>
      <c r="J10581" s="23">
        <f t="shared" si="3"/>
        <v>1.350619931</v>
      </c>
      <c r="K10581" s="24" t="str">
        <f t="shared" si="4"/>
        <v>Over Achived</v>
      </c>
    </row>
    <row r="10582" ht="22.5" customHeight="1">
      <c r="A10582" s="18">
        <v>45809.0</v>
      </c>
      <c r="B10582" s="19" t="str">
        <f t="shared" si="1"/>
        <v>Jun</v>
      </c>
      <c r="C10582" s="20" t="s">
        <v>7</v>
      </c>
      <c r="D10582" s="19" t="s">
        <v>131</v>
      </c>
      <c r="E10582" s="19" t="s">
        <v>34</v>
      </c>
      <c r="F10582" s="21">
        <v>7.0</v>
      </c>
      <c r="G10582" s="22">
        <v>167718.0</v>
      </c>
      <c r="H10582" s="15" t="str">
        <f t="shared" si="2"/>
        <v>Very High Range</v>
      </c>
      <c r="I10582" s="22">
        <v>128334.0</v>
      </c>
      <c r="J10582" s="23">
        <f t="shared" si="3"/>
        <v>1.306886717</v>
      </c>
      <c r="K10582" s="24" t="str">
        <f t="shared" si="4"/>
        <v>Over Achived</v>
      </c>
    </row>
    <row r="10583" ht="22.5" customHeight="1">
      <c r="A10583" s="18">
        <v>45809.0</v>
      </c>
      <c r="B10583" s="19" t="str">
        <f t="shared" si="1"/>
        <v>Jun</v>
      </c>
      <c r="C10583" s="20" t="s">
        <v>7</v>
      </c>
      <c r="D10583" s="19" t="s">
        <v>131</v>
      </c>
      <c r="E10583" s="19" t="s">
        <v>19</v>
      </c>
      <c r="F10583" s="21">
        <v>4.0</v>
      </c>
      <c r="G10583" s="22">
        <v>97090.0</v>
      </c>
      <c r="H10583" s="15" t="str">
        <f t="shared" si="2"/>
        <v>Very High Range</v>
      </c>
      <c r="I10583" s="22">
        <v>85887.0</v>
      </c>
      <c r="J10583" s="23">
        <f t="shared" si="3"/>
        <v>1.130438832</v>
      </c>
      <c r="K10583" s="24" t="str">
        <f t="shared" si="4"/>
        <v>Over Achived</v>
      </c>
    </row>
    <row r="10584" ht="22.5" customHeight="1">
      <c r="A10584" s="18">
        <v>45809.0</v>
      </c>
      <c r="B10584" s="19" t="str">
        <f t="shared" si="1"/>
        <v>Jun</v>
      </c>
      <c r="C10584" s="20" t="s">
        <v>92</v>
      </c>
      <c r="D10584" s="19" t="s">
        <v>98</v>
      </c>
      <c r="E10584" s="19" t="s">
        <v>26</v>
      </c>
      <c r="F10584" s="21">
        <v>4.0</v>
      </c>
      <c r="G10584" s="22">
        <v>106784.0</v>
      </c>
      <c r="H10584" s="15" t="str">
        <f t="shared" si="2"/>
        <v>Very High Range</v>
      </c>
      <c r="I10584" s="22">
        <v>132138.0</v>
      </c>
      <c r="J10584" s="23">
        <f t="shared" si="3"/>
        <v>0.8081248392</v>
      </c>
      <c r="K10584" s="24" t="str">
        <f t="shared" si="4"/>
        <v>Target Not Meet</v>
      </c>
    </row>
    <row r="10585" ht="22.5" customHeight="1">
      <c r="A10585" s="18">
        <v>45809.0</v>
      </c>
      <c r="B10585" s="19" t="str">
        <f t="shared" si="1"/>
        <v>Jun</v>
      </c>
      <c r="C10585" s="20" t="s">
        <v>92</v>
      </c>
      <c r="D10585" s="19" t="s">
        <v>98</v>
      </c>
      <c r="E10585" s="19" t="s">
        <v>34</v>
      </c>
      <c r="F10585" s="21">
        <v>6.0</v>
      </c>
      <c r="G10585" s="22">
        <v>139872.0</v>
      </c>
      <c r="H10585" s="15" t="str">
        <f t="shared" si="2"/>
        <v>Very High Range</v>
      </c>
      <c r="I10585" s="22">
        <v>152856.0</v>
      </c>
      <c r="J10585" s="23">
        <f t="shared" si="3"/>
        <v>0.9150573088</v>
      </c>
      <c r="K10585" s="24" t="str">
        <f t="shared" si="4"/>
        <v>Target Not Meet</v>
      </c>
    </row>
    <row r="10586" ht="22.5" customHeight="1">
      <c r="A10586" s="18">
        <v>45809.0</v>
      </c>
      <c r="B10586" s="19" t="str">
        <f t="shared" si="1"/>
        <v>Jun</v>
      </c>
      <c r="C10586" s="20" t="s">
        <v>92</v>
      </c>
      <c r="D10586" s="19" t="s">
        <v>98</v>
      </c>
      <c r="E10586" s="19" t="s">
        <v>34</v>
      </c>
      <c r="F10586" s="21">
        <v>6.0</v>
      </c>
      <c r="G10586" s="22">
        <v>152837.0</v>
      </c>
      <c r="H10586" s="15" t="str">
        <f t="shared" si="2"/>
        <v>Very High Range</v>
      </c>
      <c r="I10586" s="22">
        <v>161992.0</v>
      </c>
      <c r="J10586" s="23">
        <f t="shared" si="3"/>
        <v>0.9434848635</v>
      </c>
      <c r="K10586" s="24" t="str">
        <f t="shared" si="4"/>
        <v>Target Not Meet</v>
      </c>
    </row>
    <row r="10587" ht="22.5" customHeight="1">
      <c r="A10587" s="18">
        <v>45809.0</v>
      </c>
      <c r="B10587" s="19" t="str">
        <f t="shared" si="1"/>
        <v>Jun</v>
      </c>
      <c r="C10587" s="20" t="s">
        <v>92</v>
      </c>
      <c r="D10587" s="19" t="s">
        <v>144</v>
      </c>
      <c r="E10587" s="19" t="s">
        <v>9</v>
      </c>
      <c r="F10587" s="21">
        <v>5.0</v>
      </c>
      <c r="G10587" s="22">
        <v>138889.0</v>
      </c>
      <c r="H10587" s="15" t="str">
        <f t="shared" si="2"/>
        <v>Very High Range</v>
      </c>
      <c r="I10587" s="22">
        <v>128872.0</v>
      </c>
      <c r="J10587" s="23">
        <f t="shared" si="3"/>
        <v>1.077728289</v>
      </c>
      <c r="K10587" s="24" t="str">
        <f t="shared" si="4"/>
        <v>Over Achived</v>
      </c>
    </row>
    <row r="10588" ht="22.5" customHeight="1">
      <c r="A10588" s="18">
        <v>45809.0</v>
      </c>
      <c r="B10588" s="19" t="str">
        <f t="shared" si="1"/>
        <v>Jun</v>
      </c>
      <c r="C10588" s="20" t="s">
        <v>92</v>
      </c>
      <c r="D10588" s="19" t="s">
        <v>144</v>
      </c>
      <c r="E10588" s="19" t="s">
        <v>26</v>
      </c>
      <c r="F10588" s="21">
        <v>5.0</v>
      </c>
      <c r="G10588" s="22">
        <v>106417.0</v>
      </c>
      <c r="H10588" s="15" t="str">
        <f t="shared" si="2"/>
        <v>Very High Range</v>
      </c>
      <c r="I10588" s="22">
        <v>86832.0</v>
      </c>
      <c r="J10588" s="23">
        <f t="shared" si="3"/>
        <v>1.225550488</v>
      </c>
      <c r="K10588" s="24" t="str">
        <f t="shared" si="4"/>
        <v>Over Achived</v>
      </c>
    </row>
    <row r="10589" ht="22.5" customHeight="1">
      <c r="A10589" s="18">
        <v>45809.0</v>
      </c>
      <c r="B10589" s="19" t="str">
        <f t="shared" si="1"/>
        <v>Jun</v>
      </c>
      <c r="C10589" s="20" t="s">
        <v>92</v>
      </c>
      <c r="D10589" s="19" t="s">
        <v>144</v>
      </c>
      <c r="E10589" s="19" t="s">
        <v>9</v>
      </c>
      <c r="F10589" s="21">
        <v>5.0</v>
      </c>
      <c r="G10589" s="22">
        <v>135013.0</v>
      </c>
      <c r="H10589" s="15" t="str">
        <f t="shared" si="2"/>
        <v>Very High Range</v>
      </c>
      <c r="I10589" s="22">
        <v>96834.0</v>
      </c>
      <c r="J10589" s="23">
        <f t="shared" si="3"/>
        <v>1.394272673</v>
      </c>
      <c r="K10589" s="24" t="str">
        <f t="shared" si="4"/>
        <v>Over Achived</v>
      </c>
    </row>
    <row r="10590" ht="22.5" customHeight="1">
      <c r="A10590" s="18">
        <v>45809.0</v>
      </c>
      <c r="B10590" s="19" t="str">
        <f t="shared" si="1"/>
        <v>Jun</v>
      </c>
      <c r="C10590" s="20" t="s">
        <v>92</v>
      </c>
      <c r="D10590" s="19" t="s">
        <v>144</v>
      </c>
      <c r="E10590" s="19" t="s">
        <v>23</v>
      </c>
      <c r="F10590" s="21">
        <v>3.0</v>
      </c>
      <c r="G10590" s="22">
        <v>63713.0</v>
      </c>
      <c r="H10590" s="15" t="str">
        <f t="shared" si="2"/>
        <v>Medium Range</v>
      </c>
      <c r="I10590" s="22">
        <v>54991.0</v>
      </c>
      <c r="J10590" s="23">
        <f t="shared" si="3"/>
        <v>1.158607772</v>
      </c>
      <c r="K10590" s="24" t="str">
        <f t="shared" si="4"/>
        <v>Over Achived</v>
      </c>
    </row>
    <row r="10591" ht="22.5" customHeight="1">
      <c r="A10591" s="18">
        <v>45809.0</v>
      </c>
      <c r="B10591" s="19" t="str">
        <f t="shared" si="1"/>
        <v>Jun</v>
      </c>
      <c r="C10591" s="20" t="s">
        <v>92</v>
      </c>
      <c r="D10591" s="25" t="s">
        <v>149</v>
      </c>
      <c r="E10591" s="19" t="s">
        <v>26</v>
      </c>
      <c r="F10591" s="21">
        <v>5.0</v>
      </c>
      <c r="G10591" s="22">
        <v>109979.0</v>
      </c>
      <c r="H10591" s="15" t="str">
        <f t="shared" si="2"/>
        <v>Very High Range</v>
      </c>
      <c r="I10591" s="22">
        <v>79437.0</v>
      </c>
      <c r="J10591" s="23">
        <f t="shared" si="3"/>
        <v>1.384480784</v>
      </c>
      <c r="K10591" s="24" t="str">
        <f t="shared" si="4"/>
        <v>Over Achived</v>
      </c>
    </row>
    <row r="10592" ht="22.5" customHeight="1">
      <c r="A10592" s="18">
        <v>45809.0</v>
      </c>
      <c r="B10592" s="19" t="str">
        <f t="shared" si="1"/>
        <v>Jun</v>
      </c>
      <c r="C10592" s="20" t="s">
        <v>92</v>
      </c>
      <c r="D10592" s="25" t="s">
        <v>149</v>
      </c>
      <c r="E10592" s="19" t="s">
        <v>23</v>
      </c>
      <c r="F10592" s="21">
        <v>3.0</v>
      </c>
      <c r="G10592" s="22">
        <v>71621.0</v>
      </c>
      <c r="H10592" s="15" t="str">
        <f t="shared" si="2"/>
        <v>High Range</v>
      </c>
      <c r="I10592" s="22">
        <v>63911.0</v>
      </c>
      <c r="J10592" s="23">
        <f t="shared" si="3"/>
        <v>1.12063651</v>
      </c>
      <c r="K10592" s="24" t="str">
        <f t="shared" si="4"/>
        <v>Over Achived</v>
      </c>
    </row>
    <row r="10593" ht="22.5" customHeight="1">
      <c r="A10593" s="18">
        <v>45809.0</v>
      </c>
      <c r="B10593" s="19" t="str">
        <f t="shared" si="1"/>
        <v>Jun</v>
      </c>
      <c r="C10593" s="20" t="s">
        <v>92</v>
      </c>
      <c r="D10593" s="19" t="s">
        <v>158</v>
      </c>
      <c r="E10593" s="19" t="s">
        <v>63</v>
      </c>
      <c r="F10593" s="21">
        <v>5.0</v>
      </c>
      <c r="G10593" s="22">
        <v>140980.0</v>
      </c>
      <c r="H10593" s="15" t="str">
        <f t="shared" si="2"/>
        <v>Very High Range</v>
      </c>
      <c r="I10593" s="22">
        <v>105020.0</v>
      </c>
      <c r="J10593" s="23">
        <f t="shared" si="3"/>
        <v>1.342410969</v>
      </c>
      <c r="K10593" s="24" t="str">
        <f t="shared" si="4"/>
        <v>Over Achived</v>
      </c>
    </row>
    <row r="10594" ht="22.5" customHeight="1">
      <c r="A10594" s="18">
        <v>45809.0</v>
      </c>
      <c r="B10594" s="19" t="str">
        <f t="shared" si="1"/>
        <v>Jun</v>
      </c>
      <c r="C10594" s="20" t="s">
        <v>92</v>
      </c>
      <c r="D10594" s="19" t="s">
        <v>158</v>
      </c>
      <c r="E10594" s="19" t="s">
        <v>38</v>
      </c>
      <c r="F10594" s="21">
        <v>4.0</v>
      </c>
      <c r="G10594" s="22">
        <v>100782.0</v>
      </c>
      <c r="H10594" s="15" t="str">
        <f t="shared" si="2"/>
        <v>Very High Range</v>
      </c>
      <c r="I10594" s="22">
        <v>82034.0</v>
      </c>
      <c r="J10594" s="23">
        <f t="shared" si="3"/>
        <v>1.228539386</v>
      </c>
      <c r="K10594" s="24" t="str">
        <f t="shared" si="4"/>
        <v>Over Achived</v>
      </c>
    </row>
    <row r="10595" ht="22.5" customHeight="1">
      <c r="A10595" s="18">
        <v>45809.0</v>
      </c>
      <c r="B10595" s="19" t="str">
        <f t="shared" si="1"/>
        <v>Jun</v>
      </c>
      <c r="C10595" s="20" t="s">
        <v>92</v>
      </c>
      <c r="D10595" s="19" t="s">
        <v>158</v>
      </c>
      <c r="E10595" s="19" t="s">
        <v>68</v>
      </c>
      <c r="F10595" s="21">
        <v>2.0</v>
      </c>
      <c r="G10595" s="22">
        <v>72433.0</v>
      </c>
      <c r="H10595" s="15" t="str">
        <f t="shared" si="2"/>
        <v>High Range</v>
      </c>
      <c r="I10595" s="22">
        <v>61593.0</v>
      </c>
      <c r="J10595" s="23">
        <f t="shared" si="3"/>
        <v>1.175994025</v>
      </c>
      <c r="K10595" s="24" t="str">
        <f t="shared" si="4"/>
        <v>Over Achived</v>
      </c>
    </row>
    <row r="10596" ht="22.5" customHeight="1">
      <c r="A10596" s="18">
        <v>45809.0</v>
      </c>
      <c r="B10596" s="19" t="str">
        <f t="shared" si="1"/>
        <v>Jun</v>
      </c>
      <c r="C10596" s="20" t="s">
        <v>92</v>
      </c>
      <c r="D10596" s="19" t="s">
        <v>144</v>
      </c>
      <c r="E10596" s="19" t="s">
        <v>9</v>
      </c>
      <c r="F10596" s="21">
        <v>6.0</v>
      </c>
      <c r="G10596" s="22">
        <v>150036.0</v>
      </c>
      <c r="H10596" s="15" t="str">
        <f t="shared" si="2"/>
        <v>Very High Range</v>
      </c>
      <c r="I10596" s="22">
        <v>142525.0</v>
      </c>
      <c r="J10596" s="23">
        <f t="shared" si="3"/>
        <v>1.052699526</v>
      </c>
      <c r="K10596" s="24" t="str">
        <f t="shared" si="4"/>
        <v>Over Achived</v>
      </c>
    </row>
    <row r="10597" ht="22.5" customHeight="1">
      <c r="A10597" s="18">
        <v>45809.0</v>
      </c>
      <c r="B10597" s="19" t="str">
        <f t="shared" si="1"/>
        <v>Jun</v>
      </c>
      <c r="C10597" s="20" t="s">
        <v>92</v>
      </c>
      <c r="D10597" s="19" t="s">
        <v>93</v>
      </c>
      <c r="E10597" s="19" t="s">
        <v>26</v>
      </c>
      <c r="F10597" s="21">
        <v>4.0</v>
      </c>
      <c r="G10597" s="22">
        <v>110229.0</v>
      </c>
      <c r="H10597" s="15" t="str">
        <f t="shared" si="2"/>
        <v>Very High Range</v>
      </c>
      <c r="I10597" s="22">
        <v>137131.0</v>
      </c>
      <c r="J10597" s="23">
        <f t="shared" si="3"/>
        <v>0.8038226222</v>
      </c>
      <c r="K10597" s="24" t="str">
        <f t="shared" si="4"/>
        <v>Target Not Meet</v>
      </c>
    </row>
    <row r="10598" ht="22.5" customHeight="1">
      <c r="A10598" s="18">
        <v>45810.0</v>
      </c>
      <c r="B10598" s="19" t="str">
        <f t="shared" si="1"/>
        <v>Jun</v>
      </c>
      <c r="C10598" s="20" t="s">
        <v>13</v>
      </c>
      <c r="D10598" s="19" t="s">
        <v>169</v>
      </c>
      <c r="E10598" s="19" t="s">
        <v>68</v>
      </c>
      <c r="F10598" s="21">
        <v>2.0</v>
      </c>
      <c r="G10598" s="22">
        <v>40543.0</v>
      </c>
      <c r="H10598" s="15" t="str">
        <f t="shared" si="2"/>
        <v>Base Range</v>
      </c>
      <c r="I10598" s="22">
        <v>50369.0</v>
      </c>
      <c r="J10598" s="23">
        <f t="shared" si="3"/>
        <v>0.8049196927</v>
      </c>
      <c r="K10598" s="24" t="str">
        <f t="shared" si="4"/>
        <v>Target Not Meet</v>
      </c>
    </row>
    <row r="10599" ht="22.5" customHeight="1">
      <c r="A10599" s="18">
        <v>45810.0</v>
      </c>
      <c r="B10599" s="19" t="str">
        <f t="shared" si="1"/>
        <v>Jun</v>
      </c>
      <c r="C10599" s="20" t="s">
        <v>13</v>
      </c>
      <c r="D10599" s="19" t="s">
        <v>169</v>
      </c>
      <c r="E10599" s="19" t="s">
        <v>38</v>
      </c>
      <c r="F10599" s="21">
        <v>3.0</v>
      </c>
      <c r="G10599" s="22">
        <v>81070.0</v>
      </c>
      <c r="H10599" s="15" t="str">
        <f t="shared" si="2"/>
        <v>High Range</v>
      </c>
      <c r="I10599" s="22">
        <v>101662.0</v>
      </c>
      <c r="J10599" s="23">
        <f t="shared" si="3"/>
        <v>0.7974464402</v>
      </c>
      <c r="K10599" s="24" t="str">
        <f t="shared" si="4"/>
        <v>Target Not Meet</v>
      </c>
    </row>
    <row r="10600" ht="22.5" customHeight="1">
      <c r="A10600" s="18">
        <v>45810.0</v>
      </c>
      <c r="B10600" s="19" t="str">
        <f t="shared" si="1"/>
        <v>Jun</v>
      </c>
      <c r="C10600" s="20" t="s">
        <v>13</v>
      </c>
      <c r="D10600" s="19" t="s">
        <v>169</v>
      </c>
      <c r="E10600" s="19" t="s">
        <v>38</v>
      </c>
      <c r="F10600" s="21">
        <v>3.0</v>
      </c>
      <c r="G10600" s="22">
        <v>78550.0</v>
      </c>
      <c r="H10600" s="15" t="str">
        <f t="shared" si="2"/>
        <v>High Range</v>
      </c>
      <c r="I10600" s="22">
        <v>85193.0</v>
      </c>
      <c r="J10600" s="23">
        <f t="shared" si="3"/>
        <v>0.92202411</v>
      </c>
      <c r="K10600" s="24" t="str">
        <f t="shared" si="4"/>
        <v>Target Not Meet</v>
      </c>
    </row>
    <row r="10601" ht="22.5" customHeight="1">
      <c r="A10601" s="18">
        <v>45810.0</v>
      </c>
      <c r="B10601" s="19" t="str">
        <f t="shared" si="1"/>
        <v>Jun</v>
      </c>
      <c r="C10601" s="20" t="s">
        <v>13</v>
      </c>
      <c r="D10601" s="19" t="s">
        <v>169</v>
      </c>
      <c r="E10601" s="19" t="s">
        <v>63</v>
      </c>
      <c r="F10601" s="21">
        <v>4.0</v>
      </c>
      <c r="G10601" s="22">
        <v>87714.0</v>
      </c>
      <c r="H10601" s="15" t="str">
        <f t="shared" si="2"/>
        <v>High Range</v>
      </c>
      <c r="I10601" s="22">
        <v>94990.0</v>
      </c>
      <c r="J10601" s="23">
        <f t="shared" si="3"/>
        <v>0.9234024634</v>
      </c>
      <c r="K10601" s="24" t="str">
        <f t="shared" si="4"/>
        <v>Target Not Meet</v>
      </c>
    </row>
    <row r="10602" ht="22.5" customHeight="1">
      <c r="A10602" s="18">
        <v>45810.0</v>
      </c>
      <c r="B10602" s="19" t="str">
        <f t="shared" si="1"/>
        <v>Jun</v>
      </c>
      <c r="C10602" s="20" t="s">
        <v>13</v>
      </c>
      <c r="D10602" s="19" t="s">
        <v>169</v>
      </c>
      <c r="E10602" s="19" t="s">
        <v>9</v>
      </c>
      <c r="F10602" s="21">
        <v>4.0</v>
      </c>
      <c r="G10602" s="22">
        <v>98380.0</v>
      </c>
      <c r="H10602" s="15" t="str">
        <f t="shared" si="2"/>
        <v>Very High Range</v>
      </c>
      <c r="I10602" s="22">
        <v>118027.0</v>
      </c>
      <c r="J10602" s="23">
        <f t="shared" si="3"/>
        <v>0.8335380887</v>
      </c>
      <c r="K10602" s="24" t="str">
        <f t="shared" si="4"/>
        <v>Target Not Meet</v>
      </c>
    </row>
    <row r="10603" ht="22.5" customHeight="1">
      <c r="A10603" s="18">
        <v>45810.0</v>
      </c>
      <c r="B10603" s="19" t="str">
        <f t="shared" si="1"/>
        <v>Jun</v>
      </c>
      <c r="C10603" s="20" t="s">
        <v>13</v>
      </c>
      <c r="D10603" s="19" t="s">
        <v>18</v>
      </c>
      <c r="E10603" s="19" t="s">
        <v>9</v>
      </c>
      <c r="F10603" s="21">
        <v>3.0</v>
      </c>
      <c r="G10603" s="22">
        <v>100557.0</v>
      </c>
      <c r="H10603" s="15" t="str">
        <f t="shared" si="2"/>
        <v>Very High Range</v>
      </c>
      <c r="I10603" s="22">
        <v>87013.0</v>
      </c>
      <c r="J10603" s="23">
        <f t="shared" si="3"/>
        <v>1.155654902</v>
      </c>
      <c r="K10603" s="24" t="str">
        <f t="shared" si="4"/>
        <v>Over Achived</v>
      </c>
    </row>
    <row r="10604" ht="22.5" customHeight="1">
      <c r="A10604" s="18">
        <v>45810.0</v>
      </c>
      <c r="B10604" s="19" t="str">
        <f t="shared" si="1"/>
        <v>Jun</v>
      </c>
      <c r="C10604" s="20" t="s">
        <v>13</v>
      </c>
      <c r="D10604" s="19" t="s">
        <v>37</v>
      </c>
      <c r="E10604" s="19" t="s">
        <v>38</v>
      </c>
      <c r="F10604" s="21">
        <v>2.0</v>
      </c>
      <c r="G10604" s="22">
        <v>62131.0</v>
      </c>
      <c r="H10604" s="15" t="str">
        <f t="shared" si="2"/>
        <v>Medium Range</v>
      </c>
      <c r="I10604" s="22">
        <v>73701.0</v>
      </c>
      <c r="J10604" s="23">
        <f t="shared" si="3"/>
        <v>0.8430143417</v>
      </c>
      <c r="K10604" s="24" t="str">
        <f t="shared" si="4"/>
        <v>Target Not Meet</v>
      </c>
    </row>
    <row r="10605" ht="22.5" customHeight="1">
      <c r="A10605" s="18">
        <v>45810.0</v>
      </c>
      <c r="B10605" s="19" t="str">
        <f t="shared" si="1"/>
        <v>Jun</v>
      </c>
      <c r="C10605" s="20" t="s">
        <v>13</v>
      </c>
      <c r="D10605" s="19" t="s">
        <v>29</v>
      </c>
      <c r="E10605" s="19" t="s">
        <v>26</v>
      </c>
      <c r="F10605" s="21">
        <v>3.0</v>
      </c>
      <c r="G10605" s="22">
        <v>82352.0</v>
      </c>
      <c r="H10605" s="15" t="str">
        <f t="shared" si="2"/>
        <v>High Range</v>
      </c>
      <c r="I10605" s="22">
        <v>96577.0</v>
      </c>
      <c r="J10605" s="23">
        <f t="shared" si="3"/>
        <v>0.8527082017</v>
      </c>
      <c r="K10605" s="24" t="str">
        <f t="shared" si="4"/>
        <v>Target Not Meet</v>
      </c>
    </row>
    <row r="10606" ht="22.5" customHeight="1">
      <c r="A10606" s="18">
        <v>45810.0</v>
      </c>
      <c r="B10606" s="19" t="str">
        <f t="shared" si="1"/>
        <v>Jun</v>
      </c>
      <c r="C10606" s="20" t="s">
        <v>13</v>
      </c>
      <c r="D10606" s="19" t="s">
        <v>29</v>
      </c>
      <c r="E10606" s="19" t="s">
        <v>23</v>
      </c>
      <c r="F10606" s="21">
        <v>2.0</v>
      </c>
      <c r="G10606" s="22">
        <v>45669.0</v>
      </c>
      <c r="H10606" s="15" t="str">
        <f t="shared" si="2"/>
        <v>Base Range</v>
      </c>
      <c r="I10606" s="22">
        <v>56363.0</v>
      </c>
      <c r="J10606" s="23">
        <f t="shared" si="3"/>
        <v>0.8102655998</v>
      </c>
      <c r="K10606" s="24" t="str">
        <f t="shared" si="4"/>
        <v>Target Not Meet</v>
      </c>
    </row>
    <row r="10607" ht="22.5" customHeight="1">
      <c r="A10607" s="18">
        <v>45810.0</v>
      </c>
      <c r="B10607" s="19" t="str">
        <f t="shared" si="1"/>
        <v>Jun</v>
      </c>
      <c r="C10607" s="20" t="s">
        <v>13</v>
      </c>
      <c r="D10607" s="19" t="s">
        <v>18</v>
      </c>
      <c r="E10607" s="19" t="s">
        <v>34</v>
      </c>
      <c r="F10607" s="21">
        <v>4.0</v>
      </c>
      <c r="G10607" s="22">
        <v>113423.0</v>
      </c>
      <c r="H10607" s="15" t="str">
        <f t="shared" si="2"/>
        <v>Very High Range</v>
      </c>
      <c r="I10607" s="22">
        <v>103548.0</v>
      </c>
      <c r="J10607" s="23">
        <f t="shared" si="3"/>
        <v>1.0953664</v>
      </c>
      <c r="K10607" s="24" t="str">
        <f t="shared" si="4"/>
        <v>Over Achived</v>
      </c>
    </row>
    <row r="10608" ht="22.5" customHeight="1">
      <c r="A10608" s="18">
        <v>45810.0</v>
      </c>
      <c r="B10608" s="19" t="str">
        <f t="shared" si="1"/>
        <v>Jun</v>
      </c>
      <c r="C10608" s="20" t="s">
        <v>57</v>
      </c>
      <c r="D10608" s="19" t="s">
        <v>58</v>
      </c>
      <c r="E10608" s="19" t="s">
        <v>38</v>
      </c>
      <c r="F10608" s="21">
        <v>2.0</v>
      </c>
      <c r="G10608" s="22">
        <v>48753.0</v>
      </c>
      <c r="H10608" s="15" t="str">
        <f t="shared" si="2"/>
        <v>Base Range</v>
      </c>
      <c r="I10608" s="22">
        <v>43861.0</v>
      </c>
      <c r="J10608" s="23">
        <f t="shared" si="3"/>
        <v>1.111534165</v>
      </c>
      <c r="K10608" s="24" t="str">
        <f t="shared" si="4"/>
        <v>Over Achived</v>
      </c>
    </row>
    <row r="10609" ht="22.5" customHeight="1">
      <c r="A10609" s="18">
        <v>45810.0</v>
      </c>
      <c r="B10609" s="19" t="str">
        <f t="shared" si="1"/>
        <v>Jun</v>
      </c>
      <c r="C10609" s="20" t="s">
        <v>13</v>
      </c>
      <c r="D10609" s="19" t="s">
        <v>18</v>
      </c>
      <c r="E10609" s="19" t="s">
        <v>23</v>
      </c>
      <c r="F10609" s="21">
        <v>2.0</v>
      </c>
      <c r="G10609" s="22">
        <v>60632.0</v>
      </c>
      <c r="H10609" s="15" t="str">
        <f t="shared" si="2"/>
        <v>Medium Range</v>
      </c>
      <c r="I10609" s="22">
        <v>50895.0</v>
      </c>
      <c r="J10609" s="23">
        <f t="shared" si="3"/>
        <v>1.191315453</v>
      </c>
      <c r="K10609" s="24" t="str">
        <f t="shared" si="4"/>
        <v>Over Achived</v>
      </c>
    </row>
    <row r="10610" ht="22.5" customHeight="1">
      <c r="A10610" s="18">
        <v>45810.0</v>
      </c>
      <c r="B10610" s="19" t="str">
        <f t="shared" si="1"/>
        <v>Jun</v>
      </c>
      <c r="C10610" s="20" t="s">
        <v>13</v>
      </c>
      <c r="D10610" s="19" t="s">
        <v>37</v>
      </c>
      <c r="E10610" s="19" t="s">
        <v>26</v>
      </c>
      <c r="F10610" s="21">
        <v>4.0</v>
      </c>
      <c r="G10610" s="22">
        <v>80202.0</v>
      </c>
      <c r="H10610" s="15" t="str">
        <f t="shared" si="2"/>
        <v>High Range</v>
      </c>
      <c r="I10610" s="22">
        <v>90999.0</v>
      </c>
      <c r="J10610" s="23">
        <f t="shared" si="3"/>
        <v>0.8813503445</v>
      </c>
      <c r="K10610" s="24" t="str">
        <f t="shared" si="4"/>
        <v>Target Not Meet</v>
      </c>
    </row>
    <row r="10611" ht="22.5" customHeight="1">
      <c r="A10611" s="18">
        <v>45810.0</v>
      </c>
      <c r="B10611" s="19" t="str">
        <f t="shared" si="1"/>
        <v>Jun</v>
      </c>
      <c r="C10611" s="20" t="s">
        <v>57</v>
      </c>
      <c r="D10611" s="19" t="s">
        <v>58</v>
      </c>
      <c r="E10611" s="19" t="s">
        <v>19</v>
      </c>
      <c r="F10611" s="21">
        <v>2.0</v>
      </c>
      <c r="G10611" s="22">
        <v>40528.0</v>
      </c>
      <c r="H10611" s="15" t="str">
        <f t="shared" si="2"/>
        <v>Base Range</v>
      </c>
      <c r="I10611" s="22">
        <v>37331.0</v>
      </c>
      <c r="J10611" s="23">
        <f t="shared" si="3"/>
        <v>1.085639281</v>
      </c>
      <c r="K10611" s="24" t="str">
        <f t="shared" si="4"/>
        <v>Over Achived</v>
      </c>
    </row>
    <row r="10612" ht="22.5" customHeight="1">
      <c r="A10612" s="18">
        <v>45810.0</v>
      </c>
      <c r="B10612" s="19" t="str">
        <f t="shared" si="1"/>
        <v>Jun</v>
      </c>
      <c r="C10612" s="20" t="s">
        <v>57</v>
      </c>
      <c r="D10612" s="19" t="s">
        <v>71</v>
      </c>
      <c r="E10612" s="19" t="s">
        <v>63</v>
      </c>
      <c r="F10612" s="21">
        <v>1.0</v>
      </c>
      <c r="G10612" s="22">
        <v>32509.0</v>
      </c>
      <c r="H10612" s="15" t="str">
        <f t="shared" si="2"/>
        <v>Base Range</v>
      </c>
      <c r="I10612" s="22">
        <v>34947.0</v>
      </c>
      <c r="J10612" s="23">
        <f t="shared" si="3"/>
        <v>0.9302372164</v>
      </c>
      <c r="K10612" s="24" t="str">
        <f t="shared" si="4"/>
        <v>Target Not Meet</v>
      </c>
    </row>
    <row r="10613" ht="22.5" customHeight="1">
      <c r="A10613" s="18">
        <v>45810.0</v>
      </c>
      <c r="B10613" s="19" t="str">
        <f t="shared" si="1"/>
        <v>Jun</v>
      </c>
      <c r="C10613" s="20" t="s">
        <v>57</v>
      </c>
      <c r="D10613" s="25" t="s">
        <v>62</v>
      </c>
      <c r="E10613" s="19" t="s">
        <v>34</v>
      </c>
      <c r="F10613" s="21">
        <v>3.0</v>
      </c>
      <c r="G10613" s="22">
        <v>82912.0</v>
      </c>
      <c r="H10613" s="15" t="str">
        <f t="shared" si="2"/>
        <v>High Range</v>
      </c>
      <c r="I10613" s="22">
        <v>63984.0</v>
      </c>
      <c r="J10613" s="23">
        <f t="shared" si="3"/>
        <v>1.295823956</v>
      </c>
      <c r="K10613" s="24" t="str">
        <f t="shared" si="4"/>
        <v>Over Achived</v>
      </c>
    </row>
    <row r="10614" ht="22.5" customHeight="1">
      <c r="A10614" s="18">
        <v>45810.0</v>
      </c>
      <c r="B10614" s="19" t="str">
        <f t="shared" si="1"/>
        <v>Jun</v>
      </c>
      <c r="C10614" s="20" t="s">
        <v>57</v>
      </c>
      <c r="D10614" s="25" t="s">
        <v>62</v>
      </c>
      <c r="E10614" s="19" t="s">
        <v>19</v>
      </c>
      <c r="F10614" s="21">
        <v>2.0</v>
      </c>
      <c r="G10614" s="22">
        <v>45861.0</v>
      </c>
      <c r="H10614" s="15" t="str">
        <f t="shared" si="2"/>
        <v>Base Range</v>
      </c>
      <c r="I10614" s="22">
        <v>35698.0</v>
      </c>
      <c r="J10614" s="23">
        <f t="shared" si="3"/>
        <v>1.28469382</v>
      </c>
      <c r="K10614" s="24" t="str">
        <f t="shared" si="4"/>
        <v>Over Achived</v>
      </c>
    </row>
    <row r="10615" ht="22.5" customHeight="1">
      <c r="A10615" s="18">
        <v>45810.0</v>
      </c>
      <c r="B10615" s="19" t="str">
        <f t="shared" si="1"/>
        <v>Jun</v>
      </c>
      <c r="C10615" s="20" t="s">
        <v>57</v>
      </c>
      <c r="D10615" s="25" t="s">
        <v>62</v>
      </c>
      <c r="E10615" s="19" t="s">
        <v>26</v>
      </c>
      <c r="F10615" s="21">
        <v>2.0</v>
      </c>
      <c r="G10615" s="22">
        <v>50669.0</v>
      </c>
      <c r="H10615" s="15" t="str">
        <f t="shared" si="2"/>
        <v>Medium Range</v>
      </c>
      <c r="I10615" s="22">
        <v>42615.0</v>
      </c>
      <c r="J10615" s="23">
        <f t="shared" si="3"/>
        <v>1.188994486</v>
      </c>
      <c r="K10615" s="24" t="str">
        <f t="shared" si="4"/>
        <v>Over Achived</v>
      </c>
    </row>
    <row r="10616" ht="22.5" customHeight="1">
      <c r="A10616" s="18">
        <v>45810.0</v>
      </c>
      <c r="B10616" s="19" t="str">
        <f t="shared" si="1"/>
        <v>Jun</v>
      </c>
      <c r="C10616" s="20" t="s">
        <v>57</v>
      </c>
      <c r="D10616" s="25" t="s">
        <v>62</v>
      </c>
      <c r="E10616" s="19" t="s">
        <v>23</v>
      </c>
      <c r="F10616" s="21">
        <v>2.0</v>
      </c>
      <c r="G10616" s="22">
        <v>44795.0</v>
      </c>
      <c r="H10616" s="15" t="str">
        <f t="shared" si="2"/>
        <v>Base Range</v>
      </c>
      <c r="I10616" s="22">
        <v>32489.0</v>
      </c>
      <c r="J10616" s="23">
        <f t="shared" si="3"/>
        <v>1.378774354</v>
      </c>
      <c r="K10616" s="24" t="str">
        <f t="shared" si="4"/>
        <v>Over Achived</v>
      </c>
    </row>
    <row r="10617" ht="22.5" customHeight="1">
      <c r="A10617" s="18">
        <v>45810.0</v>
      </c>
      <c r="B10617" s="19" t="str">
        <f t="shared" si="1"/>
        <v>Jun</v>
      </c>
      <c r="C10617" s="20" t="s">
        <v>57</v>
      </c>
      <c r="D10617" s="19" t="s">
        <v>71</v>
      </c>
      <c r="E10617" s="19" t="s">
        <v>9</v>
      </c>
      <c r="F10617" s="21">
        <v>3.0</v>
      </c>
      <c r="G10617" s="22">
        <v>81829.0</v>
      </c>
      <c r="H10617" s="15" t="str">
        <f t="shared" si="2"/>
        <v>High Range</v>
      </c>
      <c r="I10617" s="22">
        <v>106019.0</v>
      </c>
      <c r="J10617" s="23">
        <f t="shared" si="3"/>
        <v>0.7718333506</v>
      </c>
      <c r="K10617" s="24" t="str">
        <f t="shared" si="4"/>
        <v>Target Not Meet</v>
      </c>
    </row>
    <row r="10618" ht="22.5" customHeight="1">
      <c r="A10618" s="18">
        <v>45810.0</v>
      </c>
      <c r="B10618" s="19" t="str">
        <f t="shared" si="1"/>
        <v>Jun</v>
      </c>
      <c r="C10618" s="20" t="s">
        <v>57</v>
      </c>
      <c r="D10618" s="19" t="s">
        <v>71</v>
      </c>
      <c r="E10618" s="19" t="s">
        <v>9</v>
      </c>
      <c r="F10618" s="21">
        <v>3.0</v>
      </c>
      <c r="G10618" s="22">
        <v>80150.0</v>
      </c>
      <c r="H10618" s="15" t="str">
        <f t="shared" si="2"/>
        <v>High Range</v>
      </c>
      <c r="I10618" s="22">
        <v>99179.0</v>
      </c>
      <c r="J10618" s="23">
        <f t="shared" si="3"/>
        <v>0.8081347866</v>
      </c>
      <c r="K10618" s="24" t="str">
        <f t="shared" si="4"/>
        <v>Target Not Meet</v>
      </c>
    </row>
    <row r="10619" ht="22.5" customHeight="1">
      <c r="A10619" s="18">
        <v>45810.0</v>
      </c>
      <c r="B10619" s="19" t="str">
        <f t="shared" si="1"/>
        <v>Jun</v>
      </c>
      <c r="C10619" s="20" t="s">
        <v>57</v>
      </c>
      <c r="D10619" s="19" t="s">
        <v>80</v>
      </c>
      <c r="E10619" s="19" t="s">
        <v>19</v>
      </c>
      <c r="F10619" s="21">
        <v>2.0</v>
      </c>
      <c r="G10619" s="22">
        <v>42885.0</v>
      </c>
      <c r="H10619" s="15" t="str">
        <f t="shared" si="2"/>
        <v>Base Range</v>
      </c>
      <c r="I10619" s="22">
        <v>55713.0</v>
      </c>
      <c r="J10619" s="23">
        <f t="shared" si="3"/>
        <v>0.7697485327</v>
      </c>
      <c r="K10619" s="24" t="str">
        <f t="shared" si="4"/>
        <v>Target Not Meet</v>
      </c>
    </row>
    <row r="10620" ht="22.5" customHeight="1">
      <c r="A10620" s="18">
        <v>45810.0</v>
      </c>
      <c r="B10620" s="19" t="str">
        <f t="shared" si="1"/>
        <v>Jun</v>
      </c>
      <c r="C10620" s="20" t="s">
        <v>57</v>
      </c>
      <c r="D10620" s="19" t="s">
        <v>80</v>
      </c>
      <c r="E10620" s="19" t="s">
        <v>34</v>
      </c>
      <c r="F10620" s="21">
        <v>3.0</v>
      </c>
      <c r="G10620" s="22">
        <v>73940.0</v>
      </c>
      <c r="H10620" s="15" t="str">
        <f t="shared" si="2"/>
        <v>High Range</v>
      </c>
      <c r="I10620" s="22">
        <v>79721.0</v>
      </c>
      <c r="J10620" s="23">
        <f t="shared" si="3"/>
        <v>0.9274846026</v>
      </c>
      <c r="K10620" s="24" t="str">
        <f t="shared" si="4"/>
        <v>Target Not Meet</v>
      </c>
    </row>
    <row r="10621" ht="22.5" customHeight="1">
      <c r="A10621" s="18">
        <v>45810.0</v>
      </c>
      <c r="B10621" s="19" t="str">
        <f t="shared" si="1"/>
        <v>Jun</v>
      </c>
      <c r="C10621" s="20" t="s">
        <v>57</v>
      </c>
      <c r="D10621" s="19" t="s">
        <v>85</v>
      </c>
      <c r="E10621" s="19" t="s">
        <v>23</v>
      </c>
      <c r="F10621" s="21">
        <v>2.0</v>
      </c>
      <c r="G10621" s="22">
        <v>35553.0</v>
      </c>
      <c r="H10621" s="15" t="str">
        <f t="shared" si="2"/>
        <v>Base Range</v>
      </c>
      <c r="I10621" s="22">
        <v>41484.0</v>
      </c>
      <c r="J10621" s="23">
        <f t="shared" si="3"/>
        <v>0.8570292161</v>
      </c>
      <c r="K10621" s="24" t="str">
        <f t="shared" si="4"/>
        <v>Target Not Meet</v>
      </c>
    </row>
    <row r="10622" ht="22.5" customHeight="1">
      <c r="A10622" s="18">
        <v>45810.0</v>
      </c>
      <c r="B10622" s="19" t="str">
        <f t="shared" si="1"/>
        <v>Jun</v>
      </c>
      <c r="C10622" s="20" t="s">
        <v>57</v>
      </c>
      <c r="D10622" s="19" t="s">
        <v>85</v>
      </c>
      <c r="E10622" s="19" t="s">
        <v>34</v>
      </c>
      <c r="F10622" s="21">
        <v>3.0</v>
      </c>
      <c r="G10622" s="22">
        <v>85264.0</v>
      </c>
      <c r="H10622" s="15" t="str">
        <f t="shared" si="2"/>
        <v>High Range</v>
      </c>
      <c r="I10622" s="22">
        <v>99190.0</v>
      </c>
      <c r="J10622" s="23">
        <f t="shared" si="3"/>
        <v>0.8596027825</v>
      </c>
      <c r="K10622" s="24" t="str">
        <f t="shared" si="4"/>
        <v>Target Not Meet</v>
      </c>
    </row>
    <row r="10623" ht="22.5" customHeight="1">
      <c r="A10623" s="18">
        <v>45810.0</v>
      </c>
      <c r="B10623" s="19" t="str">
        <f t="shared" si="1"/>
        <v>Jun</v>
      </c>
      <c r="C10623" s="20" t="s">
        <v>57</v>
      </c>
      <c r="D10623" s="19" t="s">
        <v>85</v>
      </c>
      <c r="E10623" s="19" t="s">
        <v>23</v>
      </c>
      <c r="F10623" s="21">
        <v>2.0</v>
      </c>
      <c r="G10623" s="22">
        <v>41089.0</v>
      </c>
      <c r="H10623" s="15" t="str">
        <f t="shared" si="2"/>
        <v>Base Range</v>
      </c>
      <c r="I10623" s="22">
        <v>49401.0</v>
      </c>
      <c r="J10623" s="23">
        <f t="shared" si="3"/>
        <v>0.8317442967</v>
      </c>
      <c r="K10623" s="24" t="str">
        <f t="shared" si="4"/>
        <v>Target Not Meet</v>
      </c>
    </row>
    <row r="10624" ht="22.5" customHeight="1">
      <c r="A10624" s="18">
        <v>45810.0</v>
      </c>
      <c r="B10624" s="19" t="str">
        <f t="shared" si="1"/>
        <v>Jun</v>
      </c>
      <c r="C10624" s="20" t="s">
        <v>57</v>
      </c>
      <c r="D10624" s="19" t="s">
        <v>85</v>
      </c>
      <c r="E10624" s="19" t="s">
        <v>9</v>
      </c>
      <c r="F10624" s="21">
        <v>4.0</v>
      </c>
      <c r="G10624" s="22">
        <v>74196.0</v>
      </c>
      <c r="H10624" s="15" t="str">
        <f t="shared" si="2"/>
        <v>High Range</v>
      </c>
      <c r="I10624" s="22">
        <v>95673.0</v>
      </c>
      <c r="J10624" s="23">
        <f t="shared" si="3"/>
        <v>0.7755166034</v>
      </c>
      <c r="K10624" s="24" t="str">
        <f t="shared" si="4"/>
        <v>Target Not Meet</v>
      </c>
    </row>
    <row r="10625" ht="22.5" customHeight="1">
      <c r="A10625" s="18">
        <v>45810.0</v>
      </c>
      <c r="B10625" s="19" t="str">
        <f t="shared" si="1"/>
        <v>Jun</v>
      </c>
      <c r="C10625" s="20" t="s">
        <v>13</v>
      </c>
      <c r="D10625" s="19" t="s">
        <v>18</v>
      </c>
      <c r="E10625" s="19" t="s">
        <v>26</v>
      </c>
      <c r="F10625" s="21">
        <v>3.0</v>
      </c>
      <c r="G10625" s="22">
        <v>81724.0</v>
      </c>
      <c r="H10625" s="15" t="str">
        <f t="shared" si="2"/>
        <v>High Range</v>
      </c>
      <c r="I10625" s="22">
        <v>58685.0</v>
      </c>
      <c r="J10625" s="23">
        <f t="shared" si="3"/>
        <v>1.392587544</v>
      </c>
      <c r="K10625" s="24" t="str">
        <f t="shared" si="4"/>
        <v>Over Achived</v>
      </c>
    </row>
    <row r="10626" ht="22.5" customHeight="1">
      <c r="A10626" s="18">
        <v>45810.0</v>
      </c>
      <c r="B10626" s="19" t="str">
        <f t="shared" si="1"/>
        <v>Jun</v>
      </c>
      <c r="C10626" s="20" t="s">
        <v>57</v>
      </c>
      <c r="D10626" s="19" t="s">
        <v>85</v>
      </c>
      <c r="E10626" s="19" t="s">
        <v>19</v>
      </c>
      <c r="F10626" s="21">
        <v>2.0</v>
      </c>
      <c r="G10626" s="22">
        <v>48470.0</v>
      </c>
      <c r="H10626" s="15" t="str">
        <f t="shared" si="2"/>
        <v>Base Range</v>
      </c>
      <c r="I10626" s="22">
        <v>58171.0</v>
      </c>
      <c r="J10626" s="23">
        <f t="shared" si="3"/>
        <v>0.8332330543</v>
      </c>
      <c r="K10626" s="24" t="str">
        <f t="shared" si="4"/>
        <v>Target Not Meet</v>
      </c>
    </row>
    <row r="10627" ht="22.5" customHeight="1">
      <c r="A10627" s="18">
        <v>45810.0</v>
      </c>
      <c r="B10627" s="19" t="str">
        <f t="shared" si="1"/>
        <v>Jun</v>
      </c>
      <c r="C10627" s="20" t="s">
        <v>57</v>
      </c>
      <c r="D10627" s="25" t="s">
        <v>62</v>
      </c>
      <c r="E10627" s="19" t="s">
        <v>63</v>
      </c>
      <c r="F10627" s="21">
        <v>1.0</v>
      </c>
      <c r="G10627" s="22">
        <v>33216.0</v>
      </c>
      <c r="H10627" s="15" t="str">
        <f t="shared" si="2"/>
        <v>Base Range</v>
      </c>
      <c r="I10627" s="22">
        <v>24641.0</v>
      </c>
      <c r="J10627" s="23">
        <f t="shared" si="3"/>
        <v>1.34799724</v>
      </c>
      <c r="K10627" s="24" t="str">
        <f t="shared" si="4"/>
        <v>Over Achived</v>
      </c>
    </row>
    <row r="10628" ht="22.5" customHeight="1">
      <c r="A10628" s="18">
        <v>45810.0</v>
      </c>
      <c r="B10628" s="19" t="str">
        <f t="shared" si="1"/>
        <v>Jun</v>
      </c>
      <c r="C10628" s="20" t="s">
        <v>13</v>
      </c>
      <c r="D10628" s="19" t="s">
        <v>18</v>
      </c>
      <c r="E10628" s="19" t="s">
        <v>34</v>
      </c>
      <c r="F10628" s="21">
        <v>3.0</v>
      </c>
      <c r="G10628" s="22">
        <v>103813.0</v>
      </c>
      <c r="H10628" s="15" t="str">
        <f t="shared" si="2"/>
        <v>Very High Range</v>
      </c>
      <c r="I10628" s="22">
        <v>80333.0</v>
      </c>
      <c r="J10628" s="23">
        <f t="shared" si="3"/>
        <v>1.29228337</v>
      </c>
      <c r="K10628" s="24" t="str">
        <f t="shared" si="4"/>
        <v>Over Achived</v>
      </c>
    </row>
    <row r="10629" ht="22.5" customHeight="1">
      <c r="A10629" s="18">
        <v>45810.0</v>
      </c>
      <c r="B10629" s="19" t="str">
        <f t="shared" si="1"/>
        <v>Jun</v>
      </c>
      <c r="C10629" s="20" t="s">
        <v>92</v>
      </c>
      <c r="D10629" s="19" t="s">
        <v>144</v>
      </c>
      <c r="E10629" s="19" t="s">
        <v>9</v>
      </c>
      <c r="F10629" s="21">
        <v>6.0</v>
      </c>
      <c r="G10629" s="22">
        <v>135317.0</v>
      </c>
      <c r="H10629" s="15" t="str">
        <f t="shared" si="2"/>
        <v>Very High Range</v>
      </c>
      <c r="I10629" s="22">
        <v>127581.0</v>
      </c>
      <c r="J10629" s="23">
        <f t="shared" si="3"/>
        <v>1.060635988</v>
      </c>
      <c r="K10629" s="24" t="str">
        <f t="shared" si="4"/>
        <v>Over Achived</v>
      </c>
    </row>
    <row r="10630" ht="22.5" customHeight="1">
      <c r="A10630" s="18">
        <v>45810.0</v>
      </c>
      <c r="B10630" s="19" t="str">
        <f t="shared" si="1"/>
        <v>Jun</v>
      </c>
      <c r="C10630" s="20" t="s">
        <v>13</v>
      </c>
      <c r="D10630" s="19" t="s">
        <v>14</v>
      </c>
      <c r="E10630" s="19" t="s">
        <v>38</v>
      </c>
      <c r="F10630" s="21">
        <v>3.0</v>
      </c>
      <c r="G10630" s="22">
        <v>79070.0</v>
      </c>
      <c r="H10630" s="15" t="str">
        <f t="shared" si="2"/>
        <v>High Range</v>
      </c>
      <c r="I10630" s="22">
        <v>65693.0</v>
      </c>
      <c r="J10630" s="23">
        <f t="shared" si="3"/>
        <v>1.203629002</v>
      </c>
      <c r="K10630" s="24" t="str">
        <f t="shared" si="4"/>
        <v>Over Achived</v>
      </c>
    </row>
    <row r="10631" ht="22.5" customHeight="1">
      <c r="A10631" s="18">
        <v>45810.0</v>
      </c>
      <c r="B10631" s="19" t="str">
        <f t="shared" si="1"/>
        <v>Jun</v>
      </c>
      <c r="C10631" s="20" t="s">
        <v>7</v>
      </c>
      <c r="D10631" s="19" t="s">
        <v>8</v>
      </c>
      <c r="E10631" s="19" t="s">
        <v>23</v>
      </c>
      <c r="F10631" s="21">
        <v>3.0</v>
      </c>
      <c r="G10631" s="22">
        <v>96697.0</v>
      </c>
      <c r="H10631" s="15" t="str">
        <f t="shared" si="2"/>
        <v>Very High Range</v>
      </c>
      <c r="I10631" s="22">
        <v>80691.0</v>
      </c>
      <c r="J10631" s="23">
        <f t="shared" si="3"/>
        <v>1.198361651</v>
      </c>
      <c r="K10631" s="24" t="str">
        <f t="shared" si="4"/>
        <v>Over Achived</v>
      </c>
    </row>
    <row r="10632" ht="22.5" customHeight="1">
      <c r="A10632" s="18">
        <v>45810.0</v>
      </c>
      <c r="B10632" s="19" t="str">
        <f t="shared" si="1"/>
        <v>Jun</v>
      </c>
      <c r="C10632" s="20" t="s">
        <v>7</v>
      </c>
      <c r="D10632" s="19" t="s">
        <v>8</v>
      </c>
      <c r="E10632" s="19" t="s">
        <v>34</v>
      </c>
      <c r="F10632" s="21">
        <v>8.0</v>
      </c>
      <c r="G10632" s="22">
        <v>180261.0</v>
      </c>
      <c r="H10632" s="15" t="str">
        <f t="shared" si="2"/>
        <v>Very High Range</v>
      </c>
      <c r="I10632" s="22">
        <v>159894.0</v>
      </c>
      <c r="J10632" s="23">
        <f t="shared" si="3"/>
        <v>1.127378138</v>
      </c>
      <c r="K10632" s="24" t="str">
        <f t="shared" si="4"/>
        <v>Over Achived</v>
      </c>
    </row>
    <row r="10633" ht="22.5" customHeight="1">
      <c r="A10633" s="18">
        <v>45810.0</v>
      </c>
      <c r="B10633" s="19" t="str">
        <f t="shared" si="1"/>
        <v>Jun</v>
      </c>
      <c r="C10633" s="20" t="s">
        <v>7</v>
      </c>
      <c r="D10633" s="19" t="s">
        <v>106</v>
      </c>
      <c r="E10633" s="19" t="s">
        <v>9</v>
      </c>
      <c r="F10633" s="21">
        <v>6.0</v>
      </c>
      <c r="G10633" s="22">
        <v>167739.0</v>
      </c>
      <c r="H10633" s="15" t="str">
        <f t="shared" si="2"/>
        <v>Very High Range</v>
      </c>
      <c r="I10633" s="22">
        <v>132967.0</v>
      </c>
      <c r="J10633" s="23">
        <f t="shared" si="3"/>
        <v>1.261508495</v>
      </c>
      <c r="K10633" s="24" t="str">
        <f t="shared" si="4"/>
        <v>Over Achived</v>
      </c>
    </row>
    <row r="10634" ht="22.5" customHeight="1">
      <c r="A10634" s="18">
        <v>45810.0</v>
      </c>
      <c r="B10634" s="19" t="str">
        <f t="shared" si="1"/>
        <v>Jun</v>
      </c>
      <c r="C10634" s="20" t="s">
        <v>7</v>
      </c>
      <c r="D10634" s="19" t="s">
        <v>106</v>
      </c>
      <c r="E10634" s="19" t="s">
        <v>19</v>
      </c>
      <c r="F10634" s="21">
        <v>5.0</v>
      </c>
      <c r="G10634" s="22">
        <v>100580.0</v>
      </c>
      <c r="H10634" s="15" t="str">
        <f t="shared" si="2"/>
        <v>Very High Range</v>
      </c>
      <c r="I10634" s="22">
        <v>79259.0</v>
      </c>
      <c r="J10634" s="23">
        <f t="shared" si="3"/>
        <v>1.269004151</v>
      </c>
      <c r="K10634" s="24" t="str">
        <f t="shared" si="4"/>
        <v>Over Achived</v>
      </c>
    </row>
    <row r="10635" ht="22.5" customHeight="1">
      <c r="A10635" s="18">
        <v>45810.0</v>
      </c>
      <c r="B10635" s="19" t="str">
        <f t="shared" si="1"/>
        <v>Jun</v>
      </c>
      <c r="C10635" s="20" t="s">
        <v>7</v>
      </c>
      <c r="D10635" s="19" t="s">
        <v>106</v>
      </c>
      <c r="E10635" s="19" t="s">
        <v>19</v>
      </c>
      <c r="F10635" s="21">
        <v>4.0</v>
      </c>
      <c r="G10635" s="22">
        <v>93027.0</v>
      </c>
      <c r="H10635" s="15" t="str">
        <f t="shared" si="2"/>
        <v>Very High Range</v>
      </c>
      <c r="I10635" s="22">
        <v>68222.0</v>
      </c>
      <c r="J10635" s="23">
        <f t="shared" si="3"/>
        <v>1.36359239</v>
      </c>
      <c r="K10635" s="24" t="str">
        <f t="shared" si="4"/>
        <v>Over Achived</v>
      </c>
    </row>
    <row r="10636" ht="22.5" customHeight="1">
      <c r="A10636" s="18">
        <v>45810.0</v>
      </c>
      <c r="B10636" s="19" t="str">
        <f t="shared" si="1"/>
        <v>Jun</v>
      </c>
      <c r="C10636" s="20" t="s">
        <v>7</v>
      </c>
      <c r="D10636" s="19" t="s">
        <v>106</v>
      </c>
      <c r="E10636" s="19" t="s">
        <v>34</v>
      </c>
      <c r="F10636" s="21">
        <v>8.0</v>
      </c>
      <c r="G10636" s="22">
        <v>200278.0</v>
      </c>
      <c r="H10636" s="15" t="str">
        <f t="shared" si="2"/>
        <v>Very High Range</v>
      </c>
      <c r="I10636" s="22">
        <v>140304.0</v>
      </c>
      <c r="J10636" s="23">
        <f t="shared" si="3"/>
        <v>1.427457521</v>
      </c>
      <c r="K10636" s="24" t="str">
        <f t="shared" si="4"/>
        <v>Over Achived</v>
      </c>
    </row>
    <row r="10637" ht="22.5" customHeight="1">
      <c r="A10637" s="18">
        <v>45810.0</v>
      </c>
      <c r="B10637" s="19" t="str">
        <f t="shared" si="1"/>
        <v>Jun</v>
      </c>
      <c r="C10637" s="20" t="s">
        <v>13</v>
      </c>
      <c r="D10637" s="19" t="s">
        <v>14</v>
      </c>
      <c r="E10637" s="19" t="s">
        <v>26</v>
      </c>
      <c r="F10637" s="21">
        <v>4.0</v>
      </c>
      <c r="G10637" s="22">
        <v>81624.0</v>
      </c>
      <c r="H10637" s="15" t="str">
        <f t="shared" si="2"/>
        <v>High Range</v>
      </c>
      <c r="I10637" s="22">
        <v>64152.0</v>
      </c>
      <c r="J10637" s="23">
        <f t="shared" si="3"/>
        <v>1.272353161</v>
      </c>
      <c r="K10637" s="24" t="str">
        <f t="shared" si="4"/>
        <v>Over Achived</v>
      </c>
    </row>
    <row r="10638" ht="22.5" customHeight="1">
      <c r="A10638" s="18">
        <v>45810.0</v>
      </c>
      <c r="B10638" s="19" t="str">
        <f t="shared" si="1"/>
        <v>Jun</v>
      </c>
      <c r="C10638" s="20" t="s">
        <v>7</v>
      </c>
      <c r="D10638" s="19" t="s">
        <v>118</v>
      </c>
      <c r="E10638" s="19" t="s">
        <v>38</v>
      </c>
      <c r="F10638" s="21">
        <v>6.0</v>
      </c>
      <c r="G10638" s="22">
        <v>105207.0</v>
      </c>
      <c r="H10638" s="15" t="str">
        <f t="shared" si="2"/>
        <v>Very High Range</v>
      </c>
      <c r="I10638" s="22">
        <v>95337.0</v>
      </c>
      <c r="J10638" s="23">
        <f t="shared" si="3"/>
        <v>1.103527487</v>
      </c>
      <c r="K10638" s="24" t="str">
        <f t="shared" si="4"/>
        <v>Over Achived</v>
      </c>
    </row>
    <row r="10639" ht="22.5" customHeight="1">
      <c r="A10639" s="18">
        <v>45810.0</v>
      </c>
      <c r="B10639" s="19" t="str">
        <f t="shared" si="1"/>
        <v>Jun</v>
      </c>
      <c r="C10639" s="20" t="s">
        <v>7</v>
      </c>
      <c r="D10639" s="19" t="s">
        <v>126</v>
      </c>
      <c r="E10639" s="19" t="s">
        <v>26</v>
      </c>
      <c r="F10639" s="21">
        <v>9.0</v>
      </c>
      <c r="G10639" s="22">
        <v>258826.0</v>
      </c>
      <c r="H10639" s="15" t="str">
        <f t="shared" si="2"/>
        <v>Very High Range</v>
      </c>
      <c r="I10639" s="22">
        <v>217715.0</v>
      </c>
      <c r="J10639" s="23">
        <f t="shared" si="3"/>
        <v>1.188829433</v>
      </c>
      <c r="K10639" s="24" t="str">
        <f t="shared" si="4"/>
        <v>Over Achived</v>
      </c>
    </row>
    <row r="10640" ht="22.5" customHeight="1">
      <c r="A10640" s="18">
        <v>45810.0</v>
      </c>
      <c r="B10640" s="19" t="str">
        <f t="shared" si="1"/>
        <v>Jun</v>
      </c>
      <c r="C10640" s="20" t="s">
        <v>7</v>
      </c>
      <c r="D10640" s="19" t="s">
        <v>126</v>
      </c>
      <c r="E10640" s="19" t="s">
        <v>68</v>
      </c>
      <c r="F10640" s="21">
        <v>4.0</v>
      </c>
      <c r="G10640" s="22">
        <v>84965.0</v>
      </c>
      <c r="H10640" s="15" t="str">
        <f t="shared" si="2"/>
        <v>High Range</v>
      </c>
      <c r="I10640" s="22">
        <v>63287.0</v>
      </c>
      <c r="J10640" s="23">
        <f t="shared" si="3"/>
        <v>1.342534802</v>
      </c>
      <c r="K10640" s="24" t="str">
        <f t="shared" si="4"/>
        <v>Over Achived</v>
      </c>
    </row>
    <row r="10641" ht="22.5" customHeight="1">
      <c r="A10641" s="18">
        <v>45810.0</v>
      </c>
      <c r="B10641" s="19" t="str">
        <f t="shared" si="1"/>
        <v>Jun</v>
      </c>
      <c r="C10641" s="20" t="s">
        <v>7</v>
      </c>
      <c r="D10641" s="19" t="s">
        <v>131</v>
      </c>
      <c r="E10641" s="19" t="s">
        <v>34</v>
      </c>
      <c r="F10641" s="21">
        <v>6.0</v>
      </c>
      <c r="G10641" s="22">
        <v>199419.0</v>
      </c>
      <c r="H10641" s="15" t="str">
        <f t="shared" si="2"/>
        <v>Very High Range</v>
      </c>
      <c r="I10641" s="22">
        <v>142035.0</v>
      </c>
      <c r="J10641" s="23">
        <f t="shared" si="3"/>
        <v>1.404013095</v>
      </c>
      <c r="K10641" s="24" t="str">
        <f t="shared" si="4"/>
        <v>Over Achived</v>
      </c>
    </row>
    <row r="10642" ht="22.5" customHeight="1">
      <c r="A10642" s="18">
        <v>45810.0</v>
      </c>
      <c r="B10642" s="19" t="str">
        <f t="shared" si="1"/>
        <v>Jun</v>
      </c>
      <c r="C10642" s="20" t="s">
        <v>7</v>
      </c>
      <c r="D10642" s="19" t="s">
        <v>131</v>
      </c>
      <c r="E10642" s="19" t="s">
        <v>23</v>
      </c>
      <c r="F10642" s="21">
        <v>4.0</v>
      </c>
      <c r="G10642" s="22">
        <v>90009.0</v>
      </c>
      <c r="H10642" s="15" t="str">
        <f t="shared" si="2"/>
        <v>Very High Range</v>
      </c>
      <c r="I10642" s="22">
        <v>68518.0</v>
      </c>
      <c r="J10642" s="23">
        <f t="shared" si="3"/>
        <v>1.313654806</v>
      </c>
      <c r="K10642" s="24" t="str">
        <f t="shared" si="4"/>
        <v>Over Achived</v>
      </c>
    </row>
    <row r="10643" ht="22.5" customHeight="1">
      <c r="A10643" s="18">
        <v>45810.0</v>
      </c>
      <c r="B10643" s="19" t="str">
        <f t="shared" si="1"/>
        <v>Jun</v>
      </c>
      <c r="C10643" s="20" t="s">
        <v>92</v>
      </c>
      <c r="D10643" s="19" t="s">
        <v>158</v>
      </c>
      <c r="E10643" s="19" t="s">
        <v>63</v>
      </c>
      <c r="F10643" s="21">
        <v>1.0</v>
      </c>
      <c r="G10643" s="22">
        <v>24898.0</v>
      </c>
      <c r="H10643" s="15" t="str">
        <f t="shared" si="2"/>
        <v>Base Range</v>
      </c>
      <c r="I10643" s="22">
        <v>23268.0</v>
      </c>
      <c r="J10643" s="23">
        <f t="shared" si="3"/>
        <v>1.070053292</v>
      </c>
      <c r="K10643" s="24" t="str">
        <f t="shared" si="4"/>
        <v>Over Achived</v>
      </c>
    </row>
    <row r="10644" ht="22.5" customHeight="1">
      <c r="A10644" s="18">
        <v>45810.0</v>
      </c>
      <c r="B10644" s="19" t="str">
        <f t="shared" si="1"/>
        <v>Jun</v>
      </c>
      <c r="C10644" s="20" t="s">
        <v>92</v>
      </c>
      <c r="D10644" s="19" t="s">
        <v>158</v>
      </c>
      <c r="E10644" s="19" t="s">
        <v>38</v>
      </c>
      <c r="F10644" s="21">
        <v>4.0</v>
      </c>
      <c r="G10644" s="22">
        <v>94323.0</v>
      </c>
      <c r="H10644" s="15" t="str">
        <f t="shared" si="2"/>
        <v>Very High Range</v>
      </c>
      <c r="I10644" s="22">
        <v>67836.0</v>
      </c>
      <c r="J10644" s="23">
        <f t="shared" si="3"/>
        <v>1.390456395</v>
      </c>
      <c r="K10644" s="24" t="str">
        <f t="shared" si="4"/>
        <v>Over Achived</v>
      </c>
    </row>
    <row r="10645" ht="22.5" customHeight="1">
      <c r="A10645" s="18">
        <v>45810.0</v>
      </c>
      <c r="B10645" s="19" t="str">
        <f t="shared" si="1"/>
        <v>Jun</v>
      </c>
      <c r="C10645" s="20" t="s">
        <v>7</v>
      </c>
      <c r="D10645" s="19" t="s">
        <v>118</v>
      </c>
      <c r="E10645" s="19" t="s">
        <v>68</v>
      </c>
      <c r="F10645" s="21">
        <v>4.0</v>
      </c>
      <c r="G10645" s="22">
        <v>78609.0</v>
      </c>
      <c r="H10645" s="15" t="str">
        <f t="shared" si="2"/>
        <v>High Range</v>
      </c>
      <c r="I10645" s="22">
        <v>72080.0</v>
      </c>
      <c r="J10645" s="23">
        <f t="shared" si="3"/>
        <v>1.090579911</v>
      </c>
      <c r="K10645" s="24" t="str">
        <f t="shared" si="4"/>
        <v>Over Achived</v>
      </c>
    </row>
    <row r="10646" ht="22.5" customHeight="1">
      <c r="A10646" s="18">
        <v>45810.0</v>
      </c>
      <c r="B10646" s="19" t="str">
        <f t="shared" si="1"/>
        <v>Jun</v>
      </c>
      <c r="C10646" s="20" t="s">
        <v>92</v>
      </c>
      <c r="D10646" s="19" t="s">
        <v>158</v>
      </c>
      <c r="E10646" s="19" t="s">
        <v>19</v>
      </c>
      <c r="F10646" s="21">
        <v>3.0</v>
      </c>
      <c r="G10646" s="22">
        <v>80850.0</v>
      </c>
      <c r="H10646" s="15" t="str">
        <f t="shared" si="2"/>
        <v>High Range</v>
      </c>
      <c r="I10646" s="22">
        <v>74855.0</v>
      </c>
      <c r="J10646" s="23">
        <f t="shared" si="3"/>
        <v>1.08008817</v>
      </c>
      <c r="K10646" s="24" t="str">
        <f t="shared" si="4"/>
        <v>Over Achived</v>
      </c>
    </row>
    <row r="10647" ht="22.5" customHeight="1">
      <c r="A10647" s="18">
        <v>45810.0</v>
      </c>
      <c r="B10647" s="19" t="str">
        <f t="shared" si="1"/>
        <v>Jun</v>
      </c>
      <c r="C10647" s="20" t="s">
        <v>92</v>
      </c>
      <c r="D10647" s="19" t="s">
        <v>158</v>
      </c>
      <c r="E10647" s="19" t="s">
        <v>19</v>
      </c>
      <c r="F10647" s="21">
        <v>3.0</v>
      </c>
      <c r="G10647" s="22">
        <v>85521.0</v>
      </c>
      <c r="H10647" s="15" t="str">
        <f t="shared" si="2"/>
        <v>High Range</v>
      </c>
      <c r="I10647" s="22">
        <v>71542.0</v>
      </c>
      <c r="J10647" s="23">
        <f t="shared" si="3"/>
        <v>1.195395712</v>
      </c>
      <c r="K10647" s="24" t="str">
        <f t="shared" si="4"/>
        <v>Over Achived</v>
      </c>
    </row>
    <row r="10648" ht="22.5" customHeight="1">
      <c r="A10648" s="18">
        <v>45810.0</v>
      </c>
      <c r="B10648" s="19" t="str">
        <f t="shared" si="1"/>
        <v>Jun</v>
      </c>
      <c r="C10648" s="20" t="s">
        <v>92</v>
      </c>
      <c r="D10648" s="19" t="s">
        <v>93</v>
      </c>
      <c r="E10648" s="19" t="s">
        <v>26</v>
      </c>
      <c r="F10648" s="21">
        <v>5.0</v>
      </c>
      <c r="G10648" s="22">
        <v>117443.0</v>
      </c>
      <c r="H10648" s="15" t="str">
        <f t="shared" si="2"/>
        <v>Very High Range</v>
      </c>
      <c r="I10648" s="22">
        <v>149215.0</v>
      </c>
      <c r="J10648" s="23">
        <f t="shared" si="3"/>
        <v>0.7870723453</v>
      </c>
      <c r="K10648" s="24" t="str">
        <f t="shared" si="4"/>
        <v>Target Not Meet</v>
      </c>
    </row>
    <row r="10649" ht="22.5" customHeight="1">
      <c r="A10649" s="18">
        <v>45810.0</v>
      </c>
      <c r="B10649" s="19" t="str">
        <f t="shared" si="1"/>
        <v>Jun</v>
      </c>
      <c r="C10649" s="20" t="s">
        <v>92</v>
      </c>
      <c r="D10649" s="19" t="s">
        <v>93</v>
      </c>
      <c r="E10649" s="19" t="s">
        <v>19</v>
      </c>
      <c r="F10649" s="21">
        <v>4.0</v>
      </c>
      <c r="G10649" s="22">
        <v>84678.0</v>
      </c>
      <c r="H10649" s="15" t="str">
        <f t="shared" si="2"/>
        <v>High Range</v>
      </c>
      <c r="I10649" s="22">
        <v>93610.0</v>
      </c>
      <c r="J10649" s="23">
        <f t="shared" si="3"/>
        <v>0.9045828437</v>
      </c>
      <c r="K10649" s="24" t="str">
        <f t="shared" si="4"/>
        <v>Target Not Meet</v>
      </c>
    </row>
    <row r="10650" ht="22.5" customHeight="1">
      <c r="A10650" s="18">
        <v>45810.0</v>
      </c>
      <c r="B10650" s="19" t="str">
        <f t="shared" si="1"/>
        <v>Jun</v>
      </c>
      <c r="C10650" s="20" t="s">
        <v>92</v>
      </c>
      <c r="D10650" s="19" t="s">
        <v>93</v>
      </c>
      <c r="E10650" s="19" t="s">
        <v>38</v>
      </c>
      <c r="F10650" s="21">
        <v>4.0</v>
      </c>
      <c r="G10650" s="22">
        <v>85140.0</v>
      </c>
      <c r="H10650" s="15" t="str">
        <f t="shared" si="2"/>
        <v>High Range</v>
      </c>
      <c r="I10650" s="22">
        <v>91965.0</v>
      </c>
      <c r="J10650" s="23">
        <f t="shared" si="3"/>
        <v>0.9257869842</v>
      </c>
      <c r="K10650" s="24" t="str">
        <f t="shared" si="4"/>
        <v>Target Not Meet</v>
      </c>
    </row>
    <row r="10651" ht="22.5" customHeight="1">
      <c r="A10651" s="18">
        <v>45810.0</v>
      </c>
      <c r="B10651" s="19" t="str">
        <f t="shared" si="1"/>
        <v>Jun</v>
      </c>
      <c r="C10651" s="20" t="s">
        <v>92</v>
      </c>
      <c r="D10651" s="19" t="s">
        <v>93</v>
      </c>
      <c r="E10651" s="19" t="s">
        <v>19</v>
      </c>
      <c r="F10651" s="21">
        <v>3.0</v>
      </c>
      <c r="G10651" s="22">
        <v>85632.0</v>
      </c>
      <c r="H10651" s="15" t="str">
        <f t="shared" si="2"/>
        <v>High Range</v>
      </c>
      <c r="I10651" s="22">
        <v>92189.0</v>
      </c>
      <c r="J10651" s="23">
        <f t="shared" si="3"/>
        <v>0.9288743776</v>
      </c>
      <c r="K10651" s="24" t="str">
        <f t="shared" si="4"/>
        <v>Target Not Meet</v>
      </c>
    </row>
    <row r="10652" ht="22.5" customHeight="1">
      <c r="A10652" s="18">
        <v>45810.0</v>
      </c>
      <c r="B10652" s="19" t="str">
        <f t="shared" si="1"/>
        <v>Jun</v>
      </c>
      <c r="C10652" s="20" t="s">
        <v>92</v>
      </c>
      <c r="D10652" s="19" t="s">
        <v>98</v>
      </c>
      <c r="E10652" s="19" t="s">
        <v>9</v>
      </c>
      <c r="F10652" s="21">
        <v>6.0</v>
      </c>
      <c r="G10652" s="22">
        <v>134848.0</v>
      </c>
      <c r="H10652" s="15" t="str">
        <f t="shared" si="2"/>
        <v>Very High Range</v>
      </c>
      <c r="I10652" s="22">
        <v>146218.0</v>
      </c>
      <c r="J10652" s="23">
        <f t="shared" si="3"/>
        <v>0.922239396</v>
      </c>
      <c r="K10652" s="24" t="str">
        <f t="shared" si="4"/>
        <v>Target Not Meet</v>
      </c>
    </row>
    <row r="10653" ht="22.5" customHeight="1">
      <c r="A10653" s="18">
        <v>45810.0</v>
      </c>
      <c r="B10653" s="19" t="str">
        <f t="shared" si="1"/>
        <v>Jun</v>
      </c>
      <c r="C10653" s="20" t="s">
        <v>92</v>
      </c>
      <c r="D10653" s="19" t="s">
        <v>93</v>
      </c>
      <c r="E10653" s="19" t="s">
        <v>9</v>
      </c>
      <c r="F10653" s="21">
        <v>6.0</v>
      </c>
      <c r="G10653" s="22">
        <v>131010.0</v>
      </c>
      <c r="H10653" s="15" t="str">
        <f t="shared" si="2"/>
        <v>Very High Range</v>
      </c>
      <c r="I10653" s="22">
        <v>157748.0</v>
      </c>
      <c r="J10653" s="23">
        <f t="shared" si="3"/>
        <v>0.830501813</v>
      </c>
      <c r="K10653" s="24" t="str">
        <f t="shared" si="4"/>
        <v>Target Not Meet</v>
      </c>
    </row>
    <row r="10654" ht="22.5" customHeight="1">
      <c r="A10654" s="18">
        <v>45810.0</v>
      </c>
      <c r="B10654" s="19" t="str">
        <f t="shared" si="1"/>
        <v>Jun</v>
      </c>
      <c r="C10654" s="20" t="s">
        <v>92</v>
      </c>
      <c r="D10654" s="19" t="s">
        <v>144</v>
      </c>
      <c r="E10654" s="19" t="s">
        <v>26</v>
      </c>
      <c r="F10654" s="21">
        <v>4.0</v>
      </c>
      <c r="G10654" s="22">
        <v>104034.0</v>
      </c>
      <c r="H10654" s="15" t="str">
        <f t="shared" si="2"/>
        <v>Very High Range</v>
      </c>
      <c r="I10654" s="22">
        <v>93956.0</v>
      </c>
      <c r="J10654" s="23">
        <f t="shared" si="3"/>
        <v>1.107262974</v>
      </c>
      <c r="K10654" s="24" t="str">
        <f t="shared" si="4"/>
        <v>Over Achived</v>
      </c>
    </row>
    <row r="10655" ht="22.5" customHeight="1">
      <c r="A10655" s="18">
        <v>45810.0</v>
      </c>
      <c r="B10655" s="19" t="str">
        <f t="shared" si="1"/>
        <v>Jun</v>
      </c>
      <c r="C10655" s="20" t="s">
        <v>92</v>
      </c>
      <c r="D10655" s="25" t="s">
        <v>149</v>
      </c>
      <c r="E10655" s="19" t="s">
        <v>26</v>
      </c>
      <c r="F10655" s="21">
        <v>4.0</v>
      </c>
      <c r="G10655" s="22">
        <v>92781.0</v>
      </c>
      <c r="H10655" s="15" t="str">
        <f t="shared" si="2"/>
        <v>Very High Range</v>
      </c>
      <c r="I10655" s="22">
        <v>80048.0</v>
      </c>
      <c r="J10655" s="23">
        <f t="shared" si="3"/>
        <v>1.15906706</v>
      </c>
      <c r="K10655" s="24" t="str">
        <f t="shared" si="4"/>
        <v>Over Achived</v>
      </c>
    </row>
    <row r="10656" ht="22.5" customHeight="1">
      <c r="A10656" s="18">
        <v>45810.0</v>
      </c>
      <c r="B10656" s="19" t="str">
        <f t="shared" si="1"/>
        <v>Jun</v>
      </c>
      <c r="C10656" s="20" t="s">
        <v>92</v>
      </c>
      <c r="D10656" s="25" t="s">
        <v>149</v>
      </c>
      <c r="E10656" s="19" t="s">
        <v>26</v>
      </c>
      <c r="F10656" s="21">
        <v>4.0</v>
      </c>
      <c r="G10656" s="22">
        <v>110194.0</v>
      </c>
      <c r="H10656" s="15" t="str">
        <f t="shared" si="2"/>
        <v>Very High Range</v>
      </c>
      <c r="I10656" s="22">
        <v>98619.0</v>
      </c>
      <c r="J10656" s="23">
        <f t="shared" si="3"/>
        <v>1.117370892</v>
      </c>
      <c r="K10656" s="24" t="str">
        <f t="shared" si="4"/>
        <v>Over Achived</v>
      </c>
    </row>
    <row r="10657" ht="22.5" customHeight="1">
      <c r="A10657" s="18">
        <v>45810.0</v>
      </c>
      <c r="B10657" s="19" t="str">
        <f t="shared" si="1"/>
        <v>Jun</v>
      </c>
      <c r="C10657" s="20" t="s">
        <v>92</v>
      </c>
      <c r="D10657" s="25" t="s">
        <v>149</v>
      </c>
      <c r="E10657" s="19" t="s">
        <v>9</v>
      </c>
      <c r="F10657" s="21">
        <v>6.0</v>
      </c>
      <c r="G10657" s="22">
        <v>147619.0</v>
      </c>
      <c r="H10657" s="15" t="str">
        <f t="shared" si="2"/>
        <v>Very High Range</v>
      </c>
      <c r="I10657" s="22">
        <v>127160.0</v>
      </c>
      <c r="J10657" s="23">
        <f t="shared" si="3"/>
        <v>1.16089179</v>
      </c>
      <c r="K10657" s="24" t="str">
        <f t="shared" si="4"/>
        <v>Over Achived</v>
      </c>
    </row>
    <row r="10658" ht="22.5" customHeight="1">
      <c r="A10658" s="18">
        <v>45810.0</v>
      </c>
      <c r="B10658" s="19" t="str">
        <f t="shared" si="1"/>
        <v>Jun</v>
      </c>
      <c r="C10658" s="20" t="s">
        <v>92</v>
      </c>
      <c r="D10658" s="25" t="s">
        <v>149</v>
      </c>
      <c r="E10658" s="19" t="s">
        <v>34</v>
      </c>
      <c r="F10658" s="21">
        <v>6.0</v>
      </c>
      <c r="G10658" s="22">
        <v>146635.0</v>
      </c>
      <c r="H10658" s="15" t="str">
        <f t="shared" si="2"/>
        <v>Very High Range</v>
      </c>
      <c r="I10658" s="22">
        <v>104662.0</v>
      </c>
      <c r="J10658" s="23">
        <f t="shared" si="3"/>
        <v>1.401033804</v>
      </c>
      <c r="K10658" s="24" t="str">
        <f t="shared" si="4"/>
        <v>Over Achived</v>
      </c>
    </row>
    <row r="10659" ht="22.5" customHeight="1">
      <c r="A10659" s="18">
        <v>45810.0</v>
      </c>
      <c r="B10659" s="19" t="str">
        <f t="shared" si="1"/>
        <v>Jun</v>
      </c>
      <c r="C10659" s="20" t="s">
        <v>92</v>
      </c>
      <c r="D10659" s="25" t="s">
        <v>149</v>
      </c>
      <c r="E10659" s="19" t="s">
        <v>9</v>
      </c>
      <c r="F10659" s="21">
        <v>5.0</v>
      </c>
      <c r="G10659" s="22">
        <v>158629.0</v>
      </c>
      <c r="H10659" s="15" t="str">
        <f t="shared" si="2"/>
        <v>Very High Range</v>
      </c>
      <c r="I10659" s="22">
        <v>128789.0</v>
      </c>
      <c r="J10659" s="23">
        <f t="shared" si="3"/>
        <v>1.231696806</v>
      </c>
      <c r="K10659" s="24" t="str">
        <f t="shared" si="4"/>
        <v>Over Achived</v>
      </c>
    </row>
    <row r="10660" ht="22.5" customHeight="1">
      <c r="A10660" s="18">
        <v>45810.0</v>
      </c>
      <c r="B10660" s="19" t="str">
        <f t="shared" si="1"/>
        <v>Jun</v>
      </c>
      <c r="C10660" s="20" t="s">
        <v>92</v>
      </c>
      <c r="D10660" s="19" t="s">
        <v>98</v>
      </c>
      <c r="E10660" s="19" t="s">
        <v>38</v>
      </c>
      <c r="F10660" s="21">
        <v>4.0</v>
      </c>
      <c r="G10660" s="22">
        <v>83930.0</v>
      </c>
      <c r="H10660" s="15" t="str">
        <f t="shared" si="2"/>
        <v>High Range</v>
      </c>
      <c r="I10660" s="22">
        <v>103136.0</v>
      </c>
      <c r="J10660" s="23">
        <f t="shared" si="3"/>
        <v>0.8137798635</v>
      </c>
      <c r="K10660" s="24" t="str">
        <f t="shared" si="4"/>
        <v>Target Not Meet</v>
      </c>
    </row>
    <row r="10661" ht="22.5" customHeight="1">
      <c r="A10661" s="18">
        <v>45811.0</v>
      </c>
      <c r="B10661" s="19" t="str">
        <f t="shared" si="1"/>
        <v>Jun</v>
      </c>
      <c r="C10661" s="20" t="s">
        <v>13</v>
      </c>
      <c r="D10661" s="19" t="s">
        <v>29</v>
      </c>
      <c r="E10661" s="19" t="s">
        <v>26</v>
      </c>
      <c r="F10661" s="21">
        <v>3.0</v>
      </c>
      <c r="G10661" s="22">
        <v>60165.0</v>
      </c>
      <c r="H10661" s="15" t="str">
        <f t="shared" si="2"/>
        <v>Medium Range</v>
      </c>
      <c r="I10661" s="22">
        <v>72584.0</v>
      </c>
      <c r="J10661" s="23">
        <f t="shared" si="3"/>
        <v>0.8289016863</v>
      </c>
      <c r="K10661" s="24" t="str">
        <f t="shared" si="4"/>
        <v>Target Not Meet</v>
      </c>
    </row>
    <row r="10662" ht="22.5" customHeight="1">
      <c r="A10662" s="18">
        <v>45811.0</v>
      </c>
      <c r="B10662" s="19" t="str">
        <f t="shared" si="1"/>
        <v>Jun</v>
      </c>
      <c r="C10662" s="20" t="s">
        <v>13</v>
      </c>
      <c r="D10662" s="19" t="s">
        <v>169</v>
      </c>
      <c r="E10662" s="19" t="s">
        <v>23</v>
      </c>
      <c r="F10662" s="21">
        <v>2.0</v>
      </c>
      <c r="G10662" s="22">
        <v>49737.0</v>
      </c>
      <c r="H10662" s="15" t="str">
        <f t="shared" si="2"/>
        <v>Base Range</v>
      </c>
      <c r="I10662" s="22">
        <v>59268.0</v>
      </c>
      <c r="J10662" s="23">
        <f t="shared" si="3"/>
        <v>0.8391880948</v>
      </c>
      <c r="K10662" s="24" t="str">
        <f t="shared" si="4"/>
        <v>Target Not Meet</v>
      </c>
    </row>
    <row r="10663" ht="22.5" customHeight="1">
      <c r="A10663" s="18">
        <v>45811.0</v>
      </c>
      <c r="B10663" s="19" t="str">
        <f t="shared" si="1"/>
        <v>Jun</v>
      </c>
      <c r="C10663" s="20" t="s">
        <v>13</v>
      </c>
      <c r="D10663" s="19" t="s">
        <v>169</v>
      </c>
      <c r="E10663" s="19" t="s">
        <v>26</v>
      </c>
      <c r="F10663" s="21">
        <v>2.0</v>
      </c>
      <c r="G10663" s="22">
        <v>64976.0</v>
      </c>
      <c r="H10663" s="15" t="str">
        <f t="shared" si="2"/>
        <v>Medium Range</v>
      </c>
      <c r="I10663" s="22">
        <v>82331.0</v>
      </c>
      <c r="J10663" s="23">
        <f t="shared" si="3"/>
        <v>0.7892045524</v>
      </c>
      <c r="K10663" s="24" t="str">
        <f t="shared" si="4"/>
        <v>Target Not Meet</v>
      </c>
    </row>
    <row r="10664" ht="22.5" customHeight="1">
      <c r="A10664" s="18">
        <v>45811.0</v>
      </c>
      <c r="B10664" s="19" t="str">
        <f t="shared" si="1"/>
        <v>Jun</v>
      </c>
      <c r="C10664" s="20" t="s">
        <v>13</v>
      </c>
      <c r="D10664" s="19" t="s">
        <v>37</v>
      </c>
      <c r="E10664" s="19" t="s">
        <v>63</v>
      </c>
      <c r="F10664" s="21">
        <v>4.0</v>
      </c>
      <c r="G10664" s="22">
        <v>99928.0</v>
      </c>
      <c r="H10664" s="15" t="str">
        <f t="shared" si="2"/>
        <v>Very High Range</v>
      </c>
      <c r="I10664" s="22">
        <v>127958.0</v>
      </c>
      <c r="J10664" s="23">
        <f t="shared" si="3"/>
        <v>0.7809437472</v>
      </c>
      <c r="K10664" s="24" t="str">
        <f t="shared" si="4"/>
        <v>Target Not Meet</v>
      </c>
    </row>
    <row r="10665" ht="22.5" customHeight="1">
      <c r="A10665" s="18">
        <v>45811.0</v>
      </c>
      <c r="B10665" s="19" t="str">
        <f t="shared" si="1"/>
        <v>Jun</v>
      </c>
      <c r="C10665" s="20" t="s">
        <v>13</v>
      </c>
      <c r="D10665" s="19" t="s">
        <v>37</v>
      </c>
      <c r="E10665" s="19" t="s">
        <v>9</v>
      </c>
      <c r="F10665" s="21">
        <v>4.0</v>
      </c>
      <c r="G10665" s="22">
        <v>94401.0</v>
      </c>
      <c r="H10665" s="15" t="str">
        <f t="shared" si="2"/>
        <v>Very High Range</v>
      </c>
      <c r="I10665" s="22">
        <v>101371.0</v>
      </c>
      <c r="J10665" s="23">
        <f t="shared" si="3"/>
        <v>0.9312426631</v>
      </c>
      <c r="K10665" s="24" t="str">
        <f t="shared" si="4"/>
        <v>Target Not Meet</v>
      </c>
    </row>
    <row r="10666" ht="22.5" customHeight="1">
      <c r="A10666" s="18">
        <v>45811.0</v>
      </c>
      <c r="B10666" s="19" t="str">
        <f t="shared" si="1"/>
        <v>Jun</v>
      </c>
      <c r="C10666" s="20" t="s">
        <v>13</v>
      </c>
      <c r="D10666" s="19" t="s">
        <v>29</v>
      </c>
      <c r="E10666" s="19" t="s">
        <v>19</v>
      </c>
      <c r="F10666" s="21">
        <v>3.0</v>
      </c>
      <c r="G10666" s="22">
        <v>52213.0</v>
      </c>
      <c r="H10666" s="15" t="str">
        <f t="shared" si="2"/>
        <v>Medium Range</v>
      </c>
      <c r="I10666" s="22">
        <v>60742.0</v>
      </c>
      <c r="J10666" s="23">
        <f t="shared" si="3"/>
        <v>0.8595864476</v>
      </c>
      <c r="K10666" s="24" t="str">
        <f t="shared" si="4"/>
        <v>Target Not Meet</v>
      </c>
    </row>
    <row r="10667" ht="22.5" customHeight="1">
      <c r="A10667" s="18">
        <v>45811.0</v>
      </c>
      <c r="B10667" s="19" t="str">
        <f t="shared" si="1"/>
        <v>Jun</v>
      </c>
      <c r="C10667" s="20" t="s">
        <v>13</v>
      </c>
      <c r="D10667" s="19" t="s">
        <v>18</v>
      </c>
      <c r="E10667" s="19" t="s">
        <v>34</v>
      </c>
      <c r="F10667" s="21">
        <v>4.0</v>
      </c>
      <c r="G10667" s="22">
        <v>79048.0</v>
      </c>
      <c r="H10667" s="15" t="str">
        <f t="shared" si="2"/>
        <v>High Range</v>
      </c>
      <c r="I10667" s="22">
        <v>72563.0</v>
      </c>
      <c r="J10667" s="23">
        <f t="shared" si="3"/>
        <v>1.089370616</v>
      </c>
      <c r="K10667" s="24" t="str">
        <f t="shared" si="4"/>
        <v>Over Achived</v>
      </c>
    </row>
    <row r="10668" ht="22.5" customHeight="1">
      <c r="A10668" s="18">
        <v>45811.0</v>
      </c>
      <c r="B10668" s="19" t="str">
        <f t="shared" si="1"/>
        <v>Jun</v>
      </c>
      <c r="C10668" s="20" t="s">
        <v>92</v>
      </c>
      <c r="D10668" s="19" t="s">
        <v>93</v>
      </c>
      <c r="E10668" s="19" t="s">
        <v>68</v>
      </c>
      <c r="F10668" s="21">
        <v>2.0</v>
      </c>
      <c r="G10668" s="22">
        <v>68161.0</v>
      </c>
      <c r="H10668" s="15" t="str">
        <f t="shared" si="2"/>
        <v>Medium Range</v>
      </c>
      <c r="I10668" s="22">
        <v>72090.0</v>
      </c>
      <c r="J10668" s="23">
        <f t="shared" si="3"/>
        <v>0.9454986822</v>
      </c>
      <c r="K10668" s="24" t="str">
        <f t="shared" si="4"/>
        <v>Target Not Meet</v>
      </c>
    </row>
    <row r="10669" ht="22.5" customHeight="1">
      <c r="A10669" s="18">
        <v>45811.0</v>
      </c>
      <c r="B10669" s="19" t="str">
        <f t="shared" si="1"/>
        <v>Jun</v>
      </c>
      <c r="C10669" s="20" t="s">
        <v>13</v>
      </c>
      <c r="D10669" s="19" t="s">
        <v>18</v>
      </c>
      <c r="E10669" s="19" t="s">
        <v>38</v>
      </c>
      <c r="F10669" s="21">
        <v>3.0</v>
      </c>
      <c r="G10669" s="22">
        <v>62926.0</v>
      </c>
      <c r="H10669" s="15" t="str">
        <f t="shared" si="2"/>
        <v>Medium Range</v>
      </c>
      <c r="I10669" s="22">
        <v>47846.0</v>
      </c>
      <c r="J10669" s="23">
        <f t="shared" si="3"/>
        <v>1.315177862</v>
      </c>
      <c r="K10669" s="24" t="str">
        <f t="shared" si="4"/>
        <v>Over Achived</v>
      </c>
    </row>
    <row r="10670" ht="22.5" customHeight="1">
      <c r="A10670" s="18">
        <v>45811.0</v>
      </c>
      <c r="B10670" s="19" t="str">
        <f t="shared" si="1"/>
        <v>Jun</v>
      </c>
      <c r="C10670" s="20" t="s">
        <v>13</v>
      </c>
      <c r="D10670" s="19" t="s">
        <v>18</v>
      </c>
      <c r="E10670" s="19" t="s">
        <v>63</v>
      </c>
      <c r="F10670" s="21">
        <v>3.0</v>
      </c>
      <c r="G10670" s="22">
        <v>103151.0</v>
      </c>
      <c r="H10670" s="15" t="str">
        <f t="shared" si="2"/>
        <v>Very High Range</v>
      </c>
      <c r="I10670" s="22">
        <v>87074.0</v>
      </c>
      <c r="J10670" s="23">
        <f t="shared" si="3"/>
        <v>1.184636057</v>
      </c>
      <c r="K10670" s="24" t="str">
        <f t="shared" si="4"/>
        <v>Over Achived</v>
      </c>
    </row>
    <row r="10671" ht="22.5" customHeight="1">
      <c r="A10671" s="18">
        <v>45811.0</v>
      </c>
      <c r="B10671" s="19" t="str">
        <f t="shared" si="1"/>
        <v>Jun</v>
      </c>
      <c r="C10671" s="20" t="s">
        <v>13</v>
      </c>
      <c r="D10671" s="19" t="s">
        <v>18</v>
      </c>
      <c r="E10671" s="19" t="s">
        <v>68</v>
      </c>
      <c r="F10671" s="21">
        <v>2.0</v>
      </c>
      <c r="G10671" s="22">
        <v>38982.0</v>
      </c>
      <c r="H10671" s="15" t="str">
        <f t="shared" si="2"/>
        <v>Base Range</v>
      </c>
      <c r="I10671" s="22">
        <v>31398.0</v>
      </c>
      <c r="J10671" s="23">
        <f t="shared" si="3"/>
        <v>1.241544047</v>
      </c>
      <c r="K10671" s="24" t="str">
        <f t="shared" si="4"/>
        <v>Over Achived</v>
      </c>
    </row>
    <row r="10672" ht="22.5" customHeight="1">
      <c r="A10672" s="18">
        <v>45811.0</v>
      </c>
      <c r="B10672" s="19" t="str">
        <f t="shared" si="1"/>
        <v>Jun</v>
      </c>
      <c r="C10672" s="20" t="s">
        <v>13</v>
      </c>
      <c r="D10672" s="19" t="s">
        <v>14</v>
      </c>
      <c r="E10672" s="19" t="s">
        <v>23</v>
      </c>
      <c r="F10672" s="21">
        <v>2.0</v>
      </c>
      <c r="G10672" s="22">
        <v>43644.0</v>
      </c>
      <c r="H10672" s="15" t="str">
        <f t="shared" si="2"/>
        <v>Base Range</v>
      </c>
      <c r="I10672" s="22">
        <v>36084.0</v>
      </c>
      <c r="J10672" s="23">
        <f t="shared" si="3"/>
        <v>1.209511141</v>
      </c>
      <c r="K10672" s="24" t="str">
        <f t="shared" si="4"/>
        <v>Over Achived</v>
      </c>
    </row>
    <row r="10673" ht="22.5" customHeight="1">
      <c r="A10673" s="18">
        <v>45811.0</v>
      </c>
      <c r="B10673" s="19" t="str">
        <f t="shared" si="1"/>
        <v>Jun</v>
      </c>
      <c r="C10673" s="20" t="s">
        <v>13</v>
      </c>
      <c r="D10673" s="19" t="s">
        <v>14</v>
      </c>
      <c r="E10673" s="19" t="s">
        <v>38</v>
      </c>
      <c r="F10673" s="21">
        <v>3.0</v>
      </c>
      <c r="G10673" s="22">
        <v>71562.0</v>
      </c>
      <c r="H10673" s="15" t="str">
        <f t="shared" si="2"/>
        <v>High Range</v>
      </c>
      <c r="I10673" s="22">
        <v>62444.0</v>
      </c>
      <c r="J10673" s="23">
        <f t="shared" si="3"/>
        <v>1.146018833</v>
      </c>
      <c r="K10673" s="24" t="str">
        <f t="shared" si="4"/>
        <v>Over Achived</v>
      </c>
    </row>
    <row r="10674" ht="22.5" customHeight="1">
      <c r="A10674" s="18">
        <v>45811.0</v>
      </c>
      <c r="B10674" s="19" t="str">
        <f t="shared" si="1"/>
        <v>Jun</v>
      </c>
      <c r="C10674" s="20" t="s">
        <v>13</v>
      </c>
      <c r="D10674" s="19" t="s">
        <v>169</v>
      </c>
      <c r="E10674" s="19" t="s">
        <v>38</v>
      </c>
      <c r="F10674" s="21">
        <v>3.0</v>
      </c>
      <c r="G10674" s="22">
        <v>70122.0</v>
      </c>
      <c r="H10674" s="15" t="str">
        <f t="shared" si="2"/>
        <v>High Range</v>
      </c>
      <c r="I10674" s="22">
        <v>79769.0</v>
      </c>
      <c r="J10674" s="23">
        <f t="shared" si="3"/>
        <v>0.8790632953</v>
      </c>
      <c r="K10674" s="24" t="str">
        <f t="shared" si="4"/>
        <v>Target Not Meet</v>
      </c>
    </row>
    <row r="10675" ht="22.5" customHeight="1">
      <c r="A10675" s="18">
        <v>45811.0</v>
      </c>
      <c r="B10675" s="19" t="str">
        <f t="shared" si="1"/>
        <v>Jun</v>
      </c>
      <c r="C10675" s="20" t="s">
        <v>13</v>
      </c>
      <c r="D10675" s="19" t="s">
        <v>18</v>
      </c>
      <c r="E10675" s="19" t="s">
        <v>63</v>
      </c>
      <c r="F10675" s="21">
        <v>1.0</v>
      </c>
      <c r="G10675" s="22">
        <v>21468.0</v>
      </c>
      <c r="H10675" s="15" t="str">
        <f t="shared" si="2"/>
        <v>Base Range</v>
      </c>
      <c r="I10675" s="22">
        <v>19476.0</v>
      </c>
      <c r="J10675" s="23">
        <f t="shared" si="3"/>
        <v>1.102279729</v>
      </c>
      <c r="K10675" s="24" t="str">
        <f t="shared" si="4"/>
        <v>Over Achived</v>
      </c>
    </row>
    <row r="10676" ht="22.5" customHeight="1">
      <c r="A10676" s="18">
        <v>45811.0</v>
      </c>
      <c r="B10676" s="19" t="str">
        <f t="shared" si="1"/>
        <v>Jun</v>
      </c>
      <c r="C10676" s="20" t="s">
        <v>57</v>
      </c>
      <c r="D10676" s="19" t="s">
        <v>58</v>
      </c>
      <c r="E10676" s="19" t="s">
        <v>63</v>
      </c>
      <c r="F10676" s="21">
        <v>1.0</v>
      </c>
      <c r="G10676" s="22">
        <v>25279.0</v>
      </c>
      <c r="H10676" s="15" t="str">
        <f t="shared" si="2"/>
        <v>Base Range</v>
      </c>
      <c r="I10676" s="22">
        <v>20423.0</v>
      </c>
      <c r="J10676" s="23">
        <f t="shared" si="3"/>
        <v>1.23777114</v>
      </c>
      <c r="K10676" s="24" t="str">
        <f t="shared" si="4"/>
        <v>Over Achived</v>
      </c>
    </row>
    <row r="10677" ht="22.5" customHeight="1">
      <c r="A10677" s="18">
        <v>45811.0</v>
      </c>
      <c r="B10677" s="19" t="str">
        <f t="shared" si="1"/>
        <v>Jun</v>
      </c>
      <c r="C10677" s="20" t="s">
        <v>92</v>
      </c>
      <c r="D10677" s="19" t="s">
        <v>93</v>
      </c>
      <c r="E10677" s="19" t="s">
        <v>19</v>
      </c>
      <c r="F10677" s="21">
        <v>3.0</v>
      </c>
      <c r="G10677" s="22">
        <v>79016.0</v>
      </c>
      <c r="H10677" s="15" t="str">
        <f t="shared" si="2"/>
        <v>High Range</v>
      </c>
      <c r="I10677" s="22">
        <v>100834.0</v>
      </c>
      <c r="J10677" s="23">
        <f t="shared" si="3"/>
        <v>0.7836245711</v>
      </c>
      <c r="K10677" s="24" t="str">
        <f t="shared" si="4"/>
        <v>Target Not Meet</v>
      </c>
    </row>
    <row r="10678" ht="22.5" customHeight="1">
      <c r="A10678" s="18">
        <v>45811.0</v>
      </c>
      <c r="B10678" s="19" t="str">
        <f t="shared" si="1"/>
        <v>Jun</v>
      </c>
      <c r="C10678" s="20" t="s">
        <v>57</v>
      </c>
      <c r="D10678" s="19" t="s">
        <v>58</v>
      </c>
      <c r="E10678" s="19" t="s">
        <v>26</v>
      </c>
      <c r="F10678" s="21">
        <v>2.0</v>
      </c>
      <c r="G10678" s="22">
        <v>47199.0</v>
      </c>
      <c r="H10678" s="15" t="str">
        <f t="shared" si="2"/>
        <v>Base Range</v>
      </c>
      <c r="I10678" s="22">
        <v>38376.0</v>
      </c>
      <c r="J10678" s="23">
        <f t="shared" si="3"/>
        <v>1.229909318</v>
      </c>
      <c r="K10678" s="24" t="str">
        <f t="shared" si="4"/>
        <v>Over Achived</v>
      </c>
    </row>
    <row r="10679" ht="22.5" customHeight="1">
      <c r="A10679" s="18">
        <v>45811.0</v>
      </c>
      <c r="B10679" s="19" t="str">
        <f t="shared" si="1"/>
        <v>Jun</v>
      </c>
      <c r="C10679" s="20" t="s">
        <v>57</v>
      </c>
      <c r="D10679" s="19" t="s">
        <v>85</v>
      </c>
      <c r="E10679" s="19" t="s">
        <v>68</v>
      </c>
      <c r="F10679" s="21">
        <v>1.0</v>
      </c>
      <c r="G10679" s="22">
        <v>36425.0</v>
      </c>
      <c r="H10679" s="15" t="str">
        <f t="shared" si="2"/>
        <v>Base Range</v>
      </c>
      <c r="I10679" s="22">
        <v>39967.0</v>
      </c>
      <c r="J10679" s="23">
        <f t="shared" si="3"/>
        <v>0.9113768859</v>
      </c>
      <c r="K10679" s="24" t="str">
        <f t="shared" si="4"/>
        <v>Target Not Meet</v>
      </c>
    </row>
    <row r="10680" ht="22.5" customHeight="1">
      <c r="A10680" s="18">
        <v>45811.0</v>
      </c>
      <c r="B10680" s="19" t="str">
        <f t="shared" si="1"/>
        <v>Jun</v>
      </c>
      <c r="C10680" s="20" t="s">
        <v>57</v>
      </c>
      <c r="D10680" s="19" t="s">
        <v>80</v>
      </c>
      <c r="E10680" s="19" t="s">
        <v>9</v>
      </c>
      <c r="F10680" s="21">
        <v>3.0</v>
      </c>
      <c r="G10680" s="22">
        <v>63352.0</v>
      </c>
      <c r="H10680" s="15" t="str">
        <f t="shared" si="2"/>
        <v>Medium Range</v>
      </c>
      <c r="I10680" s="22">
        <v>79784.0</v>
      </c>
      <c r="J10680" s="23">
        <f t="shared" si="3"/>
        <v>0.7940439186</v>
      </c>
      <c r="K10680" s="24" t="str">
        <f t="shared" si="4"/>
        <v>Target Not Meet</v>
      </c>
    </row>
    <row r="10681" ht="22.5" customHeight="1">
      <c r="A10681" s="18">
        <v>45811.0</v>
      </c>
      <c r="B10681" s="19" t="str">
        <f t="shared" si="1"/>
        <v>Jun</v>
      </c>
      <c r="C10681" s="20" t="s">
        <v>57</v>
      </c>
      <c r="D10681" s="19" t="s">
        <v>80</v>
      </c>
      <c r="E10681" s="19" t="s">
        <v>23</v>
      </c>
      <c r="F10681" s="21">
        <v>1.0</v>
      </c>
      <c r="G10681" s="22">
        <v>34655.0</v>
      </c>
      <c r="H10681" s="15" t="str">
        <f t="shared" si="2"/>
        <v>Base Range</v>
      </c>
      <c r="I10681" s="22">
        <v>44915.0</v>
      </c>
      <c r="J10681" s="23">
        <f t="shared" si="3"/>
        <v>0.7715685183</v>
      </c>
      <c r="K10681" s="24" t="str">
        <f t="shared" si="4"/>
        <v>Target Not Meet</v>
      </c>
    </row>
    <row r="10682" ht="22.5" customHeight="1">
      <c r="A10682" s="18">
        <v>45811.0</v>
      </c>
      <c r="B10682" s="19" t="str">
        <f t="shared" si="1"/>
        <v>Jun</v>
      </c>
      <c r="C10682" s="20" t="s">
        <v>57</v>
      </c>
      <c r="D10682" s="19" t="s">
        <v>80</v>
      </c>
      <c r="E10682" s="19" t="s">
        <v>9</v>
      </c>
      <c r="F10682" s="21">
        <v>3.0</v>
      </c>
      <c r="G10682" s="22">
        <v>62833.0</v>
      </c>
      <c r="H10682" s="15" t="str">
        <f t="shared" si="2"/>
        <v>Medium Range</v>
      </c>
      <c r="I10682" s="22">
        <v>67241.0</v>
      </c>
      <c r="J10682" s="23">
        <f t="shared" si="3"/>
        <v>0.9344447584</v>
      </c>
      <c r="K10682" s="24" t="str">
        <f t="shared" si="4"/>
        <v>Target Not Meet</v>
      </c>
    </row>
    <row r="10683" ht="22.5" customHeight="1">
      <c r="A10683" s="18">
        <v>45811.0</v>
      </c>
      <c r="B10683" s="19" t="str">
        <f t="shared" si="1"/>
        <v>Jun</v>
      </c>
      <c r="C10683" s="20" t="s">
        <v>57</v>
      </c>
      <c r="D10683" s="19" t="s">
        <v>80</v>
      </c>
      <c r="E10683" s="19" t="s">
        <v>19</v>
      </c>
      <c r="F10683" s="21">
        <v>1.0</v>
      </c>
      <c r="G10683" s="22">
        <v>37900.0</v>
      </c>
      <c r="H10683" s="15" t="str">
        <f t="shared" si="2"/>
        <v>Base Range</v>
      </c>
      <c r="I10683" s="22">
        <v>47731.0</v>
      </c>
      <c r="J10683" s="23">
        <f t="shared" si="3"/>
        <v>0.7940332279</v>
      </c>
      <c r="K10683" s="24" t="str">
        <f t="shared" si="4"/>
        <v>Target Not Meet</v>
      </c>
    </row>
    <row r="10684" ht="22.5" customHeight="1">
      <c r="A10684" s="18">
        <v>45811.0</v>
      </c>
      <c r="B10684" s="19" t="str">
        <f t="shared" si="1"/>
        <v>Jun</v>
      </c>
      <c r="C10684" s="20" t="s">
        <v>57</v>
      </c>
      <c r="D10684" s="19" t="s">
        <v>80</v>
      </c>
      <c r="E10684" s="19" t="s">
        <v>34</v>
      </c>
      <c r="F10684" s="21">
        <v>2.0</v>
      </c>
      <c r="G10684" s="22">
        <v>61068.0</v>
      </c>
      <c r="H10684" s="15" t="str">
        <f t="shared" si="2"/>
        <v>Medium Range</v>
      </c>
      <c r="I10684" s="22">
        <v>70925.0</v>
      </c>
      <c r="J10684" s="23">
        <f t="shared" si="3"/>
        <v>0.8610222066</v>
      </c>
      <c r="K10684" s="24" t="str">
        <f t="shared" si="4"/>
        <v>Target Not Meet</v>
      </c>
    </row>
    <row r="10685" ht="22.5" customHeight="1">
      <c r="A10685" s="18">
        <v>45811.0</v>
      </c>
      <c r="B10685" s="19" t="str">
        <f t="shared" si="1"/>
        <v>Jun</v>
      </c>
      <c r="C10685" s="20" t="s">
        <v>57</v>
      </c>
      <c r="D10685" s="19" t="s">
        <v>58</v>
      </c>
      <c r="E10685" s="19" t="s">
        <v>34</v>
      </c>
      <c r="F10685" s="21">
        <v>3.0</v>
      </c>
      <c r="G10685" s="22">
        <v>67368.0</v>
      </c>
      <c r="H10685" s="15" t="str">
        <f t="shared" si="2"/>
        <v>Medium Range</v>
      </c>
      <c r="I10685" s="22">
        <v>58807.0</v>
      </c>
      <c r="J10685" s="23">
        <f t="shared" si="3"/>
        <v>1.145577907</v>
      </c>
      <c r="K10685" s="24" t="str">
        <f t="shared" si="4"/>
        <v>Over Achived</v>
      </c>
    </row>
    <row r="10686" ht="22.5" customHeight="1">
      <c r="A10686" s="18">
        <v>45811.0</v>
      </c>
      <c r="B10686" s="19" t="str">
        <f t="shared" si="1"/>
        <v>Jun</v>
      </c>
      <c r="C10686" s="20" t="s">
        <v>57</v>
      </c>
      <c r="D10686" s="19" t="s">
        <v>71</v>
      </c>
      <c r="E10686" s="19" t="s">
        <v>19</v>
      </c>
      <c r="F10686" s="21">
        <v>1.0</v>
      </c>
      <c r="G10686" s="22">
        <v>38596.0</v>
      </c>
      <c r="H10686" s="15" t="str">
        <f t="shared" si="2"/>
        <v>Base Range</v>
      </c>
      <c r="I10686" s="22">
        <v>47978.0</v>
      </c>
      <c r="J10686" s="23">
        <f t="shared" si="3"/>
        <v>0.8044520405</v>
      </c>
      <c r="K10686" s="24" t="str">
        <f t="shared" si="4"/>
        <v>Target Not Meet</v>
      </c>
    </row>
    <row r="10687" ht="22.5" customHeight="1">
      <c r="A10687" s="18">
        <v>45811.0</v>
      </c>
      <c r="B10687" s="19" t="str">
        <f t="shared" si="1"/>
        <v>Jun</v>
      </c>
      <c r="C10687" s="20" t="s">
        <v>57</v>
      </c>
      <c r="D10687" s="19" t="s">
        <v>71</v>
      </c>
      <c r="E10687" s="19" t="s">
        <v>34</v>
      </c>
      <c r="F10687" s="21">
        <v>2.0</v>
      </c>
      <c r="G10687" s="22">
        <v>60829.0</v>
      </c>
      <c r="H10687" s="15" t="str">
        <f t="shared" si="2"/>
        <v>Medium Range</v>
      </c>
      <c r="I10687" s="22">
        <v>68409.0</v>
      </c>
      <c r="J10687" s="23">
        <f t="shared" si="3"/>
        <v>0.889195866</v>
      </c>
      <c r="K10687" s="24" t="str">
        <f t="shared" si="4"/>
        <v>Target Not Meet</v>
      </c>
    </row>
    <row r="10688" ht="22.5" customHeight="1">
      <c r="A10688" s="18">
        <v>45811.0</v>
      </c>
      <c r="B10688" s="19" t="str">
        <f t="shared" si="1"/>
        <v>Jun</v>
      </c>
      <c r="C10688" s="20" t="s">
        <v>57</v>
      </c>
      <c r="D10688" s="25" t="s">
        <v>62</v>
      </c>
      <c r="E10688" s="19" t="s">
        <v>26</v>
      </c>
      <c r="F10688" s="21">
        <v>2.0</v>
      </c>
      <c r="G10688" s="22">
        <v>45845.0</v>
      </c>
      <c r="H10688" s="15" t="str">
        <f t="shared" si="2"/>
        <v>Base Range</v>
      </c>
      <c r="I10688" s="22">
        <v>32459.0</v>
      </c>
      <c r="J10688" s="23">
        <f t="shared" si="3"/>
        <v>1.412397178</v>
      </c>
      <c r="K10688" s="24" t="str">
        <f t="shared" si="4"/>
        <v>Over Achived</v>
      </c>
    </row>
    <row r="10689" ht="22.5" customHeight="1">
      <c r="A10689" s="18">
        <v>45811.0</v>
      </c>
      <c r="B10689" s="19" t="str">
        <f t="shared" si="1"/>
        <v>Jun</v>
      </c>
      <c r="C10689" s="20" t="s">
        <v>57</v>
      </c>
      <c r="D10689" s="25" t="s">
        <v>62</v>
      </c>
      <c r="E10689" s="19" t="s">
        <v>9</v>
      </c>
      <c r="F10689" s="21">
        <v>3.0</v>
      </c>
      <c r="G10689" s="22">
        <v>80463.0</v>
      </c>
      <c r="H10689" s="15" t="str">
        <f t="shared" si="2"/>
        <v>High Range</v>
      </c>
      <c r="I10689" s="22">
        <v>67369.0</v>
      </c>
      <c r="J10689" s="23">
        <f t="shared" si="3"/>
        <v>1.194362392</v>
      </c>
      <c r="K10689" s="24" t="str">
        <f t="shared" si="4"/>
        <v>Over Achived</v>
      </c>
    </row>
    <row r="10690" ht="22.5" customHeight="1">
      <c r="A10690" s="18">
        <v>45811.0</v>
      </c>
      <c r="B10690" s="19" t="str">
        <f t="shared" si="1"/>
        <v>Jun</v>
      </c>
      <c r="C10690" s="20" t="s">
        <v>57</v>
      </c>
      <c r="D10690" s="25" t="s">
        <v>62</v>
      </c>
      <c r="E10690" s="19" t="s">
        <v>63</v>
      </c>
      <c r="F10690" s="21">
        <v>1.0</v>
      </c>
      <c r="G10690" s="22">
        <v>27326.0</v>
      </c>
      <c r="H10690" s="15" t="str">
        <f t="shared" si="2"/>
        <v>Base Range</v>
      </c>
      <c r="I10690" s="22">
        <v>19570.0</v>
      </c>
      <c r="J10690" s="23">
        <f t="shared" si="3"/>
        <v>1.396320899</v>
      </c>
      <c r="K10690" s="24" t="str">
        <f t="shared" si="4"/>
        <v>Over Achived</v>
      </c>
    </row>
    <row r="10691" ht="22.5" customHeight="1">
      <c r="A10691" s="18">
        <v>45811.0</v>
      </c>
      <c r="B10691" s="19" t="str">
        <f t="shared" si="1"/>
        <v>Jun</v>
      </c>
      <c r="C10691" s="20" t="s">
        <v>57</v>
      </c>
      <c r="D10691" s="25" t="s">
        <v>62</v>
      </c>
      <c r="E10691" s="19" t="s">
        <v>38</v>
      </c>
      <c r="F10691" s="21">
        <v>2.0</v>
      </c>
      <c r="G10691" s="22">
        <v>46871.0</v>
      </c>
      <c r="H10691" s="15" t="str">
        <f t="shared" si="2"/>
        <v>Base Range</v>
      </c>
      <c r="I10691" s="22">
        <v>39114.0</v>
      </c>
      <c r="J10691" s="23">
        <f t="shared" si="3"/>
        <v>1.198317738</v>
      </c>
      <c r="K10691" s="24" t="str">
        <f t="shared" si="4"/>
        <v>Over Achived</v>
      </c>
    </row>
    <row r="10692" ht="22.5" customHeight="1">
      <c r="A10692" s="18">
        <v>45811.0</v>
      </c>
      <c r="B10692" s="19" t="str">
        <f t="shared" si="1"/>
        <v>Jun</v>
      </c>
      <c r="C10692" s="20" t="s">
        <v>57</v>
      </c>
      <c r="D10692" s="25" t="s">
        <v>62</v>
      </c>
      <c r="E10692" s="19" t="s">
        <v>19</v>
      </c>
      <c r="F10692" s="21">
        <v>2.0</v>
      </c>
      <c r="G10692" s="22">
        <v>38871.0</v>
      </c>
      <c r="H10692" s="15" t="str">
        <f t="shared" si="2"/>
        <v>Base Range</v>
      </c>
      <c r="I10692" s="22">
        <v>33134.0</v>
      </c>
      <c r="J10692" s="23">
        <f t="shared" si="3"/>
        <v>1.17314541</v>
      </c>
      <c r="K10692" s="24" t="str">
        <f t="shared" si="4"/>
        <v>Over Achived</v>
      </c>
    </row>
    <row r="10693" ht="22.5" customHeight="1">
      <c r="A10693" s="18">
        <v>45811.0</v>
      </c>
      <c r="B10693" s="19" t="str">
        <f t="shared" si="1"/>
        <v>Jun</v>
      </c>
      <c r="C10693" s="20" t="s">
        <v>57</v>
      </c>
      <c r="D10693" s="19" t="s">
        <v>85</v>
      </c>
      <c r="E10693" s="19" t="s">
        <v>34</v>
      </c>
      <c r="F10693" s="21">
        <v>3.0</v>
      </c>
      <c r="G10693" s="22">
        <v>75746.0</v>
      </c>
      <c r="H10693" s="15" t="str">
        <f t="shared" si="2"/>
        <v>High Range</v>
      </c>
      <c r="I10693" s="22">
        <v>79821.0</v>
      </c>
      <c r="J10693" s="23">
        <f t="shared" si="3"/>
        <v>0.9489482718</v>
      </c>
      <c r="K10693" s="24" t="str">
        <f t="shared" si="4"/>
        <v>Target Not Meet</v>
      </c>
    </row>
    <row r="10694" ht="22.5" customHeight="1">
      <c r="A10694" s="18">
        <v>45811.0</v>
      </c>
      <c r="B10694" s="19" t="str">
        <f t="shared" si="1"/>
        <v>Jun</v>
      </c>
      <c r="C10694" s="20" t="s">
        <v>92</v>
      </c>
      <c r="D10694" s="19" t="s">
        <v>93</v>
      </c>
      <c r="E10694" s="19" t="s">
        <v>9</v>
      </c>
      <c r="F10694" s="21">
        <v>6.0</v>
      </c>
      <c r="G10694" s="22">
        <v>135587.0</v>
      </c>
      <c r="H10694" s="15" t="str">
        <f t="shared" si="2"/>
        <v>Very High Range</v>
      </c>
      <c r="I10694" s="22">
        <v>169697.0</v>
      </c>
      <c r="J10694" s="23">
        <f t="shared" si="3"/>
        <v>0.7989946788</v>
      </c>
      <c r="K10694" s="24" t="str">
        <f t="shared" si="4"/>
        <v>Target Not Meet</v>
      </c>
    </row>
    <row r="10695" ht="22.5" customHeight="1">
      <c r="A10695" s="18">
        <v>45811.0</v>
      </c>
      <c r="B10695" s="19" t="str">
        <f t="shared" si="1"/>
        <v>Jun</v>
      </c>
      <c r="C10695" s="20" t="s">
        <v>7</v>
      </c>
      <c r="D10695" s="19" t="s">
        <v>106</v>
      </c>
      <c r="E10695" s="19" t="s">
        <v>68</v>
      </c>
      <c r="F10695" s="21">
        <v>4.0</v>
      </c>
      <c r="G10695" s="22">
        <v>82060.0</v>
      </c>
      <c r="H10695" s="15" t="str">
        <f t="shared" si="2"/>
        <v>High Range</v>
      </c>
      <c r="I10695" s="22">
        <v>63671.0</v>
      </c>
      <c r="J10695" s="23">
        <f t="shared" si="3"/>
        <v>1.288812803</v>
      </c>
      <c r="K10695" s="24" t="str">
        <f t="shared" si="4"/>
        <v>Over Achived</v>
      </c>
    </row>
    <row r="10696" ht="22.5" customHeight="1">
      <c r="A10696" s="18">
        <v>45811.0</v>
      </c>
      <c r="B10696" s="19" t="str">
        <f t="shared" si="1"/>
        <v>Jun</v>
      </c>
      <c r="C10696" s="20" t="s">
        <v>92</v>
      </c>
      <c r="D10696" s="19" t="s">
        <v>93</v>
      </c>
      <c r="E10696" s="19" t="s">
        <v>23</v>
      </c>
      <c r="F10696" s="21">
        <v>2.0</v>
      </c>
      <c r="G10696" s="22">
        <v>63678.0</v>
      </c>
      <c r="H10696" s="15" t="str">
        <f t="shared" si="2"/>
        <v>Medium Range</v>
      </c>
      <c r="I10696" s="22">
        <v>78559.0</v>
      </c>
      <c r="J10696" s="23">
        <f t="shared" si="3"/>
        <v>0.810575491</v>
      </c>
      <c r="K10696" s="24" t="str">
        <f t="shared" si="4"/>
        <v>Target Not Meet</v>
      </c>
    </row>
    <row r="10697" ht="22.5" customHeight="1">
      <c r="A10697" s="18">
        <v>45811.0</v>
      </c>
      <c r="B10697" s="19" t="str">
        <f t="shared" si="1"/>
        <v>Jun</v>
      </c>
      <c r="C10697" s="20" t="s">
        <v>7</v>
      </c>
      <c r="D10697" s="19" t="s">
        <v>8</v>
      </c>
      <c r="E10697" s="19" t="s">
        <v>34</v>
      </c>
      <c r="F10697" s="21">
        <v>7.0</v>
      </c>
      <c r="G10697" s="22">
        <v>150739.0</v>
      </c>
      <c r="H10697" s="15" t="str">
        <f t="shared" si="2"/>
        <v>Very High Range</v>
      </c>
      <c r="I10697" s="22">
        <v>123949.0</v>
      </c>
      <c r="J10697" s="23">
        <f t="shared" si="3"/>
        <v>1.216137282</v>
      </c>
      <c r="K10697" s="24" t="str">
        <f t="shared" si="4"/>
        <v>Over Achived</v>
      </c>
    </row>
    <row r="10698" ht="22.5" customHeight="1">
      <c r="A10698" s="18">
        <v>45811.0</v>
      </c>
      <c r="B10698" s="19" t="str">
        <f t="shared" si="1"/>
        <v>Jun</v>
      </c>
      <c r="C10698" s="20" t="s">
        <v>7</v>
      </c>
      <c r="D10698" s="19" t="s">
        <v>8</v>
      </c>
      <c r="E10698" s="19" t="s">
        <v>68</v>
      </c>
      <c r="F10698" s="21">
        <v>3.0</v>
      </c>
      <c r="G10698" s="22">
        <v>76187.0</v>
      </c>
      <c r="H10698" s="15" t="str">
        <f t="shared" si="2"/>
        <v>High Range</v>
      </c>
      <c r="I10698" s="22">
        <v>57020.0</v>
      </c>
      <c r="J10698" s="23">
        <f t="shared" si="3"/>
        <v>1.336145212</v>
      </c>
      <c r="K10698" s="24" t="str">
        <f t="shared" si="4"/>
        <v>Over Achived</v>
      </c>
    </row>
    <row r="10699" ht="22.5" customHeight="1">
      <c r="A10699" s="18">
        <v>45811.0</v>
      </c>
      <c r="B10699" s="19" t="str">
        <f t="shared" si="1"/>
        <v>Jun</v>
      </c>
      <c r="C10699" s="20" t="s">
        <v>7</v>
      </c>
      <c r="D10699" s="19" t="s">
        <v>8</v>
      </c>
      <c r="E10699" s="19" t="s">
        <v>68</v>
      </c>
      <c r="F10699" s="21">
        <v>3.0</v>
      </c>
      <c r="G10699" s="22">
        <v>71249.0</v>
      </c>
      <c r="H10699" s="15" t="str">
        <f t="shared" si="2"/>
        <v>High Range</v>
      </c>
      <c r="I10699" s="22">
        <v>51098.0</v>
      </c>
      <c r="J10699" s="23">
        <f t="shared" si="3"/>
        <v>1.394359858</v>
      </c>
      <c r="K10699" s="24" t="str">
        <f t="shared" si="4"/>
        <v>Over Achived</v>
      </c>
    </row>
    <row r="10700" ht="22.5" customHeight="1">
      <c r="A10700" s="18">
        <v>45811.0</v>
      </c>
      <c r="B10700" s="19" t="str">
        <f t="shared" si="1"/>
        <v>Jun</v>
      </c>
      <c r="C10700" s="20" t="s">
        <v>7</v>
      </c>
      <c r="D10700" s="19" t="s">
        <v>8</v>
      </c>
      <c r="E10700" s="19" t="s">
        <v>19</v>
      </c>
      <c r="F10700" s="21">
        <v>4.0</v>
      </c>
      <c r="G10700" s="22">
        <v>81095.0</v>
      </c>
      <c r="H10700" s="15" t="str">
        <f t="shared" si="2"/>
        <v>High Range</v>
      </c>
      <c r="I10700" s="22">
        <v>68077.0</v>
      </c>
      <c r="J10700" s="23">
        <f t="shared" si="3"/>
        <v>1.191224643</v>
      </c>
      <c r="K10700" s="24" t="str">
        <f t="shared" si="4"/>
        <v>Over Achived</v>
      </c>
    </row>
    <row r="10701" ht="22.5" customHeight="1">
      <c r="A10701" s="18">
        <v>45811.0</v>
      </c>
      <c r="B10701" s="19" t="str">
        <f t="shared" si="1"/>
        <v>Jun</v>
      </c>
      <c r="C10701" s="20" t="s">
        <v>7</v>
      </c>
      <c r="D10701" s="19" t="s">
        <v>106</v>
      </c>
      <c r="E10701" s="19" t="s">
        <v>9</v>
      </c>
      <c r="F10701" s="21">
        <v>7.0</v>
      </c>
      <c r="G10701" s="22">
        <v>176774.0</v>
      </c>
      <c r="H10701" s="15" t="str">
        <f t="shared" si="2"/>
        <v>Very High Range</v>
      </c>
      <c r="I10701" s="22">
        <v>167775.0</v>
      </c>
      <c r="J10701" s="23">
        <f t="shared" si="3"/>
        <v>1.053637312</v>
      </c>
      <c r="K10701" s="24" t="str">
        <f t="shared" si="4"/>
        <v>Over Achived</v>
      </c>
    </row>
    <row r="10702" ht="22.5" customHeight="1">
      <c r="A10702" s="18">
        <v>45811.0</v>
      </c>
      <c r="B10702" s="19" t="str">
        <f t="shared" si="1"/>
        <v>Jun</v>
      </c>
      <c r="C10702" s="20" t="s">
        <v>7</v>
      </c>
      <c r="D10702" s="19" t="s">
        <v>106</v>
      </c>
      <c r="E10702" s="19" t="s">
        <v>38</v>
      </c>
      <c r="F10702" s="21">
        <v>4.0</v>
      </c>
      <c r="G10702" s="22">
        <v>118979.0</v>
      </c>
      <c r="H10702" s="15" t="str">
        <f t="shared" si="2"/>
        <v>Very High Range</v>
      </c>
      <c r="I10702" s="22">
        <v>96025.0</v>
      </c>
      <c r="J10702" s="23">
        <f t="shared" si="3"/>
        <v>1.239041916</v>
      </c>
      <c r="K10702" s="24" t="str">
        <f t="shared" si="4"/>
        <v>Over Achived</v>
      </c>
    </row>
    <row r="10703" ht="22.5" customHeight="1">
      <c r="A10703" s="18">
        <v>45811.0</v>
      </c>
      <c r="B10703" s="19" t="str">
        <f t="shared" si="1"/>
        <v>Jun</v>
      </c>
      <c r="C10703" s="20" t="s">
        <v>7</v>
      </c>
      <c r="D10703" s="19" t="s">
        <v>106</v>
      </c>
      <c r="E10703" s="19" t="s">
        <v>68</v>
      </c>
      <c r="F10703" s="21">
        <v>3.0</v>
      </c>
      <c r="G10703" s="22">
        <v>74185.0</v>
      </c>
      <c r="H10703" s="15" t="str">
        <f t="shared" si="2"/>
        <v>High Range</v>
      </c>
      <c r="I10703" s="22">
        <v>61446.0</v>
      </c>
      <c r="J10703" s="23">
        <f t="shared" si="3"/>
        <v>1.207320249</v>
      </c>
      <c r="K10703" s="24" t="str">
        <f t="shared" si="4"/>
        <v>Over Achived</v>
      </c>
    </row>
    <row r="10704" ht="22.5" customHeight="1">
      <c r="A10704" s="18">
        <v>45811.0</v>
      </c>
      <c r="B10704" s="19" t="str">
        <f t="shared" si="1"/>
        <v>Jun</v>
      </c>
      <c r="C10704" s="20" t="s">
        <v>7</v>
      </c>
      <c r="D10704" s="19" t="s">
        <v>106</v>
      </c>
      <c r="E10704" s="19" t="s">
        <v>38</v>
      </c>
      <c r="F10704" s="21">
        <v>4.0</v>
      </c>
      <c r="G10704" s="22">
        <v>107902.0</v>
      </c>
      <c r="H10704" s="15" t="str">
        <f t="shared" si="2"/>
        <v>Very High Range</v>
      </c>
      <c r="I10704" s="22">
        <v>91637.0</v>
      </c>
      <c r="J10704" s="23">
        <f t="shared" si="3"/>
        <v>1.177493807</v>
      </c>
      <c r="K10704" s="24" t="str">
        <f t="shared" si="4"/>
        <v>Over Achived</v>
      </c>
    </row>
    <row r="10705" ht="22.5" customHeight="1">
      <c r="A10705" s="18">
        <v>45811.0</v>
      </c>
      <c r="B10705" s="19" t="str">
        <f t="shared" si="1"/>
        <v>Jun</v>
      </c>
      <c r="C10705" s="20" t="s">
        <v>7</v>
      </c>
      <c r="D10705" s="19" t="s">
        <v>118</v>
      </c>
      <c r="E10705" s="19" t="s">
        <v>38</v>
      </c>
      <c r="F10705" s="21">
        <v>4.0</v>
      </c>
      <c r="G10705" s="22">
        <v>112725.0</v>
      </c>
      <c r="H10705" s="15" t="str">
        <f t="shared" si="2"/>
        <v>Very High Range</v>
      </c>
      <c r="I10705" s="22">
        <v>95549.0</v>
      </c>
      <c r="J10705" s="23">
        <f t="shared" si="3"/>
        <v>1.17976117</v>
      </c>
      <c r="K10705" s="24" t="str">
        <f t="shared" si="4"/>
        <v>Over Achived</v>
      </c>
    </row>
    <row r="10706" ht="22.5" customHeight="1">
      <c r="A10706" s="18">
        <v>45811.0</v>
      </c>
      <c r="B10706" s="19" t="str">
        <f t="shared" si="1"/>
        <v>Jun</v>
      </c>
      <c r="C10706" s="20" t="s">
        <v>7</v>
      </c>
      <c r="D10706" s="19" t="s">
        <v>118</v>
      </c>
      <c r="E10706" s="19" t="s">
        <v>68</v>
      </c>
      <c r="F10706" s="21">
        <v>3.0</v>
      </c>
      <c r="G10706" s="22">
        <v>67764.0</v>
      </c>
      <c r="H10706" s="15" t="str">
        <f t="shared" si="2"/>
        <v>Medium Range</v>
      </c>
      <c r="I10706" s="22">
        <v>51732.0</v>
      </c>
      <c r="J10706" s="23">
        <f t="shared" si="3"/>
        <v>1.309904894</v>
      </c>
      <c r="K10706" s="24" t="str">
        <f t="shared" si="4"/>
        <v>Over Achived</v>
      </c>
    </row>
    <row r="10707" ht="22.5" customHeight="1">
      <c r="A10707" s="18">
        <v>45811.0</v>
      </c>
      <c r="B10707" s="19" t="str">
        <f t="shared" si="1"/>
        <v>Jun</v>
      </c>
      <c r="C10707" s="20" t="s">
        <v>7</v>
      </c>
      <c r="D10707" s="19" t="s">
        <v>118</v>
      </c>
      <c r="E10707" s="19" t="s">
        <v>63</v>
      </c>
      <c r="F10707" s="21">
        <v>2.0</v>
      </c>
      <c r="G10707" s="22">
        <v>65490.0</v>
      </c>
      <c r="H10707" s="15" t="str">
        <f t="shared" si="2"/>
        <v>Medium Range</v>
      </c>
      <c r="I10707" s="22">
        <v>47959.0</v>
      </c>
      <c r="J10707" s="23">
        <f t="shared" si="3"/>
        <v>1.3655414</v>
      </c>
      <c r="K10707" s="24" t="str">
        <f t="shared" si="4"/>
        <v>Over Achived</v>
      </c>
    </row>
    <row r="10708" ht="22.5" customHeight="1">
      <c r="A10708" s="18">
        <v>45811.0</v>
      </c>
      <c r="B10708" s="19" t="str">
        <f t="shared" si="1"/>
        <v>Jun</v>
      </c>
      <c r="C10708" s="20" t="s">
        <v>7</v>
      </c>
      <c r="D10708" s="19" t="s">
        <v>118</v>
      </c>
      <c r="E10708" s="19" t="s">
        <v>26</v>
      </c>
      <c r="F10708" s="21">
        <v>11.0</v>
      </c>
      <c r="G10708" s="22">
        <v>240515.0</v>
      </c>
      <c r="H10708" s="15" t="str">
        <f t="shared" si="2"/>
        <v>Very High Range</v>
      </c>
      <c r="I10708" s="22">
        <v>191457.0</v>
      </c>
      <c r="J10708" s="23">
        <f t="shared" si="3"/>
        <v>1.256235082</v>
      </c>
      <c r="K10708" s="24" t="str">
        <f t="shared" si="4"/>
        <v>Over Achived</v>
      </c>
    </row>
    <row r="10709" ht="22.5" customHeight="1">
      <c r="A10709" s="18">
        <v>45811.0</v>
      </c>
      <c r="B10709" s="19" t="str">
        <f t="shared" si="1"/>
        <v>Jun</v>
      </c>
      <c r="C10709" s="20" t="s">
        <v>7</v>
      </c>
      <c r="D10709" s="19" t="s">
        <v>126</v>
      </c>
      <c r="E10709" s="19" t="s">
        <v>38</v>
      </c>
      <c r="F10709" s="21">
        <v>5.0</v>
      </c>
      <c r="G10709" s="22">
        <v>121290.0</v>
      </c>
      <c r="H10709" s="15" t="str">
        <f t="shared" si="2"/>
        <v>Very High Range</v>
      </c>
      <c r="I10709" s="22">
        <v>87835.0</v>
      </c>
      <c r="J10709" s="23">
        <f t="shared" si="3"/>
        <v>1.380884613</v>
      </c>
      <c r="K10709" s="24" t="str">
        <f t="shared" si="4"/>
        <v>Over Achived</v>
      </c>
    </row>
    <row r="10710" ht="22.5" customHeight="1">
      <c r="A10710" s="18">
        <v>45811.0</v>
      </c>
      <c r="B10710" s="19" t="str">
        <f t="shared" si="1"/>
        <v>Jun</v>
      </c>
      <c r="C10710" s="20" t="s">
        <v>7</v>
      </c>
      <c r="D10710" s="19" t="s">
        <v>126</v>
      </c>
      <c r="E10710" s="19" t="s">
        <v>23</v>
      </c>
      <c r="F10710" s="21">
        <v>4.0</v>
      </c>
      <c r="G10710" s="22">
        <v>78631.0</v>
      </c>
      <c r="H10710" s="15" t="str">
        <f t="shared" si="2"/>
        <v>High Range</v>
      </c>
      <c r="I10710" s="22">
        <v>62948.0</v>
      </c>
      <c r="J10710" s="23">
        <f t="shared" si="3"/>
        <v>1.249142149</v>
      </c>
      <c r="K10710" s="24" t="str">
        <f t="shared" si="4"/>
        <v>Over Achived</v>
      </c>
    </row>
    <row r="10711" ht="22.5" customHeight="1">
      <c r="A10711" s="18">
        <v>45811.0</v>
      </c>
      <c r="B10711" s="19" t="str">
        <f t="shared" si="1"/>
        <v>Jun</v>
      </c>
      <c r="C10711" s="20" t="s">
        <v>7</v>
      </c>
      <c r="D10711" s="19" t="s">
        <v>126</v>
      </c>
      <c r="E10711" s="19" t="s">
        <v>63</v>
      </c>
      <c r="F10711" s="21">
        <v>3.0</v>
      </c>
      <c r="G10711" s="22">
        <v>66608.0</v>
      </c>
      <c r="H10711" s="15" t="str">
        <f t="shared" si="2"/>
        <v>Medium Range</v>
      </c>
      <c r="I10711" s="22">
        <v>47704.0</v>
      </c>
      <c r="J10711" s="23">
        <f t="shared" si="3"/>
        <v>1.396277042</v>
      </c>
      <c r="K10711" s="24" t="str">
        <f t="shared" si="4"/>
        <v>Over Achived</v>
      </c>
    </row>
    <row r="10712" ht="22.5" customHeight="1">
      <c r="A10712" s="18">
        <v>45811.0</v>
      </c>
      <c r="B10712" s="19" t="str">
        <f t="shared" si="1"/>
        <v>Jun</v>
      </c>
      <c r="C10712" s="20" t="s">
        <v>92</v>
      </c>
      <c r="D10712" s="19" t="s">
        <v>93</v>
      </c>
      <c r="E10712" s="19" t="s">
        <v>63</v>
      </c>
      <c r="F10712" s="21">
        <v>1.0</v>
      </c>
      <c r="G10712" s="22">
        <v>25583.0</v>
      </c>
      <c r="H10712" s="15" t="str">
        <f t="shared" si="2"/>
        <v>Base Range</v>
      </c>
      <c r="I10712" s="22">
        <v>27652.0</v>
      </c>
      <c r="J10712" s="23">
        <f t="shared" si="3"/>
        <v>0.9251772024</v>
      </c>
      <c r="K10712" s="24" t="str">
        <f t="shared" si="4"/>
        <v>Target Not Meet</v>
      </c>
    </row>
    <row r="10713" ht="22.5" customHeight="1">
      <c r="A10713" s="18">
        <v>45811.0</v>
      </c>
      <c r="B10713" s="19" t="str">
        <f t="shared" si="1"/>
        <v>Jun</v>
      </c>
      <c r="C10713" s="20" t="s">
        <v>7</v>
      </c>
      <c r="D10713" s="19" t="s">
        <v>131</v>
      </c>
      <c r="E10713" s="19" t="s">
        <v>26</v>
      </c>
      <c r="F10713" s="21">
        <v>11.0</v>
      </c>
      <c r="G10713" s="22">
        <v>268143.0</v>
      </c>
      <c r="H10713" s="15" t="str">
        <f t="shared" si="2"/>
        <v>Very High Range</v>
      </c>
      <c r="I10713" s="22">
        <v>229274.0</v>
      </c>
      <c r="J10713" s="23">
        <f t="shared" si="3"/>
        <v>1.16953078</v>
      </c>
      <c r="K10713" s="24" t="str">
        <f t="shared" si="4"/>
        <v>Over Achived</v>
      </c>
    </row>
    <row r="10714" ht="22.5" customHeight="1">
      <c r="A10714" s="18">
        <v>45811.0</v>
      </c>
      <c r="B10714" s="19" t="str">
        <f t="shared" si="1"/>
        <v>Jun</v>
      </c>
      <c r="C10714" s="20" t="s">
        <v>92</v>
      </c>
      <c r="D10714" s="19" t="s">
        <v>98</v>
      </c>
      <c r="E10714" s="19" t="s">
        <v>9</v>
      </c>
      <c r="F10714" s="21">
        <v>5.0</v>
      </c>
      <c r="G10714" s="22">
        <v>119929.0</v>
      </c>
      <c r="H10714" s="15" t="str">
        <f t="shared" si="2"/>
        <v>Very High Range</v>
      </c>
      <c r="I10714" s="22">
        <v>152224.0</v>
      </c>
      <c r="J10714" s="23">
        <f t="shared" si="3"/>
        <v>0.7878455434</v>
      </c>
      <c r="K10714" s="24" t="str">
        <f t="shared" si="4"/>
        <v>Target Not Meet</v>
      </c>
    </row>
    <row r="10715" ht="22.5" customHeight="1">
      <c r="A10715" s="18">
        <v>45811.0</v>
      </c>
      <c r="B10715" s="19" t="str">
        <f t="shared" si="1"/>
        <v>Jun</v>
      </c>
      <c r="C10715" s="20" t="s">
        <v>92</v>
      </c>
      <c r="D10715" s="19" t="s">
        <v>98</v>
      </c>
      <c r="E10715" s="19" t="s">
        <v>38</v>
      </c>
      <c r="F10715" s="21">
        <v>4.0</v>
      </c>
      <c r="G10715" s="22">
        <v>100859.0</v>
      </c>
      <c r="H10715" s="15" t="str">
        <f t="shared" si="2"/>
        <v>Very High Range</v>
      </c>
      <c r="I10715" s="22">
        <v>114002.0</v>
      </c>
      <c r="J10715" s="23">
        <f t="shared" si="3"/>
        <v>0.8847125489</v>
      </c>
      <c r="K10715" s="24" t="str">
        <f t="shared" si="4"/>
        <v>Target Not Meet</v>
      </c>
    </row>
    <row r="10716" ht="22.5" customHeight="1">
      <c r="A10716" s="18">
        <v>45811.0</v>
      </c>
      <c r="B10716" s="19" t="str">
        <f t="shared" si="1"/>
        <v>Jun</v>
      </c>
      <c r="C10716" s="20" t="s">
        <v>92</v>
      </c>
      <c r="D10716" s="19" t="s">
        <v>144</v>
      </c>
      <c r="E10716" s="19" t="s">
        <v>38</v>
      </c>
      <c r="F10716" s="21">
        <v>4.0</v>
      </c>
      <c r="G10716" s="22">
        <v>93755.0</v>
      </c>
      <c r="H10716" s="15" t="str">
        <f t="shared" si="2"/>
        <v>Very High Range</v>
      </c>
      <c r="I10716" s="22">
        <v>73073.0</v>
      </c>
      <c r="J10716" s="23">
        <f t="shared" si="3"/>
        <v>1.283032036</v>
      </c>
      <c r="K10716" s="24" t="str">
        <f t="shared" si="4"/>
        <v>Over Achived</v>
      </c>
    </row>
    <row r="10717" ht="22.5" customHeight="1">
      <c r="A10717" s="18">
        <v>45811.0</v>
      </c>
      <c r="B10717" s="19" t="str">
        <f t="shared" si="1"/>
        <v>Jun</v>
      </c>
      <c r="C10717" s="20" t="s">
        <v>92</v>
      </c>
      <c r="D10717" s="19" t="s">
        <v>144</v>
      </c>
      <c r="E10717" s="19" t="s">
        <v>63</v>
      </c>
      <c r="F10717" s="21">
        <v>1.0</v>
      </c>
      <c r="G10717" s="22">
        <v>29015.0</v>
      </c>
      <c r="H10717" s="15" t="str">
        <f t="shared" si="2"/>
        <v>Base Range</v>
      </c>
      <c r="I10717" s="22">
        <v>24546.0</v>
      </c>
      <c r="J10717" s="23">
        <f t="shared" si="3"/>
        <v>1.182066324</v>
      </c>
      <c r="K10717" s="24" t="str">
        <f t="shared" si="4"/>
        <v>Over Achived</v>
      </c>
    </row>
    <row r="10718" ht="22.5" customHeight="1">
      <c r="A10718" s="18">
        <v>45811.0</v>
      </c>
      <c r="B10718" s="19" t="str">
        <f t="shared" si="1"/>
        <v>Jun</v>
      </c>
      <c r="C10718" s="20" t="s">
        <v>7</v>
      </c>
      <c r="D10718" s="19" t="s">
        <v>126</v>
      </c>
      <c r="E10718" s="19" t="s">
        <v>23</v>
      </c>
      <c r="F10718" s="21">
        <v>3.0</v>
      </c>
      <c r="G10718" s="22">
        <v>88846.0</v>
      </c>
      <c r="H10718" s="15" t="str">
        <f t="shared" si="2"/>
        <v>High Range</v>
      </c>
      <c r="I10718" s="22">
        <v>76825.0</v>
      </c>
      <c r="J10718" s="23">
        <f t="shared" si="3"/>
        <v>1.156472502</v>
      </c>
      <c r="K10718" s="24" t="str">
        <f t="shared" si="4"/>
        <v>Over Achived</v>
      </c>
    </row>
    <row r="10719" ht="22.5" customHeight="1">
      <c r="A10719" s="18">
        <v>45811.0</v>
      </c>
      <c r="B10719" s="19" t="str">
        <f t="shared" si="1"/>
        <v>Jun</v>
      </c>
      <c r="C10719" s="20" t="s">
        <v>92</v>
      </c>
      <c r="D10719" s="19" t="s">
        <v>144</v>
      </c>
      <c r="E10719" s="19" t="s">
        <v>68</v>
      </c>
      <c r="F10719" s="21">
        <v>3.0</v>
      </c>
      <c r="G10719" s="22">
        <v>57295.0</v>
      </c>
      <c r="H10719" s="15" t="str">
        <f t="shared" si="2"/>
        <v>Medium Range</v>
      </c>
      <c r="I10719" s="22">
        <v>42218.0</v>
      </c>
      <c r="J10719" s="23">
        <f t="shared" si="3"/>
        <v>1.357122554</v>
      </c>
      <c r="K10719" s="24" t="str">
        <f t="shared" si="4"/>
        <v>Over Achived</v>
      </c>
    </row>
    <row r="10720" ht="22.5" customHeight="1">
      <c r="A10720" s="18">
        <v>45811.0</v>
      </c>
      <c r="B10720" s="19" t="str">
        <f t="shared" si="1"/>
        <v>Jun</v>
      </c>
      <c r="C10720" s="20" t="s">
        <v>92</v>
      </c>
      <c r="D10720" s="19" t="s">
        <v>144</v>
      </c>
      <c r="E10720" s="19" t="s">
        <v>19</v>
      </c>
      <c r="F10720" s="21">
        <v>3.0</v>
      </c>
      <c r="G10720" s="22">
        <v>64831.0</v>
      </c>
      <c r="H10720" s="15" t="str">
        <f t="shared" si="2"/>
        <v>Medium Range</v>
      </c>
      <c r="I10720" s="22">
        <v>48097.0</v>
      </c>
      <c r="J10720" s="23">
        <f t="shared" si="3"/>
        <v>1.347921908</v>
      </c>
      <c r="K10720" s="24" t="str">
        <f t="shared" si="4"/>
        <v>Over Achived</v>
      </c>
    </row>
    <row r="10721" ht="22.5" customHeight="1">
      <c r="A10721" s="18">
        <v>45811.0</v>
      </c>
      <c r="B10721" s="19" t="str">
        <f t="shared" si="1"/>
        <v>Jun</v>
      </c>
      <c r="C10721" s="20" t="s">
        <v>92</v>
      </c>
      <c r="D10721" s="19" t="s">
        <v>144</v>
      </c>
      <c r="E10721" s="19" t="s">
        <v>26</v>
      </c>
      <c r="F10721" s="21">
        <v>3.0</v>
      </c>
      <c r="G10721" s="22">
        <v>107432.0</v>
      </c>
      <c r="H10721" s="15" t="str">
        <f t="shared" si="2"/>
        <v>Very High Range</v>
      </c>
      <c r="I10721" s="22">
        <v>90594.0</v>
      </c>
      <c r="J10721" s="23">
        <f t="shared" si="3"/>
        <v>1.185862198</v>
      </c>
      <c r="K10721" s="24" t="str">
        <f t="shared" si="4"/>
        <v>Over Achived</v>
      </c>
    </row>
    <row r="10722" ht="22.5" customHeight="1">
      <c r="A10722" s="18">
        <v>45811.0</v>
      </c>
      <c r="B10722" s="19" t="str">
        <f t="shared" si="1"/>
        <v>Jun</v>
      </c>
      <c r="C10722" s="20" t="s">
        <v>92</v>
      </c>
      <c r="D10722" s="25" t="s">
        <v>149</v>
      </c>
      <c r="E10722" s="19" t="s">
        <v>23</v>
      </c>
      <c r="F10722" s="21">
        <v>3.0</v>
      </c>
      <c r="G10722" s="22">
        <v>59185.0</v>
      </c>
      <c r="H10722" s="15" t="str">
        <f t="shared" si="2"/>
        <v>Medium Range</v>
      </c>
      <c r="I10722" s="22">
        <v>51544.0</v>
      </c>
      <c r="J10722" s="23">
        <f t="shared" si="3"/>
        <v>1.148242278</v>
      </c>
      <c r="K10722" s="24" t="str">
        <f t="shared" si="4"/>
        <v>Over Achived</v>
      </c>
    </row>
    <row r="10723" ht="22.5" customHeight="1">
      <c r="A10723" s="18">
        <v>45811.0</v>
      </c>
      <c r="B10723" s="19" t="str">
        <f t="shared" si="1"/>
        <v>Jun</v>
      </c>
      <c r="C10723" s="20" t="s">
        <v>92</v>
      </c>
      <c r="D10723" s="25" t="s">
        <v>149</v>
      </c>
      <c r="E10723" s="19" t="s">
        <v>23</v>
      </c>
      <c r="F10723" s="21">
        <v>2.0</v>
      </c>
      <c r="G10723" s="22">
        <v>75556.0</v>
      </c>
      <c r="H10723" s="15" t="str">
        <f t="shared" si="2"/>
        <v>High Range</v>
      </c>
      <c r="I10723" s="22">
        <v>63921.0</v>
      </c>
      <c r="J10723" s="23">
        <f t="shared" si="3"/>
        <v>1.182021558</v>
      </c>
      <c r="K10723" s="24" t="str">
        <f t="shared" si="4"/>
        <v>Over Achived</v>
      </c>
    </row>
    <row r="10724" ht="22.5" customHeight="1">
      <c r="A10724" s="18">
        <v>45811.0</v>
      </c>
      <c r="B10724" s="19" t="str">
        <f t="shared" si="1"/>
        <v>Jun</v>
      </c>
      <c r="C10724" s="20" t="s">
        <v>92</v>
      </c>
      <c r="D10724" s="25" t="s">
        <v>149</v>
      </c>
      <c r="E10724" s="19" t="s">
        <v>9</v>
      </c>
      <c r="F10724" s="21">
        <v>5.0</v>
      </c>
      <c r="G10724" s="22">
        <v>131774.0</v>
      </c>
      <c r="H10724" s="15" t="str">
        <f t="shared" si="2"/>
        <v>Very High Range</v>
      </c>
      <c r="I10724" s="22">
        <v>98269.0</v>
      </c>
      <c r="J10724" s="23">
        <f t="shared" si="3"/>
        <v>1.340951877</v>
      </c>
      <c r="K10724" s="24" t="str">
        <f t="shared" si="4"/>
        <v>Over Achived</v>
      </c>
    </row>
    <row r="10725" ht="22.5" customHeight="1">
      <c r="A10725" s="18">
        <v>45811.0</v>
      </c>
      <c r="B10725" s="19" t="str">
        <f t="shared" si="1"/>
        <v>Jun</v>
      </c>
      <c r="C10725" s="20" t="s">
        <v>92</v>
      </c>
      <c r="D10725" s="19" t="s">
        <v>158</v>
      </c>
      <c r="E10725" s="19" t="s">
        <v>63</v>
      </c>
      <c r="F10725" s="21">
        <v>1.0</v>
      </c>
      <c r="G10725" s="22">
        <v>28408.0</v>
      </c>
      <c r="H10725" s="15" t="str">
        <f t="shared" si="2"/>
        <v>Base Range</v>
      </c>
      <c r="I10725" s="22">
        <v>20451.0</v>
      </c>
      <c r="J10725" s="23">
        <f t="shared" si="3"/>
        <v>1.389076329</v>
      </c>
      <c r="K10725" s="24" t="str">
        <f t="shared" si="4"/>
        <v>Over Achived</v>
      </c>
    </row>
    <row r="10726" ht="22.5" customHeight="1">
      <c r="A10726" s="18">
        <v>45811.0</v>
      </c>
      <c r="B10726" s="19" t="str">
        <f t="shared" si="1"/>
        <v>Jun</v>
      </c>
      <c r="C10726" s="20" t="s">
        <v>92</v>
      </c>
      <c r="D10726" s="19" t="s">
        <v>158</v>
      </c>
      <c r="E10726" s="19" t="s">
        <v>19</v>
      </c>
      <c r="F10726" s="21">
        <v>3.0</v>
      </c>
      <c r="G10726" s="22">
        <v>67827.0</v>
      </c>
      <c r="H10726" s="15" t="str">
        <f t="shared" si="2"/>
        <v>Medium Range</v>
      </c>
      <c r="I10726" s="22">
        <v>57027.0</v>
      </c>
      <c r="J10726" s="23">
        <f t="shared" si="3"/>
        <v>1.189383976</v>
      </c>
      <c r="K10726" s="24" t="str">
        <f t="shared" si="4"/>
        <v>Over Achived</v>
      </c>
    </row>
    <row r="10727" ht="22.5" customHeight="1">
      <c r="A10727" s="18">
        <v>45811.0</v>
      </c>
      <c r="B10727" s="19" t="str">
        <f t="shared" si="1"/>
        <v>Jun</v>
      </c>
      <c r="C10727" s="20" t="s">
        <v>7</v>
      </c>
      <c r="D10727" s="19" t="s">
        <v>131</v>
      </c>
      <c r="E10727" s="19" t="s">
        <v>23</v>
      </c>
      <c r="F10727" s="21">
        <v>4.0</v>
      </c>
      <c r="G10727" s="22">
        <v>72480.0</v>
      </c>
      <c r="H10727" s="15" t="str">
        <f t="shared" si="2"/>
        <v>High Range</v>
      </c>
      <c r="I10727" s="22">
        <v>58578.0</v>
      </c>
      <c r="J10727" s="23">
        <f t="shared" si="3"/>
        <v>1.237324593</v>
      </c>
      <c r="K10727" s="24" t="str">
        <f t="shared" si="4"/>
        <v>Over Achived</v>
      </c>
    </row>
    <row r="10728" ht="22.5" customHeight="1">
      <c r="A10728" s="18">
        <v>45811.0</v>
      </c>
      <c r="B10728" s="19" t="str">
        <f t="shared" si="1"/>
        <v>Jun</v>
      </c>
      <c r="C10728" s="20" t="s">
        <v>92</v>
      </c>
      <c r="D10728" s="25" t="s">
        <v>149</v>
      </c>
      <c r="E10728" s="19" t="s">
        <v>38</v>
      </c>
      <c r="F10728" s="21">
        <v>3.0</v>
      </c>
      <c r="G10728" s="22">
        <v>101662.0</v>
      </c>
      <c r="H10728" s="15" t="str">
        <f t="shared" si="2"/>
        <v>Very High Range</v>
      </c>
      <c r="I10728" s="22">
        <v>71303.0</v>
      </c>
      <c r="J10728" s="23">
        <f t="shared" si="3"/>
        <v>1.425774512</v>
      </c>
      <c r="K10728" s="24" t="str">
        <f t="shared" si="4"/>
        <v>Over Achived</v>
      </c>
    </row>
    <row r="10729" ht="22.5" customHeight="1">
      <c r="A10729" s="18">
        <v>45812.0</v>
      </c>
      <c r="B10729" s="19" t="str">
        <f t="shared" si="1"/>
        <v>Jun</v>
      </c>
      <c r="C10729" s="20" t="s">
        <v>13</v>
      </c>
      <c r="D10729" s="19" t="s">
        <v>37</v>
      </c>
      <c r="E10729" s="19" t="s">
        <v>26</v>
      </c>
      <c r="F10729" s="21">
        <v>4.0</v>
      </c>
      <c r="G10729" s="22">
        <v>87130.0</v>
      </c>
      <c r="H10729" s="15" t="str">
        <f t="shared" si="2"/>
        <v>High Range</v>
      </c>
      <c r="I10729" s="22">
        <v>105385.0</v>
      </c>
      <c r="J10729" s="23">
        <f t="shared" si="3"/>
        <v>0.8267780045</v>
      </c>
      <c r="K10729" s="24" t="str">
        <f t="shared" si="4"/>
        <v>Target Not Meet</v>
      </c>
    </row>
    <row r="10730" ht="22.5" customHeight="1">
      <c r="A10730" s="18">
        <v>45812.0</v>
      </c>
      <c r="B10730" s="19" t="str">
        <f t="shared" si="1"/>
        <v>Jun</v>
      </c>
      <c r="C10730" s="20" t="s">
        <v>13</v>
      </c>
      <c r="D10730" s="19" t="s">
        <v>37</v>
      </c>
      <c r="E10730" s="19" t="s">
        <v>9</v>
      </c>
      <c r="F10730" s="21">
        <v>4.0</v>
      </c>
      <c r="G10730" s="22">
        <v>90537.0</v>
      </c>
      <c r="H10730" s="15" t="str">
        <f t="shared" si="2"/>
        <v>Very High Range</v>
      </c>
      <c r="I10730" s="22">
        <v>98229.0</v>
      </c>
      <c r="J10730" s="23">
        <f t="shared" si="3"/>
        <v>0.9216931863</v>
      </c>
      <c r="K10730" s="24" t="str">
        <f t="shared" si="4"/>
        <v>Target Not Meet</v>
      </c>
    </row>
    <row r="10731" ht="22.5" customHeight="1">
      <c r="A10731" s="18">
        <v>45812.0</v>
      </c>
      <c r="B10731" s="19" t="str">
        <f t="shared" si="1"/>
        <v>Jun</v>
      </c>
      <c r="C10731" s="20" t="s">
        <v>13</v>
      </c>
      <c r="D10731" s="19" t="s">
        <v>37</v>
      </c>
      <c r="E10731" s="19" t="s">
        <v>26</v>
      </c>
      <c r="F10731" s="21">
        <v>3.0</v>
      </c>
      <c r="G10731" s="22">
        <v>84798.0</v>
      </c>
      <c r="H10731" s="15" t="str">
        <f t="shared" si="2"/>
        <v>High Range</v>
      </c>
      <c r="I10731" s="22">
        <v>95590.0</v>
      </c>
      <c r="J10731" s="23">
        <f t="shared" si="3"/>
        <v>0.8871011612</v>
      </c>
      <c r="K10731" s="24" t="str">
        <f t="shared" si="4"/>
        <v>Target Not Meet</v>
      </c>
    </row>
    <row r="10732" ht="22.5" customHeight="1">
      <c r="A10732" s="18">
        <v>45812.0</v>
      </c>
      <c r="B10732" s="19" t="str">
        <f t="shared" si="1"/>
        <v>Jun</v>
      </c>
      <c r="C10732" s="20" t="s">
        <v>13</v>
      </c>
      <c r="D10732" s="19" t="s">
        <v>37</v>
      </c>
      <c r="E10732" s="19" t="s">
        <v>9</v>
      </c>
      <c r="F10732" s="21">
        <v>4.0</v>
      </c>
      <c r="G10732" s="22">
        <v>113362.0</v>
      </c>
      <c r="H10732" s="15" t="str">
        <f t="shared" si="2"/>
        <v>Very High Range</v>
      </c>
      <c r="I10732" s="22">
        <v>137024.0</v>
      </c>
      <c r="J10732" s="23">
        <f t="shared" si="3"/>
        <v>0.8273149229</v>
      </c>
      <c r="K10732" s="24" t="str">
        <f t="shared" si="4"/>
        <v>Target Not Meet</v>
      </c>
    </row>
    <row r="10733" ht="22.5" customHeight="1">
      <c r="A10733" s="18">
        <v>45812.0</v>
      </c>
      <c r="B10733" s="19" t="str">
        <f t="shared" si="1"/>
        <v>Jun</v>
      </c>
      <c r="C10733" s="20" t="s">
        <v>13</v>
      </c>
      <c r="D10733" s="19" t="s">
        <v>29</v>
      </c>
      <c r="E10733" s="19" t="s">
        <v>26</v>
      </c>
      <c r="F10733" s="21">
        <v>3.0</v>
      </c>
      <c r="G10733" s="22">
        <v>85192.0</v>
      </c>
      <c r="H10733" s="15" t="str">
        <f t="shared" si="2"/>
        <v>High Range</v>
      </c>
      <c r="I10733" s="22">
        <v>105640.0</v>
      </c>
      <c r="J10733" s="23">
        <f t="shared" si="3"/>
        <v>0.8064369557</v>
      </c>
      <c r="K10733" s="24" t="str">
        <f t="shared" si="4"/>
        <v>Target Not Meet</v>
      </c>
    </row>
    <row r="10734" ht="22.5" customHeight="1">
      <c r="A10734" s="18">
        <v>45812.0</v>
      </c>
      <c r="B10734" s="19" t="str">
        <f t="shared" si="1"/>
        <v>Jun</v>
      </c>
      <c r="C10734" s="20" t="s">
        <v>13</v>
      </c>
      <c r="D10734" s="19" t="s">
        <v>29</v>
      </c>
      <c r="E10734" s="19" t="s">
        <v>68</v>
      </c>
      <c r="F10734" s="21">
        <v>2.0</v>
      </c>
      <c r="G10734" s="22">
        <v>42078.0</v>
      </c>
      <c r="H10734" s="15" t="str">
        <f t="shared" si="2"/>
        <v>Base Range</v>
      </c>
      <c r="I10734" s="22">
        <v>52797.0</v>
      </c>
      <c r="J10734" s="23">
        <f t="shared" si="3"/>
        <v>0.796977101</v>
      </c>
      <c r="K10734" s="24" t="str">
        <f t="shared" si="4"/>
        <v>Target Not Meet</v>
      </c>
    </row>
    <row r="10735" ht="22.5" customHeight="1">
      <c r="A10735" s="18">
        <v>45812.0</v>
      </c>
      <c r="B10735" s="19" t="str">
        <f t="shared" si="1"/>
        <v>Jun</v>
      </c>
      <c r="C10735" s="20" t="s">
        <v>92</v>
      </c>
      <c r="D10735" s="19" t="s">
        <v>93</v>
      </c>
      <c r="E10735" s="19" t="s">
        <v>34</v>
      </c>
      <c r="F10735" s="21">
        <v>5.0</v>
      </c>
      <c r="G10735" s="22">
        <v>124036.0</v>
      </c>
      <c r="H10735" s="15" t="str">
        <f t="shared" si="2"/>
        <v>Very High Range</v>
      </c>
      <c r="I10735" s="22">
        <v>131647.0</v>
      </c>
      <c r="J10735" s="23">
        <f t="shared" si="3"/>
        <v>0.9421863012</v>
      </c>
      <c r="K10735" s="24" t="str">
        <f t="shared" si="4"/>
        <v>Target Not Meet</v>
      </c>
    </row>
    <row r="10736" ht="22.5" customHeight="1">
      <c r="A10736" s="18">
        <v>45812.0</v>
      </c>
      <c r="B10736" s="19" t="str">
        <f t="shared" si="1"/>
        <v>Jun</v>
      </c>
      <c r="C10736" s="20" t="s">
        <v>13</v>
      </c>
      <c r="D10736" s="19" t="s">
        <v>18</v>
      </c>
      <c r="E10736" s="19" t="s">
        <v>38</v>
      </c>
      <c r="F10736" s="21">
        <v>3.0</v>
      </c>
      <c r="G10736" s="22">
        <v>76981.0</v>
      </c>
      <c r="H10736" s="15" t="str">
        <f t="shared" si="2"/>
        <v>High Range</v>
      </c>
      <c r="I10736" s="22">
        <v>67301.0</v>
      </c>
      <c r="J10736" s="23">
        <f t="shared" si="3"/>
        <v>1.143831444</v>
      </c>
      <c r="K10736" s="24" t="str">
        <f t="shared" si="4"/>
        <v>Over Achived</v>
      </c>
    </row>
    <row r="10737" ht="22.5" customHeight="1">
      <c r="A10737" s="18">
        <v>45812.0</v>
      </c>
      <c r="B10737" s="19" t="str">
        <f t="shared" si="1"/>
        <v>Jun</v>
      </c>
      <c r="C10737" s="20" t="s">
        <v>13</v>
      </c>
      <c r="D10737" s="19" t="s">
        <v>18</v>
      </c>
      <c r="E10737" s="19" t="s">
        <v>23</v>
      </c>
      <c r="F10737" s="21">
        <v>2.0</v>
      </c>
      <c r="G10737" s="22">
        <v>53639.0</v>
      </c>
      <c r="H10737" s="15" t="str">
        <f t="shared" si="2"/>
        <v>Medium Range</v>
      </c>
      <c r="I10737" s="22">
        <v>40033.0</v>
      </c>
      <c r="J10737" s="23">
        <f t="shared" si="3"/>
        <v>1.339869608</v>
      </c>
      <c r="K10737" s="24" t="str">
        <f t="shared" si="4"/>
        <v>Over Achived</v>
      </c>
    </row>
    <row r="10738" ht="22.5" customHeight="1">
      <c r="A10738" s="18">
        <v>45812.0</v>
      </c>
      <c r="B10738" s="19" t="str">
        <f t="shared" si="1"/>
        <v>Jun</v>
      </c>
      <c r="C10738" s="20" t="s">
        <v>13</v>
      </c>
      <c r="D10738" s="19" t="s">
        <v>14</v>
      </c>
      <c r="E10738" s="19" t="s">
        <v>23</v>
      </c>
      <c r="F10738" s="21">
        <v>2.0</v>
      </c>
      <c r="G10738" s="22">
        <v>59963.0</v>
      </c>
      <c r="H10738" s="15" t="str">
        <f t="shared" si="2"/>
        <v>Medium Range</v>
      </c>
      <c r="I10738" s="22">
        <v>50472.0</v>
      </c>
      <c r="J10738" s="23">
        <f t="shared" si="3"/>
        <v>1.188044857</v>
      </c>
      <c r="K10738" s="24" t="str">
        <f t="shared" si="4"/>
        <v>Over Achived</v>
      </c>
    </row>
    <row r="10739" ht="22.5" customHeight="1">
      <c r="A10739" s="18">
        <v>45812.0</v>
      </c>
      <c r="B10739" s="19" t="str">
        <f t="shared" si="1"/>
        <v>Jun</v>
      </c>
      <c r="C10739" s="20" t="s">
        <v>13</v>
      </c>
      <c r="D10739" s="19" t="s">
        <v>14</v>
      </c>
      <c r="E10739" s="19" t="s">
        <v>26</v>
      </c>
      <c r="F10739" s="21">
        <v>3.0</v>
      </c>
      <c r="G10739" s="22">
        <v>67596.0</v>
      </c>
      <c r="H10739" s="15" t="str">
        <f t="shared" si="2"/>
        <v>Medium Range</v>
      </c>
      <c r="I10739" s="22">
        <v>61650.0</v>
      </c>
      <c r="J10739" s="23">
        <f t="shared" si="3"/>
        <v>1.096447689</v>
      </c>
      <c r="K10739" s="24" t="str">
        <f t="shared" si="4"/>
        <v>Over Achived</v>
      </c>
    </row>
    <row r="10740" ht="22.5" customHeight="1">
      <c r="A10740" s="18">
        <v>45812.0</v>
      </c>
      <c r="B10740" s="19" t="str">
        <f t="shared" si="1"/>
        <v>Jun</v>
      </c>
      <c r="C10740" s="20" t="s">
        <v>92</v>
      </c>
      <c r="D10740" s="19" t="s">
        <v>93</v>
      </c>
      <c r="E10740" s="19" t="s">
        <v>38</v>
      </c>
      <c r="F10740" s="21">
        <v>4.0</v>
      </c>
      <c r="G10740" s="22">
        <v>95974.0</v>
      </c>
      <c r="H10740" s="15" t="str">
        <f t="shared" si="2"/>
        <v>Very High Range</v>
      </c>
      <c r="I10740" s="22">
        <v>120800.0</v>
      </c>
      <c r="J10740" s="23">
        <f t="shared" si="3"/>
        <v>0.794486755</v>
      </c>
      <c r="K10740" s="24" t="str">
        <f t="shared" si="4"/>
        <v>Target Not Meet</v>
      </c>
    </row>
    <row r="10741" ht="22.5" customHeight="1">
      <c r="A10741" s="18">
        <v>45812.0</v>
      </c>
      <c r="B10741" s="19" t="str">
        <f t="shared" si="1"/>
        <v>Jun</v>
      </c>
      <c r="C10741" s="20" t="s">
        <v>13</v>
      </c>
      <c r="D10741" s="19" t="s">
        <v>169</v>
      </c>
      <c r="E10741" s="19" t="s">
        <v>34</v>
      </c>
      <c r="F10741" s="21">
        <v>4.0</v>
      </c>
      <c r="G10741" s="22">
        <v>102376.0</v>
      </c>
      <c r="H10741" s="15" t="str">
        <f t="shared" si="2"/>
        <v>Very High Range</v>
      </c>
      <c r="I10741" s="22">
        <v>124292.0</v>
      </c>
      <c r="J10741" s="23">
        <f t="shared" si="3"/>
        <v>0.8236732855</v>
      </c>
      <c r="K10741" s="24" t="str">
        <f t="shared" si="4"/>
        <v>Target Not Meet</v>
      </c>
    </row>
    <row r="10742" ht="22.5" customHeight="1">
      <c r="A10742" s="18">
        <v>45812.0</v>
      </c>
      <c r="B10742" s="19" t="str">
        <f t="shared" si="1"/>
        <v>Jun</v>
      </c>
      <c r="C10742" s="20" t="s">
        <v>13</v>
      </c>
      <c r="D10742" s="19" t="s">
        <v>18</v>
      </c>
      <c r="E10742" s="19" t="s">
        <v>34</v>
      </c>
      <c r="F10742" s="21">
        <v>4.0</v>
      </c>
      <c r="G10742" s="22">
        <v>111451.0</v>
      </c>
      <c r="H10742" s="15" t="str">
        <f t="shared" si="2"/>
        <v>Very High Range</v>
      </c>
      <c r="I10742" s="22">
        <v>94743.0</v>
      </c>
      <c r="J10742" s="23">
        <f t="shared" si="3"/>
        <v>1.176350759</v>
      </c>
      <c r="K10742" s="24" t="str">
        <f t="shared" si="4"/>
        <v>Over Achived</v>
      </c>
    </row>
    <row r="10743" ht="22.5" customHeight="1">
      <c r="A10743" s="18">
        <v>45812.0</v>
      </c>
      <c r="B10743" s="19" t="str">
        <f t="shared" si="1"/>
        <v>Jun</v>
      </c>
      <c r="C10743" s="20" t="s">
        <v>13</v>
      </c>
      <c r="D10743" s="19" t="s">
        <v>169</v>
      </c>
      <c r="E10743" s="19" t="s">
        <v>68</v>
      </c>
      <c r="F10743" s="21">
        <v>2.0</v>
      </c>
      <c r="G10743" s="22">
        <v>40591.0</v>
      </c>
      <c r="H10743" s="15" t="str">
        <f t="shared" si="2"/>
        <v>Base Range</v>
      </c>
      <c r="I10743" s="22">
        <v>46328.0</v>
      </c>
      <c r="J10743" s="23">
        <f t="shared" si="3"/>
        <v>0.8761656018</v>
      </c>
      <c r="K10743" s="24" t="str">
        <f t="shared" si="4"/>
        <v>Target Not Meet</v>
      </c>
    </row>
    <row r="10744" ht="22.5" customHeight="1">
      <c r="A10744" s="18">
        <v>45812.0</v>
      </c>
      <c r="B10744" s="19" t="str">
        <f t="shared" si="1"/>
        <v>Jun</v>
      </c>
      <c r="C10744" s="20" t="s">
        <v>57</v>
      </c>
      <c r="D10744" s="25" t="s">
        <v>62</v>
      </c>
      <c r="E10744" s="19" t="s">
        <v>34</v>
      </c>
      <c r="F10744" s="21">
        <v>3.0</v>
      </c>
      <c r="G10744" s="22">
        <v>66314.0</v>
      </c>
      <c r="H10744" s="15" t="str">
        <f t="shared" si="2"/>
        <v>Medium Range</v>
      </c>
      <c r="I10744" s="22">
        <v>58952.0</v>
      </c>
      <c r="J10744" s="23">
        <f t="shared" si="3"/>
        <v>1.124881259</v>
      </c>
      <c r="K10744" s="24" t="str">
        <f t="shared" si="4"/>
        <v>Over Achived</v>
      </c>
    </row>
    <row r="10745" ht="22.5" customHeight="1">
      <c r="A10745" s="18">
        <v>45812.0</v>
      </c>
      <c r="B10745" s="19" t="str">
        <f t="shared" si="1"/>
        <v>Jun</v>
      </c>
      <c r="C10745" s="20" t="s">
        <v>13</v>
      </c>
      <c r="D10745" s="19" t="s">
        <v>169</v>
      </c>
      <c r="E10745" s="19" t="s">
        <v>38</v>
      </c>
      <c r="F10745" s="21">
        <v>3.0</v>
      </c>
      <c r="G10745" s="22">
        <v>74784.0</v>
      </c>
      <c r="H10745" s="15" t="str">
        <f t="shared" si="2"/>
        <v>High Range</v>
      </c>
      <c r="I10745" s="22">
        <v>79247.0</v>
      </c>
      <c r="J10745" s="23">
        <f t="shared" si="3"/>
        <v>0.9436824107</v>
      </c>
      <c r="K10745" s="24" t="str">
        <f t="shared" si="4"/>
        <v>Target Not Meet</v>
      </c>
    </row>
    <row r="10746" ht="22.5" customHeight="1">
      <c r="A10746" s="18">
        <v>45812.0</v>
      </c>
      <c r="B10746" s="19" t="str">
        <f t="shared" si="1"/>
        <v>Jun</v>
      </c>
      <c r="C10746" s="20" t="s">
        <v>13</v>
      </c>
      <c r="D10746" s="19" t="s">
        <v>169</v>
      </c>
      <c r="E10746" s="19" t="s">
        <v>9</v>
      </c>
      <c r="F10746" s="21">
        <v>5.0</v>
      </c>
      <c r="G10746" s="22">
        <v>119368.0</v>
      </c>
      <c r="H10746" s="15" t="str">
        <f t="shared" si="2"/>
        <v>Very High Range</v>
      </c>
      <c r="I10746" s="22">
        <v>130417.0</v>
      </c>
      <c r="J10746" s="23">
        <f t="shared" si="3"/>
        <v>0.9152794498</v>
      </c>
      <c r="K10746" s="24" t="str">
        <f t="shared" si="4"/>
        <v>Target Not Meet</v>
      </c>
    </row>
    <row r="10747" ht="22.5" customHeight="1">
      <c r="A10747" s="18">
        <v>45812.0</v>
      </c>
      <c r="B10747" s="19" t="str">
        <f t="shared" si="1"/>
        <v>Jun</v>
      </c>
      <c r="C10747" s="20" t="s">
        <v>57</v>
      </c>
      <c r="D10747" s="19" t="s">
        <v>58</v>
      </c>
      <c r="E10747" s="19" t="s">
        <v>34</v>
      </c>
      <c r="F10747" s="21">
        <v>3.0</v>
      </c>
      <c r="G10747" s="22">
        <v>75924.0</v>
      </c>
      <c r="H10747" s="15" t="str">
        <f t="shared" si="2"/>
        <v>High Range</v>
      </c>
      <c r="I10747" s="22">
        <v>64500.0</v>
      </c>
      <c r="J10747" s="23">
        <f t="shared" si="3"/>
        <v>1.177116279</v>
      </c>
      <c r="K10747" s="24" t="str">
        <f t="shared" si="4"/>
        <v>Over Achived</v>
      </c>
    </row>
    <row r="10748" ht="22.5" customHeight="1">
      <c r="A10748" s="18">
        <v>45812.0</v>
      </c>
      <c r="B10748" s="19" t="str">
        <f t="shared" si="1"/>
        <v>Jun</v>
      </c>
      <c r="C10748" s="20" t="s">
        <v>57</v>
      </c>
      <c r="D10748" s="19" t="s">
        <v>58</v>
      </c>
      <c r="E10748" s="19" t="s">
        <v>9</v>
      </c>
      <c r="F10748" s="21">
        <v>3.0</v>
      </c>
      <c r="G10748" s="22">
        <v>78024.0</v>
      </c>
      <c r="H10748" s="15" t="str">
        <f t="shared" si="2"/>
        <v>High Range</v>
      </c>
      <c r="I10748" s="22">
        <v>64795.0</v>
      </c>
      <c r="J10748" s="23">
        <f t="shared" si="3"/>
        <v>1.204166988</v>
      </c>
      <c r="K10748" s="24" t="str">
        <f t="shared" si="4"/>
        <v>Over Achived</v>
      </c>
    </row>
    <row r="10749" ht="22.5" customHeight="1">
      <c r="A10749" s="18">
        <v>45812.0</v>
      </c>
      <c r="B10749" s="19" t="str">
        <f t="shared" si="1"/>
        <v>Jun</v>
      </c>
      <c r="C10749" s="20" t="s">
        <v>57</v>
      </c>
      <c r="D10749" s="19" t="s">
        <v>58</v>
      </c>
      <c r="E10749" s="19" t="s">
        <v>38</v>
      </c>
      <c r="F10749" s="21">
        <v>2.0</v>
      </c>
      <c r="G10749" s="22">
        <v>55924.0</v>
      </c>
      <c r="H10749" s="15" t="str">
        <f t="shared" si="2"/>
        <v>Medium Range</v>
      </c>
      <c r="I10749" s="22">
        <v>52059.0</v>
      </c>
      <c r="J10749" s="23">
        <f t="shared" si="3"/>
        <v>1.074242686</v>
      </c>
      <c r="K10749" s="24" t="str">
        <f t="shared" si="4"/>
        <v>Over Achived</v>
      </c>
    </row>
    <row r="10750" ht="22.5" customHeight="1">
      <c r="A10750" s="18">
        <v>45812.0</v>
      </c>
      <c r="B10750" s="19" t="str">
        <f t="shared" si="1"/>
        <v>Jun</v>
      </c>
      <c r="C10750" s="20" t="s">
        <v>57</v>
      </c>
      <c r="D10750" s="25" t="s">
        <v>62</v>
      </c>
      <c r="E10750" s="19" t="s">
        <v>9</v>
      </c>
      <c r="F10750" s="21">
        <v>3.0</v>
      </c>
      <c r="G10750" s="22">
        <v>73366.0</v>
      </c>
      <c r="H10750" s="15" t="str">
        <f t="shared" si="2"/>
        <v>High Range</v>
      </c>
      <c r="I10750" s="22">
        <v>59957.0</v>
      </c>
      <c r="J10750" s="23">
        <f t="shared" si="3"/>
        <v>1.223643611</v>
      </c>
      <c r="K10750" s="24" t="str">
        <f t="shared" si="4"/>
        <v>Over Achived</v>
      </c>
    </row>
    <row r="10751" ht="22.5" customHeight="1">
      <c r="A10751" s="18">
        <v>45812.0</v>
      </c>
      <c r="B10751" s="19" t="str">
        <f t="shared" si="1"/>
        <v>Jun</v>
      </c>
      <c r="C10751" s="20" t="s">
        <v>57</v>
      </c>
      <c r="D10751" s="19" t="s">
        <v>71</v>
      </c>
      <c r="E10751" s="19" t="s">
        <v>63</v>
      </c>
      <c r="F10751" s="21">
        <v>1.0</v>
      </c>
      <c r="G10751" s="22">
        <v>30841.0</v>
      </c>
      <c r="H10751" s="15" t="str">
        <f t="shared" si="2"/>
        <v>Base Range</v>
      </c>
      <c r="I10751" s="22">
        <v>34466.0</v>
      </c>
      <c r="J10751" s="23">
        <f t="shared" si="3"/>
        <v>0.8948238844</v>
      </c>
      <c r="K10751" s="24" t="str">
        <f t="shared" si="4"/>
        <v>Target Not Meet</v>
      </c>
    </row>
    <row r="10752" ht="22.5" customHeight="1">
      <c r="A10752" s="18">
        <v>45812.0</v>
      </c>
      <c r="B10752" s="19" t="str">
        <f t="shared" si="1"/>
        <v>Jun</v>
      </c>
      <c r="C10752" s="20" t="s">
        <v>57</v>
      </c>
      <c r="D10752" s="19" t="s">
        <v>71</v>
      </c>
      <c r="E10752" s="19" t="s">
        <v>38</v>
      </c>
      <c r="F10752" s="21">
        <v>2.0</v>
      </c>
      <c r="G10752" s="22">
        <v>51249.0</v>
      </c>
      <c r="H10752" s="15" t="str">
        <f t="shared" si="2"/>
        <v>Medium Range</v>
      </c>
      <c r="I10752" s="22">
        <v>56324.0</v>
      </c>
      <c r="J10752" s="23">
        <f t="shared" si="3"/>
        <v>0.9098963142</v>
      </c>
      <c r="K10752" s="24" t="str">
        <f t="shared" si="4"/>
        <v>Target Not Meet</v>
      </c>
    </row>
    <row r="10753" ht="22.5" customHeight="1">
      <c r="A10753" s="18">
        <v>45812.0</v>
      </c>
      <c r="B10753" s="19" t="str">
        <f t="shared" si="1"/>
        <v>Jun</v>
      </c>
      <c r="C10753" s="20" t="s">
        <v>57</v>
      </c>
      <c r="D10753" s="19" t="s">
        <v>80</v>
      </c>
      <c r="E10753" s="19" t="s">
        <v>19</v>
      </c>
      <c r="F10753" s="21">
        <v>2.0</v>
      </c>
      <c r="G10753" s="22">
        <v>43287.0</v>
      </c>
      <c r="H10753" s="15" t="str">
        <f t="shared" si="2"/>
        <v>Base Range</v>
      </c>
      <c r="I10753" s="22">
        <v>54032.0</v>
      </c>
      <c r="J10753" s="23">
        <f t="shared" si="3"/>
        <v>0.8011363636</v>
      </c>
      <c r="K10753" s="24" t="str">
        <f t="shared" si="4"/>
        <v>Target Not Meet</v>
      </c>
    </row>
    <row r="10754" ht="22.5" customHeight="1">
      <c r="A10754" s="18">
        <v>45812.0</v>
      </c>
      <c r="B10754" s="19" t="str">
        <f t="shared" si="1"/>
        <v>Jun</v>
      </c>
      <c r="C10754" s="20" t="s">
        <v>57</v>
      </c>
      <c r="D10754" s="19" t="s">
        <v>80</v>
      </c>
      <c r="E10754" s="19" t="s">
        <v>19</v>
      </c>
      <c r="F10754" s="21">
        <v>1.0</v>
      </c>
      <c r="G10754" s="22">
        <v>45692.0</v>
      </c>
      <c r="H10754" s="15" t="str">
        <f t="shared" si="2"/>
        <v>Base Range</v>
      </c>
      <c r="I10754" s="22">
        <v>49871.0</v>
      </c>
      <c r="J10754" s="23">
        <f t="shared" si="3"/>
        <v>0.9162038058</v>
      </c>
      <c r="K10754" s="24" t="str">
        <f t="shared" si="4"/>
        <v>Target Not Meet</v>
      </c>
    </row>
    <row r="10755" ht="22.5" customHeight="1">
      <c r="A10755" s="18">
        <v>45812.0</v>
      </c>
      <c r="B10755" s="19" t="str">
        <f t="shared" si="1"/>
        <v>Jun</v>
      </c>
      <c r="C10755" s="20" t="s">
        <v>57</v>
      </c>
      <c r="D10755" s="19" t="s">
        <v>85</v>
      </c>
      <c r="E10755" s="19" t="s">
        <v>68</v>
      </c>
      <c r="F10755" s="21">
        <v>2.0</v>
      </c>
      <c r="G10755" s="22">
        <v>39421.0</v>
      </c>
      <c r="H10755" s="15" t="str">
        <f t="shared" si="2"/>
        <v>Base Range</v>
      </c>
      <c r="I10755" s="22">
        <v>43910.0</v>
      </c>
      <c r="J10755" s="23">
        <f t="shared" si="3"/>
        <v>0.8977681621</v>
      </c>
      <c r="K10755" s="24" t="str">
        <f t="shared" si="4"/>
        <v>Target Not Meet</v>
      </c>
    </row>
    <row r="10756" ht="22.5" customHeight="1">
      <c r="A10756" s="18">
        <v>45812.0</v>
      </c>
      <c r="B10756" s="19" t="str">
        <f t="shared" si="1"/>
        <v>Jun</v>
      </c>
      <c r="C10756" s="20" t="s">
        <v>57</v>
      </c>
      <c r="D10756" s="19" t="s">
        <v>85</v>
      </c>
      <c r="E10756" s="19" t="s">
        <v>19</v>
      </c>
      <c r="F10756" s="21">
        <v>2.0</v>
      </c>
      <c r="G10756" s="22">
        <v>42678.0</v>
      </c>
      <c r="H10756" s="15" t="str">
        <f t="shared" si="2"/>
        <v>Base Range</v>
      </c>
      <c r="I10756" s="22">
        <v>45384.0</v>
      </c>
      <c r="J10756" s="23">
        <f t="shared" si="3"/>
        <v>0.9403754627</v>
      </c>
      <c r="K10756" s="24" t="str">
        <f t="shared" si="4"/>
        <v>Target Not Meet</v>
      </c>
    </row>
    <row r="10757" ht="22.5" customHeight="1">
      <c r="A10757" s="18">
        <v>45812.0</v>
      </c>
      <c r="B10757" s="19" t="str">
        <f t="shared" si="1"/>
        <v>Jun</v>
      </c>
      <c r="C10757" s="20" t="s">
        <v>57</v>
      </c>
      <c r="D10757" s="19" t="s">
        <v>85</v>
      </c>
      <c r="E10757" s="19" t="s">
        <v>38</v>
      </c>
      <c r="F10757" s="21">
        <v>2.0</v>
      </c>
      <c r="G10757" s="22">
        <v>57993.0</v>
      </c>
      <c r="H10757" s="15" t="str">
        <f t="shared" si="2"/>
        <v>Medium Range</v>
      </c>
      <c r="I10757" s="22">
        <v>60928.0</v>
      </c>
      <c r="J10757" s="23">
        <f t="shared" si="3"/>
        <v>0.9518283876</v>
      </c>
      <c r="K10757" s="24" t="str">
        <f t="shared" si="4"/>
        <v>Target Not Meet</v>
      </c>
    </row>
    <row r="10758" ht="22.5" customHeight="1">
      <c r="A10758" s="18">
        <v>45812.0</v>
      </c>
      <c r="B10758" s="19" t="str">
        <f t="shared" si="1"/>
        <v>Jun</v>
      </c>
      <c r="C10758" s="20" t="s">
        <v>92</v>
      </c>
      <c r="D10758" s="19" t="s">
        <v>98</v>
      </c>
      <c r="E10758" s="19" t="s">
        <v>63</v>
      </c>
      <c r="F10758" s="21">
        <v>5.0</v>
      </c>
      <c r="G10758" s="22">
        <v>142517.0</v>
      </c>
      <c r="H10758" s="15" t="str">
        <f t="shared" si="2"/>
        <v>Very High Range</v>
      </c>
      <c r="I10758" s="22">
        <v>154893.0</v>
      </c>
      <c r="J10758" s="23">
        <f t="shared" si="3"/>
        <v>0.9200996817</v>
      </c>
      <c r="K10758" s="24" t="str">
        <f t="shared" si="4"/>
        <v>Target Not Meet</v>
      </c>
    </row>
    <row r="10759" ht="22.5" customHeight="1">
      <c r="A10759" s="18">
        <v>45812.0</v>
      </c>
      <c r="B10759" s="19" t="str">
        <f t="shared" si="1"/>
        <v>Jun</v>
      </c>
      <c r="C10759" s="20" t="s">
        <v>13</v>
      </c>
      <c r="D10759" s="19" t="s">
        <v>169</v>
      </c>
      <c r="E10759" s="19" t="s">
        <v>23</v>
      </c>
      <c r="F10759" s="21">
        <v>2.0</v>
      </c>
      <c r="G10759" s="22">
        <v>52543.0</v>
      </c>
      <c r="H10759" s="15" t="str">
        <f t="shared" si="2"/>
        <v>Medium Range</v>
      </c>
      <c r="I10759" s="22">
        <v>58440.0</v>
      </c>
      <c r="J10759" s="23">
        <f t="shared" si="3"/>
        <v>0.8990930869</v>
      </c>
      <c r="K10759" s="24" t="str">
        <f t="shared" si="4"/>
        <v>Target Not Meet</v>
      </c>
    </row>
    <row r="10760" ht="22.5" customHeight="1">
      <c r="A10760" s="18">
        <v>45812.0</v>
      </c>
      <c r="B10760" s="19" t="str">
        <f t="shared" si="1"/>
        <v>Jun</v>
      </c>
      <c r="C10760" s="20" t="s">
        <v>92</v>
      </c>
      <c r="D10760" s="19" t="s">
        <v>98</v>
      </c>
      <c r="E10760" s="19" t="s">
        <v>63</v>
      </c>
      <c r="F10760" s="21">
        <v>7.0</v>
      </c>
      <c r="G10760" s="22">
        <v>157490.0</v>
      </c>
      <c r="H10760" s="15" t="str">
        <f t="shared" si="2"/>
        <v>Very High Range</v>
      </c>
      <c r="I10760" s="22">
        <v>172779.0</v>
      </c>
      <c r="J10760" s="23">
        <f t="shared" si="3"/>
        <v>0.9115112369</v>
      </c>
      <c r="K10760" s="24" t="str">
        <f t="shared" si="4"/>
        <v>Target Not Meet</v>
      </c>
    </row>
    <row r="10761" ht="22.5" customHeight="1">
      <c r="A10761" s="18">
        <v>45812.0</v>
      </c>
      <c r="B10761" s="19" t="str">
        <f t="shared" si="1"/>
        <v>Jun</v>
      </c>
      <c r="C10761" s="20" t="s">
        <v>92</v>
      </c>
      <c r="D10761" s="19" t="s">
        <v>98</v>
      </c>
      <c r="E10761" s="19" t="s">
        <v>68</v>
      </c>
      <c r="F10761" s="21">
        <v>2.0</v>
      </c>
      <c r="G10761" s="22">
        <v>72615.0</v>
      </c>
      <c r="H10761" s="15" t="str">
        <f t="shared" si="2"/>
        <v>High Range</v>
      </c>
      <c r="I10761" s="22">
        <v>84234.0</v>
      </c>
      <c r="J10761" s="23">
        <f t="shared" si="3"/>
        <v>0.862062825</v>
      </c>
      <c r="K10761" s="24" t="str">
        <f t="shared" si="4"/>
        <v>Target Not Meet</v>
      </c>
    </row>
    <row r="10762" ht="22.5" customHeight="1">
      <c r="A10762" s="18">
        <v>45812.0</v>
      </c>
      <c r="B10762" s="19" t="str">
        <f t="shared" si="1"/>
        <v>Jun</v>
      </c>
      <c r="C10762" s="20" t="s">
        <v>7</v>
      </c>
      <c r="D10762" s="19" t="s">
        <v>106</v>
      </c>
      <c r="E10762" s="19" t="s">
        <v>23</v>
      </c>
      <c r="F10762" s="21">
        <v>4.0</v>
      </c>
      <c r="G10762" s="22">
        <v>87144.0</v>
      </c>
      <c r="H10762" s="15" t="str">
        <f t="shared" si="2"/>
        <v>High Range</v>
      </c>
      <c r="I10762" s="22">
        <v>68149.0</v>
      </c>
      <c r="J10762" s="23">
        <f t="shared" si="3"/>
        <v>1.278727494</v>
      </c>
      <c r="K10762" s="24" t="str">
        <f t="shared" si="4"/>
        <v>Over Achived</v>
      </c>
    </row>
    <row r="10763" ht="22.5" customHeight="1">
      <c r="A10763" s="18">
        <v>45812.0</v>
      </c>
      <c r="B10763" s="19" t="str">
        <f t="shared" si="1"/>
        <v>Jun</v>
      </c>
      <c r="C10763" s="20" t="s">
        <v>92</v>
      </c>
      <c r="D10763" s="19" t="s">
        <v>144</v>
      </c>
      <c r="E10763" s="19" t="s">
        <v>34</v>
      </c>
      <c r="F10763" s="21">
        <v>5.0</v>
      </c>
      <c r="G10763" s="22">
        <v>138487.0</v>
      </c>
      <c r="H10763" s="15" t="str">
        <f t="shared" si="2"/>
        <v>Very High Range</v>
      </c>
      <c r="I10763" s="22">
        <v>98768.0</v>
      </c>
      <c r="J10763" s="23">
        <f t="shared" si="3"/>
        <v>1.402144419</v>
      </c>
      <c r="K10763" s="24" t="str">
        <f t="shared" si="4"/>
        <v>Over Achived</v>
      </c>
    </row>
    <row r="10764" ht="22.5" customHeight="1">
      <c r="A10764" s="18">
        <v>45812.0</v>
      </c>
      <c r="B10764" s="19" t="str">
        <f t="shared" si="1"/>
        <v>Jun</v>
      </c>
      <c r="C10764" s="20" t="s">
        <v>7</v>
      </c>
      <c r="D10764" s="19" t="s">
        <v>8</v>
      </c>
      <c r="E10764" s="19" t="s">
        <v>9</v>
      </c>
      <c r="F10764" s="21">
        <v>7.0</v>
      </c>
      <c r="G10764" s="22">
        <v>169418.0</v>
      </c>
      <c r="H10764" s="15" t="str">
        <f t="shared" si="2"/>
        <v>Very High Range</v>
      </c>
      <c r="I10764" s="22">
        <v>155366.0</v>
      </c>
      <c r="J10764" s="23">
        <f t="shared" si="3"/>
        <v>1.090444499</v>
      </c>
      <c r="K10764" s="24" t="str">
        <f t="shared" si="4"/>
        <v>Over Achived</v>
      </c>
    </row>
    <row r="10765" ht="22.5" customHeight="1">
      <c r="A10765" s="18">
        <v>45812.0</v>
      </c>
      <c r="B10765" s="19" t="str">
        <f t="shared" si="1"/>
        <v>Jun</v>
      </c>
      <c r="C10765" s="20" t="s">
        <v>7</v>
      </c>
      <c r="D10765" s="19" t="s">
        <v>8</v>
      </c>
      <c r="E10765" s="19" t="s">
        <v>68</v>
      </c>
      <c r="F10765" s="21">
        <v>3.0</v>
      </c>
      <c r="G10765" s="22">
        <v>91761.0</v>
      </c>
      <c r="H10765" s="15" t="str">
        <f t="shared" si="2"/>
        <v>Very High Range</v>
      </c>
      <c r="I10765" s="22">
        <v>69526.0</v>
      </c>
      <c r="J10765" s="23">
        <f t="shared" si="3"/>
        <v>1.319808417</v>
      </c>
      <c r="K10765" s="24" t="str">
        <f t="shared" si="4"/>
        <v>Over Achived</v>
      </c>
    </row>
    <row r="10766" ht="22.5" customHeight="1">
      <c r="A10766" s="18">
        <v>45812.0</v>
      </c>
      <c r="B10766" s="19" t="str">
        <f t="shared" si="1"/>
        <v>Jun</v>
      </c>
      <c r="C10766" s="20" t="s">
        <v>7</v>
      </c>
      <c r="D10766" s="19" t="s">
        <v>8</v>
      </c>
      <c r="E10766" s="19" t="s">
        <v>38</v>
      </c>
      <c r="F10766" s="21">
        <v>5.0</v>
      </c>
      <c r="G10766" s="22">
        <v>121734.0</v>
      </c>
      <c r="H10766" s="15" t="str">
        <f t="shared" si="2"/>
        <v>Very High Range</v>
      </c>
      <c r="I10766" s="22">
        <v>110381.0</v>
      </c>
      <c r="J10766" s="23">
        <f t="shared" si="3"/>
        <v>1.102852846</v>
      </c>
      <c r="K10766" s="24" t="str">
        <f t="shared" si="4"/>
        <v>Over Achived</v>
      </c>
    </row>
    <row r="10767" ht="22.5" customHeight="1">
      <c r="A10767" s="18">
        <v>45812.0</v>
      </c>
      <c r="B10767" s="19" t="str">
        <f t="shared" si="1"/>
        <v>Jun</v>
      </c>
      <c r="C10767" s="20" t="s">
        <v>7</v>
      </c>
      <c r="D10767" s="19" t="s">
        <v>8</v>
      </c>
      <c r="E10767" s="19" t="s">
        <v>9</v>
      </c>
      <c r="F10767" s="21">
        <v>8.0</v>
      </c>
      <c r="G10767" s="22">
        <v>178651.0</v>
      </c>
      <c r="H10767" s="15" t="str">
        <f t="shared" si="2"/>
        <v>Very High Range</v>
      </c>
      <c r="I10767" s="22">
        <v>134746.0</v>
      </c>
      <c r="J10767" s="23">
        <f t="shared" si="3"/>
        <v>1.325835275</v>
      </c>
      <c r="K10767" s="24" t="str">
        <f t="shared" si="4"/>
        <v>Over Achived</v>
      </c>
    </row>
    <row r="10768" ht="22.5" customHeight="1">
      <c r="A10768" s="18">
        <v>45812.0</v>
      </c>
      <c r="B10768" s="19" t="str">
        <f t="shared" si="1"/>
        <v>Jun</v>
      </c>
      <c r="C10768" s="20" t="s">
        <v>7</v>
      </c>
      <c r="D10768" s="19" t="s">
        <v>8</v>
      </c>
      <c r="E10768" s="19" t="s">
        <v>9</v>
      </c>
      <c r="F10768" s="21">
        <v>6.0</v>
      </c>
      <c r="G10768" s="22">
        <v>186722.0</v>
      </c>
      <c r="H10768" s="15" t="str">
        <f t="shared" si="2"/>
        <v>Very High Range</v>
      </c>
      <c r="I10768" s="22">
        <v>134586.0</v>
      </c>
      <c r="J10768" s="23">
        <f t="shared" si="3"/>
        <v>1.38738056</v>
      </c>
      <c r="K10768" s="24" t="str">
        <f t="shared" si="4"/>
        <v>Over Achived</v>
      </c>
    </row>
    <row r="10769" ht="22.5" customHeight="1">
      <c r="A10769" s="18">
        <v>45812.0</v>
      </c>
      <c r="B10769" s="19" t="str">
        <f t="shared" si="1"/>
        <v>Jun</v>
      </c>
      <c r="C10769" s="20" t="s">
        <v>7</v>
      </c>
      <c r="D10769" s="19" t="s">
        <v>106</v>
      </c>
      <c r="E10769" s="19" t="s">
        <v>34</v>
      </c>
      <c r="F10769" s="21">
        <v>7.0</v>
      </c>
      <c r="G10769" s="22">
        <v>154626.0</v>
      </c>
      <c r="H10769" s="15" t="str">
        <f t="shared" si="2"/>
        <v>Very High Range</v>
      </c>
      <c r="I10769" s="22">
        <v>110217.0</v>
      </c>
      <c r="J10769" s="23">
        <f t="shared" si="3"/>
        <v>1.402923324</v>
      </c>
      <c r="K10769" s="24" t="str">
        <f t="shared" si="4"/>
        <v>Over Achived</v>
      </c>
    </row>
    <row r="10770" ht="22.5" customHeight="1">
      <c r="A10770" s="18">
        <v>45812.0</v>
      </c>
      <c r="B10770" s="19" t="str">
        <f t="shared" si="1"/>
        <v>Jun</v>
      </c>
      <c r="C10770" s="20" t="s">
        <v>7</v>
      </c>
      <c r="D10770" s="19" t="s">
        <v>106</v>
      </c>
      <c r="E10770" s="19" t="s">
        <v>34</v>
      </c>
      <c r="F10770" s="21">
        <v>8.0</v>
      </c>
      <c r="G10770" s="22">
        <v>192442.0</v>
      </c>
      <c r="H10770" s="15" t="str">
        <f t="shared" si="2"/>
        <v>Very High Range</v>
      </c>
      <c r="I10770" s="22">
        <v>171123.0</v>
      </c>
      <c r="J10770" s="23">
        <f t="shared" si="3"/>
        <v>1.124582902</v>
      </c>
      <c r="K10770" s="24" t="str">
        <f t="shared" si="4"/>
        <v>Over Achived</v>
      </c>
    </row>
    <row r="10771" ht="22.5" customHeight="1">
      <c r="A10771" s="18">
        <v>45812.0</v>
      </c>
      <c r="B10771" s="19" t="str">
        <f t="shared" si="1"/>
        <v>Jun</v>
      </c>
      <c r="C10771" s="20" t="s">
        <v>7</v>
      </c>
      <c r="D10771" s="19" t="s">
        <v>106</v>
      </c>
      <c r="E10771" s="19" t="s">
        <v>68</v>
      </c>
      <c r="F10771" s="21">
        <v>4.0</v>
      </c>
      <c r="G10771" s="22">
        <v>69661.0</v>
      </c>
      <c r="H10771" s="15" t="str">
        <f t="shared" si="2"/>
        <v>Medium Range</v>
      </c>
      <c r="I10771" s="22">
        <v>63690.0</v>
      </c>
      <c r="J10771" s="23">
        <f t="shared" si="3"/>
        <v>1.093750981</v>
      </c>
      <c r="K10771" s="24" t="str">
        <f t="shared" si="4"/>
        <v>Over Achived</v>
      </c>
    </row>
    <row r="10772" ht="22.5" customHeight="1">
      <c r="A10772" s="18">
        <v>45812.0</v>
      </c>
      <c r="B10772" s="19" t="str">
        <f t="shared" si="1"/>
        <v>Jun</v>
      </c>
      <c r="C10772" s="20" t="s">
        <v>7</v>
      </c>
      <c r="D10772" s="19" t="s">
        <v>118</v>
      </c>
      <c r="E10772" s="19" t="s">
        <v>63</v>
      </c>
      <c r="F10772" s="21">
        <v>3.0</v>
      </c>
      <c r="G10772" s="22">
        <v>64268.0</v>
      </c>
      <c r="H10772" s="15" t="str">
        <f t="shared" si="2"/>
        <v>Medium Range</v>
      </c>
      <c r="I10772" s="22">
        <v>60463.0</v>
      </c>
      <c r="J10772" s="23">
        <f t="shared" si="3"/>
        <v>1.062931049</v>
      </c>
      <c r="K10772" s="24" t="str">
        <f t="shared" si="4"/>
        <v>Over Achived</v>
      </c>
    </row>
    <row r="10773" ht="22.5" customHeight="1">
      <c r="A10773" s="18">
        <v>45812.0</v>
      </c>
      <c r="B10773" s="19" t="str">
        <f t="shared" si="1"/>
        <v>Jun</v>
      </c>
      <c r="C10773" s="20" t="s">
        <v>7</v>
      </c>
      <c r="D10773" s="19" t="s">
        <v>118</v>
      </c>
      <c r="E10773" s="19" t="s">
        <v>63</v>
      </c>
      <c r="F10773" s="21">
        <v>3.0</v>
      </c>
      <c r="G10773" s="22">
        <v>73401.0</v>
      </c>
      <c r="H10773" s="15" t="str">
        <f t="shared" si="2"/>
        <v>High Range</v>
      </c>
      <c r="I10773" s="22">
        <v>68079.0</v>
      </c>
      <c r="J10773" s="23">
        <f t="shared" si="3"/>
        <v>1.078173886</v>
      </c>
      <c r="K10773" s="24" t="str">
        <f t="shared" si="4"/>
        <v>Over Achived</v>
      </c>
    </row>
    <row r="10774" ht="22.5" customHeight="1">
      <c r="A10774" s="18">
        <v>45812.0</v>
      </c>
      <c r="B10774" s="19" t="str">
        <f t="shared" si="1"/>
        <v>Jun</v>
      </c>
      <c r="C10774" s="20" t="s">
        <v>7</v>
      </c>
      <c r="D10774" s="19" t="s">
        <v>118</v>
      </c>
      <c r="E10774" s="19" t="s">
        <v>23</v>
      </c>
      <c r="F10774" s="21">
        <v>3.0</v>
      </c>
      <c r="G10774" s="22">
        <v>98907.0</v>
      </c>
      <c r="H10774" s="15" t="str">
        <f t="shared" si="2"/>
        <v>Very High Range</v>
      </c>
      <c r="I10774" s="22">
        <v>74731.0</v>
      </c>
      <c r="J10774" s="23">
        <f t="shared" si="3"/>
        <v>1.323506978</v>
      </c>
      <c r="K10774" s="24" t="str">
        <f t="shared" si="4"/>
        <v>Over Achived</v>
      </c>
    </row>
    <row r="10775" ht="22.5" customHeight="1">
      <c r="A10775" s="18">
        <v>45812.0</v>
      </c>
      <c r="B10775" s="19" t="str">
        <f t="shared" si="1"/>
        <v>Jun</v>
      </c>
      <c r="C10775" s="20" t="s">
        <v>7</v>
      </c>
      <c r="D10775" s="19" t="s">
        <v>118</v>
      </c>
      <c r="E10775" s="19" t="s">
        <v>68</v>
      </c>
      <c r="F10775" s="21">
        <v>3.0</v>
      </c>
      <c r="G10775" s="22">
        <v>70033.0</v>
      </c>
      <c r="H10775" s="15" t="str">
        <f t="shared" si="2"/>
        <v>High Range</v>
      </c>
      <c r="I10775" s="22">
        <v>55331.0</v>
      </c>
      <c r="J10775" s="23">
        <f t="shared" si="3"/>
        <v>1.26571</v>
      </c>
      <c r="K10775" s="24" t="str">
        <f t="shared" si="4"/>
        <v>Over Achived</v>
      </c>
    </row>
    <row r="10776" ht="22.5" customHeight="1">
      <c r="A10776" s="18">
        <v>45812.0</v>
      </c>
      <c r="B10776" s="19" t="str">
        <f t="shared" si="1"/>
        <v>Jun</v>
      </c>
      <c r="C10776" s="20" t="s">
        <v>7</v>
      </c>
      <c r="D10776" s="19" t="s">
        <v>126</v>
      </c>
      <c r="E10776" s="19" t="s">
        <v>38</v>
      </c>
      <c r="F10776" s="21">
        <v>4.0</v>
      </c>
      <c r="G10776" s="22">
        <v>126215.0</v>
      </c>
      <c r="H10776" s="15" t="str">
        <f t="shared" si="2"/>
        <v>Very High Range</v>
      </c>
      <c r="I10776" s="22">
        <v>97961.0</v>
      </c>
      <c r="J10776" s="23">
        <f t="shared" si="3"/>
        <v>1.288420902</v>
      </c>
      <c r="K10776" s="24" t="str">
        <f t="shared" si="4"/>
        <v>Over Achived</v>
      </c>
    </row>
    <row r="10777" ht="22.5" customHeight="1">
      <c r="A10777" s="18">
        <v>45812.0</v>
      </c>
      <c r="B10777" s="19" t="str">
        <f t="shared" si="1"/>
        <v>Jun</v>
      </c>
      <c r="C10777" s="20" t="s">
        <v>7</v>
      </c>
      <c r="D10777" s="19" t="s">
        <v>126</v>
      </c>
      <c r="E10777" s="19" t="s">
        <v>63</v>
      </c>
      <c r="F10777" s="21">
        <v>2.0</v>
      </c>
      <c r="G10777" s="22">
        <v>72729.0</v>
      </c>
      <c r="H10777" s="15" t="str">
        <f t="shared" si="2"/>
        <v>High Range</v>
      </c>
      <c r="I10777" s="22">
        <v>59968.0</v>
      </c>
      <c r="J10777" s="23">
        <f t="shared" si="3"/>
        <v>1.212796825</v>
      </c>
      <c r="K10777" s="24" t="str">
        <f t="shared" si="4"/>
        <v>Over Achived</v>
      </c>
    </row>
    <row r="10778" ht="22.5" customHeight="1">
      <c r="A10778" s="18">
        <v>45812.0</v>
      </c>
      <c r="B10778" s="19" t="str">
        <f t="shared" si="1"/>
        <v>Jun</v>
      </c>
      <c r="C10778" s="20" t="s">
        <v>7</v>
      </c>
      <c r="D10778" s="19" t="s">
        <v>118</v>
      </c>
      <c r="E10778" s="19" t="s">
        <v>34</v>
      </c>
      <c r="F10778" s="21">
        <v>8.0</v>
      </c>
      <c r="G10778" s="22">
        <v>148035.0</v>
      </c>
      <c r="H10778" s="15" t="str">
        <f t="shared" si="2"/>
        <v>Very High Range</v>
      </c>
      <c r="I10778" s="22">
        <v>123330.0</v>
      </c>
      <c r="J10778" s="23">
        <f t="shared" si="3"/>
        <v>1.200316225</v>
      </c>
      <c r="K10778" s="24" t="str">
        <f t="shared" si="4"/>
        <v>Over Achived</v>
      </c>
    </row>
    <row r="10779" ht="22.5" customHeight="1">
      <c r="A10779" s="18">
        <v>45812.0</v>
      </c>
      <c r="B10779" s="19" t="str">
        <f t="shared" si="1"/>
        <v>Jun</v>
      </c>
      <c r="C10779" s="20" t="s">
        <v>7</v>
      </c>
      <c r="D10779" s="19" t="s">
        <v>131</v>
      </c>
      <c r="E10779" s="19" t="s">
        <v>23</v>
      </c>
      <c r="F10779" s="21">
        <v>3.0</v>
      </c>
      <c r="G10779" s="22">
        <v>86659.0</v>
      </c>
      <c r="H10779" s="15" t="str">
        <f t="shared" si="2"/>
        <v>High Range</v>
      </c>
      <c r="I10779" s="22">
        <v>74930.0</v>
      </c>
      <c r="J10779" s="23">
        <f t="shared" si="3"/>
        <v>1.156532764</v>
      </c>
      <c r="K10779" s="24" t="str">
        <f t="shared" si="4"/>
        <v>Over Achived</v>
      </c>
    </row>
    <row r="10780" ht="22.5" customHeight="1">
      <c r="A10780" s="18">
        <v>45812.0</v>
      </c>
      <c r="B10780" s="19" t="str">
        <f t="shared" si="1"/>
        <v>Jun</v>
      </c>
      <c r="C10780" s="20" t="s">
        <v>92</v>
      </c>
      <c r="D10780" s="19" t="s">
        <v>144</v>
      </c>
      <c r="E10780" s="19" t="s">
        <v>38</v>
      </c>
      <c r="F10780" s="21">
        <v>4.0</v>
      </c>
      <c r="G10780" s="22">
        <v>103957.0</v>
      </c>
      <c r="H10780" s="15" t="str">
        <f t="shared" si="2"/>
        <v>Very High Range</v>
      </c>
      <c r="I10780" s="22">
        <v>82318.0</v>
      </c>
      <c r="J10780" s="23">
        <f t="shared" si="3"/>
        <v>1.262870818</v>
      </c>
      <c r="K10780" s="24" t="str">
        <f t="shared" si="4"/>
        <v>Over Achived</v>
      </c>
    </row>
    <row r="10781" ht="22.5" customHeight="1">
      <c r="A10781" s="18">
        <v>45812.0</v>
      </c>
      <c r="B10781" s="19" t="str">
        <f t="shared" si="1"/>
        <v>Jun</v>
      </c>
      <c r="C10781" s="20" t="s">
        <v>92</v>
      </c>
      <c r="D10781" s="19" t="s">
        <v>144</v>
      </c>
      <c r="E10781" s="19" t="s">
        <v>63</v>
      </c>
      <c r="F10781" s="21">
        <v>5.0</v>
      </c>
      <c r="G10781" s="22">
        <v>147829.0</v>
      </c>
      <c r="H10781" s="15" t="str">
        <f t="shared" si="2"/>
        <v>Very High Range</v>
      </c>
      <c r="I10781" s="22">
        <v>108415.0</v>
      </c>
      <c r="J10781" s="23">
        <f t="shared" si="3"/>
        <v>1.36354748</v>
      </c>
      <c r="K10781" s="24" t="str">
        <f t="shared" si="4"/>
        <v>Over Achived</v>
      </c>
    </row>
    <row r="10782" ht="22.5" customHeight="1">
      <c r="A10782" s="18">
        <v>45812.0</v>
      </c>
      <c r="B10782" s="19" t="str">
        <f t="shared" si="1"/>
        <v>Jun</v>
      </c>
      <c r="C10782" s="20" t="s">
        <v>92</v>
      </c>
      <c r="D10782" s="25" t="s">
        <v>149</v>
      </c>
      <c r="E10782" s="19" t="s">
        <v>63</v>
      </c>
      <c r="F10782" s="21">
        <v>7.0</v>
      </c>
      <c r="G10782" s="22">
        <v>127929.0</v>
      </c>
      <c r="H10782" s="15" t="str">
        <f t="shared" si="2"/>
        <v>Very High Range</v>
      </c>
      <c r="I10782" s="22">
        <v>97272.0</v>
      </c>
      <c r="J10782" s="23">
        <f t="shared" si="3"/>
        <v>1.315167777</v>
      </c>
      <c r="K10782" s="24" t="str">
        <f t="shared" si="4"/>
        <v>Over Achived</v>
      </c>
    </row>
    <row r="10783" ht="22.5" customHeight="1">
      <c r="A10783" s="18">
        <v>45812.0</v>
      </c>
      <c r="B10783" s="19" t="str">
        <f t="shared" si="1"/>
        <v>Jun</v>
      </c>
      <c r="C10783" s="20" t="s">
        <v>92</v>
      </c>
      <c r="D10783" s="25" t="s">
        <v>149</v>
      </c>
      <c r="E10783" s="19" t="s">
        <v>68</v>
      </c>
      <c r="F10783" s="21">
        <v>2.0</v>
      </c>
      <c r="G10783" s="22">
        <v>60478.0</v>
      </c>
      <c r="H10783" s="15" t="str">
        <f t="shared" si="2"/>
        <v>Medium Range</v>
      </c>
      <c r="I10783" s="22">
        <v>54713.0</v>
      </c>
      <c r="J10783" s="23">
        <f t="shared" si="3"/>
        <v>1.105368011</v>
      </c>
      <c r="K10783" s="24" t="str">
        <f t="shared" si="4"/>
        <v>Over Achived</v>
      </c>
    </row>
    <row r="10784" ht="22.5" customHeight="1">
      <c r="A10784" s="18">
        <v>45812.0</v>
      </c>
      <c r="B10784" s="19" t="str">
        <f t="shared" si="1"/>
        <v>Jun</v>
      </c>
      <c r="C10784" s="20" t="s">
        <v>92</v>
      </c>
      <c r="D10784" s="25" t="s">
        <v>149</v>
      </c>
      <c r="E10784" s="19" t="s">
        <v>19</v>
      </c>
      <c r="F10784" s="21">
        <v>3.0</v>
      </c>
      <c r="G10784" s="22">
        <v>68994.0</v>
      </c>
      <c r="H10784" s="15" t="str">
        <f t="shared" si="2"/>
        <v>Medium Range</v>
      </c>
      <c r="I10784" s="22">
        <v>58541.0</v>
      </c>
      <c r="J10784" s="23">
        <f t="shared" si="3"/>
        <v>1.178558617</v>
      </c>
      <c r="K10784" s="24" t="str">
        <f t="shared" si="4"/>
        <v>Over Achived</v>
      </c>
    </row>
    <row r="10785" ht="22.5" customHeight="1">
      <c r="A10785" s="18">
        <v>45812.0</v>
      </c>
      <c r="B10785" s="19" t="str">
        <f t="shared" si="1"/>
        <v>Jun</v>
      </c>
      <c r="C10785" s="20" t="s">
        <v>7</v>
      </c>
      <c r="D10785" s="19" t="s">
        <v>126</v>
      </c>
      <c r="E10785" s="19" t="s">
        <v>23</v>
      </c>
      <c r="F10785" s="21">
        <v>3.0</v>
      </c>
      <c r="G10785" s="22">
        <v>86373.0</v>
      </c>
      <c r="H10785" s="15" t="str">
        <f t="shared" si="2"/>
        <v>High Range</v>
      </c>
      <c r="I10785" s="22">
        <v>79929.0</v>
      </c>
      <c r="J10785" s="23">
        <f t="shared" si="3"/>
        <v>1.080621552</v>
      </c>
      <c r="K10785" s="24" t="str">
        <f t="shared" si="4"/>
        <v>Over Achived</v>
      </c>
    </row>
    <row r="10786" ht="22.5" customHeight="1">
      <c r="A10786" s="18">
        <v>45812.0</v>
      </c>
      <c r="B10786" s="19" t="str">
        <f t="shared" si="1"/>
        <v>Jun</v>
      </c>
      <c r="C10786" s="20" t="s">
        <v>92</v>
      </c>
      <c r="D10786" s="19" t="s">
        <v>158</v>
      </c>
      <c r="E10786" s="19" t="s">
        <v>23</v>
      </c>
      <c r="F10786" s="21">
        <v>3.0</v>
      </c>
      <c r="G10786" s="22">
        <v>78293.0</v>
      </c>
      <c r="H10786" s="15" t="str">
        <f t="shared" si="2"/>
        <v>High Range</v>
      </c>
      <c r="I10786" s="22">
        <v>58525.0</v>
      </c>
      <c r="J10786" s="23">
        <f t="shared" si="3"/>
        <v>1.337770184</v>
      </c>
      <c r="K10786" s="24" t="str">
        <f t="shared" si="4"/>
        <v>Over Achived</v>
      </c>
    </row>
    <row r="10787" ht="22.5" customHeight="1">
      <c r="A10787" s="18">
        <v>45812.0</v>
      </c>
      <c r="B10787" s="19" t="str">
        <f t="shared" si="1"/>
        <v>Jun</v>
      </c>
      <c r="C10787" s="20" t="s">
        <v>92</v>
      </c>
      <c r="D10787" s="25" t="s">
        <v>149</v>
      </c>
      <c r="E10787" s="19" t="s">
        <v>19</v>
      </c>
      <c r="F10787" s="21">
        <v>3.0</v>
      </c>
      <c r="G10787" s="22">
        <v>69436.0</v>
      </c>
      <c r="H10787" s="15" t="str">
        <f t="shared" si="2"/>
        <v>Medium Range</v>
      </c>
      <c r="I10787" s="22">
        <v>62181.0</v>
      </c>
      <c r="J10787" s="23">
        <f t="shared" si="3"/>
        <v>1.116675512</v>
      </c>
      <c r="K10787" s="24" t="str">
        <f t="shared" si="4"/>
        <v>Over Achived</v>
      </c>
    </row>
    <row r="10788" ht="22.5" customHeight="1">
      <c r="A10788" s="18">
        <v>45812.0</v>
      </c>
      <c r="B10788" s="19" t="str">
        <f t="shared" si="1"/>
        <v>Jun</v>
      </c>
      <c r="C10788" s="20" t="s">
        <v>92</v>
      </c>
      <c r="D10788" s="19" t="s">
        <v>158</v>
      </c>
      <c r="E10788" s="19" t="s">
        <v>23</v>
      </c>
      <c r="F10788" s="21">
        <v>3.0</v>
      </c>
      <c r="G10788" s="22">
        <v>71309.0</v>
      </c>
      <c r="H10788" s="15" t="str">
        <f t="shared" si="2"/>
        <v>High Range</v>
      </c>
      <c r="I10788" s="22">
        <v>64662.0</v>
      </c>
      <c r="J10788" s="23">
        <f t="shared" si="3"/>
        <v>1.102796078</v>
      </c>
      <c r="K10788" s="24" t="str">
        <f t="shared" si="4"/>
        <v>Over Achived</v>
      </c>
    </row>
    <row r="10789" ht="22.5" customHeight="1">
      <c r="A10789" s="18">
        <v>45812.0</v>
      </c>
      <c r="B10789" s="19" t="str">
        <f t="shared" si="1"/>
        <v>Jun</v>
      </c>
      <c r="C10789" s="20" t="s">
        <v>92</v>
      </c>
      <c r="D10789" s="19" t="s">
        <v>158</v>
      </c>
      <c r="E10789" s="19" t="s">
        <v>23</v>
      </c>
      <c r="F10789" s="21">
        <v>3.0</v>
      </c>
      <c r="G10789" s="22">
        <v>65696.0</v>
      </c>
      <c r="H10789" s="15" t="str">
        <f t="shared" si="2"/>
        <v>Medium Range</v>
      </c>
      <c r="I10789" s="22">
        <v>62287.0</v>
      </c>
      <c r="J10789" s="23">
        <f t="shared" si="3"/>
        <v>1.054730522</v>
      </c>
      <c r="K10789" s="24" t="str">
        <f t="shared" si="4"/>
        <v>Over Achived</v>
      </c>
    </row>
    <row r="10790" ht="22.5" customHeight="1">
      <c r="A10790" s="18">
        <v>45812.0</v>
      </c>
      <c r="B10790" s="19" t="str">
        <f t="shared" si="1"/>
        <v>Jun</v>
      </c>
      <c r="C10790" s="20" t="s">
        <v>7</v>
      </c>
      <c r="D10790" s="19" t="s">
        <v>131</v>
      </c>
      <c r="E10790" s="19" t="s">
        <v>19</v>
      </c>
      <c r="F10790" s="21">
        <v>4.0</v>
      </c>
      <c r="G10790" s="22">
        <v>116949.0</v>
      </c>
      <c r="H10790" s="15" t="str">
        <f t="shared" si="2"/>
        <v>Very High Range</v>
      </c>
      <c r="I10790" s="22">
        <v>108516.0</v>
      </c>
      <c r="J10790" s="23">
        <f t="shared" si="3"/>
        <v>1.077712042</v>
      </c>
      <c r="K10790" s="24" t="str">
        <f t="shared" si="4"/>
        <v>Over Achived</v>
      </c>
    </row>
    <row r="10791" ht="22.5" customHeight="1">
      <c r="A10791" s="18">
        <v>45812.0</v>
      </c>
      <c r="B10791" s="19" t="str">
        <f t="shared" si="1"/>
        <v>Jun</v>
      </c>
      <c r="C10791" s="20" t="s">
        <v>7</v>
      </c>
      <c r="D10791" s="19" t="s">
        <v>131</v>
      </c>
      <c r="E10791" s="19" t="s">
        <v>68</v>
      </c>
      <c r="F10791" s="21">
        <v>4.0</v>
      </c>
      <c r="G10791" s="22">
        <v>78148.0</v>
      </c>
      <c r="H10791" s="15" t="str">
        <f t="shared" si="2"/>
        <v>High Range</v>
      </c>
      <c r="I10791" s="22">
        <v>64482.0</v>
      </c>
      <c r="J10791" s="23">
        <f t="shared" si="3"/>
        <v>1.211935114</v>
      </c>
      <c r="K10791" s="24" t="str">
        <f t="shared" si="4"/>
        <v>Over Achived</v>
      </c>
    </row>
    <row r="10792" ht="22.5" customHeight="1">
      <c r="A10792" s="18">
        <v>45812.0</v>
      </c>
      <c r="B10792" s="19" t="str">
        <f t="shared" si="1"/>
        <v>Jun</v>
      </c>
      <c r="C10792" s="20" t="s">
        <v>7</v>
      </c>
      <c r="D10792" s="19" t="s">
        <v>131</v>
      </c>
      <c r="E10792" s="19" t="s">
        <v>63</v>
      </c>
      <c r="F10792" s="21">
        <v>3.0</v>
      </c>
      <c r="G10792" s="22">
        <v>78046.0</v>
      </c>
      <c r="H10792" s="15" t="str">
        <f t="shared" si="2"/>
        <v>High Range</v>
      </c>
      <c r="I10792" s="22">
        <v>69014.0</v>
      </c>
      <c r="J10792" s="23">
        <f t="shared" si="3"/>
        <v>1.130871997</v>
      </c>
      <c r="K10792" s="24" t="str">
        <f t="shared" si="4"/>
        <v>Over Achived</v>
      </c>
    </row>
    <row r="10793" ht="22.5" customHeight="1">
      <c r="A10793" s="18">
        <v>45812.0</v>
      </c>
      <c r="B10793" s="19" t="str">
        <f t="shared" si="1"/>
        <v>Jun</v>
      </c>
      <c r="C10793" s="20" t="s">
        <v>92</v>
      </c>
      <c r="D10793" s="19" t="s">
        <v>158</v>
      </c>
      <c r="E10793" s="19" t="s">
        <v>9</v>
      </c>
      <c r="F10793" s="21">
        <v>5.0</v>
      </c>
      <c r="G10793" s="22">
        <v>145335.0</v>
      </c>
      <c r="H10793" s="15" t="str">
        <f t="shared" si="2"/>
        <v>Very High Range</v>
      </c>
      <c r="I10793" s="22">
        <v>124398.0</v>
      </c>
      <c r="J10793" s="23">
        <f t="shared" si="3"/>
        <v>1.168306564</v>
      </c>
      <c r="K10793" s="24" t="str">
        <f t="shared" si="4"/>
        <v>Over Achived</v>
      </c>
    </row>
    <row r="10794" ht="22.5" customHeight="1">
      <c r="A10794" s="18">
        <v>45813.0</v>
      </c>
      <c r="B10794" s="19" t="str">
        <f t="shared" si="1"/>
        <v>Jun</v>
      </c>
      <c r="C10794" s="20" t="s">
        <v>13</v>
      </c>
      <c r="D10794" s="19" t="s">
        <v>169</v>
      </c>
      <c r="E10794" s="19" t="s">
        <v>38</v>
      </c>
      <c r="F10794" s="21">
        <v>3.0</v>
      </c>
      <c r="G10794" s="22">
        <v>70227.0</v>
      </c>
      <c r="H10794" s="15" t="str">
        <f t="shared" si="2"/>
        <v>High Range</v>
      </c>
      <c r="I10794" s="22">
        <v>79748.0</v>
      </c>
      <c r="J10794" s="23">
        <f t="shared" si="3"/>
        <v>0.880611426</v>
      </c>
      <c r="K10794" s="24" t="str">
        <f t="shared" si="4"/>
        <v>Target Not Meet</v>
      </c>
    </row>
    <row r="10795" ht="22.5" customHeight="1">
      <c r="A10795" s="18">
        <v>45813.0</v>
      </c>
      <c r="B10795" s="19" t="str">
        <f t="shared" si="1"/>
        <v>Jun</v>
      </c>
      <c r="C10795" s="20" t="s">
        <v>13</v>
      </c>
      <c r="D10795" s="19" t="s">
        <v>29</v>
      </c>
      <c r="E10795" s="19" t="s">
        <v>23</v>
      </c>
      <c r="F10795" s="21">
        <v>2.0</v>
      </c>
      <c r="G10795" s="22">
        <v>47290.0</v>
      </c>
      <c r="H10795" s="15" t="str">
        <f t="shared" si="2"/>
        <v>Base Range</v>
      </c>
      <c r="I10795" s="22">
        <v>49993.0</v>
      </c>
      <c r="J10795" s="23">
        <f t="shared" si="3"/>
        <v>0.9459324305</v>
      </c>
      <c r="K10795" s="24" t="str">
        <f t="shared" si="4"/>
        <v>Target Not Meet</v>
      </c>
    </row>
    <row r="10796" ht="22.5" customHeight="1">
      <c r="A10796" s="18">
        <v>45813.0</v>
      </c>
      <c r="B10796" s="19" t="str">
        <f t="shared" si="1"/>
        <v>Jun</v>
      </c>
      <c r="C10796" s="20" t="s">
        <v>13</v>
      </c>
      <c r="D10796" s="19" t="s">
        <v>169</v>
      </c>
      <c r="E10796" s="19" t="s">
        <v>19</v>
      </c>
      <c r="F10796" s="21">
        <v>2.0</v>
      </c>
      <c r="G10796" s="22">
        <v>59402.0</v>
      </c>
      <c r="H10796" s="15" t="str">
        <f t="shared" si="2"/>
        <v>Medium Range</v>
      </c>
      <c r="I10796" s="22">
        <v>70305.0</v>
      </c>
      <c r="J10796" s="23">
        <f t="shared" si="3"/>
        <v>0.8449185691</v>
      </c>
      <c r="K10796" s="24" t="str">
        <f t="shared" si="4"/>
        <v>Target Not Meet</v>
      </c>
    </row>
    <row r="10797" ht="22.5" customHeight="1">
      <c r="A10797" s="18">
        <v>45813.0</v>
      </c>
      <c r="B10797" s="19" t="str">
        <f t="shared" si="1"/>
        <v>Jun</v>
      </c>
      <c r="C10797" s="20" t="s">
        <v>13</v>
      </c>
      <c r="D10797" s="19" t="s">
        <v>169</v>
      </c>
      <c r="E10797" s="19" t="s">
        <v>63</v>
      </c>
      <c r="F10797" s="21">
        <v>1.0</v>
      </c>
      <c r="G10797" s="22">
        <v>23141.0</v>
      </c>
      <c r="H10797" s="15" t="str">
        <f t="shared" si="2"/>
        <v>Base Range</v>
      </c>
      <c r="I10797" s="22">
        <v>25278.0</v>
      </c>
      <c r="J10797" s="23">
        <f t="shared" si="3"/>
        <v>0.9154600839</v>
      </c>
      <c r="K10797" s="24" t="str">
        <f t="shared" si="4"/>
        <v>Target Not Meet</v>
      </c>
    </row>
    <row r="10798" ht="22.5" customHeight="1">
      <c r="A10798" s="18">
        <v>45813.0</v>
      </c>
      <c r="B10798" s="19" t="str">
        <f t="shared" si="1"/>
        <v>Jun</v>
      </c>
      <c r="C10798" s="20" t="s">
        <v>13</v>
      </c>
      <c r="D10798" s="19" t="s">
        <v>37</v>
      </c>
      <c r="E10798" s="19" t="s">
        <v>68</v>
      </c>
      <c r="F10798" s="21">
        <v>2.0</v>
      </c>
      <c r="G10798" s="22">
        <v>43781.0</v>
      </c>
      <c r="H10798" s="15" t="str">
        <f t="shared" si="2"/>
        <v>Base Range</v>
      </c>
      <c r="I10798" s="22">
        <v>53334.0</v>
      </c>
      <c r="J10798" s="23">
        <f t="shared" si="3"/>
        <v>0.820883489</v>
      </c>
      <c r="K10798" s="24" t="str">
        <f t="shared" si="4"/>
        <v>Target Not Meet</v>
      </c>
    </row>
    <row r="10799" ht="22.5" customHeight="1">
      <c r="A10799" s="18">
        <v>45813.0</v>
      </c>
      <c r="B10799" s="19" t="str">
        <f t="shared" si="1"/>
        <v>Jun</v>
      </c>
      <c r="C10799" s="20" t="s">
        <v>13</v>
      </c>
      <c r="D10799" s="19" t="s">
        <v>37</v>
      </c>
      <c r="E10799" s="19" t="s">
        <v>68</v>
      </c>
      <c r="F10799" s="21">
        <v>2.0</v>
      </c>
      <c r="G10799" s="22">
        <v>50268.0</v>
      </c>
      <c r="H10799" s="15" t="str">
        <f t="shared" si="2"/>
        <v>Medium Range</v>
      </c>
      <c r="I10799" s="22">
        <v>53974.0</v>
      </c>
      <c r="J10799" s="23">
        <f t="shared" si="3"/>
        <v>0.9313373106</v>
      </c>
      <c r="K10799" s="24" t="str">
        <f t="shared" si="4"/>
        <v>Target Not Meet</v>
      </c>
    </row>
    <row r="10800" ht="22.5" customHeight="1">
      <c r="A10800" s="18">
        <v>45813.0</v>
      </c>
      <c r="B10800" s="19" t="str">
        <f t="shared" si="1"/>
        <v>Jun</v>
      </c>
      <c r="C10800" s="20" t="s">
        <v>13</v>
      </c>
      <c r="D10800" s="19" t="s">
        <v>29</v>
      </c>
      <c r="E10800" s="19" t="s">
        <v>34</v>
      </c>
      <c r="F10800" s="21">
        <v>4.0</v>
      </c>
      <c r="G10800" s="22">
        <v>97779.0</v>
      </c>
      <c r="H10800" s="15" t="str">
        <f t="shared" si="2"/>
        <v>Very High Range</v>
      </c>
      <c r="I10800" s="22">
        <v>110536.0</v>
      </c>
      <c r="J10800" s="23">
        <f t="shared" si="3"/>
        <v>0.884589636</v>
      </c>
      <c r="K10800" s="24" t="str">
        <f t="shared" si="4"/>
        <v>Target Not Meet</v>
      </c>
    </row>
    <row r="10801" ht="22.5" customHeight="1">
      <c r="A10801" s="18">
        <v>45813.0</v>
      </c>
      <c r="B10801" s="19" t="str">
        <f t="shared" si="1"/>
        <v>Jun</v>
      </c>
      <c r="C10801" s="20" t="s">
        <v>13</v>
      </c>
      <c r="D10801" s="19" t="s">
        <v>18</v>
      </c>
      <c r="E10801" s="19" t="s">
        <v>34</v>
      </c>
      <c r="F10801" s="21">
        <v>4.0</v>
      </c>
      <c r="G10801" s="22">
        <v>106082.0</v>
      </c>
      <c r="H10801" s="15" t="str">
        <f t="shared" si="2"/>
        <v>Very High Range</v>
      </c>
      <c r="I10801" s="22">
        <v>96851.0</v>
      </c>
      <c r="J10801" s="23">
        <f t="shared" si="3"/>
        <v>1.095311355</v>
      </c>
      <c r="K10801" s="24" t="str">
        <f t="shared" si="4"/>
        <v>Over Achived</v>
      </c>
    </row>
    <row r="10802" ht="22.5" customHeight="1">
      <c r="A10802" s="18">
        <v>45813.0</v>
      </c>
      <c r="B10802" s="19" t="str">
        <f t="shared" si="1"/>
        <v>Jun</v>
      </c>
      <c r="C10802" s="20" t="s">
        <v>13</v>
      </c>
      <c r="D10802" s="19" t="s">
        <v>29</v>
      </c>
      <c r="E10802" s="19" t="s">
        <v>38</v>
      </c>
      <c r="F10802" s="21">
        <v>3.0</v>
      </c>
      <c r="G10802" s="22">
        <v>68073.0</v>
      </c>
      <c r="H10802" s="15" t="str">
        <f t="shared" si="2"/>
        <v>Medium Range</v>
      </c>
      <c r="I10802" s="22">
        <v>72758.0</v>
      </c>
      <c r="J10802" s="23">
        <f t="shared" si="3"/>
        <v>0.9356084554</v>
      </c>
      <c r="K10802" s="24" t="str">
        <f t="shared" si="4"/>
        <v>Target Not Meet</v>
      </c>
    </row>
    <row r="10803" ht="22.5" customHeight="1">
      <c r="A10803" s="18">
        <v>45813.0</v>
      </c>
      <c r="B10803" s="19" t="str">
        <f t="shared" si="1"/>
        <v>Jun</v>
      </c>
      <c r="C10803" s="20" t="s">
        <v>13</v>
      </c>
      <c r="D10803" s="19" t="s">
        <v>29</v>
      </c>
      <c r="E10803" s="19" t="s">
        <v>34</v>
      </c>
      <c r="F10803" s="21">
        <v>4.0</v>
      </c>
      <c r="G10803" s="22">
        <v>116383.0</v>
      </c>
      <c r="H10803" s="15" t="str">
        <f t="shared" si="2"/>
        <v>Very High Range</v>
      </c>
      <c r="I10803" s="22">
        <v>136153.0</v>
      </c>
      <c r="J10803" s="23">
        <f t="shared" si="3"/>
        <v>0.8547957078</v>
      </c>
      <c r="K10803" s="24" t="str">
        <f t="shared" si="4"/>
        <v>Target Not Meet</v>
      </c>
    </row>
    <row r="10804" ht="22.5" customHeight="1">
      <c r="A10804" s="18">
        <v>45813.0</v>
      </c>
      <c r="B10804" s="19" t="str">
        <f t="shared" si="1"/>
        <v>Jun</v>
      </c>
      <c r="C10804" s="20" t="s">
        <v>13</v>
      </c>
      <c r="D10804" s="19" t="s">
        <v>18</v>
      </c>
      <c r="E10804" s="19" t="s">
        <v>9</v>
      </c>
      <c r="F10804" s="21">
        <v>4.0</v>
      </c>
      <c r="G10804" s="22">
        <v>100195.0</v>
      </c>
      <c r="H10804" s="15" t="str">
        <f t="shared" si="2"/>
        <v>Very High Range</v>
      </c>
      <c r="I10804" s="22">
        <v>79494.0</v>
      </c>
      <c r="J10804" s="23">
        <f t="shared" si="3"/>
        <v>1.260409591</v>
      </c>
      <c r="K10804" s="24" t="str">
        <f t="shared" si="4"/>
        <v>Over Achived</v>
      </c>
    </row>
    <row r="10805" ht="22.5" customHeight="1">
      <c r="A10805" s="18">
        <v>45813.0</v>
      </c>
      <c r="B10805" s="19" t="str">
        <f t="shared" si="1"/>
        <v>Jun</v>
      </c>
      <c r="C10805" s="20" t="s">
        <v>13</v>
      </c>
      <c r="D10805" s="19" t="s">
        <v>18</v>
      </c>
      <c r="E10805" s="19" t="s">
        <v>34</v>
      </c>
      <c r="F10805" s="21">
        <v>4.0</v>
      </c>
      <c r="G10805" s="22">
        <v>103301.0</v>
      </c>
      <c r="H10805" s="15" t="str">
        <f t="shared" si="2"/>
        <v>Very High Range</v>
      </c>
      <c r="I10805" s="22">
        <v>91175.0</v>
      </c>
      <c r="J10805" s="23">
        <f t="shared" si="3"/>
        <v>1.132996984</v>
      </c>
      <c r="K10805" s="24" t="str">
        <f t="shared" si="4"/>
        <v>Over Achived</v>
      </c>
    </row>
    <row r="10806" ht="22.5" customHeight="1">
      <c r="A10806" s="18">
        <v>45813.0</v>
      </c>
      <c r="B10806" s="19" t="str">
        <f t="shared" si="1"/>
        <v>Jun</v>
      </c>
      <c r="C10806" s="20" t="s">
        <v>13</v>
      </c>
      <c r="D10806" s="19" t="s">
        <v>18</v>
      </c>
      <c r="E10806" s="19" t="s">
        <v>34</v>
      </c>
      <c r="F10806" s="21">
        <v>4.0</v>
      </c>
      <c r="G10806" s="22">
        <v>94811.0</v>
      </c>
      <c r="H10806" s="15" t="str">
        <f t="shared" si="2"/>
        <v>Very High Range</v>
      </c>
      <c r="I10806" s="22">
        <v>79842.0</v>
      </c>
      <c r="J10806" s="23">
        <f t="shared" si="3"/>
        <v>1.187482778</v>
      </c>
      <c r="K10806" s="24" t="str">
        <f t="shared" si="4"/>
        <v>Over Achived</v>
      </c>
    </row>
    <row r="10807" ht="22.5" customHeight="1">
      <c r="A10807" s="18">
        <v>45813.0</v>
      </c>
      <c r="B10807" s="19" t="str">
        <f t="shared" si="1"/>
        <v>Jun</v>
      </c>
      <c r="C10807" s="20" t="s">
        <v>13</v>
      </c>
      <c r="D10807" s="19" t="s">
        <v>18</v>
      </c>
      <c r="E10807" s="19" t="s">
        <v>23</v>
      </c>
      <c r="F10807" s="21">
        <v>3.0</v>
      </c>
      <c r="G10807" s="22">
        <v>49401.0</v>
      </c>
      <c r="H10807" s="15" t="str">
        <f t="shared" si="2"/>
        <v>Base Range</v>
      </c>
      <c r="I10807" s="22">
        <v>38205.0</v>
      </c>
      <c r="J10807" s="23">
        <f t="shared" si="3"/>
        <v>1.293050648</v>
      </c>
      <c r="K10807" s="24" t="str">
        <f t="shared" si="4"/>
        <v>Over Achived</v>
      </c>
    </row>
    <row r="10808" ht="22.5" customHeight="1">
      <c r="A10808" s="18">
        <v>45813.0</v>
      </c>
      <c r="B10808" s="19" t="str">
        <f t="shared" si="1"/>
        <v>Jun</v>
      </c>
      <c r="C10808" s="20" t="s">
        <v>57</v>
      </c>
      <c r="D10808" s="19" t="s">
        <v>58</v>
      </c>
      <c r="E10808" s="19" t="s">
        <v>68</v>
      </c>
      <c r="F10808" s="21">
        <v>2.0</v>
      </c>
      <c r="G10808" s="22">
        <v>30627.0</v>
      </c>
      <c r="H10808" s="15" t="str">
        <f t="shared" si="2"/>
        <v>Base Range</v>
      </c>
      <c r="I10808" s="22">
        <v>23905.0</v>
      </c>
      <c r="J10808" s="23">
        <f t="shared" si="3"/>
        <v>1.281196402</v>
      </c>
      <c r="K10808" s="24" t="str">
        <f t="shared" si="4"/>
        <v>Over Achived</v>
      </c>
    </row>
    <row r="10809" ht="22.5" customHeight="1">
      <c r="A10809" s="18">
        <v>45813.0</v>
      </c>
      <c r="B10809" s="19" t="str">
        <f t="shared" si="1"/>
        <v>Jun</v>
      </c>
      <c r="C10809" s="20" t="s">
        <v>13</v>
      </c>
      <c r="D10809" s="19" t="s">
        <v>29</v>
      </c>
      <c r="E10809" s="19" t="s">
        <v>38</v>
      </c>
      <c r="F10809" s="21">
        <v>3.0</v>
      </c>
      <c r="G10809" s="22">
        <v>68516.0</v>
      </c>
      <c r="H10809" s="15" t="str">
        <f t="shared" si="2"/>
        <v>Medium Range</v>
      </c>
      <c r="I10809" s="22">
        <v>85037.0</v>
      </c>
      <c r="J10809" s="23">
        <f t="shared" si="3"/>
        <v>0.8057198631</v>
      </c>
      <c r="K10809" s="24" t="str">
        <f t="shared" si="4"/>
        <v>Target Not Meet</v>
      </c>
    </row>
    <row r="10810" ht="22.5" customHeight="1">
      <c r="A10810" s="18">
        <v>45813.0</v>
      </c>
      <c r="B10810" s="19" t="str">
        <f t="shared" si="1"/>
        <v>Jun</v>
      </c>
      <c r="C10810" s="20" t="s">
        <v>57</v>
      </c>
      <c r="D10810" s="19" t="s">
        <v>58</v>
      </c>
      <c r="E10810" s="19" t="s">
        <v>26</v>
      </c>
      <c r="F10810" s="21">
        <v>3.0</v>
      </c>
      <c r="G10810" s="22">
        <v>64170.0</v>
      </c>
      <c r="H10810" s="15" t="str">
        <f t="shared" si="2"/>
        <v>Medium Range</v>
      </c>
      <c r="I10810" s="22">
        <v>55752.0</v>
      </c>
      <c r="J10810" s="23">
        <f t="shared" si="3"/>
        <v>1.150990099</v>
      </c>
      <c r="K10810" s="24" t="str">
        <f t="shared" si="4"/>
        <v>Over Achived</v>
      </c>
    </row>
    <row r="10811" ht="22.5" customHeight="1">
      <c r="A10811" s="18">
        <v>45813.0</v>
      </c>
      <c r="B10811" s="19" t="str">
        <f t="shared" si="1"/>
        <v>Jun</v>
      </c>
      <c r="C10811" s="20" t="s">
        <v>57</v>
      </c>
      <c r="D10811" s="19" t="s">
        <v>85</v>
      </c>
      <c r="E10811" s="19" t="s">
        <v>9</v>
      </c>
      <c r="F10811" s="21">
        <v>3.0</v>
      </c>
      <c r="G10811" s="22">
        <v>78584.0</v>
      </c>
      <c r="H10811" s="15" t="str">
        <f t="shared" si="2"/>
        <v>High Range</v>
      </c>
      <c r="I10811" s="22">
        <v>87395.0</v>
      </c>
      <c r="J10811" s="23">
        <f t="shared" si="3"/>
        <v>0.8991818754</v>
      </c>
      <c r="K10811" s="24" t="str">
        <f t="shared" si="4"/>
        <v>Target Not Meet</v>
      </c>
    </row>
    <row r="10812" ht="22.5" customHeight="1">
      <c r="A10812" s="18">
        <v>45813.0</v>
      </c>
      <c r="B10812" s="19" t="str">
        <f t="shared" si="1"/>
        <v>Jun</v>
      </c>
      <c r="C10812" s="20" t="s">
        <v>57</v>
      </c>
      <c r="D10812" s="25" t="s">
        <v>62</v>
      </c>
      <c r="E10812" s="19" t="s">
        <v>34</v>
      </c>
      <c r="F10812" s="21">
        <v>3.0</v>
      </c>
      <c r="G10812" s="22">
        <v>78651.0</v>
      </c>
      <c r="H10812" s="15" t="str">
        <f t="shared" si="2"/>
        <v>High Range</v>
      </c>
      <c r="I10812" s="22">
        <v>61210.0</v>
      </c>
      <c r="J10812" s="23">
        <f t="shared" si="3"/>
        <v>1.284937102</v>
      </c>
      <c r="K10812" s="24" t="str">
        <f t="shared" si="4"/>
        <v>Over Achived</v>
      </c>
    </row>
    <row r="10813" ht="22.5" customHeight="1">
      <c r="A10813" s="18">
        <v>45813.0</v>
      </c>
      <c r="B10813" s="19" t="str">
        <f t="shared" si="1"/>
        <v>Jun</v>
      </c>
      <c r="C10813" s="20" t="s">
        <v>57</v>
      </c>
      <c r="D10813" s="19" t="s">
        <v>85</v>
      </c>
      <c r="E10813" s="19" t="s">
        <v>38</v>
      </c>
      <c r="F10813" s="21">
        <v>2.0</v>
      </c>
      <c r="G10813" s="22">
        <v>50471.0</v>
      </c>
      <c r="H10813" s="15" t="str">
        <f t="shared" si="2"/>
        <v>Medium Range</v>
      </c>
      <c r="I10813" s="22">
        <v>57861.0</v>
      </c>
      <c r="J10813" s="23">
        <f t="shared" si="3"/>
        <v>0.8722801196</v>
      </c>
      <c r="K10813" s="24" t="str">
        <f t="shared" si="4"/>
        <v>Target Not Meet</v>
      </c>
    </row>
    <row r="10814" ht="22.5" customHeight="1">
      <c r="A10814" s="18">
        <v>45813.0</v>
      </c>
      <c r="B10814" s="19" t="str">
        <f t="shared" si="1"/>
        <v>Jun</v>
      </c>
      <c r="C10814" s="20" t="s">
        <v>57</v>
      </c>
      <c r="D10814" s="19" t="s">
        <v>85</v>
      </c>
      <c r="E10814" s="19" t="s">
        <v>63</v>
      </c>
      <c r="F10814" s="21">
        <v>1.0</v>
      </c>
      <c r="G10814" s="22">
        <v>29906.0</v>
      </c>
      <c r="H10814" s="15" t="str">
        <f t="shared" si="2"/>
        <v>Base Range</v>
      </c>
      <c r="I10814" s="22">
        <v>31780.0</v>
      </c>
      <c r="J10814" s="23">
        <f t="shared" si="3"/>
        <v>0.9410320957</v>
      </c>
      <c r="K10814" s="24" t="str">
        <f t="shared" si="4"/>
        <v>Target Not Meet</v>
      </c>
    </row>
    <row r="10815" ht="22.5" customHeight="1">
      <c r="A10815" s="18">
        <v>45813.0</v>
      </c>
      <c r="B10815" s="19" t="str">
        <f t="shared" si="1"/>
        <v>Jun</v>
      </c>
      <c r="C10815" s="20" t="s">
        <v>57</v>
      </c>
      <c r="D10815" s="19" t="s">
        <v>85</v>
      </c>
      <c r="E10815" s="19" t="s">
        <v>38</v>
      </c>
      <c r="F10815" s="21">
        <v>2.0</v>
      </c>
      <c r="G10815" s="22">
        <v>56435.0</v>
      </c>
      <c r="H10815" s="15" t="str">
        <f t="shared" si="2"/>
        <v>Medium Range</v>
      </c>
      <c r="I10815" s="22">
        <v>62932.0</v>
      </c>
      <c r="J10815" s="23">
        <f t="shared" si="3"/>
        <v>0.8967615839</v>
      </c>
      <c r="K10815" s="24" t="str">
        <f t="shared" si="4"/>
        <v>Target Not Meet</v>
      </c>
    </row>
    <row r="10816" ht="22.5" customHeight="1">
      <c r="A10816" s="18">
        <v>45813.0</v>
      </c>
      <c r="B10816" s="19" t="str">
        <f t="shared" si="1"/>
        <v>Jun</v>
      </c>
      <c r="C10816" s="20" t="s">
        <v>57</v>
      </c>
      <c r="D10816" s="19" t="s">
        <v>85</v>
      </c>
      <c r="E10816" s="19" t="s">
        <v>63</v>
      </c>
      <c r="F10816" s="21">
        <v>1.0</v>
      </c>
      <c r="G10816" s="22">
        <v>34324.0</v>
      </c>
      <c r="H10816" s="15" t="str">
        <f t="shared" si="2"/>
        <v>Base Range</v>
      </c>
      <c r="I10816" s="22">
        <v>41643.0</v>
      </c>
      <c r="J10816" s="23">
        <f t="shared" si="3"/>
        <v>0.8242441707</v>
      </c>
      <c r="K10816" s="24" t="str">
        <f t="shared" si="4"/>
        <v>Target Not Meet</v>
      </c>
    </row>
    <row r="10817" ht="22.5" customHeight="1">
      <c r="A10817" s="18">
        <v>45813.0</v>
      </c>
      <c r="B10817" s="19" t="str">
        <f t="shared" si="1"/>
        <v>Jun</v>
      </c>
      <c r="C10817" s="20" t="s">
        <v>57</v>
      </c>
      <c r="D10817" s="19" t="s">
        <v>80</v>
      </c>
      <c r="E10817" s="19" t="s">
        <v>26</v>
      </c>
      <c r="F10817" s="21">
        <v>3.0</v>
      </c>
      <c r="G10817" s="22">
        <v>62319.0</v>
      </c>
      <c r="H10817" s="15" t="str">
        <f t="shared" si="2"/>
        <v>Medium Range</v>
      </c>
      <c r="I10817" s="22">
        <v>80720.0</v>
      </c>
      <c r="J10817" s="23">
        <f t="shared" si="3"/>
        <v>0.7720391477</v>
      </c>
      <c r="K10817" s="24" t="str">
        <f t="shared" si="4"/>
        <v>Target Not Meet</v>
      </c>
    </row>
    <row r="10818" ht="22.5" customHeight="1">
      <c r="A10818" s="18">
        <v>45813.0</v>
      </c>
      <c r="B10818" s="19" t="str">
        <f t="shared" si="1"/>
        <v>Jun</v>
      </c>
      <c r="C10818" s="20" t="s">
        <v>57</v>
      </c>
      <c r="D10818" s="19" t="s">
        <v>80</v>
      </c>
      <c r="E10818" s="19" t="s">
        <v>38</v>
      </c>
      <c r="F10818" s="21">
        <v>2.0</v>
      </c>
      <c r="G10818" s="22">
        <v>55621.0</v>
      </c>
      <c r="H10818" s="15" t="str">
        <f t="shared" si="2"/>
        <v>Medium Range</v>
      </c>
      <c r="I10818" s="22">
        <v>60919.0</v>
      </c>
      <c r="J10818" s="23">
        <f t="shared" si="3"/>
        <v>0.913032059</v>
      </c>
      <c r="K10818" s="24" t="str">
        <f t="shared" si="4"/>
        <v>Target Not Meet</v>
      </c>
    </row>
    <row r="10819" ht="22.5" customHeight="1">
      <c r="A10819" s="18">
        <v>45813.0</v>
      </c>
      <c r="B10819" s="19" t="str">
        <f t="shared" si="1"/>
        <v>Jun</v>
      </c>
      <c r="C10819" s="20" t="s">
        <v>57</v>
      </c>
      <c r="D10819" s="19" t="s">
        <v>58</v>
      </c>
      <c r="E10819" s="19" t="s">
        <v>26</v>
      </c>
      <c r="F10819" s="21">
        <v>2.0</v>
      </c>
      <c r="G10819" s="22">
        <v>62400.0</v>
      </c>
      <c r="H10819" s="15" t="str">
        <f t="shared" si="2"/>
        <v>Medium Range</v>
      </c>
      <c r="I10819" s="22">
        <v>53240.0</v>
      </c>
      <c r="J10819" s="23">
        <f t="shared" si="3"/>
        <v>1.172051089</v>
      </c>
      <c r="K10819" s="24" t="str">
        <f t="shared" si="4"/>
        <v>Over Achived</v>
      </c>
    </row>
    <row r="10820" ht="22.5" customHeight="1">
      <c r="A10820" s="18">
        <v>45813.0</v>
      </c>
      <c r="B10820" s="19" t="str">
        <f t="shared" si="1"/>
        <v>Jun</v>
      </c>
      <c r="C10820" s="20" t="s">
        <v>57</v>
      </c>
      <c r="D10820" s="19" t="s">
        <v>80</v>
      </c>
      <c r="E10820" s="19" t="s">
        <v>34</v>
      </c>
      <c r="F10820" s="21">
        <v>3.0</v>
      </c>
      <c r="G10820" s="22">
        <v>77870.0</v>
      </c>
      <c r="H10820" s="15" t="str">
        <f t="shared" si="2"/>
        <v>High Range</v>
      </c>
      <c r="I10820" s="22">
        <v>93834.0</v>
      </c>
      <c r="J10820" s="23">
        <f t="shared" si="3"/>
        <v>0.82986977</v>
      </c>
      <c r="K10820" s="24" t="str">
        <f t="shared" si="4"/>
        <v>Target Not Meet</v>
      </c>
    </row>
    <row r="10821" ht="22.5" customHeight="1">
      <c r="A10821" s="18">
        <v>45813.0</v>
      </c>
      <c r="B10821" s="19" t="str">
        <f t="shared" si="1"/>
        <v>Jun</v>
      </c>
      <c r="C10821" s="20" t="s">
        <v>57</v>
      </c>
      <c r="D10821" s="19" t="s">
        <v>71</v>
      </c>
      <c r="E10821" s="19" t="s">
        <v>23</v>
      </c>
      <c r="F10821" s="21">
        <v>2.0</v>
      </c>
      <c r="G10821" s="22">
        <v>44496.0</v>
      </c>
      <c r="H10821" s="15" t="str">
        <f t="shared" si="2"/>
        <v>Base Range</v>
      </c>
      <c r="I10821" s="22">
        <v>51056.0</v>
      </c>
      <c r="J10821" s="23">
        <f t="shared" si="3"/>
        <v>0.8715136321</v>
      </c>
      <c r="K10821" s="24" t="str">
        <f t="shared" si="4"/>
        <v>Target Not Meet</v>
      </c>
    </row>
    <row r="10822" ht="22.5" customHeight="1">
      <c r="A10822" s="18">
        <v>45813.0</v>
      </c>
      <c r="B10822" s="19" t="str">
        <f t="shared" si="1"/>
        <v>Jun</v>
      </c>
      <c r="C10822" s="20" t="s">
        <v>57</v>
      </c>
      <c r="D10822" s="19" t="s">
        <v>71</v>
      </c>
      <c r="E10822" s="19" t="s">
        <v>26</v>
      </c>
      <c r="F10822" s="21">
        <v>2.0</v>
      </c>
      <c r="G10822" s="22">
        <v>66990.0</v>
      </c>
      <c r="H10822" s="15" t="str">
        <f t="shared" si="2"/>
        <v>Medium Range</v>
      </c>
      <c r="I10822" s="22">
        <v>82765.0</v>
      </c>
      <c r="J10822" s="23">
        <f t="shared" si="3"/>
        <v>0.8094001087</v>
      </c>
      <c r="K10822" s="24" t="str">
        <f t="shared" si="4"/>
        <v>Target Not Meet</v>
      </c>
    </row>
    <row r="10823" ht="22.5" customHeight="1">
      <c r="A10823" s="18">
        <v>45813.0</v>
      </c>
      <c r="B10823" s="19" t="str">
        <f t="shared" si="1"/>
        <v>Jun</v>
      </c>
      <c r="C10823" s="20" t="s">
        <v>57</v>
      </c>
      <c r="D10823" s="25" t="s">
        <v>62</v>
      </c>
      <c r="E10823" s="19" t="s">
        <v>23</v>
      </c>
      <c r="F10823" s="21">
        <v>1.0</v>
      </c>
      <c r="G10823" s="22">
        <v>42285.0</v>
      </c>
      <c r="H10823" s="15" t="str">
        <f t="shared" si="2"/>
        <v>Base Range</v>
      </c>
      <c r="I10823" s="22">
        <v>36614.0</v>
      </c>
      <c r="J10823" s="23">
        <f t="shared" si="3"/>
        <v>1.154886109</v>
      </c>
      <c r="K10823" s="24" t="str">
        <f t="shared" si="4"/>
        <v>Over Achived</v>
      </c>
    </row>
    <row r="10824" ht="22.5" customHeight="1">
      <c r="A10824" s="18">
        <v>45813.0</v>
      </c>
      <c r="B10824" s="19" t="str">
        <f t="shared" si="1"/>
        <v>Jun</v>
      </c>
      <c r="C10824" s="20" t="s">
        <v>57</v>
      </c>
      <c r="D10824" s="25" t="s">
        <v>62</v>
      </c>
      <c r="E10824" s="19" t="s">
        <v>9</v>
      </c>
      <c r="F10824" s="21">
        <v>4.0</v>
      </c>
      <c r="G10824" s="22">
        <v>68976.0</v>
      </c>
      <c r="H10824" s="15" t="str">
        <f t="shared" si="2"/>
        <v>Medium Range</v>
      </c>
      <c r="I10824" s="22">
        <v>51490.0</v>
      </c>
      <c r="J10824" s="23">
        <f t="shared" si="3"/>
        <v>1.339599922</v>
      </c>
      <c r="K10824" s="24" t="str">
        <f t="shared" si="4"/>
        <v>Over Achived</v>
      </c>
    </row>
    <row r="10825" ht="22.5" customHeight="1">
      <c r="A10825" s="18">
        <v>45813.0</v>
      </c>
      <c r="B10825" s="19" t="str">
        <f t="shared" si="1"/>
        <v>Jun</v>
      </c>
      <c r="C10825" s="20" t="s">
        <v>57</v>
      </c>
      <c r="D10825" s="25" t="s">
        <v>62</v>
      </c>
      <c r="E10825" s="19" t="s">
        <v>68</v>
      </c>
      <c r="F10825" s="21">
        <v>1.0</v>
      </c>
      <c r="G10825" s="22">
        <v>36941.0</v>
      </c>
      <c r="H10825" s="15" t="str">
        <f t="shared" si="2"/>
        <v>Base Range</v>
      </c>
      <c r="I10825" s="22">
        <v>27829.0</v>
      </c>
      <c r="J10825" s="23">
        <f t="shared" si="3"/>
        <v>1.327428222</v>
      </c>
      <c r="K10825" s="24" t="str">
        <f t="shared" si="4"/>
        <v>Over Achived</v>
      </c>
    </row>
    <row r="10826" ht="22.5" customHeight="1">
      <c r="A10826" s="18">
        <v>45813.0</v>
      </c>
      <c r="B10826" s="19" t="str">
        <f t="shared" si="1"/>
        <v>Jun</v>
      </c>
      <c r="C10826" s="20" t="s">
        <v>57</v>
      </c>
      <c r="D10826" s="25" t="s">
        <v>62</v>
      </c>
      <c r="E10826" s="19" t="s">
        <v>9</v>
      </c>
      <c r="F10826" s="21">
        <v>4.0</v>
      </c>
      <c r="G10826" s="22">
        <v>81314.0</v>
      </c>
      <c r="H10826" s="15" t="str">
        <f t="shared" si="2"/>
        <v>High Range</v>
      </c>
      <c r="I10826" s="22">
        <v>74072.0</v>
      </c>
      <c r="J10826" s="23">
        <f t="shared" si="3"/>
        <v>1.097769738</v>
      </c>
      <c r="K10826" s="24" t="str">
        <f t="shared" si="4"/>
        <v>Over Achived</v>
      </c>
    </row>
    <row r="10827" ht="22.5" customHeight="1">
      <c r="A10827" s="18">
        <v>45813.0</v>
      </c>
      <c r="B10827" s="19" t="str">
        <f t="shared" si="1"/>
        <v>Jun</v>
      </c>
      <c r="C10827" s="20" t="s">
        <v>57</v>
      </c>
      <c r="D10827" s="19" t="s">
        <v>71</v>
      </c>
      <c r="E10827" s="19" t="s">
        <v>38</v>
      </c>
      <c r="F10827" s="21">
        <v>2.0</v>
      </c>
      <c r="G10827" s="22">
        <v>47450.0</v>
      </c>
      <c r="H10827" s="15" t="str">
        <f t="shared" si="2"/>
        <v>Base Range</v>
      </c>
      <c r="I10827" s="22">
        <v>60671.0</v>
      </c>
      <c r="J10827" s="23">
        <f t="shared" si="3"/>
        <v>0.7820869938</v>
      </c>
      <c r="K10827" s="24" t="str">
        <f t="shared" si="4"/>
        <v>Target Not Meet</v>
      </c>
    </row>
    <row r="10828" ht="22.5" customHeight="1">
      <c r="A10828" s="18">
        <v>45813.0</v>
      </c>
      <c r="B10828" s="19" t="str">
        <f t="shared" si="1"/>
        <v>Jun</v>
      </c>
      <c r="C10828" s="20" t="s">
        <v>13</v>
      </c>
      <c r="D10828" s="19" t="s">
        <v>14</v>
      </c>
      <c r="E10828" s="19" t="s">
        <v>34</v>
      </c>
      <c r="F10828" s="21">
        <v>5.0</v>
      </c>
      <c r="G10828" s="22">
        <v>96295.0</v>
      </c>
      <c r="H10828" s="15" t="str">
        <f t="shared" si="2"/>
        <v>Very High Range</v>
      </c>
      <c r="I10828" s="22">
        <v>79470.0</v>
      </c>
      <c r="J10828" s="23">
        <f t="shared" si="3"/>
        <v>1.211715113</v>
      </c>
      <c r="K10828" s="24" t="str">
        <f t="shared" si="4"/>
        <v>Over Achived</v>
      </c>
    </row>
    <row r="10829" ht="22.5" customHeight="1">
      <c r="A10829" s="18">
        <v>45813.0</v>
      </c>
      <c r="B10829" s="19" t="str">
        <f t="shared" si="1"/>
        <v>Jun</v>
      </c>
      <c r="C10829" s="20" t="s">
        <v>7</v>
      </c>
      <c r="D10829" s="19" t="s">
        <v>106</v>
      </c>
      <c r="E10829" s="19" t="s">
        <v>19</v>
      </c>
      <c r="F10829" s="21">
        <v>5.0</v>
      </c>
      <c r="G10829" s="22">
        <v>93318.0</v>
      </c>
      <c r="H10829" s="15" t="str">
        <f t="shared" si="2"/>
        <v>Very High Range</v>
      </c>
      <c r="I10829" s="22">
        <v>74628.0</v>
      </c>
      <c r="J10829" s="23">
        <f t="shared" si="3"/>
        <v>1.250442193</v>
      </c>
      <c r="K10829" s="24" t="str">
        <f t="shared" si="4"/>
        <v>Over Achived</v>
      </c>
    </row>
    <row r="10830" ht="22.5" customHeight="1">
      <c r="A10830" s="18">
        <v>45813.0</v>
      </c>
      <c r="B10830" s="19" t="str">
        <f t="shared" si="1"/>
        <v>Jun</v>
      </c>
      <c r="C10830" s="20" t="s">
        <v>13</v>
      </c>
      <c r="D10830" s="19" t="s">
        <v>14</v>
      </c>
      <c r="E10830" s="19" t="s">
        <v>26</v>
      </c>
      <c r="F10830" s="21">
        <v>3.0</v>
      </c>
      <c r="G10830" s="22">
        <v>67104.0</v>
      </c>
      <c r="H10830" s="15" t="str">
        <f t="shared" si="2"/>
        <v>Medium Range</v>
      </c>
      <c r="I10830" s="22">
        <v>62568.0</v>
      </c>
      <c r="J10830" s="23">
        <f t="shared" si="3"/>
        <v>1.072497123</v>
      </c>
      <c r="K10830" s="24" t="str">
        <f t="shared" si="4"/>
        <v>Over Achived</v>
      </c>
    </row>
    <row r="10831" ht="22.5" customHeight="1">
      <c r="A10831" s="18">
        <v>45813.0</v>
      </c>
      <c r="B10831" s="19" t="str">
        <f t="shared" si="1"/>
        <v>Jun</v>
      </c>
      <c r="C10831" s="20" t="s">
        <v>7</v>
      </c>
      <c r="D10831" s="19" t="s">
        <v>131</v>
      </c>
      <c r="E10831" s="19" t="s">
        <v>38</v>
      </c>
      <c r="F10831" s="21">
        <v>5.0</v>
      </c>
      <c r="G10831" s="22">
        <v>137047.0</v>
      </c>
      <c r="H10831" s="15" t="str">
        <f t="shared" si="2"/>
        <v>Very High Range</v>
      </c>
      <c r="I10831" s="22">
        <v>122740.0</v>
      </c>
      <c r="J10831" s="23">
        <f t="shared" si="3"/>
        <v>1.116563467</v>
      </c>
      <c r="K10831" s="24" t="str">
        <f t="shared" si="4"/>
        <v>Over Achived</v>
      </c>
    </row>
    <row r="10832" ht="22.5" customHeight="1">
      <c r="A10832" s="18">
        <v>45813.0</v>
      </c>
      <c r="B10832" s="19" t="str">
        <f t="shared" si="1"/>
        <v>Jun</v>
      </c>
      <c r="C10832" s="20" t="s">
        <v>7</v>
      </c>
      <c r="D10832" s="19" t="s">
        <v>131</v>
      </c>
      <c r="E10832" s="19" t="s">
        <v>23</v>
      </c>
      <c r="F10832" s="21">
        <v>3.0</v>
      </c>
      <c r="G10832" s="22">
        <v>87547.0</v>
      </c>
      <c r="H10832" s="15" t="str">
        <f t="shared" si="2"/>
        <v>High Range</v>
      </c>
      <c r="I10832" s="22">
        <v>69193.0</v>
      </c>
      <c r="J10832" s="23">
        <f t="shared" si="3"/>
        <v>1.265258046</v>
      </c>
      <c r="K10832" s="24" t="str">
        <f t="shared" si="4"/>
        <v>Over Achived</v>
      </c>
    </row>
    <row r="10833" ht="22.5" customHeight="1">
      <c r="A10833" s="18">
        <v>45813.0</v>
      </c>
      <c r="B10833" s="19" t="str">
        <f t="shared" si="1"/>
        <v>Jun</v>
      </c>
      <c r="C10833" s="20" t="s">
        <v>7</v>
      </c>
      <c r="D10833" s="19" t="s">
        <v>131</v>
      </c>
      <c r="E10833" s="19" t="s">
        <v>19</v>
      </c>
      <c r="F10833" s="21">
        <v>4.0</v>
      </c>
      <c r="G10833" s="22">
        <v>95291.0</v>
      </c>
      <c r="H10833" s="15" t="str">
        <f t="shared" si="2"/>
        <v>Very High Range</v>
      </c>
      <c r="I10833" s="22">
        <v>83396.0</v>
      </c>
      <c r="J10833" s="23">
        <f t="shared" si="3"/>
        <v>1.14263274</v>
      </c>
      <c r="K10833" s="24" t="str">
        <f t="shared" si="4"/>
        <v>Over Achived</v>
      </c>
    </row>
    <row r="10834" ht="22.5" customHeight="1">
      <c r="A10834" s="18">
        <v>45813.0</v>
      </c>
      <c r="B10834" s="19" t="str">
        <f t="shared" si="1"/>
        <v>Jun</v>
      </c>
      <c r="C10834" s="20" t="s">
        <v>7</v>
      </c>
      <c r="D10834" s="19" t="s">
        <v>126</v>
      </c>
      <c r="E10834" s="19" t="s">
        <v>63</v>
      </c>
      <c r="F10834" s="21">
        <v>3.0</v>
      </c>
      <c r="G10834" s="22">
        <v>83015.0</v>
      </c>
      <c r="H10834" s="15" t="str">
        <f t="shared" si="2"/>
        <v>High Range</v>
      </c>
      <c r="I10834" s="22">
        <v>66094.0</v>
      </c>
      <c r="J10834" s="23">
        <f t="shared" si="3"/>
        <v>1.256014162</v>
      </c>
      <c r="K10834" s="24" t="str">
        <f t="shared" si="4"/>
        <v>Over Achived</v>
      </c>
    </row>
    <row r="10835" ht="22.5" customHeight="1">
      <c r="A10835" s="18">
        <v>45813.0</v>
      </c>
      <c r="B10835" s="19" t="str">
        <f t="shared" si="1"/>
        <v>Jun</v>
      </c>
      <c r="C10835" s="20" t="s">
        <v>7</v>
      </c>
      <c r="D10835" s="19" t="s">
        <v>126</v>
      </c>
      <c r="E10835" s="19" t="s">
        <v>9</v>
      </c>
      <c r="F10835" s="21">
        <v>7.0</v>
      </c>
      <c r="G10835" s="22">
        <v>180519.0</v>
      </c>
      <c r="H10835" s="15" t="str">
        <f t="shared" si="2"/>
        <v>Very High Range</v>
      </c>
      <c r="I10835" s="22">
        <v>153062.0</v>
      </c>
      <c r="J10835" s="23">
        <f t="shared" si="3"/>
        <v>1.179384824</v>
      </c>
      <c r="K10835" s="24" t="str">
        <f t="shared" si="4"/>
        <v>Over Achived</v>
      </c>
    </row>
    <row r="10836" ht="22.5" customHeight="1">
      <c r="A10836" s="18">
        <v>45813.0</v>
      </c>
      <c r="B10836" s="19" t="str">
        <f t="shared" si="1"/>
        <v>Jun</v>
      </c>
      <c r="C10836" s="20" t="s">
        <v>7</v>
      </c>
      <c r="D10836" s="19" t="s">
        <v>118</v>
      </c>
      <c r="E10836" s="19" t="s">
        <v>26</v>
      </c>
      <c r="F10836" s="21">
        <v>13.0</v>
      </c>
      <c r="G10836" s="22">
        <v>246673.0</v>
      </c>
      <c r="H10836" s="15" t="str">
        <f t="shared" si="2"/>
        <v>Very High Range</v>
      </c>
      <c r="I10836" s="22">
        <v>205563.0</v>
      </c>
      <c r="J10836" s="23">
        <f t="shared" si="3"/>
        <v>1.199987352</v>
      </c>
      <c r="K10836" s="24" t="str">
        <f t="shared" si="4"/>
        <v>Over Achived</v>
      </c>
    </row>
    <row r="10837" ht="22.5" customHeight="1">
      <c r="A10837" s="18">
        <v>45813.0</v>
      </c>
      <c r="B10837" s="19" t="str">
        <f t="shared" si="1"/>
        <v>Jun</v>
      </c>
      <c r="C10837" s="20" t="s">
        <v>92</v>
      </c>
      <c r="D10837" s="19" t="s">
        <v>158</v>
      </c>
      <c r="E10837" s="19" t="s">
        <v>23</v>
      </c>
      <c r="F10837" s="21">
        <v>3.0</v>
      </c>
      <c r="G10837" s="22">
        <v>68164.0</v>
      </c>
      <c r="H10837" s="15" t="str">
        <f t="shared" si="2"/>
        <v>Medium Range</v>
      </c>
      <c r="I10837" s="22">
        <v>52667.0</v>
      </c>
      <c r="J10837" s="23">
        <f t="shared" si="3"/>
        <v>1.294244973</v>
      </c>
      <c r="K10837" s="24" t="str">
        <f t="shared" si="4"/>
        <v>Over Achived</v>
      </c>
    </row>
    <row r="10838" ht="22.5" customHeight="1">
      <c r="A10838" s="18">
        <v>45813.0</v>
      </c>
      <c r="B10838" s="19" t="str">
        <f t="shared" si="1"/>
        <v>Jun</v>
      </c>
      <c r="C10838" s="20" t="s">
        <v>7</v>
      </c>
      <c r="D10838" s="19" t="s">
        <v>118</v>
      </c>
      <c r="E10838" s="19" t="s">
        <v>34</v>
      </c>
      <c r="F10838" s="21">
        <v>8.0</v>
      </c>
      <c r="G10838" s="22">
        <v>171513.0</v>
      </c>
      <c r="H10838" s="15" t="str">
        <f t="shared" si="2"/>
        <v>Very High Range</v>
      </c>
      <c r="I10838" s="22">
        <v>149228.0</v>
      </c>
      <c r="J10838" s="23">
        <f t="shared" si="3"/>
        <v>1.149335245</v>
      </c>
      <c r="K10838" s="24" t="str">
        <f t="shared" si="4"/>
        <v>Over Achived</v>
      </c>
    </row>
    <row r="10839" ht="22.5" customHeight="1">
      <c r="A10839" s="18">
        <v>45813.0</v>
      </c>
      <c r="B10839" s="19" t="str">
        <f t="shared" si="1"/>
        <v>Jun</v>
      </c>
      <c r="C10839" s="20" t="s">
        <v>7</v>
      </c>
      <c r="D10839" s="19" t="s">
        <v>106</v>
      </c>
      <c r="E10839" s="19" t="s">
        <v>68</v>
      </c>
      <c r="F10839" s="21">
        <v>3.0</v>
      </c>
      <c r="G10839" s="22">
        <v>88914.0</v>
      </c>
      <c r="H10839" s="15" t="str">
        <f t="shared" si="2"/>
        <v>High Range</v>
      </c>
      <c r="I10839" s="22">
        <v>76137.0</v>
      </c>
      <c r="J10839" s="23">
        <f t="shared" si="3"/>
        <v>1.167815911</v>
      </c>
      <c r="K10839" s="24" t="str">
        <f t="shared" si="4"/>
        <v>Over Achived</v>
      </c>
    </row>
    <row r="10840" ht="22.5" customHeight="1">
      <c r="A10840" s="18">
        <v>45813.0</v>
      </c>
      <c r="B10840" s="19" t="str">
        <f t="shared" si="1"/>
        <v>Jun</v>
      </c>
      <c r="C10840" s="20" t="s">
        <v>7</v>
      </c>
      <c r="D10840" s="19" t="s">
        <v>106</v>
      </c>
      <c r="E10840" s="19" t="s">
        <v>34</v>
      </c>
      <c r="F10840" s="21">
        <v>7.0</v>
      </c>
      <c r="G10840" s="22">
        <v>194421.0</v>
      </c>
      <c r="H10840" s="15" t="str">
        <f t="shared" si="2"/>
        <v>Very High Range</v>
      </c>
      <c r="I10840" s="22">
        <v>164874.0</v>
      </c>
      <c r="J10840" s="23">
        <f t="shared" si="3"/>
        <v>1.179209578</v>
      </c>
      <c r="K10840" s="24" t="str">
        <f t="shared" si="4"/>
        <v>Over Achived</v>
      </c>
    </row>
    <row r="10841" ht="22.5" customHeight="1">
      <c r="A10841" s="18">
        <v>45813.0</v>
      </c>
      <c r="B10841" s="19" t="str">
        <f t="shared" si="1"/>
        <v>Jun</v>
      </c>
      <c r="C10841" s="20" t="s">
        <v>7</v>
      </c>
      <c r="D10841" s="19" t="s">
        <v>8</v>
      </c>
      <c r="E10841" s="19" t="s">
        <v>63</v>
      </c>
      <c r="F10841" s="21">
        <v>3.0</v>
      </c>
      <c r="G10841" s="22">
        <v>68631.0</v>
      </c>
      <c r="H10841" s="15" t="str">
        <f t="shared" si="2"/>
        <v>Medium Range</v>
      </c>
      <c r="I10841" s="22">
        <v>61789.0</v>
      </c>
      <c r="J10841" s="23">
        <f t="shared" si="3"/>
        <v>1.110731684</v>
      </c>
      <c r="K10841" s="24" t="str">
        <f t="shared" si="4"/>
        <v>Over Achived</v>
      </c>
    </row>
    <row r="10842" ht="22.5" customHeight="1">
      <c r="A10842" s="18">
        <v>45813.0</v>
      </c>
      <c r="B10842" s="19" t="str">
        <f t="shared" si="1"/>
        <v>Jun</v>
      </c>
      <c r="C10842" s="20" t="s">
        <v>7</v>
      </c>
      <c r="D10842" s="19" t="s">
        <v>8</v>
      </c>
      <c r="E10842" s="19" t="s">
        <v>63</v>
      </c>
      <c r="F10842" s="21">
        <v>3.0</v>
      </c>
      <c r="G10842" s="22">
        <v>65276.0</v>
      </c>
      <c r="H10842" s="15" t="str">
        <f t="shared" si="2"/>
        <v>Medium Range</v>
      </c>
      <c r="I10842" s="22">
        <v>47990.0</v>
      </c>
      <c r="J10842" s="23">
        <f t="shared" si="3"/>
        <v>1.360200042</v>
      </c>
      <c r="K10842" s="24" t="str">
        <f t="shared" si="4"/>
        <v>Over Achived</v>
      </c>
    </row>
    <row r="10843" ht="22.5" customHeight="1">
      <c r="A10843" s="18">
        <v>45813.0</v>
      </c>
      <c r="B10843" s="19" t="str">
        <f t="shared" si="1"/>
        <v>Jun</v>
      </c>
      <c r="C10843" s="20" t="s">
        <v>7</v>
      </c>
      <c r="D10843" s="19" t="s">
        <v>8</v>
      </c>
      <c r="E10843" s="19" t="s">
        <v>19</v>
      </c>
      <c r="F10843" s="21">
        <v>3.0</v>
      </c>
      <c r="G10843" s="22">
        <v>111379.0</v>
      </c>
      <c r="H10843" s="15" t="str">
        <f t="shared" si="2"/>
        <v>Very High Range</v>
      </c>
      <c r="I10843" s="22">
        <v>91119.0</v>
      </c>
      <c r="J10843" s="23">
        <f t="shared" si="3"/>
        <v>1.222346602</v>
      </c>
      <c r="K10843" s="24" t="str">
        <f t="shared" si="4"/>
        <v>Over Achived</v>
      </c>
    </row>
    <row r="10844" ht="22.5" customHeight="1">
      <c r="A10844" s="18">
        <v>45813.0</v>
      </c>
      <c r="B10844" s="19" t="str">
        <f t="shared" si="1"/>
        <v>Jun</v>
      </c>
      <c r="C10844" s="20" t="s">
        <v>13</v>
      </c>
      <c r="D10844" s="19" t="s">
        <v>14</v>
      </c>
      <c r="E10844" s="19" t="s">
        <v>68</v>
      </c>
      <c r="F10844" s="21">
        <v>2.0</v>
      </c>
      <c r="G10844" s="22">
        <v>41316.0</v>
      </c>
      <c r="H10844" s="15" t="str">
        <f t="shared" si="2"/>
        <v>Base Range</v>
      </c>
      <c r="I10844" s="22">
        <v>33671.0</v>
      </c>
      <c r="J10844" s="23">
        <f t="shared" si="3"/>
        <v>1.227049984</v>
      </c>
      <c r="K10844" s="24" t="str">
        <f t="shared" si="4"/>
        <v>Over Achived</v>
      </c>
    </row>
    <row r="10845" ht="22.5" customHeight="1">
      <c r="A10845" s="18">
        <v>45813.0</v>
      </c>
      <c r="B10845" s="19" t="str">
        <f t="shared" si="1"/>
        <v>Jun</v>
      </c>
      <c r="C10845" s="20" t="s">
        <v>7</v>
      </c>
      <c r="D10845" s="19" t="s">
        <v>106</v>
      </c>
      <c r="E10845" s="19" t="s">
        <v>23</v>
      </c>
      <c r="F10845" s="21">
        <v>4.0</v>
      </c>
      <c r="G10845" s="22">
        <v>103618.0</v>
      </c>
      <c r="H10845" s="15" t="str">
        <f t="shared" si="2"/>
        <v>Very High Range</v>
      </c>
      <c r="I10845" s="22">
        <v>76557.0</v>
      </c>
      <c r="J10845" s="23">
        <f t="shared" si="3"/>
        <v>1.353475188</v>
      </c>
      <c r="K10845" s="24" t="str">
        <f t="shared" si="4"/>
        <v>Over Achived</v>
      </c>
    </row>
    <row r="10846" ht="22.5" customHeight="1">
      <c r="A10846" s="18">
        <v>45813.0</v>
      </c>
      <c r="B10846" s="19" t="str">
        <f t="shared" si="1"/>
        <v>Jun</v>
      </c>
      <c r="C10846" s="20" t="s">
        <v>92</v>
      </c>
      <c r="D10846" s="19" t="s">
        <v>158</v>
      </c>
      <c r="E10846" s="19" t="s">
        <v>26</v>
      </c>
      <c r="F10846" s="21">
        <v>4.0</v>
      </c>
      <c r="G10846" s="22">
        <v>107932.0</v>
      </c>
      <c r="H10846" s="15" t="str">
        <f t="shared" si="2"/>
        <v>Very High Range</v>
      </c>
      <c r="I10846" s="22">
        <v>99286.0</v>
      </c>
      <c r="J10846" s="23">
        <f t="shared" si="3"/>
        <v>1.087081764</v>
      </c>
      <c r="K10846" s="24" t="str">
        <f t="shared" si="4"/>
        <v>Over Achived</v>
      </c>
    </row>
    <row r="10847" ht="22.5" customHeight="1">
      <c r="A10847" s="18">
        <v>45813.0</v>
      </c>
      <c r="B10847" s="19" t="str">
        <f t="shared" si="1"/>
        <v>Jun</v>
      </c>
      <c r="C10847" s="20" t="s">
        <v>7</v>
      </c>
      <c r="D10847" s="19" t="s">
        <v>126</v>
      </c>
      <c r="E10847" s="19" t="s">
        <v>26</v>
      </c>
      <c r="F10847" s="21">
        <v>10.0</v>
      </c>
      <c r="G10847" s="22">
        <v>282814.0</v>
      </c>
      <c r="H10847" s="15" t="str">
        <f t="shared" si="2"/>
        <v>Very High Range</v>
      </c>
      <c r="I10847" s="22">
        <v>267796.0</v>
      </c>
      <c r="J10847" s="23">
        <f t="shared" si="3"/>
        <v>1.056080001</v>
      </c>
      <c r="K10847" s="24" t="str">
        <f t="shared" si="4"/>
        <v>Over Achived</v>
      </c>
    </row>
    <row r="10848" ht="22.5" customHeight="1">
      <c r="A10848" s="18">
        <v>45813.0</v>
      </c>
      <c r="B10848" s="19" t="str">
        <f t="shared" si="1"/>
        <v>Jun</v>
      </c>
      <c r="C10848" s="20" t="s">
        <v>92</v>
      </c>
      <c r="D10848" s="19" t="s">
        <v>158</v>
      </c>
      <c r="E10848" s="19" t="s">
        <v>9</v>
      </c>
      <c r="F10848" s="21">
        <v>6.0</v>
      </c>
      <c r="G10848" s="22">
        <v>156613.0</v>
      </c>
      <c r="H10848" s="15" t="str">
        <f t="shared" si="2"/>
        <v>Very High Range</v>
      </c>
      <c r="I10848" s="22">
        <v>113341.0</v>
      </c>
      <c r="J10848" s="23">
        <f t="shared" si="3"/>
        <v>1.381785938</v>
      </c>
      <c r="K10848" s="24" t="str">
        <f t="shared" si="4"/>
        <v>Over Achived</v>
      </c>
    </row>
    <row r="10849" ht="22.5" customHeight="1">
      <c r="A10849" s="18">
        <v>45813.0</v>
      </c>
      <c r="B10849" s="19" t="str">
        <f t="shared" si="1"/>
        <v>Jun</v>
      </c>
      <c r="C10849" s="20" t="s">
        <v>13</v>
      </c>
      <c r="D10849" s="19" t="s">
        <v>14</v>
      </c>
      <c r="E10849" s="19" t="s">
        <v>9</v>
      </c>
      <c r="F10849" s="21">
        <v>4.0</v>
      </c>
      <c r="G10849" s="22">
        <v>120127.0</v>
      </c>
      <c r="H10849" s="15" t="str">
        <f t="shared" si="2"/>
        <v>Very High Range</v>
      </c>
      <c r="I10849" s="22">
        <v>100187.0</v>
      </c>
      <c r="J10849" s="23">
        <f t="shared" si="3"/>
        <v>1.199027818</v>
      </c>
      <c r="K10849" s="24" t="str">
        <f t="shared" si="4"/>
        <v>Over Achived</v>
      </c>
    </row>
    <row r="10850" ht="22.5" customHeight="1">
      <c r="A10850" s="18">
        <v>45813.0</v>
      </c>
      <c r="B10850" s="19" t="str">
        <f t="shared" si="1"/>
        <v>Jun</v>
      </c>
      <c r="C10850" s="20" t="s">
        <v>92</v>
      </c>
      <c r="D10850" s="19" t="s">
        <v>158</v>
      </c>
      <c r="E10850" s="19" t="s">
        <v>26</v>
      </c>
      <c r="F10850" s="21">
        <v>5.0</v>
      </c>
      <c r="G10850" s="22">
        <v>108316.0</v>
      </c>
      <c r="H10850" s="15" t="str">
        <f t="shared" si="2"/>
        <v>Very High Range</v>
      </c>
      <c r="I10850" s="22">
        <v>89245.0</v>
      </c>
      <c r="J10850" s="23">
        <f t="shared" si="3"/>
        <v>1.213692644</v>
      </c>
      <c r="K10850" s="24" t="str">
        <f t="shared" si="4"/>
        <v>Over Achived</v>
      </c>
    </row>
    <row r="10851" ht="22.5" customHeight="1">
      <c r="A10851" s="18">
        <v>45813.0</v>
      </c>
      <c r="B10851" s="19" t="str">
        <f t="shared" si="1"/>
        <v>Jun</v>
      </c>
      <c r="C10851" s="20" t="s">
        <v>92</v>
      </c>
      <c r="D10851" s="19" t="s">
        <v>93</v>
      </c>
      <c r="E10851" s="19" t="s">
        <v>9</v>
      </c>
      <c r="F10851" s="21">
        <v>5.0</v>
      </c>
      <c r="G10851" s="22">
        <v>155227.0</v>
      </c>
      <c r="H10851" s="15" t="str">
        <f t="shared" si="2"/>
        <v>Very High Range</v>
      </c>
      <c r="I10851" s="22">
        <v>188281.0</v>
      </c>
      <c r="J10851" s="23">
        <f t="shared" si="3"/>
        <v>0.8244432524</v>
      </c>
      <c r="K10851" s="24" t="str">
        <f t="shared" si="4"/>
        <v>Target Not Meet</v>
      </c>
    </row>
    <row r="10852" ht="22.5" customHeight="1">
      <c r="A10852" s="18">
        <v>45813.0</v>
      </c>
      <c r="B10852" s="19" t="str">
        <f t="shared" si="1"/>
        <v>Jun</v>
      </c>
      <c r="C10852" s="20" t="s">
        <v>92</v>
      </c>
      <c r="D10852" s="19" t="s">
        <v>93</v>
      </c>
      <c r="E10852" s="19" t="s">
        <v>23</v>
      </c>
      <c r="F10852" s="21">
        <v>3.0</v>
      </c>
      <c r="G10852" s="22">
        <v>81164.0</v>
      </c>
      <c r="H10852" s="15" t="str">
        <f t="shared" si="2"/>
        <v>High Range</v>
      </c>
      <c r="I10852" s="22">
        <v>91339.0</v>
      </c>
      <c r="J10852" s="23">
        <f t="shared" si="3"/>
        <v>0.8886018021</v>
      </c>
      <c r="K10852" s="24" t="str">
        <f t="shared" si="4"/>
        <v>Target Not Meet</v>
      </c>
    </row>
    <row r="10853" ht="22.5" customHeight="1">
      <c r="A10853" s="18">
        <v>45813.0</v>
      </c>
      <c r="B10853" s="19" t="str">
        <f t="shared" si="1"/>
        <v>Jun</v>
      </c>
      <c r="C10853" s="20" t="s">
        <v>92</v>
      </c>
      <c r="D10853" s="19" t="s">
        <v>93</v>
      </c>
      <c r="E10853" s="19" t="s">
        <v>38</v>
      </c>
      <c r="F10853" s="21">
        <v>3.0</v>
      </c>
      <c r="G10853" s="22">
        <v>92251.0</v>
      </c>
      <c r="H10853" s="15" t="str">
        <f t="shared" si="2"/>
        <v>Very High Range</v>
      </c>
      <c r="I10853" s="22">
        <v>118789.0</v>
      </c>
      <c r="J10853" s="23">
        <f t="shared" si="3"/>
        <v>0.776595476</v>
      </c>
      <c r="K10853" s="24" t="str">
        <f t="shared" si="4"/>
        <v>Target Not Meet</v>
      </c>
    </row>
    <row r="10854" ht="22.5" customHeight="1">
      <c r="A10854" s="18">
        <v>45813.0</v>
      </c>
      <c r="B10854" s="19" t="str">
        <f t="shared" si="1"/>
        <v>Jun</v>
      </c>
      <c r="C10854" s="20" t="s">
        <v>92</v>
      </c>
      <c r="D10854" s="19" t="s">
        <v>93</v>
      </c>
      <c r="E10854" s="19" t="s">
        <v>19</v>
      </c>
      <c r="F10854" s="21">
        <v>3.0</v>
      </c>
      <c r="G10854" s="22">
        <v>89012.0</v>
      </c>
      <c r="H10854" s="15" t="str">
        <f t="shared" si="2"/>
        <v>High Range</v>
      </c>
      <c r="I10854" s="22">
        <v>105898.0</v>
      </c>
      <c r="J10854" s="23">
        <f t="shared" si="3"/>
        <v>0.8405446751</v>
      </c>
      <c r="K10854" s="24" t="str">
        <f t="shared" si="4"/>
        <v>Target Not Meet</v>
      </c>
    </row>
    <row r="10855" ht="22.5" customHeight="1">
      <c r="A10855" s="18">
        <v>45813.0</v>
      </c>
      <c r="B10855" s="19" t="str">
        <f t="shared" si="1"/>
        <v>Jun</v>
      </c>
      <c r="C10855" s="20" t="s">
        <v>92</v>
      </c>
      <c r="D10855" s="19" t="s">
        <v>98</v>
      </c>
      <c r="E10855" s="19" t="s">
        <v>38</v>
      </c>
      <c r="F10855" s="21">
        <v>4.0</v>
      </c>
      <c r="G10855" s="22">
        <v>105167.0</v>
      </c>
      <c r="H10855" s="15" t="str">
        <f t="shared" si="2"/>
        <v>Very High Range</v>
      </c>
      <c r="I10855" s="22">
        <v>127479.0</v>
      </c>
      <c r="J10855" s="23">
        <f t="shared" si="3"/>
        <v>0.8249750939</v>
      </c>
      <c r="K10855" s="24" t="str">
        <f t="shared" si="4"/>
        <v>Target Not Meet</v>
      </c>
    </row>
    <row r="10856" ht="22.5" customHeight="1">
      <c r="A10856" s="18">
        <v>45813.0</v>
      </c>
      <c r="B10856" s="19" t="str">
        <f t="shared" si="1"/>
        <v>Jun</v>
      </c>
      <c r="C10856" s="20" t="s">
        <v>92</v>
      </c>
      <c r="D10856" s="19" t="s">
        <v>98</v>
      </c>
      <c r="E10856" s="19" t="s">
        <v>9</v>
      </c>
      <c r="F10856" s="21">
        <v>5.0</v>
      </c>
      <c r="G10856" s="22">
        <v>162347.0</v>
      </c>
      <c r="H10856" s="15" t="str">
        <f t="shared" si="2"/>
        <v>Very High Range</v>
      </c>
      <c r="I10856" s="22">
        <v>176376.0</v>
      </c>
      <c r="J10856" s="23">
        <f t="shared" si="3"/>
        <v>0.9204596997</v>
      </c>
      <c r="K10856" s="24" t="str">
        <f t="shared" si="4"/>
        <v>Target Not Meet</v>
      </c>
    </row>
    <row r="10857" ht="22.5" customHeight="1">
      <c r="A10857" s="18">
        <v>45813.0</v>
      </c>
      <c r="B10857" s="19" t="str">
        <f t="shared" si="1"/>
        <v>Jun</v>
      </c>
      <c r="C10857" s="20" t="s">
        <v>13</v>
      </c>
      <c r="D10857" s="19" t="s">
        <v>14</v>
      </c>
      <c r="E10857" s="19" t="s">
        <v>63</v>
      </c>
      <c r="F10857" s="21">
        <v>3.0</v>
      </c>
      <c r="G10857" s="22">
        <v>105325.0</v>
      </c>
      <c r="H10857" s="15" t="str">
        <f t="shared" si="2"/>
        <v>Very High Range</v>
      </c>
      <c r="I10857" s="22">
        <v>94361.0</v>
      </c>
      <c r="J10857" s="23">
        <f t="shared" si="3"/>
        <v>1.116192071</v>
      </c>
      <c r="K10857" s="24" t="str">
        <f t="shared" si="4"/>
        <v>Over Achived</v>
      </c>
    </row>
    <row r="10858" ht="22.5" customHeight="1">
      <c r="A10858" s="18">
        <v>45813.0</v>
      </c>
      <c r="B10858" s="19" t="str">
        <f t="shared" si="1"/>
        <v>Jun</v>
      </c>
      <c r="C10858" s="20" t="s">
        <v>92</v>
      </c>
      <c r="D10858" s="19" t="s">
        <v>144</v>
      </c>
      <c r="E10858" s="19" t="s">
        <v>26</v>
      </c>
      <c r="F10858" s="21">
        <v>4.0</v>
      </c>
      <c r="G10858" s="22">
        <v>116693.0</v>
      </c>
      <c r="H10858" s="15" t="str">
        <f t="shared" si="2"/>
        <v>Very High Range</v>
      </c>
      <c r="I10858" s="22">
        <v>91128.0</v>
      </c>
      <c r="J10858" s="23">
        <f t="shared" si="3"/>
        <v>1.280539461</v>
      </c>
      <c r="K10858" s="24" t="str">
        <f t="shared" si="4"/>
        <v>Over Achived</v>
      </c>
    </row>
    <row r="10859" ht="22.5" customHeight="1">
      <c r="A10859" s="18">
        <v>45813.0</v>
      </c>
      <c r="B10859" s="19" t="str">
        <f t="shared" si="1"/>
        <v>Jun</v>
      </c>
      <c r="C10859" s="20" t="s">
        <v>92</v>
      </c>
      <c r="D10859" s="19" t="s">
        <v>144</v>
      </c>
      <c r="E10859" s="19" t="s">
        <v>23</v>
      </c>
      <c r="F10859" s="21">
        <v>3.0</v>
      </c>
      <c r="G10859" s="22">
        <v>65248.0</v>
      </c>
      <c r="H10859" s="15" t="str">
        <f t="shared" si="2"/>
        <v>Medium Range</v>
      </c>
      <c r="I10859" s="22">
        <v>55444.0</v>
      </c>
      <c r="J10859" s="23">
        <f t="shared" si="3"/>
        <v>1.176827069</v>
      </c>
      <c r="K10859" s="24" t="str">
        <f t="shared" si="4"/>
        <v>Over Achived</v>
      </c>
    </row>
    <row r="10860" ht="22.5" customHeight="1">
      <c r="A10860" s="18">
        <v>45813.0</v>
      </c>
      <c r="B10860" s="19" t="str">
        <f t="shared" si="1"/>
        <v>Jun</v>
      </c>
      <c r="C10860" s="20" t="s">
        <v>92</v>
      </c>
      <c r="D10860" s="19" t="s">
        <v>144</v>
      </c>
      <c r="E10860" s="19" t="s">
        <v>34</v>
      </c>
      <c r="F10860" s="21">
        <v>6.0</v>
      </c>
      <c r="G10860" s="22">
        <v>153630.0</v>
      </c>
      <c r="H10860" s="15" t="str">
        <f t="shared" si="2"/>
        <v>Very High Range</v>
      </c>
      <c r="I10860" s="22">
        <v>121407.0</v>
      </c>
      <c r="J10860" s="23">
        <f t="shared" si="3"/>
        <v>1.265413032</v>
      </c>
      <c r="K10860" s="24" t="str">
        <f t="shared" si="4"/>
        <v>Over Achived</v>
      </c>
    </row>
    <row r="10861" ht="22.5" customHeight="1">
      <c r="A10861" s="18">
        <v>45813.0</v>
      </c>
      <c r="B10861" s="19" t="str">
        <f t="shared" si="1"/>
        <v>Jun</v>
      </c>
      <c r="C10861" s="20" t="s">
        <v>92</v>
      </c>
      <c r="D10861" s="25" t="s">
        <v>149</v>
      </c>
      <c r="E10861" s="19" t="s">
        <v>34</v>
      </c>
      <c r="F10861" s="21">
        <v>6.0</v>
      </c>
      <c r="G10861" s="22">
        <v>131339.0</v>
      </c>
      <c r="H10861" s="15" t="str">
        <f t="shared" si="2"/>
        <v>Very High Range</v>
      </c>
      <c r="I10861" s="22">
        <v>94284.0</v>
      </c>
      <c r="J10861" s="23">
        <f t="shared" si="3"/>
        <v>1.393014721</v>
      </c>
      <c r="K10861" s="24" t="str">
        <f t="shared" si="4"/>
        <v>Over Achived</v>
      </c>
    </row>
    <row r="10862" ht="22.5" customHeight="1">
      <c r="A10862" s="18">
        <v>45813.0</v>
      </c>
      <c r="B10862" s="19" t="str">
        <f t="shared" si="1"/>
        <v>Jun</v>
      </c>
      <c r="C10862" s="20" t="s">
        <v>92</v>
      </c>
      <c r="D10862" s="25" t="s">
        <v>149</v>
      </c>
      <c r="E10862" s="19" t="s">
        <v>68</v>
      </c>
      <c r="F10862" s="21">
        <v>3.0</v>
      </c>
      <c r="G10862" s="22">
        <v>62150.0</v>
      </c>
      <c r="H10862" s="15" t="str">
        <f t="shared" si="2"/>
        <v>Medium Range</v>
      </c>
      <c r="I10862" s="22">
        <v>50749.0</v>
      </c>
      <c r="J10862" s="23">
        <f t="shared" si="3"/>
        <v>1.224654673</v>
      </c>
      <c r="K10862" s="24" t="str">
        <f t="shared" si="4"/>
        <v>Over Achived</v>
      </c>
    </row>
    <row r="10863" ht="22.5" customHeight="1">
      <c r="A10863" s="18">
        <v>45813.0</v>
      </c>
      <c r="B10863" s="19" t="str">
        <f t="shared" si="1"/>
        <v>Jun</v>
      </c>
      <c r="C10863" s="20" t="s">
        <v>92</v>
      </c>
      <c r="D10863" s="19" t="s">
        <v>158</v>
      </c>
      <c r="E10863" s="19" t="s">
        <v>34</v>
      </c>
      <c r="F10863" s="21">
        <v>5.0</v>
      </c>
      <c r="G10863" s="22">
        <v>159786.0</v>
      </c>
      <c r="H10863" s="15" t="str">
        <f t="shared" si="2"/>
        <v>Very High Range</v>
      </c>
      <c r="I10863" s="22">
        <v>123400.0</v>
      </c>
      <c r="J10863" s="23">
        <f t="shared" si="3"/>
        <v>1.294862237</v>
      </c>
      <c r="K10863" s="24" t="str">
        <f t="shared" si="4"/>
        <v>Over Achived</v>
      </c>
    </row>
    <row r="10864" ht="22.5" customHeight="1">
      <c r="A10864" s="18">
        <v>45813.0</v>
      </c>
      <c r="B10864" s="19" t="str">
        <f t="shared" si="1"/>
        <v>Jun</v>
      </c>
      <c r="C10864" s="20" t="s">
        <v>92</v>
      </c>
      <c r="D10864" s="19" t="s">
        <v>98</v>
      </c>
      <c r="E10864" s="19" t="s">
        <v>23</v>
      </c>
      <c r="F10864" s="21">
        <v>2.0</v>
      </c>
      <c r="G10864" s="22">
        <v>78508.0</v>
      </c>
      <c r="H10864" s="15" t="str">
        <f t="shared" si="2"/>
        <v>High Range</v>
      </c>
      <c r="I10864" s="22">
        <v>99404.0</v>
      </c>
      <c r="J10864" s="23">
        <f t="shared" si="3"/>
        <v>0.7897871313</v>
      </c>
      <c r="K10864" s="24" t="str">
        <f t="shared" si="4"/>
        <v>Target Not Meet</v>
      </c>
    </row>
    <row r="10865" ht="22.5" customHeight="1">
      <c r="A10865" s="18">
        <v>45814.0</v>
      </c>
      <c r="B10865" s="19" t="str">
        <f t="shared" si="1"/>
        <v>Jun</v>
      </c>
      <c r="C10865" s="20" t="s">
        <v>13</v>
      </c>
      <c r="D10865" s="19" t="s">
        <v>169</v>
      </c>
      <c r="E10865" s="19" t="s">
        <v>19</v>
      </c>
      <c r="F10865" s="21">
        <v>2.0</v>
      </c>
      <c r="G10865" s="22">
        <v>61400.0</v>
      </c>
      <c r="H10865" s="15" t="str">
        <f t="shared" si="2"/>
        <v>Medium Range</v>
      </c>
      <c r="I10865" s="22">
        <v>78807.0</v>
      </c>
      <c r="J10865" s="23">
        <f t="shared" si="3"/>
        <v>0.7791186062</v>
      </c>
      <c r="K10865" s="24" t="str">
        <f t="shared" si="4"/>
        <v>Target Not Meet</v>
      </c>
    </row>
    <row r="10866" ht="22.5" customHeight="1">
      <c r="A10866" s="18">
        <v>45814.0</v>
      </c>
      <c r="B10866" s="19" t="str">
        <f t="shared" si="1"/>
        <v>Jun</v>
      </c>
      <c r="C10866" s="20" t="s">
        <v>13</v>
      </c>
      <c r="D10866" s="19" t="s">
        <v>169</v>
      </c>
      <c r="E10866" s="19" t="s">
        <v>34</v>
      </c>
      <c r="F10866" s="21">
        <v>4.0</v>
      </c>
      <c r="G10866" s="22">
        <v>102051.0</v>
      </c>
      <c r="H10866" s="15" t="str">
        <f t="shared" si="2"/>
        <v>Very High Range</v>
      </c>
      <c r="I10866" s="22">
        <v>117683.0</v>
      </c>
      <c r="J10866" s="23">
        <f t="shared" si="3"/>
        <v>0.86716858</v>
      </c>
      <c r="K10866" s="24" t="str">
        <f t="shared" si="4"/>
        <v>Target Not Meet</v>
      </c>
    </row>
    <row r="10867" ht="22.5" customHeight="1">
      <c r="A10867" s="18">
        <v>45814.0</v>
      </c>
      <c r="B10867" s="19" t="str">
        <f t="shared" si="1"/>
        <v>Jun</v>
      </c>
      <c r="C10867" s="20" t="s">
        <v>13</v>
      </c>
      <c r="D10867" s="19" t="s">
        <v>169</v>
      </c>
      <c r="E10867" s="19" t="s">
        <v>38</v>
      </c>
      <c r="F10867" s="21">
        <v>2.0</v>
      </c>
      <c r="G10867" s="22">
        <v>75447.0</v>
      </c>
      <c r="H10867" s="15" t="str">
        <f t="shared" si="2"/>
        <v>High Range</v>
      </c>
      <c r="I10867" s="22">
        <v>91537.0</v>
      </c>
      <c r="J10867" s="23">
        <f t="shared" si="3"/>
        <v>0.8242240843</v>
      </c>
      <c r="K10867" s="24" t="str">
        <f t="shared" si="4"/>
        <v>Target Not Meet</v>
      </c>
    </row>
    <row r="10868" ht="22.5" customHeight="1">
      <c r="A10868" s="18">
        <v>45814.0</v>
      </c>
      <c r="B10868" s="19" t="str">
        <f t="shared" si="1"/>
        <v>Jun</v>
      </c>
      <c r="C10868" s="20" t="s">
        <v>13</v>
      </c>
      <c r="D10868" s="19" t="s">
        <v>37</v>
      </c>
      <c r="E10868" s="19" t="s">
        <v>23</v>
      </c>
      <c r="F10868" s="21">
        <v>2.0</v>
      </c>
      <c r="G10868" s="22">
        <v>56423.0</v>
      </c>
      <c r="H10868" s="15" t="str">
        <f t="shared" si="2"/>
        <v>Medium Range</v>
      </c>
      <c r="I10868" s="22">
        <v>59268.0</v>
      </c>
      <c r="J10868" s="23">
        <f t="shared" si="3"/>
        <v>0.9519977053</v>
      </c>
      <c r="K10868" s="24" t="str">
        <f t="shared" si="4"/>
        <v>Target Not Meet</v>
      </c>
    </row>
    <row r="10869" ht="22.5" customHeight="1">
      <c r="A10869" s="18">
        <v>45814.0</v>
      </c>
      <c r="B10869" s="19" t="str">
        <f t="shared" si="1"/>
        <v>Jun</v>
      </c>
      <c r="C10869" s="20" t="s">
        <v>13</v>
      </c>
      <c r="D10869" s="19" t="s">
        <v>37</v>
      </c>
      <c r="E10869" s="19" t="s">
        <v>68</v>
      </c>
      <c r="F10869" s="21">
        <v>1.0</v>
      </c>
      <c r="G10869" s="22">
        <v>48609.0</v>
      </c>
      <c r="H10869" s="15" t="str">
        <f t="shared" si="2"/>
        <v>Base Range</v>
      </c>
      <c r="I10869" s="22">
        <v>60381.0</v>
      </c>
      <c r="J10869" s="23">
        <f t="shared" si="3"/>
        <v>0.8050380086</v>
      </c>
      <c r="K10869" s="24" t="str">
        <f t="shared" si="4"/>
        <v>Target Not Meet</v>
      </c>
    </row>
    <row r="10870" ht="22.5" customHeight="1">
      <c r="A10870" s="18">
        <v>45814.0</v>
      </c>
      <c r="B10870" s="19" t="str">
        <f t="shared" si="1"/>
        <v>Jun</v>
      </c>
      <c r="C10870" s="20" t="s">
        <v>13</v>
      </c>
      <c r="D10870" s="19" t="s">
        <v>29</v>
      </c>
      <c r="E10870" s="19" t="s">
        <v>68</v>
      </c>
      <c r="F10870" s="21">
        <v>2.0</v>
      </c>
      <c r="G10870" s="22">
        <v>48556.0</v>
      </c>
      <c r="H10870" s="15" t="str">
        <f t="shared" si="2"/>
        <v>Base Range</v>
      </c>
      <c r="I10870" s="22">
        <v>60475.0</v>
      </c>
      <c r="J10870" s="23">
        <f t="shared" si="3"/>
        <v>0.8029102935</v>
      </c>
      <c r="K10870" s="24" t="str">
        <f t="shared" si="4"/>
        <v>Target Not Meet</v>
      </c>
    </row>
    <row r="10871" ht="22.5" customHeight="1">
      <c r="A10871" s="18">
        <v>45814.0</v>
      </c>
      <c r="B10871" s="19" t="str">
        <f t="shared" si="1"/>
        <v>Jun</v>
      </c>
      <c r="C10871" s="20" t="s">
        <v>13</v>
      </c>
      <c r="D10871" s="19" t="s">
        <v>29</v>
      </c>
      <c r="E10871" s="19" t="s">
        <v>63</v>
      </c>
      <c r="F10871" s="21">
        <v>4.0</v>
      </c>
      <c r="G10871" s="22">
        <v>102315.0</v>
      </c>
      <c r="H10871" s="15" t="str">
        <f t="shared" si="2"/>
        <v>Very High Range</v>
      </c>
      <c r="I10871" s="22">
        <v>131713.0</v>
      </c>
      <c r="J10871" s="23">
        <f t="shared" si="3"/>
        <v>0.7768025935</v>
      </c>
      <c r="K10871" s="24" t="str">
        <f t="shared" si="4"/>
        <v>Target Not Meet</v>
      </c>
    </row>
    <row r="10872" ht="22.5" customHeight="1">
      <c r="A10872" s="18">
        <v>45814.0</v>
      </c>
      <c r="B10872" s="19" t="str">
        <f t="shared" si="1"/>
        <v>Jun</v>
      </c>
      <c r="C10872" s="20" t="s">
        <v>13</v>
      </c>
      <c r="D10872" s="19" t="s">
        <v>29</v>
      </c>
      <c r="E10872" s="19" t="s">
        <v>63</v>
      </c>
      <c r="F10872" s="21">
        <v>4.0</v>
      </c>
      <c r="G10872" s="22">
        <v>83860.0</v>
      </c>
      <c r="H10872" s="15" t="str">
        <f t="shared" si="2"/>
        <v>High Range</v>
      </c>
      <c r="I10872" s="22">
        <v>89023.0</v>
      </c>
      <c r="J10872" s="23">
        <f t="shared" si="3"/>
        <v>0.9420037518</v>
      </c>
      <c r="K10872" s="24" t="str">
        <f t="shared" si="4"/>
        <v>Target Not Meet</v>
      </c>
    </row>
    <row r="10873" ht="22.5" customHeight="1">
      <c r="A10873" s="18">
        <v>45814.0</v>
      </c>
      <c r="B10873" s="19" t="str">
        <f t="shared" si="1"/>
        <v>Jun</v>
      </c>
      <c r="C10873" s="20" t="s">
        <v>13</v>
      </c>
      <c r="D10873" s="19" t="s">
        <v>18</v>
      </c>
      <c r="E10873" s="19" t="s">
        <v>26</v>
      </c>
      <c r="F10873" s="21">
        <v>3.0</v>
      </c>
      <c r="G10873" s="22">
        <v>75662.0</v>
      </c>
      <c r="H10873" s="15" t="str">
        <f t="shared" si="2"/>
        <v>High Range</v>
      </c>
      <c r="I10873" s="22">
        <v>69140.0</v>
      </c>
      <c r="J10873" s="23">
        <f t="shared" si="3"/>
        <v>1.094330344</v>
      </c>
      <c r="K10873" s="24" t="str">
        <f t="shared" si="4"/>
        <v>Over Achived</v>
      </c>
    </row>
    <row r="10874" ht="22.5" customHeight="1">
      <c r="A10874" s="18">
        <v>45814.0</v>
      </c>
      <c r="B10874" s="19" t="str">
        <f t="shared" si="1"/>
        <v>Jun</v>
      </c>
      <c r="C10874" s="20" t="s">
        <v>13</v>
      </c>
      <c r="D10874" s="19" t="s">
        <v>29</v>
      </c>
      <c r="E10874" s="19" t="s">
        <v>63</v>
      </c>
      <c r="F10874" s="21">
        <v>3.0</v>
      </c>
      <c r="G10874" s="22">
        <v>98822.0</v>
      </c>
      <c r="H10874" s="15" t="str">
        <f t="shared" si="2"/>
        <v>Very High Range</v>
      </c>
      <c r="I10874" s="22">
        <v>118238.0</v>
      </c>
      <c r="J10874" s="23">
        <f t="shared" si="3"/>
        <v>0.8357888327</v>
      </c>
      <c r="K10874" s="24" t="str">
        <f t="shared" si="4"/>
        <v>Target Not Meet</v>
      </c>
    </row>
    <row r="10875" ht="22.5" customHeight="1">
      <c r="A10875" s="18">
        <v>45814.0</v>
      </c>
      <c r="B10875" s="19" t="str">
        <f t="shared" si="1"/>
        <v>Jun</v>
      </c>
      <c r="C10875" s="20" t="s">
        <v>13</v>
      </c>
      <c r="D10875" s="19" t="s">
        <v>18</v>
      </c>
      <c r="E10875" s="19" t="s">
        <v>23</v>
      </c>
      <c r="F10875" s="21">
        <v>2.0</v>
      </c>
      <c r="G10875" s="22">
        <v>55853.0</v>
      </c>
      <c r="H10875" s="15" t="str">
        <f t="shared" si="2"/>
        <v>Medium Range</v>
      </c>
      <c r="I10875" s="22">
        <v>41678.0</v>
      </c>
      <c r="J10875" s="23">
        <f t="shared" si="3"/>
        <v>1.340107491</v>
      </c>
      <c r="K10875" s="24" t="str">
        <f t="shared" si="4"/>
        <v>Over Achived</v>
      </c>
    </row>
    <row r="10876" ht="22.5" customHeight="1">
      <c r="A10876" s="18">
        <v>45814.0</v>
      </c>
      <c r="B10876" s="19" t="str">
        <f t="shared" si="1"/>
        <v>Jun</v>
      </c>
      <c r="C10876" s="20" t="s">
        <v>13</v>
      </c>
      <c r="D10876" s="19" t="s">
        <v>18</v>
      </c>
      <c r="E10876" s="19" t="s">
        <v>9</v>
      </c>
      <c r="F10876" s="21">
        <v>4.0</v>
      </c>
      <c r="G10876" s="22">
        <v>105419.0</v>
      </c>
      <c r="H10876" s="15" t="str">
        <f t="shared" si="2"/>
        <v>Very High Range</v>
      </c>
      <c r="I10876" s="22">
        <v>85457.0</v>
      </c>
      <c r="J10876" s="23">
        <f t="shared" si="3"/>
        <v>1.233591163</v>
      </c>
      <c r="K10876" s="24" t="str">
        <f t="shared" si="4"/>
        <v>Over Achived</v>
      </c>
    </row>
    <row r="10877" ht="22.5" customHeight="1">
      <c r="A10877" s="18">
        <v>45814.0</v>
      </c>
      <c r="B10877" s="19" t="str">
        <f t="shared" si="1"/>
        <v>Jun</v>
      </c>
      <c r="C10877" s="20" t="s">
        <v>13</v>
      </c>
      <c r="D10877" s="19" t="s">
        <v>14</v>
      </c>
      <c r="E10877" s="19" t="s">
        <v>68</v>
      </c>
      <c r="F10877" s="21">
        <v>2.0</v>
      </c>
      <c r="G10877" s="22">
        <v>45948.0</v>
      </c>
      <c r="H10877" s="15" t="str">
        <f t="shared" si="2"/>
        <v>Base Range</v>
      </c>
      <c r="I10877" s="22">
        <v>32701.0</v>
      </c>
      <c r="J10877" s="23">
        <f t="shared" si="3"/>
        <v>1.405094645</v>
      </c>
      <c r="K10877" s="24" t="str">
        <f t="shared" si="4"/>
        <v>Over Achived</v>
      </c>
    </row>
    <row r="10878" ht="22.5" customHeight="1">
      <c r="A10878" s="18">
        <v>45814.0</v>
      </c>
      <c r="B10878" s="19" t="str">
        <f t="shared" si="1"/>
        <v>Jun</v>
      </c>
      <c r="C10878" s="20" t="s">
        <v>13</v>
      </c>
      <c r="D10878" s="19" t="s">
        <v>14</v>
      </c>
      <c r="E10878" s="19" t="s">
        <v>19</v>
      </c>
      <c r="F10878" s="21">
        <v>2.0</v>
      </c>
      <c r="G10878" s="22">
        <v>61908.0</v>
      </c>
      <c r="H10878" s="15" t="str">
        <f t="shared" si="2"/>
        <v>Medium Range</v>
      </c>
      <c r="I10878" s="22">
        <v>48870.0</v>
      </c>
      <c r="J10878" s="23">
        <f t="shared" si="3"/>
        <v>1.266789441</v>
      </c>
      <c r="K10878" s="24" t="str">
        <f t="shared" si="4"/>
        <v>Over Achived</v>
      </c>
    </row>
    <row r="10879" ht="22.5" customHeight="1">
      <c r="A10879" s="18">
        <v>45814.0</v>
      </c>
      <c r="B10879" s="19" t="str">
        <f t="shared" si="1"/>
        <v>Jun</v>
      </c>
      <c r="C10879" s="20" t="s">
        <v>13</v>
      </c>
      <c r="D10879" s="19" t="s">
        <v>14</v>
      </c>
      <c r="E10879" s="19" t="s">
        <v>23</v>
      </c>
      <c r="F10879" s="21">
        <v>2.0</v>
      </c>
      <c r="G10879" s="22">
        <v>53677.0</v>
      </c>
      <c r="H10879" s="15" t="str">
        <f t="shared" si="2"/>
        <v>Medium Range</v>
      </c>
      <c r="I10879" s="22">
        <v>45436.0</v>
      </c>
      <c r="J10879" s="23">
        <f t="shared" si="3"/>
        <v>1.181376001</v>
      </c>
      <c r="K10879" s="24" t="str">
        <f t="shared" si="4"/>
        <v>Over Achived</v>
      </c>
    </row>
    <row r="10880" ht="22.5" customHeight="1">
      <c r="A10880" s="18">
        <v>45814.0</v>
      </c>
      <c r="B10880" s="19" t="str">
        <f t="shared" si="1"/>
        <v>Jun</v>
      </c>
      <c r="C10880" s="20" t="s">
        <v>13</v>
      </c>
      <c r="D10880" s="19" t="s">
        <v>29</v>
      </c>
      <c r="E10880" s="19" t="s">
        <v>63</v>
      </c>
      <c r="F10880" s="21">
        <v>1.0</v>
      </c>
      <c r="G10880" s="22">
        <v>19520.0</v>
      </c>
      <c r="H10880" s="15" t="str">
        <f t="shared" si="2"/>
        <v>Base Range</v>
      </c>
      <c r="I10880" s="22">
        <v>24083.0</v>
      </c>
      <c r="J10880" s="23">
        <f t="shared" si="3"/>
        <v>0.8105302496</v>
      </c>
      <c r="K10880" s="24" t="str">
        <f t="shared" si="4"/>
        <v>Target Not Meet</v>
      </c>
    </row>
    <row r="10881" ht="22.5" customHeight="1">
      <c r="A10881" s="18">
        <v>45814.0</v>
      </c>
      <c r="B10881" s="19" t="str">
        <f t="shared" si="1"/>
        <v>Jun</v>
      </c>
      <c r="C10881" s="20" t="s">
        <v>57</v>
      </c>
      <c r="D10881" s="19" t="s">
        <v>58</v>
      </c>
      <c r="E10881" s="19" t="s">
        <v>19</v>
      </c>
      <c r="F10881" s="21">
        <v>2.0</v>
      </c>
      <c r="G10881" s="22">
        <v>38076.0</v>
      </c>
      <c r="H10881" s="15" t="str">
        <f t="shared" si="2"/>
        <v>Base Range</v>
      </c>
      <c r="I10881" s="22">
        <v>35956.0</v>
      </c>
      <c r="J10881" s="23">
        <f t="shared" si="3"/>
        <v>1.058960952</v>
      </c>
      <c r="K10881" s="24" t="str">
        <f t="shared" si="4"/>
        <v>Over Achived</v>
      </c>
    </row>
    <row r="10882" ht="22.5" customHeight="1">
      <c r="A10882" s="18">
        <v>45814.0</v>
      </c>
      <c r="B10882" s="19" t="str">
        <f t="shared" si="1"/>
        <v>Jun</v>
      </c>
      <c r="C10882" s="20" t="s">
        <v>57</v>
      </c>
      <c r="D10882" s="19" t="s">
        <v>85</v>
      </c>
      <c r="E10882" s="19" t="s">
        <v>23</v>
      </c>
      <c r="F10882" s="21">
        <v>1.0</v>
      </c>
      <c r="G10882" s="22">
        <v>38453.0</v>
      </c>
      <c r="H10882" s="15" t="str">
        <f t="shared" si="2"/>
        <v>Base Range</v>
      </c>
      <c r="I10882" s="22">
        <v>40944.0</v>
      </c>
      <c r="J10882" s="23">
        <f t="shared" si="3"/>
        <v>0.939160805</v>
      </c>
      <c r="K10882" s="24" t="str">
        <f t="shared" si="4"/>
        <v>Target Not Meet</v>
      </c>
    </row>
    <row r="10883" ht="22.5" customHeight="1">
      <c r="A10883" s="18">
        <v>45814.0</v>
      </c>
      <c r="B10883" s="19" t="str">
        <f t="shared" si="1"/>
        <v>Jun</v>
      </c>
      <c r="C10883" s="20" t="s">
        <v>57</v>
      </c>
      <c r="D10883" s="19" t="s">
        <v>58</v>
      </c>
      <c r="E10883" s="19" t="s">
        <v>34</v>
      </c>
      <c r="F10883" s="21">
        <v>3.0</v>
      </c>
      <c r="G10883" s="22">
        <v>68367.0</v>
      </c>
      <c r="H10883" s="15" t="str">
        <f t="shared" si="2"/>
        <v>Medium Range</v>
      </c>
      <c r="I10883" s="22">
        <v>58366.0</v>
      </c>
      <c r="J10883" s="23">
        <f t="shared" si="3"/>
        <v>1.171349758</v>
      </c>
      <c r="K10883" s="24" t="str">
        <f t="shared" si="4"/>
        <v>Over Achived</v>
      </c>
    </row>
    <row r="10884" ht="22.5" customHeight="1">
      <c r="A10884" s="18">
        <v>45814.0</v>
      </c>
      <c r="B10884" s="19" t="str">
        <f t="shared" si="1"/>
        <v>Jun</v>
      </c>
      <c r="C10884" s="20" t="s">
        <v>92</v>
      </c>
      <c r="D10884" s="19" t="s">
        <v>93</v>
      </c>
      <c r="E10884" s="19" t="s">
        <v>23</v>
      </c>
      <c r="F10884" s="21">
        <v>2.0</v>
      </c>
      <c r="G10884" s="22">
        <v>58405.0</v>
      </c>
      <c r="H10884" s="15" t="str">
        <f t="shared" si="2"/>
        <v>Medium Range</v>
      </c>
      <c r="I10884" s="22">
        <v>72166.0</v>
      </c>
      <c r="J10884" s="23">
        <f t="shared" si="3"/>
        <v>0.8093146357</v>
      </c>
      <c r="K10884" s="24" t="str">
        <f t="shared" si="4"/>
        <v>Target Not Meet</v>
      </c>
    </row>
    <row r="10885" ht="22.5" customHeight="1">
      <c r="A10885" s="18">
        <v>45814.0</v>
      </c>
      <c r="B10885" s="19" t="str">
        <f t="shared" si="1"/>
        <v>Jun</v>
      </c>
      <c r="C10885" s="20" t="s">
        <v>57</v>
      </c>
      <c r="D10885" s="19" t="s">
        <v>85</v>
      </c>
      <c r="E10885" s="19" t="s">
        <v>19</v>
      </c>
      <c r="F10885" s="21">
        <v>2.0</v>
      </c>
      <c r="G10885" s="22">
        <v>36242.0</v>
      </c>
      <c r="H10885" s="15" t="str">
        <f t="shared" si="2"/>
        <v>Base Range</v>
      </c>
      <c r="I10885" s="22">
        <v>40089.0</v>
      </c>
      <c r="J10885" s="23">
        <f t="shared" si="3"/>
        <v>0.9040385143</v>
      </c>
      <c r="K10885" s="24" t="str">
        <f t="shared" si="4"/>
        <v>Target Not Meet</v>
      </c>
    </row>
    <row r="10886" ht="22.5" customHeight="1">
      <c r="A10886" s="18">
        <v>45814.0</v>
      </c>
      <c r="B10886" s="19" t="str">
        <f t="shared" si="1"/>
        <v>Jun</v>
      </c>
      <c r="C10886" s="20" t="s">
        <v>57</v>
      </c>
      <c r="D10886" s="19" t="s">
        <v>85</v>
      </c>
      <c r="E10886" s="19" t="s">
        <v>23</v>
      </c>
      <c r="F10886" s="21">
        <v>2.0</v>
      </c>
      <c r="G10886" s="22">
        <v>36550.0</v>
      </c>
      <c r="H10886" s="15" t="str">
        <f t="shared" si="2"/>
        <v>Base Range</v>
      </c>
      <c r="I10886" s="22">
        <v>47282.0</v>
      </c>
      <c r="J10886" s="23">
        <f t="shared" si="3"/>
        <v>0.7730214458</v>
      </c>
      <c r="K10886" s="24" t="str">
        <f t="shared" si="4"/>
        <v>Target Not Meet</v>
      </c>
    </row>
    <row r="10887" ht="22.5" customHeight="1">
      <c r="A10887" s="18">
        <v>45814.0</v>
      </c>
      <c r="B10887" s="19" t="str">
        <f t="shared" si="1"/>
        <v>Jun</v>
      </c>
      <c r="C10887" s="20" t="s">
        <v>57</v>
      </c>
      <c r="D10887" s="19" t="s">
        <v>85</v>
      </c>
      <c r="E10887" s="19" t="s">
        <v>34</v>
      </c>
      <c r="F10887" s="21">
        <v>2.0</v>
      </c>
      <c r="G10887" s="22">
        <v>59689.0</v>
      </c>
      <c r="H10887" s="15" t="str">
        <f t="shared" si="2"/>
        <v>Medium Range</v>
      </c>
      <c r="I10887" s="22">
        <v>70639.0</v>
      </c>
      <c r="J10887" s="23">
        <f t="shared" si="3"/>
        <v>0.8449864806</v>
      </c>
      <c r="K10887" s="24" t="str">
        <f t="shared" si="4"/>
        <v>Target Not Meet</v>
      </c>
    </row>
    <row r="10888" ht="22.5" customHeight="1">
      <c r="A10888" s="18">
        <v>45814.0</v>
      </c>
      <c r="B10888" s="19" t="str">
        <f t="shared" si="1"/>
        <v>Jun</v>
      </c>
      <c r="C10888" s="20" t="s">
        <v>57</v>
      </c>
      <c r="D10888" s="19" t="s">
        <v>80</v>
      </c>
      <c r="E10888" s="19" t="s">
        <v>19</v>
      </c>
      <c r="F10888" s="21">
        <v>1.0</v>
      </c>
      <c r="G10888" s="22">
        <v>46199.0</v>
      </c>
      <c r="H10888" s="15" t="str">
        <f t="shared" si="2"/>
        <v>Base Range</v>
      </c>
      <c r="I10888" s="22">
        <v>50836.0</v>
      </c>
      <c r="J10888" s="23">
        <f t="shared" si="3"/>
        <v>0.9087851129</v>
      </c>
      <c r="K10888" s="24" t="str">
        <f t="shared" si="4"/>
        <v>Target Not Meet</v>
      </c>
    </row>
    <row r="10889" ht="22.5" customHeight="1">
      <c r="A10889" s="18">
        <v>45814.0</v>
      </c>
      <c r="B10889" s="19" t="str">
        <f t="shared" si="1"/>
        <v>Jun</v>
      </c>
      <c r="C10889" s="20" t="s">
        <v>57</v>
      </c>
      <c r="D10889" s="19" t="s">
        <v>85</v>
      </c>
      <c r="E10889" s="19" t="s">
        <v>34</v>
      </c>
      <c r="F10889" s="21">
        <v>2.0</v>
      </c>
      <c r="G10889" s="22">
        <v>62222.0</v>
      </c>
      <c r="H10889" s="15" t="str">
        <f t="shared" si="2"/>
        <v>Medium Range</v>
      </c>
      <c r="I10889" s="22">
        <v>67753.0</v>
      </c>
      <c r="J10889" s="23">
        <f t="shared" si="3"/>
        <v>0.9183652384</v>
      </c>
      <c r="K10889" s="24" t="str">
        <f t="shared" si="4"/>
        <v>Target Not Meet</v>
      </c>
    </row>
    <row r="10890" ht="22.5" customHeight="1">
      <c r="A10890" s="18">
        <v>45814.0</v>
      </c>
      <c r="B10890" s="19" t="str">
        <f t="shared" si="1"/>
        <v>Jun</v>
      </c>
      <c r="C10890" s="20" t="s">
        <v>57</v>
      </c>
      <c r="D10890" s="19" t="s">
        <v>80</v>
      </c>
      <c r="E10890" s="19" t="s">
        <v>34</v>
      </c>
      <c r="F10890" s="21">
        <v>3.0</v>
      </c>
      <c r="G10890" s="22">
        <v>59922.0</v>
      </c>
      <c r="H10890" s="15" t="str">
        <f t="shared" si="2"/>
        <v>Medium Range</v>
      </c>
      <c r="I10890" s="22">
        <v>74515.0</v>
      </c>
      <c r="J10890" s="23">
        <f t="shared" si="3"/>
        <v>0.8041602362</v>
      </c>
      <c r="K10890" s="24" t="str">
        <f t="shared" si="4"/>
        <v>Target Not Meet</v>
      </c>
    </row>
    <row r="10891" ht="22.5" customHeight="1">
      <c r="A10891" s="18">
        <v>45814.0</v>
      </c>
      <c r="B10891" s="19" t="str">
        <f t="shared" si="1"/>
        <v>Jun</v>
      </c>
      <c r="C10891" s="20" t="s">
        <v>57</v>
      </c>
      <c r="D10891" s="19" t="s">
        <v>58</v>
      </c>
      <c r="E10891" s="19" t="s">
        <v>26</v>
      </c>
      <c r="F10891" s="21">
        <v>2.0</v>
      </c>
      <c r="G10891" s="22">
        <v>49828.0</v>
      </c>
      <c r="H10891" s="15" t="str">
        <f t="shared" si="2"/>
        <v>Base Range</v>
      </c>
      <c r="I10891" s="22">
        <v>39996.0</v>
      </c>
      <c r="J10891" s="23">
        <f t="shared" si="3"/>
        <v>1.245824582</v>
      </c>
      <c r="K10891" s="24" t="str">
        <f t="shared" si="4"/>
        <v>Over Achived</v>
      </c>
    </row>
    <row r="10892" ht="22.5" customHeight="1">
      <c r="A10892" s="18">
        <v>45814.0</v>
      </c>
      <c r="B10892" s="19" t="str">
        <f t="shared" si="1"/>
        <v>Jun</v>
      </c>
      <c r="C10892" s="20" t="s">
        <v>57</v>
      </c>
      <c r="D10892" s="19" t="s">
        <v>80</v>
      </c>
      <c r="E10892" s="19" t="s">
        <v>38</v>
      </c>
      <c r="F10892" s="21">
        <v>2.0</v>
      </c>
      <c r="G10892" s="22">
        <v>44584.0</v>
      </c>
      <c r="H10892" s="15" t="str">
        <f t="shared" si="2"/>
        <v>Base Range</v>
      </c>
      <c r="I10892" s="22">
        <v>51663.0</v>
      </c>
      <c r="J10892" s="23">
        <f t="shared" si="3"/>
        <v>0.8629773726</v>
      </c>
      <c r="K10892" s="24" t="str">
        <f t="shared" si="4"/>
        <v>Target Not Meet</v>
      </c>
    </row>
    <row r="10893" ht="22.5" customHeight="1">
      <c r="A10893" s="18">
        <v>45814.0</v>
      </c>
      <c r="B10893" s="19" t="str">
        <f t="shared" si="1"/>
        <v>Jun</v>
      </c>
      <c r="C10893" s="20" t="s">
        <v>57</v>
      </c>
      <c r="D10893" s="19" t="s">
        <v>71</v>
      </c>
      <c r="E10893" s="19" t="s">
        <v>38</v>
      </c>
      <c r="F10893" s="21">
        <v>2.0</v>
      </c>
      <c r="G10893" s="22">
        <v>52179.0</v>
      </c>
      <c r="H10893" s="15" t="str">
        <f t="shared" si="2"/>
        <v>Medium Range</v>
      </c>
      <c r="I10893" s="22">
        <v>56855.0</v>
      </c>
      <c r="J10893" s="23">
        <f t="shared" si="3"/>
        <v>0.9177556943</v>
      </c>
      <c r="K10893" s="24" t="str">
        <f t="shared" si="4"/>
        <v>Target Not Meet</v>
      </c>
    </row>
    <row r="10894" ht="22.5" customHeight="1">
      <c r="A10894" s="18">
        <v>45814.0</v>
      </c>
      <c r="B10894" s="19" t="str">
        <f t="shared" si="1"/>
        <v>Jun</v>
      </c>
      <c r="C10894" s="20" t="s">
        <v>57</v>
      </c>
      <c r="D10894" s="19" t="s">
        <v>71</v>
      </c>
      <c r="E10894" s="19" t="s">
        <v>38</v>
      </c>
      <c r="F10894" s="21">
        <v>2.0</v>
      </c>
      <c r="G10894" s="22">
        <v>46430.0</v>
      </c>
      <c r="H10894" s="15" t="str">
        <f t="shared" si="2"/>
        <v>Base Range</v>
      </c>
      <c r="I10894" s="22">
        <v>56428.0</v>
      </c>
      <c r="J10894" s="23">
        <f t="shared" si="3"/>
        <v>0.8228184589</v>
      </c>
      <c r="K10894" s="24" t="str">
        <f t="shared" si="4"/>
        <v>Target Not Meet</v>
      </c>
    </row>
    <row r="10895" ht="22.5" customHeight="1">
      <c r="A10895" s="18">
        <v>45814.0</v>
      </c>
      <c r="B10895" s="19" t="str">
        <f t="shared" si="1"/>
        <v>Jun</v>
      </c>
      <c r="C10895" s="20" t="s">
        <v>57</v>
      </c>
      <c r="D10895" s="19" t="s">
        <v>71</v>
      </c>
      <c r="E10895" s="19" t="s">
        <v>34</v>
      </c>
      <c r="F10895" s="21">
        <v>3.0</v>
      </c>
      <c r="G10895" s="22">
        <v>60447.0</v>
      </c>
      <c r="H10895" s="15" t="str">
        <f t="shared" si="2"/>
        <v>Medium Range</v>
      </c>
      <c r="I10895" s="22">
        <v>69211.0</v>
      </c>
      <c r="J10895" s="23">
        <f t="shared" si="3"/>
        <v>0.8733727298</v>
      </c>
      <c r="K10895" s="24" t="str">
        <f t="shared" si="4"/>
        <v>Target Not Meet</v>
      </c>
    </row>
    <row r="10896" ht="22.5" customHeight="1">
      <c r="A10896" s="18">
        <v>45814.0</v>
      </c>
      <c r="B10896" s="19" t="str">
        <f t="shared" si="1"/>
        <v>Jun</v>
      </c>
      <c r="C10896" s="20" t="s">
        <v>57</v>
      </c>
      <c r="D10896" s="25" t="s">
        <v>62</v>
      </c>
      <c r="E10896" s="19" t="s">
        <v>34</v>
      </c>
      <c r="F10896" s="21">
        <v>3.0</v>
      </c>
      <c r="G10896" s="22">
        <v>61955.0</v>
      </c>
      <c r="H10896" s="15" t="str">
        <f t="shared" si="2"/>
        <v>Medium Range</v>
      </c>
      <c r="I10896" s="22">
        <v>52189.0</v>
      </c>
      <c r="J10896" s="23">
        <f t="shared" si="3"/>
        <v>1.187127556</v>
      </c>
      <c r="K10896" s="24" t="str">
        <f t="shared" si="4"/>
        <v>Over Achived</v>
      </c>
    </row>
    <row r="10897" ht="22.5" customHeight="1">
      <c r="A10897" s="18">
        <v>45814.0</v>
      </c>
      <c r="B10897" s="19" t="str">
        <f t="shared" si="1"/>
        <v>Jun</v>
      </c>
      <c r="C10897" s="20" t="s">
        <v>57</v>
      </c>
      <c r="D10897" s="25" t="s">
        <v>62</v>
      </c>
      <c r="E10897" s="19" t="s">
        <v>23</v>
      </c>
      <c r="F10897" s="21">
        <v>1.0</v>
      </c>
      <c r="G10897" s="22">
        <v>40274.0</v>
      </c>
      <c r="H10897" s="15" t="str">
        <f t="shared" si="2"/>
        <v>Base Range</v>
      </c>
      <c r="I10897" s="22">
        <v>31263.0</v>
      </c>
      <c r="J10897" s="23">
        <f t="shared" si="3"/>
        <v>1.288232095</v>
      </c>
      <c r="K10897" s="24" t="str">
        <f t="shared" si="4"/>
        <v>Over Achived</v>
      </c>
    </row>
    <row r="10898" ht="22.5" customHeight="1">
      <c r="A10898" s="18">
        <v>45814.0</v>
      </c>
      <c r="B10898" s="19" t="str">
        <f t="shared" si="1"/>
        <v>Jun</v>
      </c>
      <c r="C10898" s="20" t="s">
        <v>57</v>
      </c>
      <c r="D10898" s="25" t="s">
        <v>62</v>
      </c>
      <c r="E10898" s="19" t="s">
        <v>38</v>
      </c>
      <c r="F10898" s="21">
        <v>2.0</v>
      </c>
      <c r="G10898" s="22">
        <v>55110.0</v>
      </c>
      <c r="H10898" s="15" t="str">
        <f t="shared" si="2"/>
        <v>Medium Range</v>
      </c>
      <c r="I10898" s="22">
        <v>40763.0</v>
      </c>
      <c r="J10898" s="23">
        <f t="shared" si="3"/>
        <v>1.351961337</v>
      </c>
      <c r="K10898" s="24" t="str">
        <f t="shared" si="4"/>
        <v>Over Achived</v>
      </c>
    </row>
    <row r="10899" ht="22.5" customHeight="1">
      <c r="A10899" s="18">
        <v>45814.0</v>
      </c>
      <c r="B10899" s="19" t="str">
        <f t="shared" si="1"/>
        <v>Jun</v>
      </c>
      <c r="C10899" s="20" t="s">
        <v>57</v>
      </c>
      <c r="D10899" s="25" t="s">
        <v>62</v>
      </c>
      <c r="E10899" s="19" t="s">
        <v>9</v>
      </c>
      <c r="F10899" s="21">
        <v>2.0</v>
      </c>
      <c r="G10899" s="22">
        <v>82350.0</v>
      </c>
      <c r="H10899" s="15" t="str">
        <f t="shared" si="2"/>
        <v>High Range</v>
      </c>
      <c r="I10899" s="22">
        <v>63332.0</v>
      </c>
      <c r="J10899" s="23">
        <f t="shared" si="3"/>
        <v>1.300290532</v>
      </c>
      <c r="K10899" s="24" t="str">
        <f t="shared" si="4"/>
        <v>Over Achived</v>
      </c>
    </row>
    <row r="10900" ht="22.5" customHeight="1">
      <c r="A10900" s="18">
        <v>45814.0</v>
      </c>
      <c r="B10900" s="19" t="str">
        <f t="shared" si="1"/>
        <v>Jun</v>
      </c>
      <c r="C10900" s="20" t="s">
        <v>57</v>
      </c>
      <c r="D10900" s="19" t="s">
        <v>71</v>
      </c>
      <c r="E10900" s="19" t="s">
        <v>38</v>
      </c>
      <c r="F10900" s="21">
        <v>2.0</v>
      </c>
      <c r="G10900" s="22">
        <v>49045.0</v>
      </c>
      <c r="H10900" s="15" t="str">
        <f t="shared" si="2"/>
        <v>Base Range</v>
      </c>
      <c r="I10900" s="22">
        <v>53040.0</v>
      </c>
      <c r="J10900" s="23">
        <f t="shared" si="3"/>
        <v>0.9246794872</v>
      </c>
      <c r="K10900" s="24" t="str">
        <f t="shared" si="4"/>
        <v>Target Not Meet</v>
      </c>
    </row>
    <row r="10901" ht="22.5" customHeight="1">
      <c r="A10901" s="18">
        <v>45814.0</v>
      </c>
      <c r="B10901" s="19" t="str">
        <f t="shared" si="1"/>
        <v>Jun</v>
      </c>
      <c r="C10901" s="20" t="s">
        <v>92</v>
      </c>
      <c r="D10901" s="19" t="s">
        <v>93</v>
      </c>
      <c r="E10901" s="19" t="s">
        <v>23</v>
      </c>
      <c r="F10901" s="21">
        <v>3.0</v>
      </c>
      <c r="G10901" s="22">
        <v>65372.0</v>
      </c>
      <c r="H10901" s="15" t="str">
        <f t="shared" si="2"/>
        <v>Medium Range</v>
      </c>
      <c r="I10901" s="22">
        <v>71620.0</v>
      </c>
      <c r="J10901" s="23">
        <f t="shared" si="3"/>
        <v>0.9127617984</v>
      </c>
      <c r="K10901" s="24" t="str">
        <f t="shared" si="4"/>
        <v>Target Not Meet</v>
      </c>
    </row>
    <row r="10902" ht="22.5" customHeight="1">
      <c r="A10902" s="18">
        <v>45814.0</v>
      </c>
      <c r="B10902" s="19" t="str">
        <f t="shared" si="1"/>
        <v>Jun</v>
      </c>
      <c r="C10902" s="20" t="s">
        <v>7</v>
      </c>
      <c r="D10902" s="19" t="s">
        <v>106</v>
      </c>
      <c r="E10902" s="19" t="s">
        <v>34</v>
      </c>
      <c r="F10902" s="21">
        <v>8.0</v>
      </c>
      <c r="G10902" s="22">
        <v>146587.0</v>
      </c>
      <c r="H10902" s="15" t="str">
        <f t="shared" si="2"/>
        <v>Very High Range</v>
      </c>
      <c r="I10902" s="22">
        <v>126475.0</v>
      </c>
      <c r="J10902" s="23">
        <f t="shared" si="3"/>
        <v>1.159019569</v>
      </c>
      <c r="K10902" s="24" t="str">
        <f t="shared" si="4"/>
        <v>Over Achived</v>
      </c>
    </row>
    <row r="10903" ht="22.5" customHeight="1">
      <c r="A10903" s="18">
        <v>45814.0</v>
      </c>
      <c r="B10903" s="19" t="str">
        <f t="shared" si="1"/>
        <v>Jun</v>
      </c>
      <c r="C10903" s="20" t="s">
        <v>92</v>
      </c>
      <c r="D10903" s="19" t="s">
        <v>98</v>
      </c>
      <c r="E10903" s="19" t="s">
        <v>19</v>
      </c>
      <c r="F10903" s="21">
        <v>4.0</v>
      </c>
      <c r="G10903" s="22">
        <v>85984.0</v>
      </c>
      <c r="H10903" s="15" t="str">
        <f t="shared" si="2"/>
        <v>High Range</v>
      </c>
      <c r="I10903" s="22">
        <v>100696.0</v>
      </c>
      <c r="J10903" s="23">
        <f t="shared" si="3"/>
        <v>0.8538968777</v>
      </c>
      <c r="K10903" s="24" t="str">
        <f t="shared" si="4"/>
        <v>Target Not Meet</v>
      </c>
    </row>
    <row r="10904" ht="22.5" customHeight="1">
      <c r="A10904" s="18">
        <v>45814.0</v>
      </c>
      <c r="B10904" s="19" t="str">
        <f t="shared" si="1"/>
        <v>Jun</v>
      </c>
      <c r="C10904" s="20" t="s">
        <v>7</v>
      </c>
      <c r="D10904" s="19" t="s">
        <v>126</v>
      </c>
      <c r="E10904" s="19" t="s">
        <v>19</v>
      </c>
      <c r="F10904" s="21">
        <v>3.0</v>
      </c>
      <c r="G10904" s="22">
        <v>102124.0</v>
      </c>
      <c r="H10904" s="15" t="str">
        <f t="shared" si="2"/>
        <v>Very High Range</v>
      </c>
      <c r="I10904" s="22">
        <v>75818.0</v>
      </c>
      <c r="J10904" s="23">
        <f t="shared" si="3"/>
        <v>1.346962463</v>
      </c>
      <c r="K10904" s="24" t="str">
        <f t="shared" si="4"/>
        <v>Over Achived</v>
      </c>
    </row>
    <row r="10905" ht="22.5" customHeight="1">
      <c r="A10905" s="18">
        <v>45814.0</v>
      </c>
      <c r="B10905" s="19" t="str">
        <f t="shared" si="1"/>
        <v>Jun</v>
      </c>
      <c r="C10905" s="20" t="s">
        <v>7</v>
      </c>
      <c r="D10905" s="19" t="s">
        <v>126</v>
      </c>
      <c r="E10905" s="19" t="s">
        <v>68</v>
      </c>
      <c r="F10905" s="21">
        <v>3.0</v>
      </c>
      <c r="G10905" s="22">
        <v>80960.0</v>
      </c>
      <c r="H10905" s="15" t="str">
        <f t="shared" si="2"/>
        <v>High Range</v>
      </c>
      <c r="I10905" s="22">
        <v>65619.0</v>
      </c>
      <c r="J10905" s="23">
        <f t="shared" si="3"/>
        <v>1.233788994</v>
      </c>
      <c r="K10905" s="24" t="str">
        <f t="shared" si="4"/>
        <v>Over Achived</v>
      </c>
    </row>
    <row r="10906" ht="22.5" customHeight="1">
      <c r="A10906" s="18">
        <v>45814.0</v>
      </c>
      <c r="B10906" s="19" t="str">
        <f t="shared" si="1"/>
        <v>Jun</v>
      </c>
      <c r="C10906" s="20" t="s">
        <v>7</v>
      </c>
      <c r="D10906" s="19" t="s">
        <v>126</v>
      </c>
      <c r="E10906" s="19" t="s">
        <v>9</v>
      </c>
      <c r="F10906" s="21">
        <v>6.0</v>
      </c>
      <c r="G10906" s="22">
        <v>155005.0</v>
      </c>
      <c r="H10906" s="15" t="str">
        <f t="shared" si="2"/>
        <v>Very High Range</v>
      </c>
      <c r="I10906" s="22">
        <v>129135.0</v>
      </c>
      <c r="J10906" s="23">
        <f t="shared" si="3"/>
        <v>1.200332985</v>
      </c>
      <c r="K10906" s="24" t="str">
        <f t="shared" si="4"/>
        <v>Over Achived</v>
      </c>
    </row>
    <row r="10907" ht="22.5" customHeight="1">
      <c r="A10907" s="18">
        <v>45814.0</v>
      </c>
      <c r="B10907" s="19" t="str">
        <f t="shared" si="1"/>
        <v>Jun</v>
      </c>
      <c r="C10907" s="20" t="s">
        <v>7</v>
      </c>
      <c r="D10907" s="19" t="s">
        <v>126</v>
      </c>
      <c r="E10907" s="19" t="s">
        <v>38</v>
      </c>
      <c r="F10907" s="21">
        <v>4.0</v>
      </c>
      <c r="G10907" s="22">
        <v>131941.0</v>
      </c>
      <c r="H10907" s="15" t="str">
        <f t="shared" si="2"/>
        <v>Very High Range</v>
      </c>
      <c r="I10907" s="22">
        <v>124476.0</v>
      </c>
      <c r="J10907" s="23">
        <f t="shared" si="3"/>
        <v>1.0599714</v>
      </c>
      <c r="K10907" s="24" t="str">
        <f t="shared" si="4"/>
        <v>Over Achived</v>
      </c>
    </row>
    <row r="10908" ht="22.5" customHeight="1">
      <c r="A10908" s="18">
        <v>45814.0</v>
      </c>
      <c r="B10908" s="19" t="str">
        <f t="shared" si="1"/>
        <v>Jun</v>
      </c>
      <c r="C10908" s="20" t="s">
        <v>7</v>
      </c>
      <c r="D10908" s="19" t="s">
        <v>126</v>
      </c>
      <c r="E10908" s="19" t="s">
        <v>34</v>
      </c>
      <c r="F10908" s="21">
        <v>6.0</v>
      </c>
      <c r="G10908" s="22">
        <v>149753.0</v>
      </c>
      <c r="H10908" s="15" t="str">
        <f t="shared" si="2"/>
        <v>Very High Range</v>
      </c>
      <c r="I10908" s="22">
        <v>138784.0</v>
      </c>
      <c r="J10908" s="23">
        <f t="shared" si="3"/>
        <v>1.079036488</v>
      </c>
      <c r="K10908" s="24" t="str">
        <f t="shared" si="4"/>
        <v>Over Achived</v>
      </c>
    </row>
    <row r="10909" ht="22.5" customHeight="1">
      <c r="A10909" s="18">
        <v>45814.0</v>
      </c>
      <c r="B10909" s="19" t="str">
        <f t="shared" si="1"/>
        <v>Jun</v>
      </c>
      <c r="C10909" s="20" t="s">
        <v>7</v>
      </c>
      <c r="D10909" s="19" t="s">
        <v>118</v>
      </c>
      <c r="E10909" s="19" t="s">
        <v>68</v>
      </c>
      <c r="F10909" s="21">
        <v>3.0</v>
      </c>
      <c r="G10909" s="22">
        <v>74988.0</v>
      </c>
      <c r="H10909" s="15" t="str">
        <f t="shared" si="2"/>
        <v>High Range</v>
      </c>
      <c r="I10909" s="22">
        <v>66559.0</v>
      </c>
      <c r="J10909" s="23">
        <f t="shared" si="3"/>
        <v>1.126639523</v>
      </c>
      <c r="K10909" s="24" t="str">
        <f t="shared" si="4"/>
        <v>Over Achived</v>
      </c>
    </row>
    <row r="10910" ht="22.5" customHeight="1">
      <c r="A10910" s="18">
        <v>45814.0</v>
      </c>
      <c r="B10910" s="19" t="str">
        <f t="shared" si="1"/>
        <v>Jun</v>
      </c>
      <c r="C10910" s="20" t="s">
        <v>7</v>
      </c>
      <c r="D10910" s="19" t="s">
        <v>118</v>
      </c>
      <c r="E10910" s="19" t="s">
        <v>68</v>
      </c>
      <c r="F10910" s="21">
        <v>3.0</v>
      </c>
      <c r="G10910" s="22">
        <v>77683.0</v>
      </c>
      <c r="H10910" s="15" t="str">
        <f t="shared" si="2"/>
        <v>High Range</v>
      </c>
      <c r="I10910" s="22">
        <v>54397.0</v>
      </c>
      <c r="J10910" s="23">
        <f t="shared" si="3"/>
        <v>1.428075078</v>
      </c>
      <c r="K10910" s="24" t="str">
        <f t="shared" si="4"/>
        <v>Over Achived</v>
      </c>
    </row>
    <row r="10911" ht="22.5" customHeight="1">
      <c r="A10911" s="18">
        <v>45814.0</v>
      </c>
      <c r="B10911" s="19" t="str">
        <f t="shared" si="1"/>
        <v>Jun</v>
      </c>
      <c r="C10911" s="20" t="s">
        <v>7</v>
      </c>
      <c r="D10911" s="19" t="s">
        <v>118</v>
      </c>
      <c r="E10911" s="19" t="s">
        <v>26</v>
      </c>
      <c r="F10911" s="21">
        <v>10.0</v>
      </c>
      <c r="G10911" s="22">
        <v>259208.0</v>
      </c>
      <c r="H10911" s="15" t="str">
        <f t="shared" si="2"/>
        <v>Very High Range</v>
      </c>
      <c r="I10911" s="22">
        <v>188983.0</v>
      </c>
      <c r="J10911" s="23">
        <f t="shared" si="3"/>
        <v>1.37159427</v>
      </c>
      <c r="K10911" s="24" t="str">
        <f t="shared" si="4"/>
        <v>Over Achived</v>
      </c>
    </row>
    <row r="10912" ht="22.5" customHeight="1">
      <c r="A10912" s="18">
        <v>45814.0</v>
      </c>
      <c r="B10912" s="19" t="str">
        <f t="shared" si="1"/>
        <v>Jun</v>
      </c>
      <c r="C10912" s="20" t="s">
        <v>7</v>
      </c>
      <c r="D10912" s="19" t="s">
        <v>106</v>
      </c>
      <c r="E10912" s="19" t="s">
        <v>63</v>
      </c>
      <c r="F10912" s="21">
        <v>2.0</v>
      </c>
      <c r="G10912" s="22">
        <v>70254.0</v>
      </c>
      <c r="H10912" s="15" t="str">
        <f t="shared" si="2"/>
        <v>High Range</v>
      </c>
      <c r="I10912" s="22">
        <v>51922.0</v>
      </c>
      <c r="J10912" s="23">
        <f t="shared" si="3"/>
        <v>1.353068064</v>
      </c>
      <c r="K10912" s="24" t="str">
        <f t="shared" si="4"/>
        <v>Over Achived</v>
      </c>
    </row>
    <row r="10913" ht="22.5" customHeight="1">
      <c r="A10913" s="18">
        <v>45814.0</v>
      </c>
      <c r="B10913" s="19" t="str">
        <f t="shared" si="1"/>
        <v>Jun</v>
      </c>
      <c r="C10913" s="20" t="s">
        <v>7</v>
      </c>
      <c r="D10913" s="19" t="s">
        <v>106</v>
      </c>
      <c r="E10913" s="19" t="s">
        <v>63</v>
      </c>
      <c r="F10913" s="21">
        <v>2.0</v>
      </c>
      <c r="G10913" s="22">
        <v>71615.0</v>
      </c>
      <c r="H10913" s="15" t="str">
        <f t="shared" si="2"/>
        <v>High Range</v>
      </c>
      <c r="I10913" s="22">
        <v>51874.0</v>
      </c>
      <c r="J10913" s="23">
        <f t="shared" si="3"/>
        <v>1.380556734</v>
      </c>
      <c r="K10913" s="24" t="str">
        <f t="shared" si="4"/>
        <v>Over Achived</v>
      </c>
    </row>
    <row r="10914" ht="22.5" customHeight="1">
      <c r="A10914" s="18">
        <v>45814.0</v>
      </c>
      <c r="B10914" s="19" t="str">
        <f t="shared" si="1"/>
        <v>Jun</v>
      </c>
      <c r="C10914" s="20" t="s">
        <v>7</v>
      </c>
      <c r="D10914" s="19" t="s">
        <v>106</v>
      </c>
      <c r="E10914" s="19" t="s">
        <v>63</v>
      </c>
      <c r="F10914" s="21">
        <v>2.0</v>
      </c>
      <c r="G10914" s="22">
        <v>64839.0</v>
      </c>
      <c r="H10914" s="15" t="str">
        <f t="shared" si="2"/>
        <v>Medium Range</v>
      </c>
      <c r="I10914" s="22">
        <v>58376.0</v>
      </c>
      <c r="J10914" s="23">
        <f t="shared" si="3"/>
        <v>1.110713307</v>
      </c>
      <c r="K10914" s="24" t="str">
        <f t="shared" si="4"/>
        <v>Over Achived</v>
      </c>
    </row>
    <row r="10915" ht="22.5" customHeight="1">
      <c r="A10915" s="18">
        <v>45814.0</v>
      </c>
      <c r="B10915" s="19" t="str">
        <f t="shared" si="1"/>
        <v>Jun</v>
      </c>
      <c r="C10915" s="20" t="s">
        <v>7</v>
      </c>
      <c r="D10915" s="19" t="s">
        <v>8</v>
      </c>
      <c r="E10915" s="19" t="s">
        <v>63</v>
      </c>
      <c r="F10915" s="21">
        <v>2.0</v>
      </c>
      <c r="G10915" s="22">
        <v>61670.0</v>
      </c>
      <c r="H10915" s="15" t="str">
        <f t="shared" si="2"/>
        <v>Medium Range</v>
      </c>
      <c r="I10915" s="22">
        <v>56678.0</v>
      </c>
      <c r="J10915" s="23">
        <f t="shared" si="3"/>
        <v>1.088076502</v>
      </c>
      <c r="K10915" s="24" t="str">
        <f t="shared" si="4"/>
        <v>Over Achived</v>
      </c>
    </row>
    <row r="10916" ht="22.5" customHeight="1">
      <c r="A10916" s="18">
        <v>45814.0</v>
      </c>
      <c r="B10916" s="19" t="str">
        <f t="shared" si="1"/>
        <v>Jun</v>
      </c>
      <c r="C10916" s="20" t="s">
        <v>7</v>
      </c>
      <c r="D10916" s="19" t="s">
        <v>8</v>
      </c>
      <c r="E10916" s="19" t="s">
        <v>38</v>
      </c>
      <c r="F10916" s="21">
        <v>4.0</v>
      </c>
      <c r="G10916" s="22">
        <v>127437.0</v>
      </c>
      <c r="H10916" s="15" t="str">
        <f t="shared" si="2"/>
        <v>Very High Range</v>
      </c>
      <c r="I10916" s="22">
        <v>113749.0</v>
      </c>
      <c r="J10916" s="23">
        <f t="shared" si="3"/>
        <v>1.120335124</v>
      </c>
      <c r="K10916" s="24" t="str">
        <f t="shared" si="4"/>
        <v>Over Achived</v>
      </c>
    </row>
    <row r="10917" ht="22.5" customHeight="1">
      <c r="A10917" s="18">
        <v>45814.0</v>
      </c>
      <c r="B10917" s="19" t="str">
        <f t="shared" si="1"/>
        <v>Jun</v>
      </c>
      <c r="C10917" s="20" t="s">
        <v>7</v>
      </c>
      <c r="D10917" s="19" t="s">
        <v>8</v>
      </c>
      <c r="E10917" s="19" t="s">
        <v>19</v>
      </c>
      <c r="F10917" s="21">
        <v>4.0</v>
      </c>
      <c r="G10917" s="22">
        <v>108801.0</v>
      </c>
      <c r="H10917" s="15" t="str">
        <f t="shared" si="2"/>
        <v>Very High Range</v>
      </c>
      <c r="I10917" s="22">
        <v>92941.0</v>
      </c>
      <c r="J10917" s="23">
        <f t="shared" si="3"/>
        <v>1.170645894</v>
      </c>
      <c r="K10917" s="24" t="str">
        <f t="shared" si="4"/>
        <v>Over Achived</v>
      </c>
    </row>
    <row r="10918" ht="22.5" customHeight="1">
      <c r="A10918" s="18">
        <v>45814.0</v>
      </c>
      <c r="B10918" s="19" t="str">
        <f t="shared" si="1"/>
        <v>Jun</v>
      </c>
      <c r="C10918" s="20" t="s">
        <v>7</v>
      </c>
      <c r="D10918" s="19" t="s">
        <v>8</v>
      </c>
      <c r="E10918" s="19" t="s">
        <v>9</v>
      </c>
      <c r="F10918" s="21">
        <v>6.0</v>
      </c>
      <c r="G10918" s="22">
        <v>193421.0</v>
      </c>
      <c r="H10918" s="15" t="str">
        <f t="shared" si="2"/>
        <v>Very High Range</v>
      </c>
      <c r="I10918" s="22">
        <v>146611.0</v>
      </c>
      <c r="J10918" s="23">
        <f t="shared" si="3"/>
        <v>1.319280272</v>
      </c>
      <c r="K10918" s="24" t="str">
        <f t="shared" si="4"/>
        <v>Over Achived</v>
      </c>
    </row>
    <row r="10919" ht="22.5" customHeight="1">
      <c r="A10919" s="18">
        <v>45814.0</v>
      </c>
      <c r="B10919" s="19" t="str">
        <f t="shared" si="1"/>
        <v>Jun</v>
      </c>
      <c r="C10919" s="20" t="s">
        <v>7</v>
      </c>
      <c r="D10919" s="19" t="s">
        <v>131</v>
      </c>
      <c r="E10919" s="19" t="s">
        <v>38</v>
      </c>
      <c r="F10919" s="21">
        <v>6.0</v>
      </c>
      <c r="G10919" s="22">
        <v>111134.0</v>
      </c>
      <c r="H10919" s="15" t="str">
        <f t="shared" si="2"/>
        <v>Very High Range</v>
      </c>
      <c r="I10919" s="22">
        <v>82108.0</v>
      </c>
      <c r="J10919" s="23">
        <f t="shared" si="3"/>
        <v>1.353510011</v>
      </c>
      <c r="K10919" s="24" t="str">
        <f t="shared" si="4"/>
        <v>Over Achived</v>
      </c>
    </row>
    <row r="10920" ht="22.5" customHeight="1">
      <c r="A10920" s="18">
        <v>45814.0</v>
      </c>
      <c r="B10920" s="19" t="str">
        <f t="shared" si="1"/>
        <v>Jun</v>
      </c>
      <c r="C10920" s="20" t="s">
        <v>7</v>
      </c>
      <c r="D10920" s="19" t="s">
        <v>131</v>
      </c>
      <c r="E10920" s="19" t="s">
        <v>19</v>
      </c>
      <c r="F10920" s="21">
        <v>3.0</v>
      </c>
      <c r="G10920" s="22">
        <v>97482.0</v>
      </c>
      <c r="H10920" s="15" t="str">
        <f t="shared" si="2"/>
        <v>Very High Range</v>
      </c>
      <c r="I10920" s="22">
        <v>81857.0</v>
      </c>
      <c r="J10920" s="23">
        <f t="shared" si="3"/>
        <v>1.190881659</v>
      </c>
      <c r="K10920" s="24" t="str">
        <f t="shared" si="4"/>
        <v>Over Achived</v>
      </c>
    </row>
    <row r="10921" ht="22.5" customHeight="1">
      <c r="A10921" s="18">
        <v>45814.0</v>
      </c>
      <c r="B10921" s="19" t="str">
        <f t="shared" si="1"/>
        <v>Jun</v>
      </c>
      <c r="C10921" s="20" t="s">
        <v>7</v>
      </c>
      <c r="D10921" s="19" t="s">
        <v>8</v>
      </c>
      <c r="E10921" s="19" t="s">
        <v>38</v>
      </c>
      <c r="F10921" s="21">
        <v>4.0</v>
      </c>
      <c r="G10921" s="22">
        <v>125932.0</v>
      </c>
      <c r="H10921" s="15" t="str">
        <f t="shared" si="2"/>
        <v>Very High Range</v>
      </c>
      <c r="I10921" s="22">
        <v>91060.0</v>
      </c>
      <c r="J10921" s="23">
        <f t="shared" si="3"/>
        <v>1.382956293</v>
      </c>
      <c r="K10921" s="24" t="str">
        <f t="shared" si="4"/>
        <v>Over Achived</v>
      </c>
    </row>
    <row r="10922" ht="22.5" customHeight="1">
      <c r="A10922" s="18">
        <v>45814.0</v>
      </c>
      <c r="B10922" s="19" t="str">
        <f t="shared" si="1"/>
        <v>Jun</v>
      </c>
      <c r="C10922" s="20" t="s">
        <v>7</v>
      </c>
      <c r="D10922" s="19" t="s">
        <v>131</v>
      </c>
      <c r="E10922" s="19" t="s">
        <v>34</v>
      </c>
      <c r="F10922" s="21">
        <v>6.0</v>
      </c>
      <c r="G10922" s="22">
        <v>159250.0</v>
      </c>
      <c r="H10922" s="15" t="str">
        <f t="shared" si="2"/>
        <v>Very High Range</v>
      </c>
      <c r="I10922" s="22">
        <v>113138.0</v>
      </c>
      <c r="J10922" s="23">
        <f t="shared" si="3"/>
        <v>1.407573052</v>
      </c>
      <c r="K10922" s="24" t="str">
        <f t="shared" si="4"/>
        <v>Over Achived</v>
      </c>
    </row>
    <row r="10923" ht="22.5" customHeight="1">
      <c r="A10923" s="18">
        <v>45814.0</v>
      </c>
      <c r="B10923" s="19" t="str">
        <f t="shared" si="1"/>
        <v>Jun</v>
      </c>
      <c r="C10923" s="20" t="s">
        <v>7</v>
      </c>
      <c r="D10923" s="19" t="s">
        <v>131</v>
      </c>
      <c r="E10923" s="19" t="s">
        <v>26</v>
      </c>
      <c r="F10923" s="21">
        <v>8.0</v>
      </c>
      <c r="G10923" s="22">
        <v>257826.0</v>
      </c>
      <c r="H10923" s="15" t="str">
        <f t="shared" si="2"/>
        <v>Very High Range</v>
      </c>
      <c r="I10923" s="22">
        <v>187548.0</v>
      </c>
      <c r="J10923" s="23">
        <f t="shared" si="3"/>
        <v>1.374720072</v>
      </c>
      <c r="K10923" s="24" t="str">
        <f t="shared" si="4"/>
        <v>Over Achived</v>
      </c>
    </row>
    <row r="10924" ht="22.5" customHeight="1">
      <c r="A10924" s="18">
        <v>45814.0</v>
      </c>
      <c r="B10924" s="19" t="str">
        <f t="shared" si="1"/>
        <v>Jun</v>
      </c>
      <c r="C10924" s="20" t="s">
        <v>92</v>
      </c>
      <c r="D10924" s="19" t="s">
        <v>98</v>
      </c>
      <c r="E10924" s="19" t="s">
        <v>63</v>
      </c>
      <c r="F10924" s="21">
        <v>1.0</v>
      </c>
      <c r="G10924" s="22">
        <v>26348.0</v>
      </c>
      <c r="H10924" s="15" t="str">
        <f t="shared" si="2"/>
        <v>Base Range</v>
      </c>
      <c r="I10924" s="22">
        <v>33517.0</v>
      </c>
      <c r="J10924" s="23">
        <f t="shared" si="3"/>
        <v>0.7861085419</v>
      </c>
      <c r="K10924" s="24" t="str">
        <f t="shared" si="4"/>
        <v>Target Not Meet</v>
      </c>
    </row>
    <row r="10925" ht="22.5" customHeight="1">
      <c r="A10925" s="18">
        <v>45814.0</v>
      </c>
      <c r="B10925" s="19" t="str">
        <f t="shared" si="1"/>
        <v>Jun</v>
      </c>
      <c r="C10925" s="20" t="s">
        <v>92</v>
      </c>
      <c r="D10925" s="19" t="s">
        <v>98</v>
      </c>
      <c r="E10925" s="19" t="s">
        <v>34</v>
      </c>
      <c r="F10925" s="21">
        <v>5.0</v>
      </c>
      <c r="G10925" s="22">
        <v>143513.0</v>
      </c>
      <c r="H10925" s="15" t="str">
        <f t="shared" si="2"/>
        <v>Very High Range</v>
      </c>
      <c r="I10925" s="22">
        <v>168682.0</v>
      </c>
      <c r="J10925" s="23">
        <f t="shared" si="3"/>
        <v>0.8507902444</v>
      </c>
      <c r="K10925" s="24" t="str">
        <f t="shared" si="4"/>
        <v>Target Not Meet</v>
      </c>
    </row>
    <row r="10926" ht="22.5" customHeight="1">
      <c r="A10926" s="18">
        <v>45814.0</v>
      </c>
      <c r="B10926" s="19" t="str">
        <f t="shared" si="1"/>
        <v>Jun</v>
      </c>
      <c r="C10926" s="20" t="s">
        <v>92</v>
      </c>
      <c r="D10926" s="19" t="s">
        <v>98</v>
      </c>
      <c r="E10926" s="19" t="s">
        <v>63</v>
      </c>
      <c r="F10926" s="21">
        <v>1.0</v>
      </c>
      <c r="G10926" s="22">
        <v>30265.0</v>
      </c>
      <c r="H10926" s="15" t="str">
        <f t="shared" si="2"/>
        <v>Base Range</v>
      </c>
      <c r="I10926" s="22">
        <v>37744.0</v>
      </c>
      <c r="J10926" s="23">
        <f t="shared" si="3"/>
        <v>0.8018493006</v>
      </c>
      <c r="K10926" s="24" t="str">
        <f t="shared" si="4"/>
        <v>Target Not Meet</v>
      </c>
    </row>
    <row r="10927" ht="22.5" customHeight="1">
      <c r="A10927" s="18">
        <v>45814.0</v>
      </c>
      <c r="B10927" s="19" t="str">
        <f t="shared" si="1"/>
        <v>Jun</v>
      </c>
      <c r="C10927" s="20" t="s">
        <v>92</v>
      </c>
      <c r="D10927" s="19" t="s">
        <v>144</v>
      </c>
      <c r="E10927" s="19" t="s">
        <v>23</v>
      </c>
      <c r="F10927" s="21">
        <v>3.0</v>
      </c>
      <c r="G10927" s="22">
        <v>76719.0</v>
      </c>
      <c r="H10927" s="15" t="str">
        <f t="shared" si="2"/>
        <v>High Range</v>
      </c>
      <c r="I10927" s="22">
        <v>55845.0</v>
      </c>
      <c r="J10927" s="23">
        <f t="shared" si="3"/>
        <v>1.373784582</v>
      </c>
      <c r="K10927" s="24" t="str">
        <f t="shared" si="4"/>
        <v>Over Achived</v>
      </c>
    </row>
    <row r="10928" ht="22.5" customHeight="1">
      <c r="A10928" s="18">
        <v>45814.0</v>
      </c>
      <c r="B10928" s="19" t="str">
        <f t="shared" si="1"/>
        <v>Jun</v>
      </c>
      <c r="C10928" s="20" t="s">
        <v>92</v>
      </c>
      <c r="D10928" s="19" t="s">
        <v>144</v>
      </c>
      <c r="E10928" s="19" t="s">
        <v>23</v>
      </c>
      <c r="F10928" s="21">
        <v>3.0</v>
      </c>
      <c r="G10928" s="22">
        <v>74638.0</v>
      </c>
      <c r="H10928" s="15" t="str">
        <f t="shared" si="2"/>
        <v>High Range</v>
      </c>
      <c r="I10928" s="22">
        <v>63025.0</v>
      </c>
      <c r="J10928" s="23">
        <f t="shared" si="3"/>
        <v>1.184260214</v>
      </c>
      <c r="K10928" s="24" t="str">
        <f t="shared" si="4"/>
        <v>Over Achived</v>
      </c>
    </row>
    <row r="10929" ht="22.5" customHeight="1">
      <c r="A10929" s="18">
        <v>45814.0</v>
      </c>
      <c r="B10929" s="19" t="str">
        <f t="shared" si="1"/>
        <v>Jun</v>
      </c>
      <c r="C10929" s="20" t="s">
        <v>92</v>
      </c>
      <c r="D10929" s="19" t="s">
        <v>144</v>
      </c>
      <c r="E10929" s="19" t="s">
        <v>23</v>
      </c>
      <c r="F10929" s="21">
        <v>3.0</v>
      </c>
      <c r="G10929" s="22">
        <v>77046.0</v>
      </c>
      <c r="H10929" s="15" t="str">
        <f t="shared" si="2"/>
        <v>High Range</v>
      </c>
      <c r="I10929" s="22">
        <v>56558.0</v>
      </c>
      <c r="J10929" s="23">
        <f t="shared" si="3"/>
        <v>1.362247604</v>
      </c>
      <c r="K10929" s="24" t="str">
        <f t="shared" si="4"/>
        <v>Over Achived</v>
      </c>
    </row>
    <row r="10930" ht="22.5" customHeight="1">
      <c r="A10930" s="18">
        <v>45814.0</v>
      </c>
      <c r="B10930" s="19" t="str">
        <f t="shared" si="1"/>
        <v>Jun</v>
      </c>
      <c r="C10930" s="20" t="s">
        <v>92</v>
      </c>
      <c r="D10930" s="25" t="s">
        <v>149</v>
      </c>
      <c r="E10930" s="19" t="s">
        <v>34</v>
      </c>
      <c r="F10930" s="21">
        <v>4.0</v>
      </c>
      <c r="G10930" s="22">
        <v>145798.0</v>
      </c>
      <c r="H10930" s="15" t="str">
        <f t="shared" si="2"/>
        <v>Very High Range</v>
      </c>
      <c r="I10930" s="22">
        <v>109560.0</v>
      </c>
      <c r="J10930" s="23">
        <f t="shared" si="3"/>
        <v>1.330759401</v>
      </c>
      <c r="K10930" s="24" t="str">
        <f t="shared" si="4"/>
        <v>Over Achived</v>
      </c>
    </row>
    <row r="10931" ht="22.5" customHeight="1">
      <c r="A10931" s="18">
        <v>45814.0</v>
      </c>
      <c r="B10931" s="19" t="str">
        <f t="shared" si="1"/>
        <v>Jun</v>
      </c>
      <c r="C10931" s="20" t="s">
        <v>92</v>
      </c>
      <c r="D10931" s="19" t="s">
        <v>98</v>
      </c>
      <c r="E10931" s="19" t="s">
        <v>38</v>
      </c>
      <c r="F10931" s="21">
        <v>3.0</v>
      </c>
      <c r="G10931" s="22">
        <v>100333.0</v>
      </c>
      <c r="H10931" s="15" t="str">
        <f t="shared" si="2"/>
        <v>Very High Range</v>
      </c>
      <c r="I10931" s="22">
        <v>107631.0</v>
      </c>
      <c r="J10931" s="23">
        <f t="shared" si="3"/>
        <v>0.9321942563</v>
      </c>
      <c r="K10931" s="24" t="str">
        <f t="shared" si="4"/>
        <v>Target Not Meet</v>
      </c>
    </row>
    <row r="10932" ht="22.5" customHeight="1">
      <c r="A10932" s="18">
        <v>45814.0</v>
      </c>
      <c r="B10932" s="19" t="str">
        <f t="shared" si="1"/>
        <v>Jun</v>
      </c>
      <c r="C10932" s="20" t="s">
        <v>92</v>
      </c>
      <c r="D10932" s="25" t="s">
        <v>149</v>
      </c>
      <c r="E10932" s="19" t="s">
        <v>34</v>
      </c>
      <c r="F10932" s="21">
        <v>6.0</v>
      </c>
      <c r="G10932" s="22">
        <v>128799.0</v>
      </c>
      <c r="H10932" s="15" t="str">
        <f t="shared" si="2"/>
        <v>Very High Range</v>
      </c>
      <c r="I10932" s="22">
        <v>108560.0</v>
      </c>
      <c r="J10932" s="23">
        <f t="shared" si="3"/>
        <v>1.186431466</v>
      </c>
      <c r="K10932" s="24" t="str">
        <f t="shared" si="4"/>
        <v>Over Achived</v>
      </c>
    </row>
    <row r="10933" ht="22.5" customHeight="1">
      <c r="A10933" s="18">
        <v>45814.0</v>
      </c>
      <c r="B10933" s="19" t="str">
        <f t="shared" si="1"/>
        <v>Jun</v>
      </c>
      <c r="C10933" s="20" t="s">
        <v>92</v>
      </c>
      <c r="D10933" s="25" t="s">
        <v>149</v>
      </c>
      <c r="E10933" s="19" t="s">
        <v>34</v>
      </c>
      <c r="F10933" s="21">
        <v>6.0</v>
      </c>
      <c r="G10933" s="22">
        <v>143982.0</v>
      </c>
      <c r="H10933" s="15" t="str">
        <f t="shared" si="2"/>
        <v>Very High Range</v>
      </c>
      <c r="I10933" s="22">
        <v>120783.0</v>
      </c>
      <c r="J10933" s="23">
        <f t="shared" si="3"/>
        <v>1.192071732</v>
      </c>
      <c r="K10933" s="24" t="str">
        <f t="shared" si="4"/>
        <v>Over Achived</v>
      </c>
    </row>
    <row r="10934" ht="22.5" customHeight="1">
      <c r="A10934" s="18">
        <v>45814.0</v>
      </c>
      <c r="B10934" s="19" t="str">
        <f t="shared" si="1"/>
        <v>Jun</v>
      </c>
      <c r="C10934" s="20" t="s">
        <v>92</v>
      </c>
      <c r="D10934" s="25" t="s">
        <v>149</v>
      </c>
      <c r="E10934" s="19" t="s">
        <v>9</v>
      </c>
      <c r="F10934" s="21">
        <v>6.0</v>
      </c>
      <c r="G10934" s="22">
        <v>125962.0</v>
      </c>
      <c r="H10934" s="15" t="str">
        <f t="shared" si="2"/>
        <v>Very High Range</v>
      </c>
      <c r="I10934" s="22">
        <v>102658.0</v>
      </c>
      <c r="J10934" s="23">
        <f t="shared" si="3"/>
        <v>1.227006176</v>
      </c>
      <c r="K10934" s="24" t="str">
        <f t="shared" si="4"/>
        <v>Over Achived</v>
      </c>
    </row>
    <row r="10935" ht="22.5" customHeight="1">
      <c r="A10935" s="18">
        <v>45814.0</v>
      </c>
      <c r="B10935" s="19" t="str">
        <f t="shared" si="1"/>
        <v>Jun</v>
      </c>
      <c r="C10935" s="20" t="s">
        <v>92</v>
      </c>
      <c r="D10935" s="19" t="s">
        <v>158</v>
      </c>
      <c r="E10935" s="19" t="s">
        <v>9</v>
      </c>
      <c r="F10935" s="21">
        <v>4.0</v>
      </c>
      <c r="G10935" s="22">
        <v>154776.0</v>
      </c>
      <c r="H10935" s="15" t="str">
        <f t="shared" si="2"/>
        <v>Very High Range</v>
      </c>
      <c r="I10935" s="22">
        <v>127657.0</v>
      </c>
      <c r="J10935" s="23">
        <f t="shared" si="3"/>
        <v>1.212436451</v>
      </c>
      <c r="K10935" s="24" t="str">
        <f t="shared" si="4"/>
        <v>Over Achived</v>
      </c>
    </row>
    <row r="10936" ht="22.5" customHeight="1">
      <c r="A10936" s="18">
        <v>45814.0</v>
      </c>
      <c r="B10936" s="19" t="str">
        <f t="shared" si="1"/>
        <v>Jun</v>
      </c>
      <c r="C10936" s="20" t="s">
        <v>92</v>
      </c>
      <c r="D10936" s="19" t="s">
        <v>158</v>
      </c>
      <c r="E10936" s="19" t="s">
        <v>19</v>
      </c>
      <c r="F10936" s="21">
        <v>3.0</v>
      </c>
      <c r="G10936" s="22">
        <v>67492.0</v>
      </c>
      <c r="H10936" s="15" t="str">
        <f t="shared" si="2"/>
        <v>Medium Range</v>
      </c>
      <c r="I10936" s="22">
        <v>51224.0</v>
      </c>
      <c r="J10936" s="23">
        <f t="shared" si="3"/>
        <v>1.317585507</v>
      </c>
      <c r="K10936" s="24" t="str">
        <f t="shared" si="4"/>
        <v>Over Achived</v>
      </c>
    </row>
    <row r="10937" ht="22.5" customHeight="1">
      <c r="A10937" s="18">
        <v>45814.0</v>
      </c>
      <c r="B10937" s="19" t="str">
        <f t="shared" si="1"/>
        <v>Jun</v>
      </c>
      <c r="C10937" s="20" t="s">
        <v>92</v>
      </c>
      <c r="D10937" s="19" t="s">
        <v>158</v>
      </c>
      <c r="E10937" s="19" t="s">
        <v>63</v>
      </c>
      <c r="F10937" s="21">
        <v>5.0</v>
      </c>
      <c r="G10937" s="22">
        <v>123735.0</v>
      </c>
      <c r="H10937" s="15" t="str">
        <f t="shared" si="2"/>
        <v>Very High Range</v>
      </c>
      <c r="I10937" s="22">
        <v>90225.0</v>
      </c>
      <c r="J10937" s="23">
        <f t="shared" si="3"/>
        <v>1.371404821</v>
      </c>
      <c r="K10937" s="24" t="str">
        <f t="shared" si="4"/>
        <v>Over Achived</v>
      </c>
    </row>
    <row r="10938" ht="22.5" customHeight="1">
      <c r="A10938" s="18">
        <v>45814.0</v>
      </c>
      <c r="B10938" s="19" t="str">
        <f t="shared" si="1"/>
        <v>Jun</v>
      </c>
      <c r="C10938" s="20" t="s">
        <v>92</v>
      </c>
      <c r="D10938" s="25" t="s">
        <v>149</v>
      </c>
      <c r="E10938" s="19" t="s">
        <v>34</v>
      </c>
      <c r="F10938" s="21">
        <v>6.0</v>
      </c>
      <c r="G10938" s="22">
        <v>135998.0</v>
      </c>
      <c r="H10938" s="15" t="str">
        <f t="shared" si="2"/>
        <v>Very High Range</v>
      </c>
      <c r="I10938" s="22">
        <v>120205.0</v>
      </c>
      <c r="J10938" s="23">
        <f t="shared" si="3"/>
        <v>1.131383886</v>
      </c>
      <c r="K10938" s="24" t="str">
        <f t="shared" si="4"/>
        <v>Over Achived</v>
      </c>
    </row>
    <row r="10939" ht="22.5" customHeight="1">
      <c r="A10939" s="18">
        <v>45814.0</v>
      </c>
      <c r="B10939" s="19" t="str">
        <f t="shared" si="1"/>
        <v>Jun</v>
      </c>
      <c r="C10939" s="20" t="s">
        <v>92</v>
      </c>
      <c r="D10939" s="19" t="s">
        <v>158</v>
      </c>
      <c r="E10939" s="19" t="s">
        <v>23</v>
      </c>
      <c r="F10939" s="21">
        <v>2.0</v>
      </c>
      <c r="G10939" s="22">
        <v>64281.0</v>
      </c>
      <c r="H10939" s="15" t="str">
        <f t="shared" si="2"/>
        <v>Medium Range</v>
      </c>
      <c r="I10939" s="22">
        <v>55879.0</v>
      </c>
      <c r="J10939" s="23">
        <f t="shared" si="3"/>
        <v>1.150360601</v>
      </c>
      <c r="K10939" s="24" t="str">
        <f t="shared" si="4"/>
        <v>Over Achived</v>
      </c>
    </row>
    <row r="10940" ht="22.5" customHeight="1">
      <c r="A10940" s="18">
        <v>45815.0</v>
      </c>
      <c r="B10940" s="19" t="str">
        <f t="shared" si="1"/>
        <v>Jun</v>
      </c>
      <c r="C10940" s="20" t="s">
        <v>13</v>
      </c>
      <c r="D10940" s="19" t="s">
        <v>37</v>
      </c>
      <c r="E10940" s="19" t="s">
        <v>38</v>
      </c>
      <c r="F10940" s="21">
        <v>3.0</v>
      </c>
      <c r="G10940" s="22">
        <v>88093.0</v>
      </c>
      <c r="H10940" s="15" t="str">
        <f t="shared" si="2"/>
        <v>High Range</v>
      </c>
      <c r="I10940" s="22">
        <v>97835.0</v>
      </c>
      <c r="J10940" s="23">
        <f t="shared" si="3"/>
        <v>0.9004241836</v>
      </c>
      <c r="K10940" s="24" t="str">
        <f t="shared" si="4"/>
        <v>Target Not Meet</v>
      </c>
    </row>
    <row r="10941" ht="22.5" customHeight="1">
      <c r="A10941" s="18">
        <v>45815.0</v>
      </c>
      <c r="B10941" s="19" t="str">
        <f t="shared" si="1"/>
        <v>Jun</v>
      </c>
      <c r="C10941" s="20" t="s">
        <v>13</v>
      </c>
      <c r="D10941" s="19" t="s">
        <v>37</v>
      </c>
      <c r="E10941" s="19" t="s">
        <v>9</v>
      </c>
      <c r="F10941" s="21">
        <v>5.0</v>
      </c>
      <c r="G10941" s="22">
        <v>105864.0</v>
      </c>
      <c r="H10941" s="15" t="str">
        <f t="shared" si="2"/>
        <v>Very High Range</v>
      </c>
      <c r="I10941" s="22">
        <v>121041.0</v>
      </c>
      <c r="J10941" s="23">
        <f t="shared" si="3"/>
        <v>0.8746127345</v>
      </c>
      <c r="K10941" s="24" t="str">
        <f t="shared" si="4"/>
        <v>Target Not Meet</v>
      </c>
    </row>
    <row r="10942" ht="22.5" customHeight="1">
      <c r="A10942" s="18">
        <v>45815.0</v>
      </c>
      <c r="B10942" s="19" t="str">
        <f t="shared" si="1"/>
        <v>Jun</v>
      </c>
      <c r="C10942" s="20" t="s">
        <v>13</v>
      </c>
      <c r="D10942" s="19" t="s">
        <v>37</v>
      </c>
      <c r="E10942" s="19" t="s">
        <v>23</v>
      </c>
      <c r="F10942" s="21">
        <v>2.0</v>
      </c>
      <c r="G10942" s="22">
        <v>66310.0</v>
      </c>
      <c r="H10942" s="15" t="str">
        <f t="shared" si="2"/>
        <v>Medium Range</v>
      </c>
      <c r="I10942" s="22">
        <v>73386.0</v>
      </c>
      <c r="J10942" s="23">
        <f t="shared" si="3"/>
        <v>0.9035783392</v>
      </c>
      <c r="K10942" s="24" t="str">
        <f t="shared" si="4"/>
        <v>Target Not Meet</v>
      </c>
    </row>
    <row r="10943" ht="22.5" customHeight="1">
      <c r="A10943" s="18">
        <v>45815.0</v>
      </c>
      <c r="B10943" s="19" t="str">
        <f t="shared" si="1"/>
        <v>Jun</v>
      </c>
      <c r="C10943" s="20" t="s">
        <v>13</v>
      </c>
      <c r="D10943" s="19" t="s">
        <v>37</v>
      </c>
      <c r="E10943" s="19" t="s">
        <v>63</v>
      </c>
      <c r="F10943" s="21">
        <v>1.0</v>
      </c>
      <c r="G10943" s="22">
        <v>22526.0</v>
      </c>
      <c r="H10943" s="15" t="str">
        <f t="shared" si="2"/>
        <v>Base Range</v>
      </c>
      <c r="I10943" s="22">
        <v>28437.0</v>
      </c>
      <c r="J10943" s="23">
        <f t="shared" si="3"/>
        <v>0.7921370046</v>
      </c>
      <c r="K10943" s="24" t="str">
        <f t="shared" si="4"/>
        <v>Target Not Meet</v>
      </c>
    </row>
    <row r="10944" ht="22.5" customHeight="1">
      <c r="A10944" s="18">
        <v>45815.0</v>
      </c>
      <c r="B10944" s="19" t="str">
        <f t="shared" si="1"/>
        <v>Jun</v>
      </c>
      <c r="C10944" s="20" t="s">
        <v>13</v>
      </c>
      <c r="D10944" s="19" t="s">
        <v>29</v>
      </c>
      <c r="E10944" s="19" t="s">
        <v>68</v>
      </c>
      <c r="F10944" s="21">
        <v>2.0</v>
      </c>
      <c r="G10944" s="22">
        <v>54722.0</v>
      </c>
      <c r="H10944" s="15" t="str">
        <f t="shared" si="2"/>
        <v>Medium Range</v>
      </c>
      <c r="I10944" s="22">
        <v>70033.0</v>
      </c>
      <c r="J10944" s="23">
        <f t="shared" si="3"/>
        <v>0.7813744949</v>
      </c>
      <c r="K10944" s="24" t="str">
        <f t="shared" si="4"/>
        <v>Target Not Meet</v>
      </c>
    </row>
    <row r="10945" ht="22.5" customHeight="1">
      <c r="A10945" s="18">
        <v>45815.0</v>
      </c>
      <c r="B10945" s="19" t="str">
        <f t="shared" si="1"/>
        <v>Jun</v>
      </c>
      <c r="C10945" s="20" t="s">
        <v>13</v>
      </c>
      <c r="D10945" s="19" t="s">
        <v>29</v>
      </c>
      <c r="E10945" s="19" t="s">
        <v>68</v>
      </c>
      <c r="F10945" s="21">
        <v>2.0</v>
      </c>
      <c r="G10945" s="22">
        <v>58506.0</v>
      </c>
      <c r="H10945" s="15" t="str">
        <f t="shared" si="2"/>
        <v>Medium Range</v>
      </c>
      <c r="I10945" s="22">
        <v>62407.0</v>
      </c>
      <c r="J10945" s="23">
        <f t="shared" si="3"/>
        <v>0.9374909866</v>
      </c>
      <c r="K10945" s="24" t="str">
        <f t="shared" si="4"/>
        <v>Target Not Meet</v>
      </c>
    </row>
    <row r="10946" ht="22.5" customHeight="1">
      <c r="A10946" s="18">
        <v>45815.0</v>
      </c>
      <c r="B10946" s="19" t="str">
        <f t="shared" si="1"/>
        <v>Jun</v>
      </c>
      <c r="C10946" s="20" t="s">
        <v>13</v>
      </c>
      <c r="D10946" s="19" t="s">
        <v>29</v>
      </c>
      <c r="E10946" s="19" t="s">
        <v>23</v>
      </c>
      <c r="F10946" s="21">
        <v>2.0</v>
      </c>
      <c r="G10946" s="22">
        <v>62245.0</v>
      </c>
      <c r="H10946" s="15" t="str">
        <f t="shared" si="2"/>
        <v>Medium Range</v>
      </c>
      <c r="I10946" s="22">
        <v>74489.0</v>
      </c>
      <c r="J10946" s="23">
        <f t="shared" si="3"/>
        <v>0.8356267368</v>
      </c>
      <c r="K10946" s="24" t="str">
        <f t="shared" si="4"/>
        <v>Target Not Meet</v>
      </c>
    </row>
    <row r="10947" ht="22.5" customHeight="1">
      <c r="A10947" s="18">
        <v>45815.0</v>
      </c>
      <c r="B10947" s="19" t="str">
        <f t="shared" si="1"/>
        <v>Jun</v>
      </c>
      <c r="C10947" s="20" t="s">
        <v>13</v>
      </c>
      <c r="D10947" s="19" t="s">
        <v>29</v>
      </c>
      <c r="E10947" s="19" t="s">
        <v>38</v>
      </c>
      <c r="F10947" s="21">
        <v>3.0</v>
      </c>
      <c r="G10947" s="22">
        <v>90216.0</v>
      </c>
      <c r="H10947" s="15" t="str">
        <f t="shared" si="2"/>
        <v>Very High Range</v>
      </c>
      <c r="I10947" s="22">
        <v>101771.0</v>
      </c>
      <c r="J10947" s="23">
        <f t="shared" si="3"/>
        <v>0.8864607796</v>
      </c>
      <c r="K10947" s="24" t="str">
        <f t="shared" si="4"/>
        <v>Target Not Meet</v>
      </c>
    </row>
    <row r="10948" ht="22.5" customHeight="1">
      <c r="A10948" s="18">
        <v>45815.0</v>
      </c>
      <c r="B10948" s="19" t="str">
        <f t="shared" si="1"/>
        <v>Jun</v>
      </c>
      <c r="C10948" s="20" t="s">
        <v>13</v>
      </c>
      <c r="D10948" s="19" t="s">
        <v>169</v>
      </c>
      <c r="E10948" s="19" t="s">
        <v>68</v>
      </c>
      <c r="F10948" s="21">
        <v>2.0</v>
      </c>
      <c r="G10948" s="22">
        <v>55720.0</v>
      </c>
      <c r="H10948" s="15" t="str">
        <f t="shared" si="2"/>
        <v>Medium Range</v>
      </c>
      <c r="I10948" s="22">
        <v>68277.0</v>
      </c>
      <c r="J10948" s="23">
        <f t="shared" si="3"/>
        <v>0.8160874086</v>
      </c>
      <c r="K10948" s="24" t="str">
        <f t="shared" si="4"/>
        <v>Target Not Meet</v>
      </c>
    </row>
    <row r="10949" ht="22.5" customHeight="1">
      <c r="A10949" s="18">
        <v>45815.0</v>
      </c>
      <c r="B10949" s="19" t="str">
        <f t="shared" si="1"/>
        <v>Jun</v>
      </c>
      <c r="C10949" s="20" t="s">
        <v>13</v>
      </c>
      <c r="D10949" s="19" t="s">
        <v>18</v>
      </c>
      <c r="E10949" s="19" t="s">
        <v>68</v>
      </c>
      <c r="F10949" s="21">
        <v>2.0</v>
      </c>
      <c r="G10949" s="22">
        <v>46347.0</v>
      </c>
      <c r="H10949" s="15" t="str">
        <f t="shared" si="2"/>
        <v>Base Range</v>
      </c>
      <c r="I10949" s="22">
        <v>37111.0</v>
      </c>
      <c r="J10949" s="23">
        <f t="shared" si="3"/>
        <v>1.248874997</v>
      </c>
      <c r="K10949" s="24" t="str">
        <f t="shared" si="4"/>
        <v>Over Achived</v>
      </c>
    </row>
    <row r="10950" ht="22.5" customHeight="1">
      <c r="A10950" s="18">
        <v>45815.0</v>
      </c>
      <c r="B10950" s="19" t="str">
        <f t="shared" si="1"/>
        <v>Jun</v>
      </c>
      <c r="C10950" s="20" t="s">
        <v>13</v>
      </c>
      <c r="D10950" s="19" t="s">
        <v>18</v>
      </c>
      <c r="E10950" s="19" t="s">
        <v>26</v>
      </c>
      <c r="F10950" s="21">
        <v>3.0</v>
      </c>
      <c r="G10950" s="22">
        <v>91288.0</v>
      </c>
      <c r="H10950" s="15" t="str">
        <f t="shared" si="2"/>
        <v>Very High Range</v>
      </c>
      <c r="I10950" s="22">
        <v>68497.0</v>
      </c>
      <c r="J10950" s="23">
        <f t="shared" si="3"/>
        <v>1.332729901</v>
      </c>
      <c r="K10950" s="24" t="str">
        <f t="shared" si="4"/>
        <v>Over Achived</v>
      </c>
    </row>
    <row r="10951" ht="22.5" customHeight="1">
      <c r="A10951" s="18">
        <v>45815.0</v>
      </c>
      <c r="B10951" s="19" t="str">
        <f t="shared" si="1"/>
        <v>Jun</v>
      </c>
      <c r="C10951" s="20" t="s">
        <v>13</v>
      </c>
      <c r="D10951" s="19" t="s">
        <v>18</v>
      </c>
      <c r="E10951" s="19" t="s">
        <v>9</v>
      </c>
      <c r="F10951" s="21">
        <v>5.0</v>
      </c>
      <c r="G10951" s="22">
        <v>105074.0</v>
      </c>
      <c r="H10951" s="15" t="str">
        <f t="shared" si="2"/>
        <v>Very High Range</v>
      </c>
      <c r="I10951" s="22">
        <v>93319.0</v>
      </c>
      <c r="J10951" s="23">
        <f t="shared" si="3"/>
        <v>1.125965773</v>
      </c>
      <c r="K10951" s="24" t="str">
        <f t="shared" si="4"/>
        <v>Over Achived</v>
      </c>
    </row>
    <row r="10952" ht="22.5" customHeight="1">
      <c r="A10952" s="18">
        <v>45815.0</v>
      </c>
      <c r="B10952" s="19" t="str">
        <f t="shared" si="1"/>
        <v>Jun</v>
      </c>
      <c r="C10952" s="20" t="s">
        <v>13</v>
      </c>
      <c r="D10952" s="19" t="s">
        <v>18</v>
      </c>
      <c r="E10952" s="19" t="s">
        <v>19</v>
      </c>
      <c r="F10952" s="21">
        <v>3.0</v>
      </c>
      <c r="G10952" s="22">
        <v>63334.0</v>
      </c>
      <c r="H10952" s="15" t="str">
        <f t="shared" si="2"/>
        <v>Medium Range</v>
      </c>
      <c r="I10952" s="22">
        <v>59942.0</v>
      </c>
      <c r="J10952" s="23">
        <f t="shared" si="3"/>
        <v>1.056588035</v>
      </c>
      <c r="K10952" s="24" t="str">
        <f t="shared" si="4"/>
        <v>Over Achived</v>
      </c>
    </row>
    <row r="10953" ht="22.5" customHeight="1">
      <c r="A10953" s="18">
        <v>45815.0</v>
      </c>
      <c r="B10953" s="19" t="str">
        <f t="shared" si="1"/>
        <v>Jun</v>
      </c>
      <c r="C10953" s="20" t="s">
        <v>13</v>
      </c>
      <c r="D10953" s="19" t="s">
        <v>14</v>
      </c>
      <c r="E10953" s="19" t="s">
        <v>68</v>
      </c>
      <c r="F10953" s="21">
        <v>2.0</v>
      </c>
      <c r="G10953" s="22">
        <v>56791.0</v>
      </c>
      <c r="H10953" s="15" t="str">
        <f t="shared" si="2"/>
        <v>Medium Range</v>
      </c>
      <c r="I10953" s="22">
        <v>52291.0</v>
      </c>
      <c r="J10953" s="23">
        <f t="shared" si="3"/>
        <v>1.086056874</v>
      </c>
      <c r="K10953" s="24" t="str">
        <f t="shared" si="4"/>
        <v>Over Achived</v>
      </c>
    </row>
    <row r="10954" ht="22.5" customHeight="1">
      <c r="A10954" s="18">
        <v>45815.0</v>
      </c>
      <c r="B10954" s="19" t="str">
        <f t="shared" si="1"/>
        <v>Jun</v>
      </c>
      <c r="C10954" s="20" t="s">
        <v>13</v>
      </c>
      <c r="D10954" s="19" t="s">
        <v>29</v>
      </c>
      <c r="E10954" s="19" t="s">
        <v>68</v>
      </c>
      <c r="F10954" s="21">
        <v>3.0</v>
      </c>
      <c r="G10954" s="22">
        <v>48850.0</v>
      </c>
      <c r="H10954" s="15" t="str">
        <f t="shared" si="2"/>
        <v>Base Range</v>
      </c>
      <c r="I10954" s="22">
        <v>56897.0</v>
      </c>
      <c r="J10954" s="23">
        <f t="shared" si="3"/>
        <v>0.8585689931</v>
      </c>
      <c r="K10954" s="24" t="str">
        <f t="shared" si="4"/>
        <v>Target Not Meet</v>
      </c>
    </row>
    <row r="10955" ht="22.5" customHeight="1">
      <c r="A10955" s="18">
        <v>45815.0</v>
      </c>
      <c r="B10955" s="19" t="str">
        <f t="shared" si="1"/>
        <v>Jun</v>
      </c>
      <c r="C10955" s="20" t="s">
        <v>13</v>
      </c>
      <c r="D10955" s="19" t="s">
        <v>169</v>
      </c>
      <c r="E10955" s="19" t="s">
        <v>38</v>
      </c>
      <c r="F10955" s="21">
        <v>3.0</v>
      </c>
      <c r="G10955" s="22">
        <v>67344.0</v>
      </c>
      <c r="H10955" s="15" t="str">
        <f t="shared" si="2"/>
        <v>Medium Range</v>
      </c>
      <c r="I10955" s="22">
        <v>73836.0</v>
      </c>
      <c r="J10955" s="23">
        <f t="shared" si="3"/>
        <v>0.9120754104</v>
      </c>
      <c r="K10955" s="24" t="str">
        <f t="shared" si="4"/>
        <v>Target Not Meet</v>
      </c>
    </row>
    <row r="10956" ht="22.5" customHeight="1">
      <c r="A10956" s="18">
        <v>45815.0</v>
      </c>
      <c r="B10956" s="19" t="str">
        <f t="shared" si="1"/>
        <v>Jun</v>
      </c>
      <c r="C10956" s="20" t="s">
        <v>57</v>
      </c>
      <c r="D10956" s="19" t="s">
        <v>58</v>
      </c>
      <c r="E10956" s="19" t="s">
        <v>68</v>
      </c>
      <c r="F10956" s="21">
        <v>1.0</v>
      </c>
      <c r="G10956" s="22">
        <v>41218.0</v>
      </c>
      <c r="H10956" s="15" t="str">
        <f t="shared" si="2"/>
        <v>Base Range</v>
      </c>
      <c r="I10956" s="22">
        <v>33048.0</v>
      </c>
      <c r="J10956" s="23">
        <f t="shared" si="3"/>
        <v>1.24721617</v>
      </c>
      <c r="K10956" s="24" t="str">
        <f t="shared" si="4"/>
        <v>Over Achived</v>
      </c>
    </row>
    <row r="10957" ht="22.5" customHeight="1">
      <c r="A10957" s="18">
        <v>45815.0</v>
      </c>
      <c r="B10957" s="19" t="str">
        <f t="shared" si="1"/>
        <v>Jun</v>
      </c>
      <c r="C10957" s="20" t="s">
        <v>57</v>
      </c>
      <c r="D10957" s="19" t="s">
        <v>58</v>
      </c>
      <c r="E10957" s="19" t="s">
        <v>19</v>
      </c>
      <c r="F10957" s="21">
        <v>2.0</v>
      </c>
      <c r="G10957" s="22">
        <v>47786.0</v>
      </c>
      <c r="H10957" s="15" t="str">
        <f t="shared" si="2"/>
        <v>Base Range</v>
      </c>
      <c r="I10957" s="22">
        <v>41652.0</v>
      </c>
      <c r="J10957" s="23">
        <f t="shared" si="3"/>
        <v>1.147267838</v>
      </c>
      <c r="K10957" s="24" t="str">
        <f t="shared" si="4"/>
        <v>Over Achived</v>
      </c>
    </row>
    <row r="10958" ht="22.5" customHeight="1">
      <c r="A10958" s="18">
        <v>45815.0</v>
      </c>
      <c r="B10958" s="19" t="str">
        <f t="shared" si="1"/>
        <v>Jun</v>
      </c>
      <c r="C10958" s="20" t="s">
        <v>13</v>
      </c>
      <c r="D10958" s="19" t="s">
        <v>14</v>
      </c>
      <c r="E10958" s="19" t="s">
        <v>19</v>
      </c>
      <c r="F10958" s="21">
        <v>3.0</v>
      </c>
      <c r="G10958" s="22">
        <v>59996.0</v>
      </c>
      <c r="H10958" s="15" t="str">
        <f t="shared" si="2"/>
        <v>Medium Range</v>
      </c>
      <c r="I10958" s="22">
        <v>42735.0</v>
      </c>
      <c r="J10958" s="23">
        <f t="shared" si="3"/>
        <v>1.403907804</v>
      </c>
      <c r="K10958" s="24" t="str">
        <f t="shared" si="4"/>
        <v>Over Achived</v>
      </c>
    </row>
    <row r="10959" ht="22.5" customHeight="1">
      <c r="A10959" s="18">
        <v>45815.0</v>
      </c>
      <c r="B10959" s="19" t="str">
        <f t="shared" si="1"/>
        <v>Jun</v>
      </c>
      <c r="C10959" s="20" t="s">
        <v>57</v>
      </c>
      <c r="D10959" s="19" t="s">
        <v>85</v>
      </c>
      <c r="E10959" s="19" t="s">
        <v>19</v>
      </c>
      <c r="F10959" s="21">
        <v>2.0</v>
      </c>
      <c r="G10959" s="22">
        <v>51252.0</v>
      </c>
      <c r="H10959" s="15" t="str">
        <f t="shared" si="2"/>
        <v>Medium Range</v>
      </c>
      <c r="I10959" s="22">
        <v>59628.0</v>
      </c>
      <c r="J10959" s="23">
        <f t="shared" si="3"/>
        <v>0.8595290803</v>
      </c>
      <c r="K10959" s="24" t="str">
        <f t="shared" si="4"/>
        <v>Target Not Meet</v>
      </c>
    </row>
    <row r="10960" ht="22.5" customHeight="1">
      <c r="A10960" s="18">
        <v>45815.0</v>
      </c>
      <c r="B10960" s="19" t="str">
        <f t="shared" si="1"/>
        <v>Jun</v>
      </c>
      <c r="C10960" s="20" t="s">
        <v>57</v>
      </c>
      <c r="D10960" s="19" t="s">
        <v>85</v>
      </c>
      <c r="E10960" s="19" t="s">
        <v>68</v>
      </c>
      <c r="F10960" s="21">
        <v>2.0</v>
      </c>
      <c r="G10960" s="22">
        <v>41413.0</v>
      </c>
      <c r="H10960" s="15" t="str">
        <f t="shared" si="2"/>
        <v>Base Range</v>
      </c>
      <c r="I10960" s="22">
        <v>47317.0</v>
      </c>
      <c r="J10960" s="23">
        <f t="shared" si="3"/>
        <v>0.8752245493</v>
      </c>
      <c r="K10960" s="24" t="str">
        <f t="shared" si="4"/>
        <v>Target Not Meet</v>
      </c>
    </row>
    <row r="10961" ht="22.5" customHeight="1">
      <c r="A10961" s="18">
        <v>45815.0</v>
      </c>
      <c r="B10961" s="19" t="str">
        <f t="shared" si="1"/>
        <v>Jun</v>
      </c>
      <c r="C10961" s="20" t="s">
        <v>57</v>
      </c>
      <c r="D10961" s="19" t="s">
        <v>80</v>
      </c>
      <c r="E10961" s="19" t="s">
        <v>19</v>
      </c>
      <c r="F10961" s="21">
        <v>2.0</v>
      </c>
      <c r="G10961" s="22">
        <v>49463.0</v>
      </c>
      <c r="H10961" s="15" t="str">
        <f t="shared" si="2"/>
        <v>Base Range</v>
      </c>
      <c r="I10961" s="22">
        <v>54954.0</v>
      </c>
      <c r="J10961" s="23">
        <f t="shared" si="3"/>
        <v>0.900080067</v>
      </c>
      <c r="K10961" s="24" t="str">
        <f t="shared" si="4"/>
        <v>Target Not Meet</v>
      </c>
    </row>
    <row r="10962" ht="22.5" customHeight="1">
      <c r="A10962" s="18">
        <v>45815.0</v>
      </c>
      <c r="B10962" s="19" t="str">
        <f t="shared" si="1"/>
        <v>Jun</v>
      </c>
      <c r="C10962" s="20" t="s">
        <v>57</v>
      </c>
      <c r="D10962" s="19" t="s">
        <v>80</v>
      </c>
      <c r="E10962" s="19" t="s">
        <v>9</v>
      </c>
      <c r="F10962" s="21">
        <v>4.0</v>
      </c>
      <c r="G10962" s="22">
        <v>86547.0</v>
      </c>
      <c r="H10962" s="15" t="str">
        <f t="shared" si="2"/>
        <v>High Range</v>
      </c>
      <c r="I10962" s="22">
        <v>93842.0</v>
      </c>
      <c r="J10962" s="23">
        <f t="shared" si="3"/>
        <v>0.9222629526</v>
      </c>
      <c r="K10962" s="24" t="str">
        <f t="shared" si="4"/>
        <v>Target Not Meet</v>
      </c>
    </row>
    <row r="10963" ht="22.5" customHeight="1">
      <c r="A10963" s="18">
        <v>45815.0</v>
      </c>
      <c r="B10963" s="19" t="str">
        <f t="shared" si="1"/>
        <v>Jun</v>
      </c>
      <c r="C10963" s="20" t="s">
        <v>57</v>
      </c>
      <c r="D10963" s="19" t="s">
        <v>71</v>
      </c>
      <c r="E10963" s="19" t="s">
        <v>9</v>
      </c>
      <c r="F10963" s="21">
        <v>4.0</v>
      </c>
      <c r="G10963" s="22">
        <v>94107.0</v>
      </c>
      <c r="H10963" s="15" t="str">
        <f t="shared" si="2"/>
        <v>Very High Range</v>
      </c>
      <c r="I10963" s="22">
        <v>121590.0</v>
      </c>
      <c r="J10963" s="23">
        <f t="shared" si="3"/>
        <v>0.7739698988</v>
      </c>
      <c r="K10963" s="24" t="str">
        <f t="shared" si="4"/>
        <v>Target Not Meet</v>
      </c>
    </row>
    <row r="10964" ht="22.5" customHeight="1">
      <c r="A10964" s="18">
        <v>45815.0</v>
      </c>
      <c r="B10964" s="19" t="str">
        <f t="shared" si="1"/>
        <v>Jun</v>
      </c>
      <c r="C10964" s="20" t="s">
        <v>57</v>
      </c>
      <c r="D10964" s="19" t="s">
        <v>58</v>
      </c>
      <c r="E10964" s="19" t="s">
        <v>63</v>
      </c>
      <c r="F10964" s="21">
        <v>2.0</v>
      </c>
      <c r="G10964" s="22">
        <v>37943.0</v>
      </c>
      <c r="H10964" s="15" t="str">
        <f t="shared" si="2"/>
        <v>Base Range</v>
      </c>
      <c r="I10964" s="22">
        <v>35679.0</v>
      </c>
      <c r="J10964" s="23">
        <f t="shared" si="3"/>
        <v>1.063454693</v>
      </c>
      <c r="K10964" s="24" t="str">
        <f t="shared" si="4"/>
        <v>Over Achived</v>
      </c>
    </row>
    <row r="10965" ht="22.5" customHeight="1">
      <c r="A10965" s="18">
        <v>45815.0</v>
      </c>
      <c r="B10965" s="19" t="str">
        <f t="shared" si="1"/>
        <v>Jun</v>
      </c>
      <c r="C10965" s="20" t="s">
        <v>57</v>
      </c>
      <c r="D10965" s="19" t="s">
        <v>71</v>
      </c>
      <c r="E10965" s="19" t="s">
        <v>38</v>
      </c>
      <c r="F10965" s="21">
        <v>3.0</v>
      </c>
      <c r="G10965" s="22">
        <v>54411.0</v>
      </c>
      <c r="H10965" s="15" t="str">
        <f t="shared" si="2"/>
        <v>Medium Range</v>
      </c>
      <c r="I10965" s="22">
        <v>64776.0</v>
      </c>
      <c r="J10965" s="23">
        <f t="shared" si="3"/>
        <v>0.8399870322</v>
      </c>
      <c r="K10965" s="24" t="str">
        <f t="shared" si="4"/>
        <v>Target Not Meet</v>
      </c>
    </row>
    <row r="10966" ht="22.5" customHeight="1">
      <c r="A10966" s="18">
        <v>45815.0</v>
      </c>
      <c r="B10966" s="19" t="str">
        <f t="shared" si="1"/>
        <v>Jun</v>
      </c>
      <c r="C10966" s="20" t="s">
        <v>57</v>
      </c>
      <c r="D10966" s="19" t="s">
        <v>71</v>
      </c>
      <c r="E10966" s="19" t="s">
        <v>9</v>
      </c>
      <c r="F10966" s="21">
        <v>4.0</v>
      </c>
      <c r="G10966" s="22">
        <v>102093.0</v>
      </c>
      <c r="H10966" s="15" t="str">
        <f t="shared" si="2"/>
        <v>Very High Range</v>
      </c>
      <c r="I10966" s="22">
        <v>121089.0</v>
      </c>
      <c r="J10966" s="23">
        <f t="shared" si="3"/>
        <v>0.8431236529</v>
      </c>
      <c r="K10966" s="24" t="str">
        <f t="shared" si="4"/>
        <v>Target Not Meet</v>
      </c>
    </row>
    <row r="10967" ht="22.5" customHeight="1">
      <c r="A10967" s="18">
        <v>45815.0</v>
      </c>
      <c r="B10967" s="19" t="str">
        <f t="shared" si="1"/>
        <v>Jun</v>
      </c>
      <c r="C10967" s="20" t="s">
        <v>57</v>
      </c>
      <c r="D10967" s="25" t="s">
        <v>62</v>
      </c>
      <c r="E10967" s="19" t="s">
        <v>9</v>
      </c>
      <c r="F10967" s="21">
        <v>4.0</v>
      </c>
      <c r="G10967" s="22">
        <v>91448.0</v>
      </c>
      <c r="H10967" s="15" t="str">
        <f t="shared" si="2"/>
        <v>Very High Range</v>
      </c>
      <c r="I10967" s="22">
        <v>85351.0</v>
      </c>
      <c r="J10967" s="23">
        <f t="shared" si="3"/>
        <v>1.07143443</v>
      </c>
      <c r="K10967" s="24" t="str">
        <f t="shared" si="4"/>
        <v>Over Achived</v>
      </c>
    </row>
    <row r="10968" ht="22.5" customHeight="1">
      <c r="A10968" s="18">
        <v>45815.0</v>
      </c>
      <c r="B10968" s="19" t="str">
        <f t="shared" si="1"/>
        <v>Jun</v>
      </c>
      <c r="C10968" s="20" t="s">
        <v>57</v>
      </c>
      <c r="D10968" s="25" t="s">
        <v>62</v>
      </c>
      <c r="E10968" s="19" t="s">
        <v>9</v>
      </c>
      <c r="F10968" s="21">
        <v>4.0</v>
      </c>
      <c r="G10968" s="22">
        <v>76567.0</v>
      </c>
      <c r="H10968" s="15" t="str">
        <f t="shared" si="2"/>
        <v>High Range</v>
      </c>
      <c r="I10968" s="22">
        <v>67583.0</v>
      </c>
      <c r="J10968" s="23">
        <f t="shared" si="3"/>
        <v>1.132932838</v>
      </c>
      <c r="K10968" s="24" t="str">
        <f t="shared" si="4"/>
        <v>Over Achived</v>
      </c>
    </row>
    <row r="10969" ht="22.5" customHeight="1">
      <c r="A10969" s="18">
        <v>45815.0</v>
      </c>
      <c r="B10969" s="19" t="str">
        <f t="shared" si="1"/>
        <v>Jun</v>
      </c>
      <c r="C10969" s="20" t="s">
        <v>57</v>
      </c>
      <c r="D10969" s="25" t="s">
        <v>62</v>
      </c>
      <c r="E10969" s="19" t="s">
        <v>68</v>
      </c>
      <c r="F10969" s="21">
        <v>2.0</v>
      </c>
      <c r="G10969" s="22">
        <v>37869.0</v>
      </c>
      <c r="H10969" s="15" t="str">
        <f t="shared" si="2"/>
        <v>Base Range</v>
      </c>
      <c r="I10969" s="22">
        <v>27695.0</v>
      </c>
      <c r="J10969" s="23">
        <f t="shared" si="3"/>
        <v>1.367358729</v>
      </c>
      <c r="K10969" s="24" t="str">
        <f t="shared" si="4"/>
        <v>Over Achived</v>
      </c>
    </row>
    <row r="10970" ht="22.5" customHeight="1">
      <c r="A10970" s="18">
        <v>45815.0</v>
      </c>
      <c r="B10970" s="19" t="str">
        <f t="shared" si="1"/>
        <v>Jun</v>
      </c>
      <c r="C10970" s="20" t="s">
        <v>57</v>
      </c>
      <c r="D10970" s="25" t="s">
        <v>62</v>
      </c>
      <c r="E10970" s="19" t="s">
        <v>63</v>
      </c>
      <c r="F10970" s="21">
        <v>1.0</v>
      </c>
      <c r="G10970" s="22">
        <v>34874.0</v>
      </c>
      <c r="H10970" s="15" t="str">
        <f t="shared" si="2"/>
        <v>Base Range</v>
      </c>
      <c r="I10970" s="22">
        <v>30734.0</v>
      </c>
      <c r="J10970" s="23">
        <f t="shared" si="3"/>
        <v>1.134704236</v>
      </c>
      <c r="K10970" s="24" t="str">
        <f t="shared" si="4"/>
        <v>Over Achived</v>
      </c>
    </row>
    <row r="10971" ht="22.5" customHeight="1">
      <c r="A10971" s="18">
        <v>45815.0</v>
      </c>
      <c r="B10971" s="19" t="str">
        <f t="shared" si="1"/>
        <v>Jun</v>
      </c>
      <c r="C10971" s="20" t="s">
        <v>57</v>
      </c>
      <c r="D10971" s="19" t="s">
        <v>58</v>
      </c>
      <c r="E10971" s="19" t="s">
        <v>63</v>
      </c>
      <c r="F10971" s="21">
        <v>2.0</v>
      </c>
      <c r="G10971" s="22">
        <v>35126.0</v>
      </c>
      <c r="H10971" s="15" t="str">
        <f t="shared" si="2"/>
        <v>Base Range</v>
      </c>
      <c r="I10971" s="22">
        <v>25618.0</v>
      </c>
      <c r="J10971" s="23">
        <f t="shared" si="3"/>
        <v>1.371145288</v>
      </c>
      <c r="K10971" s="24" t="str">
        <f t="shared" si="4"/>
        <v>Over Achived</v>
      </c>
    </row>
    <row r="10972" ht="22.5" customHeight="1">
      <c r="A10972" s="18">
        <v>45815.0</v>
      </c>
      <c r="B10972" s="19" t="str">
        <f t="shared" si="1"/>
        <v>Jun</v>
      </c>
      <c r="C10972" s="20" t="s">
        <v>57</v>
      </c>
      <c r="D10972" s="19" t="s">
        <v>71</v>
      </c>
      <c r="E10972" s="19" t="s">
        <v>19</v>
      </c>
      <c r="F10972" s="21">
        <v>2.0</v>
      </c>
      <c r="G10972" s="22">
        <v>54377.0</v>
      </c>
      <c r="H10972" s="15" t="str">
        <f t="shared" si="2"/>
        <v>Medium Range</v>
      </c>
      <c r="I10972" s="22">
        <v>61653.0</v>
      </c>
      <c r="J10972" s="23">
        <f t="shared" si="3"/>
        <v>0.8819846561</v>
      </c>
      <c r="K10972" s="24" t="str">
        <f t="shared" si="4"/>
        <v>Target Not Meet</v>
      </c>
    </row>
    <row r="10973" ht="22.5" customHeight="1">
      <c r="A10973" s="18">
        <v>45815.0</v>
      </c>
      <c r="B10973" s="19" t="str">
        <f t="shared" si="1"/>
        <v>Jun</v>
      </c>
      <c r="C10973" s="20" t="s">
        <v>57</v>
      </c>
      <c r="D10973" s="25" t="s">
        <v>62</v>
      </c>
      <c r="E10973" s="19" t="s">
        <v>9</v>
      </c>
      <c r="F10973" s="21">
        <v>3.0</v>
      </c>
      <c r="G10973" s="22">
        <v>77689.0</v>
      </c>
      <c r="H10973" s="15" t="str">
        <f t="shared" si="2"/>
        <v>High Range</v>
      </c>
      <c r="I10973" s="22">
        <v>63479.0</v>
      </c>
      <c r="J10973" s="23">
        <f t="shared" si="3"/>
        <v>1.223853558</v>
      </c>
      <c r="K10973" s="24" t="str">
        <f t="shared" si="4"/>
        <v>Over Achived</v>
      </c>
    </row>
    <row r="10974" ht="22.5" customHeight="1">
      <c r="A10974" s="18">
        <v>45815.0</v>
      </c>
      <c r="B10974" s="19" t="str">
        <f t="shared" si="1"/>
        <v>Jun</v>
      </c>
      <c r="C10974" s="20" t="s">
        <v>92</v>
      </c>
      <c r="D10974" s="19" t="s">
        <v>93</v>
      </c>
      <c r="E10974" s="19" t="s">
        <v>68</v>
      </c>
      <c r="F10974" s="21">
        <v>3.0</v>
      </c>
      <c r="G10974" s="22">
        <v>70159.0</v>
      </c>
      <c r="H10974" s="15" t="str">
        <f t="shared" si="2"/>
        <v>High Range</v>
      </c>
      <c r="I10974" s="22">
        <v>86739.0</v>
      </c>
      <c r="J10974" s="23">
        <f t="shared" si="3"/>
        <v>0.8088518429</v>
      </c>
      <c r="K10974" s="24" t="str">
        <f t="shared" si="4"/>
        <v>Target Not Meet</v>
      </c>
    </row>
    <row r="10975" ht="22.5" customHeight="1">
      <c r="A10975" s="18">
        <v>45815.0</v>
      </c>
      <c r="B10975" s="19" t="str">
        <f t="shared" si="1"/>
        <v>Jun</v>
      </c>
      <c r="C10975" s="20" t="s">
        <v>92</v>
      </c>
      <c r="D10975" s="19" t="s">
        <v>93</v>
      </c>
      <c r="E10975" s="19" t="s">
        <v>19</v>
      </c>
      <c r="F10975" s="21">
        <v>3.0</v>
      </c>
      <c r="G10975" s="22">
        <v>81562.0</v>
      </c>
      <c r="H10975" s="15" t="str">
        <f t="shared" si="2"/>
        <v>High Range</v>
      </c>
      <c r="I10975" s="22">
        <v>102066.0</v>
      </c>
      <c r="J10975" s="23">
        <f t="shared" si="3"/>
        <v>0.7991103796</v>
      </c>
      <c r="K10975" s="24" t="str">
        <f t="shared" si="4"/>
        <v>Target Not Meet</v>
      </c>
    </row>
    <row r="10976" ht="22.5" customHeight="1">
      <c r="A10976" s="18">
        <v>45815.0</v>
      </c>
      <c r="B10976" s="19" t="str">
        <f t="shared" si="1"/>
        <v>Jun</v>
      </c>
      <c r="C10976" s="20" t="s">
        <v>7</v>
      </c>
      <c r="D10976" s="19" t="s">
        <v>126</v>
      </c>
      <c r="E10976" s="19" t="s">
        <v>26</v>
      </c>
      <c r="F10976" s="21">
        <v>14.0</v>
      </c>
      <c r="G10976" s="22">
        <v>326825.0</v>
      </c>
      <c r="H10976" s="15" t="str">
        <f t="shared" si="2"/>
        <v>Very High Range</v>
      </c>
      <c r="I10976" s="22">
        <v>268360.0</v>
      </c>
      <c r="J10976" s="23">
        <f t="shared" si="3"/>
        <v>1.217860337</v>
      </c>
      <c r="K10976" s="24" t="str">
        <f t="shared" si="4"/>
        <v>Over Achived</v>
      </c>
    </row>
    <row r="10977" ht="22.5" customHeight="1">
      <c r="A10977" s="18">
        <v>45815.0</v>
      </c>
      <c r="B10977" s="19" t="str">
        <f t="shared" si="1"/>
        <v>Jun</v>
      </c>
      <c r="C10977" s="20" t="s">
        <v>7</v>
      </c>
      <c r="D10977" s="19" t="s">
        <v>126</v>
      </c>
      <c r="E10977" s="19" t="s">
        <v>38</v>
      </c>
      <c r="F10977" s="21">
        <v>5.0</v>
      </c>
      <c r="G10977" s="22">
        <v>143340.0</v>
      </c>
      <c r="H10977" s="15" t="str">
        <f t="shared" si="2"/>
        <v>Very High Range</v>
      </c>
      <c r="I10977" s="22">
        <v>130871.0</v>
      </c>
      <c r="J10977" s="23">
        <f t="shared" si="3"/>
        <v>1.095277029</v>
      </c>
      <c r="K10977" s="24" t="str">
        <f t="shared" si="4"/>
        <v>Over Achived</v>
      </c>
    </row>
    <row r="10978" ht="22.5" customHeight="1">
      <c r="A10978" s="18">
        <v>45815.0</v>
      </c>
      <c r="B10978" s="19" t="str">
        <f t="shared" si="1"/>
        <v>Jun</v>
      </c>
      <c r="C10978" s="20" t="s">
        <v>7</v>
      </c>
      <c r="D10978" s="19" t="s">
        <v>118</v>
      </c>
      <c r="E10978" s="19" t="s">
        <v>34</v>
      </c>
      <c r="F10978" s="21">
        <v>9.0</v>
      </c>
      <c r="G10978" s="22">
        <v>223766.0</v>
      </c>
      <c r="H10978" s="15" t="str">
        <f t="shared" si="2"/>
        <v>Very High Range</v>
      </c>
      <c r="I10978" s="22">
        <v>199470.0</v>
      </c>
      <c r="J10978" s="23">
        <f t="shared" si="3"/>
        <v>1.121802777</v>
      </c>
      <c r="K10978" s="24" t="str">
        <f t="shared" si="4"/>
        <v>Over Achived</v>
      </c>
    </row>
    <row r="10979" ht="22.5" customHeight="1">
      <c r="A10979" s="18">
        <v>45815.0</v>
      </c>
      <c r="B10979" s="19" t="str">
        <f t="shared" si="1"/>
        <v>Jun</v>
      </c>
      <c r="C10979" s="20" t="s">
        <v>7</v>
      </c>
      <c r="D10979" s="19" t="s">
        <v>118</v>
      </c>
      <c r="E10979" s="19" t="s">
        <v>63</v>
      </c>
      <c r="F10979" s="21">
        <v>3.0</v>
      </c>
      <c r="G10979" s="22">
        <v>82374.0</v>
      </c>
      <c r="H10979" s="15" t="str">
        <f t="shared" si="2"/>
        <v>High Range</v>
      </c>
      <c r="I10979" s="22">
        <v>62740.0</v>
      </c>
      <c r="J10979" s="23">
        <f t="shared" si="3"/>
        <v>1.312942302</v>
      </c>
      <c r="K10979" s="24" t="str">
        <f t="shared" si="4"/>
        <v>Over Achived</v>
      </c>
    </row>
    <row r="10980" ht="22.5" customHeight="1">
      <c r="A10980" s="18">
        <v>45815.0</v>
      </c>
      <c r="B10980" s="19" t="str">
        <f t="shared" si="1"/>
        <v>Jun</v>
      </c>
      <c r="C10980" s="20" t="s">
        <v>7</v>
      </c>
      <c r="D10980" s="19" t="s">
        <v>106</v>
      </c>
      <c r="E10980" s="19" t="s">
        <v>63</v>
      </c>
      <c r="F10980" s="21">
        <v>3.0</v>
      </c>
      <c r="G10980" s="22">
        <v>85973.0</v>
      </c>
      <c r="H10980" s="15" t="str">
        <f t="shared" si="2"/>
        <v>High Range</v>
      </c>
      <c r="I10980" s="22">
        <v>62332.0</v>
      </c>
      <c r="J10980" s="23">
        <f t="shared" si="3"/>
        <v>1.379275493</v>
      </c>
      <c r="K10980" s="24" t="str">
        <f t="shared" si="4"/>
        <v>Over Achived</v>
      </c>
    </row>
    <row r="10981" ht="22.5" customHeight="1">
      <c r="A10981" s="18">
        <v>45815.0</v>
      </c>
      <c r="B10981" s="19" t="str">
        <f t="shared" si="1"/>
        <v>Jun</v>
      </c>
      <c r="C10981" s="20" t="s">
        <v>7</v>
      </c>
      <c r="D10981" s="19" t="s">
        <v>106</v>
      </c>
      <c r="E10981" s="19" t="s">
        <v>19</v>
      </c>
      <c r="F10981" s="21">
        <v>4.0</v>
      </c>
      <c r="G10981" s="22">
        <v>118077.0</v>
      </c>
      <c r="H10981" s="15" t="str">
        <f t="shared" si="2"/>
        <v>Very High Range</v>
      </c>
      <c r="I10981" s="22">
        <v>94542.0</v>
      </c>
      <c r="J10981" s="23">
        <f t="shared" si="3"/>
        <v>1.24893698</v>
      </c>
      <c r="K10981" s="24" t="str">
        <f t="shared" si="4"/>
        <v>Over Achived</v>
      </c>
    </row>
    <row r="10982" ht="22.5" customHeight="1">
      <c r="A10982" s="18">
        <v>45815.0</v>
      </c>
      <c r="B10982" s="19" t="str">
        <f t="shared" si="1"/>
        <v>Jun</v>
      </c>
      <c r="C10982" s="20" t="s">
        <v>7</v>
      </c>
      <c r="D10982" s="19" t="s">
        <v>131</v>
      </c>
      <c r="E10982" s="19" t="s">
        <v>23</v>
      </c>
      <c r="F10982" s="21">
        <v>4.0</v>
      </c>
      <c r="G10982" s="22">
        <v>110716.0</v>
      </c>
      <c r="H10982" s="15" t="str">
        <f t="shared" si="2"/>
        <v>Very High Range</v>
      </c>
      <c r="I10982" s="22">
        <v>97149.0</v>
      </c>
      <c r="J10982" s="23">
        <f t="shared" si="3"/>
        <v>1.139651463</v>
      </c>
      <c r="K10982" s="24" t="str">
        <f t="shared" si="4"/>
        <v>Over Achived</v>
      </c>
    </row>
    <row r="10983" ht="22.5" customHeight="1">
      <c r="A10983" s="18">
        <v>45815.0</v>
      </c>
      <c r="B10983" s="19" t="str">
        <f t="shared" si="1"/>
        <v>Jun</v>
      </c>
      <c r="C10983" s="20" t="s">
        <v>7</v>
      </c>
      <c r="D10983" s="19" t="s">
        <v>106</v>
      </c>
      <c r="E10983" s="19" t="s">
        <v>23</v>
      </c>
      <c r="F10983" s="21">
        <v>5.0</v>
      </c>
      <c r="G10983" s="22">
        <v>112932.0</v>
      </c>
      <c r="H10983" s="15" t="str">
        <f t="shared" si="2"/>
        <v>Very High Range</v>
      </c>
      <c r="I10983" s="22">
        <v>81819.0</v>
      </c>
      <c r="J10983" s="23">
        <f t="shared" si="3"/>
        <v>1.380266197</v>
      </c>
      <c r="K10983" s="24" t="str">
        <f t="shared" si="4"/>
        <v>Over Achived</v>
      </c>
    </row>
    <row r="10984" ht="22.5" customHeight="1">
      <c r="A10984" s="18">
        <v>45815.0</v>
      </c>
      <c r="B10984" s="19" t="str">
        <f t="shared" si="1"/>
        <v>Jun</v>
      </c>
      <c r="C10984" s="20" t="s">
        <v>7</v>
      </c>
      <c r="D10984" s="19" t="s">
        <v>8</v>
      </c>
      <c r="E10984" s="19" t="s">
        <v>9</v>
      </c>
      <c r="F10984" s="21">
        <v>9.0</v>
      </c>
      <c r="G10984" s="22">
        <v>200526.0</v>
      </c>
      <c r="H10984" s="15" t="str">
        <f t="shared" si="2"/>
        <v>Very High Range</v>
      </c>
      <c r="I10984" s="22">
        <v>168704.0</v>
      </c>
      <c r="J10984" s="23">
        <f t="shared" si="3"/>
        <v>1.188626233</v>
      </c>
      <c r="K10984" s="24" t="str">
        <f t="shared" si="4"/>
        <v>Over Achived</v>
      </c>
    </row>
    <row r="10985" ht="22.5" customHeight="1">
      <c r="A10985" s="18">
        <v>45815.0</v>
      </c>
      <c r="B10985" s="19" t="str">
        <f t="shared" si="1"/>
        <v>Jun</v>
      </c>
      <c r="C10985" s="20" t="s">
        <v>7</v>
      </c>
      <c r="D10985" s="19" t="s">
        <v>8</v>
      </c>
      <c r="E10985" s="19" t="s">
        <v>26</v>
      </c>
      <c r="F10985" s="21">
        <v>12.0</v>
      </c>
      <c r="G10985" s="22">
        <v>312080.0</v>
      </c>
      <c r="H10985" s="15" t="str">
        <f t="shared" si="2"/>
        <v>Very High Range</v>
      </c>
      <c r="I10985" s="22">
        <v>237301.0</v>
      </c>
      <c r="J10985" s="23">
        <f t="shared" si="3"/>
        <v>1.315122987</v>
      </c>
      <c r="K10985" s="24" t="str">
        <f t="shared" si="4"/>
        <v>Over Achived</v>
      </c>
    </row>
    <row r="10986" ht="22.5" customHeight="1">
      <c r="A10986" s="18">
        <v>45815.0</v>
      </c>
      <c r="B10986" s="19" t="str">
        <f t="shared" si="1"/>
        <v>Jun</v>
      </c>
      <c r="C10986" s="20" t="s">
        <v>7</v>
      </c>
      <c r="D10986" s="19" t="s">
        <v>8</v>
      </c>
      <c r="E10986" s="19" t="s">
        <v>34</v>
      </c>
      <c r="F10986" s="21">
        <v>8.0</v>
      </c>
      <c r="G10986" s="22">
        <v>203505.0</v>
      </c>
      <c r="H10986" s="15" t="str">
        <f t="shared" si="2"/>
        <v>Very High Range</v>
      </c>
      <c r="I10986" s="22">
        <v>166415.0</v>
      </c>
      <c r="J10986" s="23">
        <f t="shared" si="3"/>
        <v>1.222876544</v>
      </c>
      <c r="K10986" s="24" t="str">
        <f t="shared" si="4"/>
        <v>Over Achived</v>
      </c>
    </row>
    <row r="10987" ht="22.5" customHeight="1">
      <c r="A10987" s="18">
        <v>45815.0</v>
      </c>
      <c r="B10987" s="19" t="str">
        <f t="shared" si="1"/>
        <v>Jun</v>
      </c>
      <c r="C10987" s="20" t="s">
        <v>7</v>
      </c>
      <c r="D10987" s="19" t="s">
        <v>8</v>
      </c>
      <c r="E10987" s="19" t="s">
        <v>23</v>
      </c>
      <c r="F10987" s="21">
        <v>5.0</v>
      </c>
      <c r="G10987" s="22">
        <v>118024.0</v>
      </c>
      <c r="H10987" s="15" t="str">
        <f t="shared" si="2"/>
        <v>Very High Range</v>
      </c>
      <c r="I10987" s="22">
        <v>93026.0</v>
      </c>
      <c r="J10987" s="23">
        <f t="shared" si="3"/>
        <v>1.268720573</v>
      </c>
      <c r="K10987" s="24" t="str">
        <f t="shared" si="4"/>
        <v>Over Achived</v>
      </c>
    </row>
    <row r="10988" ht="22.5" customHeight="1">
      <c r="A10988" s="18">
        <v>45815.0</v>
      </c>
      <c r="B10988" s="19" t="str">
        <f t="shared" si="1"/>
        <v>Jun</v>
      </c>
      <c r="C10988" s="20" t="s">
        <v>7</v>
      </c>
      <c r="D10988" s="19" t="s">
        <v>8</v>
      </c>
      <c r="E10988" s="19" t="s">
        <v>9</v>
      </c>
      <c r="F10988" s="21">
        <v>9.0</v>
      </c>
      <c r="G10988" s="22">
        <v>195644.0</v>
      </c>
      <c r="H10988" s="15" t="str">
        <f t="shared" si="2"/>
        <v>Very High Range</v>
      </c>
      <c r="I10988" s="22">
        <v>182227.0</v>
      </c>
      <c r="J10988" s="23">
        <f t="shared" si="3"/>
        <v>1.073627948</v>
      </c>
      <c r="K10988" s="24" t="str">
        <f t="shared" si="4"/>
        <v>Over Achived</v>
      </c>
    </row>
    <row r="10989" ht="22.5" customHeight="1">
      <c r="A10989" s="18">
        <v>45815.0</v>
      </c>
      <c r="B10989" s="19" t="str">
        <f t="shared" si="1"/>
        <v>Jun</v>
      </c>
      <c r="C10989" s="20" t="s">
        <v>13</v>
      </c>
      <c r="D10989" s="19" t="s">
        <v>14</v>
      </c>
      <c r="E10989" s="19" t="s">
        <v>23</v>
      </c>
      <c r="F10989" s="21">
        <v>2.0</v>
      </c>
      <c r="G10989" s="22">
        <v>56304.0</v>
      </c>
      <c r="H10989" s="15" t="str">
        <f t="shared" si="2"/>
        <v>Medium Range</v>
      </c>
      <c r="I10989" s="22">
        <v>50904.0</v>
      </c>
      <c r="J10989" s="23">
        <f t="shared" si="3"/>
        <v>1.106082037</v>
      </c>
      <c r="K10989" s="24" t="str">
        <f t="shared" si="4"/>
        <v>Over Achived</v>
      </c>
    </row>
    <row r="10990" ht="22.5" customHeight="1">
      <c r="A10990" s="18">
        <v>45815.0</v>
      </c>
      <c r="B10990" s="19" t="str">
        <f t="shared" si="1"/>
        <v>Jun</v>
      </c>
      <c r="C10990" s="20" t="s">
        <v>7</v>
      </c>
      <c r="D10990" s="19" t="s">
        <v>106</v>
      </c>
      <c r="E10990" s="19" t="s">
        <v>34</v>
      </c>
      <c r="F10990" s="21">
        <v>8.0</v>
      </c>
      <c r="G10990" s="22">
        <v>197968.0</v>
      </c>
      <c r="H10990" s="15" t="str">
        <f t="shared" si="2"/>
        <v>Very High Range</v>
      </c>
      <c r="I10990" s="22">
        <v>151870.0</v>
      </c>
      <c r="J10990" s="23">
        <f t="shared" si="3"/>
        <v>1.303535919</v>
      </c>
      <c r="K10990" s="24" t="str">
        <f t="shared" si="4"/>
        <v>Over Achived</v>
      </c>
    </row>
    <row r="10991" ht="22.5" customHeight="1">
      <c r="A10991" s="18">
        <v>45815.0</v>
      </c>
      <c r="B10991" s="19" t="str">
        <f t="shared" si="1"/>
        <v>Jun</v>
      </c>
      <c r="C10991" s="20" t="s">
        <v>7</v>
      </c>
      <c r="D10991" s="19" t="s">
        <v>131</v>
      </c>
      <c r="E10991" s="19" t="s">
        <v>19</v>
      </c>
      <c r="F10991" s="21">
        <v>5.0</v>
      </c>
      <c r="G10991" s="22">
        <v>107114.0</v>
      </c>
      <c r="H10991" s="15" t="str">
        <f t="shared" si="2"/>
        <v>Very High Range</v>
      </c>
      <c r="I10991" s="22">
        <v>84127.0</v>
      </c>
      <c r="J10991" s="23">
        <f t="shared" si="3"/>
        <v>1.273241647</v>
      </c>
      <c r="K10991" s="24" t="str">
        <f t="shared" si="4"/>
        <v>Over Achived</v>
      </c>
    </row>
    <row r="10992" ht="22.5" customHeight="1">
      <c r="A10992" s="18">
        <v>45815.0</v>
      </c>
      <c r="B10992" s="19" t="str">
        <f t="shared" si="1"/>
        <v>Jun</v>
      </c>
      <c r="C10992" s="20" t="s">
        <v>7</v>
      </c>
      <c r="D10992" s="19" t="s">
        <v>106</v>
      </c>
      <c r="E10992" s="19" t="s">
        <v>23</v>
      </c>
      <c r="F10992" s="21">
        <v>4.0</v>
      </c>
      <c r="G10992" s="22">
        <v>109733.0</v>
      </c>
      <c r="H10992" s="15" t="str">
        <f t="shared" si="2"/>
        <v>Very High Range</v>
      </c>
      <c r="I10992" s="22">
        <v>91203.0</v>
      </c>
      <c r="J10992" s="23">
        <f t="shared" si="3"/>
        <v>1.203173141</v>
      </c>
      <c r="K10992" s="24" t="str">
        <f t="shared" si="4"/>
        <v>Over Achived</v>
      </c>
    </row>
    <row r="10993" ht="22.5" customHeight="1">
      <c r="A10993" s="18">
        <v>45815.0</v>
      </c>
      <c r="B10993" s="19" t="str">
        <f t="shared" si="1"/>
        <v>Jun</v>
      </c>
      <c r="C10993" s="20" t="s">
        <v>7</v>
      </c>
      <c r="D10993" s="19" t="s">
        <v>131</v>
      </c>
      <c r="E10993" s="19" t="s">
        <v>23</v>
      </c>
      <c r="F10993" s="21">
        <v>5.0</v>
      </c>
      <c r="G10993" s="22">
        <v>97295.0</v>
      </c>
      <c r="H10993" s="15" t="str">
        <f t="shared" si="2"/>
        <v>Very High Range</v>
      </c>
      <c r="I10993" s="22">
        <v>76134.0</v>
      </c>
      <c r="J10993" s="23">
        <f t="shared" si="3"/>
        <v>1.277944151</v>
      </c>
      <c r="K10993" s="24" t="str">
        <f t="shared" si="4"/>
        <v>Over Achived</v>
      </c>
    </row>
    <row r="10994" ht="22.5" customHeight="1">
      <c r="A10994" s="18">
        <v>45815.0</v>
      </c>
      <c r="B10994" s="19" t="str">
        <f t="shared" si="1"/>
        <v>Jun</v>
      </c>
      <c r="C10994" s="20" t="s">
        <v>7</v>
      </c>
      <c r="D10994" s="19" t="s">
        <v>131</v>
      </c>
      <c r="E10994" s="19" t="s">
        <v>19</v>
      </c>
      <c r="F10994" s="21">
        <v>5.0</v>
      </c>
      <c r="G10994" s="22">
        <v>104524.0</v>
      </c>
      <c r="H10994" s="15" t="str">
        <f t="shared" si="2"/>
        <v>Very High Range</v>
      </c>
      <c r="I10994" s="22">
        <v>80933.0</v>
      </c>
      <c r="J10994" s="23">
        <f t="shared" si="3"/>
        <v>1.291488021</v>
      </c>
      <c r="K10994" s="24" t="str">
        <f t="shared" si="4"/>
        <v>Over Achived</v>
      </c>
    </row>
    <row r="10995" ht="22.5" customHeight="1">
      <c r="A10995" s="18">
        <v>45815.0</v>
      </c>
      <c r="B10995" s="19" t="str">
        <f t="shared" si="1"/>
        <v>Jun</v>
      </c>
      <c r="C10995" s="20" t="s">
        <v>92</v>
      </c>
      <c r="D10995" s="19" t="s">
        <v>98</v>
      </c>
      <c r="E10995" s="19" t="s">
        <v>26</v>
      </c>
      <c r="F10995" s="21">
        <v>5.0</v>
      </c>
      <c r="G10995" s="22">
        <v>119980.0</v>
      </c>
      <c r="H10995" s="15" t="str">
        <f t="shared" si="2"/>
        <v>Very High Range</v>
      </c>
      <c r="I10995" s="22">
        <v>131261.0</v>
      </c>
      <c r="J10995" s="23">
        <f t="shared" si="3"/>
        <v>0.9140567267</v>
      </c>
      <c r="K10995" s="24" t="str">
        <f t="shared" si="4"/>
        <v>Target Not Meet</v>
      </c>
    </row>
    <row r="10996" ht="22.5" customHeight="1">
      <c r="A10996" s="18">
        <v>45815.0</v>
      </c>
      <c r="B10996" s="19" t="str">
        <f t="shared" si="1"/>
        <v>Jun</v>
      </c>
      <c r="C10996" s="20" t="s">
        <v>92</v>
      </c>
      <c r="D10996" s="19" t="s">
        <v>98</v>
      </c>
      <c r="E10996" s="19" t="s">
        <v>19</v>
      </c>
      <c r="F10996" s="21">
        <v>3.0</v>
      </c>
      <c r="G10996" s="22">
        <v>84508.0</v>
      </c>
      <c r="H10996" s="15" t="str">
        <f t="shared" si="2"/>
        <v>High Range</v>
      </c>
      <c r="I10996" s="22">
        <v>100534.0</v>
      </c>
      <c r="J10996" s="23">
        <f t="shared" si="3"/>
        <v>0.8405912428</v>
      </c>
      <c r="K10996" s="24" t="str">
        <f t="shared" si="4"/>
        <v>Target Not Meet</v>
      </c>
    </row>
    <row r="10997" ht="22.5" customHeight="1">
      <c r="A10997" s="18">
        <v>45815.0</v>
      </c>
      <c r="B10997" s="19" t="str">
        <f t="shared" si="1"/>
        <v>Jun</v>
      </c>
      <c r="C10997" s="20" t="s">
        <v>92</v>
      </c>
      <c r="D10997" s="19" t="s">
        <v>98</v>
      </c>
      <c r="E10997" s="19" t="s">
        <v>63</v>
      </c>
      <c r="F10997" s="21">
        <v>1.0</v>
      </c>
      <c r="G10997" s="22">
        <v>36096.0</v>
      </c>
      <c r="H10997" s="15" t="str">
        <f t="shared" si="2"/>
        <v>Base Range</v>
      </c>
      <c r="I10997" s="22">
        <v>43517.0</v>
      </c>
      <c r="J10997" s="23">
        <f t="shared" si="3"/>
        <v>0.8294689432</v>
      </c>
      <c r="K10997" s="24" t="str">
        <f t="shared" si="4"/>
        <v>Target Not Meet</v>
      </c>
    </row>
    <row r="10998" ht="22.5" customHeight="1">
      <c r="A10998" s="18">
        <v>45815.0</v>
      </c>
      <c r="B10998" s="19" t="str">
        <f t="shared" si="1"/>
        <v>Jun</v>
      </c>
      <c r="C10998" s="20" t="s">
        <v>92</v>
      </c>
      <c r="D10998" s="19" t="s">
        <v>144</v>
      </c>
      <c r="E10998" s="19" t="s">
        <v>34</v>
      </c>
      <c r="F10998" s="21">
        <v>6.0</v>
      </c>
      <c r="G10998" s="22">
        <v>149766.0</v>
      </c>
      <c r="H10998" s="15" t="str">
        <f t="shared" si="2"/>
        <v>Very High Range</v>
      </c>
      <c r="I10998" s="22">
        <v>137485.0</v>
      </c>
      <c r="J10998" s="23">
        <f t="shared" si="3"/>
        <v>1.089326108</v>
      </c>
      <c r="K10998" s="24" t="str">
        <f t="shared" si="4"/>
        <v>Over Achived</v>
      </c>
    </row>
    <row r="10999" ht="22.5" customHeight="1">
      <c r="A10999" s="18">
        <v>45815.0</v>
      </c>
      <c r="B10999" s="19" t="str">
        <f t="shared" si="1"/>
        <v>Jun</v>
      </c>
      <c r="C10999" s="20" t="s">
        <v>92</v>
      </c>
      <c r="D10999" s="19" t="s">
        <v>144</v>
      </c>
      <c r="E10999" s="19" t="s">
        <v>23</v>
      </c>
      <c r="F10999" s="21">
        <v>4.0</v>
      </c>
      <c r="G10999" s="22">
        <v>81012.0</v>
      </c>
      <c r="H10999" s="15" t="str">
        <f t="shared" si="2"/>
        <v>High Range</v>
      </c>
      <c r="I10999" s="22">
        <v>68182.0</v>
      </c>
      <c r="J10999" s="23">
        <f t="shared" si="3"/>
        <v>1.188172832</v>
      </c>
      <c r="K10999" s="24" t="str">
        <f t="shared" si="4"/>
        <v>Over Achived</v>
      </c>
    </row>
    <row r="11000" ht="22.5" customHeight="1">
      <c r="A11000" s="18">
        <v>45815.0</v>
      </c>
      <c r="B11000" s="19" t="str">
        <f t="shared" si="1"/>
        <v>Jun</v>
      </c>
      <c r="C11000" s="20" t="s">
        <v>92</v>
      </c>
      <c r="D11000" s="19" t="s">
        <v>144</v>
      </c>
      <c r="E11000" s="19" t="s">
        <v>26</v>
      </c>
      <c r="F11000" s="21">
        <v>5.0</v>
      </c>
      <c r="G11000" s="22">
        <v>120766.0</v>
      </c>
      <c r="H11000" s="15" t="str">
        <f t="shared" si="2"/>
        <v>Very High Range</v>
      </c>
      <c r="I11000" s="22">
        <v>114463.0</v>
      </c>
      <c r="J11000" s="23">
        <f t="shared" si="3"/>
        <v>1.055065829</v>
      </c>
      <c r="K11000" s="24" t="str">
        <f t="shared" si="4"/>
        <v>Over Achived</v>
      </c>
    </row>
    <row r="11001" ht="22.5" customHeight="1">
      <c r="A11001" s="18">
        <v>45815.0</v>
      </c>
      <c r="B11001" s="19" t="str">
        <f t="shared" si="1"/>
        <v>Jun</v>
      </c>
      <c r="C11001" s="20" t="s">
        <v>92</v>
      </c>
      <c r="D11001" s="19" t="s">
        <v>93</v>
      </c>
      <c r="E11001" s="19" t="s">
        <v>26</v>
      </c>
      <c r="F11001" s="21">
        <v>4.0</v>
      </c>
      <c r="G11001" s="22">
        <v>125992.0</v>
      </c>
      <c r="H11001" s="15" t="str">
        <f t="shared" si="2"/>
        <v>Very High Range</v>
      </c>
      <c r="I11001" s="22">
        <v>150986.0</v>
      </c>
      <c r="J11001" s="23">
        <f t="shared" si="3"/>
        <v>0.8344614732</v>
      </c>
      <c r="K11001" s="24" t="str">
        <f t="shared" si="4"/>
        <v>Target Not Meet</v>
      </c>
    </row>
    <row r="11002" ht="22.5" customHeight="1">
      <c r="A11002" s="18">
        <v>45815.0</v>
      </c>
      <c r="B11002" s="19" t="str">
        <f t="shared" si="1"/>
        <v>Jun</v>
      </c>
      <c r="C11002" s="20" t="s">
        <v>92</v>
      </c>
      <c r="D11002" s="25" t="s">
        <v>149</v>
      </c>
      <c r="E11002" s="19" t="s">
        <v>9</v>
      </c>
      <c r="F11002" s="21">
        <v>6.0</v>
      </c>
      <c r="G11002" s="22">
        <v>152878.0</v>
      </c>
      <c r="H11002" s="15" t="str">
        <f t="shared" si="2"/>
        <v>Very High Range</v>
      </c>
      <c r="I11002" s="22">
        <v>107491.0</v>
      </c>
      <c r="J11002" s="23">
        <f t="shared" si="3"/>
        <v>1.422240001</v>
      </c>
      <c r="K11002" s="24" t="str">
        <f t="shared" si="4"/>
        <v>Over Achived</v>
      </c>
    </row>
    <row r="11003" ht="22.5" customHeight="1">
      <c r="A11003" s="18">
        <v>45815.0</v>
      </c>
      <c r="B11003" s="19" t="str">
        <f t="shared" si="1"/>
        <v>Jun</v>
      </c>
      <c r="C11003" s="20" t="s">
        <v>92</v>
      </c>
      <c r="D11003" s="19" t="s">
        <v>158</v>
      </c>
      <c r="E11003" s="19" t="s">
        <v>38</v>
      </c>
      <c r="F11003" s="21">
        <v>5.0</v>
      </c>
      <c r="G11003" s="22">
        <v>124442.0</v>
      </c>
      <c r="H11003" s="15" t="str">
        <f t="shared" si="2"/>
        <v>Very High Range</v>
      </c>
      <c r="I11003" s="22">
        <v>111471.0</v>
      </c>
      <c r="J11003" s="23">
        <f t="shared" si="3"/>
        <v>1.116362103</v>
      </c>
      <c r="K11003" s="24" t="str">
        <f t="shared" si="4"/>
        <v>Over Achived</v>
      </c>
    </row>
    <row r="11004" ht="22.5" customHeight="1">
      <c r="A11004" s="18">
        <v>45815.0</v>
      </c>
      <c r="B11004" s="19" t="str">
        <f t="shared" si="1"/>
        <v>Jun</v>
      </c>
      <c r="C11004" s="20" t="s">
        <v>92</v>
      </c>
      <c r="D11004" s="19" t="s">
        <v>158</v>
      </c>
      <c r="E11004" s="19" t="s">
        <v>63</v>
      </c>
      <c r="F11004" s="21">
        <v>7.0</v>
      </c>
      <c r="G11004" s="22">
        <v>139854.0</v>
      </c>
      <c r="H11004" s="15" t="str">
        <f t="shared" si="2"/>
        <v>Very High Range</v>
      </c>
      <c r="I11004" s="22">
        <v>110266.0</v>
      </c>
      <c r="J11004" s="23">
        <f t="shared" si="3"/>
        <v>1.26833294</v>
      </c>
      <c r="K11004" s="24" t="str">
        <f t="shared" si="4"/>
        <v>Over Achived</v>
      </c>
    </row>
    <row r="11005" ht="22.5" customHeight="1">
      <c r="A11005" s="18">
        <v>45815.0</v>
      </c>
      <c r="B11005" s="19" t="str">
        <f t="shared" si="1"/>
        <v>Jun</v>
      </c>
      <c r="C11005" s="20" t="s">
        <v>92</v>
      </c>
      <c r="D11005" s="19" t="s">
        <v>158</v>
      </c>
      <c r="E11005" s="19" t="s">
        <v>9</v>
      </c>
      <c r="F11005" s="21">
        <v>7.0</v>
      </c>
      <c r="G11005" s="22">
        <v>181385.0</v>
      </c>
      <c r="H11005" s="15" t="str">
        <f t="shared" si="2"/>
        <v>Very High Range</v>
      </c>
      <c r="I11005" s="22">
        <v>156898.0</v>
      </c>
      <c r="J11005" s="23">
        <f t="shared" si="3"/>
        <v>1.156069548</v>
      </c>
      <c r="K11005" s="24" t="str">
        <f t="shared" si="4"/>
        <v>Over Achived</v>
      </c>
    </row>
    <row r="11006" ht="22.5" customHeight="1">
      <c r="A11006" s="18">
        <v>45815.0</v>
      </c>
      <c r="B11006" s="19" t="str">
        <f t="shared" si="1"/>
        <v>Jun</v>
      </c>
      <c r="C11006" s="20" t="s">
        <v>92</v>
      </c>
      <c r="D11006" s="19" t="s">
        <v>158</v>
      </c>
      <c r="E11006" s="19" t="s">
        <v>23</v>
      </c>
      <c r="F11006" s="21">
        <v>4.0</v>
      </c>
      <c r="G11006" s="22">
        <v>76529.0</v>
      </c>
      <c r="H11006" s="15" t="str">
        <f t="shared" si="2"/>
        <v>High Range</v>
      </c>
      <c r="I11006" s="22">
        <v>57501.0</v>
      </c>
      <c r="J11006" s="23">
        <f t="shared" si="3"/>
        <v>1.330915984</v>
      </c>
      <c r="K11006" s="24" t="str">
        <f t="shared" si="4"/>
        <v>Over Achived</v>
      </c>
    </row>
    <row r="11007" ht="22.5" customHeight="1">
      <c r="A11007" s="18">
        <v>45815.0</v>
      </c>
      <c r="B11007" s="19" t="str">
        <f t="shared" si="1"/>
        <v>Jun</v>
      </c>
      <c r="C11007" s="20" t="s">
        <v>92</v>
      </c>
      <c r="D11007" s="19" t="s">
        <v>158</v>
      </c>
      <c r="E11007" s="19" t="s">
        <v>9</v>
      </c>
      <c r="F11007" s="21">
        <v>6.0</v>
      </c>
      <c r="G11007" s="22">
        <v>162326.0</v>
      </c>
      <c r="H11007" s="15" t="str">
        <f t="shared" si="2"/>
        <v>Very High Range</v>
      </c>
      <c r="I11007" s="22">
        <v>138600.0</v>
      </c>
      <c r="J11007" s="23">
        <f t="shared" si="3"/>
        <v>1.171183261</v>
      </c>
      <c r="K11007" s="24" t="str">
        <f t="shared" si="4"/>
        <v>Over Achived</v>
      </c>
    </row>
    <row r="11008" ht="22.5" customHeight="1">
      <c r="A11008" s="18">
        <v>45815.0</v>
      </c>
      <c r="B11008" s="19" t="str">
        <f t="shared" si="1"/>
        <v>Jun</v>
      </c>
      <c r="C11008" s="20" t="s">
        <v>92</v>
      </c>
      <c r="D11008" s="25" t="s">
        <v>149</v>
      </c>
      <c r="E11008" s="19" t="s">
        <v>38</v>
      </c>
      <c r="F11008" s="21">
        <v>4.0</v>
      </c>
      <c r="G11008" s="22">
        <v>93206.0</v>
      </c>
      <c r="H11008" s="15" t="str">
        <f t="shared" si="2"/>
        <v>Very High Range</v>
      </c>
      <c r="I11008" s="22">
        <v>85157.0</v>
      </c>
      <c r="J11008" s="23">
        <f t="shared" si="3"/>
        <v>1.094519535</v>
      </c>
      <c r="K11008" s="24" t="str">
        <f t="shared" si="4"/>
        <v>Over Achived</v>
      </c>
    </row>
    <row r="11009" ht="22.5" customHeight="1">
      <c r="A11009" s="18">
        <v>45816.0</v>
      </c>
      <c r="B11009" s="19" t="str">
        <f t="shared" si="1"/>
        <v>Jun</v>
      </c>
      <c r="C11009" s="20" t="s">
        <v>13</v>
      </c>
      <c r="D11009" s="19" t="s">
        <v>37</v>
      </c>
      <c r="E11009" s="19" t="s">
        <v>68</v>
      </c>
      <c r="F11009" s="21">
        <v>2.0</v>
      </c>
      <c r="G11009" s="22">
        <v>38076.0</v>
      </c>
      <c r="H11009" s="15" t="str">
        <f t="shared" si="2"/>
        <v>Base Range</v>
      </c>
      <c r="I11009" s="22">
        <v>42371.0</v>
      </c>
      <c r="J11009" s="23">
        <f t="shared" si="3"/>
        <v>0.8986334993</v>
      </c>
      <c r="K11009" s="24" t="str">
        <f t="shared" si="4"/>
        <v>Target Not Meet</v>
      </c>
    </row>
    <row r="11010" ht="22.5" customHeight="1">
      <c r="A11010" s="18">
        <v>45816.0</v>
      </c>
      <c r="B11010" s="19" t="str">
        <f t="shared" si="1"/>
        <v>Jun</v>
      </c>
      <c r="C11010" s="20" t="s">
        <v>13</v>
      </c>
      <c r="D11010" s="19" t="s">
        <v>37</v>
      </c>
      <c r="E11010" s="19" t="s">
        <v>26</v>
      </c>
      <c r="F11010" s="21">
        <v>2.0</v>
      </c>
      <c r="G11010" s="22">
        <v>66111.0</v>
      </c>
      <c r="H11010" s="15" t="str">
        <f t="shared" si="2"/>
        <v>Medium Range</v>
      </c>
      <c r="I11010" s="22">
        <v>71726.0</v>
      </c>
      <c r="J11010" s="23">
        <f t="shared" si="3"/>
        <v>0.9217159747</v>
      </c>
      <c r="K11010" s="24" t="str">
        <f t="shared" si="4"/>
        <v>Target Not Meet</v>
      </c>
    </row>
    <row r="11011" ht="22.5" customHeight="1">
      <c r="A11011" s="18">
        <v>45816.0</v>
      </c>
      <c r="B11011" s="19" t="str">
        <f t="shared" si="1"/>
        <v>Jun</v>
      </c>
      <c r="C11011" s="20" t="s">
        <v>13</v>
      </c>
      <c r="D11011" s="19" t="s">
        <v>37</v>
      </c>
      <c r="E11011" s="19" t="s">
        <v>63</v>
      </c>
      <c r="F11011" s="21">
        <v>1.0</v>
      </c>
      <c r="G11011" s="22">
        <v>20555.0</v>
      </c>
      <c r="H11011" s="15" t="str">
        <f t="shared" si="2"/>
        <v>Base Range</v>
      </c>
      <c r="I11011" s="22">
        <v>23431.0</v>
      </c>
      <c r="J11011" s="23">
        <f t="shared" si="3"/>
        <v>0.8772566258</v>
      </c>
      <c r="K11011" s="24" t="str">
        <f t="shared" si="4"/>
        <v>Target Not Meet</v>
      </c>
    </row>
    <row r="11012" ht="22.5" customHeight="1">
      <c r="A11012" s="18">
        <v>45816.0</v>
      </c>
      <c r="B11012" s="19" t="str">
        <f t="shared" si="1"/>
        <v>Jun</v>
      </c>
      <c r="C11012" s="20" t="s">
        <v>13</v>
      </c>
      <c r="D11012" s="19" t="s">
        <v>37</v>
      </c>
      <c r="E11012" s="19" t="s">
        <v>19</v>
      </c>
      <c r="F11012" s="21">
        <v>2.0</v>
      </c>
      <c r="G11012" s="22">
        <v>48341.0</v>
      </c>
      <c r="H11012" s="15" t="str">
        <f t="shared" si="2"/>
        <v>Base Range</v>
      </c>
      <c r="I11012" s="22">
        <v>53804.0</v>
      </c>
      <c r="J11012" s="23">
        <f t="shared" si="3"/>
        <v>0.8984647982</v>
      </c>
      <c r="K11012" s="24" t="str">
        <f t="shared" si="4"/>
        <v>Target Not Meet</v>
      </c>
    </row>
    <row r="11013" ht="22.5" customHeight="1">
      <c r="A11013" s="18">
        <v>45816.0</v>
      </c>
      <c r="B11013" s="19" t="str">
        <f t="shared" si="1"/>
        <v>Jun</v>
      </c>
      <c r="C11013" s="20" t="s">
        <v>13</v>
      </c>
      <c r="D11013" s="19" t="s">
        <v>29</v>
      </c>
      <c r="E11013" s="19" t="s">
        <v>23</v>
      </c>
      <c r="F11013" s="21">
        <v>2.0</v>
      </c>
      <c r="G11013" s="22">
        <v>51192.0</v>
      </c>
      <c r="H11013" s="15" t="str">
        <f t="shared" si="2"/>
        <v>Medium Range</v>
      </c>
      <c r="I11013" s="22">
        <v>59767.0</v>
      </c>
      <c r="J11013" s="23">
        <f t="shared" si="3"/>
        <v>0.8565261767</v>
      </c>
      <c r="K11013" s="24" t="str">
        <f t="shared" si="4"/>
        <v>Target Not Meet</v>
      </c>
    </row>
    <row r="11014" ht="22.5" customHeight="1">
      <c r="A11014" s="18">
        <v>45816.0</v>
      </c>
      <c r="B11014" s="19" t="str">
        <f t="shared" si="1"/>
        <v>Jun</v>
      </c>
      <c r="C11014" s="20" t="s">
        <v>13</v>
      </c>
      <c r="D11014" s="19" t="s">
        <v>29</v>
      </c>
      <c r="E11014" s="19" t="s">
        <v>19</v>
      </c>
      <c r="F11014" s="21">
        <v>2.0</v>
      </c>
      <c r="G11014" s="22">
        <v>59572.0</v>
      </c>
      <c r="H11014" s="15" t="str">
        <f t="shared" si="2"/>
        <v>Medium Range</v>
      </c>
      <c r="I11014" s="22">
        <v>68755.0</v>
      </c>
      <c r="J11014" s="23">
        <f t="shared" si="3"/>
        <v>0.8664388045</v>
      </c>
      <c r="K11014" s="24" t="str">
        <f t="shared" si="4"/>
        <v>Target Not Meet</v>
      </c>
    </row>
    <row r="11015" ht="22.5" customHeight="1">
      <c r="A11015" s="18">
        <v>45816.0</v>
      </c>
      <c r="B11015" s="19" t="str">
        <f t="shared" si="1"/>
        <v>Jun</v>
      </c>
      <c r="C11015" s="20" t="s">
        <v>13</v>
      </c>
      <c r="D11015" s="19" t="s">
        <v>29</v>
      </c>
      <c r="E11015" s="19" t="s">
        <v>26</v>
      </c>
      <c r="F11015" s="21">
        <v>3.0</v>
      </c>
      <c r="G11015" s="22">
        <v>62373.0</v>
      </c>
      <c r="H11015" s="15" t="str">
        <f t="shared" si="2"/>
        <v>Medium Range</v>
      </c>
      <c r="I11015" s="22">
        <v>72057.0</v>
      </c>
      <c r="J11015" s="23">
        <f t="shared" si="3"/>
        <v>0.8656063949</v>
      </c>
      <c r="K11015" s="24" t="str">
        <f t="shared" si="4"/>
        <v>Target Not Meet</v>
      </c>
    </row>
    <row r="11016" ht="22.5" customHeight="1">
      <c r="A11016" s="18">
        <v>45816.0</v>
      </c>
      <c r="B11016" s="19" t="str">
        <f t="shared" si="1"/>
        <v>Jun</v>
      </c>
      <c r="C11016" s="20" t="s">
        <v>13</v>
      </c>
      <c r="D11016" s="19" t="s">
        <v>29</v>
      </c>
      <c r="E11016" s="19" t="s">
        <v>19</v>
      </c>
      <c r="F11016" s="21">
        <v>2.0</v>
      </c>
      <c r="G11016" s="22">
        <v>46648.0</v>
      </c>
      <c r="H11016" s="15" t="str">
        <f t="shared" si="2"/>
        <v>Base Range</v>
      </c>
      <c r="I11016" s="22">
        <v>52691.0</v>
      </c>
      <c r="J11016" s="23">
        <f t="shared" si="3"/>
        <v>0.8853124822</v>
      </c>
      <c r="K11016" s="24" t="str">
        <f t="shared" si="4"/>
        <v>Target Not Meet</v>
      </c>
    </row>
    <row r="11017" ht="22.5" customHeight="1">
      <c r="A11017" s="18">
        <v>45816.0</v>
      </c>
      <c r="B11017" s="19" t="str">
        <f t="shared" si="1"/>
        <v>Jun</v>
      </c>
      <c r="C11017" s="20" t="s">
        <v>13</v>
      </c>
      <c r="D11017" s="19" t="s">
        <v>18</v>
      </c>
      <c r="E11017" s="19" t="s">
        <v>38</v>
      </c>
      <c r="F11017" s="21">
        <v>3.0</v>
      </c>
      <c r="G11017" s="22">
        <v>72307.0</v>
      </c>
      <c r="H11017" s="15" t="str">
        <f t="shared" si="2"/>
        <v>High Range</v>
      </c>
      <c r="I11017" s="22">
        <v>53443.0</v>
      </c>
      <c r="J11017" s="23">
        <f t="shared" si="3"/>
        <v>1.352974197</v>
      </c>
      <c r="K11017" s="24" t="str">
        <f t="shared" si="4"/>
        <v>Over Achived</v>
      </c>
    </row>
    <row r="11018" ht="22.5" customHeight="1">
      <c r="A11018" s="18">
        <v>45816.0</v>
      </c>
      <c r="B11018" s="19" t="str">
        <f t="shared" si="1"/>
        <v>Jun</v>
      </c>
      <c r="C11018" s="20" t="s">
        <v>13</v>
      </c>
      <c r="D11018" s="19" t="s">
        <v>18</v>
      </c>
      <c r="E11018" s="19" t="s">
        <v>19</v>
      </c>
      <c r="F11018" s="21">
        <v>2.0</v>
      </c>
      <c r="G11018" s="22">
        <v>52789.0</v>
      </c>
      <c r="H11018" s="15" t="str">
        <f t="shared" si="2"/>
        <v>Medium Range</v>
      </c>
      <c r="I11018" s="22">
        <v>49687.0</v>
      </c>
      <c r="J11018" s="23">
        <f t="shared" si="3"/>
        <v>1.062430817</v>
      </c>
      <c r="K11018" s="24" t="str">
        <f t="shared" si="4"/>
        <v>Over Achived</v>
      </c>
    </row>
    <row r="11019" ht="22.5" customHeight="1">
      <c r="A11019" s="18">
        <v>45816.0</v>
      </c>
      <c r="B11019" s="19" t="str">
        <f t="shared" si="1"/>
        <v>Jun</v>
      </c>
      <c r="C11019" s="20" t="s">
        <v>13</v>
      </c>
      <c r="D11019" s="19" t="s">
        <v>18</v>
      </c>
      <c r="E11019" s="19" t="s">
        <v>68</v>
      </c>
      <c r="F11019" s="21">
        <v>2.0</v>
      </c>
      <c r="G11019" s="22">
        <v>48753.0</v>
      </c>
      <c r="H11019" s="15" t="str">
        <f t="shared" si="2"/>
        <v>Base Range</v>
      </c>
      <c r="I11019" s="22">
        <v>45150.0</v>
      </c>
      <c r="J11019" s="23">
        <f t="shared" si="3"/>
        <v>1.079800664</v>
      </c>
      <c r="K11019" s="24" t="str">
        <f t="shared" si="4"/>
        <v>Over Achived</v>
      </c>
    </row>
    <row r="11020" ht="22.5" customHeight="1">
      <c r="A11020" s="18">
        <v>45816.0</v>
      </c>
      <c r="B11020" s="19" t="str">
        <f t="shared" si="1"/>
        <v>Jun</v>
      </c>
      <c r="C11020" s="20" t="s">
        <v>13</v>
      </c>
      <c r="D11020" s="19" t="s">
        <v>14</v>
      </c>
      <c r="E11020" s="19" t="s">
        <v>63</v>
      </c>
      <c r="F11020" s="21">
        <v>1.0</v>
      </c>
      <c r="G11020" s="22">
        <v>17472.0</v>
      </c>
      <c r="H11020" s="15" t="str">
        <f t="shared" si="2"/>
        <v>Base Range</v>
      </c>
      <c r="I11020" s="22">
        <v>15513.0</v>
      </c>
      <c r="J11020" s="23">
        <f t="shared" si="3"/>
        <v>1.126281184</v>
      </c>
      <c r="K11020" s="24" t="str">
        <f t="shared" si="4"/>
        <v>Over Achived</v>
      </c>
    </row>
    <row r="11021" ht="22.5" customHeight="1">
      <c r="A11021" s="18">
        <v>45816.0</v>
      </c>
      <c r="B11021" s="19" t="str">
        <f t="shared" si="1"/>
        <v>Jun</v>
      </c>
      <c r="C11021" s="20" t="s">
        <v>13</v>
      </c>
      <c r="D11021" s="19" t="s">
        <v>14</v>
      </c>
      <c r="E11021" s="19" t="s">
        <v>34</v>
      </c>
      <c r="F11021" s="21">
        <v>4.0</v>
      </c>
      <c r="G11021" s="22">
        <v>96476.0</v>
      </c>
      <c r="H11021" s="15" t="str">
        <f t="shared" si="2"/>
        <v>Very High Range</v>
      </c>
      <c r="I11021" s="22">
        <v>79061.0</v>
      </c>
      <c r="J11021" s="23">
        <f t="shared" si="3"/>
        <v>1.220272954</v>
      </c>
      <c r="K11021" s="24" t="str">
        <f t="shared" si="4"/>
        <v>Over Achived</v>
      </c>
    </row>
    <row r="11022" ht="22.5" customHeight="1">
      <c r="A11022" s="18">
        <v>45816.0</v>
      </c>
      <c r="B11022" s="19" t="str">
        <f t="shared" si="1"/>
        <v>Jun</v>
      </c>
      <c r="C11022" s="20" t="s">
        <v>13</v>
      </c>
      <c r="D11022" s="19" t="s">
        <v>14</v>
      </c>
      <c r="E11022" s="19" t="s">
        <v>68</v>
      </c>
      <c r="F11022" s="21">
        <v>2.0</v>
      </c>
      <c r="G11022" s="22">
        <v>46091.0</v>
      </c>
      <c r="H11022" s="15" t="str">
        <f t="shared" si="2"/>
        <v>Base Range</v>
      </c>
      <c r="I11022" s="22">
        <v>36343.0</v>
      </c>
      <c r="J11022" s="23">
        <f t="shared" si="3"/>
        <v>1.268222216</v>
      </c>
      <c r="K11022" s="24" t="str">
        <f t="shared" si="4"/>
        <v>Over Achived</v>
      </c>
    </row>
    <row r="11023" ht="22.5" customHeight="1">
      <c r="A11023" s="18">
        <v>45816.0</v>
      </c>
      <c r="B11023" s="19" t="str">
        <f t="shared" si="1"/>
        <v>Jun</v>
      </c>
      <c r="C11023" s="20" t="s">
        <v>92</v>
      </c>
      <c r="D11023" s="19" t="s">
        <v>93</v>
      </c>
      <c r="E11023" s="19" t="s">
        <v>19</v>
      </c>
      <c r="F11023" s="21">
        <v>3.0</v>
      </c>
      <c r="G11023" s="22">
        <v>69976.0</v>
      </c>
      <c r="H11023" s="15" t="str">
        <f t="shared" si="2"/>
        <v>Medium Range</v>
      </c>
      <c r="I11023" s="22">
        <v>84195.0</v>
      </c>
      <c r="J11023" s="23">
        <f t="shared" si="3"/>
        <v>0.8311182374</v>
      </c>
      <c r="K11023" s="24" t="str">
        <f t="shared" si="4"/>
        <v>Target Not Meet</v>
      </c>
    </row>
    <row r="11024" ht="22.5" customHeight="1">
      <c r="A11024" s="18">
        <v>45816.0</v>
      </c>
      <c r="B11024" s="19" t="str">
        <f t="shared" si="1"/>
        <v>Jun</v>
      </c>
      <c r="C11024" s="20" t="s">
        <v>57</v>
      </c>
      <c r="D11024" s="19" t="s">
        <v>85</v>
      </c>
      <c r="E11024" s="19" t="s">
        <v>19</v>
      </c>
      <c r="F11024" s="21">
        <v>2.0</v>
      </c>
      <c r="G11024" s="22">
        <v>39507.0</v>
      </c>
      <c r="H11024" s="15" t="str">
        <f t="shared" si="2"/>
        <v>Base Range</v>
      </c>
      <c r="I11024" s="22">
        <v>47589.0</v>
      </c>
      <c r="J11024" s="23">
        <f t="shared" si="3"/>
        <v>0.8301708378</v>
      </c>
      <c r="K11024" s="24" t="str">
        <f t="shared" si="4"/>
        <v>Target Not Meet</v>
      </c>
    </row>
    <row r="11025" ht="22.5" customHeight="1">
      <c r="A11025" s="18">
        <v>45816.0</v>
      </c>
      <c r="B11025" s="19" t="str">
        <f t="shared" si="1"/>
        <v>Jun</v>
      </c>
      <c r="C11025" s="20" t="s">
        <v>13</v>
      </c>
      <c r="D11025" s="19" t="s">
        <v>37</v>
      </c>
      <c r="E11025" s="19" t="s">
        <v>23</v>
      </c>
      <c r="F11025" s="21">
        <v>2.0</v>
      </c>
      <c r="G11025" s="22">
        <v>45646.0</v>
      </c>
      <c r="H11025" s="15" t="str">
        <f t="shared" si="2"/>
        <v>Base Range</v>
      </c>
      <c r="I11025" s="22">
        <v>51622.0</v>
      </c>
      <c r="J11025" s="23">
        <f t="shared" si="3"/>
        <v>0.8842354035</v>
      </c>
      <c r="K11025" s="24" t="str">
        <f t="shared" si="4"/>
        <v>Target Not Meet</v>
      </c>
    </row>
    <row r="11026" ht="22.5" customHeight="1">
      <c r="A11026" s="18">
        <v>45816.0</v>
      </c>
      <c r="B11026" s="19" t="str">
        <f t="shared" si="1"/>
        <v>Jun</v>
      </c>
      <c r="C11026" s="20" t="s">
        <v>57</v>
      </c>
      <c r="D11026" s="19" t="s">
        <v>85</v>
      </c>
      <c r="E11026" s="19" t="s">
        <v>9</v>
      </c>
      <c r="F11026" s="21">
        <v>2.0</v>
      </c>
      <c r="G11026" s="22">
        <v>74145.0</v>
      </c>
      <c r="H11026" s="15" t="str">
        <f t="shared" si="2"/>
        <v>High Range</v>
      </c>
      <c r="I11026" s="22">
        <v>83896.0</v>
      </c>
      <c r="J11026" s="23">
        <f t="shared" si="3"/>
        <v>0.8837727663</v>
      </c>
      <c r="K11026" s="24" t="str">
        <f t="shared" si="4"/>
        <v>Target Not Meet</v>
      </c>
    </row>
    <row r="11027" ht="22.5" customHeight="1">
      <c r="A11027" s="18">
        <v>45816.0</v>
      </c>
      <c r="B11027" s="19" t="str">
        <f t="shared" si="1"/>
        <v>Jun</v>
      </c>
      <c r="C11027" s="20" t="s">
        <v>13</v>
      </c>
      <c r="D11027" s="19" t="s">
        <v>169</v>
      </c>
      <c r="E11027" s="19" t="s">
        <v>26</v>
      </c>
      <c r="F11027" s="21">
        <v>3.0</v>
      </c>
      <c r="G11027" s="22">
        <v>75375.0</v>
      </c>
      <c r="H11027" s="15" t="str">
        <f t="shared" si="2"/>
        <v>High Range</v>
      </c>
      <c r="I11027" s="22">
        <v>93089.0</v>
      </c>
      <c r="J11027" s="23">
        <f t="shared" si="3"/>
        <v>0.8097089882</v>
      </c>
      <c r="K11027" s="24" t="str">
        <f t="shared" si="4"/>
        <v>Target Not Meet</v>
      </c>
    </row>
    <row r="11028" ht="22.5" customHeight="1">
      <c r="A11028" s="18">
        <v>45816.0</v>
      </c>
      <c r="B11028" s="19" t="str">
        <f t="shared" si="1"/>
        <v>Jun</v>
      </c>
      <c r="C11028" s="20" t="s">
        <v>92</v>
      </c>
      <c r="D11028" s="19" t="s">
        <v>93</v>
      </c>
      <c r="E11028" s="19" t="s">
        <v>19</v>
      </c>
      <c r="F11028" s="21">
        <v>2.0</v>
      </c>
      <c r="G11028" s="22">
        <v>70885.0</v>
      </c>
      <c r="H11028" s="15" t="str">
        <f t="shared" si="2"/>
        <v>High Range</v>
      </c>
      <c r="I11028" s="22">
        <v>85313.0</v>
      </c>
      <c r="J11028" s="23">
        <f t="shared" si="3"/>
        <v>0.8308815773</v>
      </c>
      <c r="K11028" s="24" t="str">
        <f t="shared" si="4"/>
        <v>Target Not Meet</v>
      </c>
    </row>
    <row r="11029" ht="22.5" customHeight="1">
      <c r="A11029" s="18">
        <v>45816.0</v>
      </c>
      <c r="B11029" s="19" t="str">
        <f t="shared" si="1"/>
        <v>Jun</v>
      </c>
      <c r="C11029" s="20" t="s">
        <v>57</v>
      </c>
      <c r="D11029" s="19" t="s">
        <v>85</v>
      </c>
      <c r="E11029" s="19" t="s">
        <v>19</v>
      </c>
      <c r="F11029" s="21">
        <v>2.0</v>
      </c>
      <c r="G11029" s="22">
        <v>40857.0</v>
      </c>
      <c r="H11029" s="15" t="str">
        <f t="shared" si="2"/>
        <v>Base Range</v>
      </c>
      <c r="I11029" s="22">
        <v>51801.0</v>
      </c>
      <c r="J11029" s="23">
        <f t="shared" si="3"/>
        <v>0.7887299473</v>
      </c>
      <c r="K11029" s="24" t="str">
        <f t="shared" si="4"/>
        <v>Target Not Meet</v>
      </c>
    </row>
    <row r="11030" ht="22.5" customHeight="1">
      <c r="A11030" s="18">
        <v>45816.0</v>
      </c>
      <c r="B11030" s="19" t="str">
        <f t="shared" si="1"/>
        <v>Jun</v>
      </c>
      <c r="C11030" s="20" t="s">
        <v>57</v>
      </c>
      <c r="D11030" s="19" t="s">
        <v>85</v>
      </c>
      <c r="E11030" s="19" t="s">
        <v>26</v>
      </c>
      <c r="F11030" s="21">
        <v>2.0</v>
      </c>
      <c r="G11030" s="22">
        <v>48921.0</v>
      </c>
      <c r="H11030" s="15" t="str">
        <f t="shared" si="2"/>
        <v>Base Range</v>
      </c>
      <c r="I11030" s="22">
        <v>63070.0</v>
      </c>
      <c r="J11030" s="23">
        <f t="shared" si="3"/>
        <v>0.7756619629</v>
      </c>
      <c r="K11030" s="24" t="str">
        <f t="shared" si="4"/>
        <v>Target Not Meet</v>
      </c>
    </row>
    <row r="11031" ht="22.5" customHeight="1">
      <c r="A11031" s="18">
        <v>45816.0</v>
      </c>
      <c r="B11031" s="19" t="str">
        <f t="shared" si="1"/>
        <v>Jun</v>
      </c>
      <c r="C11031" s="20" t="s">
        <v>57</v>
      </c>
      <c r="D11031" s="19" t="s">
        <v>85</v>
      </c>
      <c r="E11031" s="19" t="s">
        <v>9</v>
      </c>
      <c r="F11031" s="21">
        <v>3.0</v>
      </c>
      <c r="G11031" s="22">
        <v>64756.0</v>
      </c>
      <c r="H11031" s="15" t="str">
        <f t="shared" si="2"/>
        <v>Medium Range</v>
      </c>
      <c r="I11031" s="22">
        <v>74189.0</v>
      </c>
      <c r="J11031" s="23">
        <f t="shared" si="3"/>
        <v>0.8728517705</v>
      </c>
      <c r="K11031" s="24" t="str">
        <f t="shared" si="4"/>
        <v>Target Not Meet</v>
      </c>
    </row>
    <row r="11032" ht="22.5" customHeight="1">
      <c r="A11032" s="18">
        <v>45816.0</v>
      </c>
      <c r="B11032" s="19" t="str">
        <f t="shared" si="1"/>
        <v>Jun</v>
      </c>
      <c r="C11032" s="20" t="s">
        <v>57</v>
      </c>
      <c r="D11032" s="19" t="s">
        <v>80</v>
      </c>
      <c r="E11032" s="19" t="s">
        <v>34</v>
      </c>
      <c r="F11032" s="21">
        <v>2.0</v>
      </c>
      <c r="G11032" s="22">
        <v>64113.0</v>
      </c>
      <c r="H11032" s="15" t="str">
        <f t="shared" si="2"/>
        <v>Medium Range</v>
      </c>
      <c r="I11032" s="22">
        <v>69253.0</v>
      </c>
      <c r="J11032" s="23">
        <f t="shared" si="3"/>
        <v>0.9257793886</v>
      </c>
      <c r="K11032" s="24" t="str">
        <f t="shared" si="4"/>
        <v>Target Not Meet</v>
      </c>
    </row>
    <row r="11033" ht="22.5" customHeight="1">
      <c r="A11033" s="18">
        <v>45816.0</v>
      </c>
      <c r="B11033" s="19" t="str">
        <f t="shared" si="1"/>
        <v>Jun</v>
      </c>
      <c r="C11033" s="20" t="s">
        <v>57</v>
      </c>
      <c r="D11033" s="19" t="s">
        <v>80</v>
      </c>
      <c r="E11033" s="19" t="s">
        <v>19</v>
      </c>
      <c r="F11033" s="21">
        <v>2.0</v>
      </c>
      <c r="G11033" s="22">
        <v>42505.0</v>
      </c>
      <c r="H11033" s="15" t="str">
        <f t="shared" si="2"/>
        <v>Base Range</v>
      </c>
      <c r="I11033" s="22">
        <v>50926.0</v>
      </c>
      <c r="J11033" s="23">
        <f t="shared" si="3"/>
        <v>0.8346424223</v>
      </c>
      <c r="K11033" s="24" t="str">
        <f t="shared" si="4"/>
        <v>Target Not Meet</v>
      </c>
    </row>
    <row r="11034" ht="22.5" customHeight="1">
      <c r="A11034" s="18">
        <v>45816.0</v>
      </c>
      <c r="B11034" s="19" t="str">
        <f t="shared" si="1"/>
        <v>Jun</v>
      </c>
      <c r="C11034" s="20" t="s">
        <v>57</v>
      </c>
      <c r="D11034" s="19" t="s">
        <v>80</v>
      </c>
      <c r="E11034" s="19" t="s">
        <v>34</v>
      </c>
      <c r="F11034" s="21">
        <v>3.0</v>
      </c>
      <c r="G11034" s="22">
        <v>74205.0</v>
      </c>
      <c r="H11034" s="15" t="str">
        <f t="shared" si="2"/>
        <v>High Range</v>
      </c>
      <c r="I11034" s="22">
        <v>89439.0</v>
      </c>
      <c r="J11034" s="23">
        <f t="shared" si="3"/>
        <v>0.8296716198</v>
      </c>
      <c r="K11034" s="24" t="str">
        <f t="shared" si="4"/>
        <v>Target Not Meet</v>
      </c>
    </row>
    <row r="11035" ht="22.5" customHeight="1">
      <c r="A11035" s="18">
        <v>45816.0</v>
      </c>
      <c r="B11035" s="19" t="str">
        <f t="shared" si="1"/>
        <v>Jun</v>
      </c>
      <c r="C11035" s="20" t="s">
        <v>57</v>
      </c>
      <c r="D11035" s="19" t="s">
        <v>71</v>
      </c>
      <c r="E11035" s="19" t="s">
        <v>34</v>
      </c>
      <c r="F11035" s="21">
        <v>3.0</v>
      </c>
      <c r="G11035" s="22">
        <v>74223.0</v>
      </c>
      <c r="H11035" s="15" t="str">
        <f t="shared" si="2"/>
        <v>High Range</v>
      </c>
      <c r="I11035" s="22">
        <v>90658.0</v>
      </c>
      <c r="J11035" s="23">
        <f t="shared" si="3"/>
        <v>0.8187142889</v>
      </c>
      <c r="K11035" s="24" t="str">
        <f t="shared" si="4"/>
        <v>Target Not Meet</v>
      </c>
    </row>
    <row r="11036" ht="22.5" customHeight="1">
      <c r="A11036" s="18">
        <v>45816.0</v>
      </c>
      <c r="B11036" s="19" t="str">
        <f t="shared" si="1"/>
        <v>Jun</v>
      </c>
      <c r="C11036" s="20" t="s">
        <v>57</v>
      </c>
      <c r="D11036" s="19" t="s">
        <v>71</v>
      </c>
      <c r="E11036" s="19" t="s">
        <v>19</v>
      </c>
      <c r="F11036" s="21">
        <v>1.0</v>
      </c>
      <c r="G11036" s="22">
        <v>38652.0</v>
      </c>
      <c r="H11036" s="15" t="str">
        <f t="shared" si="2"/>
        <v>Base Range</v>
      </c>
      <c r="I11036" s="22">
        <v>48142.0</v>
      </c>
      <c r="J11036" s="23">
        <f t="shared" si="3"/>
        <v>0.8028748286</v>
      </c>
      <c r="K11036" s="24" t="str">
        <f t="shared" si="4"/>
        <v>Target Not Meet</v>
      </c>
    </row>
    <row r="11037" ht="22.5" customHeight="1">
      <c r="A11037" s="18">
        <v>45816.0</v>
      </c>
      <c r="B11037" s="19" t="str">
        <f t="shared" si="1"/>
        <v>Jun</v>
      </c>
      <c r="C11037" s="20" t="s">
        <v>57</v>
      </c>
      <c r="D11037" s="25" t="s">
        <v>62</v>
      </c>
      <c r="E11037" s="19" t="s">
        <v>68</v>
      </c>
      <c r="F11037" s="21">
        <v>1.0</v>
      </c>
      <c r="G11037" s="22">
        <v>37327.0</v>
      </c>
      <c r="H11037" s="15" t="str">
        <f t="shared" si="2"/>
        <v>Base Range</v>
      </c>
      <c r="I11037" s="22">
        <v>32408.0</v>
      </c>
      <c r="J11037" s="23">
        <f t="shared" si="3"/>
        <v>1.15178351</v>
      </c>
      <c r="K11037" s="24" t="str">
        <f t="shared" si="4"/>
        <v>Over Achived</v>
      </c>
    </row>
    <row r="11038" ht="22.5" customHeight="1">
      <c r="A11038" s="18">
        <v>45816.0</v>
      </c>
      <c r="B11038" s="19" t="str">
        <f t="shared" si="1"/>
        <v>Jun</v>
      </c>
      <c r="C11038" s="20" t="s">
        <v>57</v>
      </c>
      <c r="D11038" s="25" t="s">
        <v>62</v>
      </c>
      <c r="E11038" s="19" t="s">
        <v>68</v>
      </c>
      <c r="F11038" s="21">
        <v>1.0</v>
      </c>
      <c r="G11038" s="22">
        <v>34652.0</v>
      </c>
      <c r="H11038" s="15" t="str">
        <f t="shared" si="2"/>
        <v>Base Range</v>
      </c>
      <c r="I11038" s="22">
        <v>31199.0</v>
      </c>
      <c r="J11038" s="23">
        <f t="shared" si="3"/>
        <v>1.110676624</v>
      </c>
      <c r="K11038" s="24" t="str">
        <f t="shared" si="4"/>
        <v>Over Achived</v>
      </c>
    </row>
    <row r="11039" ht="22.5" customHeight="1">
      <c r="A11039" s="18">
        <v>45816.0</v>
      </c>
      <c r="B11039" s="19" t="str">
        <f t="shared" si="1"/>
        <v>Jun</v>
      </c>
      <c r="C11039" s="20" t="s">
        <v>57</v>
      </c>
      <c r="D11039" s="19" t="s">
        <v>58</v>
      </c>
      <c r="E11039" s="19" t="s">
        <v>68</v>
      </c>
      <c r="F11039" s="21">
        <v>1.0</v>
      </c>
      <c r="G11039" s="22">
        <v>29492.0</v>
      </c>
      <c r="H11039" s="15" t="str">
        <f t="shared" si="2"/>
        <v>Base Range</v>
      </c>
      <c r="I11039" s="22">
        <v>21629.0</v>
      </c>
      <c r="J11039" s="23">
        <f t="shared" si="3"/>
        <v>1.363539692</v>
      </c>
      <c r="K11039" s="24" t="str">
        <f t="shared" si="4"/>
        <v>Over Achived</v>
      </c>
    </row>
    <row r="11040" ht="22.5" customHeight="1">
      <c r="A11040" s="18">
        <v>45816.0</v>
      </c>
      <c r="B11040" s="19" t="str">
        <f t="shared" si="1"/>
        <v>Jun</v>
      </c>
      <c r="C11040" s="20" t="s">
        <v>57</v>
      </c>
      <c r="D11040" s="19" t="s">
        <v>58</v>
      </c>
      <c r="E11040" s="19" t="s">
        <v>68</v>
      </c>
      <c r="F11040" s="21">
        <v>2.0</v>
      </c>
      <c r="G11040" s="22">
        <v>35530.0</v>
      </c>
      <c r="H11040" s="15" t="str">
        <f t="shared" si="2"/>
        <v>Base Range</v>
      </c>
      <c r="I11040" s="22">
        <v>33003.0</v>
      </c>
      <c r="J11040" s="23">
        <f t="shared" si="3"/>
        <v>1.076568797</v>
      </c>
      <c r="K11040" s="24" t="str">
        <f t="shared" si="4"/>
        <v>Over Achived</v>
      </c>
    </row>
    <row r="11041" ht="22.5" customHeight="1">
      <c r="A11041" s="18">
        <v>45816.0</v>
      </c>
      <c r="B11041" s="19" t="str">
        <f t="shared" si="1"/>
        <v>Jun</v>
      </c>
      <c r="C11041" s="20" t="s">
        <v>57</v>
      </c>
      <c r="D11041" s="19" t="s">
        <v>58</v>
      </c>
      <c r="E11041" s="19" t="s">
        <v>19</v>
      </c>
      <c r="F11041" s="21">
        <v>2.0</v>
      </c>
      <c r="G11041" s="22">
        <v>34914.0</v>
      </c>
      <c r="H11041" s="15" t="str">
        <f t="shared" si="2"/>
        <v>Base Range</v>
      </c>
      <c r="I11041" s="22">
        <v>27467.0</v>
      </c>
      <c r="J11041" s="23">
        <f t="shared" si="3"/>
        <v>1.27112535</v>
      </c>
      <c r="K11041" s="24" t="str">
        <f t="shared" si="4"/>
        <v>Over Achived</v>
      </c>
    </row>
    <row r="11042" ht="22.5" customHeight="1">
      <c r="A11042" s="18">
        <v>45816.0</v>
      </c>
      <c r="B11042" s="19" t="str">
        <f t="shared" si="1"/>
        <v>Jun</v>
      </c>
      <c r="C11042" s="20" t="s">
        <v>13</v>
      </c>
      <c r="D11042" s="19" t="s">
        <v>169</v>
      </c>
      <c r="E11042" s="19" t="s">
        <v>63</v>
      </c>
      <c r="F11042" s="21">
        <v>4.0</v>
      </c>
      <c r="G11042" s="22">
        <v>83418.0</v>
      </c>
      <c r="H11042" s="15" t="str">
        <f t="shared" si="2"/>
        <v>High Range</v>
      </c>
      <c r="I11042" s="22">
        <v>94953.0</v>
      </c>
      <c r="J11042" s="23">
        <f t="shared" si="3"/>
        <v>0.8785188462</v>
      </c>
      <c r="K11042" s="24" t="str">
        <f t="shared" si="4"/>
        <v>Target Not Meet</v>
      </c>
    </row>
    <row r="11043" ht="22.5" customHeight="1">
      <c r="A11043" s="18">
        <v>45816.0</v>
      </c>
      <c r="B11043" s="19" t="str">
        <f t="shared" si="1"/>
        <v>Jun</v>
      </c>
      <c r="C11043" s="20" t="s">
        <v>13</v>
      </c>
      <c r="D11043" s="19" t="s">
        <v>169</v>
      </c>
      <c r="E11043" s="19" t="s">
        <v>19</v>
      </c>
      <c r="F11043" s="21">
        <v>2.0</v>
      </c>
      <c r="G11043" s="22">
        <v>60828.0</v>
      </c>
      <c r="H11043" s="15" t="str">
        <f t="shared" si="2"/>
        <v>Medium Range</v>
      </c>
      <c r="I11043" s="22">
        <v>74570.0</v>
      </c>
      <c r="J11043" s="23">
        <f t="shared" si="3"/>
        <v>0.8157167762</v>
      </c>
      <c r="K11043" s="24" t="str">
        <f t="shared" si="4"/>
        <v>Target Not Meet</v>
      </c>
    </row>
    <row r="11044" ht="22.5" customHeight="1">
      <c r="A11044" s="18">
        <v>45816.0</v>
      </c>
      <c r="B11044" s="19" t="str">
        <f t="shared" si="1"/>
        <v>Jun</v>
      </c>
      <c r="C11044" s="20" t="s">
        <v>92</v>
      </c>
      <c r="D11044" s="19" t="s">
        <v>93</v>
      </c>
      <c r="E11044" s="19" t="s">
        <v>26</v>
      </c>
      <c r="F11044" s="21">
        <v>4.0</v>
      </c>
      <c r="G11044" s="22">
        <v>85280.0</v>
      </c>
      <c r="H11044" s="15" t="str">
        <f t="shared" si="2"/>
        <v>High Range</v>
      </c>
      <c r="I11044" s="22">
        <v>96576.0</v>
      </c>
      <c r="J11044" s="23">
        <f t="shared" si="3"/>
        <v>0.8830351226</v>
      </c>
      <c r="K11044" s="24" t="str">
        <f t="shared" si="4"/>
        <v>Target Not Meet</v>
      </c>
    </row>
    <row r="11045" ht="22.5" customHeight="1">
      <c r="A11045" s="18">
        <v>45816.0</v>
      </c>
      <c r="B11045" s="19" t="str">
        <f t="shared" si="1"/>
        <v>Jun</v>
      </c>
      <c r="C11045" s="20" t="s">
        <v>13</v>
      </c>
      <c r="D11045" s="19" t="s">
        <v>29</v>
      </c>
      <c r="E11045" s="19" t="s">
        <v>9</v>
      </c>
      <c r="F11045" s="21">
        <v>4.0</v>
      </c>
      <c r="G11045" s="22">
        <v>94637.0</v>
      </c>
      <c r="H11045" s="15" t="str">
        <f t="shared" si="2"/>
        <v>Very High Range</v>
      </c>
      <c r="I11045" s="22">
        <v>117984.0</v>
      </c>
      <c r="J11045" s="23">
        <f t="shared" si="3"/>
        <v>0.8021172362</v>
      </c>
      <c r="K11045" s="24" t="str">
        <f t="shared" si="4"/>
        <v>Target Not Meet</v>
      </c>
    </row>
    <row r="11046" ht="22.5" customHeight="1">
      <c r="A11046" s="18">
        <v>45816.0</v>
      </c>
      <c r="B11046" s="19" t="str">
        <f t="shared" si="1"/>
        <v>Jun</v>
      </c>
      <c r="C11046" s="20" t="s">
        <v>92</v>
      </c>
      <c r="D11046" s="19" t="s">
        <v>93</v>
      </c>
      <c r="E11046" s="19" t="s">
        <v>19</v>
      </c>
      <c r="F11046" s="21">
        <v>3.0</v>
      </c>
      <c r="G11046" s="22">
        <v>82849.0</v>
      </c>
      <c r="H11046" s="15" t="str">
        <f t="shared" si="2"/>
        <v>High Range</v>
      </c>
      <c r="I11046" s="22">
        <v>87511.0</v>
      </c>
      <c r="J11046" s="23">
        <f t="shared" si="3"/>
        <v>0.9467266972</v>
      </c>
      <c r="K11046" s="24" t="str">
        <f t="shared" si="4"/>
        <v>Target Not Meet</v>
      </c>
    </row>
    <row r="11047" ht="22.5" customHeight="1">
      <c r="A11047" s="18">
        <v>45816.0</v>
      </c>
      <c r="B11047" s="19" t="str">
        <f t="shared" si="1"/>
        <v>Jun</v>
      </c>
      <c r="C11047" s="20" t="s">
        <v>7</v>
      </c>
      <c r="D11047" s="19" t="s">
        <v>126</v>
      </c>
      <c r="E11047" s="19" t="s">
        <v>23</v>
      </c>
      <c r="F11047" s="21">
        <v>3.0</v>
      </c>
      <c r="G11047" s="22">
        <v>92660.0</v>
      </c>
      <c r="H11047" s="15" t="str">
        <f t="shared" si="2"/>
        <v>Very High Range</v>
      </c>
      <c r="I11047" s="22">
        <v>78038.0</v>
      </c>
      <c r="J11047" s="23">
        <f t="shared" si="3"/>
        <v>1.187370256</v>
      </c>
      <c r="K11047" s="24" t="str">
        <f t="shared" si="4"/>
        <v>Over Achived</v>
      </c>
    </row>
    <row r="11048" ht="22.5" customHeight="1">
      <c r="A11048" s="18">
        <v>45816.0</v>
      </c>
      <c r="B11048" s="19" t="str">
        <f t="shared" si="1"/>
        <v>Jun</v>
      </c>
      <c r="C11048" s="20" t="s">
        <v>7</v>
      </c>
      <c r="D11048" s="19" t="s">
        <v>126</v>
      </c>
      <c r="E11048" s="19" t="s">
        <v>23</v>
      </c>
      <c r="F11048" s="21">
        <v>3.0</v>
      </c>
      <c r="G11048" s="22">
        <v>95275.0</v>
      </c>
      <c r="H11048" s="15" t="str">
        <f t="shared" si="2"/>
        <v>Very High Range</v>
      </c>
      <c r="I11048" s="22">
        <v>70471.0</v>
      </c>
      <c r="J11048" s="23">
        <f t="shared" si="3"/>
        <v>1.351974571</v>
      </c>
      <c r="K11048" s="24" t="str">
        <f t="shared" si="4"/>
        <v>Over Achived</v>
      </c>
    </row>
    <row r="11049" ht="22.5" customHeight="1">
      <c r="A11049" s="18">
        <v>45816.0</v>
      </c>
      <c r="B11049" s="19" t="str">
        <f t="shared" si="1"/>
        <v>Jun</v>
      </c>
      <c r="C11049" s="20" t="s">
        <v>7</v>
      </c>
      <c r="D11049" s="19" t="s">
        <v>126</v>
      </c>
      <c r="E11049" s="19" t="s">
        <v>26</v>
      </c>
      <c r="F11049" s="21">
        <v>8.0</v>
      </c>
      <c r="G11049" s="22">
        <v>221071.0</v>
      </c>
      <c r="H11049" s="15" t="str">
        <f t="shared" si="2"/>
        <v>Very High Range</v>
      </c>
      <c r="I11049" s="22">
        <v>206950.0</v>
      </c>
      <c r="J11049" s="23">
        <f t="shared" si="3"/>
        <v>1.068233873</v>
      </c>
      <c r="K11049" s="24" t="str">
        <f t="shared" si="4"/>
        <v>Over Achived</v>
      </c>
    </row>
    <row r="11050" ht="22.5" customHeight="1">
      <c r="A11050" s="18">
        <v>45816.0</v>
      </c>
      <c r="B11050" s="19" t="str">
        <f t="shared" si="1"/>
        <v>Jun</v>
      </c>
      <c r="C11050" s="20" t="s">
        <v>7</v>
      </c>
      <c r="D11050" s="19" t="s">
        <v>126</v>
      </c>
      <c r="E11050" s="19" t="s">
        <v>9</v>
      </c>
      <c r="F11050" s="21">
        <v>6.0</v>
      </c>
      <c r="G11050" s="22">
        <v>180031.0</v>
      </c>
      <c r="H11050" s="15" t="str">
        <f t="shared" si="2"/>
        <v>Very High Range</v>
      </c>
      <c r="I11050" s="22">
        <v>160289.0</v>
      </c>
      <c r="J11050" s="23">
        <f t="shared" si="3"/>
        <v>1.123165033</v>
      </c>
      <c r="K11050" s="24" t="str">
        <f t="shared" si="4"/>
        <v>Over Achived</v>
      </c>
    </row>
    <row r="11051" ht="22.5" customHeight="1">
      <c r="A11051" s="18">
        <v>45816.0</v>
      </c>
      <c r="B11051" s="19" t="str">
        <f t="shared" si="1"/>
        <v>Jun</v>
      </c>
      <c r="C11051" s="20" t="s">
        <v>7</v>
      </c>
      <c r="D11051" s="19" t="s">
        <v>126</v>
      </c>
      <c r="E11051" s="19" t="s">
        <v>68</v>
      </c>
      <c r="F11051" s="21">
        <v>3.0</v>
      </c>
      <c r="G11051" s="22">
        <v>70893.0</v>
      </c>
      <c r="H11051" s="15" t="str">
        <f t="shared" si="2"/>
        <v>High Range</v>
      </c>
      <c r="I11051" s="22">
        <v>56387.0</v>
      </c>
      <c r="J11051" s="23">
        <f t="shared" si="3"/>
        <v>1.257257879</v>
      </c>
      <c r="K11051" s="24" t="str">
        <f t="shared" si="4"/>
        <v>Over Achived</v>
      </c>
    </row>
    <row r="11052" ht="22.5" customHeight="1">
      <c r="A11052" s="18">
        <v>45816.0</v>
      </c>
      <c r="B11052" s="19" t="str">
        <f t="shared" si="1"/>
        <v>Jun</v>
      </c>
      <c r="C11052" s="20" t="s">
        <v>7</v>
      </c>
      <c r="D11052" s="19" t="s">
        <v>118</v>
      </c>
      <c r="E11052" s="19" t="s">
        <v>23</v>
      </c>
      <c r="F11052" s="21">
        <v>4.0</v>
      </c>
      <c r="G11052" s="22">
        <v>98652.0</v>
      </c>
      <c r="H11052" s="15" t="str">
        <f t="shared" si="2"/>
        <v>Very High Range</v>
      </c>
      <c r="I11052" s="22">
        <v>73920.0</v>
      </c>
      <c r="J11052" s="23">
        <f t="shared" si="3"/>
        <v>1.334577922</v>
      </c>
      <c r="K11052" s="24" t="str">
        <f t="shared" si="4"/>
        <v>Over Achived</v>
      </c>
    </row>
    <row r="11053" ht="22.5" customHeight="1">
      <c r="A11053" s="18">
        <v>45816.0</v>
      </c>
      <c r="B11053" s="19" t="str">
        <f t="shared" si="1"/>
        <v>Jun</v>
      </c>
      <c r="C11053" s="20" t="s">
        <v>7</v>
      </c>
      <c r="D11053" s="19" t="s">
        <v>118</v>
      </c>
      <c r="E11053" s="19" t="s">
        <v>19</v>
      </c>
      <c r="F11053" s="21">
        <v>4.0</v>
      </c>
      <c r="G11053" s="22">
        <v>82273.0</v>
      </c>
      <c r="H11053" s="15" t="str">
        <f t="shared" si="2"/>
        <v>High Range</v>
      </c>
      <c r="I11053" s="22">
        <v>72586.0</v>
      </c>
      <c r="J11053" s="23">
        <f t="shared" si="3"/>
        <v>1.133455487</v>
      </c>
      <c r="K11053" s="24" t="str">
        <f t="shared" si="4"/>
        <v>Over Achived</v>
      </c>
    </row>
    <row r="11054" ht="22.5" customHeight="1">
      <c r="A11054" s="18">
        <v>45816.0</v>
      </c>
      <c r="B11054" s="19" t="str">
        <f t="shared" si="1"/>
        <v>Jun</v>
      </c>
      <c r="C11054" s="20" t="s">
        <v>7</v>
      </c>
      <c r="D11054" s="19" t="s">
        <v>106</v>
      </c>
      <c r="E11054" s="19" t="s">
        <v>23</v>
      </c>
      <c r="F11054" s="21">
        <v>3.0</v>
      </c>
      <c r="G11054" s="22">
        <v>93643.0</v>
      </c>
      <c r="H11054" s="15" t="str">
        <f t="shared" si="2"/>
        <v>Very High Range</v>
      </c>
      <c r="I11054" s="22">
        <v>75311.0</v>
      </c>
      <c r="J11054" s="23">
        <f t="shared" si="3"/>
        <v>1.243417296</v>
      </c>
      <c r="K11054" s="24" t="str">
        <f t="shared" si="4"/>
        <v>Over Achived</v>
      </c>
    </row>
    <row r="11055" ht="22.5" customHeight="1">
      <c r="A11055" s="18">
        <v>45816.0</v>
      </c>
      <c r="B11055" s="19" t="str">
        <f t="shared" si="1"/>
        <v>Jun</v>
      </c>
      <c r="C11055" s="20" t="s">
        <v>7</v>
      </c>
      <c r="D11055" s="19" t="s">
        <v>106</v>
      </c>
      <c r="E11055" s="19" t="s">
        <v>68</v>
      </c>
      <c r="F11055" s="21">
        <v>3.0</v>
      </c>
      <c r="G11055" s="22">
        <v>73275.0</v>
      </c>
      <c r="H11055" s="15" t="str">
        <f t="shared" si="2"/>
        <v>High Range</v>
      </c>
      <c r="I11055" s="22">
        <v>56931.0</v>
      </c>
      <c r="J11055" s="23">
        <f t="shared" si="3"/>
        <v>1.287084365</v>
      </c>
      <c r="K11055" s="24" t="str">
        <f t="shared" si="4"/>
        <v>Over Achived</v>
      </c>
    </row>
    <row r="11056" ht="22.5" customHeight="1">
      <c r="A11056" s="18">
        <v>45816.0</v>
      </c>
      <c r="B11056" s="19" t="str">
        <f t="shared" si="1"/>
        <v>Jun</v>
      </c>
      <c r="C11056" s="20" t="s">
        <v>7</v>
      </c>
      <c r="D11056" s="19" t="s">
        <v>106</v>
      </c>
      <c r="E11056" s="19" t="s">
        <v>38</v>
      </c>
      <c r="F11056" s="21">
        <v>4.0</v>
      </c>
      <c r="G11056" s="22">
        <v>117705.0</v>
      </c>
      <c r="H11056" s="15" t="str">
        <f t="shared" si="2"/>
        <v>Very High Range</v>
      </c>
      <c r="I11056" s="22">
        <v>110897.0</v>
      </c>
      <c r="J11056" s="23">
        <f t="shared" si="3"/>
        <v>1.061390299</v>
      </c>
      <c r="K11056" s="24" t="str">
        <f t="shared" si="4"/>
        <v>Over Achived</v>
      </c>
    </row>
    <row r="11057" ht="22.5" customHeight="1">
      <c r="A11057" s="18">
        <v>45816.0</v>
      </c>
      <c r="B11057" s="19" t="str">
        <f t="shared" si="1"/>
        <v>Jun</v>
      </c>
      <c r="C11057" s="20" t="s">
        <v>7</v>
      </c>
      <c r="D11057" s="19" t="s">
        <v>106</v>
      </c>
      <c r="E11057" s="19" t="s">
        <v>9</v>
      </c>
      <c r="F11057" s="21">
        <v>8.0</v>
      </c>
      <c r="G11057" s="22">
        <v>179465.0</v>
      </c>
      <c r="H11057" s="15" t="str">
        <f t="shared" si="2"/>
        <v>Very High Range</v>
      </c>
      <c r="I11057" s="22">
        <v>147682.0</v>
      </c>
      <c r="J11057" s="23">
        <f t="shared" si="3"/>
        <v>1.215212416</v>
      </c>
      <c r="K11057" s="24" t="str">
        <f t="shared" si="4"/>
        <v>Over Achived</v>
      </c>
    </row>
    <row r="11058" ht="22.5" customHeight="1">
      <c r="A11058" s="18">
        <v>45816.0</v>
      </c>
      <c r="B11058" s="19" t="str">
        <f t="shared" si="1"/>
        <v>Jun</v>
      </c>
      <c r="C11058" s="20" t="s">
        <v>7</v>
      </c>
      <c r="D11058" s="19" t="s">
        <v>8</v>
      </c>
      <c r="E11058" s="19" t="s">
        <v>23</v>
      </c>
      <c r="F11058" s="21">
        <v>4.0</v>
      </c>
      <c r="G11058" s="22">
        <v>93266.0</v>
      </c>
      <c r="H11058" s="15" t="str">
        <f t="shared" si="2"/>
        <v>Very High Range</v>
      </c>
      <c r="I11058" s="22">
        <v>69741.0</v>
      </c>
      <c r="J11058" s="23">
        <f t="shared" si="3"/>
        <v>1.337319511</v>
      </c>
      <c r="K11058" s="24" t="str">
        <f t="shared" si="4"/>
        <v>Over Achived</v>
      </c>
    </row>
    <row r="11059" ht="22.5" customHeight="1">
      <c r="A11059" s="18">
        <v>45816.0</v>
      </c>
      <c r="B11059" s="19" t="str">
        <f t="shared" si="1"/>
        <v>Jun</v>
      </c>
      <c r="C11059" s="20" t="s">
        <v>7</v>
      </c>
      <c r="D11059" s="19" t="s">
        <v>8</v>
      </c>
      <c r="E11059" s="19" t="s">
        <v>26</v>
      </c>
      <c r="F11059" s="21">
        <v>8.0</v>
      </c>
      <c r="G11059" s="22">
        <v>212407.0</v>
      </c>
      <c r="H11059" s="15" t="str">
        <f t="shared" si="2"/>
        <v>Very High Range</v>
      </c>
      <c r="I11059" s="22">
        <v>157433.0</v>
      </c>
      <c r="J11059" s="23">
        <f t="shared" si="3"/>
        <v>1.349189814</v>
      </c>
      <c r="K11059" s="24" t="str">
        <f t="shared" si="4"/>
        <v>Over Achived</v>
      </c>
    </row>
    <row r="11060" ht="22.5" customHeight="1">
      <c r="A11060" s="18">
        <v>45816.0</v>
      </c>
      <c r="B11060" s="19" t="str">
        <f t="shared" si="1"/>
        <v>Jun</v>
      </c>
      <c r="C11060" s="20" t="s">
        <v>7</v>
      </c>
      <c r="D11060" s="19" t="s">
        <v>8</v>
      </c>
      <c r="E11060" s="19" t="s">
        <v>38</v>
      </c>
      <c r="F11060" s="21">
        <v>5.0</v>
      </c>
      <c r="G11060" s="22">
        <v>123995.0</v>
      </c>
      <c r="H11060" s="15" t="str">
        <f t="shared" si="2"/>
        <v>Very High Range</v>
      </c>
      <c r="I11060" s="22">
        <v>104551.0</v>
      </c>
      <c r="J11060" s="23">
        <f t="shared" si="3"/>
        <v>1.185976222</v>
      </c>
      <c r="K11060" s="24" t="str">
        <f t="shared" si="4"/>
        <v>Over Achived</v>
      </c>
    </row>
    <row r="11061" ht="22.5" customHeight="1">
      <c r="A11061" s="18">
        <v>45816.0</v>
      </c>
      <c r="B11061" s="19" t="str">
        <f t="shared" si="1"/>
        <v>Jun</v>
      </c>
      <c r="C11061" s="20" t="s">
        <v>92</v>
      </c>
      <c r="D11061" s="19" t="s">
        <v>93</v>
      </c>
      <c r="E11061" s="19" t="s">
        <v>34</v>
      </c>
      <c r="F11061" s="21">
        <v>6.0</v>
      </c>
      <c r="G11061" s="22">
        <v>128467.0</v>
      </c>
      <c r="H11061" s="15" t="str">
        <f t="shared" si="2"/>
        <v>Very High Range</v>
      </c>
      <c r="I11061" s="22">
        <v>152832.0</v>
      </c>
      <c r="J11061" s="23">
        <f t="shared" si="3"/>
        <v>0.8405765808</v>
      </c>
      <c r="K11061" s="24" t="str">
        <f t="shared" si="4"/>
        <v>Target Not Meet</v>
      </c>
    </row>
    <row r="11062" ht="22.5" customHeight="1">
      <c r="A11062" s="18">
        <v>45816.0</v>
      </c>
      <c r="B11062" s="19" t="str">
        <f t="shared" si="1"/>
        <v>Jun</v>
      </c>
      <c r="C11062" s="20" t="s">
        <v>7</v>
      </c>
      <c r="D11062" s="19" t="s">
        <v>131</v>
      </c>
      <c r="E11062" s="19" t="s">
        <v>34</v>
      </c>
      <c r="F11062" s="21">
        <v>7.0</v>
      </c>
      <c r="G11062" s="22">
        <v>182435.0</v>
      </c>
      <c r="H11062" s="15" t="str">
        <f t="shared" si="2"/>
        <v>Very High Range</v>
      </c>
      <c r="I11062" s="22">
        <v>172711.0</v>
      </c>
      <c r="J11062" s="23">
        <f t="shared" si="3"/>
        <v>1.056302146</v>
      </c>
      <c r="K11062" s="24" t="str">
        <f t="shared" si="4"/>
        <v>Over Achived</v>
      </c>
    </row>
    <row r="11063" ht="22.5" customHeight="1">
      <c r="A11063" s="18">
        <v>45816.0</v>
      </c>
      <c r="B11063" s="19" t="str">
        <f t="shared" si="1"/>
        <v>Jun</v>
      </c>
      <c r="C11063" s="20" t="s">
        <v>7</v>
      </c>
      <c r="D11063" s="19" t="s">
        <v>131</v>
      </c>
      <c r="E11063" s="19" t="s">
        <v>9</v>
      </c>
      <c r="F11063" s="21">
        <v>7.0</v>
      </c>
      <c r="G11063" s="22">
        <v>190507.0</v>
      </c>
      <c r="H11063" s="15" t="str">
        <f t="shared" si="2"/>
        <v>Very High Range</v>
      </c>
      <c r="I11063" s="22">
        <v>141222.0</v>
      </c>
      <c r="J11063" s="23">
        <f t="shared" si="3"/>
        <v>1.348989534</v>
      </c>
      <c r="K11063" s="24" t="str">
        <f t="shared" si="4"/>
        <v>Over Achived</v>
      </c>
    </row>
    <row r="11064" ht="22.5" customHeight="1">
      <c r="A11064" s="18">
        <v>45816.0</v>
      </c>
      <c r="B11064" s="19" t="str">
        <f t="shared" si="1"/>
        <v>Jun</v>
      </c>
      <c r="C11064" s="20" t="s">
        <v>7</v>
      </c>
      <c r="D11064" s="19" t="s">
        <v>8</v>
      </c>
      <c r="E11064" s="19" t="s">
        <v>26</v>
      </c>
      <c r="F11064" s="21">
        <v>11.0</v>
      </c>
      <c r="G11064" s="22">
        <v>283722.0</v>
      </c>
      <c r="H11064" s="15" t="str">
        <f t="shared" si="2"/>
        <v>Very High Range</v>
      </c>
      <c r="I11064" s="22">
        <v>251412.0</v>
      </c>
      <c r="J11064" s="23">
        <f t="shared" si="3"/>
        <v>1.128514152</v>
      </c>
      <c r="K11064" s="24" t="str">
        <f t="shared" si="4"/>
        <v>Over Achived</v>
      </c>
    </row>
    <row r="11065" ht="22.5" customHeight="1">
      <c r="A11065" s="18">
        <v>45816.0</v>
      </c>
      <c r="B11065" s="19" t="str">
        <f t="shared" si="1"/>
        <v>Jun</v>
      </c>
      <c r="C11065" s="20" t="s">
        <v>7</v>
      </c>
      <c r="D11065" s="19" t="s">
        <v>131</v>
      </c>
      <c r="E11065" s="19" t="s">
        <v>19</v>
      </c>
      <c r="F11065" s="21">
        <v>4.0</v>
      </c>
      <c r="G11065" s="22">
        <v>94564.0</v>
      </c>
      <c r="H11065" s="15" t="str">
        <f t="shared" si="2"/>
        <v>Very High Range</v>
      </c>
      <c r="I11065" s="22">
        <v>77525.0</v>
      </c>
      <c r="J11065" s="23">
        <f t="shared" si="3"/>
        <v>1.219787165</v>
      </c>
      <c r="K11065" s="24" t="str">
        <f t="shared" si="4"/>
        <v>Over Achived</v>
      </c>
    </row>
    <row r="11066" ht="22.5" customHeight="1">
      <c r="A11066" s="18">
        <v>45816.0</v>
      </c>
      <c r="B11066" s="19" t="str">
        <f t="shared" si="1"/>
        <v>Jun</v>
      </c>
      <c r="C11066" s="20" t="s">
        <v>92</v>
      </c>
      <c r="D11066" s="19" t="s">
        <v>98</v>
      </c>
      <c r="E11066" s="19" t="s">
        <v>63</v>
      </c>
      <c r="F11066" s="21">
        <v>4.0</v>
      </c>
      <c r="G11066" s="22">
        <v>140285.0</v>
      </c>
      <c r="H11066" s="15" t="str">
        <f t="shared" si="2"/>
        <v>Very High Range</v>
      </c>
      <c r="I11066" s="22">
        <v>164471.0</v>
      </c>
      <c r="J11066" s="23">
        <f t="shared" si="3"/>
        <v>0.8529467201</v>
      </c>
      <c r="K11066" s="24" t="str">
        <f t="shared" si="4"/>
        <v>Target Not Meet</v>
      </c>
    </row>
    <row r="11067" ht="22.5" customHeight="1">
      <c r="A11067" s="18">
        <v>45816.0</v>
      </c>
      <c r="B11067" s="19" t="str">
        <f t="shared" si="1"/>
        <v>Jun</v>
      </c>
      <c r="C11067" s="20" t="s">
        <v>92</v>
      </c>
      <c r="D11067" s="19" t="s">
        <v>98</v>
      </c>
      <c r="E11067" s="19" t="s">
        <v>63</v>
      </c>
      <c r="F11067" s="21">
        <v>1.0</v>
      </c>
      <c r="G11067" s="22">
        <v>24060.0</v>
      </c>
      <c r="H11067" s="15" t="str">
        <f t="shared" si="2"/>
        <v>Base Range</v>
      </c>
      <c r="I11067" s="22">
        <v>30703.0</v>
      </c>
      <c r="J11067" s="23">
        <f t="shared" si="3"/>
        <v>0.7836367782</v>
      </c>
      <c r="K11067" s="24" t="str">
        <f t="shared" si="4"/>
        <v>Target Not Meet</v>
      </c>
    </row>
    <row r="11068" ht="22.5" customHeight="1">
      <c r="A11068" s="18">
        <v>45816.0</v>
      </c>
      <c r="B11068" s="19" t="str">
        <f t="shared" si="1"/>
        <v>Jun</v>
      </c>
      <c r="C11068" s="20" t="s">
        <v>92</v>
      </c>
      <c r="D11068" s="19" t="s">
        <v>98</v>
      </c>
      <c r="E11068" s="19" t="s">
        <v>34</v>
      </c>
      <c r="F11068" s="21">
        <v>6.0</v>
      </c>
      <c r="G11068" s="22">
        <v>129817.0</v>
      </c>
      <c r="H11068" s="15" t="str">
        <f t="shared" si="2"/>
        <v>Very High Range</v>
      </c>
      <c r="I11068" s="22">
        <v>149967.0</v>
      </c>
      <c r="J11068" s="23">
        <f t="shared" si="3"/>
        <v>0.8656371068</v>
      </c>
      <c r="K11068" s="24" t="str">
        <f t="shared" si="4"/>
        <v>Target Not Meet</v>
      </c>
    </row>
    <row r="11069" ht="22.5" customHeight="1">
      <c r="A11069" s="18">
        <v>45816.0</v>
      </c>
      <c r="B11069" s="19" t="str">
        <f t="shared" si="1"/>
        <v>Jun</v>
      </c>
      <c r="C11069" s="20" t="s">
        <v>92</v>
      </c>
      <c r="D11069" s="19" t="s">
        <v>144</v>
      </c>
      <c r="E11069" s="19" t="s">
        <v>63</v>
      </c>
      <c r="F11069" s="21">
        <v>5.0</v>
      </c>
      <c r="G11069" s="22">
        <v>146881.0</v>
      </c>
      <c r="H11069" s="15" t="str">
        <f t="shared" si="2"/>
        <v>Very High Range</v>
      </c>
      <c r="I11069" s="22">
        <v>136755.0</v>
      </c>
      <c r="J11069" s="23">
        <f t="shared" si="3"/>
        <v>1.074044825</v>
      </c>
      <c r="K11069" s="24" t="str">
        <f t="shared" si="4"/>
        <v>Over Achived</v>
      </c>
    </row>
    <row r="11070" ht="22.5" customHeight="1">
      <c r="A11070" s="18">
        <v>45816.0</v>
      </c>
      <c r="B11070" s="19" t="str">
        <f t="shared" si="1"/>
        <v>Jun</v>
      </c>
      <c r="C11070" s="20" t="s">
        <v>92</v>
      </c>
      <c r="D11070" s="19" t="s">
        <v>144</v>
      </c>
      <c r="E11070" s="19" t="s">
        <v>63</v>
      </c>
      <c r="F11070" s="21">
        <v>6.0</v>
      </c>
      <c r="G11070" s="22">
        <v>119155.0</v>
      </c>
      <c r="H11070" s="15" t="str">
        <f t="shared" si="2"/>
        <v>Very High Range</v>
      </c>
      <c r="I11070" s="22">
        <v>89093.0</v>
      </c>
      <c r="J11070" s="23">
        <f t="shared" si="3"/>
        <v>1.337422693</v>
      </c>
      <c r="K11070" s="24" t="str">
        <f t="shared" si="4"/>
        <v>Over Achived</v>
      </c>
    </row>
    <row r="11071" ht="22.5" customHeight="1">
      <c r="A11071" s="18">
        <v>45816.0</v>
      </c>
      <c r="B11071" s="19" t="str">
        <f t="shared" si="1"/>
        <v>Jun</v>
      </c>
      <c r="C11071" s="20" t="s">
        <v>7</v>
      </c>
      <c r="D11071" s="19" t="s">
        <v>131</v>
      </c>
      <c r="E11071" s="19" t="s">
        <v>38</v>
      </c>
      <c r="F11071" s="21">
        <v>4.0</v>
      </c>
      <c r="G11071" s="22">
        <v>127579.0</v>
      </c>
      <c r="H11071" s="15" t="str">
        <f t="shared" si="2"/>
        <v>Very High Range</v>
      </c>
      <c r="I11071" s="22">
        <v>91509.0</v>
      </c>
      <c r="J11071" s="23">
        <f t="shared" si="3"/>
        <v>1.39416888</v>
      </c>
      <c r="K11071" s="24" t="str">
        <f t="shared" si="4"/>
        <v>Over Achived</v>
      </c>
    </row>
    <row r="11072" ht="22.5" customHeight="1">
      <c r="A11072" s="18">
        <v>45816.0</v>
      </c>
      <c r="B11072" s="19" t="str">
        <f t="shared" si="1"/>
        <v>Jun</v>
      </c>
      <c r="C11072" s="20" t="s">
        <v>92</v>
      </c>
      <c r="D11072" s="19" t="s">
        <v>144</v>
      </c>
      <c r="E11072" s="19" t="s">
        <v>26</v>
      </c>
      <c r="F11072" s="21">
        <v>4.0</v>
      </c>
      <c r="G11072" s="22">
        <v>99528.0</v>
      </c>
      <c r="H11072" s="15" t="str">
        <f t="shared" si="2"/>
        <v>Very High Range</v>
      </c>
      <c r="I11072" s="22">
        <v>86456.0</v>
      </c>
      <c r="J11072" s="23">
        <f t="shared" si="3"/>
        <v>1.151198297</v>
      </c>
      <c r="K11072" s="24" t="str">
        <f t="shared" si="4"/>
        <v>Over Achived</v>
      </c>
    </row>
    <row r="11073" ht="22.5" customHeight="1">
      <c r="A11073" s="18">
        <v>45816.0</v>
      </c>
      <c r="B11073" s="19" t="str">
        <f t="shared" si="1"/>
        <v>Jun</v>
      </c>
      <c r="C11073" s="20" t="s">
        <v>92</v>
      </c>
      <c r="D11073" s="19" t="s">
        <v>144</v>
      </c>
      <c r="E11073" s="19" t="s">
        <v>68</v>
      </c>
      <c r="F11073" s="21">
        <v>3.0</v>
      </c>
      <c r="G11073" s="22">
        <v>56104.0</v>
      </c>
      <c r="H11073" s="15" t="str">
        <f t="shared" si="2"/>
        <v>Medium Range</v>
      </c>
      <c r="I11073" s="22">
        <v>50556.0</v>
      </c>
      <c r="J11073" s="23">
        <f t="shared" si="3"/>
        <v>1.109739695</v>
      </c>
      <c r="K11073" s="24" t="str">
        <f t="shared" si="4"/>
        <v>Over Achived</v>
      </c>
    </row>
    <row r="11074" ht="22.5" customHeight="1">
      <c r="A11074" s="18">
        <v>45816.0</v>
      </c>
      <c r="B11074" s="19" t="str">
        <f t="shared" si="1"/>
        <v>Jun</v>
      </c>
      <c r="C11074" s="20" t="s">
        <v>92</v>
      </c>
      <c r="D11074" s="19" t="s">
        <v>144</v>
      </c>
      <c r="E11074" s="19" t="s">
        <v>23</v>
      </c>
      <c r="F11074" s="21">
        <v>3.0</v>
      </c>
      <c r="G11074" s="22">
        <v>66432.0</v>
      </c>
      <c r="H11074" s="15" t="str">
        <f t="shared" si="2"/>
        <v>Medium Range</v>
      </c>
      <c r="I11074" s="22">
        <v>50317.0</v>
      </c>
      <c r="J11074" s="23">
        <f t="shared" si="3"/>
        <v>1.320269491</v>
      </c>
      <c r="K11074" s="24" t="str">
        <f t="shared" si="4"/>
        <v>Over Achived</v>
      </c>
    </row>
    <row r="11075" ht="22.5" customHeight="1">
      <c r="A11075" s="18">
        <v>45816.0</v>
      </c>
      <c r="B11075" s="19" t="str">
        <f t="shared" si="1"/>
        <v>Jun</v>
      </c>
      <c r="C11075" s="20" t="s">
        <v>92</v>
      </c>
      <c r="D11075" s="25" t="s">
        <v>149</v>
      </c>
      <c r="E11075" s="19" t="s">
        <v>9</v>
      </c>
      <c r="F11075" s="21">
        <v>5.0</v>
      </c>
      <c r="G11075" s="22">
        <v>117859.0</v>
      </c>
      <c r="H11075" s="15" t="str">
        <f t="shared" si="2"/>
        <v>Very High Range</v>
      </c>
      <c r="I11075" s="22">
        <v>111556.0</v>
      </c>
      <c r="J11075" s="23">
        <f t="shared" si="3"/>
        <v>1.056500771</v>
      </c>
      <c r="K11075" s="24" t="str">
        <f t="shared" si="4"/>
        <v>Over Achived</v>
      </c>
    </row>
    <row r="11076" ht="22.5" customHeight="1">
      <c r="A11076" s="18">
        <v>45816.0</v>
      </c>
      <c r="B11076" s="19" t="str">
        <f t="shared" si="1"/>
        <v>Jun</v>
      </c>
      <c r="C11076" s="20" t="s">
        <v>92</v>
      </c>
      <c r="D11076" s="25" t="s">
        <v>149</v>
      </c>
      <c r="E11076" s="19" t="s">
        <v>38</v>
      </c>
      <c r="F11076" s="21">
        <v>4.0</v>
      </c>
      <c r="G11076" s="22">
        <v>80994.0</v>
      </c>
      <c r="H11076" s="15" t="str">
        <f t="shared" si="2"/>
        <v>High Range</v>
      </c>
      <c r="I11076" s="22">
        <v>72944.0</v>
      </c>
      <c r="J11076" s="23">
        <f t="shared" si="3"/>
        <v>1.110358631</v>
      </c>
      <c r="K11076" s="24" t="str">
        <f t="shared" si="4"/>
        <v>Over Achived</v>
      </c>
    </row>
    <row r="11077" ht="22.5" customHeight="1">
      <c r="A11077" s="18">
        <v>45816.0</v>
      </c>
      <c r="B11077" s="19" t="str">
        <f t="shared" si="1"/>
        <v>Jun</v>
      </c>
      <c r="C11077" s="20" t="s">
        <v>92</v>
      </c>
      <c r="D11077" s="19" t="s">
        <v>158</v>
      </c>
      <c r="E11077" s="19" t="s">
        <v>63</v>
      </c>
      <c r="F11077" s="21">
        <v>1.0</v>
      </c>
      <c r="G11077" s="22">
        <v>24635.0</v>
      </c>
      <c r="H11077" s="15" t="str">
        <f t="shared" si="2"/>
        <v>Base Range</v>
      </c>
      <c r="I11077" s="22">
        <v>21003.0</v>
      </c>
      <c r="J11077" s="23">
        <f t="shared" si="3"/>
        <v>1.172927677</v>
      </c>
      <c r="K11077" s="24" t="str">
        <f t="shared" si="4"/>
        <v>Over Achived</v>
      </c>
    </row>
    <row r="11078" ht="22.5" customHeight="1">
      <c r="A11078" s="18">
        <v>45816.0</v>
      </c>
      <c r="B11078" s="19" t="str">
        <f t="shared" si="1"/>
        <v>Jun</v>
      </c>
      <c r="C11078" s="20" t="s">
        <v>92</v>
      </c>
      <c r="D11078" s="19" t="s">
        <v>158</v>
      </c>
      <c r="E11078" s="19" t="s">
        <v>68</v>
      </c>
      <c r="F11078" s="21">
        <v>2.0</v>
      </c>
      <c r="G11078" s="22">
        <v>57253.0</v>
      </c>
      <c r="H11078" s="15" t="str">
        <f t="shared" si="2"/>
        <v>Medium Range</v>
      </c>
      <c r="I11078" s="22">
        <v>49516.0</v>
      </c>
      <c r="J11078" s="23">
        <f t="shared" si="3"/>
        <v>1.156252524</v>
      </c>
      <c r="K11078" s="24" t="str">
        <f t="shared" si="4"/>
        <v>Over Achived</v>
      </c>
    </row>
    <row r="11079" ht="22.5" customHeight="1">
      <c r="A11079" s="18">
        <v>45816.0</v>
      </c>
      <c r="B11079" s="19" t="str">
        <f t="shared" si="1"/>
        <v>Jun</v>
      </c>
      <c r="C11079" s="20" t="s">
        <v>92</v>
      </c>
      <c r="D11079" s="19" t="s">
        <v>158</v>
      </c>
      <c r="E11079" s="19" t="s">
        <v>68</v>
      </c>
      <c r="F11079" s="21">
        <v>2.0</v>
      </c>
      <c r="G11079" s="22">
        <v>61700.0</v>
      </c>
      <c r="H11079" s="15" t="str">
        <f t="shared" si="2"/>
        <v>Medium Range</v>
      </c>
      <c r="I11079" s="22">
        <v>49808.0</v>
      </c>
      <c r="J11079" s="23">
        <f t="shared" si="3"/>
        <v>1.238756826</v>
      </c>
      <c r="K11079" s="24" t="str">
        <f t="shared" si="4"/>
        <v>Over Achived</v>
      </c>
    </row>
    <row r="11080" ht="22.5" customHeight="1">
      <c r="A11080" s="18">
        <v>45816.0</v>
      </c>
      <c r="B11080" s="19" t="str">
        <f t="shared" si="1"/>
        <v>Jun</v>
      </c>
      <c r="C11080" s="20" t="s">
        <v>92</v>
      </c>
      <c r="D11080" s="19" t="s">
        <v>158</v>
      </c>
      <c r="E11080" s="19" t="s">
        <v>38</v>
      </c>
      <c r="F11080" s="21">
        <v>3.0</v>
      </c>
      <c r="G11080" s="22">
        <v>78845.0</v>
      </c>
      <c r="H11080" s="15" t="str">
        <f t="shared" si="2"/>
        <v>High Range</v>
      </c>
      <c r="I11080" s="22">
        <v>65748.0</v>
      </c>
      <c r="J11080" s="23">
        <f t="shared" si="3"/>
        <v>1.199199976</v>
      </c>
      <c r="K11080" s="24" t="str">
        <f t="shared" si="4"/>
        <v>Over Achived</v>
      </c>
    </row>
    <row r="11081" ht="22.5" customHeight="1">
      <c r="A11081" s="18">
        <v>45816.0</v>
      </c>
      <c r="B11081" s="19" t="str">
        <f t="shared" si="1"/>
        <v>Jun</v>
      </c>
      <c r="C11081" s="20" t="s">
        <v>7</v>
      </c>
      <c r="D11081" s="19" t="s">
        <v>131</v>
      </c>
      <c r="E11081" s="19" t="s">
        <v>38</v>
      </c>
      <c r="F11081" s="21">
        <v>4.0</v>
      </c>
      <c r="G11081" s="22">
        <v>123864.0</v>
      </c>
      <c r="H11081" s="15" t="str">
        <f t="shared" si="2"/>
        <v>Very High Range</v>
      </c>
      <c r="I11081" s="22">
        <v>87961.0</v>
      </c>
      <c r="J11081" s="23">
        <f t="shared" si="3"/>
        <v>1.40816953</v>
      </c>
      <c r="K11081" s="24" t="str">
        <f t="shared" si="4"/>
        <v>Over Achived</v>
      </c>
    </row>
    <row r="11082" ht="22.5" customHeight="1">
      <c r="A11082" s="18">
        <v>45816.0</v>
      </c>
      <c r="B11082" s="19" t="str">
        <f t="shared" si="1"/>
        <v>Jun</v>
      </c>
      <c r="C11082" s="20" t="s">
        <v>92</v>
      </c>
      <c r="D11082" s="25" t="s">
        <v>149</v>
      </c>
      <c r="E11082" s="19" t="s">
        <v>38</v>
      </c>
      <c r="F11082" s="21">
        <v>4.0</v>
      </c>
      <c r="G11082" s="22">
        <v>96887.0</v>
      </c>
      <c r="H11082" s="15" t="str">
        <f t="shared" si="2"/>
        <v>Very High Range</v>
      </c>
      <c r="I11082" s="22">
        <v>81944.0</v>
      </c>
      <c r="J11082" s="23">
        <f t="shared" si="3"/>
        <v>1.182356243</v>
      </c>
      <c r="K11082" s="24" t="str">
        <f t="shared" si="4"/>
        <v>Over Achived</v>
      </c>
    </row>
    <row r="11083" ht="22.5" customHeight="1">
      <c r="A11083" s="18">
        <v>45817.0</v>
      </c>
      <c r="B11083" s="19" t="str">
        <f t="shared" si="1"/>
        <v>Jun</v>
      </c>
      <c r="C11083" s="20" t="s">
        <v>13</v>
      </c>
      <c r="D11083" s="19" t="s">
        <v>169</v>
      </c>
      <c r="E11083" s="19" t="s">
        <v>19</v>
      </c>
      <c r="F11083" s="21">
        <v>2.0</v>
      </c>
      <c r="G11083" s="22">
        <v>60682.0</v>
      </c>
      <c r="H11083" s="15" t="str">
        <f t="shared" si="2"/>
        <v>Medium Range</v>
      </c>
      <c r="I11083" s="22">
        <v>72731.0</v>
      </c>
      <c r="J11083" s="23">
        <f t="shared" si="3"/>
        <v>0.8343347403</v>
      </c>
      <c r="K11083" s="24" t="str">
        <f t="shared" si="4"/>
        <v>Target Not Meet</v>
      </c>
    </row>
    <row r="11084" ht="22.5" customHeight="1">
      <c r="A11084" s="18">
        <v>45817.0</v>
      </c>
      <c r="B11084" s="19" t="str">
        <f t="shared" si="1"/>
        <v>Jun</v>
      </c>
      <c r="C11084" s="20" t="s">
        <v>13</v>
      </c>
      <c r="D11084" s="19" t="s">
        <v>169</v>
      </c>
      <c r="E11084" s="19" t="s">
        <v>34</v>
      </c>
      <c r="F11084" s="21">
        <v>4.0</v>
      </c>
      <c r="G11084" s="22">
        <v>103063.0</v>
      </c>
      <c r="H11084" s="15" t="str">
        <f t="shared" si="2"/>
        <v>Very High Range</v>
      </c>
      <c r="I11084" s="22">
        <v>119199.0</v>
      </c>
      <c r="J11084" s="23">
        <f t="shared" si="3"/>
        <v>0.8646297368</v>
      </c>
      <c r="K11084" s="24" t="str">
        <f t="shared" si="4"/>
        <v>Target Not Meet</v>
      </c>
    </row>
    <row r="11085" ht="22.5" customHeight="1">
      <c r="A11085" s="18">
        <v>45817.0</v>
      </c>
      <c r="B11085" s="19" t="str">
        <f t="shared" si="1"/>
        <v>Jun</v>
      </c>
      <c r="C11085" s="20" t="s">
        <v>13</v>
      </c>
      <c r="D11085" s="19" t="s">
        <v>169</v>
      </c>
      <c r="E11085" s="19" t="s">
        <v>26</v>
      </c>
      <c r="F11085" s="21">
        <v>3.0</v>
      </c>
      <c r="G11085" s="22">
        <v>65034.0</v>
      </c>
      <c r="H11085" s="15" t="str">
        <f t="shared" si="2"/>
        <v>Medium Range</v>
      </c>
      <c r="I11085" s="22">
        <v>74385.0</v>
      </c>
      <c r="J11085" s="23">
        <f t="shared" si="3"/>
        <v>0.8742891712</v>
      </c>
      <c r="K11085" s="24" t="str">
        <f t="shared" si="4"/>
        <v>Target Not Meet</v>
      </c>
    </row>
    <row r="11086" ht="22.5" customHeight="1">
      <c r="A11086" s="18">
        <v>45817.0</v>
      </c>
      <c r="B11086" s="19" t="str">
        <f t="shared" si="1"/>
        <v>Jun</v>
      </c>
      <c r="C11086" s="20" t="s">
        <v>13</v>
      </c>
      <c r="D11086" s="19" t="s">
        <v>37</v>
      </c>
      <c r="E11086" s="19" t="s">
        <v>38</v>
      </c>
      <c r="F11086" s="21">
        <v>2.0</v>
      </c>
      <c r="G11086" s="22">
        <v>76222.0</v>
      </c>
      <c r="H11086" s="15" t="str">
        <f t="shared" si="2"/>
        <v>High Range</v>
      </c>
      <c r="I11086" s="22">
        <v>81001.0</v>
      </c>
      <c r="J11086" s="23">
        <f t="shared" si="3"/>
        <v>0.9410007284</v>
      </c>
      <c r="K11086" s="24" t="str">
        <f t="shared" si="4"/>
        <v>Target Not Meet</v>
      </c>
    </row>
    <row r="11087" ht="22.5" customHeight="1">
      <c r="A11087" s="18">
        <v>45817.0</v>
      </c>
      <c r="B11087" s="19" t="str">
        <f t="shared" si="1"/>
        <v>Jun</v>
      </c>
      <c r="C11087" s="20" t="s">
        <v>13</v>
      </c>
      <c r="D11087" s="19" t="s">
        <v>37</v>
      </c>
      <c r="E11087" s="19" t="s">
        <v>63</v>
      </c>
      <c r="F11087" s="21">
        <v>1.0</v>
      </c>
      <c r="G11087" s="22">
        <v>19416.0</v>
      </c>
      <c r="H11087" s="15" t="str">
        <f t="shared" si="2"/>
        <v>Base Range</v>
      </c>
      <c r="I11087" s="22">
        <v>23221.0</v>
      </c>
      <c r="J11087" s="23">
        <f t="shared" si="3"/>
        <v>0.8361397011</v>
      </c>
      <c r="K11087" s="24" t="str">
        <f t="shared" si="4"/>
        <v>Target Not Meet</v>
      </c>
    </row>
    <row r="11088" ht="22.5" customHeight="1">
      <c r="A11088" s="18">
        <v>45817.0</v>
      </c>
      <c r="B11088" s="19" t="str">
        <f t="shared" si="1"/>
        <v>Jun</v>
      </c>
      <c r="C11088" s="20" t="s">
        <v>13</v>
      </c>
      <c r="D11088" s="19" t="s">
        <v>29</v>
      </c>
      <c r="E11088" s="19" t="s">
        <v>38</v>
      </c>
      <c r="F11088" s="21">
        <v>3.0</v>
      </c>
      <c r="G11088" s="22">
        <v>67500.0</v>
      </c>
      <c r="H11088" s="15" t="str">
        <f t="shared" si="2"/>
        <v>Medium Range</v>
      </c>
      <c r="I11088" s="22">
        <v>78077.0</v>
      </c>
      <c r="J11088" s="23">
        <f t="shared" si="3"/>
        <v>0.8645311679</v>
      </c>
      <c r="K11088" s="24" t="str">
        <f t="shared" si="4"/>
        <v>Target Not Meet</v>
      </c>
    </row>
    <row r="11089" ht="22.5" customHeight="1">
      <c r="A11089" s="18">
        <v>45817.0</v>
      </c>
      <c r="B11089" s="19" t="str">
        <f t="shared" si="1"/>
        <v>Jun</v>
      </c>
      <c r="C11089" s="20" t="s">
        <v>92</v>
      </c>
      <c r="D11089" s="19" t="s">
        <v>93</v>
      </c>
      <c r="E11089" s="19" t="s">
        <v>63</v>
      </c>
      <c r="F11089" s="21">
        <v>1.0</v>
      </c>
      <c r="G11089" s="22">
        <v>24694.0</v>
      </c>
      <c r="H11089" s="15" t="str">
        <f t="shared" si="2"/>
        <v>Base Range</v>
      </c>
      <c r="I11089" s="22">
        <v>26466.0</v>
      </c>
      <c r="J11089" s="23">
        <f t="shared" si="3"/>
        <v>0.9330461724</v>
      </c>
      <c r="K11089" s="24" t="str">
        <f t="shared" si="4"/>
        <v>Target Not Meet</v>
      </c>
    </row>
    <row r="11090" ht="22.5" customHeight="1">
      <c r="A11090" s="18">
        <v>45817.0</v>
      </c>
      <c r="B11090" s="19" t="str">
        <f t="shared" si="1"/>
        <v>Jun</v>
      </c>
      <c r="C11090" s="20" t="s">
        <v>13</v>
      </c>
      <c r="D11090" s="19" t="s">
        <v>29</v>
      </c>
      <c r="E11090" s="19" t="s">
        <v>19</v>
      </c>
      <c r="F11090" s="21">
        <v>2.0</v>
      </c>
      <c r="G11090" s="22">
        <v>57392.0</v>
      </c>
      <c r="H11090" s="15" t="str">
        <f t="shared" si="2"/>
        <v>Medium Range</v>
      </c>
      <c r="I11090" s="22">
        <v>68304.0</v>
      </c>
      <c r="J11090" s="23">
        <f t="shared" si="3"/>
        <v>0.8402436168</v>
      </c>
      <c r="K11090" s="24" t="str">
        <f t="shared" si="4"/>
        <v>Target Not Meet</v>
      </c>
    </row>
    <row r="11091" ht="22.5" customHeight="1">
      <c r="A11091" s="18">
        <v>45817.0</v>
      </c>
      <c r="B11091" s="19" t="str">
        <f t="shared" si="1"/>
        <v>Jun</v>
      </c>
      <c r="C11091" s="20" t="s">
        <v>13</v>
      </c>
      <c r="D11091" s="19" t="s">
        <v>18</v>
      </c>
      <c r="E11091" s="19" t="s">
        <v>63</v>
      </c>
      <c r="F11091" s="21">
        <v>1.0</v>
      </c>
      <c r="G11091" s="22">
        <v>21609.0</v>
      </c>
      <c r="H11091" s="15" t="str">
        <f t="shared" si="2"/>
        <v>Base Range</v>
      </c>
      <c r="I11091" s="22">
        <v>16849.0</v>
      </c>
      <c r="J11091" s="23">
        <f t="shared" si="3"/>
        <v>1.282509348</v>
      </c>
      <c r="K11091" s="24" t="str">
        <f t="shared" si="4"/>
        <v>Over Achived</v>
      </c>
    </row>
    <row r="11092" ht="22.5" customHeight="1">
      <c r="A11092" s="18">
        <v>45817.0</v>
      </c>
      <c r="B11092" s="19" t="str">
        <f t="shared" si="1"/>
        <v>Jun</v>
      </c>
      <c r="C11092" s="20" t="s">
        <v>13</v>
      </c>
      <c r="D11092" s="19" t="s">
        <v>18</v>
      </c>
      <c r="E11092" s="19" t="s">
        <v>34</v>
      </c>
      <c r="F11092" s="21">
        <v>4.0</v>
      </c>
      <c r="G11092" s="22">
        <v>89950.0</v>
      </c>
      <c r="H11092" s="15" t="str">
        <f t="shared" si="2"/>
        <v>High Range</v>
      </c>
      <c r="I11092" s="22">
        <v>82274.0</v>
      </c>
      <c r="J11092" s="23">
        <f t="shared" si="3"/>
        <v>1.093298004</v>
      </c>
      <c r="K11092" s="24" t="str">
        <f t="shared" si="4"/>
        <v>Over Achived</v>
      </c>
    </row>
    <row r="11093" ht="22.5" customHeight="1">
      <c r="A11093" s="18">
        <v>45817.0</v>
      </c>
      <c r="B11093" s="19" t="str">
        <f t="shared" si="1"/>
        <v>Jun</v>
      </c>
      <c r="C11093" s="20" t="s">
        <v>13</v>
      </c>
      <c r="D11093" s="19" t="s">
        <v>14</v>
      </c>
      <c r="E11093" s="19" t="s">
        <v>34</v>
      </c>
      <c r="F11093" s="21">
        <v>5.0</v>
      </c>
      <c r="G11093" s="22">
        <v>92461.0</v>
      </c>
      <c r="H11093" s="15" t="str">
        <f t="shared" si="2"/>
        <v>Very High Range</v>
      </c>
      <c r="I11093" s="22">
        <v>69956.0</v>
      </c>
      <c r="J11093" s="23">
        <f t="shared" si="3"/>
        <v>1.321702213</v>
      </c>
      <c r="K11093" s="24" t="str">
        <f t="shared" si="4"/>
        <v>Over Achived</v>
      </c>
    </row>
    <row r="11094" ht="22.5" customHeight="1">
      <c r="A11094" s="18">
        <v>45817.0</v>
      </c>
      <c r="B11094" s="19" t="str">
        <f t="shared" si="1"/>
        <v>Jun</v>
      </c>
      <c r="C11094" s="20" t="s">
        <v>13</v>
      </c>
      <c r="D11094" s="19" t="s">
        <v>14</v>
      </c>
      <c r="E11094" s="19" t="s">
        <v>26</v>
      </c>
      <c r="F11094" s="21">
        <v>3.0</v>
      </c>
      <c r="G11094" s="22">
        <v>72877.0</v>
      </c>
      <c r="H11094" s="15" t="str">
        <f t="shared" si="2"/>
        <v>High Range</v>
      </c>
      <c r="I11094" s="22">
        <v>62738.0</v>
      </c>
      <c r="J11094" s="23">
        <f t="shared" si="3"/>
        <v>1.161608594</v>
      </c>
      <c r="K11094" s="24" t="str">
        <f t="shared" si="4"/>
        <v>Over Achived</v>
      </c>
    </row>
    <row r="11095" ht="22.5" customHeight="1">
      <c r="A11095" s="18">
        <v>45817.0</v>
      </c>
      <c r="B11095" s="19" t="str">
        <f t="shared" si="1"/>
        <v>Jun</v>
      </c>
      <c r="C11095" s="20" t="s">
        <v>13</v>
      </c>
      <c r="D11095" s="19" t="s">
        <v>14</v>
      </c>
      <c r="E11095" s="19" t="s">
        <v>34</v>
      </c>
      <c r="F11095" s="21">
        <v>4.0</v>
      </c>
      <c r="G11095" s="22">
        <v>89547.0</v>
      </c>
      <c r="H11095" s="15" t="str">
        <f t="shared" si="2"/>
        <v>High Range</v>
      </c>
      <c r="I11095" s="22">
        <v>71455.0</v>
      </c>
      <c r="J11095" s="23">
        <f t="shared" si="3"/>
        <v>1.253194318</v>
      </c>
      <c r="K11095" s="24" t="str">
        <f t="shared" si="4"/>
        <v>Over Achived</v>
      </c>
    </row>
    <row r="11096" ht="22.5" customHeight="1">
      <c r="A11096" s="18">
        <v>45817.0</v>
      </c>
      <c r="B11096" s="19" t="str">
        <f t="shared" si="1"/>
        <v>Jun</v>
      </c>
      <c r="C11096" s="20" t="s">
        <v>13</v>
      </c>
      <c r="D11096" s="19" t="s">
        <v>169</v>
      </c>
      <c r="E11096" s="19" t="s">
        <v>38</v>
      </c>
      <c r="F11096" s="21">
        <v>3.0</v>
      </c>
      <c r="G11096" s="22">
        <v>80389.0</v>
      </c>
      <c r="H11096" s="15" t="str">
        <f t="shared" si="2"/>
        <v>High Range</v>
      </c>
      <c r="I11096" s="22">
        <v>97915.0</v>
      </c>
      <c r="J11096" s="23">
        <f t="shared" si="3"/>
        <v>0.8210080172</v>
      </c>
      <c r="K11096" s="24" t="str">
        <f t="shared" si="4"/>
        <v>Target Not Meet</v>
      </c>
    </row>
    <row r="11097" ht="22.5" customHeight="1">
      <c r="A11097" s="18">
        <v>45817.0</v>
      </c>
      <c r="B11097" s="19" t="str">
        <f t="shared" si="1"/>
        <v>Jun</v>
      </c>
      <c r="C11097" s="20" t="s">
        <v>13</v>
      </c>
      <c r="D11097" s="19" t="s">
        <v>29</v>
      </c>
      <c r="E11097" s="19" t="s">
        <v>38</v>
      </c>
      <c r="F11097" s="21">
        <v>3.0</v>
      </c>
      <c r="G11097" s="22">
        <v>77267.0</v>
      </c>
      <c r="H11097" s="15" t="str">
        <f t="shared" si="2"/>
        <v>High Range</v>
      </c>
      <c r="I11097" s="22">
        <v>98734.0</v>
      </c>
      <c r="J11097" s="23">
        <f t="shared" si="3"/>
        <v>0.7825774303</v>
      </c>
      <c r="K11097" s="24" t="str">
        <f t="shared" si="4"/>
        <v>Target Not Meet</v>
      </c>
    </row>
    <row r="11098" ht="22.5" customHeight="1">
      <c r="A11098" s="18">
        <v>45817.0</v>
      </c>
      <c r="B11098" s="19" t="str">
        <f t="shared" si="1"/>
        <v>Jun</v>
      </c>
      <c r="C11098" s="20" t="s">
        <v>13</v>
      </c>
      <c r="D11098" s="19" t="s">
        <v>169</v>
      </c>
      <c r="E11098" s="19" t="s">
        <v>38</v>
      </c>
      <c r="F11098" s="21">
        <v>3.0</v>
      </c>
      <c r="G11098" s="22">
        <v>61525.0</v>
      </c>
      <c r="H11098" s="15" t="str">
        <f t="shared" si="2"/>
        <v>Medium Range</v>
      </c>
      <c r="I11098" s="22">
        <v>73171.0</v>
      </c>
      <c r="J11098" s="23">
        <f t="shared" si="3"/>
        <v>0.8408385836</v>
      </c>
      <c r="K11098" s="24" t="str">
        <f t="shared" si="4"/>
        <v>Target Not Meet</v>
      </c>
    </row>
    <row r="11099" ht="22.5" customHeight="1">
      <c r="A11099" s="18">
        <v>45817.0</v>
      </c>
      <c r="B11099" s="19" t="str">
        <f t="shared" si="1"/>
        <v>Jun</v>
      </c>
      <c r="C11099" s="20" t="s">
        <v>57</v>
      </c>
      <c r="D11099" s="19" t="s">
        <v>71</v>
      </c>
      <c r="E11099" s="19" t="s">
        <v>9</v>
      </c>
      <c r="F11099" s="21">
        <v>3.0</v>
      </c>
      <c r="G11099" s="22">
        <v>84452.0</v>
      </c>
      <c r="H11099" s="15" t="str">
        <f t="shared" si="2"/>
        <v>High Range</v>
      </c>
      <c r="I11099" s="22">
        <v>94295.0</v>
      </c>
      <c r="J11099" s="23">
        <f t="shared" si="3"/>
        <v>0.8956148258</v>
      </c>
      <c r="K11099" s="24" t="str">
        <f t="shared" si="4"/>
        <v>Target Not Meet</v>
      </c>
    </row>
    <row r="11100" ht="22.5" customHeight="1">
      <c r="A11100" s="18">
        <v>45817.0</v>
      </c>
      <c r="B11100" s="19" t="str">
        <f t="shared" si="1"/>
        <v>Jun</v>
      </c>
      <c r="C11100" s="20" t="s">
        <v>57</v>
      </c>
      <c r="D11100" s="19" t="s">
        <v>58</v>
      </c>
      <c r="E11100" s="19" t="s">
        <v>38</v>
      </c>
      <c r="F11100" s="21">
        <v>2.0</v>
      </c>
      <c r="G11100" s="22">
        <v>56620.0</v>
      </c>
      <c r="H11100" s="15" t="str">
        <f t="shared" si="2"/>
        <v>Medium Range</v>
      </c>
      <c r="I11100" s="22">
        <v>51697.0</v>
      </c>
      <c r="J11100" s="23">
        <f t="shared" si="3"/>
        <v>1.095227963</v>
      </c>
      <c r="K11100" s="24" t="str">
        <f t="shared" si="4"/>
        <v>Over Achived</v>
      </c>
    </row>
    <row r="11101" ht="22.5" customHeight="1">
      <c r="A11101" s="18">
        <v>45817.0</v>
      </c>
      <c r="B11101" s="19" t="str">
        <f t="shared" si="1"/>
        <v>Jun</v>
      </c>
      <c r="C11101" s="20" t="s">
        <v>92</v>
      </c>
      <c r="D11101" s="19" t="s">
        <v>93</v>
      </c>
      <c r="E11101" s="19" t="s">
        <v>34</v>
      </c>
      <c r="F11101" s="21">
        <v>6.0</v>
      </c>
      <c r="G11101" s="22">
        <v>150245.0</v>
      </c>
      <c r="H11101" s="15" t="str">
        <f t="shared" si="2"/>
        <v>Very High Range</v>
      </c>
      <c r="I11101" s="22">
        <v>191356.0</v>
      </c>
      <c r="J11101" s="23">
        <f t="shared" si="3"/>
        <v>0.7851595978</v>
      </c>
      <c r="K11101" s="24" t="str">
        <f t="shared" si="4"/>
        <v>Target Not Meet</v>
      </c>
    </row>
    <row r="11102" ht="22.5" customHeight="1">
      <c r="A11102" s="18">
        <v>45817.0</v>
      </c>
      <c r="B11102" s="19" t="str">
        <f t="shared" si="1"/>
        <v>Jun</v>
      </c>
      <c r="C11102" s="20" t="s">
        <v>57</v>
      </c>
      <c r="D11102" s="19" t="s">
        <v>85</v>
      </c>
      <c r="E11102" s="19" t="s">
        <v>38</v>
      </c>
      <c r="F11102" s="21">
        <v>2.0</v>
      </c>
      <c r="G11102" s="22">
        <v>56316.0</v>
      </c>
      <c r="H11102" s="15" t="str">
        <f t="shared" si="2"/>
        <v>Medium Range</v>
      </c>
      <c r="I11102" s="22">
        <v>61299.0</v>
      </c>
      <c r="J11102" s="23">
        <f t="shared" si="3"/>
        <v>0.91870993</v>
      </c>
      <c r="K11102" s="24" t="str">
        <f t="shared" si="4"/>
        <v>Target Not Meet</v>
      </c>
    </row>
    <row r="11103" ht="22.5" customHeight="1">
      <c r="A11103" s="18">
        <v>45817.0</v>
      </c>
      <c r="B11103" s="19" t="str">
        <f t="shared" si="1"/>
        <v>Jun</v>
      </c>
      <c r="C11103" s="20" t="s">
        <v>57</v>
      </c>
      <c r="D11103" s="19" t="s">
        <v>85</v>
      </c>
      <c r="E11103" s="19" t="s">
        <v>23</v>
      </c>
      <c r="F11103" s="21">
        <v>2.0</v>
      </c>
      <c r="G11103" s="22">
        <v>41418.0</v>
      </c>
      <c r="H11103" s="15" t="str">
        <f t="shared" si="2"/>
        <v>Base Range</v>
      </c>
      <c r="I11103" s="22">
        <v>51683.0</v>
      </c>
      <c r="J11103" s="23">
        <f t="shared" si="3"/>
        <v>0.8013853685</v>
      </c>
      <c r="K11103" s="24" t="str">
        <f t="shared" si="4"/>
        <v>Target Not Meet</v>
      </c>
    </row>
    <row r="11104" ht="22.5" customHeight="1">
      <c r="A11104" s="18">
        <v>45817.0</v>
      </c>
      <c r="B11104" s="19" t="str">
        <f t="shared" si="1"/>
        <v>Jun</v>
      </c>
      <c r="C11104" s="20" t="s">
        <v>57</v>
      </c>
      <c r="D11104" s="19" t="s">
        <v>85</v>
      </c>
      <c r="E11104" s="19" t="s">
        <v>9</v>
      </c>
      <c r="F11104" s="21">
        <v>3.0</v>
      </c>
      <c r="G11104" s="22">
        <v>73456.0</v>
      </c>
      <c r="H11104" s="15" t="str">
        <f t="shared" si="2"/>
        <v>High Range</v>
      </c>
      <c r="I11104" s="22">
        <v>85178.0</v>
      </c>
      <c r="J11104" s="23">
        <f t="shared" si="3"/>
        <v>0.8623823053</v>
      </c>
      <c r="K11104" s="24" t="str">
        <f t="shared" si="4"/>
        <v>Target Not Meet</v>
      </c>
    </row>
    <row r="11105" ht="22.5" customHeight="1">
      <c r="A11105" s="18">
        <v>45817.0</v>
      </c>
      <c r="B11105" s="19" t="str">
        <f t="shared" si="1"/>
        <v>Jun</v>
      </c>
      <c r="C11105" s="20" t="s">
        <v>57</v>
      </c>
      <c r="D11105" s="19" t="s">
        <v>85</v>
      </c>
      <c r="E11105" s="19" t="s">
        <v>63</v>
      </c>
      <c r="F11105" s="21">
        <v>1.0</v>
      </c>
      <c r="G11105" s="22">
        <v>27837.0</v>
      </c>
      <c r="H11105" s="15" t="str">
        <f t="shared" si="2"/>
        <v>Base Range</v>
      </c>
      <c r="I11105" s="22">
        <v>31971.0</v>
      </c>
      <c r="J11105" s="23">
        <f t="shared" si="3"/>
        <v>0.8706953176</v>
      </c>
      <c r="K11105" s="24" t="str">
        <f t="shared" si="4"/>
        <v>Target Not Meet</v>
      </c>
    </row>
    <row r="11106" ht="22.5" customHeight="1">
      <c r="A11106" s="18">
        <v>45817.0</v>
      </c>
      <c r="B11106" s="19" t="str">
        <f t="shared" si="1"/>
        <v>Jun</v>
      </c>
      <c r="C11106" s="20" t="s">
        <v>57</v>
      </c>
      <c r="D11106" s="19" t="s">
        <v>80</v>
      </c>
      <c r="E11106" s="19" t="s">
        <v>63</v>
      </c>
      <c r="F11106" s="21">
        <v>1.0</v>
      </c>
      <c r="G11106" s="22">
        <v>31610.0</v>
      </c>
      <c r="H11106" s="15" t="str">
        <f t="shared" si="2"/>
        <v>Base Range</v>
      </c>
      <c r="I11106" s="22">
        <v>39930.0</v>
      </c>
      <c r="J11106" s="23">
        <f t="shared" si="3"/>
        <v>0.7916353619</v>
      </c>
      <c r="K11106" s="24" t="str">
        <f t="shared" si="4"/>
        <v>Target Not Meet</v>
      </c>
    </row>
    <row r="11107" ht="22.5" customHeight="1">
      <c r="A11107" s="18">
        <v>45817.0</v>
      </c>
      <c r="B11107" s="19" t="str">
        <f t="shared" si="1"/>
        <v>Jun</v>
      </c>
      <c r="C11107" s="20" t="s">
        <v>57</v>
      </c>
      <c r="D11107" s="19" t="s">
        <v>80</v>
      </c>
      <c r="E11107" s="19" t="s">
        <v>26</v>
      </c>
      <c r="F11107" s="21">
        <v>2.0</v>
      </c>
      <c r="G11107" s="22">
        <v>59642.0</v>
      </c>
      <c r="H11107" s="15" t="str">
        <f t="shared" si="2"/>
        <v>Medium Range</v>
      </c>
      <c r="I11107" s="22">
        <v>76465.0</v>
      </c>
      <c r="J11107" s="23">
        <f t="shared" si="3"/>
        <v>0.7799908455</v>
      </c>
      <c r="K11107" s="24" t="str">
        <f t="shared" si="4"/>
        <v>Target Not Meet</v>
      </c>
    </row>
    <row r="11108" ht="22.5" customHeight="1">
      <c r="A11108" s="18">
        <v>45817.0</v>
      </c>
      <c r="B11108" s="19" t="str">
        <f t="shared" si="1"/>
        <v>Jun</v>
      </c>
      <c r="C11108" s="20" t="s">
        <v>57</v>
      </c>
      <c r="D11108" s="19" t="s">
        <v>80</v>
      </c>
      <c r="E11108" s="19" t="s">
        <v>19</v>
      </c>
      <c r="F11108" s="21">
        <v>2.0</v>
      </c>
      <c r="G11108" s="22">
        <v>44484.0</v>
      </c>
      <c r="H11108" s="15" t="str">
        <f t="shared" si="2"/>
        <v>Base Range</v>
      </c>
      <c r="I11108" s="22">
        <v>46835.0</v>
      </c>
      <c r="J11108" s="23">
        <f t="shared" si="3"/>
        <v>0.9498024981</v>
      </c>
      <c r="K11108" s="24" t="str">
        <f t="shared" si="4"/>
        <v>Target Not Meet</v>
      </c>
    </row>
    <row r="11109" ht="22.5" customHeight="1">
      <c r="A11109" s="18">
        <v>45817.0</v>
      </c>
      <c r="B11109" s="19" t="str">
        <f t="shared" si="1"/>
        <v>Jun</v>
      </c>
      <c r="C11109" s="20" t="s">
        <v>57</v>
      </c>
      <c r="D11109" s="19" t="s">
        <v>71</v>
      </c>
      <c r="E11109" s="19" t="s">
        <v>34</v>
      </c>
      <c r="F11109" s="21">
        <v>3.0</v>
      </c>
      <c r="G11109" s="22">
        <v>85400.0</v>
      </c>
      <c r="H11109" s="15" t="str">
        <f t="shared" si="2"/>
        <v>High Range</v>
      </c>
      <c r="I11109" s="22">
        <v>108831.0</v>
      </c>
      <c r="J11109" s="23">
        <f t="shared" si="3"/>
        <v>0.784702888</v>
      </c>
      <c r="K11109" s="24" t="str">
        <f t="shared" si="4"/>
        <v>Target Not Meet</v>
      </c>
    </row>
    <row r="11110" ht="22.5" customHeight="1">
      <c r="A11110" s="18">
        <v>45817.0</v>
      </c>
      <c r="B11110" s="19" t="str">
        <f t="shared" si="1"/>
        <v>Jun</v>
      </c>
      <c r="C11110" s="20" t="s">
        <v>57</v>
      </c>
      <c r="D11110" s="19" t="s">
        <v>71</v>
      </c>
      <c r="E11110" s="19" t="s">
        <v>38</v>
      </c>
      <c r="F11110" s="21">
        <v>2.0</v>
      </c>
      <c r="G11110" s="22">
        <v>59235.0</v>
      </c>
      <c r="H11110" s="15" t="str">
        <f t="shared" si="2"/>
        <v>Medium Range</v>
      </c>
      <c r="I11110" s="22">
        <v>74391.0</v>
      </c>
      <c r="J11110" s="23">
        <f t="shared" si="3"/>
        <v>0.7962656773</v>
      </c>
      <c r="K11110" s="24" t="str">
        <f t="shared" si="4"/>
        <v>Target Not Meet</v>
      </c>
    </row>
    <row r="11111" ht="22.5" customHeight="1">
      <c r="A11111" s="18">
        <v>45817.0</v>
      </c>
      <c r="B11111" s="19" t="str">
        <f t="shared" si="1"/>
        <v>Jun</v>
      </c>
      <c r="C11111" s="20" t="s">
        <v>57</v>
      </c>
      <c r="D11111" s="25" t="s">
        <v>62</v>
      </c>
      <c r="E11111" s="19" t="s">
        <v>23</v>
      </c>
      <c r="F11111" s="21">
        <v>1.0</v>
      </c>
      <c r="G11111" s="22">
        <v>38289.0</v>
      </c>
      <c r="H11111" s="15" t="str">
        <f t="shared" si="2"/>
        <v>Base Range</v>
      </c>
      <c r="I11111" s="22">
        <v>31504.0</v>
      </c>
      <c r="J11111" s="23">
        <f t="shared" si="3"/>
        <v>1.215369477</v>
      </c>
      <c r="K11111" s="24" t="str">
        <f t="shared" si="4"/>
        <v>Over Achived</v>
      </c>
    </row>
    <row r="11112" ht="22.5" customHeight="1">
      <c r="A11112" s="18">
        <v>45817.0</v>
      </c>
      <c r="B11112" s="19" t="str">
        <f t="shared" si="1"/>
        <v>Jun</v>
      </c>
      <c r="C11112" s="20" t="s">
        <v>57</v>
      </c>
      <c r="D11112" s="25" t="s">
        <v>62</v>
      </c>
      <c r="E11112" s="19" t="s">
        <v>19</v>
      </c>
      <c r="F11112" s="21">
        <v>1.0</v>
      </c>
      <c r="G11112" s="22">
        <v>42245.0</v>
      </c>
      <c r="H11112" s="15" t="str">
        <f t="shared" si="2"/>
        <v>Base Range</v>
      </c>
      <c r="I11112" s="22">
        <v>34574.0</v>
      </c>
      <c r="J11112" s="23">
        <f t="shared" si="3"/>
        <v>1.221871927</v>
      </c>
      <c r="K11112" s="24" t="str">
        <f t="shared" si="4"/>
        <v>Over Achived</v>
      </c>
    </row>
    <row r="11113" ht="22.5" customHeight="1">
      <c r="A11113" s="18">
        <v>45817.0</v>
      </c>
      <c r="B11113" s="19" t="str">
        <f t="shared" si="1"/>
        <v>Jun</v>
      </c>
      <c r="C11113" s="20" t="s">
        <v>57</v>
      </c>
      <c r="D11113" s="25" t="s">
        <v>62</v>
      </c>
      <c r="E11113" s="19" t="s">
        <v>68</v>
      </c>
      <c r="F11113" s="21">
        <v>1.0</v>
      </c>
      <c r="G11113" s="22">
        <v>36601.0</v>
      </c>
      <c r="H11113" s="15" t="str">
        <f t="shared" si="2"/>
        <v>Base Range</v>
      </c>
      <c r="I11113" s="22">
        <v>32641.0</v>
      </c>
      <c r="J11113" s="23">
        <f t="shared" si="3"/>
        <v>1.121319813</v>
      </c>
      <c r="K11113" s="24" t="str">
        <f t="shared" si="4"/>
        <v>Over Achived</v>
      </c>
    </row>
    <row r="11114" ht="22.5" customHeight="1">
      <c r="A11114" s="18">
        <v>45817.0</v>
      </c>
      <c r="B11114" s="19" t="str">
        <f t="shared" si="1"/>
        <v>Jun</v>
      </c>
      <c r="C11114" s="20" t="s">
        <v>57</v>
      </c>
      <c r="D11114" s="25" t="s">
        <v>62</v>
      </c>
      <c r="E11114" s="19" t="s">
        <v>68</v>
      </c>
      <c r="F11114" s="21">
        <v>1.0</v>
      </c>
      <c r="G11114" s="22">
        <v>34402.0</v>
      </c>
      <c r="H11114" s="15" t="str">
        <f t="shared" si="2"/>
        <v>Base Range</v>
      </c>
      <c r="I11114" s="22">
        <v>28798.0</v>
      </c>
      <c r="J11114" s="23">
        <f t="shared" si="3"/>
        <v>1.194596847</v>
      </c>
      <c r="K11114" s="24" t="str">
        <f t="shared" si="4"/>
        <v>Over Achived</v>
      </c>
    </row>
    <row r="11115" ht="22.5" customHeight="1">
      <c r="A11115" s="18">
        <v>45817.0</v>
      </c>
      <c r="B11115" s="19" t="str">
        <f t="shared" si="1"/>
        <v>Jun</v>
      </c>
      <c r="C11115" s="20" t="s">
        <v>57</v>
      </c>
      <c r="D11115" s="25" t="s">
        <v>62</v>
      </c>
      <c r="E11115" s="19" t="s">
        <v>38</v>
      </c>
      <c r="F11115" s="21">
        <v>2.0</v>
      </c>
      <c r="G11115" s="22">
        <v>56564.0</v>
      </c>
      <c r="H11115" s="15" t="str">
        <f t="shared" si="2"/>
        <v>Medium Range</v>
      </c>
      <c r="I11115" s="22">
        <v>52108.0</v>
      </c>
      <c r="J11115" s="23">
        <f t="shared" si="3"/>
        <v>1.0855147</v>
      </c>
      <c r="K11115" s="24" t="str">
        <f t="shared" si="4"/>
        <v>Over Achived</v>
      </c>
    </row>
    <row r="11116" ht="22.5" customHeight="1">
      <c r="A11116" s="18">
        <v>45817.0</v>
      </c>
      <c r="B11116" s="19" t="str">
        <f t="shared" si="1"/>
        <v>Jun</v>
      </c>
      <c r="C11116" s="20" t="s">
        <v>57</v>
      </c>
      <c r="D11116" s="19" t="s">
        <v>58</v>
      </c>
      <c r="E11116" s="19" t="s">
        <v>26</v>
      </c>
      <c r="F11116" s="21">
        <v>2.0</v>
      </c>
      <c r="G11116" s="22">
        <v>56213.0</v>
      </c>
      <c r="H11116" s="15" t="str">
        <f t="shared" si="2"/>
        <v>Medium Range</v>
      </c>
      <c r="I11116" s="22">
        <v>46621.0</v>
      </c>
      <c r="J11116" s="23">
        <f t="shared" si="3"/>
        <v>1.205744193</v>
      </c>
      <c r="K11116" s="24" t="str">
        <f t="shared" si="4"/>
        <v>Over Achived</v>
      </c>
    </row>
    <row r="11117" ht="22.5" customHeight="1">
      <c r="A11117" s="18">
        <v>45817.0</v>
      </c>
      <c r="B11117" s="19" t="str">
        <f t="shared" si="1"/>
        <v>Jun</v>
      </c>
      <c r="C11117" s="20" t="s">
        <v>92</v>
      </c>
      <c r="D11117" s="19" t="s">
        <v>93</v>
      </c>
      <c r="E11117" s="19" t="s">
        <v>68</v>
      </c>
      <c r="F11117" s="21">
        <v>3.0</v>
      </c>
      <c r="G11117" s="22">
        <v>55595.0</v>
      </c>
      <c r="H11117" s="15" t="str">
        <f t="shared" si="2"/>
        <v>Medium Range</v>
      </c>
      <c r="I11117" s="22">
        <v>65113.0</v>
      </c>
      <c r="J11117" s="23">
        <f t="shared" si="3"/>
        <v>0.8538233532</v>
      </c>
      <c r="K11117" s="24" t="str">
        <f t="shared" si="4"/>
        <v>Target Not Meet</v>
      </c>
    </row>
    <row r="11118" ht="22.5" customHeight="1">
      <c r="A11118" s="18">
        <v>45817.0</v>
      </c>
      <c r="B11118" s="19" t="str">
        <f t="shared" si="1"/>
        <v>Jun</v>
      </c>
      <c r="C11118" s="20" t="s">
        <v>92</v>
      </c>
      <c r="D11118" s="19" t="s">
        <v>98</v>
      </c>
      <c r="E11118" s="19" t="s">
        <v>26</v>
      </c>
      <c r="F11118" s="21">
        <v>5.0</v>
      </c>
      <c r="G11118" s="22">
        <v>113699.0</v>
      </c>
      <c r="H11118" s="15" t="str">
        <f t="shared" si="2"/>
        <v>Very High Range</v>
      </c>
      <c r="I11118" s="22">
        <v>137535.0</v>
      </c>
      <c r="J11118" s="23">
        <f t="shared" si="3"/>
        <v>0.8266913876</v>
      </c>
      <c r="K11118" s="24" t="str">
        <f t="shared" si="4"/>
        <v>Target Not Meet</v>
      </c>
    </row>
    <row r="11119" ht="22.5" customHeight="1">
      <c r="A11119" s="18">
        <v>45817.0</v>
      </c>
      <c r="B11119" s="19" t="str">
        <f t="shared" si="1"/>
        <v>Jun</v>
      </c>
      <c r="C11119" s="20" t="s">
        <v>92</v>
      </c>
      <c r="D11119" s="19" t="s">
        <v>98</v>
      </c>
      <c r="E11119" s="19" t="s">
        <v>23</v>
      </c>
      <c r="F11119" s="21">
        <v>3.0</v>
      </c>
      <c r="G11119" s="22">
        <v>61909.0</v>
      </c>
      <c r="H11119" s="15" t="str">
        <f t="shared" si="2"/>
        <v>Medium Range</v>
      </c>
      <c r="I11119" s="22">
        <v>67102.0</v>
      </c>
      <c r="J11119" s="23">
        <f t="shared" si="3"/>
        <v>0.9226103544</v>
      </c>
      <c r="K11119" s="24" t="str">
        <f t="shared" si="4"/>
        <v>Target Not Meet</v>
      </c>
    </row>
    <row r="11120" ht="22.5" customHeight="1">
      <c r="A11120" s="18">
        <v>45817.0</v>
      </c>
      <c r="B11120" s="19" t="str">
        <f t="shared" si="1"/>
        <v>Jun</v>
      </c>
      <c r="C11120" s="20" t="s">
        <v>7</v>
      </c>
      <c r="D11120" s="19" t="s">
        <v>126</v>
      </c>
      <c r="E11120" s="19" t="s">
        <v>26</v>
      </c>
      <c r="F11120" s="21">
        <v>11.0</v>
      </c>
      <c r="G11120" s="22">
        <v>249469.0</v>
      </c>
      <c r="H11120" s="15" t="str">
        <f t="shared" si="2"/>
        <v>Very High Range</v>
      </c>
      <c r="I11120" s="22">
        <v>197010.0</v>
      </c>
      <c r="J11120" s="23">
        <f t="shared" si="3"/>
        <v>1.266275824</v>
      </c>
      <c r="K11120" s="24" t="str">
        <f t="shared" si="4"/>
        <v>Over Achived</v>
      </c>
    </row>
    <row r="11121" ht="22.5" customHeight="1">
      <c r="A11121" s="18">
        <v>45817.0</v>
      </c>
      <c r="B11121" s="19" t="str">
        <f t="shared" si="1"/>
        <v>Jun</v>
      </c>
      <c r="C11121" s="20" t="s">
        <v>7</v>
      </c>
      <c r="D11121" s="19" t="s">
        <v>118</v>
      </c>
      <c r="E11121" s="19" t="s">
        <v>9</v>
      </c>
      <c r="F11121" s="21">
        <v>9.0</v>
      </c>
      <c r="G11121" s="22">
        <v>197502.0</v>
      </c>
      <c r="H11121" s="15" t="str">
        <f t="shared" si="2"/>
        <v>Very High Range</v>
      </c>
      <c r="I11121" s="22">
        <v>153179.0</v>
      </c>
      <c r="J11121" s="23">
        <f t="shared" si="3"/>
        <v>1.289354285</v>
      </c>
      <c r="K11121" s="24" t="str">
        <f t="shared" si="4"/>
        <v>Over Achived</v>
      </c>
    </row>
    <row r="11122" ht="22.5" customHeight="1">
      <c r="A11122" s="18">
        <v>45817.0</v>
      </c>
      <c r="B11122" s="19" t="str">
        <f t="shared" si="1"/>
        <v>Jun</v>
      </c>
      <c r="C11122" s="20" t="s">
        <v>7</v>
      </c>
      <c r="D11122" s="19" t="s">
        <v>118</v>
      </c>
      <c r="E11122" s="19" t="s">
        <v>68</v>
      </c>
      <c r="F11122" s="21">
        <v>3.0</v>
      </c>
      <c r="G11122" s="22">
        <v>88119.0</v>
      </c>
      <c r="H11122" s="15" t="str">
        <f t="shared" si="2"/>
        <v>High Range</v>
      </c>
      <c r="I11122" s="22">
        <v>73892.0</v>
      </c>
      <c r="J11122" s="23">
        <f t="shared" si="3"/>
        <v>1.192537758</v>
      </c>
      <c r="K11122" s="24" t="str">
        <f t="shared" si="4"/>
        <v>Over Achived</v>
      </c>
    </row>
    <row r="11123" ht="22.5" customHeight="1">
      <c r="A11123" s="18">
        <v>45817.0</v>
      </c>
      <c r="B11123" s="19" t="str">
        <f t="shared" si="1"/>
        <v>Jun</v>
      </c>
      <c r="C11123" s="20" t="s">
        <v>7</v>
      </c>
      <c r="D11123" s="19" t="s">
        <v>118</v>
      </c>
      <c r="E11123" s="19" t="s">
        <v>68</v>
      </c>
      <c r="F11123" s="21">
        <v>3.0</v>
      </c>
      <c r="G11123" s="22">
        <v>86675.0</v>
      </c>
      <c r="H11123" s="15" t="str">
        <f t="shared" si="2"/>
        <v>High Range</v>
      </c>
      <c r="I11123" s="22">
        <v>72505.0</v>
      </c>
      <c r="J11123" s="23">
        <f t="shared" si="3"/>
        <v>1.195434798</v>
      </c>
      <c r="K11123" s="24" t="str">
        <f t="shared" si="4"/>
        <v>Over Achived</v>
      </c>
    </row>
    <row r="11124" ht="22.5" customHeight="1">
      <c r="A11124" s="18">
        <v>45817.0</v>
      </c>
      <c r="B11124" s="19" t="str">
        <f t="shared" si="1"/>
        <v>Jun</v>
      </c>
      <c r="C11124" s="20" t="s">
        <v>7</v>
      </c>
      <c r="D11124" s="19" t="s">
        <v>118</v>
      </c>
      <c r="E11124" s="19" t="s">
        <v>26</v>
      </c>
      <c r="F11124" s="21">
        <v>9.0</v>
      </c>
      <c r="G11124" s="22">
        <v>288654.0</v>
      </c>
      <c r="H11124" s="15" t="str">
        <f t="shared" si="2"/>
        <v>Very High Range</v>
      </c>
      <c r="I11124" s="22">
        <v>247304.0</v>
      </c>
      <c r="J11124" s="23">
        <f t="shared" si="3"/>
        <v>1.167203118</v>
      </c>
      <c r="K11124" s="24" t="str">
        <f t="shared" si="4"/>
        <v>Over Achived</v>
      </c>
    </row>
    <row r="11125" ht="22.5" customHeight="1">
      <c r="A11125" s="18">
        <v>45817.0</v>
      </c>
      <c r="B11125" s="19" t="str">
        <f t="shared" si="1"/>
        <v>Jun</v>
      </c>
      <c r="C11125" s="20" t="s">
        <v>7</v>
      </c>
      <c r="D11125" s="19" t="s">
        <v>118</v>
      </c>
      <c r="E11125" s="19" t="s">
        <v>38</v>
      </c>
      <c r="F11125" s="21">
        <v>5.0</v>
      </c>
      <c r="G11125" s="22">
        <v>113857.0</v>
      </c>
      <c r="H11125" s="15" t="str">
        <f t="shared" si="2"/>
        <v>Very High Range</v>
      </c>
      <c r="I11125" s="22">
        <v>104917.0</v>
      </c>
      <c r="J11125" s="23">
        <f t="shared" si="3"/>
        <v>1.085210214</v>
      </c>
      <c r="K11125" s="24" t="str">
        <f t="shared" si="4"/>
        <v>Over Achived</v>
      </c>
    </row>
    <row r="11126" ht="22.5" customHeight="1">
      <c r="A11126" s="18">
        <v>45817.0</v>
      </c>
      <c r="B11126" s="19" t="str">
        <f t="shared" si="1"/>
        <v>Jun</v>
      </c>
      <c r="C11126" s="20" t="s">
        <v>7</v>
      </c>
      <c r="D11126" s="19" t="s">
        <v>126</v>
      </c>
      <c r="E11126" s="19" t="s">
        <v>19</v>
      </c>
      <c r="F11126" s="21">
        <v>5.0</v>
      </c>
      <c r="G11126" s="22">
        <v>107126.0</v>
      </c>
      <c r="H11126" s="15" t="str">
        <f t="shared" si="2"/>
        <v>Very High Range</v>
      </c>
      <c r="I11126" s="22">
        <v>85279.0</v>
      </c>
      <c r="J11126" s="23">
        <f t="shared" si="3"/>
        <v>1.256182648</v>
      </c>
      <c r="K11126" s="24" t="str">
        <f t="shared" si="4"/>
        <v>Over Achived</v>
      </c>
    </row>
    <row r="11127" ht="22.5" customHeight="1">
      <c r="A11127" s="18">
        <v>45817.0</v>
      </c>
      <c r="B11127" s="19" t="str">
        <f t="shared" si="1"/>
        <v>Jun</v>
      </c>
      <c r="C11127" s="20" t="s">
        <v>7</v>
      </c>
      <c r="D11127" s="19" t="s">
        <v>106</v>
      </c>
      <c r="E11127" s="19" t="s">
        <v>9</v>
      </c>
      <c r="F11127" s="21">
        <v>6.0</v>
      </c>
      <c r="G11127" s="22">
        <v>181035.0</v>
      </c>
      <c r="H11127" s="15" t="str">
        <f t="shared" si="2"/>
        <v>Very High Range</v>
      </c>
      <c r="I11127" s="22">
        <v>159744.0</v>
      </c>
      <c r="J11127" s="23">
        <f t="shared" si="3"/>
        <v>1.133282001</v>
      </c>
      <c r="K11127" s="24" t="str">
        <f t="shared" si="4"/>
        <v>Over Achived</v>
      </c>
    </row>
    <row r="11128" ht="22.5" customHeight="1">
      <c r="A11128" s="18">
        <v>45817.0</v>
      </c>
      <c r="B11128" s="19" t="str">
        <f t="shared" si="1"/>
        <v>Jun</v>
      </c>
      <c r="C11128" s="20" t="s">
        <v>7</v>
      </c>
      <c r="D11128" s="19" t="s">
        <v>106</v>
      </c>
      <c r="E11128" s="19" t="s">
        <v>34</v>
      </c>
      <c r="F11128" s="21">
        <v>7.0</v>
      </c>
      <c r="G11128" s="22">
        <v>156441.0</v>
      </c>
      <c r="H11128" s="15" t="str">
        <f t="shared" si="2"/>
        <v>Very High Range</v>
      </c>
      <c r="I11128" s="22">
        <v>139486.0</v>
      </c>
      <c r="J11128" s="23">
        <f t="shared" si="3"/>
        <v>1.121553418</v>
      </c>
      <c r="K11128" s="24" t="str">
        <f t="shared" si="4"/>
        <v>Over Achived</v>
      </c>
    </row>
    <row r="11129" ht="22.5" customHeight="1">
      <c r="A11129" s="18">
        <v>45817.0</v>
      </c>
      <c r="B11129" s="19" t="str">
        <f t="shared" si="1"/>
        <v>Jun</v>
      </c>
      <c r="C11129" s="20" t="s">
        <v>7</v>
      </c>
      <c r="D11129" s="19" t="s">
        <v>8</v>
      </c>
      <c r="E11129" s="19" t="s">
        <v>9</v>
      </c>
      <c r="F11129" s="21">
        <v>8.0</v>
      </c>
      <c r="G11129" s="22">
        <v>211953.0</v>
      </c>
      <c r="H11129" s="15" t="str">
        <f t="shared" si="2"/>
        <v>Very High Range</v>
      </c>
      <c r="I11129" s="22">
        <v>190963.0</v>
      </c>
      <c r="J11129" s="23">
        <f t="shared" si="3"/>
        <v>1.109916581</v>
      </c>
      <c r="K11129" s="24" t="str">
        <f t="shared" si="4"/>
        <v>Over Achived</v>
      </c>
    </row>
    <row r="11130" ht="22.5" customHeight="1">
      <c r="A11130" s="18">
        <v>45817.0</v>
      </c>
      <c r="B11130" s="19" t="str">
        <f t="shared" si="1"/>
        <v>Jun</v>
      </c>
      <c r="C11130" s="20" t="s">
        <v>7</v>
      </c>
      <c r="D11130" s="19" t="s">
        <v>8</v>
      </c>
      <c r="E11130" s="19" t="s">
        <v>38</v>
      </c>
      <c r="F11130" s="21">
        <v>4.0</v>
      </c>
      <c r="G11130" s="22">
        <v>114894.0</v>
      </c>
      <c r="H11130" s="15" t="str">
        <f t="shared" si="2"/>
        <v>Very High Range</v>
      </c>
      <c r="I11130" s="22">
        <v>89129.0</v>
      </c>
      <c r="J11130" s="23">
        <f t="shared" si="3"/>
        <v>1.289075385</v>
      </c>
      <c r="K11130" s="24" t="str">
        <f t="shared" si="4"/>
        <v>Over Achived</v>
      </c>
    </row>
    <row r="11131" ht="22.5" customHeight="1">
      <c r="A11131" s="18">
        <v>45817.0</v>
      </c>
      <c r="B11131" s="19" t="str">
        <f t="shared" si="1"/>
        <v>Jun</v>
      </c>
      <c r="C11131" s="20" t="s">
        <v>7</v>
      </c>
      <c r="D11131" s="19" t="s">
        <v>8</v>
      </c>
      <c r="E11131" s="19" t="s">
        <v>9</v>
      </c>
      <c r="F11131" s="21">
        <v>7.0</v>
      </c>
      <c r="G11131" s="22">
        <v>211752.0</v>
      </c>
      <c r="H11131" s="15" t="str">
        <f t="shared" si="2"/>
        <v>Very High Range</v>
      </c>
      <c r="I11131" s="22">
        <v>188274.0</v>
      </c>
      <c r="J11131" s="23">
        <f t="shared" si="3"/>
        <v>1.124701233</v>
      </c>
      <c r="K11131" s="24" t="str">
        <f t="shared" si="4"/>
        <v>Over Achived</v>
      </c>
    </row>
    <row r="11132" ht="22.5" customHeight="1">
      <c r="A11132" s="18">
        <v>45817.0</v>
      </c>
      <c r="B11132" s="19" t="str">
        <f t="shared" si="1"/>
        <v>Jun</v>
      </c>
      <c r="C11132" s="20" t="s">
        <v>7</v>
      </c>
      <c r="D11132" s="19" t="s">
        <v>8</v>
      </c>
      <c r="E11132" s="19" t="s">
        <v>9</v>
      </c>
      <c r="F11132" s="21">
        <v>7.0</v>
      </c>
      <c r="G11132" s="22">
        <v>176538.0</v>
      </c>
      <c r="H11132" s="15" t="str">
        <f t="shared" si="2"/>
        <v>Very High Range</v>
      </c>
      <c r="I11132" s="22">
        <v>166132.0</v>
      </c>
      <c r="J11132" s="23">
        <f t="shared" si="3"/>
        <v>1.062636939</v>
      </c>
      <c r="K11132" s="24" t="str">
        <f t="shared" si="4"/>
        <v>Over Achived</v>
      </c>
    </row>
    <row r="11133" ht="22.5" customHeight="1">
      <c r="A11133" s="18">
        <v>45817.0</v>
      </c>
      <c r="B11133" s="19" t="str">
        <f t="shared" si="1"/>
        <v>Jun</v>
      </c>
      <c r="C11133" s="20" t="s">
        <v>7</v>
      </c>
      <c r="D11133" s="19" t="s">
        <v>8</v>
      </c>
      <c r="E11133" s="19" t="s">
        <v>34</v>
      </c>
      <c r="F11133" s="21">
        <v>6.0</v>
      </c>
      <c r="G11133" s="22">
        <v>160479.0</v>
      </c>
      <c r="H11133" s="15" t="str">
        <f t="shared" si="2"/>
        <v>Very High Range</v>
      </c>
      <c r="I11133" s="22">
        <v>151538.0</v>
      </c>
      <c r="J11133" s="23">
        <f t="shared" si="3"/>
        <v>1.059001703</v>
      </c>
      <c r="K11133" s="24" t="str">
        <f t="shared" si="4"/>
        <v>Over Achived</v>
      </c>
    </row>
    <row r="11134" ht="22.5" customHeight="1">
      <c r="A11134" s="18">
        <v>45817.0</v>
      </c>
      <c r="B11134" s="19" t="str">
        <f t="shared" si="1"/>
        <v>Jun</v>
      </c>
      <c r="C11134" s="20" t="s">
        <v>7</v>
      </c>
      <c r="D11134" s="19" t="s">
        <v>106</v>
      </c>
      <c r="E11134" s="19" t="s">
        <v>63</v>
      </c>
      <c r="F11134" s="21">
        <v>2.0</v>
      </c>
      <c r="G11134" s="22">
        <v>65701.0</v>
      </c>
      <c r="H11134" s="15" t="str">
        <f t="shared" si="2"/>
        <v>Medium Range</v>
      </c>
      <c r="I11134" s="22">
        <v>58241.0</v>
      </c>
      <c r="J11134" s="23">
        <f t="shared" si="3"/>
        <v>1.12808846</v>
      </c>
      <c r="K11134" s="24" t="str">
        <f t="shared" si="4"/>
        <v>Over Achived</v>
      </c>
    </row>
    <row r="11135" ht="22.5" customHeight="1">
      <c r="A11135" s="18">
        <v>45817.0</v>
      </c>
      <c r="B11135" s="19" t="str">
        <f t="shared" si="1"/>
        <v>Jun</v>
      </c>
      <c r="C11135" s="20" t="s">
        <v>7</v>
      </c>
      <c r="D11135" s="19" t="s">
        <v>131</v>
      </c>
      <c r="E11135" s="19" t="s">
        <v>9</v>
      </c>
      <c r="F11135" s="21">
        <v>7.0</v>
      </c>
      <c r="G11135" s="22">
        <v>194214.0</v>
      </c>
      <c r="H11135" s="15" t="str">
        <f t="shared" si="2"/>
        <v>Very High Range</v>
      </c>
      <c r="I11135" s="22">
        <v>164091.0</v>
      </c>
      <c r="J11135" s="23">
        <f t="shared" si="3"/>
        <v>1.183574968</v>
      </c>
      <c r="K11135" s="24" t="str">
        <f t="shared" si="4"/>
        <v>Over Achived</v>
      </c>
    </row>
    <row r="11136" ht="22.5" customHeight="1">
      <c r="A11136" s="18">
        <v>45817.0</v>
      </c>
      <c r="B11136" s="19" t="str">
        <f t="shared" si="1"/>
        <v>Jun</v>
      </c>
      <c r="C11136" s="20" t="s">
        <v>7</v>
      </c>
      <c r="D11136" s="19" t="s">
        <v>106</v>
      </c>
      <c r="E11136" s="19" t="s">
        <v>23</v>
      </c>
      <c r="F11136" s="21">
        <v>3.0</v>
      </c>
      <c r="G11136" s="22">
        <v>104802.0</v>
      </c>
      <c r="H11136" s="15" t="str">
        <f t="shared" si="2"/>
        <v>Very High Range</v>
      </c>
      <c r="I11136" s="22">
        <v>76137.0</v>
      </c>
      <c r="J11136" s="23">
        <f t="shared" si="3"/>
        <v>1.376492376</v>
      </c>
      <c r="K11136" s="24" t="str">
        <f t="shared" si="4"/>
        <v>Over Achived</v>
      </c>
    </row>
    <row r="11137" ht="22.5" customHeight="1">
      <c r="A11137" s="18">
        <v>45817.0</v>
      </c>
      <c r="B11137" s="19" t="str">
        <f t="shared" si="1"/>
        <v>Jun</v>
      </c>
      <c r="C11137" s="20" t="s">
        <v>7</v>
      </c>
      <c r="D11137" s="19" t="s">
        <v>131</v>
      </c>
      <c r="E11137" s="19" t="s">
        <v>34</v>
      </c>
      <c r="F11137" s="21">
        <v>6.0</v>
      </c>
      <c r="G11137" s="22">
        <v>190091.0</v>
      </c>
      <c r="H11137" s="15" t="str">
        <f t="shared" si="2"/>
        <v>Very High Range</v>
      </c>
      <c r="I11137" s="22">
        <v>164230.0</v>
      </c>
      <c r="J11137" s="23">
        <f t="shared" si="3"/>
        <v>1.157468185</v>
      </c>
      <c r="K11137" s="24" t="str">
        <f t="shared" si="4"/>
        <v>Over Achived</v>
      </c>
    </row>
    <row r="11138" ht="22.5" customHeight="1">
      <c r="A11138" s="18">
        <v>45817.0</v>
      </c>
      <c r="B11138" s="19" t="str">
        <f t="shared" si="1"/>
        <v>Jun</v>
      </c>
      <c r="C11138" s="20" t="s">
        <v>7</v>
      </c>
      <c r="D11138" s="19" t="s">
        <v>131</v>
      </c>
      <c r="E11138" s="19" t="s">
        <v>34</v>
      </c>
      <c r="F11138" s="21">
        <v>7.0</v>
      </c>
      <c r="G11138" s="22">
        <v>166126.0</v>
      </c>
      <c r="H11138" s="15" t="str">
        <f t="shared" si="2"/>
        <v>Very High Range</v>
      </c>
      <c r="I11138" s="22">
        <v>151550.0</v>
      </c>
      <c r="J11138" s="23">
        <f t="shared" si="3"/>
        <v>1.096179479</v>
      </c>
      <c r="K11138" s="24" t="str">
        <f t="shared" si="4"/>
        <v>Over Achived</v>
      </c>
    </row>
    <row r="11139" ht="22.5" customHeight="1">
      <c r="A11139" s="18">
        <v>45817.0</v>
      </c>
      <c r="B11139" s="19" t="str">
        <f t="shared" si="1"/>
        <v>Jun</v>
      </c>
      <c r="C11139" s="20" t="s">
        <v>92</v>
      </c>
      <c r="D11139" s="19" t="s">
        <v>98</v>
      </c>
      <c r="E11139" s="19" t="s">
        <v>26</v>
      </c>
      <c r="F11139" s="21">
        <v>4.0</v>
      </c>
      <c r="G11139" s="22">
        <v>96053.0</v>
      </c>
      <c r="H11139" s="15" t="str">
        <f t="shared" si="2"/>
        <v>Very High Range</v>
      </c>
      <c r="I11139" s="22">
        <v>118423.0</v>
      </c>
      <c r="J11139" s="23">
        <f t="shared" si="3"/>
        <v>0.8111008841</v>
      </c>
      <c r="K11139" s="24" t="str">
        <f t="shared" si="4"/>
        <v>Target Not Meet</v>
      </c>
    </row>
    <row r="11140" ht="22.5" customHeight="1">
      <c r="A11140" s="18">
        <v>45817.0</v>
      </c>
      <c r="B11140" s="19" t="str">
        <f t="shared" si="1"/>
        <v>Jun</v>
      </c>
      <c r="C11140" s="20" t="s">
        <v>92</v>
      </c>
      <c r="D11140" s="19" t="s">
        <v>98</v>
      </c>
      <c r="E11140" s="19" t="s">
        <v>26</v>
      </c>
      <c r="F11140" s="21">
        <v>4.0</v>
      </c>
      <c r="G11140" s="22">
        <v>112875.0</v>
      </c>
      <c r="H11140" s="15" t="str">
        <f t="shared" si="2"/>
        <v>Very High Range</v>
      </c>
      <c r="I11140" s="22">
        <v>138106.0</v>
      </c>
      <c r="J11140" s="23">
        <f t="shared" si="3"/>
        <v>0.8173069961</v>
      </c>
      <c r="K11140" s="24" t="str">
        <f t="shared" si="4"/>
        <v>Target Not Meet</v>
      </c>
    </row>
    <row r="11141" ht="22.5" customHeight="1">
      <c r="A11141" s="18">
        <v>45817.0</v>
      </c>
      <c r="B11141" s="19" t="str">
        <f t="shared" si="1"/>
        <v>Jun</v>
      </c>
      <c r="C11141" s="20" t="s">
        <v>92</v>
      </c>
      <c r="D11141" s="19" t="s">
        <v>144</v>
      </c>
      <c r="E11141" s="19" t="s">
        <v>9</v>
      </c>
      <c r="F11141" s="21">
        <v>7.0</v>
      </c>
      <c r="G11141" s="22">
        <v>160861.0</v>
      </c>
      <c r="H11141" s="15" t="str">
        <f t="shared" si="2"/>
        <v>Very High Range</v>
      </c>
      <c r="I11141" s="22">
        <v>150049.0</v>
      </c>
      <c r="J11141" s="23">
        <f t="shared" si="3"/>
        <v>1.072056462</v>
      </c>
      <c r="K11141" s="24" t="str">
        <f t="shared" si="4"/>
        <v>Over Achived</v>
      </c>
    </row>
    <row r="11142" ht="22.5" customHeight="1">
      <c r="A11142" s="18">
        <v>45817.0</v>
      </c>
      <c r="B11142" s="19" t="str">
        <f t="shared" si="1"/>
        <v>Jun</v>
      </c>
      <c r="C11142" s="20" t="s">
        <v>92</v>
      </c>
      <c r="D11142" s="19" t="s">
        <v>144</v>
      </c>
      <c r="E11142" s="19" t="s">
        <v>26</v>
      </c>
      <c r="F11142" s="21">
        <v>3.0</v>
      </c>
      <c r="G11142" s="22">
        <v>114931.0</v>
      </c>
      <c r="H11142" s="15" t="str">
        <f t="shared" si="2"/>
        <v>Very High Range</v>
      </c>
      <c r="I11142" s="22">
        <v>103390.0</v>
      </c>
      <c r="J11142" s="23">
        <f t="shared" si="3"/>
        <v>1.111625883</v>
      </c>
      <c r="K11142" s="24" t="str">
        <f t="shared" si="4"/>
        <v>Over Achived</v>
      </c>
    </row>
    <row r="11143" ht="22.5" customHeight="1">
      <c r="A11143" s="18">
        <v>45817.0</v>
      </c>
      <c r="B11143" s="19" t="str">
        <f t="shared" si="1"/>
        <v>Jun</v>
      </c>
      <c r="C11143" s="20" t="s">
        <v>92</v>
      </c>
      <c r="D11143" s="25" t="s">
        <v>149</v>
      </c>
      <c r="E11143" s="19" t="s">
        <v>38</v>
      </c>
      <c r="F11143" s="21">
        <v>3.0</v>
      </c>
      <c r="G11143" s="22">
        <v>95224.0</v>
      </c>
      <c r="H11143" s="15" t="str">
        <f t="shared" si="2"/>
        <v>Very High Range</v>
      </c>
      <c r="I11143" s="22">
        <v>87033.0</v>
      </c>
      <c r="J11143" s="23">
        <f t="shared" si="3"/>
        <v>1.094113727</v>
      </c>
      <c r="K11143" s="24" t="str">
        <f t="shared" si="4"/>
        <v>Over Achived</v>
      </c>
    </row>
    <row r="11144" ht="22.5" customHeight="1">
      <c r="A11144" s="18">
        <v>45817.0</v>
      </c>
      <c r="B11144" s="19" t="str">
        <f t="shared" si="1"/>
        <v>Jun</v>
      </c>
      <c r="C11144" s="20" t="s">
        <v>92</v>
      </c>
      <c r="D11144" s="25" t="s">
        <v>149</v>
      </c>
      <c r="E11144" s="19" t="s">
        <v>38</v>
      </c>
      <c r="F11144" s="21">
        <v>4.0</v>
      </c>
      <c r="G11144" s="22">
        <v>84363.0</v>
      </c>
      <c r="H11144" s="15" t="str">
        <f t="shared" si="2"/>
        <v>High Range</v>
      </c>
      <c r="I11144" s="22">
        <v>66061.0</v>
      </c>
      <c r="J11144" s="23">
        <f t="shared" si="3"/>
        <v>1.277046972</v>
      </c>
      <c r="K11144" s="24" t="str">
        <f t="shared" si="4"/>
        <v>Over Achived</v>
      </c>
    </row>
    <row r="11145" ht="22.5" customHeight="1">
      <c r="A11145" s="18">
        <v>45817.0</v>
      </c>
      <c r="B11145" s="19" t="str">
        <f t="shared" si="1"/>
        <v>Jun</v>
      </c>
      <c r="C11145" s="20" t="s">
        <v>92</v>
      </c>
      <c r="D11145" s="25" t="s">
        <v>149</v>
      </c>
      <c r="E11145" s="19" t="s">
        <v>9</v>
      </c>
      <c r="F11145" s="21">
        <v>5.0</v>
      </c>
      <c r="G11145" s="22">
        <v>124123.0</v>
      </c>
      <c r="H11145" s="15" t="str">
        <f t="shared" si="2"/>
        <v>Very High Range</v>
      </c>
      <c r="I11145" s="22">
        <v>95189.0</v>
      </c>
      <c r="J11145" s="23">
        <f t="shared" si="3"/>
        <v>1.303963693</v>
      </c>
      <c r="K11145" s="24" t="str">
        <f t="shared" si="4"/>
        <v>Over Achived</v>
      </c>
    </row>
    <row r="11146" ht="22.5" customHeight="1">
      <c r="A11146" s="18">
        <v>45817.0</v>
      </c>
      <c r="B11146" s="19" t="str">
        <f t="shared" si="1"/>
        <v>Jun</v>
      </c>
      <c r="C11146" s="20" t="s">
        <v>92</v>
      </c>
      <c r="D11146" s="19" t="s">
        <v>158</v>
      </c>
      <c r="E11146" s="19" t="s">
        <v>9</v>
      </c>
      <c r="F11146" s="21">
        <v>6.0</v>
      </c>
      <c r="G11146" s="22">
        <v>157377.0</v>
      </c>
      <c r="H11146" s="15" t="str">
        <f t="shared" si="2"/>
        <v>Very High Range</v>
      </c>
      <c r="I11146" s="22">
        <v>120577.0</v>
      </c>
      <c r="J11146" s="23">
        <f t="shared" si="3"/>
        <v>1.305199167</v>
      </c>
      <c r="K11146" s="24" t="str">
        <f t="shared" si="4"/>
        <v>Over Achived</v>
      </c>
    </row>
    <row r="11147" ht="22.5" customHeight="1">
      <c r="A11147" s="18">
        <v>45817.0</v>
      </c>
      <c r="B11147" s="19" t="str">
        <f t="shared" si="1"/>
        <v>Jun</v>
      </c>
      <c r="C11147" s="20" t="s">
        <v>92</v>
      </c>
      <c r="D11147" s="19" t="s">
        <v>158</v>
      </c>
      <c r="E11147" s="19" t="s">
        <v>34</v>
      </c>
      <c r="F11147" s="21">
        <v>5.0</v>
      </c>
      <c r="G11147" s="22">
        <v>154227.0</v>
      </c>
      <c r="H11147" s="15" t="str">
        <f t="shared" si="2"/>
        <v>Very High Range</v>
      </c>
      <c r="I11147" s="22">
        <v>138568.0</v>
      </c>
      <c r="J11147" s="23">
        <f t="shared" si="3"/>
        <v>1.113005889</v>
      </c>
      <c r="K11147" s="24" t="str">
        <f t="shared" si="4"/>
        <v>Over Achived</v>
      </c>
    </row>
    <row r="11148" ht="22.5" customHeight="1">
      <c r="A11148" s="18">
        <v>45817.0</v>
      </c>
      <c r="B11148" s="19" t="str">
        <f t="shared" si="1"/>
        <v>Jun</v>
      </c>
      <c r="C11148" s="20" t="s">
        <v>92</v>
      </c>
      <c r="D11148" s="19" t="s">
        <v>158</v>
      </c>
      <c r="E11148" s="19" t="s">
        <v>38</v>
      </c>
      <c r="F11148" s="21">
        <v>4.0</v>
      </c>
      <c r="G11148" s="22">
        <v>107103.0</v>
      </c>
      <c r="H11148" s="15" t="str">
        <f t="shared" si="2"/>
        <v>Very High Range</v>
      </c>
      <c r="I11148" s="22">
        <v>81740.0</v>
      </c>
      <c r="J11148" s="23">
        <f t="shared" si="3"/>
        <v>1.31028872</v>
      </c>
      <c r="K11148" s="24" t="str">
        <f t="shared" si="4"/>
        <v>Over Achived</v>
      </c>
    </row>
    <row r="11149" ht="22.5" customHeight="1">
      <c r="A11149" s="18">
        <v>45817.0</v>
      </c>
      <c r="B11149" s="19" t="str">
        <f t="shared" si="1"/>
        <v>Jun</v>
      </c>
      <c r="C11149" s="20" t="s">
        <v>92</v>
      </c>
      <c r="D11149" s="19" t="s">
        <v>158</v>
      </c>
      <c r="E11149" s="19" t="s">
        <v>38</v>
      </c>
      <c r="F11149" s="21">
        <v>4.0</v>
      </c>
      <c r="G11149" s="22">
        <v>105225.0</v>
      </c>
      <c r="H11149" s="15" t="str">
        <f t="shared" si="2"/>
        <v>Very High Range</v>
      </c>
      <c r="I11149" s="22">
        <v>75423.0</v>
      </c>
      <c r="J11149" s="23">
        <f t="shared" si="3"/>
        <v>1.395131459</v>
      </c>
      <c r="K11149" s="24" t="str">
        <f t="shared" si="4"/>
        <v>Over Achived</v>
      </c>
    </row>
    <row r="11150" ht="22.5" customHeight="1">
      <c r="A11150" s="18">
        <v>45817.0</v>
      </c>
      <c r="B11150" s="19" t="str">
        <f t="shared" si="1"/>
        <v>Jun</v>
      </c>
      <c r="C11150" s="20" t="s">
        <v>7</v>
      </c>
      <c r="D11150" s="19" t="s">
        <v>131</v>
      </c>
      <c r="E11150" s="19" t="s">
        <v>63</v>
      </c>
      <c r="F11150" s="21">
        <v>3.0</v>
      </c>
      <c r="G11150" s="22">
        <v>82131.0</v>
      </c>
      <c r="H11150" s="15" t="str">
        <f t="shared" si="2"/>
        <v>High Range</v>
      </c>
      <c r="I11150" s="22">
        <v>71035.0</v>
      </c>
      <c r="J11150" s="23">
        <f t="shared" si="3"/>
        <v>1.156204688</v>
      </c>
      <c r="K11150" s="24" t="str">
        <f t="shared" si="4"/>
        <v>Over Achived</v>
      </c>
    </row>
    <row r="11151" ht="22.5" customHeight="1">
      <c r="A11151" s="18">
        <v>45817.0</v>
      </c>
      <c r="B11151" s="19" t="str">
        <f t="shared" si="1"/>
        <v>Jun</v>
      </c>
      <c r="C11151" s="20" t="s">
        <v>7</v>
      </c>
      <c r="D11151" s="19" t="s">
        <v>131</v>
      </c>
      <c r="E11151" s="19" t="s">
        <v>34</v>
      </c>
      <c r="F11151" s="21">
        <v>8.0</v>
      </c>
      <c r="G11151" s="22">
        <v>188063.0</v>
      </c>
      <c r="H11151" s="15" t="str">
        <f t="shared" si="2"/>
        <v>Very High Range</v>
      </c>
      <c r="I11151" s="22">
        <v>138669.0</v>
      </c>
      <c r="J11151" s="23">
        <f t="shared" si="3"/>
        <v>1.356200737</v>
      </c>
      <c r="K11151" s="24" t="str">
        <f t="shared" si="4"/>
        <v>Over Achived</v>
      </c>
    </row>
    <row r="11152" ht="22.5" customHeight="1">
      <c r="A11152" s="18">
        <v>45817.0</v>
      </c>
      <c r="B11152" s="19" t="str">
        <f t="shared" si="1"/>
        <v>Jun</v>
      </c>
      <c r="C11152" s="20" t="s">
        <v>92</v>
      </c>
      <c r="D11152" s="25" t="s">
        <v>149</v>
      </c>
      <c r="E11152" s="19" t="s">
        <v>68</v>
      </c>
      <c r="F11152" s="21">
        <v>3.0</v>
      </c>
      <c r="G11152" s="22">
        <v>66920.0</v>
      </c>
      <c r="H11152" s="15" t="str">
        <f t="shared" si="2"/>
        <v>Medium Range</v>
      </c>
      <c r="I11152" s="22">
        <v>52148.0</v>
      </c>
      <c r="J11152" s="23">
        <f t="shared" si="3"/>
        <v>1.283270691</v>
      </c>
      <c r="K11152" s="24" t="str">
        <f t="shared" si="4"/>
        <v>Over Achived</v>
      </c>
    </row>
    <row r="11153" ht="22.5" customHeight="1">
      <c r="A11153" s="18">
        <v>45818.0</v>
      </c>
      <c r="B11153" s="19" t="str">
        <f t="shared" si="1"/>
        <v>Jun</v>
      </c>
      <c r="C11153" s="20" t="s">
        <v>13</v>
      </c>
      <c r="D11153" s="19" t="s">
        <v>169</v>
      </c>
      <c r="E11153" s="19" t="s">
        <v>68</v>
      </c>
      <c r="F11153" s="21">
        <v>2.0</v>
      </c>
      <c r="G11153" s="22">
        <v>50838.0</v>
      </c>
      <c r="H11153" s="15" t="str">
        <f t="shared" si="2"/>
        <v>Medium Range</v>
      </c>
      <c r="I11153" s="22">
        <v>59988.0</v>
      </c>
      <c r="J11153" s="23">
        <f t="shared" si="3"/>
        <v>0.8474694939</v>
      </c>
      <c r="K11153" s="24" t="str">
        <f t="shared" si="4"/>
        <v>Target Not Meet</v>
      </c>
    </row>
    <row r="11154" ht="22.5" customHeight="1">
      <c r="A11154" s="18">
        <v>45818.0</v>
      </c>
      <c r="B11154" s="19" t="str">
        <f t="shared" si="1"/>
        <v>Jun</v>
      </c>
      <c r="C11154" s="20" t="s">
        <v>13</v>
      </c>
      <c r="D11154" s="19" t="s">
        <v>37</v>
      </c>
      <c r="E11154" s="19" t="s">
        <v>23</v>
      </c>
      <c r="F11154" s="21">
        <v>2.0</v>
      </c>
      <c r="G11154" s="22">
        <v>47898.0</v>
      </c>
      <c r="H11154" s="15" t="str">
        <f t="shared" si="2"/>
        <v>Base Range</v>
      </c>
      <c r="I11154" s="22">
        <v>59094.0</v>
      </c>
      <c r="J11154" s="23">
        <f t="shared" si="3"/>
        <v>0.810539141</v>
      </c>
      <c r="K11154" s="24" t="str">
        <f t="shared" si="4"/>
        <v>Target Not Meet</v>
      </c>
    </row>
    <row r="11155" ht="22.5" customHeight="1">
      <c r="A11155" s="18">
        <v>45818.0</v>
      </c>
      <c r="B11155" s="19" t="str">
        <f t="shared" si="1"/>
        <v>Jun</v>
      </c>
      <c r="C11155" s="20" t="s">
        <v>13</v>
      </c>
      <c r="D11155" s="19" t="s">
        <v>169</v>
      </c>
      <c r="E11155" s="19" t="s">
        <v>34</v>
      </c>
      <c r="F11155" s="21">
        <v>4.0</v>
      </c>
      <c r="G11155" s="22">
        <v>105430.0</v>
      </c>
      <c r="H11155" s="15" t="str">
        <f t="shared" si="2"/>
        <v>Very High Range</v>
      </c>
      <c r="I11155" s="22">
        <v>128154.0</v>
      </c>
      <c r="J11155" s="23">
        <f t="shared" si="3"/>
        <v>0.8226820856</v>
      </c>
      <c r="K11155" s="24" t="str">
        <f t="shared" si="4"/>
        <v>Target Not Meet</v>
      </c>
    </row>
    <row r="11156" ht="22.5" customHeight="1">
      <c r="A11156" s="18">
        <v>45818.0</v>
      </c>
      <c r="B11156" s="19" t="str">
        <f t="shared" si="1"/>
        <v>Jun</v>
      </c>
      <c r="C11156" s="20" t="s">
        <v>13</v>
      </c>
      <c r="D11156" s="19" t="s">
        <v>169</v>
      </c>
      <c r="E11156" s="19" t="s">
        <v>9</v>
      </c>
      <c r="F11156" s="21">
        <v>4.0</v>
      </c>
      <c r="G11156" s="22">
        <v>109241.0</v>
      </c>
      <c r="H11156" s="15" t="str">
        <f t="shared" si="2"/>
        <v>Very High Range</v>
      </c>
      <c r="I11156" s="22">
        <v>126725.0</v>
      </c>
      <c r="J11156" s="23">
        <f t="shared" si="3"/>
        <v>0.862031959</v>
      </c>
      <c r="K11156" s="24" t="str">
        <f t="shared" si="4"/>
        <v>Target Not Meet</v>
      </c>
    </row>
    <row r="11157" ht="22.5" customHeight="1">
      <c r="A11157" s="18">
        <v>45818.0</v>
      </c>
      <c r="B11157" s="19" t="str">
        <f t="shared" si="1"/>
        <v>Jun</v>
      </c>
      <c r="C11157" s="20" t="s">
        <v>13</v>
      </c>
      <c r="D11157" s="19" t="s">
        <v>37</v>
      </c>
      <c r="E11157" s="19" t="s">
        <v>68</v>
      </c>
      <c r="F11157" s="21">
        <v>2.0</v>
      </c>
      <c r="G11157" s="22">
        <v>50807.0</v>
      </c>
      <c r="H11157" s="15" t="str">
        <f t="shared" si="2"/>
        <v>Medium Range</v>
      </c>
      <c r="I11157" s="22">
        <v>61878.0</v>
      </c>
      <c r="J11157" s="23">
        <f t="shared" si="3"/>
        <v>0.8210834222</v>
      </c>
      <c r="K11157" s="24" t="str">
        <f t="shared" si="4"/>
        <v>Target Not Meet</v>
      </c>
    </row>
    <row r="11158" ht="22.5" customHeight="1">
      <c r="A11158" s="18">
        <v>45818.0</v>
      </c>
      <c r="B11158" s="19" t="str">
        <f t="shared" si="1"/>
        <v>Jun</v>
      </c>
      <c r="C11158" s="20" t="s">
        <v>13</v>
      </c>
      <c r="D11158" s="19" t="s">
        <v>37</v>
      </c>
      <c r="E11158" s="19" t="s">
        <v>19</v>
      </c>
      <c r="F11158" s="21">
        <v>3.0</v>
      </c>
      <c r="G11158" s="22">
        <v>54839.0</v>
      </c>
      <c r="H11158" s="15" t="str">
        <f t="shared" si="2"/>
        <v>Medium Range</v>
      </c>
      <c r="I11158" s="22">
        <v>59152.0</v>
      </c>
      <c r="J11158" s="23">
        <f t="shared" si="3"/>
        <v>0.9270861509</v>
      </c>
      <c r="K11158" s="24" t="str">
        <f t="shared" si="4"/>
        <v>Target Not Meet</v>
      </c>
    </row>
    <row r="11159" ht="22.5" customHeight="1">
      <c r="A11159" s="18">
        <v>45818.0</v>
      </c>
      <c r="B11159" s="19" t="str">
        <f t="shared" si="1"/>
        <v>Jun</v>
      </c>
      <c r="C11159" s="20" t="s">
        <v>13</v>
      </c>
      <c r="D11159" s="19" t="s">
        <v>29</v>
      </c>
      <c r="E11159" s="19" t="s">
        <v>23</v>
      </c>
      <c r="F11159" s="21">
        <v>2.0</v>
      </c>
      <c r="G11159" s="22">
        <v>44307.0</v>
      </c>
      <c r="H11159" s="15" t="str">
        <f t="shared" si="2"/>
        <v>Base Range</v>
      </c>
      <c r="I11159" s="22">
        <v>55776.0</v>
      </c>
      <c r="J11159" s="23">
        <f t="shared" si="3"/>
        <v>0.7943739243</v>
      </c>
      <c r="K11159" s="24" t="str">
        <f t="shared" si="4"/>
        <v>Target Not Meet</v>
      </c>
    </row>
    <row r="11160" ht="22.5" customHeight="1">
      <c r="A11160" s="18">
        <v>45818.0</v>
      </c>
      <c r="B11160" s="19" t="str">
        <f t="shared" si="1"/>
        <v>Jun</v>
      </c>
      <c r="C11160" s="20" t="s">
        <v>13</v>
      </c>
      <c r="D11160" s="19" t="s">
        <v>14</v>
      </c>
      <c r="E11160" s="19" t="s">
        <v>63</v>
      </c>
      <c r="F11160" s="21">
        <v>5.0</v>
      </c>
      <c r="G11160" s="22">
        <v>96178.0</v>
      </c>
      <c r="H11160" s="15" t="str">
        <f t="shared" si="2"/>
        <v>Very High Range</v>
      </c>
      <c r="I11160" s="22">
        <v>88764.0</v>
      </c>
      <c r="J11160" s="23">
        <f t="shared" si="3"/>
        <v>1.083524852</v>
      </c>
      <c r="K11160" s="24" t="str">
        <f t="shared" si="4"/>
        <v>Over Achived</v>
      </c>
    </row>
    <row r="11161" ht="22.5" customHeight="1">
      <c r="A11161" s="18">
        <v>45818.0</v>
      </c>
      <c r="B11161" s="19" t="str">
        <f t="shared" si="1"/>
        <v>Jun</v>
      </c>
      <c r="C11161" s="20" t="s">
        <v>13</v>
      </c>
      <c r="D11161" s="19" t="s">
        <v>18</v>
      </c>
      <c r="E11161" s="19" t="s">
        <v>9</v>
      </c>
      <c r="F11161" s="21">
        <v>5.0</v>
      </c>
      <c r="G11161" s="22">
        <v>112760.0</v>
      </c>
      <c r="H11161" s="15" t="str">
        <f t="shared" si="2"/>
        <v>Very High Range</v>
      </c>
      <c r="I11161" s="22">
        <v>100411.0</v>
      </c>
      <c r="J11161" s="23">
        <f t="shared" si="3"/>
        <v>1.122984534</v>
      </c>
      <c r="K11161" s="24" t="str">
        <f t="shared" si="4"/>
        <v>Over Achived</v>
      </c>
    </row>
    <row r="11162" ht="22.5" customHeight="1">
      <c r="A11162" s="18">
        <v>45818.0</v>
      </c>
      <c r="B11162" s="19" t="str">
        <f t="shared" si="1"/>
        <v>Jun</v>
      </c>
      <c r="C11162" s="20" t="s">
        <v>13</v>
      </c>
      <c r="D11162" s="19" t="s">
        <v>18</v>
      </c>
      <c r="E11162" s="19" t="s">
        <v>26</v>
      </c>
      <c r="F11162" s="21">
        <v>3.0</v>
      </c>
      <c r="G11162" s="22">
        <v>83768.0</v>
      </c>
      <c r="H11162" s="15" t="str">
        <f t="shared" si="2"/>
        <v>High Range</v>
      </c>
      <c r="I11162" s="22">
        <v>58920.0</v>
      </c>
      <c r="J11162" s="23">
        <f t="shared" si="3"/>
        <v>1.421724372</v>
      </c>
      <c r="K11162" s="24" t="str">
        <f t="shared" si="4"/>
        <v>Over Achived</v>
      </c>
    </row>
    <row r="11163" ht="22.5" customHeight="1">
      <c r="A11163" s="18">
        <v>45818.0</v>
      </c>
      <c r="B11163" s="19" t="str">
        <f t="shared" si="1"/>
        <v>Jun</v>
      </c>
      <c r="C11163" s="20" t="s">
        <v>13</v>
      </c>
      <c r="D11163" s="19" t="s">
        <v>18</v>
      </c>
      <c r="E11163" s="19" t="s">
        <v>26</v>
      </c>
      <c r="F11163" s="21">
        <v>2.0</v>
      </c>
      <c r="G11163" s="22">
        <v>81955.0</v>
      </c>
      <c r="H11163" s="15" t="str">
        <f t="shared" si="2"/>
        <v>High Range</v>
      </c>
      <c r="I11163" s="22">
        <v>71049.0</v>
      </c>
      <c r="J11163" s="23">
        <f t="shared" si="3"/>
        <v>1.153499697</v>
      </c>
      <c r="K11163" s="24" t="str">
        <f t="shared" si="4"/>
        <v>Over Achived</v>
      </c>
    </row>
    <row r="11164" ht="22.5" customHeight="1">
      <c r="A11164" s="18">
        <v>45818.0</v>
      </c>
      <c r="B11164" s="19" t="str">
        <f t="shared" si="1"/>
        <v>Jun</v>
      </c>
      <c r="C11164" s="20" t="s">
        <v>13</v>
      </c>
      <c r="D11164" s="19" t="s">
        <v>18</v>
      </c>
      <c r="E11164" s="19" t="s">
        <v>38</v>
      </c>
      <c r="F11164" s="21">
        <v>3.0</v>
      </c>
      <c r="G11164" s="22">
        <v>75076.0</v>
      </c>
      <c r="H11164" s="15" t="str">
        <f t="shared" si="2"/>
        <v>High Range</v>
      </c>
      <c r="I11164" s="22">
        <v>57997.0</v>
      </c>
      <c r="J11164" s="23">
        <f t="shared" si="3"/>
        <v>1.294480749</v>
      </c>
      <c r="K11164" s="24" t="str">
        <f t="shared" si="4"/>
        <v>Over Achived</v>
      </c>
    </row>
    <row r="11165" ht="22.5" customHeight="1">
      <c r="A11165" s="18">
        <v>45818.0</v>
      </c>
      <c r="B11165" s="19" t="str">
        <f t="shared" si="1"/>
        <v>Jun</v>
      </c>
      <c r="C11165" s="20" t="s">
        <v>13</v>
      </c>
      <c r="D11165" s="19" t="s">
        <v>18</v>
      </c>
      <c r="E11165" s="19" t="s">
        <v>34</v>
      </c>
      <c r="F11165" s="21">
        <v>4.0</v>
      </c>
      <c r="G11165" s="22">
        <v>84232.0</v>
      </c>
      <c r="H11165" s="15" t="str">
        <f t="shared" si="2"/>
        <v>High Range</v>
      </c>
      <c r="I11165" s="22">
        <v>63607.0</v>
      </c>
      <c r="J11165" s="23">
        <f t="shared" si="3"/>
        <v>1.324256764</v>
      </c>
      <c r="K11165" s="24" t="str">
        <f t="shared" si="4"/>
        <v>Over Achived</v>
      </c>
    </row>
    <row r="11166" ht="22.5" customHeight="1">
      <c r="A11166" s="18">
        <v>45818.0</v>
      </c>
      <c r="B11166" s="19" t="str">
        <f t="shared" si="1"/>
        <v>Jun</v>
      </c>
      <c r="C11166" s="20" t="s">
        <v>13</v>
      </c>
      <c r="D11166" s="19" t="s">
        <v>14</v>
      </c>
      <c r="E11166" s="19" t="s">
        <v>34</v>
      </c>
      <c r="F11166" s="21">
        <v>3.0</v>
      </c>
      <c r="G11166" s="22">
        <v>84476.0</v>
      </c>
      <c r="H11166" s="15" t="str">
        <f t="shared" si="2"/>
        <v>High Range</v>
      </c>
      <c r="I11166" s="22">
        <v>66687.0</v>
      </c>
      <c r="J11166" s="23">
        <f t="shared" si="3"/>
        <v>1.26675364</v>
      </c>
      <c r="K11166" s="24" t="str">
        <f t="shared" si="4"/>
        <v>Over Achived</v>
      </c>
    </row>
    <row r="11167" ht="22.5" customHeight="1">
      <c r="A11167" s="18">
        <v>45818.0</v>
      </c>
      <c r="B11167" s="19" t="str">
        <f t="shared" si="1"/>
        <v>Jun</v>
      </c>
      <c r="C11167" s="20" t="s">
        <v>13</v>
      </c>
      <c r="D11167" s="19" t="s">
        <v>169</v>
      </c>
      <c r="E11167" s="19" t="s">
        <v>19</v>
      </c>
      <c r="F11167" s="21">
        <v>3.0</v>
      </c>
      <c r="G11167" s="22">
        <v>50924.0</v>
      </c>
      <c r="H11167" s="15" t="str">
        <f t="shared" si="2"/>
        <v>Medium Range</v>
      </c>
      <c r="I11167" s="22">
        <v>63349.0</v>
      </c>
      <c r="J11167" s="23">
        <f t="shared" si="3"/>
        <v>0.8038643073</v>
      </c>
      <c r="K11167" s="24" t="str">
        <f t="shared" si="4"/>
        <v>Target Not Meet</v>
      </c>
    </row>
    <row r="11168" ht="22.5" customHeight="1">
      <c r="A11168" s="18">
        <v>45818.0</v>
      </c>
      <c r="B11168" s="19" t="str">
        <f t="shared" si="1"/>
        <v>Jun</v>
      </c>
      <c r="C11168" s="20" t="s">
        <v>13</v>
      </c>
      <c r="D11168" s="19" t="s">
        <v>29</v>
      </c>
      <c r="E11168" s="19" t="s">
        <v>19</v>
      </c>
      <c r="F11168" s="21">
        <v>2.0</v>
      </c>
      <c r="G11168" s="22">
        <v>56889.0</v>
      </c>
      <c r="H11168" s="15" t="str">
        <f t="shared" si="2"/>
        <v>Medium Range</v>
      </c>
      <c r="I11168" s="22">
        <v>68269.0</v>
      </c>
      <c r="J11168" s="23">
        <f t="shared" si="3"/>
        <v>0.8333064788</v>
      </c>
      <c r="K11168" s="24" t="str">
        <f t="shared" si="4"/>
        <v>Target Not Meet</v>
      </c>
    </row>
    <row r="11169" ht="22.5" customHeight="1">
      <c r="A11169" s="18">
        <v>45818.0</v>
      </c>
      <c r="B11169" s="19" t="str">
        <f t="shared" si="1"/>
        <v>Jun</v>
      </c>
      <c r="C11169" s="20" t="s">
        <v>57</v>
      </c>
      <c r="D11169" s="19" t="s">
        <v>58</v>
      </c>
      <c r="E11169" s="19" t="s">
        <v>9</v>
      </c>
      <c r="F11169" s="21">
        <v>4.0</v>
      </c>
      <c r="G11169" s="22">
        <v>88564.0</v>
      </c>
      <c r="H11169" s="15" t="str">
        <f t="shared" si="2"/>
        <v>High Range</v>
      </c>
      <c r="I11169" s="22">
        <v>66739.0</v>
      </c>
      <c r="J11169" s="23">
        <f t="shared" si="3"/>
        <v>1.327020183</v>
      </c>
      <c r="K11169" s="24" t="str">
        <f t="shared" si="4"/>
        <v>Over Achived</v>
      </c>
    </row>
    <row r="11170" ht="22.5" customHeight="1">
      <c r="A11170" s="18">
        <v>45818.0</v>
      </c>
      <c r="B11170" s="19" t="str">
        <f t="shared" si="1"/>
        <v>Jun</v>
      </c>
      <c r="C11170" s="20" t="s">
        <v>57</v>
      </c>
      <c r="D11170" s="19" t="s">
        <v>85</v>
      </c>
      <c r="E11170" s="19" t="s">
        <v>23</v>
      </c>
      <c r="F11170" s="21">
        <v>1.0</v>
      </c>
      <c r="G11170" s="22">
        <v>43761.0</v>
      </c>
      <c r="H11170" s="15" t="str">
        <f t="shared" si="2"/>
        <v>Base Range</v>
      </c>
      <c r="I11170" s="22">
        <v>49978.0</v>
      </c>
      <c r="J11170" s="23">
        <f t="shared" si="3"/>
        <v>0.8756052663</v>
      </c>
      <c r="K11170" s="24" t="str">
        <f t="shared" si="4"/>
        <v>Target Not Meet</v>
      </c>
    </row>
    <row r="11171" ht="22.5" customHeight="1">
      <c r="A11171" s="18">
        <v>45818.0</v>
      </c>
      <c r="B11171" s="19" t="str">
        <f t="shared" si="1"/>
        <v>Jun</v>
      </c>
      <c r="C11171" s="20" t="s">
        <v>57</v>
      </c>
      <c r="D11171" s="19" t="s">
        <v>58</v>
      </c>
      <c r="E11171" s="19" t="s">
        <v>63</v>
      </c>
      <c r="F11171" s="21">
        <v>1.0</v>
      </c>
      <c r="G11171" s="22">
        <v>30920.0</v>
      </c>
      <c r="H11171" s="15" t="str">
        <f t="shared" si="2"/>
        <v>Base Range</v>
      </c>
      <c r="I11171" s="22">
        <v>22716.0</v>
      </c>
      <c r="J11171" s="23">
        <f t="shared" si="3"/>
        <v>1.361155133</v>
      </c>
      <c r="K11171" s="24" t="str">
        <f t="shared" si="4"/>
        <v>Over Achived</v>
      </c>
    </row>
    <row r="11172" ht="22.5" customHeight="1">
      <c r="A11172" s="18">
        <v>45818.0</v>
      </c>
      <c r="B11172" s="19" t="str">
        <f t="shared" si="1"/>
        <v>Jun</v>
      </c>
      <c r="C11172" s="20" t="s">
        <v>57</v>
      </c>
      <c r="D11172" s="19" t="s">
        <v>85</v>
      </c>
      <c r="E11172" s="19" t="s">
        <v>9</v>
      </c>
      <c r="F11172" s="21">
        <v>3.0</v>
      </c>
      <c r="G11172" s="22">
        <v>80208.0</v>
      </c>
      <c r="H11172" s="15" t="str">
        <f t="shared" si="2"/>
        <v>High Range</v>
      </c>
      <c r="I11172" s="22">
        <v>87825.0</v>
      </c>
      <c r="J11172" s="23">
        <f t="shared" si="3"/>
        <v>0.9132707088</v>
      </c>
      <c r="K11172" s="24" t="str">
        <f t="shared" si="4"/>
        <v>Target Not Meet</v>
      </c>
    </row>
    <row r="11173" ht="22.5" customHeight="1">
      <c r="A11173" s="18">
        <v>45818.0</v>
      </c>
      <c r="B11173" s="19" t="str">
        <f t="shared" si="1"/>
        <v>Jun</v>
      </c>
      <c r="C11173" s="20" t="s">
        <v>13</v>
      </c>
      <c r="D11173" s="19" t="s">
        <v>14</v>
      </c>
      <c r="E11173" s="19" t="s">
        <v>23</v>
      </c>
      <c r="F11173" s="21">
        <v>2.0</v>
      </c>
      <c r="G11173" s="22">
        <v>51866.0</v>
      </c>
      <c r="H11173" s="15" t="str">
        <f t="shared" si="2"/>
        <v>Medium Range</v>
      </c>
      <c r="I11173" s="22">
        <v>45312.0</v>
      </c>
      <c r="J11173" s="23">
        <f t="shared" si="3"/>
        <v>1.144641596</v>
      </c>
      <c r="K11173" s="24" t="str">
        <f t="shared" si="4"/>
        <v>Over Achived</v>
      </c>
    </row>
    <row r="11174" ht="22.5" customHeight="1">
      <c r="A11174" s="18">
        <v>45818.0</v>
      </c>
      <c r="B11174" s="19" t="str">
        <f t="shared" si="1"/>
        <v>Jun</v>
      </c>
      <c r="C11174" s="20" t="s">
        <v>57</v>
      </c>
      <c r="D11174" s="19" t="s">
        <v>85</v>
      </c>
      <c r="E11174" s="19" t="s">
        <v>63</v>
      </c>
      <c r="F11174" s="21">
        <v>1.0</v>
      </c>
      <c r="G11174" s="22">
        <v>28774.0</v>
      </c>
      <c r="H11174" s="15" t="str">
        <f t="shared" si="2"/>
        <v>Base Range</v>
      </c>
      <c r="I11174" s="22">
        <v>32466.0</v>
      </c>
      <c r="J11174" s="23">
        <f t="shared" si="3"/>
        <v>0.8862810325</v>
      </c>
      <c r="K11174" s="24" t="str">
        <f t="shared" si="4"/>
        <v>Target Not Meet</v>
      </c>
    </row>
    <row r="11175" ht="22.5" customHeight="1">
      <c r="A11175" s="18">
        <v>45818.0</v>
      </c>
      <c r="B11175" s="19" t="str">
        <f t="shared" si="1"/>
        <v>Jun</v>
      </c>
      <c r="C11175" s="20" t="s">
        <v>57</v>
      </c>
      <c r="D11175" s="19" t="s">
        <v>80</v>
      </c>
      <c r="E11175" s="19" t="s">
        <v>68</v>
      </c>
      <c r="F11175" s="21">
        <v>1.0</v>
      </c>
      <c r="G11175" s="22">
        <v>33331.0</v>
      </c>
      <c r="H11175" s="15" t="str">
        <f t="shared" si="2"/>
        <v>Base Range</v>
      </c>
      <c r="I11175" s="22">
        <v>38789.0</v>
      </c>
      <c r="J11175" s="23">
        <f t="shared" si="3"/>
        <v>0.8592900049</v>
      </c>
      <c r="K11175" s="24" t="str">
        <f t="shared" si="4"/>
        <v>Target Not Meet</v>
      </c>
    </row>
    <row r="11176" ht="22.5" customHeight="1">
      <c r="A11176" s="18">
        <v>45818.0</v>
      </c>
      <c r="B11176" s="19" t="str">
        <f t="shared" si="1"/>
        <v>Jun</v>
      </c>
      <c r="C11176" s="20" t="s">
        <v>57</v>
      </c>
      <c r="D11176" s="19" t="s">
        <v>80</v>
      </c>
      <c r="E11176" s="19" t="s">
        <v>63</v>
      </c>
      <c r="F11176" s="21">
        <v>1.0</v>
      </c>
      <c r="G11176" s="22">
        <v>31821.0</v>
      </c>
      <c r="H11176" s="15" t="str">
        <f t="shared" si="2"/>
        <v>Base Range</v>
      </c>
      <c r="I11176" s="22">
        <v>34478.0</v>
      </c>
      <c r="J11176" s="23">
        <f t="shared" si="3"/>
        <v>0.9229363652</v>
      </c>
      <c r="K11176" s="24" t="str">
        <f t="shared" si="4"/>
        <v>Target Not Meet</v>
      </c>
    </row>
    <row r="11177" ht="22.5" customHeight="1">
      <c r="A11177" s="18">
        <v>45818.0</v>
      </c>
      <c r="B11177" s="19" t="str">
        <f t="shared" si="1"/>
        <v>Jun</v>
      </c>
      <c r="C11177" s="20" t="s">
        <v>57</v>
      </c>
      <c r="D11177" s="19" t="s">
        <v>80</v>
      </c>
      <c r="E11177" s="19" t="s">
        <v>9</v>
      </c>
      <c r="F11177" s="21">
        <v>3.0</v>
      </c>
      <c r="G11177" s="22">
        <v>67589.0</v>
      </c>
      <c r="H11177" s="15" t="str">
        <f t="shared" si="2"/>
        <v>Medium Range</v>
      </c>
      <c r="I11177" s="22">
        <v>79090.0</v>
      </c>
      <c r="J11177" s="23">
        <f t="shared" si="3"/>
        <v>0.854583386</v>
      </c>
      <c r="K11177" s="24" t="str">
        <f t="shared" si="4"/>
        <v>Target Not Meet</v>
      </c>
    </row>
    <row r="11178" ht="22.5" customHeight="1">
      <c r="A11178" s="18">
        <v>45818.0</v>
      </c>
      <c r="B11178" s="19" t="str">
        <f t="shared" si="1"/>
        <v>Jun</v>
      </c>
      <c r="C11178" s="20" t="s">
        <v>57</v>
      </c>
      <c r="D11178" s="19" t="s">
        <v>80</v>
      </c>
      <c r="E11178" s="19" t="s">
        <v>23</v>
      </c>
      <c r="F11178" s="21">
        <v>2.0</v>
      </c>
      <c r="G11178" s="22">
        <v>38311.0</v>
      </c>
      <c r="H11178" s="15" t="str">
        <f t="shared" si="2"/>
        <v>Base Range</v>
      </c>
      <c r="I11178" s="22">
        <v>49700.0</v>
      </c>
      <c r="J11178" s="23">
        <f t="shared" si="3"/>
        <v>0.7708450704</v>
      </c>
      <c r="K11178" s="24" t="str">
        <f t="shared" si="4"/>
        <v>Target Not Meet</v>
      </c>
    </row>
    <row r="11179" ht="22.5" customHeight="1">
      <c r="A11179" s="18">
        <v>45818.0</v>
      </c>
      <c r="B11179" s="19" t="str">
        <f t="shared" si="1"/>
        <v>Jun</v>
      </c>
      <c r="C11179" s="20" t="s">
        <v>57</v>
      </c>
      <c r="D11179" s="19" t="s">
        <v>58</v>
      </c>
      <c r="E11179" s="19" t="s">
        <v>38</v>
      </c>
      <c r="F11179" s="21">
        <v>2.0</v>
      </c>
      <c r="G11179" s="22">
        <v>52983.0</v>
      </c>
      <c r="H11179" s="15" t="str">
        <f t="shared" si="2"/>
        <v>Medium Range</v>
      </c>
      <c r="I11179" s="22">
        <v>48521.0</v>
      </c>
      <c r="J11179" s="23">
        <f t="shared" si="3"/>
        <v>1.091960182</v>
      </c>
      <c r="K11179" s="24" t="str">
        <f t="shared" si="4"/>
        <v>Over Achived</v>
      </c>
    </row>
    <row r="11180" ht="22.5" customHeight="1">
      <c r="A11180" s="18">
        <v>45818.0</v>
      </c>
      <c r="B11180" s="19" t="str">
        <f t="shared" si="1"/>
        <v>Jun</v>
      </c>
      <c r="C11180" s="20" t="s">
        <v>57</v>
      </c>
      <c r="D11180" s="19" t="s">
        <v>71</v>
      </c>
      <c r="E11180" s="19" t="s">
        <v>68</v>
      </c>
      <c r="F11180" s="21">
        <v>1.0</v>
      </c>
      <c r="G11180" s="22">
        <v>37659.0</v>
      </c>
      <c r="H11180" s="15" t="str">
        <f t="shared" si="2"/>
        <v>Base Range</v>
      </c>
      <c r="I11180" s="22">
        <v>46112.0</v>
      </c>
      <c r="J11180" s="23">
        <f t="shared" si="3"/>
        <v>0.8166854615</v>
      </c>
      <c r="K11180" s="24" t="str">
        <f t="shared" si="4"/>
        <v>Target Not Meet</v>
      </c>
    </row>
    <row r="11181" ht="22.5" customHeight="1">
      <c r="A11181" s="18">
        <v>45818.0</v>
      </c>
      <c r="B11181" s="19" t="str">
        <f t="shared" si="1"/>
        <v>Jun</v>
      </c>
      <c r="C11181" s="20" t="s">
        <v>57</v>
      </c>
      <c r="D11181" s="19" t="s">
        <v>71</v>
      </c>
      <c r="E11181" s="19" t="s">
        <v>38</v>
      </c>
      <c r="F11181" s="21">
        <v>2.0</v>
      </c>
      <c r="G11181" s="22">
        <v>51515.0</v>
      </c>
      <c r="H11181" s="15" t="str">
        <f t="shared" si="2"/>
        <v>Medium Range</v>
      </c>
      <c r="I11181" s="22">
        <v>62757.0</v>
      </c>
      <c r="J11181" s="23">
        <f t="shared" si="3"/>
        <v>0.8208646047</v>
      </c>
      <c r="K11181" s="24" t="str">
        <f t="shared" si="4"/>
        <v>Target Not Meet</v>
      </c>
    </row>
    <row r="11182" ht="22.5" customHeight="1">
      <c r="A11182" s="18">
        <v>45818.0</v>
      </c>
      <c r="B11182" s="19" t="str">
        <f t="shared" si="1"/>
        <v>Jun</v>
      </c>
      <c r="C11182" s="20" t="s">
        <v>57</v>
      </c>
      <c r="D11182" s="25" t="s">
        <v>62</v>
      </c>
      <c r="E11182" s="19" t="s">
        <v>9</v>
      </c>
      <c r="F11182" s="21">
        <v>3.0</v>
      </c>
      <c r="G11182" s="22">
        <v>68347.0</v>
      </c>
      <c r="H11182" s="15" t="str">
        <f t="shared" si="2"/>
        <v>Medium Range</v>
      </c>
      <c r="I11182" s="22">
        <v>49226.0</v>
      </c>
      <c r="J11182" s="23">
        <f t="shared" si="3"/>
        <v>1.388432942</v>
      </c>
      <c r="K11182" s="24" t="str">
        <f t="shared" si="4"/>
        <v>Over Achived</v>
      </c>
    </row>
    <row r="11183" ht="22.5" customHeight="1">
      <c r="A11183" s="18">
        <v>45818.0</v>
      </c>
      <c r="B11183" s="19" t="str">
        <f t="shared" si="1"/>
        <v>Jun</v>
      </c>
      <c r="C11183" s="20" t="s">
        <v>57</v>
      </c>
      <c r="D11183" s="25" t="s">
        <v>62</v>
      </c>
      <c r="E11183" s="19" t="s">
        <v>23</v>
      </c>
      <c r="F11183" s="21">
        <v>1.0</v>
      </c>
      <c r="G11183" s="22">
        <v>35418.0</v>
      </c>
      <c r="H11183" s="15" t="str">
        <f t="shared" si="2"/>
        <v>Base Range</v>
      </c>
      <c r="I11183" s="22">
        <v>25810.0</v>
      </c>
      <c r="J11183" s="23">
        <f t="shared" si="3"/>
        <v>1.372258814</v>
      </c>
      <c r="K11183" s="24" t="str">
        <f t="shared" si="4"/>
        <v>Over Achived</v>
      </c>
    </row>
    <row r="11184" ht="22.5" customHeight="1">
      <c r="A11184" s="18">
        <v>45818.0</v>
      </c>
      <c r="B11184" s="19" t="str">
        <f t="shared" si="1"/>
        <v>Jun</v>
      </c>
      <c r="C11184" s="20" t="s">
        <v>57</v>
      </c>
      <c r="D11184" s="25" t="s">
        <v>62</v>
      </c>
      <c r="E11184" s="19" t="s">
        <v>19</v>
      </c>
      <c r="F11184" s="21">
        <v>2.0</v>
      </c>
      <c r="G11184" s="22">
        <v>46038.0</v>
      </c>
      <c r="H11184" s="15" t="str">
        <f t="shared" si="2"/>
        <v>Base Range</v>
      </c>
      <c r="I11184" s="22">
        <v>34365.0</v>
      </c>
      <c r="J11184" s="23">
        <f t="shared" si="3"/>
        <v>1.339676997</v>
      </c>
      <c r="K11184" s="24" t="str">
        <f t="shared" si="4"/>
        <v>Over Achived</v>
      </c>
    </row>
    <row r="11185" ht="22.5" customHeight="1">
      <c r="A11185" s="18">
        <v>45818.0</v>
      </c>
      <c r="B11185" s="19" t="str">
        <f t="shared" si="1"/>
        <v>Jun</v>
      </c>
      <c r="C11185" s="20" t="s">
        <v>57</v>
      </c>
      <c r="D11185" s="25" t="s">
        <v>62</v>
      </c>
      <c r="E11185" s="19" t="s">
        <v>68</v>
      </c>
      <c r="F11185" s="21">
        <v>2.0</v>
      </c>
      <c r="G11185" s="22">
        <v>37036.0</v>
      </c>
      <c r="H11185" s="15" t="str">
        <f t="shared" si="2"/>
        <v>Base Range</v>
      </c>
      <c r="I11185" s="22">
        <v>29768.0</v>
      </c>
      <c r="J11185" s="23">
        <f t="shared" si="3"/>
        <v>1.244154797</v>
      </c>
      <c r="K11185" s="24" t="str">
        <f t="shared" si="4"/>
        <v>Over Achived</v>
      </c>
    </row>
    <row r="11186" ht="22.5" customHeight="1">
      <c r="A11186" s="18">
        <v>45818.0</v>
      </c>
      <c r="B11186" s="19" t="str">
        <f t="shared" si="1"/>
        <v>Jun</v>
      </c>
      <c r="C11186" s="20" t="s">
        <v>57</v>
      </c>
      <c r="D11186" s="25" t="s">
        <v>62</v>
      </c>
      <c r="E11186" s="19" t="s">
        <v>63</v>
      </c>
      <c r="F11186" s="21">
        <v>1.0</v>
      </c>
      <c r="G11186" s="22">
        <v>31940.0</v>
      </c>
      <c r="H11186" s="15" t="str">
        <f t="shared" si="2"/>
        <v>Base Range</v>
      </c>
      <c r="I11186" s="22">
        <v>28003.0</v>
      </c>
      <c r="J11186" s="23">
        <f t="shared" si="3"/>
        <v>1.140592079</v>
      </c>
      <c r="K11186" s="24" t="str">
        <f t="shared" si="4"/>
        <v>Over Achived</v>
      </c>
    </row>
    <row r="11187" ht="22.5" customHeight="1">
      <c r="A11187" s="18">
        <v>45818.0</v>
      </c>
      <c r="B11187" s="19" t="str">
        <f t="shared" si="1"/>
        <v>Jun</v>
      </c>
      <c r="C11187" s="20" t="s">
        <v>57</v>
      </c>
      <c r="D11187" s="19" t="s">
        <v>58</v>
      </c>
      <c r="E11187" s="19" t="s">
        <v>63</v>
      </c>
      <c r="F11187" s="21">
        <v>1.0</v>
      </c>
      <c r="G11187" s="22">
        <v>29851.0</v>
      </c>
      <c r="H11187" s="15" t="str">
        <f t="shared" si="2"/>
        <v>Base Range</v>
      </c>
      <c r="I11187" s="22">
        <v>26023.0</v>
      </c>
      <c r="J11187" s="23">
        <f t="shared" si="3"/>
        <v>1.147100642</v>
      </c>
      <c r="K11187" s="24" t="str">
        <f t="shared" si="4"/>
        <v>Over Achived</v>
      </c>
    </row>
    <row r="11188" ht="22.5" customHeight="1">
      <c r="A11188" s="18">
        <v>45818.0</v>
      </c>
      <c r="B11188" s="19" t="str">
        <f t="shared" si="1"/>
        <v>Jun</v>
      </c>
      <c r="C11188" s="20" t="s">
        <v>57</v>
      </c>
      <c r="D11188" s="19" t="s">
        <v>71</v>
      </c>
      <c r="E11188" s="19" t="s">
        <v>26</v>
      </c>
      <c r="F11188" s="21">
        <v>2.0</v>
      </c>
      <c r="G11188" s="22">
        <v>50773.0</v>
      </c>
      <c r="H11188" s="15" t="str">
        <f t="shared" si="2"/>
        <v>Medium Range</v>
      </c>
      <c r="I11188" s="22">
        <v>58166.0</v>
      </c>
      <c r="J11188" s="23">
        <f t="shared" si="3"/>
        <v>0.8728982567</v>
      </c>
      <c r="K11188" s="24" t="str">
        <f t="shared" si="4"/>
        <v>Target Not Meet</v>
      </c>
    </row>
    <row r="11189" ht="22.5" customHeight="1">
      <c r="A11189" s="18">
        <v>45818.0</v>
      </c>
      <c r="B11189" s="19" t="str">
        <f t="shared" si="1"/>
        <v>Jun</v>
      </c>
      <c r="C11189" s="20" t="s">
        <v>13</v>
      </c>
      <c r="D11189" s="19" t="s">
        <v>14</v>
      </c>
      <c r="E11189" s="19" t="s">
        <v>63</v>
      </c>
      <c r="F11189" s="21">
        <v>1.0</v>
      </c>
      <c r="G11189" s="22">
        <v>18242.0</v>
      </c>
      <c r="H11189" s="15" t="str">
        <f t="shared" si="2"/>
        <v>Base Range</v>
      </c>
      <c r="I11189" s="22">
        <v>16904.0</v>
      </c>
      <c r="J11189" s="23">
        <f t="shared" si="3"/>
        <v>1.079152863</v>
      </c>
      <c r="K11189" s="24" t="str">
        <f t="shared" si="4"/>
        <v>Over Achived</v>
      </c>
    </row>
    <row r="11190" ht="22.5" customHeight="1">
      <c r="A11190" s="18">
        <v>45818.0</v>
      </c>
      <c r="B11190" s="19" t="str">
        <f t="shared" si="1"/>
        <v>Jun</v>
      </c>
      <c r="C11190" s="20" t="s">
        <v>57</v>
      </c>
      <c r="D11190" s="19" t="s">
        <v>80</v>
      </c>
      <c r="E11190" s="19" t="s">
        <v>63</v>
      </c>
      <c r="F11190" s="21">
        <v>1.0</v>
      </c>
      <c r="G11190" s="22">
        <v>29773.0</v>
      </c>
      <c r="H11190" s="15" t="str">
        <f t="shared" si="2"/>
        <v>Base Range</v>
      </c>
      <c r="I11190" s="22">
        <v>36260.0</v>
      </c>
      <c r="J11190" s="23">
        <f t="shared" si="3"/>
        <v>0.8210976282</v>
      </c>
      <c r="K11190" s="24" t="str">
        <f t="shared" si="4"/>
        <v>Target Not Meet</v>
      </c>
    </row>
    <row r="11191" ht="22.5" customHeight="1">
      <c r="A11191" s="18">
        <v>45818.0</v>
      </c>
      <c r="B11191" s="19" t="str">
        <f t="shared" si="1"/>
        <v>Jun</v>
      </c>
      <c r="C11191" s="20" t="s">
        <v>92</v>
      </c>
      <c r="D11191" s="19" t="s">
        <v>93</v>
      </c>
      <c r="E11191" s="19" t="s">
        <v>23</v>
      </c>
      <c r="F11191" s="21">
        <v>3.0</v>
      </c>
      <c r="G11191" s="22">
        <v>65406.0</v>
      </c>
      <c r="H11191" s="15" t="str">
        <f t="shared" si="2"/>
        <v>Medium Range</v>
      </c>
      <c r="I11191" s="22">
        <v>82785.0</v>
      </c>
      <c r="J11191" s="23">
        <f t="shared" si="3"/>
        <v>0.790070665</v>
      </c>
      <c r="K11191" s="24" t="str">
        <f t="shared" si="4"/>
        <v>Target Not Meet</v>
      </c>
    </row>
    <row r="11192" ht="22.5" customHeight="1">
      <c r="A11192" s="18">
        <v>45818.0</v>
      </c>
      <c r="B11192" s="19" t="str">
        <f t="shared" si="1"/>
        <v>Jun</v>
      </c>
      <c r="C11192" s="20" t="s">
        <v>7</v>
      </c>
      <c r="D11192" s="19" t="s">
        <v>131</v>
      </c>
      <c r="E11192" s="19" t="s">
        <v>34</v>
      </c>
      <c r="F11192" s="21">
        <v>7.0</v>
      </c>
      <c r="G11192" s="22">
        <v>159627.0</v>
      </c>
      <c r="H11192" s="15" t="str">
        <f t="shared" si="2"/>
        <v>Very High Range</v>
      </c>
      <c r="I11192" s="22">
        <v>126316.0</v>
      </c>
      <c r="J11192" s="23">
        <f t="shared" si="3"/>
        <v>1.263711644</v>
      </c>
      <c r="K11192" s="24" t="str">
        <f t="shared" si="4"/>
        <v>Over Achived</v>
      </c>
    </row>
    <row r="11193" ht="22.5" customHeight="1">
      <c r="A11193" s="18">
        <v>45818.0</v>
      </c>
      <c r="B11193" s="19" t="str">
        <f t="shared" si="1"/>
        <v>Jun</v>
      </c>
      <c r="C11193" s="20" t="s">
        <v>7</v>
      </c>
      <c r="D11193" s="19" t="s">
        <v>126</v>
      </c>
      <c r="E11193" s="19" t="s">
        <v>38</v>
      </c>
      <c r="F11193" s="21">
        <v>4.0</v>
      </c>
      <c r="G11193" s="22">
        <v>135442.0</v>
      </c>
      <c r="H11193" s="15" t="str">
        <f t="shared" si="2"/>
        <v>Very High Range</v>
      </c>
      <c r="I11193" s="22">
        <v>109944.0</v>
      </c>
      <c r="J11193" s="23">
        <f t="shared" si="3"/>
        <v>1.231918067</v>
      </c>
      <c r="K11193" s="24" t="str">
        <f t="shared" si="4"/>
        <v>Over Achived</v>
      </c>
    </row>
    <row r="11194" ht="22.5" customHeight="1">
      <c r="A11194" s="18">
        <v>45818.0</v>
      </c>
      <c r="B11194" s="19" t="str">
        <f t="shared" si="1"/>
        <v>Jun</v>
      </c>
      <c r="C11194" s="20" t="s">
        <v>7</v>
      </c>
      <c r="D11194" s="19" t="s">
        <v>126</v>
      </c>
      <c r="E11194" s="19" t="s">
        <v>19</v>
      </c>
      <c r="F11194" s="21">
        <v>4.0</v>
      </c>
      <c r="G11194" s="22">
        <v>86580.0</v>
      </c>
      <c r="H11194" s="15" t="str">
        <f t="shared" si="2"/>
        <v>High Range</v>
      </c>
      <c r="I11194" s="22">
        <v>79454.0</v>
      </c>
      <c r="J11194" s="23">
        <f t="shared" si="3"/>
        <v>1.089687115</v>
      </c>
      <c r="K11194" s="24" t="str">
        <f t="shared" si="4"/>
        <v>Over Achived</v>
      </c>
    </row>
    <row r="11195" ht="22.5" customHeight="1">
      <c r="A11195" s="18">
        <v>45818.0</v>
      </c>
      <c r="B11195" s="19" t="str">
        <f t="shared" si="1"/>
        <v>Jun</v>
      </c>
      <c r="C11195" s="20" t="s">
        <v>7</v>
      </c>
      <c r="D11195" s="19" t="s">
        <v>126</v>
      </c>
      <c r="E11195" s="19" t="s">
        <v>63</v>
      </c>
      <c r="F11195" s="21">
        <v>3.0</v>
      </c>
      <c r="G11195" s="22">
        <v>66916.0</v>
      </c>
      <c r="H11195" s="15" t="str">
        <f t="shared" si="2"/>
        <v>Medium Range</v>
      </c>
      <c r="I11195" s="22">
        <v>58716.0</v>
      </c>
      <c r="J11195" s="23">
        <f t="shared" si="3"/>
        <v>1.13965529</v>
      </c>
      <c r="K11195" s="24" t="str">
        <f t="shared" si="4"/>
        <v>Over Achived</v>
      </c>
    </row>
    <row r="11196" ht="22.5" customHeight="1">
      <c r="A11196" s="18">
        <v>45818.0</v>
      </c>
      <c r="B11196" s="19" t="str">
        <f t="shared" si="1"/>
        <v>Jun</v>
      </c>
      <c r="C11196" s="20" t="s">
        <v>7</v>
      </c>
      <c r="D11196" s="19" t="s">
        <v>126</v>
      </c>
      <c r="E11196" s="19" t="s">
        <v>19</v>
      </c>
      <c r="F11196" s="21">
        <v>4.0</v>
      </c>
      <c r="G11196" s="22">
        <v>85014.0</v>
      </c>
      <c r="H11196" s="15" t="str">
        <f t="shared" si="2"/>
        <v>High Range</v>
      </c>
      <c r="I11196" s="22">
        <v>60733.0</v>
      </c>
      <c r="J11196" s="23">
        <f t="shared" si="3"/>
        <v>1.399799121</v>
      </c>
      <c r="K11196" s="24" t="str">
        <f t="shared" si="4"/>
        <v>Over Achived</v>
      </c>
    </row>
    <row r="11197" ht="22.5" customHeight="1">
      <c r="A11197" s="18">
        <v>45818.0</v>
      </c>
      <c r="B11197" s="19" t="str">
        <f t="shared" si="1"/>
        <v>Jun</v>
      </c>
      <c r="C11197" s="20" t="s">
        <v>7</v>
      </c>
      <c r="D11197" s="19" t="s">
        <v>126</v>
      </c>
      <c r="E11197" s="19" t="s">
        <v>63</v>
      </c>
      <c r="F11197" s="21">
        <v>3.0</v>
      </c>
      <c r="G11197" s="22">
        <v>66465.0</v>
      </c>
      <c r="H11197" s="15" t="str">
        <f t="shared" si="2"/>
        <v>Medium Range</v>
      </c>
      <c r="I11197" s="22">
        <v>55414.0</v>
      </c>
      <c r="J11197" s="23">
        <f t="shared" si="3"/>
        <v>1.199426138</v>
      </c>
      <c r="K11197" s="24" t="str">
        <f t="shared" si="4"/>
        <v>Over Achived</v>
      </c>
    </row>
    <row r="11198" ht="22.5" customHeight="1">
      <c r="A11198" s="18">
        <v>45818.0</v>
      </c>
      <c r="B11198" s="19" t="str">
        <f t="shared" si="1"/>
        <v>Jun</v>
      </c>
      <c r="C11198" s="20" t="s">
        <v>7</v>
      </c>
      <c r="D11198" s="19" t="s">
        <v>118</v>
      </c>
      <c r="E11198" s="19" t="s">
        <v>34</v>
      </c>
      <c r="F11198" s="21">
        <v>8.0</v>
      </c>
      <c r="G11198" s="22">
        <v>164234.0</v>
      </c>
      <c r="H11198" s="15" t="str">
        <f t="shared" si="2"/>
        <v>Very High Range</v>
      </c>
      <c r="I11198" s="22">
        <v>148215.0</v>
      </c>
      <c r="J11198" s="23">
        <f t="shared" si="3"/>
        <v>1.108079479</v>
      </c>
      <c r="K11198" s="24" t="str">
        <f t="shared" si="4"/>
        <v>Over Achived</v>
      </c>
    </row>
    <row r="11199" ht="22.5" customHeight="1">
      <c r="A11199" s="18">
        <v>45818.0</v>
      </c>
      <c r="B11199" s="19" t="str">
        <f t="shared" si="1"/>
        <v>Jun</v>
      </c>
      <c r="C11199" s="20" t="s">
        <v>7</v>
      </c>
      <c r="D11199" s="19" t="s">
        <v>131</v>
      </c>
      <c r="E11199" s="19" t="s">
        <v>63</v>
      </c>
      <c r="F11199" s="21">
        <v>3.0</v>
      </c>
      <c r="G11199" s="22">
        <v>76352.0</v>
      </c>
      <c r="H11199" s="15" t="str">
        <f t="shared" si="2"/>
        <v>High Range</v>
      </c>
      <c r="I11199" s="22">
        <v>65888.0</v>
      </c>
      <c r="J11199" s="23">
        <f t="shared" si="3"/>
        <v>1.158814959</v>
      </c>
      <c r="K11199" s="24" t="str">
        <f t="shared" si="4"/>
        <v>Over Achived</v>
      </c>
    </row>
    <row r="11200" ht="22.5" customHeight="1">
      <c r="A11200" s="18">
        <v>45818.0</v>
      </c>
      <c r="B11200" s="19" t="str">
        <f t="shared" si="1"/>
        <v>Jun</v>
      </c>
      <c r="C11200" s="20" t="s">
        <v>7</v>
      </c>
      <c r="D11200" s="19" t="s">
        <v>118</v>
      </c>
      <c r="E11200" s="19" t="s">
        <v>26</v>
      </c>
      <c r="F11200" s="21">
        <v>11.0</v>
      </c>
      <c r="G11200" s="22">
        <v>234445.0</v>
      </c>
      <c r="H11200" s="15" t="str">
        <f t="shared" si="2"/>
        <v>Very High Range</v>
      </c>
      <c r="I11200" s="22">
        <v>209561.0</v>
      </c>
      <c r="J11200" s="23">
        <f t="shared" si="3"/>
        <v>1.118743468</v>
      </c>
      <c r="K11200" s="24" t="str">
        <f t="shared" si="4"/>
        <v>Over Achived</v>
      </c>
    </row>
    <row r="11201" ht="22.5" customHeight="1">
      <c r="A11201" s="18">
        <v>45818.0</v>
      </c>
      <c r="B11201" s="19" t="str">
        <f t="shared" si="1"/>
        <v>Jun</v>
      </c>
      <c r="C11201" s="20" t="s">
        <v>7</v>
      </c>
      <c r="D11201" s="19" t="s">
        <v>118</v>
      </c>
      <c r="E11201" s="19" t="s">
        <v>34</v>
      </c>
      <c r="F11201" s="21">
        <v>6.0</v>
      </c>
      <c r="G11201" s="22">
        <v>171067.0</v>
      </c>
      <c r="H11201" s="15" t="str">
        <f t="shared" si="2"/>
        <v>Very High Range</v>
      </c>
      <c r="I11201" s="22">
        <v>144753.0</v>
      </c>
      <c r="J11201" s="23">
        <f t="shared" si="3"/>
        <v>1.181785524</v>
      </c>
      <c r="K11201" s="24" t="str">
        <f t="shared" si="4"/>
        <v>Over Achived</v>
      </c>
    </row>
    <row r="11202" ht="22.5" customHeight="1">
      <c r="A11202" s="18">
        <v>45818.0</v>
      </c>
      <c r="B11202" s="19" t="str">
        <f t="shared" si="1"/>
        <v>Jun</v>
      </c>
      <c r="C11202" s="20" t="s">
        <v>7</v>
      </c>
      <c r="D11202" s="19" t="s">
        <v>106</v>
      </c>
      <c r="E11202" s="19" t="s">
        <v>34</v>
      </c>
      <c r="F11202" s="21">
        <v>7.0</v>
      </c>
      <c r="G11202" s="22">
        <v>170757.0</v>
      </c>
      <c r="H11202" s="15" t="str">
        <f t="shared" si="2"/>
        <v>Very High Range</v>
      </c>
      <c r="I11202" s="22">
        <v>144237.0</v>
      </c>
      <c r="J11202" s="23">
        <f t="shared" si="3"/>
        <v>1.183864057</v>
      </c>
      <c r="K11202" s="24" t="str">
        <f t="shared" si="4"/>
        <v>Over Achived</v>
      </c>
    </row>
    <row r="11203" ht="22.5" customHeight="1">
      <c r="A11203" s="18">
        <v>45818.0</v>
      </c>
      <c r="B11203" s="19" t="str">
        <f t="shared" si="1"/>
        <v>Jun</v>
      </c>
      <c r="C11203" s="20" t="s">
        <v>7</v>
      </c>
      <c r="D11203" s="19" t="s">
        <v>106</v>
      </c>
      <c r="E11203" s="19" t="s">
        <v>23</v>
      </c>
      <c r="F11203" s="21">
        <v>4.0</v>
      </c>
      <c r="G11203" s="22">
        <v>80753.0</v>
      </c>
      <c r="H11203" s="15" t="str">
        <f t="shared" si="2"/>
        <v>High Range</v>
      </c>
      <c r="I11203" s="22">
        <v>63732.0</v>
      </c>
      <c r="J11203" s="23">
        <f t="shared" si="3"/>
        <v>1.267071487</v>
      </c>
      <c r="K11203" s="24" t="str">
        <f t="shared" si="4"/>
        <v>Over Achived</v>
      </c>
    </row>
    <row r="11204" ht="22.5" customHeight="1">
      <c r="A11204" s="18">
        <v>45818.0</v>
      </c>
      <c r="B11204" s="19" t="str">
        <f t="shared" si="1"/>
        <v>Jun</v>
      </c>
      <c r="C11204" s="20" t="s">
        <v>92</v>
      </c>
      <c r="D11204" s="19" t="s">
        <v>93</v>
      </c>
      <c r="E11204" s="19" t="s">
        <v>26</v>
      </c>
      <c r="F11204" s="21">
        <v>4.0</v>
      </c>
      <c r="G11204" s="22">
        <v>100561.0</v>
      </c>
      <c r="H11204" s="15" t="str">
        <f t="shared" si="2"/>
        <v>Very High Range</v>
      </c>
      <c r="I11204" s="22">
        <v>111584.0</v>
      </c>
      <c r="J11204" s="23">
        <f t="shared" si="3"/>
        <v>0.9012134356</v>
      </c>
      <c r="K11204" s="24" t="str">
        <f t="shared" si="4"/>
        <v>Target Not Meet</v>
      </c>
    </row>
    <row r="11205" ht="22.5" customHeight="1">
      <c r="A11205" s="18">
        <v>45818.0</v>
      </c>
      <c r="B11205" s="19" t="str">
        <f t="shared" si="1"/>
        <v>Jun</v>
      </c>
      <c r="C11205" s="20" t="s">
        <v>7</v>
      </c>
      <c r="D11205" s="19" t="s">
        <v>106</v>
      </c>
      <c r="E11205" s="19" t="s">
        <v>9</v>
      </c>
      <c r="F11205" s="21">
        <v>7.0</v>
      </c>
      <c r="G11205" s="22">
        <v>193475.0</v>
      </c>
      <c r="H11205" s="15" t="str">
        <f t="shared" si="2"/>
        <v>Very High Range</v>
      </c>
      <c r="I11205" s="22">
        <v>180649.0</v>
      </c>
      <c r="J11205" s="23">
        <f t="shared" si="3"/>
        <v>1.070999563</v>
      </c>
      <c r="K11205" s="24" t="str">
        <f t="shared" si="4"/>
        <v>Over Achived</v>
      </c>
    </row>
    <row r="11206" ht="22.5" customHeight="1">
      <c r="A11206" s="18">
        <v>45818.0</v>
      </c>
      <c r="B11206" s="19" t="str">
        <f t="shared" si="1"/>
        <v>Jun</v>
      </c>
      <c r="C11206" s="20" t="s">
        <v>7</v>
      </c>
      <c r="D11206" s="19" t="s">
        <v>8</v>
      </c>
      <c r="E11206" s="19" t="s">
        <v>34</v>
      </c>
      <c r="F11206" s="21">
        <v>6.0</v>
      </c>
      <c r="G11206" s="22">
        <v>146175.0</v>
      </c>
      <c r="H11206" s="15" t="str">
        <f t="shared" si="2"/>
        <v>Very High Range</v>
      </c>
      <c r="I11206" s="22">
        <v>126126.0</v>
      </c>
      <c r="J11206" s="23">
        <f t="shared" si="3"/>
        <v>1.158960088</v>
      </c>
      <c r="K11206" s="24" t="str">
        <f t="shared" si="4"/>
        <v>Over Achived</v>
      </c>
    </row>
    <row r="11207" ht="22.5" customHeight="1">
      <c r="A11207" s="18">
        <v>45818.0</v>
      </c>
      <c r="B11207" s="19" t="str">
        <f t="shared" si="1"/>
        <v>Jun</v>
      </c>
      <c r="C11207" s="20" t="s">
        <v>7</v>
      </c>
      <c r="D11207" s="19" t="s">
        <v>8</v>
      </c>
      <c r="E11207" s="19" t="s">
        <v>38</v>
      </c>
      <c r="F11207" s="21">
        <v>5.0</v>
      </c>
      <c r="G11207" s="22">
        <v>107352.0</v>
      </c>
      <c r="H11207" s="15" t="str">
        <f t="shared" si="2"/>
        <v>Very High Range</v>
      </c>
      <c r="I11207" s="22">
        <v>81028.0</v>
      </c>
      <c r="J11207" s="23">
        <f t="shared" si="3"/>
        <v>1.324875352</v>
      </c>
      <c r="K11207" s="24" t="str">
        <f t="shared" si="4"/>
        <v>Over Achived</v>
      </c>
    </row>
    <row r="11208" ht="22.5" customHeight="1">
      <c r="A11208" s="18">
        <v>45818.0</v>
      </c>
      <c r="B11208" s="19" t="str">
        <f t="shared" si="1"/>
        <v>Jun</v>
      </c>
      <c r="C11208" s="20" t="s">
        <v>7</v>
      </c>
      <c r="D11208" s="19" t="s">
        <v>118</v>
      </c>
      <c r="E11208" s="19" t="s">
        <v>34</v>
      </c>
      <c r="F11208" s="21">
        <v>8.0</v>
      </c>
      <c r="G11208" s="22">
        <v>161319.0</v>
      </c>
      <c r="H11208" s="15" t="str">
        <f t="shared" si="2"/>
        <v>Very High Range</v>
      </c>
      <c r="I11208" s="22">
        <v>135391.0</v>
      </c>
      <c r="J11208" s="23">
        <f t="shared" si="3"/>
        <v>1.191504605</v>
      </c>
      <c r="K11208" s="24" t="str">
        <f t="shared" si="4"/>
        <v>Over Achived</v>
      </c>
    </row>
    <row r="11209" ht="22.5" customHeight="1">
      <c r="A11209" s="18">
        <v>45818.0</v>
      </c>
      <c r="B11209" s="19" t="str">
        <f t="shared" si="1"/>
        <v>Jun</v>
      </c>
      <c r="C11209" s="20" t="s">
        <v>92</v>
      </c>
      <c r="D11209" s="19" t="s">
        <v>158</v>
      </c>
      <c r="E11209" s="19" t="s">
        <v>63</v>
      </c>
      <c r="F11209" s="21">
        <v>5.0</v>
      </c>
      <c r="G11209" s="22">
        <v>150948.0</v>
      </c>
      <c r="H11209" s="15" t="str">
        <f t="shared" si="2"/>
        <v>Very High Range</v>
      </c>
      <c r="I11209" s="22">
        <v>128176.0</v>
      </c>
      <c r="J11209" s="23">
        <f t="shared" si="3"/>
        <v>1.177661965</v>
      </c>
      <c r="K11209" s="24" t="str">
        <f t="shared" si="4"/>
        <v>Over Achived</v>
      </c>
    </row>
    <row r="11210" ht="22.5" customHeight="1">
      <c r="A11210" s="18">
        <v>45818.0</v>
      </c>
      <c r="B11210" s="19" t="str">
        <f t="shared" si="1"/>
        <v>Jun</v>
      </c>
      <c r="C11210" s="20" t="s">
        <v>7</v>
      </c>
      <c r="D11210" s="19" t="s">
        <v>106</v>
      </c>
      <c r="E11210" s="19" t="s">
        <v>34</v>
      </c>
      <c r="F11210" s="21">
        <v>7.0</v>
      </c>
      <c r="G11210" s="22">
        <v>177974.0</v>
      </c>
      <c r="H11210" s="15" t="str">
        <f t="shared" si="2"/>
        <v>Very High Range</v>
      </c>
      <c r="I11210" s="22">
        <v>153110.0</v>
      </c>
      <c r="J11210" s="23">
        <f t="shared" si="3"/>
        <v>1.162393051</v>
      </c>
      <c r="K11210" s="24" t="str">
        <f t="shared" si="4"/>
        <v>Over Achived</v>
      </c>
    </row>
    <row r="11211" ht="22.5" customHeight="1">
      <c r="A11211" s="18">
        <v>45818.0</v>
      </c>
      <c r="B11211" s="19" t="str">
        <f t="shared" si="1"/>
        <v>Jun</v>
      </c>
      <c r="C11211" s="20" t="s">
        <v>92</v>
      </c>
      <c r="D11211" s="19" t="s">
        <v>158</v>
      </c>
      <c r="E11211" s="19" t="s">
        <v>9</v>
      </c>
      <c r="F11211" s="21">
        <v>5.0</v>
      </c>
      <c r="G11211" s="22">
        <v>126938.0</v>
      </c>
      <c r="H11211" s="15" t="str">
        <f t="shared" si="2"/>
        <v>Very High Range</v>
      </c>
      <c r="I11211" s="22">
        <v>92110.0</v>
      </c>
      <c r="J11211" s="23">
        <f t="shared" si="3"/>
        <v>1.378113126</v>
      </c>
      <c r="K11211" s="24" t="str">
        <f t="shared" si="4"/>
        <v>Over Achived</v>
      </c>
    </row>
    <row r="11212" ht="22.5" customHeight="1">
      <c r="A11212" s="18">
        <v>45818.0</v>
      </c>
      <c r="B11212" s="19" t="str">
        <f t="shared" si="1"/>
        <v>Jun</v>
      </c>
      <c r="C11212" s="20" t="s">
        <v>92</v>
      </c>
      <c r="D11212" s="19" t="s">
        <v>158</v>
      </c>
      <c r="E11212" s="19" t="s">
        <v>34</v>
      </c>
      <c r="F11212" s="21">
        <v>6.0</v>
      </c>
      <c r="G11212" s="22">
        <v>142688.0</v>
      </c>
      <c r="H11212" s="15" t="str">
        <f t="shared" si="2"/>
        <v>Very High Range</v>
      </c>
      <c r="I11212" s="22">
        <v>125945.0</v>
      </c>
      <c r="J11212" s="23">
        <f t="shared" si="3"/>
        <v>1.132938981</v>
      </c>
      <c r="K11212" s="24" t="str">
        <f t="shared" si="4"/>
        <v>Over Achived</v>
      </c>
    </row>
    <row r="11213" ht="22.5" customHeight="1">
      <c r="A11213" s="18">
        <v>45818.0</v>
      </c>
      <c r="B11213" s="19" t="str">
        <f t="shared" si="1"/>
        <v>Jun</v>
      </c>
      <c r="C11213" s="20" t="s">
        <v>92</v>
      </c>
      <c r="D11213" s="19" t="s">
        <v>98</v>
      </c>
      <c r="E11213" s="19" t="s">
        <v>68</v>
      </c>
      <c r="F11213" s="21">
        <v>3.0</v>
      </c>
      <c r="G11213" s="22">
        <v>56740.0</v>
      </c>
      <c r="H11213" s="15" t="str">
        <f t="shared" si="2"/>
        <v>Medium Range</v>
      </c>
      <c r="I11213" s="22">
        <v>64875.0</v>
      </c>
      <c r="J11213" s="23">
        <f t="shared" si="3"/>
        <v>0.8746050096</v>
      </c>
      <c r="K11213" s="24" t="str">
        <f t="shared" si="4"/>
        <v>Target Not Meet</v>
      </c>
    </row>
    <row r="11214" ht="22.5" customHeight="1">
      <c r="A11214" s="18">
        <v>45818.0</v>
      </c>
      <c r="B11214" s="19" t="str">
        <f t="shared" si="1"/>
        <v>Jun</v>
      </c>
      <c r="C11214" s="20" t="s">
        <v>92</v>
      </c>
      <c r="D11214" s="19" t="s">
        <v>98</v>
      </c>
      <c r="E11214" s="19" t="s">
        <v>63</v>
      </c>
      <c r="F11214" s="21">
        <v>1.0</v>
      </c>
      <c r="G11214" s="22">
        <v>25066.0</v>
      </c>
      <c r="H11214" s="15" t="str">
        <f t="shared" si="2"/>
        <v>Base Range</v>
      </c>
      <c r="I11214" s="22">
        <v>30036.0</v>
      </c>
      <c r="J11214" s="23">
        <f t="shared" si="3"/>
        <v>0.8345318951</v>
      </c>
      <c r="K11214" s="24" t="str">
        <f t="shared" si="4"/>
        <v>Target Not Meet</v>
      </c>
    </row>
    <row r="11215" ht="22.5" customHeight="1">
      <c r="A11215" s="18">
        <v>45818.0</v>
      </c>
      <c r="B11215" s="19" t="str">
        <f t="shared" si="1"/>
        <v>Jun</v>
      </c>
      <c r="C11215" s="20" t="s">
        <v>92</v>
      </c>
      <c r="D11215" s="19" t="s">
        <v>98</v>
      </c>
      <c r="E11215" s="19" t="s">
        <v>63</v>
      </c>
      <c r="F11215" s="21">
        <v>5.0</v>
      </c>
      <c r="G11215" s="22">
        <v>145377.0</v>
      </c>
      <c r="H11215" s="15" t="str">
        <f t="shared" si="2"/>
        <v>Very High Range</v>
      </c>
      <c r="I11215" s="22">
        <v>179899.0</v>
      </c>
      <c r="J11215" s="23">
        <f t="shared" si="3"/>
        <v>0.8081034358</v>
      </c>
      <c r="K11215" s="24" t="str">
        <f t="shared" si="4"/>
        <v>Target Not Meet</v>
      </c>
    </row>
    <row r="11216" ht="22.5" customHeight="1">
      <c r="A11216" s="18">
        <v>45818.0</v>
      </c>
      <c r="B11216" s="19" t="str">
        <f t="shared" si="1"/>
        <v>Jun</v>
      </c>
      <c r="C11216" s="20" t="s">
        <v>92</v>
      </c>
      <c r="D11216" s="19" t="s">
        <v>144</v>
      </c>
      <c r="E11216" s="19" t="s">
        <v>26</v>
      </c>
      <c r="F11216" s="21">
        <v>5.0</v>
      </c>
      <c r="G11216" s="22">
        <v>99111.0</v>
      </c>
      <c r="H11216" s="15" t="str">
        <f t="shared" si="2"/>
        <v>Very High Range</v>
      </c>
      <c r="I11216" s="22">
        <v>93998.0</v>
      </c>
      <c r="J11216" s="23">
        <f t="shared" si="3"/>
        <v>1.054394774</v>
      </c>
      <c r="K11216" s="24" t="str">
        <f t="shared" si="4"/>
        <v>Over Achived</v>
      </c>
    </row>
    <row r="11217" ht="22.5" customHeight="1">
      <c r="A11217" s="18">
        <v>45818.0</v>
      </c>
      <c r="B11217" s="19" t="str">
        <f t="shared" si="1"/>
        <v>Jun</v>
      </c>
      <c r="C11217" s="20" t="s">
        <v>92</v>
      </c>
      <c r="D11217" s="19" t="s">
        <v>144</v>
      </c>
      <c r="E11217" s="19" t="s">
        <v>26</v>
      </c>
      <c r="F11217" s="21">
        <v>5.0</v>
      </c>
      <c r="G11217" s="22">
        <v>94129.0</v>
      </c>
      <c r="H11217" s="15" t="str">
        <f t="shared" si="2"/>
        <v>Very High Range</v>
      </c>
      <c r="I11217" s="22">
        <v>86718.0</v>
      </c>
      <c r="J11217" s="23">
        <f t="shared" si="3"/>
        <v>1.085460919</v>
      </c>
      <c r="K11217" s="24" t="str">
        <f t="shared" si="4"/>
        <v>Over Achived</v>
      </c>
    </row>
    <row r="11218" ht="22.5" customHeight="1">
      <c r="A11218" s="18">
        <v>45818.0</v>
      </c>
      <c r="B11218" s="19" t="str">
        <f t="shared" si="1"/>
        <v>Jun</v>
      </c>
      <c r="C11218" s="20" t="s">
        <v>92</v>
      </c>
      <c r="D11218" s="19" t="s">
        <v>144</v>
      </c>
      <c r="E11218" s="19" t="s">
        <v>63</v>
      </c>
      <c r="F11218" s="21">
        <v>1.0</v>
      </c>
      <c r="G11218" s="22">
        <v>25025.0</v>
      </c>
      <c r="H11218" s="15" t="str">
        <f t="shared" si="2"/>
        <v>Base Range</v>
      </c>
      <c r="I11218" s="22">
        <v>19895.0</v>
      </c>
      <c r="J11218" s="23">
        <f t="shared" si="3"/>
        <v>1.257853732</v>
      </c>
      <c r="K11218" s="24" t="str">
        <f t="shared" si="4"/>
        <v>Over Achived</v>
      </c>
    </row>
    <row r="11219" ht="22.5" customHeight="1">
      <c r="A11219" s="18">
        <v>45818.0</v>
      </c>
      <c r="B11219" s="19" t="str">
        <f t="shared" si="1"/>
        <v>Jun</v>
      </c>
      <c r="C11219" s="20" t="s">
        <v>92</v>
      </c>
      <c r="D11219" s="19" t="s">
        <v>144</v>
      </c>
      <c r="E11219" s="19" t="s">
        <v>9</v>
      </c>
      <c r="F11219" s="21">
        <v>5.0</v>
      </c>
      <c r="G11219" s="22">
        <v>161160.0</v>
      </c>
      <c r="H11219" s="15" t="str">
        <f t="shared" si="2"/>
        <v>Very High Range</v>
      </c>
      <c r="I11219" s="22">
        <v>122498.0</v>
      </c>
      <c r="J11219" s="23">
        <f t="shared" si="3"/>
        <v>1.315613316</v>
      </c>
      <c r="K11219" s="24" t="str">
        <f t="shared" si="4"/>
        <v>Over Achived</v>
      </c>
    </row>
    <row r="11220" ht="22.5" customHeight="1">
      <c r="A11220" s="18">
        <v>45818.0</v>
      </c>
      <c r="B11220" s="19" t="str">
        <f t="shared" si="1"/>
        <v>Jun</v>
      </c>
      <c r="C11220" s="20" t="s">
        <v>92</v>
      </c>
      <c r="D11220" s="19" t="s">
        <v>98</v>
      </c>
      <c r="E11220" s="19" t="s">
        <v>68</v>
      </c>
      <c r="F11220" s="21">
        <v>3.0</v>
      </c>
      <c r="G11220" s="22">
        <v>69571.0</v>
      </c>
      <c r="H11220" s="15" t="str">
        <f t="shared" si="2"/>
        <v>Medium Range</v>
      </c>
      <c r="I11220" s="22">
        <v>86865.0</v>
      </c>
      <c r="J11220" s="23">
        <f t="shared" si="3"/>
        <v>0.8009094572</v>
      </c>
      <c r="K11220" s="24" t="str">
        <f t="shared" si="4"/>
        <v>Target Not Meet</v>
      </c>
    </row>
    <row r="11221" ht="22.5" customHeight="1">
      <c r="A11221" s="18">
        <v>45818.0</v>
      </c>
      <c r="B11221" s="19" t="str">
        <f t="shared" si="1"/>
        <v>Jun</v>
      </c>
      <c r="C11221" s="20" t="s">
        <v>92</v>
      </c>
      <c r="D11221" s="25" t="s">
        <v>149</v>
      </c>
      <c r="E11221" s="19" t="s">
        <v>9</v>
      </c>
      <c r="F11221" s="21">
        <v>6.0</v>
      </c>
      <c r="G11221" s="22">
        <v>134871.0</v>
      </c>
      <c r="H11221" s="15" t="str">
        <f t="shared" si="2"/>
        <v>Very High Range</v>
      </c>
      <c r="I11221" s="22">
        <v>106953.0</v>
      </c>
      <c r="J11221" s="23">
        <f t="shared" si="3"/>
        <v>1.261030546</v>
      </c>
      <c r="K11221" s="24" t="str">
        <f t="shared" si="4"/>
        <v>Over Achived</v>
      </c>
    </row>
    <row r="11222" ht="22.5" customHeight="1">
      <c r="A11222" s="18">
        <v>45818.0</v>
      </c>
      <c r="B11222" s="19" t="str">
        <f t="shared" si="1"/>
        <v>Jun</v>
      </c>
      <c r="C11222" s="20" t="s">
        <v>92</v>
      </c>
      <c r="D11222" s="25" t="s">
        <v>149</v>
      </c>
      <c r="E11222" s="19" t="s">
        <v>26</v>
      </c>
      <c r="F11222" s="21">
        <v>3.0</v>
      </c>
      <c r="G11222" s="22">
        <v>108009.0</v>
      </c>
      <c r="H11222" s="15" t="str">
        <f t="shared" si="2"/>
        <v>Very High Range</v>
      </c>
      <c r="I11222" s="22">
        <v>89106.0</v>
      </c>
      <c r="J11222" s="23">
        <f t="shared" si="3"/>
        <v>1.212140597</v>
      </c>
      <c r="K11222" s="24" t="str">
        <f t="shared" si="4"/>
        <v>Over Achived</v>
      </c>
    </row>
    <row r="11223" ht="22.5" customHeight="1">
      <c r="A11223" s="18">
        <v>45818.0</v>
      </c>
      <c r="B11223" s="19" t="str">
        <f t="shared" si="1"/>
        <v>Jun</v>
      </c>
      <c r="C11223" s="20" t="s">
        <v>92</v>
      </c>
      <c r="D11223" s="25" t="s">
        <v>149</v>
      </c>
      <c r="E11223" s="19" t="s">
        <v>38</v>
      </c>
      <c r="F11223" s="21">
        <v>4.0</v>
      </c>
      <c r="G11223" s="22">
        <v>105135.0</v>
      </c>
      <c r="H11223" s="15" t="str">
        <f t="shared" si="2"/>
        <v>Very High Range</v>
      </c>
      <c r="I11223" s="22">
        <v>82624.0</v>
      </c>
      <c r="J11223" s="23">
        <f t="shared" si="3"/>
        <v>1.272451104</v>
      </c>
      <c r="K11223" s="24" t="str">
        <f t="shared" si="4"/>
        <v>Over Achived</v>
      </c>
    </row>
    <row r="11224" ht="22.5" customHeight="1">
      <c r="A11224" s="18">
        <v>45818.0</v>
      </c>
      <c r="B11224" s="19" t="str">
        <f t="shared" si="1"/>
        <v>Jun</v>
      </c>
      <c r="C11224" s="20" t="s">
        <v>92</v>
      </c>
      <c r="D11224" s="25" t="s">
        <v>149</v>
      </c>
      <c r="E11224" s="19" t="s">
        <v>63</v>
      </c>
      <c r="F11224" s="21">
        <v>1.0</v>
      </c>
      <c r="G11224" s="22">
        <v>30671.0</v>
      </c>
      <c r="H11224" s="15" t="str">
        <f t="shared" si="2"/>
        <v>Base Range</v>
      </c>
      <c r="I11224" s="22">
        <v>26297.0</v>
      </c>
      <c r="J11224" s="23">
        <f t="shared" si="3"/>
        <v>1.16633076</v>
      </c>
      <c r="K11224" s="24" t="str">
        <f t="shared" si="4"/>
        <v>Over Achived</v>
      </c>
    </row>
    <row r="11225" ht="22.5" customHeight="1">
      <c r="A11225" s="18">
        <v>45818.0</v>
      </c>
      <c r="B11225" s="19" t="str">
        <f t="shared" si="1"/>
        <v>Jun</v>
      </c>
      <c r="C11225" s="20" t="s">
        <v>92</v>
      </c>
      <c r="D11225" s="25" t="s">
        <v>149</v>
      </c>
      <c r="E11225" s="19" t="s">
        <v>9</v>
      </c>
      <c r="F11225" s="21">
        <v>5.0</v>
      </c>
      <c r="G11225" s="22">
        <v>149005.0</v>
      </c>
      <c r="H11225" s="15" t="str">
        <f t="shared" si="2"/>
        <v>Very High Range</v>
      </c>
      <c r="I11225" s="22">
        <v>117606.0</v>
      </c>
      <c r="J11225" s="23">
        <f t="shared" si="3"/>
        <v>1.266984678</v>
      </c>
      <c r="K11225" s="24" t="str">
        <f t="shared" si="4"/>
        <v>Over Achived</v>
      </c>
    </row>
    <row r="11226" ht="22.5" customHeight="1">
      <c r="A11226" s="18">
        <v>45818.0</v>
      </c>
      <c r="B11226" s="19" t="str">
        <f t="shared" si="1"/>
        <v>Jun</v>
      </c>
      <c r="C11226" s="20" t="s">
        <v>92</v>
      </c>
      <c r="D11226" s="19" t="s">
        <v>158</v>
      </c>
      <c r="E11226" s="19" t="s">
        <v>68</v>
      </c>
      <c r="F11226" s="21">
        <v>3.0</v>
      </c>
      <c r="G11226" s="22">
        <v>64526.0</v>
      </c>
      <c r="H11226" s="15" t="str">
        <f t="shared" si="2"/>
        <v>Medium Range</v>
      </c>
      <c r="I11226" s="22">
        <v>52292.0</v>
      </c>
      <c r="J11226" s="23">
        <f t="shared" si="3"/>
        <v>1.233955481</v>
      </c>
      <c r="K11226" s="24" t="str">
        <f t="shared" si="4"/>
        <v>Over Achived</v>
      </c>
    </row>
    <row r="11227" ht="22.5" customHeight="1">
      <c r="A11227" s="18">
        <v>45818.0</v>
      </c>
      <c r="B11227" s="19" t="str">
        <f t="shared" si="1"/>
        <v>Jun</v>
      </c>
      <c r="C11227" s="20" t="s">
        <v>92</v>
      </c>
      <c r="D11227" s="19" t="s">
        <v>144</v>
      </c>
      <c r="E11227" s="19" t="s">
        <v>68</v>
      </c>
      <c r="F11227" s="21">
        <v>2.0</v>
      </c>
      <c r="G11227" s="22">
        <v>59201.0</v>
      </c>
      <c r="H11227" s="15" t="str">
        <f t="shared" si="2"/>
        <v>Medium Range</v>
      </c>
      <c r="I11227" s="22">
        <v>46252.0</v>
      </c>
      <c r="J11227" s="23">
        <f t="shared" si="3"/>
        <v>1.279966272</v>
      </c>
      <c r="K11227" s="24" t="str">
        <f t="shared" si="4"/>
        <v>Over Achived</v>
      </c>
    </row>
    <row r="11228" ht="22.5" customHeight="1">
      <c r="A11228" s="18">
        <v>45818.0</v>
      </c>
      <c r="B11228" s="19" t="str">
        <f t="shared" si="1"/>
        <v>Jun</v>
      </c>
      <c r="C11228" s="20" t="s">
        <v>92</v>
      </c>
      <c r="D11228" s="19" t="s">
        <v>158</v>
      </c>
      <c r="E11228" s="19" t="s">
        <v>68</v>
      </c>
      <c r="F11228" s="21">
        <v>3.0</v>
      </c>
      <c r="G11228" s="22">
        <v>63033.0</v>
      </c>
      <c r="H11228" s="15" t="str">
        <f t="shared" si="2"/>
        <v>Medium Range</v>
      </c>
      <c r="I11228" s="22">
        <v>56721.0</v>
      </c>
      <c r="J11228" s="23">
        <f t="shared" si="3"/>
        <v>1.111281536</v>
      </c>
      <c r="K11228" s="24" t="str">
        <f t="shared" si="4"/>
        <v>Over Achived</v>
      </c>
    </row>
    <row r="11229" ht="22.5" customHeight="1">
      <c r="A11229" s="18">
        <v>45819.0</v>
      </c>
      <c r="B11229" s="19" t="str">
        <f t="shared" si="1"/>
        <v>Jun</v>
      </c>
      <c r="C11229" s="20" t="s">
        <v>13</v>
      </c>
      <c r="D11229" s="19" t="s">
        <v>169</v>
      </c>
      <c r="E11229" s="19" t="s">
        <v>68</v>
      </c>
      <c r="F11229" s="21">
        <v>2.0</v>
      </c>
      <c r="G11229" s="22">
        <v>59418.0</v>
      </c>
      <c r="H11229" s="15" t="str">
        <f t="shared" si="2"/>
        <v>Medium Range</v>
      </c>
      <c r="I11229" s="22">
        <v>64356.0</v>
      </c>
      <c r="J11229" s="23">
        <f t="shared" si="3"/>
        <v>0.9232705575</v>
      </c>
      <c r="K11229" s="24" t="str">
        <f t="shared" si="4"/>
        <v>Target Not Meet</v>
      </c>
    </row>
    <row r="11230" ht="22.5" customHeight="1">
      <c r="A11230" s="18">
        <v>45819.0</v>
      </c>
      <c r="B11230" s="19" t="str">
        <f t="shared" si="1"/>
        <v>Jun</v>
      </c>
      <c r="C11230" s="20" t="s">
        <v>13</v>
      </c>
      <c r="D11230" s="19" t="s">
        <v>169</v>
      </c>
      <c r="E11230" s="19" t="s">
        <v>19</v>
      </c>
      <c r="F11230" s="21">
        <v>2.0</v>
      </c>
      <c r="G11230" s="22">
        <v>68058.0</v>
      </c>
      <c r="H11230" s="15" t="str">
        <f t="shared" si="2"/>
        <v>Medium Range</v>
      </c>
      <c r="I11230" s="22">
        <v>84166.0</v>
      </c>
      <c r="J11230" s="23">
        <f t="shared" si="3"/>
        <v>0.8086163059</v>
      </c>
      <c r="K11230" s="24" t="str">
        <f t="shared" si="4"/>
        <v>Target Not Meet</v>
      </c>
    </row>
    <row r="11231" ht="22.5" customHeight="1">
      <c r="A11231" s="18">
        <v>45819.0</v>
      </c>
      <c r="B11231" s="19" t="str">
        <f t="shared" si="1"/>
        <v>Jun</v>
      </c>
      <c r="C11231" s="20" t="s">
        <v>13</v>
      </c>
      <c r="D11231" s="19" t="s">
        <v>37</v>
      </c>
      <c r="E11231" s="19" t="s">
        <v>63</v>
      </c>
      <c r="F11231" s="21">
        <v>1.0</v>
      </c>
      <c r="G11231" s="22">
        <v>25028.0</v>
      </c>
      <c r="H11231" s="15" t="str">
        <f t="shared" si="2"/>
        <v>Base Range</v>
      </c>
      <c r="I11231" s="22">
        <v>30371.0</v>
      </c>
      <c r="J11231" s="23">
        <f t="shared" si="3"/>
        <v>0.8240755984</v>
      </c>
      <c r="K11231" s="24" t="str">
        <f t="shared" si="4"/>
        <v>Target Not Meet</v>
      </c>
    </row>
    <row r="11232" ht="22.5" customHeight="1">
      <c r="A11232" s="18">
        <v>45819.0</v>
      </c>
      <c r="B11232" s="19" t="str">
        <f t="shared" si="1"/>
        <v>Jun</v>
      </c>
      <c r="C11232" s="20" t="s">
        <v>13</v>
      </c>
      <c r="D11232" s="19" t="s">
        <v>37</v>
      </c>
      <c r="E11232" s="19" t="s">
        <v>68</v>
      </c>
      <c r="F11232" s="21">
        <v>2.0</v>
      </c>
      <c r="G11232" s="22">
        <v>45903.0</v>
      </c>
      <c r="H11232" s="15" t="str">
        <f t="shared" si="2"/>
        <v>Base Range</v>
      </c>
      <c r="I11232" s="22">
        <v>52491.0</v>
      </c>
      <c r="J11232" s="23">
        <f t="shared" si="3"/>
        <v>0.8744927702</v>
      </c>
      <c r="K11232" s="24" t="str">
        <f t="shared" si="4"/>
        <v>Target Not Meet</v>
      </c>
    </row>
    <row r="11233" ht="22.5" customHeight="1">
      <c r="A11233" s="18">
        <v>45819.0</v>
      </c>
      <c r="B11233" s="19" t="str">
        <f t="shared" si="1"/>
        <v>Jun</v>
      </c>
      <c r="C11233" s="20" t="s">
        <v>13</v>
      </c>
      <c r="D11233" s="19" t="s">
        <v>37</v>
      </c>
      <c r="E11233" s="19" t="s">
        <v>34</v>
      </c>
      <c r="F11233" s="21">
        <v>4.0</v>
      </c>
      <c r="G11233" s="22">
        <v>125820.0</v>
      </c>
      <c r="H11233" s="15" t="str">
        <f t="shared" si="2"/>
        <v>Very High Range</v>
      </c>
      <c r="I11233" s="22">
        <v>147159.0</v>
      </c>
      <c r="J11233" s="23">
        <f t="shared" si="3"/>
        <v>0.8549935784</v>
      </c>
      <c r="K11233" s="24" t="str">
        <f t="shared" si="4"/>
        <v>Target Not Meet</v>
      </c>
    </row>
    <row r="11234" ht="22.5" customHeight="1">
      <c r="A11234" s="18">
        <v>45819.0</v>
      </c>
      <c r="B11234" s="19" t="str">
        <f t="shared" si="1"/>
        <v>Jun</v>
      </c>
      <c r="C11234" s="20" t="s">
        <v>13</v>
      </c>
      <c r="D11234" s="19" t="s">
        <v>37</v>
      </c>
      <c r="E11234" s="19" t="s">
        <v>9</v>
      </c>
      <c r="F11234" s="21">
        <v>4.0</v>
      </c>
      <c r="G11234" s="22">
        <v>128889.0</v>
      </c>
      <c r="H11234" s="15" t="str">
        <f t="shared" si="2"/>
        <v>Very High Range</v>
      </c>
      <c r="I11234" s="22">
        <v>162252.0</v>
      </c>
      <c r="J11234" s="23">
        <f t="shared" si="3"/>
        <v>0.794375416</v>
      </c>
      <c r="K11234" s="24" t="str">
        <f t="shared" si="4"/>
        <v>Target Not Meet</v>
      </c>
    </row>
    <row r="11235" ht="22.5" customHeight="1">
      <c r="A11235" s="18">
        <v>45819.0</v>
      </c>
      <c r="B11235" s="19" t="str">
        <f t="shared" si="1"/>
        <v>Jun</v>
      </c>
      <c r="C11235" s="20" t="s">
        <v>13</v>
      </c>
      <c r="D11235" s="19" t="s">
        <v>18</v>
      </c>
      <c r="E11235" s="19" t="s">
        <v>38</v>
      </c>
      <c r="F11235" s="21">
        <v>3.0</v>
      </c>
      <c r="G11235" s="22">
        <v>74817.0</v>
      </c>
      <c r="H11235" s="15" t="str">
        <f t="shared" si="2"/>
        <v>High Range</v>
      </c>
      <c r="I11235" s="22">
        <v>65514.0</v>
      </c>
      <c r="J11235" s="23">
        <f t="shared" si="3"/>
        <v>1.142000183</v>
      </c>
      <c r="K11235" s="24" t="str">
        <f t="shared" si="4"/>
        <v>Over Achived</v>
      </c>
    </row>
    <row r="11236" ht="22.5" customHeight="1">
      <c r="A11236" s="18">
        <v>45819.0</v>
      </c>
      <c r="B11236" s="19" t="str">
        <f t="shared" si="1"/>
        <v>Jun</v>
      </c>
      <c r="C11236" s="20" t="s">
        <v>13</v>
      </c>
      <c r="D11236" s="19" t="s">
        <v>29</v>
      </c>
      <c r="E11236" s="19" t="s">
        <v>68</v>
      </c>
      <c r="F11236" s="21">
        <v>2.0</v>
      </c>
      <c r="G11236" s="22">
        <v>53936.0</v>
      </c>
      <c r="H11236" s="15" t="str">
        <f t="shared" si="2"/>
        <v>Medium Range</v>
      </c>
      <c r="I11236" s="22">
        <v>59334.0</v>
      </c>
      <c r="J11236" s="23">
        <f t="shared" si="3"/>
        <v>0.9090234941</v>
      </c>
      <c r="K11236" s="24" t="str">
        <f t="shared" si="4"/>
        <v>Target Not Meet</v>
      </c>
    </row>
    <row r="11237" ht="22.5" customHeight="1">
      <c r="A11237" s="18">
        <v>45819.0</v>
      </c>
      <c r="B11237" s="19" t="str">
        <f t="shared" si="1"/>
        <v>Jun</v>
      </c>
      <c r="C11237" s="20" t="s">
        <v>13</v>
      </c>
      <c r="D11237" s="19" t="s">
        <v>29</v>
      </c>
      <c r="E11237" s="19" t="s">
        <v>38</v>
      </c>
      <c r="F11237" s="21">
        <v>3.0</v>
      </c>
      <c r="G11237" s="22">
        <v>88751.0</v>
      </c>
      <c r="H11237" s="15" t="str">
        <f t="shared" si="2"/>
        <v>High Range</v>
      </c>
      <c r="I11237" s="22">
        <v>106534.0</v>
      </c>
      <c r="J11237" s="23">
        <f t="shared" si="3"/>
        <v>0.8330767642</v>
      </c>
      <c r="K11237" s="24" t="str">
        <f t="shared" si="4"/>
        <v>Target Not Meet</v>
      </c>
    </row>
    <row r="11238" ht="22.5" customHeight="1">
      <c r="A11238" s="18">
        <v>45819.0</v>
      </c>
      <c r="B11238" s="19" t="str">
        <f t="shared" si="1"/>
        <v>Jun</v>
      </c>
      <c r="C11238" s="20" t="s">
        <v>13</v>
      </c>
      <c r="D11238" s="19" t="s">
        <v>18</v>
      </c>
      <c r="E11238" s="19" t="s">
        <v>38</v>
      </c>
      <c r="F11238" s="21">
        <v>3.0</v>
      </c>
      <c r="G11238" s="22">
        <v>68745.0</v>
      </c>
      <c r="H11238" s="15" t="str">
        <f t="shared" si="2"/>
        <v>Medium Range</v>
      </c>
      <c r="I11238" s="22">
        <v>53109.0</v>
      </c>
      <c r="J11238" s="23">
        <f t="shared" si="3"/>
        <v>1.294413376</v>
      </c>
      <c r="K11238" s="24" t="str">
        <f t="shared" si="4"/>
        <v>Over Achived</v>
      </c>
    </row>
    <row r="11239" ht="22.5" customHeight="1">
      <c r="A11239" s="18">
        <v>45819.0</v>
      </c>
      <c r="B11239" s="19" t="str">
        <f t="shared" si="1"/>
        <v>Jun</v>
      </c>
      <c r="C11239" s="20" t="s">
        <v>13</v>
      </c>
      <c r="D11239" s="19" t="s">
        <v>14</v>
      </c>
      <c r="E11239" s="19" t="s">
        <v>9</v>
      </c>
      <c r="F11239" s="21">
        <v>5.0</v>
      </c>
      <c r="G11239" s="22">
        <v>121781.0</v>
      </c>
      <c r="H11239" s="15" t="str">
        <f t="shared" si="2"/>
        <v>Very High Range</v>
      </c>
      <c r="I11239" s="22">
        <v>88773.0</v>
      </c>
      <c r="J11239" s="23">
        <f t="shared" si="3"/>
        <v>1.371824767</v>
      </c>
      <c r="K11239" s="24" t="str">
        <f t="shared" si="4"/>
        <v>Over Achived</v>
      </c>
    </row>
    <row r="11240" ht="22.5" customHeight="1">
      <c r="A11240" s="18">
        <v>45819.0</v>
      </c>
      <c r="B11240" s="19" t="str">
        <f t="shared" si="1"/>
        <v>Jun</v>
      </c>
      <c r="C11240" s="20" t="s">
        <v>13</v>
      </c>
      <c r="D11240" s="19" t="s">
        <v>14</v>
      </c>
      <c r="E11240" s="19" t="s">
        <v>38</v>
      </c>
      <c r="F11240" s="21">
        <v>3.0</v>
      </c>
      <c r="G11240" s="22">
        <v>85699.0</v>
      </c>
      <c r="H11240" s="15" t="str">
        <f t="shared" si="2"/>
        <v>High Range</v>
      </c>
      <c r="I11240" s="22">
        <v>71584.0</v>
      </c>
      <c r="J11240" s="23">
        <f t="shared" si="3"/>
        <v>1.197180934</v>
      </c>
      <c r="K11240" s="24" t="str">
        <f t="shared" si="4"/>
        <v>Over Achived</v>
      </c>
    </row>
    <row r="11241" ht="22.5" customHeight="1">
      <c r="A11241" s="18">
        <v>45819.0</v>
      </c>
      <c r="B11241" s="19" t="str">
        <f t="shared" si="1"/>
        <v>Jun</v>
      </c>
      <c r="C11241" s="20" t="s">
        <v>13</v>
      </c>
      <c r="D11241" s="19" t="s">
        <v>169</v>
      </c>
      <c r="E11241" s="19" t="s">
        <v>63</v>
      </c>
      <c r="F11241" s="21">
        <v>1.0</v>
      </c>
      <c r="G11241" s="22">
        <v>22759.0</v>
      </c>
      <c r="H11241" s="15" t="str">
        <f t="shared" si="2"/>
        <v>Base Range</v>
      </c>
      <c r="I11241" s="22">
        <v>24634.0</v>
      </c>
      <c r="J11241" s="23">
        <f t="shared" si="3"/>
        <v>0.9238856864</v>
      </c>
      <c r="K11241" s="24" t="str">
        <f t="shared" si="4"/>
        <v>Target Not Meet</v>
      </c>
    </row>
    <row r="11242" ht="22.5" customHeight="1">
      <c r="A11242" s="18">
        <v>45819.0</v>
      </c>
      <c r="B11242" s="19" t="str">
        <f t="shared" si="1"/>
        <v>Jun</v>
      </c>
      <c r="C11242" s="20" t="s">
        <v>92</v>
      </c>
      <c r="D11242" s="19" t="s">
        <v>93</v>
      </c>
      <c r="E11242" s="19" t="s">
        <v>38</v>
      </c>
      <c r="F11242" s="21">
        <v>4.0</v>
      </c>
      <c r="G11242" s="22">
        <v>117260.0</v>
      </c>
      <c r="H11242" s="15" t="str">
        <f t="shared" si="2"/>
        <v>Very High Range</v>
      </c>
      <c r="I11242" s="22">
        <v>131473.0</v>
      </c>
      <c r="J11242" s="23">
        <f t="shared" si="3"/>
        <v>0.8918941532</v>
      </c>
      <c r="K11242" s="24" t="str">
        <f t="shared" si="4"/>
        <v>Target Not Meet</v>
      </c>
    </row>
    <row r="11243" ht="22.5" customHeight="1">
      <c r="A11243" s="18">
        <v>45819.0</v>
      </c>
      <c r="B11243" s="19" t="str">
        <f t="shared" si="1"/>
        <v>Jun</v>
      </c>
      <c r="C11243" s="20" t="s">
        <v>13</v>
      </c>
      <c r="D11243" s="19" t="s">
        <v>29</v>
      </c>
      <c r="E11243" s="19" t="s">
        <v>9</v>
      </c>
      <c r="F11243" s="21">
        <v>5.0</v>
      </c>
      <c r="G11243" s="22">
        <v>126848.0</v>
      </c>
      <c r="H11243" s="15" t="str">
        <f t="shared" si="2"/>
        <v>Very High Range</v>
      </c>
      <c r="I11243" s="22">
        <v>161629.0</v>
      </c>
      <c r="J11243" s="23">
        <f t="shared" si="3"/>
        <v>0.7848096567</v>
      </c>
      <c r="K11243" s="24" t="str">
        <f t="shared" si="4"/>
        <v>Target Not Meet</v>
      </c>
    </row>
    <row r="11244" ht="22.5" customHeight="1">
      <c r="A11244" s="18">
        <v>45819.0</v>
      </c>
      <c r="B11244" s="19" t="str">
        <f t="shared" si="1"/>
        <v>Jun</v>
      </c>
      <c r="C11244" s="20" t="s">
        <v>57</v>
      </c>
      <c r="D11244" s="19" t="s">
        <v>58</v>
      </c>
      <c r="E11244" s="19" t="s">
        <v>26</v>
      </c>
      <c r="F11244" s="21">
        <v>2.0</v>
      </c>
      <c r="G11244" s="22">
        <v>61260.0</v>
      </c>
      <c r="H11244" s="15" t="str">
        <f t="shared" si="2"/>
        <v>Medium Range</v>
      </c>
      <c r="I11244" s="22">
        <v>42993.0</v>
      </c>
      <c r="J11244" s="23">
        <f t="shared" si="3"/>
        <v>1.424883121</v>
      </c>
      <c r="K11244" s="24" t="str">
        <f t="shared" si="4"/>
        <v>Over Achived</v>
      </c>
    </row>
    <row r="11245" ht="22.5" customHeight="1">
      <c r="A11245" s="18">
        <v>45819.0</v>
      </c>
      <c r="B11245" s="19" t="str">
        <f t="shared" si="1"/>
        <v>Jun</v>
      </c>
      <c r="C11245" s="20" t="s">
        <v>57</v>
      </c>
      <c r="D11245" s="19" t="s">
        <v>71</v>
      </c>
      <c r="E11245" s="19" t="s">
        <v>38</v>
      </c>
      <c r="F11245" s="21">
        <v>2.0</v>
      </c>
      <c r="G11245" s="22">
        <v>66218.0</v>
      </c>
      <c r="H11245" s="15" t="str">
        <f t="shared" si="2"/>
        <v>Medium Range</v>
      </c>
      <c r="I11245" s="22">
        <v>80387.0</v>
      </c>
      <c r="J11245" s="23">
        <f t="shared" si="3"/>
        <v>0.823740157</v>
      </c>
      <c r="K11245" s="24" t="str">
        <f t="shared" si="4"/>
        <v>Target Not Meet</v>
      </c>
    </row>
    <row r="11246" ht="22.5" customHeight="1">
      <c r="A11246" s="18">
        <v>45819.0</v>
      </c>
      <c r="B11246" s="19" t="str">
        <f t="shared" si="1"/>
        <v>Jun</v>
      </c>
      <c r="C11246" s="20" t="s">
        <v>57</v>
      </c>
      <c r="D11246" s="19" t="s">
        <v>58</v>
      </c>
      <c r="E11246" s="19" t="s">
        <v>38</v>
      </c>
      <c r="F11246" s="21">
        <v>3.0</v>
      </c>
      <c r="G11246" s="22">
        <v>66064.0</v>
      </c>
      <c r="H11246" s="15" t="str">
        <f t="shared" si="2"/>
        <v>Medium Range</v>
      </c>
      <c r="I11246" s="22">
        <v>50407.0</v>
      </c>
      <c r="J11246" s="23">
        <f t="shared" si="3"/>
        <v>1.310611621</v>
      </c>
      <c r="K11246" s="24" t="str">
        <f t="shared" si="4"/>
        <v>Over Achived</v>
      </c>
    </row>
    <row r="11247" ht="22.5" customHeight="1">
      <c r="A11247" s="18">
        <v>45819.0</v>
      </c>
      <c r="B11247" s="19" t="str">
        <f t="shared" si="1"/>
        <v>Jun</v>
      </c>
      <c r="C11247" s="20" t="s">
        <v>92</v>
      </c>
      <c r="D11247" s="19" t="s">
        <v>93</v>
      </c>
      <c r="E11247" s="19" t="s">
        <v>68</v>
      </c>
      <c r="F11247" s="21">
        <v>3.0</v>
      </c>
      <c r="G11247" s="22">
        <v>73602.0</v>
      </c>
      <c r="H11247" s="15" t="str">
        <f t="shared" si="2"/>
        <v>High Range</v>
      </c>
      <c r="I11247" s="22">
        <v>83070.0</v>
      </c>
      <c r="J11247" s="23">
        <f t="shared" si="3"/>
        <v>0.8860238353</v>
      </c>
      <c r="K11247" s="24" t="str">
        <f t="shared" si="4"/>
        <v>Target Not Meet</v>
      </c>
    </row>
    <row r="11248" ht="22.5" customHeight="1">
      <c r="A11248" s="18">
        <v>45819.0</v>
      </c>
      <c r="B11248" s="19" t="str">
        <f t="shared" si="1"/>
        <v>Jun</v>
      </c>
      <c r="C11248" s="20" t="s">
        <v>57</v>
      </c>
      <c r="D11248" s="19" t="s">
        <v>85</v>
      </c>
      <c r="E11248" s="19" t="s">
        <v>19</v>
      </c>
      <c r="F11248" s="21">
        <v>2.0</v>
      </c>
      <c r="G11248" s="22">
        <v>52175.0</v>
      </c>
      <c r="H11248" s="15" t="str">
        <f t="shared" si="2"/>
        <v>Medium Range</v>
      </c>
      <c r="I11248" s="22">
        <v>61255.0</v>
      </c>
      <c r="J11248" s="23">
        <f t="shared" si="3"/>
        <v>0.8517672027</v>
      </c>
      <c r="K11248" s="24" t="str">
        <f t="shared" si="4"/>
        <v>Target Not Meet</v>
      </c>
    </row>
    <row r="11249" ht="22.5" customHeight="1">
      <c r="A11249" s="18">
        <v>45819.0</v>
      </c>
      <c r="B11249" s="19" t="str">
        <f t="shared" si="1"/>
        <v>Jun</v>
      </c>
      <c r="C11249" s="20" t="s">
        <v>57</v>
      </c>
      <c r="D11249" s="19" t="s">
        <v>80</v>
      </c>
      <c r="E11249" s="19" t="s">
        <v>19</v>
      </c>
      <c r="F11249" s="21">
        <v>2.0</v>
      </c>
      <c r="G11249" s="22">
        <v>43264.0</v>
      </c>
      <c r="H11249" s="15" t="str">
        <f t="shared" si="2"/>
        <v>Base Range</v>
      </c>
      <c r="I11249" s="22">
        <v>52970.0</v>
      </c>
      <c r="J11249" s="23">
        <f t="shared" si="3"/>
        <v>0.8167642062</v>
      </c>
      <c r="K11249" s="24" t="str">
        <f t="shared" si="4"/>
        <v>Target Not Meet</v>
      </c>
    </row>
    <row r="11250" ht="22.5" customHeight="1">
      <c r="A11250" s="18">
        <v>45819.0</v>
      </c>
      <c r="B11250" s="19" t="str">
        <f t="shared" si="1"/>
        <v>Jun</v>
      </c>
      <c r="C11250" s="20" t="s">
        <v>57</v>
      </c>
      <c r="D11250" s="19" t="s">
        <v>80</v>
      </c>
      <c r="E11250" s="19" t="s">
        <v>19</v>
      </c>
      <c r="F11250" s="21">
        <v>2.0</v>
      </c>
      <c r="G11250" s="22">
        <v>52792.0</v>
      </c>
      <c r="H11250" s="15" t="str">
        <f t="shared" si="2"/>
        <v>Medium Range</v>
      </c>
      <c r="I11250" s="22">
        <v>65790.0</v>
      </c>
      <c r="J11250" s="23">
        <f t="shared" si="3"/>
        <v>0.8024319805</v>
      </c>
      <c r="K11250" s="24" t="str">
        <f t="shared" si="4"/>
        <v>Target Not Meet</v>
      </c>
    </row>
    <row r="11251" ht="22.5" customHeight="1">
      <c r="A11251" s="18">
        <v>45819.0</v>
      </c>
      <c r="B11251" s="19" t="str">
        <f t="shared" si="1"/>
        <v>Jun</v>
      </c>
      <c r="C11251" s="20" t="s">
        <v>57</v>
      </c>
      <c r="D11251" s="19" t="s">
        <v>80</v>
      </c>
      <c r="E11251" s="19" t="s">
        <v>63</v>
      </c>
      <c r="F11251" s="21">
        <v>2.0</v>
      </c>
      <c r="G11251" s="22">
        <v>36197.0</v>
      </c>
      <c r="H11251" s="15" t="str">
        <f t="shared" si="2"/>
        <v>Base Range</v>
      </c>
      <c r="I11251" s="22">
        <v>42846.0</v>
      </c>
      <c r="J11251" s="23">
        <f t="shared" si="3"/>
        <v>0.8448163189</v>
      </c>
      <c r="K11251" s="24" t="str">
        <f t="shared" si="4"/>
        <v>Target Not Meet</v>
      </c>
    </row>
    <row r="11252" ht="22.5" customHeight="1">
      <c r="A11252" s="18">
        <v>45819.0</v>
      </c>
      <c r="B11252" s="19" t="str">
        <f t="shared" si="1"/>
        <v>Jun</v>
      </c>
      <c r="C11252" s="20" t="s">
        <v>57</v>
      </c>
      <c r="D11252" s="19" t="s">
        <v>80</v>
      </c>
      <c r="E11252" s="19" t="s">
        <v>68</v>
      </c>
      <c r="F11252" s="21">
        <v>1.0</v>
      </c>
      <c r="G11252" s="22">
        <v>41526.0</v>
      </c>
      <c r="H11252" s="15" t="str">
        <f t="shared" si="2"/>
        <v>Base Range</v>
      </c>
      <c r="I11252" s="22">
        <v>47309.0</v>
      </c>
      <c r="J11252" s="23">
        <f t="shared" si="3"/>
        <v>0.8777611025</v>
      </c>
      <c r="K11252" s="24" t="str">
        <f t="shared" si="4"/>
        <v>Target Not Meet</v>
      </c>
    </row>
    <row r="11253" ht="22.5" customHeight="1">
      <c r="A11253" s="18">
        <v>45819.0</v>
      </c>
      <c r="B11253" s="19" t="str">
        <f t="shared" si="1"/>
        <v>Jun</v>
      </c>
      <c r="C11253" s="20" t="s">
        <v>57</v>
      </c>
      <c r="D11253" s="19" t="s">
        <v>58</v>
      </c>
      <c r="E11253" s="19" t="s">
        <v>34</v>
      </c>
      <c r="F11253" s="21">
        <v>4.0</v>
      </c>
      <c r="G11253" s="22">
        <v>74432.0</v>
      </c>
      <c r="H11253" s="15" t="str">
        <f t="shared" si="2"/>
        <v>High Range</v>
      </c>
      <c r="I11253" s="22">
        <v>65355.0</v>
      </c>
      <c r="J11253" s="23">
        <f t="shared" si="3"/>
        <v>1.138887614</v>
      </c>
      <c r="K11253" s="24" t="str">
        <f t="shared" si="4"/>
        <v>Over Achived</v>
      </c>
    </row>
    <row r="11254" ht="22.5" customHeight="1">
      <c r="A11254" s="18">
        <v>45819.0</v>
      </c>
      <c r="B11254" s="19" t="str">
        <f t="shared" si="1"/>
        <v>Jun</v>
      </c>
      <c r="C11254" s="20" t="s">
        <v>57</v>
      </c>
      <c r="D11254" s="19" t="s">
        <v>80</v>
      </c>
      <c r="E11254" s="19" t="s">
        <v>63</v>
      </c>
      <c r="F11254" s="21">
        <v>1.0</v>
      </c>
      <c r="G11254" s="22">
        <v>31922.0</v>
      </c>
      <c r="H11254" s="15" t="str">
        <f t="shared" si="2"/>
        <v>Base Range</v>
      </c>
      <c r="I11254" s="22">
        <v>36344.0</v>
      </c>
      <c r="J11254" s="23">
        <f t="shared" si="3"/>
        <v>0.8783292978</v>
      </c>
      <c r="K11254" s="24" t="str">
        <f t="shared" si="4"/>
        <v>Target Not Meet</v>
      </c>
    </row>
    <row r="11255" ht="22.5" customHeight="1">
      <c r="A11255" s="18">
        <v>45819.0</v>
      </c>
      <c r="B11255" s="19" t="str">
        <f t="shared" si="1"/>
        <v>Jun</v>
      </c>
      <c r="C11255" s="20" t="s">
        <v>57</v>
      </c>
      <c r="D11255" s="19" t="s">
        <v>71</v>
      </c>
      <c r="E11255" s="19" t="s">
        <v>19</v>
      </c>
      <c r="F11255" s="21">
        <v>2.0</v>
      </c>
      <c r="G11255" s="22">
        <v>44649.0</v>
      </c>
      <c r="H11255" s="15" t="str">
        <f t="shared" si="2"/>
        <v>Base Range</v>
      </c>
      <c r="I11255" s="22">
        <v>49226.0</v>
      </c>
      <c r="J11255" s="23">
        <f t="shared" si="3"/>
        <v>0.9070206801</v>
      </c>
      <c r="K11255" s="24" t="str">
        <f t="shared" si="4"/>
        <v>Target Not Meet</v>
      </c>
    </row>
    <row r="11256" ht="22.5" customHeight="1">
      <c r="A11256" s="18">
        <v>45819.0</v>
      </c>
      <c r="B11256" s="19" t="str">
        <f t="shared" si="1"/>
        <v>Jun</v>
      </c>
      <c r="C11256" s="20" t="s">
        <v>57</v>
      </c>
      <c r="D11256" s="19" t="s">
        <v>71</v>
      </c>
      <c r="E11256" s="19" t="s">
        <v>9</v>
      </c>
      <c r="F11256" s="21">
        <v>4.0</v>
      </c>
      <c r="G11256" s="22">
        <v>81229.0</v>
      </c>
      <c r="H11256" s="15" t="str">
        <f t="shared" si="2"/>
        <v>High Range</v>
      </c>
      <c r="I11256" s="22">
        <v>88633.0</v>
      </c>
      <c r="J11256" s="23">
        <f t="shared" si="3"/>
        <v>0.9164645222</v>
      </c>
      <c r="K11256" s="24" t="str">
        <f t="shared" si="4"/>
        <v>Target Not Meet</v>
      </c>
    </row>
    <row r="11257" ht="22.5" customHeight="1">
      <c r="A11257" s="18">
        <v>45819.0</v>
      </c>
      <c r="B11257" s="19" t="str">
        <f t="shared" si="1"/>
        <v>Jun</v>
      </c>
      <c r="C11257" s="20" t="s">
        <v>57</v>
      </c>
      <c r="D11257" s="25" t="s">
        <v>62</v>
      </c>
      <c r="E11257" s="19" t="s">
        <v>63</v>
      </c>
      <c r="F11257" s="21">
        <v>1.0</v>
      </c>
      <c r="G11257" s="22">
        <v>33853.0</v>
      </c>
      <c r="H11257" s="15" t="str">
        <f t="shared" si="2"/>
        <v>Base Range</v>
      </c>
      <c r="I11257" s="22">
        <v>31450.0</v>
      </c>
      <c r="J11257" s="23">
        <f t="shared" si="3"/>
        <v>1.076406995</v>
      </c>
      <c r="K11257" s="24" t="str">
        <f t="shared" si="4"/>
        <v>Over Achived</v>
      </c>
    </row>
    <row r="11258" ht="22.5" customHeight="1">
      <c r="A11258" s="18">
        <v>45819.0</v>
      </c>
      <c r="B11258" s="19" t="str">
        <f t="shared" si="1"/>
        <v>Jun</v>
      </c>
      <c r="C11258" s="20" t="s">
        <v>57</v>
      </c>
      <c r="D11258" s="25" t="s">
        <v>62</v>
      </c>
      <c r="E11258" s="19" t="s">
        <v>23</v>
      </c>
      <c r="F11258" s="21">
        <v>2.0</v>
      </c>
      <c r="G11258" s="22">
        <v>45094.0</v>
      </c>
      <c r="H11258" s="15" t="str">
        <f t="shared" si="2"/>
        <v>Base Range</v>
      </c>
      <c r="I11258" s="22">
        <v>40365.0</v>
      </c>
      <c r="J11258" s="23">
        <f t="shared" si="3"/>
        <v>1.117155952</v>
      </c>
      <c r="K11258" s="24" t="str">
        <f t="shared" si="4"/>
        <v>Over Achived</v>
      </c>
    </row>
    <row r="11259" ht="22.5" customHeight="1">
      <c r="A11259" s="18">
        <v>45819.0</v>
      </c>
      <c r="B11259" s="19" t="str">
        <f t="shared" si="1"/>
        <v>Jun</v>
      </c>
      <c r="C11259" s="20" t="s">
        <v>57</v>
      </c>
      <c r="D11259" s="25" t="s">
        <v>62</v>
      </c>
      <c r="E11259" s="19" t="s">
        <v>23</v>
      </c>
      <c r="F11259" s="21">
        <v>2.0</v>
      </c>
      <c r="G11259" s="22">
        <v>45564.0</v>
      </c>
      <c r="H11259" s="15" t="str">
        <f t="shared" si="2"/>
        <v>Base Range</v>
      </c>
      <c r="I11259" s="22">
        <v>39115.0</v>
      </c>
      <c r="J11259" s="23">
        <f t="shared" si="3"/>
        <v>1.164872811</v>
      </c>
      <c r="K11259" s="24" t="str">
        <f t="shared" si="4"/>
        <v>Over Achived</v>
      </c>
    </row>
    <row r="11260" ht="22.5" customHeight="1">
      <c r="A11260" s="18">
        <v>45819.0</v>
      </c>
      <c r="B11260" s="19" t="str">
        <f t="shared" si="1"/>
        <v>Jun</v>
      </c>
      <c r="C11260" s="20" t="s">
        <v>57</v>
      </c>
      <c r="D11260" s="19" t="s">
        <v>58</v>
      </c>
      <c r="E11260" s="19" t="s">
        <v>34</v>
      </c>
      <c r="F11260" s="21">
        <v>3.0</v>
      </c>
      <c r="G11260" s="22">
        <v>94623.0</v>
      </c>
      <c r="H11260" s="15" t="str">
        <f t="shared" si="2"/>
        <v>Very High Range</v>
      </c>
      <c r="I11260" s="22">
        <v>89641.0</v>
      </c>
      <c r="J11260" s="23">
        <f t="shared" si="3"/>
        <v>1.055577247</v>
      </c>
      <c r="K11260" s="24" t="str">
        <f t="shared" si="4"/>
        <v>Over Achived</v>
      </c>
    </row>
    <row r="11261" ht="22.5" customHeight="1">
      <c r="A11261" s="18">
        <v>45819.0</v>
      </c>
      <c r="B11261" s="19" t="str">
        <f t="shared" si="1"/>
        <v>Jun</v>
      </c>
      <c r="C11261" s="20" t="s">
        <v>57</v>
      </c>
      <c r="D11261" s="19" t="s">
        <v>71</v>
      </c>
      <c r="E11261" s="19" t="s">
        <v>19</v>
      </c>
      <c r="F11261" s="21">
        <v>2.0</v>
      </c>
      <c r="G11261" s="22">
        <v>56051.0</v>
      </c>
      <c r="H11261" s="15" t="str">
        <f t="shared" si="2"/>
        <v>Medium Range</v>
      </c>
      <c r="I11261" s="22">
        <v>60542.0</v>
      </c>
      <c r="J11261" s="23">
        <f t="shared" si="3"/>
        <v>0.9258200918</v>
      </c>
      <c r="K11261" s="24" t="str">
        <f t="shared" si="4"/>
        <v>Target Not Meet</v>
      </c>
    </row>
    <row r="11262" ht="22.5" customHeight="1">
      <c r="A11262" s="18">
        <v>45819.0</v>
      </c>
      <c r="B11262" s="19" t="str">
        <f t="shared" si="1"/>
        <v>Jun</v>
      </c>
      <c r="C11262" s="20" t="s">
        <v>92</v>
      </c>
      <c r="D11262" s="19" t="s">
        <v>93</v>
      </c>
      <c r="E11262" s="19" t="s">
        <v>38</v>
      </c>
      <c r="F11262" s="21">
        <v>5.0</v>
      </c>
      <c r="G11262" s="22">
        <v>116030.0</v>
      </c>
      <c r="H11262" s="15" t="str">
        <f t="shared" si="2"/>
        <v>Very High Range</v>
      </c>
      <c r="I11262" s="22">
        <v>133783.0</v>
      </c>
      <c r="J11262" s="23">
        <f t="shared" si="3"/>
        <v>0.8673000306</v>
      </c>
      <c r="K11262" s="24" t="str">
        <f t="shared" si="4"/>
        <v>Target Not Meet</v>
      </c>
    </row>
    <row r="11263" ht="22.5" customHeight="1">
      <c r="A11263" s="18">
        <v>45819.0</v>
      </c>
      <c r="B11263" s="19" t="str">
        <f t="shared" si="1"/>
        <v>Jun</v>
      </c>
      <c r="C11263" s="20" t="s">
        <v>57</v>
      </c>
      <c r="D11263" s="19" t="s">
        <v>85</v>
      </c>
      <c r="E11263" s="19" t="s">
        <v>9</v>
      </c>
      <c r="F11263" s="21">
        <v>4.0</v>
      </c>
      <c r="G11263" s="22">
        <v>97939.0</v>
      </c>
      <c r="H11263" s="15" t="str">
        <f t="shared" si="2"/>
        <v>Very High Range</v>
      </c>
      <c r="I11263" s="22">
        <v>115577.0</v>
      </c>
      <c r="J11263" s="23">
        <f t="shared" si="3"/>
        <v>0.8473917821</v>
      </c>
      <c r="K11263" s="24" t="str">
        <f t="shared" si="4"/>
        <v>Target Not Meet</v>
      </c>
    </row>
    <row r="11264" ht="22.5" customHeight="1">
      <c r="A11264" s="18">
        <v>45819.0</v>
      </c>
      <c r="B11264" s="19" t="str">
        <f t="shared" si="1"/>
        <v>Jun</v>
      </c>
      <c r="C11264" s="20" t="s">
        <v>92</v>
      </c>
      <c r="D11264" s="19" t="s">
        <v>93</v>
      </c>
      <c r="E11264" s="19" t="s">
        <v>23</v>
      </c>
      <c r="F11264" s="21">
        <v>3.0</v>
      </c>
      <c r="G11264" s="22">
        <v>91905.0</v>
      </c>
      <c r="H11264" s="15" t="str">
        <f t="shared" si="2"/>
        <v>Very High Range</v>
      </c>
      <c r="I11264" s="22">
        <v>117187.0</v>
      </c>
      <c r="J11264" s="23">
        <f t="shared" si="3"/>
        <v>0.7842593462</v>
      </c>
      <c r="K11264" s="24" t="str">
        <f t="shared" si="4"/>
        <v>Target Not Meet</v>
      </c>
    </row>
    <row r="11265" ht="22.5" customHeight="1">
      <c r="A11265" s="18">
        <v>45819.0</v>
      </c>
      <c r="B11265" s="19" t="str">
        <f t="shared" si="1"/>
        <v>Jun</v>
      </c>
      <c r="C11265" s="20" t="s">
        <v>7</v>
      </c>
      <c r="D11265" s="19" t="s">
        <v>126</v>
      </c>
      <c r="E11265" s="19" t="s">
        <v>38</v>
      </c>
      <c r="F11265" s="21">
        <v>6.0</v>
      </c>
      <c r="G11265" s="22">
        <v>147828.0</v>
      </c>
      <c r="H11265" s="15" t="str">
        <f t="shared" si="2"/>
        <v>Very High Range</v>
      </c>
      <c r="I11265" s="22">
        <v>134839.0</v>
      </c>
      <c r="J11265" s="23">
        <f t="shared" si="3"/>
        <v>1.096329697</v>
      </c>
      <c r="K11265" s="24" t="str">
        <f t="shared" si="4"/>
        <v>Over Achived</v>
      </c>
    </row>
    <row r="11266" ht="22.5" customHeight="1">
      <c r="A11266" s="18">
        <v>45819.0</v>
      </c>
      <c r="B11266" s="19" t="str">
        <f t="shared" si="1"/>
        <v>Jun</v>
      </c>
      <c r="C11266" s="20" t="s">
        <v>7</v>
      </c>
      <c r="D11266" s="19" t="s">
        <v>126</v>
      </c>
      <c r="E11266" s="19" t="s">
        <v>63</v>
      </c>
      <c r="F11266" s="21">
        <v>3.0</v>
      </c>
      <c r="G11266" s="22">
        <v>89715.0</v>
      </c>
      <c r="H11266" s="15" t="str">
        <f t="shared" si="2"/>
        <v>High Range</v>
      </c>
      <c r="I11266" s="22">
        <v>76965.0</v>
      </c>
      <c r="J11266" s="23">
        <f t="shared" si="3"/>
        <v>1.165659715</v>
      </c>
      <c r="K11266" s="24" t="str">
        <f t="shared" si="4"/>
        <v>Over Achived</v>
      </c>
    </row>
    <row r="11267" ht="22.5" customHeight="1">
      <c r="A11267" s="18">
        <v>45819.0</v>
      </c>
      <c r="B11267" s="19" t="str">
        <f t="shared" si="1"/>
        <v>Jun</v>
      </c>
      <c r="C11267" s="20" t="s">
        <v>7</v>
      </c>
      <c r="D11267" s="19" t="s">
        <v>126</v>
      </c>
      <c r="E11267" s="19" t="s">
        <v>68</v>
      </c>
      <c r="F11267" s="21">
        <v>3.0</v>
      </c>
      <c r="G11267" s="22">
        <v>102678.0</v>
      </c>
      <c r="H11267" s="15" t="str">
        <f t="shared" si="2"/>
        <v>Very High Range</v>
      </c>
      <c r="I11267" s="22">
        <v>86187.0</v>
      </c>
      <c r="J11267" s="23">
        <f t="shared" si="3"/>
        <v>1.191339761</v>
      </c>
      <c r="K11267" s="24" t="str">
        <f t="shared" si="4"/>
        <v>Over Achived</v>
      </c>
    </row>
    <row r="11268" ht="22.5" customHeight="1">
      <c r="A11268" s="18">
        <v>45819.0</v>
      </c>
      <c r="B11268" s="19" t="str">
        <f t="shared" si="1"/>
        <v>Jun</v>
      </c>
      <c r="C11268" s="20" t="s">
        <v>7</v>
      </c>
      <c r="D11268" s="19" t="s">
        <v>126</v>
      </c>
      <c r="E11268" s="19" t="s">
        <v>9</v>
      </c>
      <c r="F11268" s="21">
        <v>9.0</v>
      </c>
      <c r="G11268" s="22">
        <v>233156.0</v>
      </c>
      <c r="H11268" s="15" t="str">
        <f t="shared" si="2"/>
        <v>Very High Range</v>
      </c>
      <c r="I11268" s="22">
        <v>180342.0</v>
      </c>
      <c r="J11268" s="23">
        <f t="shared" si="3"/>
        <v>1.292854687</v>
      </c>
      <c r="K11268" s="24" t="str">
        <f t="shared" si="4"/>
        <v>Over Achived</v>
      </c>
    </row>
    <row r="11269" ht="22.5" customHeight="1">
      <c r="A11269" s="18">
        <v>45819.0</v>
      </c>
      <c r="B11269" s="19" t="str">
        <f t="shared" si="1"/>
        <v>Jun</v>
      </c>
      <c r="C11269" s="20" t="s">
        <v>7</v>
      </c>
      <c r="D11269" s="19" t="s">
        <v>118</v>
      </c>
      <c r="E11269" s="19" t="s">
        <v>19</v>
      </c>
      <c r="F11269" s="21">
        <v>5.0</v>
      </c>
      <c r="G11269" s="22">
        <v>106860.0</v>
      </c>
      <c r="H11269" s="15" t="str">
        <f t="shared" si="2"/>
        <v>Very High Range</v>
      </c>
      <c r="I11269" s="22">
        <v>98342.0</v>
      </c>
      <c r="J11269" s="23">
        <f t="shared" si="3"/>
        <v>1.086616095</v>
      </c>
      <c r="K11269" s="24" t="str">
        <f t="shared" si="4"/>
        <v>Over Achived</v>
      </c>
    </row>
    <row r="11270" ht="22.5" customHeight="1">
      <c r="A11270" s="18">
        <v>45819.0</v>
      </c>
      <c r="B11270" s="19" t="str">
        <f t="shared" si="1"/>
        <v>Jun</v>
      </c>
      <c r="C11270" s="20" t="s">
        <v>7</v>
      </c>
      <c r="D11270" s="19" t="s">
        <v>118</v>
      </c>
      <c r="E11270" s="19" t="s">
        <v>19</v>
      </c>
      <c r="F11270" s="21">
        <v>4.0</v>
      </c>
      <c r="G11270" s="22">
        <v>126176.0</v>
      </c>
      <c r="H11270" s="15" t="str">
        <f t="shared" si="2"/>
        <v>Very High Range</v>
      </c>
      <c r="I11270" s="22">
        <v>102483.0</v>
      </c>
      <c r="J11270" s="23">
        <f t="shared" si="3"/>
        <v>1.231189563</v>
      </c>
      <c r="K11270" s="24" t="str">
        <f t="shared" si="4"/>
        <v>Over Achived</v>
      </c>
    </row>
    <row r="11271" ht="22.5" customHeight="1">
      <c r="A11271" s="18">
        <v>45819.0</v>
      </c>
      <c r="B11271" s="19" t="str">
        <f t="shared" si="1"/>
        <v>Jun</v>
      </c>
      <c r="C11271" s="20" t="s">
        <v>7</v>
      </c>
      <c r="D11271" s="19" t="s">
        <v>131</v>
      </c>
      <c r="E11271" s="19" t="s">
        <v>63</v>
      </c>
      <c r="F11271" s="21">
        <v>4.0</v>
      </c>
      <c r="G11271" s="22">
        <v>86955.0</v>
      </c>
      <c r="H11271" s="15" t="str">
        <f t="shared" si="2"/>
        <v>High Range</v>
      </c>
      <c r="I11271" s="22">
        <v>69723.0</v>
      </c>
      <c r="J11271" s="23">
        <f t="shared" si="3"/>
        <v>1.247149434</v>
      </c>
      <c r="K11271" s="24" t="str">
        <f t="shared" si="4"/>
        <v>Over Achived</v>
      </c>
    </row>
    <row r="11272" ht="22.5" customHeight="1">
      <c r="A11272" s="18">
        <v>45819.0</v>
      </c>
      <c r="B11272" s="19" t="str">
        <f t="shared" si="1"/>
        <v>Jun</v>
      </c>
      <c r="C11272" s="20" t="s">
        <v>7</v>
      </c>
      <c r="D11272" s="19" t="s">
        <v>106</v>
      </c>
      <c r="E11272" s="19" t="s">
        <v>19</v>
      </c>
      <c r="F11272" s="21">
        <v>5.0</v>
      </c>
      <c r="G11272" s="22">
        <v>116719.0</v>
      </c>
      <c r="H11272" s="15" t="str">
        <f t="shared" si="2"/>
        <v>Very High Range</v>
      </c>
      <c r="I11272" s="22">
        <v>88107.0</v>
      </c>
      <c r="J11272" s="23">
        <f t="shared" si="3"/>
        <v>1.324741507</v>
      </c>
      <c r="K11272" s="24" t="str">
        <f t="shared" si="4"/>
        <v>Over Achived</v>
      </c>
    </row>
    <row r="11273" ht="22.5" customHeight="1">
      <c r="A11273" s="18">
        <v>45819.0</v>
      </c>
      <c r="B11273" s="19" t="str">
        <f t="shared" si="1"/>
        <v>Jun</v>
      </c>
      <c r="C11273" s="20" t="s">
        <v>7</v>
      </c>
      <c r="D11273" s="19" t="s">
        <v>106</v>
      </c>
      <c r="E11273" s="19" t="s">
        <v>9</v>
      </c>
      <c r="F11273" s="21">
        <v>8.0</v>
      </c>
      <c r="G11273" s="22">
        <v>210509.0</v>
      </c>
      <c r="H11273" s="15" t="str">
        <f t="shared" si="2"/>
        <v>Very High Range</v>
      </c>
      <c r="I11273" s="22">
        <v>154184.0</v>
      </c>
      <c r="J11273" s="23">
        <f t="shared" si="3"/>
        <v>1.365310279</v>
      </c>
      <c r="K11273" s="24" t="str">
        <f t="shared" si="4"/>
        <v>Over Achived</v>
      </c>
    </row>
    <row r="11274" ht="22.5" customHeight="1">
      <c r="A11274" s="18">
        <v>45819.0</v>
      </c>
      <c r="B11274" s="19" t="str">
        <f t="shared" si="1"/>
        <v>Jun</v>
      </c>
      <c r="C11274" s="20" t="s">
        <v>7</v>
      </c>
      <c r="D11274" s="19" t="s">
        <v>106</v>
      </c>
      <c r="E11274" s="19" t="s">
        <v>9</v>
      </c>
      <c r="F11274" s="21">
        <v>7.0</v>
      </c>
      <c r="G11274" s="22">
        <v>193435.0</v>
      </c>
      <c r="H11274" s="15" t="str">
        <f t="shared" si="2"/>
        <v>Very High Range</v>
      </c>
      <c r="I11274" s="22">
        <v>174265.0</v>
      </c>
      <c r="J11274" s="23">
        <f t="shared" si="3"/>
        <v>1.110004878</v>
      </c>
      <c r="K11274" s="24" t="str">
        <f t="shared" si="4"/>
        <v>Over Achived</v>
      </c>
    </row>
    <row r="11275" ht="22.5" customHeight="1">
      <c r="A11275" s="18">
        <v>45819.0</v>
      </c>
      <c r="B11275" s="19" t="str">
        <f t="shared" si="1"/>
        <v>Jun</v>
      </c>
      <c r="C11275" s="20" t="s">
        <v>7</v>
      </c>
      <c r="D11275" s="19" t="s">
        <v>106</v>
      </c>
      <c r="E11275" s="19" t="s">
        <v>23</v>
      </c>
      <c r="F11275" s="21">
        <v>5.0</v>
      </c>
      <c r="G11275" s="22">
        <v>103419.0</v>
      </c>
      <c r="H11275" s="15" t="str">
        <f t="shared" si="2"/>
        <v>Very High Range</v>
      </c>
      <c r="I11275" s="22">
        <v>74370.0</v>
      </c>
      <c r="J11275" s="23">
        <f t="shared" si="3"/>
        <v>1.390601049</v>
      </c>
      <c r="K11275" s="24" t="str">
        <f t="shared" si="4"/>
        <v>Over Achived</v>
      </c>
    </row>
    <row r="11276" ht="22.5" customHeight="1">
      <c r="A11276" s="18">
        <v>45819.0</v>
      </c>
      <c r="B11276" s="19" t="str">
        <f t="shared" si="1"/>
        <v>Jun</v>
      </c>
      <c r="C11276" s="20" t="s">
        <v>7</v>
      </c>
      <c r="D11276" s="19" t="s">
        <v>8</v>
      </c>
      <c r="E11276" s="19" t="s">
        <v>19</v>
      </c>
      <c r="F11276" s="21">
        <v>5.0</v>
      </c>
      <c r="G11276" s="22">
        <v>106792.0</v>
      </c>
      <c r="H11276" s="15" t="str">
        <f t="shared" si="2"/>
        <v>Very High Range</v>
      </c>
      <c r="I11276" s="22">
        <v>97476.0</v>
      </c>
      <c r="J11276" s="23">
        <f t="shared" si="3"/>
        <v>1.095572243</v>
      </c>
      <c r="K11276" s="24" t="str">
        <f t="shared" si="4"/>
        <v>Over Achived</v>
      </c>
    </row>
    <row r="11277" ht="22.5" customHeight="1">
      <c r="A11277" s="18">
        <v>45819.0</v>
      </c>
      <c r="B11277" s="19" t="str">
        <f t="shared" si="1"/>
        <v>Jun</v>
      </c>
      <c r="C11277" s="20" t="s">
        <v>7</v>
      </c>
      <c r="D11277" s="19" t="s">
        <v>8</v>
      </c>
      <c r="E11277" s="19" t="s">
        <v>26</v>
      </c>
      <c r="F11277" s="21">
        <v>12.0</v>
      </c>
      <c r="G11277" s="22">
        <v>264748.0</v>
      </c>
      <c r="H11277" s="15" t="str">
        <f t="shared" si="2"/>
        <v>Very High Range</v>
      </c>
      <c r="I11277" s="22">
        <v>188495.0</v>
      </c>
      <c r="J11277" s="23">
        <f t="shared" si="3"/>
        <v>1.404535929</v>
      </c>
      <c r="K11277" s="24" t="str">
        <f t="shared" si="4"/>
        <v>Over Achived</v>
      </c>
    </row>
    <row r="11278" ht="22.5" customHeight="1">
      <c r="A11278" s="18">
        <v>45819.0</v>
      </c>
      <c r="B11278" s="19" t="str">
        <f t="shared" si="1"/>
        <v>Jun</v>
      </c>
      <c r="C11278" s="20" t="s">
        <v>7</v>
      </c>
      <c r="D11278" s="19" t="s">
        <v>8</v>
      </c>
      <c r="E11278" s="19" t="s">
        <v>26</v>
      </c>
      <c r="F11278" s="21">
        <v>14.0</v>
      </c>
      <c r="G11278" s="22">
        <v>314193.0</v>
      </c>
      <c r="H11278" s="15" t="str">
        <f t="shared" si="2"/>
        <v>Very High Range</v>
      </c>
      <c r="I11278" s="22">
        <v>281524.0</v>
      </c>
      <c r="J11278" s="23">
        <f t="shared" si="3"/>
        <v>1.116043392</v>
      </c>
      <c r="K11278" s="24" t="str">
        <f t="shared" si="4"/>
        <v>Over Achived</v>
      </c>
    </row>
    <row r="11279" ht="22.5" customHeight="1">
      <c r="A11279" s="18">
        <v>45819.0</v>
      </c>
      <c r="B11279" s="19" t="str">
        <f t="shared" si="1"/>
        <v>Jun</v>
      </c>
      <c r="C11279" s="20" t="s">
        <v>7</v>
      </c>
      <c r="D11279" s="19" t="s">
        <v>106</v>
      </c>
      <c r="E11279" s="19" t="s">
        <v>34</v>
      </c>
      <c r="F11279" s="21">
        <v>8.0</v>
      </c>
      <c r="G11279" s="22">
        <v>212954.0</v>
      </c>
      <c r="H11279" s="15" t="str">
        <f t="shared" si="2"/>
        <v>Very High Range</v>
      </c>
      <c r="I11279" s="22">
        <v>172784.0</v>
      </c>
      <c r="J11279" s="23">
        <f t="shared" si="3"/>
        <v>1.232486804</v>
      </c>
      <c r="K11279" s="24" t="str">
        <f t="shared" si="4"/>
        <v>Over Achived</v>
      </c>
    </row>
    <row r="11280" ht="22.5" customHeight="1">
      <c r="A11280" s="18">
        <v>45819.0</v>
      </c>
      <c r="B11280" s="19" t="str">
        <f t="shared" si="1"/>
        <v>Jun</v>
      </c>
      <c r="C11280" s="20" t="s">
        <v>7</v>
      </c>
      <c r="D11280" s="19" t="s">
        <v>131</v>
      </c>
      <c r="E11280" s="19" t="s">
        <v>9</v>
      </c>
      <c r="F11280" s="21">
        <v>9.0</v>
      </c>
      <c r="G11280" s="22">
        <v>202417.0</v>
      </c>
      <c r="H11280" s="15" t="str">
        <f t="shared" si="2"/>
        <v>Very High Range</v>
      </c>
      <c r="I11280" s="22">
        <v>169770.0</v>
      </c>
      <c r="J11280" s="23">
        <f t="shared" si="3"/>
        <v>1.192301349</v>
      </c>
      <c r="K11280" s="24" t="str">
        <f t="shared" si="4"/>
        <v>Over Achived</v>
      </c>
    </row>
    <row r="11281" ht="22.5" customHeight="1">
      <c r="A11281" s="18">
        <v>45819.0</v>
      </c>
      <c r="B11281" s="19" t="str">
        <f t="shared" si="1"/>
        <v>Jun</v>
      </c>
      <c r="C11281" s="20" t="s">
        <v>92</v>
      </c>
      <c r="D11281" s="19" t="s">
        <v>93</v>
      </c>
      <c r="E11281" s="19" t="s">
        <v>19</v>
      </c>
      <c r="F11281" s="21">
        <v>3.0</v>
      </c>
      <c r="G11281" s="22">
        <v>102246.0</v>
      </c>
      <c r="H11281" s="15" t="str">
        <f t="shared" si="2"/>
        <v>Very High Range</v>
      </c>
      <c r="I11281" s="22">
        <v>116555.0</v>
      </c>
      <c r="J11281" s="23">
        <f t="shared" si="3"/>
        <v>0.8772339239</v>
      </c>
      <c r="K11281" s="24" t="str">
        <f t="shared" si="4"/>
        <v>Target Not Meet</v>
      </c>
    </row>
    <row r="11282" ht="22.5" customHeight="1">
      <c r="A11282" s="18">
        <v>45819.0</v>
      </c>
      <c r="B11282" s="19" t="str">
        <f t="shared" si="1"/>
        <v>Jun</v>
      </c>
      <c r="C11282" s="20" t="s">
        <v>92</v>
      </c>
      <c r="D11282" s="19" t="s">
        <v>158</v>
      </c>
      <c r="E11282" s="19" t="s">
        <v>9</v>
      </c>
      <c r="F11282" s="21">
        <v>7.0</v>
      </c>
      <c r="G11282" s="22">
        <v>149666.0</v>
      </c>
      <c r="H11282" s="15" t="str">
        <f t="shared" si="2"/>
        <v>Very High Range</v>
      </c>
      <c r="I11282" s="22">
        <v>105663.0</v>
      </c>
      <c r="J11282" s="23">
        <f t="shared" si="3"/>
        <v>1.416446627</v>
      </c>
      <c r="K11282" s="24" t="str">
        <f t="shared" si="4"/>
        <v>Over Achived</v>
      </c>
    </row>
    <row r="11283" ht="22.5" customHeight="1">
      <c r="A11283" s="18">
        <v>45819.0</v>
      </c>
      <c r="B11283" s="19" t="str">
        <f t="shared" si="1"/>
        <v>Jun</v>
      </c>
      <c r="C11283" s="20" t="s">
        <v>7</v>
      </c>
      <c r="D11283" s="19" t="s">
        <v>131</v>
      </c>
      <c r="E11283" s="19" t="s">
        <v>34</v>
      </c>
      <c r="F11283" s="21">
        <v>7.0</v>
      </c>
      <c r="G11283" s="22">
        <v>174836.0</v>
      </c>
      <c r="H11283" s="15" t="str">
        <f t="shared" si="2"/>
        <v>Very High Range</v>
      </c>
      <c r="I11283" s="22">
        <v>124661.0</v>
      </c>
      <c r="J11283" s="23">
        <f t="shared" si="3"/>
        <v>1.402491557</v>
      </c>
      <c r="K11283" s="24" t="str">
        <f t="shared" si="4"/>
        <v>Over Achived</v>
      </c>
    </row>
    <row r="11284" ht="22.5" customHeight="1">
      <c r="A11284" s="18">
        <v>45819.0</v>
      </c>
      <c r="B11284" s="19" t="str">
        <f t="shared" si="1"/>
        <v>Jun</v>
      </c>
      <c r="C11284" s="20" t="s">
        <v>92</v>
      </c>
      <c r="D11284" s="19" t="s">
        <v>98</v>
      </c>
      <c r="E11284" s="19" t="s">
        <v>19</v>
      </c>
      <c r="F11284" s="21">
        <v>4.0</v>
      </c>
      <c r="G11284" s="22">
        <v>95497.0</v>
      </c>
      <c r="H11284" s="15" t="str">
        <f t="shared" si="2"/>
        <v>Very High Range</v>
      </c>
      <c r="I11284" s="22">
        <v>120912.0</v>
      </c>
      <c r="J11284" s="23">
        <f t="shared" si="3"/>
        <v>0.7898058092</v>
      </c>
      <c r="K11284" s="24" t="str">
        <f t="shared" si="4"/>
        <v>Target Not Meet</v>
      </c>
    </row>
    <row r="11285" ht="22.5" customHeight="1">
      <c r="A11285" s="18">
        <v>45819.0</v>
      </c>
      <c r="B11285" s="19" t="str">
        <f t="shared" si="1"/>
        <v>Jun</v>
      </c>
      <c r="C11285" s="20" t="s">
        <v>92</v>
      </c>
      <c r="D11285" s="19" t="s">
        <v>98</v>
      </c>
      <c r="E11285" s="19" t="s">
        <v>68</v>
      </c>
      <c r="F11285" s="21">
        <v>2.0</v>
      </c>
      <c r="G11285" s="22">
        <v>78189.0</v>
      </c>
      <c r="H11285" s="15" t="str">
        <f t="shared" si="2"/>
        <v>High Range</v>
      </c>
      <c r="I11285" s="22">
        <v>93384.0</v>
      </c>
      <c r="J11285" s="23">
        <f t="shared" si="3"/>
        <v>0.8372847597</v>
      </c>
      <c r="K11285" s="24" t="str">
        <f t="shared" si="4"/>
        <v>Target Not Meet</v>
      </c>
    </row>
    <row r="11286" ht="22.5" customHeight="1">
      <c r="A11286" s="18">
        <v>45819.0</v>
      </c>
      <c r="B11286" s="19" t="str">
        <f t="shared" si="1"/>
        <v>Jun</v>
      </c>
      <c r="C11286" s="20" t="s">
        <v>92</v>
      </c>
      <c r="D11286" s="19" t="s">
        <v>98</v>
      </c>
      <c r="E11286" s="19" t="s">
        <v>34</v>
      </c>
      <c r="F11286" s="21">
        <v>7.0</v>
      </c>
      <c r="G11286" s="22">
        <v>130536.0</v>
      </c>
      <c r="H11286" s="15" t="str">
        <f t="shared" si="2"/>
        <v>Very High Range</v>
      </c>
      <c r="I11286" s="22">
        <v>152527.0</v>
      </c>
      <c r="J11286" s="23">
        <f t="shared" si="3"/>
        <v>0.8558222479</v>
      </c>
      <c r="K11286" s="24" t="str">
        <f t="shared" si="4"/>
        <v>Target Not Meet</v>
      </c>
    </row>
    <row r="11287" ht="22.5" customHeight="1">
      <c r="A11287" s="18">
        <v>45819.0</v>
      </c>
      <c r="B11287" s="19" t="str">
        <f t="shared" si="1"/>
        <v>Jun</v>
      </c>
      <c r="C11287" s="20" t="s">
        <v>92</v>
      </c>
      <c r="D11287" s="19" t="s">
        <v>98</v>
      </c>
      <c r="E11287" s="19" t="s">
        <v>38</v>
      </c>
      <c r="F11287" s="21">
        <v>4.0</v>
      </c>
      <c r="G11287" s="22">
        <v>119399.0</v>
      </c>
      <c r="H11287" s="15" t="str">
        <f t="shared" si="2"/>
        <v>Very High Range</v>
      </c>
      <c r="I11287" s="22">
        <v>137461.0</v>
      </c>
      <c r="J11287" s="23">
        <f t="shared" si="3"/>
        <v>0.868602731</v>
      </c>
      <c r="K11287" s="24" t="str">
        <f t="shared" si="4"/>
        <v>Target Not Meet</v>
      </c>
    </row>
    <row r="11288" ht="22.5" customHeight="1">
      <c r="A11288" s="18">
        <v>45819.0</v>
      </c>
      <c r="B11288" s="19" t="str">
        <f t="shared" si="1"/>
        <v>Jun</v>
      </c>
      <c r="C11288" s="20" t="s">
        <v>92</v>
      </c>
      <c r="D11288" s="19" t="s">
        <v>144</v>
      </c>
      <c r="E11288" s="19" t="s">
        <v>19</v>
      </c>
      <c r="F11288" s="21">
        <v>4.0</v>
      </c>
      <c r="G11288" s="22">
        <v>84198.0</v>
      </c>
      <c r="H11288" s="15" t="str">
        <f t="shared" si="2"/>
        <v>High Range</v>
      </c>
      <c r="I11288" s="22">
        <v>72889.0</v>
      </c>
      <c r="J11288" s="23">
        <f t="shared" si="3"/>
        <v>1.155153727</v>
      </c>
      <c r="K11288" s="24" t="str">
        <f t="shared" si="4"/>
        <v>Over Achived</v>
      </c>
    </row>
    <row r="11289" ht="22.5" customHeight="1">
      <c r="A11289" s="18">
        <v>45819.0</v>
      </c>
      <c r="B11289" s="19" t="str">
        <f t="shared" si="1"/>
        <v>Jun</v>
      </c>
      <c r="C11289" s="20" t="s">
        <v>92</v>
      </c>
      <c r="D11289" s="19" t="s">
        <v>144</v>
      </c>
      <c r="E11289" s="19" t="s">
        <v>23</v>
      </c>
      <c r="F11289" s="21">
        <v>3.0</v>
      </c>
      <c r="G11289" s="22">
        <v>71931.0</v>
      </c>
      <c r="H11289" s="15" t="str">
        <f t="shared" si="2"/>
        <v>High Range</v>
      </c>
      <c r="I11289" s="22">
        <v>65673.0</v>
      </c>
      <c r="J11289" s="23">
        <f t="shared" si="3"/>
        <v>1.095290302</v>
      </c>
      <c r="K11289" s="24" t="str">
        <f t="shared" si="4"/>
        <v>Over Achived</v>
      </c>
    </row>
    <row r="11290" ht="22.5" customHeight="1">
      <c r="A11290" s="18">
        <v>45819.0</v>
      </c>
      <c r="B11290" s="19" t="str">
        <f t="shared" si="1"/>
        <v>Jun</v>
      </c>
      <c r="C11290" s="20" t="s">
        <v>92</v>
      </c>
      <c r="D11290" s="19" t="s">
        <v>98</v>
      </c>
      <c r="E11290" s="19" t="s">
        <v>26</v>
      </c>
      <c r="F11290" s="21">
        <v>5.0</v>
      </c>
      <c r="G11290" s="22">
        <v>101800.0</v>
      </c>
      <c r="H11290" s="15" t="str">
        <f t="shared" si="2"/>
        <v>Very High Range</v>
      </c>
      <c r="I11290" s="22">
        <v>114184.0</v>
      </c>
      <c r="J11290" s="23">
        <f t="shared" si="3"/>
        <v>0.8915434737</v>
      </c>
      <c r="K11290" s="24" t="str">
        <f t="shared" si="4"/>
        <v>Target Not Meet</v>
      </c>
    </row>
    <row r="11291" ht="22.5" customHeight="1">
      <c r="A11291" s="18">
        <v>45819.0</v>
      </c>
      <c r="B11291" s="19" t="str">
        <f t="shared" si="1"/>
        <v>Jun</v>
      </c>
      <c r="C11291" s="20" t="s">
        <v>92</v>
      </c>
      <c r="D11291" s="25" t="s">
        <v>149</v>
      </c>
      <c r="E11291" s="19" t="s">
        <v>9</v>
      </c>
      <c r="F11291" s="21">
        <v>6.0</v>
      </c>
      <c r="G11291" s="22">
        <v>174503.0</v>
      </c>
      <c r="H11291" s="15" t="str">
        <f t="shared" si="2"/>
        <v>Very High Range</v>
      </c>
      <c r="I11291" s="22">
        <v>128779.0</v>
      </c>
      <c r="J11291" s="23">
        <f t="shared" si="3"/>
        <v>1.35505789</v>
      </c>
      <c r="K11291" s="24" t="str">
        <f t="shared" si="4"/>
        <v>Over Achived</v>
      </c>
    </row>
    <row r="11292" ht="22.5" customHeight="1">
      <c r="A11292" s="18">
        <v>45819.0</v>
      </c>
      <c r="B11292" s="19" t="str">
        <f t="shared" si="1"/>
        <v>Jun</v>
      </c>
      <c r="C11292" s="20" t="s">
        <v>92</v>
      </c>
      <c r="D11292" s="25" t="s">
        <v>149</v>
      </c>
      <c r="E11292" s="19" t="s">
        <v>19</v>
      </c>
      <c r="F11292" s="21">
        <v>4.0</v>
      </c>
      <c r="G11292" s="22">
        <v>101511.0</v>
      </c>
      <c r="H11292" s="15" t="str">
        <f t="shared" si="2"/>
        <v>Very High Range</v>
      </c>
      <c r="I11292" s="22">
        <v>94808.0</v>
      </c>
      <c r="J11292" s="23">
        <f t="shared" si="3"/>
        <v>1.070700785</v>
      </c>
      <c r="K11292" s="24" t="str">
        <f t="shared" si="4"/>
        <v>Over Achived</v>
      </c>
    </row>
    <row r="11293" ht="22.5" customHeight="1">
      <c r="A11293" s="18">
        <v>45819.0</v>
      </c>
      <c r="B11293" s="19" t="str">
        <f t="shared" si="1"/>
        <v>Jun</v>
      </c>
      <c r="C11293" s="20" t="s">
        <v>92</v>
      </c>
      <c r="D11293" s="25" t="s">
        <v>149</v>
      </c>
      <c r="E11293" s="19" t="s">
        <v>23</v>
      </c>
      <c r="F11293" s="21">
        <v>3.0</v>
      </c>
      <c r="G11293" s="22">
        <v>89018.0</v>
      </c>
      <c r="H11293" s="15" t="str">
        <f t="shared" si="2"/>
        <v>High Range</v>
      </c>
      <c r="I11293" s="22">
        <v>65328.0</v>
      </c>
      <c r="J11293" s="23">
        <f t="shared" si="3"/>
        <v>1.362631643</v>
      </c>
      <c r="K11293" s="24" t="str">
        <f t="shared" si="4"/>
        <v>Over Achived</v>
      </c>
    </row>
    <row r="11294" ht="22.5" customHeight="1">
      <c r="A11294" s="18">
        <v>45819.0</v>
      </c>
      <c r="B11294" s="19" t="str">
        <f t="shared" si="1"/>
        <v>Jun</v>
      </c>
      <c r="C11294" s="20" t="s">
        <v>92</v>
      </c>
      <c r="D11294" s="19" t="s">
        <v>158</v>
      </c>
      <c r="E11294" s="19" t="s">
        <v>26</v>
      </c>
      <c r="F11294" s="21">
        <v>5.0</v>
      </c>
      <c r="G11294" s="22">
        <v>105050.0</v>
      </c>
      <c r="H11294" s="15" t="str">
        <f t="shared" si="2"/>
        <v>Very High Range</v>
      </c>
      <c r="I11294" s="22">
        <v>74540.0</v>
      </c>
      <c r="J11294" s="23">
        <f t="shared" si="3"/>
        <v>1.409310437</v>
      </c>
      <c r="K11294" s="24" t="str">
        <f t="shared" si="4"/>
        <v>Over Achived</v>
      </c>
    </row>
    <row r="11295" ht="22.5" customHeight="1">
      <c r="A11295" s="18">
        <v>45819.0</v>
      </c>
      <c r="B11295" s="19" t="str">
        <f t="shared" si="1"/>
        <v>Jun</v>
      </c>
      <c r="C11295" s="20" t="s">
        <v>92</v>
      </c>
      <c r="D11295" s="19" t="s">
        <v>158</v>
      </c>
      <c r="E11295" s="19" t="s">
        <v>9</v>
      </c>
      <c r="F11295" s="21">
        <v>5.0</v>
      </c>
      <c r="G11295" s="22">
        <v>145480.0</v>
      </c>
      <c r="H11295" s="15" t="str">
        <f t="shared" si="2"/>
        <v>Very High Range</v>
      </c>
      <c r="I11295" s="22">
        <v>106910.0</v>
      </c>
      <c r="J11295" s="23">
        <f t="shared" si="3"/>
        <v>1.360770742</v>
      </c>
      <c r="K11295" s="24" t="str">
        <f t="shared" si="4"/>
        <v>Over Achived</v>
      </c>
    </row>
    <row r="11296" ht="22.5" customHeight="1">
      <c r="A11296" s="18">
        <v>45819.0</v>
      </c>
      <c r="B11296" s="19" t="str">
        <f t="shared" si="1"/>
        <v>Jun</v>
      </c>
      <c r="C11296" s="20" t="s">
        <v>92</v>
      </c>
      <c r="D11296" s="19" t="s">
        <v>158</v>
      </c>
      <c r="E11296" s="19" t="s">
        <v>34</v>
      </c>
      <c r="F11296" s="21">
        <v>5.0</v>
      </c>
      <c r="G11296" s="22">
        <v>133991.0</v>
      </c>
      <c r="H11296" s="15" t="str">
        <f t="shared" si="2"/>
        <v>Very High Range</v>
      </c>
      <c r="I11296" s="22">
        <v>124877.0</v>
      </c>
      <c r="J11296" s="23">
        <f t="shared" si="3"/>
        <v>1.072983816</v>
      </c>
      <c r="K11296" s="24" t="str">
        <f t="shared" si="4"/>
        <v>Over Achived</v>
      </c>
    </row>
    <row r="11297" ht="22.5" customHeight="1">
      <c r="A11297" s="18">
        <v>45819.0</v>
      </c>
      <c r="B11297" s="19" t="str">
        <f t="shared" si="1"/>
        <v>Jun</v>
      </c>
      <c r="C11297" s="20" t="s">
        <v>92</v>
      </c>
      <c r="D11297" s="19" t="s">
        <v>144</v>
      </c>
      <c r="E11297" s="19" t="s">
        <v>34</v>
      </c>
      <c r="F11297" s="21">
        <v>5.0</v>
      </c>
      <c r="G11297" s="22">
        <v>158782.0</v>
      </c>
      <c r="H11297" s="15" t="str">
        <f t="shared" si="2"/>
        <v>Very High Range</v>
      </c>
      <c r="I11297" s="22">
        <v>135774.0</v>
      </c>
      <c r="J11297" s="23">
        <f t="shared" si="3"/>
        <v>1.16945807</v>
      </c>
      <c r="K11297" s="24" t="str">
        <f t="shared" si="4"/>
        <v>Over Achived</v>
      </c>
    </row>
    <row r="11298" ht="22.5" customHeight="1">
      <c r="A11298" s="18">
        <v>45820.0</v>
      </c>
      <c r="B11298" s="19" t="str">
        <f t="shared" si="1"/>
        <v>Jun</v>
      </c>
      <c r="C11298" s="20" t="s">
        <v>13</v>
      </c>
      <c r="D11298" s="19" t="s">
        <v>18</v>
      </c>
      <c r="E11298" s="19" t="s">
        <v>26</v>
      </c>
      <c r="F11298" s="21">
        <v>4.0</v>
      </c>
      <c r="G11298" s="22">
        <v>73984.0</v>
      </c>
      <c r="H11298" s="15" t="str">
        <f t="shared" si="2"/>
        <v>High Range</v>
      </c>
      <c r="I11298" s="22">
        <v>66238.0</v>
      </c>
      <c r="J11298" s="23">
        <f t="shared" si="3"/>
        <v>1.116941937</v>
      </c>
      <c r="K11298" s="24" t="str">
        <f t="shared" si="4"/>
        <v>Over Achived</v>
      </c>
    </row>
    <row r="11299" ht="22.5" customHeight="1">
      <c r="A11299" s="18">
        <v>45820.0</v>
      </c>
      <c r="B11299" s="19" t="str">
        <f t="shared" si="1"/>
        <v>Jun</v>
      </c>
      <c r="C11299" s="20" t="s">
        <v>13</v>
      </c>
      <c r="D11299" s="19" t="s">
        <v>37</v>
      </c>
      <c r="E11299" s="19" t="s">
        <v>19</v>
      </c>
      <c r="F11299" s="21">
        <v>3.0</v>
      </c>
      <c r="G11299" s="22">
        <v>66205.0</v>
      </c>
      <c r="H11299" s="15" t="str">
        <f t="shared" si="2"/>
        <v>Medium Range</v>
      </c>
      <c r="I11299" s="22">
        <v>78750.0</v>
      </c>
      <c r="J11299" s="23">
        <f t="shared" si="3"/>
        <v>0.8406984127</v>
      </c>
      <c r="K11299" s="24" t="str">
        <f t="shared" si="4"/>
        <v>Target Not Meet</v>
      </c>
    </row>
    <row r="11300" ht="22.5" customHeight="1">
      <c r="A11300" s="18">
        <v>45820.0</v>
      </c>
      <c r="B11300" s="19" t="str">
        <f t="shared" si="1"/>
        <v>Jun</v>
      </c>
      <c r="C11300" s="20" t="s">
        <v>13</v>
      </c>
      <c r="D11300" s="19" t="s">
        <v>29</v>
      </c>
      <c r="E11300" s="19" t="s">
        <v>19</v>
      </c>
      <c r="F11300" s="21">
        <v>2.0</v>
      </c>
      <c r="G11300" s="22">
        <v>70520.0</v>
      </c>
      <c r="H11300" s="15" t="str">
        <f t="shared" si="2"/>
        <v>High Range</v>
      </c>
      <c r="I11300" s="22">
        <v>83003.0</v>
      </c>
      <c r="J11300" s="23">
        <f t="shared" si="3"/>
        <v>0.8496078455</v>
      </c>
      <c r="K11300" s="24" t="str">
        <f t="shared" si="4"/>
        <v>Target Not Meet</v>
      </c>
    </row>
    <row r="11301" ht="22.5" customHeight="1">
      <c r="A11301" s="18">
        <v>45820.0</v>
      </c>
      <c r="B11301" s="19" t="str">
        <f t="shared" si="1"/>
        <v>Jun</v>
      </c>
      <c r="C11301" s="20" t="s">
        <v>13</v>
      </c>
      <c r="D11301" s="19" t="s">
        <v>29</v>
      </c>
      <c r="E11301" s="19" t="s">
        <v>9</v>
      </c>
      <c r="F11301" s="21">
        <v>5.0</v>
      </c>
      <c r="G11301" s="22">
        <v>100662.0</v>
      </c>
      <c r="H11301" s="15" t="str">
        <f t="shared" si="2"/>
        <v>Very High Range</v>
      </c>
      <c r="I11301" s="22">
        <v>121975.0</v>
      </c>
      <c r="J11301" s="23">
        <f t="shared" si="3"/>
        <v>0.8252674728</v>
      </c>
      <c r="K11301" s="24" t="str">
        <f t="shared" si="4"/>
        <v>Target Not Meet</v>
      </c>
    </row>
    <row r="11302" ht="22.5" customHeight="1">
      <c r="A11302" s="18">
        <v>45820.0</v>
      </c>
      <c r="B11302" s="19" t="str">
        <f t="shared" si="1"/>
        <v>Jun</v>
      </c>
      <c r="C11302" s="20" t="s">
        <v>13</v>
      </c>
      <c r="D11302" s="19" t="s">
        <v>29</v>
      </c>
      <c r="E11302" s="19" t="s">
        <v>68</v>
      </c>
      <c r="F11302" s="21">
        <v>2.0</v>
      </c>
      <c r="G11302" s="22">
        <v>49068.0</v>
      </c>
      <c r="H11302" s="15" t="str">
        <f t="shared" si="2"/>
        <v>Base Range</v>
      </c>
      <c r="I11302" s="22">
        <v>60607.0</v>
      </c>
      <c r="J11302" s="23">
        <f t="shared" si="3"/>
        <v>0.8096094511</v>
      </c>
      <c r="K11302" s="24" t="str">
        <f t="shared" si="4"/>
        <v>Target Not Meet</v>
      </c>
    </row>
    <row r="11303" ht="22.5" customHeight="1">
      <c r="A11303" s="18">
        <v>45820.0</v>
      </c>
      <c r="B11303" s="19" t="str">
        <f t="shared" si="1"/>
        <v>Jun</v>
      </c>
      <c r="C11303" s="20" t="s">
        <v>13</v>
      </c>
      <c r="D11303" s="19" t="s">
        <v>18</v>
      </c>
      <c r="E11303" s="19" t="s">
        <v>19</v>
      </c>
      <c r="F11303" s="21">
        <v>2.0</v>
      </c>
      <c r="G11303" s="22">
        <v>69217.0</v>
      </c>
      <c r="H11303" s="15" t="str">
        <f t="shared" si="2"/>
        <v>Medium Range</v>
      </c>
      <c r="I11303" s="22">
        <v>64535.0</v>
      </c>
      <c r="J11303" s="23">
        <f t="shared" si="3"/>
        <v>1.072549779</v>
      </c>
      <c r="K11303" s="24" t="str">
        <f t="shared" si="4"/>
        <v>Over Achived</v>
      </c>
    </row>
    <row r="11304" ht="22.5" customHeight="1">
      <c r="A11304" s="18">
        <v>45820.0</v>
      </c>
      <c r="B11304" s="19" t="str">
        <f t="shared" si="1"/>
        <v>Jun</v>
      </c>
      <c r="C11304" s="20" t="s">
        <v>13</v>
      </c>
      <c r="D11304" s="19" t="s">
        <v>14</v>
      </c>
      <c r="E11304" s="19" t="s">
        <v>34</v>
      </c>
      <c r="F11304" s="21">
        <v>5.0</v>
      </c>
      <c r="G11304" s="22">
        <v>96433.0</v>
      </c>
      <c r="H11304" s="15" t="str">
        <f t="shared" si="2"/>
        <v>Very High Range</v>
      </c>
      <c r="I11304" s="22">
        <v>74409.0</v>
      </c>
      <c r="J11304" s="23">
        <f t="shared" si="3"/>
        <v>1.295985701</v>
      </c>
      <c r="K11304" s="24" t="str">
        <f t="shared" si="4"/>
        <v>Over Achived</v>
      </c>
    </row>
    <row r="11305" ht="22.5" customHeight="1">
      <c r="A11305" s="18">
        <v>45820.0</v>
      </c>
      <c r="B11305" s="19" t="str">
        <f t="shared" si="1"/>
        <v>Jun</v>
      </c>
      <c r="C11305" s="20" t="s">
        <v>92</v>
      </c>
      <c r="D11305" s="19" t="s">
        <v>98</v>
      </c>
      <c r="E11305" s="19" t="s">
        <v>34</v>
      </c>
      <c r="F11305" s="21">
        <v>6.0</v>
      </c>
      <c r="G11305" s="22">
        <v>155193.0</v>
      </c>
      <c r="H11305" s="15" t="str">
        <f t="shared" si="2"/>
        <v>Very High Range</v>
      </c>
      <c r="I11305" s="22">
        <v>165523.0</v>
      </c>
      <c r="J11305" s="23">
        <f t="shared" si="3"/>
        <v>0.9375917546</v>
      </c>
      <c r="K11305" s="24" t="str">
        <f t="shared" si="4"/>
        <v>Target Not Meet</v>
      </c>
    </row>
    <row r="11306" ht="22.5" customHeight="1">
      <c r="A11306" s="18">
        <v>45820.0</v>
      </c>
      <c r="B11306" s="19" t="str">
        <f t="shared" si="1"/>
        <v>Jun</v>
      </c>
      <c r="C11306" s="20" t="s">
        <v>92</v>
      </c>
      <c r="D11306" s="19" t="s">
        <v>93</v>
      </c>
      <c r="E11306" s="19" t="s">
        <v>19</v>
      </c>
      <c r="F11306" s="21">
        <v>4.0</v>
      </c>
      <c r="G11306" s="22">
        <v>99991.0</v>
      </c>
      <c r="H11306" s="15" t="str">
        <f t="shared" si="2"/>
        <v>Very High Range</v>
      </c>
      <c r="I11306" s="22">
        <v>112962.0</v>
      </c>
      <c r="J11306" s="23">
        <f t="shared" si="3"/>
        <v>0.8851737753</v>
      </c>
      <c r="K11306" s="24" t="str">
        <f t="shared" si="4"/>
        <v>Target Not Meet</v>
      </c>
    </row>
    <row r="11307" ht="22.5" customHeight="1">
      <c r="A11307" s="18">
        <v>45820.0</v>
      </c>
      <c r="B11307" s="19" t="str">
        <f t="shared" si="1"/>
        <v>Jun</v>
      </c>
      <c r="C11307" s="20" t="s">
        <v>92</v>
      </c>
      <c r="D11307" s="19" t="s">
        <v>93</v>
      </c>
      <c r="E11307" s="19" t="s">
        <v>26</v>
      </c>
      <c r="F11307" s="21">
        <v>5.0</v>
      </c>
      <c r="G11307" s="22">
        <v>99579.0</v>
      </c>
      <c r="H11307" s="15" t="str">
        <f t="shared" si="2"/>
        <v>Very High Range</v>
      </c>
      <c r="I11307" s="22">
        <v>122857.0</v>
      </c>
      <c r="J11307" s="23">
        <f t="shared" si="3"/>
        <v>0.8105276867</v>
      </c>
      <c r="K11307" s="24" t="str">
        <f t="shared" si="4"/>
        <v>Target Not Meet</v>
      </c>
    </row>
    <row r="11308" ht="22.5" customHeight="1">
      <c r="A11308" s="18">
        <v>45820.0</v>
      </c>
      <c r="B11308" s="19" t="str">
        <f t="shared" si="1"/>
        <v>Jun</v>
      </c>
      <c r="C11308" s="20" t="s">
        <v>92</v>
      </c>
      <c r="D11308" s="19" t="s">
        <v>93</v>
      </c>
      <c r="E11308" s="19" t="s">
        <v>19</v>
      </c>
      <c r="F11308" s="21">
        <v>4.0</v>
      </c>
      <c r="G11308" s="22">
        <v>88443.0</v>
      </c>
      <c r="H11308" s="15" t="str">
        <f t="shared" si="2"/>
        <v>High Range</v>
      </c>
      <c r="I11308" s="22">
        <v>102530.0</v>
      </c>
      <c r="J11308" s="23">
        <f t="shared" si="3"/>
        <v>0.8626060665</v>
      </c>
      <c r="K11308" s="24" t="str">
        <f t="shared" si="4"/>
        <v>Target Not Meet</v>
      </c>
    </row>
    <row r="11309" ht="22.5" customHeight="1">
      <c r="A11309" s="18">
        <v>45820.0</v>
      </c>
      <c r="B11309" s="19" t="str">
        <f t="shared" si="1"/>
        <v>Jun</v>
      </c>
      <c r="C11309" s="20" t="s">
        <v>92</v>
      </c>
      <c r="D11309" s="19" t="s">
        <v>93</v>
      </c>
      <c r="E11309" s="19" t="s">
        <v>9</v>
      </c>
      <c r="F11309" s="21">
        <v>6.0</v>
      </c>
      <c r="G11309" s="22">
        <v>155744.0</v>
      </c>
      <c r="H11309" s="15" t="str">
        <f t="shared" si="2"/>
        <v>Very High Range</v>
      </c>
      <c r="I11309" s="22">
        <v>190780.0</v>
      </c>
      <c r="J11309" s="23">
        <f t="shared" si="3"/>
        <v>0.8163539155</v>
      </c>
      <c r="K11309" s="24" t="str">
        <f t="shared" si="4"/>
        <v>Target Not Meet</v>
      </c>
    </row>
    <row r="11310" ht="22.5" customHeight="1">
      <c r="A11310" s="18">
        <v>45820.0</v>
      </c>
      <c r="B11310" s="19" t="str">
        <f t="shared" si="1"/>
        <v>Jun</v>
      </c>
      <c r="C11310" s="20" t="s">
        <v>92</v>
      </c>
      <c r="D11310" s="19" t="s">
        <v>93</v>
      </c>
      <c r="E11310" s="19" t="s">
        <v>9</v>
      </c>
      <c r="F11310" s="21">
        <v>7.0</v>
      </c>
      <c r="G11310" s="22">
        <v>167066.0</v>
      </c>
      <c r="H11310" s="15" t="str">
        <f t="shared" si="2"/>
        <v>Very High Range</v>
      </c>
      <c r="I11310" s="22">
        <v>200999.0</v>
      </c>
      <c r="J11310" s="23">
        <f t="shared" si="3"/>
        <v>0.8311782646</v>
      </c>
      <c r="K11310" s="24" t="str">
        <f t="shared" si="4"/>
        <v>Target Not Meet</v>
      </c>
    </row>
    <row r="11311" ht="22.5" customHeight="1">
      <c r="A11311" s="18">
        <v>45820.0</v>
      </c>
      <c r="B11311" s="19" t="str">
        <f t="shared" si="1"/>
        <v>Jun</v>
      </c>
      <c r="C11311" s="20" t="s">
        <v>13</v>
      </c>
      <c r="D11311" s="19" t="s">
        <v>37</v>
      </c>
      <c r="E11311" s="19" t="s">
        <v>9</v>
      </c>
      <c r="F11311" s="21">
        <v>4.0</v>
      </c>
      <c r="G11311" s="22">
        <v>126860.0</v>
      </c>
      <c r="H11311" s="15" t="str">
        <f t="shared" si="2"/>
        <v>Very High Range</v>
      </c>
      <c r="I11311" s="22">
        <v>149718.0</v>
      </c>
      <c r="J11311" s="23">
        <f t="shared" si="3"/>
        <v>0.8473263068</v>
      </c>
      <c r="K11311" s="24" t="str">
        <f t="shared" si="4"/>
        <v>Target Not Meet</v>
      </c>
    </row>
    <row r="11312" ht="22.5" customHeight="1">
      <c r="A11312" s="18">
        <v>45820.0</v>
      </c>
      <c r="B11312" s="19" t="str">
        <f t="shared" si="1"/>
        <v>Jun</v>
      </c>
      <c r="C11312" s="20" t="s">
        <v>92</v>
      </c>
      <c r="D11312" s="19" t="s">
        <v>98</v>
      </c>
      <c r="E11312" s="19" t="s">
        <v>68</v>
      </c>
      <c r="F11312" s="21">
        <v>2.0</v>
      </c>
      <c r="G11312" s="22">
        <v>65539.0</v>
      </c>
      <c r="H11312" s="15" t="str">
        <f t="shared" si="2"/>
        <v>Medium Range</v>
      </c>
      <c r="I11312" s="22">
        <v>75176.0</v>
      </c>
      <c r="J11312" s="23">
        <f t="shared" si="3"/>
        <v>0.8718074918</v>
      </c>
      <c r="K11312" s="24" t="str">
        <f t="shared" si="4"/>
        <v>Target Not Meet</v>
      </c>
    </row>
    <row r="11313" ht="22.5" customHeight="1">
      <c r="A11313" s="18">
        <v>45820.0</v>
      </c>
      <c r="B11313" s="19" t="str">
        <f t="shared" si="1"/>
        <v>Jun</v>
      </c>
      <c r="C11313" s="20" t="s">
        <v>13</v>
      </c>
      <c r="D11313" s="19" t="s">
        <v>14</v>
      </c>
      <c r="E11313" s="19" t="s">
        <v>23</v>
      </c>
      <c r="F11313" s="21">
        <v>3.0</v>
      </c>
      <c r="G11313" s="22">
        <v>52049.0</v>
      </c>
      <c r="H11313" s="15" t="str">
        <f t="shared" si="2"/>
        <v>Medium Range</v>
      </c>
      <c r="I11313" s="22">
        <v>46536.0</v>
      </c>
      <c r="J11313" s="23">
        <f t="shared" si="3"/>
        <v>1.118467423</v>
      </c>
      <c r="K11313" s="24" t="str">
        <f t="shared" si="4"/>
        <v>Over Achived</v>
      </c>
    </row>
    <row r="11314" ht="22.5" customHeight="1">
      <c r="A11314" s="18">
        <v>45820.0</v>
      </c>
      <c r="B11314" s="19" t="str">
        <f t="shared" si="1"/>
        <v>Jun</v>
      </c>
      <c r="C11314" s="20" t="s">
        <v>13</v>
      </c>
      <c r="D11314" s="19" t="s">
        <v>169</v>
      </c>
      <c r="E11314" s="19" t="s">
        <v>38</v>
      </c>
      <c r="F11314" s="21">
        <v>4.0</v>
      </c>
      <c r="G11314" s="22">
        <v>85600.0</v>
      </c>
      <c r="H11314" s="15" t="str">
        <f t="shared" si="2"/>
        <v>High Range</v>
      </c>
      <c r="I11314" s="22">
        <v>96306.0</v>
      </c>
      <c r="J11314" s="23">
        <f t="shared" si="3"/>
        <v>0.8888335099</v>
      </c>
      <c r="K11314" s="24" t="str">
        <f t="shared" si="4"/>
        <v>Target Not Meet</v>
      </c>
    </row>
    <row r="11315" ht="22.5" customHeight="1">
      <c r="A11315" s="18">
        <v>45820.0</v>
      </c>
      <c r="B11315" s="19" t="str">
        <f t="shared" si="1"/>
        <v>Jun</v>
      </c>
      <c r="C11315" s="20" t="s">
        <v>57</v>
      </c>
      <c r="D11315" s="25" t="s">
        <v>62</v>
      </c>
      <c r="E11315" s="19" t="s">
        <v>68</v>
      </c>
      <c r="F11315" s="21">
        <v>1.0</v>
      </c>
      <c r="G11315" s="22">
        <v>43253.0</v>
      </c>
      <c r="H11315" s="15" t="str">
        <f t="shared" si="2"/>
        <v>Base Range</v>
      </c>
      <c r="I11315" s="22">
        <v>40468.0</v>
      </c>
      <c r="J11315" s="23">
        <f t="shared" si="3"/>
        <v>1.068819808</v>
      </c>
      <c r="K11315" s="24" t="str">
        <f t="shared" si="4"/>
        <v>Over Achived</v>
      </c>
    </row>
    <row r="11316" ht="22.5" customHeight="1">
      <c r="A11316" s="18">
        <v>45820.0</v>
      </c>
      <c r="B11316" s="19" t="str">
        <f t="shared" si="1"/>
        <v>Jun</v>
      </c>
      <c r="C11316" s="20" t="s">
        <v>13</v>
      </c>
      <c r="D11316" s="19" t="s">
        <v>169</v>
      </c>
      <c r="E11316" s="19" t="s">
        <v>38</v>
      </c>
      <c r="F11316" s="21">
        <v>3.0</v>
      </c>
      <c r="G11316" s="22">
        <v>72900.0</v>
      </c>
      <c r="H11316" s="15" t="str">
        <f t="shared" si="2"/>
        <v>High Range</v>
      </c>
      <c r="I11316" s="22">
        <v>84302.0</v>
      </c>
      <c r="J11316" s="23">
        <f t="shared" si="3"/>
        <v>0.8647481673</v>
      </c>
      <c r="K11316" s="24" t="str">
        <f t="shared" si="4"/>
        <v>Target Not Meet</v>
      </c>
    </row>
    <row r="11317" ht="22.5" customHeight="1">
      <c r="A11317" s="18">
        <v>45820.0</v>
      </c>
      <c r="B11317" s="19" t="str">
        <f t="shared" si="1"/>
        <v>Jun</v>
      </c>
      <c r="C11317" s="20" t="s">
        <v>57</v>
      </c>
      <c r="D11317" s="19" t="s">
        <v>85</v>
      </c>
      <c r="E11317" s="19" t="s">
        <v>26</v>
      </c>
      <c r="F11317" s="21">
        <v>2.0</v>
      </c>
      <c r="G11317" s="22">
        <v>64813.0</v>
      </c>
      <c r="H11317" s="15" t="str">
        <f t="shared" si="2"/>
        <v>Medium Range</v>
      </c>
      <c r="I11317" s="22">
        <v>71956.0</v>
      </c>
      <c r="J11317" s="23">
        <f t="shared" si="3"/>
        <v>0.9007310023</v>
      </c>
      <c r="K11317" s="24" t="str">
        <f t="shared" si="4"/>
        <v>Target Not Meet</v>
      </c>
    </row>
    <row r="11318" ht="22.5" customHeight="1">
      <c r="A11318" s="18">
        <v>45820.0</v>
      </c>
      <c r="B11318" s="19" t="str">
        <f t="shared" si="1"/>
        <v>Jun</v>
      </c>
      <c r="C11318" s="20" t="s">
        <v>92</v>
      </c>
      <c r="D11318" s="19" t="s">
        <v>98</v>
      </c>
      <c r="E11318" s="19" t="s">
        <v>38</v>
      </c>
      <c r="F11318" s="21">
        <v>4.0</v>
      </c>
      <c r="G11318" s="22">
        <v>89996.0</v>
      </c>
      <c r="H11318" s="15" t="str">
        <f t="shared" si="2"/>
        <v>High Range</v>
      </c>
      <c r="I11318" s="22">
        <v>116902.0</v>
      </c>
      <c r="J11318" s="23">
        <f t="shared" si="3"/>
        <v>0.7698414056</v>
      </c>
      <c r="K11318" s="24" t="str">
        <f t="shared" si="4"/>
        <v>Target Not Meet</v>
      </c>
    </row>
    <row r="11319" ht="22.5" customHeight="1">
      <c r="A11319" s="18">
        <v>45820.0</v>
      </c>
      <c r="B11319" s="19" t="str">
        <f t="shared" si="1"/>
        <v>Jun</v>
      </c>
      <c r="C11319" s="20" t="s">
        <v>57</v>
      </c>
      <c r="D11319" s="19" t="s">
        <v>85</v>
      </c>
      <c r="E11319" s="19" t="s">
        <v>38</v>
      </c>
      <c r="F11319" s="21">
        <v>2.0</v>
      </c>
      <c r="G11319" s="22">
        <v>54963.0</v>
      </c>
      <c r="H11319" s="15" t="str">
        <f t="shared" si="2"/>
        <v>Medium Range</v>
      </c>
      <c r="I11319" s="22">
        <v>60428.0</v>
      </c>
      <c r="J11319" s="23">
        <f t="shared" si="3"/>
        <v>0.9095617925</v>
      </c>
      <c r="K11319" s="24" t="str">
        <f t="shared" si="4"/>
        <v>Target Not Meet</v>
      </c>
    </row>
    <row r="11320" ht="22.5" customHeight="1">
      <c r="A11320" s="18">
        <v>45820.0</v>
      </c>
      <c r="B11320" s="19" t="str">
        <f t="shared" si="1"/>
        <v>Jun</v>
      </c>
      <c r="C11320" s="20" t="s">
        <v>57</v>
      </c>
      <c r="D11320" s="19" t="s">
        <v>80</v>
      </c>
      <c r="E11320" s="19" t="s">
        <v>34</v>
      </c>
      <c r="F11320" s="21">
        <v>3.0</v>
      </c>
      <c r="G11320" s="22">
        <v>73395.0</v>
      </c>
      <c r="H11320" s="15" t="str">
        <f t="shared" si="2"/>
        <v>High Range</v>
      </c>
      <c r="I11320" s="22">
        <v>93313.0</v>
      </c>
      <c r="J11320" s="23">
        <f t="shared" si="3"/>
        <v>0.7865463547</v>
      </c>
      <c r="K11320" s="24" t="str">
        <f t="shared" si="4"/>
        <v>Target Not Meet</v>
      </c>
    </row>
    <row r="11321" ht="22.5" customHeight="1">
      <c r="A11321" s="18">
        <v>45820.0</v>
      </c>
      <c r="B11321" s="19" t="str">
        <f t="shared" si="1"/>
        <v>Jun</v>
      </c>
      <c r="C11321" s="20" t="s">
        <v>57</v>
      </c>
      <c r="D11321" s="19" t="s">
        <v>80</v>
      </c>
      <c r="E11321" s="19" t="s">
        <v>19</v>
      </c>
      <c r="F11321" s="21">
        <v>2.0</v>
      </c>
      <c r="G11321" s="22">
        <v>46189.0</v>
      </c>
      <c r="H11321" s="15" t="str">
        <f t="shared" si="2"/>
        <v>Base Range</v>
      </c>
      <c r="I11321" s="22">
        <v>49322.0</v>
      </c>
      <c r="J11321" s="23">
        <f t="shared" si="3"/>
        <v>0.9364786505</v>
      </c>
      <c r="K11321" s="24" t="str">
        <f t="shared" si="4"/>
        <v>Target Not Meet</v>
      </c>
    </row>
    <row r="11322" ht="22.5" customHeight="1">
      <c r="A11322" s="18">
        <v>45820.0</v>
      </c>
      <c r="B11322" s="19" t="str">
        <f t="shared" si="1"/>
        <v>Jun</v>
      </c>
      <c r="C11322" s="20" t="s">
        <v>57</v>
      </c>
      <c r="D11322" s="19" t="s">
        <v>80</v>
      </c>
      <c r="E11322" s="19" t="s">
        <v>9</v>
      </c>
      <c r="F11322" s="21">
        <v>3.0</v>
      </c>
      <c r="G11322" s="22">
        <v>74133.0</v>
      </c>
      <c r="H11322" s="15" t="str">
        <f t="shared" si="2"/>
        <v>High Range</v>
      </c>
      <c r="I11322" s="22">
        <v>88984.0</v>
      </c>
      <c r="J11322" s="23">
        <f t="shared" si="3"/>
        <v>0.8331048278</v>
      </c>
      <c r="K11322" s="24" t="str">
        <f t="shared" si="4"/>
        <v>Target Not Meet</v>
      </c>
    </row>
    <row r="11323" ht="22.5" customHeight="1">
      <c r="A11323" s="18">
        <v>45820.0</v>
      </c>
      <c r="B11323" s="19" t="str">
        <f t="shared" si="1"/>
        <v>Jun</v>
      </c>
      <c r="C11323" s="20" t="s">
        <v>57</v>
      </c>
      <c r="D11323" s="19" t="s">
        <v>71</v>
      </c>
      <c r="E11323" s="19" t="s">
        <v>63</v>
      </c>
      <c r="F11323" s="21">
        <v>1.0</v>
      </c>
      <c r="G11323" s="22">
        <v>31877.0</v>
      </c>
      <c r="H11323" s="15" t="str">
        <f t="shared" si="2"/>
        <v>Base Range</v>
      </c>
      <c r="I11323" s="22">
        <v>36418.0</v>
      </c>
      <c r="J11323" s="23">
        <f t="shared" si="3"/>
        <v>0.8753089132</v>
      </c>
      <c r="K11323" s="24" t="str">
        <f t="shared" si="4"/>
        <v>Target Not Meet</v>
      </c>
    </row>
    <row r="11324" ht="22.5" customHeight="1">
      <c r="A11324" s="18">
        <v>45820.0</v>
      </c>
      <c r="B11324" s="19" t="str">
        <f t="shared" si="1"/>
        <v>Jun</v>
      </c>
      <c r="C11324" s="20" t="s">
        <v>57</v>
      </c>
      <c r="D11324" s="19" t="s">
        <v>71</v>
      </c>
      <c r="E11324" s="19" t="s">
        <v>23</v>
      </c>
      <c r="F11324" s="21">
        <v>2.0</v>
      </c>
      <c r="G11324" s="22">
        <v>41705.0</v>
      </c>
      <c r="H11324" s="15" t="str">
        <f t="shared" si="2"/>
        <v>Base Range</v>
      </c>
      <c r="I11324" s="22">
        <v>48812.0</v>
      </c>
      <c r="J11324" s="23">
        <f t="shared" si="3"/>
        <v>0.8544005572</v>
      </c>
      <c r="K11324" s="24" t="str">
        <f t="shared" si="4"/>
        <v>Target Not Meet</v>
      </c>
    </row>
    <row r="11325" ht="22.5" customHeight="1">
      <c r="A11325" s="18">
        <v>45820.0</v>
      </c>
      <c r="B11325" s="19" t="str">
        <f t="shared" si="1"/>
        <v>Jun</v>
      </c>
      <c r="C11325" s="20" t="s">
        <v>57</v>
      </c>
      <c r="D11325" s="19" t="s">
        <v>71</v>
      </c>
      <c r="E11325" s="19" t="s">
        <v>34</v>
      </c>
      <c r="F11325" s="21">
        <v>3.0</v>
      </c>
      <c r="G11325" s="22">
        <v>80688.0</v>
      </c>
      <c r="H11325" s="15" t="str">
        <f t="shared" si="2"/>
        <v>High Range</v>
      </c>
      <c r="I11325" s="22">
        <v>98987.0</v>
      </c>
      <c r="J11325" s="23">
        <f t="shared" si="3"/>
        <v>0.8151373413</v>
      </c>
      <c r="K11325" s="24" t="str">
        <f t="shared" si="4"/>
        <v>Target Not Meet</v>
      </c>
    </row>
    <row r="11326" ht="22.5" customHeight="1">
      <c r="A11326" s="18">
        <v>45820.0</v>
      </c>
      <c r="B11326" s="19" t="str">
        <f t="shared" si="1"/>
        <v>Jun</v>
      </c>
      <c r="C11326" s="20" t="s">
        <v>57</v>
      </c>
      <c r="D11326" s="25" t="s">
        <v>62</v>
      </c>
      <c r="E11326" s="19" t="s">
        <v>34</v>
      </c>
      <c r="F11326" s="21">
        <v>4.0</v>
      </c>
      <c r="G11326" s="22">
        <v>71131.0</v>
      </c>
      <c r="H11326" s="15" t="str">
        <f t="shared" si="2"/>
        <v>High Range</v>
      </c>
      <c r="I11326" s="22">
        <v>59462.0</v>
      </c>
      <c r="J11326" s="23">
        <f t="shared" si="3"/>
        <v>1.196242979</v>
      </c>
      <c r="K11326" s="24" t="str">
        <f t="shared" si="4"/>
        <v>Over Achived</v>
      </c>
    </row>
    <row r="11327" ht="22.5" customHeight="1">
      <c r="A11327" s="18">
        <v>45820.0</v>
      </c>
      <c r="B11327" s="19" t="str">
        <f t="shared" si="1"/>
        <v>Jun</v>
      </c>
      <c r="C11327" s="20" t="s">
        <v>57</v>
      </c>
      <c r="D11327" s="19" t="s">
        <v>58</v>
      </c>
      <c r="E11327" s="19" t="s">
        <v>68</v>
      </c>
      <c r="F11327" s="21">
        <v>1.0</v>
      </c>
      <c r="G11327" s="22">
        <v>34232.0</v>
      </c>
      <c r="H11327" s="15" t="str">
        <f t="shared" si="2"/>
        <v>Base Range</v>
      </c>
      <c r="I11327" s="22">
        <v>24427.0</v>
      </c>
      <c r="J11327" s="23">
        <f t="shared" si="3"/>
        <v>1.40140009</v>
      </c>
      <c r="K11327" s="24" t="str">
        <f t="shared" si="4"/>
        <v>Over Achived</v>
      </c>
    </row>
    <row r="11328" ht="22.5" customHeight="1">
      <c r="A11328" s="18">
        <v>45820.0</v>
      </c>
      <c r="B11328" s="19" t="str">
        <f t="shared" si="1"/>
        <v>Jun</v>
      </c>
      <c r="C11328" s="20" t="s">
        <v>57</v>
      </c>
      <c r="D11328" s="19" t="s">
        <v>58</v>
      </c>
      <c r="E11328" s="19" t="s">
        <v>68</v>
      </c>
      <c r="F11328" s="21">
        <v>2.0</v>
      </c>
      <c r="G11328" s="22">
        <v>43420.0</v>
      </c>
      <c r="H11328" s="15" t="str">
        <f t="shared" si="2"/>
        <v>Base Range</v>
      </c>
      <c r="I11328" s="22">
        <v>38524.0</v>
      </c>
      <c r="J11328" s="23">
        <f t="shared" si="3"/>
        <v>1.127089606</v>
      </c>
      <c r="K11328" s="24" t="str">
        <f t="shared" si="4"/>
        <v>Over Achived</v>
      </c>
    </row>
    <row r="11329" ht="22.5" customHeight="1">
      <c r="A11329" s="18">
        <v>45820.0</v>
      </c>
      <c r="B11329" s="19" t="str">
        <f t="shared" si="1"/>
        <v>Jun</v>
      </c>
      <c r="C11329" s="20" t="s">
        <v>57</v>
      </c>
      <c r="D11329" s="19" t="s">
        <v>58</v>
      </c>
      <c r="E11329" s="19" t="s">
        <v>19</v>
      </c>
      <c r="F11329" s="21">
        <v>2.0</v>
      </c>
      <c r="G11329" s="22">
        <v>51156.0</v>
      </c>
      <c r="H11329" s="15" t="str">
        <f t="shared" si="2"/>
        <v>Medium Range</v>
      </c>
      <c r="I11329" s="22">
        <v>40863.0</v>
      </c>
      <c r="J11329" s="23">
        <f t="shared" si="3"/>
        <v>1.251890463</v>
      </c>
      <c r="K11329" s="24" t="str">
        <f t="shared" si="4"/>
        <v>Over Achived</v>
      </c>
    </row>
    <row r="11330" ht="22.5" customHeight="1">
      <c r="A11330" s="18">
        <v>45820.0</v>
      </c>
      <c r="B11330" s="19" t="str">
        <f t="shared" si="1"/>
        <v>Jun</v>
      </c>
      <c r="C11330" s="20" t="s">
        <v>57</v>
      </c>
      <c r="D11330" s="19" t="s">
        <v>58</v>
      </c>
      <c r="E11330" s="19" t="s">
        <v>63</v>
      </c>
      <c r="F11330" s="21">
        <v>1.0</v>
      </c>
      <c r="G11330" s="22">
        <v>34478.0</v>
      </c>
      <c r="H11330" s="15" t="str">
        <f t="shared" si="2"/>
        <v>Base Range</v>
      </c>
      <c r="I11330" s="22">
        <v>25532.0</v>
      </c>
      <c r="J11330" s="23">
        <f t="shared" si="3"/>
        <v>1.350383832</v>
      </c>
      <c r="K11330" s="24" t="str">
        <f t="shared" si="4"/>
        <v>Over Achived</v>
      </c>
    </row>
    <row r="11331" ht="22.5" customHeight="1">
      <c r="A11331" s="18">
        <v>45820.0</v>
      </c>
      <c r="B11331" s="19" t="str">
        <f t="shared" si="1"/>
        <v>Jun</v>
      </c>
      <c r="C11331" s="20" t="s">
        <v>57</v>
      </c>
      <c r="D11331" s="19" t="s">
        <v>58</v>
      </c>
      <c r="E11331" s="19" t="s">
        <v>68</v>
      </c>
      <c r="F11331" s="21">
        <v>2.0</v>
      </c>
      <c r="G11331" s="22">
        <v>38878.0</v>
      </c>
      <c r="H11331" s="15" t="str">
        <f t="shared" si="2"/>
        <v>Base Range</v>
      </c>
      <c r="I11331" s="22">
        <v>35971.0</v>
      </c>
      <c r="J11331" s="23">
        <f t="shared" si="3"/>
        <v>1.080815101</v>
      </c>
      <c r="K11331" s="24" t="str">
        <f t="shared" si="4"/>
        <v>Over Achived</v>
      </c>
    </row>
    <row r="11332" ht="22.5" customHeight="1">
      <c r="A11332" s="18">
        <v>45820.0</v>
      </c>
      <c r="B11332" s="19" t="str">
        <f t="shared" si="1"/>
        <v>Jun</v>
      </c>
      <c r="C11332" s="20" t="s">
        <v>13</v>
      </c>
      <c r="D11332" s="19" t="s">
        <v>169</v>
      </c>
      <c r="E11332" s="19" t="s">
        <v>26</v>
      </c>
      <c r="F11332" s="21">
        <v>3.0</v>
      </c>
      <c r="G11332" s="22">
        <v>75666.0</v>
      </c>
      <c r="H11332" s="15" t="str">
        <f t="shared" si="2"/>
        <v>High Range</v>
      </c>
      <c r="I11332" s="22">
        <v>98226.0</v>
      </c>
      <c r="J11332" s="23">
        <f t="shared" si="3"/>
        <v>0.7703255757</v>
      </c>
      <c r="K11332" s="24" t="str">
        <f t="shared" si="4"/>
        <v>Target Not Meet</v>
      </c>
    </row>
    <row r="11333" ht="22.5" customHeight="1">
      <c r="A11333" s="18">
        <v>45820.0</v>
      </c>
      <c r="B11333" s="19" t="str">
        <f t="shared" si="1"/>
        <v>Jun</v>
      </c>
      <c r="C11333" s="20" t="s">
        <v>57</v>
      </c>
      <c r="D11333" s="19" t="s">
        <v>85</v>
      </c>
      <c r="E11333" s="19" t="s">
        <v>68</v>
      </c>
      <c r="F11333" s="21">
        <v>1.0</v>
      </c>
      <c r="G11333" s="22">
        <v>34759.0</v>
      </c>
      <c r="H11333" s="15" t="str">
        <f t="shared" si="2"/>
        <v>Base Range</v>
      </c>
      <c r="I11333" s="22">
        <v>37885.0</v>
      </c>
      <c r="J11333" s="23">
        <f t="shared" si="3"/>
        <v>0.9174871321</v>
      </c>
      <c r="K11333" s="24" t="str">
        <f t="shared" si="4"/>
        <v>Target Not Meet</v>
      </c>
    </row>
    <row r="11334" ht="22.5" customHeight="1">
      <c r="A11334" s="18">
        <v>45820.0</v>
      </c>
      <c r="B11334" s="19" t="str">
        <f t="shared" si="1"/>
        <v>Jun</v>
      </c>
      <c r="C11334" s="20" t="s">
        <v>92</v>
      </c>
      <c r="D11334" s="19" t="s">
        <v>144</v>
      </c>
      <c r="E11334" s="19" t="s">
        <v>9</v>
      </c>
      <c r="F11334" s="21">
        <v>7.0</v>
      </c>
      <c r="G11334" s="22">
        <v>171502.0</v>
      </c>
      <c r="H11334" s="15" t="str">
        <f t="shared" si="2"/>
        <v>Very High Range</v>
      </c>
      <c r="I11334" s="22">
        <v>150696.0</v>
      </c>
      <c r="J11334" s="23">
        <f t="shared" si="3"/>
        <v>1.13806604</v>
      </c>
      <c r="K11334" s="24" t="str">
        <f t="shared" si="4"/>
        <v>Over Achived</v>
      </c>
    </row>
    <row r="11335" ht="22.5" customHeight="1">
      <c r="A11335" s="18">
        <v>45820.0</v>
      </c>
      <c r="B11335" s="19" t="str">
        <f t="shared" si="1"/>
        <v>Jun</v>
      </c>
      <c r="C11335" s="20" t="s">
        <v>92</v>
      </c>
      <c r="D11335" s="19" t="s">
        <v>144</v>
      </c>
      <c r="E11335" s="19" t="s">
        <v>68</v>
      </c>
      <c r="F11335" s="21">
        <v>3.0</v>
      </c>
      <c r="G11335" s="22">
        <v>68723.0</v>
      </c>
      <c r="H11335" s="15" t="str">
        <f t="shared" si="2"/>
        <v>Medium Range</v>
      </c>
      <c r="I11335" s="22">
        <v>61341.0</v>
      </c>
      <c r="J11335" s="23">
        <f t="shared" si="3"/>
        <v>1.120343653</v>
      </c>
      <c r="K11335" s="24" t="str">
        <f t="shared" si="4"/>
        <v>Over Achived</v>
      </c>
    </row>
    <row r="11336" ht="22.5" customHeight="1">
      <c r="A11336" s="18">
        <v>45820.0</v>
      </c>
      <c r="B11336" s="19" t="str">
        <f t="shared" si="1"/>
        <v>Jun</v>
      </c>
      <c r="C11336" s="20" t="s">
        <v>7</v>
      </c>
      <c r="D11336" s="19" t="s">
        <v>118</v>
      </c>
      <c r="E11336" s="19" t="s">
        <v>23</v>
      </c>
      <c r="F11336" s="21">
        <v>3.0</v>
      </c>
      <c r="G11336" s="22">
        <v>110451.0</v>
      </c>
      <c r="H11336" s="15" t="str">
        <f t="shared" si="2"/>
        <v>Very High Range</v>
      </c>
      <c r="I11336" s="22">
        <v>89940.0</v>
      </c>
      <c r="J11336" s="23">
        <f t="shared" si="3"/>
        <v>1.228052035</v>
      </c>
      <c r="K11336" s="24" t="str">
        <f t="shared" si="4"/>
        <v>Over Achived</v>
      </c>
    </row>
    <row r="11337" ht="22.5" customHeight="1">
      <c r="A11337" s="18">
        <v>45820.0</v>
      </c>
      <c r="B11337" s="19" t="str">
        <f t="shared" si="1"/>
        <v>Jun</v>
      </c>
      <c r="C11337" s="20" t="s">
        <v>7</v>
      </c>
      <c r="D11337" s="19" t="s">
        <v>118</v>
      </c>
      <c r="E11337" s="19" t="s">
        <v>23</v>
      </c>
      <c r="F11337" s="21">
        <v>4.0</v>
      </c>
      <c r="G11337" s="22">
        <v>98024.0</v>
      </c>
      <c r="H11337" s="15" t="str">
        <f t="shared" si="2"/>
        <v>Very High Range</v>
      </c>
      <c r="I11337" s="22">
        <v>87125.0</v>
      </c>
      <c r="J11337" s="23">
        <f t="shared" si="3"/>
        <v>1.125096126</v>
      </c>
      <c r="K11337" s="24" t="str">
        <f t="shared" si="4"/>
        <v>Over Achived</v>
      </c>
    </row>
    <row r="11338" ht="22.5" customHeight="1">
      <c r="A11338" s="18">
        <v>45820.0</v>
      </c>
      <c r="B11338" s="19" t="str">
        <f t="shared" si="1"/>
        <v>Jun</v>
      </c>
      <c r="C11338" s="20" t="s">
        <v>7</v>
      </c>
      <c r="D11338" s="19" t="s">
        <v>118</v>
      </c>
      <c r="E11338" s="19" t="s">
        <v>19</v>
      </c>
      <c r="F11338" s="21">
        <v>5.0</v>
      </c>
      <c r="G11338" s="22">
        <v>120570.0</v>
      </c>
      <c r="H11338" s="15" t="str">
        <f t="shared" si="2"/>
        <v>Very High Range</v>
      </c>
      <c r="I11338" s="22">
        <v>98048.0</v>
      </c>
      <c r="J11338" s="23">
        <f t="shared" si="3"/>
        <v>1.229703819</v>
      </c>
      <c r="K11338" s="24" t="str">
        <f t="shared" si="4"/>
        <v>Over Achived</v>
      </c>
    </row>
    <row r="11339" ht="22.5" customHeight="1">
      <c r="A11339" s="18">
        <v>45820.0</v>
      </c>
      <c r="B11339" s="19" t="str">
        <f t="shared" si="1"/>
        <v>Jun</v>
      </c>
      <c r="C11339" s="20" t="s">
        <v>7</v>
      </c>
      <c r="D11339" s="19" t="s">
        <v>118</v>
      </c>
      <c r="E11339" s="19" t="s">
        <v>63</v>
      </c>
      <c r="F11339" s="21">
        <v>3.0</v>
      </c>
      <c r="G11339" s="22">
        <v>88779.0</v>
      </c>
      <c r="H11339" s="15" t="str">
        <f t="shared" si="2"/>
        <v>High Range</v>
      </c>
      <c r="I11339" s="22">
        <v>80463.0</v>
      </c>
      <c r="J11339" s="23">
        <f t="shared" si="3"/>
        <v>1.103351851</v>
      </c>
      <c r="K11339" s="24" t="str">
        <f t="shared" si="4"/>
        <v>Over Achived</v>
      </c>
    </row>
    <row r="11340" ht="22.5" customHeight="1">
      <c r="A11340" s="18">
        <v>45820.0</v>
      </c>
      <c r="B11340" s="19" t="str">
        <f t="shared" si="1"/>
        <v>Jun</v>
      </c>
      <c r="C11340" s="20" t="s">
        <v>7</v>
      </c>
      <c r="D11340" s="19" t="s">
        <v>106</v>
      </c>
      <c r="E11340" s="19" t="s">
        <v>23</v>
      </c>
      <c r="F11340" s="21">
        <v>4.0</v>
      </c>
      <c r="G11340" s="22">
        <v>112975.0</v>
      </c>
      <c r="H11340" s="15" t="str">
        <f t="shared" si="2"/>
        <v>Very High Range</v>
      </c>
      <c r="I11340" s="22">
        <v>94378.0</v>
      </c>
      <c r="J11340" s="23">
        <f t="shared" si="3"/>
        <v>1.197048041</v>
      </c>
      <c r="K11340" s="24" t="str">
        <f t="shared" si="4"/>
        <v>Over Achived</v>
      </c>
    </row>
    <row r="11341" ht="22.5" customHeight="1">
      <c r="A11341" s="18">
        <v>45820.0</v>
      </c>
      <c r="B11341" s="19" t="str">
        <f t="shared" si="1"/>
        <v>Jun</v>
      </c>
      <c r="C11341" s="20" t="s">
        <v>7</v>
      </c>
      <c r="D11341" s="19" t="s">
        <v>106</v>
      </c>
      <c r="E11341" s="19" t="s">
        <v>26</v>
      </c>
      <c r="F11341" s="21">
        <v>10.0</v>
      </c>
      <c r="G11341" s="22">
        <v>331646.0</v>
      </c>
      <c r="H11341" s="15" t="str">
        <f t="shared" si="2"/>
        <v>Very High Range</v>
      </c>
      <c r="I11341" s="22">
        <v>249579.0</v>
      </c>
      <c r="J11341" s="23">
        <f t="shared" si="3"/>
        <v>1.328821736</v>
      </c>
      <c r="K11341" s="24" t="str">
        <f t="shared" si="4"/>
        <v>Over Achived</v>
      </c>
    </row>
    <row r="11342" ht="22.5" customHeight="1">
      <c r="A11342" s="18">
        <v>45820.0</v>
      </c>
      <c r="B11342" s="19" t="str">
        <f t="shared" si="1"/>
        <v>Jun</v>
      </c>
      <c r="C11342" s="20" t="s">
        <v>7</v>
      </c>
      <c r="D11342" s="19" t="s">
        <v>118</v>
      </c>
      <c r="E11342" s="19" t="s">
        <v>34</v>
      </c>
      <c r="F11342" s="21">
        <v>7.0</v>
      </c>
      <c r="G11342" s="22">
        <v>201320.0</v>
      </c>
      <c r="H11342" s="15" t="str">
        <f t="shared" si="2"/>
        <v>Very High Range</v>
      </c>
      <c r="I11342" s="22">
        <v>143701.0</v>
      </c>
      <c r="J11342" s="23">
        <f t="shared" si="3"/>
        <v>1.400964503</v>
      </c>
      <c r="K11342" s="24" t="str">
        <f t="shared" si="4"/>
        <v>Over Achived</v>
      </c>
    </row>
    <row r="11343" ht="22.5" customHeight="1">
      <c r="A11343" s="18">
        <v>45820.0</v>
      </c>
      <c r="B11343" s="19" t="str">
        <f t="shared" si="1"/>
        <v>Jun</v>
      </c>
      <c r="C11343" s="20" t="s">
        <v>7</v>
      </c>
      <c r="D11343" s="19" t="s">
        <v>106</v>
      </c>
      <c r="E11343" s="19" t="s">
        <v>26</v>
      </c>
      <c r="F11343" s="21">
        <v>13.0</v>
      </c>
      <c r="G11343" s="22">
        <v>319830.0</v>
      </c>
      <c r="H11343" s="15" t="str">
        <f t="shared" si="2"/>
        <v>Very High Range</v>
      </c>
      <c r="I11343" s="22">
        <v>240194.0</v>
      </c>
      <c r="J11343" s="23">
        <f t="shared" si="3"/>
        <v>1.331548665</v>
      </c>
      <c r="K11343" s="24" t="str">
        <f t="shared" si="4"/>
        <v>Over Achived</v>
      </c>
    </row>
    <row r="11344" ht="22.5" customHeight="1">
      <c r="A11344" s="18">
        <v>45820.0</v>
      </c>
      <c r="B11344" s="19" t="str">
        <f t="shared" si="1"/>
        <v>Jun</v>
      </c>
      <c r="C11344" s="20" t="s">
        <v>7</v>
      </c>
      <c r="D11344" s="19" t="s">
        <v>8</v>
      </c>
      <c r="E11344" s="19" t="s">
        <v>63</v>
      </c>
      <c r="F11344" s="21">
        <v>3.0</v>
      </c>
      <c r="G11344" s="22">
        <v>78868.0</v>
      </c>
      <c r="H11344" s="15" t="str">
        <f t="shared" si="2"/>
        <v>High Range</v>
      </c>
      <c r="I11344" s="22">
        <v>60509.0</v>
      </c>
      <c r="J11344" s="23">
        <f t="shared" si="3"/>
        <v>1.30340941</v>
      </c>
      <c r="K11344" s="24" t="str">
        <f t="shared" si="4"/>
        <v>Over Achived</v>
      </c>
    </row>
    <row r="11345" ht="22.5" customHeight="1">
      <c r="A11345" s="18">
        <v>45820.0</v>
      </c>
      <c r="B11345" s="19" t="str">
        <f t="shared" si="1"/>
        <v>Jun</v>
      </c>
      <c r="C11345" s="20" t="s">
        <v>7</v>
      </c>
      <c r="D11345" s="19" t="s">
        <v>8</v>
      </c>
      <c r="E11345" s="19" t="s">
        <v>23</v>
      </c>
      <c r="F11345" s="21">
        <v>5.0</v>
      </c>
      <c r="G11345" s="22">
        <v>96179.0</v>
      </c>
      <c r="H11345" s="15" t="str">
        <f t="shared" si="2"/>
        <v>Very High Range</v>
      </c>
      <c r="I11345" s="22">
        <v>75855.0</v>
      </c>
      <c r="J11345" s="23">
        <f t="shared" si="3"/>
        <v>1.267932239</v>
      </c>
      <c r="K11345" s="24" t="str">
        <f t="shared" si="4"/>
        <v>Over Achived</v>
      </c>
    </row>
    <row r="11346" ht="22.5" customHeight="1">
      <c r="A11346" s="18">
        <v>45820.0</v>
      </c>
      <c r="B11346" s="19" t="str">
        <f t="shared" si="1"/>
        <v>Jun</v>
      </c>
      <c r="C11346" s="20" t="s">
        <v>7</v>
      </c>
      <c r="D11346" s="19" t="s">
        <v>8</v>
      </c>
      <c r="E11346" s="19" t="s">
        <v>68</v>
      </c>
      <c r="F11346" s="21">
        <v>4.0</v>
      </c>
      <c r="G11346" s="22">
        <v>85467.0</v>
      </c>
      <c r="H11346" s="15" t="str">
        <f t="shared" si="2"/>
        <v>High Range</v>
      </c>
      <c r="I11346" s="22">
        <v>67393.0</v>
      </c>
      <c r="J11346" s="23">
        <f t="shared" si="3"/>
        <v>1.268188091</v>
      </c>
      <c r="K11346" s="24" t="str">
        <f t="shared" si="4"/>
        <v>Over Achived</v>
      </c>
    </row>
    <row r="11347" ht="22.5" customHeight="1">
      <c r="A11347" s="18">
        <v>45820.0</v>
      </c>
      <c r="B11347" s="19" t="str">
        <f t="shared" si="1"/>
        <v>Jun</v>
      </c>
      <c r="C11347" s="20" t="s">
        <v>7</v>
      </c>
      <c r="D11347" s="19" t="s">
        <v>8</v>
      </c>
      <c r="E11347" s="19" t="s">
        <v>34</v>
      </c>
      <c r="F11347" s="21">
        <v>9.0</v>
      </c>
      <c r="G11347" s="22">
        <v>216252.0</v>
      </c>
      <c r="H11347" s="15" t="str">
        <f t="shared" si="2"/>
        <v>Very High Range</v>
      </c>
      <c r="I11347" s="22">
        <v>201625.0</v>
      </c>
      <c r="J11347" s="23">
        <f t="shared" si="3"/>
        <v>1.072545567</v>
      </c>
      <c r="K11347" s="24" t="str">
        <f t="shared" si="4"/>
        <v>Over Achived</v>
      </c>
    </row>
    <row r="11348" ht="22.5" customHeight="1">
      <c r="A11348" s="18">
        <v>45820.0</v>
      </c>
      <c r="B11348" s="19" t="str">
        <f t="shared" si="1"/>
        <v>Jun</v>
      </c>
      <c r="C11348" s="20" t="s">
        <v>7</v>
      </c>
      <c r="D11348" s="19" t="s">
        <v>8</v>
      </c>
      <c r="E11348" s="19" t="s">
        <v>9</v>
      </c>
      <c r="F11348" s="21">
        <v>8.0</v>
      </c>
      <c r="G11348" s="22">
        <v>209655.0</v>
      </c>
      <c r="H11348" s="15" t="str">
        <f t="shared" si="2"/>
        <v>Very High Range</v>
      </c>
      <c r="I11348" s="22">
        <v>177062.0</v>
      </c>
      <c r="J11348" s="23">
        <f t="shared" si="3"/>
        <v>1.184076764</v>
      </c>
      <c r="K11348" s="24" t="str">
        <f t="shared" si="4"/>
        <v>Over Achived</v>
      </c>
    </row>
    <row r="11349" ht="22.5" customHeight="1">
      <c r="A11349" s="18">
        <v>45820.0</v>
      </c>
      <c r="B11349" s="19" t="str">
        <f t="shared" si="1"/>
        <v>Jun</v>
      </c>
      <c r="C11349" s="20" t="s">
        <v>92</v>
      </c>
      <c r="D11349" s="19" t="s">
        <v>144</v>
      </c>
      <c r="E11349" s="19" t="s">
        <v>19</v>
      </c>
      <c r="F11349" s="21">
        <v>3.0</v>
      </c>
      <c r="G11349" s="22">
        <v>95802.0</v>
      </c>
      <c r="H11349" s="15" t="str">
        <f t="shared" si="2"/>
        <v>Very High Range</v>
      </c>
      <c r="I11349" s="22">
        <v>83067.0</v>
      </c>
      <c r="J11349" s="23">
        <f t="shared" si="3"/>
        <v>1.153309979</v>
      </c>
      <c r="K11349" s="24" t="str">
        <f t="shared" si="4"/>
        <v>Over Achived</v>
      </c>
    </row>
    <row r="11350" ht="22.5" customHeight="1">
      <c r="A11350" s="18">
        <v>45820.0</v>
      </c>
      <c r="B11350" s="19" t="str">
        <f t="shared" si="1"/>
        <v>Jun</v>
      </c>
      <c r="C11350" s="20" t="s">
        <v>7</v>
      </c>
      <c r="D11350" s="19" t="s">
        <v>106</v>
      </c>
      <c r="E11350" s="19" t="s">
        <v>34</v>
      </c>
      <c r="F11350" s="21">
        <v>9.0</v>
      </c>
      <c r="G11350" s="22">
        <v>198874.0</v>
      </c>
      <c r="H11350" s="15" t="str">
        <f t="shared" si="2"/>
        <v>Very High Range</v>
      </c>
      <c r="I11350" s="22">
        <v>147096.0</v>
      </c>
      <c r="J11350" s="23">
        <f t="shared" si="3"/>
        <v>1.352001414</v>
      </c>
      <c r="K11350" s="24" t="str">
        <f t="shared" si="4"/>
        <v>Over Achived</v>
      </c>
    </row>
    <row r="11351" ht="22.5" customHeight="1">
      <c r="A11351" s="18">
        <v>45820.0</v>
      </c>
      <c r="B11351" s="19" t="str">
        <f t="shared" si="1"/>
        <v>Jun</v>
      </c>
      <c r="C11351" s="20" t="s">
        <v>7</v>
      </c>
      <c r="D11351" s="19" t="s">
        <v>126</v>
      </c>
      <c r="E11351" s="19" t="s">
        <v>19</v>
      </c>
      <c r="F11351" s="21">
        <v>5.0</v>
      </c>
      <c r="G11351" s="22">
        <v>97840.0</v>
      </c>
      <c r="H11351" s="15" t="str">
        <f t="shared" si="2"/>
        <v>Very High Range</v>
      </c>
      <c r="I11351" s="22">
        <v>81672.0</v>
      </c>
      <c r="J11351" s="23">
        <f t="shared" si="3"/>
        <v>1.197962582</v>
      </c>
      <c r="K11351" s="24" t="str">
        <f t="shared" si="4"/>
        <v>Over Achived</v>
      </c>
    </row>
    <row r="11352" ht="22.5" customHeight="1">
      <c r="A11352" s="18">
        <v>45820.0</v>
      </c>
      <c r="B11352" s="19" t="str">
        <f t="shared" si="1"/>
        <v>Jun</v>
      </c>
      <c r="C11352" s="20" t="s">
        <v>7</v>
      </c>
      <c r="D11352" s="19" t="s">
        <v>106</v>
      </c>
      <c r="E11352" s="19" t="s">
        <v>23</v>
      </c>
      <c r="F11352" s="21">
        <v>3.0</v>
      </c>
      <c r="G11352" s="22">
        <v>101322.0</v>
      </c>
      <c r="H11352" s="15" t="str">
        <f t="shared" si="2"/>
        <v>Very High Range</v>
      </c>
      <c r="I11352" s="22">
        <v>91855.0</v>
      </c>
      <c r="J11352" s="23">
        <f t="shared" si="3"/>
        <v>1.103064613</v>
      </c>
      <c r="K11352" s="24" t="str">
        <f t="shared" si="4"/>
        <v>Over Achived</v>
      </c>
    </row>
    <row r="11353" ht="22.5" customHeight="1">
      <c r="A11353" s="18">
        <v>45820.0</v>
      </c>
      <c r="B11353" s="19" t="str">
        <f t="shared" si="1"/>
        <v>Jun</v>
      </c>
      <c r="C11353" s="20" t="s">
        <v>7</v>
      </c>
      <c r="D11353" s="19" t="s">
        <v>126</v>
      </c>
      <c r="E11353" s="19" t="s">
        <v>38</v>
      </c>
      <c r="F11353" s="21">
        <v>5.0</v>
      </c>
      <c r="G11353" s="22">
        <v>145059.0</v>
      </c>
      <c r="H11353" s="15" t="str">
        <f t="shared" si="2"/>
        <v>Very High Range</v>
      </c>
      <c r="I11353" s="22">
        <v>133048.0</v>
      </c>
      <c r="J11353" s="23">
        <f t="shared" si="3"/>
        <v>1.09027569</v>
      </c>
      <c r="K11353" s="24" t="str">
        <f t="shared" si="4"/>
        <v>Over Achived</v>
      </c>
    </row>
    <row r="11354" ht="22.5" customHeight="1">
      <c r="A11354" s="18">
        <v>45820.0</v>
      </c>
      <c r="B11354" s="19" t="str">
        <f t="shared" si="1"/>
        <v>Jun</v>
      </c>
      <c r="C11354" s="20" t="s">
        <v>7</v>
      </c>
      <c r="D11354" s="19" t="s">
        <v>126</v>
      </c>
      <c r="E11354" s="19" t="s">
        <v>23</v>
      </c>
      <c r="F11354" s="21">
        <v>4.0</v>
      </c>
      <c r="G11354" s="22">
        <v>88383.0</v>
      </c>
      <c r="H11354" s="15" t="str">
        <f t="shared" si="2"/>
        <v>High Range</v>
      </c>
      <c r="I11354" s="22">
        <v>69529.0</v>
      </c>
      <c r="J11354" s="23">
        <f t="shared" si="3"/>
        <v>1.271167427</v>
      </c>
      <c r="K11354" s="24" t="str">
        <f t="shared" si="4"/>
        <v>Over Achived</v>
      </c>
    </row>
    <row r="11355" ht="22.5" customHeight="1">
      <c r="A11355" s="18">
        <v>45820.0</v>
      </c>
      <c r="B11355" s="19" t="str">
        <f t="shared" si="1"/>
        <v>Jun</v>
      </c>
      <c r="C11355" s="20" t="s">
        <v>92</v>
      </c>
      <c r="D11355" s="25" t="s">
        <v>149</v>
      </c>
      <c r="E11355" s="19" t="s">
        <v>38</v>
      </c>
      <c r="F11355" s="21">
        <v>4.0</v>
      </c>
      <c r="G11355" s="22">
        <v>91333.0</v>
      </c>
      <c r="H11355" s="15" t="str">
        <f t="shared" si="2"/>
        <v>Very High Range</v>
      </c>
      <c r="I11355" s="22">
        <v>67501.0</v>
      </c>
      <c r="J11355" s="23">
        <f t="shared" si="3"/>
        <v>1.353061436</v>
      </c>
      <c r="K11355" s="24" t="str">
        <f t="shared" si="4"/>
        <v>Over Achived</v>
      </c>
    </row>
    <row r="11356" ht="22.5" customHeight="1">
      <c r="A11356" s="18">
        <v>45820.0</v>
      </c>
      <c r="B11356" s="19" t="str">
        <f t="shared" si="1"/>
        <v>Jun</v>
      </c>
      <c r="C11356" s="20" t="s">
        <v>92</v>
      </c>
      <c r="D11356" s="25" t="s">
        <v>149</v>
      </c>
      <c r="E11356" s="19" t="s">
        <v>38</v>
      </c>
      <c r="F11356" s="21">
        <v>5.0</v>
      </c>
      <c r="G11356" s="22">
        <v>116388.0</v>
      </c>
      <c r="H11356" s="15" t="str">
        <f t="shared" si="2"/>
        <v>Very High Range</v>
      </c>
      <c r="I11356" s="22">
        <v>102330.0</v>
      </c>
      <c r="J11356" s="23">
        <f t="shared" si="3"/>
        <v>1.137379068</v>
      </c>
      <c r="K11356" s="24" t="str">
        <f t="shared" si="4"/>
        <v>Over Achived</v>
      </c>
    </row>
    <row r="11357" ht="22.5" customHeight="1">
      <c r="A11357" s="18">
        <v>45820.0</v>
      </c>
      <c r="B11357" s="19" t="str">
        <f t="shared" si="1"/>
        <v>Jun</v>
      </c>
      <c r="C11357" s="20" t="s">
        <v>92</v>
      </c>
      <c r="D11357" s="25" t="s">
        <v>149</v>
      </c>
      <c r="E11357" s="19" t="s">
        <v>9</v>
      </c>
      <c r="F11357" s="21">
        <v>5.0</v>
      </c>
      <c r="G11357" s="22">
        <v>137853.0</v>
      </c>
      <c r="H11357" s="15" t="str">
        <f t="shared" si="2"/>
        <v>Very High Range</v>
      </c>
      <c r="I11357" s="22">
        <v>111611.0</v>
      </c>
      <c r="J11357" s="23">
        <f t="shared" si="3"/>
        <v>1.235120194</v>
      </c>
      <c r="K11357" s="24" t="str">
        <f t="shared" si="4"/>
        <v>Over Achived</v>
      </c>
    </row>
    <row r="11358" ht="22.5" customHeight="1">
      <c r="A11358" s="18">
        <v>45820.0</v>
      </c>
      <c r="B11358" s="19" t="str">
        <f t="shared" si="1"/>
        <v>Jun</v>
      </c>
      <c r="C11358" s="20" t="s">
        <v>92</v>
      </c>
      <c r="D11358" s="25" t="s">
        <v>149</v>
      </c>
      <c r="E11358" s="19" t="s">
        <v>38</v>
      </c>
      <c r="F11358" s="21">
        <v>4.0</v>
      </c>
      <c r="G11358" s="22">
        <v>104271.0</v>
      </c>
      <c r="H11358" s="15" t="str">
        <f t="shared" si="2"/>
        <v>Very High Range</v>
      </c>
      <c r="I11358" s="22">
        <v>78391.0</v>
      </c>
      <c r="J11358" s="23">
        <f t="shared" si="3"/>
        <v>1.33013994</v>
      </c>
      <c r="K11358" s="24" t="str">
        <f t="shared" si="4"/>
        <v>Over Achived</v>
      </c>
    </row>
    <row r="11359" ht="22.5" customHeight="1">
      <c r="A11359" s="18">
        <v>45820.0</v>
      </c>
      <c r="B11359" s="19" t="str">
        <f t="shared" si="1"/>
        <v>Jun</v>
      </c>
      <c r="C11359" s="20" t="s">
        <v>92</v>
      </c>
      <c r="D11359" s="19" t="s">
        <v>158</v>
      </c>
      <c r="E11359" s="19" t="s">
        <v>19</v>
      </c>
      <c r="F11359" s="21">
        <v>3.0</v>
      </c>
      <c r="G11359" s="22">
        <v>93720.0</v>
      </c>
      <c r="H11359" s="15" t="str">
        <f t="shared" si="2"/>
        <v>Very High Range</v>
      </c>
      <c r="I11359" s="22">
        <v>68042.0</v>
      </c>
      <c r="J11359" s="23">
        <f t="shared" si="3"/>
        <v>1.377384557</v>
      </c>
      <c r="K11359" s="24" t="str">
        <f t="shared" si="4"/>
        <v>Over Achived</v>
      </c>
    </row>
    <row r="11360" ht="22.5" customHeight="1">
      <c r="A11360" s="18">
        <v>45820.0</v>
      </c>
      <c r="B11360" s="19" t="str">
        <f t="shared" si="1"/>
        <v>Jun</v>
      </c>
      <c r="C11360" s="20" t="s">
        <v>92</v>
      </c>
      <c r="D11360" s="19" t="s">
        <v>158</v>
      </c>
      <c r="E11360" s="19" t="s">
        <v>19</v>
      </c>
      <c r="F11360" s="21">
        <v>3.0</v>
      </c>
      <c r="G11360" s="22">
        <v>92205.0</v>
      </c>
      <c r="H11360" s="15" t="str">
        <f t="shared" si="2"/>
        <v>Very High Range</v>
      </c>
      <c r="I11360" s="22">
        <v>69633.0</v>
      </c>
      <c r="J11360" s="23">
        <f t="shared" si="3"/>
        <v>1.32415665</v>
      </c>
      <c r="K11360" s="24" t="str">
        <f t="shared" si="4"/>
        <v>Over Achived</v>
      </c>
    </row>
    <row r="11361" ht="22.5" customHeight="1">
      <c r="A11361" s="18">
        <v>45820.0</v>
      </c>
      <c r="B11361" s="19" t="str">
        <f t="shared" si="1"/>
        <v>Jun</v>
      </c>
      <c r="C11361" s="20" t="s">
        <v>92</v>
      </c>
      <c r="D11361" s="19" t="s">
        <v>158</v>
      </c>
      <c r="E11361" s="19" t="s">
        <v>26</v>
      </c>
      <c r="F11361" s="21">
        <v>5.0</v>
      </c>
      <c r="G11361" s="22">
        <v>111986.0</v>
      </c>
      <c r="H11361" s="15" t="str">
        <f t="shared" si="2"/>
        <v>Very High Range</v>
      </c>
      <c r="I11361" s="22">
        <v>80477.0</v>
      </c>
      <c r="J11361" s="23">
        <f t="shared" si="3"/>
        <v>1.391528014</v>
      </c>
      <c r="K11361" s="24" t="str">
        <f t="shared" si="4"/>
        <v>Over Achived</v>
      </c>
    </row>
    <row r="11362" ht="22.5" customHeight="1">
      <c r="A11362" s="18">
        <v>45820.0</v>
      </c>
      <c r="B11362" s="19" t="str">
        <f t="shared" si="1"/>
        <v>Jun</v>
      </c>
      <c r="C11362" s="20" t="s">
        <v>92</v>
      </c>
      <c r="D11362" s="25" t="s">
        <v>149</v>
      </c>
      <c r="E11362" s="19" t="s">
        <v>68</v>
      </c>
      <c r="F11362" s="21">
        <v>3.0</v>
      </c>
      <c r="G11362" s="22">
        <v>68131.0</v>
      </c>
      <c r="H11362" s="15" t="str">
        <f t="shared" si="2"/>
        <v>Medium Range</v>
      </c>
      <c r="I11362" s="22">
        <v>59119.0</v>
      </c>
      <c r="J11362" s="23">
        <f t="shared" si="3"/>
        <v>1.152438302</v>
      </c>
      <c r="K11362" s="24" t="str">
        <f t="shared" si="4"/>
        <v>Over Achived</v>
      </c>
    </row>
    <row r="11363" ht="22.5" customHeight="1">
      <c r="A11363" s="18">
        <v>45820.0</v>
      </c>
      <c r="B11363" s="19" t="str">
        <f t="shared" si="1"/>
        <v>Jun</v>
      </c>
      <c r="C11363" s="20" t="s">
        <v>7</v>
      </c>
      <c r="D11363" s="19" t="s">
        <v>131</v>
      </c>
      <c r="E11363" s="19" t="s">
        <v>19</v>
      </c>
      <c r="F11363" s="21">
        <v>5.0</v>
      </c>
      <c r="G11363" s="22">
        <v>95164.0</v>
      </c>
      <c r="H11363" s="15" t="str">
        <f t="shared" si="2"/>
        <v>Very High Range</v>
      </c>
      <c r="I11363" s="22">
        <v>66909.0</v>
      </c>
      <c r="J11363" s="23">
        <f t="shared" si="3"/>
        <v>1.422289976</v>
      </c>
      <c r="K11363" s="24" t="str">
        <f t="shared" si="4"/>
        <v>Over Achived</v>
      </c>
    </row>
    <row r="11364" ht="22.5" customHeight="1">
      <c r="A11364" s="18">
        <v>45820.0</v>
      </c>
      <c r="B11364" s="19" t="str">
        <f t="shared" si="1"/>
        <v>Jun</v>
      </c>
      <c r="C11364" s="20" t="s">
        <v>7</v>
      </c>
      <c r="D11364" s="19" t="s">
        <v>131</v>
      </c>
      <c r="E11364" s="19" t="s">
        <v>68</v>
      </c>
      <c r="F11364" s="21">
        <v>3.0</v>
      </c>
      <c r="G11364" s="22">
        <v>87849.0</v>
      </c>
      <c r="H11364" s="15" t="str">
        <f t="shared" si="2"/>
        <v>High Range</v>
      </c>
      <c r="I11364" s="22">
        <v>79058.0</v>
      </c>
      <c r="J11364" s="23">
        <f t="shared" si="3"/>
        <v>1.111196843</v>
      </c>
      <c r="K11364" s="24" t="str">
        <f t="shared" si="4"/>
        <v>Over Achived</v>
      </c>
    </row>
    <row r="11365" ht="22.5" customHeight="1">
      <c r="A11365" s="18">
        <v>45820.0</v>
      </c>
      <c r="B11365" s="19" t="str">
        <f t="shared" si="1"/>
        <v>Jun</v>
      </c>
      <c r="C11365" s="20" t="s">
        <v>7</v>
      </c>
      <c r="D11365" s="19" t="s">
        <v>131</v>
      </c>
      <c r="E11365" s="19" t="s">
        <v>38</v>
      </c>
      <c r="F11365" s="21">
        <v>6.0</v>
      </c>
      <c r="G11365" s="22">
        <v>130058.0</v>
      </c>
      <c r="H11365" s="15" t="str">
        <f t="shared" si="2"/>
        <v>Very High Range</v>
      </c>
      <c r="I11365" s="22">
        <v>100144.0</v>
      </c>
      <c r="J11365" s="23">
        <f t="shared" si="3"/>
        <v>1.298709858</v>
      </c>
      <c r="K11365" s="24" t="str">
        <f t="shared" si="4"/>
        <v>Over Achived</v>
      </c>
    </row>
    <row r="11366" ht="22.5" customHeight="1">
      <c r="A11366" s="18">
        <v>45820.0</v>
      </c>
      <c r="B11366" s="19" t="str">
        <f t="shared" si="1"/>
        <v>Jun</v>
      </c>
      <c r="C11366" s="20" t="s">
        <v>7</v>
      </c>
      <c r="D11366" s="19" t="s">
        <v>131</v>
      </c>
      <c r="E11366" s="19" t="s">
        <v>9</v>
      </c>
      <c r="F11366" s="21">
        <v>9.0</v>
      </c>
      <c r="G11366" s="22">
        <v>189293.0</v>
      </c>
      <c r="H11366" s="15" t="str">
        <f t="shared" si="2"/>
        <v>Very High Range</v>
      </c>
      <c r="I11366" s="22">
        <v>141465.0</v>
      </c>
      <c r="J11366" s="23">
        <f t="shared" si="3"/>
        <v>1.338090694</v>
      </c>
      <c r="K11366" s="24" t="str">
        <f t="shared" si="4"/>
        <v>Over Achived</v>
      </c>
    </row>
    <row r="11367" ht="22.5" customHeight="1">
      <c r="A11367" s="18">
        <v>45820.0</v>
      </c>
      <c r="B11367" s="19" t="str">
        <f t="shared" si="1"/>
        <v>Jun</v>
      </c>
      <c r="C11367" s="20" t="s">
        <v>7</v>
      </c>
      <c r="D11367" s="19" t="s">
        <v>126</v>
      </c>
      <c r="E11367" s="19" t="s">
        <v>38</v>
      </c>
      <c r="F11367" s="21">
        <v>6.0</v>
      </c>
      <c r="G11367" s="22">
        <v>138186.0</v>
      </c>
      <c r="H11367" s="15" t="str">
        <f t="shared" si="2"/>
        <v>Very High Range</v>
      </c>
      <c r="I11367" s="22">
        <v>97463.0</v>
      </c>
      <c r="J11367" s="23">
        <f t="shared" si="3"/>
        <v>1.417830356</v>
      </c>
      <c r="K11367" s="24" t="str">
        <f t="shared" si="4"/>
        <v>Over Achived</v>
      </c>
    </row>
    <row r="11368" ht="22.5" customHeight="1">
      <c r="A11368" s="18">
        <v>45820.0</v>
      </c>
      <c r="B11368" s="19" t="str">
        <f t="shared" si="1"/>
        <v>Jun</v>
      </c>
      <c r="C11368" s="20" t="s">
        <v>7</v>
      </c>
      <c r="D11368" s="19" t="s">
        <v>126</v>
      </c>
      <c r="E11368" s="19" t="s">
        <v>23</v>
      </c>
      <c r="F11368" s="21">
        <v>4.0</v>
      </c>
      <c r="G11368" s="22">
        <v>94456.0</v>
      </c>
      <c r="H11368" s="15" t="str">
        <f t="shared" si="2"/>
        <v>Very High Range</v>
      </c>
      <c r="I11368" s="22">
        <v>79216.0</v>
      </c>
      <c r="J11368" s="23">
        <f t="shared" si="3"/>
        <v>1.192385377</v>
      </c>
      <c r="K11368" s="24" t="str">
        <f t="shared" si="4"/>
        <v>Over Achived</v>
      </c>
    </row>
    <row r="11369" ht="22.5" customHeight="1">
      <c r="A11369" s="18">
        <v>45820.0</v>
      </c>
      <c r="B11369" s="19" t="str">
        <f t="shared" si="1"/>
        <v>Jun</v>
      </c>
      <c r="C11369" s="20" t="s">
        <v>92</v>
      </c>
      <c r="D11369" s="19" t="s">
        <v>158</v>
      </c>
      <c r="E11369" s="19" t="s">
        <v>19</v>
      </c>
      <c r="F11369" s="21">
        <v>3.0</v>
      </c>
      <c r="G11369" s="22">
        <v>87467.0</v>
      </c>
      <c r="H11369" s="15" t="str">
        <f t="shared" si="2"/>
        <v>High Range</v>
      </c>
      <c r="I11369" s="22">
        <v>80778.0</v>
      </c>
      <c r="J11369" s="23">
        <f t="shared" si="3"/>
        <v>1.0828072</v>
      </c>
      <c r="K11369" s="24" t="str">
        <f t="shared" si="4"/>
        <v>Over Achived</v>
      </c>
    </row>
    <row r="11370" ht="22.5" customHeight="1">
      <c r="A11370" s="18">
        <v>45821.0</v>
      </c>
      <c r="B11370" s="19" t="str">
        <f t="shared" si="1"/>
        <v>Jun</v>
      </c>
      <c r="C11370" s="20" t="s">
        <v>13</v>
      </c>
      <c r="D11370" s="19" t="s">
        <v>169</v>
      </c>
      <c r="E11370" s="19" t="s">
        <v>26</v>
      </c>
      <c r="F11370" s="21">
        <v>3.0</v>
      </c>
      <c r="G11370" s="22">
        <v>68876.0</v>
      </c>
      <c r="H11370" s="15" t="str">
        <f t="shared" si="2"/>
        <v>Medium Range</v>
      </c>
      <c r="I11370" s="22">
        <v>76038.0</v>
      </c>
      <c r="J11370" s="23">
        <f t="shared" si="3"/>
        <v>0.9058102528</v>
      </c>
      <c r="K11370" s="24" t="str">
        <f t="shared" si="4"/>
        <v>Target Not Meet</v>
      </c>
    </row>
    <row r="11371" ht="22.5" customHeight="1">
      <c r="A11371" s="18">
        <v>45821.0</v>
      </c>
      <c r="B11371" s="19" t="str">
        <f t="shared" si="1"/>
        <v>Jun</v>
      </c>
      <c r="C11371" s="20" t="s">
        <v>13</v>
      </c>
      <c r="D11371" s="19" t="s">
        <v>37</v>
      </c>
      <c r="E11371" s="19" t="s">
        <v>34</v>
      </c>
      <c r="F11371" s="21">
        <v>4.0</v>
      </c>
      <c r="G11371" s="22">
        <v>110662.0</v>
      </c>
      <c r="H11371" s="15" t="str">
        <f t="shared" si="2"/>
        <v>Very High Range</v>
      </c>
      <c r="I11371" s="22">
        <v>123671.0</v>
      </c>
      <c r="J11371" s="23">
        <f t="shared" si="3"/>
        <v>0.8948096158</v>
      </c>
      <c r="K11371" s="24" t="str">
        <f t="shared" si="4"/>
        <v>Target Not Meet</v>
      </c>
    </row>
    <row r="11372" ht="22.5" customHeight="1">
      <c r="A11372" s="18">
        <v>45821.0</v>
      </c>
      <c r="B11372" s="19" t="str">
        <f t="shared" si="1"/>
        <v>Jun</v>
      </c>
      <c r="C11372" s="20" t="s">
        <v>13</v>
      </c>
      <c r="D11372" s="19" t="s">
        <v>37</v>
      </c>
      <c r="E11372" s="19" t="s">
        <v>26</v>
      </c>
      <c r="F11372" s="21">
        <v>3.0</v>
      </c>
      <c r="G11372" s="22">
        <v>84344.0</v>
      </c>
      <c r="H11372" s="15" t="str">
        <f t="shared" si="2"/>
        <v>High Range</v>
      </c>
      <c r="I11372" s="22">
        <v>93639.0</v>
      </c>
      <c r="J11372" s="23">
        <f t="shared" si="3"/>
        <v>0.9007358045</v>
      </c>
      <c r="K11372" s="24" t="str">
        <f t="shared" si="4"/>
        <v>Target Not Meet</v>
      </c>
    </row>
    <row r="11373" ht="22.5" customHeight="1">
      <c r="A11373" s="18">
        <v>45821.0</v>
      </c>
      <c r="B11373" s="19" t="str">
        <f t="shared" si="1"/>
        <v>Jun</v>
      </c>
      <c r="C11373" s="20" t="s">
        <v>13</v>
      </c>
      <c r="D11373" s="19" t="s">
        <v>37</v>
      </c>
      <c r="E11373" s="19" t="s">
        <v>68</v>
      </c>
      <c r="F11373" s="21">
        <v>2.0</v>
      </c>
      <c r="G11373" s="22">
        <v>44442.0</v>
      </c>
      <c r="H11373" s="15" t="str">
        <f t="shared" si="2"/>
        <v>Base Range</v>
      </c>
      <c r="I11373" s="22">
        <v>50099.0</v>
      </c>
      <c r="J11373" s="23">
        <f t="shared" si="3"/>
        <v>0.8870835745</v>
      </c>
      <c r="K11373" s="24" t="str">
        <f t="shared" si="4"/>
        <v>Target Not Meet</v>
      </c>
    </row>
    <row r="11374" ht="22.5" customHeight="1">
      <c r="A11374" s="18">
        <v>45821.0</v>
      </c>
      <c r="B11374" s="19" t="str">
        <f t="shared" si="1"/>
        <v>Jun</v>
      </c>
      <c r="C11374" s="20" t="s">
        <v>13</v>
      </c>
      <c r="D11374" s="19" t="s">
        <v>37</v>
      </c>
      <c r="E11374" s="19" t="s">
        <v>23</v>
      </c>
      <c r="F11374" s="21">
        <v>2.0</v>
      </c>
      <c r="G11374" s="22">
        <v>59286.0</v>
      </c>
      <c r="H11374" s="15" t="str">
        <f t="shared" si="2"/>
        <v>Medium Range</v>
      </c>
      <c r="I11374" s="22">
        <v>67298.0</v>
      </c>
      <c r="J11374" s="23">
        <f t="shared" si="3"/>
        <v>0.8809474279</v>
      </c>
      <c r="K11374" s="24" t="str">
        <f t="shared" si="4"/>
        <v>Target Not Meet</v>
      </c>
    </row>
    <row r="11375" ht="22.5" customHeight="1">
      <c r="A11375" s="18">
        <v>45821.0</v>
      </c>
      <c r="B11375" s="19" t="str">
        <f t="shared" si="1"/>
        <v>Jun</v>
      </c>
      <c r="C11375" s="20" t="s">
        <v>13</v>
      </c>
      <c r="D11375" s="19" t="s">
        <v>29</v>
      </c>
      <c r="E11375" s="19" t="s">
        <v>9</v>
      </c>
      <c r="F11375" s="21">
        <v>5.0</v>
      </c>
      <c r="G11375" s="22">
        <v>97143.0</v>
      </c>
      <c r="H11375" s="15" t="str">
        <f t="shared" si="2"/>
        <v>Very High Range</v>
      </c>
      <c r="I11375" s="22">
        <v>111990.0</v>
      </c>
      <c r="J11375" s="23">
        <f t="shared" si="3"/>
        <v>0.867425663</v>
      </c>
      <c r="K11375" s="24" t="str">
        <f t="shared" si="4"/>
        <v>Target Not Meet</v>
      </c>
    </row>
    <row r="11376" ht="22.5" customHeight="1">
      <c r="A11376" s="18">
        <v>45821.0</v>
      </c>
      <c r="B11376" s="19" t="str">
        <f t="shared" si="1"/>
        <v>Jun</v>
      </c>
      <c r="C11376" s="20" t="s">
        <v>13</v>
      </c>
      <c r="D11376" s="19" t="s">
        <v>29</v>
      </c>
      <c r="E11376" s="19" t="s">
        <v>38</v>
      </c>
      <c r="F11376" s="21">
        <v>3.0</v>
      </c>
      <c r="G11376" s="22">
        <v>78181.0</v>
      </c>
      <c r="H11376" s="15" t="str">
        <f t="shared" si="2"/>
        <v>High Range</v>
      </c>
      <c r="I11376" s="22">
        <v>93378.0</v>
      </c>
      <c r="J11376" s="23">
        <f t="shared" si="3"/>
        <v>0.8372528861</v>
      </c>
      <c r="K11376" s="24" t="str">
        <f t="shared" si="4"/>
        <v>Target Not Meet</v>
      </c>
    </row>
    <row r="11377" ht="22.5" customHeight="1">
      <c r="A11377" s="18">
        <v>45821.0</v>
      </c>
      <c r="B11377" s="19" t="str">
        <f t="shared" si="1"/>
        <v>Jun</v>
      </c>
      <c r="C11377" s="20" t="s">
        <v>13</v>
      </c>
      <c r="D11377" s="19" t="s">
        <v>14</v>
      </c>
      <c r="E11377" s="19" t="s">
        <v>38</v>
      </c>
      <c r="F11377" s="21">
        <v>3.0</v>
      </c>
      <c r="G11377" s="22">
        <v>75358.0</v>
      </c>
      <c r="H11377" s="15" t="str">
        <f t="shared" si="2"/>
        <v>High Range</v>
      </c>
      <c r="I11377" s="22">
        <v>68395.0</v>
      </c>
      <c r="J11377" s="23">
        <f t="shared" si="3"/>
        <v>1.101805688</v>
      </c>
      <c r="K11377" s="24" t="str">
        <f t="shared" si="4"/>
        <v>Over Achived</v>
      </c>
    </row>
    <row r="11378" ht="22.5" customHeight="1">
      <c r="A11378" s="18">
        <v>45821.0</v>
      </c>
      <c r="B11378" s="19" t="str">
        <f t="shared" si="1"/>
        <v>Jun</v>
      </c>
      <c r="C11378" s="20" t="s">
        <v>13</v>
      </c>
      <c r="D11378" s="19" t="s">
        <v>18</v>
      </c>
      <c r="E11378" s="19" t="s">
        <v>26</v>
      </c>
      <c r="F11378" s="21">
        <v>3.0</v>
      </c>
      <c r="G11378" s="22">
        <v>83568.0</v>
      </c>
      <c r="H11378" s="15" t="str">
        <f t="shared" si="2"/>
        <v>High Range</v>
      </c>
      <c r="I11378" s="22">
        <v>65882.0</v>
      </c>
      <c r="J11378" s="23">
        <f t="shared" si="3"/>
        <v>1.268449652</v>
      </c>
      <c r="K11378" s="24" t="str">
        <f t="shared" si="4"/>
        <v>Over Achived</v>
      </c>
    </row>
    <row r="11379" ht="22.5" customHeight="1">
      <c r="A11379" s="18">
        <v>45821.0</v>
      </c>
      <c r="B11379" s="19" t="str">
        <f t="shared" si="1"/>
        <v>Jun</v>
      </c>
      <c r="C11379" s="20" t="s">
        <v>13</v>
      </c>
      <c r="D11379" s="19" t="s">
        <v>18</v>
      </c>
      <c r="E11379" s="19" t="s">
        <v>9</v>
      </c>
      <c r="F11379" s="21">
        <v>5.0</v>
      </c>
      <c r="G11379" s="22">
        <v>122211.0</v>
      </c>
      <c r="H11379" s="15" t="str">
        <f t="shared" si="2"/>
        <v>Very High Range</v>
      </c>
      <c r="I11379" s="22">
        <v>100875.0</v>
      </c>
      <c r="J11379" s="23">
        <f t="shared" si="3"/>
        <v>1.211509294</v>
      </c>
      <c r="K11379" s="24" t="str">
        <f t="shared" si="4"/>
        <v>Over Achived</v>
      </c>
    </row>
    <row r="11380" ht="22.5" customHeight="1">
      <c r="A11380" s="18">
        <v>45821.0</v>
      </c>
      <c r="B11380" s="19" t="str">
        <f t="shared" si="1"/>
        <v>Jun</v>
      </c>
      <c r="C11380" s="20" t="s">
        <v>13</v>
      </c>
      <c r="D11380" s="19" t="s">
        <v>14</v>
      </c>
      <c r="E11380" s="19" t="s">
        <v>68</v>
      </c>
      <c r="F11380" s="21">
        <v>2.0</v>
      </c>
      <c r="G11380" s="22">
        <v>41877.0</v>
      </c>
      <c r="H11380" s="15" t="str">
        <f t="shared" si="2"/>
        <v>Base Range</v>
      </c>
      <c r="I11380" s="22">
        <v>37965.0</v>
      </c>
      <c r="J11380" s="23">
        <f t="shared" si="3"/>
        <v>1.103042276</v>
      </c>
      <c r="K11380" s="24" t="str">
        <f t="shared" si="4"/>
        <v>Over Achived</v>
      </c>
    </row>
    <row r="11381" ht="22.5" customHeight="1">
      <c r="A11381" s="18">
        <v>45821.0</v>
      </c>
      <c r="B11381" s="19" t="str">
        <f t="shared" si="1"/>
        <v>Jun</v>
      </c>
      <c r="C11381" s="20" t="s">
        <v>92</v>
      </c>
      <c r="D11381" s="19" t="s">
        <v>93</v>
      </c>
      <c r="E11381" s="19" t="s">
        <v>38</v>
      </c>
      <c r="F11381" s="21">
        <v>5.0</v>
      </c>
      <c r="G11381" s="22">
        <v>101203.0</v>
      </c>
      <c r="H11381" s="15" t="str">
        <f t="shared" si="2"/>
        <v>Very High Range</v>
      </c>
      <c r="I11381" s="22">
        <v>131342.0</v>
      </c>
      <c r="J11381" s="23">
        <f t="shared" si="3"/>
        <v>0.7705303711</v>
      </c>
      <c r="K11381" s="24" t="str">
        <f t="shared" si="4"/>
        <v>Target Not Meet</v>
      </c>
    </row>
    <row r="11382" ht="22.5" customHeight="1">
      <c r="A11382" s="18">
        <v>45821.0</v>
      </c>
      <c r="B11382" s="19" t="str">
        <f t="shared" si="1"/>
        <v>Jun</v>
      </c>
      <c r="C11382" s="20" t="s">
        <v>92</v>
      </c>
      <c r="D11382" s="19" t="s">
        <v>93</v>
      </c>
      <c r="E11382" s="19" t="s">
        <v>26</v>
      </c>
      <c r="F11382" s="21">
        <v>4.0</v>
      </c>
      <c r="G11382" s="22">
        <v>97318.0</v>
      </c>
      <c r="H11382" s="15" t="str">
        <f t="shared" si="2"/>
        <v>Very High Range</v>
      </c>
      <c r="I11382" s="22">
        <v>113731.0</v>
      </c>
      <c r="J11382" s="23">
        <f t="shared" si="3"/>
        <v>0.8556857849</v>
      </c>
      <c r="K11382" s="24" t="str">
        <f t="shared" si="4"/>
        <v>Target Not Meet</v>
      </c>
    </row>
    <row r="11383" ht="22.5" customHeight="1">
      <c r="A11383" s="18">
        <v>45821.0</v>
      </c>
      <c r="B11383" s="19" t="str">
        <f t="shared" si="1"/>
        <v>Jun</v>
      </c>
      <c r="C11383" s="20" t="s">
        <v>92</v>
      </c>
      <c r="D11383" s="19" t="s">
        <v>93</v>
      </c>
      <c r="E11383" s="19" t="s">
        <v>68</v>
      </c>
      <c r="F11383" s="21">
        <v>3.0</v>
      </c>
      <c r="G11383" s="22">
        <v>57161.0</v>
      </c>
      <c r="H11383" s="15" t="str">
        <f t="shared" si="2"/>
        <v>Medium Range</v>
      </c>
      <c r="I11383" s="22">
        <v>71698.0</v>
      </c>
      <c r="J11383" s="23">
        <f t="shared" si="3"/>
        <v>0.7972467851</v>
      </c>
      <c r="K11383" s="24" t="str">
        <f t="shared" si="4"/>
        <v>Target Not Meet</v>
      </c>
    </row>
    <row r="11384" ht="22.5" customHeight="1">
      <c r="A11384" s="18">
        <v>45821.0</v>
      </c>
      <c r="B11384" s="19" t="str">
        <f t="shared" si="1"/>
        <v>Jun</v>
      </c>
      <c r="C11384" s="20" t="s">
        <v>13</v>
      </c>
      <c r="D11384" s="19" t="s">
        <v>29</v>
      </c>
      <c r="E11384" s="19" t="s">
        <v>68</v>
      </c>
      <c r="F11384" s="21">
        <v>2.0</v>
      </c>
      <c r="G11384" s="22">
        <v>40900.0</v>
      </c>
      <c r="H11384" s="15" t="str">
        <f t="shared" si="2"/>
        <v>Base Range</v>
      </c>
      <c r="I11384" s="22">
        <v>45826.0</v>
      </c>
      <c r="J11384" s="23">
        <f t="shared" si="3"/>
        <v>0.8925064374</v>
      </c>
      <c r="K11384" s="24" t="str">
        <f t="shared" si="4"/>
        <v>Target Not Meet</v>
      </c>
    </row>
    <row r="11385" ht="22.5" customHeight="1">
      <c r="A11385" s="18">
        <v>45821.0</v>
      </c>
      <c r="B11385" s="19" t="str">
        <f t="shared" si="1"/>
        <v>Jun</v>
      </c>
      <c r="C11385" s="20" t="s">
        <v>13</v>
      </c>
      <c r="D11385" s="19" t="s">
        <v>169</v>
      </c>
      <c r="E11385" s="19" t="s">
        <v>9</v>
      </c>
      <c r="F11385" s="21">
        <v>4.0</v>
      </c>
      <c r="G11385" s="22">
        <v>115553.0</v>
      </c>
      <c r="H11385" s="15" t="str">
        <f t="shared" si="2"/>
        <v>Very High Range</v>
      </c>
      <c r="I11385" s="22">
        <v>149751.0</v>
      </c>
      <c r="J11385" s="23">
        <f t="shared" si="3"/>
        <v>0.7716342462</v>
      </c>
      <c r="K11385" s="24" t="str">
        <f t="shared" si="4"/>
        <v>Target Not Meet</v>
      </c>
    </row>
    <row r="11386" ht="22.5" customHeight="1">
      <c r="A11386" s="18">
        <v>45821.0</v>
      </c>
      <c r="B11386" s="19" t="str">
        <f t="shared" si="1"/>
        <v>Jun</v>
      </c>
      <c r="C11386" s="20" t="s">
        <v>92</v>
      </c>
      <c r="D11386" s="19" t="s">
        <v>98</v>
      </c>
      <c r="E11386" s="19" t="s">
        <v>19</v>
      </c>
      <c r="F11386" s="21">
        <v>3.0</v>
      </c>
      <c r="G11386" s="22">
        <v>72494.0</v>
      </c>
      <c r="H11386" s="15" t="str">
        <f t="shared" si="2"/>
        <v>High Range</v>
      </c>
      <c r="I11386" s="22">
        <v>76175.0</v>
      </c>
      <c r="J11386" s="23">
        <f t="shared" si="3"/>
        <v>0.9516770594</v>
      </c>
      <c r="K11386" s="24" t="str">
        <f t="shared" si="4"/>
        <v>Target Not Meet</v>
      </c>
    </row>
    <row r="11387" ht="22.5" customHeight="1">
      <c r="A11387" s="18">
        <v>45821.0</v>
      </c>
      <c r="B11387" s="19" t="str">
        <f t="shared" si="1"/>
        <v>Jun</v>
      </c>
      <c r="C11387" s="20" t="s">
        <v>57</v>
      </c>
      <c r="D11387" s="19" t="s">
        <v>58</v>
      </c>
      <c r="E11387" s="19" t="s">
        <v>38</v>
      </c>
      <c r="F11387" s="21">
        <v>2.0</v>
      </c>
      <c r="G11387" s="22">
        <v>48260.0</v>
      </c>
      <c r="H11387" s="15" t="str">
        <f t="shared" si="2"/>
        <v>Base Range</v>
      </c>
      <c r="I11387" s="22">
        <v>40643.0</v>
      </c>
      <c r="J11387" s="23">
        <f t="shared" si="3"/>
        <v>1.187412347</v>
      </c>
      <c r="K11387" s="24" t="str">
        <f t="shared" si="4"/>
        <v>Over Achived</v>
      </c>
    </row>
    <row r="11388" ht="22.5" customHeight="1">
      <c r="A11388" s="18">
        <v>45821.0</v>
      </c>
      <c r="B11388" s="19" t="str">
        <f t="shared" si="1"/>
        <v>Jun</v>
      </c>
      <c r="C11388" s="20" t="s">
        <v>57</v>
      </c>
      <c r="D11388" s="19" t="s">
        <v>85</v>
      </c>
      <c r="E11388" s="19" t="s">
        <v>19</v>
      </c>
      <c r="F11388" s="21">
        <v>2.0</v>
      </c>
      <c r="G11388" s="22">
        <v>41226.0</v>
      </c>
      <c r="H11388" s="15" t="str">
        <f t="shared" si="2"/>
        <v>Base Range</v>
      </c>
      <c r="I11388" s="22">
        <v>47309.0</v>
      </c>
      <c r="J11388" s="23">
        <f t="shared" si="3"/>
        <v>0.8714198144</v>
      </c>
      <c r="K11388" s="24" t="str">
        <f t="shared" si="4"/>
        <v>Target Not Meet</v>
      </c>
    </row>
    <row r="11389" ht="22.5" customHeight="1">
      <c r="A11389" s="18">
        <v>45821.0</v>
      </c>
      <c r="B11389" s="19" t="str">
        <f t="shared" si="1"/>
        <v>Jun</v>
      </c>
      <c r="C11389" s="20" t="s">
        <v>57</v>
      </c>
      <c r="D11389" s="19" t="s">
        <v>85</v>
      </c>
      <c r="E11389" s="19" t="s">
        <v>23</v>
      </c>
      <c r="F11389" s="21">
        <v>1.0</v>
      </c>
      <c r="G11389" s="22">
        <v>37827.0</v>
      </c>
      <c r="H11389" s="15" t="str">
        <f t="shared" si="2"/>
        <v>Base Range</v>
      </c>
      <c r="I11389" s="22">
        <v>42640.0</v>
      </c>
      <c r="J11389" s="23">
        <f t="shared" si="3"/>
        <v>0.8871247655</v>
      </c>
      <c r="K11389" s="24" t="str">
        <f t="shared" si="4"/>
        <v>Target Not Meet</v>
      </c>
    </row>
    <row r="11390" ht="22.5" customHeight="1">
      <c r="A11390" s="18">
        <v>45821.0</v>
      </c>
      <c r="B11390" s="19" t="str">
        <f t="shared" si="1"/>
        <v>Jun</v>
      </c>
      <c r="C11390" s="20" t="s">
        <v>57</v>
      </c>
      <c r="D11390" s="19" t="s">
        <v>85</v>
      </c>
      <c r="E11390" s="19" t="s">
        <v>38</v>
      </c>
      <c r="F11390" s="21">
        <v>2.0</v>
      </c>
      <c r="G11390" s="22">
        <v>51076.0</v>
      </c>
      <c r="H11390" s="15" t="str">
        <f t="shared" si="2"/>
        <v>Medium Range</v>
      </c>
      <c r="I11390" s="22">
        <v>65569.0</v>
      </c>
      <c r="J11390" s="23">
        <f t="shared" si="3"/>
        <v>0.7789656698</v>
      </c>
      <c r="K11390" s="24" t="str">
        <f t="shared" si="4"/>
        <v>Target Not Meet</v>
      </c>
    </row>
    <row r="11391" ht="22.5" customHeight="1">
      <c r="A11391" s="18">
        <v>45821.0</v>
      </c>
      <c r="B11391" s="19" t="str">
        <f t="shared" si="1"/>
        <v>Jun</v>
      </c>
      <c r="C11391" s="20" t="s">
        <v>57</v>
      </c>
      <c r="D11391" s="19" t="s">
        <v>80</v>
      </c>
      <c r="E11391" s="19" t="s">
        <v>63</v>
      </c>
      <c r="F11391" s="21">
        <v>1.0</v>
      </c>
      <c r="G11391" s="22">
        <v>31148.0</v>
      </c>
      <c r="H11391" s="15" t="str">
        <f t="shared" si="2"/>
        <v>Base Range</v>
      </c>
      <c r="I11391" s="22">
        <v>33582.0</v>
      </c>
      <c r="J11391" s="23">
        <f t="shared" si="3"/>
        <v>0.9275206956</v>
      </c>
      <c r="K11391" s="24" t="str">
        <f t="shared" si="4"/>
        <v>Target Not Meet</v>
      </c>
    </row>
    <row r="11392" ht="22.5" customHeight="1">
      <c r="A11392" s="18">
        <v>45821.0</v>
      </c>
      <c r="B11392" s="19" t="str">
        <f t="shared" si="1"/>
        <v>Jun</v>
      </c>
      <c r="C11392" s="20" t="s">
        <v>57</v>
      </c>
      <c r="D11392" s="19" t="s">
        <v>80</v>
      </c>
      <c r="E11392" s="19" t="s">
        <v>23</v>
      </c>
      <c r="F11392" s="21">
        <v>2.0</v>
      </c>
      <c r="G11392" s="22">
        <v>46332.0</v>
      </c>
      <c r="H11392" s="15" t="str">
        <f t="shared" si="2"/>
        <v>Base Range</v>
      </c>
      <c r="I11392" s="22">
        <v>57987.0</v>
      </c>
      <c r="J11392" s="23">
        <f t="shared" si="3"/>
        <v>0.7990066739</v>
      </c>
      <c r="K11392" s="24" t="str">
        <f t="shared" si="4"/>
        <v>Target Not Meet</v>
      </c>
    </row>
    <row r="11393" ht="22.5" customHeight="1">
      <c r="A11393" s="18">
        <v>45821.0</v>
      </c>
      <c r="B11393" s="19" t="str">
        <f t="shared" si="1"/>
        <v>Jun</v>
      </c>
      <c r="C11393" s="20" t="s">
        <v>57</v>
      </c>
      <c r="D11393" s="19" t="s">
        <v>80</v>
      </c>
      <c r="E11393" s="19" t="s">
        <v>68</v>
      </c>
      <c r="F11393" s="21">
        <v>1.0</v>
      </c>
      <c r="G11393" s="22">
        <v>34746.0</v>
      </c>
      <c r="H11393" s="15" t="str">
        <f t="shared" si="2"/>
        <v>Base Range</v>
      </c>
      <c r="I11393" s="22">
        <v>43522.0</v>
      </c>
      <c r="J11393" s="23">
        <f t="shared" si="3"/>
        <v>0.798354855</v>
      </c>
      <c r="K11393" s="24" t="str">
        <f t="shared" si="4"/>
        <v>Target Not Meet</v>
      </c>
    </row>
    <row r="11394" ht="22.5" customHeight="1">
      <c r="A11394" s="18">
        <v>45821.0</v>
      </c>
      <c r="B11394" s="19" t="str">
        <f t="shared" si="1"/>
        <v>Jun</v>
      </c>
      <c r="C11394" s="20" t="s">
        <v>13</v>
      </c>
      <c r="D11394" s="19" t="s">
        <v>169</v>
      </c>
      <c r="E11394" s="19" t="s">
        <v>38</v>
      </c>
      <c r="F11394" s="21">
        <v>3.0</v>
      </c>
      <c r="G11394" s="22">
        <v>62872.0</v>
      </c>
      <c r="H11394" s="15" t="str">
        <f t="shared" si="2"/>
        <v>Medium Range</v>
      </c>
      <c r="I11394" s="22">
        <v>75275.0</v>
      </c>
      <c r="J11394" s="23">
        <f t="shared" si="3"/>
        <v>0.8352308203</v>
      </c>
      <c r="K11394" s="24" t="str">
        <f t="shared" si="4"/>
        <v>Target Not Meet</v>
      </c>
    </row>
    <row r="11395" ht="22.5" customHeight="1">
      <c r="A11395" s="18">
        <v>45821.0</v>
      </c>
      <c r="B11395" s="19" t="str">
        <f t="shared" si="1"/>
        <v>Jun</v>
      </c>
      <c r="C11395" s="20" t="s">
        <v>57</v>
      </c>
      <c r="D11395" s="19" t="s">
        <v>71</v>
      </c>
      <c r="E11395" s="19" t="s">
        <v>23</v>
      </c>
      <c r="F11395" s="21">
        <v>2.0</v>
      </c>
      <c r="G11395" s="22">
        <v>45174.0</v>
      </c>
      <c r="H11395" s="15" t="str">
        <f t="shared" si="2"/>
        <v>Base Range</v>
      </c>
      <c r="I11395" s="22">
        <v>49969.0</v>
      </c>
      <c r="J11395" s="23">
        <f t="shared" si="3"/>
        <v>0.9040405051</v>
      </c>
      <c r="K11395" s="24" t="str">
        <f t="shared" si="4"/>
        <v>Target Not Meet</v>
      </c>
    </row>
    <row r="11396" ht="22.5" customHeight="1">
      <c r="A11396" s="18">
        <v>45821.0</v>
      </c>
      <c r="B11396" s="19" t="str">
        <f t="shared" si="1"/>
        <v>Jun</v>
      </c>
      <c r="C11396" s="20" t="s">
        <v>57</v>
      </c>
      <c r="D11396" s="19" t="s">
        <v>71</v>
      </c>
      <c r="E11396" s="19" t="s">
        <v>26</v>
      </c>
      <c r="F11396" s="21">
        <v>3.0</v>
      </c>
      <c r="G11396" s="22">
        <v>67088.0</v>
      </c>
      <c r="H11396" s="15" t="str">
        <f t="shared" si="2"/>
        <v>Medium Range</v>
      </c>
      <c r="I11396" s="22">
        <v>84647.0</v>
      </c>
      <c r="J11396" s="23">
        <f t="shared" si="3"/>
        <v>0.7925620518</v>
      </c>
      <c r="K11396" s="24" t="str">
        <f t="shared" si="4"/>
        <v>Target Not Meet</v>
      </c>
    </row>
    <row r="11397" ht="22.5" customHeight="1">
      <c r="A11397" s="18">
        <v>45821.0</v>
      </c>
      <c r="B11397" s="19" t="str">
        <f t="shared" si="1"/>
        <v>Jun</v>
      </c>
      <c r="C11397" s="20" t="s">
        <v>57</v>
      </c>
      <c r="D11397" s="25" t="s">
        <v>62</v>
      </c>
      <c r="E11397" s="19" t="s">
        <v>23</v>
      </c>
      <c r="F11397" s="21">
        <v>2.0</v>
      </c>
      <c r="G11397" s="22">
        <v>34403.0</v>
      </c>
      <c r="H11397" s="15" t="str">
        <f t="shared" si="2"/>
        <v>Base Range</v>
      </c>
      <c r="I11397" s="22">
        <v>26219.0</v>
      </c>
      <c r="J11397" s="23">
        <f t="shared" si="3"/>
        <v>1.312140051</v>
      </c>
      <c r="K11397" s="24" t="str">
        <f t="shared" si="4"/>
        <v>Over Achived</v>
      </c>
    </row>
    <row r="11398" ht="22.5" customHeight="1">
      <c r="A11398" s="18">
        <v>45821.0</v>
      </c>
      <c r="B11398" s="19" t="str">
        <f t="shared" si="1"/>
        <v>Jun</v>
      </c>
      <c r="C11398" s="20" t="s">
        <v>57</v>
      </c>
      <c r="D11398" s="25" t="s">
        <v>62</v>
      </c>
      <c r="E11398" s="19" t="s">
        <v>19</v>
      </c>
      <c r="F11398" s="21">
        <v>2.0</v>
      </c>
      <c r="G11398" s="22">
        <v>47432.0</v>
      </c>
      <c r="H11398" s="15" t="str">
        <f t="shared" si="2"/>
        <v>Base Range</v>
      </c>
      <c r="I11398" s="22">
        <v>41123.0</v>
      </c>
      <c r="J11398" s="23">
        <f t="shared" si="3"/>
        <v>1.153417795</v>
      </c>
      <c r="K11398" s="24" t="str">
        <f t="shared" si="4"/>
        <v>Over Achived</v>
      </c>
    </row>
    <row r="11399" ht="22.5" customHeight="1">
      <c r="A11399" s="18">
        <v>45821.0</v>
      </c>
      <c r="B11399" s="19" t="str">
        <f t="shared" si="1"/>
        <v>Jun</v>
      </c>
      <c r="C11399" s="20" t="s">
        <v>57</v>
      </c>
      <c r="D11399" s="25" t="s">
        <v>62</v>
      </c>
      <c r="E11399" s="19" t="s">
        <v>26</v>
      </c>
      <c r="F11399" s="21">
        <v>2.0</v>
      </c>
      <c r="G11399" s="22">
        <v>62730.0</v>
      </c>
      <c r="H11399" s="15" t="str">
        <f t="shared" si="2"/>
        <v>Medium Range</v>
      </c>
      <c r="I11399" s="22">
        <v>57867.0</v>
      </c>
      <c r="J11399" s="23">
        <f t="shared" si="3"/>
        <v>1.084037534</v>
      </c>
      <c r="K11399" s="24" t="str">
        <f t="shared" si="4"/>
        <v>Over Achived</v>
      </c>
    </row>
    <row r="11400" ht="22.5" customHeight="1">
      <c r="A11400" s="18">
        <v>45821.0</v>
      </c>
      <c r="B11400" s="19" t="str">
        <f t="shared" si="1"/>
        <v>Jun</v>
      </c>
      <c r="C11400" s="20" t="s">
        <v>57</v>
      </c>
      <c r="D11400" s="19" t="s">
        <v>58</v>
      </c>
      <c r="E11400" s="19" t="s">
        <v>68</v>
      </c>
      <c r="F11400" s="21">
        <v>1.0</v>
      </c>
      <c r="G11400" s="22">
        <v>40381.0</v>
      </c>
      <c r="H11400" s="15" t="str">
        <f t="shared" si="2"/>
        <v>Base Range</v>
      </c>
      <c r="I11400" s="22">
        <v>36232.0</v>
      </c>
      <c r="J11400" s="23">
        <f t="shared" si="3"/>
        <v>1.114512034</v>
      </c>
      <c r="K11400" s="24" t="str">
        <f t="shared" si="4"/>
        <v>Over Achived</v>
      </c>
    </row>
    <row r="11401" ht="22.5" customHeight="1">
      <c r="A11401" s="18">
        <v>45821.0</v>
      </c>
      <c r="B11401" s="19" t="str">
        <f t="shared" si="1"/>
        <v>Jun</v>
      </c>
      <c r="C11401" s="20" t="s">
        <v>57</v>
      </c>
      <c r="D11401" s="19" t="s">
        <v>58</v>
      </c>
      <c r="E11401" s="19" t="s">
        <v>23</v>
      </c>
      <c r="F11401" s="21">
        <v>1.0</v>
      </c>
      <c r="G11401" s="22">
        <v>43224.0</v>
      </c>
      <c r="H11401" s="15" t="str">
        <f t="shared" si="2"/>
        <v>Base Range</v>
      </c>
      <c r="I11401" s="22">
        <v>30514.0</v>
      </c>
      <c r="J11401" s="23">
        <f t="shared" si="3"/>
        <v>1.416530117</v>
      </c>
      <c r="K11401" s="24" t="str">
        <f t="shared" si="4"/>
        <v>Over Achived</v>
      </c>
    </row>
    <row r="11402" ht="22.5" customHeight="1">
      <c r="A11402" s="18">
        <v>45821.0</v>
      </c>
      <c r="B11402" s="19" t="str">
        <f t="shared" si="1"/>
        <v>Jun</v>
      </c>
      <c r="C11402" s="20" t="s">
        <v>57</v>
      </c>
      <c r="D11402" s="19" t="s">
        <v>71</v>
      </c>
      <c r="E11402" s="19" t="s">
        <v>34</v>
      </c>
      <c r="F11402" s="21">
        <v>4.0</v>
      </c>
      <c r="G11402" s="22">
        <v>79537.0</v>
      </c>
      <c r="H11402" s="15" t="str">
        <f t="shared" si="2"/>
        <v>High Range</v>
      </c>
      <c r="I11402" s="22">
        <v>93237.0</v>
      </c>
      <c r="J11402" s="23">
        <f t="shared" si="3"/>
        <v>0.8530626254</v>
      </c>
      <c r="K11402" s="24" t="str">
        <f t="shared" si="4"/>
        <v>Target Not Meet</v>
      </c>
    </row>
    <row r="11403" ht="22.5" customHeight="1">
      <c r="A11403" s="18">
        <v>45821.0</v>
      </c>
      <c r="B11403" s="19" t="str">
        <f t="shared" si="1"/>
        <v>Jun</v>
      </c>
      <c r="C11403" s="20" t="s">
        <v>92</v>
      </c>
      <c r="D11403" s="19" t="s">
        <v>98</v>
      </c>
      <c r="E11403" s="19" t="s">
        <v>63</v>
      </c>
      <c r="F11403" s="21">
        <v>1.0</v>
      </c>
      <c r="G11403" s="22">
        <v>26942.0</v>
      </c>
      <c r="H11403" s="15" t="str">
        <f t="shared" si="2"/>
        <v>Base Range</v>
      </c>
      <c r="I11403" s="22">
        <v>33958.0</v>
      </c>
      <c r="J11403" s="23">
        <f t="shared" si="3"/>
        <v>0.793391837</v>
      </c>
      <c r="K11403" s="24" t="str">
        <f t="shared" si="4"/>
        <v>Target Not Meet</v>
      </c>
    </row>
    <row r="11404" ht="22.5" customHeight="1">
      <c r="A11404" s="18">
        <v>45821.0</v>
      </c>
      <c r="B11404" s="19" t="str">
        <f t="shared" si="1"/>
        <v>Jun</v>
      </c>
      <c r="C11404" s="20" t="s">
        <v>57</v>
      </c>
      <c r="D11404" s="19" t="s">
        <v>71</v>
      </c>
      <c r="E11404" s="19" t="s">
        <v>38</v>
      </c>
      <c r="F11404" s="21">
        <v>2.0</v>
      </c>
      <c r="G11404" s="22">
        <v>54777.0</v>
      </c>
      <c r="H11404" s="15" t="str">
        <f t="shared" si="2"/>
        <v>Medium Range</v>
      </c>
      <c r="I11404" s="22">
        <v>67529.0</v>
      </c>
      <c r="J11404" s="23">
        <f t="shared" si="3"/>
        <v>0.8111626116</v>
      </c>
      <c r="K11404" s="24" t="str">
        <f t="shared" si="4"/>
        <v>Target Not Meet</v>
      </c>
    </row>
    <row r="11405" ht="22.5" customHeight="1">
      <c r="A11405" s="18">
        <v>45821.0</v>
      </c>
      <c r="B11405" s="19" t="str">
        <f t="shared" si="1"/>
        <v>Jun</v>
      </c>
      <c r="C11405" s="20" t="s">
        <v>92</v>
      </c>
      <c r="D11405" s="19" t="s">
        <v>98</v>
      </c>
      <c r="E11405" s="19" t="s">
        <v>68</v>
      </c>
      <c r="F11405" s="21">
        <v>2.0</v>
      </c>
      <c r="G11405" s="22">
        <v>69686.0</v>
      </c>
      <c r="H11405" s="15" t="str">
        <f t="shared" si="2"/>
        <v>Medium Range</v>
      </c>
      <c r="I11405" s="22">
        <v>81668.0</v>
      </c>
      <c r="J11405" s="23">
        <f t="shared" si="3"/>
        <v>0.853284028</v>
      </c>
      <c r="K11405" s="24" t="str">
        <f t="shared" si="4"/>
        <v>Target Not Meet</v>
      </c>
    </row>
    <row r="11406" ht="22.5" customHeight="1">
      <c r="A11406" s="18">
        <v>45821.0</v>
      </c>
      <c r="B11406" s="19" t="str">
        <f t="shared" si="1"/>
        <v>Jun</v>
      </c>
      <c r="C11406" s="20" t="s">
        <v>7</v>
      </c>
      <c r="D11406" s="19" t="s">
        <v>126</v>
      </c>
      <c r="E11406" s="19" t="s">
        <v>26</v>
      </c>
      <c r="F11406" s="21">
        <v>11.0</v>
      </c>
      <c r="G11406" s="22">
        <v>240379.0</v>
      </c>
      <c r="H11406" s="15" t="str">
        <f t="shared" si="2"/>
        <v>Very High Range</v>
      </c>
      <c r="I11406" s="22">
        <v>190922.0</v>
      </c>
      <c r="J11406" s="23">
        <f t="shared" si="3"/>
        <v>1.25904296</v>
      </c>
      <c r="K11406" s="24" t="str">
        <f t="shared" si="4"/>
        <v>Over Achived</v>
      </c>
    </row>
    <row r="11407" ht="22.5" customHeight="1">
      <c r="A11407" s="18">
        <v>45821.0</v>
      </c>
      <c r="B11407" s="19" t="str">
        <f t="shared" si="1"/>
        <v>Jun</v>
      </c>
      <c r="C11407" s="20" t="s">
        <v>7</v>
      </c>
      <c r="D11407" s="19" t="s">
        <v>126</v>
      </c>
      <c r="E11407" s="19" t="s">
        <v>9</v>
      </c>
      <c r="F11407" s="21">
        <v>9.0</v>
      </c>
      <c r="G11407" s="22">
        <v>171617.0</v>
      </c>
      <c r="H11407" s="15" t="str">
        <f t="shared" si="2"/>
        <v>Very High Range</v>
      </c>
      <c r="I11407" s="22">
        <v>157593.0</v>
      </c>
      <c r="J11407" s="23">
        <f t="shared" si="3"/>
        <v>1.088988724</v>
      </c>
      <c r="K11407" s="24" t="str">
        <f t="shared" si="4"/>
        <v>Over Achived</v>
      </c>
    </row>
    <row r="11408" ht="22.5" customHeight="1">
      <c r="A11408" s="18">
        <v>45821.0</v>
      </c>
      <c r="B11408" s="19" t="str">
        <f t="shared" si="1"/>
        <v>Jun</v>
      </c>
      <c r="C11408" s="20" t="s">
        <v>7</v>
      </c>
      <c r="D11408" s="19" t="s">
        <v>126</v>
      </c>
      <c r="E11408" s="19" t="s">
        <v>23</v>
      </c>
      <c r="F11408" s="21">
        <v>4.0</v>
      </c>
      <c r="G11408" s="22">
        <v>98003.0</v>
      </c>
      <c r="H11408" s="15" t="str">
        <f t="shared" si="2"/>
        <v>Very High Range</v>
      </c>
      <c r="I11408" s="22">
        <v>84818.0</v>
      </c>
      <c r="J11408" s="23">
        <f t="shared" si="3"/>
        <v>1.155450494</v>
      </c>
      <c r="K11408" s="24" t="str">
        <f t="shared" si="4"/>
        <v>Over Achived</v>
      </c>
    </row>
    <row r="11409" ht="22.5" customHeight="1">
      <c r="A11409" s="18">
        <v>45821.0</v>
      </c>
      <c r="B11409" s="19" t="str">
        <f t="shared" si="1"/>
        <v>Jun</v>
      </c>
      <c r="C11409" s="20" t="s">
        <v>7</v>
      </c>
      <c r="D11409" s="19" t="s">
        <v>126</v>
      </c>
      <c r="E11409" s="19" t="s">
        <v>34</v>
      </c>
      <c r="F11409" s="21">
        <v>8.0</v>
      </c>
      <c r="G11409" s="22">
        <v>170538.0</v>
      </c>
      <c r="H11409" s="15" t="str">
        <f t="shared" si="2"/>
        <v>Very High Range</v>
      </c>
      <c r="I11409" s="22">
        <v>144022.0</v>
      </c>
      <c r="J11409" s="23">
        <f t="shared" si="3"/>
        <v>1.184110761</v>
      </c>
      <c r="K11409" s="24" t="str">
        <f t="shared" si="4"/>
        <v>Over Achived</v>
      </c>
    </row>
    <row r="11410" ht="22.5" customHeight="1">
      <c r="A11410" s="18">
        <v>45821.0</v>
      </c>
      <c r="B11410" s="19" t="str">
        <f t="shared" si="1"/>
        <v>Jun</v>
      </c>
      <c r="C11410" s="20" t="s">
        <v>7</v>
      </c>
      <c r="D11410" s="19" t="s">
        <v>118</v>
      </c>
      <c r="E11410" s="19" t="s">
        <v>63</v>
      </c>
      <c r="F11410" s="21">
        <v>3.0</v>
      </c>
      <c r="G11410" s="22">
        <v>81592.0</v>
      </c>
      <c r="H11410" s="15" t="str">
        <f t="shared" si="2"/>
        <v>High Range</v>
      </c>
      <c r="I11410" s="22">
        <v>75190.0</v>
      </c>
      <c r="J11410" s="23">
        <f t="shared" si="3"/>
        <v>1.085144301</v>
      </c>
      <c r="K11410" s="24" t="str">
        <f t="shared" si="4"/>
        <v>Over Achived</v>
      </c>
    </row>
    <row r="11411" ht="22.5" customHeight="1">
      <c r="A11411" s="18">
        <v>45821.0</v>
      </c>
      <c r="B11411" s="19" t="str">
        <f t="shared" si="1"/>
        <v>Jun</v>
      </c>
      <c r="C11411" s="20" t="s">
        <v>7</v>
      </c>
      <c r="D11411" s="19" t="s">
        <v>118</v>
      </c>
      <c r="E11411" s="19" t="s">
        <v>34</v>
      </c>
      <c r="F11411" s="21">
        <v>6.0</v>
      </c>
      <c r="G11411" s="22">
        <v>179215.0</v>
      </c>
      <c r="H11411" s="15" t="str">
        <f t="shared" si="2"/>
        <v>Very High Range</v>
      </c>
      <c r="I11411" s="22">
        <v>126571.0</v>
      </c>
      <c r="J11411" s="23">
        <f t="shared" si="3"/>
        <v>1.415924659</v>
      </c>
      <c r="K11411" s="24" t="str">
        <f t="shared" si="4"/>
        <v>Over Achived</v>
      </c>
    </row>
    <row r="11412" ht="22.5" customHeight="1">
      <c r="A11412" s="18">
        <v>45821.0</v>
      </c>
      <c r="B11412" s="19" t="str">
        <f t="shared" si="1"/>
        <v>Jun</v>
      </c>
      <c r="C11412" s="20" t="s">
        <v>7</v>
      </c>
      <c r="D11412" s="19" t="s">
        <v>131</v>
      </c>
      <c r="E11412" s="19" t="s">
        <v>26</v>
      </c>
      <c r="F11412" s="21">
        <v>13.0</v>
      </c>
      <c r="G11412" s="22">
        <v>247563.0</v>
      </c>
      <c r="H11412" s="15" t="str">
        <f t="shared" si="2"/>
        <v>Very High Range</v>
      </c>
      <c r="I11412" s="22">
        <v>212820.0</v>
      </c>
      <c r="J11412" s="23">
        <f t="shared" si="3"/>
        <v>1.163250634</v>
      </c>
      <c r="K11412" s="24" t="str">
        <f t="shared" si="4"/>
        <v>Over Achived</v>
      </c>
    </row>
    <row r="11413" ht="22.5" customHeight="1">
      <c r="A11413" s="18">
        <v>45821.0</v>
      </c>
      <c r="B11413" s="19" t="str">
        <f t="shared" si="1"/>
        <v>Jun</v>
      </c>
      <c r="C11413" s="20" t="s">
        <v>7</v>
      </c>
      <c r="D11413" s="19" t="s">
        <v>106</v>
      </c>
      <c r="E11413" s="19" t="s">
        <v>9</v>
      </c>
      <c r="F11413" s="21">
        <v>7.0</v>
      </c>
      <c r="G11413" s="22">
        <v>191953.0</v>
      </c>
      <c r="H11413" s="15" t="str">
        <f t="shared" si="2"/>
        <v>Very High Range</v>
      </c>
      <c r="I11413" s="22">
        <v>177675.0</v>
      </c>
      <c r="J11413" s="23">
        <f t="shared" si="3"/>
        <v>1.080360208</v>
      </c>
      <c r="K11413" s="24" t="str">
        <f t="shared" si="4"/>
        <v>Over Achived</v>
      </c>
    </row>
    <row r="11414" ht="22.5" customHeight="1">
      <c r="A11414" s="18">
        <v>45821.0</v>
      </c>
      <c r="B11414" s="19" t="str">
        <f t="shared" si="1"/>
        <v>Jun</v>
      </c>
      <c r="C11414" s="20" t="s">
        <v>7</v>
      </c>
      <c r="D11414" s="19" t="s">
        <v>106</v>
      </c>
      <c r="E11414" s="19" t="s">
        <v>63</v>
      </c>
      <c r="F11414" s="21">
        <v>3.0</v>
      </c>
      <c r="G11414" s="22">
        <v>67251.0</v>
      </c>
      <c r="H11414" s="15" t="str">
        <f t="shared" si="2"/>
        <v>Medium Range</v>
      </c>
      <c r="I11414" s="22">
        <v>54722.0</v>
      </c>
      <c r="J11414" s="23">
        <f t="shared" si="3"/>
        <v>1.228957275</v>
      </c>
      <c r="K11414" s="24" t="str">
        <f t="shared" si="4"/>
        <v>Over Achived</v>
      </c>
    </row>
    <row r="11415" ht="22.5" customHeight="1">
      <c r="A11415" s="18">
        <v>45821.0</v>
      </c>
      <c r="B11415" s="19" t="str">
        <f t="shared" si="1"/>
        <v>Jun</v>
      </c>
      <c r="C11415" s="20" t="s">
        <v>7</v>
      </c>
      <c r="D11415" s="19" t="s">
        <v>106</v>
      </c>
      <c r="E11415" s="19" t="s">
        <v>9</v>
      </c>
      <c r="F11415" s="21">
        <v>6.0</v>
      </c>
      <c r="G11415" s="22">
        <v>204243.0</v>
      </c>
      <c r="H11415" s="15" t="str">
        <f t="shared" si="2"/>
        <v>Very High Range</v>
      </c>
      <c r="I11415" s="22">
        <v>182995.0</v>
      </c>
      <c r="J11415" s="23">
        <f t="shared" si="3"/>
        <v>1.116112462</v>
      </c>
      <c r="K11415" s="24" t="str">
        <f t="shared" si="4"/>
        <v>Over Achived</v>
      </c>
    </row>
    <row r="11416" ht="22.5" customHeight="1">
      <c r="A11416" s="18">
        <v>45821.0</v>
      </c>
      <c r="B11416" s="19" t="str">
        <f t="shared" si="1"/>
        <v>Jun</v>
      </c>
      <c r="C11416" s="20" t="s">
        <v>7</v>
      </c>
      <c r="D11416" s="19" t="s">
        <v>8</v>
      </c>
      <c r="E11416" s="19" t="s">
        <v>68</v>
      </c>
      <c r="F11416" s="21">
        <v>3.0</v>
      </c>
      <c r="G11416" s="22">
        <v>79509.0</v>
      </c>
      <c r="H11416" s="15" t="str">
        <f t="shared" si="2"/>
        <v>High Range</v>
      </c>
      <c r="I11416" s="22">
        <v>72351.0</v>
      </c>
      <c r="J11416" s="23">
        <f t="shared" si="3"/>
        <v>1.098934362</v>
      </c>
      <c r="K11416" s="24" t="str">
        <f t="shared" si="4"/>
        <v>Over Achived</v>
      </c>
    </row>
    <row r="11417" ht="22.5" customHeight="1">
      <c r="A11417" s="18">
        <v>45821.0</v>
      </c>
      <c r="B11417" s="19" t="str">
        <f t="shared" si="1"/>
        <v>Jun</v>
      </c>
      <c r="C11417" s="20" t="s">
        <v>7</v>
      </c>
      <c r="D11417" s="19" t="s">
        <v>8</v>
      </c>
      <c r="E11417" s="19" t="s">
        <v>34</v>
      </c>
      <c r="F11417" s="21">
        <v>7.0</v>
      </c>
      <c r="G11417" s="22">
        <v>203921.0</v>
      </c>
      <c r="H11417" s="15" t="str">
        <f t="shared" si="2"/>
        <v>Very High Range</v>
      </c>
      <c r="I11417" s="22">
        <v>152221.0</v>
      </c>
      <c r="J11417" s="23">
        <f t="shared" si="3"/>
        <v>1.339637764</v>
      </c>
      <c r="K11417" s="24" t="str">
        <f t="shared" si="4"/>
        <v>Over Achived</v>
      </c>
    </row>
    <row r="11418" ht="22.5" customHeight="1">
      <c r="A11418" s="18">
        <v>45821.0</v>
      </c>
      <c r="B11418" s="19" t="str">
        <f t="shared" si="1"/>
        <v>Jun</v>
      </c>
      <c r="C11418" s="20" t="s">
        <v>7</v>
      </c>
      <c r="D11418" s="19" t="s">
        <v>8</v>
      </c>
      <c r="E11418" s="19" t="s">
        <v>9</v>
      </c>
      <c r="F11418" s="21">
        <v>8.0</v>
      </c>
      <c r="G11418" s="22">
        <v>211768.0</v>
      </c>
      <c r="H11418" s="15" t="str">
        <f t="shared" si="2"/>
        <v>Very High Range</v>
      </c>
      <c r="I11418" s="22">
        <v>161973.0</v>
      </c>
      <c r="J11418" s="23">
        <f t="shared" si="3"/>
        <v>1.307427781</v>
      </c>
      <c r="K11418" s="24" t="str">
        <f t="shared" si="4"/>
        <v>Over Achived</v>
      </c>
    </row>
    <row r="11419" ht="22.5" customHeight="1">
      <c r="A11419" s="18">
        <v>45821.0</v>
      </c>
      <c r="B11419" s="19" t="str">
        <f t="shared" si="1"/>
        <v>Jun</v>
      </c>
      <c r="C11419" s="20" t="s">
        <v>7</v>
      </c>
      <c r="D11419" s="19" t="s">
        <v>8</v>
      </c>
      <c r="E11419" s="19" t="s">
        <v>9</v>
      </c>
      <c r="F11419" s="21">
        <v>6.0</v>
      </c>
      <c r="G11419" s="22">
        <v>203203.0</v>
      </c>
      <c r="H11419" s="15" t="str">
        <f t="shared" si="2"/>
        <v>Very High Range</v>
      </c>
      <c r="I11419" s="22">
        <v>172167.0</v>
      </c>
      <c r="J11419" s="23">
        <f t="shared" si="3"/>
        <v>1.180266834</v>
      </c>
      <c r="K11419" s="24" t="str">
        <f t="shared" si="4"/>
        <v>Over Achived</v>
      </c>
    </row>
    <row r="11420" ht="22.5" customHeight="1">
      <c r="A11420" s="18">
        <v>45821.0</v>
      </c>
      <c r="B11420" s="19" t="str">
        <f t="shared" si="1"/>
        <v>Jun</v>
      </c>
      <c r="C11420" s="20" t="s">
        <v>7</v>
      </c>
      <c r="D11420" s="19" t="s">
        <v>106</v>
      </c>
      <c r="E11420" s="19" t="s">
        <v>68</v>
      </c>
      <c r="F11420" s="21">
        <v>3.0</v>
      </c>
      <c r="G11420" s="22">
        <v>78297.0</v>
      </c>
      <c r="H11420" s="15" t="str">
        <f t="shared" si="2"/>
        <v>High Range</v>
      </c>
      <c r="I11420" s="22">
        <v>70916.0</v>
      </c>
      <c r="J11420" s="23">
        <f t="shared" si="3"/>
        <v>1.104080884</v>
      </c>
      <c r="K11420" s="24" t="str">
        <f t="shared" si="4"/>
        <v>Over Achived</v>
      </c>
    </row>
    <row r="11421" ht="22.5" customHeight="1">
      <c r="A11421" s="18">
        <v>45821.0</v>
      </c>
      <c r="B11421" s="19" t="str">
        <f t="shared" si="1"/>
        <v>Jun</v>
      </c>
      <c r="C11421" s="20" t="s">
        <v>7</v>
      </c>
      <c r="D11421" s="19" t="s">
        <v>131</v>
      </c>
      <c r="E11421" s="19" t="s">
        <v>23</v>
      </c>
      <c r="F11421" s="21">
        <v>3.0</v>
      </c>
      <c r="G11421" s="22">
        <v>80423.0</v>
      </c>
      <c r="H11421" s="15" t="str">
        <f t="shared" si="2"/>
        <v>High Range</v>
      </c>
      <c r="I11421" s="22">
        <v>75715.0</v>
      </c>
      <c r="J11421" s="23">
        <f t="shared" si="3"/>
        <v>1.062180545</v>
      </c>
      <c r="K11421" s="24" t="str">
        <f t="shared" si="4"/>
        <v>Over Achived</v>
      </c>
    </row>
    <row r="11422" ht="22.5" customHeight="1">
      <c r="A11422" s="18">
        <v>45821.0</v>
      </c>
      <c r="B11422" s="19" t="str">
        <f t="shared" si="1"/>
        <v>Jun</v>
      </c>
      <c r="C11422" s="20" t="s">
        <v>92</v>
      </c>
      <c r="D11422" s="19" t="s">
        <v>98</v>
      </c>
      <c r="E11422" s="19" t="s">
        <v>68</v>
      </c>
      <c r="F11422" s="21">
        <v>3.0</v>
      </c>
      <c r="G11422" s="22">
        <v>65889.0</v>
      </c>
      <c r="H11422" s="15" t="str">
        <f t="shared" si="2"/>
        <v>Medium Range</v>
      </c>
      <c r="I11422" s="22">
        <v>82539.0</v>
      </c>
      <c r="J11422" s="23">
        <f t="shared" si="3"/>
        <v>0.7982771781</v>
      </c>
      <c r="K11422" s="24" t="str">
        <f t="shared" si="4"/>
        <v>Target Not Meet</v>
      </c>
    </row>
    <row r="11423" ht="22.5" customHeight="1">
      <c r="A11423" s="18">
        <v>45821.0</v>
      </c>
      <c r="B11423" s="19" t="str">
        <f t="shared" si="1"/>
        <v>Jun</v>
      </c>
      <c r="C11423" s="20" t="s">
        <v>7</v>
      </c>
      <c r="D11423" s="19" t="s">
        <v>131</v>
      </c>
      <c r="E11423" s="19" t="s">
        <v>19</v>
      </c>
      <c r="F11423" s="21">
        <v>5.0</v>
      </c>
      <c r="G11423" s="22">
        <v>97475.0</v>
      </c>
      <c r="H11423" s="15" t="str">
        <f t="shared" si="2"/>
        <v>Very High Range</v>
      </c>
      <c r="I11423" s="22">
        <v>68821.0</v>
      </c>
      <c r="J11423" s="23">
        <f t="shared" si="3"/>
        <v>1.416355473</v>
      </c>
      <c r="K11423" s="24" t="str">
        <f t="shared" si="4"/>
        <v>Over Achived</v>
      </c>
    </row>
    <row r="11424" ht="22.5" customHeight="1">
      <c r="A11424" s="18">
        <v>45821.0</v>
      </c>
      <c r="B11424" s="19" t="str">
        <f t="shared" si="1"/>
        <v>Jun</v>
      </c>
      <c r="C11424" s="20" t="s">
        <v>92</v>
      </c>
      <c r="D11424" s="19" t="s">
        <v>144</v>
      </c>
      <c r="E11424" s="19" t="s">
        <v>34</v>
      </c>
      <c r="F11424" s="21">
        <v>5.0</v>
      </c>
      <c r="G11424" s="22">
        <v>151776.0</v>
      </c>
      <c r="H11424" s="15" t="str">
        <f t="shared" si="2"/>
        <v>Very High Range</v>
      </c>
      <c r="I11424" s="22">
        <v>125685.0</v>
      </c>
      <c r="J11424" s="23">
        <f t="shared" si="3"/>
        <v>1.207590405</v>
      </c>
      <c r="K11424" s="24" t="str">
        <f t="shared" si="4"/>
        <v>Over Achived</v>
      </c>
    </row>
    <row r="11425" ht="22.5" customHeight="1">
      <c r="A11425" s="18">
        <v>45821.0</v>
      </c>
      <c r="B11425" s="19" t="str">
        <f t="shared" si="1"/>
        <v>Jun</v>
      </c>
      <c r="C11425" s="20" t="s">
        <v>92</v>
      </c>
      <c r="D11425" s="19" t="s">
        <v>144</v>
      </c>
      <c r="E11425" s="19" t="s">
        <v>26</v>
      </c>
      <c r="F11425" s="21">
        <v>4.0</v>
      </c>
      <c r="G11425" s="22">
        <v>114270.0</v>
      </c>
      <c r="H11425" s="15" t="str">
        <f t="shared" si="2"/>
        <v>Very High Range</v>
      </c>
      <c r="I11425" s="22">
        <v>105967.0</v>
      </c>
      <c r="J11425" s="23">
        <f t="shared" si="3"/>
        <v>1.078354582</v>
      </c>
      <c r="K11425" s="24" t="str">
        <f t="shared" si="4"/>
        <v>Over Achived</v>
      </c>
    </row>
    <row r="11426" ht="22.5" customHeight="1">
      <c r="A11426" s="18">
        <v>45821.0</v>
      </c>
      <c r="B11426" s="19" t="str">
        <f t="shared" si="1"/>
        <v>Jun</v>
      </c>
      <c r="C11426" s="20" t="s">
        <v>92</v>
      </c>
      <c r="D11426" s="19" t="s">
        <v>144</v>
      </c>
      <c r="E11426" s="19" t="s">
        <v>34</v>
      </c>
      <c r="F11426" s="21">
        <v>5.0</v>
      </c>
      <c r="G11426" s="22">
        <v>133330.0</v>
      </c>
      <c r="H11426" s="15" t="str">
        <f t="shared" si="2"/>
        <v>Very High Range</v>
      </c>
      <c r="I11426" s="22">
        <v>116182.0</v>
      </c>
      <c r="J11426" s="23">
        <f t="shared" si="3"/>
        <v>1.147596013</v>
      </c>
      <c r="K11426" s="24" t="str">
        <f t="shared" si="4"/>
        <v>Over Achived</v>
      </c>
    </row>
    <row r="11427" ht="22.5" customHeight="1">
      <c r="A11427" s="18">
        <v>45821.0</v>
      </c>
      <c r="B11427" s="19" t="str">
        <f t="shared" si="1"/>
        <v>Jun</v>
      </c>
      <c r="C11427" s="20" t="s">
        <v>92</v>
      </c>
      <c r="D11427" s="19" t="s">
        <v>144</v>
      </c>
      <c r="E11427" s="19" t="s">
        <v>9</v>
      </c>
      <c r="F11427" s="21">
        <v>5.0</v>
      </c>
      <c r="G11427" s="22">
        <v>148375.0</v>
      </c>
      <c r="H11427" s="15" t="str">
        <f t="shared" si="2"/>
        <v>Very High Range</v>
      </c>
      <c r="I11427" s="22">
        <v>127979.0</v>
      </c>
      <c r="J11427" s="23">
        <f t="shared" si="3"/>
        <v>1.159369897</v>
      </c>
      <c r="K11427" s="24" t="str">
        <f t="shared" si="4"/>
        <v>Over Achived</v>
      </c>
    </row>
    <row r="11428" ht="22.5" customHeight="1">
      <c r="A11428" s="18">
        <v>45821.0</v>
      </c>
      <c r="B11428" s="19" t="str">
        <f t="shared" si="1"/>
        <v>Jun</v>
      </c>
      <c r="C11428" s="20" t="s">
        <v>92</v>
      </c>
      <c r="D11428" s="25" t="s">
        <v>149</v>
      </c>
      <c r="E11428" s="19" t="s">
        <v>34</v>
      </c>
      <c r="F11428" s="21">
        <v>6.0</v>
      </c>
      <c r="G11428" s="22">
        <v>151738.0</v>
      </c>
      <c r="H11428" s="15" t="str">
        <f t="shared" si="2"/>
        <v>Very High Range</v>
      </c>
      <c r="I11428" s="22">
        <v>134094.0</v>
      </c>
      <c r="J11428" s="23">
        <f t="shared" si="3"/>
        <v>1.13157934</v>
      </c>
      <c r="K11428" s="24" t="str">
        <f t="shared" si="4"/>
        <v>Over Achived</v>
      </c>
    </row>
    <row r="11429" ht="22.5" customHeight="1">
      <c r="A11429" s="18">
        <v>45821.0</v>
      </c>
      <c r="B11429" s="19" t="str">
        <f t="shared" si="1"/>
        <v>Jun</v>
      </c>
      <c r="C11429" s="20" t="s">
        <v>92</v>
      </c>
      <c r="D11429" s="25" t="s">
        <v>149</v>
      </c>
      <c r="E11429" s="19" t="s">
        <v>26</v>
      </c>
      <c r="F11429" s="21">
        <v>5.0</v>
      </c>
      <c r="G11429" s="22">
        <v>111005.0</v>
      </c>
      <c r="H11429" s="15" t="str">
        <f t="shared" si="2"/>
        <v>Very High Range</v>
      </c>
      <c r="I11429" s="22">
        <v>86143.0</v>
      </c>
      <c r="J11429" s="23">
        <f t="shared" si="3"/>
        <v>1.28861312</v>
      </c>
      <c r="K11429" s="24" t="str">
        <f t="shared" si="4"/>
        <v>Over Achived</v>
      </c>
    </row>
    <row r="11430" ht="22.5" customHeight="1">
      <c r="A11430" s="18">
        <v>45821.0</v>
      </c>
      <c r="B11430" s="19" t="str">
        <f t="shared" si="1"/>
        <v>Jun</v>
      </c>
      <c r="C11430" s="20" t="s">
        <v>7</v>
      </c>
      <c r="D11430" s="19" t="s">
        <v>131</v>
      </c>
      <c r="E11430" s="19" t="s">
        <v>19</v>
      </c>
      <c r="F11430" s="21">
        <v>5.0</v>
      </c>
      <c r="G11430" s="22">
        <v>101247.0</v>
      </c>
      <c r="H11430" s="15" t="str">
        <f t="shared" si="2"/>
        <v>Very High Range</v>
      </c>
      <c r="I11430" s="22">
        <v>82472.0</v>
      </c>
      <c r="J11430" s="23">
        <f t="shared" si="3"/>
        <v>1.227653022</v>
      </c>
      <c r="K11430" s="24" t="str">
        <f t="shared" si="4"/>
        <v>Over Achived</v>
      </c>
    </row>
    <row r="11431" ht="22.5" customHeight="1">
      <c r="A11431" s="18">
        <v>45821.0</v>
      </c>
      <c r="B11431" s="19" t="str">
        <f t="shared" si="1"/>
        <v>Jun</v>
      </c>
      <c r="C11431" s="20" t="s">
        <v>92</v>
      </c>
      <c r="D11431" s="19" t="s">
        <v>144</v>
      </c>
      <c r="E11431" s="19" t="s">
        <v>9</v>
      </c>
      <c r="F11431" s="21">
        <v>5.0</v>
      </c>
      <c r="G11431" s="22">
        <v>154145.0</v>
      </c>
      <c r="H11431" s="15" t="str">
        <f t="shared" si="2"/>
        <v>Very High Range</v>
      </c>
      <c r="I11431" s="22">
        <v>146307.0</v>
      </c>
      <c r="J11431" s="23">
        <f t="shared" si="3"/>
        <v>1.053572283</v>
      </c>
      <c r="K11431" s="24" t="str">
        <f t="shared" si="4"/>
        <v>Over Achived</v>
      </c>
    </row>
    <row r="11432" ht="22.5" customHeight="1">
      <c r="A11432" s="18">
        <v>45821.0</v>
      </c>
      <c r="B11432" s="19" t="str">
        <f t="shared" si="1"/>
        <v>Jun</v>
      </c>
      <c r="C11432" s="20" t="s">
        <v>92</v>
      </c>
      <c r="D11432" s="25" t="s">
        <v>149</v>
      </c>
      <c r="E11432" s="19" t="s">
        <v>23</v>
      </c>
      <c r="F11432" s="21">
        <v>2.0</v>
      </c>
      <c r="G11432" s="22">
        <v>76504.0</v>
      </c>
      <c r="H11432" s="15" t="str">
        <f t="shared" si="2"/>
        <v>High Range</v>
      </c>
      <c r="I11432" s="22">
        <v>66778.0</v>
      </c>
      <c r="J11432" s="23">
        <f t="shared" si="3"/>
        <v>1.14564677</v>
      </c>
      <c r="K11432" s="24" t="str">
        <f t="shared" si="4"/>
        <v>Over Achived</v>
      </c>
    </row>
    <row r="11433" ht="22.5" customHeight="1">
      <c r="A11433" s="18">
        <v>45821.0</v>
      </c>
      <c r="B11433" s="19" t="str">
        <f t="shared" si="1"/>
        <v>Jun</v>
      </c>
      <c r="C11433" s="20" t="s">
        <v>92</v>
      </c>
      <c r="D11433" s="19" t="s">
        <v>158</v>
      </c>
      <c r="E11433" s="19" t="s">
        <v>19</v>
      </c>
      <c r="F11433" s="21">
        <v>4.0</v>
      </c>
      <c r="G11433" s="22">
        <v>79198.0</v>
      </c>
      <c r="H11433" s="15" t="str">
        <f t="shared" si="2"/>
        <v>High Range</v>
      </c>
      <c r="I11433" s="22">
        <v>64037.0</v>
      </c>
      <c r="J11433" s="23">
        <f t="shared" si="3"/>
        <v>1.236753752</v>
      </c>
      <c r="K11433" s="24" t="str">
        <f t="shared" si="4"/>
        <v>Over Achived</v>
      </c>
    </row>
    <row r="11434" ht="22.5" customHeight="1">
      <c r="A11434" s="18">
        <v>45821.0</v>
      </c>
      <c r="B11434" s="19" t="str">
        <f t="shared" si="1"/>
        <v>Jun</v>
      </c>
      <c r="C11434" s="20" t="s">
        <v>92</v>
      </c>
      <c r="D11434" s="19" t="s">
        <v>158</v>
      </c>
      <c r="E11434" s="19" t="s">
        <v>68</v>
      </c>
      <c r="F11434" s="21">
        <v>3.0</v>
      </c>
      <c r="G11434" s="22">
        <v>74507.0</v>
      </c>
      <c r="H11434" s="15" t="str">
        <f t="shared" si="2"/>
        <v>High Range</v>
      </c>
      <c r="I11434" s="22">
        <v>62412.0</v>
      </c>
      <c r="J11434" s="23">
        <f t="shared" si="3"/>
        <v>1.19379286</v>
      </c>
      <c r="K11434" s="24" t="str">
        <f t="shared" si="4"/>
        <v>Over Achived</v>
      </c>
    </row>
    <row r="11435" ht="22.5" customHeight="1">
      <c r="A11435" s="18">
        <v>45821.0</v>
      </c>
      <c r="B11435" s="19" t="str">
        <f t="shared" si="1"/>
        <v>Jun</v>
      </c>
      <c r="C11435" s="20" t="s">
        <v>92</v>
      </c>
      <c r="D11435" s="19" t="s">
        <v>158</v>
      </c>
      <c r="E11435" s="19" t="s">
        <v>26</v>
      </c>
      <c r="F11435" s="21">
        <v>5.0</v>
      </c>
      <c r="G11435" s="22">
        <v>121052.0</v>
      </c>
      <c r="H11435" s="15" t="str">
        <f t="shared" si="2"/>
        <v>Very High Range</v>
      </c>
      <c r="I11435" s="22">
        <v>91243.0</v>
      </c>
      <c r="J11435" s="23">
        <f t="shared" si="3"/>
        <v>1.326699034</v>
      </c>
      <c r="K11435" s="24" t="str">
        <f t="shared" si="4"/>
        <v>Over Achived</v>
      </c>
    </row>
    <row r="11436" ht="22.5" customHeight="1">
      <c r="A11436" s="18">
        <v>45821.0</v>
      </c>
      <c r="B11436" s="19" t="str">
        <f t="shared" si="1"/>
        <v>Jun</v>
      </c>
      <c r="C11436" s="20" t="s">
        <v>92</v>
      </c>
      <c r="D11436" s="19" t="s">
        <v>158</v>
      </c>
      <c r="E11436" s="19" t="s">
        <v>68</v>
      </c>
      <c r="F11436" s="21">
        <v>2.0</v>
      </c>
      <c r="G11436" s="22">
        <v>64516.0</v>
      </c>
      <c r="H11436" s="15" t="str">
        <f t="shared" si="2"/>
        <v>Medium Range</v>
      </c>
      <c r="I11436" s="22">
        <v>45258.0</v>
      </c>
      <c r="J11436" s="23">
        <f t="shared" si="3"/>
        <v>1.425515931</v>
      </c>
      <c r="K11436" s="24" t="str">
        <f t="shared" si="4"/>
        <v>Over Achived</v>
      </c>
    </row>
    <row r="11437" ht="22.5" customHeight="1">
      <c r="A11437" s="18">
        <v>45821.0</v>
      </c>
      <c r="B11437" s="19" t="str">
        <f t="shared" si="1"/>
        <v>Jun</v>
      </c>
      <c r="C11437" s="20" t="s">
        <v>7</v>
      </c>
      <c r="D11437" s="19" t="s">
        <v>131</v>
      </c>
      <c r="E11437" s="19" t="s">
        <v>63</v>
      </c>
      <c r="F11437" s="21">
        <v>3.0</v>
      </c>
      <c r="G11437" s="22">
        <v>76177.0</v>
      </c>
      <c r="H11437" s="15" t="str">
        <f t="shared" si="2"/>
        <v>High Range</v>
      </c>
      <c r="I11437" s="22">
        <v>68832.0</v>
      </c>
      <c r="J11437" s="23">
        <f t="shared" si="3"/>
        <v>1.106709089</v>
      </c>
      <c r="K11437" s="24" t="str">
        <f t="shared" si="4"/>
        <v>Over Achived</v>
      </c>
    </row>
    <row r="11438" ht="22.5" customHeight="1">
      <c r="A11438" s="18">
        <v>45821.0</v>
      </c>
      <c r="B11438" s="19" t="str">
        <f t="shared" si="1"/>
        <v>Jun</v>
      </c>
      <c r="C11438" s="20" t="s">
        <v>92</v>
      </c>
      <c r="D11438" s="25" t="s">
        <v>149</v>
      </c>
      <c r="E11438" s="19" t="s">
        <v>38</v>
      </c>
      <c r="F11438" s="21">
        <v>4.0</v>
      </c>
      <c r="G11438" s="22">
        <v>110147.0</v>
      </c>
      <c r="H11438" s="15" t="str">
        <f t="shared" si="2"/>
        <v>Very High Range</v>
      </c>
      <c r="I11438" s="22">
        <v>102910.0</v>
      </c>
      <c r="J11438" s="23">
        <f t="shared" si="3"/>
        <v>1.070323584</v>
      </c>
      <c r="K11438" s="24" t="str">
        <f t="shared" si="4"/>
        <v>Over Achived</v>
      </c>
    </row>
    <row r="11439" ht="22.5" customHeight="1">
      <c r="A11439" s="18">
        <v>45822.0</v>
      </c>
      <c r="B11439" s="19" t="str">
        <f t="shared" si="1"/>
        <v>Jun</v>
      </c>
      <c r="C11439" s="20" t="s">
        <v>13</v>
      </c>
      <c r="D11439" s="19" t="s">
        <v>169</v>
      </c>
      <c r="E11439" s="19" t="s">
        <v>68</v>
      </c>
      <c r="F11439" s="21">
        <v>2.0</v>
      </c>
      <c r="G11439" s="22">
        <v>59288.0</v>
      </c>
      <c r="H11439" s="15" t="str">
        <f t="shared" si="2"/>
        <v>Medium Range</v>
      </c>
      <c r="I11439" s="22">
        <v>63794.0</v>
      </c>
      <c r="J11439" s="23">
        <f t="shared" si="3"/>
        <v>0.9293663981</v>
      </c>
      <c r="K11439" s="24" t="str">
        <f t="shared" si="4"/>
        <v>Target Not Meet</v>
      </c>
    </row>
    <row r="11440" ht="22.5" customHeight="1">
      <c r="A11440" s="18">
        <v>45822.0</v>
      </c>
      <c r="B11440" s="19" t="str">
        <f t="shared" si="1"/>
        <v>Jun</v>
      </c>
      <c r="C11440" s="20" t="s">
        <v>13</v>
      </c>
      <c r="D11440" s="19" t="s">
        <v>169</v>
      </c>
      <c r="E11440" s="19" t="s">
        <v>19</v>
      </c>
      <c r="F11440" s="21">
        <v>2.0</v>
      </c>
      <c r="G11440" s="22">
        <v>73653.0</v>
      </c>
      <c r="H11440" s="15" t="str">
        <f t="shared" si="2"/>
        <v>High Range</v>
      </c>
      <c r="I11440" s="22">
        <v>88487.0</v>
      </c>
      <c r="J11440" s="23">
        <f t="shared" si="3"/>
        <v>0.8323595556</v>
      </c>
      <c r="K11440" s="24" t="str">
        <f t="shared" si="4"/>
        <v>Target Not Meet</v>
      </c>
    </row>
    <row r="11441" ht="22.5" customHeight="1">
      <c r="A11441" s="18">
        <v>45822.0</v>
      </c>
      <c r="B11441" s="19" t="str">
        <f t="shared" si="1"/>
        <v>Jun</v>
      </c>
      <c r="C11441" s="20" t="s">
        <v>13</v>
      </c>
      <c r="D11441" s="19" t="s">
        <v>37</v>
      </c>
      <c r="E11441" s="19" t="s">
        <v>26</v>
      </c>
      <c r="F11441" s="21">
        <v>3.0</v>
      </c>
      <c r="G11441" s="22">
        <v>72607.0</v>
      </c>
      <c r="H11441" s="15" t="str">
        <f t="shared" si="2"/>
        <v>High Range</v>
      </c>
      <c r="I11441" s="22">
        <v>93345.0</v>
      </c>
      <c r="J11441" s="23">
        <f t="shared" si="3"/>
        <v>0.7778349135</v>
      </c>
      <c r="K11441" s="24" t="str">
        <f t="shared" si="4"/>
        <v>Target Not Meet</v>
      </c>
    </row>
    <row r="11442" ht="22.5" customHeight="1">
      <c r="A11442" s="18">
        <v>45822.0</v>
      </c>
      <c r="B11442" s="19" t="str">
        <f t="shared" si="1"/>
        <v>Jun</v>
      </c>
      <c r="C11442" s="20" t="s">
        <v>13</v>
      </c>
      <c r="D11442" s="19" t="s">
        <v>37</v>
      </c>
      <c r="E11442" s="19" t="s">
        <v>34</v>
      </c>
      <c r="F11442" s="21">
        <v>4.0</v>
      </c>
      <c r="G11442" s="22">
        <v>125876.0</v>
      </c>
      <c r="H11442" s="15" t="str">
        <f t="shared" si="2"/>
        <v>Very High Range</v>
      </c>
      <c r="I11442" s="22">
        <v>159221.0</v>
      </c>
      <c r="J11442" s="23">
        <f t="shared" si="3"/>
        <v>0.7905741077</v>
      </c>
      <c r="K11442" s="24" t="str">
        <f t="shared" si="4"/>
        <v>Target Not Meet</v>
      </c>
    </row>
    <row r="11443" ht="22.5" customHeight="1">
      <c r="A11443" s="18">
        <v>45822.0</v>
      </c>
      <c r="B11443" s="19" t="str">
        <f t="shared" si="1"/>
        <v>Jun</v>
      </c>
      <c r="C11443" s="20" t="s">
        <v>13</v>
      </c>
      <c r="D11443" s="19" t="s">
        <v>29</v>
      </c>
      <c r="E11443" s="19" t="s">
        <v>63</v>
      </c>
      <c r="F11443" s="21">
        <v>5.0</v>
      </c>
      <c r="G11443" s="22">
        <v>115802.0</v>
      </c>
      <c r="H11443" s="15" t="str">
        <f t="shared" si="2"/>
        <v>Very High Range</v>
      </c>
      <c r="I11443" s="22">
        <v>126507.0</v>
      </c>
      <c r="J11443" s="23">
        <f t="shared" si="3"/>
        <v>0.9153801766</v>
      </c>
      <c r="K11443" s="24" t="str">
        <f t="shared" si="4"/>
        <v>Target Not Meet</v>
      </c>
    </row>
    <row r="11444" ht="22.5" customHeight="1">
      <c r="A11444" s="18">
        <v>45822.0</v>
      </c>
      <c r="B11444" s="19" t="str">
        <f t="shared" si="1"/>
        <v>Jun</v>
      </c>
      <c r="C11444" s="20" t="s">
        <v>13</v>
      </c>
      <c r="D11444" s="19" t="s">
        <v>29</v>
      </c>
      <c r="E11444" s="19" t="s">
        <v>26</v>
      </c>
      <c r="F11444" s="21">
        <v>4.0</v>
      </c>
      <c r="G11444" s="22">
        <v>83810.0</v>
      </c>
      <c r="H11444" s="15" t="str">
        <f t="shared" si="2"/>
        <v>High Range</v>
      </c>
      <c r="I11444" s="22">
        <v>97591.0</v>
      </c>
      <c r="J11444" s="23">
        <f t="shared" si="3"/>
        <v>0.8587882079</v>
      </c>
      <c r="K11444" s="24" t="str">
        <f t="shared" si="4"/>
        <v>Target Not Meet</v>
      </c>
    </row>
    <row r="11445" ht="22.5" customHeight="1">
      <c r="A11445" s="18">
        <v>45822.0</v>
      </c>
      <c r="B11445" s="19" t="str">
        <f t="shared" si="1"/>
        <v>Jun</v>
      </c>
      <c r="C11445" s="20" t="s">
        <v>13</v>
      </c>
      <c r="D11445" s="19" t="s">
        <v>18</v>
      </c>
      <c r="E11445" s="19" t="s">
        <v>9</v>
      </c>
      <c r="F11445" s="21">
        <v>5.0</v>
      </c>
      <c r="G11445" s="22">
        <v>111189.0</v>
      </c>
      <c r="H11445" s="15" t="str">
        <f t="shared" si="2"/>
        <v>Very High Range</v>
      </c>
      <c r="I11445" s="22">
        <v>87263.0</v>
      </c>
      <c r="J11445" s="23">
        <f t="shared" si="3"/>
        <v>1.274182643</v>
      </c>
      <c r="K11445" s="24" t="str">
        <f t="shared" si="4"/>
        <v>Over Achived</v>
      </c>
    </row>
    <row r="11446" ht="22.5" customHeight="1">
      <c r="A11446" s="18">
        <v>45822.0</v>
      </c>
      <c r="B11446" s="19" t="str">
        <f t="shared" si="1"/>
        <v>Jun</v>
      </c>
      <c r="C11446" s="20" t="s">
        <v>13</v>
      </c>
      <c r="D11446" s="19" t="s">
        <v>18</v>
      </c>
      <c r="E11446" s="19" t="s">
        <v>19</v>
      </c>
      <c r="F11446" s="21">
        <v>3.0</v>
      </c>
      <c r="G11446" s="22">
        <v>62783.0</v>
      </c>
      <c r="H11446" s="15" t="str">
        <f t="shared" si="2"/>
        <v>Medium Range</v>
      </c>
      <c r="I11446" s="22">
        <v>49842.0</v>
      </c>
      <c r="J11446" s="23">
        <f t="shared" si="3"/>
        <v>1.259640464</v>
      </c>
      <c r="K11446" s="24" t="str">
        <f t="shared" si="4"/>
        <v>Over Achived</v>
      </c>
    </row>
    <row r="11447" ht="22.5" customHeight="1">
      <c r="A11447" s="18">
        <v>45822.0</v>
      </c>
      <c r="B11447" s="19" t="str">
        <f t="shared" si="1"/>
        <v>Jun</v>
      </c>
      <c r="C11447" s="20" t="s">
        <v>13</v>
      </c>
      <c r="D11447" s="19" t="s">
        <v>18</v>
      </c>
      <c r="E11447" s="19" t="s">
        <v>26</v>
      </c>
      <c r="F11447" s="21">
        <v>3.0</v>
      </c>
      <c r="G11447" s="22">
        <v>89902.0</v>
      </c>
      <c r="H11447" s="15" t="str">
        <f t="shared" si="2"/>
        <v>High Range</v>
      </c>
      <c r="I11447" s="22">
        <v>76806.0</v>
      </c>
      <c r="J11447" s="23">
        <f t="shared" si="3"/>
        <v>1.170507512</v>
      </c>
      <c r="K11447" s="24" t="str">
        <f t="shared" si="4"/>
        <v>Over Achived</v>
      </c>
    </row>
    <row r="11448" ht="22.5" customHeight="1">
      <c r="A11448" s="18">
        <v>45822.0</v>
      </c>
      <c r="B11448" s="19" t="str">
        <f t="shared" si="1"/>
        <v>Jun</v>
      </c>
      <c r="C11448" s="20" t="s">
        <v>13</v>
      </c>
      <c r="D11448" s="19" t="s">
        <v>14</v>
      </c>
      <c r="E11448" s="19" t="s">
        <v>9</v>
      </c>
      <c r="F11448" s="21">
        <v>5.0</v>
      </c>
      <c r="G11448" s="22">
        <v>108909.0</v>
      </c>
      <c r="H11448" s="15" t="str">
        <f t="shared" si="2"/>
        <v>Very High Range</v>
      </c>
      <c r="I11448" s="22">
        <v>80678.0</v>
      </c>
      <c r="J11448" s="23">
        <f t="shared" si="3"/>
        <v>1.349921912</v>
      </c>
      <c r="K11448" s="24" t="str">
        <f t="shared" si="4"/>
        <v>Over Achived</v>
      </c>
    </row>
    <row r="11449" ht="22.5" customHeight="1">
      <c r="A11449" s="18">
        <v>45822.0</v>
      </c>
      <c r="B11449" s="19" t="str">
        <f t="shared" si="1"/>
        <v>Jun</v>
      </c>
      <c r="C11449" s="20" t="s">
        <v>13</v>
      </c>
      <c r="D11449" s="19" t="s">
        <v>14</v>
      </c>
      <c r="E11449" s="19" t="s">
        <v>34</v>
      </c>
      <c r="F11449" s="21">
        <v>5.0</v>
      </c>
      <c r="G11449" s="22">
        <v>102899.0</v>
      </c>
      <c r="H11449" s="15" t="str">
        <f t="shared" si="2"/>
        <v>Very High Range</v>
      </c>
      <c r="I11449" s="22">
        <v>79506.0</v>
      </c>
      <c r="J11449" s="23">
        <f t="shared" si="3"/>
        <v>1.294229366</v>
      </c>
      <c r="K11449" s="24" t="str">
        <f t="shared" si="4"/>
        <v>Over Achived</v>
      </c>
    </row>
    <row r="11450" ht="22.5" customHeight="1">
      <c r="A11450" s="18">
        <v>45822.0</v>
      </c>
      <c r="B11450" s="19" t="str">
        <f t="shared" si="1"/>
        <v>Jun</v>
      </c>
      <c r="C11450" s="20" t="s">
        <v>13</v>
      </c>
      <c r="D11450" s="19" t="s">
        <v>14</v>
      </c>
      <c r="E11450" s="19" t="s">
        <v>9</v>
      </c>
      <c r="F11450" s="21">
        <v>5.0</v>
      </c>
      <c r="G11450" s="22">
        <v>101390.0</v>
      </c>
      <c r="H11450" s="15" t="str">
        <f t="shared" si="2"/>
        <v>Very High Range</v>
      </c>
      <c r="I11450" s="22">
        <v>77866.0</v>
      </c>
      <c r="J11450" s="23">
        <f t="shared" si="3"/>
        <v>1.302108751</v>
      </c>
      <c r="K11450" s="24" t="str">
        <f t="shared" si="4"/>
        <v>Over Achived</v>
      </c>
    </row>
    <row r="11451" ht="22.5" customHeight="1">
      <c r="A11451" s="18">
        <v>45822.0</v>
      </c>
      <c r="B11451" s="19" t="str">
        <f t="shared" si="1"/>
        <v>Jun</v>
      </c>
      <c r="C11451" s="20" t="s">
        <v>13</v>
      </c>
      <c r="D11451" s="19" t="s">
        <v>169</v>
      </c>
      <c r="E11451" s="19" t="s">
        <v>23</v>
      </c>
      <c r="F11451" s="21">
        <v>2.0</v>
      </c>
      <c r="G11451" s="22">
        <v>65848.0</v>
      </c>
      <c r="H11451" s="15" t="str">
        <f t="shared" si="2"/>
        <v>Medium Range</v>
      </c>
      <c r="I11451" s="22">
        <v>75654.0</v>
      </c>
      <c r="J11451" s="23">
        <f t="shared" si="3"/>
        <v>0.8703835884</v>
      </c>
      <c r="K11451" s="24" t="str">
        <f t="shared" si="4"/>
        <v>Target Not Meet</v>
      </c>
    </row>
    <row r="11452" ht="22.5" customHeight="1">
      <c r="A11452" s="18">
        <v>45822.0</v>
      </c>
      <c r="B11452" s="19" t="str">
        <f t="shared" si="1"/>
        <v>Jun</v>
      </c>
      <c r="C11452" s="20" t="s">
        <v>13</v>
      </c>
      <c r="D11452" s="19" t="s">
        <v>29</v>
      </c>
      <c r="E11452" s="19" t="s">
        <v>23</v>
      </c>
      <c r="F11452" s="21">
        <v>3.0</v>
      </c>
      <c r="G11452" s="22">
        <v>62096.0</v>
      </c>
      <c r="H11452" s="15" t="str">
        <f t="shared" si="2"/>
        <v>Medium Range</v>
      </c>
      <c r="I11452" s="22">
        <v>77534.0</v>
      </c>
      <c r="J11452" s="23">
        <f t="shared" si="3"/>
        <v>0.8008873526</v>
      </c>
      <c r="K11452" s="24" t="str">
        <f t="shared" si="4"/>
        <v>Target Not Meet</v>
      </c>
    </row>
    <row r="11453" ht="22.5" customHeight="1">
      <c r="A11453" s="18">
        <v>45822.0</v>
      </c>
      <c r="B11453" s="19" t="str">
        <f t="shared" si="1"/>
        <v>Jun</v>
      </c>
      <c r="C11453" s="20" t="s">
        <v>57</v>
      </c>
      <c r="D11453" s="19" t="s">
        <v>58</v>
      </c>
      <c r="E11453" s="19" t="s">
        <v>9</v>
      </c>
      <c r="F11453" s="21">
        <v>3.0</v>
      </c>
      <c r="G11453" s="22">
        <v>86504.0</v>
      </c>
      <c r="H11453" s="15" t="str">
        <f t="shared" si="2"/>
        <v>High Range</v>
      </c>
      <c r="I11453" s="22">
        <v>80479.0</v>
      </c>
      <c r="J11453" s="23">
        <f t="shared" si="3"/>
        <v>1.07486425</v>
      </c>
      <c r="K11453" s="24" t="str">
        <f t="shared" si="4"/>
        <v>Over Achived</v>
      </c>
    </row>
    <row r="11454" ht="22.5" customHeight="1">
      <c r="A11454" s="18">
        <v>45822.0</v>
      </c>
      <c r="B11454" s="19" t="str">
        <f t="shared" si="1"/>
        <v>Jun</v>
      </c>
      <c r="C11454" s="20" t="s">
        <v>57</v>
      </c>
      <c r="D11454" s="19" t="s">
        <v>71</v>
      </c>
      <c r="E11454" s="19" t="s">
        <v>34</v>
      </c>
      <c r="F11454" s="21">
        <v>3.0</v>
      </c>
      <c r="G11454" s="22">
        <v>87386.0</v>
      </c>
      <c r="H11454" s="15" t="str">
        <f t="shared" si="2"/>
        <v>High Range</v>
      </c>
      <c r="I11454" s="22">
        <v>92015.0</v>
      </c>
      <c r="J11454" s="23">
        <f t="shared" si="3"/>
        <v>0.9496929848</v>
      </c>
      <c r="K11454" s="24" t="str">
        <f t="shared" si="4"/>
        <v>Target Not Meet</v>
      </c>
    </row>
    <row r="11455" ht="22.5" customHeight="1">
      <c r="A11455" s="18">
        <v>45822.0</v>
      </c>
      <c r="B11455" s="19" t="str">
        <f t="shared" si="1"/>
        <v>Jun</v>
      </c>
      <c r="C11455" s="20" t="s">
        <v>57</v>
      </c>
      <c r="D11455" s="19" t="s">
        <v>58</v>
      </c>
      <c r="E11455" s="19" t="s">
        <v>9</v>
      </c>
      <c r="F11455" s="21">
        <v>3.0</v>
      </c>
      <c r="G11455" s="22">
        <v>95988.0</v>
      </c>
      <c r="H11455" s="15" t="str">
        <f t="shared" si="2"/>
        <v>Very High Range</v>
      </c>
      <c r="I11455" s="22">
        <v>90323.0</v>
      </c>
      <c r="J11455" s="23">
        <f t="shared" si="3"/>
        <v>1.062719352</v>
      </c>
      <c r="K11455" s="24" t="str">
        <f t="shared" si="4"/>
        <v>Over Achived</v>
      </c>
    </row>
    <row r="11456" ht="22.5" customHeight="1">
      <c r="A11456" s="18">
        <v>45822.0</v>
      </c>
      <c r="B11456" s="19" t="str">
        <f t="shared" si="1"/>
        <v>Jun</v>
      </c>
      <c r="C11456" s="20" t="s">
        <v>57</v>
      </c>
      <c r="D11456" s="19" t="s">
        <v>85</v>
      </c>
      <c r="E11456" s="19" t="s">
        <v>9</v>
      </c>
      <c r="F11456" s="21">
        <v>3.0</v>
      </c>
      <c r="G11456" s="22">
        <v>83548.0</v>
      </c>
      <c r="H11456" s="15" t="str">
        <f t="shared" si="2"/>
        <v>High Range</v>
      </c>
      <c r="I11456" s="22">
        <v>106554.0</v>
      </c>
      <c r="J11456" s="23">
        <f t="shared" si="3"/>
        <v>0.7840906958</v>
      </c>
      <c r="K11456" s="24" t="str">
        <f t="shared" si="4"/>
        <v>Target Not Meet</v>
      </c>
    </row>
    <row r="11457" ht="22.5" customHeight="1">
      <c r="A11457" s="18">
        <v>45822.0</v>
      </c>
      <c r="B11457" s="19" t="str">
        <f t="shared" si="1"/>
        <v>Jun</v>
      </c>
      <c r="C11457" s="20" t="s">
        <v>57</v>
      </c>
      <c r="D11457" s="19" t="s">
        <v>85</v>
      </c>
      <c r="E11457" s="19" t="s">
        <v>34</v>
      </c>
      <c r="F11457" s="21">
        <v>4.0</v>
      </c>
      <c r="G11457" s="22">
        <v>73421.0</v>
      </c>
      <c r="H11457" s="15" t="str">
        <f t="shared" si="2"/>
        <v>High Range</v>
      </c>
      <c r="I11457" s="22">
        <v>87289.0</v>
      </c>
      <c r="J11457" s="23">
        <f t="shared" si="3"/>
        <v>0.8411254568</v>
      </c>
      <c r="K11457" s="24" t="str">
        <f t="shared" si="4"/>
        <v>Target Not Meet</v>
      </c>
    </row>
    <row r="11458" ht="22.5" customHeight="1">
      <c r="A11458" s="18">
        <v>45822.0</v>
      </c>
      <c r="B11458" s="19" t="str">
        <f t="shared" si="1"/>
        <v>Jun</v>
      </c>
      <c r="C11458" s="20" t="s">
        <v>57</v>
      </c>
      <c r="D11458" s="19" t="s">
        <v>80</v>
      </c>
      <c r="E11458" s="19" t="s">
        <v>63</v>
      </c>
      <c r="F11458" s="21">
        <v>1.0</v>
      </c>
      <c r="G11458" s="22">
        <v>37293.0</v>
      </c>
      <c r="H11458" s="15" t="str">
        <f t="shared" si="2"/>
        <v>Base Range</v>
      </c>
      <c r="I11458" s="22">
        <v>47745.0</v>
      </c>
      <c r="J11458" s="23">
        <f t="shared" si="3"/>
        <v>0.7810870248</v>
      </c>
      <c r="K11458" s="24" t="str">
        <f t="shared" si="4"/>
        <v>Target Not Meet</v>
      </c>
    </row>
    <row r="11459" ht="22.5" customHeight="1">
      <c r="A11459" s="18">
        <v>45822.0</v>
      </c>
      <c r="B11459" s="19" t="str">
        <f t="shared" si="1"/>
        <v>Jun</v>
      </c>
      <c r="C11459" s="20" t="s">
        <v>57</v>
      </c>
      <c r="D11459" s="19" t="s">
        <v>80</v>
      </c>
      <c r="E11459" s="19" t="s">
        <v>34</v>
      </c>
      <c r="F11459" s="21">
        <v>3.0</v>
      </c>
      <c r="G11459" s="22">
        <v>93332.0</v>
      </c>
      <c r="H11459" s="15" t="str">
        <f t="shared" si="2"/>
        <v>Very High Range</v>
      </c>
      <c r="I11459" s="22">
        <v>118226.0</v>
      </c>
      <c r="J11459" s="23">
        <f t="shared" si="3"/>
        <v>0.7894371796</v>
      </c>
      <c r="K11459" s="24" t="str">
        <f t="shared" si="4"/>
        <v>Target Not Meet</v>
      </c>
    </row>
    <row r="11460" ht="22.5" customHeight="1">
      <c r="A11460" s="18">
        <v>45822.0</v>
      </c>
      <c r="B11460" s="19" t="str">
        <f t="shared" si="1"/>
        <v>Jun</v>
      </c>
      <c r="C11460" s="20" t="s">
        <v>57</v>
      </c>
      <c r="D11460" s="19" t="s">
        <v>80</v>
      </c>
      <c r="E11460" s="19" t="s">
        <v>23</v>
      </c>
      <c r="F11460" s="21">
        <v>1.0</v>
      </c>
      <c r="G11460" s="22">
        <v>49937.0</v>
      </c>
      <c r="H11460" s="15" t="str">
        <f t="shared" si="2"/>
        <v>Base Range</v>
      </c>
      <c r="I11460" s="22">
        <v>52966.0</v>
      </c>
      <c r="J11460" s="23">
        <f t="shared" si="3"/>
        <v>0.9428123702</v>
      </c>
      <c r="K11460" s="24" t="str">
        <f t="shared" si="4"/>
        <v>Target Not Meet</v>
      </c>
    </row>
    <row r="11461" ht="22.5" customHeight="1">
      <c r="A11461" s="18">
        <v>45822.0</v>
      </c>
      <c r="B11461" s="19" t="str">
        <f t="shared" si="1"/>
        <v>Jun</v>
      </c>
      <c r="C11461" s="20" t="s">
        <v>57</v>
      </c>
      <c r="D11461" s="19" t="s">
        <v>80</v>
      </c>
      <c r="E11461" s="19" t="s">
        <v>38</v>
      </c>
      <c r="F11461" s="21">
        <v>2.0</v>
      </c>
      <c r="G11461" s="22">
        <v>59922.0</v>
      </c>
      <c r="H11461" s="15" t="str">
        <f t="shared" si="2"/>
        <v>Medium Range</v>
      </c>
      <c r="I11461" s="22">
        <v>68811.0</v>
      </c>
      <c r="J11461" s="23">
        <f t="shared" si="3"/>
        <v>0.8708200724</v>
      </c>
      <c r="K11461" s="24" t="str">
        <f t="shared" si="4"/>
        <v>Target Not Meet</v>
      </c>
    </row>
    <row r="11462" ht="22.5" customHeight="1">
      <c r="A11462" s="18">
        <v>45822.0</v>
      </c>
      <c r="B11462" s="19" t="str">
        <f t="shared" si="1"/>
        <v>Jun</v>
      </c>
      <c r="C11462" s="20" t="s">
        <v>57</v>
      </c>
      <c r="D11462" s="19" t="s">
        <v>58</v>
      </c>
      <c r="E11462" s="19" t="s">
        <v>19</v>
      </c>
      <c r="F11462" s="21">
        <v>2.0</v>
      </c>
      <c r="G11462" s="22">
        <v>50335.0</v>
      </c>
      <c r="H11462" s="15" t="str">
        <f t="shared" si="2"/>
        <v>Medium Range</v>
      </c>
      <c r="I11462" s="22">
        <v>43482.0</v>
      </c>
      <c r="J11462" s="23">
        <f t="shared" si="3"/>
        <v>1.157605446</v>
      </c>
      <c r="K11462" s="24" t="str">
        <f t="shared" si="4"/>
        <v>Over Achived</v>
      </c>
    </row>
    <row r="11463" ht="22.5" customHeight="1">
      <c r="A11463" s="18">
        <v>45822.0</v>
      </c>
      <c r="B11463" s="19" t="str">
        <f t="shared" si="1"/>
        <v>Jun</v>
      </c>
      <c r="C11463" s="20" t="s">
        <v>57</v>
      </c>
      <c r="D11463" s="19" t="s">
        <v>80</v>
      </c>
      <c r="E11463" s="19" t="s">
        <v>63</v>
      </c>
      <c r="F11463" s="21">
        <v>1.0</v>
      </c>
      <c r="G11463" s="22">
        <v>35416.0</v>
      </c>
      <c r="H11463" s="15" t="str">
        <f t="shared" si="2"/>
        <v>Base Range</v>
      </c>
      <c r="I11463" s="22">
        <v>41188.0</v>
      </c>
      <c r="J11463" s="23">
        <f t="shared" si="3"/>
        <v>0.8598620958</v>
      </c>
      <c r="K11463" s="24" t="str">
        <f t="shared" si="4"/>
        <v>Target Not Meet</v>
      </c>
    </row>
    <row r="11464" ht="22.5" customHeight="1">
      <c r="A11464" s="18">
        <v>45822.0</v>
      </c>
      <c r="B11464" s="19" t="str">
        <f t="shared" si="1"/>
        <v>Jun</v>
      </c>
      <c r="C11464" s="20" t="s">
        <v>13</v>
      </c>
      <c r="D11464" s="19" t="s">
        <v>14</v>
      </c>
      <c r="E11464" s="19" t="s">
        <v>26</v>
      </c>
      <c r="F11464" s="21">
        <v>3.0</v>
      </c>
      <c r="G11464" s="22">
        <v>74534.0</v>
      </c>
      <c r="H11464" s="15" t="str">
        <f t="shared" si="2"/>
        <v>High Range</v>
      </c>
      <c r="I11464" s="22">
        <v>69374.0</v>
      </c>
      <c r="J11464" s="23">
        <f t="shared" si="3"/>
        <v>1.074379451</v>
      </c>
      <c r="K11464" s="24" t="str">
        <f t="shared" si="4"/>
        <v>Over Achived</v>
      </c>
    </row>
    <row r="11465" ht="22.5" customHeight="1">
      <c r="A11465" s="18">
        <v>45822.0</v>
      </c>
      <c r="B11465" s="19" t="str">
        <f t="shared" si="1"/>
        <v>Jun</v>
      </c>
      <c r="C11465" s="20" t="s">
        <v>57</v>
      </c>
      <c r="D11465" s="19" t="s">
        <v>71</v>
      </c>
      <c r="E11465" s="19" t="s">
        <v>38</v>
      </c>
      <c r="F11465" s="21">
        <v>2.0</v>
      </c>
      <c r="G11465" s="22">
        <v>58699.0</v>
      </c>
      <c r="H11465" s="15" t="str">
        <f t="shared" si="2"/>
        <v>Medium Range</v>
      </c>
      <c r="I11465" s="22">
        <v>68631.0</v>
      </c>
      <c r="J11465" s="23">
        <f t="shared" si="3"/>
        <v>0.8552840553</v>
      </c>
      <c r="K11465" s="24" t="str">
        <f t="shared" si="4"/>
        <v>Target Not Meet</v>
      </c>
    </row>
    <row r="11466" ht="22.5" customHeight="1">
      <c r="A11466" s="18">
        <v>45822.0</v>
      </c>
      <c r="B11466" s="19" t="str">
        <f t="shared" si="1"/>
        <v>Jun</v>
      </c>
      <c r="C11466" s="20" t="s">
        <v>57</v>
      </c>
      <c r="D11466" s="19" t="s">
        <v>71</v>
      </c>
      <c r="E11466" s="19" t="s">
        <v>38</v>
      </c>
      <c r="F11466" s="21">
        <v>2.0</v>
      </c>
      <c r="G11466" s="22">
        <v>57344.0</v>
      </c>
      <c r="H11466" s="15" t="str">
        <f t="shared" si="2"/>
        <v>Medium Range</v>
      </c>
      <c r="I11466" s="22">
        <v>62678.0</v>
      </c>
      <c r="J11466" s="23">
        <f t="shared" si="3"/>
        <v>0.9148983694</v>
      </c>
      <c r="K11466" s="24" t="str">
        <f t="shared" si="4"/>
        <v>Target Not Meet</v>
      </c>
    </row>
    <row r="11467" ht="22.5" customHeight="1">
      <c r="A11467" s="18">
        <v>45822.0</v>
      </c>
      <c r="B11467" s="19" t="str">
        <f t="shared" si="1"/>
        <v>Jun</v>
      </c>
      <c r="C11467" s="20" t="s">
        <v>57</v>
      </c>
      <c r="D11467" s="25" t="s">
        <v>62</v>
      </c>
      <c r="E11467" s="19" t="s">
        <v>19</v>
      </c>
      <c r="F11467" s="21">
        <v>2.0</v>
      </c>
      <c r="G11467" s="22">
        <v>56100.0</v>
      </c>
      <c r="H11467" s="15" t="str">
        <f t="shared" si="2"/>
        <v>Medium Range</v>
      </c>
      <c r="I11467" s="22">
        <v>41310.0</v>
      </c>
      <c r="J11467" s="23">
        <f t="shared" si="3"/>
        <v>1.358024691</v>
      </c>
      <c r="K11467" s="24" t="str">
        <f t="shared" si="4"/>
        <v>Over Achived</v>
      </c>
    </row>
    <row r="11468" ht="22.5" customHeight="1">
      <c r="A11468" s="18">
        <v>45822.0</v>
      </c>
      <c r="B11468" s="19" t="str">
        <f t="shared" si="1"/>
        <v>Jun</v>
      </c>
      <c r="C11468" s="20" t="s">
        <v>57</v>
      </c>
      <c r="D11468" s="25" t="s">
        <v>62</v>
      </c>
      <c r="E11468" s="19" t="s">
        <v>23</v>
      </c>
      <c r="F11468" s="21">
        <v>1.0</v>
      </c>
      <c r="G11468" s="22">
        <v>48010.0</v>
      </c>
      <c r="H11468" s="15" t="str">
        <f t="shared" si="2"/>
        <v>Base Range</v>
      </c>
      <c r="I11468" s="22">
        <v>42860.0</v>
      </c>
      <c r="J11468" s="23">
        <f t="shared" si="3"/>
        <v>1.120158656</v>
      </c>
      <c r="K11468" s="24" t="str">
        <f t="shared" si="4"/>
        <v>Over Achived</v>
      </c>
    </row>
    <row r="11469" ht="22.5" customHeight="1">
      <c r="A11469" s="18">
        <v>45822.0</v>
      </c>
      <c r="B11469" s="19" t="str">
        <f t="shared" si="1"/>
        <v>Jun</v>
      </c>
      <c r="C11469" s="20" t="s">
        <v>57</v>
      </c>
      <c r="D11469" s="25" t="s">
        <v>62</v>
      </c>
      <c r="E11469" s="19" t="s">
        <v>38</v>
      </c>
      <c r="F11469" s="21">
        <v>2.0</v>
      </c>
      <c r="G11469" s="22">
        <v>61625.0</v>
      </c>
      <c r="H11469" s="15" t="str">
        <f t="shared" si="2"/>
        <v>Medium Range</v>
      </c>
      <c r="I11469" s="22">
        <v>52838.0</v>
      </c>
      <c r="J11469" s="23">
        <f t="shared" si="3"/>
        <v>1.166300768</v>
      </c>
      <c r="K11469" s="24" t="str">
        <f t="shared" si="4"/>
        <v>Over Achived</v>
      </c>
    </row>
    <row r="11470" ht="22.5" customHeight="1">
      <c r="A11470" s="18">
        <v>45822.0</v>
      </c>
      <c r="B11470" s="19" t="str">
        <f t="shared" si="1"/>
        <v>Jun</v>
      </c>
      <c r="C11470" s="20" t="s">
        <v>57</v>
      </c>
      <c r="D11470" s="19" t="s">
        <v>71</v>
      </c>
      <c r="E11470" s="19" t="s">
        <v>38</v>
      </c>
      <c r="F11470" s="21">
        <v>3.0</v>
      </c>
      <c r="G11470" s="22">
        <v>66858.0</v>
      </c>
      <c r="H11470" s="15" t="str">
        <f t="shared" si="2"/>
        <v>Medium Range</v>
      </c>
      <c r="I11470" s="22">
        <v>74505.0</v>
      </c>
      <c r="J11470" s="23">
        <f t="shared" si="3"/>
        <v>0.8973625931</v>
      </c>
      <c r="K11470" s="24" t="str">
        <f t="shared" si="4"/>
        <v>Target Not Meet</v>
      </c>
    </row>
    <row r="11471" ht="22.5" customHeight="1">
      <c r="A11471" s="18">
        <v>45822.0</v>
      </c>
      <c r="B11471" s="19" t="str">
        <f t="shared" si="1"/>
        <v>Jun</v>
      </c>
      <c r="C11471" s="20" t="s">
        <v>13</v>
      </c>
      <c r="D11471" s="19" t="s">
        <v>14</v>
      </c>
      <c r="E11471" s="19" t="s">
        <v>26</v>
      </c>
      <c r="F11471" s="21">
        <v>3.0</v>
      </c>
      <c r="G11471" s="22">
        <v>92444.0</v>
      </c>
      <c r="H11471" s="15" t="str">
        <f t="shared" si="2"/>
        <v>Very High Range</v>
      </c>
      <c r="I11471" s="22">
        <v>74252.0</v>
      </c>
      <c r="J11471" s="23">
        <f t="shared" si="3"/>
        <v>1.245003502</v>
      </c>
      <c r="K11471" s="24" t="str">
        <f t="shared" si="4"/>
        <v>Over Achived</v>
      </c>
    </row>
    <row r="11472" ht="22.5" customHeight="1">
      <c r="A11472" s="18">
        <v>45822.0</v>
      </c>
      <c r="B11472" s="19" t="str">
        <f t="shared" si="1"/>
        <v>Jun</v>
      </c>
      <c r="C11472" s="20" t="s">
        <v>13</v>
      </c>
      <c r="D11472" s="19" t="s">
        <v>29</v>
      </c>
      <c r="E11472" s="19" t="s">
        <v>34</v>
      </c>
      <c r="F11472" s="21">
        <v>5.0</v>
      </c>
      <c r="G11472" s="22">
        <v>117279.0</v>
      </c>
      <c r="H11472" s="15" t="str">
        <f t="shared" si="2"/>
        <v>Very High Range</v>
      </c>
      <c r="I11472" s="22">
        <v>133079.0</v>
      </c>
      <c r="J11472" s="23">
        <f t="shared" si="3"/>
        <v>0.8812735293</v>
      </c>
      <c r="K11472" s="24" t="str">
        <f t="shared" si="4"/>
        <v>Target Not Meet</v>
      </c>
    </row>
    <row r="11473" ht="22.5" customHeight="1">
      <c r="A11473" s="18">
        <v>45822.0</v>
      </c>
      <c r="B11473" s="19" t="str">
        <f t="shared" si="1"/>
        <v>Jun</v>
      </c>
      <c r="C11473" s="20" t="s">
        <v>92</v>
      </c>
      <c r="D11473" s="19" t="s">
        <v>93</v>
      </c>
      <c r="E11473" s="19" t="s">
        <v>26</v>
      </c>
      <c r="F11473" s="21">
        <v>4.0</v>
      </c>
      <c r="G11473" s="22">
        <v>126281.0</v>
      </c>
      <c r="H11473" s="15" t="str">
        <f t="shared" si="2"/>
        <v>Very High Range</v>
      </c>
      <c r="I11473" s="22">
        <v>142368.0</v>
      </c>
      <c r="J11473" s="23">
        <f t="shared" si="3"/>
        <v>0.887004102</v>
      </c>
      <c r="K11473" s="24" t="str">
        <f t="shared" si="4"/>
        <v>Target Not Meet</v>
      </c>
    </row>
    <row r="11474" ht="22.5" customHeight="1">
      <c r="A11474" s="18">
        <v>45822.0</v>
      </c>
      <c r="B11474" s="19" t="str">
        <f t="shared" si="1"/>
        <v>Jun</v>
      </c>
      <c r="C11474" s="20" t="s">
        <v>7</v>
      </c>
      <c r="D11474" s="19" t="s">
        <v>131</v>
      </c>
      <c r="E11474" s="19" t="s">
        <v>26</v>
      </c>
      <c r="F11474" s="21">
        <v>10.0</v>
      </c>
      <c r="G11474" s="22">
        <v>256559.0</v>
      </c>
      <c r="H11474" s="15" t="str">
        <f t="shared" si="2"/>
        <v>Very High Range</v>
      </c>
      <c r="I11474" s="22">
        <v>184529.0</v>
      </c>
      <c r="J11474" s="23">
        <f t="shared" si="3"/>
        <v>1.390345149</v>
      </c>
      <c r="K11474" s="24" t="str">
        <f t="shared" si="4"/>
        <v>Over Achived</v>
      </c>
    </row>
    <row r="11475" ht="22.5" customHeight="1">
      <c r="A11475" s="18">
        <v>45822.0</v>
      </c>
      <c r="B11475" s="19" t="str">
        <f t="shared" si="1"/>
        <v>Jun</v>
      </c>
      <c r="C11475" s="20" t="s">
        <v>7</v>
      </c>
      <c r="D11475" s="19" t="s">
        <v>126</v>
      </c>
      <c r="E11475" s="19" t="s">
        <v>63</v>
      </c>
      <c r="F11475" s="21">
        <v>3.0</v>
      </c>
      <c r="G11475" s="22">
        <v>91286.0</v>
      </c>
      <c r="H11475" s="15" t="str">
        <f t="shared" si="2"/>
        <v>Very High Range</v>
      </c>
      <c r="I11475" s="22">
        <v>63929.0</v>
      </c>
      <c r="J11475" s="23">
        <f t="shared" si="3"/>
        <v>1.427927857</v>
      </c>
      <c r="K11475" s="24" t="str">
        <f t="shared" si="4"/>
        <v>Over Achived</v>
      </c>
    </row>
    <row r="11476" ht="22.5" customHeight="1">
      <c r="A11476" s="18">
        <v>45822.0</v>
      </c>
      <c r="B11476" s="19" t="str">
        <f t="shared" si="1"/>
        <v>Jun</v>
      </c>
      <c r="C11476" s="20" t="s">
        <v>7</v>
      </c>
      <c r="D11476" s="19" t="s">
        <v>126</v>
      </c>
      <c r="E11476" s="19" t="s">
        <v>23</v>
      </c>
      <c r="F11476" s="21">
        <v>5.0</v>
      </c>
      <c r="G11476" s="22">
        <v>115478.0</v>
      </c>
      <c r="H11476" s="15" t="str">
        <f t="shared" si="2"/>
        <v>Very High Range</v>
      </c>
      <c r="I11476" s="22">
        <v>96527.0</v>
      </c>
      <c r="J11476" s="23">
        <f t="shared" si="3"/>
        <v>1.196328488</v>
      </c>
      <c r="K11476" s="24" t="str">
        <f t="shared" si="4"/>
        <v>Over Achived</v>
      </c>
    </row>
    <row r="11477" ht="22.5" customHeight="1">
      <c r="A11477" s="18">
        <v>45822.0</v>
      </c>
      <c r="B11477" s="19" t="str">
        <f t="shared" si="1"/>
        <v>Jun</v>
      </c>
      <c r="C11477" s="20" t="s">
        <v>7</v>
      </c>
      <c r="D11477" s="19" t="s">
        <v>126</v>
      </c>
      <c r="E11477" s="19" t="s">
        <v>38</v>
      </c>
      <c r="F11477" s="21">
        <v>6.0</v>
      </c>
      <c r="G11477" s="22">
        <v>142774.0</v>
      </c>
      <c r="H11477" s="15" t="str">
        <f t="shared" si="2"/>
        <v>Very High Range</v>
      </c>
      <c r="I11477" s="22">
        <v>104192.0</v>
      </c>
      <c r="J11477" s="23">
        <f t="shared" si="3"/>
        <v>1.370297144</v>
      </c>
      <c r="K11477" s="24" t="str">
        <f t="shared" si="4"/>
        <v>Over Achived</v>
      </c>
    </row>
    <row r="11478" ht="22.5" customHeight="1">
      <c r="A11478" s="18">
        <v>45822.0</v>
      </c>
      <c r="B11478" s="19" t="str">
        <f t="shared" si="1"/>
        <v>Jun</v>
      </c>
      <c r="C11478" s="20" t="s">
        <v>7</v>
      </c>
      <c r="D11478" s="19" t="s">
        <v>118</v>
      </c>
      <c r="E11478" s="19" t="s">
        <v>34</v>
      </c>
      <c r="F11478" s="21">
        <v>9.0</v>
      </c>
      <c r="G11478" s="22">
        <v>168731.0</v>
      </c>
      <c r="H11478" s="15" t="str">
        <f t="shared" si="2"/>
        <v>Very High Range</v>
      </c>
      <c r="I11478" s="22">
        <v>146954.0</v>
      </c>
      <c r="J11478" s="23">
        <f t="shared" si="3"/>
        <v>1.148189229</v>
      </c>
      <c r="K11478" s="24" t="str">
        <f t="shared" si="4"/>
        <v>Over Achived</v>
      </c>
    </row>
    <row r="11479" ht="22.5" customHeight="1">
      <c r="A11479" s="18">
        <v>45822.0</v>
      </c>
      <c r="B11479" s="19" t="str">
        <f t="shared" si="1"/>
        <v>Jun</v>
      </c>
      <c r="C11479" s="20" t="s">
        <v>7</v>
      </c>
      <c r="D11479" s="19" t="s">
        <v>118</v>
      </c>
      <c r="E11479" s="19" t="s">
        <v>63</v>
      </c>
      <c r="F11479" s="21">
        <v>4.0</v>
      </c>
      <c r="G11479" s="22">
        <v>87910.0</v>
      </c>
      <c r="H11479" s="15" t="str">
        <f t="shared" si="2"/>
        <v>High Range</v>
      </c>
      <c r="I11479" s="22">
        <v>66725.0</v>
      </c>
      <c r="J11479" s="23">
        <f t="shared" si="3"/>
        <v>1.31749719</v>
      </c>
      <c r="K11479" s="24" t="str">
        <f t="shared" si="4"/>
        <v>Over Achived</v>
      </c>
    </row>
    <row r="11480" ht="22.5" customHeight="1">
      <c r="A11480" s="18">
        <v>45822.0</v>
      </c>
      <c r="B11480" s="19" t="str">
        <f t="shared" si="1"/>
        <v>Jun</v>
      </c>
      <c r="C11480" s="20" t="s">
        <v>7</v>
      </c>
      <c r="D11480" s="19" t="s">
        <v>131</v>
      </c>
      <c r="E11480" s="19" t="s">
        <v>63</v>
      </c>
      <c r="F11480" s="21">
        <v>4.0</v>
      </c>
      <c r="G11480" s="22">
        <v>71675.0</v>
      </c>
      <c r="H11480" s="15" t="str">
        <f t="shared" si="2"/>
        <v>High Range</v>
      </c>
      <c r="I11480" s="22">
        <v>65611.0</v>
      </c>
      <c r="J11480" s="23">
        <f t="shared" si="3"/>
        <v>1.092423527</v>
      </c>
      <c r="K11480" s="24" t="str">
        <f t="shared" si="4"/>
        <v>Over Achived</v>
      </c>
    </row>
    <row r="11481" ht="22.5" customHeight="1">
      <c r="A11481" s="18">
        <v>45822.0</v>
      </c>
      <c r="B11481" s="19" t="str">
        <f t="shared" si="1"/>
        <v>Jun</v>
      </c>
      <c r="C11481" s="20" t="s">
        <v>7</v>
      </c>
      <c r="D11481" s="19" t="s">
        <v>118</v>
      </c>
      <c r="E11481" s="19" t="s">
        <v>19</v>
      </c>
      <c r="F11481" s="21">
        <v>5.0</v>
      </c>
      <c r="G11481" s="22">
        <v>111779.0</v>
      </c>
      <c r="H11481" s="15" t="str">
        <f t="shared" si="2"/>
        <v>Very High Range</v>
      </c>
      <c r="I11481" s="22">
        <v>98166.0</v>
      </c>
      <c r="J11481" s="23">
        <f t="shared" si="3"/>
        <v>1.138673268</v>
      </c>
      <c r="K11481" s="24" t="str">
        <f t="shared" si="4"/>
        <v>Over Achived</v>
      </c>
    </row>
    <row r="11482" ht="22.5" customHeight="1">
      <c r="A11482" s="18">
        <v>45822.0</v>
      </c>
      <c r="B11482" s="19" t="str">
        <f t="shared" si="1"/>
        <v>Jun</v>
      </c>
      <c r="C11482" s="20" t="s">
        <v>7</v>
      </c>
      <c r="D11482" s="19" t="s">
        <v>106</v>
      </c>
      <c r="E11482" s="19" t="s">
        <v>38</v>
      </c>
      <c r="F11482" s="21">
        <v>6.0</v>
      </c>
      <c r="G11482" s="22">
        <v>120666.0</v>
      </c>
      <c r="H11482" s="15" t="str">
        <f t="shared" si="2"/>
        <v>Very High Range</v>
      </c>
      <c r="I11482" s="22">
        <v>100366.0</v>
      </c>
      <c r="J11482" s="23">
        <f t="shared" si="3"/>
        <v>1.202259729</v>
      </c>
      <c r="K11482" s="24" t="str">
        <f t="shared" si="4"/>
        <v>Over Achived</v>
      </c>
    </row>
    <row r="11483" ht="22.5" customHeight="1">
      <c r="A11483" s="18">
        <v>45822.0</v>
      </c>
      <c r="B11483" s="19" t="str">
        <f t="shared" si="1"/>
        <v>Jun</v>
      </c>
      <c r="C11483" s="20" t="s">
        <v>7</v>
      </c>
      <c r="D11483" s="19" t="s">
        <v>106</v>
      </c>
      <c r="E11483" s="19" t="s">
        <v>68</v>
      </c>
      <c r="F11483" s="21">
        <v>4.0</v>
      </c>
      <c r="G11483" s="22">
        <v>90012.0</v>
      </c>
      <c r="H11483" s="15" t="str">
        <f t="shared" si="2"/>
        <v>Very High Range</v>
      </c>
      <c r="I11483" s="22">
        <v>72306.0</v>
      </c>
      <c r="J11483" s="23">
        <f t="shared" si="3"/>
        <v>1.244875944</v>
      </c>
      <c r="K11483" s="24" t="str">
        <f t="shared" si="4"/>
        <v>Over Achived</v>
      </c>
    </row>
    <row r="11484" ht="22.5" customHeight="1">
      <c r="A11484" s="18">
        <v>45822.0</v>
      </c>
      <c r="B11484" s="19" t="str">
        <f t="shared" si="1"/>
        <v>Jun</v>
      </c>
      <c r="C11484" s="20" t="s">
        <v>7</v>
      </c>
      <c r="D11484" s="19" t="s">
        <v>106</v>
      </c>
      <c r="E11484" s="19" t="s">
        <v>34</v>
      </c>
      <c r="F11484" s="21">
        <v>9.0</v>
      </c>
      <c r="G11484" s="22">
        <v>200014.0</v>
      </c>
      <c r="H11484" s="15" t="str">
        <f t="shared" si="2"/>
        <v>Very High Range</v>
      </c>
      <c r="I11484" s="22">
        <v>140408.0</v>
      </c>
      <c r="J11484" s="23">
        <f t="shared" si="3"/>
        <v>1.42451997</v>
      </c>
      <c r="K11484" s="24" t="str">
        <f t="shared" si="4"/>
        <v>Over Achived</v>
      </c>
    </row>
    <row r="11485" ht="22.5" customHeight="1">
      <c r="A11485" s="18">
        <v>45822.0</v>
      </c>
      <c r="B11485" s="19" t="str">
        <f t="shared" si="1"/>
        <v>Jun</v>
      </c>
      <c r="C11485" s="20" t="s">
        <v>7</v>
      </c>
      <c r="D11485" s="19" t="s">
        <v>8</v>
      </c>
      <c r="E11485" s="19" t="s">
        <v>68</v>
      </c>
      <c r="F11485" s="21">
        <v>3.0</v>
      </c>
      <c r="G11485" s="22">
        <v>79060.0</v>
      </c>
      <c r="H11485" s="15" t="str">
        <f t="shared" si="2"/>
        <v>High Range</v>
      </c>
      <c r="I11485" s="22">
        <v>73022.0</v>
      </c>
      <c r="J11485" s="23">
        <f t="shared" si="3"/>
        <v>1.082687409</v>
      </c>
      <c r="K11485" s="24" t="str">
        <f t="shared" si="4"/>
        <v>Over Achived</v>
      </c>
    </row>
    <row r="11486" ht="22.5" customHeight="1">
      <c r="A11486" s="18">
        <v>45822.0</v>
      </c>
      <c r="B11486" s="19" t="str">
        <f t="shared" si="1"/>
        <v>Jun</v>
      </c>
      <c r="C11486" s="20" t="s">
        <v>7</v>
      </c>
      <c r="D11486" s="19" t="s">
        <v>8</v>
      </c>
      <c r="E11486" s="19" t="s">
        <v>9</v>
      </c>
      <c r="F11486" s="21">
        <v>9.0</v>
      </c>
      <c r="G11486" s="22">
        <v>212370.0</v>
      </c>
      <c r="H11486" s="15" t="str">
        <f t="shared" si="2"/>
        <v>Very High Range</v>
      </c>
      <c r="I11486" s="22">
        <v>152094.0</v>
      </c>
      <c r="J11486" s="23">
        <f t="shared" si="3"/>
        <v>1.396307547</v>
      </c>
      <c r="K11486" s="24" t="str">
        <f t="shared" si="4"/>
        <v>Over Achived</v>
      </c>
    </row>
    <row r="11487" ht="22.5" customHeight="1">
      <c r="A11487" s="18">
        <v>45822.0</v>
      </c>
      <c r="B11487" s="19" t="str">
        <f t="shared" si="1"/>
        <v>Jun</v>
      </c>
      <c r="C11487" s="20" t="s">
        <v>92</v>
      </c>
      <c r="D11487" s="19" t="s">
        <v>93</v>
      </c>
      <c r="E11487" s="19" t="s">
        <v>26</v>
      </c>
      <c r="F11487" s="21">
        <v>5.0</v>
      </c>
      <c r="G11487" s="22">
        <v>126870.0</v>
      </c>
      <c r="H11487" s="15" t="str">
        <f t="shared" si="2"/>
        <v>Very High Range</v>
      </c>
      <c r="I11487" s="22">
        <v>135662.0</v>
      </c>
      <c r="J11487" s="23">
        <f t="shared" si="3"/>
        <v>0.9351918739</v>
      </c>
      <c r="K11487" s="24" t="str">
        <f t="shared" si="4"/>
        <v>Target Not Meet</v>
      </c>
    </row>
    <row r="11488" ht="22.5" customHeight="1">
      <c r="A11488" s="18">
        <v>45822.0</v>
      </c>
      <c r="B11488" s="19" t="str">
        <f t="shared" si="1"/>
        <v>Jun</v>
      </c>
      <c r="C11488" s="20" t="s">
        <v>7</v>
      </c>
      <c r="D11488" s="19" t="s">
        <v>106</v>
      </c>
      <c r="E11488" s="19" t="s">
        <v>34</v>
      </c>
      <c r="F11488" s="21">
        <v>8.0</v>
      </c>
      <c r="G11488" s="22">
        <v>178529.0</v>
      </c>
      <c r="H11488" s="15" t="str">
        <f t="shared" si="2"/>
        <v>Very High Range</v>
      </c>
      <c r="I11488" s="22">
        <v>162449.0</v>
      </c>
      <c r="J11488" s="23">
        <f t="shared" si="3"/>
        <v>1.098984912</v>
      </c>
      <c r="K11488" s="24" t="str">
        <f t="shared" si="4"/>
        <v>Over Achived</v>
      </c>
    </row>
    <row r="11489" ht="22.5" customHeight="1">
      <c r="A11489" s="18">
        <v>45822.0</v>
      </c>
      <c r="B11489" s="19" t="str">
        <f t="shared" si="1"/>
        <v>Jun</v>
      </c>
      <c r="C11489" s="20" t="s">
        <v>7</v>
      </c>
      <c r="D11489" s="19" t="s">
        <v>131</v>
      </c>
      <c r="E11489" s="19" t="s">
        <v>38</v>
      </c>
      <c r="F11489" s="21">
        <v>5.0</v>
      </c>
      <c r="G11489" s="22">
        <v>152860.0</v>
      </c>
      <c r="H11489" s="15" t="str">
        <f t="shared" si="2"/>
        <v>Very High Range</v>
      </c>
      <c r="I11489" s="22">
        <v>137570.0</v>
      </c>
      <c r="J11489" s="23">
        <f t="shared" si="3"/>
        <v>1.111143418</v>
      </c>
      <c r="K11489" s="24" t="str">
        <f t="shared" si="4"/>
        <v>Over Achived</v>
      </c>
    </row>
    <row r="11490" ht="22.5" customHeight="1">
      <c r="A11490" s="18">
        <v>45822.0</v>
      </c>
      <c r="B11490" s="19" t="str">
        <f t="shared" si="1"/>
        <v>Jun</v>
      </c>
      <c r="C11490" s="20" t="s">
        <v>7</v>
      </c>
      <c r="D11490" s="19" t="s">
        <v>8</v>
      </c>
      <c r="E11490" s="19" t="s">
        <v>19</v>
      </c>
      <c r="F11490" s="21">
        <v>5.0</v>
      </c>
      <c r="G11490" s="22">
        <v>115967.0</v>
      </c>
      <c r="H11490" s="15" t="str">
        <f t="shared" si="2"/>
        <v>Very High Range</v>
      </c>
      <c r="I11490" s="22">
        <v>104293.0</v>
      </c>
      <c r="J11490" s="23">
        <f t="shared" si="3"/>
        <v>1.111934646</v>
      </c>
      <c r="K11490" s="24" t="str">
        <f t="shared" si="4"/>
        <v>Over Achived</v>
      </c>
    </row>
    <row r="11491" ht="22.5" customHeight="1">
      <c r="A11491" s="18">
        <v>45822.0</v>
      </c>
      <c r="B11491" s="19" t="str">
        <f t="shared" si="1"/>
        <v>Jun</v>
      </c>
      <c r="C11491" s="20" t="s">
        <v>92</v>
      </c>
      <c r="D11491" s="19" t="s">
        <v>158</v>
      </c>
      <c r="E11491" s="19" t="s">
        <v>38</v>
      </c>
      <c r="F11491" s="21">
        <v>5.0</v>
      </c>
      <c r="G11491" s="22">
        <v>119585.0</v>
      </c>
      <c r="H11491" s="15" t="str">
        <f t="shared" si="2"/>
        <v>Very High Range</v>
      </c>
      <c r="I11491" s="22">
        <v>87635.0</v>
      </c>
      <c r="J11491" s="23">
        <f t="shared" si="3"/>
        <v>1.364580362</v>
      </c>
      <c r="K11491" s="24" t="str">
        <f t="shared" si="4"/>
        <v>Over Achived</v>
      </c>
    </row>
    <row r="11492" ht="22.5" customHeight="1">
      <c r="A11492" s="18">
        <v>45822.0</v>
      </c>
      <c r="B11492" s="19" t="str">
        <f t="shared" si="1"/>
        <v>Jun</v>
      </c>
      <c r="C11492" s="20" t="s">
        <v>7</v>
      </c>
      <c r="D11492" s="19" t="s">
        <v>131</v>
      </c>
      <c r="E11492" s="19" t="s">
        <v>26</v>
      </c>
      <c r="F11492" s="21">
        <v>13.0</v>
      </c>
      <c r="G11492" s="22">
        <v>309659.0</v>
      </c>
      <c r="H11492" s="15" t="str">
        <f t="shared" si="2"/>
        <v>Very High Range</v>
      </c>
      <c r="I11492" s="22">
        <v>230116.0</v>
      </c>
      <c r="J11492" s="23">
        <f t="shared" si="3"/>
        <v>1.345664795</v>
      </c>
      <c r="K11492" s="24" t="str">
        <f t="shared" si="4"/>
        <v>Over Achived</v>
      </c>
    </row>
    <row r="11493" ht="22.5" customHeight="1">
      <c r="A11493" s="18">
        <v>45822.0</v>
      </c>
      <c r="B11493" s="19" t="str">
        <f t="shared" si="1"/>
        <v>Jun</v>
      </c>
      <c r="C11493" s="20" t="s">
        <v>92</v>
      </c>
      <c r="D11493" s="19" t="s">
        <v>98</v>
      </c>
      <c r="E11493" s="19" t="s">
        <v>23</v>
      </c>
      <c r="F11493" s="21">
        <v>3.0</v>
      </c>
      <c r="G11493" s="22">
        <v>91451.0</v>
      </c>
      <c r="H11493" s="15" t="str">
        <f t="shared" si="2"/>
        <v>Very High Range</v>
      </c>
      <c r="I11493" s="22">
        <v>117512.0</v>
      </c>
      <c r="J11493" s="23">
        <f t="shared" si="3"/>
        <v>0.7782269045</v>
      </c>
      <c r="K11493" s="24" t="str">
        <f t="shared" si="4"/>
        <v>Target Not Meet</v>
      </c>
    </row>
    <row r="11494" ht="22.5" customHeight="1">
      <c r="A11494" s="18">
        <v>45822.0</v>
      </c>
      <c r="B11494" s="19" t="str">
        <f t="shared" si="1"/>
        <v>Jun</v>
      </c>
      <c r="C11494" s="20" t="s">
        <v>92</v>
      </c>
      <c r="D11494" s="19" t="s">
        <v>98</v>
      </c>
      <c r="E11494" s="19" t="s">
        <v>34</v>
      </c>
      <c r="F11494" s="21">
        <v>6.0</v>
      </c>
      <c r="G11494" s="22">
        <v>134849.0</v>
      </c>
      <c r="H11494" s="15" t="str">
        <f t="shared" si="2"/>
        <v>Very High Range</v>
      </c>
      <c r="I11494" s="22">
        <v>142995.0</v>
      </c>
      <c r="J11494" s="23">
        <f t="shared" si="3"/>
        <v>0.9430329732</v>
      </c>
      <c r="K11494" s="24" t="str">
        <f t="shared" si="4"/>
        <v>Target Not Meet</v>
      </c>
    </row>
    <row r="11495" ht="22.5" customHeight="1">
      <c r="A11495" s="18">
        <v>45822.0</v>
      </c>
      <c r="B11495" s="19" t="str">
        <f t="shared" si="1"/>
        <v>Jun</v>
      </c>
      <c r="C11495" s="20" t="s">
        <v>92</v>
      </c>
      <c r="D11495" s="19" t="s">
        <v>98</v>
      </c>
      <c r="E11495" s="19" t="s">
        <v>63</v>
      </c>
      <c r="F11495" s="21">
        <v>5.0</v>
      </c>
      <c r="G11495" s="22">
        <v>165675.0</v>
      </c>
      <c r="H11495" s="15" t="str">
        <f t="shared" si="2"/>
        <v>Very High Range</v>
      </c>
      <c r="I11495" s="22">
        <v>207645.0</v>
      </c>
      <c r="J11495" s="23">
        <f t="shared" si="3"/>
        <v>0.7978761829</v>
      </c>
      <c r="K11495" s="24" t="str">
        <f t="shared" si="4"/>
        <v>Target Not Meet</v>
      </c>
    </row>
    <row r="11496" ht="22.5" customHeight="1">
      <c r="A11496" s="18">
        <v>45822.0</v>
      </c>
      <c r="B11496" s="19" t="str">
        <f t="shared" si="1"/>
        <v>Jun</v>
      </c>
      <c r="C11496" s="20" t="s">
        <v>92</v>
      </c>
      <c r="D11496" s="19" t="s">
        <v>98</v>
      </c>
      <c r="E11496" s="19" t="s">
        <v>34</v>
      </c>
      <c r="F11496" s="21">
        <v>5.0</v>
      </c>
      <c r="G11496" s="22">
        <v>175016.0</v>
      </c>
      <c r="H11496" s="15" t="str">
        <f t="shared" si="2"/>
        <v>Very High Range</v>
      </c>
      <c r="I11496" s="22">
        <v>214027.0</v>
      </c>
      <c r="J11496" s="23">
        <f t="shared" si="3"/>
        <v>0.8177286043</v>
      </c>
      <c r="K11496" s="24" t="str">
        <f t="shared" si="4"/>
        <v>Target Not Meet</v>
      </c>
    </row>
    <row r="11497" ht="22.5" customHeight="1">
      <c r="A11497" s="18">
        <v>45822.0</v>
      </c>
      <c r="B11497" s="19" t="str">
        <f t="shared" si="1"/>
        <v>Jun</v>
      </c>
      <c r="C11497" s="20" t="s">
        <v>92</v>
      </c>
      <c r="D11497" s="19" t="s">
        <v>144</v>
      </c>
      <c r="E11497" s="19" t="s">
        <v>38</v>
      </c>
      <c r="F11497" s="21">
        <v>4.0</v>
      </c>
      <c r="G11497" s="22">
        <v>111542.0</v>
      </c>
      <c r="H11497" s="15" t="str">
        <f t="shared" si="2"/>
        <v>Very High Range</v>
      </c>
      <c r="I11497" s="22">
        <v>103210.0</v>
      </c>
      <c r="J11497" s="23">
        <f t="shared" si="3"/>
        <v>1.080728612</v>
      </c>
      <c r="K11497" s="24" t="str">
        <f t="shared" si="4"/>
        <v>Over Achived</v>
      </c>
    </row>
    <row r="11498" ht="22.5" customHeight="1">
      <c r="A11498" s="18">
        <v>45822.0</v>
      </c>
      <c r="B11498" s="19" t="str">
        <f t="shared" si="1"/>
        <v>Jun</v>
      </c>
      <c r="C11498" s="20" t="s">
        <v>92</v>
      </c>
      <c r="D11498" s="19" t="s">
        <v>144</v>
      </c>
      <c r="E11498" s="19" t="s">
        <v>23</v>
      </c>
      <c r="F11498" s="21">
        <v>3.0</v>
      </c>
      <c r="G11498" s="22">
        <v>83461.0</v>
      </c>
      <c r="H11498" s="15" t="str">
        <f t="shared" si="2"/>
        <v>High Range</v>
      </c>
      <c r="I11498" s="22">
        <v>72705.0</v>
      </c>
      <c r="J11498" s="23">
        <f t="shared" si="3"/>
        <v>1.147940307</v>
      </c>
      <c r="K11498" s="24" t="str">
        <f t="shared" si="4"/>
        <v>Over Achived</v>
      </c>
    </row>
    <row r="11499" ht="22.5" customHeight="1">
      <c r="A11499" s="18">
        <v>45822.0</v>
      </c>
      <c r="B11499" s="19" t="str">
        <f t="shared" si="1"/>
        <v>Jun</v>
      </c>
      <c r="C11499" s="20" t="s">
        <v>92</v>
      </c>
      <c r="D11499" s="19" t="s">
        <v>98</v>
      </c>
      <c r="E11499" s="19" t="s">
        <v>19</v>
      </c>
      <c r="F11499" s="21">
        <v>4.0</v>
      </c>
      <c r="G11499" s="22">
        <v>103486.0</v>
      </c>
      <c r="H11499" s="15" t="str">
        <f t="shared" si="2"/>
        <v>Very High Range</v>
      </c>
      <c r="I11499" s="22">
        <v>114067.0</v>
      </c>
      <c r="J11499" s="23">
        <f t="shared" si="3"/>
        <v>0.9072387281</v>
      </c>
      <c r="K11499" s="24" t="str">
        <f t="shared" si="4"/>
        <v>Target Not Meet</v>
      </c>
    </row>
    <row r="11500" ht="22.5" customHeight="1">
      <c r="A11500" s="18">
        <v>45822.0</v>
      </c>
      <c r="B11500" s="19" t="str">
        <f t="shared" si="1"/>
        <v>Jun</v>
      </c>
      <c r="C11500" s="20" t="s">
        <v>92</v>
      </c>
      <c r="D11500" s="19" t="s">
        <v>144</v>
      </c>
      <c r="E11500" s="19" t="s">
        <v>34</v>
      </c>
      <c r="F11500" s="21">
        <v>7.0</v>
      </c>
      <c r="G11500" s="22">
        <v>157369.0</v>
      </c>
      <c r="H11500" s="15" t="str">
        <f t="shared" si="2"/>
        <v>Very High Range</v>
      </c>
      <c r="I11500" s="22">
        <v>126802.0</v>
      </c>
      <c r="J11500" s="23">
        <f t="shared" si="3"/>
        <v>1.241060867</v>
      </c>
      <c r="K11500" s="24" t="str">
        <f t="shared" si="4"/>
        <v>Over Achived</v>
      </c>
    </row>
    <row r="11501" ht="22.5" customHeight="1">
      <c r="A11501" s="18">
        <v>45822.0</v>
      </c>
      <c r="B11501" s="19" t="str">
        <f t="shared" si="1"/>
        <v>Jun</v>
      </c>
      <c r="C11501" s="20" t="s">
        <v>92</v>
      </c>
      <c r="D11501" s="19" t="s">
        <v>144</v>
      </c>
      <c r="E11501" s="19" t="s">
        <v>9</v>
      </c>
      <c r="F11501" s="21">
        <v>7.0</v>
      </c>
      <c r="G11501" s="22">
        <v>143933.0</v>
      </c>
      <c r="H11501" s="15" t="str">
        <f t="shared" si="2"/>
        <v>Very High Range</v>
      </c>
      <c r="I11501" s="22">
        <v>119293.0</v>
      </c>
      <c r="J11501" s="23">
        <f t="shared" si="3"/>
        <v>1.206550259</v>
      </c>
      <c r="K11501" s="24" t="str">
        <f t="shared" si="4"/>
        <v>Over Achived</v>
      </c>
    </row>
    <row r="11502" ht="22.5" customHeight="1">
      <c r="A11502" s="18">
        <v>45822.0</v>
      </c>
      <c r="B11502" s="19" t="str">
        <f t="shared" si="1"/>
        <v>Jun</v>
      </c>
      <c r="C11502" s="20" t="s">
        <v>92</v>
      </c>
      <c r="D11502" s="25" t="s">
        <v>149</v>
      </c>
      <c r="E11502" s="19" t="s">
        <v>26</v>
      </c>
      <c r="F11502" s="21">
        <v>4.0</v>
      </c>
      <c r="G11502" s="22">
        <v>124361.0</v>
      </c>
      <c r="H11502" s="15" t="str">
        <f t="shared" si="2"/>
        <v>Very High Range</v>
      </c>
      <c r="I11502" s="22">
        <v>113870.0</v>
      </c>
      <c r="J11502" s="23">
        <f t="shared" si="3"/>
        <v>1.092131378</v>
      </c>
      <c r="K11502" s="24" t="str">
        <f t="shared" si="4"/>
        <v>Over Achived</v>
      </c>
    </row>
    <row r="11503" ht="22.5" customHeight="1">
      <c r="A11503" s="18">
        <v>45822.0</v>
      </c>
      <c r="B11503" s="19" t="str">
        <f t="shared" si="1"/>
        <v>Jun</v>
      </c>
      <c r="C11503" s="20" t="s">
        <v>92</v>
      </c>
      <c r="D11503" s="25" t="s">
        <v>149</v>
      </c>
      <c r="E11503" s="19" t="s">
        <v>34</v>
      </c>
      <c r="F11503" s="21">
        <v>7.0</v>
      </c>
      <c r="G11503" s="22">
        <v>160130.0</v>
      </c>
      <c r="H11503" s="15" t="str">
        <f t="shared" si="2"/>
        <v>Very High Range</v>
      </c>
      <c r="I11503" s="22">
        <v>136953.0</v>
      </c>
      <c r="J11503" s="23">
        <f t="shared" si="3"/>
        <v>1.169233241</v>
      </c>
      <c r="K11503" s="24" t="str">
        <f t="shared" si="4"/>
        <v>Over Achived</v>
      </c>
    </row>
    <row r="11504" ht="22.5" customHeight="1">
      <c r="A11504" s="18">
        <v>45822.0</v>
      </c>
      <c r="B11504" s="19" t="str">
        <f t="shared" si="1"/>
        <v>Jun</v>
      </c>
      <c r="C11504" s="20" t="s">
        <v>92</v>
      </c>
      <c r="D11504" s="19" t="s">
        <v>158</v>
      </c>
      <c r="E11504" s="19" t="s">
        <v>26</v>
      </c>
      <c r="F11504" s="21">
        <v>5.0</v>
      </c>
      <c r="G11504" s="22">
        <v>104251.0</v>
      </c>
      <c r="H11504" s="15" t="str">
        <f t="shared" si="2"/>
        <v>Very High Range</v>
      </c>
      <c r="I11504" s="22">
        <v>84200.0</v>
      </c>
      <c r="J11504" s="23">
        <f t="shared" si="3"/>
        <v>1.238135392</v>
      </c>
      <c r="K11504" s="24" t="str">
        <f t="shared" si="4"/>
        <v>Over Achived</v>
      </c>
    </row>
    <row r="11505" ht="22.5" customHeight="1">
      <c r="A11505" s="18">
        <v>45822.0</v>
      </c>
      <c r="B11505" s="19" t="str">
        <f t="shared" si="1"/>
        <v>Jun</v>
      </c>
      <c r="C11505" s="20" t="s">
        <v>92</v>
      </c>
      <c r="D11505" s="19" t="s">
        <v>158</v>
      </c>
      <c r="E11505" s="19" t="s">
        <v>26</v>
      </c>
      <c r="F11505" s="21">
        <v>5.0</v>
      </c>
      <c r="G11505" s="22">
        <v>104052.0</v>
      </c>
      <c r="H11505" s="15" t="str">
        <f t="shared" si="2"/>
        <v>Very High Range</v>
      </c>
      <c r="I11505" s="22">
        <v>88873.0</v>
      </c>
      <c r="J11505" s="23">
        <f t="shared" si="3"/>
        <v>1.170794279</v>
      </c>
      <c r="K11505" s="24" t="str">
        <f t="shared" si="4"/>
        <v>Over Achived</v>
      </c>
    </row>
    <row r="11506" ht="22.5" customHeight="1">
      <c r="A11506" s="18">
        <v>45822.0</v>
      </c>
      <c r="B11506" s="19" t="str">
        <f t="shared" si="1"/>
        <v>Jun</v>
      </c>
      <c r="C11506" s="20" t="s">
        <v>92</v>
      </c>
      <c r="D11506" s="19" t="s">
        <v>158</v>
      </c>
      <c r="E11506" s="19" t="s">
        <v>38</v>
      </c>
      <c r="F11506" s="21">
        <v>5.0</v>
      </c>
      <c r="G11506" s="22">
        <v>118277.0</v>
      </c>
      <c r="H11506" s="15" t="str">
        <f t="shared" si="2"/>
        <v>Very High Range</v>
      </c>
      <c r="I11506" s="22">
        <v>97488.0</v>
      </c>
      <c r="J11506" s="23">
        <f t="shared" si="3"/>
        <v>1.213246759</v>
      </c>
      <c r="K11506" s="24" t="str">
        <f t="shared" si="4"/>
        <v>Over Achived</v>
      </c>
    </row>
    <row r="11507" ht="22.5" customHeight="1">
      <c r="A11507" s="18">
        <v>45823.0</v>
      </c>
      <c r="B11507" s="19" t="str">
        <f t="shared" si="1"/>
        <v>Jun</v>
      </c>
      <c r="C11507" s="20" t="s">
        <v>57</v>
      </c>
      <c r="D11507" s="19" t="s">
        <v>58</v>
      </c>
      <c r="E11507" s="19" t="s">
        <v>19</v>
      </c>
      <c r="F11507" s="21">
        <v>1.0</v>
      </c>
      <c r="G11507" s="22">
        <v>42133.0</v>
      </c>
      <c r="H11507" s="15" t="str">
        <f t="shared" si="2"/>
        <v>Base Range</v>
      </c>
      <c r="I11507" s="22">
        <v>30153.0</v>
      </c>
      <c r="J11507" s="23">
        <f t="shared" si="3"/>
        <v>1.397307067</v>
      </c>
      <c r="K11507" s="24" t="str">
        <f t="shared" si="4"/>
        <v>Over Achived</v>
      </c>
    </row>
    <row r="11508" ht="22.5" customHeight="1">
      <c r="A11508" s="18">
        <v>45823.0</v>
      </c>
      <c r="B11508" s="19" t="str">
        <f t="shared" si="1"/>
        <v>Jun</v>
      </c>
      <c r="C11508" s="20" t="s">
        <v>57</v>
      </c>
      <c r="D11508" s="19" t="s">
        <v>58</v>
      </c>
      <c r="E11508" s="19" t="s">
        <v>9</v>
      </c>
      <c r="F11508" s="21">
        <v>3.0</v>
      </c>
      <c r="G11508" s="22">
        <v>73243.0</v>
      </c>
      <c r="H11508" s="15" t="str">
        <f t="shared" si="2"/>
        <v>High Range</v>
      </c>
      <c r="I11508" s="22">
        <v>56541.0</v>
      </c>
      <c r="J11508" s="23">
        <f t="shared" si="3"/>
        <v>1.295396261</v>
      </c>
      <c r="K11508" s="24" t="str">
        <f t="shared" si="4"/>
        <v>Over Achived</v>
      </c>
    </row>
    <row r="11509" ht="22.5" customHeight="1">
      <c r="A11509" s="18">
        <v>45823.0</v>
      </c>
      <c r="B11509" s="19" t="str">
        <f t="shared" si="1"/>
        <v>Jun</v>
      </c>
      <c r="C11509" s="20" t="s">
        <v>57</v>
      </c>
      <c r="D11509" s="19" t="s">
        <v>58</v>
      </c>
      <c r="E11509" s="19" t="s">
        <v>38</v>
      </c>
      <c r="F11509" s="21">
        <v>2.0</v>
      </c>
      <c r="G11509" s="22">
        <v>48410.0</v>
      </c>
      <c r="H11509" s="15" t="str">
        <f t="shared" si="2"/>
        <v>Base Range</v>
      </c>
      <c r="I11509" s="22">
        <v>37416.0</v>
      </c>
      <c r="J11509" s="23">
        <f t="shared" si="3"/>
        <v>1.293831516</v>
      </c>
      <c r="K11509" s="24" t="str">
        <f t="shared" si="4"/>
        <v>Over Achived</v>
      </c>
    </row>
    <row r="11510" ht="22.5" customHeight="1">
      <c r="A11510" s="18">
        <v>45823.0</v>
      </c>
      <c r="B11510" s="19" t="str">
        <f t="shared" si="1"/>
        <v>Jun</v>
      </c>
      <c r="C11510" s="20" t="s">
        <v>13</v>
      </c>
      <c r="D11510" s="19" t="s">
        <v>169</v>
      </c>
      <c r="E11510" s="19" t="s">
        <v>63</v>
      </c>
      <c r="F11510" s="21">
        <v>1.0</v>
      </c>
      <c r="G11510" s="22">
        <v>16956.0</v>
      </c>
      <c r="H11510" s="15" t="str">
        <f t="shared" si="2"/>
        <v>Base Range</v>
      </c>
      <c r="I11510" s="22">
        <v>19399.0</v>
      </c>
      <c r="J11510" s="23">
        <f t="shared" si="3"/>
        <v>0.8740656735</v>
      </c>
      <c r="K11510" s="24" t="str">
        <f t="shared" si="4"/>
        <v>Target Not Meet</v>
      </c>
    </row>
    <row r="11511" ht="22.5" customHeight="1">
      <c r="A11511" s="18">
        <v>45823.0</v>
      </c>
      <c r="B11511" s="19" t="str">
        <f t="shared" si="1"/>
        <v>Jun</v>
      </c>
      <c r="C11511" s="20" t="s">
        <v>13</v>
      </c>
      <c r="D11511" s="19" t="s">
        <v>169</v>
      </c>
      <c r="E11511" s="19" t="s">
        <v>26</v>
      </c>
      <c r="F11511" s="21">
        <v>3.0</v>
      </c>
      <c r="G11511" s="22">
        <v>68007.0</v>
      </c>
      <c r="H11511" s="15" t="str">
        <f t="shared" si="2"/>
        <v>Medium Range</v>
      </c>
      <c r="I11511" s="22">
        <v>87568.0</v>
      </c>
      <c r="J11511" s="23">
        <f t="shared" si="3"/>
        <v>0.776619313</v>
      </c>
      <c r="K11511" s="24" t="str">
        <f t="shared" si="4"/>
        <v>Target Not Meet</v>
      </c>
    </row>
    <row r="11512" ht="22.5" customHeight="1">
      <c r="A11512" s="18">
        <v>45823.0</v>
      </c>
      <c r="B11512" s="19" t="str">
        <f t="shared" si="1"/>
        <v>Jun</v>
      </c>
      <c r="C11512" s="20" t="s">
        <v>13</v>
      </c>
      <c r="D11512" s="19" t="s">
        <v>37</v>
      </c>
      <c r="E11512" s="19" t="s">
        <v>23</v>
      </c>
      <c r="F11512" s="21">
        <v>2.0</v>
      </c>
      <c r="G11512" s="22">
        <v>56824.0</v>
      </c>
      <c r="H11512" s="15" t="str">
        <f t="shared" si="2"/>
        <v>Medium Range</v>
      </c>
      <c r="I11512" s="22">
        <v>62881.0</v>
      </c>
      <c r="J11512" s="23">
        <f t="shared" si="3"/>
        <v>0.903675196</v>
      </c>
      <c r="K11512" s="24" t="str">
        <f t="shared" si="4"/>
        <v>Target Not Meet</v>
      </c>
    </row>
    <row r="11513" ht="22.5" customHeight="1">
      <c r="A11513" s="18">
        <v>45823.0</v>
      </c>
      <c r="B11513" s="19" t="str">
        <f t="shared" si="1"/>
        <v>Jun</v>
      </c>
      <c r="C11513" s="20" t="s">
        <v>13</v>
      </c>
      <c r="D11513" s="19" t="s">
        <v>29</v>
      </c>
      <c r="E11513" s="19" t="s">
        <v>9</v>
      </c>
      <c r="F11513" s="21">
        <v>4.0</v>
      </c>
      <c r="G11513" s="22">
        <v>109553.0</v>
      </c>
      <c r="H11513" s="15" t="str">
        <f t="shared" si="2"/>
        <v>Very High Range</v>
      </c>
      <c r="I11513" s="22">
        <v>115556.0</v>
      </c>
      <c r="J11513" s="23">
        <f t="shared" si="3"/>
        <v>0.9480511613</v>
      </c>
      <c r="K11513" s="24" t="str">
        <f t="shared" si="4"/>
        <v>Target Not Meet</v>
      </c>
    </row>
    <row r="11514" ht="22.5" customHeight="1">
      <c r="A11514" s="18">
        <v>45823.0</v>
      </c>
      <c r="B11514" s="19" t="str">
        <f t="shared" si="1"/>
        <v>Jun</v>
      </c>
      <c r="C11514" s="20" t="s">
        <v>13</v>
      </c>
      <c r="D11514" s="19" t="s">
        <v>37</v>
      </c>
      <c r="E11514" s="19" t="s">
        <v>9</v>
      </c>
      <c r="F11514" s="21">
        <v>4.0</v>
      </c>
      <c r="G11514" s="22">
        <v>112214.0</v>
      </c>
      <c r="H11514" s="15" t="str">
        <f t="shared" si="2"/>
        <v>Very High Range</v>
      </c>
      <c r="I11514" s="22">
        <v>140591.0</v>
      </c>
      <c r="J11514" s="23">
        <f t="shared" si="3"/>
        <v>0.7981591994</v>
      </c>
      <c r="K11514" s="24" t="str">
        <f t="shared" si="4"/>
        <v>Target Not Meet</v>
      </c>
    </row>
    <row r="11515" ht="22.5" customHeight="1">
      <c r="A11515" s="18">
        <v>45823.0</v>
      </c>
      <c r="B11515" s="19" t="str">
        <f t="shared" si="1"/>
        <v>Jun</v>
      </c>
      <c r="C11515" s="20" t="s">
        <v>13</v>
      </c>
      <c r="D11515" s="19" t="s">
        <v>18</v>
      </c>
      <c r="E11515" s="19" t="s">
        <v>9</v>
      </c>
      <c r="F11515" s="21">
        <v>4.0</v>
      </c>
      <c r="G11515" s="22">
        <v>114554.0</v>
      </c>
      <c r="H11515" s="15" t="str">
        <f t="shared" si="2"/>
        <v>Very High Range</v>
      </c>
      <c r="I11515" s="22">
        <v>81284.0</v>
      </c>
      <c r="J11515" s="23">
        <f t="shared" si="3"/>
        <v>1.409305644</v>
      </c>
      <c r="K11515" s="24" t="str">
        <f t="shared" si="4"/>
        <v>Over Achived</v>
      </c>
    </row>
    <row r="11516" ht="22.5" customHeight="1">
      <c r="A11516" s="18">
        <v>45823.0</v>
      </c>
      <c r="B11516" s="19" t="str">
        <f t="shared" si="1"/>
        <v>Jun</v>
      </c>
      <c r="C11516" s="20" t="s">
        <v>13</v>
      </c>
      <c r="D11516" s="19" t="s">
        <v>29</v>
      </c>
      <c r="E11516" s="19" t="s">
        <v>26</v>
      </c>
      <c r="F11516" s="21">
        <v>3.0</v>
      </c>
      <c r="G11516" s="22">
        <v>67310.0</v>
      </c>
      <c r="H11516" s="15" t="str">
        <f t="shared" si="2"/>
        <v>Medium Range</v>
      </c>
      <c r="I11516" s="22">
        <v>73058.0</v>
      </c>
      <c r="J11516" s="23">
        <f t="shared" si="3"/>
        <v>0.9213227846</v>
      </c>
      <c r="K11516" s="24" t="str">
        <f t="shared" si="4"/>
        <v>Target Not Meet</v>
      </c>
    </row>
    <row r="11517" ht="22.5" customHeight="1">
      <c r="A11517" s="18">
        <v>45823.0</v>
      </c>
      <c r="B11517" s="19" t="str">
        <f t="shared" si="1"/>
        <v>Jun</v>
      </c>
      <c r="C11517" s="20" t="s">
        <v>13</v>
      </c>
      <c r="D11517" s="19" t="s">
        <v>29</v>
      </c>
      <c r="E11517" s="19" t="s">
        <v>34</v>
      </c>
      <c r="F11517" s="21">
        <v>4.0</v>
      </c>
      <c r="G11517" s="22">
        <v>101313.0</v>
      </c>
      <c r="H11517" s="15" t="str">
        <f t="shared" si="2"/>
        <v>Very High Range</v>
      </c>
      <c r="I11517" s="22">
        <v>114149.0</v>
      </c>
      <c r="J11517" s="23">
        <f t="shared" si="3"/>
        <v>0.8875504823</v>
      </c>
      <c r="K11517" s="24" t="str">
        <f t="shared" si="4"/>
        <v>Target Not Meet</v>
      </c>
    </row>
    <row r="11518" ht="22.5" customHeight="1">
      <c r="A11518" s="18">
        <v>45823.0</v>
      </c>
      <c r="B11518" s="19" t="str">
        <f t="shared" si="1"/>
        <v>Jun</v>
      </c>
      <c r="C11518" s="20" t="s">
        <v>13</v>
      </c>
      <c r="D11518" s="19" t="s">
        <v>29</v>
      </c>
      <c r="E11518" s="19" t="s">
        <v>23</v>
      </c>
      <c r="F11518" s="21">
        <v>2.0</v>
      </c>
      <c r="G11518" s="22">
        <v>44425.0</v>
      </c>
      <c r="H11518" s="15" t="str">
        <f t="shared" si="2"/>
        <v>Base Range</v>
      </c>
      <c r="I11518" s="22">
        <v>46670.0</v>
      </c>
      <c r="J11518" s="23">
        <f t="shared" si="3"/>
        <v>0.9518962931</v>
      </c>
      <c r="K11518" s="24" t="str">
        <f t="shared" si="4"/>
        <v>Target Not Meet</v>
      </c>
    </row>
    <row r="11519" ht="22.5" customHeight="1">
      <c r="A11519" s="18">
        <v>45823.0</v>
      </c>
      <c r="B11519" s="19" t="str">
        <f t="shared" si="1"/>
        <v>Jun</v>
      </c>
      <c r="C11519" s="20" t="s">
        <v>13</v>
      </c>
      <c r="D11519" s="19" t="s">
        <v>29</v>
      </c>
      <c r="E11519" s="19" t="s">
        <v>19</v>
      </c>
      <c r="F11519" s="21">
        <v>2.0</v>
      </c>
      <c r="G11519" s="22">
        <v>60346.0</v>
      </c>
      <c r="H11519" s="15" t="str">
        <f t="shared" si="2"/>
        <v>Medium Range</v>
      </c>
      <c r="I11519" s="22">
        <v>64747.0</v>
      </c>
      <c r="J11519" s="23">
        <f t="shared" si="3"/>
        <v>0.9320277387</v>
      </c>
      <c r="K11519" s="24" t="str">
        <f t="shared" si="4"/>
        <v>Target Not Meet</v>
      </c>
    </row>
    <row r="11520" ht="22.5" customHeight="1">
      <c r="A11520" s="18">
        <v>45823.0</v>
      </c>
      <c r="B11520" s="19" t="str">
        <f t="shared" si="1"/>
        <v>Jun</v>
      </c>
      <c r="C11520" s="20" t="s">
        <v>57</v>
      </c>
      <c r="D11520" s="19" t="s">
        <v>58</v>
      </c>
      <c r="E11520" s="19" t="s">
        <v>26</v>
      </c>
      <c r="F11520" s="21">
        <v>2.0</v>
      </c>
      <c r="G11520" s="22">
        <v>55445.0</v>
      </c>
      <c r="H11520" s="15" t="str">
        <f t="shared" si="2"/>
        <v>Medium Range</v>
      </c>
      <c r="I11520" s="22">
        <v>41511.0</v>
      </c>
      <c r="J11520" s="23">
        <f t="shared" si="3"/>
        <v>1.335670063</v>
      </c>
      <c r="K11520" s="24" t="str">
        <f t="shared" si="4"/>
        <v>Over Achived</v>
      </c>
    </row>
    <row r="11521" ht="22.5" customHeight="1">
      <c r="A11521" s="18">
        <v>45823.0</v>
      </c>
      <c r="B11521" s="19" t="str">
        <f t="shared" si="1"/>
        <v>Jun</v>
      </c>
      <c r="C11521" s="20" t="s">
        <v>13</v>
      </c>
      <c r="D11521" s="19" t="s">
        <v>37</v>
      </c>
      <c r="E11521" s="19" t="s">
        <v>9</v>
      </c>
      <c r="F11521" s="21">
        <v>4.0</v>
      </c>
      <c r="G11521" s="22">
        <v>87183.0</v>
      </c>
      <c r="H11521" s="15" t="str">
        <f t="shared" si="2"/>
        <v>High Range</v>
      </c>
      <c r="I11521" s="22">
        <v>109170.0</v>
      </c>
      <c r="J11521" s="23">
        <f t="shared" si="3"/>
        <v>0.7985985161</v>
      </c>
      <c r="K11521" s="24" t="str">
        <f t="shared" si="4"/>
        <v>Target Not Meet</v>
      </c>
    </row>
    <row r="11522" ht="22.5" customHeight="1">
      <c r="A11522" s="18">
        <v>45823.0</v>
      </c>
      <c r="B11522" s="19" t="str">
        <f t="shared" si="1"/>
        <v>Jun</v>
      </c>
      <c r="C11522" s="20" t="s">
        <v>57</v>
      </c>
      <c r="D11522" s="19" t="s">
        <v>58</v>
      </c>
      <c r="E11522" s="19" t="s">
        <v>26</v>
      </c>
      <c r="F11522" s="21">
        <v>2.0</v>
      </c>
      <c r="G11522" s="22">
        <v>56296.0</v>
      </c>
      <c r="H11522" s="15" t="str">
        <f t="shared" si="2"/>
        <v>Medium Range</v>
      </c>
      <c r="I11522" s="22">
        <v>46792.0</v>
      </c>
      <c r="J11522" s="23">
        <f t="shared" si="3"/>
        <v>1.203111643</v>
      </c>
      <c r="K11522" s="24" t="str">
        <f t="shared" si="4"/>
        <v>Over Achived</v>
      </c>
    </row>
    <row r="11523" ht="22.5" customHeight="1">
      <c r="A11523" s="18">
        <v>45823.0</v>
      </c>
      <c r="B11523" s="19" t="str">
        <f t="shared" si="1"/>
        <v>Jun</v>
      </c>
      <c r="C11523" s="20" t="s">
        <v>57</v>
      </c>
      <c r="D11523" s="19" t="s">
        <v>71</v>
      </c>
      <c r="E11523" s="19" t="s">
        <v>26</v>
      </c>
      <c r="F11523" s="21">
        <v>2.0</v>
      </c>
      <c r="G11523" s="22">
        <v>54832.0</v>
      </c>
      <c r="H11523" s="15" t="str">
        <f t="shared" si="2"/>
        <v>Medium Range</v>
      </c>
      <c r="I11523" s="22">
        <v>68149.0</v>
      </c>
      <c r="J11523" s="23">
        <f t="shared" si="3"/>
        <v>0.8045899426</v>
      </c>
      <c r="K11523" s="24" t="str">
        <f t="shared" si="4"/>
        <v>Target Not Meet</v>
      </c>
    </row>
    <row r="11524" ht="22.5" customHeight="1">
      <c r="A11524" s="18">
        <v>45823.0</v>
      </c>
      <c r="B11524" s="19" t="str">
        <f t="shared" si="1"/>
        <v>Jun</v>
      </c>
      <c r="C11524" s="20" t="s">
        <v>57</v>
      </c>
      <c r="D11524" s="25" t="s">
        <v>62</v>
      </c>
      <c r="E11524" s="19" t="s">
        <v>38</v>
      </c>
      <c r="F11524" s="21">
        <v>2.0</v>
      </c>
      <c r="G11524" s="22">
        <v>47150.0</v>
      </c>
      <c r="H11524" s="15" t="str">
        <f t="shared" si="2"/>
        <v>Base Range</v>
      </c>
      <c r="I11524" s="22">
        <v>37976.0</v>
      </c>
      <c r="J11524" s="23">
        <f t="shared" si="3"/>
        <v>1.241573625</v>
      </c>
      <c r="K11524" s="24" t="str">
        <f t="shared" si="4"/>
        <v>Over Achived</v>
      </c>
    </row>
    <row r="11525" ht="22.5" customHeight="1">
      <c r="A11525" s="18">
        <v>45823.0</v>
      </c>
      <c r="B11525" s="19" t="str">
        <f t="shared" si="1"/>
        <v>Jun</v>
      </c>
      <c r="C11525" s="20" t="s">
        <v>13</v>
      </c>
      <c r="D11525" s="19" t="s">
        <v>18</v>
      </c>
      <c r="E11525" s="19" t="s">
        <v>34</v>
      </c>
      <c r="F11525" s="21">
        <v>4.0</v>
      </c>
      <c r="G11525" s="22">
        <v>84978.0</v>
      </c>
      <c r="H11525" s="15" t="str">
        <f t="shared" si="2"/>
        <v>High Range</v>
      </c>
      <c r="I11525" s="22">
        <v>65657.0</v>
      </c>
      <c r="J11525" s="23">
        <f t="shared" si="3"/>
        <v>1.294271746</v>
      </c>
      <c r="K11525" s="24" t="str">
        <f t="shared" si="4"/>
        <v>Over Achived</v>
      </c>
    </row>
    <row r="11526" ht="22.5" customHeight="1">
      <c r="A11526" s="18">
        <v>45823.0</v>
      </c>
      <c r="B11526" s="19" t="str">
        <f t="shared" si="1"/>
        <v>Jun</v>
      </c>
      <c r="C11526" s="20" t="s">
        <v>57</v>
      </c>
      <c r="D11526" s="19" t="s">
        <v>85</v>
      </c>
      <c r="E11526" s="19" t="s">
        <v>34</v>
      </c>
      <c r="F11526" s="21">
        <v>3.0</v>
      </c>
      <c r="G11526" s="22">
        <v>80777.0</v>
      </c>
      <c r="H11526" s="15" t="str">
        <f t="shared" si="2"/>
        <v>High Range</v>
      </c>
      <c r="I11526" s="22">
        <v>89439.0</v>
      </c>
      <c r="J11526" s="23">
        <f t="shared" si="3"/>
        <v>0.9031518689</v>
      </c>
      <c r="K11526" s="24" t="str">
        <f t="shared" si="4"/>
        <v>Target Not Meet</v>
      </c>
    </row>
    <row r="11527" ht="22.5" customHeight="1">
      <c r="A11527" s="18">
        <v>45823.0</v>
      </c>
      <c r="B11527" s="19" t="str">
        <f t="shared" si="1"/>
        <v>Jun</v>
      </c>
      <c r="C11527" s="20" t="s">
        <v>57</v>
      </c>
      <c r="D11527" s="19" t="s">
        <v>85</v>
      </c>
      <c r="E11527" s="19" t="s">
        <v>38</v>
      </c>
      <c r="F11527" s="21">
        <v>2.0</v>
      </c>
      <c r="G11527" s="22">
        <v>51054.0</v>
      </c>
      <c r="H11527" s="15" t="str">
        <f t="shared" si="2"/>
        <v>Medium Range</v>
      </c>
      <c r="I11527" s="22">
        <v>64796.0</v>
      </c>
      <c r="J11527" s="23">
        <f t="shared" si="3"/>
        <v>0.7879190073</v>
      </c>
      <c r="K11527" s="24" t="str">
        <f t="shared" si="4"/>
        <v>Target Not Meet</v>
      </c>
    </row>
    <row r="11528" ht="22.5" customHeight="1">
      <c r="A11528" s="18">
        <v>45823.0</v>
      </c>
      <c r="B11528" s="19" t="str">
        <f t="shared" si="1"/>
        <v>Jun</v>
      </c>
      <c r="C11528" s="20" t="s">
        <v>57</v>
      </c>
      <c r="D11528" s="19" t="s">
        <v>85</v>
      </c>
      <c r="E11528" s="19" t="s">
        <v>23</v>
      </c>
      <c r="F11528" s="21">
        <v>1.0</v>
      </c>
      <c r="G11528" s="22">
        <v>36438.0</v>
      </c>
      <c r="H11528" s="15" t="str">
        <f t="shared" si="2"/>
        <v>Base Range</v>
      </c>
      <c r="I11528" s="22">
        <v>41596.0</v>
      </c>
      <c r="J11528" s="23">
        <f t="shared" si="3"/>
        <v>0.8759976921</v>
      </c>
      <c r="K11528" s="24" t="str">
        <f t="shared" si="4"/>
        <v>Target Not Meet</v>
      </c>
    </row>
    <row r="11529" ht="22.5" customHeight="1">
      <c r="A11529" s="18">
        <v>45823.0</v>
      </c>
      <c r="B11529" s="19" t="str">
        <f t="shared" si="1"/>
        <v>Jun</v>
      </c>
      <c r="C11529" s="20" t="s">
        <v>57</v>
      </c>
      <c r="D11529" s="19" t="s">
        <v>85</v>
      </c>
      <c r="E11529" s="19" t="s">
        <v>19</v>
      </c>
      <c r="F11529" s="21">
        <v>2.0</v>
      </c>
      <c r="G11529" s="22">
        <v>40112.0</v>
      </c>
      <c r="H11529" s="15" t="str">
        <f t="shared" si="2"/>
        <v>Base Range</v>
      </c>
      <c r="I11529" s="22">
        <v>43811.0</v>
      </c>
      <c r="J11529" s="23">
        <f t="shared" si="3"/>
        <v>0.9155691493</v>
      </c>
      <c r="K11529" s="24" t="str">
        <f t="shared" si="4"/>
        <v>Target Not Meet</v>
      </c>
    </row>
    <row r="11530" ht="22.5" customHeight="1">
      <c r="A11530" s="18">
        <v>45823.0</v>
      </c>
      <c r="B11530" s="19" t="str">
        <f t="shared" si="1"/>
        <v>Jun</v>
      </c>
      <c r="C11530" s="20" t="s">
        <v>57</v>
      </c>
      <c r="D11530" s="19" t="s">
        <v>80</v>
      </c>
      <c r="E11530" s="19" t="s">
        <v>68</v>
      </c>
      <c r="F11530" s="21">
        <v>1.0</v>
      </c>
      <c r="G11530" s="22">
        <v>34442.0</v>
      </c>
      <c r="H11530" s="15" t="str">
        <f t="shared" si="2"/>
        <v>Base Range</v>
      </c>
      <c r="I11530" s="22">
        <v>40074.0</v>
      </c>
      <c r="J11530" s="23">
        <f t="shared" si="3"/>
        <v>0.859459999</v>
      </c>
      <c r="K11530" s="24" t="str">
        <f t="shared" si="4"/>
        <v>Target Not Meet</v>
      </c>
    </row>
    <row r="11531" ht="22.5" customHeight="1">
      <c r="A11531" s="18">
        <v>45823.0</v>
      </c>
      <c r="B11531" s="19" t="str">
        <f t="shared" si="1"/>
        <v>Jun</v>
      </c>
      <c r="C11531" s="20" t="s">
        <v>57</v>
      </c>
      <c r="D11531" s="25" t="s">
        <v>62</v>
      </c>
      <c r="E11531" s="19" t="s">
        <v>26</v>
      </c>
      <c r="F11531" s="21">
        <v>3.0</v>
      </c>
      <c r="G11531" s="22">
        <v>56097.0</v>
      </c>
      <c r="H11531" s="15" t="str">
        <f t="shared" si="2"/>
        <v>Medium Range</v>
      </c>
      <c r="I11531" s="22">
        <v>46536.0</v>
      </c>
      <c r="J11531" s="23">
        <f t="shared" si="3"/>
        <v>1.205453842</v>
      </c>
      <c r="K11531" s="24" t="str">
        <f t="shared" si="4"/>
        <v>Over Achived</v>
      </c>
    </row>
    <row r="11532" ht="22.5" customHeight="1">
      <c r="A11532" s="18">
        <v>45823.0</v>
      </c>
      <c r="B11532" s="19" t="str">
        <f t="shared" si="1"/>
        <v>Jun</v>
      </c>
      <c r="C11532" s="20" t="s">
        <v>57</v>
      </c>
      <c r="D11532" s="19" t="s">
        <v>80</v>
      </c>
      <c r="E11532" s="19" t="s">
        <v>68</v>
      </c>
      <c r="F11532" s="21">
        <v>1.0</v>
      </c>
      <c r="G11532" s="22">
        <v>32451.0</v>
      </c>
      <c r="H11532" s="15" t="str">
        <f t="shared" si="2"/>
        <v>Base Range</v>
      </c>
      <c r="I11532" s="22">
        <v>36464.0</v>
      </c>
      <c r="J11532" s="23">
        <f t="shared" si="3"/>
        <v>0.8899462484</v>
      </c>
      <c r="K11532" s="24" t="str">
        <f t="shared" si="4"/>
        <v>Target Not Meet</v>
      </c>
    </row>
    <row r="11533" ht="22.5" customHeight="1">
      <c r="A11533" s="18">
        <v>45823.0</v>
      </c>
      <c r="B11533" s="19" t="str">
        <f t="shared" si="1"/>
        <v>Jun</v>
      </c>
      <c r="C11533" s="20" t="s">
        <v>57</v>
      </c>
      <c r="D11533" s="19" t="s">
        <v>80</v>
      </c>
      <c r="E11533" s="19" t="s">
        <v>68</v>
      </c>
      <c r="F11533" s="21">
        <v>1.0</v>
      </c>
      <c r="G11533" s="22">
        <v>34763.0</v>
      </c>
      <c r="H11533" s="15" t="str">
        <f t="shared" si="2"/>
        <v>Base Range</v>
      </c>
      <c r="I11533" s="22">
        <v>37109.0</v>
      </c>
      <c r="J11533" s="23">
        <f t="shared" si="3"/>
        <v>0.9367808348</v>
      </c>
      <c r="K11533" s="24" t="str">
        <f t="shared" si="4"/>
        <v>Target Not Meet</v>
      </c>
    </row>
    <row r="11534" ht="22.5" customHeight="1">
      <c r="A11534" s="18">
        <v>45823.0</v>
      </c>
      <c r="B11534" s="19" t="str">
        <f t="shared" si="1"/>
        <v>Jun</v>
      </c>
      <c r="C11534" s="20" t="s">
        <v>57</v>
      </c>
      <c r="D11534" s="19" t="s">
        <v>85</v>
      </c>
      <c r="E11534" s="19" t="s">
        <v>26</v>
      </c>
      <c r="F11534" s="21">
        <v>3.0</v>
      </c>
      <c r="G11534" s="22">
        <v>50291.0</v>
      </c>
      <c r="H11534" s="15" t="str">
        <f t="shared" si="2"/>
        <v>Medium Range</v>
      </c>
      <c r="I11534" s="22">
        <v>55121.0</v>
      </c>
      <c r="J11534" s="23">
        <f t="shared" si="3"/>
        <v>0.9123745941</v>
      </c>
      <c r="K11534" s="24" t="str">
        <f t="shared" si="4"/>
        <v>Target Not Meet</v>
      </c>
    </row>
    <row r="11535" ht="22.5" customHeight="1">
      <c r="A11535" s="18">
        <v>45823.0</v>
      </c>
      <c r="B11535" s="19" t="str">
        <f t="shared" si="1"/>
        <v>Jun</v>
      </c>
      <c r="C11535" s="20" t="s">
        <v>57</v>
      </c>
      <c r="D11535" s="19" t="s">
        <v>71</v>
      </c>
      <c r="E11535" s="19" t="s">
        <v>34</v>
      </c>
      <c r="F11535" s="21">
        <v>3.0</v>
      </c>
      <c r="G11535" s="22">
        <v>76442.0</v>
      </c>
      <c r="H11535" s="15" t="str">
        <f t="shared" si="2"/>
        <v>High Range</v>
      </c>
      <c r="I11535" s="22">
        <v>86555.0</v>
      </c>
      <c r="J11535" s="23">
        <f t="shared" si="3"/>
        <v>0.8831609959</v>
      </c>
      <c r="K11535" s="24" t="str">
        <f t="shared" si="4"/>
        <v>Target Not Meet</v>
      </c>
    </row>
    <row r="11536" ht="22.5" customHeight="1">
      <c r="A11536" s="18">
        <v>45823.0</v>
      </c>
      <c r="B11536" s="19" t="str">
        <f t="shared" si="1"/>
        <v>Jun</v>
      </c>
      <c r="C11536" s="20" t="s">
        <v>57</v>
      </c>
      <c r="D11536" s="19" t="s">
        <v>71</v>
      </c>
      <c r="E11536" s="19" t="s">
        <v>23</v>
      </c>
      <c r="F11536" s="21">
        <v>1.0</v>
      </c>
      <c r="G11536" s="22">
        <v>32681.0</v>
      </c>
      <c r="H11536" s="15" t="str">
        <f t="shared" si="2"/>
        <v>Base Range</v>
      </c>
      <c r="I11536" s="22">
        <v>41192.0</v>
      </c>
      <c r="J11536" s="23">
        <f t="shared" si="3"/>
        <v>0.7933822101</v>
      </c>
      <c r="K11536" s="24" t="str">
        <f t="shared" si="4"/>
        <v>Target Not Meet</v>
      </c>
    </row>
    <row r="11537" ht="22.5" customHeight="1">
      <c r="A11537" s="18">
        <v>45823.0</v>
      </c>
      <c r="B11537" s="19" t="str">
        <f t="shared" si="1"/>
        <v>Jun</v>
      </c>
      <c r="C11537" s="20" t="s">
        <v>57</v>
      </c>
      <c r="D11537" s="19" t="s">
        <v>71</v>
      </c>
      <c r="E11537" s="19" t="s">
        <v>23</v>
      </c>
      <c r="F11537" s="21">
        <v>2.0</v>
      </c>
      <c r="G11537" s="22">
        <v>39133.0</v>
      </c>
      <c r="H11537" s="15" t="str">
        <f t="shared" si="2"/>
        <v>Base Range</v>
      </c>
      <c r="I11537" s="22">
        <v>46153.0</v>
      </c>
      <c r="J11537" s="23">
        <f t="shared" si="3"/>
        <v>0.8478972114</v>
      </c>
      <c r="K11537" s="24" t="str">
        <f t="shared" si="4"/>
        <v>Target Not Meet</v>
      </c>
    </row>
    <row r="11538" ht="22.5" customHeight="1">
      <c r="A11538" s="18">
        <v>45823.0</v>
      </c>
      <c r="B11538" s="19" t="str">
        <f t="shared" si="1"/>
        <v>Jun</v>
      </c>
      <c r="C11538" s="20" t="s">
        <v>57</v>
      </c>
      <c r="D11538" s="19" t="s">
        <v>71</v>
      </c>
      <c r="E11538" s="19" t="s">
        <v>19</v>
      </c>
      <c r="F11538" s="21">
        <v>2.0</v>
      </c>
      <c r="G11538" s="22">
        <v>42733.0</v>
      </c>
      <c r="H11538" s="15" t="str">
        <f t="shared" si="2"/>
        <v>Base Range</v>
      </c>
      <c r="I11538" s="22">
        <v>45795.0</v>
      </c>
      <c r="J11538" s="23">
        <f t="shared" si="3"/>
        <v>0.9331368053</v>
      </c>
      <c r="K11538" s="24" t="str">
        <f t="shared" si="4"/>
        <v>Target Not Meet</v>
      </c>
    </row>
    <row r="11539" ht="22.5" customHeight="1">
      <c r="A11539" s="18">
        <v>45823.0</v>
      </c>
      <c r="B11539" s="19" t="str">
        <f t="shared" si="1"/>
        <v>Jun</v>
      </c>
      <c r="C11539" s="20" t="s">
        <v>57</v>
      </c>
      <c r="D11539" s="19" t="s">
        <v>80</v>
      </c>
      <c r="E11539" s="19" t="s">
        <v>26</v>
      </c>
      <c r="F11539" s="21">
        <v>2.0</v>
      </c>
      <c r="G11539" s="22">
        <v>56837.0</v>
      </c>
      <c r="H11539" s="15" t="str">
        <f t="shared" si="2"/>
        <v>Medium Range</v>
      </c>
      <c r="I11539" s="22">
        <v>61120.0</v>
      </c>
      <c r="J11539" s="23">
        <f t="shared" si="3"/>
        <v>0.9299247382</v>
      </c>
      <c r="K11539" s="24" t="str">
        <f t="shared" si="4"/>
        <v>Target Not Meet</v>
      </c>
    </row>
    <row r="11540" ht="22.5" customHeight="1">
      <c r="A11540" s="18">
        <v>45823.0</v>
      </c>
      <c r="B11540" s="19" t="str">
        <f t="shared" si="1"/>
        <v>Jun</v>
      </c>
      <c r="C11540" s="20" t="s">
        <v>13</v>
      </c>
      <c r="D11540" s="19" t="s">
        <v>18</v>
      </c>
      <c r="E11540" s="19" t="s">
        <v>34</v>
      </c>
      <c r="F11540" s="21">
        <v>4.0</v>
      </c>
      <c r="G11540" s="22">
        <v>98787.0</v>
      </c>
      <c r="H11540" s="15" t="str">
        <f t="shared" si="2"/>
        <v>Very High Range</v>
      </c>
      <c r="I11540" s="22">
        <v>84716.0</v>
      </c>
      <c r="J11540" s="23">
        <f t="shared" si="3"/>
        <v>1.166096133</v>
      </c>
      <c r="K11540" s="24" t="str">
        <f t="shared" si="4"/>
        <v>Over Achived</v>
      </c>
    </row>
    <row r="11541" ht="22.5" customHeight="1">
      <c r="A11541" s="18">
        <v>45823.0</v>
      </c>
      <c r="B11541" s="19" t="str">
        <f t="shared" si="1"/>
        <v>Jun</v>
      </c>
      <c r="C11541" s="20" t="s">
        <v>7</v>
      </c>
      <c r="D11541" s="19" t="s">
        <v>118</v>
      </c>
      <c r="E11541" s="19" t="s">
        <v>26</v>
      </c>
      <c r="F11541" s="21">
        <v>11.0</v>
      </c>
      <c r="G11541" s="22">
        <v>267633.0</v>
      </c>
      <c r="H11541" s="15" t="str">
        <f t="shared" si="2"/>
        <v>Very High Range</v>
      </c>
      <c r="I11541" s="22">
        <v>248719.0</v>
      </c>
      <c r="J11541" s="23">
        <f t="shared" si="3"/>
        <v>1.076045658</v>
      </c>
      <c r="K11541" s="24" t="str">
        <f t="shared" si="4"/>
        <v>Over Achived</v>
      </c>
    </row>
    <row r="11542" ht="22.5" customHeight="1">
      <c r="A11542" s="18">
        <v>45823.0</v>
      </c>
      <c r="B11542" s="19" t="str">
        <f t="shared" si="1"/>
        <v>Jun</v>
      </c>
      <c r="C11542" s="20" t="s">
        <v>13</v>
      </c>
      <c r="D11542" s="19" t="s">
        <v>14</v>
      </c>
      <c r="E11542" s="19" t="s">
        <v>26</v>
      </c>
      <c r="F11542" s="21">
        <v>3.0</v>
      </c>
      <c r="G11542" s="22">
        <v>74875.0</v>
      </c>
      <c r="H11542" s="15" t="str">
        <f t="shared" si="2"/>
        <v>High Range</v>
      </c>
      <c r="I11542" s="22">
        <v>61551.0</v>
      </c>
      <c r="J11542" s="23">
        <f t="shared" si="3"/>
        <v>1.216470894</v>
      </c>
      <c r="K11542" s="24" t="str">
        <f t="shared" si="4"/>
        <v>Over Achived</v>
      </c>
    </row>
    <row r="11543" ht="22.5" customHeight="1">
      <c r="A11543" s="18">
        <v>45823.0</v>
      </c>
      <c r="B11543" s="19" t="str">
        <f t="shared" si="1"/>
        <v>Jun</v>
      </c>
      <c r="C11543" s="20" t="s">
        <v>7</v>
      </c>
      <c r="D11543" s="19" t="s">
        <v>131</v>
      </c>
      <c r="E11543" s="19" t="s">
        <v>38</v>
      </c>
      <c r="F11543" s="21">
        <v>5.0</v>
      </c>
      <c r="G11543" s="22">
        <v>107212.0</v>
      </c>
      <c r="H11543" s="15" t="str">
        <f t="shared" si="2"/>
        <v>Very High Range</v>
      </c>
      <c r="I11543" s="22">
        <v>91117.0</v>
      </c>
      <c r="J11543" s="23">
        <f t="shared" si="3"/>
        <v>1.176641022</v>
      </c>
      <c r="K11543" s="24" t="str">
        <f t="shared" si="4"/>
        <v>Over Achived</v>
      </c>
    </row>
    <row r="11544" ht="22.5" customHeight="1">
      <c r="A11544" s="18">
        <v>45823.0</v>
      </c>
      <c r="B11544" s="19" t="str">
        <f t="shared" si="1"/>
        <v>Jun</v>
      </c>
      <c r="C11544" s="20" t="s">
        <v>7</v>
      </c>
      <c r="D11544" s="19" t="s">
        <v>131</v>
      </c>
      <c r="E11544" s="19" t="s">
        <v>19</v>
      </c>
      <c r="F11544" s="21">
        <v>4.0</v>
      </c>
      <c r="G11544" s="22">
        <v>105619.0</v>
      </c>
      <c r="H11544" s="15" t="str">
        <f t="shared" si="2"/>
        <v>Very High Range</v>
      </c>
      <c r="I11544" s="22">
        <v>99631.0</v>
      </c>
      <c r="J11544" s="23">
        <f t="shared" si="3"/>
        <v>1.060101776</v>
      </c>
      <c r="K11544" s="24" t="str">
        <f t="shared" si="4"/>
        <v>Over Achived</v>
      </c>
    </row>
    <row r="11545" ht="22.5" customHeight="1">
      <c r="A11545" s="18">
        <v>45823.0</v>
      </c>
      <c r="B11545" s="19" t="str">
        <f t="shared" si="1"/>
        <v>Jun</v>
      </c>
      <c r="C11545" s="20" t="s">
        <v>7</v>
      </c>
      <c r="D11545" s="19" t="s">
        <v>126</v>
      </c>
      <c r="E11545" s="19" t="s">
        <v>63</v>
      </c>
      <c r="F11545" s="21">
        <v>2.0</v>
      </c>
      <c r="G11545" s="22">
        <v>76165.0</v>
      </c>
      <c r="H11545" s="15" t="str">
        <f t="shared" si="2"/>
        <v>High Range</v>
      </c>
      <c r="I11545" s="22">
        <v>68532.0</v>
      </c>
      <c r="J11545" s="23">
        <f t="shared" si="3"/>
        <v>1.111378626</v>
      </c>
      <c r="K11545" s="24" t="str">
        <f t="shared" si="4"/>
        <v>Over Achived</v>
      </c>
    </row>
    <row r="11546" ht="22.5" customHeight="1">
      <c r="A11546" s="18">
        <v>45823.0</v>
      </c>
      <c r="B11546" s="19" t="str">
        <f t="shared" si="1"/>
        <v>Jun</v>
      </c>
      <c r="C11546" s="20" t="s">
        <v>7</v>
      </c>
      <c r="D11546" s="19" t="s">
        <v>126</v>
      </c>
      <c r="E11546" s="19" t="s">
        <v>63</v>
      </c>
      <c r="F11546" s="21">
        <v>3.0</v>
      </c>
      <c r="G11546" s="22">
        <v>63285.0</v>
      </c>
      <c r="H11546" s="15" t="str">
        <f t="shared" si="2"/>
        <v>Medium Range</v>
      </c>
      <c r="I11546" s="22">
        <v>53589.0</v>
      </c>
      <c r="J11546" s="23">
        <f t="shared" si="3"/>
        <v>1.180932654</v>
      </c>
      <c r="K11546" s="24" t="str">
        <f t="shared" si="4"/>
        <v>Over Achived</v>
      </c>
    </row>
    <row r="11547" ht="22.5" customHeight="1">
      <c r="A11547" s="18">
        <v>45823.0</v>
      </c>
      <c r="B11547" s="19" t="str">
        <f t="shared" si="1"/>
        <v>Jun</v>
      </c>
      <c r="C11547" s="20" t="s">
        <v>7</v>
      </c>
      <c r="D11547" s="19" t="s">
        <v>118</v>
      </c>
      <c r="E11547" s="19" t="s">
        <v>63</v>
      </c>
      <c r="F11547" s="21">
        <v>2.0</v>
      </c>
      <c r="G11547" s="22">
        <v>69598.0</v>
      </c>
      <c r="H11547" s="15" t="str">
        <f t="shared" si="2"/>
        <v>Medium Range</v>
      </c>
      <c r="I11547" s="22">
        <v>51894.0</v>
      </c>
      <c r="J11547" s="23">
        <f t="shared" si="3"/>
        <v>1.341156974</v>
      </c>
      <c r="K11547" s="24" t="str">
        <f t="shared" si="4"/>
        <v>Over Achived</v>
      </c>
    </row>
    <row r="11548" ht="22.5" customHeight="1">
      <c r="A11548" s="18">
        <v>45823.0</v>
      </c>
      <c r="B11548" s="19" t="str">
        <f t="shared" si="1"/>
        <v>Jun</v>
      </c>
      <c r="C11548" s="20" t="s">
        <v>7</v>
      </c>
      <c r="D11548" s="19" t="s">
        <v>106</v>
      </c>
      <c r="E11548" s="19" t="s">
        <v>19</v>
      </c>
      <c r="F11548" s="21">
        <v>4.0</v>
      </c>
      <c r="G11548" s="22">
        <v>87934.0</v>
      </c>
      <c r="H11548" s="15" t="str">
        <f t="shared" si="2"/>
        <v>High Range</v>
      </c>
      <c r="I11548" s="22">
        <v>62526.0</v>
      </c>
      <c r="J11548" s="23">
        <f t="shared" si="3"/>
        <v>1.406358955</v>
      </c>
      <c r="K11548" s="24" t="str">
        <f t="shared" si="4"/>
        <v>Over Achived</v>
      </c>
    </row>
    <row r="11549" ht="22.5" customHeight="1">
      <c r="A11549" s="18">
        <v>45823.0</v>
      </c>
      <c r="B11549" s="19" t="str">
        <f t="shared" si="1"/>
        <v>Jun</v>
      </c>
      <c r="C11549" s="20" t="s">
        <v>7</v>
      </c>
      <c r="D11549" s="19" t="s">
        <v>131</v>
      </c>
      <c r="E11549" s="19" t="s">
        <v>19</v>
      </c>
      <c r="F11549" s="21">
        <v>5.0</v>
      </c>
      <c r="G11549" s="22">
        <v>88021.0</v>
      </c>
      <c r="H11549" s="15" t="str">
        <f t="shared" si="2"/>
        <v>High Range</v>
      </c>
      <c r="I11549" s="22">
        <v>66660.0</v>
      </c>
      <c r="J11549" s="23">
        <f t="shared" si="3"/>
        <v>1.320447045</v>
      </c>
      <c r="K11549" s="24" t="str">
        <f t="shared" si="4"/>
        <v>Over Achived</v>
      </c>
    </row>
    <row r="11550" ht="22.5" customHeight="1">
      <c r="A11550" s="18">
        <v>45823.0</v>
      </c>
      <c r="B11550" s="19" t="str">
        <f t="shared" si="1"/>
        <v>Jun</v>
      </c>
      <c r="C11550" s="20" t="s">
        <v>7</v>
      </c>
      <c r="D11550" s="19" t="s">
        <v>106</v>
      </c>
      <c r="E11550" s="19" t="s">
        <v>9</v>
      </c>
      <c r="F11550" s="21">
        <v>7.0</v>
      </c>
      <c r="G11550" s="22">
        <v>199888.0</v>
      </c>
      <c r="H11550" s="15" t="str">
        <f t="shared" si="2"/>
        <v>Very High Range</v>
      </c>
      <c r="I11550" s="22">
        <v>180044.0</v>
      </c>
      <c r="J11550" s="23">
        <f t="shared" si="3"/>
        <v>1.110217502</v>
      </c>
      <c r="K11550" s="24" t="str">
        <f t="shared" si="4"/>
        <v>Over Achived</v>
      </c>
    </row>
    <row r="11551" ht="22.5" customHeight="1">
      <c r="A11551" s="18">
        <v>45823.0</v>
      </c>
      <c r="B11551" s="19" t="str">
        <f t="shared" si="1"/>
        <v>Jun</v>
      </c>
      <c r="C11551" s="20" t="s">
        <v>7</v>
      </c>
      <c r="D11551" s="19" t="s">
        <v>106</v>
      </c>
      <c r="E11551" s="19" t="s">
        <v>9</v>
      </c>
      <c r="F11551" s="21">
        <v>8.0</v>
      </c>
      <c r="G11551" s="22">
        <v>164921.0</v>
      </c>
      <c r="H11551" s="15" t="str">
        <f t="shared" si="2"/>
        <v>Very High Range</v>
      </c>
      <c r="I11551" s="22">
        <v>151169.0</v>
      </c>
      <c r="J11551" s="23">
        <f t="shared" si="3"/>
        <v>1.090971032</v>
      </c>
      <c r="K11551" s="24" t="str">
        <f t="shared" si="4"/>
        <v>Over Achived</v>
      </c>
    </row>
    <row r="11552" ht="22.5" customHeight="1">
      <c r="A11552" s="18">
        <v>45823.0</v>
      </c>
      <c r="B11552" s="19" t="str">
        <f t="shared" si="1"/>
        <v>Jun</v>
      </c>
      <c r="C11552" s="20" t="s">
        <v>7</v>
      </c>
      <c r="D11552" s="19" t="s">
        <v>106</v>
      </c>
      <c r="E11552" s="19" t="s">
        <v>19</v>
      </c>
      <c r="F11552" s="21">
        <v>4.0</v>
      </c>
      <c r="G11552" s="22">
        <v>95231.0</v>
      </c>
      <c r="H11552" s="15" t="str">
        <f t="shared" si="2"/>
        <v>Very High Range</v>
      </c>
      <c r="I11552" s="22">
        <v>87415.0</v>
      </c>
      <c r="J11552" s="23">
        <f t="shared" si="3"/>
        <v>1.089412572</v>
      </c>
      <c r="K11552" s="24" t="str">
        <f t="shared" si="4"/>
        <v>Over Achived</v>
      </c>
    </row>
    <row r="11553" ht="22.5" customHeight="1">
      <c r="A11553" s="18">
        <v>45823.0</v>
      </c>
      <c r="B11553" s="19" t="str">
        <f t="shared" si="1"/>
        <v>Jun</v>
      </c>
      <c r="C11553" s="20" t="s">
        <v>7</v>
      </c>
      <c r="D11553" s="19" t="s">
        <v>8</v>
      </c>
      <c r="E11553" s="19" t="s">
        <v>19</v>
      </c>
      <c r="F11553" s="21">
        <v>4.0</v>
      </c>
      <c r="G11553" s="22">
        <v>96506.0</v>
      </c>
      <c r="H11553" s="15" t="str">
        <f t="shared" si="2"/>
        <v>Very High Range</v>
      </c>
      <c r="I11553" s="22">
        <v>80022.0</v>
      </c>
      <c r="J11553" s="23">
        <f t="shared" si="3"/>
        <v>1.205993352</v>
      </c>
      <c r="K11553" s="24" t="str">
        <f t="shared" si="4"/>
        <v>Over Achived</v>
      </c>
    </row>
    <row r="11554" ht="22.5" customHeight="1">
      <c r="A11554" s="18">
        <v>45823.0</v>
      </c>
      <c r="B11554" s="19" t="str">
        <f t="shared" si="1"/>
        <v>Jun</v>
      </c>
      <c r="C11554" s="20" t="s">
        <v>7</v>
      </c>
      <c r="D11554" s="19" t="s">
        <v>8</v>
      </c>
      <c r="E11554" s="19" t="s">
        <v>23</v>
      </c>
      <c r="F11554" s="21">
        <v>4.0</v>
      </c>
      <c r="G11554" s="22">
        <v>100403.0</v>
      </c>
      <c r="H11554" s="15" t="str">
        <f t="shared" si="2"/>
        <v>Very High Range</v>
      </c>
      <c r="I11554" s="22">
        <v>85614.0</v>
      </c>
      <c r="J11554" s="23">
        <f t="shared" si="3"/>
        <v>1.17274044</v>
      </c>
      <c r="K11554" s="24" t="str">
        <f t="shared" si="4"/>
        <v>Over Achived</v>
      </c>
    </row>
    <row r="11555" ht="22.5" customHeight="1">
      <c r="A11555" s="18">
        <v>45823.0</v>
      </c>
      <c r="B11555" s="19" t="str">
        <f t="shared" si="1"/>
        <v>Jun</v>
      </c>
      <c r="C11555" s="20" t="s">
        <v>7</v>
      </c>
      <c r="D11555" s="19" t="s">
        <v>8</v>
      </c>
      <c r="E11555" s="19" t="s">
        <v>63</v>
      </c>
      <c r="F11555" s="21">
        <v>3.0</v>
      </c>
      <c r="G11555" s="22">
        <v>68865.0</v>
      </c>
      <c r="H11555" s="15" t="str">
        <f t="shared" si="2"/>
        <v>Medium Range</v>
      </c>
      <c r="I11555" s="22">
        <v>58658.0</v>
      </c>
      <c r="J11555" s="23">
        <f t="shared" si="3"/>
        <v>1.17400866</v>
      </c>
      <c r="K11555" s="24" t="str">
        <f t="shared" si="4"/>
        <v>Over Achived</v>
      </c>
    </row>
    <row r="11556" ht="22.5" customHeight="1">
      <c r="A11556" s="18">
        <v>45823.0</v>
      </c>
      <c r="B11556" s="19" t="str">
        <f t="shared" si="1"/>
        <v>Jun</v>
      </c>
      <c r="C11556" s="20" t="s">
        <v>13</v>
      </c>
      <c r="D11556" s="19" t="s">
        <v>14</v>
      </c>
      <c r="E11556" s="19" t="s">
        <v>9</v>
      </c>
      <c r="F11556" s="21">
        <v>4.0</v>
      </c>
      <c r="G11556" s="22">
        <v>106582.0</v>
      </c>
      <c r="H11556" s="15" t="str">
        <f t="shared" si="2"/>
        <v>Very High Range</v>
      </c>
      <c r="I11556" s="22">
        <v>98739.0</v>
      </c>
      <c r="J11556" s="23">
        <f t="shared" si="3"/>
        <v>1.079431633</v>
      </c>
      <c r="K11556" s="24" t="str">
        <f t="shared" si="4"/>
        <v>Over Achived</v>
      </c>
    </row>
    <row r="11557" ht="22.5" customHeight="1">
      <c r="A11557" s="18">
        <v>45823.0</v>
      </c>
      <c r="B11557" s="19" t="str">
        <f t="shared" si="1"/>
        <v>Jun</v>
      </c>
      <c r="C11557" s="20" t="s">
        <v>7</v>
      </c>
      <c r="D11557" s="19" t="s">
        <v>106</v>
      </c>
      <c r="E11557" s="19" t="s">
        <v>34</v>
      </c>
      <c r="F11557" s="21">
        <v>7.0</v>
      </c>
      <c r="G11557" s="22">
        <v>181491.0</v>
      </c>
      <c r="H11557" s="15" t="str">
        <f t="shared" si="2"/>
        <v>Very High Range</v>
      </c>
      <c r="I11557" s="22">
        <v>170036.0</v>
      </c>
      <c r="J11557" s="23">
        <f t="shared" si="3"/>
        <v>1.067368087</v>
      </c>
      <c r="K11557" s="24" t="str">
        <f t="shared" si="4"/>
        <v>Over Achived</v>
      </c>
    </row>
    <row r="11558" ht="22.5" customHeight="1">
      <c r="A11558" s="18">
        <v>45823.0</v>
      </c>
      <c r="B11558" s="19" t="str">
        <f t="shared" si="1"/>
        <v>Jun</v>
      </c>
      <c r="C11558" s="20" t="s">
        <v>7</v>
      </c>
      <c r="D11558" s="19" t="s">
        <v>131</v>
      </c>
      <c r="E11558" s="19" t="s">
        <v>68</v>
      </c>
      <c r="F11558" s="21">
        <v>3.0</v>
      </c>
      <c r="G11558" s="22">
        <v>80607.0</v>
      </c>
      <c r="H11558" s="15" t="str">
        <f t="shared" si="2"/>
        <v>High Range</v>
      </c>
      <c r="I11558" s="22">
        <v>63588.0</v>
      </c>
      <c r="J11558" s="23">
        <f t="shared" si="3"/>
        <v>1.267644839</v>
      </c>
      <c r="K11558" s="24" t="str">
        <f t="shared" si="4"/>
        <v>Over Achived</v>
      </c>
    </row>
    <row r="11559" ht="22.5" customHeight="1">
      <c r="A11559" s="18">
        <v>45823.0</v>
      </c>
      <c r="B11559" s="19" t="str">
        <f t="shared" si="1"/>
        <v>Jun</v>
      </c>
      <c r="C11559" s="20" t="s">
        <v>7</v>
      </c>
      <c r="D11559" s="19" t="s">
        <v>8</v>
      </c>
      <c r="E11559" s="19" t="s">
        <v>63</v>
      </c>
      <c r="F11559" s="21">
        <v>3.0</v>
      </c>
      <c r="G11559" s="22">
        <v>72248.0</v>
      </c>
      <c r="H11559" s="15" t="str">
        <f t="shared" si="2"/>
        <v>High Range</v>
      </c>
      <c r="I11559" s="22">
        <v>61661.0</v>
      </c>
      <c r="J11559" s="23">
        <f t="shared" si="3"/>
        <v>1.171696859</v>
      </c>
      <c r="K11559" s="24" t="str">
        <f t="shared" si="4"/>
        <v>Over Achived</v>
      </c>
    </row>
    <row r="11560" ht="22.5" customHeight="1">
      <c r="A11560" s="18">
        <v>45823.0</v>
      </c>
      <c r="B11560" s="19" t="str">
        <f t="shared" si="1"/>
        <v>Jun</v>
      </c>
      <c r="C11560" s="20" t="s">
        <v>92</v>
      </c>
      <c r="D11560" s="19" t="s">
        <v>158</v>
      </c>
      <c r="E11560" s="19" t="s">
        <v>19</v>
      </c>
      <c r="F11560" s="21">
        <v>4.0</v>
      </c>
      <c r="G11560" s="22">
        <v>71158.0</v>
      </c>
      <c r="H11560" s="15" t="str">
        <f t="shared" si="2"/>
        <v>High Range</v>
      </c>
      <c r="I11560" s="22">
        <v>50330.0</v>
      </c>
      <c r="J11560" s="23">
        <f t="shared" si="3"/>
        <v>1.41382873</v>
      </c>
      <c r="K11560" s="24" t="str">
        <f t="shared" si="4"/>
        <v>Over Achived</v>
      </c>
    </row>
    <row r="11561" ht="22.5" customHeight="1">
      <c r="A11561" s="18">
        <v>45823.0</v>
      </c>
      <c r="B11561" s="19" t="str">
        <f t="shared" si="1"/>
        <v>Jun</v>
      </c>
      <c r="C11561" s="20" t="s">
        <v>92</v>
      </c>
      <c r="D11561" s="19" t="s">
        <v>158</v>
      </c>
      <c r="E11561" s="19" t="s">
        <v>26</v>
      </c>
      <c r="F11561" s="21">
        <v>4.0</v>
      </c>
      <c r="G11561" s="22">
        <v>92395.0</v>
      </c>
      <c r="H11561" s="15" t="str">
        <f t="shared" si="2"/>
        <v>Very High Range</v>
      </c>
      <c r="I11561" s="22">
        <v>72929.0</v>
      </c>
      <c r="J11561" s="23">
        <f t="shared" si="3"/>
        <v>1.266917139</v>
      </c>
      <c r="K11561" s="24" t="str">
        <f t="shared" si="4"/>
        <v>Over Achived</v>
      </c>
    </row>
    <row r="11562" ht="22.5" customHeight="1">
      <c r="A11562" s="18">
        <v>45823.0</v>
      </c>
      <c r="B11562" s="19" t="str">
        <f t="shared" si="1"/>
        <v>Jun</v>
      </c>
      <c r="C11562" s="20" t="s">
        <v>13</v>
      </c>
      <c r="D11562" s="19" t="s">
        <v>14</v>
      </c>
      <c r="E11562" s="19" t="s">
        <v>38</v>
      </c>
      <c r="F11562" s="21">
        <v>3.0</v>
      </c>
      <c r="G11562" s="22">
        <v>74360.0</v>
      </c>
      <c r="H11562" s="15" t="str">
        <f t="shared" si="2"/>
        <v>High Range</v>
      </c>
      <c r="I11562" s="22">
        <v>63359.0</v>
      </c>
      <c r="J11562" s="23">
        <f t="shared" si="3"/>
        <v>1.173629634</v>
      </c>
      <c r="K11562" s="24" t="str">
        <f t="shared" si="4"/>
        <v>Over Achived</v>
      </c>
    </row>
    <row r="11563" ht="22.5" customHeight="1">
      <c r="A11563" s="18">
        <v>45823.0</v>
      </c>
      <c r="B11563" s="19" t="str">
        <f t="shared" si="1"/>
        <v>Jun</v>
      </c>
      <c r="C11563" s="20" t="s">
        <v>92</v>
      </c>
      <c r="D11563" s="19" t="s">
        <v>93</v>
      </c>
      <c r="E11563" s="19" t="s">
        <v>19</v>
      </c>
      <c r="F11563" s="21">
        <v>3.0</v>
      </c>
      <c r="G11563" s="22">
        <v>81663.0</v>
      </c>
      <c r="H11563" s="15" t="str">
        <f t="shared" si="2"/>
        <v>High Range</v>
      </c>
      <c r="I11563" s="22">
        <v>86887.0</v>
      </c>
      <c r="J11563" s="23">
        <f t="shared" si="3"/>
        <v>0.9398759308</v>
      </c>
      <c r="K11563" s="24" t="str">
        <f t="shared" si="4"/>
        <v>Target Not Meet</v>
      </c>
    </row>
    <row r="11564" ht="22.5" customHeight="1">
      <c r="A11564" s="18">
        <v>45823.0</v>
      </c>
      <c r="B11564" s="19" t="str">
        <f t="shared" si="1"/>
        <v>Jun</v>
      </c>
      <c r="C11564" s="20" t="s">
        <v>92</v>
      </c>
      <c r="D11564" s="19" t="s">
        <v>93</v>
      </c>
      <c r="E11564" s="19" t="s">
        <v>19</v>
      </c>
      <c r="F11564" s="21">
        <v>3.0</v>
      </c>
      <c r="G11564" s="22">
        <v>79831.0</v>
      </c>
      <c r="H11564" s="15" t="str">
        <f t="shared" si="2"/>
        <v>High Range</v>
      </c>
      <c r="I11564" s="22">
        <v>93809.0</v>
      </c>
      <c r="J11564" s="23">
        <f t="shared" si="3"/>
        <v>0.8509951071</v>
      </c>
      <c r="K11564" s="24" t="str">
        <f t="shared" si="4"/>
        <v>Target Not Meet</v>
      </c>
    </row>
    <row r="11565" ht="22.5" customHeight="1">
      <c r="A11565" s="18">
        <v>45823.0</v>
      </c>
      <c r="B11565" s="19" t="str">
        <f t="shared" si="1"/>
        <v>Jun</v>
      </c>
      <c r="C11565" s="20" t="s">
        <v>92</v>
      </c>
      <c r="D11565" s="19" t="s">
        <v>98</v>
      </c>
      <c r="E11565" s="19" t="s">
        <v>34</v>
      </c>
      <c r="F11565" s="21">
        <v>4.0</v>
      </c>
      <c r="G11565" s="22">
        <v>129417.0</v>
      </c>
      <c r="H11565" s="15" t="str">
        <f t="shared" si="2"/>
        <v>Very High Range</v>
      </c>
      <c r="I11565" s="22">
        <v>167884.0</v>
      </c>
      <c r="J11565" s="23">
        <f t="shared" si="3"/>
        <v>0.7708715542</v>
      </c>
      <c r="K11565" s="24" t="str">
        <f t="shared" si="4"/>
        <v>Target Not Meet</v>
      </c>
    </row>
    <row r="11566" ht="22.5" customHeight="1">
      <c r="A11566" s="18">
        <v>45823.0</v>
      </c>
      <c r="B11566" s="19" t="str">
        <f t="shared" si="1"/>
        <v>Jun</v>
      </c>
      <c r="C11566" s="20" t="s">
        <v>92</v>
      </c>
      <c r="D11566" s="19" t="s">
        <v>98</v>
      </c>
      <c r="E11566" s="19" t="s">
        <v>26</v>
      </c>
      <c r="F11566" s="21">
        <v>5.0</v>
      </c>
      <c r="G11566" s="22">
        <v>98844.0</v>
      </c>
      <c r="H11566" s="15" t="str">
        <f t="shared" si="2"/>
        <v>Very High Range</v>
      </c>
      <c r="I11566" s="22">
        <v>114060.0</v>
      </c>
      <c r="J11566" s="23">
        <f t="shared" si="3"/>
        <v>0.8665965281</v>
      </c>
      <c r="K11566" s="24" t="str">
        <f t="shared" si="4"/>
        <v>Target Not Meet</v>
      </c>
    </row>
    <row r="11567" ht="22.5" customHeight="1">
      <c r="A11567" s="18">
        <v>45823.0</v>
      </c>
      <c r="B11567" s="19" t="str">
        <f t="shared" si="1"/>
        <v>Jun</v>
      </c>
      <c r="C11567" s="20" t="s">
        <v>92</v>
      </c>
      <c r="D11567" s="19" t="s">
        <v>144</v>
      </c>
      <c r="E11567" s="19" t="s">
        <v>23</v>
      </c>
      <c r="F11567" s="21">
        <v>3.0</v>
      </c>
      <c r="G11567" s="22">
        <v>70762.0</v>
      </c>
      <c r="H11567" s="15" t="str">
        <f t="shared" si="2"/>
        <v>High Range</v>
      </c>
      <c r="I11567" s="22">
        <v>62273.0</v>
      </c>
      <c r="J11567" s="23">
        <f t="shared" si="3"/>
        <v>1.136319111</v>
      </c>
      <c r="K11567" s="24" t="str">
        <f t="shared" si="4"/>
        <v>Over Achived</v>
      </c>
    </row>
    <row r="11568" ht="22.5" customHeight="1">
      <c r="A11568" s="18">
        <v>45823.0</v>
      </c>
      <c r="B11568" s="19" t="str">
        <f t="shared" si="1"/>
        <v>Jun</v>
      </c>
      <c r="C11568" s="20" t="s">
        <v>92</v>
      </c>
      <c r="D11568" s="19" t="s">
        <v>98</v>
      </c>
      <c r="E11568" s="19" t="s">
        <v>68</v>
      </c>
      <c r="F11568" s="21">
        <v>2.0</v>
      </c>
      <c r="G11568" s="22">
        <v>55151.0</v>
      </c>
      <c r="H11568" s="15" t="str">
        <f t="shared" si="2"/>
        <v>Medium Range</v>
      </c>
      <c r="I11568" s="22">
        <v>70656.0</v>
      </c>
      <c r="J11568" s="23">
        <f t="shared" si="3"/>
        <v>0.7805564991</v>
      </c>
      <c r="K11568" s="24" t="str">
        <f t="shared" si="4"/>
        <v>Target Not Meet</v>
      </c>
    </row>
    <row r="11569" ht="22.5" customHeight="1">
      <c r="A11569" s="18">
        <v>45823.0</v>
      </c>
      <c r="B11569" s="19" t="str">
        <f t="shared" si="1"/>
        <v>Jun</v>
      </c>
      <c r="C11569" s="20" t="s">
        <v>92</v>
      </c>
      <c r="D11569" s="19" t="s">
        <v>144</v>
      </c>
      <c r="E11569" s="19" t="s">
        <v>34</v>
      </c>
      <c r="F11569" s="21">
        <v>4.0</v>
      </c>
      <c r="G11569" s="22">
        <v>135404.0</v>
      </c>
      <c r="H11569" s="15" t="str">
        <f t="shared" si="2"/>
        <v>Very High Range</v>
      </c>
      <c r="I11569" s="22">
        <v>110895.0</v>
      </c>
      <c r="J11569" s="23">
        <f t="shared" si="3"/>
        <v>1.221010866</v>
      </c>
      <c r="K11569" s="24" t="str">
        <f t="shared" si="4"/>
        <v>Over Achived</v>
      </c>
    </row>
    <row r="11570" ht="22.5" customHeight="1">
      <c r="A11570" s="18">
        <v>45823.0</v>
      </c>
      <c r="B11570" s="19" t="str">
        <f t="shared" si="1"/>
        <v>Jun</v>
      </c>
      <c r="C11570" s="20" t="s">
        <v>92</v>
      </c>
      <c r="D11570" s="25" t="s">
        <v>149</v>
      </c>
      <c r="E11570" s="19" t="s">
        <v>19</v>
      </c>
      <c r="F11570" s="21">
        <v>3.0</v>
      </c>
      <c r="G11570" s="22">
        <v>83598.0</v>
      </c>
      <c r="H11570" s="15" t="str">
        <f t="shared" si="2"/>
        <v>High Range</v>
      </c>
      <c r="I11570" s="22">
        <v>79002.0</v>
      </c>
      <c r="J11570" s="23">
        <f t="shared" si="3"/>
        <v>1.058175742</v>
      </c>
      <c r="K11570" s="24" t="str">
        <f t="shared" si="4"/>
        <v>Over Achived</v>
      </c>
    </row>
    <row r="11571" ht="22.5" customHeight="1">
      <c r="A11571" s="18">
        <v>45823.0</v>
      </c>
      <c r="B11571" s="19" t="str">
        <f t="shared" si="1"/>
        <v>Jun</v>
      </c>
      <c r="C11571" s="20" t="s">
        <v>92</v>
      </c>
      <c r="D11571" s="25" t="s">
        <v>149</v>
      </c>
      <c r="E11571" s="19" t="s">
        <v>9</v>
      </c>
      <c r="F11571" s="21">
        <v>5.0</v>
      </c>
      <c r="G11571" s="22">
        <v>150533.0</v>
      </c>
      <c r="H11571" s="15" t="str">
        <f t="shared" si="2"/>
        <v>Very High Range</v>
      </c>
      <c r="I11571" s="22">
        <v>110169.0</v>
      </c>
      <c r="J11571" s="23">
        <f t="shared" si="3"/>
        <v>1.366382558</v>
      </c>
      <c r="K11571" s="24" t="str">
        <f t="shared" si="4"/>
        <v>Over Achived</v>
      </c>
    </row>
    <row r="11572" ht="22.5" customHeight="1">
      <c r="A11572" s="18">
        <v>45823.0</v>
      </c>
      <c r="B11572" s="19" t="str">
        <f t="shared" si="1"/>
        <v>Jun</v>
      </c>
      <c r="C11572" s="20" t="s">
        <v>92</v>
      </c>
      <c r="D11572" s="25" t="s">
        <v>149</v>
      </c>
      <c r="E11572" s="19" t="s">
        <v>26</v>
      </c>
      <c r="F11572" s="21">
        <v>4.0</v>
      </c>
      <c r="G11572" s="22">
        <v>105512.0</v>
      </c>
      <c r="H11572" s="15" t="str">
        <f t="shared" si="2"/>
        <v>Very High Range</v>
      </c>
      <c r="I11572" s="22">
        <v>74876.0</v>
      </c>
      <c r="J11572" s="23">
        <f t="shared" si="3"/>
        <v>1.409156472</v>
      </c>
      <c r="K11572" s="24" t="str">
        <f t="shared" si="4"/>
        <v>Over Achived</v>
      </c>
    </row>
    <row r="11573" ht="22.5" customHeight="1">
      <c r="A11573" s="18">
        <v>45823.0</v>
      </c>
      <c r="B11573" s="19" t="str">
        <f t="shared" si="1"/>
        <v>Jun</v>
      </c>
      <c r="C11573" s="20" t="s">
        <v>92</v>
      </c>
      <c r="D11573" s="25" t="s">
        <v>149</v>
      </c>
      <c r="E11573" s="19" t="s">
        <v>19</v>
      </c>
      <c r="F11573" s="21">
        <v>3.0</v>
      </c>
      <c r="G11573" s="22">
        <v>65142.0</v>
      </c>
      <c r="H11573" s="15" t="str">
        <f t="shared" si="2"/>
        <v>Medium Range</v>
      </c>
      <c r="I11573" s="22">
        <v>60582.0</v>
      </c>
      <c r="J11573" s="23">
        <f t="shared" si="3"/>
        <v>1.075269882</v>
      </c>
      <c r="K11573" s="24" t="str">
        <f t="shared" si="4"/>
        <v>Over Achived</v>
      </c>
    </row>
    <row r="11574" ht="22.5" customHeight="1">
      <c r="A11574" s="18">
        <v>45823.0</v>
      </c>
      <c r="B11574" s="19" t="str">
        <f t="shared" si="1"/>
        <v>Jun</v>
      </c>
      <c r="C11574" s="20" t="s">
        <v>92</v>
      </c>
      <c r="D11574" s="19" t="s">
        <v>158</v>
      </c>
      <c r="E11574" s="19" t="s">
        <v>68</v>
      </c>
      <c r="F11574" s="21">
        <v>2.0</v>
      </c>
      <c r="G11574" s="22">
        <v>69096.0</v>
      </c>
      <c r="H11574" s="15" t="str">
        <f t="shared" si="2"/>
        <v>Medium Range</v>
      </c>
      <c r="I11574" s="22">
        <v>49144.0</v>
      </c>
      <c r="J11574" s="23">
        <f t="shared" si="3"/>
        <v>1.405990558</v>
      </c>
      <c r="K11574" s="24" t="str">
        <f t="shared" si="4"/>
        <v>Over Achived</v>
      </c>
    </row>
    <row r="11575" ht="22.5" customHeight="1">
      <c r="A11575" s="18">
        <v>45823.0</v>
      </c>
      <c r="B11575" s="19" t="str">
        <f t="shared" si="1"/>
        <v>Jun</v>
      </c>
      <c r="C11575" s="20" t="s">
        <v>92</v>
      </c>
      <c r="D11575" s="19" t="s">
        <v>144</v>
      </c>
      <c r="E11575" s="19" t="s">
        <v>68</v>
      </c>
      <c r="F11575" s="21">
        <v>3.0</v>
      </c>
      <c r="G11575" s="22">
        <v>66024.0</v>
      </c>
      <c r="H11575" s="15" t="str">
        <f t="shared" si="2"/>
        <v>Medium Range</v>
      </c>
      <c r="I11575" s="22">
        <v>57511.0</v>
      </c>
      <c r="J11575" s="23">
        <f t="shared" si="3"/>
        <v>1.148023856</v>
      </c>
      <c r="K11575" s="24" t="str">
        <f t="shared" si="4"/>
        <v>Over Achived</v>
      </c>
    </row>
    <row r="11576" ht="22.5" customHeight="1">
      <c r="A11576" s="18">
        <v>45824.0</v>
      </c>
      <c r="B11576" s="19" t="str">
        <f t="shared" si="1"/>
        <v>Jun</v>
      </c>
      <c r="C11576" s="20" t="s">
        <v>13</v>
      </c>
      <c r="D11576" s="19" t="s">
        <v>37</v>
      </c>
      <c r="E11576" s="19" t="s">
        <v>19</v>
      </c>
      <c r="F11576" s="21">
        <v>2.0</v>
      </c>
      <c r="G11576" s="22">
        <v>52938.0</v>
      </c>
      <c r="H11576" s="15" t="str">
        <f t="shared" si="2"/>
        <v>Medium Range</v>
      </c>
      <c r="I11576" s="22">
        <v>57165.0</v>
      </c>
      <c r="J11576" s="23">
        <f t="shared" si="3"/>
        <v>0.9260561532</v>
      </c>
      <c r="K11576" s="24" t="str">
        <f t="shared" si="4"/>
        <v>Target Not Meet</v>
      </c>
    </row>
    <row r="11577" ht="22.5" customHeight="1">
      <c r="A11577" s="18">
        <v>45824.0</v>
      </c>
      <c r="B11577" s="19" t="str">
        <f t="shared" si="1"/>
        <v>Jun</v>
      </c>
      <c r="C11577" s="20" t="s">
        <v>57</v>
      </c>
      <c r="D11577" s="19" t="s">
        <v>58</v>
      </c>
      <c r="E11577" s="19" t="s">
        <v>68</v>
      </c>
      <c r="F11577" s="21">
        <v>2.0</v>
      </c>
      <c r="G11577" s="22">
        <v>28954.0</v>
      </c>
      <c r="H11577" s="15" t="str">
        <f t="shared" si="2"/>
        <v>Base Range</v>
      </c>
      <c r="I11577" s="22">
        <v>24431.0</v>
      </c>
      <c r="J11577" s="23">
        <f t="shared" si="3"/>
        <v>1.185133642</v>
      </c>
      <c r="K11577" s="24" t="str">
        <f t="shared" si="4"/>
        <v>Over Achived</v>
      </c>
    </row>
    <row r="11578" ht="22.5" customHeight="1">
      <c r="A11578" s="18">
        <v>45824.0</v>
      </c>
      <c r="B11578" s="19" t="str">
        <f t="shared" si="1"/>
        <v>Jun</v>
      </c>
      <c r="C11578" s="20" t="s">
        <v>13</v>
      </c>
      <c r="D11578" s="19" t="s">
        <v>169</v>
      </c>
      <c r="E11578" s="19" t="s">
        <v>34</v>
      </c>
      <c r="F11578" s="21">
        <v>4.0</v>
      </c>
      <c r="G11578" s="22">
        <v>107830.0</v>
      </c>
      <c r="H11578" s="15" t="str">
        <f t="shared" si="2"/>
        <v>Very High Range</v>
      </c>
      <c r="I11578" s="22">
        <v>131809.0</v>
      </c>
      <c r="J11578" s="23">
        <f t="shared" si="3"/>
        <v>0.818077673</v>
      </c>
      <c r="K11578" s="24" t="str">
        <f t="shared" si="4"/>
        <v>Target Not Meet</v>
      </c>
    </row>
    <row r="11579" ht="22.5" customHeight="1">
      <c r="A11579" s="18">
        <v>45824.0</v>
      </c>
      <c r="B11579" s="19" t="str">
        <f t="shared" si="1"/>
        <v>Jun</v>
      </c>
      <c r="C11579" s="20" t="s">
        <v>13</v>
      </c>
      <c r="D11579" s="19" t="s">
        <v>169</v>
      </c>
      <c r="E11579" s="19" t="s">
        <v>19</v>
      </c>
      <c r="F11579" s="21">
        <v>2.0</v>
      </c>
      <c r="G11579" s="22">
        <v>57317.0</v>
      </c>
      <c r="H11579" s="15" t="str">
        <f t="shared" si="2"/>
        <v>Medium Range</v>
      </c>
      <c r="I11579" s="22">
        <v>73439.0</v>
      </c>
      <c r="J11579" s="23">
        <f t="shared" si="3"/>
        <v>0.780470867</v>
      </c>
      <c r="K11579" s="24" t="str">
        <f t="shared" si="4"/>
        <v>Target Not Meet</v>
      </c>
    </row>
    <row r="11580" ht="22.5" customHeight="1">
      <c r="A11580" s="18">
        <v>45824.0</v>
      </c>
      <c r="B11580" s="19" t="str">
        <f t="shared" si="1"/>
        <v>Jun</v>
      </c>
      <c r="C11580" s="20" t="s">
        <v>13</v>
      </c>
      <c r="D11580" s="19" t="s">
        <v>169</v>
      </c>
      <c r="E11580" s="19" t="s">
        <v>26</v>
      </c>
      <c r="F11580" s="21">
        <v>3.0</v>
      </c>
      <c r="G11580" s="22">
        <v>82193.0</v>
      </c>
      <c r="H11580" s="15" t="str">
        <f t="shared" si="2"/>
        <v>High Range</v>
      </c>
      <c r="I11580" s="22">
        <v>89077.0</v>
      </c>
      <c r="J11580" s="23">
        <f t="shared" si="3"/>
        <v>0.9227185469</v>
      </c>
      <c r="K11580" s="24" t="str">
        <f t="shared" si="4"/>
        <v>Target Not Meet</v>
      </c>
    </row>
    <row r="11581" ht="22.5" customHeight="1">
      <c r="A11581" s="18">
        <v>45824.0</v>
      </c>
      <c r="B11581" s="19" t="str">
        <f t="shared" si="1"/>
        <v>Jun</v>
      </c>
      <c r="C11581" s="20" t="s">
        <v>13</v>
      </c>
      <c r="D11581" s="19" t="s">
        <v>37</v>
      </c>
      <c r="E11581" s="19" t="s">
        <v>23</v>
      </c>
      <c r="F11581" s="21">
        <v>2.0</v>
      </c>
      <c r="G11581" s="22">
        <v>43338.0</v>
      </c>
      <c r="H11581" s="15" t="str">
        <f t="shared" si="2"/>
        <v>Base Range</v>
      </c>
      <c r="I11581" s="22">
        <v>46545.0</v>
      </c>
      <c r="J11581" s="23">
        <f t="shared" si="3"/>
        <v>0.9310989365</v>
      </c>
      <c r="K11581" s="24" t="str">
        <f t="shared" si="4"/>
        <v>Target Not Meet</v>
      </c>
    </row>
    <row r="11582" ht="22.5" customHeight="1">
      <c r="A11582" s="18">
        <v>45824.0</v>
      </c>
      <c r="B11582" s="19" t="str">
        <f t="shared" si="1"/>
        <v>Jun</v>
      </c>
      <c r="C11582" s="20" t="s">
        <v>13</v>
      </c>
      <c r="D11582" s="19" t="s">
        <v>18</v>
      </c>
      <c r="E11582" s="19" t="s">
        <v>38</v>
      </c>
      <c r="F11582" s="21">
        <v>2.0</v>
      </c>
      <c r="G11582" s="22">
        <v>60318.0</v>
      </c>
      <c r="H11582" s="15" t="str">
        <f t="shared" si="2"/>
        <v>Medium Range</v>
      </c>
      <c r="I11582" s="22">
        <v>48542.0</v>
      </c>
      <c r="J11582" s="23">
        <f t="shared" si="3"/>
        <v>1.242594042</v>
      </c>
      <c r="K11582" s="24" t="str">
        <f t="shared" si="4"/>
        <v>Over Achived</v>
      </c>
    </row>
    <row r="11583" ht="22.5" customHeight="1">
      <c r="A11583" s="18">
        <v>45824.0</v>
      </c>
      <c r="B11583" s="19" t="str">
        <f t="shared" si="1"/>
        <v>Jun</v>
      </c>
      <c r="C11583" s="20" t="s">
        <v>13</v>
      </c>
      <c r="D11583" s="19" t="s">
        <v>37</v>
      </c>
      <c r="E11583" s="19" t="s">
        <v>19</v>
      </c>
      <c r="F11583" s="21">
        <v>2.0</v>
      </c>
      <c r="G11583" s="22">
        <v>50072.0</v>
      </c>
      <c r="H11583" s="15" t="str">
        <f t="shared" si="2"/>
        <v>Medium Range</v>
      </c>
      <c r="I11583" s="22">
        <v>52882.0</v>
      </c>
      <c r="J11583" s="23">
        <f t="shared" si="3"/>
        <v>0.9468628267</v>
      </c>
      <c r="K11583" s="24" t="str">
        <f t="shared" si="4"/>
        <v>Target Not Meet</v>
      </c>
    </row>
    <row r="11584" ht="22.5" customHeight="1">
      <c r="A11584" s="18">
        <v>45824.0</v>
      </c>
      <c r="B11584" s="19" t="str">
        <f t="shared" si="1"/>
        <v>Jun</v>
      </c>
      <c r="C11584" s="20" t="s">
        <v>13</v>
      </c>
      <c r="D11584" s="19" t="s">
        <v>37</v>
      </c>
      <c r="E11584" s="19" t="s">
        <v>19</v>
      </c>
      <c r="F11584" s="21">
        <v>2.0</v>
      </c>
      <c r="G11584" s="22">
        <v>49819.0</v>
      </c>
      <c r="H11584" s="15" t="str">
        <f t="shared" si="2"/>
        <v>Base Range</v>
      </c>
      <c r="I11584" s="22">
        <v>63334.0</v>
      </c>
      <c r="J11584" s="23">
        <f t="shared" si="3"/>
        <v>0.7866075094</v>
      </c>
      <c r="K11584" s="24" t="str">
        <f t="shared" si="4"/>
        <v>Target Not Meet</v>
      </c>
    </row>
    <row r="11585" ht="22.5" customHeight="1">
      <c r="A11585" s="18">
        <v>45824.0</v>
      </c>
      <c r="B11585" s="19" t="str">
        <f t="shared" si="1"/>
        <v>Jun</v>
      </c>
      <c r="C11585" s="20" t="s">
        <v>13</v>
      </c>
      <c r="D11585" s="19" t="s">
        <v>29</v>
      </c>
      <c r="E11585" s="19" t="s">
        <v>9</v>
      </c>
      <c r="F11585" s="21">
        <v>5.0</v>
      </c>
      <c r="G11585" s="22">
        <v>93219.0</v>
      </c>
      <c r="H11585" s="15" t="str">
        <f t="shared" si="2"/>
        <v>Very High Range</v>
      </c>
      <c r="I11585" s="22">
        <v>116024.0</v>
      </c>
      <c r="J11585" s="23">
        <f t="shared" si="3"/>
        <v>0.8034458388</v>
      </c>
      <c r="K11585" s="24" t="str">
        <f t="shared" si="4"/>
        <v>Target Not Meet</v>
      </c>
    </row>
    <row r="11586" ht="22.5" customHeight="1">
      <c r="A11586" s="18">
        <v>45824.0</v>
      </c>
      <c r="B11586" s="19" t="str">
        <f t="shared" si="1"/>
        <v>Jun</v>
      </c>
      <c r="C11586" s="20" t="s">
        <v>13</v>
      </c>
      <c r="D11586" s="19" t="s">
        <v>29</v>
      </c>
      <c r="E11586" s="19" t="s">
        <v>26</v>
      </c>
      <c r="F11586" s="21">
        <v>3.0</v>
      </c>
      <c r="G11586" s="22">
        <v>63823.0</v>
      </c>
      <c r="H11586" s="15" t="str">
        <f t="shared" si="2"/>
        <v>Medium Range</v>
      </c>
      <c r="I11586" s="22">
        <v>75148.0</v>
      </c>
      <c r="J11586" s="23">
        <f t="shared" si="3"/>
        <v>0.8492973865</v>
      </c>
      <c r="K11586" s="24" t="str">
        <f t="shared" si="4"/>
        <v>Target Not Meet</v>
      </c>
    </row>
    <row r="11587" ht="22.5" customHeight="1">
      <c r="A11587" s="18">
        <v>45824.0</v>
      </c>
      <c r="B11587" s="19" t="str">
        <f t="shared" si="1"/>
        <v>Jun</v>
      </c>
      <c r="C11587" s="20" t="s">
        <v>13</v>
      </c>
      <c r="D11587" s="19" t="s">
        <v>18</v>
      </c>
      <c r="E11587" s="19" t="s">
        <v>38</v>
      </c>
      <c r="F11587" s="21">
        <v>2.0</v>
      </c>
      <c r="G11587" s="22">
        <v>58484.0</v>
      </c>
      <c r="H11587" s="15" t="str">
        <f t="shared" si="2"/>
        <v>Medium Range</v>
      </c>
      <c r="I11587" s="22">
        <v>45782.0</v>
      </c>
      <c r="J11587" s="23">
        <f t="shared" si="3"/>
        <v>1.277445284</v>
      </c>
      <c r="K11587" s="24" t="str">
        <f t="shared" si="4"/>
        <v>Over Achived</v>
      </c>
    </row>
    <row r="11588" ht="22.5" customHeight="1">
      <c r="A11588" s="18">
        <v>45824.0</v>
      </c>
      <c r="B11588" s="19" t="str">
        <f t="shared" si="1"/>
        <v>Jun</v>
      </c>
      <c r="C11588" s="20" t="s">
        <v>57</v>
      </c>
      <c r="D11588" s="19" t="s">
        <v>58</v>
      </c>
      <c r="E11588" s="19" t="s">
        <v>68</v>
      </c>
      <c r="F11588" s="21">
        <v>1.0</v>
      </c>
      <c r="G11588" s="22">
        <v>35311.0</v>
      </c>
      <c r="H11588" s="15" t="str">
        <f t="shared" si="2"/>
        <v>Base Range</v>
      </c>
      <c r="I11588" s="22">
        <v>29370.0</v>
      </c>
      <c r="J11588" s="23">
        <f t="shared" si="3"/>
        <v>1.202281239</v>
      </c>
      <c r="K11588" s="24" t="str">
        <f t="shared" si="4"/>
        <v>Over Achived</v>
      </c>
    </row>
    <row r="11589" ht="22.5" customHeight="1">
      <c r="A11589" s="18">
        <v>45824.0</v>
      </c>
      <c r="B11589" s="19" t="str">
        <f t="shared" si="1"/>
        <v>Jun</v>
      </c>
      <c r="C11589" s="20" t="s">
        <v>13</v>
      </c>
      <c r="D11589" s="19" t="s">
        <v>18</v>
      </c>
      <c r="E11589" s="19" t="s">
        <v>9</v>
      </c>
      <c r="F11589" s="21">
        <v>4.0</v>
      </c>
      <c r="G11589" s="22">
        <v>104757.0</v>
      </c>
      <c r="H11589" s="15" t="str">
        <f t="shared" si="2"/>
        <v>Very High Range</v>
      </c>
      <c r="I11589" s="22">
        <v>81254.0</v>
      </c>
      <c r="J11589" s="23">
        <f t="shared" si="3"/>
        <v>1.289253452</v>
      </c>
      <c r="K11589" s="24" t="str">
        <f t="shared" si="4"/>
        <v>Over Achived</v>
      </c>
    </row>
    <row r="11590" ht="22.5" customHeight="1">
      <c r="A11590" s="18">
        <v>45824.0</v>
      </c>
      <c r="B11590" s="19" t="str">
        <f t="shared" si="1"/>
        <v>Jun</v>
      </c>
      <c r="C11590" s="20" t="s">
        <v>13</v>
      </c>
      <c r="D11590" s="19" t="s">
        <v>37</v>
      </c>
      <c r="E11590" s="19" t="s">
        <v>38</v>
      </c>
      <c r="F11590" s="21">
        <v>2.0</v>
      </c>
      <c r="G11590" s="22">
        <v>59063.0</v>
      </c>
      <c r="H11590" s="15" t="str">
        <f t="shared" si="2"/>
        <v>Medium Range</v>
      </c>
      <c r="I11590" s="22">
        <v>62358.0</v>
      </c>
      <c r="J11590" s="23">
        <f t="shared" si="3"/>
        <v>0.9471599474</v>
      </c>
      <c r="K11590" s="24" t="str">
        <f t="shared" si="4"/>
        <v>Target Not Meet</v>
      </c>
    </row>
    <row r="11591" ht="22.5" customHeight="1">
      <c r="A11591" s="18">
        <v>45824.0</v>
      </c>
      <c r="B11591" s="19" t="str">
        <f t="shared" si="1"/>
        <v>Jun</v>
      </c>
      <c r="C11591" s="20" t="s">
        <v>57</v>
      </c>
      <c r="D11591" s="19" t="s">
        <v>58</v>
      </c>
      <c r="E11591" s="19" t="s">
        <v>26</v>
      </c>
      <c r="F11591" s="21">
        <v>2.0</v>
      </c>
      <c r="G11591" s="22">
        <v>50563.0</v>
      </c>
      <c r="H11591" s="15" t="str">
        <f t="shared" si="2"/>
        <v>Medium Range</v>
      </c>
      <c r="I11591" s="22">
        <v>47584.0</v>
      </c>
      <c r="J11591" s="23">
        <f t="shared" si="3"/>
        <v>1.062605077</v>
      </c>
      <c r="K11591" s="24" t="str">
        <f t="shared" si="4"/>
        <v>Over Achived</v>
      </c>
    </row>
    <row r="11592" ht="22.5" customHeight="1">
      <c r="A11592" s="18">
        <v>45824.0</v>
      </c>
      <c r="B11592" s="19" t="str">
        <f t="shared" si="1"/>
        <v>Jun</v>
      </c>
      <c r="C11592" s="20" t="s">
        <v>57</v>
      </c>
      <c r="D11592" s="19" t="s">
        <v>71</v>
      </c>
      <c r="E11592" s="19" t="s">
        <v>26</v>
      </c>
      <c r="F11592" s="21">
        <v>2.0</v>
      </c>
      <c r="G11592" s="22">
        <v>59772.0</v>
      </c>
      <c r="H11592" s="15" t="str">
        <f t="shared" si="2"/>
        <v>Medium Range</v>
      </c>
      <c r="I11592" s="22">
        <v>74292.0</v>
      </c>
      <c r="J11592" s="23">
        <f t="shared" si="3"/>
        <v>0.8045549992</v>
      </c>
      <c r="K11592" s="24" t="str">
        <f t="shared" si="4"/>
        <v>Target Not Meet</v>
      </c>
    </row>
    <row r="11593" ht="22.5" customHeight="1">
      <c r="A11593" s="18">
        <v>45824.0</v>
      </c>
      <c r="B11593" s="19" t="str">
        <f t="shared" si="1"/>
        <v>Jun</v>
      </c>
      <c r="C11593" s="20" t="s">
        <v>57</v>
      </c>
      <c r="D11593" s="25" t="s">
        <v>62</v>
      </c>
      <c r="E11593" s="19" t="s">
        <v>34</v>
      </c>
      <c r="F11593" s="21">
        <v>3.0</v>
      </c>
      <c r="G11593" s="22">
        <v>79584.0</v>
      </c>
      <c r="H11593" s="15" t="str">
        <f t="shared" si="2"/>
        <v>High Range</v>
      </c>
      <c r="I11593" s="22">
        <v>58328.0</v>
      </c>
      <c r="J11593" s="23">
        <f t="shared" si="3"/>
        <v>1.36442189</v>
      </c>
      <c r="K11593" s="24" t="str">
        <f t="shared" si="4"/>
        <v>Over Achived</v>
      </c>
    </row>
    <row r="11594" ht="22.5" customHeight="1">
      <c r="A11594" s="18">
        <v>45824.0</v>
      </c>
      <c r="B11594" s="19" t="str">
        <f t="shared" si="1"/>
        <v>Jun</v>
      </c>
      <c r="C11594" s="20" t="s">
        <v>13</v>
      </c>
      <c r="D11594" s="19" t="s">
        <v>18</v>
      </c>
      <c r="E11594" s="19" t="s">
        <v>9</v>
      </c>
      <c r="F11594" s="21">
        <v>5.0</v>
      </c>
      <c r="G11594" s="22">
        <v>94847.0</v>
      </c>
      <c r="H11594" s="15" t="str">
        <f t="shared" si="2"/>
        <v>Very High Range</v>
      </c>
      <c r="I11594" s="22">
        <v>89492.0</v>
      </c>
      <c r="J11594" s="23">
        <f t="shared" si="3"/>
        <v>1.059837751</v>
      </c>
      <c r="K11594" s="24" t="str">
        <f t="shared" si="4"/>
        <v>Over Achived</v>
      </c>
    </row>
    <row r="11595" ht="22.5" customHeight="1">
      <c r="A11595" s="18">
        <v>45824.0</v>
      </c>
      <c r="B11595" s="19" t="str">
        <f t="shared" si="1"/>
        <v>Jun</v>
      </c>
      <c r="C11595" s="20" t="s">
        <v>57</v>
      </c>
      <c r="D11595" s="19" t="s">
        <v>85</v>
      </c>
      <c r="E11595" s="19" t="s">
        <v>63</v>
      </c>
      <c r="F11595" s="21">
        <v>1.0</v>
      </c>
      <c r="G11595" s="22">
        <v>30863.0</v>
      </c>
      <c r="H11595" s="15" t="str">
        <f t="shared" si="2"/>
        <v>Base Range</v>
      </c>
      <c r="I11595" s="22">
        <v>37556.0</v>
      </c>
      <c r="J11595" s="23">
        <f t="shared" si="3"/>
        <v>0.8217861327</v>
      </c>
      <c r="K11595" s="24" t="str">
        <f t="shared" si="4"/>
        <v>Target Not Meet</v>
      </c>
    </row>
    <row r="11596" ht="22.5" customHeight="1">
      <c r="A11596" s="18">
        <v>45824.0</v>
      </c>
      <c r="B11596" s="19" t="str">
        <f t="shared" si="1"/>
        <v>Jun</v>
      </c>
      <c r="C11596" s="20" t="s">
        <v>57</v>
      </c>
      <c r="D11596" s="19" t="s">
        <v>85</v>
      </c>
      <c r="E11596" s="19" t="s">
        <v>38</v>
      </c>
      <c r="F11596" s="21">
        <v>2.0</v>
      </c>
      <c r="G11596" s="22">
        <v>46562.0</v>
      </c>
      <c r="H11596" s="15" t="str">
        <f t="shared" si="2"/>
        <v>Base Range</v>
      </c>
      <c r="I11596" s="22">
        <v>58482.0</v>
      </c>
      <c r="J11596" s="23">
        <f t="shared" si="3"/>
        <v>0.7961766013</v>
      </c>
      <c r="K11596" s="24" t="str">
        <f t="shared" si="4"/>
        <v>Target Not Meet</v>
      </c>
    </row>
    <row r="11597" ht="22.5" customHeight="1">
      <c r="A11597" s="18">
        <v>45824.0</v>
      </c>
      <c r="B11597" s="19" t="str">
        <f t="shared" si="1"/>
        <v>Jun</v>
      </c>
      <c r="C11597" s="20" t="s">
        <v>57</v>
      </c>
      <c r="D11597" s="19" t="s">
        <v>85</v>
      </c>
      <c r="E11597" s="19" t="s">
        <v>23</v>
      </c>
      <c r="F11597" s="21">
        <v>1.0</v>
      </c>
      <c r="G11597" s="22">
        <v>39898.0</v>
      </c>
      <c r="H11597" s="15" t="str">
        <f t="shared" si="2"/>
        <v>Base Range</v>
      </c>
      <c r="I11597" s="22">
        <v>48279.0</v>
      </c>
      <c r="J11597" s="23">
        <f t="shared" si="3"/>
        <v>0.8264048551</v>
      </c>
      <c r="K11597" s="24" t="str">
        <f t="shared" si="4"/>
        <v>Target Not Meet</v>
      </c>
    </row>
    <row r="11598" ht="22.5" customHeight="1">
      <c r="A11598" s="18">
        <v>45824.0</v>
      </c>
      <c r="B11598" s="19" t="str">
        <f t="shared" si="1"/>
        <v>Jun</v>
      </c>
      <c r="C11598" s="20" t="s">
        <v>57</v>
      </c>
      <c r="D11598" s="19" t="s">
        <v>80</v>
      </c>
      <c r="E11598" s="19" t="s">
        <v>34</v>
      </c>
      <c r="F11598" s="21">
        <v>3.0</v>
      </c>
      <c r="G11598" s="22">
        <v>63721.0</v>
      </c>
      <c r="H11598" s="15" t="str">
        <f t="shared" si="2"/>
        <v>Medium Range</v>
      </c>
      <c r="I11598" s="22">
        <v>82080.0</v>
      </c>
      <c r="J11598" s="23">
        <f t="shared" si="3"/>
        <v>0.7763279727</v>
      </c>
      <c r="K11598" s="24" t="str">
        <f t="shared" si="4"/>
        <v>Target Not Meet</v>
      </c>
    </row>
    <row r="11599" ht="22.5" customHeight="1">
      <c r="A11599" s="18">
        <v>45824.0</v>
      </c>
      <c r="B11599" s="19" t="str">
        <f t="shared" si="1"/>
        <v>Jun</v>
      </c>
      <c r="C11599" s="20" t="s">
        <v>57</v>
      </c>
      <c r="D11599" s="19" t="s">
        <v>80</v>
      </c>
      <c r="E11599" s="19" t="s">
        <v>38</v>
      </c>
      <c r="F11599" s="21">
        <v>2.0</v>
      </c>
      <c r="G11599" s="22">
        <v>55633.0</v>
      </c>
      <c r="H11599" s="15" t="str">
        <f t="shared" si="2"/>
        <v>Medium Range</v>
      </c>
      <c r="I11599" s="22">
        <v>64022.0</v>
      </c>
      <c r="J11599" s="23">
        <f t="shared" si="3"/>
        <v>0.8689669176</v>
      </c>
      <c r="K11599" s="24" t="str">
        <f t="shared" si="4"/>
        <v>Target Not Meet</v>
      </c>
    </row>
    <row r="11600" ht="22.5" customHeight="1">
      <c r="A11600" s="18">
        <v>45824.0</v>
      </c>
      <c r="B11600" s="19" t="str">
        <f t="shared" si="1"/>
        <v>Jun</v>
      </c>
      <c r="C11600" s="20" t="s">
        <v>57</v>
      </c>
      <c r="D11600" s="19" t="s">
        <v>80</v>
      </c>
      <c r="E11600" s="19" t="s">
        <v>63</v>
      </c>
      <c r="F11600" s="21">
        <v>1.0</v>
      </c>
      <c r="G11600" s="22">
        <v>27857.0</v>
      </c>
      <c r="H11600" s="15" t="str">
        <f t="shared" si="2"/>
        <v>Base Range</v>
      </c>
      <c r="I11600" s="22">
        <v>33293.0</v>
      </c>
      <c r="J11600" s="23">
        <f t="shared" si="3"/>
        <v>0.8367224341</v>
      </c>
      <c r="K11600" s="24" t="str">
        <f t="shared" si="4"/>
        <v>Target Not Meet</v>
      </c>
    </row>
    <row r="11601" ht="22.5" customHeight="1">
      <c r="A11601" s="18">
        <v>45824.0</v>
      </c>
      <c r="B11601" s="19" t="str">
        <f t="shared" si="1"/>
        <v>Jun</v>
      </c>
      <c r="C11601" s="20" t="s">
        <v>57</v>
      </c>
      <c r="D11601" s="19" t="s">
        <v>80</v>
      </c>
      <c r="E11601" s="19" t="s">
        <v>9</v>
      </c>
      <c r="F11601" s="21">
        <v>3.0</v>
      </c>
      <c r="G11601" s="22">
        <v>77233.0</v>
      </c>
      <c r="H11601" s="15" t="str">
        <f t="shared" si="2"/>
        <v>High Range</v>
      </c>
      <c r="I11601" s="22">
        <v>88116.0</v>
      </c>
      <c r="J11601" s="23">
        <f t="shared" si="3"/>
        <v>0.876492351</v>
      </c>
      <c r="K11601" s="24" t="str">
        <f t="shared" si="4"/>
        <v>Target Not Meet</v>
      </c>
    </row>
    <row r="11602" ht="22.5" customHeight="1">
      <c r="A11602" s="18">
        <v>45824.0</v>
      </c>
      <c r="B11602" s="19" t="str">
        <f t="shared" si="1"/>
        <v>Jun</v>
      </c>
      <c r="C11602" s="20" t="s">
        <v>57</v>
      </c>
      <c r="D11602" s="19" t="s">
        <v>80</v>
      </c>
      <c r="E11602" s="19" t="s">
        <v>23</v>
      </c>
      <c r="F11602" s="21">
        <v>1.0</v>
      </c>
      <c r="G11602" s="22">
        <v>32305.0</v>
      </c>
      <c r="H11602" s="15" t="str">
        <f t="shared" si="2"/>
        <v>Base Range</v>
      </c>
      <c r="I11602" s="22">
        <v>35928.0</v>
      </c>
      <c r="J11602" s="23">
        <f t="shared" si="3"/>
        <v>0.89915943</v>
      </c>
      <c r="K11602" s="24" t="str">
        <f t="shared" si="4"/>
        <v>Target Not Meet</v>
      </c>
    </row>
    <row r="11603" ht="22.5" customHeight="1">
      <c r="A11603" s="18">
        <v>45824.0</v>
      </c>
      <c r="B11603" s="19" t="str">
        <f t="shared" si="1"/>
        <v>Jun</v>
      </c>
      <c r="C11603" s="20" t="s">
        <v>57</v>
      </c>
      <c r="D11603" s="19" t="s">
        <v>71</v>
      </c>
      <c r="E11603" s="19" t="s">
        <v>68</v>
      </c>
      <c r="F11603" s="21">
        <v>1.0</v>
      </c>
      <c r="G11603" s="22">
        <v>37875.0</v>
      </c>
      <c r="H11603" s="15" t="str">
        <f t="shared" si="2"/>
        <v>Base Range</v>
      </c>
      <c r="I11603" s="22">
        <v>45644.0</v>
      </c>
      <c r="J11603" s="23">
        <f t="shared" si="3"/>
        <v>0.8297914293</v>
      </c>
      <c r="K11603" s="24" t="str">
        <f t="shared" si="4"/>
        <v>Target Not Meet</v>
      </c>
    </row>
    <row r="11604" ht="22.5" customHeight="1">
      <c r="A11604" s="18">
        <v>45824.0</v>
      </c>
      <c r="B11604" s="19" t="str">
        <f t="shared" si="1"/>
        <v>Jun</v>
      </c>
      <c r="C11604" s="20" t="s">
        <v>57</v>
      </c>
      <c r="D11604" s="19" t="s">
        <v>71</v>
      </c>
      <c r="E11604" s="19" t="s">
        <v>23</v>
      </c>
      <c r="F11604" s="21">
        <v>1.0</v>
      </c>
      <c r="G11604" s="22">
        <v>36899.0</v>
      </c>
      <c r="H11604" s="15" t="str">
        <f t="shared" si="2"/>
        <v>Base Range</v>
      </c>
      <c r="I11604" s="22">
        <v>46004.0</v>
      </c>
      <c r="J11604" s="23">
        <f t="shared" si="3"/>
        <v>0.8020824276</v>
      </c>
      <c r="K11604" s="24" t="str">
        <f t="shared" si="4"/>
        <v>Target Not Meet</v>
      </c>
    </row>
    <row r="11605" ht="22.5" customHeight="1">
      <c r="A11605" s="18">
        <v>45824.0</v>
      </c>
      <c r="B11605" s="19" t="str">
        <f t="shared" si="1"/>
        <v>Jun</v>
      </c>
      <c r="C11605" s="20" t="s">
        <v>57</v>
      </c>
      <c r="D11605" s="19" t="s">
        <v>71</v>
      </c>
      <c r="E11605" s="19" t="s">
        <v>63</v>
      </c>
      <c r="F11605" s="21">
        <v>1.0</v>
      </c>
      <c r="G11605" s="22">
        <v>25877.0</v>
      </c>
      <c r="H11605" s="15" t="str">
        <f t="shared" si="2"/>
        <v>Base Range</v>
      </c>
      <c r="I11605" s="22">
        <v>29104.0</v>
      </c>
      <c r="J11605" s="23">
        <f t="shared" si="3"/>
        <v>0.8891217702</v>
      </c>
      <c r="K11605" s="24" t="str">
        <f t="shared" si="4"/>
        <v>Target Not Meet</v>
      </c>
    </row>
    <row r="11606" ht="22.5" customHeight="1">
      <c r="A11606" s="18">
        <v>45824.0</v>
      </c>
      <c r="B11606" s="19" t="str">
        <f t="shared" si="1"/>
        <v>Jun</v>
      </c>
      <c r="C11606" s="20" t="s">
        <v>57</v>
      </c>
      <c r="D11606" s="25" t="s">
        <v>62</v>
      </c>
      <c r="E11606" s="19" t="s">
        <v>68</v>
      </c>
      <c r="F11606" s="21">
        <v>1.0</v>
      </c>
      <c r="G11606" s="22">
        <v>37226.0</v>
      </c>
      <c r="H11606" s="15" t="str">
        <f t="shared" si="2"/>
        <v>Base Range</v>
      </c>
      <c r="I11606" s="22">
        <v>29523.0</v>
      </c>
      <c r="J11606" s="23">
        <f t="shared" si="3"/>
        <v>1.260915219</v>
      </c>
      <c r="K11606" s="24" t="str">
        <f t="shared" si="4"/>
        <v>Over Achived</v>
      </c>
    </row>
    <row r="11607" ht="22.5" customHeight="1">
      <c r="A11607" s="18">
        <v>45824.0</v>
      </c>
      <c r="B11607" s="19" t="str">
        <f t="shared" si="1"/>
        <v>Jun</v>
      </c>
      <c r="C11607" s="20" t="s">
        <v>57</v>
      </c>
      <c r="D11607" s="25" t="s">
        <v>62</v>
      </c>
      <c r="E11607" s="19" t="s">
        <v>68</v>
      </c>
      <c r="F11607" s="21">
        <v>1.0</v>
      </c>
      <c r="G11607" s="22">
        <v>33327.0</v>
      </c>
      <c r="H11607" s="15" t="str">
        <f t="shared" si="2"/>
        <v>Base Range</v>
      </c>
      <c r="I11607" s="22">
        <v>25013.0</v>
      </c>
      <c r="J11607" s="23">
        <f t="shared" si="3"/>
        <v>1.332387159</v>
      </c>
      <c r="K11607" s="24" t="str">
        <f t="shared" si="4"/>
        <v>Over Achived</v>
      </c>
    </row>
    <row r="11608" ht="22.5" customHeight="1">
      <c r="A11608" s="18">
        <v>45824.0</v>
      </c>
      <c r="B11608" s="19" t="str">
        <f t="shared" si="1"/>
        <v>Jun</v>
      </c>
      <c r="C11608" s="20" t="s">
        <v>57</v>
      </c>
      <c r="D11608" s="25" t="s">
        <v>62</v>
      </c>
      <c r="E11608" s="19" t="s">
        <v>26</v>
      </c>
      <c r="F11608" s="21">
        <v>2.0</v>
      </c>
      <c r="G11608" s="22">
        <v>52610.0</v>
      </c>
      <c r="H11608" s="15" t="str">
        <f t="shared" si="2"/>
        <v>Medium Range</v>
      </c>
      <c r="I11608" s="22">
        <v>40009.0</v>
      </c>
      <c r="J11608" s="23">
        <f t="shared" si="3"/>
        <v>1.314954135</v>
      </c>
      <c r="K11608" s="24" t="str">
        <f t="shared" si="4"/>
        <v>Over Achived</v>
      </c>
    </row>
    <row r="11609" ht="22.5" customHeight="1">
      <c r="A11609" s="18">
        <v>45824.0</v>
      </c>
      <c r="B11609" s="19" t="str">
        <f t="shared" si="1"/>
        <v>Jun</v>
      </c>
      <c r="C11609" s="20" t="s">
        <v>57</v>
      </c>
      <c r="D11609" s="19" t="s">
        <v>58</v>
      </c>
      <c r="E11609" s="19" t="s">
        <v>19</v>
      </c>
      <c r="F11609" s="21">
        <v>2.0</v>
      </c>
      <c r="G11609" s="22">
        <v>41825.0</v>
      </c>
      <c r="H11609" s="15" t="str">
        <f t="shared" si="2"/>
        <v>Base Range</v>
      </c>
      <c r="I11609" s="22">
        <v>37493.0</v>
      </c>
      <c r="J11609" s="23">
        <f t="shared" si="3"/>
        <v>1.115541568</v>
      </c>
      <c r="K11609" s="24" t="str">
        <f t="shared" si="4"/>
        <v>Over Achived</v>
      </c>
    </row>
    <row r="11610" ht="22.5" customHeight="1">
      <c r="A11610" s="18">
        <v>45824.0</v>
      </c>
      <c r="B11610" s="19" t="str">
        <f t="shared" si="1"/>
        <v>Jun</v>
      </c>
      <c r="C11610" s="20" t="s">
        <v>57</v>
      </c>
      <c r="D11610" s="19" t="s">
        <v>85</v>
      </c>
      <c r="E11610" s="19" t="s">
        <v>38</v>
      </c>
      <c r="F11610" s="21">
        <v>2.0</v>
      </c>
      <c r="G11610" s="22">
        <v>48907.0</v>
      </c>
      <c r="H11610" s="15" t="str">
        <f t="shared" si="2"/>
        <v>Base Range</v>
      </c>
      <c r="I11610" s="22">
        <v>54682.0</v>
      </c>
      <c r="J11610" s="23">
        <f t="shared" si="3"/>
        <v>0.8943893786</v>
      </c>
      <c r="K11610" s="24" t="str">
        <f t="shared" si="4"/>
        <v>Target Not Meet</v>
      </c>
    </row>
    <row r="11611" ht="22.5" customHeight="1">
      <c r="A11611" s="18">
        <v>45824.0</v>
      </c>
      <c r="B11611" s="19" t="str">
        <f t="shared" si="1"/>
        <v>Jun</v>
      </c>
      <c r="C11611" s="20" t="s">
        <v>13</v>
      </c>
      <c r="D11611" s="19" t="s">
        <v>18</v>
      </c>
      <c r="E11611" s="19" t="s">
        <v>34</v>
      </c>
      <c r="F11611" s="21">
        <v>3.0</v>
      </c>
      <c r="G11611" s="22">
        <v>97613.0</v>
      </c>
      <c r="H11611" s="15" t="str">
        <f t="shared" si="2"/>
        <v>Very High Range</v>
      </c>
      <c r="I11611" s="22">
        <v>78653.0</v>
      </c>
      <c r="J11611" s="23">
        <f t="shared" si="3"/>
        <v>1.241058828</v>
      </c>
      <c r="K11611" s="24" t="str">
        <f t="shared" si="4"/>
        <v>Over Achived</v>
      </c>
    </row>
    <row r="11612" ht="22.5" customHeight="1">
      <c r="A11612" s="18">
        <v>45824.0</v>
      </c>
      <c r="B11612" s="19" t="str">
        <f t="shared" si="1"/>
        <v>Jun</v>
      </c>
      <c r="C11612" s="20" t="s">
        <v>13</v>
      </c>
      <c r="D11612" s="19" t="s">
        <v>14</v>
      </c>
      <c r="E11612" s="19" t="s">
        <v>68</v>
      </c>
      <c r="F11612" s="21">
        <v>1.0</v>
      </c>
      <c r="G11612" s="22">
        <v>38519.0</v>
      </c>
      <c r="H11612" s="15" t="str">
        <f t="shared" si="2"/>
        <v>Base Range</v>
      </c>
      <c r="I11612" s="22">
        <v>27294.0</v>
      </c>
      <c r="J11612" s="23">
        <f t="shared" si="3"/>
        <v>1.411262549</v>
      </c>
      <c r="K11612" s="24" t="str">
        <f t="shared" si="4"/>
        <v>Over Achived</v>
      </c>
    </row>
    <row r="11613" ht="22.5" customHeight="1">
      <c r="A11613" s="18">
        <v>45824.0</v>
      </c>
      <c r="B11613" s="19" t="str">
        <f t="shared" si="1"/>
        <v>Jun</v>
      </c>
      <c r="C11613" s="20" t="s">
        <v>92</v>
      </c>
      <c r="D11613" s="19" t="s">
        <v>158</v>
      </c>
      <c r="E11613" s="19" t="s">
        <v>26</v>
      </c>
      <c r="F11613" s="21">
        <v>4.0</v>
      </c>
      <c r="G11613" s="22">
        <v>86171.0</v>
      </c>
      <c r="H11613" s="15" t="str">
        <f t="shared" si="2"/>
        <v>High Range</v>
      </c>
      <c r="I11613" s="22">
        <v>74110.0</v>
      </c>
      <c r="J11613" s="23">
        <f t="shared" si="3"/>
        <v>1.162744569</v>
      </c>
      <c r="K11613" s="24" t="str">
        <f t="shared" si="4"/>
        <v>Over Achived</v>
      </c>
    </row>
    <row r="11614" ht="22.5" customHeight="1">
      <c r="A11614" s="18">
        <v>45824.0</v>
      </c>
      <c r="B11614" s="19" t="str">
        <f t="shared" si="1"/>
        <v>Jun</v>
      </c>
      <c r="C11614" s="20" t="s">
        <v>7</v>
      </c>
      <c r="D11614" s="19" t="s">
        <v>131</v>
      </c>
      <c r="E11614" s="19" t="s">
        <v>68</v>
      </c>
      <c r="F11614" s="21">
        <v>3.0</v>
      </c>
      <c r="G11614" s="22">
        <v>80152.0</v>
      </c>
      <c r="H11614" s="15" t="str">
        <f t="shared" si="2"/>
        <v>High Range</v>
      </c>
      <c r="I11614" s="22">
        <v>68693.0</v>
      </c>
      <c r="J11614" s="23">
        <f t="shared" si="3"/>
        <v>1.166814668</v>
      </c>
      <c r="K11614" s="24" t="str">
        <f t="shared" si="4"/>
        <v>Over Achived</v>
      </c>
    </row>
    <row r="11615" ht="22.5" customHeight="1">
      <c r="A11615" s="18">
        <v>45824.0</v>
      </c>
      <c r="B11615" s="19" t="str">
        <f t="shared" si="1"/>
        <v>Jun</v>
      </c>
      <c r="C11615" s="20" t="s">
        <v>7</v>
      </c>
      <c r="D11615" s="19" t="s">
        <v>131</v>
      </c>
      <c r="E11615" s="19" t="s">
        <v>9</v>
      </c>
      <c r="F11615" s="21">
        <v>7.0</v>
      </c>
      <c r="G11615" s="22">
        <v>200498.0</v>
      </c>
      <c r="H11615" s="15" t="str">
        <f t="shared" si="2"/>
        <v>Very High Range</v>
      </c>
      <c r="I11615" s="22">
        <v>156079.0</v>
      </c>
      <c r="J11615" s="23">
        <f t="shared" si="3"/>
        <v>1.284593059</v>
      </c>
      <c r="K11615" s="24" t="str">
        <f t="shared" si="4"/>
        <v>Over Achived</v>
      </c>
    </row>
    <row r="11616" ht="22.5" customHeight="1">
      <c r="A11616" s="18">
        <v>45824.0</v>
      </c>
      <c r="B11616" s="19" t="str">
        <f t="shared" si="1"/>
        <v>Jun</v>
      </c>
      <c r="C11616" s="20" t="s">
        <v>7</v>
      </c>
      <c r="D11616" s="19" t="s">
        <v>126</v>
      </c>
      <c r="E11616" s="19" t="s">
        <v>68</v>
      </c>
      <c r="F11616" s="21">
        <v>3.0</v>
      </c>
      <c r="G11616" s="22">
        <v>85331.0</v>
      </c>
      <c r="H11616" s="15" t="str">
        <f t="shared" si="2"/>
        <v>High Range</v>
      </c>
      <c r="I11616" s="22">
        <v>61804.0</v>
      </c>
      <c r="J11616" s="23">
        <f t="shared" si="3"/>
        <v>1.380671154</v>
      </c>
      <c r="K11616" s="24" t="str">
        <f t="shared" si="4"/>
        <v>Over Achived</v>
      </c>
    </row>
    <row r="11617" ht="22.5" customHeight="1">
      <c r="A11617" s="18">
        <v>45824.0</v>
      </c>
      <c r="B11617" s="19" t="str">
        <f t="shared" si="1"/>
        <v>Jun</v>
      </c>
      <c r="C11617" s="20" t="s">
        <v>7</v>
      </c>
      <c r="D11617" s="19" t="s">
        <v>126</v>
      </c>
      <c r="E11617" s="19" t="s">
        <v>26</v>
      </c>
      <c r="F11617" s="21">
        <v>12.0</v>
      </c>
      <c r="G11617" s="22">
        <v>239433.0</v>
      </c>
      <c r="H11617" s="15" t="str">
        <f t="shared" si="2"/>
        <v>Very High Range</v>
      </c>
      <c r="I11617" s="22">
        <v>177275.0</v>
      </c>
      <c r="J11617" s="23">
        <f t="shared" si="3"/>
        <v>1.350630377</v>
      </c>
      <c r="K11617" s="24" t="str">
        <f t="shared" si="4"/>
        <v>Over Achived</v>
      </c>
    </row>
    <row r="11618" ht="22.5" customHeight="1">
      <c r="A11618" s="18">
        <v>45824.0</v>
      </c>
      <c r="B11618" s="19" t="str">
        <f t="shared" si="1"/>
        <v>Jun</v>
      </c>
      <c r="C11618" s="20" t="s">
        <v>7</v>
      </c>
      <c r="D11618" s="19" t="s">
        <v>126</v>
      </c>
      <c r="E11618" s="19" t="s">
        <v>34</v>
      </c>
      <c r="F11618" s="21">
        <v>7.0</v>
      </c>
      <c r="G11618" s="22">
        <v>158033.0</v>
      </c>
      <c r="H11618" s="15" t="str">
        <f t="shared" si="2"/>
        <v>Very High Range</v>
      </c>
      <c r="I11618" s="22">
        <v>126906.0</v>
      </c>
      <c r="J11618" s="23">
        <f t="shared" si="3"/>
        <v>1.245276031</v>
      </c>
      <c r="K11618" s="24" t="str">
        <f t="shared" si="4"/>
        <v>Over Achived</v>
      </c>
    </row>
    <row r="11619" ht="22.5" customHeight="1">
      <c r="A11619" s="18">
        <v>45824.0</v>
      </c>
      <c r="B11619" s="19" t="str">
        <f t="shared" si="1"/>
        <v>Jun</v>
      </c>
      <c r="C11619" s="20" t="s">
        <v>92</v>
      </c>
      <c r="D11619" s="19" t="s">
        <v>158</v>
      </c>
      <c r="E11619" s="19" t="s">
        <v>34</v>
      </c>
      <c r="F11619" s="21">
        <v>6.0</v>
      </c>
      <c r="G11619" s="22">
        <v>112996.0</v>
      </c>
      <c r="H11619" s="15" t="str">
        <f t="shared" si="2"/>
        <v>Very High Range</v>
      </c>
      <c r="I11619" s="22">
        <v>101200.0</v>
      </c>
      <c r="J11619" s="23">
        <f t="shared" si="3"/>
        <v>1.116561265</v>
      </c>
      <c r="K11619" s="24" t="str">
        <f t="shared" si="4"/>
        <v>Over Achived</v>
      </c>
    </row>
    <row r="11620" ht="22.5" customHeight="1">
      <c r="A11620" s="18">
        <v>45824.0</v>
      </c>
      <c r="B11620" s="19" t="str">
        <f t="shared" si="1"/>
        <v>Jun</v>
      </c>
      <c r="C11620" s="20" t="s">
        <v>7</v>
      </c>
      <c r="D11620" s="19" t="s">
        <v>126</v>
      </c>
      <c r="E11620" s="19" t="s">
        <v>19</v>
      </c>
      <c r="F11620" s="21">
        <v>4.0</v>
      </c>
      <c r="G11620" s="22">
        <v>99926.0</v>
      </c>
      <c r="H11620" s="15" t="str">
        <f t="shared" si="2"/>
        <v>Very High Range</v>
      </c>
      <c r="I11620" s="22">
        <v>86115.0</v>
      </c>
      <c r="J11620" s="23">
        <f t="shared" si="3"/>
        <v>1.160378564</v>
      </c>
      <c r="K11620" s="24" t="str">
        <f t="shared" si="4"/>
        <v>Over Achived</v>
      </c>
    </row>
    <row r="11621" ht="22.5" customHeight="1">
      <c r="A11621" s="18">
        <v>45824.0</v>
      </c>
      <c r="B11621" s="19" t="str">
        <f t="shared" si="1"/>
        <v>Jun</v>
      </c>
      <c r="C11621" s="20" t="s">
        <v>7</v>
      </c>
      <c r="D11621" s="19" t="s">
        <v>118</v>
      </c>
      <c r="E11621" s="19" t="s">
        <v>9</v>
      </c>
      <c r="F11621" s="21">
        <v>6.0</v>
      </c>
      <c r="G11621" s="22">
        <v>189594.0</v>
      </c>
      <c r="H11621" s="15" t="str">
        <f t="shared" si="2"/>
        <v>Very High Range</v>
      </c>
      <c r="I11621" s="22">
        <v>165583.0</v>
      </c>
      <c r="J11621" s="23">
        <f t="shared" si="3"/>
        <v>1.145008848</v>
      </c>
      <c r="K11621" s="24" t="str">
        <f t="shared" si="4"/>
        <v>Over Achived</v>
      </c>
    </row>
    <row r="11622" ht="22.5" customHeight="1">
      <c r="A11622" s="18">
        <v>45824.0</v>
      </c>
      <c r="B11622" s="19" t="str">
        <f t="shared" si="1"/>
        <v>Jun</v>
      </c>
      <c r="C11622" s="20" t="s">
        <v>7</v>
      </c>
      <c r="D11622" s="19" t="s">
        <v>118</v>
      </c>
      <c r="E11622" s="19" t="s">
        <v>68</v>
      </c>
      <c r="F11622" s="21">
        <v>3.0</v>
      </c>
      <c r="G11622" s="22">
        <v>88429.0</v>
      </c>
      <c r="H11622" s="15" t="str">
        <f t="shared" si="2"/>
        <v>High Range</v>
      </c>
      <c r="I11622" s="22">
        <v>73588.0</v>
      </c>
      <c r="J11622" s="23">
        <f t="shared" si="3"/>
        <v>1.201676904</v>
      </c>
      <c r="K11622" s="24" t="str">
        <f t="shared" si="4"/>
        <v>Over Achived</v>
      </c>
    </row>
    <row r="11623" ht="22.5" customHeight="1">
      <c r="A11623" s="18">
        <v>45824.0</v>
      </c>
      <c r="B11623" s="19" t="str">
        <f t="shared" si="1"/>
        <v>Jun</v>
      </c>
      <c r="C11623" s="20" t="s">
        <v>7</v>
      </c>
      <c r="D11623" s="19" t="s">
        <v>106</v>
      </c>
      <c r="E11623" s="19" t="s">
        <v>26</v>
      </c>
      <c r="F11623" s="21">
        <v>8.0</v>
      </c>
      <c r="G11623" s="22">
        <v>288846.0</v>
      </c>
      <c r="H11623" s="15" t="str">
        <f t="shared" si="2"/>
        <v>Very High Range</v>
      </c>
      <c r="I11623" s="22">
        <v>266222.0</v>
      </c>
      <c r="J11623" s="23">
        <f t="shared" si="3"/>
        <v>1.084981707</v>
      </c>
      <c r="K11623" s="24" t="str">
        <f t="shared" si="4"/>
        <v>Over Achived</v>
      </c>
    </row>
    <row r="11624" ht="22.5" customHeight="1">
      <c r="A11624" s="18">
        <v>45824.0</v>
      </c>
      <c r="B11624" s="19" t="str">
        <f t="shared" si="1"/>
        <v>Jun</v>
      </c>
      <c r="C11624" s="20" t="s">
        <v>7</v>
      </c>
      <c r="D11624" s="19" t="s">
        <v>106</v>
      </c>
      <c r="E11624" s="19" t="s">
        <v>23</v>
      </c>
      <c r="F11624" s="21">
        <v>4.0</v>
      </c>
      <c r="G11624" s="22">
        <v>88054.0</v>
      </c>
      <c r="H11624" s="15" t="str">
        <f t="shared" si="2"/>
        <v>High Range</v>
      </c>
      <c r="I11624" s="22">
        <v>66650.0</v>
      </c>
      <c r="J11624" s="23">
        <f t="shared" si="3"/>
        <v>1.321140285</v>
      </c>
      <c r="K11624" s="24" t="str">
        <f t="shared" si="4"/>
        <v>Over Achived</v>
      </c>
    </row>
    <row r="11625" ht="22.5" customHeight="1">
      <c r="A11625" s="18">
        <v>45824.0</v>
      </c>
      <c r="B11625" s="19" t="str">
        <f t="shared" si="1"/>
        <v>Jun</v>
      </c>
      <c r="C11625" s="20" t="s">
        <v>7</v>
      </c>
      <c r="D11625" s="19" t="s">
        <v>8</v>
      </c>
      <c r="E11625" s="19" t="s">
        <v>34</v>
      </c>
      <c r="F11625" s="21">
        <v>6.0</v>
      </c>
      <c r="G11625" s="22">
        <v>167999.0</v>
      </c>
      <c r="H11625" s="15" t="str">
        <f t="shared" si="2"/>
        <v>Very High Range</v>
      </c>
      <c r="I11625" s="22">
        <v>124333.0</v>
      </c>
      <c r="J11625" s="23">
        <f t="shared" si="3"/>
        <v>1.351202014</v>
      </c>
      <c r="K11625" s="24" t="str">
        <f t="shared" si="4"/>
        <v>Over Achived</v>
      </c>
    </row>
    <row r="11626" ht="22.5" customHeight="1">
      <c r="A11626" s="18">
        <v>45824.0</v>
      </c>
      <c r="B11626" s="19" t="str">
        <f t="shared" si="1"/>
        <v>Jun</v>
      </c>
      <c r="C11626" s="20" t="s">
        <v>13</v>
      </c>
      <c r="D11626" s="19" t="s">
        <v>14</v>
      </c>
      <c r="E11626" s="19" t="s">
        <v>68</v>
      </c>
      <c r="F11626" s="21">
        <v>2.0</v>
      </c>
      <c r="G11626" s="22">
        <v>44913.0</v>
      </c>
      <c r="H11626" s="15" t="str">
        <f t="shared" si="2"/>
        <v>Base Range</v>
      </c>
      <c r="I11626" s="22">
        <v>33661.0</v>
      </c>
      <c r="J11626" s="23">
        <f t="shared" si="3"/>
        <v>1.334274086</v>
      </c>
      <c r="K11626" s="24" t="str">
        <f t="shared" si="4"/>
        <v>Over Achived</v>
      </c>
    </row>
    <row r="11627" ht="22.5" customHeight="1">
      <c r="A11627" s="18">
        <v>45824.0</v>
      </c>
      <c r="B11627" s="19" t="str">
        <f t="shared" si="1"/>
        <v>Jun</v>
      </c>
      <c r="C11627" s="20" t="s">
        <v>7</v>
      </c>
      <c r="D11627" s="19" t="s">
        <v>118</v>
      </c>
      <c r="E11627" s="19" t="s">
        <v>63</v>
      </c>
      <c r="F11627" s="21">
        <v>2.0</v>
      </c>
      <c r="G11627" s="22">
        <v>71899.0</v>
      </c>
      <c r="H11627" s="15" t="str">
        <f t="shared" si="2"/>
        <v>High Range</v>
      </c>
      <c r="I11627" s="22">
        <v>55400.0</v>
      </c>
      <c r="J11627" s="23">
        <f t="shared" si="3"/>
        <v>1.297815884</v>
      </c>
      <c r="K11627" s="24" t="str">
        <f t="shared" si="4"/>
        <v>Over Achived</v>
      </c>
    </row>
    <row r="11628" ht="22.5" customHeight="1">
      <c r="A11628" s="18">
        <v>45824.0</v>
      </c>
      <c r="B11628" s="19" t="str">
        <f t="shared" si="1"/>
        <v>Jun</v>
      </c>
      <c r="C11628" s="20" t="s">
        <v>92</v>
      </c>
      <c r="D11628" s="19" t="s">
        <v>158</v>
      </c>
      <c r="E11628" s="19" t="s">
        <v>38</v>
      </c>
      <c r="F11628" s="21">
        <v>3.0</v>
      </c>
      <c r="G11628" s="22">
        <v>101336.0</v>
      </c>
      <c r="H11628" s="15" t="str">
        <f t="shared" si="2"/>
        <v>Very High Range</v>
      </c>
      <c r="I11628" s="22">
        <v>87522.0</v>
      </c>
      <c r="J11628" s="23">
        <f t="shared" si="3"/>
        <v>1.157834602</v>
      </c>
      <c r="K11628" s="24" t="str">
        <f t="shared" si="4"/>
        <v>Over Achived</v>
      </c>
    </row>
    <row r="11629" ht="22.5" customHeight="1">
      <c r="A11629" s="18">
        <v>45824.0</v>
      </c>
      <c r="B11629" s="19" t="str">
        <f t="shared" si="1"/>
        <v>Jun</v>
      </c>
      <c r="C11629" s="20" t="s">
        <v>7</v>
      </c>
      <c r="D11629" s="19" t="s">
        <v>8</v>
      </c>
      <c r="E11629" s="19" t="s">
        <v>34</v>
      </c>
      <c r="F11629" s="21">
        <v>7.0</v>
      </c>
      <c r="G11629" s="22">
        <v>150205.0</v>
      </c>
      <c r="H11629" s="15" t="str">
        <f t="shared" si="2"/>
        <v>Very High Range</v>
      </c>
      <c r="I11629" s="22">
        <v>121119.0</v>
      </c>
      <c r="J11629" s="23">
        <f t="shared" si="3"/>
        <v>1.240143991</v>
      </c>
      <c r="K11629" s="24" t="str">
        <f t="shared" si="4"/>
        <v>Over Achived</v>
      </c>
    </row>
    <row r="11630" ht="22.5" customHeight="1">
      <c r="A11630" s="18">
        <v>45824.0</v>
      </c>
      <c r="B11630" s="19" t="str">
        <f t="shared" si="1"/>
        <v>Jun</v>
      </c>
      <c r="C11630" s="20" t="s">
        <v>92</v>
      </c>
      <c r="D11630" s="25" t="s">
        <v>149</v>
      </c>
      <c r="E11630" s="19" t="s">
        <v>23</v>
      </c>
      <c r="F11630" s="21">
        <v>2.0</v>
      </c>
      <c r="G11630" s="22">
        <v>71139.0</v>
      </c>
      <c r="H11630" s="15" t="str">
        <f t="shared" si="2"/>
        <v>High Range</v>
      </c>
      <c r="I11630" s="22">
        <v>57988.0</v>
      </c>
      <c r="J11630" s="23">
        <f t="shared" si="3"/>
        <v>1.226788301</v>
      </c>
      <c r="K11630" s="24" t="str">
        <f t="shared" si="4"/>
        <v>Over Achived</v>
      </c>
    </row>
    <row r="11631" ht="22.5" customHeight="1">
      <c r="A11631" s="18">
        <v>45824.0</v>
      </c>
      <c r="B11631" s="19" t="str">
        <f t="shared" si="1"/>
        <v>Jun</v>
      </c>
      <c r="C11631" s="20" t="s">
        <v>13</v>
      </c>
      <c r="D11631" s="19" t="s">
        <v>14</v>
      </c>
      <c r="E11631" s="19" t="s">
        <v>23</v>
      </c>
      <c r="F11631" s="21">
        <v>2.0</v>
      </c>
      <c r="G11631" s="22">
        <v>48765.0</v>
      </c>
      <c r="H11631" s="15" t="str">
        <f t="shared" si="2"/>
        <v>Base Range</v>
      </c>
      <c r="I11631" s="22">
        <v>39438.0</v>
      </c>
      <c r="J11631" s="23">
        <f t="shared" si="3"/>
        <v>1.236497794</v>
      </c>
      <c r="K11631" s="24" t="str">
        <f t="shared" si="4"/>
        <v>Over Achived</v>
      </c>
    </row>
    <row r="11632" ht="22.5" customHeight="1">
      <c r="A11632" s="18">
        <v>45824.0</v>
      </c>
      <c r="B11632" s="19" t="str">
        <f t="shared" si="1"/>
        <v>Jun</v>
      </c>
      <c r="C11632" s="20" t="s">
        <v>13</v>
      </c>
      <c r="D11632" s="19" t="s">
        <v>14</v>
      </c>
      <c r="E11632" s="19" t="s">
        <v>63</v>
      </c>
      <c r="F11632" s="21">
        <v>1.0</v>
      </c>
      <c r="G11632" s="22">
        <v>17419.0</v>
      </c>
      <c r="H11632" s="15" t="str">
        <f t="shared" si="2"/>
        <v>Base Range</v>
      </c>
      <c r="I11632" s="22">
        <v>15375.0</v>
      </c>
      <c r="J11632" s="23">
        <f t="shared" si="3"/>
        <v>1.132943089</v>
      </c>
      <c r="K11632" s="24" t="str">
        <f t="shared" si="4"/>
        <v>Over Achived</v>
      </c>
    </row>
    <row r="11633" ht="22.5" customHeight="1">
      <c r="A11633" s="18">
        <v>45824.0</v>
      </c>
      <c r="B11633" s="19" t="str">
        <f t="shared" si="1"/>
        <v>Jun</v>
      </c>
      <c r="C11633" s="20" t="s">
        <v>13</v>
      </c>
      <c r="D11633" s="19" t="s">
        <v>14</v>
      </c>
      <c r="E11633" s="19" t="s">
        <v>23</v>
      </c>
      <c r="F11633" s="21">
        <v>2.0</v>
      </c>
      <c r="G11633" s="22">
        <v>46448.0</v>
      </c>
      <c r="H11633" s="15" t="str">
        <f t="shared" si="2"/>
        <v>Base Range</v>
      </c>
      <c r="I11633" s="22">
        <v>38687.0</v>
      </c>
      <c r="J11633" s="23">
        <f t="shared" si="3"/>
        <v>1.200610024</v>
      </c>
      <c r="K11633" s="24" t="str">
        <f t="shared" si="4"/>
        <v>Over Achived</v>
      </c>
    </row>
    <row r="11634" ht="22.5" customHeight="1">
      <c r="A11634" s="18">
        <v>45824.0</v>
      </c>
      <c r="B11634" s="19" t="str">
        <f t="shared" si="1"/>
        <v>Jun</v>
      </c>
      <c r="C11634" s="20" t="s">
        <v>92</v>
      </c>
      <c r="D11634" s="19" t="s">
        <v>93</v>
      </c>
      <c r="E11634" s="19" t="s">
        <v>23</v>
      </c>
      <c r="F11634" s="21">
        <v>3.0</v>
      </c>
      <c r="G11634" s="22">
        <v>59234.0</v>
      </c>
      <c r="H11634" s="15" t="str">
        <f t="shared" si="2"/>
        <v>Medium Range</v>
      </c>
      <c r="I11634" s="22">
        <v>71060.0</v>
      </c>
      <c r="J11634" s="23">
        <f t="shared" si="3"/>
        <v>0.8335772587</v>
      </c>
      <c r="K11634" s="24" t="str">
        <f t="shared" si="4"/>
        <v>Target Not Meet</v>
      </c>
    </row>
    <row r="11635" ht="22.5" customHeight="1">
      <c r="A11635" s="18">
        <v>45824.0</v>
      </c>
      <c r="B11635" s="19" t="str">
        <f t="shared" si="1"/>
        <v>Jun</v>
      </c>
      <c r="C11635" s="20" t="s">
        <v>92</v>
      </c>
      <c r="D11635" s="25" t="s">
        <v>149</v>
      </c>
      <c r="E11635" s="19" t="s">
        <v>9</v>
      </c>
      <c r="F11635" s="21">
        <v>6.0</v>
      </c>
      <c r="G11635" s="22">
        <v>146641.0</v>
      </c>
      <c r="H11635" s="15" t="str">
        <f t="shared" si="2"/>
        <v>Very High Range</v>
      </c>
      <c r="I11635" s="22">
        <v>124720.0</v>
      </c>
      <c r="J11635" s="23">
        <f t="shared" si="3"/>
        <v>1.175761706</v>
      </c>
      <c r="K11635" s="24" t="str">
        <f t="shared" si="4"/>
        <v>Over Achived</v>
      </c>
    </row>
    <row r="11636" ht="22.5" customHeight="1">
      <c r="A11636" s="18">
        <v>45824.0</v>
      </c>
      <c r="B11636" s="19" t="str">
        <f t="shared" si="1"/>
        <v>Jun</v>
      </c>
      <c r="C11636" s="20" t="s">
        <v>92</v>
      </c>
      <c r="D11636" s="19" t="s">
        <v>93</v>
      </c>
      <c r="E11636" s="19" t="s">
        <v>23</v>
      </c>
      <c r="F11636" s="21">
        <v>3.0</v>
      </c>
      <c r="G11636" s="22">
        <v>68342.0</v>
      </c>
      <c r="H11636" s="15" t="str">
        <f t="shared" si="2"/>
        <v>Medium Range</v>
      </c>
      <c r="I11636" s="22">
        <v>86799.0</v>
      </c>
      <c r="J11636" s="23">
        <f t="shared" si="3"/>
        <v>0.7873593014</v>
      </c>
      <c r="K11636" s="24" t="str">
        <f t="shared" si="4"/>
        <v>Target Not Meet</v>
      </c>
    </row>
    <row r="11637" ht="22.5" customHeight="1">
      <c r="A11637" s="18">
        <v>45824.0</v>
      </c>
      <c r="B11637" s="19" t="str">
        <f t="shared" si="1"/>
        <v>Jun</v>
      </c>
      <c r="C11637" s="20" t="s">
        <v>92</v>
      </c>
      <c r="D11637" s="19" t="s">
        <v>98</v>
      </c>
      <c r="E11637" s="19" t="s">
        <v>68</v>
      </c>
      <c r="F11637" s="21">
        <v>3.0</v>
      </c>
      <c r="G11637" s="22">
        <v>61242.0</v>
      </c>
      <c r="H11637" s="15" t="str">
        <f t="shared" si="2"/>
        <v>Medium Range</v>
      </c>
      <c r="I11637" s="22">
        <v>75593.0</v>
      </c>
      <c r="J11637" s="23">
        <f t="shared" si="3"/>
        <v>0.8101543794</v>
      </c>
      <c r="K11637" s="24" t="str">
        <f t="shared" si="4"/>
        <v>Target Not Meet</v>
      </c>
    </row>
    <row r="11638" ht="22.5" customHeight="1">
      <c r="A11638" s="18">
        <v>45824.0</v>
      </c>
      <c r="B11638" s="19" t="str">
        <f t="shared" si="1"/>
        <v>Jun</v>
      </c>
      <c r="C11638" s="20" t="s">
        <v>92</v>
      </c>
      <c r="D11638" s="19" t="s">
        <v>93</v>
      </c>
      <c r="E11638" s="19" t="s">
        <v>9</v>
      </c>
      <c r="F11638" s="21">
        <v>6.0</v>
      </c>
      <c r="G11638" s="22">
        <v>118497.0</v>
      </c>
      <c r="H11638" s="15" t="str">
        <f t="shared" si="2"/>
        <v>Very High Range</v>
      </c>
      <c r="I11638" s="22">
        <v>128059.0</v>
      </c>
      <c r="J11638" s="23">
        <f t="shared" si="3"/>
        <v>0.9253312926</v>
      </c>
      <c r="K11638" s="24" t="str">
        <f t="shared" si="4"/>
        <v>Target Not Meet</v>
      </c>
    </row>
    <row r="11639" ht="22.5" customHeight="1">
      <c r="A11639" s="18">
        <v>45824.0</v>
      </c>
      <c r="B11639" s="19" t="str">
        <f t="shared" si="1"/>
        <v>Jun</v>
      </c>
      <c r="C11639" s="20" t="s">
        <v>92</v>
      </c>
      <c r="D11639" s="19" t="s">
        <v>98</v>
      </c>
      <c r="E11639" s="19" t="s">
        <v>68</v>
      </c>
      <c r="F11639" s="21">
        <v>3.0</v>
      </c>
      <c r="G11639" s="22">
        <v>52744.0</v>
      </c>
      <c r="H11639" s="15" t="str">
        <f t="shared" si="2"/>
        <v>Medium Range</v>
      </c>
      <c r="I11639" s="22">
        <v>57418.0</v>
      </c>
      <c r="J11639" s="23">
        <f t="shared" si="3"/>
        <v>0.9185969557</v>
      </c>
      <c r="K11639" s="24" t="str">
        <f t="shared" si="4"/>
        <v>Target Not Meet</v>
      </c>
    </row>
    <row r="11640" ht="22.5" customHeight="1">
      <c r="A11640" s="18">
        <v>45824.0</v>
      </c>
      <c r="B11640" s="19" t="str">
        <f t="shared" si="1"/>
        <v>Jun</v>
      </c>
      <c r="C11640" s="20" t="s">
        <v>92</v>
      </c>
      <c r="D11640" s="19" t="s">
        <v>98</v>
      </c>
      <c r="E11640" s="19" t="s">
        <v>23</v>
      </c>
      <c r="F11640" s="21">
        <v>3.0</v>
      </c>
      <c r="G11640" s="22">
        <v>69894.0</v>
      </c>
      <c r="H11640" s="15" t="str">
        <f t="shared" si="2"/>
        <v>Medium Range</v>
      </c>
      <c r="I11640" s="22">
        <v>74997.0</v>
      </c>
      <c r="J11640" s="23">
        <f t="shared" si="3"/>
        <v>0.9319572783</v>
      </c>
      <c r="K11640" s="24" t="str">
        <f t="shared" si="4"/>
        <v>Target Not Meet</v>
      </c>
    </row>
    <row r="11641" ht="22.5" customHeight="1">
      <c r="A11641" s="18">
        <v>45824.0</v>
      </c>
      <c r="B11641" s="19" t="str">
        <f t="shared" si="1"/>
        <v>Jun</v>
      </c>
      <c r="C11641" s="20" t="s">
        <v>92</v>
      </c>
      <c r="D11641" s="19" t="s">
        <v>144</v>
      </c>
      <c r="E11641" s="19" t="s">
        <v>68</v>
      </c>
      <c r="F11641" s="21">
        <v>3.0</v>
      </c>
      <c r="G11641" s="22">
        <v>69361.0</v>
      </c>
      <c r="H11641" s="15" t="str">
        <f t="shared" si="2"/>
        <v>Medium Range</v>
      </c>
      <c r="I11641" s="22">
        <v>57652.0</v>
      </c>
      <c r="J11641" s="23">
        <f t="shared" si="3"/>
        <v>1.203097898</v>
      </c>
      <c r="K11641" s="24" t="str">
        <f t="shared" si="4"/>
        <v>Over Achived</v>
      </c>
    </row>
    <row r="11642" ht="22.5" customHeight="1">
      <c r="A11642" s="18">
        <v>45824.0</v>
      </c>
      <c r="B11642" s="19" t="str">
        <f t="shared" si="1"/>
        <v>Jun</v>
      </c>
      <c r="C11642" s="20" t="s">
        <v>92</v>
      </c>
      <c r="D11642" s="19" t="s">
        <v>144</v>
      </c>
      <c r="E11642" s="19" t="s">
        <v>34</v>
      </c>
      <c r="F11642" s="21">
        <v>5.0</v>
      </c>
      <c r="G11642" s="22">
        <v>138278.0</v>
      </c>
      <c r="H11642" s="15" t="str">
        <f t="shared" si="2"/>
        <v>Very High Range</v>
      </c>
      <c r="I11642" s="22">
        <v>118002.0</v>
      </c>
      <c r="J11642" s="23">
        <f t="shared" si="3"/>
        <v>1.171827596</v>
      </c>
      <c r="K11642" s="24" t="str">
        <f t="shared" si="4"/>
        <v>Over Achived</v>
      </c>
    </row>
    <row r="11643" ht="22.5" customHeight="1">
      <c r="A11643" s="18">
        <v>45824.0</v>
      </c>
      <c r="B11643" s="19" t="str">
        <f t="shared" si="1"/>
        <v>Jun</v>
      </c>
      <c r="C11643" s="20" t="s">
        <v>92</v>
      </c>
      <c r="D11643" s="19" t="s">
        <v>144</v>
      </c>
      <c r="E11643" s="19" t="s">
        <v>19</v>
      </c>
      <c r="F11643" s="21">
        <v>3.0</v>
      </c>
      <c r="G11643" s="22">
        <v>74233.0</v>
      </c>
      <c r="H11643" s="15" t="str">
        <f t="shared" si="2"/>
        <v>High Range</v>
      </c>
      <c r="I11643" s="22">
        <v>53017.0</v>
      </c>
      <c r="J11643" s="23">
        <f t="shared" si="3"/>
        <v>1.400173529</v>
      </c>
      <c r="K11643" s="24" t="str">
        <f t="shared" si="4"/>
        <v>Over Achived</v>
      </c>
    </row>
    <row r="11644" ht="22.5" customHeight="1">
      <c r="A11644" s="18">
        <v>45824.0</v>
      </c>
      <c r="B11644" s="19" t="str">
        <f t="shared" si="1"/>
        <v>Jun</v>
      </c>
      <c r="C11644" s="20" t="s">
        <v>92</v>
      </c>
      <c r="D11644" s="19" t="s">
        <v>144</v>
      </c>
      <c r="E11644" s="19" t="s">
        <v>19</v>
      </c>
      <c r="F11644" s="21">
        <v>3.0</v>
      </c>
      <c r="G11644" s="22">
        <v>68542.0</v>
      </c>
      <c r="H11644" s="15" t="str">
        <f t="shared" si="2"/>
        <v>Medium Range</v>
      </c>
      <c r="I11644" s="22">
        <v>50403.0</v>
      </c>
      <c r="J11644" s="23">
        <f t="shared" si="3"/>
        <v>1.359879372</v>
      </c>
      <c r="K11644" s="24" t="str">
        <f t="shared" si="4"/>
        <v>Over Achived</v>
      </c>
    </row>
    <row r="11645" ht="22.5" customHeight="1">
      <c r="A11645" s="18">
        <v>45824.0</v>
      </c>
      <c r="B11645" s="19" t="str">
        <f t="shared" si="1"/>
        <v>Jun</v>
      </c>
      <c r="C11645" s="20" t="s">
        <v>92</v>
      </c>
      <c r="D11645" s="19" t="s">
        <v>144</v>
      </c>
      <c r="E11645" s="19" t="s">
        <v>9</v>
      </c>
      <c r="F11645" s="21">
        <v>6.0</v>
      </c>
      <c r="G11645" s="22">
        <v>149882.0</v>
      </c>
      <c r="H11645" s="15" t="str">
        <f t="shared" si="2"/>
        <v>Very High Range</v>
      </c>
      <c r="I11645" s="22">
        <v>126278.0</v>
      </c>
      <c r="J11645" s="23">
        <f t="shared" si="3"/>
        <v>1.186920921</v>
      </c>
      <c r="K11645" s="24" t="str">
        <f t="shared" si="4"/>
        <v>Over Achived</v>
      </c>
    </row>
    <row r="11646" ht="22.5" customHeight="1">
      <c r="A11646" s="18">
        <v>45824.0</v>
      </c>
      <c r="B11646" s="19" t="str">
        <f t="shared" si="1"/>
        <v>Jun</v>
      </c>
      <c r="C11646" s="20" t="s">
        <v>92</v>
      </c>
      <c r="D11646" s="19" t="s">
        <v>98</v>
      </c>
      <c r="E11646" s="19" t="s">
        <v>23</v>
      </c>
      <c r="F11646" s="21">
        <v>2.0</v>
      </c>
      <c r="G11646" s="22">
        <v>61224.0</v>
      </c>
      <c r="H11646" s="15" t="str">
        <f t="shared" si="2"/>
        <v>Medium Range</v>
      </c>
      <c r="I11646" s="22">
        <v>65739.0</v>
      </c>
      <c r="J11646" s="23">
        <f t="shared" si="3"/>
        <v>0.9313193082</v>
      </c>
      <c r="K11646" s="24" t="str">
        <f t="shared" si="4"/>
        <v>Target Not Meet</v>
      </c>
    </row>
    <row r="11647" ht="22.5" customHeight="1">
      <c r="A11647" s="18">
        <v>45825.0</v>
      </c>
      <c r="B11647" s="19" t="str">
        <f t="shared" si="1"/>
        <v>Jun</v>
      </c>
      <c r="C11647" s="20" t="s">
        <v>13</v>
      </c>
      <c r="D11647" s="19" t="s">
        <v>37</v>
      </c>
      <c r="E11647" s="19" t="s">
        <v>68</v>
      </c>
      <c r="F11647" s="21">
        <v>2.0</v>
      </c>
      <c r="G11647" s="22">
        <v>50290.0</v>
      </c>
      <c r="H11647" s="15" t="str">
        <f t="shared" si="2"/>
        <v>Medium Range</v>
      </c>
      <c r="I11647" s="22">
        <v>56276.0</v>
      </c>
      <c r="J11647" s="23">
        <f t="shared" si="3"/>
        <v>0.8936313882</v>
      </c>
      <c r="K11647" s="24" t="str">
        <f t="shared" si="4"/>
        <v>Target Not Meet</v>
      </c>
    </row>
    <row r="11648" ht="22.5" customHeight="1">
      <c r="A11648" s="18">
        <v>45825.0</v>
      </c>
      <c r="B11648" s="19" t="str">
        <f t="shared" si="1"/>
        <v>Jun</v>
      </c>
      <c r="C11648" s="20" t="s">
        <v>13</v>
      </c>
      <c r="D11648" s="19" t="s">
        <v>37</v>
      </c>
      <c r="E11648" s="19" t="s">
        <v>19</v>
      </c>
      <c r="F11648" s="21">
        <v>2.0</v>
      </c>
      <c r="G11648" s="22">
        <v>66079.0</v>
      </c>
      <c r="H11648" s="15" t="str">
        <f t="shared" si="2"/>
        <v>Medium Range</v>
      </c>
      <c r="I11648" s="22">
        <v>73413.0</v>
      </c>
      <c r="J11648" s="23">
        <f t="shared" si="3"/>
        <v>0.9000994374</v>
      </c>
      <c r="K11648" s="24" t="str">
        <f t="shared" si="4"/>
        <v>Target Not Meet</v>
      </c>
    </row>
    <row r="11649" ht="22.5" customHeight="1">
      <c r="A11649" s="18">
        <v>45825.0</v>
      </c>
      <c r="B11649" s="19" t="str">
        <f t="shared" si="1"/>
        <v>Jun</v>
      </c>
      <c r="C11649" s="20" t="s">
        <v>13</v>
      </c>
      <c r="D11649" s="19" t="s">
        <v>37</v>
      </c>
      <c r="E11649" s="19" t="s">
        <v>68</v>
      </c>
      <c r="F11649" s="21">
        <v>2.0</v>
      </c>
      <c r="G11649" s="22">
        <v>43201.0</v>
      </c>
      <c r="H11649" s="15" t="str">
        <f t="shared" si="2"/>
        <v>Base Range</v>
      </c>
      <c r="I11649" s="22">
        <v>55371.0</v>
      </c>
      <c r="J11649" s="23">
        <f t="shared" si="3"/>
        <v>0.7802098571</v>
      </c>
      <c r="K11649" s="24" t="str">
        <f t="shared" si="4"/>
        <v>Target Not Meet</v>
      </c>
    </row>
    <row r="11650" ht="22.5" customHeight="1">
      <c r="A11650" s="18">
        <v>45825.0</v>
      </c>
      <c r="B11650" s="19" t="str">
        <f t="shared" si="1"/>
        <v>Jun</v>
      </c>
      <c r="C11650" s="20" t="s">
        <v>13</v>
      </c>
      <c r="D11650" s="19" t="s">
        <v>37</v>
      </c>
      <c r="E11650" s="19" t="s">
        <v>9</v>
      </c>
      <c r="F11650" s="21">
        <v>5.0</v>
      </c>
      <c r="G11650" s="22">
        <v>112233.0</v>
      </c>
      <c r="H11650" s="15" t="str">
        <f t="shared" si="2"/>
        <v>Very High Range</v>
      </c>
      <c r="I11650" s="22">
        <v>126836.0</v>
      </c>
      <c r="J11650" s="23">
        <f t="shared" si="3"/>
        <v>0.8848670724</v>
      </c>
      <c r="K11650" s="24" t="str">
        <f t="shared" si="4"/>
        <v>Target Not Meet</v>
      </c>
    </row>
    <row r="11651" ht="22.5" customHeight="1">
      <c r="A11651" s="18">
        <v>45825.0</v>
      </c>
      <c r="B11651" s="19" t="str">
        <f t="shared" si="1"/>
        <v>Jun</v>
      </c>
      <c r="C11651" s="20" t="s">
        <v>13</v>
      </c>
      <c r="D11651" s="19" t="s">
        <v>37</v>
      </c>
      <c r="E11651" s="19" t="s">
        <v>19</v>
      </c>
      <c r="F11651" s="21">
        <v>2.0</v>
      </c>
      <c r="G11651" s="22">
        <v>58547.0</v>
      </c>
      <c r="H11651" s="15" t="str">
        <f t="shared" si="2"/>
        <v>Medium Range</v>
      </c>
      <c r="I11651" s="22">
        <v>70478.0</v>
      </c>
      <c r="J11651" s="23">
        <f t="shared" si="3"/>
        <v>0.8307131303</v>
      </c>
      <c r="K11651" s="24" t="str">
        <f t="shared" si="4"/>
        <v>Target Not Meet</v>
      </c>
    </row>
    <row r="11652" ht="22.5" customHeight="1">
      <c r="A11652" s="18">
        <v>45825.0</v>
      </c>
      <c r="B11652" s="19" t="str">
        <f t="shared" si="1"/>
        <v>Jun</v>
      </c>
      <c r="C11652" s="20" t="s">
        <v>13</v>
      </c>
      <c r="D11652" s="19" t="s">
        <v>29</v>
      </c>
      <c r="E11652" s="19" t="s">
        <v>38</v>
      </c>
      <c r="F11652" s="21">
        <v>3.0</v>
      </c>
      <c r="G11652" s="22">
        <v>67646.0</v>
      </c>
      <c r="H11652" s="15" t="str">
        <f t="shared" si="2"/>
        <v>Medium Range</v>
      </c>
      <c r="I11652" s="22">
        <v>72797.0</v>
      </c>
      <c r="J11652" s="23">
        <f t="shared" si="3"/>
        <v>0.9292415896</v>
      </c>
      <c r="K11652" s="24" t="str">
        <f t="shared" si="4"/>
        <v>Target Not Meet</v>
      </c>
    </row>
    <row r="11653" ht="22.5" customHeight="1">
      <c r="A11653" s="18">
        <v>45825.0</v>
      </c>
      <c r="B11653" s="19" t="str">
        <f t="shared" si="1"/>
        <v>Jun</v>
      </c>
      <c r="C11653" s="20" t="s">
        <v>13</v>
      </c>
      <c r="D11653" s="19" t="s">
        <v>14</v>
      </c>
      <c r="E11653" s="19" t="s">
        <v>19</v>
      </c>
      <c r="F11653" s="21">
        <v>3.0</v>
      </c>
      <c r="G11653" s="22">
        <v>59956.0</v>
      </c>
      <c r="H11653" s="15" t="str">
        <f t="shared" si="2"/>
        <v>Medium Range</v>
      </c>
      <c r="I11653" s="22">
        <v>51552.0</v>
      </c>
      <c r="J11653" s="23">
        <f t="shared" si="3"/>
        <v>1.163019863</v>
      </c>
      <c r="K11653" s="24" t="str">
        <f t="shared" si="4"/>
        <v>Over Achived</v>
      </c>
    </row>
    <row r="11654" ht="22.5" customHeight="1">
      <c r="A11654" s="18">
        <v>45825.0</v>
      </c>
      <c r="B11654" s="19" t="str">
        <f t="shared" si="1"/>
        <v>Jun</v>
      </c>
      <c r="C11654" s="20" t="s">
        <v>13</v>
      </c>
      <c r="D11654" s="19" t="s">
        <v>18</v>
      </c>
      <c r="E11654" s="19" t="s">
        <v>9</v>
      </c>
      <c r="F11654" s="21">
        <v>4.0</v>
      </c>
      <c r="G11654" s="22">
        <v>120983.0</v>
      </c>
      <c r="H11654" s="15" t="str">
        <f t="shared" si="2"/>
        <v>Very High Range</v>
      </c>
      <c r="I11654" s="22">
        <v>90619.0</v>
      </c>
      <c r="J11654" s="23">
        <f t="shared" si="3"/>
        <v>1.335073219</v>
      </c>
      <c r="K11654" s="24" t="str">
        <f t="shared" si="4"/>
        <v>Over Achived</v>
      </c>
    </row>
    <row r="11655" ht="22.5" customHeight="1">
      <c r="A11655" s="18">
        <v>45825.0</v>
      </c>
      <c r="B11655" s="19" t="str">
        <f t="shared" si="1"/>
        <v>Jun</v>
      </c>
      <c r="C11655" s="20" t="s">
        <v>13</v>
      </c>
      <c r="D11655" s="19" t="s">
        <v>18</v>
      </c>
      <c r="E11655" s="19" t="s">
        <v>23</v>
      </c>
      <c r="F11655" s="21">
        <v>3.0</v>
      </c>
      <c r="G11655" s="22">
        <v>49740.0</v>
      </c>
      <c r="H11655" s="15" t="str">
        <f t="shared" si="2"/>
        <v>Base Range</v>
      </c>
      <c r="I11655" s="22">
        <v>41993.0</v>
      </c>
      <c r="J11655" s="23">
        <f t="shared" si="3"/>
        <v>1.184483128</v>
      </c>
      <c r="K11655" s="24" t="str">
        <f t="shared" si="4"/>
        <v>Over Achived</v>
      </c>
    </row>
    <row r="11656" ht="22.5" customHeight="1">
      <c r="A11656" s="18">
        <v>45825.0</v>
      </c>
      <c r="B11656" s="19" t="str">
        <f t="shared" si="1"/>
        <v>Jun</v>
      </c>
      <c r="C11656" s="20" t="s">
        <v>13</v>
      </c>
      <c r="D11656" s="19" t="s">
        <v>18</v>
      </c>
      <c r="E11656" s="19" t="s">
        <v>34</v>
      </c>
      <c r="F11656" s="21">
        <v>4.0</v>
      </c>
      <c r="G11656" s="22">
        <v>109378.0</v>
      </c>
      <c r="H11656" s="15" t="str">
        <f t="shared" si="2"/>
        <v>Very High Range</v>
      </c>
      <c r="I11656" s="22">
        <v>94075.0</v>
      </c>
      <c r="J11656" s="23">
        <f t="shared" si="3"/>
        <v>1.162668084</v>
      </c>
      <c r="K11656" s="24" t="str">
        <f t="shared" si="4"/>
        <v>Over Achived</v>
      </c>
    </row>
    <row r="11657" ht="22.5" customHeight="1">
      <c r="A11657" s="18">
        <v>45825.0</v>
      </c>
      <c r="B11657" s="19" t="str">
        <f t="shared" si="1"/>
        <v>Jun</v>
      </c>
      <c r="C11657" s="20" t="s">
        <v>13</v>
      </c>
      <c r="D11657" s="19" t="s">
        <v>18</v>
      </c>
      <c r="E11657" s="19" t="s">
        <v>19</v>
      </c>
      <c r="F11657" s="21">
        <v>3.0</v>
      </c>
      <c r="G11657" s="22">
        <v>65192.0</v>
      </c>
      <c r="H11657" s="15" t="str">
        <f t="shared" si="2"/>
        <v>Medium Range</v>
      </c>
      <c r="I11657" s="22">
        <v>52997.0</v>
      </c>
      <c r="J11657" s="23">
        <f t="shared" si="3"/>
        <v>1.230107365</v>
      </c>
      <c r="K11657" s="24" t="str">
        <f t="shared" si="4"/>
        <v>Over Achived</v>
      </c>
    </row>
    <row r="11658" ht="22.5" customHeight="1">
      <c r="A11658" s="18">
        <v>45825.0</v>
      </c>
      <c r="B11658" s="19" t="str">
        <f t="shared" si="1"/>
        <v>Jun</v>
      </c>
      <c r="C11658" s="20" t="s">
        <v>13</v>
      </c>
      <c r="D11658" s="19" t="s">
        <v>18</v>
      </c>
      <c r="E11658" s="19" t="s">
        <v>19</v>
      </c>
      <c r="F11658" s="21">
        <v>2.0</v>
      </c>
      <c r="G11658" s="22">
        <v>69615.0</v>
      </c>
      <c r="H11658" s="15" t="str">
        <f t="shared" si="2"/>
        <v>Medium Range</v>
      </c>
      <c r="I11658" s="22">
        <v>60775.0</v>
      </c>
      <c r="J11658" s="23">
        <f t="shared" si="3"/>
        <v>1.145454545</v>
      </c>
      <c r="K11658" s="24" t="str">
        <f t="shared" si="4"/>
        <v>Over Achived</v>
      </c>
    </row>
    <row r="11659" ht="22.5" customHeight="1">
      <c r="A11659" s="18">
        <v>45825.0</v>
      </c>
      <c r="B11659" s="19" t="str">
        <f t="shared" si="1"/>
        <v>Jun</v>
      </c>
      <c r="C11659" s="20" t="s">
        <v>13</v>
      </c>
      <c r="D11659" s="19" t="s">
        <v>169</v>
      </c>
      <c r="E11659" s="19" t="s">
        <v>26</v>
      </c>
      <c r="F11659" s="21">
        <v>3.0</v>
      </c>
      <c r="G11659" s="22">
        <v>72076.0</v>
      </c>
      <c r="H11659" s="15" t="str">
        <f t="shared" si="2"/>
        <v>High Range</v>
      </c>
      <c r="I11659" s="22">
        <v>92623.0</v>
      </c>
      <c r="J11659" s="23">
        <f t="shared" si="3"/>
        <v>0.7781652505</v>
      </c>
      <c r="K11659" s="24" t="str">
        <f t="shared" si="4"/>
        <v>Target Not Meet</v>
      </c>
    </row>
    <row r="11660" ht="22.5" customHeight="1">
      <c r="A11660" s="18">
        <v>45825.0</v>
      </c>
      <c r="B11660" s="19" t="str">
        <f t="shared" si="1"/>
        <v>Jun</v>
      </c>
      <c r="C11660" s="20" t="s">
        <v>13</v>
      </c>
      <c r="D11660" s="19" t="s">
        <v>29</v>
      </c>
      <c r="E11660" s="19" t="s">
        <v>9</v>
      </c>
      <c r="F11660" s="21">
        <v>5.0</v>
      </c>
      <c r="G11660" s="22">
        <v>120364.0</v>
      </c>
      <c r="H11660" s="15" t="str">
        <f t="shared" si="2"/>
        <v>Very High Range</v>
      </c>
      <c r="I11660" s="22">
        <v>146385.0</v>
      </c>
      <c r="J11660" s="23">
        <f t="shared" si="3"/>
        <v>0.8222427161</v>
      </c>
      <c r="K11660" s="24" t="str">
        <f t="shared" si="4"/>
        <v>Target Not Meet</v>
      </c>
    </row>
    <row r="11661" ht="22.5" customHeight="1">
      <c r="A11661" s="18">
        <v>45825.0</v>
      </c>
      <c r="B11661" s="19" t="str">
        <f t="shared" si="1"/>
        <v>Jun</v>
      </c>
      <c r="C11661" s="20" t="s">
        <v>13</v>
      </c>
      <c r="D11661" s="19" t="s">
        <v>169</v>
      </c>
      <c r="E11661" s="19" t="s">
        <v>63</v>
      </c>
      <c r="F11661" s="21">
        <v>5.0</v>
      </c>
      <c r="G11661" s="22">
        <v>116806.0</v>
      </c>
      <c r="H11661" s="15" t="str">
        <f t="shared" si="2"/>
        <v>Very High Range</v>
      </c>
      <c r="I11661" s="22">
        <v>125112.0</v>
      </c>
      <c r="J11661" s="23">
        <f t="shared" si="3"/>
        <v>0.9336114841</v>
      </c>
      <c r="K11661" s="24" t="str">
        <f t="shared" si="4"/>
        <v>Target Not Meet</v>
      </c>
    </row>
    <row r="11662" ht="22.5" customHeight="1">
      <c r="A11662" s="18">
        <v>45825.0</v>
      </c>
      <c r="B11662" s="19" t="str">
        <f t="shared" si="1"/>
        <v>Jun</v>
      </c>
      <c r="C11662" s="20" t="s">
        <v>57</v>
      </c>
      <c r="D11662" s="25" t="s">
        <v>62</v>
      </c>
      <c r="E11662" s="19" t="s">
        <v>26</v>
      </c>
      <c r="F11662" s="21">
        <v>3.0</v>
      </c>
      <c r="G11662" s="22">
        <v>51659.0</v>
      </c>
      <c r="H11662" s="15" t="str">
        <f t="shared" si="2"/>
        <v>Medium Range</v>
      </c>
      <c r="I11662" s="22">
        <v>40730.0</v>
      </c>
      <c r="J11662" s="23">
        <f t="shared" si="3"/>
        <v>1.268328014</v>
      </c>
      <c r="K11662" s="24" t="str">
        <f t="shared" si="4"/>
        <v>Over Achived</v>
      </c>
    </row>
    <row r="11663" ht="22.5" customHeight="1">
      <c r="A11663" s="18">
        <v>45825.0</v>
      </c>
      <c r="B11663" s="19" t="str">
        <f t="shared" si="1"/>
        <v>Jun</v>
      </c>
      <c r="C11663" s="20" t="s">
        <v>13</v>
      </c>
      <c r="D11663" s="19" t="s">
        <v>169</v>
      </c>
      <c r="E11663" s="19" t="s">
        <v>63</v>
      </c>
      <c r="F11663" s="21">
        <v>5.0</v>
      </c>
      <c r="G11663" s="22">
        <v>98810.0</v>
      </c>
      <c r="H11663" s="15" t="str">
        <f t="shared" si="2"/>
        <v>Very High Range</v>
      </c>
      <c r="I11663" s="22">
        <v>108140.0</v>
      </c>
      <c r="J11663" s="23">
        <f t="shared" si="3"/>
        <v>0.9137229517</v>
      </c>
      <c r="K11663" s="24" t="str">
        <f t="shared" si="4"/>
        <v>Target Not Meet</v>
      </c>
    </row>
    <row r="11664" ht="22.5" customHeight="1">
      <c r="A11664" s="18">
        <v>45825.0</v>
      </c>
      <c r="B11664" s="19" t="str">
        <f t="shared" si="1"/>
        <v>Jun</v>
      </c>
      <c r="C11664" s="20" t="s">
        <v>13</v>
      </c>
      <c r="D11664" s="19" t="s">
        <v>14</v>
      </c>
      <c r="E11664" s="19" t="s">
        <v>34</v>
      </c>
      <c r="F11664" s="21">
        <v>4.0</v>
      </c>
      <c r="G11664" s="22">
        <v>96503.0</v>
      </c>
      <c r="H11664" s="15" t="str">
        <f t="shared" si="2"/>
        <v>Very High Range</v>
      </c>
      <c r="I11664" s="22">
        <v>67766.0</v>
      </c>
      <c r="J11664" s="23">
        <f t="shared" si="3"/>
        <v>1.424062214</v>
      </c>
      <c r="K11664" s="24" t="str">
        <f t="shared" si="4"/>
        <v>Over Achived</v>
      </c>
    </row>
    <row r="11665" ht="22.5" customHeight="1">
      <c r="A11665" s="18">
        <v>45825.0</v>
      </c>
      <c r="B11665" s="19" t="str">
        <f t="shared" si="1"/>
        <v>Jun</v>
      </c>
      <c r="C11665" s="20" t="s">
        <v>57</v>
      </c>
      <c r="D11665" s="19" t="s">
        <v>85</v>
      </c>
      <c r="E11665" s="19" t="s">
        <v>9</v>
      </c>
      <c r="F11665" s="21">
        <v>3.0</v>
      </c>
      <c r="G11665" s="22">
        <v>87372.0</v>
      </c>
      <c r="H11665" s="15" t="str">
        <f t="shared" si="2"/>
        <v>High Range</v>
      </c>
      <c r="I11665" s="22">
        <v>107591.0</v>
      </c>
      <c r="J11665" s="23">
        <f t="shared" si="3"/>
        <v>0.8120753595</v>
      </c>
      <c r="K11665" s="24" t="str">
        <f t="shared" si="4"/>
        <v>Target Not Meet</v>
      </c>
    </row>
    <row r="11666" ht="22.5" customHeight="1">
      <c r="A11666" s="18">
        <v>45825.0</v>
      </c>
      <c r="B11666" s="19" t="str">
        <f t="shared" si="1"/>
        <v>Jun</v>
      </c>
      <c r="C11666" s="20" t="s">
        <v>57</v>
      </c>
      <c r="D11666" s="19" t="s">
        <v>80</v>
      </c>
      <c r="E11666" s="19" t="s">
        <v>63</v>
      </c>
      <c r="F11666" s="21">
        <v>1.0</v>
      </c>
      <c r="G11666" s="22">
        <v>30527.0</v>
      </c>
      <c r="H11666" s="15" t="str">
        <f t="shared" si="2"/>
        <v>Base Range</v>
      </c>
      <c r="I11666" s="22">
        <v>38318.0</v>
      </c>
      <c r="J11666" s="23">
        <f t="shared" si="3"/>
        <v>0.7966751918</v>
      </c>
      <c r="K11666" s="24" t="str">
        <f t="shared" si="4"/>
        <v>Target Not Meet</v>
      </c>
    </row>
    <row r="11667" ht="22.5" customHeight="1">
      <c r="A11667" s="18">
        <v>45825.0</v>
      </c>
      <c r="B11667" s="19" t="str">
        <f t="shared" si="1"/>
        <v>Jun</v>
      </c>
      <c r="C11667" s="20" t="s">
        <v>57</v>
      </c>
      <c r="D11667" s="19" t="s">
        <v>80</v>
      </c>
      <c r="E11667" s="19" t="s">
        <v>26</v>
      </c>
      <c r="F11667" s="21">
        <v>2.0</v>
      </c>
      <c r="G11667" s="22">
        <v>54408.0</v>
      </c>
      <c r="H11667" s="15" t="str">
        <f t="shared" si="2"/>
        <v>Medium Range</v>
      </c>
      <c r="I11667" s="22">
        <v>59698.0</v>
      </c>
      <c r="J11667" s="23">
        <f t="shared" si="3"/>
        <v>0.9113873162</v>
      </c>
      <c r="K11667" s="24" t="str">
        <f t="shared" si="4"/>
        <v>Target Not Meet</v>
      </c>
    </row>
    <row r="11668" ht="22.5" customHeight="1">
      <c r="A11668" s="18">
        <v>45825.0</v>
      </c>
      <c r="B11668" s="19" t="str">
        <f t="shared" si="1"/>
        <v>Jun</v>
      </c>
      <c r="C11668" s="20" t="s">
        <v>57</v>
      </c>
      <c r="D11668" s="19" t="s">
        <v>71</v>
      </c>
      <c r="E11668" s="19" t="s">
        <v>19</v>
      </c>
      <c r="F11668" s="21">
        <v>2.0</v>
      </c>
      <c r="G11668" s="22">
        <v>42248.0</v>
      </c>
      <c r="H11668" s="15" t="str">
        <f t="shared" si="2"/>
        <v>Base Range</v>
      </c>
      <c r="I11668" s="22">
        <v>44900.0</v>
      </c>
      <c r="J11668" s="23">
        <f t="shared" si="3"/>
        <v>0.940935412</v>
      </c>
      <c r="K11668" s="24" t="str">
        <f t="shared" si="4"/>
        <v>Target Not Meet</v>
      </c>
    </row>
    <row r="11669" ht="22.5" customHeight="1">
      <c r="A11669" s="18">
        <v>45825.0</v>
      </c>
      <c r="B11669" s="19" t="str">
        <f t="shared" si="1"/>
        <v>Jun</v>
      </c>
      <c r="C11669" s="20" t="s">
        <v>57</v>
      </c>
      <c r="D11669" s="19" t="s">
        <v>71</v>
      </c>
      <c r="E11669" s="19" t="s">
        <v>63</v>
      </c>
      <c r="F11669" s="21">
        <v>1.0</v>
      </c>
      <c r="G11669" s="22">
        <v>27575.0</v>
      </c>
      <c r="H11669" s="15" t="str">
        <f t="shared" si="2"/>
        <v>Base Range</v>
      </c>
      <c r="I11669" s="22">
        <v>33507.0</v>
      </c>
      <c r="J11669" s="23">
        <f t="shared" si="3"/>
        <v>0.8229623661</v>
      </c>
      <c r="K11669" s="24" t="str">
        <f t="shared" si="4"/>
        <v>Target Not Meet</v>
      </c>
    </row>
    <row r="11670" ht="22.5" customHeight="1">
      <c r="A11670" s="18">
        <v>45825.0</v>
      </c>
      <c r="B11670" s="19" t="str">
        <f t="shared" si="1"/>
        <v>Jun</v>
      </c>
      <c r="C11670" s="20" t="s">
        <v>13</v>
      </c>
      <c r="D11670" s="19" t="s">
        <v>169</v>
      </c>
      <c r="E11670" s="19" t="s">
        <v>19</v>
      </c>
      <c r="F11670" s="21">
        <v>3.0</v>
      </c>
      <c r="G11670" s="22">
        <v>61158.0</v>
      </c>
      <c r="H11670" s="15" t="str">
        <f t="shared" si="2"/>
        <v>Medium Range</v>
      </c>
      <c r="I11670" s="22">
        <v>74354.0</v>
      </c>
      <c r="J11670" s="23">
        <f t="shared" si="3"/>
        <v>0.8225246792</v>
      </c>
      <c r="K11670" s="24" t="str">
        <f t="shared" si="4"/>
        <v>Target Not Meet</v>
      </c>
    </row>
    <row r="11671" ht="22.5" customHeight="1">
      <c r="A11671" s="18">
        <v>45825.0</v>
      </c>
      <c r="B11671" s="19" t="str">
        <f t="shared" si="1"/>
        <v>Jun</v>
      </c>
      <c r="C11671" s="20" t="s">
        <v>57</v>
      </c>
      <c r="D11671" s="19" t="s">
        <v>71</v>
      </c>
      <c r="E11671" s="19" t="s">
        <v>34</v>
      </c>
      <c r="F11671" s="21">
        <v>3.0</v>
      </c>
      <c r="G11671" s="22">
        <v>81613.0</v>
      </c>
      <c r="H11671" s="15" t="str">
        <f t="shared" si="2"/>
        <v>High Range</v>
      </c>
      <c r="I11671" s="22">
        <v>100123.0</v>
      </c>
      <c r="J11671" s="23">
        <f t="shared" si="3"/>
        <v>0.8151273933</v>
      </c>
      <c r="K11671" s="24" t="str">
        <f t="shared" si="4"/>
        <v>Target Not Meet</v>
      </c>
    </row>
    <row r="11672" ht="22.5" customHeight="1">
      <c r="A11672" s="18">
        <v>45825.0</v>
      </c>
      <c r="B11672" s="19" t="str">
        <f t="shared" si="1"/>
        <v>Jun</v>
      </c>
      <c r="C11672" s="20" t="s">
        <v>57</v>
      </c>
      <c r="D11672" s="25" t="s">
        <v>62</v>
      </c>
      <c r="E11672" s="19" t="s">
        <v>26</v>
      </c>
      <c r="F11672" s="21">
        <v>2.0</v>
      </c>
      <c r="G11672" s="22">
        <v>56199.0</v>
      </c>
      <c r="H11672" s="15" t="str">
        <f t="shared" si="2"/>
        <v>Medium Range</v>
      </c>
      <c r="I11672" s="22">
        <v>51906.0</v>
      </c>
      <c r="J11672" s="23">
        <f t="shared" si="3"/>
        <v>1.082707201</v>
      </c>
      <c r="K11672" s="24" t="str">
        <f t="shared" si="4"/>
        <v>Over Achived</v>
      </c>
    </row>
    <row r="11673" ht="22.5" customHeight="1">
      <c r="A11673" s="18">
        <v>45825.0</v>
      </c>
      <c r="B11673" s="19" t="str">
        <f t="shared" si="1"/>
        <v>Jun</v>
      </c>
      <c r="C11673" s="20" t="s">
        <v>57</v>
      </c>
      <c r="D11673" s="25" t="s">
        <v>62</v>
      </c>
      <c r="E11673" s="19" t="s">
        <v>68</v>
      </c>
      <c r="F11673" s="21">
        <v>2.0</v>
      </c>
      <c r="G11673" s="22">
        <v>40378.0</v>
      </c>
      <c r="H11673" s="15" t="str">
        <f t="shared" si="2"/>
        <v>Base Range</v>
      </c>
      <c r="I11673" s="22">
        <v>34921.0</v>
      </c>
      <c r="J11673" s="23">
        <f t="shared" si="3"/>
        <v>1.156267003</v>
      </c>
      <c r="K11673" s="24" t="str">
        <f t="shared" si="4"/>
        <v>Over Achived</v>
      </c>
    </row>
    <row r="11674" ht="22.5" customHeight="1">
      <c r="A11674" s="18">
        <v>45825.0</v>
      </c>
      <c r="B11674" s="19" t="str">
        <f t="shared" si="1"/>
        <v>Jun</v>
      </c>
      <c r="C11674" s="20" t="s">
        <v>57</v>
      </c>
      <c r="D11674" s="25" t="s">
        <v>62</v>
      </c>
      <c r="E11674" s="19" t="s">
        <v>34</v>
      </c>
      <c r="F11674" s="21">
        <v>3.0</v>
      </c>
      <c r="G11674" s="22">
        <v>85372.0</v>
      </c>
      <c r="H11674" s="15" t="str">
        <f t="shared" si="2"/>
        <v>High Range</v>
      </c>
      <c r="I11674" s="22">
        <v>62600.0</v>
      </c>
      <c r="J11674" s="23">
        <f t="shared" si="3"/>
        <v>1.363769968</v>
      </c>
      <c r="K11674" s="24" t="str">
        <f t="shared" si="4"/>
        <v>Over Achived</v>
      </c>
    </row>
    <row r="11675" ht="22.5" customHeight="1">
      <c r="A11675" s="18">
        <v>45825.0</v>
      </c>
      <c r="B11675" s="19" t="str">
        <f t="shared" si="1"/>
        <v>Jun</v>
      </c>
      <c r="C11675" s="20" t="s">
        <v>57</v>
      </c>
      <c r="D11675" s="25" t="s">
        <v>62</v>
      </c>
      <c r="E11675" s="19" t="s">
        <v>34</v>
      </c>
      <c r="F11675" s="21">
        <v>4.0</v>
      </c>
      <c r="G11675" s="22">
        <v>88338.0</v>
      </c>
      <c r="H11675" s="15" t="str">
        <f t="shared" si="2"/>
        <v>High Range</v>
      </c>
      <c r="I11675" s="22">
        <v>79182.0</v>
      </c>
      <c r="J11675" s="23">
        <f t="shared" si="3"/>
        <v>1.115632341</v>
      </c>
      <c r="K11675" s="24" t="str">
        <f t="shared" si="4"/>
        <v>Over Achived</v>
      </c>
    </row>
    <row r="11676" ht="22.5" customHeight="1">
      <c r="A11676" s="18">
        <v>45825.0</v>
      </c>
      <c r="B11676" s="19" t="str">
        <f t="shared" si="1"/>
        <v>Jun</v>
      </c>
      <c r="C11676" s="20" t="s">
        <v>57</v>
      </c>
      <c r="D11676" s="19" t="s">
        <v>58</v>
      </c>
      <c r="E11676" s="19" t="s">
        <v>26</v>
      </c>
      <c r="F11676" s="21">
        <v>2.0</v>
      </c>
      <c r="G11676" s="22">
        <v>54937.0</v>
      </c>
      <c r="H11676" s="15" t="str">
        <f t="shared" si="2"/>
        <v>Medium Range</v>
      </c>
      <c r="I11676" s="22">
        <v>39409.0</v>
      </c>
      <c r="J11676" s="23">
        <f t="shared" si="3"/>
        <v>1.39402167</v>
      </c>
      <c r="K11676" s="24" t="str">
        <f t="shared" si="4"/>
        <v>Over Achived</v>
      </c>
    </row>
    <row r="11677" ht="22.5" customHeight="1">
      <c r="A11677" s="18">
        <v>45825.0</v>
      </c>
      <c r="B11677" s="19" t="str">
        <f t="shared" si="1"/>
        <v>Jun</v>
      </c>
      <c r="C11677" s="20" t="s">
        <v>57</v>
      </c>
      <c r="D11677" s="19" t="s">
        <v>58</v>
      </c>
      <c r="E11677" s="19" t="s">
        <v>38</v>
      </c>
      <c r="F11677" s="21">
        <v>2.0</v>
      </c>
      <c r="G11677" s="22">
        <v>50685.0</v>
      </c>
      <c r="H11677" s="15" t="str">
        <f t="shared" si="2"/>
        <v>Medium Range</v>
      </c>
      <c r="I11677" s="22">
        <v>38937.0</v>
      </c>
      <c r="J11677" s="23">
        <f t="shared" si="3"/>
        <v>1.30171816</v>
      </c>
      <c r="K11677" s="24" t="str">
        <f t="shared" si="4"/>
        <v>Over Achived</v>
      </c>
    </row>
    <row r="11678" ht="22.5" customHeight="1">
      <c r="A11678" s="18">
        <v>45825.0</v>
      </c>
      <c r="B11678" s="19" t="str">
        <f t="shared" si="1"/>
        <v>Jun</v>
      </c>
      <c r="C11678" s="20" t="s">
        <v>57</v>
      </c>
      <c r="D11678" s="19" t="s">
        <v>71</v>
      </c>
      <c r="E11678" s="19" t="s">
        <v>26</v>
      </c>
      <c r="F11678" s="21">
        <v>3.0</v>
      </c>
      <c r="G11678" s="22">
        <v>56226.0</v>
      </c>
      <c r="H11678" s="15" t="str">
        <f t="shared" si="2"/>
        <v>Medium Range</v>
      </c>
      <c r="I11678" s="22">
        <v>62797.0</v>
      </c>
      <c r="J11678" s="23">
        <f t="shared" si="3"/>
        <v>0.8953612434</v>
      </c>
      <c r="K11678" s="24" t="str">
        <f t="shared" si="4"/>
        <v>Target Not Meet</v>
      </c>
    </row>
    <row r="11679" ht="22.5" customHeight="1">
      <c r="A11679" s="18">
        <v>45825.0</v>
      </c>
      <c r="B11679" s="19" t="str">
        <f t="shared" si="1"/>
        <v>Jun</v>
      </c>
      <c r="C11679" s="20" t="s">
        <v>92</v>
      </c>
      <c r="D11679" s="19" t="s">
        <v>93</v>
      </c>
      <c r="E11679" s="19" t="s">
        <v>19</v>
      </c>
      <c r="F11679" s="21">
        <v>3.0</v>
      </c>
      <c r="G11679" s="22">
        <v>91320.0</v>
      </c>
      <c r="H11679" s="15" t="str">
        <f t="shared" si="2"/>
        <v>Very High Range</v>
      </c>
      <c r="I11679" s="22">
        <v>108756.0</v>
      </c>
      <c r="J11679" s="23">
        <f t="shared" si="3"/>
        <v>0.8396778109</v>
      </c>
      <c r="K11679" s="24" t="str">
        <f t="shared" si="4"/>
        <v>Target Not Meet</v>
      </c>
    </row>
    <row r="11680" ht="22.5" customHeight="1">
      <c r="A11680" s="18">
        <v>45825.0</v>
      </c>
      <c r="B11680" s="19" t="str">
        <f t="shared" si="1"/>
        <v>Jun</v>
      </c>
      <c r="C11680" s="20" t="s">
        <v>57</v>
      </c>
      <c r="D11680" s="19" t="s">
        <v>85</v>
      </c>
      <c r="E11680" s="19" t="s">
        <v>38</v>
      </c>
      <c r="F11680" s="21">
        <v>2.0</v>
      </c>
      <c r="G11680" s="22">
        <v>54470.0</v>
      </c>
      <c r="H11680" s="15" t="str">
        <f t="shared" si="2"/>
        <v>Medium Range</v>
      </c>
      <c r="I11680" s="22">
        <v>59528.0</v>
      </c>
      <c r="J11680" s="23">
        <f t="shared" si="3"/>
        <v>0.9150315818</v>
      </c>
      <c r="K11680" s="24" t="str">
        <f t="shared" si="4"/>
        <v>Target Not Meet</v>
      </c>
    </row>
    <row r="11681" ht="22.5" customHeight="1">
      <c r="A11681" s="18">
        <v>45825.0</v>
      </c>
      <c r="B11681" s="19" t="str">
        <f t="shared" si="1"/>
        <v>Jun</v>
      </c>
      <c r="C11681" s="20" t="s">
        <v>92</v>
      </c>
      <c r="D11681" s="19" t="s">
        <v>93</v>
      </c>
      <c r="E11681" s="19" t="s">
        <v>26</v>
      </c>
      <c r="F11681" s="21">
        <v>5.0</v>
      </c>
      <c r="G11681" s="22">
        <v>95652.0</v>
      </c>
      <c r="H11681" s="15" t="str">
        <f t="shared" si="2"/>
        <v>Very High Range</v>
      </c>
      <c r="I11681" s="22">
        <v>116258.0</v>
      </c>
      <c r="J11681" s="23">
        <f t="shared" si="3"/>
        <v>0.8227562834</v>
      </c>
      <c r="K11681" s="24" t="str">
        <f t="shared" si="4"/>
        <v>Target Not Meet</v>
      </c>
    </row>
    <row r="11682" ht="22.5" customHeight="1">
      <c r="A11682" s="18">
        <v>45825.0</v>
      </c>
      <c r="B11682" s="19" t="str">
        <f t="shared" si="1"/>
        <v>Jun</v>
      </c>
      <c r="C11682" s="20" t="s">
        <v>7</v>
      </c>
      <c r="D11682" s="19" t="s">
        <v>131</v>
      </c>
      <c r="E11682" s="19" t="s">
        <v>23</v>
      </c>
      <c r="F11682" s="21">
        <v>3.0</v>
      </c>
      <c r="G11682" s="22">
        <v>102130.0</v>
      </c>
      <c r="H11682" s="15" t="str">
        <f t="shared" si="2"/>
        <v>Very High Range</v>
      </c>
      <c r="I11682" s="22">
        <v>81432.0</v>
      </c>
      <c r="J11682" s="23">
        <f t="shared" si="3"/>
        <v>1.254175263</v>
      </c>
      <c r="K11682" s="24" t="str">
        <f t="shared" si="4"/>
        <v>Over Achived</v>
      </c>
    </row>
    <row r="11683" ht="22.5" customHeight="1">
      <c r="A11683" s="18">
        <v>45825.0</v>
      </c>
      <c r="B11683" s="19" t="str">
        <f t="shared" si="1"/>
        <v>Jun</v>
      </c>
      <c r="C11683" s="20" t="s">
        <v>7</v>
      </c>
      <c r="D11683" s="19" t="s">
        <v>126</v>
      </c>
      <c r="E11683" s="19" t="s">
        <v>9</v>
      </c>
      <c r="F11683" s="21">
        <v>8.0</v>
      </c>
      <c r="G11683" s="22">
        <v>215908.0</v>
      </c>
      <c r="H11683" s="15" t="str">
        <f t="shared" si="2"/>
        <v>Very High Range</v>
      </c>
      <c r="I11683" s="22">
        <v>190646.0</v>
      </c>
      <c r="J11683" s="23">
        <f t="shared" si="3"/>
        <v>1.13250737</v>
      </c>
      <c r="K11683" s="24" t="str">
        <f t="shared" si="4"/>
        <v>Over Achived</v>
      </c>
    </row>
    <row r="11684" ht="22.5" customHeight="1">
      <c r="A11684" s="18">
        <v>45825.0</v>
      </c>
      <c r="B11684" s="19" t="str">
        <f t="shared" si="1"/>
        <v>Jun</v>
      </c>
      <c r="C11684" s="20" t="s">
        <v>7</v>
      </c>
      <c r="D11684" s="19" t="s">
        <v>126</v>
      </c>
      <c r="E11684" s="19" t="s">
        <v>34</v>
      </c>
      <c r="F11684" s="21">
        <v>7.0</v>
      </c>
      <c r="G11684" s="22">
        <v>197859.0</v>
      </c>
      <c r="H11684" s="15" t="str">
        <f t="shared" si="2"/>
        <v>Very High Range</v>
      </c>
      <c r="I11684" s="22">
        <v>150092.0</v>
      </c>
      <c r="J11684" s="23">
        <f t="shared" si="3"/>
        <v>1.318251472</v>
      </c>
      <c r="K11684" s="24" t="str">
        <f t="shared" si="4"/>
        <v>Over Achived</v>
      </c>
    </row>
    <row r="11685" ht="22.5" customHeight="1">
      <c r="A11685" s="18">
        <v>45825.0</v>
      </c>
      <c r="B11685" s="19" t="str">
        <f t="shared" si="1"/>
        <v>Jun</v>
      </c>
      <c r="C11685" s="20" t="s">
        <v>7</v>
      </c>
      <c r="D11685" s="19" t="s">
        <v>126</v>
      </c>
      <c r="E11685" s="19" t="s">
        <v>34</v>
      </c>
      <c r="F11685" s="21">
        <v>7.0</v>
      </c>
      <c r="G11685" s="22">
        <v>183667.0</v>
      </c>
      <c r="H11685" s="15" t="str">
        <f t="shared" si="2"/>
        <v>Very High Range</v>
      </c>
      <c r="I11685" s="22">
        <v>166885.0</v>
      </c>
      <c r="J11685" s="23">
        <f t="shared" si="3"/>
        <v>1.100560266</v>
      </c>
      <c r="K11685" s="24" t="str">
        <f t="shared" si="4"/>
        <v>Over Achived</v>
      </c>
    </row>
    <row r="11686" ht="22.5" customHeight="1">
      <c r="A11686" s="18">
        <v>45825.0</v>
      </c>
      <c r="B11686" s="19" t="str">
        <f t="shared" si="1"/>
        <v>Jun</v>
      </c>
      <c r="C11686" s="20" t="s">
        <v>7</v>
      </c>
      <c r="D11686" s="19" t="s">
        <v>126</v>
      </c>
      <c r="E11686" s="19" t="s">
        <v>9</v>
      </c>
      <c r="F11686" s="21">
        <v>9.0</v>
      </c>
      <c r="G11686" s="22">
        <v>212026.0</v>
      </c>
      <c r="H11686" s="15" t="str">
        <f t="shared" si="2"/>
        <v>Very High Range</v>
      </c>
      <c r="I11686" s="22">
        <v>159960.0</v>
      </c>
      <c r="J11686" s="23">
        <f t="shared" si="3"/>
        <v>1.325493873</v>
      </c>
      <c r="K11686" s="24" t="str">
        <f t="shared" si="4"/>
        <v>Over Achived</v>
      </c>
    </row>
    <row r="11687" ht="22.5" customHeight="1">
      <c r="A11687" s="18">
        <v>45825.0</v>
      </c>
      <c r="B11687" s="19" t="str">
        <f t="shared" si="1"/>
        <v>Jun</v>
      </c>
      <c r="C11687" s="20" t="s">
        <v>7</v>
      </c>
      <c r="D11687" s="19" t="s">
        <v>118</v>
      </c>
      <c r="E11687" s="19" t="s">
        <v>26</v>
      </c>
      <c r="F11687" s="21">
        <v>12.0</v>
      </c>
      <c r="G11687" s="22">
        <v>307437.0</v>
      </c>
      <c r="H11687" s="15" t="str">
        <f t="shared" si="2"/>
        <v>Very High Range</v>
      </c>
      <c r="I11687" s="22">
        <v>282010.0</v>
      </c>
      <c r="J11687" s="23">
        <f t="shared" si="3"/>
        <v>1.090163469</v>
      </c>
      <c r="K11687" s="24" t="str">
        <f t="shared" si="4"/>
        <v>Over Achived</v>
      </c>
    </row>
    <row r="11688" ht="22.5" customHeight="1">
      <c r="A11688" s="18">
        <v>45825.0</v>
      </c>
      <c r="B11688" s="19" t="str">
        <f t="shared" si="1"/>
        <v>Jun</v>
      </c>
      <c r="C11688" s="20" t="s">
        <v>7</v>
      </c>
      <c r="D11688" s="19" t="s">
        <v>131</v>
      </c>
      <c r="E11688" s="19" t="s">
        <v>9</v>
      </c>
      <c r="F11688" s="21">
        <v>8.0</v>
      </c>
      <c r="G11688" s="22">
        <v>171156.0</v>
      </c>
      <c r="H11688" s="15" t="str">
        <f t="shared" si="2"/>
        <v>Very High Range</v>
      </c>
      <c r="I11688" s="22">
        <v>130595.0</v>
      </c>
      <c r="J11688" s="23">
        <f t="shared" si="3"/>
        <v>1.310586163</v>
      </c>
      <c r="K11688" s="24" t="str">
        <f t="shared" si="4"/>
        <v>Over Achived</v>
      </c>
    </row>
    <row r="11689" ht="22.5" customHeight="1">
      <c r="A11689" s="18">
        <v>45825.0</v>
      </c>
      <c r="B11689" s="19" t="str">
        <f t="shared" si="1"/>
        <v>Jun</v>
      </c>
      <c r="C11689" s="20" t="s">
        <v>7</v>
      </c>
      <c r="D11689" s="19" t="s">
        <v>118</v>
      </c>
      <c r="E11689" s="19" t="s">
        <v>68</v>
      </c>
      <c r="F11689" s="21">
        <v>3.0</v>
      </c>
      <c r="G11689" s="22">
        <v>82493.0</v>
      </c>
      <c r="H11689" s="15" t="str">
        <f t="shared" si="2"/>
        <v>High Range</v>
      </c>
      <c r="I11689" s="22">
        <v>68701.0</v>
      </c>
      <c r="J11689" s="23">
        <f t="shared" si="3"/>
        <v>1.200753992</v>
      </c>
      <c r="K11689" s="24" t="str">
        <f t="shared" si="4"/>
        <v>Over Achived</v>
      </c>
    </row>
    <row r="11690" ht="22.5" customHeight="1">
      <c r="A11690" s="18">
        <v>45825.0</v>
      </c>
      <c r="B11690" s="19" t="str">
        <f t="shared" si="1"/>
        <v>Jun</v>
      </c>
      <c r="C11690" s="20" t="s">
        <v>7</v>
      </c>
      <c r="D11690" s="19" t="s">
        <v>106</v>
      </c>
      <c r="E11690" s="19" t="s">
        <v>63</v>
      </c>
      <c r="F11690" s="21">
        <v>3.0</v>
      </c>
      <c r="G11690" s="22">
        <v>73669.0</v>
      </c>
      <c r="H11690" s="15" t="str">
        <f t="shared" si="2"/>
        <v>High Range</v>
      </c>
      <c r="I11690" s="22">
        <v>57328.0</v>
      </c>
      <c r="J11690" s="23">
        <f t="shared" si="3"/>
        <v>1.285043958</v>
      </c>
      <c r="K11690" s="24" t="str">
        <f t="shared" si="4"/>
        <v>Over Achived</v>
      </c>
    </row>
    <row r="11691" ht="22.5" customHeight="1">
      <c r="A11691" s="18">
        <v>45825.0</v>
      </c>
      <c r="B11691" s="19" t="str">
        <f t="shared" si="1"/>
        <v>Jun</v>
      </c>
      <c r="C11691" s="20" t="s">
        <v>7</v>
      </c>
      <c r="D11691" s="19" t="s">
        <v>106</v>
      </c>
      <c r="E11691" s="19" t="s">
        <v>63</v>
      </c>
      <c r="F11691" s="21">
        <v>3.0</v>
      </c>
      <c r="G11691" s="22">
        <v>73761.0</v>
      </c>
      <c r="H11691" s="15" t="str">
        <f t="shared" si="2"/>
        <v>High Range</v>
      </c>
      <c r="I11691" s="22">
        <v>64647.0</v>
      </c>
      <c r="J11691" s="23">
        <f t="shared" si="3"/>
        <v>1.14098102</v>
      </c>
      <c r="K11691" s="24" t="str">
        <f t="shared" si="4"/>
        <v>Over Achived</v>
      </c>
    </row>
    <row r="11692" ht="22.5" customHeight="1">
      <c r="A11692" s="18">
        <v>45825.0</v>
      </c>
      <c r="B11692" s="19" t="str">
        <f t="shared" si="1"/>
        <v>Jun</v>
      </c>
      <c r="C11692" s="20" t="s">
        <v>7</v>
      </c>
      <c r="D11692" s="19" t="s">
        <v>106</v>
      </c>
      <c r="E11692" s="19" t="s">
        <v>23</v>
      </c>
      <c r="F11692" s="21">
        <v>4.0</v>
      </c>
      <c r="G11692" s="22">
        <v>109426.0</v>
      </c>
      <c r="H11692" s="15" t="str">
        <f t="shared" si="2"/>
        <v>Very High Range</v>
      </c>
      <c r="I11692" s="22">
        <v>94209.0</v>
      </c>
      <c r="J11692" s="23">
        <f t="shared" si="3"/>
        <v>1.161523846</v>
      </c>
      <c r="K11692" s="24" t="str">
        <f t="shared" si="4"/>
        <v>Over Achived</v>
      </c>
    </row>
    <row r="11693" ht="22.5" customHeight="1">
      <c r="A11693" s="18">
        <v>45825.0</v>
      </c>
      <c r="B11693" s="19" t="str">
        <f t="shared" si="1"/>
        <v>Jun</v>
      </c>
      <c r="C11693" s="20" t="s">
        <v>7</v>
      </c>
      <c r="D11693" s="19" t="s">
        <v>8</v>
      </c>
      <c r="E11693" s="19" t="s">
        <v>38</v>
      </c>
      <c r="F11693" s="21">
        <v>6.0</v>
      </c>
      <c r="G11693" s="22">
        <v>130343.0</v>
      </c>
      <c r="H11693" s="15" t="str">
        <f t="shared" si="2"/>
        <v>Very High Range</v>
      </c>
      <c r="I11693" s="22">
        <v>123460.0</v>
      </c>
      <c r="J11693" s="23">
        <f t="shared" si="3"/>
        <v>1.05575085</v>
      </c>
      <c r="K11693" s="24" t="str">
        <f t="shared" si="4"/>
        <v>Over Achived</v>
      </c>
    </row>
    <row r="11694" ht="22.5" customHeight="1">
      <c r="A11694" s="18">
        <v>45825.0</v>
      </c>
      <c r="B11694" s="19" t="str">
        <f t="shared" si="1"/>
        <v>Jun</v>
      </c>
      <c r="C11694" s="20" t="s">
        <v>7</v>
      </c>
      <c r="D11694" s="19" t="s">
        <v>8</v>
      </c>
      <c r="E11694" s="19" t="s">
        <v>38</v>
      </c>
      <c r="F11694" s="21">
        <v>4.0</v>
      </c>
      <c r="G11694" s="22">
        <v>136978.0</v>
      </c>
      <c r="H11694" s="15" t="str">
        <f t="shared" si="2"/>
        <v>Very High Range</v>
      </c>
      <c r="I11694" s="22">
        <v>114804.0</v>
      </c>
      <c r="J11694" s="23">
        <f t="shared" si="3"/>
        <v>1.19314658</v>
      </c>
      <c r="K11694" s="24" t="str">
        <f t="shared" si="4"/>
        <v>Over Achived</v>
      </c>
    </row>
    <row r="11695" ht="22.5" customHeight="1">
      <c r="A11695" s="18">
        <v>45825.0</v>
      </c>
      <c r="B11695" s="19" t="str">
        <f t="shared" si="1"/>
        <v>Jun</v>
      </c>
      <c r="C11695" s="20" t="s">
        <v>92</v>
      </c>
      <c r="D11695" s="19" t="s">
        <v>93</v>
      </c>
      <c r="E11695" s="19" t="s">
        <v>9</v>
      </c>
      <c r="F11695" s="21">
        <v>7.0</v>
      </c>
      <c r="G11695" s="22">
        <v>152504.0</v>
      </c>
      <c r="H11695" s="15" t="str">
        <f t="shared" si="2"/>
        <v>Very High Range</v>
      </c>
      <c r="I11695" s="22">
        <v>178407.0</v>
      </c>
      <c r="J11695" s="23">
        <f t="shared" si="3"/>
        <v>0.8548095086</v>
      </c>
      <c r="K11695" s="24" t="str">
        <f t="shared" si="4"/>
        <v>Target Not Meet</v>
      </c>
    </row>
    <row r="11696" ht="22.5" customHeight="1">
      <c r="A11696" s="18">
        <v>45825.0</v>
      </c>
      <c r="B11696" s="19" t="str">
        <f t="shared" si="1"/>
        <v>Jun</v>
      </c>
      <c r="C11696" s="20" t="s">
        <v>7</v>
      </c>
      <c r="D11696" s="19" t="s">
        <v>106</v>
      </c>
      <c r="E11696" s="19" t="s">
        <v>63</v>
      </c>
      <c r="F11696" s="21">
        <v>3.0</v>
      </c>
      <c r="G11696" s="22">
        <v>74791.0</v>
      </c>
      <c r="H11696" s="15" t="str">
        <f t="shared" si="2"/>
        <v>High Range</v>
      </c>
      <c r="I11696" s="22">
        <v>55747.0</v>
      </c>
      <c r="J11696" s="23">
        <f t="shared" si="3"/>
        <v>1.341614795</v>
      </c>
      <c r="K11696" s="24" t="str">
        <f t="shared" si="4"/>
        <v>Over Achived</v>
      </c>
    </row>
    <row r="11697" ht="22.5" customHeight="1">
      <c r="A11697" s="18">
        <v>45825.0</v>
      </c>
      <c r="B11697" s="19" t="str">
        <f t="shared" si="1"/>
        <v>Jun</v>
      </c>
      <c r="C11697" s="20" t="s">
        <v>7</v>
      </c>
      <c r="D11697" s="19" t="s">
        <v>131</v>
      </c>
      <c r="E11697" s="19" t="s">
        <v>68</v>
      </c>
      <c r="F11697" s="21">
        <v>3.0</v>
      </c>
      <c r="G11697" s="22">
        <v>74546.0</v>
      </c>
      <c r="H11697" s="15" t="str">
        <f t="shared" si="2"/>
        <v>High Range</v>
      </c>
      <c r="I11697" s="22">
        <v>53602.0</v>
      </c>
      <c r="J11697" s="23">
        <f t="shared" si="3"/>
        <v>1.390731689</v>
      </c>
      <c r="K11697" s="24" t="str">
        <f t="shared" si="4"/>
        <v>Over Achived</v>
      </c>
    </row>
    <row r="11698" ht="22.5" customHeight="1">
      <c r="A11698" s="18">
        <v>45825.0</v>
      </c>
      <c r="B11698" s="19" t="str">
        <f t="shared" si="1"/>
        <v>Jun</v>
      </c>
      <c r="C11698" s="20" t="s">
        <v>7</v>
      </c>
      <c r="D11698" s="19" t="s">
        <v>126</v>
      </c>
      <c r="E11698" s="19" t="s">
        <v>9</v>
      </c>
      <c r="F11698" s="21">
        <v>8.0</v>
      </c>
      <c r="G11698" s="22">
        <v>186554.0</v>
      </c>
      <c r="H11698" s="15" t="str">
        <f t="shared" si="2"/>
        <v>Very High Range</v>
      </c>
      <c r="I11698" s="22">
        <v>131705.0</v>
      </c>
      <c r="J11698" s="23">
        <f t="shared" si="3"/>
        <v>1.416453438</v>
      </c>
      <c r="K11698" s="24" t="str">
        <f t="shared" si="4"/>
        <v>Over Achived</v>
      </c>
    </row>
    <row r="11699" ht="22.5" customHeight="1">
      <c r="A11699" s="18">
        <v>45825.0</v>
      </c>
      <c r="B11699" s="19" t="str">
        <f t="shared" si="1"/>
        <v>Jun</v>
      </c>
      <c r="C11699" s="20" t="s">
        <v>92</v>
      </c>
      <c r="D11699" s="19" t="s">
        <v>158</v>
      </c>
      <c r="E11699" s="19" t="s">
        <v>68</v>
      </c>
      <c r="F11699" s="21">
        <v>3.0</v>
      </c>
      <c r="G11699" s="22">
        <v>70379.0</v>
      </c>
      <c r="H11699" s="15" t="str">
        <f t="shared" si="2"/>
        <v>High Range</v>
      </c>
      <c r="I11699" s="22">
        <v>66058.0</v>
      </c>
      <c r="J11699" s="23">
        <f t="shared" si="3"/>
        <v>1.065412214</v>
      </c>
      <c r="K11699" s="24" t="str">
        <f t="shared" si="4"/>
        <v>Over Achived</v>
      </c>
    </row>
    <row r="11700" ht="22.5" customHeight="1">
      <c r="A11700" s="18">
        <v>45825.0</v>
      </c>
      <c r="B11700" s="19" t="str">
        <f t="shared" si="1"/>
        <v>Jun</v>
      </c>
      <c r="C11700" s="20" t="s">
        <v>92</v>
      </c>
      <c r="D11700" s="19" t="s">
        <v>158</v>
      </c>
      <c r="E11700" s="19" t="s">
        <v>23</v>
      </c>
      <c r="F11700" s="21">
        <v>3.0</v>
      </c>
      <c r="G11700" s="22">
        <v>70073.0</v>
      </c>
      <c r="H11700" s="15" t="str">
        <f t="shared" si="2"/>
        <v>High Range</v>
      </c>
      <c r="I11700" s="22">
        <v>55935.0</v>
      </c>
      <c r="J11700" s="23">
        <f t="shared" si="3"/>
        <v>1.252757665</v>
      </c>
      <c r="K11700" s="24" t="str">
        <f t="shared" si="4"/>
        <v>Over Achived</v>
      </c>
    </row>
    <row r="11701" ht="22.5" customHeight="1">
      <c r="A11701" s="18">
        <v>45825.0</v>
      </c>
      <c r="B11701" s="19" t="str">
        <f t="shared" si="1"/>
        <v>Jun</v>
      </c>
      <c r="C11701" s="20" t="s">
        <v>92</v>
      </c>
      <c r="D11701" s="19" t="s">
        <v>93</v>
      </c>
      <c r="E11701" s="19" t="s">
        <v>34</v>
      </c>
      <c r="F11701" s="21">
        <v>7.0</v>
      </c>
      <c r="G11701" s="22">
        <v>144520.0</v>
      </c>
      <c r="H11701" s="15" t="str">
        <f t="shared" si="2"/>
        <v>Very High Range</v>
      </c>
      <c r="I11701" s="22">
        <v>177626.0</v>
      </c>
      <c r="J11701" s="23">
        <f t="shared" si="3"/>
        <v>0.8136196278</v>
      </c>
      <c r="K11701" s="24" t="str">
        <f t="shared" si="4"/>
        <v>Target Not Meet</v>
      </c>
    </row>
    <row r="11702" ht="22.5" customHeight="1">
      <c r="A11702" s="18">
        <v>45825.0</v>
      </c>
      <c r="B11702" s="19" t="str">
        <f t="shared" si="1"/>
        <v>Jun</v>
      </c>
      <c r="C11702" s="20" t="s">
        <v>92</v>
      </c>
      <c r="D11702" s="19" t="s">
        <v>98</v>
      </c>
      <c r="E11702" s="19" t="s">
        <v>9</v>
      </c>
      <c r="F11702" s="21">
        <v>6.0</v>
      </c>
      <c r="G11702" s="22">
        <v>170524.0</v>
      </c>
      <c r="H11702" s="15" t="str">
        <f t="shared" si="2"/>
        <v>Very High Range</v>
      </c>
      <c r="I11702" s="22">
        <v>180839.0</v>
      </c>
      <c r="J11702" s="23">
        <f t="shared" si="3"/>
        <v>0.9429603128</v>
      </c>
      <c r="K11702" s="24" t="str">
        <f t="shared" si="4"/>
        <v>Target Not Meet</v>
      </c>
    </row>
    <row r="11703" ht="22.5" customHeight="1">
      <c r="A11703" s="18">
        <v>45825.0</v>
      </c>
      <c r="B11703" s="19" t="str">
        <f t="shared" si="1"/>
        <v>Jun</v>
      </c>
      <c r="C11703" s="20" t="s">
        <v>92</v>
      </c>
      <c r="D11703" s="19" t="s">
        <v>98</v>
      </c>
      <c r="E11703" s="19" t="s">
        <v>19</v>
      </c>
      <c r="F11703" s="21">
        <v>3.0</v>
      </c>
      <c r="G11703" s="22">
        <v>87479.0</v>
      </c>
      <c r="H11703" s="15" t="str">
        <f t="shared" si="2"/>
        <v>High Range</v>
      </c>
      <c r="I11703" s="22">
        <v>94949.0</v>
      </c>
      <c r="J11703" s="23">
        <f t="shared" si="3"/>
        <v>0.9213261856</v>
      </c>
      <c r="K11703" s="24" t="str">
        <f t="shared" si="4"/>
        <v>Target Not Meet</v>
      </c>
    </row>
    <row r="11704" ht="22.5" customHeight="1">
      <c r="A11704" s="18">
        <v>45825.0</v>
      </c>
      <c r="B11704" s="19" t="str">
        <f t="shared" si="1"/>
        <v>Jun</v>
      </c>
      <c r="C11704" s="20" t="s">
        <v>92</v>
      </c>
      <c r="D11704" s="19" t="s">
        <v>98</v>
      </c>
      <c r="E11704" s="19" t="s">
        <v>34</v>
      </c>
      <c r="F11704" s="21">
        <v>6.0</v>
      </c>
      <c r="G11704" s="22">
        <v>141187.0</v>
      </c>
      <c r="H11704" s="15" t="str">
        <f t="shared" si="2"/>
        <v>Very High Range</v>
      </c>
      <c r="I11704" s="22">
        <v>174126.0</v>
      </c>
      <c r="J11704" s="23">
        <f t="shared" si="3"/>
        <v>0.8108323857</v>
      </c>
      <c r="K11704" s="24" t="str">
        <f t="shared" si="4"/>
        <v>Target Not Meet</v>
      </c>
    </row>
    <row r="11705" ht="22.5" customHeight="1">
      <c r="A11705" s="18">
        <v>45825.0</v>
      </c>
      <c r="B11705" s="19" t="str">
        <f t="shared" si="1"/>
        <v>Jun</v>
      </c>
      <c r="C11705" s="20" t="s">
        <v>92</v>
      </c>
      <c r="D11705" s="19" t="s">
        <v>144</v>
      </c>
      <c r="E11705" s="19" t="s">
        <v>9</v>
      </c>
      <c r="F11705" s="21">
        <v>7.0</v>
      </c>
      <c r="G11705" s="22">
        <v>159502.0</v>
      </c>
      <c r="H11705" s="15" t="str">
        <f t="shared" si="2"/>
        <v>Very High Range</v>
      </c>
      <c r="I11705" s="22">
        <v>126043.0</v>
      </c>
      <c r="J11705" s="23">
        <f t="shared" si="3"/>
        <v>1.265457027</v>
      </c>
      <c r="K11705" s="24" t="str">
        <f t="shared" si="4"/>
        <v>Over Achived</v>
      </c>
    </row>
    <row r="11706" ht="22.5" customHeight="1">
      <c r="A11706" s="18">
        <v>45825.0</v>
      </c>
      <c r="B11706" s="19" t="str">
        <f t="shared" si="1"/>
        <v>Jun</v>
      </c>
      <c r="C11706" s="20" t="s">
        <v>92</v>
      </c>
      <c r="D11706" s="19" t="s">
        <v>144</v>
      </c>
      <c r="E11706" s="19" t="s">
        <v>9</v>
      </c>
      <c r="F11706" s="21">
        <v>7.0</v>
      </c>
      <c r="G11706" s="22">
        <v>165772.0</v>
      </c>
      <c r="H11706" s="15" t="str">
        <f t="shared" si="2"/>
        <v>Very High Range</v>
      </c>
      <c r="I11706" s="22">
        <v>121500.0</v>
      </c>
      <c r="J11706" s="23">
        <f t="shared" si="3"/>
        <v>1.364378601</v>
      </c>
      <c r="K11706" s="24" t="str">
        <f t="shared" si="4"/>
        <v>Over Achived</v>
      </c>
    </row>
    <row r="11707" ht="22.5" customHeight="1">
      <c r="A11707" s="18">
        <v>45825.0</v>
      </c>
      <c r="B11707" s="19" t="str">
        <f t="shared" si="1"/>
        <v>Jun</v>
      </c>
      <c r="C11707" s="20" t="s">
        <v>92</v>
      </c>
      <c r="D11707" s="19" t="s">
        <v>93</v>
      </c>
      <c r="E11707" s="19" t="s">
        <v>23</v>
      </c>
      <c r="F11707" s="21">
        <v>3.0</v>
      </c>
      <c r="G11707" s="22">
        <v>78230.0</v>
      </c>
      <c r="H11707" s="15" t="str">
        <f t="shared" si="2"/>
        <v>High Range</v>
      </c>
      <c r="I11707" s="22">
        <v>83805.0</v>
      </c>
      <c r="J11707" s="23">
        <f t="shared" si="3"/>
        <v>0.9334765229</v>
      </c>
      <c r="K11707" s="24" t="str">
        <f t="shared" si="4"/>
        <v>Target Not Meet</v>
      </c>
    </row>
    <row r="11708" ht="22.5" customHeight="1">
      <c r="A11708" s="18">
        <v>45825.0</v>
      </c>
      <c r="B11708" s="19" t="str">
        <f t="shared" si="1"/>
        <v>Jun</v>
      </c>
      <c r="C11708" s="20" t="s">
        <v>92</v>
      </c>
      <c r="D11708" s="19" t="s">
        <v>144</v>
      </c>
      <c r="E11708" s="19" t="s">
        <v>26</v>
      </c>
      <c r="F11708" s="21">
        <v>4.0</v>
      </c>
      <c r="G11708" s="22">
        <v>103966.0</v>
      </c>
      <c r="H11708" s="15" t="str">
        <f t="shared" si="2"/>
        <v>Very High Range</v>
      </c>
      <c r="I11708" s="22">
        <v>72838.0</v>
      </c>
      <c r="J11708" s="23">
        <f t="shared" si="3"/>
        <v>1.427359345</v>
      </c>
      <c r="K11708" s="24" t="str">
        <f t="shared" si="4"/>
        <v>Over Achived</v>
      </c>
    </row>
    <row r="11709" ht="22.5" customHeight="1">
      <c r="A11709" s="18">
        <v>45825.0</v>
      </c>
      <c r="B11709" s="19" t="str">
        <f t="shared" si="1"/>
        <v>Jun</v>
      </c>
      <c r="C11709" s="20" t="s">
        <v>92</v>
      </c>
      <c r="D11709" s="19" t="s">
        <v>144</v>
      </c>
      <c r="E11709" s="19" t="s">
        <v>19</v>
      </c>
      <c r="F11709" s="21">
        <v>4.0</v>
      </c>
      <c r="G11709" s="22">
        <v>81614.0</v>
      </c>
      <c r="H11709" s="15" t="str">
        <f t="shared" si="2"/>
        <v>High Range</v>
      </c>
      <c r="I11709" s="22">
        <v>66714.0</v>
      </c>
      <c r="J11709" s="23">
        <f t="shared" si="3"/>
        <v>1.223341428</v>
      </c>
      <c r="K11709" s="24" t="str">
        <f t="shared" si="4"/>
        <v>Over Achived</v>
      </c>
    </row>
    <row r="11710" ht="22.5" customHeight="1">
      <c r="A11710" s="18">
        <v>45825.0</v>
      </c>
      <c r="B11710" s="19" t="str">
        <f t="shared" si="1"/>
        <v>Jun</v>
      </c>
      <c r="C11710" s="20" t="s">
        <v>92</v>
      </c>
      <c r="D11710" s="25" t="s">
        <v>149</v>
      </c>
      <c r="E11710" s="19" t="s">
        <v>26</v>
      </c>
      <c r="F11710" s="21">
        <v>5.0</v>
      </c>
      <c r="G11710" s="22">
        <v>101528.0</v>
      </c>
      <c r="H11710" s="15" t="str">
        <f t="shared" si="2"/>
        <v>Very High Range</v>
      </c>
      <c r="I11710" s="22">
        <v>90570.0</v>
      </c>
      <c r="J11710" s="23">
        <f t="shared" si="3"/>
        <v>1.12098929</v>
      </c>
      <c r="K11710" s="24" t="str">
        <f t="shared" si="4"/>
        <v>Over Achived</v>
      </c>
    </row>
    <row r="11711" ht="22.5" customHeight="1">
      <c r="A11711" s="18">
        <v>45825.0</v>
      </c>
      <c r="B11711" s="19" t="str">
        <f t="shared" si="1"/>
        <v>Jun</v>
      </c>
      <c r="C11711" s="20" t="s">
        <v>92</v>
      </c>
      <c r="D11711" s="25" t="s">
        <v>149</v>
      </c>
      <c r="E11711" s="19" t="s">
        <v>68</v>
      </c>
      <c r="F11711" s="21">
        <v>3.0</v>
      </c>
      <c r="G11711" s="22">
        <v>61558.0</v>
      </c>
      <c r="H11711" s="15" t="str">
        <f t="shared" si="2"/>
        <v>Medium Range</v>
      </c>
      <c r="I11711" s="22">
        <v>45107.0</v>
      </c>
      <c r="J11711" s="23">
        <f t="shared" si="3"/>
        <v>1.364710577</v>
      </c>
      <c r="K11711" s="24" t="str">
        <f t="shared" si="4"/>
        <v>Over Achived</v>
      </c>
    </row>
    <row r="11712" ht="22.5" customHeight="1">
      <c r="A11712" s="18">
        <v>45825.0</v>
      </c>
      <c r="B11712" s="19" t="str">
        <f t="shared" si="1"/>
        <v>Jun</v>
      </c>
      <c r="C11712" s="20" t="s">
        <v>92</v>
      </c>
      <c r="D11712" s="19" t="s">
        <v>158</v>
      </c>
      <c r="E11712" s="19" t="s">
        <v>23</v>
      </c>
      <c r="F11712" s="21">
        <v>4.0</v>
      </c>
      <c r="G11712" s="22">
        <v>68317.0</v>
      </c>
      <c r="H11712" s="15" t="str">
        <f t="shared" si="2"/>
        <v>Medium Range</v>
      </c>
      <c r="I11712" s="22">
        <v>54010.0</v>
      </c>
      <c r="J11712" s="23">
        <f t="shared" si="3"/>
        <v>1.26489539</v>
      </c>
      <c r="K11712" s="24" t="str">
        <f t="shared" si="4"/>
        <v>Over Achived</v>
      </c>
    </row>
    <row r="11713" ht="22.5" customHeight="1">
      <c r="A11713" s="18">
        <v>45825.0</v>
      </c>
      <c r="B11713" s="19" t="str">
        <f t="shared" si="1"/>
        <v>Jun</v>
      </c>
      <c r="C11713" s="20" t="s">
        <v>92</v>
      </c>
      <c r="D11713" s="19" t="s">
        <v>158</v>
      </c>
      <c r="E11713" s="19" t="s">
        <v>38</v>
      </c>
      <c r="F11713" s="21">
        <v>5.0</v>
      </c>
      <c r="G11713" s="22">
        <v>95285.0</v>
      </c>
      <c r="H11713" s="15" t="str">
        <f t="shared" si="2"/>
        <v>Very High Range</v>
      </c>
      <c r="I11713" s="22">
        <v>85549.0</v>
      </c>
      <c r="J11713" s="23">
        <f t="shared" si="3"/>
        <v>1.113806123</v>
      </c>
      <c r="K11713" s="24" t="str">
        <f t="shared" si="4"/>
        <v>Over Achived</v>
      </c>
    </row>
    <row r="11714" ht="22.5" customHeight="1">
      <c r="A11714" s="18">
        <v>45825.0</v>
      </c>
      <c r="B11714" s="19" t="str">
        <f t="shared" si="1"/>
        <v>Jun</v>
      </c>
      <c r="C11714" s="20" t="s">
        <v>92</v>
      </c>
      <c r="D11714" s="19" t="s">
        <v>144</v>
      </c>
      <c r="E11714" s="19" t="s">
        <v>19</v>
      </c>
      <c r="F11714" s="21">
        <v>3.0</v>
      </c>
      <c r="G11714" s="22">
        <v>94366.0</v>
      </c>
      <c r="H11714" s="15" t="str">
        <f t="shared" si="2"/>
        <v>Very High Range</v>
      </c>
      <c r="I11714" s="22">
        <v>66238.0</v>
      </c>
      <c r="J11714" s="23">
        <f t="shared" si="3"/>
        <v>1.424650503</v>
      </c>
      <c r="K11714" s="24" t="str">
        <f t="shared" si="4"/>
        <v>Over Achived</v>
      </c>
    </row>
    <row r="11715" ht="22.5" customHeight="1">
      <c r="A11715" s="18">
        <v>45826.0</v>
      </c>
      <c r="B11715" s="19" t="str">
        <f t="shared" si="1"/>
        <v>Jun</v>
      </c>
      <c r="C11715" s="20" t="s">
        <v>13</v>
      </c>
      <c r="D11715" s="19" t="s">
        <v>169</v>
      </c>
      <c r="E11715" s="19" t="s">
        <v>19</v>
      </c>
      <c r="F11715" s="21">
        <v>3.0</v>
      </c>
      <c r="G11715" s="22">
        <v>64318.0</v>
      </c>
      <c r="H11715" s="15" t="str">
        <f t="shared" si="2"/>
        <v>Medium Range</v>
      </c>
      <c r="I11715" s="22">
        <v>79203.0</v>
      </c>
      <c r="J11715" s="23">
        <f t="shared" si="3"/>
        <v>0.8120651996</v>
      </c>
      <c r="K11715" s="24" t="str">
        <f t="shared" si="4"/>
        <v>Target Not Meet</v>
      </c>
    </row>
    <row r="11716" ht="22.5" customHeight="1">
      <c r="A11716" s="18">
        <v>45826.0</v>
      </c>
      <c r="B11716" s="19" t="str">
        <f t="shared" si="1"/>
        <v>Jun</v>
      </c>
      <c r="C11716" s="20" t="s">
        <v>13</v>
      </c>
      <c r="D11716" s="19" t="s">
        <v>169</v>
      </c>
      <c r="E11716" s="19" t="s">
        <v>26</v>
      </c>
      <c r="F11716" s="21">
        <v>3.0</v>
      </c>
      <c r="G11716" s="22">
        <v>77679.0</v>
      </c>
      <c r="H11716" s="15" t="str">
        <f t="shared" si="2"/>
        <v>High Range</v>
      </c>
      <c r="I11716" s="22">
        <v>84245.0</v>
      </c>
      <c r="J11716" s="23">
        <f t="shared" si="3"/>
        <v>0.9220606564</v>
      </c>
      <c r="K11716" s="24" t="str">
        <f t="shared" si="4"/>
        <v>Target Not Meet</v>
      </c>
    </row>
    <row r="11717" ht="22.5" customHeight="1">
      <c r="A11717" s="18">
        <v>45826.0</v>
      </c>
      <c r="B11717" s="19" t="str">
        <f t="shared" si="1"/>
        <v>Jun</v>
      </c>
      <c r="C11717" s="20" t="s">
        <v>13</v>
      </c>
      <c r="D11717" s="19" t="s">
        <v>37</v>
      </c>
      <c r="E11717" s="19" t="s">
        <v>9</v>
      </c>
      <c r="F11717" s="21">
        <v>4.0</v>
      </c>
      <c r="G11717" s="22">
        <v>107143.0</v>
      </c>
      <c r="H11717" s="15" t="str">
        <f t="shared" si="2"/>
        <v>Very High Range</v>
      </c>
      <c r="I11717" s="22">
        <v>121516.0</v>
      </c>
      <c r="J11717" s="23">
        <f t="shared" si="3"/>
        <v>0.8817192798</v>
      </c>
      <c r="K11717" s="24" t="str">
        <f t="shared" si="4"/>
        <v>Target Not Meet</v>
      </c>
    </row>
    <row r="11718" ht="22.5" customHeight="1">
      <c r="A11718" s="18">
        <v>45826.0</v>
      </c>
      <c r="B11718" s="19" t="str">
        <f t="shared" si="1"/>
        <v>Jun</v>
      </c>
      <c r="C11718" s="20" t="s">
        <v>13</v>
      </c>
      <c r="D11718" s="19" t="s">
        <v>37</v>
      </c>
      <c r="E11718" s="19" t="s">
        <v>23</v>
      </c>
      <c r="F11718" s="21">
        <v>3.0</v>
      </c>
      <c r="G11718" s="22">
        <v>61438.0</v>
      </c>
      <c r="H11718" s="15" t="str">
        <f t="shared" si="2"/>
        <v>Medium Range</v>
      </c>
      <c r="I11718" s="22">
        <v>69185.0</v>
      </c>
      <c r="J11718" s="23">
        <f t="shared" si="3"/>
        <v>0.8880248609</v>
      </c>
      <c r="K11718" s="24" t="str">
        <f t="shared" si="4"/>
        <v>Target Not Meet</v>
      </c>
    </row>
    <row r="11719" ht="22.5" customHeight="1">
      <c r="A11719" s="18">
        <v>45826.0</v>
      </c>
      <c r="B11719" s="19" t="str">
        <f t="shared" si="1"/>
        <v>Jun</v>
      </c>
      <c r="C11719" s="20" t="s">
        <v>13</v>
      </c>
      <c r="D11719" s="19" t="s">
        <v>37</v>
      </c>
      <c r="E11719" s="19" t="s">
        <v>19</v>
      </c>
      <c r="F11719" s="21">
        <v>2.0</v>
      </c>
      <c r="G11719" s="22">
        <v>62668.0</v>
      </c>
      <c r="H11719" s="15" t="str">
        <f t="shared" si="2"/>
        <v>Medium Range</v>
      </c>
      <c r="I11719" s="22">
        <v>66711.0</v>
      </c>
      <c r="J11719" s="23">
        <f t="shared" si="3"/>
        <v>0.9393953021</v>
      </c>
      <c r="K11719" s="24" t="str">
        <f t="shared" si="4"/>
        <v>Target Not Meet</v>
      </c>
    </row>
    <row r="11720" ht="22.5" customHeight="1">
      <c r="A11720" s="18">
        <v>45826.0</v>
      </c>
      <c r="B11720" s="19" t="str">
        <f t="shared" si="1"/>
        <v>Jun</v>
      </c>
      <c r="C11720" s="20" t="s">
        <v>13</v>
      </c>
      <c r="D11720" s="19" t="s">
        <v>29</v>
      </c>
      <c r="E11720" s="19" t="s">
        <v>19</v>
      </c>
      <c r="F11720" s="21">
        <v>3.0</v>
      </c>
      <c r="G11720" s="22">
        <v>53793.0</v>
      </c>
      <c r="H11720" s="15" t="str">
        <f t="shared" si="2"/>
        <v>Medium Range</v>
      </c>
      <c r="I11720" s="22">
        <v>67320.0</v>
      </c>
      <c r="J11720" s="23">
        <f t="shared" si="3"/>
        <v>0.7990641711</v>
      </c>
      <c r="K11720" s="24" t="str">
        <f t="shared" si="4"/>
        <v>Target Not Meet</v>
      </c>
    </row>
    <row r="11721" ht="22.5" customHeight="1">
      <c r="A11721" s="18">
        <v>45826.0</v>
      </c>
      <c r="B11721" s="19" t="str">
        <f t="shared" si="1"/>
        <v>Jun</v>
      </c>
      <c r="C11721" s="20" t="s">
        <v>13</v>
      </c>
      <c r="D11721" s="19" t="s">
        <v>18</v>
      </c>
      <c r="E11721" s="19" t="s">
        <v>68</v>
      </c>
      <c r="F11721" s="21">
        <v>2.0</v>
      </c>
      <c r="G11721" s="22">
        <v>44317.0</v>
      </c>
      <c r="H11721" s="15" t="str">
        <f t="shared" si="2"/>
        <v>Base Range</v>
      </c>
      <c r="I11721" s="22">
        <v>31673.0</v>
      </c>
      <c r="J11721" s="23">
        <f t="shared" si="3"/>
        <v>1.39920437</v>
      </c>
      <c r="K11721" s="24" t="str">
        <f t="shared" si="4"/>
        <v>Over Achived</v>
      </c>
    </row>
    <row r="11722" ht="22.5" customHeight="1">
      <c r="A11722" s="18">
        <v>45826.0</v>
      </c>
      <c r="B11722" s="19" t="str">
        <f t="shared" si="1"/>
        <v>Jun</v>
      </c>
      <c r="C11722" s="20" t="s">
        <v>13</v>
      </c>
      <c r="D11722" s="19" t="s">
        <v>29</v>
      </c>
      <c r="E11722" s="19" t="s">
        <v>19</v>
      </c>
      <c r="F11722" s="21">
        <v>3.0</v>
      </c>
      <c r="G11722" s="22">
        <v>63958.0</v>
      </c>
      <c r="H11722" s="15" t="str">
        <f t="shared" si="2"/>
        <v>Medium Range</v>
      </c>
      <c r="I11722" s="22">
        <v>67428.0</v>
      </c>
      <c r="J11722" s="23">
        <f t="shared" si="3"/>
        <v>0.9485376995</v>
      </c>
      <c r="K11722" s="24" t="str">
        <f t="shared" si="4"/>
        <v>Target Not Meet</v>
      </c>
    </row>
    <row r="11723" ht="22.5" customHeight="1">
      <c r="A11723" s="18">
        <v>45826.0</v>
      </c>
      <c r="B11723" s="19" t="str">
        <f t="shared" si="1"/>
        <v>Jun</v>
      </c>
      <c r="C11723" s="20" t="s">
        <v>13</v>
      </c>
      <c r="D11723" s="19" t="s">
        <v>18</v>
      </c>
      <c r="E11723" s="19" t="s">
        <v>34</v>
      </c>
      <c r="F11723" s="21">
        <v>5.0</v>
      </c>
      <c r="G11723" s="22">
        <v>111830.0</v>
      </c>
      <c r="H11723" s="15" t="str">
        <f t="shared" si="2"/>
        <v>Very High Range</v>
      </c>
      <c r="I11723" s="22">
        <v>81755.0</v>
      </c>
      <c r="J11723" s="23">
        <f t="shared" si="3"/>
        <v>1.367867409</v>
      </c>
      <c r="K11723" s="24" t="str">
        <f t="shared" si="4"/>
        <v>Over Achived</v>
      </c>
    </row>
    <row r="11724" ht="22.5" customHeight="1">
      <c r="A11724" s="18">
        <v>45826.0</v>
      </c>
      <c r="B11724" s="19" t="str">
        <f t="shared" si="1"/>
        <v>Jun</v>
      </c>
      <c r="C11724" s="20" t="s">
        <v>13</v>
      </c>
      <c r="D11724" s="19" t="s">
        <v>18</v>
      </c>
      <c r="E11724" s="19" t="s">
        <v>23</v>
      </c>
      <c r="F11724" s="21">
        <v>2.0</v>
      </c>
      <c r="G11724" s="22">
        <v>55155.0</v>
      </c>
      <c r="H11724" s="15" t="str">
        <f t="shared" si="2"/>
        <v>Medium Range</v>
      </c>
      <c r="I11724" s="22">
        <v>47339.0</v>
      </c>
      <c r="J11724" s="23">
        <f t="shared" si="3"/>
        <v>1.165106994</v>
      </c>
      <c r="K11724" s="24" t="str">
        <f t="shared" si="4"/>
        <v>Over Achived</v>
      </c>
    </row>
    <row r="11725" ht="22.5" customHeight="1">
      <c r="A11725" s="18">
        <v>45826.0</v>
      </c>
      <c r="B11725" s="19" t="str">
        <f t="shared" si="1"/>
        <v>Jun</v>
      </c>
      <c r="C11725" s="20" t="s">
        <v>13</v>
      </c>
      <c r="D11725" s="19" t="s">
        <v>18</v>
      </c>
      <c r="E11725" s="19" t="s">
        <v>34</v>
      </c>
      <c r="F11725" s="21">
        <v>4.0</v>
      </c>
      <c r="G11725" s="22">
        <v>92820.0</v>
      </c>
      <c r="H11725" s="15" t="str">
        <f t="shared" si="2"/>
        <v>Very High Range</v>
      </c>
      <c r="I11725" s="22">
        <v>88038.0</v>
      </c>
      <c r="J11725" s="23">
        <f t="shared" si="3"/>
        <v>1.054317454</v>
      </c>
      <c r="K11725" s="24" t="str">
        <f t="shared" si="4"/>
        <v>Over Achived</v>
      </c>
    </row>
    <row r="11726" ht="22.5" customHeight="1">
      <c r="A11726" s="18">
        <v>45826.0</v>
      </c>
      <c r="B11726" s="19" t="str">
        <f t="shared" si="1"/>
        <v>Jun</v>
      </c>
      <c r="C11726" s="20" t="s">
        <v>13</v>
      </c>
      <c r="D11726" s="19" t="s">
        <v>18</v>
      </c>
      <c r="E11726" s="19" t="s">
        <v>26</v>
      </c>
      <c r="F11726" s="21">
        <v>3.0</v>
      </c>
      <c r="G11726" s="22">
        <v>85034.0</v>
      </c>
      <c r="H11726" s="15" t="str">
        <f t="shared" si="2"/>
        <v>High Range</v>
      </c>
      <c r="I11726" s="22">
        <v>70980.0</v>
      </c>
      <c r="J11726" s="23">
        <f t="shared" si="3"/>
        <v>1.197999436</v>
      </c>
      <c r="K11726" s="24" t="str">
        <f t="shared" si="4"/>
        <v>Over Achived</v>
      </c>
    </row>
    <row r="11727" ht="22.5" customHeight="1">
      <c r="A11727" s="18">
        <v>45826.0</v>
      </c>
      <c r="B11727" s="19" t="str">
        <f t="shared" si="1"/>
        <v>Jun</v>
      </c>
      <c r="C11727" s="20" t="s">
        <v>57</v>
      </c>
      <c r="D11727" s="19" t="s">
        <v>58</v>
      </c>
      <c r="E11727" s="19" t="s">
        <v>19</v>
      </c>
      <c r="F11727" s="21">
        <v>2.0</v>
      </c>
      <c r="G11727" s="22">
        <v>45495.0</v>
      </c>
      <c r="H11727" s="15" t="str">
        <f t="shared" si="2"/>
        <v>Base Range</v>
      </c>
      <c r="I11727" s="22">
        <v>34158.0</v>
      </c>
      <c r="J11727" s="23">
        <f t="shared" si="3"/>
        <v>1.331898823</v>
      </c>
      <c r="K11727" s="24" t="str">
        <f t="shared" si="4"/>
        <v>Over Achived</v>
      </c>
    </row>
    <row r="11728" ht="22.5" customHeight="1">
      <c r="A11728" s="18">
        <v>45826.0</v>
      </c>
      <c r="B11728" s="19" t="str">
        <f t="shared" si="1"/>
        <v>Jun</v>
      </c>
      <c r="C11728" s="20" t="s">
        <v>13</v>
      </c>
      <c r="D11728" s="19" t="s">
        <v>29</v>
      </c>
      <c r="E11728" s="19" t="s">
        <v>23</v>
      </c>
      <c r="F11728" s="21">
        <v>2.0</v>
      </c>
      <c r="G11728" s="22">
        <v>55195.0</v>
      </c>
      <c r="H11728" s="15" t="str">
        <f t="shared" si="2"/>
        <v>Medium Range</v>
      </c>
      <c r="I11728" s="22">
        <v>66276.0</v>
      </c>
      <c r="J11728" s="23">
        <f t="shared" si="3"/>
        <v>0.8328052387</v>
      </c>
      <c r="K11728" s="24" t="str">
        <f t="shared" si="4"/>
        <v>Target Not Meet</v>
      </c>
    </row>
    <row r="11729" ht="22.5" customHeight="1">
      <c r="A11729" s="18">
        <v>45826.0</v>
      </c>
      <c r="B11729" s="19" t="str">
        <f t="shared" si="1"/>
        <v>Jun</v>
      </c>
      <c r="C11729" s="20" t="s">
        <v>57</v>
      </c>
      <c r="D11729" s="19" t="s">
        <v>58</v>
      </c>
      <c r="E11729" s="19" t="s">
        <v>34</v>
      </c>
      <c r="F11729" s="21">
        <v>3.0</v>
      </c>
      <c r="G11729" s="22">
        <v>72609.0</v>
      </c>
      <c r="H11729" s="15" t="str">
        <f t="shared" si="2"/>
        <v>High Range</v>
      </c>
      <c r="I11729" s="22">
        <v>55044.0</v>
      </c>
      <c r="J11729" s="23">
        <f t="shared" si="3"/>
        <v>1.31910835</v>
      </c>
      <c r="K11729" s="24" t="str">
        <f t="shared" si="4"/>
        <v>Over Achived</v>
      </c>
    </row>
    <row r="11730" ht="22.5" customHeight="1">
      <c r="A11730" s="18">
        <v>45826.0</v>
      </c>
      <c r="B11730" s="19" t="str">
        <f t="shared" si="1"/>
        <v>Jun</v>
      </c>
      <c r="C11730" s="20" t="s">
        <v>57</v>
      </c>
      <c r="D11730" s="19" t="s">
        <v>85</v>
      </c>
      <c r="E11730" s="19" t="s">
        <v>9</v>
      </c>
      <c r="F11730" s="21">
        <v>3.0</v>
      </c>
      <c r="G11730" s="22">
        <v>94002.0</v>
      </c>
      <c r="H11730" s="15" t="str">
        <f t="shared" si="2"/>
        <v>Very High Range</v>
      </c>
      <c r="I11730" s="22">
        <v>117745.0</v>
      </c>
      <c r="J11730" s="23">
        <f t="shared" si="3"/>
        <v>0.7983523717</v>
      </c>
      <c r="K11730" s="24" t="str">
        <f t="shared" si="4"/>
        <v>Target Not Meet</v>
      </c>
    </row>
    <row r="11731" ht="22.5" customHeight="1">
      <c r="A11731" s="18">
        <v>45826.0</v>
      </c>
      <c r="B11731" s="19" t="str">
        <f t="shared" si="1"/>
        <v>Jun</v>
      </c>
      <c r="C11731" s="20" t="s">
        <v>57</v>
      </c>
      <c r="D11731" s="25" t="s">
        <v>62</v>
      </c>
      <c r="E11731" s="19" t="s">
        <v>63</v>
      </c>
      <c r="F11731" s="21">
        <v>1.0</v>
      </c>
      <c r="G11731" s="22">
        <v>27542.0</v>
      </c>
      <c r="H11731" s="15" t="str">
        <f t="shared" si="2"/>
        <v>Base Range</v>
      </c>
      <c r="I11731" s="22">
        <v>23601.0</v>
      </c>
      <c r="J11731" s="23">
        <f t="shared" si="3"/>
        <v>1.16698445</v>
      </c>
      <c r="K11731" s="24" t="str">
        <f t="shared" si="4"/>
        <v>Over Achived</v>
      </c>
    </row>
    <row r="11732" ht="22.5" customHeight="1">
      <c r="A11732" s="18">
        <v>45826.0</v>
      </c>
      <c r="B11732" s="19" t="str">
        <f t="shared" si="1"/>
        <v>Jun</v>
      </c>
      <c r="C11732" s="20" t="s">
        <v>57</v>
      </c>
      <c r="D11732" s="19" t="s">
        <v>85</v>
      </c>
      <c r="E11732" s="19" t="s">
        <v>26</v>
      </c>
      <c r="F11732" s="21">
        <v>2.0</v>
      </c>
      <c r="G11732" s="22">
        <v>65344.0</v>
      </c>
      <c r="H11732" s="15" t="str">
        <f t="shared" si="2"/>
        <v>Medium Range</v>
      </c>
      <c r="I11732" s="22">
        <v>80447.0</v>
      </c>
      <c r="J11732" s="23">
        <f t="shared" si="3"/>
        <v>0.8122614889</v>
      </c>
      <c r="K11732" s="24" t="str">
        <f t="shared" si="4"/>
        <v>Target Not Meet</v>
      </c>
    </row>
    <row r="11733" ht="22.5" customHeight="1">
      <c r="A11733" s="18">
        <v>45826.0</v>
      </c>
      <c r="B11733" s="19" t="str">
        <f t="shared" si="1"/>
        <v>Jun</v>
      </c>
      <c r="C11733" s="20" t="s">
        <v>57</v>
      </c>
      <c r="D11733" s="19" t="s">
        <v>85</v>
      </c>
      <c r="E11733" s="19" t="s">
        <v>63</v>
      </c>
      <c r="F11733" s="21">
        <v>1.0</v>
      </c>
      <c r="G11733" s="22">
        <v>34125.0</v>
      </c>
      <c r="H11733" s="15" t="str">
        <f t="shared" si="2"/>
        <v>Base Range</v>
      </c>
      <c r="I11733" s="22">
        <v>39581.0</v>
      </c>
      <c r="J11733" s="23">
        <f t="shared" si="3"/>
        <v>0.862156085</v>
      </c>
      <c r="K11733" s="24" t="str">
        <f t="shared" si="4"/>
        <v>Target Not Meet</v>
      </c>
    </row>
    <row r="11734" ht="22.5" customHeight="1">
      <c r="A11734" s="18">
        <v>45826.0</v>
      </c>
      <c r="B11734" s="19" t="str">
        <f t="shared" si="1"/>
        <v>Jun</v>
      </c>
      <c r="C11734" s="20" t="s">
        <v>57</v>
      </c>
      <c r="D11734" s="19" t="s">
        <v>85</v>
      </c>
      <c r="E11734" s="19" t="s">
        <v>26</v>
      </c>
      <c r="F11734" s="21">
        <v>3.0</v>
      </c>
      <c r="G11734" s="22">
        <v>50922.0</v>
      </c>
      <c r="H11734" s="15" t="str">
        <f t="shared" si="2"/>
        <v>Medium Range</v>
      </c>
      <c r="I11734" s="22">
        <v>60626.0</v>
      </c>
      <c r="J11734" s="23">
        <f t="shared" si="3"/>
        <v>0.8399366608</v>
      </c>
      <c r="K11734" s="24" t="str">
        <f t="shared" si="4"/>
        <v>Target Not Meet</v>
      </c>
    </row>
    <row r="11735" ht="22.5" customHeight="1">
      <c r="A11735" s="18">
        <v>45826.0</v>
      </c>
      <c r="B11735" s="19" t="str">
        <f t="shared" si="1"/>
        <v>Jun</v>
      </c>
      <c r="C11735" s="20" t="s">
        <v>57</v>
      </c>
      <c r="D11735" s="19" t="s">
        <v>85</v>
      </c>
      <c r="E11735" s="19" t="s">
        <v>19</v>
      </c>
      <c r="F11735" s="21">
        <v>2.0</v>
      </c>
      <c r="G11735" s="22">
        <v>44248.0</v>
      </c>
      <c r="H11735" s="15" t="str">
        <f t="shared" si="2"/>
        <v>Base Range</v>
      </c>
      <c r="I11735" s="22">
        <v>54359.0</v>
      </c>
      <c r="J11735" s="23">
        <f t="shared" si="3"/>
        <v>0.8139958425</v>
      </c>
      <c r="K11735" s="24" t="str">
        <f t="shared" si="4"/>
        <v>Target Not Meet</v>
      </c>
    </row>
    <row r="11736" ht="22.5" customHeight="1">
      <c r="A11736" s="18">
        <v>45826.0</v>
      </c>
      <c r="B11736" s="19" t="str">
        <f t="shared" si="1"/>
        <v>Jun</v>
      </c>
      <c r="C11736" s="20" t="s">
        <v>57</v>
      </c>
      <c r="D11736" s="19" t="s">
        <v>80</v>
      </c>
      <c r="E11736" s="19" t="s">
        <v>26</v>
      </c>
      <c r="F11736" s="21">
        <v>2.0</v>
      </c>
      <c r="G11736" s="22">
        <v>55509.0</v>
      </c>
      <c r="H11736" s="15" t="str">
        <f t="shared" si="2"/>
        <v>Medium Range</v>
      </c>
      <c r="I11736" s="22">
        <v>61480.0</v>
      </c>
      <c r="J11736" s="23">
        <f t="shared" si="3"/>
        <v>0.902878985</v>
      </c>
      <c r="K11736" s="24" t="str">
        <f t="shared" si="4"/>
        <v>Target Not Meet</v>
      </c>
    </row>
    <row r="11737" ht="22.5" customHeight="1">
      <c r="A11737" s="18">
        <v>45826.0</v>
      </c>
      <c r="B11737" s="19" t="str">
        <f t="shared" si="1"/>
        <v>Jun</v>
      </c>
      <c r="C11737" s="20" t="s">
        <v>57</v>
      </c>
      <c r="D11737" s="19" t="s">
        <v>80</v>
      </c>
      <c r="E11737" s="19" t="s">
        <v>63</v>
      </c>
      <c r="F11737" s="21">
        <v>1.0</v>
      </c>
      <c r="G11737" s="22">
        <v>29712.0</v>
      </c>
      <c r="H11737" s="15" t="str">
        <f t="shared" si="2"/>
        <v>Base Range</v>
      </c>
      <c r="I11737" s="22">
        <v>36170.0</v>
      </c>
      <c r="J11737" s="23">
        <f t="shared" si="3"/>
        <v>0.8214542438</v>
      </c>
      <c r="K11737" s="24" t="str">
        <f t="shared" si="4"/>
        <v>Target Not Meet</v>
      </c>
    </row>
    <row r="11738" ht="22.5" customHeight="1">
      <c r="A11738" s="18">
        <v>45826.0</v>
      </c>
      <c r="B11738" s="19" t="str">
        <f t="shared" si="1"/>
        <v>Jun</v>
      </c>
      <c r="C11738" s="20" t="s">
        <v>57</v>
      </c>
      <c r="D11738" s="19" t="s">
        <v>58</v>
      </c>
      <c r="E11738" s="19" t="s">
        <v>23</v>
      </c>
      <c r="F11738" s="21">
        <v>2.0</v>
      </c>
      <c r="G11738" s="22">
        <v>39170.0</v>
      </c>
      <c r="H11738" s="15" t="str">
        <f t="shared" si="2"/>
        <v>Base Range</v>
      </c>
      <c r="I11738" s="22">
        <v>30450.0</v>
      </c>
      <c r="J11738" s="23">
        <f t="shared" si="3"/>
        <v>1.2863711</v>
      </c>
      <c r="K11738" s="24" t="str">
        <f t="shared" si="4"/>
        <v>Over Achived</v>
      </c>
    </row>
    <row r="11739" ht="22.5" customHeight="1">
      <c r="A11739" s="18">
        <v>45826.0</v>
      </c>
      <c r="B11739" s="19" t="str">
        <f t="shared" si="1"/>
        <v>Jun</v>
      </c>
      <c r="C11739" s="20" t="s">
        <v>57</v>
      </c>
      <c r="D11739" s="19" t="s">
        <v>80</v>
      </c>
      <c r="E11739" s="19" t="s">
        <v>68</v>
      </c>
      <c r="F11739" s="21">
        <v>2.0</v>
      </c>
      <c r="G11739" s="22">
        <v>34316.0</v>
      </c>
      <c r="H11739" s="15" t="str">
        <f t="shared" si="2"/>
        <v>Base Range</v>
      </c>
      <c r="I11739" s="22">
        <v>38004.0</v>
      </c>
      <c r="J11739" s="23">
        <f t="shared" si="3"/>
        <v>0.9029575834</v>
      </c>
      <c r="K11739" s="24" t="str">
        <f t="shared" si="4"/>
        <v>Target Not Meet</v>
      </c>
    </row>
    <row r="11740" ht="22.5" customHeight="1">
      <c r="A11740" s="18">
        <v>45826.0</v>
      </c>
      <c r="B11740" s="19" t="str">
        <f t="shared" si="1"/>
        <v>Jun</v>
      </c>
      <c r="C11740" s="20" t="s">
        <v>57</v>
      </c>
      <c r="D11740" s="19" t="s">
        <v>71</v>
      </c>
      <c r="E11740" s="19" t="s">
        <v>34</v>
      </c>
      <c r="F11740" s="21">
        <v>3.0</v>
      </c>
      <c r="G11740" s="22">
        <v>75028.0</v>
      </c>
      <c r="H11740" s="15" t="str">
        <f t="shared" si="2"/>
        <v>High Range</v>
      </c>
      <c r="I11740" s="22">
        <v>85815.0</v>
      </c>
      <c r="J11740" s="23">
        <f t="shared" si="3"/>
        <v>0.8742993649</v>
      </c>
      <c r="K11740" s="24" t="str">
        <f t="shared" si="4"/>
        <v>Target Not Meet</v>
      </c>
    </row>
    <row r="11741" ht="22.5" customHeight="1">
      <c r="A11741" s="18">
        <v>45826.0</v>
      </c>
      <c r="B11741" s="19" t="str">
        <f t="shared" si="1"/>
        <v>Jun</v>
      </c>
      <c r="C11741" s="20" t="s">
        <v>57</v>
      </c>
      <c r="D11741" s="19" t="s">
        <v>71</v>
      </c>
      <c r="E11741" s="19" t="s">
        <v>63</v>
      </c>
      <c r="F11741" s="21">
        <v>1.0</v>
      </c>
      <c r="G11741" s="22">
        <v>29819.0</v>
      </c>
      <c r="H11741" s="15" t="str">
        <f t="shared" si="2"/>
        <v>Base Range</v>
      </c>
      <c r="I11741" s="22">
        <v>32850.0</v>
      </c>
      <c r="J11741" s="23">
        <f t="shared" si="3"/>
        <v>0.9077321157</v>
      </c>
      <c r="K11741" s="24" t="str">
        <f t="shared" si="4"/>
        <v>Target Not Meet</v>
      </c>
    </row>
    <row r="11742" ht="22.5" customHeight="1">
      <c r="A11742" s="18">
        <v>45826.0</v>
      </c>
      <c r="B11742" s="19" t="str">
        <f t="shared" si="1"/>
        <v>Jun</v>
      </c>
      <c r="C11742" s="20" t="s">
        <v>57</v>
      </c>
      <c r="D11742" s="19" t="s">
        <v>71</v>
      </c>
      <c r="E11742" s="19" t="s">
        <v>34</v>
      </c>
      <c r="F11742" s="21">
        <v>3.0</v>
      </c>
      <c r="G11742" s="22">
        <v>86389.0</v>
      </c>
      <c r="H11742" s="15" t="str">
        <f t="shared" si="2"/>
        <v>High Range</v>
      </c>
      <c r="I11742" s="22">
        <v>94182.0</v>
      </c>
      <c r="J11742" s="23">
        <f t="shared" si="3"/>
        <v>0.9172559512</v>
      </c>
      <c r="K11742" s="24" t="str">
        <f t="shared" si="4"/>
        <v>Target Not Meet</v>
      </c>
    </row>
    <row r="11743" ht="22.5" customHeight="1">
      <c r="A11743" s="18">
        <v>45826.0</v>
      </c>
      <c r="B11743" s="19" t="str">
        <f t="shared" si="1"/>
        <v>Jun</v>
      </c>
      <c r="C11743" s="20" t="s">
        <v>57</v>
      </c>
      <c r="D11743" s="25" t="s">
        <v>62</v>
      </c>
      <c r="E11743" s="19" t="s">
        <v>38</v>
      </c>
      <c r="F11743" s="21">
        <v>3.0</v>
      </c>
      <c r="G11743" s="22">
        <v>57282.0</v>
      </c>
      <c r="H11743" s="15" t="str">
        <f t="shared" si="2"/>
        <v>Medium Range</v>
      </c>
      <c r="I11743" s="22">
        <v>46302.0</v>
      </c>
      <c r="J11743" s="23">
        <f t="shared" si="3"/>
        <v>1.237138785</v>
      </c>
      <c r="K11743" s="24" t="str">
        <f t="shared" si="4"/>
        <v>Over Achived</v>
      </c>
    </row>
    <row r="11744" ht="22.5" customHeight="1">
      <c r="A11744" s="18">
        <v>45826.0</v>
      </c>
      <c r="B11744" s="19" t="str">
        <f t="shared" si="1"/>
        <v>Jun</v>
      </c>
      <c r="C11744" s="20" t="s">
        <v>57</v>
      </c>
      <c r="D11744" s="25" t="s">
        <v>62</v>
      </c>
      <c r="E11744" s="19" t="s">
        <v>23</v>
      </c>
      <c r="F11744" s="21">
        <v>2.0</v>
      </c>
      <c r="G11744" s="22">
        <v>35413.0</v>
      </c>
      <c r="H11744" s="15" t="str">
        <f t="shared" si="2"/>
        <v>Base Range</v>
      </c>
      <c r="I11744" s="22">
        <v>31984.0</v>
      </c>
      <c r="J11744" s="23">
        <f t="shared" si="3"/>
        <v>1.107209855</v>
      </c>
      <c r="K11744" s="24" t="str">
        <f t="shared" si="4"/>
        <v>Over Achived</v>
      </c>
    </row>
    <row r="11745" ht="22.5" customHeight="1">
      <c r="A11745" s="18">
        <v>45826.0</v>
      </c>
      <c r="B11745" s="19" t="str">
        <f t="shared" si="1"/>
        <v>Jun</v>
      </c>
      <c r="C11745" s="20" t="s">
        <v>57</v>
      </c>
      <c r="D11745" s="25" t="s">
        <v>62</v>
      </c>
      <c r="E11745" s="19" t="s">
        <v>68</v>
      </c>
      <c r="F11745" s="21">
        <v>1.0</v>
      </c>
      <c r="G11745" s="22">
        <v>35527.0</v>
      </c>
      <c r="H11745" s="15" t="str">
        <f t="shared" si="2"/>
        <v>Base Range</v>
      </c>
      <c r="I11745" s="22">
        <v>25116.0</v>
      </c>
      <c r="J11745" s="23">
        <f t="shared" si="3"/>
        <v>1.414516643</v>
      </c>
      <c r="K11745" s="24" t="str">
        <f t="shared" si="4"/>
        <v>Over Achived</v>
      </c>
    </row>
    <row r="11746" ht="22.5" customHeight="1">
      <c r="A11746" s="18">
        <v>45826.0</v>
      </c>
      <c r="B11746" s="19" t="str">
        <f t="shared" si="1"/>
        <v>Jun</v>
      </c>
      <c r="C11746" s="20" t="s">
        <v>57</v>
      </c>
      <c r="D11746" s="19" t="s">
        <v>80</v>
      </c>
      <c r="E11746" s="19" t="s">
        <v>23</v>
      </c>
      <c r="F11746" s="21">
        <v>2.0</v>
      </c>
      <c r="G11746" s="22">
        <v>46210.0</v>
      </c>
      <c r="H11746" s="15" t="str">
        <f t="shared" si="2"/>
        <v>Base Range</v>
      </c>
      <c r="I11746" s="22">
        <v>52999.0</v>
      </c>
      <c r="J11746" s="23">
        <f t="shared" si="3"/>
        <v>0.8719032435</v>
      </c>
      <c r="K11746" s="24" t="str">
        <f t="shared" si="4"/>
        <v>Target Not Meet</v>
      </c>
    </row>
    <row r="11747" ht="22.5" customHeight="1">
      <c r="A11747" s="18">
        <v>45826.0</v>
      </c>
      <c r="B11747" s="19" t="str">
        <f t="shared" si="1"/>
        <v>Jun</v>
      </c>
      <c r="C11747" s="20" t="s">
        <v>13</v>
      </c>
      <c r="D11747" s="19" t="s">
        <v>14</v>
      </c>
      <c r="E11747" s="19" t="s">
        <v>34</v>
      </c>
      <c r="F11747" s="21">
        <v>4.0</v>
      </c>
      <c r="G11747" s="22">
        <v>114703.0</v>
      </c>
      <c r="H11747" s="15" t="str">
        <f t="shared" si="2"/>
        <v>Very High Range</v>
      </c>
      <c r="I11747" s="22">
        <v>102522.0</v>
      </c>
      <c r="J11747" s="23">
        <f t="shared" si="3"/>
        <v>1.118813523</v>
      </c>
      <c r="K11747" s="24" t="str">
        <f t="shared" si="4"/>
        <v>Over Achived</v>
      </c>
    </row>
    <row r="11748" ht="22.5" customHeight="1">
      <c r="A11748" s="18">
        <v>45826.0</v>
      </c>
      <c r="B11748" s="19" t="str">
        <f t="shared" si="1"/>
        <v>Jun</v>
      </c>
      <c r="C11748" s="20" t="s">
        <v>13</v>
      </c>
      <c r="D11748" s="19" t="s">
        <v>14</v>
      </c>
      <c r="E11748" s="19" t="s">
        <v>34</v>
      </c>
      <c r="F11748" s="21">
        <v>4.0</v>
      </c>
      <c r="G11748" s="22">
        <v>97658.0</v>
      </c>
      <c r="H11748" s="15" t="str">
        <f t="shared" si="2"/>
        <v>Very High Range</v>
      </c>
      <c r="I11748" s="22">
        <v>68878.0</v>
      </c>
      <c r="J11748" s="23">
        <f t="shared" si="3"/>
        <v>1.417840239</v>
      </c>
      <c r="K11748" s="24" t="str">
        <f t="shared" si="4"/>
        <v>Over Achived</v>
      </c>
    </row>
    <row r="11749" ht="22.5" customHeight="1">
      <c r="A11749" s="18">
        <v>45826.0</v>
      </c>
      <c r="B11749" s="19" t="str">
        <f t="shared" si="1"/>
        <v>Jun</v>
      </c>
      <c r="C11749" s="20" t="s">
        <v>13</v>
      </c>
      <c r="D11749" s="19" t="s">
        <v>14</v>
      </c>
      <c r="E11749" s="19" t="s">
        <v>19</v>
      </c>
      <c r="F11749" s="21">
        <v>2.0</v>
      </c>
      <c r="G11749" s="22">
        <v>57378.0</v>
      </c>
      <c r="H11749" s="15" t="str">
        <f t="shared" si="2"/>
        <v>Medium Range</v>
      </c>
      <c r="I11749" s="22">
        <v>49684.0</v>
      </c>
      <c r="J11749" s="23">
        <f t="shared" si="3"/>
        <v>1.154858707</v>
      </c>
      <c r="K11749" s="24" t="str">
        <f t="shared" si="4"/>
        <v>Over Achived</v>
      </c>
    </row>
    <row r="11750" ht="22.5" customHeight="1">
      <c r="A11750" s="18">
        <v>45826.0</v>
      </c>
      <c r="B11750" s="19" t="str">
        <f t="shared" si="1"/>
        <v>Jun</v>
      </c>
      <c r="C11750" s="20" t="s">
        <v>13</v>
      </c>
      <c r="D11750" s="19" t="s">
        <v>14</v>
      </c>
      <c r="E11750" s="19" t="s">
        <v>23</v>
      </c>
      <c r="F11750" s="21">
        <v>2.0</v>
      </c>
      <c r="G11750" s="22">
        <v>57773.0</v>
      </c>
      <c r="H11750" s="15" t="str">
        <f t="shared" si="2"/>
        <v>Medium Range</v>
      </c>
      <c r="I11750" s="22">
        <v>54099.0</v>
      </c>
      <c r="J11750" s="23">
        <f t="shared" si="3"/>
        <v>1.067912531</v>
      </c>
      <c r="K11750" s="24" t="str">
        <f t="shared" si="4"/>
        <v>Over Achived</v>
      </c>
    </row>
    <row r="11751" ht="22.5" customHeight="1">
      <c r="A11751" s="18">
        <v>45826.0</v>
      </c>
      <c r="B11751" s="19" t="str">
        <f t="shared" si="1"/>
        <v>Jun</v>
      </c>
      <c r="C11751" s="20" t="s">
        <v>7</v>
      </c>
      <c r="D11751" s="19" t="s">
        <v>8</v>
      </c>
      <c r="E11751" s="19" t="s">
        <v>68</v>
      </c>
      <c r="F11751" s="21">
        <v>3.0</v>
      </c>
      <c r="G11751" s="22">
        <v>79678.0</v>
      </c>
      <c r="H11751" s="15" t="str">
        <f t="shared" si="2"/>
        <v>High Range</v>
      </c>
      <c r="I11751" s="22">
        <v>71955.0</v>
      </c>
      <c r="J11751" s="23">
        <f t="shared" si="3"/>
        <v>1.107330971</v>
      </c>
      <c r="K11751" s="24" t="str">
        <f t="shared" si="4"/>
        <v>Over Achived</v>
      </c>
    </row>
    <row r="11752" ht="22.5" customHeight="1">
      <c r="A11752" s="18">
        <v>45826.0</v>
      </c>
      <c r="B11752" s="19" t="str">
        <f t="shared" si="1"/>
        <v>Jun</v>
      </c>
      <c r="C11752" s="20" t="s">
        <v>7</v>
      </c>
      <c r="D11752" s="19" t="s">
        <v>8</v>
      </c>
      <c r="E11752" s="19" t="s">
        <v>34</v>
      </c>
      <c r="F11752" s="21">
        <v>8.0</v>
      </c>
      <c r="G11752" s="22">
        <v>159792.0</v>
      </c>
      <c r="H11752" s="15" t="str">
        <f t="shared" si="2"/>
        <v>Very High Range</v>
      </c>
      <c r="I11752" s="22">
        <v>122051.0</v>
      </c>
      <c r="J11752" s="23">
        <f t="shared" si="3"/>
        <v>1.309223194</v>
      </c>
      <c r="K11752" s="24" t="str">
        <f t="shared" si="4"/>
        <v>Over Achived</v>
      </c>
    </row>
    <row r="11753" ht="22.5" customHeight="1">
      <c r="A11753" s="18">
        <v>45826.0</v>
      </c>
      <c r="B11753" s="19" t="str">
        <f t="shared" si="1"/>
        <v>Jun</v>
      </c>
      <c r="C11753" s="20" t="s">
        <v>7</v>
      </c>
      <c r="D11753" s="19" t="s">
        <v>8</v>
      </c>
      <c r="E11753" s="19" t="s">
        <v>9</v>
      </c>
      <c r="F11753" s="21">
        <v>8.0</v>
      </c>
      <c r="G11753" s="22">
        <v>197993.0</v>
      </c>
      <c r="H11753" s="15" t="str">
        <f t="shared" si="2"/>
        <v>Very High Range</v>
      </c>
      <c r="I11753" s="22">
        <v>156685.0</v>
      </c>
      <c r="J11753" s="23">
        <f t="shared" si="3"/>
        <v>1.263637234</v>
      </c>
      <c r="K11753" s="24" t="str">
        <f t="shared" si="4"/>
        <v>Over Achived</v>
      </c>
    </row>
    <row r="11754" ht="22.5" customHeight="1">
      <c r="A11754" s="18">
        <v>45826.0</v>
      </c>
      <c r="B11754" s="19" t="str">
        <f t="shared" si="1"/>
        <v>Jun</v>
      </c>
      <c r="C11754" s="20" t="s">
        <v>7</v>
      </c>
      <c r="D11754" s="19" t="s">
        <v>8</v>
      </c>
      <c r="E11754" s="19" t="s">
        <v>9</v>
      </c>
      <c r="F11754" s="21">
        <v>8.0</v>
      </c>
      <c r="G11754" s="22">
        <v>194282.0</v>
      </c>
      <c r="H11754" s="15" t="str">
        <f t="shared" si="2"/>
        <v>Very High Range</v>
      </c>
      <c r="I11754" s="22">
        <v>156175.0</v>
      </c>
      <c r="J11754" s="23">
        <f t="shared" si="3"/>
        <v>1.244001921</v>
      </c>
      <c r="K11754" s="24" t="str">
        <f t="shared" si="4"/>
        <v>Over Achived</v>
      </c>
    </row>
    <row r="11755" ht="22.5" customHeight="1">
      <c r="A11755" s="18">
        <v>45826.0</v>
      </c>
      <c r="B11755" s="19" t="str">
        <f t="shared" si="1"/>
        <v>Jun</v>
      </c>
      <c r="C11755" s="20" t="s">
        <v>7</v>
      </c>
      <c r="D11755" s="19" t="s">
        <v>106</v>
      </c>
      <c r="E11755" s="19" t="s">
        <v>19</v>
      </c>
      <c r="F11755" s="21">
        <v>5.0</v>
      </c>
      <c r="G11755" s="22">
        <v>94386.0</v>
      </c>
      <c r="H11755" s="15" t="str">
        <f t="shared" si="2"/>
        <v>Very High Range</v>
      </c>
      <c r="I11755" s="22">
        <v>75838.0</v>
      </c>
      <c r="J11755" s="23">
        <f t="shared" si="3"/>
        <v>1.24457396</v>
      </c>
      <c r="K11755" s="24" t="str">
        <f t="shared" si="4"/>
        <v>Over Achived</v>
      </c>
    </row>
    <row r="11756" ht="22.5" customHeight="1">
      <c r="A11756" s="18">
        <v>45826.0</v>
      </c>
      <c r="B11756" s="19" t="str">
        <f t="shared" si="1"/>
        <v>Jun</v>
      </c>
      <c r="C11756" s="20" t="s">
        <v>7</v>
      </c>
      <c r="D11756" s="19" t="s">
        <v>106</v>
      </c>
      <c r="E11756" s="19" t="s">
        <v>9</v>
      </c>
      <c r="F11756" s="21">
        <v>7.0</v>
      </c>
      <c r="G11756" s="22">
        <v>216683.0</v>
      </c>
      <c r="H11756" s="15" t="str">
        <f t="shared" si="2"/>
        <v>Very High Range</v>
      </c>
      <c r="I11756" s="22">
        <v>153024.0</v>
      </c>
      <c r="J11756" s="23">
        <f t="shared" si="3"/>
        <v>1.416006639</v>
      </c>
      <c r="K11756" s="24" t="str">
        <f t="shared" si="4"/>
        <v>Over Achived</v>
      </c>
    </row>
    <row r="11757" ht="22.5" customHeight="1">
      <c r="A11757" s="18">
        <v>45826.0</v>
      </c>
      <c r="B11757" s="19" t="str">
        <f t="shared" si="1"/>
        <v>Jun</v>
      </c>
      <c r="C11757" s="20" t="s">
        <v>7</v>
      </c>
      <c r="D11757" s="19" t="s">
        <v>106</v>
      </c>
      <c r="E11757" s="19" t="s">
        <v>63</v>
      </c>
      <c r="F11757" s="21">
        <v>3.0</v>
      </c>
      <c r="G11757" s="22">
        <v>71108.0</v>
      </c>
      <c r="H11757" s="15" t="str">
        <f t="shared" si="2"/>
        <v>High Range</v>
      </c>
      <c r="I11757" s="22">
        <v>59750.0</v>
      </c>
      <c r="J11757" s="23">
        <f t="shared" si="3"/>
        <v>1.19009205</v>
      </c>
      <c r="K11757" s="24" t="str">
        <f t="shared" si="4"/>
        <v>Over Achived</v>
      </c>
    </row>
    <row r="11758" ht="22.5" customHeight="1">
      <c r="A11758" s="18">
        <v>45826.0</v>
      </c>
      <c r="B11758" s="19" t="str">
        <f t="shared" si="1"/>
        <v>Jun</v>
      </c>
      <c r="C11758" s="20" t="s">
        <v>7</v>
      </c>
      <c r="D11758" s="19" t="s">
        <v>106</v>
      </c>
      <c r="E11758" s="19" t="s">
        <v>23</v>
      </c>
      <c r="F11758" s="21">
        <v>4.0</v>
      </c>
      <c r="G11758" s="22">
        <v>94249.0</v>
      </c>
      <c r="H11758" s="15" t="str">
        <f t="shared" si="2"/>
        <v>Very High Range</v>
      </c>
      <c r="I11758" s="22">
        <v>89396.0</v>
      </c>
      <c r="J11758" s="23">
        <f t="shared" si="3"/>
        <v>1.054286545</v>
      </c>
      <c r="K11758" s="24" t="str">
        <f t="shared" si="4"/>
        <v>Over Achived</v>
      </c>
    </row>
    <row r="11759" ht="22.5" customHeight="1">
      <c r="A11759" s="18">
        <v>45826.0</v>
      </c>
      <c r="B11759" s="19" t="str">
        <f t="shared" si="1"/>
        <v>Jun</v>
      </c>
      <c r="C11759" s="20" t="s">
        <v>7</v>
      </c>
      <c r="D11759" s="19" t="s">
        <v>118</v>
      </c>
      <c r="E11759" s="19" t="s">
        <v>34</v>
      </c>
      <c r="F11759" s="21">
        <v>9.0</v>
      </c>
      <c r="G11759" s="22">
        <v>172462.0</v>
      </c>
      <c r="H11759" s="15" t="str">
        <f t="shared" si="2"/>
        <v>Very High Range</v>
      </c>
      <c r="I11759" s="22">
        <v>123695.0</v>
      </c>
      <c r="J11759" s="23">
        <f t="shared" si="3"/>
        <v>1.394251991</v>
      </c>
      <c r="K11759" s="24" t="str">
        <f t="shared" si="4"/>
        <v>Over Achived</v>
      </c>
    </row>
    <row r="11760" ht="22.5" customHeight="1">
      <c r="A11760" s="18">
        <v>45826.0</v>
      </c>
      <c r="B11760" s="19" t="str">
        <f t="shared" si="1"/>
        <v>Jun</v>
      </c>
      <c r="C11760" s="20" t="s">
        <v>7</v>
      </c>
      <c r="D11760" s="19" t="s">
        <v>118</v>
      </c>
      <c r="E11760" s="19" t="s">
        <v>68</v>
      </c>
      <c r="F11760" s="21">
        <v>4.0</v>
      </c>
      <c r="G11760" s="22">
        <v>89965.0</v>
      </c>
      <c r="H11760" s="15" t="str">
        <f t="shared" si="2"/>
        <v>High Range</v>
      </c>
      <c r="I11760" s="22">
        <v>66252.0</v>
      </c>
      <c r="J11760" s="23">
        <f t="shared" si="3"/>
        <v>1.35792127</v>
      </c>
      <c r="K11760" s="24" t="str">
        <f t="shared" si="4"/>
        <v>Over Achived</v>
      </c>
    </row>
    <row r="11761" ht="22.5" customHeight="1">
      <c r="A11761" s="18">
        <v>45826.0</v>
      </c>
      <c r="B11761" s="19" t="str">
        <f t="shared" si="1"/>
        <v>Jun</v>
      </c>
      <c r="C11761" s="20" t="s">
        <v>7</v>
      </c>
      <c r="D11761" s="19" t="s">
        <v>118</v>
      </c>
      <c r="E11761" s="19" t="s">
        <v>68</v>
      </c>
      <c r="F11761" s="21">
        <v>3.0</v>
      </c>
      <c r="G11761" s="22">
        <v>94475.0</v>
      </c>
      <c r="H11761" s="15" t="str">
        <f t="shared" si="2"/>
        <v>Very High Range</v>
      </c>
      <c r="I11761" s="22">
        <v>69537.0</v>
      </c>
      <c r="J11761" s="23">
        <f t="shared" si="3"/>
        <v>1.358629219</v>
      </c>
      <c r="K11761" s="24" t="str">
        <f t="shared" si="4"/>
        <v>Over Achived</v>
      </c>
    </row>
    <row r="11762" ht="22.5" customHeight="1">
      <c r="A11762" s="18">
        <v>45826.0</v>
      </c>
      <c r="B11762" s="19" t="str">
        <f t="shared" si="1"/>
        <v>Jun</v>
      </c>
      <c r="C11762" s="20" t="s">
        <v>7</v>
      </c>
      <c r="D11762" s="19" t="s">
        <v>118</v>
      </c>
      <c r="E11762" s="19" t="s">
        <v>38</v>
      </c>
      <c r="F11762" s="21">
        <v>5.0</v>
      </c>
      <c r="G11762" s="22">
        <v>126698.0</v>
      </c>
      <c r="H11762" s="15" t="str">
        <f t="shared" si="2"/>
        <v>Very High Range</v>
      </c>
      <c r="I11762" s="22">
        <v>106350.0</v>
      </c>
      <c r="J11762" s="23">
        <f t="shared" si="3"/>
        <v>1.191330512</v>
      </c>
      <c r="K11762" s="24" t="str">
        <f t="shared" si="4"/>
        <v>Over Achived</v>
      </c>
    </row>
    <row r="11763" ht="22.5" customHeight="1">
      <c r="A11763" s="18">
        <v>45826.0</v>
      </c>
      <c r="B11763" s="19" t="str">
        <f t="shared" si="1"/>
        <v>Jun</v>
      </c>
      <c r="C11763" s="20" t="s">
        <v>7</v>
      </c>
      <c r="D11763" s="19" t="s">
        <v>126</v>
      </c>
      <c r="E11763" s="19" t="s">
        <v>68</v>
      </c>
      <c r="F11763" s="21">
        <v>4.0</v>
      </c>
      <c r="G11763" s="22">
        <v>82148.0</v>
      </c>
      <c r="H11763" s="15" t="str">
        <f t="shared" si="2"/>
        <v>High Range</v>
      </c>
      <c r="I11763" s="22">
        <v>62044.0</v>
      </c>
      <c r="J11763" s="23">
        <f t="shared" si="3"/>
        <v>1.324028109</v>
      </c>
      <c r="K11763" s="24" t="str">
        <f t="shared" si="4"/>
        <v>Over Achived</v>
      </c>
    </row>
    <row r="11764" ht="22.5" customHeight="1">
      <c r="A11764" s="18">
        <v>45826.0</v>
      </c>
      <c r="B11764" s="19" t="str">
        <f t="shared" si="1"/>
        <v>Jun</v>
      </c>
      <c r="C11764" s="20" t="s">
        <v>7</v>
      </c>
      <c r="D11764" s="19" t="s">
        <v>126</v>
      </c>
      <c r="E11764" s="19" t="s">
        <v>19</v>
      </c>
      <c r="F11764" s="21">
        <v>3.0</v>
      </c>
      <c r="G11764" s="22">
        <v>118669.0</v>
      </c>
      <c r="H11764" s="15" t="str">
        <f t="shared" si="2"/>
        <v>Very High Range</v>
      </c>
      <c r="I11764" s="22">
        <v>89769.0</v>
      </c>
      <c r="J11764" s="23">
        <f t="shared" si="3"/>
        <v>1.321937417</v>
      </c>
      <c r="K11764" s="24" t="str">
        <f t="shared" si="4"/>
        <v>Over Achived</v>
      </c>
    </row>
    <row r="11765" ht="22.5" customHeight="1">
      <c r="A11765" s="18">
        <v>45826.0</v>
      </c>
      <c r="B11765" s="19" t="str">
        <f t="shared" si="1"/>
        <v>Jun</v>
      </c>
      <c r="C11765" s="20" t="s">
        <v>7</v>
      </c>
      <c r="D11765" s="19" t="s">
        <v>106</v>
      </c>
      <c r="E11765" s="19" t="s">
        <v>19</v>
      </c>
      <c r="F11765" s="21">
        <v>4.0</v>
      </c>
      <c r="G11765" s="22">
        <v>90881.0</v>
      </c>
      <c r="H11765" s="15" t="str">
        <f t="shared" si="2"/>
        <v>Very High Range</v>
      </c>
      <c r="I11765" s="22">
        <v>80819.0</v>
      </c>
      <c r="J11765" s="23">
        <f t="shared" si="3"/>
        <v>1.124500427</v>
      </c>
      <c r="K11765" s="24" t="str">
        <f t="shared" si="4"/>
        <v>Over Achived</v>
      </c>
    </row>
    <row r="11766" ht="22.5" customHeight="1">
      <c r="A11766" s="18">
        <v>45826.0</v>
      </c>
      <c r="B11766" s="19" t="str">
        <f t="shared" si="1"/>
        <v>Jun</v>
      </c>
      <c r="C11766" s="20" t="s">
        <v>7</v>
      </c>
      <c r="D11766" s="19" t="s">
        <v>131</v>
      </c>
      <c r="E11766" s="19" t="s">
        <v>63</v>
      </c>
      <c r="F11766" s="21">
        <v>3.0</v>
      </c>
      <c r="G11766" s="22">
        <v>74092.0</v>
      </c>
      <c r="H11766" s="15" t="str">
        <f t="shared" si="2"/>
        <v>High Range</v>
      </c>
      <c r="I11766" s="22">
        <v>56830.0</v>
      </c>
      <c r="J11766" s="23">
        <f t="shared" si="3"/>
        <v>1.30374802</v>
      </c>
      <c r="K11766" s="24" t="str">
        <f t="shared" si="4"/>
        <v>Over Achived</v>
      </c>
    </row>
    <row r="11767" ht="22.5" customHeight="1">
      <c r="A11767" s="18">
        <v>45826.0</v>
      </c>
      <c r="B11767" s="19" t="str">
        <f t="shared" si="1"/>
        <v>Jun</v>
      </c>
      <c r="C11767" s="20" t="s">
        <v>92</v>
      </c>
      <c r="D11767" s="19" t="s">
        <v>93</v>
      </c>
      <c r="E11767" s="19" t="s">
        <v>68</v>
      </c>
      <c r="F11767" s="21">
        <v>2.0</v>
      </c>
      <c r="G11767" s="22">
        <v>64062.0</v>
      </c>
      <c r="H11767" s="15" t="str">
        <f t="shared" si="2"/>
        <v>Medium Range</v>
      </c>
      <c r="I11767" s="22">
        <v>75128.0</v>
      </c>
      <c r="J11767" s="23">
        <f t="shared" si="3"/>
        <v>0.8527047173</v>
      </c>
      <c r="K11767" s="24" t="str">
        <f t="shared" si="4"/>
        <v>Target Not Meet</v>
      </c>
    </row>
    <row r="11768" ht="22.5" customHeight="1">
      <c r="A11768" s="18">
        <v>45826.0</v>
      </c>
      <c r="B11768" s="19" t="str">
        <f t="shared" si="1"/>
        <v>Jun</v>
      </c>
      <c r="C11768" s="20" t="s">
        <v>7</v>
      </c>
      <c r="D11768" s="19" t="s">
        <v>131</v>
      </c>
      <c r="E11768" s="19" t="s">
        <v>38</v>
      </c>
      <c r="F11768" s="21">
        <v>6.0</v>
      </c>
      <c r="G11768" s="22">
        <v>109186.0</v>
      </c>
      <c r="H11768" s="15" t="str">
        <f t="shared" si="2"/>
        <v>Very High Range</v>
      </c>
      <c r="I11768" s="22">
        <v>94864.0</v>
      </c>
      <c r="J11768" s="23">
        <f t="shared" si="3"/>
        <v>1.150974026</v>
      </c>
      <c r="K11768" s="24" t="str">
        <f t="shared" si="4"/>
        <v>Over Achived</v>
      </c>
    </row>
    <row r="11769" ht="22.5" customHeight="1">
      <c r="A11769" s="18">
        <v>45826.0</v>
      </c>
      <c r="B11769" s="19" t="str">
        <f t="shared" si="1"/>
        <v>Jun</v>
      </c>
      <c r="C11769" s="20" t="s">
        <v>92</v>
      </c>
      <c r="D11769" s="19" t="s">
        <v>93</v>
      </c>
      <c r="E11769" s="19" t="s">
        <v>26</v>
      </c>
      <c r="F11769" s="21">
        <v>4.0</v>
      </c>
      <c r="G11769" s="22">
        <v>105371.0</v>
      </c>
      <c r="H11769" s="15" t="str">
        <f t="shared" si="2"/>
        <v>Very High Range</v>
      </c>
      <c r="I11769" s="22">
        <v>125950.0</v>
      </c>
      <c r="J11769" s="23">
        <f t="shared" si="3"/>
        <v>0.8366097658</v>
      </c>
      <c r="K11769" s="24" t="str">
        <f t="shared" si="4"/>
        <v>Target Not Meet</v>
      </c>
    </row>
    <row r="11770" ht="22.5" customHeight="1">
      <c r="A11770" s="18">
        <v>45826.0</v>
      </c>
      <c r="B11770" s="19" t="str">
        <f t="shared" si="1"/>
        <v>Jun</v>
      </c>
      <c r="C11770" s="20" t="s">
        <v>92</v>
      </c>
      <c r="D11770" s="19" t="s">
        <v>93</v>
      </c>
      <c r="E11770" s="19" t="s">
        <v>34</v>
      </c>
      <c r="F11770" s="21">
        <v>6.0</v>
      </c>
      <c r="G11770" s="22">
        <v>126984.0</v>
      </c>
      <c r="H11770" s="15" t="str">
        <f t="shared" si="2"/>
        <v>Very High Range</v>
      </c>
      <c r="I11770" s="22">
        <v>152472.0</v>
      </c>
      <c r="J11770" s="23">
        <f t="shared" si="3"/>
        <v>0.8328348812</v>
      </c>
      <c r="K11770" s="24" t="str">
        <f t="shared" si="4"/>
        <v>Target Not Meet</v>
      </c>
    </row>
    <row r="11771" ht="22.5" customHeight="1">
      <c r="A11771" s="18">
        <v>45826.0</v>
      </c>
      <c r="B11771" s="19" t="str">
        <f t="shared" si="1"/>
        <v>Jun</v>
      </c>
      <c r="C11771" s="20" t="s">
        <v>92</v>
      </c>
      <c r="D11771" s="19" t="s">
        <v>98</v>
      </c>
      <c r="E11771" s="19" t="s">
        <v>68</v>
      </c>
      <c r="F11771" s="21">
        <v>3.0</v>
      </c>
      <c r="G11771" s="22">
        <v>62737.0</v>
      </c>
      <c r="H11771" s="15" t="str">
        <f t="shared" si="2"/>
        <v>Medium Range</v>
      </c>
      <c r="I11771" s="22">
        <v>77293.0</v>
      </c>
      <c r="J11771" s="23">
        <f t="shared" si="3"/>
        <v>0.8116776422</v>
      </c>
      <c r="K11771" s="24" t="str">
        <f t="shared" si="4"/>
        <v>Target Not Meet</v>
      </c>
    </row>
    <row r="11772" ht="22.5" customHeight="1">
      <c r="A11772" s="18">
        <v>45826.0</v>
      </c>
      <c r="B11772" s="19" t="str">
        <f t="shared" si="1"/>
        <v>Jun</v>
      </c>
      <c r="C11772" s="20" t="s">
        <v>92</v>
      </c>
      <c r="D11772" s="19" t="s">
        <v>144</v>
      </c>
      <c r="E11772" s="19" t="s">
        <v>19</v>
      </c>
      <c r="F11772" s="21">
        <v>3.0</v>
      </c>
      <c r="G11772" s="22">
        <v>95792.0</v>
      </c>
      <c r="H11772" s="15" t="str">
        <f t="shared" si="2"/>
        <v>Very High Range</v>
      </c>
      <c r="I11772" s="22">
        <v>81863.0</v>
      </c>
      <c r="J11772" s="23">
        <f t="shared" si="3"/>
        <v>1.170150129</v>
      </c>
      <c r="K11772" s="24" t="str">
        <f t="shared" si="4"/>
        <v>Over Achived</v>
      </c>
    </row>
    <row r="11773" ht="22.5" customHeight="1">
      <c r="A11773" s="18">
        <v>45826.0</v>
      </c>
      <c r="B11773" s="19" t="str">
        <f t="shared" si="1"/>
        <v>Jun</v>
      </c>
      <c r="C11773" s="20" t="s">
        <v>92</v>
      </c>
      <c r="D11773" s="19" t="s">
        <v>144</v>
      </c>
      <c r="E11773" s="19" t="s">
        <v>9</v>
      </c>
      <c r="F11773" s="21">
        <v>6.0</v>
      </c>
      <c r="G11773" s="22">
        <v>152450.0</v>
      </c>
      <c r="H11773" s="15" t="str">
        <f t="shared" si="2"/>
        <v>Very High Range</v>
      </c>
      <c r="I11773" s="22">
        <v>130463.0</v>
      </c>
      <c r="J11773" s="23">
        <f t="shared" si="3"/>
        <v>1.168530541</v>
      </c>
      <c r="K11773" s="24" t="str">
        <f t="shared" si="4"/>
        <v>Over Achived</v>
      </c>
    </row>
    <row r="11774" ht="22.5" customHeight="1">
      <c r="A11774" s="18">
        <v>45826.0</v>
      </c>
      <c r="B11774" s="19" t="str">
        <f t="shared" si="1"/>
        <v>Jun</v>
      </c>
      <c r="C11774" s="20" t="s">
        <v>92</v>
      </c>
      <c r="D11774" s="19" t="s">
        <v>98</v>
      </c>
      <c r="E11774" s="19" t="s">
        <v>23</v>
      </c>
      <c r="F11774" s="21">
        <v>3.0</v>
      </c>
      <c r="G11774" s="22">
        <v>67477.0</v>
      </c>
      <c r="H11774" s="15" t="str">
        <f t="shared" si="2"/>
        <v>Medium Range</v>
      </c>
      <c r="I11774" s="22">
        <v>86635.0</v>
      </c>
      <c r="J11774" s="23">
        <f t="shared" si="3"/>
        <v>0.7788653546</v>
      </c>
      <c r="K11774" s="24" t="str">
        <f t="shared" si="4"/>
        <v>Target Not Meet</v>
      </c>
    </row>
    <row r="11775" ht="22.5" customHeight="1">
      <c r="A11775" s="18">
        <v>45826.0</v>
      </c>
      <c r="B11775" s="19" t="str">
        <f t="shared" si="1"/>
        <v>Jun</v>
      </c>
      <c r="C11775" s="20" t="s">
        <v>92</v>
      </c>
      <c r="D11775" s="25" t="s">
        <v>149</v>
      </c>
      <c r="E11775" s="19" t="s">
        <v>68</v>
      </c>
      <c r="F11775" s="21">
        <v>3.0</v>
      </c>
      <c r="G11775" s="22">
        <v>67756.0</v>
      </c>
      <c r="H11775" s="15" t="str">
        <f t="shared" si="2"/>
        <v>Medium Range</v>
      </c>
      <c r="I11775" s="22">
        <v>58295.0</v>
      </c>
      <c r="J11775" s="23">
        <f t="shared" si="3"/>
        <v>1.162295223</v>
      </c>
      <c r="K11775" s="24" t="str">
        <f t="shared" si="4"/>
        <v>Over Achived</v>
      </c>
    </row>
    <row r="11776" ht="22.5" customHeight="1">
      <c r="A11776" s="18">
        <v>45826.0</v>
      </c>
      <c r="B11776" s="19" t="str">
        <f t="shared" si="1"/>
        <v>Jun</v>
      </c>
      <c r="C11776" s="20" t="s">
        <v>92</v>
      </c>
      <c r="D11776" s="25" t="s">
        <v>149</v>
      </c>
      <c r="E11776" s="19" t="s">
        <v>19</v>
      </c>
      <c r="F11776" s="21">
        <v>3.0</v>
      </c>
      <c r="G11776" s="22">
        <v>71337.0</v>
      </c>
      <c r="H11776" s="15" t="str">
        <f t="shared" si="2"/>
        <v>High Range</v>
      </c>
      <c r="I11776" s="22">
        <v>62897.0</v>
      </c>
      <c r="J11776" s="23">
        <f t="shared" si="3"/>
        <v>1.13418764</v>
      </c>
      <c r="K11776" s="24" t="str">
        <f t="shared" si="4"/>
        <v>Over Achived</v>
      </c>
    </row>
    <row r="11777" ht="22.5" customHeight="1">
      <c r="A11777" s="18">
        <v>45826.0</v>
      </c>
      <c r="B11777" s="19" t="str">
        <f t="shared" si="1"/>
        <v>Jun</v>
      </c>
      <c r="C11777" s="20" t="s">
        <v>92</v>
      </c>
      <c r="D11777" s="19" t="s">
        <v>158</v>
      </c>
      <c r="E11777" s="19" t="s">
        <v>19</v>
      </c>
      <c r="F11777" s="21">
        <v>4.0</v>
      </c>
      <c r="G11777" s="22">
        <v>83214.0</v>
      </c>
      <c r="H11777" s="15" t="str">
        <f t="shared" si="2"/>
        <v>High Range</v>
      </c>
      <c r="I11777" s="22">
        <v>71992.0</v>
      </c>
      <c r="J11777" s="23">
        <f t="shared" si="3"/>
        <v>1.155878431</v>
      </c>
      <c r="K11777" s="24" t="str">
        <f t="shared" si="4"/>
        <v>Over Achived</v>
      </c>
    </row>
    <row r="11778" ht="22.5" customHeight="1">
      <c r="A11778" s="18">
        <v>45826.0</v>
      </c>
      <c r="B11778" s="19" t="str">
        <f t="shared" si="1"/>
        <v>Jun</v>
      </c>
      <c r="C11778" s="20" t="s">
        <v>92</v>
      </c>
      <c r="D11778" s="19" t="s">
        <v>158</v>
      </c>
      <c r="E11778" s="19" t="s">
        <v>9</v>
      </c>
      <c r="F11778" s="21">
        <v>5.0</v>
      </c>
      <c r="G11778" s="22">
        <v>147899.0</v>
      </c>
      <c r="H11778" s="15" t="str">
        <f t="shared" si="2"/>
        <v>Very High Range</v>
      </c>
      <c r="I11778" s="22">
        <v>107158.0</v>
      </c>
      <c r="J11778" s="23">
        <f t="shared" si="3"/>
        <v>1.380195599</v>
      </c>
      <c r="K11778" s="24" t="str">
        <f t="shared" si="4"/>
        <v>Over Achived</v>
      </c>
    </row>
    <row r="11779" ht="22.5" customHeight="1">
      <c r="A11779" s="18">
        <v>45826.0</v>
      </c>
      <c r="B11779" s="19" t="str">
        <f t="shared" si="1"/>
        <v>Jun</v>
      </c>
      <c r="C11779" s="20" t="s">
        <v>92</v>
      </c>
      <c r="D11779" s="19" t="s">
        <v>158</v>
      </c>
      <c r="E11779" s="19" t="s">
        <v>23</v>
      </c>
      <c r="F11779" s="21">
        <v>3.0</v>
      </c>
      <c r="G11779" s="22">
        <v>65977.0</v>
      </c>
      <c r="H11779" s="15" t="str">
        <f t="shared" si="2"/>
        <v>Medium Range</v>
      </c>
      <c r="I11779" s="22">
        <v>47514.0</v>
      </c>
      <c r="J11779" s="23">
        <f t="shared" si="3"/>
        <v>1.388580208</v>
      </c>
      <c r="K11779" s="24" t="str">
        <f t="shared" si="4"/>
        <v>Over Achived</v>
      </c>
    </row>
    <row r="11780" ht="22.5" customHeight="1">
      <c r="A11780" s="18">
        <v>45826.0</v>
      </c>
      <c r="B11780" s="19" t="str">
        <f t="shared" si="1"/>
        <v>Jun</v>
      </c>
      <c r="C11780" s="20" t="s">
        <v>7</v>
      </c>
      <c r="D11780" s="19" t="s">
        <v>131</v>
      </c>
      <c r="E11780" s="19" t="s">
        <v>9</v>
      </c>
      <c r="F11780" s="21">
        <v>6.0</v>
      </c>
      <c r="G11780" s="22">
        <v>170607.0</v>
      </c>
      <c r="H11780" s="15" t="str">
        <f t="shared" si="2"/>
        <v>Very High Range</v>
      </c>
      <c r="I11780" s="22">
        <v>137238.0</v>
      </c>
      <c r="J11780" s="23">
        <f t="shared" si="3"/>
        <v>1.243146942</v>
      </c>
      <c r="K11780" s="24" t="str">
        <f t="shared" si="4"/>
        <v>Over Achived</v>
      </c>
    </row>
    <row r="11781" ht="22.5" customHeight="1">
      <c r="A11781" s="18">
        <v>45826.0</v>
      </c>
      <c r="B11781" s="19" t="str">
        <f t="shared" si="1"/>
        <v>Jun</v>
      </c>
      <c r="C11781" s="20" t="s">
        <v>92</v>
      </c>
      <c r="D11781" s="19" t="s">
        <v>144</v>
      </c>
      <c r="E11781" s="19" t="s">
        <v>9</v>
      </c>
      <c r="F11781" s="21">
        <v>7.0</v>
      </c>
      <c r="G11781" s="22">
        <v>158885.0</v>
      </c>
      <c r="H11781" s="15" t="str">
        <f t="shared" si="2"/>
        <v>Very High Range</v>
      </c>
      <c r="I11781" s="22">
        <v>129474.0</v>
      </c>
      <c r="J11781" s="23">
        <f t="shared" si="3"/>
        <v>1.227157576</v>
      </c>
      <c r="K11781" s="24" t="str">
        <f t="shared" si="4"/>
        <v>Over Achived</v>
      </c>
    </row>
    <row r="11782" ht="22.5" customHeight="1">
      <c r="A11782" s="18">
        <v>45827.0</v>
      </c>
      <c r="B11782" s="19" t="str">
        <f t="shared" si="1"/>
        <v>Jun</v>
      </c>
      <c r="C11782" s="20" t="s">
        <v>13</v>
      </c>
      <c r="D11782" s="19" t="s">
        <v>169</v>
      </c>
      <c r="E11782" s="19" t="s">
        <v>23</v>
      </c>
      <c r="F11782" s="21">
        <v>3.0</v>
      </c>
      <c r="G11782" s="22">
        <v>62093.0</v>
      </c>
      <c r="H11782" s="15" t="str">
        <f t="shared" si="2"/>
        <v>Medium Range</v>
      </c>
      <c r="I11782" s="22">
        <v>65907.0</v>
      </c>
      <c r="J11782" s="23">
        <f t="shared" si="3"/>
        <v>0.9421305779</v>
      </c>
      <c r="K11782" s="24" t="str">
        <f t="shared" si="4"/>
        <v>Target Not Meet</v>
      </c>
    </row>
    <row r="11783" ht="22.5" customHeight="1">
      <c r="A11783" s="18">
        <v>45827.0</v>
      </c>
      <c r="B11783" s="19" t="str">
        <f t="shared" si="1"/>
        <v>Jun</v>
      </c>
      <c r="C11783" s="20" t="s">
        <v>13</v>
      </c>
      <c r="D11783" s="19" t="s">
        <v>29</v>
      </c>
      <c r="E11783" s="19" t="s">
        <v>38</v>
      </c>
      <c r="F11783" s="21">
        <v>3.0</v>
      </c>
      <c r="G11783" s="22">
        <v>69953.0</v>
      </c>
      <c r="H11783" s="15" t="str">
        <f t="shared" si="2"/>
        <v>Medium Range</v>
      </c>
      <c r="I11783" s="22">
        <v>87651.0</v>
      </c>
      <c r="J11783" s="23">
        <f t="shared" si="3"/>
        <v>0.7980855894</v>
      </c>
      <c r="K11783" s="24" t="str">
        <f t="shared" si="4"/>
        <v>Target Not Meet</v>
      </c>
    </row>
    <row r="11784" ht="22.5" customHeight="1">
      <c r="A11784" s="18">
        <v>45827.0</v>
      </c>
      <c r="B11784" s="19" t="str">
        <f t="shared" si="1"/>
        <v>Jun</v>
      </c>
      <c r="C11784" s="20" t="s">
        <v>13</v>
      </c>
      <c r="D11784" s="19" t="s">
        <v>169</v>
      </c>
      <c r="E11784" s="19" t="s">
        <v>68</v>
      </c>
      <c r="F11784" s="21">
        <v>2.0</v>
      </c>
      <c r="G11784" s="22">
        <v>46614.0</v>
      </c>
      <c r="H11784" s="15" t="str">
        <f t="shared" si="2"/>
        <v>Base Range</v>
      </c>
      <c r="I11784" s="22">
        <v>49599.0</v>
      </c>
      <c r="J11784" s="23">
        <f t="shared" si="3"/>
        <v>0.939817335</v>
      </c>
      <c r="K11784" s="24" t="str">
        <f t="shared" si="4"/>
        <v>Target Not Meet</v>
      </c>
    </row>
    <row r="11785" ht="22.5" customHeight="1">
      <c r="A11785" s="18">
        <v>45827.0</v>
      </c>
      <c r="B11785" s="19" t="str">
        <f t="shared" si="1"/>
        <v>Jun</v>
      </c>
      <c r="C11785" s="20" t="s">
        <v>13</v>
      </c>
      <c r="D11785" s="19" t="s">
        <v>37</v>
      </c>
      <c r="E11785" s="19" t="s">
        <v>63</v>
      </c>
      <c r="F11785" s="21">
        <v>4.0</v>
      </c>
      <c r="G11785" s="22">
        <v>106180.0</v>
      </c>
      <c r="H11785" s="15" t="str">
        <f t="shared" si="2"/>
        <v>Very High Range</v>
      </c>
      <c r="I11785" s="22">
        <v>131804.0</v>
      </c>
      <c r="J11785" s="23">
        <f t="shared" si="3"/>
        <v>0.8055901187</v>
      </c>
      <c r="K11785" s="24" t="str">
        <f t="shared" si="4"/>
        <v>Target Not Meet</v>
      </c>
    </row>
    <row r="11786" ht="22.5" customHeight="1">
      <c r="A11786" s="18">
        <v>45827.0</v>
      </c>
      <c r="B11786" s="19" t="str">
        <f t="shared" si="1"/>
        <v>Jun</v>
      </c>
      <c r="C11786" s="20" t="s">
        <v>13</v>
      </c>
      <c r="D11786" s="19" t="s">
        <v>37</v>
      </c>
      <c r="E11786" s="19" t="s">
        <v>38</v>
      </c>
      <c r="F11786" s="21">
        <v>3.0</v>
      </c>
      <c r="G11786" s="22">
        <v>75576.0</v>
      </c>
      <c r="H11786" s="15" t="str">
        <f t="shared" si="2"/>
        <v>High Range</v>
      </c>
      <c r="I11786" s="22">
        <v>87251.0</v>
      </c>
      <c r="J11786" s="23">
        <f t="shared" si="3"/>
        <v>0.8661906454</v>
      </c>
      <c r="K11786" s="24" t="str">
        <f t="shared" si="4"/>
        <v>Target Not Meet</v>
      </c>
    </row>
    <row r="11787" ht="22.5" customHeight="1">
      <c r="A11787" s="18">
        <v>45827.0</v>
      </c>
      <c r="B11787" s="19" t="str">
        <f t="shared" si="1"/>
        <v>Jun</v>
      </c>
      <c r="C11787" s="20" t="s">
        <v>13</v>
      </c>
      <c r="D11787" s="19" t="s">
        <v>29</v>
      </c>
      <c r="E11787" s="19" t="s">
        <v>9</v>
      </c>
      <c r="F11787" s="21">
        <v>4.0</v>
      </c>
      <c r="G11787" s="22">
        <v>112507.0</v>
      </c>
      <c r="H11787" s="15" t="str">
        <f t="shared" si="2"/>
        <v>Very High Range</v>
      </c>
      <c r="I11787" s="22">
        <v>144025.0</v>
      </c>
      <c r="J11787" s="23">
        <f t="shared" si="3"/>
        <v>0.7811629925</v>
      </c>
      <c r="K11787" s="24" t="str">
        <f t="shared" si="4"/>
        <v>Target Not Meet</v>
      </c>
    </row>
    <row r="11788" ht="22.5" customHeight="1">
      <c r="A11788" s="18">
        <v>45827.0</v>
      </c>
      <c r="B11788" s="19" t="str">
        <f t="shared" si="1"/>
        <v>Jun</v>
      </c>
      <c r="C11788" s="20" t="s">
        <v>13</v>
      </c>
      <c r="D11788" s="19" t="s">
        <v>18</v>
      </c>
      <c r="E11788" s="19" t="s">
        <v>63</v>
      </c>
      <c r="F11788" s="21">
        <v>1.0</v>
      </c>
      <c r="G11788" s="22">
        <v>18913.0</v>
      </c>
      <c r="H11788" s="15" t="str">
        <f t="shared" si="2"/>
        <v>Base Range</v>
      </c>
      <c r="I11788" s="22">
        <v>14754.0</v>
      </c>
      <c r="J11788" s="23">
        <f t="shared" si="3"/>
        <v>1.281889657</v>
      </c>
      <c r="K11788" s="24" t="str">
        <f t="shared" si="4"/>
        <v>Over Achived</v>
      </c>
    </row>
    <row r="11789" ht="22.5" customHeight="1">
      <c r="A11789" s="18">
        <v>45827.0</v>
      </c>
      <c r="B11789" s="19" t="str">
        <f t="shared" si="1"/>
        <v>Jun</v>
      </c>
      <c r="C11789" s="20" t="s">
        <v>13</v>
      </c>
      <c r="D11789" s="19" t="s">
        <v>14</v>
      </c>
      <c r="E11789" s="19" t="s">
        <v>38</v>
      </c>
      <c r="F11789" s="21">
        <v>3.0</v>
      </c>
      <c r="G11789" s="22">
        <v>62515.0</v>
      </c>
      <c r="H11789" s="15" t="str">
        <f t="shared" si="2"/>
        <v>Medium Range</v>
      </c>
      <c r="I11789" s="22">
        <v>55312.0</v>
      </c>
      <c r="J11789" s="23">
        <f t="shared" si="3"/>
        <v>1.130224906</v>
      </c>
      <c r="K11789" s="24" t="str">
        <f t="shared" si="4"/>
        <v>Over Achived</v>
      </c>
    </row>
    <row r="11790" ht="22.5" customHeight="1">
      <c r="A11790" s="18">
        <v>45827.0</v>
      </c>
      <c r="B11790" s="19" t="str">
        <f t="shared" si="1"/>
        <v>Jun</v>
      </c>
      <c r="C11790" s="20" t="s">
        <v>13</v>
      </c>
      <c r="D11790" s="19" t="s">
        <v>18</v>
      </c>
      <c r="E11790" s="19" t="s">
        <v>19</v>
      </c>
      <c r="F11790" s="21">
        <v>2.0</v>
      </c>
      <c r="G11790" s="22">
        <v>67312.0</v>
      </c>
      <c r="H11790" s="15" t="str">
        <f t="shared" si="2"/>
        <v>Medium Range</v>
      </c>
      <c r="I11790" s="22">
        <v>63100.0</v>
      </c>
      <c r="J11790" s="23">
        <f t="shared" si="3"/>
        <v>1.066751189</v>
      </c>
      <c r="K11790" s="24" t="str">
        <f t="shared" si="4"/>
        <v>Over Achived</v>
      </c>
    </row>
    <row r="11791" ht="22.5" customHeight="1">
      <c r="A11791" s="18">
        <v>45827.0</v>
      </c>
      <c r="B11791" s="19" t="str">
        <f t="shared" si="1"/>
        <v>Jun</v>
      </c>
      <c r="C11791" s="20" t="s">
        <v>13</v>
      </c>
      <c r="D11791" s="19" t="s">
        <v>18</v>
      </c>
      <c r="E11791" s="19" t="s">
        <v>34</v>
      </c>
      <c r="F11791" s="21">
        <v>5.0</v>
      </c>
      <c r="G11791" s="22">
        <v>108314.0</v>
      </c>
      <c r="H11791" s="15" t="str">
        <f t="shared" si="2"/>
        <v>Very High Range</v>
      </c>
      <c r="I11791" s="22">
        <v>102325.0</v>
      </c>
      <c r="J11791" s="23">
        <f t="shared" si="3"/>
        <v>1.058529196</v>
      </c>
      <c r="K11791" s="24" t="str">
        <f t="shared" si="4"/>
        <v>Over Achived</v>
      </c>
    </row>
    <row r="11792" ht="22.5" customHeight="1">
      <c r="A11792" s="18">
        <v>45827.0</v>
      </c>
      <c r="B11792" s="19" t="str">
        <f t="shared" si="1"/>
        <v>Jun</v>
      </c>
      <c r="C11792" s="20" t="s">
        <v>13</v>
      </c>
      <c r="D11792" s="19" t="s">
        <v>14</v>
      </c>
      <c r="E11792" s="19" t="s">
        <v>26</v>
      </c>
      <c r="F11792" s="21">
        <v>3.0</v>
      </c>
      <c r="G11792" s="22">
        <v>83790.0</v>
      </c>
      <c r="H11792" s="15" t="str">
        <f t="shared" si="2"/>
        <v>High Range</v>
      </c>
      <c r="I11792" s="22">
        <v>75101.0</v>
      </c>
      <c r="J11792" s="23">
        <f t="shared" si="3"/>
        <v>1.115697527</v>
      </c>
      <c r="K11792" s="24" t="str">
        <f t="shared" si="4"/>
        <v>Over Achived</v>
      </c>
    </row>
    <row r="11793" ht="22.5" customHeight="1">
      <c r="A11793" s="18">
        <v>45827.0</v>
      </c>
      <c r="B11793" s="19" t="str">
        <f t="shared" si="1"/>
        <v>Jun</v>
      </c>
      <c r="C11793" s="20" t="s">
        <v>13</v>
      </c>
      <c r="D11793" s="19" t="s">
        <v>14</v>
      </c>
      <c r="E11793" s="19" t="s">
        <v>38</v>
      </c>
      <c r="F11793" s="21">
        <v>3.0</v>
      </c>
      <c r="G11793" s="22">
        <v>62400.0</v>
      </c>
      <c r="H11793" s="15" t="str">
        <f t="shared" si="2"/>
        <v>Medium Range</v>
      </c>
      <c r="I11793" s="22">
        <v>52304.0</v>
      </c>
      <c r="J11793" s="23">
        <f t="shared" si="3"/>
        <v>1.19302539</v>
      </c>
      <c r="K11793" s="24" t="str">
        <f t="shared" si="4"/>
        <v>Over Achived</v>
      </c>
    </row>
    <row r="11794" ht="22.5" customHeight="1">
      <c r="A11794" s="18">
        <v>45827.0</v>
      </c>
      <c r="B11794" s="19" t="str">
        <f t="shared" si="1"/>
        <v>Jun</v>
      </c>
      <c r="C11794" s="20" t="s">
        <v>13</v>
      </c>
      <c r="D11794" s="19" t="s">
        <v>14</v>
      </c>
      <c r="E11794" s="19" t="s">
        <v>9</v>
      </c>
      <c r="F11794" s="21">
        <v>4.0</v>
      </c>
      <c r="G11794" s="22">
        <v>115276.0</v>
      </c>
      <c r="H11794" s="15" t="str">
        <f t="shared" si="2"/>
        <v>Very High Range</v>
      </c>
      <c r="I11794" s="22">
        <v>93385.0</v>
      </c>
      <c r="J11794" s="23">
        <f t="shared" si="3"/>
        <v>1.234416662</v>
      </c>
      <c r="K11794" s="24" t="str">
        <f t="shared" si="4"/>
        <v>Over Achived</v>
      </c>
    </row>
    <row r="11795" ht="22.5" customHeight="1">
      <c r="A11795" s="18">
        <v>45827.0</v>
      </c>
      <c r="B11795" s="19" t="str">
        <f t="shared" si="1"/>
        <v>Jun</v>
      </c>
      <c r="C11795" s="20" t="s">
        <v>92</v>
      </c>
      <c r="D11795" s="19" t="s">
        <v>93</v>
      </c>
      <c r="E11795" s="19" t="s">
        <v>63</v>
      </c>
      <c r="F11795" s="21">
        <v>7.0</v>
      </c>
      <c r="G11795" s="22">
        <v>145425.0</v>
      </c>
      <c r="H11795" s="15" t="str">
        <f t="shared" si="2"/>
        <v>Very High Range</v>
      </c>
      <c r="I11795" s="22">
        <v>156773.0</v>
      </c>
      <c r="J11795" s="23">
        <f t="shared" si="3"/>
        <v>0.9276150868</v>
      </c>
      <c r="K11795" s="24" t="str">
        <f t="shared" si="4"/>
        <v>Target Not Meet</v>
      </c>
    </row>
    <row r="11796" ht="22.5" customHeight="1">
      <c r="A11796" s="18">
        <v>45827.0</v>
      </c>
      <c r="B11796" s="19" t="str">
        <f t="shared" si="1"/>
        <v>Jun</v>
      </c>
      <c r="C11796" s="20" t="s">
        <v>13</v>
      </c>
      <c r="D11796" s="19" t="s">
        <v>169</v>
      </c>
      <c r="E11796" s="19" t="s">
        <v>38</v>
      </c>
      <c r="F11796" s="21">
        <v>3.0</v>
      </c>
      <c r="G11796" s="22">
        <v>71953.0</v>
      </c>
      <c r="H11796" s="15" t="str">
        <f t="shared" si="2"/>
        <v>High Range</v>
      </c>
      <c r="I11796" s="22">
        <v>91873.0</v>
      </c>
      <c r="J11796" s="23">
        <f t="shared" si="3"/>
        <v>0.7831789536</v>
      </c>
      <c r="K11796" s="24" t="str">
        <f t="shared" si="4"/>
        <v>Target Not Meet</v>
      </c>
    </row>
    <row r="11797" ht="22.5" customHeight="1">
      <c r="A11797" s="18">
        <v>45827.0</v>
      </c>
      <c r="B11797" s="19" t="str">
        <f t="shared" si="1"/>
        <v>Jun</v>
      </c>
      <c r="C11797" s="20" t="s">
        <v>13</v>
      </c>
      <c r="D11797" s="19" t="s">
        <v>18</v>
      </c>
      <c r="E11797" s="19" t="s">
        <v>63</v>
      </c>
      <c r="F11797" s="21">
        <v>1.0</v>
      </c>
      <c r="G11797" s="22">
        <v>24424.0</v>
      </c>
      <c r="H11797" s="15" t="str">
        <f t="shared" si="2"/>
        <v>Base Range</v>
      </c>
      <c r="I11797" s="22">
        <v>20651.0</v>
      </c>
      <c r="J11797" s="23">
        <f t="shared" si="3"/>
        <v>1.182703017</v>
      </c>
      <c r="K11797" s="24" t="str">
        <f t="shared" si="4"/>
        <v>Over Achived</v>
      </c>
    </row>
    <row r="11798" ht="22.5" customHeight="1">
      <c r="A11798" s="18">
        <v>45827.0</v>
      </c>
      <c r="B11798" s="19" t="str">
        <f t="shared" si="1"/>
        <v>Jun</v>
      </c>
      <c r="C11798" s="20" t="s">
        <v>57</v>
      </c>
      <c r="D11798" s="19" t="s">
        <v>58</v>
      </c>
      <c r="E11798" s="19" t="s">
        <v>23</v>
      </c>
      <c r="F11798" s="21">
        <v>2.0</v>
      </c>
      <c r="G11798" s="22">
        <v>44866.0</v>
      </c>
      <c r="H11798" s="15" t="str">
        <f t="shared" si="2"/>
        <v>Base Range</v>
      </c>
      <c r="I11798" s="22">
        <v>32221.0</v>
      </c>
      <c r="J11798" s="23">
        <f t="shared" si="3"/>
        <v>1.39244592</v>
      </c>
      <c r="K11798" s="24" t="str">
        <f t="shared" si="4"/>
        <v>Over Achived</v>
      </c>
    </row>
    <row r="11799" ht="22.5" customHeight="1">
      <c r="A11799" s="18">
        <v>45827.0</v>
      </c>
      <c r="B11799" s="19" t="str">
        <f t="shared" si="1"/>
        <v>Jun</v>
      </c>
      <c r="C11799" s="20" t="s">
        <v>57</v>
      </c>
      <c r="D11799" s="19" t="s">
        <v>85</v>
      </c>
      <c r="E11799" s="19" t="s">
        <v>19</v>
      </c>
      <c r="F11799" s="21">
        <v>2.0</v>
      </c>
      <c r="G11799" s="22">
        <v>46017.0</v>
      </c>
      <c r="H11799" s="15" t="str">
        <f t="shared" si="2"/>
        <v>Base Range</v>
      </c>
      <c r="I11799" s="22">
        <v>57821.0</v>
      </c>
      <c r="J11799" s="23">
        <f t="shared" si="3"/>
        <v>0.7958527179</v>
      </c>
      <c r="K11799" s="24" t="str">
        <f t="shared" si="4"/>
        <v>Target Not Meet</v>
      </c>
    </row>
    <row r="11800" ht="22.5" customHeight="1">
      <c r="A11800" s="18">
        <v>45827.0</v>
      </c>
      <c r="B11800" s="19" t="str">
        <f t="shared" si="1"/>
        <v>Jun</v>
      </c>
      <c r="C11800" s="20" t="s">
        <v>57</v>
      </c>
      <c r="D11800" s="19" t="s">
        <v>58</v>
      </c>
      <c r="E11800" s="19" t="s">
        <v>23</v>
      </c>
      <c r="F11800" s="21">
        <v>2.0</v>
      </c>
      <c r="G11800" s="22">
        <v>44691.0</v>
      </c>
      <c r="H11800" s="15" t="str">
        <f t="shared" si="2"/>
        <v>Base Range</v>
      </c>
      <c r="I11800" s="22">
        <v>42429.0</v>
      </c>
      <c r="J11800" s="23">
        <f t="shared" si="3"/>
        <v>1.053312593</v>
      </c>
      <c r="K11800" s="24" t="str">
        <f t="shared" si="4"/>
        <v>Over Achived</v>
      </c>
    </row>
    <row r="11801" ht="22.5" customHeight="1">
      <c r="A11801" s="18">
        <v>45827.0</v>
      </c>
      <c r="B11801" s="19" t="str">
        <f t="shared" si="1"/>
        <v>Jun</v>
      </c>
      <c r="C11801" s="20" t="s">
        <v>92</v>
      </c>
      <c r="D11801" s="19" t="s">
        <v>93</v>
      </c>
      <c r="E11801" s="19" t="s">
        <v>23</v>
      </c>
      <c r="F11801" s="21">
        <v>3.0</v>
      </c>
      <c r="G11801" s="22">
        <v>68913.0</v>
      </c>
      <c r="H11801" s="15" t="str">
        <f t="shared" si="2"/>
        <v>Medium Range</v>
      </c>
      <c r="I11801" s="22">
        <v>84576.0</v>
      </c>
      <c r="J11801" s="23">
        <f t="shared" si="3"/>
        <v>0.8148056186</v>
      </c>
      <c r="K11801" s="24" t="str">
        <f t="shared" si="4"/>
        <v>Target Not Meet</v>
      </c>
    </row>
    <row r="11802" ht="22.5" customHeight="1">
      <c r="A11802" s="18">
        <v>45827.0</v>
      </c>
      <c r="B11802" s="19" t="str">
        <f t="shared" si="1"/>
        <v>Jun</v>
      </c>
      <c r="C11802" s="20" t="s">
        <v>57</v>
      </c>
      <c r="D11802" s="19" t="s">
        <v>85</v>
      </c>
      <c r="E11802" s="19" t="s">
        <v>63</v>
      </c>
      <c r="F11802" s="21">
        <v>1.0</v>
      </c>
      <c r="G11802" s="22">
        <v>36220.0</v>
      </c>
      <c r="H11802" s="15" t="str">
        <f t="shared" si="2"/>
        <v>Base Range</v>
      </c>
      <c r="I11802" s="22">
        <v>42393.0</v>
      </c>
      <c r="J11802" s="23">
        <f t="shared" si="3"/>
        <v>0.8543863374</v>
      </c>
      <c r="K11802" s="24" t="str">
        <f t="shared" si="4"/>
        <v>Target Not Meet</v>
      </c>
    </row>
    <row r="11803" ht="22.5" customHeight="1">
      <c r="A11803" s="18">
        <v>45827.0</v>
      </c>
      <c r="B11803" s="19" t="str">
        <f t="shared" si="1"/>
        <v>Jun</v>
      </c>
      <c r="C11803" s="20" t="s">
        <v>57</v>
      </c>
      <c r="D11803" s="19" t="s">
        <v>85</v>
      </c>
      <c r="E11803" s="19" t="s">
        <v>19</v>
      </c>
      <c r="F11803" s="21">
        <v>2.0</v>
      </c>
      <c r="G11803" s="22">
        <v>39860.0</v>
      </c>
      <c r="H11803" s="15" t="str">
        <f t="shared" si="2"/>
        <v>Base Range</v>
      </c>
      <c r="I11803" s="22">
        <v>44065.0</v>
      </c>
      <c r="J11803" s="23">
        <f t="shared" si="3"/>
        <v>0.9045727902</v>
      </c>
      <c r="K11803" s="24" t="str">
        <f t="shared" si="4"/>
        <v>Target Not Meet</v>
      </c>
    </row>
    <row r="11804" ht="22.5" customHeight="1">
      <c r="A11804" s="18">
        <v>45827.0</v>
      </c>
      <c r="B11804" s="19" t="str">
        <f t="shared" si="1"/>
        <v>Jun</v>
      </c>
      <c r="C11804" s="20" t="s">
        <v>57</v>
      </c>
      <c r="D11804" s="19" t="s">
        <v>85</v>
      </c>
      <c r="E11804" s="19" t="s">
        <v>68</v>
      </c>
      <c r="F11804" s="21">
        <v>2.0</v>
      </c>
      <c r="G11804" s="22">
        <v>41411.0</v>
      </c>
      <c r="H11804" s="15" t="str">
        <f t="shared" si="2"/>
        <v>Base Range</v>
      </c>
      <c r="I11804" s="22">
        <v>47593.0</v>
      </c>
      <c r="J11804" s="23">
        <f t="shared" si="3"/>
        <v>0.8701069485</v>
      </c>
      <c r="K11804" s="24" t="str">
        <f t="shared" si="4"/>
        <v>Target Not Meet</v>
      </c>
    </row>
    <row r="11805" ht="22.5" customHeight="1">
      <c r="A11805" s="18">
        <v>45827.0</v>
      </c>
      <c r="B11805" s="19" t="str">
        <f t="shared" si="1"/>
        <v>Jun</v>
      </c>
      <c r="C11805" s="20" t="s">
        <v>57</v>
      </c>
      <c r="D11805" s="19" t="s">
        <v>80</v>
      </c>
      <c r="E11805" s="19" t="s">
        <v>34</v>
      </c>
      <c r="F11805" s="21">
        <v>4.0</v>
      </c>
      <c r="G11805" s="22">
        <v>81671.0</v>
      </c>
      <c r="H11805" s="15" t="str">
        <f t="shared" si="2"/>
        <v>High Range</v>
      </c>
      <c r="I11805" s="22">
        <v>92315.0</v>
      </c>
      <c r="J11805" s="23">
        <f t="shared" si="3"/>
        <v>0.884699128</v>
      </c>
      <c r="K11805" s="24" t="str">
        <f t="shared" si="4"/>
        <v>Target Not Meet</v>
      </c>
    </row>
    <row r="11806" ht="22.5" customHeight="1">
      <c r="A11806" s="18">
        <v>45827.0</v>
      </c>
      <c r="B11806" s="19" t="str">
        <f t="shared" si="1"/>
        <v>Jun</v>
      </c>
      <c r="C11806" s="20" t="s">
        <v>57</v>
      </c>
      <c r="D11806" s="19" t="s">
        <v>80</v>
      </c>
      <c r="E11806" s="19" t="s">
        <v>19</v>
      </c>
      <c r="F11806" s="21">
        <v>2.0</v>
      </c>
      <c r="G11806" s="22">
        <v>46180.0</v>
      </c>
      <c r="H11806" s="15" t="str">
        <f t="shared" si="2"/>
        <v>Base Range</v>
      </c>
      <c r="I11806" s="22">
        <v>58781.0</v>
      </c>
      <c r="J11806" s="23">
        <f t="shared" si="3"/>
        <v>0.7856280091</v>
      </c>
      <c r="K11806" s="24" t="str">
        <f t="shared" si="4"/>
        <v>Target Not Meet</v>
      </c>
    </row>
    <row r="11807" ht="22.5" customHeight="1">
      <c r="A11807" s="18">
        <v>45827.0</v>
      </c>
      <c r="B11807" s="19" t="str">
        <f t="shared" si="1"/>
        <v>Jun</v>
      </c>
      <c r="C11807" s="20" t="s">
        <v>57</v>
      </c>
      <c r="D11807" s="19" t="s">
        <v>80</v>
      </c>
      <c r="E11807" s="19" t="s">
        <v>9</v>
      </c>
      <c r="F11807" s="21">
        <v>3.0</v>
      </c>
      <c r="G11807" s="22">
        <v>89054.0</v>
      </c>
      <c r="H11807" s="15" t="str">
        <f t="shared" si="2"/>
        <v>High Range</v>
      </c>
      <c r="I11807" s="22">
        <v>104511.0</v>
      </c>
      <c r="J11807" s="23">
        <f t="shared" si="3"/>
        <v>0.8521016926</v>
      </c>
      <c r="K11807" s="24" t="str">
        <f t="shared" si="4"/>
        <v>Target Not Meet</v>
      </c>
    </row>
    <row r="11808" ht="22.5" customHeight="1">
      <c r="A11808" s="18">
        <v>45827.0</v>
      </c>
      <c r="B11808" s="19" t="str">
        <f t="shared" si="1"/>
        <v>Jun</v>
      </c>
      <c r="C11808" s="20" t="s">
        <v>57</v>
      </c>
      <c r="D11808" s="19" t="s">
        <v>71</v>
      </c>
      <c r="E11808" s="19" t="s">
        <v>68</v>
      </c>
      <c r="F11808" s="21">
        <v>1.0</v>
      </c>
      <c r="G11808" s="22">
        <v>41298.0</v>
      </c>
      <c r="H11808" s="15" t="str">
        <f t="shared" si="2"/>
        <v>Base Range</v>
      </c>
      <c r="I11808" s="22">
        <v>50597.0</v>
      </c>
      <c r="J11808" s="23">
        <f t="shared" si="3"/>
        <v>0.8162144001</v>
      </c>
      <c r="K11808" s="24" t="str">
        <f t="shared" si="4"/>
        <v>Target Not Meet</v>
      </c>
    </row>
    <row r="11809" ht="22.5" customHeight="1">
      <c r="A11809" s="18">
        <v>45827.0</v>
      </c>
      <c r="B11809" s="19" t="str">
        <f t="shared" si="1"/>
        <v>Jun</v>
      </c>
      <c r="C11809" s="20" t="s">
        <v>57</v>
      </c>
      <c r="D11809" s="19" t="s">
        <v>85</v>
      </c>
      <c r="E11809" s="19" t="s">
        <v>19</v>
      </c>
      <c r="F11809" s="21">
        <v>2.0</v>
      </c>
      <c r="G11809" s="22">
        <v>43371.0</v>
      </c>
      <c r="H11809" s="15" t="str">
        <f t="shared" si="2"/>
        <v>Base Range</v>
      </c>
      <c r="I11809" s="22">
        <v>49070.0</v>
      </c>
      <c r="J11809" s="23">
        <f t="shared" si="3"/>
        <v>0.8838597921</v>
      </c>
      <c r="K11809" s="24" t="str">
        <f t="shared" si="4"/>
        <v>Target Not Meet</v>
      </c>
    </row>
    <row r="11810" ht="22.5" customHeight="1">
      <c r="A11810" s="18">
        <v>45827.0</v>
      </c>
      <c r="B11810" s="19" t="str">
        <f t="shared" si="1"/>
        <v>Jun</v>
      </c>
      <c r="C11810" s="20" t="s">
        <v>57</v>
      </c>
      <c r="D11810" s="19" t="s">
        <v>71</v>
      </c>
      <c r="E11810" s="19" t="s">
        <v>23</v>
      </c>
      <c r="F11810" s="21">
        <v>2.0</v>
      </c>
      <c r="G11810" s="22">
        <v>40796.0</v>
      </c>
      <c r="H11810" s="15" t="str">
        <f t="shared" si="2"/>
        <v>Base Range</v>
      </c>
      <c r="I11810" s="22">
        <v>50278.0</v>
      </c>
      <c r="J11810" s="23">
        <f t="shared" si="3"/>
        <v>0.8114085684</v>
      </c>
      <c r="K11810" s="24" t="str">
        <f t="shared" si="4"/>
        <v>Target Not Meet</v>
      </c>
    </row>
    <row r="11811" ht="22.5" customHeight="1">
      <c r="A11811" s="18">
        <v>45827.0</v>
      </c>
      <c r="B11811" s="19" t="str">
        <f t="shared" si="1"/>
        <v>Jun</v>
      </c>
      <c r="C11811" s="20" t="s">
        <v>57</v>
      </c>
      <c r="D11811" s="19" t="s">
        <v>71</v>
      </c>
      <c r="E11811" s="19" t="s">
        <v>34</v>
      </c>
      <c r="F11811" s="21">
        <v>3.0</v>
      </c>
      <c r="G11811" s="22">
        <v>85114.0</v>
      </c>
      <c r="H11811" s="15" t="str">
        <f t="shared" si="2"/>
        <v>High Range</v>
      </c>
      <c r="I11811" s="22">
        <v>102338.0</v>
      </c>
      <c r="J11811" s="23">
        <f t="shared" si="3"/>
        <v>0.8316949716</v>
      </c>
      <c r="K11811" s="24" t="str">
        <f t="shared" si="4"/>
        <v>Target Not Meet</v>
      </c>
    </row>
    <row r="11812" ht="22.5" customHeight="1">
      <c r="A11812" s="18">
        <v>45827.0</v>
      </c>
      <c r="B11812" s="19" t="str">
        <f t="shared" si="1"/>
        <v>Jun</v>
      </c>
      <c r="C11812" s="20" t="s">
        <v>57</v>
      </c>
      <c r="D11812" s="19" t="s">
        <v>71</v>
      </c>
      <c r="E11812" s="19" t="s">
        <v>26</v>
      </c>
      <c r="F11812" s="21">
        <v>3.0</v>
      </c>
      <c r="G11812" s="22">
        <v>61979.0</v>
      </c>
      <c r="H11812" s="15" t="str">
        <f t="shared" si="2"/>
        <v>Medium Range</v>
      </c>
      <c r="I11812" s="22">
        <v>66006.0</v>
      </c>
      <c r="J11812" s="23">
        <f t="shared" si="3"/>
        <v>0.9389903948</v>
      </c>
      <c r="K11812" s="24" t="str">
        <f t="shared" si="4"/>
        <v>Target Not Meet</v>
      </c>
    </row>
    <row r="11813" ht="22.5" customHeight="1">
      <c r="A11813" s="18">
        <v>45827.0</v>
      </c>
      <c r="B11813" s="19" t="str">
        <f t="shared" si="1"/>
        <v>Jun</v>
      </c>
      <c r="C11813" s="20" t="s">
        <v>57</v>
      </c>
      <c r="D11813" s="25" t="s">
        <v>62</v>
      </c>
      <c r="E11813" s="19" t="s">
        <v>68</v>
      </c>
      <c r="F11813" s="21">
        <v>1.0</v>
      </c>
      <c r="G11813" s="22">
        <v>37426.0</v>
      </c>
      <c r="H11813" s="15" t="str">
        <f t="shared" si="2"/>
        <v>Base Range</v>
      </c>
      <c r="I11813" s="22">
        <v>29031.0</v>
      </c>
      <c r="J11813" s="23">
        <f t="shared" si="3"/>
        <v>1.289173642</v>
      </c>
      <c r="K11813" s="24" t="str">
        <f t="shared" si="4"/>
        <v>Over Achived</v>
      </c>
    </row>
    <row r="11814" ht="22.5" customHeight="1">
      <c r="A11814" s="18">
        <v>45827.0</v>
      </c>
      <c r="B11814" s="19" t="str">
        <f t="shared" si="1"/>
        <v>Jun</v>
      </c>
      <c r="C11814" s="20" t="s">
        <v>57</v>
      </c>
      <c r="D11814" s="25" t="s">
        <v>62</v>
      </c>
      <c r="E11814" s="19" t="s">
        <v>68</v>
      </c>
      <c r="F11814" s="21">
        <v>2.0</v>
      </c>
      <c r="G11814" s="22">
        <v>36604.0</v>
      </c>
      <c r="H11814" s="15" t="str">
        <f t="shared" si="2"/>
        <v>Base Range</v>
      </c>
      <c r="I11814" s="22">
        <v>33691.0</v>
      </c>
      <c r="J11814" s="23">
        <f t="shared" si="3"/>
        <v>1.08646226</v>
      </c>
      <c r="K11814" s="24" t="str">
        <f t="shared" si="4"/>
        <v>Over Achived</v>
      </c>
    </row>
    <row r="11815" ht="22.5" customHeight="1">
      <c r="A11815" s="18">
        <v>45827.0</v>
      </c>
      <c r="B11815" s="19" t="str">
        <f t="shared" si="1"/>
        <v>Jun</v>
      </c>
      <c r="C11815" s="20" t="s">
        <v>57</v>
      </c>
      <c r="D11815" s="25" t="s">
        <v>62</v>
      </c>
      <c r="E11815" s="19" t="s">
        <v>34</v>
      </c>
      <c r="F11815" s="21">
        <v>3.0</v>
      </c>
      <c r="G11815" s="22">
        <v>77694.0</v>
      </c>
      <c r="H11815" s="15" t="str">
        <f t="shared" si="2"/>
        <v>High Range</v>
      </c>
      <c r="I11815" s="22">
        <v>58468.0</v>
      </c>
      <c r="J11815" s="23">
        <f t="shared" si="3"/>
        <v>1.328829445</v>
      </c>
      <c r="K11815" s="24" t="str">
        <f t="shared" si="4"/>
        <v>Over Achived</v>
      </c>
    </row>
    <row r="11816" ht="22.5" customHeight="1">
      <c r="A11816" s="18">
        <v>45827.0</v>
      </c>
      <c r="B11816" s="19" t="str">
        <f t="shared" si="1"/>
        <v>Jun</v>
      </c>
      <c r="C11816" s="20" t="s">
        <v>57</v>
      </c>
      <c r="D11816" s="19" t="s">
        <v>58</v>
      </c>
      <c r="E11816" s="19" t="s">
        <v>63</v>
      </c>
      <c r="F11816" s="21">
        <v>1.0</v>
      </c>
      <c r="G11816" s="22">
        <v>34717.0</v>
      </c>
      <c r="H11816" s="15" t="str">
        <f t="shared" si="2"/>
        <v>Base Range</v>
      </c>
      <c r="I11816" s="22">
        <v>30916.0</v>
      </c>
      <c r="J11816" s="23">
        <f t="shared" si="3"/>
        <v>1.122946047</v>
      </c>
      <c r="K11816" s="24" t="str">
        <f t="shared" si="4"/>
        <v>Over Achived</v>
      </c>
    </row>
    <row r="11817" ht="22.5" customHeight="1">
      <c r="A11817" s="18">
        <v>45827.0</v>
      </c>
      <c r="B11817" s="19" t="str">
        <f t="shared" si="1"/>
        <v>Jun</v>
      </c>
      <c r="C11817" s="20" t="s">
        <v>92</v>
      </c>
      <c r="D11817" s="19" t="s">
        <v>93</v>
      </c>
      <c r="E11817" s="19" t="s">
        <v>38</v>
      </c>
      <c r="F11817" s="21">
        <v>4.0</v>
      </c>
      <c r="G11817" s="22">
        <v>93118.0</v>
      </c>
      <c r="H11817" s="15" t="str">
        <f t="shared" si="2"/>
        <v>Very High Range</v>
      </c>
      <c r="I11817" s="22">
        <v>109382.0</v>
      </c>
      <c r="J11817" s="23">
        <f t="shared" si="3"/>
        <v>0.8513100876</v>
      </c>
      <c r="K11817" s="24" t="str">
        <f t="shared" si="4"/>
        <v>Target Not Meet</v>
      </c>
    </row>
    <row r="11818" ht="22.5" customHeight="1">
      <c r="A11818" s="18">
        <v>45827.0</v>
      </c>
      <c r="B11818" s="19" t="str">
        <f t="shared" si="1"/>
        <v>Jun</v>
      </c>
      <c r="C11818" s="20" t="s">
        <v>57</v>
      </c>
      <c r="D11818" s="19" t="s">
        <v>71</v>
      </c>
      <c r="E11818" s="19" t="s">
        <v>68</v>
      </c>
      <c r="F11818" s="21">
        <v>1.0</v>
      </c>
      <c r="G11818" s="22">
        <v>35004.0</v>
      </c>
      <c r="H11818" s="15" t="str">
        <f t="shared" si="2"/>
        <v>Base Range</v>
      </c>
      <c r="I11818" s="22">
        <v>37981.0</v>
      </c>
      <c r="J11818" s="23">
        <f t="shared" si="3"/>
        <v>0.9216187041</v>
      </c>
      <c r="K11818" s="24" t="str">
        <f t="shared" si="4"/>
        <v>Target Not Meet</v>
      </c>
    </row>
    <row r="11819" ht="22.5" customHeight="1">
      <c r="A11819" s="18">
        <v>45827.0</v>
      </c>
      <c r="B11819" s="19" t="str">
        <f t="shared" si="1"/>
        <v>Jun</v>
      </c>
      <c r="C11819" s="20" t="s">
        <v>92</v>
      </c>
      <c r="D11819" s="19" t="s">
        <v>98</v>
      </c>
      <c r="E11819" s="19" t="s">
        <v>63</v>
      </c>
      <c r="F11819" s="21">
        <v>5.0</v>
      </c>
      <c r="G11819" s="22">
        <v>145328.0</v>
      </c>
      <c r="H11819" s="15" t="str">
        <f t="shared" si="2"/>
        <v>Very High Range</v>
      </c>
      <c r="I11819" s="22">
        <v>161435.0</v>
      </c>
      <c r="J11819" s="23">
        <f t="shared" si="3"/>
        <v>0.9002260972</v>
      </c>
      <c r="K11819" s="24" t="str">
        <f t="shared" si="4"/>
        <v>Target Not Meet</v>
      </c>
    </row>
    <row r="11820" ht="22.5" customHeight="1">
      <c r="A11820" s="18">
        <v>45827.0</v>
      </c>
      <c r="B11820" s="19" t="str">
        <f t="shared" si="1"/>
        <v>Jun</v>
      </c>
      <c r="C11820" s="20" t="s">
        <v>7</v>
      </c>
      <c r="D11820" s="19" t="s">
        <v>126</v>
      </c>
      <c r="E11820" s="19" t="s">
        <v>23</v>
      </c>
      <c r="F11820" s="21">
        <v>4.0</v>
      </c>
      <c r="G11820" s="22">
        <v>91028.0</v>
      </c>
      <c r="H11820" s="15" t="str">
        <f t="shared" si="2"/>
        <v>Very High Range</v>
      </c>
      <c r="I11820" s="22">
        <v>70460.0</v>
      </c>
      <c r="J11820" s="23">
        <f t="shared" si="3"/>
        <v>1.291910304</v>
      </c>
      <c r="K11820" s="24" t="str">
        <f t="shared" si="4"/>
        <v>Over Achived</v>
      </c>
    </row>
    <row r="11821" ht="22.5" customHeight="1">
      <c r="A11821" s="18">
        <v>45827.0</v>
      </c>
      <c r="B11821" s="19" t="str">
        <f t="shared" si="1"/>
        <v>Jun</v>
      </c>
      <c r="C11821" s="20" t="s">
        <v>7</v>
      </c>
      <c r="D11821" s="19" t="s">
        <v>126</v>
      </c>
      <c r="E11821" s="19" t="s">
        <v>23</v>
      </c>
      <c r="F11821" s="21">
        <v>5.0</v>
      </c>
      <c r="G11821" s="22">
        <v>93357.0</v>
      </c>
      <c r="H11821" s="15" t="str">
        <f t="shared" si="2"/>
        <v>Very High Range</v>
      </c>
      <c r="I11821" s="22">
        <v>74138.0</v>
      </c>
      <c r="J11821" s="23">
        <f t="shared" si="3"/>
        <v>1.259232782</v>
      </c>
      <c r="K11821" s="24" t="str">
        <f t="shared" si="4"/>
        <v>Over Achived</v>
      </c>
    </row>
    <row r="11822" ht="22.5" customHeight="1">
      <c r="A11822" s="18">
        <v>45827.0</v>
      </c>
      <c r="B11822" s="19" t="str">
        <f t="shared" si="1"/>
        <v>Jun</v>
      </c>
      <c r="C11822" s="20" t="s">
        <v>7</v>
      </c>
      <c r="D11822" s="19" t="s">
        <v>126</v>
      </c>
      <c r="E11822" s="19" t="s">
        <v>23</v>
      </c>
      <c r="F11822" s="21">
        <v>3.0</v>
      </c>
      <c r="G11822" s="22">
        <v>92944.0</v>
      </c>
      <c r="H11822" s="15" t="str">
        <f t="shared" si="2"/>
        <v>Very High Range</v>
      </c>
      <c r="I11822" s="22">
        <v>78103.0</v>
      </c>
      <c r="J11822" s="23">
        <f t="shared" si="3"/>
        <v>1.190018309</v>
      </c>
      <c r="K11822" s="24" t="str">
        <f t="shared" si="4"/>
        <v>Over Achived</v>
      </c>
    </row>
    <row r="11823" ht="22.5" customHeight="1">
      <c r="A11823" s="18">
        <v>45827.0</v>
      </c>
      <c r="B11823" s="19" t="str">
        <f t="shared" si="1"/>
        <v>Jun</v>
      </c>
      <c r="C11823" s="20" t="s">
        <v>7</v>
      </c>
      <c r="D11823" s="19" t="s">
        <v>118</v>
      </c>
      <c r="E11823" s="19" t="s">
        <v>38</v>
      </c>
      <c r="F11823" s="21">
        <v>5.0</v>
      </c>
      <c r="G11823" s="22">
        <v>122269.0</v>
      </c>
      <c r="H11823" s="15" t="str">
        <f t="shared" si="2"/>
        <v>Very High Range</v>
      </c>
      <c r="I11823" s="22">
        <v>95598.0</v>
      </c>
      <c r="J11823" s="23">
        <f t="shared" si="3"/>
        <v>1.278991192</v>
      </c>
      <c r="K11823" s="24" t="str">
        <f t="shared" si="4"/>
        <v>Over Achived</v>
      </c>
    </row>
    <row r="11824" ht="22.5" customHeight="1">
      <c r="A11824" s="18">
        <v>45827.0</v>
      </c>
      <c r="B11824" s="19" t="str">
        <f t="shared" si="1"/>
        <v>Jun</v>
      </c>
      <c r="C11824" s="20" t="s">
        <v>7</v>
      </c>
      <c r="D11824" s="19" t="s">
        <v>118</v>
      </c>
      <c r="E11824" s="19" t="s">
        <v>63</v>
      </c>
      <c r="F11824" s="21">
        <v>3.0</v>
      </c>
      <c r="G11824" s="22">
        <v>77434.0</v>
      </c>
      <c r="H11824" s="15" t="str">
        <f t="shared" si="2"/>
        <v>High Range</v>
      </c>
      <c r="I11824" s="22">
        <v>62204.0</v>
      </c>
      <c r="J11824" s="23">
        <f t="shared" si="3"/>
        <v>1.24483956</v>
      </c>
      <c r="K11824" s="24" t="str">
        <f t="shared" si="4"/>
        <v>Over Achived</v>
      </c>
    </row>
    <row r="11825" ht="22.5" customHeight="1">
      <c r="A11825" s="18">
        <v>45827.0</v>
      </c>
      <c r="B11825" s="19" t="str">
        <f t="shared" si="1"/>
        <v>Jun</v>
      </c>
      <c r="C11825" s="20" t="s">
        <v>7</v>
      </c>
      <c r="D11825" s="19" t="s">
        <v>106</v>
      </c>
      <c r="E11825" s="19" t="s">
        <v>34</v>
      </c>
      <c r="F11825" s="21">
        <v>6.0</v>
      </c>
      <c r="G11825" s="22">
        <v>181709.0</v>
      </c>
      <c r="H11825" s="15" t="str">
        <f t="shared" si="2"/>
        <v>Very High Range</v>
      </c>
      <c r="I11825" s="22">
        <v>139170.0</v>
      </c>
      <c r="J11825" s="23">
        <f t="shared" si="3"/>
        <v>1.30566214</v>
      </c>
      <c r="K11825" s="24" t="str">
        <f t="shared" si="4"/>
        <v>Over Achived</v>
      </c>
    </row>
    <row r="11826" ht="22.5" customHeight="1">
      <c r="A11826" s="18">
        <v>45827.0</v>
      </c>
      <c r="B11826" s="19" t="str">
        <f t="shared" si="1"/>
        <v>Jun</v>
      </c>
      <c r="C11826" s="20" t="s">
        <v>7</v>
      </c>
      <c r="D11826" s="19" t="s">
        <v>106</v>
      </c>
      <c r="E11826" s="19" t="s">
        <v>26</v>
      </c>
      <c r="F11826" s="21">
        <v>13.0</v>
      </c>
      <c r="G11826" s="22">
        <v>255404.0</v>
      </c>
      <c r="H11826" s="15" t="str">
        <f t="shared" si="2"/>
        <v>Very High Range</v>
      </c>
      <c r="I11826" s="22">
        <v>178974.0</v>
      </c>
      <c r="J11826" s="23">
        <f t="shared" si="3"/>
        <v>1.427045269</v>
      </c>
      <c r="K11826" s="24" t="str">
        <f t="shared" si="4"/>
        <v>Over Achived</v>
      </c>
    </row>
    <row r="11827" ht="22.5" customHeight="1">
      <c r="A11827" s="18">
        <v>45827.0</v>
      </c>
      <c r="B11827" s="19" t="str">
        <f t="shared" si="1"/>
        <v>Jun</v>
      </c>
      <c r="C11827" s="20" t="s">
        <v>7</v>
      </c>
      <c r="D11827" s="19" t="s">
        <v>106</v>
      </c>
      <c r="E11827" s="19" t="s">
        <v>23</v>
      </c>
      <c r="F11827" s="21">
        <v>4.0</v>
      </c>
      <c r="G11827" s="22">
        <v>109996.0</v>
      </c>
      <c r="H11827" s="15" t="str">
        <f t="shared" si="2"/>
        <v>Very High Range</v>
      </c>
      <c r="I11827" s="22">
        <v>90203.0</v>
      </c>
      <c r="J11827" s="23">
        <f t="shared" si="3"/>
        <v>1.219427292</v>
      </c>
      <c r="K11827" s="24" t="str">
        <f t="shared" si="4"/>
        <v>Over Achived</v>
      </c>
    </row>
    <row r="11828" ht="22.5" customHeight="1">
      <c r="A11828" s="18">
        <v>45827.0</v>
      </c>
      <c r="B11828" s="19" t="str">
        <f t="shared" si="1"/>
        <v>Jun</v>
      </c>
      <c r="C11828" s="20" t="s">
        <v>7</v>
      </c>
      <c r="D11828" s="19" t="s">
        <v>106</v>
      </c>
      <c r="E11828" s="19" t="s">
        <v>19</v>
      </c>
      <c r="F11828" s="21">
        <v>5.0</v>
      </c>
      <c r="G11828" s="22">
        <v>114513.0</v>
      </c>
      <c r="H11828" s="15" t="str">
        <f t="shared" si="2"/>
        <v>Very High Range</v>
      </c>
      <c r="I11828" s="22">
        <v>105334.0</v>
      </c>
      <c r="J11828" s="23">
        <f t="shared" si="3"/>
        <v>1.087141854</v>
      </c>
      <c r="K11828" s="24" t="str">
        <f t="shared" si="4"/>
        <v>Over Achived</v>
      </c>
    </row>
    <row r="11829" ht="22.5" customHeight="1">
      <c r="A11829" s="18">
        <v>45827.0</v>
      </c>
      <c r="B11829" s="19" t="str">
        <f t="shared" si="1"/>
        <v>Jun</v>
      </c>
      <c r="C11829" s="20" t="s">
        <v>7</v>
      </c>
      <c r="D11829" s="19" t="s">
        <v>106</v>
      </c>
      <c r="E11829" s="19" t="s">
        <v>9</v>
      </c>
      <c r="F11829" s="21">
        <v>9.0</v>
      </c>
      <c r="G11829" s="22">
        <v>179829.0</v>
      </c>
      <c r="H11829" s="15" t="str">
        <f t="shared" si="2"/>
        <v>Very High Range</v>
      </c>
      <c r="I11829" s="22">
        <v>158778.0</v>
      </c>
      <c r="J11829" s="23">
        <f t="shared" si="3"/>
        <v>1.13258134</v>
      </c>
      <c r="K11829" s="24" t="str">
        <f t="shared" si="4"/>
        <v>Over Achived</v>
      </c>
    </row>
    <row r="11830" ht="22.5" customHeight="1">
      <c r="A11830" s="18">
        <v>45827.0</v>
      </c>
      <c r="B11830" s="19" t="str">
        <f t="shared" si="1"/>
        <v>Jun</v>
      </c>
      <c r="C11830" s="20" t="s">
        <v>7</v>
      </c>
      <c r="D11830" s="19" t="s">
        <v>8</v>
      </c>
      <c r="E11830" s="19" t="s">
        <v>26</v>
      </c>
      <c r="F11830" s="21">
        <v>9.0</v>
      </c>
      <c r="G11830" s="22">
        <v>314394.0</v>
      </c>
      <c r="H11830" s="15" t="str">
        <f t="shared" si="2"/>
        <v>Very High Range</v>
      </c>
      <c r="I11830" s="22">
        <v>240158.0</v>
      </c>
      <c r="J11830" s="23">
        <f t="shared" si="3"/>
        <v>1.309113167</v>
      </c>
      <c r="K11830" s="24" t="str">
        <f t="shared" si="4"/>
        <v>Over Achived</v>
      </c>
    </row>
    <row r="11831" ht="22.5" customHeight="1">
      <c r="A11831" s="18">
        <v>45827.0</v>
      </c>
      <c r="B11831" s="19" t="str">
        <f t="shared" si="1"/>
        <v>Jun</v>
      </c>
      <c r="C11831" s="20" t="s">
        <v>7</v>
      </c>
      <c r="D11831" s="19" t="s">
        <v>8</v>
      </c>
      <c r="E11831" s="19" t="s">
        <v>38</v>
      </c>
      <c r="F11831" s="21">
        <v>6.0</v>
      </c>
      <c r="G11831" s="22">
        <v>140696.0</v>
      </c>
      <c r="H11831" s="15" t="str">
        <f t="shared" si="2"/>
        <v>Very High Range</v>
      </c>
      <c r="I11831" s="22">
        <v>114389.0</v>
      </c>
      <c r="J11831" s="23">
        <f t="shared" si="3"/>
        <v>1.229978407</v>
      </c>
      <c r="K11831" s="24" t="str">
        <f t="shared" si="4"/>
        <v>Over Achived</v>
      </c>
    </row>
    <row r="11832" ht="22.5" customHeight="1">
      <c r="A11832" s="18">
        <v>45827.0</v>
      </c>
      <c r="B11832" s="19" t="str">
        <f t="shared" si="1"/>
        <v>Jun</v>
      </c>
      <c r="C11832" s="20" t="s">
        <v>7</v>
      </c>
      <c r="D11832" s="19" t="s">
        <v>8</v>
      </c>
      <c r="E11832" s="19" t="s">
        <v>19</v>
      </c>
      <c r="F11832" s="21">
        <v>5.0</v>
      </c>
      <c r="G11832" s="22">
        <v>109421.0</v>
      </c>
      <c r="H11832" s="15" t="str">
        <f t="shared" si="2"/>
        <v>Very High Range</v>
      </c>
      <c r="I11832" s="22">
        <v>77325.0</v>
      </c>
      <c r="J11832" s="23">
        <f t="shared" si="3"/>
        <v>1.415079211</v>
      </c>
      <c r="K11832" s="24" t="str">
        <f t="shared" si="4"/>
        <v>Over Achived</v>
      </c>
    </row>
    <row r="11833" ht="22.5" customHeight="1">
      <c r="A11833" s="18">
        <v>45827.0</v>
      </c>
      <c r="B11833" s="19" t="str">
        <f t="shared" si="1"/>
        <v>Jun</v>
      </c>
      <c r="C11833" s="20" t="s">
        <v>7</v>
      </c>
      <c r="D11833" s="19" t="s">
        <v>8</v>
      </c>
      <c r="E11833" s="19" t="s">
        <v>9</v>
      </c>
      <c r="F11833" s="21">
        <v>6.0</v>
      </c>
      <c r="G11833" s="22">
        <v>187480.0</v>
      </c>
      <c r="H11833" s="15" t="str">
        <f t="shared" si="2"/>
        <v>Very High Range</v>
      </c>
      <c r="I11833" s="22">
        <v>166096.0</v>
      </c>
      <c r="J11833" s="23">
        <f t="shared" si="3"/>
        <v>1.128744822</v>
      </c>
      <c r="K11833" s="24" t="str">
        <f t="shared" si="4"/>
        <v>Over Achived</v>
      </c>
    </row>
    <row r="11834" ht="22.5" customHeight="1">
      <c r="A11834" s="18">
        <v>45827.0</v>
      </c>
      <c r="B11834" s="19" t="str">
        <f t="shared" si="1"/>
        <v>Jun</v>
      </c>
      <c r="C11834" s="20" t="s">
        <v>92</v>
      </c>
      <c r="D11834" s="19" t="s">
        <v>93</v>
      </c>
      <c r="E11834" s="19" t="s">
        <v>68</v>
      </c>
      <c r="F11834" s="21">
        <v>2.0</v>
      </c>
      <c r="G11834" s="22">
        <v>60752.0</v>
      </c>
      <c r="H11834" s="15" t="str">
        <f t="shared" si="2"/>
        <v>Medium Range</v>
      </c>
      <c r="I11834" s="22">
        <v>71926.0</v>
      </c>
      <c r="J11834" s="23">
        <f t="shared" si="3"/>
        <v>0.844645886</v>
      </c>
      <c r="K11834" s="24" t="str">
        <f t="shared" si="4"/>
        <v>Target Not Meet</v>
      </c>
    </row>
    <row r="11835" ht="22.5" customHeight="1">
      <c r="A11835" s="18">
        <v>45827.0</v>
      </c>
      <c r="B11835" s="19" t="str">
        <f t="shared" si="1"/>
        <v>Jun</v>
      </c>
      <c r="C11835" s="20" t="s">
        <v>7</v>
      </c>
      <c r="D11835" s="19" t="s">
        <v>126</v>
      </c>
      <c r="E11835" s="19" t="s">
        <v>19</v>
      </c>
      <c r="F11835" s="21">
        <v>5.0</v>
      </c>
      <c r="G11835" s="22">
        <v>122374.0</v>
      </c>
      <c r="H11835" s="15" t="str">
        <f t="shared" si="2"/>
        <v>Very High Range</v>
      </c>
      <c r="I11835" s="22">
        <v>92706.0</v>
      </c>
      <c r="J11835" s="23">
        <f t="shared" si="3"/>
        <v>1.320022437</v>
      </c>
      <c r="K11835" s="24" t="str">
        <f t="shared" si="4"/>
        <v>Over Achived</v>
      </c>
    </row>
    <row r="11836" ht="22.5" customHeight="1">
      <c r="A11836" s="18">
        <v>45827.0</v>
      </c>
      <c r="B11836" s="19" t="str">
        <f t="shared" si="1"/>
        <v>Jun</v>
      </c>
      <c r="C11836" s="20" t="s">
        <v>7</v>
      </c>
      <c r="D11836" s="19" t="s">
        <v>126</v>
      </c>
      <c r="E11836" s="19" t="s">
        <v>34</v>
      </c>
      <c r="F11836" s="21">
        <v>7.0</v>
      </c>
      <c r="G11836" s="22">
        <v>206735.0</v>
      </c>
      <c r="H11836" s="15" t="str">
        <f t="shared" si="2"/>
        <v>Very High Range</v>
      </c>
      <c r="I11836" s="22">
        <v>156882.0</v>
      </c>
      <c r="J11836" s="23">
        <f t="shared" si="3"/>
        <v>1.317773868</v>
      </c>
      <c r="K11836" s="24" t="str">
        <f t="shared" si="4"/>
        <v>Over Achived</v>
      </c>
    </row>
    <row r="11837" ht="22.5" customHeight="1">
      <c r="A11837" s="18">
        <v>45827.0</v>
      </c>
      <c r="B11837" s="19" t="str">
        <f t="shared" si="1"/>
        <v>Jun</v>
      </c>
      <c r="C11837" s="20" t="s">
        <v>7</v>
      </c>
      <c r="D11837" s="19" t="s">
        <v>8</v>
      </c>
      <c r="E11837" s="19" t="s">
        <v>19</v>
      </c>
      <c r="F11837" s="21">
        <v>4.0</v>
      </c>
      <c r="G11837" s="22">
        <v>113135.0</v>
      </c>
      <c r="H11837" s="15" t="str">
        <f t="shared" si="2"/>
        <v>Very High Range</v>
      </c>
      <c r="I11837" s="22">
        <v>99491.0</v>
      </c>
      <c r="J11837" s="23">
        <f t="shared" si="3"/>
        <v>1.137138033</v>
      </c>
      <c r="K11837" s="24" t="str">
        <f t="shared" si="4"/>
        <v>Over Achived</v>
      </c>
    </row>
    <row r="11838" ht="22.5" customHeight="1">
      <c r="A11838" s="18">
        <v>45827.0</v>
      </c>
      <c r="B11838" s="19" t="str">
        <f t="shared" si="1"/>
        <v>Jun</v>
      </c>
      <c r="C11838" s="20" t="s">
        <v>7</v>
      </c>
      <c r="D11838" s="19" t="s">
        <v>131</v>
      </c>
      <c r="E11838" s="19" t="s">
        <v>38</v>
      </c>
      <c r="F11838" s="21">
        <v>4.0</v>
      </c>
      <c r="G11838" s="22">
        <v>145689.0</v>
      </c>
      <c r="H11838" s="15" t="str">
        <f t="shared" si="2"/>
        <v>Very High Range</v>
      </c>
      <c r="I11838" s="22">
        <v>120349.0</v>
      </c>
      <c r="J11838" s="23">
        <f t="shared" si="3"/>
        <v>1.210554305</v>
      </c>
      <c r="K11838" s="24" t="str">
        <f t="shared" si="4"/>
        <v>Over Achived</v>
      </c>
    </row>
    <row r="11839" ht="22.5" customHeight="1">
      <c r="A11839" s="18">
        <v>45827.0</v>
      </c>
      <c r="B11839" s="19" t="str">
        <f t="shared" si="1"/>
        <v>Jun</v>
      </c>
      <c r="C11839" s="20" t="s">
        <v>92</v>
      </c>
      <c r="D11839" s="19" t="s">
        <v>98</v>
      </c>
      <c r="E11839" s="19" t="s">
        <v>34</v>
      </c>
      <c r="F11839" s="21">
        <v>6.0</v>
      </c>
      <c r="G11839" s="22">
        <v>125362.0</v>
      </c>
      <c r="H11839" s="15" t="str">
        <f t="shared" si="2"/>
        <v>Very High Range</v>
      </c>
      <c r="I11839" s="22">
        <v>155746.0</v>
      </c>
      <c r="J11839" s="23">
        <f t="shared" si="3"/>
        <v>0.8049131278</v>
      </c>
      <c r="K11839" s="24" t="str">
        <f t="shared" si="4"/>
        <v>Target Not Meet</v>
      </c>
    </row>
    <row r="11840" ht="22.5" customHeight="1">
      <c r="A11840" s="18">
        <v>45827.0</v>
      </c>
      <c r="B11840" s="19" t="str">
        <f t="shared" si="1"/>
        <v>Jun</v>
      </c>
      <c r="C11840" s="20" t="s">
        <v>92</v>
      </c>
      <c r="D11840" s="19" t="s">
        <v>144</v>
      </c>
      <c r="E11840" s="19" t="s">
        <v>68</v>
      </c>
      <c r="F11840" s="21">
        <v>2.0</v>
      </c>
      <c r="G11840" s="22">
        <v>65811.0</v>
      </c>
      <c r="H11840" s="15" t="str">
        <f t="shared" si="2"/>
        <v>Medium Range</v>
      </c>
      <c r="I11840" s="22">
        <v>52249.0</v>
      </c>
      <c r="J11840" s="23">
        <f t="shared" si="3"/>
        <v>1.259564776</v>
      </c>
      <c r="K11840" s="24" t="str">
        <f t="shared" si="4"/>
        <v>Over Achived</v>
      </c>
    </row>
    <row r="11841" ht="22.5" customHeight="1">
      <c r="A11841" s="18">
        <v>45827.0</v>
      </c>
      <c r="B11841" s="19" t="str">
        <f t="shared" si="1"/>
        <v>Jun</v>
      </c>
      <c r="C11841" s="20" t="s">
        <v>92</v>
      </c>
      <c r="D11841" s="19" t="s">
        <v>144</v>
      </c>
      <c r="E11841" s="19" t="s">
        <v>26</v>
      </c>
      <c r="F11841" s="21">
        <v>5.0</v>
      </c>
      <c r="G11841" s="22">
        <v>108744.0</v>
      </c>
      <c r="H11841" s="15" t="str">
        <f t="shared" si="2"/>
        <v>Very High Range</v>
      </c>
      <c r="I11841" s="22">
        <v>88401.0</v>
      </c>
      <c r="J11841" s="23">
        <f t="shared" si="3"/>
        <v>1.230121831</v>
      </c>
      <c r="K11841" s="24" t="str">
        <f t="shared" si="4"/>
        <v>Over Achived</v>
      </c>
    </row>
    <row r="11842" ht="22.5" customHeight="1">
      <c r="A11842" s="18">
        <v>45827.0</v>
      </c>
      <c r="B11842" s="19" t="str">
        <f t="shared" si="1"/>
        <v>Jun</v>
      </c>
      <c r="C11842" s="20" t="s">
        <v>92</v>
      </c>
      <c r="D11842" s="19" t="s">
        <v>144</v>
      </c>
      <c r="E11842" s="19" t="s">
        <v>68</v>
      </c>
      <c r="F11842" s="21">
        <v>2.0</v>
      </c>
      <c r="G11842" s="22">
        <v>62034.0</v>
      </c>
      <c r="H11842" s="15" t="str">
        <f t="shared" si="2"/>
        <v>Medium Range</v>
      </c>
      <c r="I11842" s="22">
        <v>46004.0</v>
      </c>
      <c r="J11842" s="23">
        <f t="shared" si="3"/>
        <v>1.348447961</v>
      </c>
      <c r="K11842" s="24" t="str">
        <f t="shared" si="4"/>
        <v>Over Achived</v>
      </c>
    </row>
    <row r="11843" ht="22.5" customHeight="1">
      <c r="A11843" s="18">
        <v>45827.0</v>
      </c>
      <c r="B11843" s="19" t="str">
        <f t="shared" si="1"/>
        <v>Jun</v>
      </c>
      <c r="C11843" s="20" t="s">
        <v>7</v>
      </c>
      <c r="D11843" s="19" t="s">
        <v>131</v>
      </c>
      <c r="E11843" s="19" t="s">
        <v>26</v>
      </c>
      <c r="F11843" s="21">
        <v>9.0</v>
      </c>
      <c r="G11843" s="22">
        <v>299116.0</v>
      </c>
      <c r="H11843" s="15" t="str">
        <f t="shared" si="2"/>
        <v>Very High Range</v>
      </c>
      <c r="I11843" s="22">
        <v>241715.0</v>
      </c>
      <c r="J11843" s="23">
        <f t="shared" si="3"/>
        <v>1.237473885</v>
      </c>
      <c r="K11843" s="24" t="str">
        <f t="shared" si="4"/>
        <v>Over Achived</v>
      </c>
    </row>
    <row r="11844" ht="22.5" customHeight="1">
      <c r="A11844" s="18">
        <v>45827.0</v>
      </c>
      <c r="B11844" s="19" t="str">
        <f t="shared" si="1"/>
        <v>Jun</v>
      </c>
      <c r="C11844" s="20" t="s">
        <v>92</v>
      </c>
      <c r="D11844" s="25" t="s">
        <v>149</v>
      </c>
      <c r="E11844" s="19" t="s">
        <v>9</v>
      </c>
      <c r="F11844" s="21">
        <v>6.0</v>
      </c>
      <c r="G11844" s="22">
        <v>151843.0</v>
      </c>
      <c r="H11844" s="15" t="str">
        <f t="shared" si="2"/>
        <v>Very High Range</v>
      </c>
      <c r="I11844" s="22">
        <v>131267.0</v>
      </c>
      <c r="J11844" s="23">
        <f t="shared" si="3"/>
        <v>1.156749221</v>
      </c>
      <c r="K11844" s="24" t="str">
        <f t="shared" si="4"/>
        <v>Over Achived</v>
      </c>
    </row>
    <row r="11845" ht="22.5" customHeight="1">
      <c r="A11845" s="18">
        <v>45827.0</v>
      </c>
      <c r="B11845" s="19" t="str">
        <f t="shared" si="1"/>
        <v>Jun</v>
      </c>
      <c r="C11845" s="20" t="s">
        <v>92</v>
      </c>
      <c r="D11845" s="25" t="s">
        <v>149</v>
      </c>
      <c r="E11845" s="19" t="s">
        <v>34</v>
      </c>
      <c r="F11845" s="21">
        <v>5.0</v>
      </c>
      <c r="G11845" s="22">
        <v>162252.0</v>
      </c>
      <c r="H11845" s="15" t="str">
        <f t="shared" si="2"/>
        <v>Very High Range</v>
      </c>
      <c r="I11845" s="22">
        <v>131721.0</v>
      </c>
      <c r="J11845" s="23">
        <f t="shared" si="3"/>
        <v>1.231785365</v>
      </c>
      <c r="K11845" s="24" t="str">
        <f t="shared" si="4"/>
        <v>Over Achived</v>
      </c>
    </row>
    <row r="11846" ht="22.5" customHeight="1">
      <c r="A11846" s="18">
        <v>45827.0</v>
      </c>
      <c r="B11846" s="19" t="str">
        <f t="shared" si="1"/>
        <v>Jun</v>
      </c>
      <c r="C11846" s="20" t="s">
        <v>92</v>
      </c>
      <c r="D11846" s="25" t="s">
        <v>149</v>
      </c>
      <c r="E11846" s="19" t="s">
        <v>63</v>
      </c>
      <c r="F11846" s="21">
        <v>1.0</v>
      </c>
      <c r="G11846" s="22">
        <v>28214.0</v>
      </c>
      <c r="H11846" s="15" t="str">
        <f t="shared" si="2"/>
        <v>Base Range</v>
      </c>
      <c r="I11846" s="22">
        <v>26310.0</v>
      </c>
      <c r="J11846" s="23">
        <f t="shared" si="3"/>
        <v>1.072367921</v>
      </c>
      <c r="K11846" s="24" t="str">
        <f t="shared" si="4"/>
        <v>Over Achived</v>
      </c>
    </row>
    <row r="11847" ht="22.5" customHeight="1">
      <c r="A11847" s="18">
        <v>45827.0</v>
      </c>
      <c r="B11847" s="19" t="str">
        <f t="shared" si="1"/>
        <v>Jun</v>
      </c>
      <c r="C11847" s="20" t="s">
        <v>92</v>
      </c>
      <c r="D11847" s="25" t="s">
        <v>149</v>
      </c>
      <c r="E11847" s="19" t="s">
        <v>38</v>
      </c>
      <c r="F11847" s="21">
        <v>3.0</v>
      </c>
      <c r="G11847" s="22">
        <v>89866.0</v>
      </c>
      <c r="H11847" s="15" t="str">
        <f t="shared" si="2"/>
        <v>High Range</v>
      </c>
      <c r="I11847" s="22">
        <v>83234.0</v>
      </c>
      <c r="J11847" s="23">
        <f t="shared" si="3"/>
        <v>1.079678977</v>
      </c>
      <c r="K11847" s="24" t="str">
        <f t="shared" si="4"/>
        <v>Over Achived</v>
      </c>
    </row>
    <row r="11848" ht="22.5" customHeight="1">
      <c r="A11848" s="18">
        <v>45827.0</v>
      </c>
      <c r="B11848" s="19" t="str">
        <f t="shared" si="1"/>
        <v>Jun</v>
      </c>
      <c r="C11848" s="20" t="s">
        <v>92</v>
      </c>
      <c r="D11848" s="19" t="s">
        <v>158</v>
      </c>
      <c r="E11848" s="19" t="s">
        <v>68</v>
      </c>
      <c r="F11848" s="21">
        <v>3.0</v>
      </c>
      <c r="G11848" s="22">
        <v>73727.0</v>
      </c>
      <c r="H11848" s="15" t="str">
        <f t="shared" si="2"/>
        <v>High Range</v>
      </c>
      <c r="I11848" s="22">
        <v>59319.0</v>
      </c>
      <c r="J11848" s="23">
        <f t="shared" si="3"/>
        <v>1.242890136</v>
      </c>
      <c r="K11848" s="24" t="str">
        <f t="shared" si="4"/>
        <v>Over Achived</v>
      </c>
    </row>
    <row r="11849" ht="22.5" customHeight="1">
      <c r="A11849" s="18">
        <v>45827.0</v>
      </c>
      <c r="B11849" s="19" t="str">
        <f t="shared" si="1"/>
        <v>Jun</v>
      </c>
      <c r="C11849" s="20" t="s">
        <v>92</v>
      </c>
      <c r="D11849" s="19" t="s">
        <v>158</v>
      </c>
      <c r="E11849" s="19" t="s">
        <v>9</v>
      </c>
      <c r="F11849" s="21">
        <v>6.0</v>
      </c>
      <c r="G11849" s="22">
        <v>163074.0</v>
      </c>
      <c r="H11849" s="15" t="str">
        <f t="shared" si="2"/>
        <v>Very High Range</v>
      </c>
      <c r="I11849" s="22">
        <v>124229.0</v>
      </c>
      <c r="J11849" s="23">
        <f t="shared" si="3"/>
        <v>1.312688664</v>
      </c>
      <c r="K11849" s="24" t="str">
        <f t="shared" si="4"/>
        <v>Over Achived</v>
      </c>
    </row>
    <row r="11850" ht="22.5" customHeight="1">
      <c r="A11850" s="18">
        <v>45827.0</v>
      </c>
      <c r="B11850" s="19" t="str">
        <f t="shared" si="1"/>
        <v>Jun</v>
      </c>
      <c r="C11850" s="20" t="s">
        <v>92</v>
      </c>
      <c r="D11850" s="19" t="s">
        <v>158</v>
      </c>
      <c r="E11850" s="19" t="s">
        <v>23</v>
      </c>
      <c r="F11850" s="21">
        <v>3.0</v>
      </c>
      <c r="G11850" s="22">
        <v>71715.0</v>
      </c>
      <c r="H11850" s="15" t="str">
        <f t="shared" si="2"/>
        <v>High Range</v>
      </c>
      <c r="I11850" s="22">
        <v>56885.0</v>
      </c>
      <c r="J11850" s="23">
        <f t="shared" si="3"/>
        <v>1.260701415</v>
      </c>
      <c r="K11850" s="24" t="str">
        <f t="shared" si="4"/>
        <v>Over Achived</v>
      </c>
    </row>
    <row r="11851" ht="22.5" customHeight="1">
      <c r="A11851" s="18">
        <v>45827.0</v>
      </c>
      <c r="B11851" s="19" t="str">
        <f t="shared" si="1"/>
        <v>Jun</v>
      </c>
      <c r="C11851" s="20" t="s">
        <v>92</v>
      </c>
      <c r="D11851" s="19" t="s">
        <v>158</v>
      </c>
      <c r="E11851" s="19" t="s">
        <v>34</v>
      </c>
      <c r="F11851" s="21">
        <v>6.0</v>
      </c>
      <c r="G11851" s="22">
        <v>129827.0</v>
      </c>
      <c r="H11851" s="15" t="str">
        <f t="shared" si="2"/>
        <v>Very High Range</v>
      </c>
      <c r="I11851" s="22">
        <v>106607.0</v>
      </c>
      <c r="J11851" s="23">
        <f t="shared" si="3"/>
        <v>1.217809337</v>
      </c>
      <c r="K11851" s="24" t="str">
        <f t="shared" si="4"/>
        <v>Over Achived</v>
      </c>
    </row>
    <row r="11852" ht="22.5" customHeight="1">
      <c r="A11852" s="18">
        <v>45827.0</v>
      </c>
      <c r="B11852" s="19" t="str">
        <f t="shared" si="1"/>
        <v>Jun</v>
      </c>
      <c r="C11852" s="20" t="s">
        <v>7</v>
      </c>
      <c r="D11852" s="19" t="s">
        <v>131</v>
      </c>
      <c r="E11852" s="19" t="s">
        <v>23</v>
      </c>
      <c r="F11852" s="21">
        <v>5.0</v>
      </c>
      <c r="G11852" s="22">
        <v>106309.0</v>
      </c>
      <c r="H11852" s="15" t="str">
        <f t="shared" si="2"/>
        <v>Very High Range</v>
      </c>
      <c r="I11852" s="22">
        <v>88580.0</v>
      </c>
      <c r="J11852" s="23">
        <f t="shared" si="3"/>
        <v>1.20014676</v>
      </c>
      <c r="K11852" s="24" t="str">
        <f t="shared" si="4"/>
        <v>Over Achived</v>
      </c>
    </row>
    <row r="11853" ht="22.5" customHeight="1">
      <c r="A11853" s="18">
        <v>45827.0</v>
      </c>
      <c r="B11853" s="19" t="str">
        <f t="shared" si="1"/>
        <v>Jun</v>
      </c>
      <c r="C11853" s="20" t="s">
        <v>7</v>
      </c>
      <c r="D11853" s="19" t="s">
        <v>131</v>
      </c>
      <c r="E11853" s="19" t="s">
        <v>26</v>
      </c>
      <c r="F11853" s="21">
        <v>10.0</v>
      </c>
      <c r="G11853" s="22">
        <v>289212.0</v>
      </c>
      <c r="H11853" s="15" t="str">
        <f t="shared" si="2"/>
        <v>Very High Range</v>
      </c>
      <c r="I11853" s="22">
        <v>268533.0</v>
      </c>
      <c r="J11853" s="23">
        <f t="shared" si="3"/>
        <v>1.077007295</v>
      </c>
      <c r="K11853" s="24" t="str">
        <f t="shared" si="4"/>
        <v>Over Achived</v>
      </c>
    </row>
    <row r="11854" ht="22.5" customHeight="1">
      <c r="A11854" s="18">
        <v>45827.0</v>
      </c>
      <c r="B11854" s="19" t="str">
        <f t="shared" si="1"/>
        <v>Jun</v>
      </c>
      <c r="C11854" s="20" t="s">
        <v>92</v>
      </c>
      <c r="D11854" s="25" t="s">
        <v>149</v>
      </c>
      <c r="E11854" s="19" t="s">
        <v>63</v>
      </c>
      <c r="F11854" s="21">
        <v>1.0</v>
      </c>
      <c r="G11854" s="22">
        <v>31261.0</v>
      </c>
      <c r="H11854" s="15" t="str">
        <f t="shared" si="2"/>
        <v>Base Range</v>
      </c>
      <c r="I11854" s="22">
        <v>27650.0</v>
      </c>
      <c r="J11854" s="23">
        <f t="shared" si="3"/>
        <v>1.130596745</v>
      </c>
      <c r="K11854" s="24" t="str">
        <f t="shared" si="4"/>
        <v>Over Achived</v>
      </c>
    </row>
    <row r="11855" ht="22.5" customHeight="1">
      <c r="A11855" s="18">
        <v>45828.0</v>
      </c>
      <c r="B11855" s="19" t="str">
        <f t="shared" si="1"/>
        <v>Jun</v>
      </c>
      <c r="C11855" s="20" t="s">
        <v>13</v>
      </c>
      <c r="D11855" s="19" t="s">
        <v>169</v>
      </c>
      <c r="E11855" s="19" t="s">
        <v>19</v>
      </c>
      <c r="F11855" s="21">
        <v>2.0</v>
      </c>
      <c r="G11855" s="22">
        <v>52869.0</v>
      </c>
      <c r="H11855" s="15" t="str">
        <f t="shared" si="2"/>
        <v>Medium Range</v>
      </c>
      <c r="I11855" s="22">
        <v>59609.0</v>
      </c>
      <c r="J11855" s="23">
        <f t="shared" si="3"/>
        <v>0.886929826</v>
      </c>
      <c r="K11855" s="24" t="str">
        <f t="shared" si="4"/>
        <v>Target Not Meet</v>
      </c>
    </row>
    <row r="11856" ht="22.5" customHeight="1">
      <c r="A11856" s="18">
        <v>45828.0</v>
      </c>
      <c r="B11856" s="19" t="str">
        <f t="shared" si="1"/>
        <v>Jun</v>
      </c>
      <c r="C11856" s="20" t="s">
        <v>13</v>
      </c>
      <c r="D11856" s="19" t="s">
        <v>169</v>
      </c>
      <c r="E11856" s="19" t="s">
        <v>63</v>
      </c>
      <c r="F11856" s="21">
        <v>4.0</v>
      </c>
      <c r="G11856" s="22">
        <v>101992.0</v>
      </c>
      <c r="H11856" s="15" t="str">
        <f t="shared" si="2"/>
        <v>Very High Range</v>
      </c>
      <c r="I11856" s="22">
        <v>109426.0</v>
      </c>
      <c r="J11856" s="23">
        <f t="shared" si="3"/>
        <v>0.9320636777</v>
      </c>
      <c r="K11856" s="24" t="str">
        <f t="shared" si="4"/>
        <v>Target Not Meet</v>
      </c>
    </row>
    <row r="11857" ht="22.5" customHeight="1">
      <c r="A11857" s="18">
        <v>45828.0</v>
      </c>
      <c r="B11857" s="19" t="str">
        <f t="shared" si="1"/>
        <v>Jun</v>
      </c>
      <c r="C11857" s="20" t="s">
        <v>13</v>
      </c>
      <c r="D11857" s="19" t="s">
        <v>169</v>
      </c>
      <c r="E11857" s="19" t="s">
        <v>68</v>
      </c>
      <c r="F11857" s="21">
        <v>2.0</v>
      </c>
      <c r="G11857" s="22">
        <v>42014.0</v>
      </c>
      <c r="H11857" s="15" t="str">
        <f t="shared" si="2"/>
        <v>Base Range</v>
      </c>
      <c r="I11857" s="22">
        <v>49126.0</v>
      </c>
      <c r="J11857" s="23">
        <f t="shared" si="3"/>
        <v>0.8552294101</v>
      </c>
      <c r="K11857" s="24" t="str">
        <f t="shared" si="4"/>
        <v>Target Not Meet</v>
      </c>
    </row>
    <row r="11858" ht="22.5" customHeight="1">
      <c r="A11858" s="18">
        <v>45828.0</v>
      </c>
      <c r="B11858" s="19" t="str">
        <f t="shared" si="1"/>
        <v>Jun</v>
      </c>
      <c r="C11858" s="20" t="s">
        <v>13</v>
      </c>
      <c r="D11858" s="19" t="s">
        <v>169</v>
      </c>
      <c r="E11858" s="19" t="s">
        <v>23</v>
      </c>
      <c r="F11858" s="21">
        <v>2.0</v>
      </c>
      <c r="G11858" s="22">
        <v>50642.0</v>
      </c>
      <c r="H11858" s="15" t="str">
        <f t="shared" si="2"/>
        <v>Medium Range</v>
      </c>
      <c r="I11858" s="22">
        <v>55868.0</v>
      </c>
      <c r="J11858" s="23">
        <f t="shared" si="3"/>
        <v>0.9064580798</v>
      </c>
      <c r="K11858" s="24" t="str">
        <f t="shared" si="4"/>
        <v>Target Not Meet</v>
      </c>
    </row>
    <row r="11859" ht="22.5" customHeight="1">
      <c r="A11859" s="18">
        <v>45828.0</v>
      </c>
      <c r="B11859" s="19" t="str">
        <f t="shared" si="1"/>
        <v>Jun</v>
      </c>
      <c r="C11859" s="20" t="s">
        <v>13</v>
      </c>
      <c r="D11859" s="19" t="s">
        <v>37</v>
      </c>
      <c r="E11859" s="19" t="s">
        <v>34</v>
      </c>
      <c r="F11859" s="21">
        <v>4.0</v>
      </c>
      <c r="G11859" s="22">
        <v>94913.0</v>
      </c>
      <c r="H11859" s="15" t="str">
        <f t="shared" si="2"/>
        <v>Very High Range</v>
      </c>
      <c r="I11859" s="22">
        <v>108704.0</v>
      </c>
      <c r="J11859" s="23">
        <f t="shared" si="3"/>
        <v>0.8731325434</v>
      </c>
      <c r="K11859" s="24" t="str">
        <f t="shared" si="4"/>
        <v>Target Not Meet</v>
      </c>
    </row>
    <row r="11860" ht="22.5" customHeight="1">
      <c r="A11860" s="18">
        <v>45828.0</v>
      </c>
      <c r="B11860" s="19" t="str">
        <f t="shared" si="1"/>
        <v>Jun</v>
      </c>
      <c r="C11860" s="20" t="s">
        <v>13</v>
      </c>
      <c r="D11860" s="19" t="s">
        <v>37</v>
      </c>
      <c r="E11860" s="19" t="s">
        <v>19</v>
      </c>
      <c r="F11860" s="21">
        <v>3.0</v>
      </c>
      <c r="G11860" s="22">
        <v>55093.0</v>
      </c>
      <c r="H11860" s="15" t="str">
        <f t="shared" si="2"/>
        <v>Medium Range</v>
      </c>
      <c r="I11860" s="22">
        <v>60550.0</v>
      </c>
      <c r="J11860" s="23">
        <f t="shared" si="3"/>
        <v>0.9098761354</v>
      </c>
      <c r="K11860" s="24" t="str">
        <f t="shared" si="4"/>
        <v>Target Not Meet</v>
      </c>
    </row>
    <row r="11861" ht="22.5" customHeight="1">
      <c r="A11861" s="18">
        <v>45828.0</v>
      </c>
      <c r="B11861" s="19" t="str">
        <f t="shared" si="1"/>
        <v>Jun</v>
      </c>
      <c r="C11861" s="20" t="s">
        <v>13</v>
      </c>
      <c r="D11861" s="19" t="s">
        <v>18</v>
      </c>
      <c r="E11861" s="19" t="s">
        <v>34</v>
      </c>
      <c r="F11861" s="21">
        <v>3.0</v>
      </c>
      <c r="G11861" s="22">
        <v>106101.0</v>
      </c>
      <c r="H11861" s="15" t="str">
        <f t="shared" si="2"/>
        <v>Very High Range</v>
      </c>
      <c r="I11861" s="22">
        <v>79287.0</v>
      </c>
      <c r="J11861" s="23">
        <f t="shared" si="3"/>
        <v>1.33818911</v>
      </c>
      <c r="K11861" s="24" t="str">
        <f t="shared" si="4"/>
        <v>Over Achived</v>
      </c>
    </row>
    <row r="11862" ht="22.5" customHeight="1">
      <c r="A11862" s="18">
        <v>45828.0</v>
      </c>
      <c r="B11862" s="19" t="str">
        <f t="shared" si="1"/>
        <v>Jun</v>
      </c>
      <c r="C11862" s="20" t="s">
        <v>13</v>
      </c>
      <c r="D11862" s="19" t="s">
        <v>29</v>
      </c>
      <c r="E11862" s="19" t="s">
        <v>38</v>
      </c>
      <c r="F11862" s="21">
        <v>3.0</v>
      </c>
      <c r="G11862" s="22">
        <v>63019.0</v>
      </c>
      <c r="H11862" s="15" t="str">
        <f t="shared" si="2"/>
        <v>Medium Range</v>
      </c>
      <c r="I11862" s="22">
        <v>68844.0</v>
      </c>
      <c r="J11862" s="23">
        <f t="shared" si="3"/>
        <v>0.9153884144</v>
      </c>
      <c r="K11862" s="24" t="str">
        <f t="shared" si="4"/>
        <v>Target Not Meet</v>
      </c>
    </row>
    <row r="11863" ht="22.5" customHeight="1">
      <c r="A11863" s="18">
        <v>45828.0</v>
      </c>
      <c r="B11863" s="19" t="str">
        <f t="shared" si="1"/>
        <v>Jun</v>
      </c>
      <c r="C11863" s="20" t="s">
        <v>13</v>
      </c>
      <c r="D11863" s="19" t="s">
        <v>29</v>
      </c>
      <c r="E11863" s="19" t="s">
        <v>19</v>
      </c>
      <c r="F11863" s="21">
        <v>2.0</v>
      </c>
      <c r="G11863" s="22">
        <v>61539.0</v>
      </c>
      <c r="H11863" s="15" t="str">
        <f t="shared" si="2"/>
        <v>Medium Range</v>
      </c>
      <c r="I11863" s="22">
        <v>66442.0</v>
      </c>
      <c r="J11863" s="23">
        <f t="shared" si="3"/>
        <v>0.9262063153</v>
      </c>
      <c r="K11863" s="24" t="str">
        <f t="shared" si="4"/>
        <v>Target Not Meet</v>
      </c>
    </row>
    <row r="11864" ht="22.5" customHeight="1">
      <c r="A11864" s="18">
        <v>45828.0</v>
      </c>
      <c r="B11864" s="19" t="str">
        <f t="shared" si="1"/>
        <v>Jun</v>
      </c>
      <c r="C11864" s="20" t="s">
        <v>13</v>
      </c>
      <c r="D11864" s="19" t="s">
        <v>29</v>
      </c>
      <c r="E11864" s="19" t="s">
        <v>9</v>
      </c>
      <c r="F11864" s="21">
        <v>4.0</v>
      </c>
      <c r="G11864" s="22">
        <v>110330.0</v>
      </c>
      <c r="H11864" s="15" t="str">
        <f t="shared" si="2"/>
        <v>Very High Range</v>
      </c>
      <c r="I11864" s="22">
        <v>124498.0</v>
      </c>
      <c r="J11864" s="23">
        <f t="shared" si="3"/>
        <v>0.8861989751</v>
      </c>
      <c r="K11864" s="24" t="str">
        <f t="shared" si="4"/>
        <v>Target Not Meet</v>
      </c>
    </row>
    <row r="11865" ht="22.5" customHeight="1">
      <c r="A11865" s="18">
        <v>45828.0</v>
      </c>
      <c r="B11865" s="19" t="str">
        <f t="shared" si="1"/>
        <v>Jun</v>
      </c>
      <c r="C11865" s="20" t="s">
        <v>13</v>
      </c>
      <c r="D11865" s="19" t="s">
        <v>18</v>
      </c>
      <c r="E11865" s="19" t="s">
        <v>63</v>
      </c>
      <c r="F11865" s="21">
        <v>3.0</v>
      </c>
      <c r="G11865" s="22">
        <v>93955.0</v>
      </c>
      <c r="H11865" s="15" t="str">
        <f t="shared" si="2"/>
        <v>Very High Range</v>
      </c>
      <c r="I11865" s="22">
        <v>84552.0</v>
      </c>
      <c r="J11865" s="23">
        <f t="shared" si="3"/>
        <v>1.11120967</v>
      </c>
      <c r="K11865" s="24" t="str">
        <f t="shared" si="4"/>
        <v>Over Achived</v>
      </c>
    </row>
    <row r="11866" ht="22.5" customHeight="1">
      <c r="A11866" s="18">
        <v>45828.0</v>
      </c>
      <c r="B11866" s="19" t="str">
        <f t="shared" si="1"/>
        <v>Jun</v>
      </c>
      <c r="C11866" s="20" t="s">
        <v>13</v>
      </c>
      <c r="D11866" s="19" t="s">
        <v>18</v>
      </c>
      <c r="E11866" s="19" t="s">
        <v>19</v>
      </c>
      <c r="F11866" s="21">
        <v>2.0</v>
      </c>
      <c r="G11866" s="22">
        <v>56236.0</v>
      </c>
      <c r="H11866" s="15" t="str">
        <f t="shared" si="2"/>
        <v>Medium Range</v>
      </c>
      <c r="I11866" s="22">
        <v>44690.0</v>
      </c>
      <c r="J11866" s="23">
        <f t="shared" si="3"/>
        <v>1.258357574</v>
      </c>
      <c r="K11866" s="24" t="str">
        <f t="shared" si="4"/>
        <v>Over Achived</v>
      </c>
    </row>
    <row r="11867" ht="22.5" customHeight="1">
      <c r="A11867" s="18">
        <v>45828.0</v>
      </c>
      <c r="B11867" s="19" t="str">
        <f t="shared" si="1"/>
        <v>Jun</v>
      </c>
      <c r="C11867" s="20" t="s">
        <v>57</v>
      </c>
      <c r="D11867" s="19" t="s">
        <v>58</v>
      </c>
      <c r="E11867" s="19" t="s">
        <v>9</v>
      </c>
      <c r="F11867" s="21">
        <v>4.0</v>
      </c>
      <c r="G11867" s="22">
        <v>80068.0</v>
      </c>
      <c r="H11867" s="15" t="str">
        <f t="shared" si="2"/>
        <v>High Range</v>
      </c>
      <c r="I11867" s="22">
        <v>56222.0</v>
      </c>
      <c r="J11867" s="23">
        <f t="shared" si="3"/>
        <v>1.424140016</v>
      </c>
      <c r="K11867" s="24" t="str">
        <f t="shared" si="4"/>
        <v>Over Achived</v>
      </c>
    </row>
    <row r="11868" ht="22.5" customHeight="1">
      <c r="A11868" s="18">
        <v>45828.0</v>
      </c>
      <c r="B11868" s="19" t="str">
        <f t="shared" si="1"/>
        <v>Jun</v>
      </c>
      <c r="C11868" s="20" t="s">
        <v>13</v>
      </c>
      <c r="D11868" s="19" t="s">
        <v>37</v>
      </c>
      <c r="E11868" s="19" t="s">
        <v>34</v>
      </c>
      <c r="F11868" s="21">
        <v>4.0</v>
      </c>
      <c r="G11868" s="22">
        <v>106557.0</v>
      </c>
      <c r="H11868" s="15" t="str">
        <f t="shared" si="2"/>
        <v>Very High Range</v>
      </c>
      <c r="I11868" s="22">
        <v>120898.0</v>
      </c>
      <c r="J11868" s="23">
        <f t="shared" si="3"/>
        <v>0.8813793446</v>
      </c>
      <c r="K11868" s="24" t="str">
        <f t="shared" si="4"/>
        <v>Target Not Meet</v>
      </c>
    </row>
    <row r="11869" ht="22.5" customHeight="1">
      <c r="A11869" s="18">
        <v>45828.0</v>
      </c>
      <c r="B11869" s="19" t="str">
        <f t="shared" si="1"/>
        <v>Jun</v>
      </c>
      <c r="C11869" s="20" t="s">
        <v>57</v>
      </c>
      <c r="D11869" s="19" t="s">
        <v>58</v>
      </c>
      <c r="E11869" s="19" t="s">
        <v>34</v>
      </c>
      <c r="F11869" s="21">
        <v>3.0</v>
      </c>
      <c r="G11869" s="22">
        <v>76790.0</v>
      </c>
      <c r="H11869" s="15" t="str">
        <f t="shared" si="2"/>
        <v>High Range</v>
      </c>
      <c r="I11869" s="22">
        <v>72105.0</v>
      </c>
      <c r="J11869" s="23">
        <f t="shared" si="3"/>
        <v>1.06497469</v>
      </c>
      <c r="K11869" s="24" t="str">
        <f t="shared" si="4"/>
        <v>Over Achived</v>
      </c>
    </row>
    <row r="11870" ht="22.5" customHeight="1">
      <c r="A11870" s="18">
        <v>45828.0</v>
      </c>
      <c r="B11870" s="19" t="str">
        <f t="shared" si="1"/>
        <v>Jun</v>
      </c>
      <c r="C11870" s="20" t="s">
        <v>57</v>
      </c>
      <c r="D11870" s="19" t="s">
        <v>71</v>
      </c>
      <c r="E11870" s="19" t="s">
        <v>68</v>
      </c>
      <c r="F11870" s="21">
        <v>1.0</v>
      </c>
      <c r="G11870" s="22">
        <v>35824.0</v>
      </c>
      <c r="H11870" s="15" t="str">
        <f t="shared" si="2"/>
        <v>Base Range</v>
      </c>
      <c r="I11870" s="22">
        <v>44615.0</v>
      </c>
      <c r="J11870" s="23">
        <f t="shared" si="3"/>
        <v>0.8029586462</v>
      </c>
      <c r="K11870" s="24" t="str">
        <f t="shared" si="4"/>
        <v>Target Not Meet</v>
      </c>
    </row>
    <row r="11871" ht="22.5" customHeight="1">
      <c r="A11871" s="18">
        <v>45828.0</v>
      </c>
      <c r="B11871" s="19" t="str">
        <f t="shared" si="1"/>
        <v>Jun</v>
      </c>
      <c r="C11871" s="20" t="s">
        <v>57</v>
      </c>
      <c r="D11871" s="19" t="s">
        <v>58</v>
      </c>
      <c r="E11871" s="19" t="s">
        <v>9</v>
      </c>
      <c r="F11871" s="21">
        <v>3.0</v>
      </c>
      <c r="G11871" s="22">
        <v>66125.0</v>
      </c>
      <c r="H11871" s="15" t="str">
        <f t="shared" si="2"/>
        <v>Medium Range</v>
      </c>
      <c r="I11871" s="22">
        <v>47052.0</v>
      </c>
      <c r="J11871" s="23">
        <f t="shared" si="3"/>
        <v>1.405360027</v>
      </c>
      <c r="K11871" s="24" t="str">
        <f t="shared" si="4"/>
        <v>Over Achived</v>
      </c>
    </row>
    <row r="11872" ht="22.5" customHeight="1">
      <c r="A11872" s="18">
        <v>45828.0</v>
      </c>
      <c r="B11872" s="19" t="str">
        <f t="shared" si="1"/>
        <v>Jun</v>
      </c>
      <c r="C11872" s="20" t="s">
        <v>13</v>
      </c>
      <c r="D11872" s="19" t="s">
        <v>18</v>
      </c>
      <c r="E11872" s="19" t="s">
        <v>68</v>
      </c>
      <c r="F11872" s="21">
        <v>2.0</v>
      </c>
      <c r="G11872" s="22">
        <v>41404.0</v>
      </c>
      <c r="H11872" s="15" t="str">
        <f t="shared" si="2"/>
        <v>Base Range</v>
      </c>
      <c r="I11872" s="22">
        <v>33254.0</v>
      </c>
      <c r="J11872" s="23">
        <f t="shared" si="3"/>
        <v>1.245083298</v>
      </c>
      <c r="K11872" s="24" t="str">
        <f t="shared" si="4"/>
        <v>Over Achived</v>
      </c>
    </row>
    <row r="11873" ht="22.5" customHeight="1">
      <c r="A11873" s="18">
        <v>45828.0</v>
      </c>
      <c r="B11873" s="19" t="str">
        <f t="shared" si="1"/>
        <v>Jun</v>
      </c>
      <c r="C11873" s="20" t="s">
        <v>57</v>
      </c>
      <c r="D11873" s="19" t="s">
        <v>85</v>
      </c>
      <c r="E11873" s="19" t="s">
        <v>19</v>
      </c>
      <c r="F11873" s="21">
        <v>2.0</v>
      </c>
      <c r="G11873" s="22">
        <v>36533.0</v>
      </c>
      <c r="H11873" s="15" t="str">
        <f t="shared" si="2"/>
        <v>Base Range</v>
      </c>
      <c r="I11873" s="22">
        <v>42191.0</v>
      </c>
      <c r="J11873" s="23">
        <f t="shared" si="3"/>
        <v>0.8658955701</v>
      </c>
      <c r="K11873" s="24" t="str">
        <f t="shared" si="4"/>
        <v>Target Not Meet</v>
      </c>
    </row>
    <row r="11874" ht="22.5" customHeight="1">
      <c r="A11874" s="18">
        <v>45828.0</v>
      </c>
      <c r="B11874" s="19" t="str">
        <f t="shared" si="1"/>
        <v>Jun</v>
      </c>
      <c r="C11874" s="20" t="s">
        <v>57</v>
      </c>
      <c r="D11874" s="19" t="s">
        <v>85</v>
      </c>
      <c r="E11874" s="19" t="s">
        <v>23</v>
      </c>
      <c r="F11874" s="21">
        <v>1.0</v>
      </c>
      <c r="G11874" s="22">
        <v>34594.0</v>
      </c>
      <c r="H11874" s="15" t="str">
        <f t="shared" si="2"/>
        <v>Base Range</v>
      </c>
      <c r="I11874" s="22">
        <v>36599.0</v>
      </c>
      <c r="J11874" s="23">
        <f t="shared" si="3"/>
        <v>0.9452170824</v>
      </c>
      <c r="K11874" s="24" t="str">
        <f t="shared" si="4"/>
        <v>Target Not Meet</v>
      </c>
    </row>
    <row r="11875" ht="22.5" customHeight="1">
      <c r="A11875" s="18">
        <v>45828.0</v>
      </c>
      <c r="B11875" s="19" t="str">
        <f t="shared" si="1"/>
        <v>Jun</v>
      </c>
      <c r="C11875" s="20" t="s">
        <v>57</v>
      </c>
      <c r="D11875" s="19" t="s">
        <v>85</v>
      </c>
      <c r="E11875" s="19" t="s">
        <v>19</v>
      </c>
      <c r="F11875" s="21">
        <v>2.0</v>
      </c>
      <c r="G11875" s="22">
        <v>37218.0</v>
      </c>
      <c r="H11875" s="15" t="str">
        <f t="shared" si="2"/>
        <v>Base Range</v>
      </c>
      <c r="I11875" s="22">
        <v>41765.0</v>
      </c>
      <c r="J11875" s="23">
        <f t="shared" si="3"/>
        <v>0.8911289357</v>
      </c>
      <c r="K11875" s="24" t="str">
        <f t="shared" si="4"/>
        <v>Target Not Meet</v>
      </c>
    </row>
    <row r="11876" ht="22.5" customHeight="1">
      <c r="A11876" s="18">
        <v>45828.0</v>
      </c>
      <c r="B11876" s="19" t="str">
        <f t="shared" si="1"/>
        <v>Jun</v>
      </c>
      <c r="C11876" s="20" t="s">
        <v>57</v>
      </c>
      <c r="D11876" s="19" t="s">
        <v>85</v>
      </c>
      <c r="E11876" s="19" t="s">
        <v>23</v>
      </c>
      <c r="F11876" s="21">
        <v>1.0</v>
      </c>
      <c r="G11876" s="22">
        <v>33577.0</v>
      </c>
      <c r="H11876" s="15" t="str">
        <f t="shared" si="2"/>
        <v>Base Range</v>
      </c>
      <c r="I11876" s="22">
        <v>41640.0</v>
      </c>
      <c r="J11876" s="23">
        <f t="shared" si="3"/>
        <v>0.806364073</v>
      </c>
      <c r="K11876" s="24" t="str">
        <f t="shared" si="4"/>
        <v>Target Not Meet</v>
      </c>
    </row>
    <row r="11877" ht="22.5" customHeight="1">
      <c r="A11877" s="18">
        <v>45828.0</v>
      </c>
      <c r="B11877" s="19" t="str">
        <f t="shared" si="1"/>
        <v>Jun</v>
      </c>
      <c r="C11877" s="20" t="s">
        <v>57</v>
      </c>
      <c r="D11877" s="19" t="s">
        <v>80</v>
      </c>
      <c r="E11877" s="19" t="s">
        <v>9</v>
      </c>
      <c r="F11877" s="21">
        <v>3.0</v>
      </c>
      <c r="G11877" s="22">
        <v>68192.0</v>
      </c>
      <c r="H11877" s="15" t="str">
        <f t="shared" si="2"/>
        <v>Medium Range</v>
      </c>
      <c r="I11877" s="22">
        <v>84429.0</v>
      </c>
      <c r="J11877" s="23">
        <f t="shared" si="3"/>
        <v>0.8076845634</v>
      </c>
      <c r="K11877" s="24" t="str">
        <f t="shared" si="4"/>
        <v>Target Not Meet</v>
      </c>
    </row>
    <row r="11878" ht="22.5" customHeight="1">
      <c r="A11878" s="18">
        <v>45828.0</v>
      </c>
      <c r="B11878" s="19" t="str">
        <f t="shared" si="1"/>
        <v>Jun</v>
      </c>
      <c r="C11878" s="20" t="s">
        <v>57</v>
      </c>
      <c r="D11878" s="19" t="s">
        <v>58</v>
      </c>
      <c r="E11878" s="19" t="s">
        <v>63</v>
      </c>
      <c r="F11878" s="21">
        <v>1.0</v>
      </c>
      <c r="G11878" s="22">
        <v>27956.0</v>
      </c>
      <c r="H11878" s="15" t="str">
        <f t="shared" si="2"/>
        <v>Base Range</v>
      </c>
      <c r="I11878" s="22">
        <v>20293.0</v>
      </c>
      <c r="J11878" s="23">
        <f t="shared" si="3"/>
        <v>1.377617898</v>
      </c>
      <c r="K11878" s="24" t="str">
        <f t="shared" si="4"/>
        <v>Over Achived</v>
      </c>
    </row>
    <row r="11879" ht="22.5" customHeight="1">
      <c r="A11879" s="18">
        <v>45828.0</v>
      </c>
      <c r="B11879" s="19" t="str">
        <f t="shared" si="1"/>
        <v>Jun</v>
      </c>
      <c r="C11879" s="20" t="s">
        <v>57</v>
      </c>
      <c r="D11879" s="19" t="s">
        <v>80</v>
      </c>
      <c r="E11879" s="19" t="s">
        <v>63</v>
      </c>
      <c r="F11879" s="21">
        <v>1.0</v>
      </c>
      <c r="G11879" s="22">
        <v>27651.0</v>
      </c>
      <c r="H11879" s="15" t="str">
        <f t="shared" si="2"/>
        <v>Base Range</v>
      </c>
      <c r="I11879" s="22">
        <v>31130.0</v>
      </c>
      <c r="J11879" s="23">
        <f t="shared" si="3"/>
        <v>0.8882428526</v>
      </c>
      <c r="K11879" s="24" t="str">
        <f t="shared" si="4"/>
        <v>Target Not Meet</v>
      </c>
    </row>
    <row r="11880" ht="22.5" customHeight="1">
      <c r="A11880" s="18">
        <v>45828.0</v>
      </c>
      <c r="B11880" s="19" t="str">
        <f t="shared" si="1"/>
        <v>Jun</v>
      </c>
      <c r="C11880" s="20" t="s">
        <v>57</v>
      </c>
      <c r="D11880" s="19" t="s">
        <v>71</v>
      </c>
      <c r="E11880" s="19" t="s">
        <v>34</v>
      </c>
      <c r="F11880" s="21">
        <v>2.0</v>
      </c>
      <c r="G11880" s="22">
        <v>80362.0</v>
      </c>
      <c r="H11880" s="15" t="str">
        <f t="shared" si="2"/>
        <v>High Range</v>
      </c>
      <c r="I11880" s="22">
        <v>103081.0</v>
      </c>
      <c r="J11880" s="23">
        <f t="shared" si="3"/>
        <v>0.7796005083</v>
      </c>
      <c r="K11880" s="24" t="str">
        <f t="shared" si="4"/>
        <v>Target Not Meet</v>
      </c>
    </row>
    <row r="11881" ht="22.5" customHeight="1">
      <c r="A11881" s="18">
        <v>45828.0</v>
      </c>
      <c r="B11881" s="19" t="str">
        <f t="shared" si="1"/>
        <v>Jun</v>
      </c>
      <c r="C11881" s="20" t="s">
        <v>57</v>
      </c>
      <c r="D11881" s="25" t="s">
        <v>62</v>
      </c>
      <c r="E11881" s="19" t="s">
        <v>23</v>
      </c>
      <c r="F11881" s="21">
        <v>1.0</v>
      </c>
      <c r="G11881" s="22">
        <v>41842.0</v>
      </c>
      <c r="H11881" s="15" t="str">
        <f t="shared" si="2"/>
        <v>Base Range</v>
      </c>
      <c r="I11881" s="22">
        <v>33456.0</v>
      </c>
      <c r="J11881" s="23">
        <f t="shared" si="3"/>
        <v>1.25065758</v>
      </c>
      <c r="K11881" s="24" t="str">
        <f t="shared" si="4"/>
        <v>Over Achived</v>
      </c>
    </row>
    <row r="11882" ht="22.5" customHeight="1">
      <c r="A11882" s="18">
        <v>45828.0</v>
      </c>
      <c r="B11882" s="19" t="str">
        <f t="shared" si="1"/>
        <v>Jun</v>
      </c>
      <c r="C11882" s="20" t="s">
        <v>57</v>
      </c>
      <c r="D11882" s="25" t="s">
        <v>62</v>
      </c>
      <c r="E11882" s="19" t="s">
        <v>23</v>
      </c>
      <c r="F11882" s="21">
        <v>2.0</v>
      </c>
      <c r="G11882" s="22">
        <v>35794.0</v>
      </c>
      <c r="H11882" s="15" t="str">
        <f t="shared" si="2"/>
        <v>Base Range</v>
      </c>
      <c r="I11882" s="22">
        <v>30085.0</v>
      </c>
      <c r="J11882" s="23">
        <f t="shared" si="3"/>
        <v>1.18976234</v>
      </c>
      <c r="K11882" s="24" t="str">
        <f t="shared" si="4"/>
        <v>Over Achived</v>
      </c>
    </row>
    <row r="11883" ht="22.5" customHeight="1">
      <c r="A11883" s="18">
        <v>45828.0</v>
      </c>
      <c r="B11883" s="19" t="str">
        <f t="shared" si="1"/>
        <v>Jun</v>
      </c>
      <c r="C11883" s="20" t="s">
        <v>57</v>
      </c>
      <c r="D11883" s="25" t="s">
        <v>62</v>
      </c>
      <c r="E11883" s="19" t="s">
        <v>38</v>
      </c>
      <c r="F11883" s="21">
        <v>2.0</v>
      </c>
      <c r="G11883" s="22">
        <v>54058.0</v>
      </c>
      <c r="H11883" s="15" t="str">
        <f t="shared" si="2"/>
        <v>Medium Range</v>
      </c>
      <c r="I11883" s="22">
        <v>51121.0</v>
      </c>
      <c r="J11883" s="23">
        <f t="shared" si="3"/>
        <v>1.057451928</v>
      </c>
      <c r="K11883" s="24" t="str">
        <f t="shared" si="4"/>
        <v>Over Achived</v>
      </c>
    </row>
    <row r="11884" ht="22.5" customHeight="1">
      <c r="A11884" s="18">
        <v>45828.0</v>
      </c>
      <c r="B11884" s="19" t="str">
        <f t="shared" si="1"/>
        <v>Jun</v>
      </c>
      <c r="C11884" s="20" t="s">
        <v>57</v>
      </c>
      <c r="D11884" s="25" t="s">
        <v>62</v>
      </c>
      <c r="E11884" s="19" t="s">
        <v>9</v>
      </c>
      <c r="F11884" s="21">
        <v>3.0</v>
      </c>
      <c r="G11884" s="22">
        <v>84387.0</v>
      </c>
      <c r="H11884" s="15" t="str">
        <f t="shared" si="2"/>
        <v>High Range</v>
      </c>
      <c r="I11884" s="22">
        <v>77753.0</v>
      </c>
      <c r="J11884" s="23">
        <f t="shared" si="3"/>
        <v>1.085321467</v>
      </c>
      <c r="K11884" s="24" t="str">
        <f t="shared" si="4"/>
        <v>Over Achived</v>
      </c>
    </row>
    <row r="11885" ht="22.5" customHeight="1">
      <c r="A11885" s="18">
        <v>45828.0</v>
      </c>
      <c r="B11885" s="19" t="str">
        <f t="shared" si="1"/>
        <v>Jun</v>
      </c>
      <c r="C11885" s="20" t="s">
        <v>57</v>
      </c>
      <c r="D11885" s="25" t="s">
        <v>62</v>
      </c>
      <c r="E11885" s="19" t="s">
        <v>26</v>
      </c>
      <c r="F11885" s="21">
        <v>2.0</v>
      </c>
      <c r="G11885" s="22">
        <v>45602.0</v>
      </c>
      <c r="H11885" s="15" t="str">
        <f t="shared" si="2"/>
        <v>Base Range</v>
      </c>
      <c r="I11885" s="22">
        <v>32510.0</v>
      </c>
      <c r="J11885" s="23">
        <f t="shared" si="3"/>
        <v>1.402706859</v>
      </c>
      <c r="K11885" s="24" t="str">
        <f t="shared" si="4"/>
        <v>Over Achived</v>
      </c>
    </row>
    <row r="11886" ht="22.5" customHeight="1">
      <c r="A11886" s="18">
        <v>45828.0</v>
      </c>
      <c r="B11886" s="19" t="str">
        <f t="shared" si="1"/>
        <v>Jun</v>
      </c>
      <c r="C11886" s="20" t="s">
        <v>57</v>
      </c>
      <c r="D11886" s="19" t="s">
        <v>71</v>
      </c>
      <c r="E11886" s="19" t="s">
        <v>68</v>
      </c>
      <c r="F11886" s="21">
        <v>1.0</v>
      </c>
      <c r="G11886" s="22">
        <v>32625.0</v>
      </c>
      <c r="H11886" s="15" t="str">
        <f t="shared" si="2"/>
        <v>Base Range</v>
      </c>
      <c r="I11886" s="22">
        <v>39113.0</v>
      </c>
      <c r="J11886" s="23">
        <f t="shared" si="3"/>
        <v>0.8341216475</v>
      </c>
      <c r="K11886" s="24" t="str">
        <f t="shared" si="4"/>
        <v>Target Not Meet</v>
      </c>
    </row>
    <row r="11887" ht="22.5" customHeight="1">
      <c r="A11887" s="18">
        <v>45828.0</v>
      </c>
      <c r="B11887" s="19" t="str">
        <f t="shared" si="1"/>
        <v>Jun</v>
      </c>
      <c r="C11887" s="20" t="s">
        <v>13</v>
      </c>
      <c r="D11887" s="19" t="s">
        <v>14</v>
      </c>
      <c r="E11887" s="19" t="s">
        <v>34</v>
      </c>
      <c r="F11887" s="21">
        <v>3.0</v>
      </c>
      <c r="G11887" s="22">
        <v>100884.0</v>
      </c>
      <c r="H11887" s="15" t="str">
        <f t="shared" si="2"/>
        <v>Very High Range</v>
      </c>
      <c r="I11887" s="22">
        <v>75090.0</v>
      </c>
      <c r="J11887" s="23">
        <f t="shared" si="3"/>
        <v>1.343507791</v>
      </c>
      <c r="K11887" s="24" t="str">
        <f t="shared" si="4"/>
        <v>Over Achived</v>
      </c>
    </row>
    <row r="11888" ht="22.5" customHeight="1">
      <c r="A11888" s="18">
        <v>45828.0</v>
      </c>
      <c r="B11888" s="19" t="str">
        <f t="shared" si="1"/>
        <v>Jun</v>
      </c>
      <c r="C11888" s="20" t="s">
        <v>13</v>
      </c>
      <c r="D11888" s="19" t="s">
        <v>14</v>
      </c>
      <c r="E11888" s="19" t="s">
        <v>19</v>
      </c>
      <c r="F11888" s="21">
        <v>2.0</v>
      </c>
      <c r="G11888" s="22">
        <v>54944.0</v>
      </c>
      <c r="H11888" s="15" t="str">
        <f t="shared" si="2"/>
        <v>Medium Range</v>
      </c>
      <c r="I11888" s="22">
        <v>44144.0</v>
      </c>
      <c r="J11888" s="23">
        <f t="shared" si="3"/>
        <v>1.24465386</v>
      </c>
      <c r="K11888" s="24" t="str">
        <f t="shared" si="4"/>
        <v>Over Achived</v>
      </c>
    </row>
    <row r="11889" ht="22.5" customHeight="1">
      <c r="A11889" s="18">
        <v>45828.0</v>
      </c>
      <c r="B11889" s="19" t="str">
        <f t="shared" si="1"/>
        <v>Jun</v>
      </c>
      <c r="C11889" s="20" t="s">
        <v>7</v>
      </c>
      <c r="D11889" s="19" t="s">
        <v>126</v>
      </c>
      <c r="E11889" s="19" t="s">
        <v>34</v>
      </c>
      <c r="F11889" s="21">
        <v>7.0</v>
      </c>
      <c r="G11889" s="22">
        <v>157081.0</v>
      </c>
      <c r="H11889" s="15" t="str">
        <f t="shared" si="2"/>
        <v>Very High Range</v>
      </c>
      <c r="I11889" s="22">
        <v>141147.0</v>
      </c>
      <c r="J11889" s="23">
        <f t="shared" si="3"/>
        <v>1.112889399</v>
      </c>
      <c r="K11889" s="24" t="str">
        <f t="shared" si="4"/>
        <v>Over Achived</v>
      </c>
    </row>
    <row r="11890" ht="22.5" customHeight="1">
      <c r="A11890" s="18">
        <v>45828.0</v>
      </c>
      <c r="B11890" s="19" t="str">
        <f t="shared" si="1"/>
        <v>Jun</v>
      </c>
      <c r="C11890" s="20" t="s">
        <v>92</v>
      </c>
      <c r="D11890" s="19" t="s">
        <v>158</v>
      </c>
      <c r="E11890" s="19" t="s">
        <v>19</v>
      </c>
      <c r="F11890" s="21">
        <v>3.0</v>
      </c>
      <c r="G11890" s="22">
        <v>81339.0</v>
      </c>
      <c r="H11890" s="15" t="str">
        <f t="shared" si="2"/>
        <v>High Range</v>
      </c>
      <c r="I11890" s="22">
        <v>74909.0</v>
      </c>
      <c r="J11890" s="23">
        <f t="shared" si="3"/>
        <v>1.085837483</v>
      </c>
      <c r="K11890" s="24" t="str">
        <f t="shared" si="4"/>
        <v>Over Achived</v>
      </c>
    </row>
    <row r="11891" ht="22.5" customHeight="1">
      <c r="A11891" s="18">
        <v>45828.0</v>
      </c>
      <c r="B11891" s="19" t="str">
        <f t="shared" si="1"/>
        <v>Jun</v>
      </c>
      <c r="C11891" s="20" t="s">
        <v>7</v>
      </c>
      <c r="D11891" s="19" t="s">
        <v>131</v>
      </c>
      <c r="E11891" s="19" t="s">
        <v>34</v>
      </c>
      <c r="F11891" s="21">
        <v>7.0</v>
      </c>
      <c r="G11891" s="22">
        <v>172808.0</v>
      </c>
      <c r="H11891" s="15" t="str">
        <f t="shared" si="2"/>
        <v>Very High Range</v>
      </c>
      <c r="I11891" s="22">
        <v>153264.0</v>
      </c>
      <c r="J11891" s="23">
        <f t="shared" si="3"/>
        <v>1.12751853</v>
      </c>
      <c r="K11891" s="24" t="str">
        <f t="shared" si="4"/>
        <v>Over Achived</v>
      </c>
    </row>
    <row r="11892" ht="22.5" customHeight="1">
      <c r="A11892" s="18">
        <v>45828.0</v>
      </c>
      <c r="B11892" s="19" t="str">
        <f t="shared" si="1"/>
        <v>Jun</v>
      </c>
      <c r="C11892" s="20" t="s">
        <v>7</v>
      </c>
      <c r="D11892" s="19" t="s">
        <v>131</v>
      </c>
      <c r="E11892" s="19" t="s">
        <v>9</v>
      </c>
      <c r="F11892" s="21">
        <v>6.0</v>
      </c>
      <c r="G11892" s="22">
        <v>190492.0</v>
      </c>
      <c r="H11892" s="15" t="str">
        <f t="shared" si="2"/>
        <v>Very High Range</v>
      </c>
      <c r="I11892" s="22">
        <v>162310.0</v>
      </c>
      <c r="J11892" s="23">
        <f t="shared" si="3"/>
        <v>1.173630707</v>
      </c>
      <c r="K11892" s="24" t="str">
        <f t="shared" si="4"/>
        <v>Over Achived</v>
      </c>
    </row>
    <row r="11893" ht="22.5" customHeight="1">
      <c r="A11893" s="18">
        <v>45828.0</v>
      </c>
      <c r="B11893" s="19" t="str">
        <f t="shared" si="1"/>
        <v>Jun</v>
      </c>
      <c r="C11893" s="20" t="s">
        <v>7</v>
      </c>
      <c r="D11893" s="19" t="s">
        <v>131</v>
      </c>
      <c r="E11893" s="19" t="s">
        <v>26</v>
      </c>
      <c r="F11893" s="21">
        <v>10.0</v>
      </c>
      <c r="G11893" s="22">
        <v>275522.0</v>
      </c>
      <c r="H11893" s="15" t="str">
        <f t="shared" si="2"/>
        <v>Very High Range</v>
      </c>
      <c r="I11893" s="22">
        <v>249357.0</v>
      </c>
      <c r="J11893" s="23">
        <f t="shared" si="3"/>
        <v>1.10492988</v>
      </c>
      <c r="K11893" s="24" t="str">
        <f t="shared" si="4"/>
        <v>Over Achived</v>
      </c>
    </row>
    <row r="11894" ht="22.5" customHeight="1">
      <c r="A11894" s="18">
        <v>45828.0</v>
      </c>
      <c r="B11894" s="19" t="str">
        <f t="shared" si="1"/>
        <v>Jun</v>
      </c>
      <c r="C11894" s="20" t="s">
        <v>7</v>
      </c>
      <c r="D11894" s="19" t="s">
        <v>126</v>
      </c>
      <c r="E11894" s="19" t="s">
        <v>19</v>
      </c>
      <c r="F11894" s="21">
        <v>3.0</v>
      </c>
      <c r="G11894" s="22">
        <v>98646.0</v>
      </c>
      <c r="H11894" s="15" t="str">
        <f t="shared" si="2"/>
        <v>Very High Range</v>
      </c>
      <c r="I11894" s="22">
        <v>77610.0</v>
      </c>
      <c r="J11894" s="23">
        <f t="shared" si="3"/>
        <v>1.271047545</v>
      </c>
      <c r="K11894" s="24" t="str">
        <f t="shared" si="4"/>
        <v>Over Achived</v>
      </c>
    </row>
    <row r="11895" ht="22.5" customHeight="1">
      <c r="A11895" s="18">
        <v>45828.0</v>
      </c>
      <c r="B11895" s="19" t="str">
        <f t="shared" si="1"/>
        <v>Jun</v>
      </c>
      <c r="C11895" s="20" t="s">
        <v>7</v>
      </c>
      <c r="D11895" s="19" t="s">
        <v>126</v>
      </c>
      <c r="E11895" s="19" t="s">
        <v>23</v>
      </c>
      <c r="F11895" s="21">
        <v>3.0</v>
      </c>
      <c r="G11895" s="22">
        <v>83941.0</v>
      </c>
      <c r="H11895" s="15" t="str">
        <f t="shared" si="2"/>
        <v>High Range</v>
      </c>
      <c r="I11895" s="22">
        <v>70495.0</v>
      </c>
      <c r="J11895" s="23">
        <f t="shared" si="3"/>
        <v>1.190736932</v>
      </c>
      <c r="K11895" s="24" t="str">
        <f t="shared" si="4"/>
        <v>Over Achived</v>
      </c>
    </row>
    <row r="11896" ht="22.5" customHeight="1">
      <c r="A11896" s="18">
        <v>45828.0</v>
      </c>
      <c r="B11896" s="19" t="str">
        <f t="shared" si="1"/>
        <v>Jun</v>
      </c>
      <c r="C11896" s="20" t="s">
        <v>92</v>
      </c>
      <c r="D11896" s="19" t="s">
        <v>158</v>
      </c>
      <c r="E11896" s="19" t="s">
        <v>63</v>
      </c>
      <c r="F11896" s="21">
        <v>6.0</v>
      </c>
      <c r="G11896" s="22">
        <v>143558.0</v>
      </c>
      <c r="H11896" s="15" t="str">
        <f t="shared" si="2"/>
        <v>Very High Range</v>
      </c>
      <c r="I11896" s="22">
        <v>124794.0</v>
      </c>
      <c r="J11896" s="23">
        <f t="shared" si="3"/>
        <v>1.150359793</v>
      </c>
      <c r="K11896" s="24" t="str">
        <f t="shared" si="4"/>
        <v>Over Achived</v>
      </c>
    </row>
    <row r="11897" ht="22.5" customHeight="1">
      <c r="A11897" s="18">
        <v>45828.0</v>
      </c>
      <c r="B11897" s="19" t="str">
        <f t="shared" si="1"/>
        <v>Jun</v>
      </c>
      <c r="C11897" s="20" t="s">
        <v>7</v>
      </c>
      <c r="D11897" s="19" t="s">
        <v>118</v>
      </c>
      <c r="E11897" s="19" t="s">
        <v>19</v>
      </c>
      <c r="F11897" s="21">
        <v>5.0</v>
      </c>
      <c r="G11897" s="22">
        <v>93468.0</v>
      </c>
      <c r="H11897" s="15" t="str">
        <f t="shared" si="2"/>
        <v>Very High Range</v>
      </c>
      <c r="I11897" s="22">
        <v>87328.0</v>
      </c>
      <c r="J11897" s="23">
        <f t="shared" si="3"/>
        <v>1.070309637</v>
      </c>
      <c r="K11897" s="24" t="str">
        <f t="shared" si="4"/>
        <v>Over Achived</v>
      </c>
    </row>
    <row r="11898" ht="22.5" customHeight="1">
      <c r="A11898" s="18">
        <v>45828.0</v>
      </c>
      <c r="B11898" s="19" t="str">
        <f t="shared" si="1"/>
        <v>Jun</v>
      </c>
      <c r="C11898" s="20" t="s">
        <v>7</v>
      </c>
      <c r="D11898" s="19" t="s">
        <v>106</v>
      </c>
      <c r="E11898" s="19" t="s">
        <v>19</v>
      </c>
      <c r="F11898" s="21">
        <v>3.0</v>
      </c>
      <c r="G11898" s="22">
        <v>85112.0</v>
      </c>
      <c r="H11898" s="15" t="str">
        <f t="shared" si="2"/>
        <v>High Range</v>
      </c>
      <c r="I11898" s="22">
        <v>67617.0</v>
      </c>
      <c r="J11898" s="23">
        <f t="shared" si="3"/>
        <v>1.258736708</v>
      </c>
      <c r="K11898" s="24" t="str">
        <f t="shared" si="4"/>
        <v>Over Achived</v>
      </c>
    </row>
    <row r="11899" ht="22.5" customHeight="1">
      <c r="A11899" s="18">
        <v>45828.0</v>
      </c>
      <c r="B11899" s="19" t="str">
        <f t="shared" si="1"/>
        <v>Jun</v>
      </c>
      <c r="C11899" s="20" t="s">
        <v>7</v>
      </c>
      <c r="D11899" s="19" t="s">
        <v>106</v>
      </c>
      <c r="E11899" s="19" t="s">
        <v>63</v>
      </c>
      <c r="F11899" s="21">
        <v>3.0</v>
      </c>
      <c r="G11899" s="22">
        <v>66248.0</v>
      </c>
      <c r="H11899" s="15" t="str">
        <f t="shared" si="2"/>
        <v>Medium Range</v>
      </c>
      <c r="I11899" s="22">
        <v>53299.0</v>
      </c>
      <c r="J11899" s="23">
        <f t="shared" si="3"/>
        <v>1.242950149</v>
      </c>
      <c r="K11899" s="24" t="str">
        <f t="shared" si="4"/>
        <v>Over Achived</v>
      </c>
    </row>
    <row r="11900" ht="22.5" customHeight="1">
      <c r="A11900" s="18">
        <v>45828.0</v>
      </c>
      <c r="B11900" s="19" t="str">
        <f t="shared" si="1"/>
        <v>Jun</v>
      </c>
      <c r="C11900" s="20" t="s">
        <v>7</v>
      </c>
      <c r="D11900" s="19" t="s">
        <v>106</v>
      </c>
      <c r="E11900" s="19" t="s">
        <v>9</v>
      </c>
      <c r="F11900" s="21">
        <v>8.0</v>
      </c>
      <c r="G11900" s="22">
        <v>149298.0</v>
      </c>
      <c r="H11900" s="15" t="str">
        <f t="shared" si="2"/>
        <v>Very High Range</v>
      </c>
      <c r="I11900" s="22">
        <v>111972.0</v>
      </c>
      <c r="J11900" s="23">
        <f t="shared" si="3"/>
        <v>1.333351195</v>
      </c>
      <c r="K11900" s="24" t="str">
        <f t="shared" si="4"/>
        <v>Over Achived</v>
      </c>
    </row>
    <row r="11901" ht="22.5" customHeight="1">
      <c r="A11901" s="18">
        <v>45828.0</v>
      </c>
      <c r="B11901" s="19" t="str">
        <f t="shared" si="1"/>
        <v>Jun</v>
      </c>
      <c r="C11901" s="20" t="s">
        <v>7</v>
      </c>
      <c r="D11901" s="19" t="s">
        <v>8</v>
      </c>
      <c r="E11901" s="19" t="s">
        <v>9</v>
      </c>
      <c r="F11901" s="21">
        <v>7.0</v>
      </c>
      <c r="G11901" s="22">
        <v>172795.0</v>
      </c>
      <c r="H11901" s="15" t="str">
        <f t="shared" si="2"/>
        <v>Very High Range</v>
      </c>
      <c r="I11901" s="22">
        <v>122023.0</v>
      </c>
      <c r="J11901" s="23">
        <f t="shared" si="3"/>
        <v>1.416085492</v>
      </c>
      <c r="K11901" s="24" t="str">
        <f t="shared" si="4"/>
        <v>Over Achived</v>
      </c>
    </row>
    <row r="11902" ht="22.5" customHeight="1">
      <c r="A11902" s="18">
        <v>45828.0</v>
      </c>
      <c r="B11902" s="19" t="str">
        <f t="shared" si="1"/>
        <v>Jun</v>
      </c>
      <c r="C11902" s="20" t="s">
        <v>7</v>
      </c>
      <c r="D11902" s="19" t="s">
        <v>8</v>
      </c>
      <c r="E11902" s="19" t="s">
        <v>63</v>
      </c>
      <c r="F11902" s="21">
        <v>3.0</v>
      </c>
      <c r="G11902" s="22">
        <v>64838.0</v>
      </c>
      <c r="H11902" s="15" t="str">
        <f t="shared" si="2"/>
        <v>Medium Range</v>
      </c>
      <c r="I11902" s="22">
        <v>54897.0</v>
      </c>
      <c r="J11902" s="23">
        <f t="shared" si="3"/>
        <v>1.181084577</v>
      </c>
      <c r="K11902" s="24" t="str">
        <f t="shared" si="4"/>
        <v>Over Achived</v>
      </c>
    </row>
    <row r="11903" ht="22.5" customHeight="1">
      <c r="A11903" s="18">
        <v>45828.0</v>
      </c>
      <c r="B11903" s="19" t="str">
        <f t="shared" si="1"/>
        <v>Jun</v>
      </c>
      <c r="C11903" s="20" t="s">
        <v>13</v>
      </c>
      <c r="D11903" s="19" t="s">
        <v>14</v>
      </c>
      <c r="E11903" s="19" t="s">
        <v>9</v>
      </c>
      <c r="F11903" s="21">
        <v>3.0</v>
      </c>
      <c r="G11903" s="22">
        <v>97607.0</v>
      </c>
      <c r="H11903" s="15" t="str">
        <f t="shared" si="2"/>
        <v>Very High Range</v>
      </c>
      <c r="I11903" s="22">
        <v>78881.0</v>
      </c>
      <c r="J11903" s="23">
        <f t="shared" si="3"/>
        <v>1.237395571</v>
      </c>
      <c r="K11903" s="24" t="str">
        <f t="shared" si="4"/>
        <v>Over Achived</v>
      </c>
    </row>
    <row r="11904" ht="22.5" customHeight="1">
      <c r="A11904" s="18">
        <v>45828.0</v>
      </c>
      <c r="B11904" s="19" t="str">
        <f t="shared" si="1"/>
        <v>Jun</v>
      </c>
      <c r="C11904" s="20" t="s">
        <v>7</v>
      </c>
      <c r="D11904" s="19" t="s">
        <v>118</v>
      </c>
      <c r="E11904" s="19" t="s">
        <v>68</v>
      </c>
      <c r="F11904" s="21">
        <v>3.0</v>
      </c>
      <c r="G11904" s="22">
        <v>72567.0</v>
      </c>
      <c r="H11904" s="15" t="str">
        <f t="shared" si="2"/>
        <v>High Range</v>
      </c>
      <c r="I11904" s="22">
        <v>53175.0</v>
      </c>
      <c r="J11904" s="23">
        <f t="shared" si="3"/>
        <v>1.364682652</v>
      </c>
      <c r="K11904" s="24" t="str">
        <f t="shared" si="4"/>
        <v>Over Achived</v>
      </c>
    </row>
    <row r="11905" ht="22.5" customHeight="1">
      <c r="A11905" s="18">
        <v>45828.0</v>
      </c>
      <c r="B11905" s="19" t="str">
        <f t="shared" si="1"/>
        <v>Jun</v>
      </c>
      <c r="C11905" s="20" t="s">
        <v>92</v>
      </c>
      <c r="D11905" s="19" t="s">
        <v>158</v>
      </c>
      <c r="E11905" s="19" t="s">
        <v>9</v>
      </c>
      <c r="F11905" s="21">
        <v>5.0</v>
      </c>
      <c r="G11905" s="22">
        <v>143070.0</v>
      </c>
      <c r="H11905" s="15" t="str">
        <f t="shared" si="2"/>
        <v>Very High Range</v>
      </c>
      <c r="I11905" s="22">
        <v>119198.0</v>
      </c>
      <c r="J11905" s="23">
        <f t="shared" si="3"/>
        <v>1.200271817</v>
      </c>
      <c r="K11905" s="24" t="str">
        <f t="shared" si="4"/>
        <v>Over Achived</v>
      </c>
    </row>
    <row r="11906" ht="22.5" customHeight="1">
      <c r="A11906" s="18">
        <v>45828.0</v>
      </c>
      <c r="B11906" s="19" t="str">
        <f t="shared" si="1"/>
        <v>Jun</v>
      </c>
      <c r="C11906" s="20" t="s">
        <v>92</v>
      </c>
      <c r="D11906" s="19" t="s">
        <v>158</v>
      </c>
      <c r="E11906" s="19" t="s">
        <v>63</v>
      </c>
      <c r="F11906" s="21">
        <v>4.0</v>
      </c>
      <c r="G11906" s="22">
        <v>124679.0</v>
      </c>
      <c r="H11906" s="15" t="str">
        <f t="shared" si="2"/>
        <v>Very High Range</v>
      </c>
      <c r="I11906" s="22">
        <v>102845.0</v>
      </c>
      <c r="J11906" s="23">
        <f t="shared" si="3"/>
        <v>1.212300063</v>
      </c>
      <c r="K11906" s="24" t="str">
        <f t="shared" si="4"/>
        <v>Over Achived</v>
      </c>
    </row>
    <row r="11907" ht="22.5" customHeight="1">
      <c r="A11907" s="18">
        <v>45828.0</v>
      </c>
      <c r="B11907" s="19" t="str">
        <f t="shared" si="1"/>
        <v>Jun</v>
      </c>
      <c r="C11907" s="20" t="s">
        <v>92</v>
      </c>
      <c r="D11907" s="25" t="s">
        <v>149</v>
      </c>
      <c r="E11907" s="19" t="s">
        <v>38</v>
      </c>
      <c r="F11907" s="21">
        <v>3.0</v>
      </c>
      <c r="G11907" s="22">
        <v>86858.0</v>
      </c>
      <c r="H11907" s="15" t="str">
        <f t="shared" si="2"/>
        <v>High Range</v>
      </c>
      <c r="I11907" s="22">
        <v>69309.0</v>
      </c>
      <c r="J11907" s="23">
        <f t="shared" si="3"/>
        <v>1.25319944</v>
      </c>
      <c r="K11907" s="24" t="str">
        <f t="shared" si="4"/>
        <v>Over Achived</v>
      </c>
    </row>
    <row r="11908" ht="22.5" customHeight="1">
      <c r="A11908" s="18">
        <v>45828.0</v>
      </c>
      <c r="B11908" s="19" t="str">
        <f t="shared" si="1"/>
        <v>Jun</v>
      </c>
      <c r="C11908" s="20" t="s">
        <v>13</v>
      </c>
      <c r="D11908" s="19" t="s">
        <v>14</v>
      </c>
      <c r="E11908" s="19" t="s">
        <v>9</v>
      </c>
      <c r="F11908" s="21">
        <v>3.0</v>
      </c>
      <c r="G11908" s="22">
        <v>87762.0</v>
      </c>
      <c r="H11908" s="15" t="str">
        <f t="shared" si="2"/>
        <v>High Range</v>
      </c>
      <c r="I11908" s="22">
        <v>73651.0</v>
      </c>
      <c r="J11908" s="23">
        <f t="shared" si="3"/>
        <v>1.191592782</v>
      </c>
      <c r="K11908" s="24" t="str">
        <f t="shared" si="4"/>
        <v>Over Achived</v>
      </c>
    </row>
    <row r="11909" ht="22.5" customHeight="1">
      <c r="A11909" s="18">
        <v>45828.0</v>
      </c>
      <c r="B11909" s="19" t="str">
        <f t="shared" si="1"/>
        <v>Jun</v>
      </c>
      <c r="C11909" s="20" t="s">
        <v>92</v>
      </c>
      <c r="D11909" s="19" t="s">
        <v>93</v>
      </c>
      <c r="E11909" s="19" t="s">
        <v>38</v>
      </c>
      <c r="F11909" s="21">
        <v>4.0</v>
      </c>
      <c r="G11909" s="22">
        <v>103740.0</v>
      </c>
      <c r="H11909" s="15" t="str">
        <f t="shared" si="2"/>
        <v>Very High Range</v>
      </c>
      <c r="I11909" s="22">
        <v>124054.0</v>
      </c>
      <c r="J11909" s="23">
        <f t="shared" si="3"/>
        <v>0.8362487304</v>
      </c>
      <c r="K11909" s="24" t="str">
        <f t="shared" si="4"/>
        <v>Target Not Meet</v>
      </c>
    </row>
    <row r="11910" ht="22.5" customHeight="1">
      <c r="A11910" s="18">
        <v>45828.0</v>
      </c>
      <c r="B11910" s="19" t="str">
        <f t="shared" si="1"/>
        <v>Jun</v>
      </c>
      <c r="C11910" s="20" t="s">
        <v>92</v>
      </c>
      <c r="D11910" s="19" t="s">
        <v>93</v>
      </c>
      <c r="E11910" s="19" t="s">
        <v>38</v>
      </c>
      <c r="F11910" s="21">
        <v>3.0</v>
      </c>
      <c r="G11910" s="22">
        <v>100296.0</v>
      </c>
      <c r="H11910" s="15" t="str">
        <f t="shared" si="2"/>
        <v>Very High Range</v>
      </c>
      <c r="I11910" s="22">
        <v>125101.0</v>
      </c>
      <c r="J11910" s="23">
        <f t="shared" si="3"/>
        <v>0.8017202101</v>
      </c>
      <c r="K11910" s="24" t="str">
        <f t="shared" si="4"/>
        <v>Target Not Meet</v>
      </c>
    </row>
    <row r="11911" ht="22.5" customHeight="1">
      <c r="A11911" s="18">
        <v>45828.0</v>
      </c>
      <c r="B11911" s="19" t="str">
        <f t="shared" si="1"/>
        <v>Jun</v>
      </c>
      <c r="C11911" s="20" t="s">
        <v>92</v>
      </c>
      <c r="D11911" s="19" t="s">
        <v>93</v>
      </c>
      <c r="E11911" s="19" t="s">
        <v>38</v>
      </c>
      <c r="F11911" s="21">
        <v>3.0</v>
      </c>
      <c r="G11911" s="22">
        <v>79126.0</v>
      </c>
      <c r="H11911" s="15" t="str">
        <f t="shared" si="2"/>
        <v>High Range</v>
      </c>
      <c r="I11911" s="22">
        <v>95472.0</v>
      </c>
      <c r="J11911" s="23">
        <f t="shared" si="3"/>
        <v>0.8287874979</v>
      </c>
      <c r="K11911" s="24" t="str">
        <f t="shared" si="4"/>
        <v>Target Not Meet</v>
      </c>
    </row>
    <row r="11912" ht="22.5" customHeight="1">
      <c r="A11912" s="18">
        <v>45828.0</v>
      </c>
      <c r="B11912" s="19" t="str">
        <f t="shared" si="1"/>
        <v>Jun</v>
      </c>
      <c r="C11912" s="20" t="s">
        <v>92</v>
      </c>
      <c r="D11912" s="19" t="s">
        <v>93</v>
      </c>
      <c r="E11912" s="19" t="s">
        <v>23</v>
      </c>
      <c r="F11912" s="21">
        <v>3.0</v>
      </c>
      <c r="G11912" s="22">
        <v>58175.0</v>
      </c>
      <c r="H11912" s="15" t="str">
        <f t="shared" si="2"/>
        <v>Medium Range</v>
      </c>
      <c r="I11912" s="22">
        <v>69421.0</v>
      </c>
      <c r="J11912" s="23">
        <f t="shared" si="3"/>
        <v>0.8380029098</v>
      </c>
      <c r="K11912" s="24" t="str">
        <f t="shared" si="4"/>
        <v>Target Not Meet</v>
      </c>
    </row>
    <row r="11913" ht="22.5" customHeight="1">
      <c r="A11913" s="18">
        <v>45828.0</v>
      </c>
      <c r="B11913" s="19" t="str">
        <f t="shared" si="1"/>
        <v>Jun</v>
      </c>
      <c r="C11913" s="20" t="s">
        <v>92</v>
      </c>
      <c r="D11913" s="19" t="s">
        <v>158</v>
      </c>
      <c r="E11913" s="19" t="s">
        <v>63</v>
      </c>
      <c r="F11913" s="21">
        <v>1.0</v>
      </c>
      <c r="G11913" s="22">
        <v>22458.0</v>
      </c>
      <c r="H11913" s="15" t="str">
        <f t="shared" si="2"/>
        <v>Base Range</v>
      </c>
      <c r="I11913" s="22">
        <v>19572.0</v>
      </c>
      <c r="J11913" s="23">
        <f t="shared" si="3"/>
        <v>1.147455549</v>
      </c>
      <c r="K11913" s="24" t="str">
        <f t="shared" si="4"/>
        <v>Over Achived</v>
      </c>
    </row>
    <row r="11914" ht="22.5" customHeight="1">
      <c r="A11914" s="18">
        <v>45828.0</v>
      </c>
      <c r="B11914" s="19" t="str">
        <f t="shared" si="1"/>
        <v>Jun</v>
      </c>
      <c r="C11914" s="20" t="s">
        <v>92</v>
      </c>
      <c r="D11914" s="19" t="s">
        <v>98</v>
      </c>
      <c r="E11914" s="19" t="s">
        <v>19</v>
      </c>
      <c r="F11914" s="21">
        <v>3.0</v>
      </c>
      <c r="G11914" s="22">
        <v>85091.0</v>
      </c>
      <c r="H11914" s="15" t="str">
        <f t="shared" si="2"/>
        <v>High Range</v>
      </c>
      <c r="I11914" s="22">
        <v>102196.0</v>
      </c>
      <c r="J11914" s="23">
        <f t="shared" si="3"/>
        <v>0.8326255431</v>
      </c>
      <c r="K11914" s="24" t="str">
        <f t="shared" si="4"/>
        <v>Target Not Meet</v>
      </c>
    </row>
    <row r="11915" ht="22.5" customHeight="1">
      <c r="A11915" s="18">
        <v>45828.0</v>
      </c>
      <c r="B11915" s="19" t="str">
        <f t="shared" si="1"/>
        <v>Jun</v>
      </c>
      <c r="C11915" s="20" t="s">
        <v>92</v>
      </c>
      <c r="D11915" s="19" t="s">
        <v>98</v>
      </c>
      <c r="E11915" s="19" t="s">
        <v>19</v>
      </c>
      <c r="F11915" s="21">
        <v>3.0</v>
      </c>
      <c r="G11915" s="22">
        <v>74641.0</v>
      </c>
      <c r="H11915" s="15" t="str">
        <f t="shared" si="2"/>
        <v>High Range</v>
      </c>
      <c r="I11915" s="22">
        <v>89330.0</v>
      </c>
      <c r="J11915" s="23">
        <f t="shared" si="3"/>
        <v>0.8355647599</v>
      </c>
      <c r="K11915" s="24" t="str">
        <f t="shared" si="4"/>
        <v>Target Not Meet</v>
      </c>
    </row>
    <row r="11916" ht="22.5" customHeight="1">
      <c r="A11916" s="18">
        <v>45828.0</v>
      </c>
      <c r="B11916" s="19" t="str">
        <f t="shared" si="1"/>
        <v>Jun</v>
      </c>
      <c r="C11916" s="20" t="s">
        <v>92</v>
      </c>
      <c r="D11916" s="19" t="s">
        <v>98</v>
      </c>
      <c r="E11916" s="19" t="s">
        <v>38</v>
      </c>
      <c r="F11916" s="21">
        <v>4.0</v>
      </c>
      <c r="G11916" s="22">
        <v>94535.0</v>
      </c>
      <c r="H11916" s="15" t="str">
        <f t="shared" si="2"/>
        <v>Very High Range</v>
      </c>
      <c r="I11916" s="22">
        <v>114870.0</v>
      </c>
      <c r="J11916" s="23">
        <f t="shared" si="3"/>
        <v>0.8229737965</v>
      </c>
      <c r="K11916" s="24" t="str">
        <f t="shared" si="4"/>
        <v>Target Not Meet</v>
      </c>
    </row>
    <row r="11917" ht="22.5" customHeight="1">
      <c r="A11917" s="18">
        <v>45828.0</v>
      </c>
      <c r="B11917" s="19" t="str">
        <f t="shared" si="1"/>
        <v>Jun</v>
      </c>
      <c r="C11917" s="20" t="s">
        <v>92</v>
      </c>
      <c r="D11917" s="19" t="s">
        <v>98</v>
      </c>
      <c r="E11917" s="19" t="s">
        <v>34</v>
      </c>
      <c r="F11917" s="21">
        <v>6.0</v>
      </c>
      <c r="G11917" s="22">
        <v>121177.0</v>
      </c>
      <c r="H11917" s="15" t="str">
        <f t="shared" si="2"/>
        <v>Very High Range</v>
      </c>
      <c r="I11917" s="22">
        <v>142220.0</v>
      </c>
      <c r="J11917" s="23">
        <f t="shared" si="3"/>
        <v>0.8520390944</v>
      </c>
      <c r="K11917" s="24" t="str">
        <f t="shared" si="4"/>
        <v>Target Not Meet</v>
      </c>
    </row>
    <row r="11918" ht="22.5" customHeight="1">
      <c r="A11918" s="18">
        <v>45828.0</v>
      </c>
      <c r="B11918" s="19" t="str">
        <f t="shared" si="1"/>
        <v>Jun</v>
      </c>
      <c r="C11918" s="20" t="s">
        <v>92</v>
      </c>
      <c r="D11918" s="19" t="s">
        <v>144</v>
      </c>
      <c r="E11918" s="19" t="s">
        <v>26</v>
      </c>
      <c r="F11918" s="21">
        <v>3.0</v>
      </c>
      <c r="G11918" s="22">
        <v>100619.0</v>
      </c>
      <c r="H11918" s="15" t="str">
        <f t="shared" si="2"/>
        <v>Very High Range</v>
      </c>
      <c r="I11918" s="22">
        <v>85567.0</v>
      </c>
      <c r="J11918" s="23">
        <f t="shared" si="3"/>
        <v>1.175908937</v>
      </c>
      <c r="K11918" s="24" t="str">
        <f t="shared" si="4"/>
        <v>Over Achived</v>
      </c>
    </row>
    <row r="11919" ht="22.5" customHeight="1">
      <c r="A11919" s="18">
        <v>45828.0</v>
      </c>
      <c r="B11919" s="19" t="str">
        <f t="shared" si="1"/>
        <v>Jun</v>
      </c>
      <c r="C11919" s="20" t="s">
        <v>92</v>
      </c>
      <c r="D11919" s="19" t="s">
        <v>144</v>
      </c>
      <c r="E11919" s="19" t="s">
        <v>23</v>
      </c>
      <c r="F11919" s="21">
        <v>3.0</v>
      </c>
      <c r="G11919" s="22">
        <v>75547.0</v>
      </c>
      <c r="H11919" s="15" t="str">
        <f t="shared" si="2"/>
        <v>High Range</v>
      </c>
      <c r="I11919" s="22">
        <v>64219.0</v>
      </c>
      <c r="J11919" s="23">
        <f t="shared" si="3"/>
        <v>1.176396394</v>
      </c>
      <c r="K11919" s="24" t="str">
        <f t="shared" si="4"/>
        <v>Over Achived</v>
      </c>
    </row>
    <row r="11920" ht="22.5" customHeight="1">
      <c r="A11920" s="18">
        <v>45828.0</v>
      </c>
      <c r="B11920" s="19" t="str">
        <f t="shared" si="1"/>
        <v>Jun</v>
      </c>
      <c r="C11920" s="20" t="s">
        <v>92</v>
      </c>
      <c r="D11920" s="19" t="s">
        <v>144</v>
      </c>
      <c r="E11920" s="19" t="s">
        <v>38</v>
      </c>
      <c r="F11920" s="21">
        <v>4.0</v>
      </c>
      <c r="G11920" s="22">
        <v>79798.0</v>
      </c>
      <c r="H11920" s="15" t="str">
        <f t="shared" si="2"/>
        <v>High Range</v>
      </c>
      <c r="I11920" s="22">
        <v>71945.0</v>
      </c>
      <c r="J11920" s="23">
        <f t="shared" si="3"/>
        <v>1.109152825</v>
      </c>
      <c r="K11920" s="24" t="str">
        <f t="shared" si="4"/>
        <v>Over Achived</v>
      </c>
    </row>
    <row r="11921" ht="22.5" customHeight="1">
      <c r="A11921" s="18">
        <v>45828.0</v>
      </c>
      <c r="B11921" s="19" t="str">
        <f t="shared" si="1"/>
        <v>Jun</v>
      </c>
      <c r="C11921" s="20" t="s">
        <v>92</v>
      </c>
      <c r="D11921" s="25" t="s">
        <v>149</v>
      </c>
      <c r="E11921" s="19" t="s">
        <v>26</v>
      </c>
      <c r="F11921" s="21">
        <v>4.0</v>
      </c>
      <c r="G11921" s="22">
        <v>105652.0</v>
      </c>
      <c r="H11921" s="15" t="str">
        <f t="shared" si="2"/>
        <v>Very High Range</v>
      </c>
      <c r="I11921" s="22">
        <v>87089.0</v>
      </c>
      <c r="J11921" s="23">
        <f t="shared" si="3"/>
        <v>1.213149766</v>
      </c>
      <c r="K11921" s="24" t="str">
        <f t="shared" si="4"/>
        <v>Over Achived</v>
      </c>
    </row>
    <row r="11922" ht="22.5" customHeight="1">
      <c r="A11922" s="18">
        <v>45828.0</v>
      </c>
      <c r="B11922" s="19" t="str">
        <f t="shared" si="1"/>
        <v>Jun</v>
      </c>
      <c r="C11922" s="20" t="s">
        <v>92</v>
      </c>
      <c r="D11922" s="19" t="s">
        <v>98</v>
      </c>
      <c r="E11922" s="19" t="s">
        <v>63</v>
      </c>
      <c r="F11922" s="21">
        <v>1.0</v>
      </c>
      <c r="G11922" s="22">
        <v>26220.0</v>
      </c>
      <c r="H11922" s="15" t="str">
        <f t="shared" si="2"/>
        <v>Base Range</v>
      </c>
      <c r="I11922" s="22">
        <v>32645.0</v>
      </c>
      <c r="J11922" s="23">
        <f t="shared" si="3"/>
        <v>0.8031857865</v>
      </c>
      <c r="K11922" s="24" t="str">
        <f t="shared" si="4"/>
        <v>Target Not Meet</v>
      </c>
    </row>
    <row r="11923" ht="22.5" customHeight="1">
      <c r="A11923" s="18">
        <v>45829.0</v>
      </c>
      <c r="B11923" s="19" t="str">
        <f t="shared" si="1"/>
        <v>Jun</v>
      </c>
      <c r="C11923" s="20" t="s">
        <v>13</v>
      </c>
      <c r="D11923" s="19" t="s">
        <v>169</v>
      </c>
      <c r="E11923" s="19" t="s">
        <v>34</v>
      </c>
      <c r="F11923" s="21">
        <v>3.0</v>
      </c>
      <c r="G11923" s="22">
        <v>100982.0</v>
      </c>
      <c r="H11923" s="15" t="str">
        <f t="shared" si="2"/>
        <v>Very High Range</v>
      </c>
      <c r="I11923" s="22">
        <v>122847.0</v>
      </c>
      <c r="J11923" s="23">
        <f t="shared" si="3"/>
        <v>0.8220143756</v>
      </c>
      <c r="K11923" s="24" t="str">
        <f t="shared" si="4"/>
        <v>Target Not Meet</v>
      </c>
    </row>
    <row r="11924" ht="22.5" customHeight="1">
      <c r="A11924" s="18">
        <v>45829.0</v>
      </c>
      <c r="B11924" s="19" t="str">
        <f t="shared" si="1"/>
        <v>Jun</v>
      </c>
      <c r="C11924" s="20" t="s">
        <v>13</v>
      </c>
      <c r="D11924" s="19" t="s">
        <v>29</v>
      </c>
      <c r="E11924" s="19" t="s">
        <v>38</v>
      </c>
      <c r="F11924" s="21">
        <v>3.0</v>
      </c>
      <c r="G11924" s="22">
        <v>78961.0</v>
      </c>
      <c r="H11924" s="15" t="str">
        <f t="shared" si="2"/>
        <v>High Range</v>
      </c>
      <c r="I11924" s="22">
        <v>97161.0</v>
      </c>
      <c r="J11924" s="23">
        <f t="shared" si="3"/>
        <v>0.8126820432</v>
      </c>
      <c r="K11924" s="24" t="str">
        <f t="shared" si="4"/>
        <v>Target Not Meet</v>
      </c>
    </row>
    <row r="11925" ht="22.5" customHeight="1">
      <c r="A11925" s="18">
        <v>45829.0</v>
      </c>
      <c r="B11925" s="19" t="str">
        <f t="shared" si="1"/>
        <v>Jun</v>
      </c>
      <c r="C11925" s="20" t="s">
        <v>13</v>
      </c>
      <c r="D11925" s="19" t="s">
        <v>37</v>
      </c>
      <c r="E11925" s="19" t="s">
        <v>26</v>
      </c>
      <c r="F11925" s="21">
        <v>3.0</v>
      </c>
      <c r="G11925" s="22">
        <v>66714.0</v>
      </c>
      <c r="H11925" s="15" t="str">
        <f t="shared" si="2"/>
        <v>Medium Range</v>
      </c>
      <c r="I11925" s="22">
        <v>72188.0</v>
      </c>
      <c r="J11925" s="23">
        <f t="shared" si="3"/>
        <v>0.9241702222</v>
      </c>
      <c r="K11925" s="24" t="str">
        <f t="shared" si="4"/>
        <v>Target Not Meet</v>
      </c>
    </row>
    <row r="11926" ht="22.5" customHeight="1">
      <c r="A11926" s="18">
        <v>45829.0</v>
      </c>
      <c r="B11926" s="19" t="str">
        <f t="shared" si="1"/>
        <v>Jun</v>
      </c>
      <c r="C11926" s="20" t="s">
        <v>13</v>
      </c>
      <c r="D11926" s="19" t="s">
        <v>37</v>
      </c>
      <c r="E11926" s="19" t="s">
        <v>9</v>
      </c>
      <c r="F11926" s="21">
        <v>4.0</v>
      </c>
      <c r="G11926" s="22">
        <v>100368.0</v>
      </c>
      <c r="H11926" s="15" t="str">
        <f t="shared" si="2"/>
        <v>Very High Range</v>
      </c>
      <c r="I11926" s="22">
        <v>130001.0</v>
      </c>
      <c r="J11926" s="23">
        <f t="shared" si="3"/>
        <v>0.7720555996</v>
      </c>
      <c r="K11926" s="24" t="str">
        <f t="shared" si="4"/>
        <v>Target Not Meet</v>
      </c>
    </row>
    <row r="11927" ht="22.5" customHeight="1">
      <c r="A11927" s="18">
        <v>45829.0</v>
      </c>
      <c r="B11927" s="19" t="str">
        <f t="shared" si="1"/>
        <v>Jun</v>
      </c>
      <c r="C11927" s="20" t="s">
        <v>13</v>
      </c>
      <c r="D11927" s="19" t="s">
        <v>37</v>
      </c>
      <c r="E11927" s="19" t="s">
        <v>38</v>
      </c>
      <c r="F11927" s="21">
        <v>3.0</v>
      </c>
      <c r="G11927" s="22">
        <v>60812.0</v>
      </c>
      <c r="H11927" s="15" t="str">
        <f t="shared" si="2"/>
        <v>Medium Range</v>
      </c>
      <c r="I11927" s="22">
        <v>64495.0</v>
      </c>
      <c r="J11927" s="23">
        <f t="shared" si="3"/>
        <v>0.942894798</v>
      </c>
      <c r="K11927" s="24" t="str">
        <f t="shared" si="4"/>
        <v>Target Not Meet</v>
      </c>
    </row>
    <row r="11928" ht="22.5" customHeight="1">
      <c r="A11928" s="18">
        <v>45829.0</v>
      </c>
      <c r="B11928" s="19" t="str">
        <f t="shared" si="1"/>
        <v>Jun</v>
      </c>
      <c r="C11928" s="20" t="s">
        <v>13</v>
      </c>
      <c r="D11928" s="19" t="s">
        <v>37</v>
      </c>
      <c r="E11928" s="19" t="s">
        <v>23</v>
      </c>
      <c r="F11928" s="21">
        <v>3.0</v>
      </c>
      <c r="G11928" s="22">
        <v>48887.0</v>
      </c>
      <c r="H11928" s="15" t="str">
        <f t="shared" si="2"/>
        <v>Base Range</v>
      </c>
      <c r="I11928" s="22">
        <v>52052.0</v>
      </c>
      <c r="J11928" s="23">
        <f t="shared" si="3"/>
        <v>0.93919542</v>
      </c>
      <c r="K11928" s="24" t="str">
        <f t="shared" si="4"/>
        <v>Target Not Meet</v>
      </c>
    </row>
    <row r="11929" ht="22.5" customHeight="1">
      <c r="A11929" s="18">
        <v>45829.0</v>
      </c>
      <c r="B11929" s="19" t="str">
        <f t="shared" si="1"/>
        <v>Jun</v>
      </c>
      <c r="C11929" s="20" t="s">
        <v>13</v>
      </c>
      <c r="D11929" s="19" t="s">
        <v>29</v>
      </c>
      <c r="E11929" s="19" t="s">
        <v>9</v>
      </c>
      <c r="F11929" s="21">
        <v>4.0</v>
      </c>
      <c r="G11929" s="22">
        <v>110939.0</v>
      </c>
      <c r="H11929" s="15" t="str">
        <f t="shared" si="2"/>
        <v>Very High Range</v>
      </c>
      <c r="I11929" s="22">
        <v>134299.0</v>
      </c>
      <c r="J11929" s="23">
        <f t="shared" si="3"/>
        <v>0.8260597622</v>
      </c>
      <c r="K11929" s="24" t="str">
        <f t="shared" si="4"/>
        <v>Target Not Meet</v>
      </c>
    </row>
    <row r="11930" ht="22.5" customHeight="1">
      <c r="A11930" s="18">
        <v>45829.0</v>
      </c>
      <c r="B11930" s="19" t="str">
        <f t="shared" si="1"/>
        <v>Jun</v>
      </c>
      <c r="C11930" s="20" t="s">
        <v>13</v>
      </c>
      <c r="D11930" s="19" t="s">
        <v>29</v>
      </c>
      <c r="E11930" s="19" t="s">
        <v>23</v>
      </c>
      <c r="F11930" s="21">
        <v>2.0</v>
      </c>
      <c r="G11930" s="22">
        <v>51302.0</v>
      </c>
      <c r="H11930" s="15" t="str">
        <f t="shared" si="2"/>
        <v>Medium Range</v>
      </c>
      <c r="I11930" s="22">
        <v>58327.0</v>
      </c>
      <c r="J11930" s="23">
        <f t="shared" si="3"/>
        <v>0.879558352</v>
      </c>
      <c r="K11930" s="24" t="str">
        <f t="shared" si="4"/>
        <v>Target Not Meet</v>
      </c>
    </row>
    <row r="11931" ht="22.5" customHeight="1">
      <c r="A11931" s="18">
        <v>45829.0</v>
      </c>
      <c r="B11931" s="19" t="str">
        <f t="shared" si="1"/>
        <v>Jun</v>
      </c>
      <c r="C11931" s="20" t="s">
        <v>92</v>
      </c>
      <c r="D11931" s="19" t="s">
        <v>93</v>
      </c>
      <c r="E11931" s="19" t="s">
        <v>63</v>
      </c>
      <c r="F11931" s="21">
        <v>1.0</v>
      </c>
      <c r="G11931" s="22">
        <v>24868.0</v>
      </c>
      <c r="H11931" s="15" t="str">
        <f t="shared" si="2"/>
        <v>Base Range</v>
      </c>
      <c r="I11931" s="22">
        <v>26789.0</v>
      </c>
      <c r="J11931" s="23">
        <f t="shared" si="3"/>
        <v>0.9282914629</v>
      </c>
      <c r="K11931" s="24" t="str">
        <f t="shared" si="4"/>
        <v>Target Not Meet</v>
      </c>
    </row>
    <row r="11932" ht="22.5" customHeight="1">
      <c r="A11932" s="18">
        <v>45829.0</v>
      </c>
      <c r="B11932" s="19" t="str">
        <f t="shared" si="1"/>
        <v>Jun</v>
      </c>
      <c r="C11932" s="20" t="s">
        <v>13</v>
      </c>
      <c r="D11932" s="19" t="s">
        <v>18</v>
      </c>
      <c r="E11932" s="19" t="s">
        <v>19</v>
      </c>
      <c r="F11932" s="21">
        <v>2.0</v>
      </c>
      <c r="G11932" s="22">
        <v>57688.0</v>
      </c>
      <c r="H11932" s="15" t="str">
        <f t="shared" si="2"/>
        <v>Medium Range</v>
      </c>
      <c r="I11932" s="22">
        <v>53092.0</v>
      </c>
      <c r="J11932" s="23">
        <f t="shared" si="3"/>
        <v>1.086566714</v>
      </c>
      <c r="K11932" s="24" t="str">
        <f t="shared" si="4"/>
        <v>Over Achived</v>
      </c>
    </row>
    <row r="11933" ht="22.5" customHeight="1">
      <c r="A11933" s="18">
        <v>45829.0</v>
      </c>
      <c r="B11933" s="19" t="str">
        <f t="shared" si="1"/>
        <v>Jun</v>
      </c>
      <c r="C11933" s="20" t="s">
        <v>13</v>
      </c>
      <c r="D11933" s="19" t="s">
        <v>18</v>
      </c>
      <c r="E11933" s="19" t="s">
        <v>23</v>
      </c>
      <c r="F11933" s="21">
        <v>2.0</v>
      </c>
      <c r="G11933" s="22">
        <v>50938.0</v>
      </c>
      <c r="H11933" s="15" t="str">
        <f t="shared" si="2"/>
        <v>Medium Range</v>
      </c>
      <c r="I11933" s="22">
        <v>40062.0</v>
      </c>
      <c r="J11933" s="23">
        <f t="shared" si="3"/>
        <v>1.271479207</v>
      </c>
      <c r="K11933" s="24" t="str">
        <f t="shared" si="4"/>
        <v>Over Achived</v>
      </c>
    </row>
    <row r="11934" ht="22.5" customHeight="1">
      <c r="A11934" s="18">
        <v>45829.0</v>
      </c>
      <c r="B11934" s="19" t="str">
        <f t="shared" si="1"/>
        <v>Jun</v>
      </c>
      <c r="C11934" s="20" t="s">
        <v>13</v>
      </c>
      <c r="D11934" s="19" t="s">
        <v>18</v>
      </c>
      <c r="E11934" s="19" t="s">
        <v>68</v>
      </c>
      <c r="F11934" s="21">
        <v>2.0</v>
      </c>
      <c r="G11934" s="22">
        <v>41071.0</v>
      </c>
      <c r="H11934" s="15" t="str">
        <f t="shared" si="2"/>
        <v>Base Range</v>
      </c>
      <c r="I11934" s="22">
        <v>35817.0</v>
      </c>
      <c r="J11934" s="23">
        <f t="shared" si="3"/>
        <v>1.146690119</v>
      </c>
      <c r="K11934" s="24" t="str">
        <f t="shared" si="4"/>
        <v>Over Achived</v>
      </c>
    </row>
    <row r="11935" ht="22.5" customHeight="1">
      <c r="A11935" s="18">
        <v>45829.0</v>
      </c>
      <c r="B11935" s="19" t="str">
        <f t="shared" si="1"/>
        <v>Jun</v>
      </c>
      <c r="C11935" s="20" t="s">
        <v>13</v>
      </c>
      <c r="D11935" s="19" t="s">
        <v>18</v>
      </c>
      <c r="E11935" s="19" t="s">
        <v>19</v>
      </c>
      <c r="F11935" s="21">
        <v>2.0</v>
      </c>
      <c r="G11935" s="22">
        <v>57863.0</v>
      </c>
      <c r="H11935" s="15" t="str">
        <f t="shared" si="2"/>
        <v>Medium Range</v>
      </c>
      <c r="I11935" s="22">
        <v>46583.0</v>
      </c>
      <c r="J11935" s="23">
        <f t="shared" si="3"/>
        <v>1.242148423</v>
      </c>
      <c r="K11935" s="24" t="str">
        <f t="shared" si="4"/>
        <v>Over Achived</v>
      </c>
    </row>
    <row r="11936" ht="22.5" customHeight="1">
      <c r="A11936" s="18">
        <v>45829.0</v>
      </c>
      <c r="B11936" s="19" t="str">
        <f t="shared" si="1"/>
        <v>Jun</v>
      </c>
      <c r="C11936" s="20" t="s">
        <v>13</v>
      </c>
      <c r="D11936" s="19" t="s">
        <v>14</v>
      </c>
      <c r="E11936" s="19" t="s">
        <v>9</v>
      </c>
      <c r="F11936" s="21">
        <v>5.0</v>
      </c>
      <c r="G11936" s="22">
        <v>108493.0</v>
      </c>
      <c r="H11936" s="15" t="str">
        <f t="shared" si="2"/>
        <v>Very High Range</v>
      </c>
      <c r="I11936" s="22">
        <v>97070.0</v>
      </c>
      <c r="J11936" s="23">
        <f t="shared" si="3"/>
        <v>1.117677964</v>
      </c>
      <c r="K11936" s="24" t="str">
        <f t="shared" si="4"/>
        <v>Over Achived</v>
      </c>
    </row>
    <row r="11937" ht="22.5" customHeight="1">
      <c r="A11937" s="18">
        <v>45829.0</v>
      </c>
      <c r="B11937" s="19" t="str">
        <f t="shared" si="1"/>
        <v>Jun</v>
      </c>
      <c r="C11937" s="20" t="s">
        <v>13</v>
      </c>
      <c r="D11937" s="19" t="s">
        <v>14</v>
      </c>
      <c r="E11937" s="19" t="s">
        <v>34</v>
      </c>
      <c r="F11937" s="21">
        <v>4.0</v>
      </c>
      <c r="G11937" s="22">
        <v>111677.0</v>
      </c>
      <c r="H11937" s="15" t="str">
        <f t="shared" si="2"/>
        <v>Very High Range</v>
      </c>
      <c r="I11937" s="22">
        <v>102550.0</v>
      </c>
      <c r="J11937" s="23">
        <f t="shared" si="3"/>
        <v>1.089000488</v>
      </c>
      <c r="K11937" s="24" t="str">
        <f t="shared" si="4"/>
        <v>Over Achived</v>
      </c>
    </row>
    <row r="11938" ht="22.5" customHeight="1">
      <c r="A11938" s="18">
        <v>45829.0</v>
      </c>
      <c r="B11938" s="19" t="str">
        <f t="shared" si="1"/>
        <v>Jun</v>
      </c>
      <c r="C11938" s="20" t="s">
        <v>13</v>
      </c>
      <c r="D11938" s="19" t="s">
        <v>169</v>
      </c>
      <c r="E11938" s="19" t="s">
        <v>19</v>
      </c>
      <c r="F11938" s="21">
        <v>2.0</v>
      </c>
      <c r="G11938" s="22">
        <v>56851.0</v>
      </c>
      <c r="H11938" s="15" t="str">
        <f t="shared" si="2"/>
        <v>Medium Range</v>
      </c>
      <c r="I11938" s="22">
        <v>72863.0</v>
      </c>
      <c r="J11938" s="23">
        <f t="shared" si="3"/>
        <v>0.7802451175</v>
      </c>
      <c r="K11938" s="24" t="str">
        <f t="shared" si="4"/>
        <v>Target Not Meet</v>
      </c>
    </row>
    <row r="11939" ht="22.5" customHeight="1">
      <c r="A11939" s="18">
        <v>45829.0</v>
      </c>
      <c r="B11939" s="19" t="str">
        <f t="shared" si="1"/>
        <v>Jun</v>
      </c>
      <c r="C11939" s="20" t="s">
        <v>13</v>
      </c>
      <c r="D11939" s="19" t="s">
        <v>18</v>
      </c>
      <c r="E11939" s="19" t="s">
        <v>19</v>
      </c>
      <c r="F11939" s="21">
        <v>2.0</v>
      </c>
      <c r="G11939" s="22">
        <v>54925.0</v>
      </c>
      <c r="H11939" s="15" t="str">
        <f t="shared" si="2"/>
        <v>Medium Range</v>
      </c>
      <c r="I11939" s="22">
        <v>40672.0</v>
      </c>
      <c r="J11939" s="23">
        <f t="shared" si="3"/>
        <v>1.350437648</v>
      </c>
      <c r="K11939" s="24" t="str">
        <f t="shared" si="4"/>
        <v>Over Achived</v>
      </c>
    </row>
    <row r="11940" ht="22.5" customHeight="1">
      <c r="A11940" s="18">
        <v>45829.0</v>
      </c>
      <c r="B11940" s="19" t="str">
        <f t="shared" si="1"/>
        <v>Jun</v>
      </c>
      <c r="C11940" s="20" t="s">
        <v>13</v>
      </c>
      <c r="D11940" s="19" t="s">
        <v>169</v>
      </c>
      <c r="E11940" s="19" t="s">
        <v>26</v>
      </c>
      <c r="F11940" s="21">
        <v>3.0</v>
      </c>
      <c r="G11940" s="22">
        <v>75528.0</v>
      </c>
      <c r="H11940" s="15" t="str">
        <f t="shared" si="2"/>
        <v>High Range</v>
      </c>
      <c r="I11940" s="22">
        <v>87093.0</v>
      </c>
      <c r="J11940" s="23">
        <f t="shared" si="3"/>
        <v>0.8672109125</v>
      </c>
      <c r="K11940" s="24" t="str">
        <f t="shared" si="4"/>
        <v>Target Not Meet</v>
      </c>
    </row>
    <row r="11941" ht="22.5" customHeight="1">
      <c r="A11941" s="18">
        <v>45829.0</v>
      </c>
      <c r="B11941" s="19" t="str">
        <f t="shared" si="1"/>
        <v>Jun</v>
      </c>
      <c r="C11941" s="20" t="s">
        <v>57</v>
      </c>
      <c r="D11941" s="19" t="s">
        <v>85</v>
      </c>
      <c r="E11941" s="19" t="s">
        <v>19</v>
      </c>
      <c r="F11941" s="21">
        <v>2.0</v>
      </c>
      <c r="G11941" s="22">
        <v>37272.0</v>
      </c>
      <c r="H11941" s="15" t="str">
        <f t="shared" si="2"/>
        <v>Base Range</v>
      </c>
      <c r="I11941" s="22">
        <v>45513.0</v>
      </c>
      <c r="J11941" s="23">
        <f t="shared" si="3"/>
        <v>0.8189308549</v>
      </c>
      <c r="K11941" s="24" t="str">
        <f t="shared" si="4"/>
        <v>Target Not Meet</v>
      </c>
    </row>
    <row r="11942" ht="22.5" customHeight="1">
      <c r="A11942" s="18">
        <v>45829.0</v>
      </c>
      <c r="B11942" s="19" t="str">
        <f t="shared" si="1"/>
        <v>Jun</v>
      </c>
      <c r="C11942" s="20" t="s">
        <v>57</v>
      </c>
      <c r="D11942" s="19" t="s">
        <v>58</v>
      </c>
      <c r="E11942" s="19" t="s">
        <v>34</v>
      </c>
      <c r="F11942" s="21">
        <v>3.0</v>
      </c>
      <c r="G11942" s="22">
        <v>82706.0</v>
      </c>
      <c r="H11942" s="15" t="str">
        <f t="shared" si="2"/>
        <v>High Range</v>
      </c>
      <c r="I11942" s="22">
        <v>76437.0</v>
      </c>
      <c r="J11942" s="23">
        <f t="shared" si="3"/>
        <v>1.082015254</v>
      </c>
      <c r="K11942" s="24" t="str">
        <f t="shared" si="4"/>
        <v>Over Achived</v>
      </c>
    </row>
    <row r="11943" ht="22.5" customHeight="1">
      <c r="A11943" s="18">
        <v>45829.0</v>
      </c>
      <c r="B11943" s="19" t="str">
        <f t="shared" si="1"/>
        <v>Jun</v>
      </c>
      <c r="C11943" s="20" t="s">
        <v>57</v>
      </c>
      <c r="D11943" s="19" t="s">
        <v>85</v>
      </c>
      <c r="E11943" s="19" t="s">
        <v>63</v>
      </c>
      <c r="F11943" s="21">
        <v>1.0</v>
      </c>
      <c r="G11943" s="22">
        <v>27278.0</v>
      </c>
      <c r="H11943" s="15" t="str">
        <f t="shared" si="2"/>
        <v>Base Range</v>
      </c>
      <c r="I11943" s="22">
        <v>34626.0</v>
      </c>
      <c r="J11943" s="23">
        <f t="shared" si="3"/>
        <v>0.7877895223</v>
      </c>
      <c r="K11943" s="24" t="str">
        <f t="shared" si="4"/>
        <v>Target Not Meet</v>
      </c>
    </row>
    <row r="11944" ht="22.5" customHeight="1">
      <c r="A11944" s="18">
        <v>45829.0</v>
      </c>
      <c r="B11944" s="19" t="str">
        <f t="shared" si="1"/>
        <v>Jun</v>
      </c>
      <c r="C11944" s="20" t="s">
        <v>57</v>
      </c>
      <c r="D11944" s="19" t="s">
        <v>85</v>
      </c>
      <c r="E11944" s="19" t="s">
        <v>23</v>
      </c>
      <c r="F11944" s="21">
        <v>2.0</v>
      </c>
      <c r="G11944" s="22">
        <v>34869.0</v>
      </c>
      <c r="H11944" s="15" t="str">
        <f t="shared" si="2"/>
        <v>Base Range</v>
      </c>
      <c r="I11944" s="22">
        <v>44393.0</v>
      </c>
      <c r="J11944" s="23">
        <f t="shared" si="3"/>
        <v>0.7854616719</v>
      </c>
      <c r="K11944" s="24" t="str">
        <f t="shared" si="4"/>
        <v>Target Not Meet</v>
      </c>
    </row>
    <row r="11945" ht="22.5" customHeight="1">
      <c r="A11945" s="18">
        <v>45829.0</v>
      </c>
      <c r="B11945" s="19" t="str">
        <f t="shared" si="1"/>
        <v>Jun</v>
      </c>
      <c r="C11945" s="20" t="s">
        <v>57</v>
      </c>
      <c r="D11945" s="19" t="s">
        <v>85</v>
      </c>
      <c r="E11945" s="19" t="s">
        <v>63</v>
      </c>
      <c r="F11945" s="21">
        <v>1.0</v>
      </c>
      <c r="G11945" s="22">
        <v>32574.0</v>
      </c>
      <c r="H11945" s="15" t="str">
        <f t="shared" si="2"/>
        <v>Base Range</v>
      </c>
      <c r="I11945" s="22">
        <v>39634.0</v>
      </c>
      <c r="J11945" s="23">
        <f t="shared" si="3"/>
        <v>0.8218701115</v>
      </c>
      <c r="K11945" s="24" t="str">
        <f t="shared" si="4"/>
        <v>Target Not Meet</v>
      </c>
    </row>
    <row r="11946" ht="22.5" customHeight="1">
      <c r="A11946" s="18">
        <v>45829.0</v>
      </c>
      <c r="B11946" s="19" t="str">
        <f t="shared" si="1"/>
        <v>Jun</v>
      </c>
      <c r="C11946" s="20" t="s">
        <v>57</v>
      </c>
      <c r="D11946" s="19" t="s">
        <v>80</v>
      </c>
      <c r="E11946" s="19" t="s">
        <v>34</v>
      </c>
      <c r="F11946" s="21">
        <v>3.0</v>
      </c>
      <c r="G11946" s="22">
        <v>67541.0</v>
      </c>
      <c r="H11946" s="15" t="str">
        <f t="shared" si="2"/>
        <v>Medium Range</v>
      </c>
      <c r="I11946" s="22">
        <v>84950.0</v>
      </c>
      <c r="J11946" s="23">
        <f t="shared" si="3"/>
        <v>0.7950676869</v>
      </c>
      <c r="K11946" s="24" t="str">
        <f t="shared" si="4"/>
        <v>Target Not Meet</v>
      </c>
    </row>
    <row r="11947" ht="22.5" customHeight="1">
      <c r="A11947" s="18">
        <v>45829.0</v>
      </c>
      <c r="B11947" s="19" t="str">
        <f t="shared" si="1"/>
        <v>Jun</v>
      </c>
      <c r="C11947" s="20" t="s">
        <v>57</v>
      </c>
      <c r="D11947" s="19" t="s">
        <v>80</v>
      </c>
      <c r="E11947" s="19" t="s">
        <v>23</v>
      </c>
      <c r="F11947" s="21">
        <v>2.0</v>
      </c>
      <c r="G11947" s="22">
        <v>44981.0</v>
      </c>
      <c r="H11947" s="15" t="str">
        <f t="shared" si="2"/>
        <v>Base Range</v>
      </c>
      <c r="I11947" s="22">
        <v>58448.0</v>
      </c>
      <c r="J11947" s="23">
        <f t="shared" si="3"/>
        <v>0.769590063</v>
      </c>
      <c r="K11947" s="24" t="str">
        <f t="shared" si="4"/>
        <v>Target Not Meet</v>
      </c>
    </row>
    <row r="11948" ht="22.5" customHeight="1">
      <c r="A11948" s="18">
        <v>45829.0</v>
      </c>
      <c r="B11948" s="19" t="str">
        <f t="shared" si="1"/>
        <v>Jun</v>
      </c>
      <c r="C11948" s="20" t="s">
        <v>57</v>
      </c>
      <c r="D11948" s="19" t="s">
        <v>80</v>
      </c>
      <c r="E11948" s="19" t="s">
        <v>63</v>
      </c>
      <c r="F11948" s="21">
        <v>1.0</v>
      </c>
      <c r="G11948" s="22">
        <v>34091.0</v>
      </c>
      <c r="H11948" s="15" t="str">
        <f t="shared" si="2"/>
        <v>Base Range</v>
      </c>
      <c r="I11948" s="22">
        <v>41363.0</v>
      </c>
      <c r="J11948" s="23">
        <f t="shared" si="3"/>
        <v>0.8241907018</v>
      </c>
      <c r="K11948" s="24" t="str">
        <f t="shared" si="4"/>
        <v>Target Not Meet</v>
      </c>
    </row>
    <row r="11949" ht="22.5" customHeight="1">
      <c r="A11949" s="18">
        <v>45829.0</v>
      </c>
      <c r="B11949" s="19" t="str">
        <f t="shared" si="1"/>
        <v>Jun</v>
      </c>
      <c r="C11949" s="20" t="s">
        <v>57</v>
      </c>
      <c r="D11949" s="19" t="s">
        <v>80</v>
      </c>
      <c r="E11949" s="19" t="s">
        <v>38</v>
      </c>
      <c r="F11949" s="21">
        <v>2.0</v>
      </c>
      <c r="G11949" s="22">
        <v>51041.0</v>
      </c>
      <c r="H11949" s="15" t="str">
        <f t="shared" si="2"/>
        <v>Medium Range</v>
      </c>
      <c r="I11949" s="22">
        <v>65999.0</v>
      </c>
      <c r="J11949" s="23">
        <f t="shared" si="3"/>
        <v>0.7733602024</v>
      </c>
      <c r="K11949" s="24" t="str">
        <f t="shared" si="4"/>
        <v>Target Not Meet</v>
      </c>
    </row>
    <row r="11950" ht="22.5" customHeight="1">
      <c r="A11950" s="18">
        <v>45829.0</v>
      </c>
      <c r="B11950" s="19" t="str">
        <f t="shared" si="1"/>
        <v>Jun</v>
      </c>
      <c r="C11950" s="20" t="s">
        <v>13</v>
      </c>
      <c r="D11950" s="19" t="s">
        <v>169</v>
      </c>
      <c r="E11950" s="19" t="s">
        <v>68</v>
      </c>
      <c r="F11950" s="21">
        <v>2.0</v>
      </c>
      <c r="G11950" s="22">
        <v>51974.0</v>
      </c>
      <c r="H11950" s="15" t="str">
        <f t="shared" si="2"/>
        <v>Medium Range</v>
      </c>
      <c r="I11950" s="22">
        <v>54586.0</v>
      </c>
      <c r="J11950" s="23">
        <f t="shared" si="3"/>
        <v>0.9521489026</v>
      </c>
      <c r="K11950" s="24" t="str">
        <f t="shared" si="4"/>
        <v>Target Not Meet</v>
      </c>
    </row>
    <row r="11951" ht="22.5" customHeight="1">
      <c r="A11951" s="18">
        <v>45829.0</v>
      </c>
      <c r="B11951" s="19" t="str">
        <f t="shared" si="1"/>
        <v>Jun</v>
      </c>
      <c r="C11951" s="20" t="s">
        <v>57</v>
      </c>
      <c r="D11951" s="19" t="s">
        <v>80</v>
      </c>
      <c r="E11951" s="19" t="s">
        <v>38</v>
      </c>
      <c r="F11951" s="21">
        <v>3.0</v>
      </c>
      <c r="G11951" s="22">
        <v>44909.0</v>
      </c>
      <c r="H11951" s="15" t="str">
        <f t="shared" si="2"/>
        <v>Base Range</v>
      </c>
      <c r="I11951" s="22">
        <v>53698.0</v>
      </c>
      <c r="J11951" s="23">
        <f t="shared" si="3"/>
        <v>0.8363253752</v>
      </c>
      <c r="K11951" s="24" t="str">
        <f t="shared" si="4"/>
        <v>Target Not Meet</v>
      </c>
    </row>
    <row r="11952" ht="22.5" customHeight="1">
      <c r="A11952" s="18">
        <v>45829.0</v>
      </c>
      <c r="B11952" s="19" t="str">
        <f t="shared" si="1"/>
        <v>Jun</v>
      </c>
      <c r="C11952" s="20" t="s">
        <v>57</v>
      </c>
      <c r="D11952" s="19" t="s">
        <v>71</v>
      </c>
      <c r="E11952" s="19" t="s">
        <v>26</v>
      </c>
      <c r="F11952" s="21">
        <v>2.0</v>
      </c>
      <c r="G11952" s="22">
        <v>54776.0</v>
      </c>
      <c r="H11952" s="15" t="str">
        <f t="shared" si="2"/>
        <v>Medium Range</v>
      </c>
      <c r="I11952" s="22">
        <v>70400.0</v>
      </c>
      <c r="J11952" s="23">
        <f t="shared" si="3"/>
        <v>0.7780681818</v>
      </c>
      <c r="K11952" s="24" t="str">
        <f t="shared" si="4"/>
        <v>Target Not Meet</v>
      </c>
    </row>
    <row r="11953" ht="22.5" customHeight="1">
      <c r="A11953" s="18">
        <v>45829.0</v>
      </c>
      <c r="B11953" s="19" t="str">
        <f t="shared" si="1"/>
        <v>Jun</v>
      </c>
      <c r="C11953" s="20" t="s">
        <v>57</v>
      </c>
      <c r="D11953" s="19" t="s">
        <v>71</v>
      </c>
      <c r="E11953" s="19" t="s">
        <v>19</v>
      </c>
      <c r="F11953" s="21">
        <v>2.0</v>
      </c>
      <c r="G11953" s="22">
        <v>49550.0</v>
      </c>
      <c r="H11953" s="15" t="str">
        <f t="shared" si="2"/>
        <v>Base Range</v>
      </c>
      <c r="I11953" s="22">
        <v>57552.0</v>
      </c>
      <c r="J11953" s="23">
        <f t="shared" si="3"/>
        <v>0.8609605227</v>
      </c>
      <c r="K11953" s="24" t="str">
        <f t="shared" si="4"/>
        <v>Target Not Meet</v>
      </c>
    </row>
    <row r="11954" ht="22.5" customHeight="1">
      <c r="A11954" s="18">
        <v>45829.0</v>
      </c>
      <c r="B11954" s="19" t="str">
        <f t="shared" si="1"/>
        <v>Jun</v>
      </c>
      <c r="C11954" s="20" t="s">
        <v>57</v>
      </c>
      <c r="D11954" s="25" t="s">
        <v>62</v>
      </c>
      <c r="E11954" s="19" t="s">
        <v>68</v>
      </c>
      <c r="F11954" s="21">
        <v>2.0</v>
      </c>
      <c r="G11954" s="22">
        <v>38693.0</v>
      </c>
      <c r="H11954" s="15" t="str">
        <f t="shared" si="2"/>
        <v>Base Range</v>
      </c>
      <c r="I11954" s="22">
        <v>28003.0</v>
      </c>
      <c r="J11954" s="23">
        <f t="shared" si="3"/>
        <v>1.381744813</v>
      </c>
      <c r="K11954" s="24" t="str">
        <f t="shared" si="4"/>
        <v>Over Achived</v>
      </c>
    </row>
    <row r="11955" ht="22.5" customHeight="1">
      <c r="A11955" s="18">
        <v>45829.0</v>
      </c>
      <c r="B11955" s="19" t="str">
        <f t="shared" si="1"/>
        <v>Jun</v>
      </c>
      <c r="C11955" s="20" t="s">
        <v>57</v>
      </c>
      <c r="D11955" s="25" t="s">
        <v>62</v>
      </c>
      <c r="E11955" s="19" t="s">
        <v>26</v>
      </c>
      <c r="F11955" s="21">
        <v>3.0</v>
      </c>
      <c r="G11955" s="22">
        <v>52071.0</v>
      </c>
      <c r="H11955" s="15" t="str">
        <f t="shared" si="2"/>
        <v>Medium Range</v>
      </c>
      <c r="I11955" s="22">
        <v>41698.0</v>
      </c>
      <c r="J11955" s="23">
        <f t="shared" si="3"/>
        <v>1.248764929</v>
      </c>
      <c r="K11955" s="24" t="str">
        <f t="shared" si="4"/>
        <v>Over Achived</v>
      </c>
    </row>
    <row r="11956" ht="22.5" customHeight="1">
      <c r="A11956" s="18">
        <v>45829.0</v>
      </c>
      <c r="B11956" s="19" t="str">
        <f t="shared" si="1"/>
        <v>Jun</v>
      </c>
      <c r="C11956" s="20" t="s">
        <v>57</v>
      </c>
      <c r="D11956" s="25" t="s">
        <v>62</v>
      </c>
      <c r="E11956" s="19" t="s">
        <v>34</v>
      </c>
      <c r="F11956" s="21">
        <v>3.0</v>
      </c>
      <c r="G11956" s="22">
        <v>63834.0</v>
      </c>
      <c r="H11956" s="15" t="str">
        <f t="shared" si="2"/>
        <v>Medium Range</v>
      </c>
      <c r="I11956" s="22">
        <v>58961.0</v>
      </c>
      <c r="J11956" s="23">
        <f t="shared" si="3"/>
        <v>1.082647852</v>
      </c>
      <c r="K11956" s="24" t="str">
        <f t="shared" si="4"/>
        <v>Over Achived</v>
      </c>
    </row>
    <row r="11957" ht="22.5" customHeight="1">
      <c r="A11957" s="18">
        <v>45829.0</v>
      </c>
      <c r="B11957" s="19" t="str">
        <f t="shared" si="1"/>
        <v>Jun</v>
      </c>
      <c r="C11957" s="20" t="s">
        <v>57</v>
      </c>
      <c r="D11957" s="25" t="s">
        <v>62</v>
      </c>
      <c r="E11957" s="19" t="s">
        <v>23</v>
      </c>
      <c r="F11957" s="21">
        <v>2.0</v>
      </c>
      <c r="G11957" s="22">
        <v>43910.0</v>
      </c>
      <c r="H11957" s="15" t="str">
        <f t="shared" si="2"/>
        <v>Base Range</v>
      </c>
      <c r="I11957" s="22">
        <v>35868.0</v>
      </c>
      <c r="J11957" s="23">
        <f t="shared" si="3"/>
        <v>1.224210996</v>
      </c>
      <c r="K11957" s="24" t="str">
        <f t="shared" si="4"/>
        <v>Over Achived</v>
      </c>
    </row>
    <row r="11958" ht="22.5" customHeight="1">
      <c r="A11958" s="18">
        <v>45829.0</v>
      </c>
      <c r="B11958" s="19" t="str">
        <f t="shared" si="1"/>
        <v>Jun</v>
      </c>
      <c r="C11958" s="20" t="s">
        <v>57</v>
      </c>
      <c r="D11958" s="19" t="s">
        <v>58</v>
      </c>
      <c r="E11958" s="19" t="s">
        <v>68</v>
      </c>
      <c r="F11958" s="21">
        <v>1.0</v>
      </c>
      <c r="G11958" s="22">
        <v>39207.0</v>
      </c>
      <c r="H11958" s="15" t="str">
        <f t="shared" si="2"/>
        <v>Base Range</v>
      </c>
      <c r="I11958" s="22">
        <v>34778.0</v>
      </c>
      <c r="J11958" s="23">
        <f t="shared" si="3"/>
        <v>1.127350624</v>
      </c>
      <c r="K11958" s="24" t="str">
        <f t="shared" si="4"/>
        <v>Over Achived</v>
      </c>
    </row>
    <row r="11959" ht="22.5" customHeight="1">
      <c r="A11959" s="18">
        <v>45829.0</v>
      </c>
      <c r="B11959" s="19" t="str">
        <f t="shared" si="1"/>
        <v>Jun</v>
      </c>
      <c r="C11959" s="20" t="s">
        <v>57</v>
      </c>
      <c r="D11959" s="19" t="s">
        <v>71</v>
      </c>
      <c r="E11959" s="19" t="s">
        <v>19</v>
      </c>
      <c r="F11959" s="21">
        <v>2.0</v>
      </c>
      <c r="G11959" s="22">
        <v>40076.0</v>
      </c>
      <c r="H11959" s="15" t="str">
        <f t="shared" si="2"/>
        <v>Base Range</v>
      </c>
      <c r="I11959" s="22">
        <v>43761.0</v>
      </c>
      <c r="J11959" s="23">
        <f t="shared" si="3"/>
        <v>0.9157926007</v>
      </c>
      <c r="K11959" s="24" t="str">
        <f t="shared" si="4"/>
        <v>Target Not Meet</v>
      </c>
    </row>
    <row r="11960" ht="22.5" customHeight="1">
      <c r="A11960" s="18">
        <v>45829.0</v>
      </c>
      <c r="B11960" s="19" t="str">
        <f t="shared" si="1"/>
        <v>Jun</v>
      </c>
      <c r="C11960" s="20" t="s">
        <v>92</v>
      </c>
      <c r="D11960" s="19" t="s">
        <v>93</v>
      </c>
      <c r="E11960" s="19" t="s">
        <v>63</v>
      </c>
      <c r="F11960" s="21">
        <v>1.0</v>
      </c>
      <c r="G11960" s="22">
        <v>24327.0</v>
      </c>
      <c r="H11960" s="15" t="str">
        <f t="shared" si="2"/>
        <v>Base Range</v>
      </c>
      <c r="I11960" s="22">
        <v>25928.0</v>
      </c>
      <c r="J11960" s="23">
        <f t="shared" si="3"/>
        <v>0.9382520827</v>
      </c>
      <c r="K11960" s="24" t="str">
        <f t="shared" si="4"/>
        <v>Target Not Meet</v>
      </c>
    </row>
    <row r="11961" ht="22.5" customHeight="1">
      <c r="A11961" s="18">
        <v>45829.0</v>
      </c>
      <c r="B11961" s="19" t="str">
        <f t="shared" si="1"/>
        <v>Jun</v>
      </c>
      <c r="C11961" s="20" t="s">
        <v>7</v>
      </c>
      <c r="D11961" s="19" t="s">
        <v>118</v>
      </c>
      <c r="E11961" s="19" t="s">
        <v>26</v>
      </c>
      <c r="F11961" s="21">
        <v>9.0</v>
      </c>
      <c r="G11961" s="22">
        <v>302887.0</v>
      </c>
      <c r="H11961" s="15" t="str">
        <f t="shared" si="2"/>
        <v>Very High Range</v>
      </c>
      <c r="I11961" s="22">
        <v>228017.0</v>
      </c>
      <c r="J11961" s="23">
        <f t="shared" si="3"/>
        <v>1.328352711</v>
      </c>
      <c r="K11961" s="24" t="str">
        <f t="shared" si="4"/>
        <v>Over Achived</v>
      </c>
    </row>
    <row r="11962" ht="22.5" customHeight="1">
      <c r="A11962" s="18">
        <v>45829.0</v>
      </c>
      <c r="B11962" s="19" t="str">
        <f t="shared" si="1"/>
        <v>Jun</v>
      </c>
      <c r="C11962" s="20" t="s">
        <v>92</v>
      </c>
      <c r="D11962" s="19" t="s">
        <v>93</v>
      </c>
      <c r="E11962" s="19" t="s">
        <v>68</v>
      </c>
      <c r="F11962" s="21">
        <v>2.0</v>
      </c>
      <c r="G11962" s="22">
        <v>56332.0</v>
      </c>
      <c r="H11962" s="15" t="str">
        <f t="shared" si="2"/>
        <v>Medium Range</v>
      </c>
      <c r="I11962" s="22">
        <v>65077.0</v>
      </c>
      <c r="J11962" s="23">
        <f t="shared" si="3"/>
        <v>0.8656207262</v>
      </c>
      <c r="K11962" s="24" t="str">
        <f t="shared" si="4"/>
        <v>Target Not Meet</v>
      </c>
    </row>
    <row r="11963" ht="22.5" customHeight="1">
      <c r="A11963" s="18">
        <v>45829.0</v>
      </c>
      <c r="B11963" s="19" t="str">
        <f t="shared" si="1"/>
        <v>Jun</v>
      </c>
      <c r="C11963" s="20" t="s">
        <v>7</v>
      </c>
      <c r="D11963" s="19" t="s">
        <v>131</v>
      </c>
      <c r="E11963" s="19" t="s">
        <v>19</v>
      </c>
      <c r="F11963" s="21">
        <v>4.0</v>
      </c>
      <c r="G11963" s="22">
        <v>87579.0</v>
      </c>
      <c r="H11963" s="15" t="str">
        <f t="shared" si="2"/>
        <v>High Range</v>
      </c>
      <c r="I11963" s="22">
        <v>76901.0</v>
      </c>
      <c r="J11963" s="23">
        <f t="shared" si="3"/>
        <v>1.138853851</v>
      </c>
      <c r="K11963" s="24" t="str">
        <f t="shared" si="4"/>
        <v>Over Achived</v>
      </c>
    </row>
    <row r="11964" ht="22.5" customHeight="1">
      <c r="A11964" s="18">
        <v>45829.0</v>
      </c>
      <c r="B11964" s="19" t="str">
        <f t="shared" si="1"/>
        <v>Jun</v>
      </c>
      <c r="C11964" s="20" t="s">
        <v>7</v>
      </c>
      <c r="D11964" s="19" t="s">
        <v>126</v>
      </c>
      <c r="E11964" s="19" t="s">
        <v>38</v>
      </c>
      <c r="F11964" s="21">
        <v>5.0</v>
      </c>
      <c r="G11964" s="22">
        <v>120295.0</v>
      </c>
      <c r="H11964" s="15" t="str">
        <f t="shared" si="2"/>
        <v>Very High Range</v>
      </c>
      <c r="I11964" s="22">
        <v>98867.0</v>
      </c>
      <c r="J11964" s="23">
        <f t="shared" si="3"/>
        <v>1.216735615</v>
      </c>
      <c r="K11964" s="24" t="str">
        <f t="shared" si="4"/>
        <v>Over Achived</v>
      </c>
    </row>
    <row r="11965" ht="22.5" customHeight="1">
      <c r="A11965" s="18">
        <v>45829.0</v>
      </c>
      <c r="B11965" s="19" t="str">
        <f t="shared" si="1"/>
        <v>Jun</v>
      </c>
      <c r="C11965" s="20" t="s">
        <v>7</v>
      </c>
      <c r="D11965" s="19" t="s">
        <v>126</v>
      </c>
      <c r="E11965" s="19" t="s">
        <v>34</v>
      </c>
      <c r="F11965" s="21">
        <v>7.0</v>
      </c>
      <c r="G11965" s="22">
        <v>161775.0</v>
      </c>
      <c r="H11965" s="15" t="str">
        <f t="shared" si="2"/>
        <v>Very High Range</v>
      </c>
      <c r="I11965" s="22">
        <v>144267.0</v>
      </c>
      <c r="J11965" s="23">
        <f t="shared" si="3"/>
        <v>1.121358315</v>
      </c>
      <c r="K11965" s="24" t="str">
        <f t="shared" si="4"/>
        <v>Over Achived</v>
      </c>
    </row>
    <row r="11966" ht="22.5" customHeight="1">
      <c r="A11966" s="18">
        <v>45829.0</v>
      </c>
      <c r="B11966" s="19" t="str">
        <f t="shared" si="1"/>
        <v>Jun</v>
      </c>
      <c r="C11966" s="20" t="s">
        <v>7</v>
      </c>
      <c r="D11966" s="19" t="s">
        <v>126</v>
      </c>
      <c r="E11966" s="19" t="s">
        <v>34</v>
      </c>
      <c r="F11966" s="21">
        <v>6.0</v>
      </c>
      <c r="G11966" s="22">
        <v>153724.0</v>
      </c>
      <c r="H11966" s="15" t="str">
        <f t="shared" si="2"/>
        <v>Very High Range</v>
      </c>
      <c r="I11966" s="22">
        <v>141949.0</v>
      </c>
      <c r="J11966" s="23">
        <f t="shared" si="3"/>
        <v>1.082952328</v>
      </c>
      <c r="K11966" s="24" t="str">
        <f t="shared" si="4"/>
        <v>Over Achived</v>
      </c>
    </row>
    <row r="11967" ht="22.5" customHeight="1">
      <c r="A11967" s="18">
        <v>45829.0</v>
      </c>
      <c r="B11967" s="19" t="str">
        <f t="shared" si="1"/>
        <v>Jun</v>
      </c>
      <c r="C11967" s="20" t="s">
        <v>7</v>
      </c>
      <c r="D11967" s="19" t="s">
        <v>126</v>
      </c>
      <c r="E11967" s="19" t="s">
        <v>19</v>
      </c>
      <c r="F11967" s="21">
        <v>5.0</v>
      </c>
      <c r="G11967" s="22">
        <v>89043.0</v>
      </c>
      <c r="H11967" s="15" t="str">
        <f t="shared" si="2"/>
        <v>High Range</v>
      </c>
      <c r="I11967" s="22">
        <v>75346.0</v>
      </c>
      <c r="J11967" s="23">
        <f t="shared" si="3"/>
        <v>1.181788018</v>
      </c>
      <c r="K11967" s="24" t="str">
        <f t="shared" si="4"/>
        <v>Over Achived</v>
      </c>
    </row>
    <row r="11968" ht="22.5" customHeight="1">
      <c r="A11968" s="18">
        <v>45829.0</v>
      </c>
      <c r="B11968" s="19" t="str">
        <f t="shared" si="1"/>
        <v>Jun</v>
      </c>
      <c r="C11968" s="20" t="s">
        <v>7</v>
      </c>
      <c r="D11968" s="19" t="s">
        <v>126</v>
      </c>
      <c r="E11968" s="19" t="s">
        <v>38</v>
      </c>
      <c r="F11968" s="21">
        <v>5.0</v>
      </c>
      <c r="G11968" s="22">
        <v>114220.0</v>
      </c>
      <c r="H11968" s="15" t="str">
        <f t="shared" si="2"/>
        <v>Very High Range</v>
      </c>
      <c r="I11968" s="22">
        <v>81885.0</v>
      </c>
      <c r="J11968" s="23">
        <f t="shared" si="3"/>
        <v>1.394883068</v>
      </c>
      <c r="K11968" s="24" t="str">
        <f t="shared" si="4"/>
        <v>Over Achived</v>
      </c>
    </row>
    <row r="11969" ht="22.5" customHeight="1">
      <c r="A11969" s="18">
        <v>45829.0</v>
      </c>
      <c r="B11969" s="19" t="str">
        <f t="shared" si="1"/>
        <v>Jun</v>
      </c>
      <c r="C11969" s="20" t="s">
        <v>7</v>
      </c>
      <c r="D11969" s="19" t="s">
        <v>118</v>
      </c>
      <c r="E11969" s="19" t="s">
        <v>9</v>
      </c>
      <c r="F11969" s="21">
        <v>9.0</v>
      </c>
      <c r="G11969" s="22">
        <v>159668.0</v>
      </c>
      <c r="H11969" s="15" t="str">
        <f t="shared" si="2"/>
        <v>Very High Range</v>
      </c>
      <c r="I11969" s="22">
        <v>122261.0</v>
      </c>
      <c r="J11969" s="23">
        <f t="shared" si="3"/>
        <v>1.3059602</v>
      </c>
      <c r="K11969" s="24" t="str">
        <f t="shared" si="4"/>
        <v>Over Achived</v>
      </c>
    </row>
    <row r="11970" ht="22.5" customHeight="1">
      <c r="A11970" s="18">
        <v>45829.0</v>
      </c>
      <c r="B11970" s="19" t="str">
        <f t="shared" si="1"/>
        <v>Jun</v>
      </c>
      <c r="C11970" s="20" t="s">
        <v>7</v>
      </c>
      <c r="D11970" s="19" t="s">
        <v>131</v>
      </c>
      <c r="E11970" s="19" t="s">
        <v>34</v>
      </c>
      <c r="F11970" s="21">
        <v>6.0</v>
      </c>
      <c r="G11970" s="22">
        <v>189140.0</v>
      </c>
      <c r="H11970" s="15" t="str">
        <f t="shared" si="2"/>
        <v>Very High Range</v>
      </c>
      <c r="I11970" s="22">
        <v>157248.0</v>
      </c>
      <c r="J11970" s="23">
        <f t="shared" si="3"/>
        <v>1.20281339</v>
      </c>
      <c r="K11970" s="24" t="str">
        <f t="shared" si="4"/>
        <v>Over Achived</v>
      </c>
    </row>
    <row r="11971" ht="22.5" customHeight="1">
      <c r="A11971" s="18">
        <v>45829.0</v>
      </c>
      <c r="B11971" s="19" t="str">
        <f t="shared" si="1"/>
        <v>Jun</v>
      </c>
      <c r="C11971" s="20" t="s">
        <v>7</v>
      </c>
      <c r="D11971" s="19" t="s">
        <v>118</v>
      </c>
      <c r="E11971" s="19" t="s">
        <v>68</v>
      </c>
      <c r="F11971" s="21">
        <v>3.0</v>
      </c>
      <c r="G11971" s="22">
        <v>78310.0</v>
      </c>
      <c r="H11971" s="15" t="str">
        <f t="shared" si="2"/>
        <v>High Range</v>
      </c>
      <c r="I11971" s="22">
        <v>57991.0</v>
      </c>
      <c r="J11971" s="23">
        <f t="shared" si="3"/>
        <v>1.350381956</v>
      </c>
      <c r="K11971" s="24" t="str">
        <f t="shared" si="4"/>
        <v>Over Achived</v>
      </c>
    </row>
    <row r="11972" ht="22.5" customHeight="1">
      <c r="A11972" s="18">
        <v>45829.0</v>
      </c>
      <c r="B11972" s="19" t="str">
        <f t="shared" si="1"/>
        <v>Jun</v>
      </c>
      <c r="C11972" s="20" t="s">
        <v>7</v>
      </c>
      <c r="D11972" s="19" t="s">
        <v>106</v>
      </c>
      <c r="E11972" s="19" t="s">
        <v>38</v>
      </c>
      <c r="F11972" s="21">
        <v>6.0</v>
      </c>
      <c r="G11972" s="22">
        <v>121603.0</v>
      </c>
      <c r="H11972" s="15" t="str">
        <f t="shared" si="2"/>
        <v>Very High Range</v>
      </c>
      <c r="I11972" s="22">
        <v>107862.0</v>
      </c>
      <c r="J11972" s="23">
        <f t="shared" si="3"/>
        <v>1.127394263</v>
      </c>
      <c r="K11972" s="24" t="str">
        <f t="shared" si="4"/>
        <v>Over Achived</v>
      </c>
    </row>
    <row r="11973" ht="22.5" customHeight="1">
      <c r="A11973" s="18">
        <v>45829.0</v>
      </c>
      <c r="B11973" s="19" t="str">
        <f t="shared" si="1"/>
        <v>Jun</v>
      </c>
      <c r="C11973" s="20" t="s">
        <v>7</v>
      </c>
      <c r="D11973" s="19" t="s">
        <v>106</v>
      </c>
      <c r="E11973" s="19" t="s">
        <v>34</v>
      </c>
      <c r="F11973" s="21">
        <v>8.0</v>
      </c>
      <c r="G11973" s="22">
        <v>181895.0</v>
      </c>
      <c r="H11973" s="15" t="str">
        <f t="shared" si="2"/>
        <v>Very High Range</v>
      </c>
      <c r="I11973" s="22">
        <v>158586.0</v>
      </c>
      <c r="J11973" s="23">
        <f t="shared" si="3"/>
        <v>1.146980187</v>
      </c>
      <c r="K11973" s="24" t="str">
        <f t="shared" si="4"/>
        <v>Over Achived</v>
      </c>
    </row>
    <row r="11974" ht="22.5" customHeight="1">
      <c r="A11974" s="18">
        <v>45829.0</v>
      </c>
      <c r="B11974" s="19" t="str">
        <f t="shared" si="1"/>
        <v>Jun</v>
      </c>
      <c r="C11974" s="20" t="s">
        <v>7</v>
      </c>
      <c r="D11974" s="19" t="s">
        <v>106</v>
      </c>
      <c r="E11974" s="19" t="s">
        <v>63</v>
      </c>
      <c r="F11974" s="21">
        <v>3.0</v>
      </c>
      <c r="G11974" s="22">
        <v>62875.0</v>
      </c>
      <c r="H11974" s="15" t="str">
        <f t="shared" si="2"/>
        <v>Medium Range</v>
      </c>
      <c r="I11974" s="22">
        <v>46202.0</v>
      </c>
      <c r="J11974" s="23">
        <f t="shared" si="3"/>
        <v>1.360871824</v>
      </c>
      <c r="K11974" s="24" t="str">
        <f t="shared" si="4"/>
        <v>Over Achived</v>
      </c>
    </row>
    <row r="11975" ht="22.5" customHeight="1">
      <c r="A11975" s="18">
        <v>45829.0</v>
      </c>
      <c r="B11975" s="19" t="str">
        <f t="shared" si="1"/>
        <v>Jun</v>
      </c>
      <c r="C11975" s="20" t="s">
        <v>7</v>
      </c>
      <c r="D11975" s="19" t="s">
        <v>8</v>
      </c>
      <c r="E11975" s="19" t="s">
        <v>38</v>
      </c>
      <c r="F11975" s="21">
        <v>5.0</v>
      </c>
      <c r="G11975" s="22">
        <v>136984.0</v>
      </c>
      <c r="H11975" s="15" t="str">
        <f t="shared" si="2"/>
        <v>Very High Range</v>
      </c>
      <c r="I11975" s="22">
        <v>120696.0</v>
      </c>
      <c r="J11975" s="23">
        <f t="shared" si="3"/>
        <v>1.13495062</v>
      </c>
      <c r="K11975" s="24" t="str">
        <f t="shared" si="4"/>
        <v>Over Achived</v>
      </c>
    </row>
    <row r="11976" ht="22.5" customHeight="1">
      <c r="A11976" s="18">
        <v>45829.0</v>
      </c>
      <c r="B11976" s="19" t="str">
        <f t="shared" si="1"/>
        <v>Jun</v>
      </c>
      <c r="C11976" s="20" t="s">
        <v>7</v>
      </c>
      <c r="D11976" s="19" t="s">
        <v>8</v>
      </c>
      <c r="E11976" s="19" t="s">
        <v>63</v>
      </c>
      <c r="F11976" s="21">
        <v>2.0</v>
      </c>
      <c r="G11976" s="22">
        <v>66814.0</v>
      </c>
      <c r="H11976" s="15" t="str">
        <f t="shared" si="2"/>
        <v>Medium Range</v>
      </c>
      <c r="I11976" s="22">
        <v>47159.0</v>
      </c>
      <c r="J11976" s="23">
        <f t="shared" si="3"/>
        <v>1.416781526</v>
      </c>
      <c r="K11976" s="24" t="str">
        <f t="shared" si="4"/>
        <v>Over Achived</v>
      </c>
    </row>
    <row r="11977" ht="22.5" customHeight="1">
      <c r="A11977" s="18">
        <v>45829.0</v>
      </c>
      <c r="B11977" s="19" t="str">
        <f t="shared" si="1"/>
        <v>Jun</v>
      </c>
      <c r="C11977" s="20" t="s">
        <v>7</v>
      </c>
      <c r="D11977" s="19" t="s">
        <v>8</v>
      </c>
      <c r="E11977" s="19" t="s">
        <v>34</v>
      </c>
      <c r="F11977" s="21">
        <v>6.0</v>
      </c>
      <c r="G11977" s="22">
        <v>176589.0</v>
      </c>
      <c r="H11977" s="15" t="str">
        <f t="shared" si="2"/>
        <v>Very High Range</v>
      </c>
      <c r="I11977" s="22">
        <v>125410.0</v>
      </c>
      <c r="J11977" s="23">
        <f t="shared" si="3"/>
        <v>1.408093453</v>
      </c>
      <c r="K11977" s="24" t="str">
        <f t="shared" si="4"/>
        <v>Over Achived</v>
      </c>
    </row>
    <row r="11978" ht="22.5" customHeight="1">
      <c r="A11978" s="18">
        <v>45829.0</v>
      </c>
      <c r="B11978" s="19" t="str">
        <f t="shared" si="1"/>
        <v>Jun</v>
      </c>
      <c r="C11978" s="20" t="s">
        <v>92</v>
      </c>
      <c r="D11978" s="19" t="s">
        <v>93</v>
      </c>
      <c r="E11978" s="19" t="s">
        <v>19</v>
      </c>
      <c r="F11978" s="21">
        <v>3.0</v>
      </c>
      <c r="G11978" s="22">
        <v>71848.0</v>
      </c>
      <c r="H11978" s="15" t="str">
        <f t="shared" si="2"/>
        <v>High Range</v>
      </c>
      <c r="I11978" s="22">
        <v>92585.0</v>
      </c>
      <c r="J11978" s="23">
        <f t="shared" si="3"/>
        <v>0.7760220338</v>
      </c>
      <c r="K11978" s="24" t="str">
        <f t="shared" si="4"/>
        <v>Target Not Meet</v>
      </c>
    </row>
    <row r="11979" ht="22.5" customHeight="1">
      <c r="A11979" s="18">
        <v>45829.0</v>
      </c>
      <c r="B11979" s="19" t="str">
        <f t="shared" si="1"/>
        <v>Jun</v>
      </c>
      <c r="C11979" s="20" t="s">
        <v>7</v>
      </c>
      <c r="D11979" s="19" t="s">
        <v>118</v>
      </c>
      <c r="E11979" s="19" t="s">
        <v>26</v>
      </c>
      <c r="F11979" s="21">
        <v>11.0</v>
      </c>
      <c r="G11979" s="22">
        <v>231218.0</v>
      </c>
      <c r="H11979" s="15" t="str">
        <f t="shared" si="2"/>
        <v>Very High Range</v>
      </c>
      <c r="I11979" s="22">
        <v>213964.0</v>
      </c>
      <c r="J11979" s="23">
        <f t="shared" si="3"/>
        <v>1.080639734</v>
      </c>
      <c r="K11979" s="24" t="str">
        <f t="shared" si="4"/>
        <v>Over Achived</v>
      </c>
    </row>
    <row r="11980" ht="22.5" customHeight="1">
      <c r="A11980" s="18">
        <v>45829.0</v>
      </c>
      <c r="B11980" s="19" t="str">
        <f t="shared" si="1"/>
        <v>Jun</v>
      </c>
      <c r="C11980" s="20" t="s">
        <v>7</v>
      </c>
      <c r="D11980" s="19" t="s">
        <v>131</v>
      </c>
      <c r="E11980" s="19" t="s">
        <v>9</v>
      </c>
      <c r="F11980" s="21">
        <v>9.0</v>
      </c>
      <c r="G11980" s="22">
        <v>193643.0</v>
      </c>
      <c r="H11980" s="15" t="str">
        <f t="shared" si="2"/>
        <v>Very High Range</v>
      </c>
      <c r="I11980" s="22">
        <v>175011.0</v>
      </c>
      <c r="J11980" s="23">
        <f t="shared" si="3"/>
        <v>1.10646188</v>
      </c>
      <c r="K11980" s="24" t="str">
        <f t="shared" si="4"/>
        <v>Over Achived</v>
      </c>
    </row>
    <row r="11981" ht="22.5" customHeight="1">
      <c r="A11981" s="18">
        <v>45829.0</v>
      </c>
      <c r="B11981" s="19" t="str">
        <f t="shared" si="1"/>
        <v>Jun</v>
      </c>
      <c r="C11981" s="20" t="s">
        <v>7</v>
      </c>
      <c r="D11981" s="19" t="s">
        <v>118</v>
      </c>
      <c r="E11981" s="19" t="s">
        <v>23</v>
      </c>
      <c r="F11981" s="21">
        <v>4.0</v>
      </c>
      <c r="G11981" s="22">
        <v>91717.0</v>
      </c>
      <c r="H11981" s="15" t="str">
        <f t="shared" si="2"/>
        <v>Very High Range</v>
      </c>
      <c r="I11981" s="22">
        <v>81310.0</v>
      </c>
      <c r="J11981" s="23">
        <f t="shared" si="3"/>
        <v>1.127991637</v>
      </c>
      <c r="K11981" s="24" t="str">
        <f t="shared" si="4"/>
        <v>Over Achived</v>
      </c>
    </row>
    <row r="11982" ht="22.5" customHeight="1">
      <c r="A11982" s="18">
        <v>45829.0</v>
      </c>
      <c r="B11982" s="19" t="str">
        <f t="shared" si="1"/>
        <v>Jun</v>
      </c>
      <c r="C11982" s="20" t="s">
        <v>92</v>
      </c>
      <c r="D11982" s="19" t="s">
        <v>158</v>
      </c>
      <c r="E11982" s="19" t="s">
        <v>26</v>
      </c>
      <c r="F11982" s="21">
        <v>4.0</v>
      </c>
      <c r="G11982" s="22">
        <v>92479.0</v>
      </c>
      <c r="H11982" s="15" t="str">
        <f t="shared" si="2"/>
        <v>Very High Range</v>
      </c>
      <c r="I11982" s="22">
        <v>73924.0</v>
      </c>
      <c r="J11982" s="23">
        <f t="shared" si="3"/>
        <v>1.251001028</v>
      </c>
      <c r="K11982" s="24" t="str">
        <f t="shared" si="4"/>
        <v>Over Achived</v>
      </c>
    </row>
    <row r="11983" ht="22.5" customHeight="1">
      <c r="A11983" s="18">
        <v>45829.0</v>
      </c>
      <c r="B11983" s="19" t="str">
        <f t="shared" si="1"/>
        <v>Jun</v>
      </c>
      <c r="C11983" s="20" t="s">
        <v>92</v>
      </c>
      <c r="D11983" s="19" t="s">
        <v>98</v>
      </c>
      <c r="E11983" s="19" t="s">
        <v>68</v>
      </c>
      <c r="F11983" s="21">
        <v>2.0</v>
      </c>
      <c r="G11983" s="22">
        <v>59404.0</v>
      </c>
      <c r="H11983" s="15" t="str">
        <f t="shared" si="2"/>
        <v>Medium Range</v>
      </c>
      <c r="I11983" s="22">
        <v>72505.0</v>
      </c>
      <c r="J11983" s="23">
        <f t="shared" si="3"/>
        <v>0.8193090132</v>
      </c>
      <c r="K11983" s="24" t="str">
        <f t="shared" si="4"/>
        <v>Target Not Meet</v>
      </c>
    </row>
    <row r="11984" ht="22.5" customHeight="1">
      <c r="A11984" s="18">
        <v>45829.0</v>
      </c>
      <c r="B11984" s="19" t="str">
        <f t="shared" si="1"/>
        <v>Jun</v>
      </c>
      <c r="C11984" s="20" t="s">
        <v>7</v>
      </c>
      <c r="D11984" s="19" t="s">
        <v>131</v>
      </c>
      <c r="E11984" s="19" t="s">
        <v>26</v>
      </c>
      <c r="F11984" s="21">
        <v>11.0</v>
      </c>
      <c r="G11984" s="22">
        <v>246256.0</v>
      </c>
      <c r="H11984" s="15" t="str">
        <f t="shared" si="2"/>
        <v>Very High Range</v>
      </c>
      <c r="I11984" s="22">
        <v>203422.0</v>
      </c>
      <c r="J11984" s="23">
        <f t="shared" si="3"/>
        <v>1.210567195</v>
      </c>
      <c r="K11984" s="24" t="str">
        <f t="shared" si="4"/>
        <v>Over Achived</v>
      </c>
    </row>
    <row r="11985" ht="22.5" customHeight="1">
      <c r="A11985" s="18">
        <v>45829.0</v>
      </c>
      <c r="B11985" s="19" t="str">
        <f t="shared" si="1"/>
        <v>Jun</v>
      </c>
      <c r="C11985" s="20" t="s">
        <v>92</v>
      </c>
      <c r="D11985" s="19" t="s">
        <v>98</v>
      </c>
      <c r="E11985" s="19" t="s">
        <v>34</v>
      </c>
      <c r="F11985" s="21">
        <v>6.0</v>
      </c>
      <c r="G11985" s="22">
        <v>142332.0</v>
      </c>
      <c r="H11985" s="15" t="str">
        <f t="shared" si="2"/>
        <v>Very High Range</v>
      </c>
      <c r="I11985" s="22">
        <v>152752.0</v>
      </c>
      <c r="J11985" s="23">
        <f t="shared" si="3"/>
        <v>0.9317848539</v>
      </c>
      <c r="K11985" s="24" t="str">
        <f t="shared" si="4"/>
        <v>Target Not Meet</v>
      </c>
    </row>
    <row r="11986" ht="22.5" customHeight="1">
      <c r="A11986" s="18">
        <v>45829.0</v>
      </c>
      <c r="B11986" s="19" t="str">
        <f t="shared" si="1"/>
        <v>Jun</v>
      </c>
      <c r="C11986" s="20" t="s">
        <v>92</v>
      </c>
      <c r="D11986" s="19" t="s">
        <v>98</v>
      </c>
      <c r="E11986" s="19" t="s">
        <v>38</v>
      </c>
      <c r="F11986" s="21">
        <v>3.0</v>
      </c>
      <c r="G11986" s="22">
        <v>86636.0</v>
      </c>
      <c r="H11986" s="15" t="str">
        <f t="shared" si="2"/>
        <v>High Range</v>
      </c>
      <c r="I11986" s="22">
        <v>106043.0</v>
      </c>
      <c r="J11986" s="23">
        <f t="shared" si="3"/>
        <v>0.8169893345</v>
      </c>
      <c r="K11986" s="24" t="str">
        <f t="shared" si="4"/>
        <v>Target Not Meet</v>
      </c>
    </row>
    <row r="11987" ht="22.5" customHeight="1">
      <c r="A11987" s="18">
        <v>45829.0</v>
      </c>
      <c r="B11987" s="19" t="str">
        <f t="shared" si="1"/>
        <v>Jun</v>
      </c>
      <c r="C11987" s="20" t="s">
        <v>92</v>
      </c>
      <c r="D11987" s="19" t="s">
        <v>144</v>
      </c>
      <c r="E11987" s="19" t="s">
        <v>26</v>
      </c>
      <c r="F11987" s="21">
        <v>4.0</v>
      </c>
      <c r="G11987" s="22">
        <v>98988.0</v>
      </c>
      <c r="H11987" s="15" t="str">
        <f t="shared" si="2"/>
        <v>Very High Range</v>
      </c>
      <c r="I11987" s="22">
        <v>87317.0</v>
      </c>
      <c r="J11987" s="23">
        <f t="shared" si="3"/>
        <v>1.133662403</v>
      </c>
      <c r="K11987" s="24" t="str">
        <f t="shared" si="4"/>
        <v>Over Achived</v>
      </c>
    </row>
    <row r="11988" ht="22.5" customHeight="1">
      <c r="A11988" s="18">
        <v>45829.0</v>
      </c>
      <c r="B11988" s="19" t="str">
        <f t="shared" si="1"/>
        <v>Jun</v>
      </c>
      <c r="C11988" s="20" t="s">
        <v>92</v>
      </c>
      <c r="D11988" s="19" t="s">
        <v>144</v>
      </c>
      <c r="E11988" s="19" t="s">
        <v>63</v>
      </c>
      <c r="F11988" s="21">
        <v>6.0</v>
      </c>
      <c r="G11988" s="22">
        <v>121374.0</v>
      </c>
      <c r="H11988" s="15" t="str">
        <f t="shared" si="2"/>
        <v>Very High Range</v>
      </c>
      <c r="I11988" s="22">
        <v>86753.0</v>
      </c>
      <c r="J11988" s="23">
        <f t="shared" si="3"/>
        <v>1.399075536</v>
      </c>
      <c r="K11988" s="24" t="str">
        <f t="shared" si="4"/>
        <v>Over Achived</v>
      </c>
    </row>
    <row r="11989" ht="22.5" customHeight="1">
      <c r="A11989" s="18">
        <v>45829.0</v>
      </c>
      <c r="B11989" s="19" t="str">
        <f t="shared" si="1"/>
        <v>Jun</v>
      </c>
      <c r="C11989" s="20" t="s">
        <v>92</v>
      </c>
      <c r="D11989" s="19" t="s">
        <v>144</v>
      </c>
      <c r="E11989" s="19" t="s">
        <v>23</v>
      </c>
      <c r="F11989" s="21">
        <v>3.0</v>
      </c>
      <c r="G11989" s="22">
        <v>62098.0</v>
      </c>
      <c r="H11989" s="15" t="str">
        <f t="shared" si="2"/>
        <v>Medium Range</v>
      </c>
      <c r="I11989" s="22">
        <v>46505.0</v>
      </c>
      <c r="J11989" s="23">
        <f t="shared" si="3"/>
        <v>1.33529728</v>
      </c>
      <c r="K11989" s="24" t="str">
        <f t="shared" si="4"/>
        <v>Over Achived</v>
      </c>
    </row>
    <row r="11990" ht="22.5" customHeight="1">
      <c r="A11990" s="18">
        <v>45829.0</v>
      </c>
      <c r="B11990" s="19" t="str">
        <f t="shared" si="1"/>
        <v>Jun</v>
      </c>
      <c r="C11990" s="20" t="s">
        <v>92</v>
      </c>
      <c r="D11990" s="19" t="s">
        <v>144</v>
      </c>
      <c r="E11990" s="19" t="s">
        <v>23</v>
      </c>
      <c r="F11990" s="21">
        <v>3.0</v>
      </c>
      <c r="G11990" s="22">
        <v>68452.0</v>
      </c>
      <c r="H11990" s="15" t="str">
        <f t="shared" si="2"/>
        <v>Medium Range</v>
      </c>
      <c r="I11990" s="22">
        <v>47979.0</v>
      </c>
      <c r="J11990" s="23">
        <f t="shared" si="3"/>
        <v>1.426707518</v>
      </c>
      <c r="K11990" s="24" t="str">
        <f t="shared" si="4"/>
        <v>Over Achived</v>
      </c>
    </row>
    <row r="11991" ht="22.5" customHeight="1">
      <c r="A11991" s="18">
        <v>45829.0</v>
      </c>
      <c r="B11991" s="19" t="str">
        <f t="shared" si="1"/>
        <v>Jun</v>
      </c>
      <c r="C11991" s="20" t="s">
        <v>92</v>
      </c>
      <c r="D11991" s="19" t="s">
        <v>144</v>
      </c>
      <c r="E11991" s="19" t="s">
        <v>9</v>
      </c>
      <c r="F11991" s="21">
        <v>5.0</v>
      </c>
      <c r="G11991" s="22">
        <v>162139.0</v>
      </c>
      <c r="H11991" s="15" t="str">
        <f t="shared" si="2"/>
        <v>Very High Range</v>
      </c>
      <c r="I11991" s="22">
        <v>135396.0</v>
      </c>
      <c r="J11991" s="23">
        <f t="shared" si="3"/>
        <v>1.197516913</v>
      </c>
      <c r="K11991" s="24" t="str">
        <f t="shared" si="4"/>
        <v>Over Achived</v>
      </c>
    </row>
    <row r="11992" ht="22.5" customHeight="1">
      <c r="A11992" s="18">
        <v>45829.0</v>
      </c>
      <c r="B11992" s="19" t="str">
        <f t="shared" si="1"/>
        <v>Jun</v>
      </c>
      <c r="C11992" s="20" t="s">
        <v>92</v>
      </c>
      <c r="D11992" s="19" t="s">
        <v>158</v>
      </c>
      <c r="E11992" s="19" t="s">
        <v>9</v>
      </c>
      <c r="F11992" s="21">
        <v>6.0</v>
      </c>
      <c r="G11992" s="22">
        <v>155173.0</v>
      </c>
      <c r="H11992" s="15" t="str">
        <f t="shared" si="2"/>
        <v>Very High Range</v>
      </c>
      <c r="I11992" s="22">
        <v>128068.0</v>
      </c>
      <c r="J11992" s="23">
        <f t="shared" si="3"/>
        <v>1.211645376</v>
      </c>
      <c r="K11992" s="24" t="str">
        <f t="shared" si="4"/>
        <v>Over Achived</v>
      </c>
    </row>
    <row r="11993" ht="22.5" customHeight="1">
      <c r="A11993" s="18">
        <v>45829.0</v>
      </c>
      <c r="B11993" s="19" t="str">
        <f t="shared" si="1"/>
        <v>Jun</v>
      </c>
      <c r="C11993" s="20" t="s">
        <v>92</v>
      </c>
      <c r="D11993" s="25" t="s">
        <v>149</v>
      </c>
      <c r="E11993" s="19" t="s">
        <v>23</v>
      </c>
      <c r="F11993" s="21">
        <v>3.0</v>
      </c>
      <c r="G11993" s="22">
        <v>69625.0</v>
      </c>
      <c r="H11993" s="15" t="str">
        <f t="shared" si="2"/>
        <v>Medium Range</v>
      </c>
      <c r="I11993" s="22">
        <v>62764.0</v>
      </c>
      <c r="J11993" s="23">
        <f t="shared" si="3"/>
        <v>1.109314257</v>
      </c>
      <c r="K11993" s="24" t="str">
        <f t="shared" si="4"/>
        <v>Over Achived</v>
      </c>
    </row>
    <row r="11994" ht="22.5" customHeight="1">
      <c r="A11994" s="18">
        <v>45829.0</v>
      </c>
      <c r="B11994" s="19" t="str">
        <f t="shared" si="1"/>
        <v>Jun</v>
      </c>
      <c r="C11994" s="20" t="s">
        <v>92</v>
      </c>
      <c r="D11994" s="25" t="s">
        <v>149</v>
      </c>
      <c r="E11994" s="19" t="s">
        <v>34</v>
      </c>
      <c r="F11994" s="21">
        <v>6.0</v>
      </c>
      <c r="G11994" s="22">
        <v>133254.0</v>
      </c>
      <c r="H11994" s="15" t="str">
        <f t="shared" si="2"/>
        <v>Very High Range</v>
      </c>
      <c r="I11994" s="22">
        <v>125129.0</v>
      </c>
      <c r="J11994" s="23">
        <f t="shared" si="3"/>
        <v>1.064932989</v>
      </c>
      <c r="K11994" s="24" t="str">
        <f t="shared" si="4"/>
        <v>Over Achived</v>
      </c>
    </row>
    <row r="11995" ht="22.5" customHeight="1">
      <c r="A11995" s="18">
        <v>45829.0</v>
      </c>
      <c r="B11995" s="19" t="str">
        <f t="shared" si="1"/>
        <v>Jun</v>
      </c>
      <c r="C11995" s="20" t="s">
        <v>92</v>
      </c>
      <c r="D11995" s="25" t="s">
        <v>149</v>
      </c>
      <c r="E11995" s="19" t="s">
        <v>26</v>
      </c>
      <c r="F11995" s="21">
        <v>5.0</v>
      </c>
      <c r="G11995" s="22">
        <v>90871.0</v>
      </c>
      <c r="H11995" s="15" t="str">
        <f t="shared" si="2"/>
        <v>Very High Range</v>
      </c>
      <c r="I11995" s="22">
        <v>83120.0</v>
      </c>
      <c r="J11995" s="23">
        <f t="shared" si="3"/>
        <v>1.093250722</v>
      </c>
      <c r="K11995" s="24" t="str">
        <f t="shared" si="4"/>
        <v>Over Achived</v>
      </c>
    </row>
    <row r="11996" ht="22.5" customHeight="1">
      <c r="A11996" s="18">
        <v>45829.0</v>
      </c>
      <c r="B11996" s="19" t="str">
        <f t="shared" si="1"/>
        <v>Jun</v>
      </c>
      <c r="C11996" s="20" t="s">
        <v>92</v>
      </c>
      <c r="D11996" s="19" t="s">
        <v>158</v>
      </c>
      <c r="E11996" s="19" t="s">
        <v>9</v>
      </c>
      <c r="F11996" s="21">
        <v>6.0</v>
      </c>
      <c r="G11996" s="22">
        <v>152971.0</v>
      </c>
      <c r="H11996" s="15" t="str">
        <f t="shared" si="2"/>
        <v>Very High Range</v>
      </c>
      <c r="I11996" s="22">
        <v>123302.0</v>
      </c>
      <c r="J11996" s="23">
        <f t="shared" si="3"/>
        <v>1.24062059</v>
      </c>
      <c r="K11996" s="24" t="str">
        <f t="shared" si="4"/>
        <v>Over Achived</v>
      </c>
    </row>
    <row r="11997" ht="22.5" customHeight="1">
      <c r="A11997" s="18">
        <v>45829.0</v>
      </c>
      <c r="B11997" s="19" t="str">
        <f t="shared" si="1"/>
        <v>Jun</v>
      </c>
      <c r="C11997" s="20" t="s">
        <v>92</v>
      </c>
      <c r="D11997" s="19" t="s">
        <v>158</v>
      </c>
      <c r="E11997" s="19" t="s">
        <v>63</v>
      </c>
      <c r="F11997" s="21">
        <v>1.0</v>
      </c>
      <c r="G11997" s="22">
        <v>28911.0</v>
      </c>
      <c r="H11997" s="15" t="str">
        <f t="shared" si="2"/>
        <v>Base Range</v>
      </c>
      <c r="I11997" s="22">
        <v>22694.0</v>
      </c>
      <c r="J11997" s="23">
        <f t="shared" si="3"/>
        <v>1.273949061</v>
      </c>
      <c r="K11997" s="24" t="str">
        <f t="shared" si="4"/>
        <v>Over Achived</v>
      </c>
    </row>
    <row r="11998" ht="22.5" customHeight="1">
      <c r="A11998" s="18">
        <v>45829.0</v>
      </c>
      <c r="B11998" s="19" t="str">
        <f t="shared" si="1"/>
        <v>Jun</v>
      </c>
      <c r="C11998" s="20" t="s">
        <v>92</v>
      </c>
      <c r="D11998" s="25" t="s">
        <v>149</v>
      </c>
      <c r="E11998" s="19" t="s">
        <v>63</v>
      </c>
      <c r="F11998" s="21">
        <v>7.0</v>
      </c>
      <c r="G11998" s="22">
        <v>154759.0</v>
      </c>
      <c r="H11998" s="15" t="str">
        <f t="shared" si="2"/>
        <v>Very High Range</v>
      </c>
      <c r="I11998" s="22">
        <v>137481.0</v>
      </c>
      <c r="J11998" s="23">
        <f t="shared" si="3"/>
        <v>1.125675548</v>
      </c>
      <c r="K11998" s="24" t="str">
        <f t="shared" si="4"/>
        <v>Over Achived</v>
      </c>
    </row>
    <row r="11999" ht="22.5" customHeight="1">
      <c r="A11999" s="18">
        <v>45829.0</v>
      </c>
      <c r="B11999" s="19" t="str">
        <f t="shared" si="1"/>
        <v>Jun</v>
      </c>
      <c r="C11999" s="20" t="s">
        <v>92</v>
      </c>
      <c r="D11999" s="19" t="s">
        <v>158</v>
      </c>
      <c r="E11999" s="19" t="s">
        <v>63</v>
      </c>
      <c r="F11999" s="21">
        <v>5.0</v>
      </c>
      <c r="G11999" s="22">
        <v>134307.0</v>
      </c>
      <c r="H11999" s="15" t="str">
        <f t="shared" si="2"/>
        <v>Very High Range</v>
      </c>
      <c r="I11999" s="22">
        <v>94768.0</v>
      </c>
      <c r="J11999" s="23">
        <f t="shared" si="3"/>
        <v>1.417218892</v>
      </c>
      <c r="K11999" s="24" t="str">
        <f t="shared" si="4"/>
        <v>Over Achived</v>
      </c>
    </row>
    <row r="12000" ht="22.5" customHeight="1">
      <c r="A12000" s="18">
        <v>45830.0</v>
      </c>
      <c r="B12000" s="19" t="str">
        <f t="shared" si="1"/>
        <v>Jun</v>
      </c>
      <c r="C12000" s="20" t="s">
        <v>13</v>
      </c>
      <c r="D12000" s="19" t="s">
        <v>29</v>
      </c>
      <c r="E12000" s="19" t="s">
        <v>34</v>
      </c>
      <c r="F12000" s="21">
        <v>4.0</v>
      </c>
      <c r="G12000" s="22">
        <v>107612.0</v>
      </c>
      <c r="H12000" s="15" t="str">
        <f t="shared" si="2"/>
        <v>Very High Range</v>
      </c>
      <c r="I12000" s="22">
        <v>122790.0</v>
      </c>
      <c r="J12000" s="23">
        <f t="shared" si="3"/>
        <v>0.8763905856</v>
      </c>
      <c r="K12000" s="24" t="str">
        <f t="shared" si="4"/>
        <v>Target Not Meet</v>
      </c>
    </row>
    <row r="12001" ht="22.5" customHeight="1">
      <c r="A12001" s="18">
        <v>45830.0</v>
      </c>
      <c r="B12001" s="19" t="str">
        <f t="shared" si="1"/>
        <v>Jun</v>
      </c>
      <c r="C12001" s="20" t="s">
        <v>13</v>
      </c>
      <c r="D12001" s="19" t="s">
        <v>37</v>
      </c>
      <c r="E12001" s="19" t="s">
        <v>9</v>
      </c>
      <c r="F12001" s="21">
        <v>5.0</v>
      </c>
      <c r="G12001" s="22">
        <v>97895.0</v>
      </c>
      <c r="H12001" s="15" t="str">
        <f t="shared" si="2"/>
        <v>Very High Range</v>
      </c>
      <c r="I12001" s="22">
        <v>121614.0</v>
      </c>
      <c r="J12001" s="23">
        <f t="shared" si="3"/>
        <v>0.8049648889</v>
      </c>
      <c r="K12001" s="24" t="str">
        <f t="shared" si="4"/>
        <v>Target Not Meet</v>
      </c>
    </row>
    <row r="12002" ht="22.5" customHeight="1">
      <c r="A12002" s="18">
        <v>45830.0</v>
      </c>
      <c r="B12002" s="19" t="str">
        <f t="shared" si="1"/>
        <v>Jun</v>
      </c>
      <c r="C12002" s="20" t="s">
        <v>13</v>
      </c>
      <c r="D12002" s="19" t="s">
        <v>37</v>
      </c>
      <c r="E12002" s="19" t="s">
        <v>9</v>
      </c>
      <c r="F12002" s="21">
        <v>4.0</v>
      </c>
      <c r="G12002" s="22">
        <v>110936.0</v>
      </c>
      <c r="H12002" s="15" t="str">
        <f t="shared" si="2"/>
        <v>Very High Range</v>
      </c>
      <c r="I12002" s="22">
        <v>126204.0</v>
      </c>
      <c r="J12002" s="23">
        <f t="shared" si="3"/>
        <v>0.8790212672</v>
      </c>
      <c r="K12002" s="24" t="str">
        <f t="shared" si="4"/>
        <v>Target Not Meet</v>
      </c>
    </row>
    <row r="12003" ht="22.5" customHeight="1">
      <c r="A12003" s="18">
        <v>45830.0</v>
      </c>
      <c r="B12003" s="19" t="str">
        <f t="shared" si="1"/>
        <v>Jun</v>
      </c>
      <c r="C12003" s="20" t="s">
        <v>13</v>
      </c>
      <c r="D12003" s="19" t="s">
        <v>169</v>
      </c>
      <c r="E12003" s="19" t="s">
        <v>38</v>
      </c>
      <c r="F12003" s="21">
        <v>3.0</v>
      </c>
      <c r="G12003" s="22">
        <v>70074.0</v>
      </c>
      <c r="H12003" s="15" t="str">
        <f t="shared" si="2"/>
        <v>High Range</v>
      </c>
      <c r="I12003" s="22">
        <v>86632.0</v>
      </c>
      <c r="J12003" s="23">
        <f t="shared" si="3"/>
        <v>0.8088697017</v>
      </c>
      <c r="K12003" s="24" t="str">
        <f t="shared" si="4"/>
        <v>Target Not Meet</v>
      </c>
    </row>
    <row r="12004" ht="22.5" customHeight="1">
      <c r="A12004" s="18">
        <v>45830.0</v>
      </c>
      <c r="B12004" s="19" t="str">
        <f t="shared" si="1"/>
        <v>Jun</v>
      </c>
      <c r="C12004" s="20" t="s">
        <v>13</v>
      </c>
      <c r="D12004" s="19" t="s">
        <v>37</v>
      </c>
      <c r="E12004" s="19" t="s">
        <v>34</v>
      </c>
      <c r="F12004" s="21">
        <v>4.0</v>
      </c>
      <c r="G12004" s="22">
        <v>113961.0</v>
      </c>
      <c r="H12004" s="15" t="str">
        <f t="shared" si="2"/>
        <v>Very High Range</v>
      </c>
      <c r="I12004" s="22">
        <v>121167.0</v>
      </c>
      <c r="J12004" s="23">
        <f t="shared" si="3"/>
        <v>0.9405283617</v>
      </c>
      <c r="K12004" s="24" t="str">
        <f t="shared" si="4"/>
        <v>Target Not Meet</v>
      </c>
    </row>
    <row r="12005" ht="22.5" customHeight="1">
      <c r="A12005" s="18">
        <v>45830.0</v>
      </c>
      <c r="B12005" s="19" t="str">
        <f t="shared" si="1"/>
        <v>Jun</v>
      </c>
      <c r="C12005" s="20" t="s">
        <v>13</v>
      </c>
      <c r="D12005" s="19" t="s">
        <v>29</v>
      </c>
      <c r="E12005" s="19" t="s">
        <v>34</v>
      </c>
      <c r="F12005" s="21">
        <v>4.0</v>
      </c>
      <c r="G12005" s="22">
        <v>106550.0</v>
      </c>
      <c r="H12005" s="15" t="str">
        <f t="shared" si="2"/>
        <v>Very High Range</v>
      </c>
      <c r="I12005" s="22">
        <v>119351.0</v>
      </c>
      <c r="J12005" s="23">
        <f t="shared" si="3"/>
        <v>0.8927449288</v>
      </c>
      <c r="K12005" s="24" t="str">
        <f t="shared" si="4"/>
        <v>Target Not Meet</v>
      </c>
    </row>
    <row r="12006" ht="22.5" customHeight="1">
      <c r="A12006" s="18">
        <v>45830.0</v>
      </c>
      <c r="B12006" s="19" t="str">
        <f t="shared" si="1"/>
        <v>Jun</v>
      </c>
      <c r="C12006" s="20" t="s">
        <v>13</v>
      </c>
      <c r="D12006" s="19" t="s">
        <v>169</v>
      </c>
      <c r="E12006" s="19" t="s">
        <v>38</v>
      </c>
      <c r="F12006" s="21">
        <v>3.0</v>
      </c>
      <c r="G12006" s="22">
        <v>75131.0</v>
      </c>
      <c r="H12006" s="15" t="str">
        <f t="shared" si="2"/>
        <v>High Range</v>
      </c>
      <c r="I12006" s="22">
        <v>82054.0</v>
      </c>
      <c r="J12006" s="23">
        <f t="shared" si="3"/>
        <v>0.9156287323</v>
      </c>
      <c r="K12006" s="24" t="str">
        <f t="shared" si="4"/>
        <v>Target Not Meet</v>
      </c>
    </row>
    <row r="12007" ht="22.5" customHeight="1">
      <c r="A12007" s="18">
        <v>45830.0</v>
      </c>
      <c r="B12007" s="19" t="str">
        <f t="shared" si="1"/>
        <v>Jun</v>
      </c>
      <c r="C12007" s="20" t="s">
        <v>13</v>
      </c>
      <c r="D12007" s="19" t="s">
        <v>37</v>
      </c>
      <c r="E12007" s="19" t="s">
        <v>19</v>
      </c>
      <c r="F12007" s="21">
        <v>3.0</v>
      </c>
      <c r="G12007" s="22">
        <v>51036.0</v>
      </c>
      <c r="H12007" s="15" t="str">
        <f t="shared" si="2"/>
        <v>Medium Range</v>
      </c>
      <c r="I12007" s="22">
        <v>63021.0</v>
      </c>
      <c r="J12007" s="23">
        <f t="shared" si="3"/>
        <v>0.8098252963</v>
      </c>
      <c r="K12007" s="24" t="str">
        <f t="shared" si="4"/>
        <v>Target Not Meet</v>
      </c>
    </row>
    <row r="12008" ht="22.5" customHeight="1">
      <c r="A12008" s="18">
        <v>45830.0</v>
      </c>
      <c r="B12008" s="19" t="str">
        <f t="shared" si="1"/>
        <v>Jun</v>
      </c>
      <c r="C12008" s="20" t="s">
        <v>13</v>
      </c>
      <c r="D12008" s="19" t="s">
        <v>29</v>
      </c>
      <c r="E12008" s="19" t="s">
        <v>63</v>
      </c>
      <c r="F12008" s="21">
        <v>5.0</v>
      </c>
      <c r="G12008" s="22">
        <v>92863.0</v>
      </c>
      <c r="H12008" s="15" t="str">
        <f t="shared" si="2"/>
        <v>Very High Range</v>
      </c>
      <c r="I12008" s="22">
        <v>110444.0</v>
      </c>
      <c r="J12008" s="23">
        <f t="shared" si="3"/>
        <v>0.8408152548</v>
      </c>
      <c r="K12008" s="24" t="str">
        <f t="shared" si="4"/>
        <v>Target Not Meet</v>
      </c>
    </row>
    <row r="12009" ht="22.5" customHeight="1">
      <c r="A12009" s="18">
        <v>45830.0</v>
      </c>
      <c r="B12009" s="19" t="str">
        <f t="shared" si="1"/>
        <v>Jun</v>
      </c>
      <c r="C12009" s="20" t="s">
        <v>13</v>
      </c>
      <c r="D12009" s="19" t="s">
        <v>14</v>
      </c>
      <c r="E12009" s="19" t="s">
        <v>34</v>
      </c>
      <c r="F12009" s="21">
        <v>4.0</v>
      </c>
      <c r="G12009" s="22">
        <v>87599.0</v>
      </c>
      <c r="H12009" s="15" t="str">
        <f t="shared" si="2"/>
        <v>High Range</v>
      </c>
      <c r="I12009" s="22">
        <v>63709.0</v>
      </c>
      <c r="J12009" s="23">
        <f t="shared" si="3"/>
        <v>1.374986266</v>
      </c>
      <c r="K12009" s="24" t="str">
        <f t="shared" si="4"/>
        <v>Over Achived</v>
      </c>
    </row>
    <row r="12010" ht="22.5" customHeight="1">
      <c r="A12010" s="18">
        <v>45830.0</v>
      </c>
      <c r="B12010" s="19" t="str">
        <f t="shared" si="1"/>
        <v>Jun</v>
      </c>
      <c r="C12010" s="20" t="s">
        <v>13</v>
      </c>
      <c r="D12010" s="19" t="s">
        <v>18</v>
      </c>
      <c r="E12010" s="19" t="s">
        <v>26</v>
      </c>
      <c r="F12010" s="21">
        <v>3.0</v>
      </c>
      <c r="G12010" s="22">
        <v>83422.0</v>
      </c>
      <c r="H12010" s="15" t="str">
        <f t="shared" si="2"/>
        <v>High Range</v>
      </c>
      <c r="I12010" s="22">
        <v>62754.0</v>
      </c>
      <c r="J12010" s="23">
        <f t="shared" si="3"/>
        <v>1.329349524</v>
      </c>
      <c r="K12010" s="24" t="str">
        <f t="shared" si="4"/>
        <v>Over Achived</v>
      </c>
    </row>
    <row r="12011" ht="22.5" customHeight="1">
      <c r="A12011" s="18">
        <v>45830.0</v>
      </c>
      <c r="B12011" s="19" t="str">
        <f t="shared" si="1"/>
        <v>Jun</v>
      </c>
      <c r="C12011" s="20" t="s">
        <v>13</v>
      </c>
      <c r="D12011" s="19" t="s">
        <v>18</v>
      </c>
      <c r="E12011" s="19" t="s">
        <v>9</v>
      </c>
      <c r="F12011" s="21">
        <v>4.0</v>
      </c>
      <c r="G12011" s="22">
        <v>107905.0</v>
      </c>
      <c r="H12011" s="15" t="str">
        <f t="shared" si="2"/>
        <v>Very High Range</v>
      </c>
      <c r="I12011" s="22">
        <v>88136.0</v>
      </c>
      <c r="J12011" s="23">
        <f t="shared" si="3"/>
        <v>1.22430108</v>
      </c>
      <c r="K12011" s="24" t="str">
        <f t="shared" si="4"/>
        <v>Over Achived</v>
      </c>
    </row>
    <row r="12012" ht="22.5" customHeight="1">
      <c r="A12012" s="18">
        <v>45830.0</v>
      </c>
      <c r="B12012" s="19" t="str">
        <f t="shared" si="1"/>
        <v>Jun</v>
      </c>
      <c r="C12012" s="20" t="s">
        <v>13</v>
      </c>
      <c r="D12012" s="19" t="s">
        <v>18</v>
      </c>
      <c r="E12012" s="19" t="s">
        <v>26</v>
      </c>
      <c r="F12012" s="21">
        <v>3.0</v>
      </c>
      <c r="G12012" s="22">
        <v>77242.0</v>
      </c>
      <c r="H12012" s="15" t="str">
        <f t="shared" si="2"/>
        <v>High Range</v>
      </c>
      <c r="I12012" s="22">
        <v>56314.0</v>
      </c>
      <c r="J12012" s="23">
        <f t="shared" si="3"/>
        <v>1.3716305</v>
      </c>
      <c r="K12012" s="24" t="str">
        <f t="shared" si="4"/>
        <v>Over Achived</v>
      </c>
    </row>
    <row r="12013" ht="22.5" customHeight="1">
      <c r="A12013" s="18">
        <v>45830.0</v>
      </c>
      <c r="B12013" s="19" t="str">
        <f t="shared" si="1"/>
        <v>Jun</v>
      </c>
      <c r="C12013" s="20" t="s">
        <v>13</v>
      </c>
      <c r="D12013" s="19" t="s">
        <v>18</v>
      </c>
      <c r="E12013" s="19" t="s">
        <v>19</v>
      </c>
      <c r="F12013" s="21">
        <v>2.0</v>
      </c>
      <c r="G12013" s="22">
        <v>67208.0</v>
      </c>
      <c r="H12013" s="15" t="str">
        <f t="shared" si="2"/>
        <v>Medium Range</v>
      </c>
      <c r="I12013" s="22">
        <v>59973.0</v>
      </c>
      <c r="J12013" s="23">
        <f t="shared" si="3"/>
        <v>1.12063762</v>
      </c>
      <c r="K12013" s="24" t="str">
        <f t="shared" si="4"/>
        <v>Over Achived</v>
      </c>
    </row>
    <row r="12014" ht="22.5" customHeight="1">
      <c r="A12014" s="18">
        <v>45830.0</v>
      </c>
      <c r="B12014" s="19" t="str">
        <f t="shared" si="1"/>
        <v>Jun</v>
      </c>
      <c r="C12014" s="20" t="s">
        <v>13</v>
      </c>
      <c r="D12014" s="19" t="s">
        <v>18</v>
      </c>
      <c r="E12014" s="19" t="s">
        <v>68</v>
      </c>
      <c r="F12014" s="21">
        <v>2.0</v>
      </c>
      <c r="G12014" s="22">
        <v>44968.0</v>
      </c>
      <c r="H12014" s="15" t="str">
        <f t="shared" si="2"/>
        <v>Base Range</v>
      </c>
      <c r="I12014" s="22">
        <v>32792.0</v>
      </c>
      <c r="J12014" s="23">
        <f t="shared" si="3"/>
        <v>1.371310076</v>
      </c>
      <c r="K12014" s="24" t="str">
        <f t="shared" si="4"/>
        <v>Over Achived</v>
      </c>
    </row>
    <row r="12015" ht="22.5" customHeight="1">
      <c r="A12015" s="18">
        <v>45830.0</v>
      </c>
      <c r="B12015" s="19" t="str">
        <f t="shared" si="1"/>
        <v>Jun</v>
      </c>
      <c r="C12015" s="20" t="s">
        <v>13</v>
      </c>
      <c r="D12015" s="19" t="s">
        <v>14</v>
      </c>
      <c r="E12015" s="19" t="s">
        <v>38</v>
      </c>
      <c r="F12015" s="21">
        <v>3.0</v>
      </c>
      <c r="G12015" s="22">
        <v>72441.0</v>
      </c>
      <c r="H12015" s="15" t="str">
        <f t="shared" si="2"/>
        <v>High Range</v>
      </c>
      <c r="I12015" s="22">
        <v>55120.0</v>
      </c>
      <c r="J12015" s="23">
        <f t="shared" si="3"/>
        <v>1.314241655</v>
      </c>
      <c r="K12015" s="24" t="str">
        <f t="shared" si="4"/>
        <v>Over Achived</v>
      </c>
    </row>
    <row r="12016" ht="22.5" customHeight="1">
      <c r="A12016" s="18">
        <v>45830.0</v>
      </c>
      <c r="B12016" s="19" t="str">
        <f t="shared" si="1"/>
        <v>Jun</v>
      </c>
      <c r="C12016" s="20" t="s">
        <v>13</v>
      </c>
      <c r="D12016" s="19" t="s">
        <v>14</v>
      </c>
      <c r="E12016" s="19" t="s">
        <v>38</v>
      </c>
      <c r="F12016" s="21">
        <v>3.0</v>
      </c>
      <c r="G12016" s="22">
        <v>64613.0</v>
      </c>
      <c r="H12016" s="15" t="str">
        <f t="shared" si="2"/>
        <v>Medium Range</v>
      </c>
      <c r="I12016" s="22">
        <v>50660.0</v>
      </c>
      <c r="J12016" s="23">
        <f t="shared" si="3"/>
        <v>1.275424398</v>
      </c>
      <c r="K12016" s="24" t="str">
        <f t="shared" si="4"/>
        <v>Over Achived</v>
      </c>
    </row>
    <row r="12017" ht="22.5" customHeight="1">
      <c r="A12017" s="18">
        <v>45830.0</v>
      </c>
      <c r="B12017" s="19" t="str">
        <f t="shared" si="1"/>
        <v>Jun</v>
      </c>
      <c r="C12017" s="20" t="s">
        <v>13</v>
      </c>
      <c r="D12017" s="19" t="s">
        <v>169</v>
      </c>
      <c r="E12017" s="19" t="s">
        <v>63</v>
      </c>
      <c r="F12017" s="21">
        <v>1.0</v>
      </c>
      <c r="G12017" s="22">
        <v>23681.0</v>
      </c>
      <c r="H12017" s="15" t="str">
        <f t="shared" si="2"/>
        <v>Base Range</v>
      </c>
      <c r="I12017" s="22">
        <v>25786.0</v>
      </c>
      <c r="J12017" s="23">
        <f t="shared" si="3"/>
        <v>0.9183665555</v>
      </c>
      <c r="K12017" s="24" t="str">
        <f t="shared" si="4"/>
        <v>Target Not Meet</v>
      </c>
    </row>
    <row r="12018" ht="22.5" customHeight="1">
      <c r="A12018" s="18">
        <v>45830.0</v>
      </c>
      <c r="B12018" s="19" t="str">
        <f t="shared" si="1"/>
        <v>Jun</v>
      </c>
      <c r="C12018" s="20" t="s">
        <v>13</v>
      </c>
      <c r="D12018" s="19" t="s">
        <v>29</v>
      </c>
      <c r="E12018" s="19" t="s">
        <v>34</v>
      </c>
      <c r="F12018" s="21">
        <v>4.0</v>
      </c>
      <c r="G12018" s="22">
        <v>90951.0</v>
      </c>
      <c r="H12018" s="15" t="str">
        <f t="shared" si="2"/>
        <v>Very High Range</v>
      </c>
      <c r="I12018" s="22">
        <v>101787.0</v>
      </c>
      <c r="J12018" s="23">
        <f t="shared" si="3"/>
        <v>0.8935423974</v>
      </c>
      <c r="K12018" s="24" t="str">
        <f t="shared" si="4"/>
        <v>Target Not Meet</v>
      </c>
    </row>
    <row r="12019" ht="22.5" customHeight="1">
      <c r="A12019" s="18">
        <v>45830.0</v>
      </c>
      <c r="B12019" s="19" t="str">
        <f t="shared" si="1"/>
        <v>Jun</v>
      </c>
      <c r="C12019" s="20" t="s">
        <v>13</v>
      </c>
      <c r="D12019" s="19" t="s">
        <v>169</v>
      </c>
      <c r="E12019" s="19" t="s">
        <v>23</v>
      </c>
      <c r="F12019" s="21">
        <v>2.0</v>
      </c>
      <c r="G12019" s="22">
        <v>51162.0</v>
      </c>
      <c r="H12019" s="15" t="str">
        <f t="shared" si="2"/>
        <v>Medium Range</v>
      </c>
      <c r="I12019" s="22">
        <v>57859.0</v>
      </c>
      <c r="J12019" s="23">
        <f t="shared" si="3"/>
        <v>0.884253098</v>
      </c>
      <c r="K12019" s="24" t="str">
        <f t="shared" si="4"/>
        <v>Target Not Meet</v>
      </c>
    </row>
    <row r="12020" ht="22.5" customHeight="1">
      <c r="A12020" s="18">
        <v>45830.0</v>
      </c>
      <c r="B12020" s="19" t="str">
        <f t="shared" si="1"/>
        <v>Jun</v>
      </c>
      <c r="C12020" s="20" t="s">
        <v>57</v>
      </c>
      <c r="D12020" s="19" t="s">
        <v>85</v>
      </c>
      <c r="E12020" s="19" t="s">
        <v>9</v>
      </c>
      <c r="F12020" s="21">
        <v>3.0</v>
      </c>
      <c r="G12020" s="22">
        <v>80770.0</v>
      </c>
      <c r="H12020" s="15" t="str">
        <f t="shared" si="2"/>
        <v>High Range</v>
      </c>
      <c r="I12020" s="22">
        <v>89998.0</v>
      </c>
      <c r="J12020" s="23">
        <f t="shared" si="3"/>
        <v>0.8974643881</v>
      </c>
      <c r="K12020" s="24" t="str">
        <f t="shared" si="4"/>
        <v>Target Not Meet</v>
      </c>
    </row>
    <row r="12021" ht="22.5" customHeight="1">
      <c r="A12021" s="18">
        <v>45830.0</v>
      </c>
      <c r="B12021" s="19" t="str">
        <f t="shared" si="1"/>
        <v>Jun</v>
      </c>
      <c r="C12021" s="20" t="s">
        <v>57</v>
      </c>
      <c r="D12021" s="19" t="s">
        <v>58</v>
      </c>
      <c r="E12021" s="19" t="s">
        <v>9</v>
      </c>
      <c r="F12021" s="21">
        <v>4.0</v>
      </c>
      <c r="G12021" s="22">
        <v>77192.0</v>
      </c>
      <c r="H12021" s="15" t="str">
        <f t="shared" si="2"/>
        <v>High Range</v>
      </c>
      <c r="I12021" s="22">
        <v>55718.0</v>
      </c>
      <c r="J12021" s="23">
        <f t="shared" si="3"/>
        <v>1.385405076</v>
      </c>
      <c r="K12021" s="24" t="str">
        <f t="shared" si="4"/>
        <v>Over Achived</v>
      </c>
    </row>
    <row r="12022" ht="22.5" customHeight="1">
      <c r="A12022" s="18">
        <v>45830.0</v>
      </c>
      <c r="B12022" s="19" t="str">
        <f t="shared" si="1"/>
        <v>Jun</v>
      </c>
      <c r="C12022" s="20" t="s">
        <v>13</v>
      </c>
      <c r="D12022" s="19" t="s">
        <v>14</v>
      </c>
      <c r="E12022" s="19" t="s">
        <v>23</v>
      </c>
      <c r="F12022" s="21">
        <v>2.0</v>
      </c>
      <c r="G12022" s="22">
        <v>47598.0</v>
      </c>
      <c r="H12022" s="15" t="str">
        <f t="shared" si="2"/>
        <v>Base Range</v>
      </c>
      <c r="I12022" s="22">
        <v>33425.0</v>
      </c>
      <c r="J12022" s="23">
        <f t="shared" si="3"/>
        <v>1.424023934</v>
      </c>
      <c r="K12022" s="24" t="str">
        <f t="shared" si="4"/>
        <v>Over Achived</v>
      </c>
    </row>
    <row r="12023" ht="22.5" customHeight="1">
      <c r="A12023" s="18">
        <v>45830.0</v>
      </c>
      <c r="B12023" s="19" t="str">
        <f t="shared" si="1"/>
        <v>Jun</v>
      </c>
      <c r="C12023" s="20" t="s">
        <v>57</v>
      </c>
      <c r="D12023" s="19" t="s">
        <v>85</v>
      </c>
      <c r="E12023" s="19" t="s">
        <v>9</v>
      </c>
      <c r="F12023" s="21">
        <v>3.0</v>
      </c>
      <c r="G12023" s="22">
        <v>82319.0</v>
      </c>
      <c r="H12023" s="15" t="str">
        <f t="shared" si="2"/>
        <v>High Range</v>
      </c>
      <c r="I12023" s="22">
        <v>93938.0</v>
      </c>
      <c r="J12023" s="23">
        <f t="shared" si="3"/>
        <v>0.8763120356</v>
      </c>
      <c r="K12023" s="24" t="str">
        <f t="shared" si="4"/>
        <v>Target Not Meet</v>
      </c>
    </row>
    <row r="12024" ht="22.5" customHeight="1">
      <c r="A12024" s="18">
        <v>45830.0</v>
      </c>
      <c r="B12024" s="19" t="str">
        <f t="shared" si="1"/>
        <v>Jun</v>
      </c>
      <c r="C12024" s="20" t="s">
        <v>57</v>
      </c>
      <c r="D12024" s="19" t="s">
        <v>85</v>
      </c>
      <c r="E12024" s="19" t="s">
        <v>23</v>
      </c>
      <c r="F12024" s="21">
        <v>2.0</v>
      </c>
      <c r="G12024" s="22">
        <v>37792.0</v>
      </c>
      <c r="H12024" s="15" t="str">
        <f t="shared" si="2"/>
        <v>Base Range</v>
      </c>
      <c r="I12024" s="22">
        <v>41217.0</v>
      </c>
      <c r="J12024" s="23">
        <f t="shared" si="3"/>
        <v>0.9169032195</v>
      </c>
      <c r="K12024" s="24" t="str">
        <f t="shared" si="4"/>
        <v>Target Not Meet</v>
      </c>
    </row>
    <row r="12025" ht="22.5" customHeight="1">
      <c r="A12025" s="18">
        <v>45830.0</v>
      </c>
      <c r="B12025" s="19" t="str">
        <f t="shared" si="1"/>
        <v>Jun</v>
      </c>
      <c r="C12025" s="20" t="s">
        <v>57</v>
      </c>
      <c r="D12025" s="19" t="s">
        <v>85</v>
      </c>
      <c r="E12025" s="19" t="s">
        <v>23</v>
      </c>
      <c r="F12025" s="21">
        <v>2.0</v>
      </c>
      <c r="G12025" s="22">
        <v>35082.0</v>
      </c>
      <c r="H12025" s="15" t="str">
        <f t="shared" si="2"/>
        <v>Base Range</v>
      </c>
      <c r="I12025" s="22">
        <v>42014.0</v>
      </c>
      <c r="J12025" s="23">
        <f t="shared" si="3"/>
        <v>0.8350073785</v>
      </c>
      <c r="K12025" s="24" t="str">
        <f t="shared" si="4"/>
        <v>Target Not Meet</v>
      </c>
    </row>
    <row r="12026" ht="22.5" customHeight="1">
      <c r="A12026" s="18">
        <v>45830.0</v>
      </c>
      <c r="B12026" s="19" t="str">
        <f t="shared" si="1"/>
        <v>Jun</v>
      </c>
      <c r="C12026" s="20" t="s">
        <v>57</v>
      </c>
      <c r="D12026" s="19" t="s">
        <v>80</v>
      </c>
      <c r="E12026" s="19" t="s">
        <v>9</v>
      </c>
      <c r="F12026" s="21">
        <v>3.0</v>
      </c>
      <c r="G12026" s="22">
        <v>74048.0</v>
      </c>
      <c r="H12026" s="15" t="str">
        <f t="shared" si="2"/>
        <v>High Range</v>
      </c>
      <c r="I12026" s="22">
        <v>85237.0</v>
      </c>
      <c r="J12026" s="23">
        <f t="shared" si="3"/>
        <v>0.8687307155</v>
      </c>
      <c r="K12026" s="24" t="str">
        <f t="shared" si="4"/>
        <v>Target Not Meet</v>
      </c>
    </row>
    <row r="12027" ht="22.5" customHeight="1">
      <c r="A12027" s="18">
        <v>45830.0</v>
      </c>
      <c r="B12027" s="19" t="str">
        <f t="shared" si="1"/>
        <v>Jun</v>
      </c>
      <c r="C12027" s="20" t="s">
        <v>57</v>
      </c>
      <c r="D12027" s="19" t="s">
        <v>80</v>
      </c>
      <c r="E12027" s="19" t="s">
        <v>26</v>
      </c>
      <c r="F12027" s="21">
        <v>2.0</v>
      </c>
      <c r="G12027" s="22">
        <v>61109.0</v>
      </c>
      <c r="H12027" s="15" t="str">
        <f t="shared" si="2"/>
        <v>Medium Range</v>
      </c>
      <c r="I12027" s="22">
        <v>70977.0</v>
      </c>
      <c r="J12027" s="23">
        <f t="shared" si="3"/>
        <v>0.8609690463</v>
      </c>
      <c r="K12027" s="24" t="str">
        <f t="shared" si="4"/>
        <v>Target Not Meet</v>
      </c>
    </row>
    <row r="12028" ht="22.5" customHeight="1">
      <c r="A12028" s="18">
        <v>45830.0</v>
      </c>
      <c r="B12028" s="19" t="str">
        <f t="shared" si="1"/>
        <v>Jun</v>
      </c>
      <c r="C12028" s="20" t="s">
        <v>57</v>
      </c>
      <c r="D12028" s="19" t="s">
        <v>80</v>
      </c>
      <c r="E12028" s="19" t="s">
        <v>34</v>
      </c>
      <c r="F12028" s="21">
        <v>3.0</v>
      </c>
      <c r="G12028" s="22">
        <v>75025.0</v>
      </c>
      <c r="H12028" s="15" t="str">
        <f t="shared" si="2"/>
        <v>High Range</v>
      </c>
      <c r="I12028" s="22">
        <v>79517.0</v>
      </c>
      <c r="J12028" s="23">
        <f t="shared" si="3"/>
        <v>0.9435089352</v>
      </c>
      <c r="K12028" s="24" t="str">
        <f t="shared" si="4"/>
        <v>Target Not Meet</v>
      </c>
    </row>
    <row r="12029" ht="22.5" customHeight="1">
      <c r="A12029" s="18">
        <v>45830.0</v>
      </c>
      <c r="B12029" s="19" t="str">
        <f t="shared" si="1"/>
        <v>Jun</v>
      </c>
      <c r="C12029" s="20" t="s">
        <v>57</v>
      </c>
      <c r="D12029" s="19" t="s">
        <v>80</v>
      </c>
      <c r="E12029" s="19" t="s">
        <v>68</v>
      </c>
      <c r="F12029" s="21">
        <v>2.0</v>
      </c>
      <c r="G12029" s="22">
        <v>31380.0</v>
      </c>
      <c r="H12029" s="15" t="str">
        <f t="shared" si="2"/>
        <v>Base Range</v>
      </c>
      <c r="I12029" s="22">
        <v>33016.0</v>
      </c>
      <c r="J12029" s="23">
        <f t="shared" si="3"/>
        <v>0.9504482675</v>
      </c>
      <c r="K12029" s="24" t="str">
        <f t="shared" si="4"/>
        <v>Target Not Meet</v>
      </c>
    </row>
    <row r="12030" ht="22.5" customHeight="1">
      <c r="A12030" s="18">
        <v>45830.0</v>
      </c>
      <c r="B12030" s="19" t="str">
        <f t="shared" si="1"/>
        <v>Jun</v>
      </c>
      <c r="C12030" s="20" t="s">
        <v>57</v>
      </c>
      <c r="D12030" s="19" t="s">
        <v>58</v>
      </c>
      <c r="E12030" s="19" t="s">
        <v>68</v>
      </c>
      <c r="F12030" s="21">
        <v>2.0</v>
      </c>
      <c r="G12030" s="22">
        <v>37096.0</v>
      </c>
      <c r="H12030" s="15" t="str">
        <f t="shared" si="2"/>
        <v>Base Range</v>
      </c>
      <c r="I12030" s="22">
        <v>28824.0</v>
      </c>
      <c r="J12030" s="23">
        <f t="shared" si="3"/>
        <v>1.28698307</v>
      </c>
      <c r="K12030" s="24" t="str">
        <f t="shared" si="4"/>
        <v>Over Achived</v>
      </c>
    </row>
    <row r="12031" ht="22.5" customHeight="1">
      <c r="A12031" s="18">
        <v>45830.0</v>
      </c>
      <c r="B12031" s="19" t="str">
        <f t="shared" si="1"/>
        <v>Jun</v>
      </c>
      <c r="C12031" s="20" t="s">
        <v>57</v>
      </c>
      <c r="D12031" s="19" t="s">
        <v>71</v>
      </c>
      <c r="E12031" s="19" t="s">
        <v>23</v>
      </c>
      <c r="F12031" s="21">
        <v>2.0</v>
      </c>
      <c r="G12031" s="22">
        <v>42082.0</v>
      </c>
      <c r="H12031" s="15" t="str">
        <f t="shared" si="2"/>
        <v>Base Range</v>
      </c>
      <c r="I12031" s="22">
        <v>44539.0</v>
      </c>
      <c r="J12031" s="23">
        <f t="shared" si="3"/>
        <v>0.9448348638</v>
      </c>
      <c r="K12031" s="24" t="str">
        <f t="shared" si="4"/>
        <v>Target Not Meet</v>
      </c>
    </row>
    <row r="12032" ht="22.5" customHeight="1">
      <c r="A12032" s="18">
        <v>45830.0</v>
      </c>
      <c r="B12032" s="19" t="str">
        <f t="shared" si="1"/>
        <v>Jun</v>
      </c>
      <c r="C12032" s="20" t="s">
        <v>57</v>
      </c>
      <c r="D12032" s="19" t="s">
        <v>71</v>
      </c>
      <c r="E12032" s="19" t="s">
        <v>63</v>
      </c>
      <c r="F12032" s="21">
        <v>1.0</v>
      </c>
      <c r="G12032" s="22">
        <v>29265.0</v>
      </c>
      <c r="H12032" s="15" t="str">
        <f t="shared" si="2"/>
        <v>Base Range</v>
      </c>
      <c r="I12032" s="22">
        <v>38001.0</v>
      </c>
      <c r="J12032" s="23">
        <f t="shared" si="3"/>
        <v>0.7701113129</v>
      </c>
      <c r="K12032" s="24" t="str">
        <f t="shared" si="4"/>
        <v>Target Not Meet</v>
      </c>
    </row>
    <row r="12033" ht="22.5" customHeight="1">
      <c r="A12033" s="18">
        <v>45830.0</v>
      </c>
      <c r="B12033" s="19" t="str">
        <f t="shared" si="1"/>
        <v>Jun</v>
      </c>
      <c r="C12033" s="20" t="s">
        <v>57</v>
      </c>
      <c r="D12033" s="19" t="s">
        <v>71</v>
      </c>
      <c r="E12033" s="19" t="s">
        <v>19</v>
      </c>
      <c r="F12033" s="21">
        <v>1.0</v>
      </c>
      <c r="G12033" s="22">
        <v>47687.0</v>
      </c>
      <c r="H12033" s="15" t="str">
        <f t="shared" si="2"/>
        <v>Base Range</v>
      </c>
      <c r="I12033" s="22">
        <v>60265.0</v>
      </c>
      <c r="J12033" s="23">
        <f t="shared" si="3"/>
        <v>0.7912884759</v>
      </c>
      <c r="K12033" s="24" t="str">
        <f t="shared" si="4"/>
        <v>Target Not Meet</v>
      </c>
    </row>
    <row r="12034" ht="22.5" customHeight="1">
      <c r="A12034" s="18">
        <v>45830.0</v>
      </c>
      <c r="B12034" s="19" t="str">
        <f t="shared" si="1"/>
        <v>Jun</v>
      </c>
      <c r="C12034" s="20" t="s">
        <v>57</v>
      </c>
      <c r="D12034" s="25" t="s">
        <v>62</v>
      </c>
      <c r="E12034" s="19" t="s">
        <v>68</v>
      </c>
      <c r="F12034" s="21">
        <v>2.0</v>
      </c>
      <c r="G12034" s="22">
        <v>40143.0</v>
      </c>
      <c r="H12034" s="15" t="str">
        <f t="shared" si="2"/>
        <v>Base Range</v>
      </c>
      <c r="I12034" s="22">
        <v>33048.0</v>
      </c>
      <c r="J12034" s="23">
        <f t="shared" si="3"/>
        <v>1.214687727</v>
      </c>
      <c r="K12034" s="24" t="str">
        <f t="shared" si="4"/>
        <v>Over Achived</v>
      </c>
    </row>
    <row r="12035" ht="22.5" customHeight="1">
      <c r="A12035" s="18">
        <v>45830.0</v>
      </c>
      <c r="B12035" s="19" t="str">
        <f t="shared" si="1"/>
        <v>Jun</v>
      </c>
      <c r="C12035" s="20" t="s">
        <v>57</v>
      </c>
      <c r="D12035" s="25" t="s">
        <v>62</v>
      </c>
      <c r="E12035" s="19" t="s">
        <v>34</v>
      </c>
      <c r="F12035" s="21">
        <v>3.0</v>
      </c>
      <c r="G12035" s="22">
        <v>69655.0</v>
      </c>
      <c r="H12035" s="15" t="str">
        <f t="shared" si="2"/>
        <v>Medium Range</v>
      </c>
      <c r="I12035" s="22">
        <v>64286.0</v>
      </c>
      <c r="J12035" s="23">
        <f t="shared" si="3"/>
        <v>1.083517407</v>
      </c>
      <c r="K12035" s="24" t="str">
        <f t="shared" si="4"/>
        <v>Over Achived</v>
      </c>
    </row>
    <row r="12036" ht="22.5" customHeight="1">
      <c r="A12036" s="18">
        <v>45830.0</v>
      </c>
      <c r="B12036" s="19" t="str">
        <f t="shared" si="1"/>
        <v>Jun</v>
      </c>
      <c r="C12036" s="20" t="s">
        <v>57</v>
      </c>
      <c r="D12036" s="25" t="s">
        <v>62</v>
      </c>
      <c r="E12036" s="19" t="s">
        <v>68</v>
      </c>
      <c r="F12036" s="21">
        <v>1.0</v>
      </c>
      <c r="G12036" s="22">
        <v>37762.0</v>
      </c>
      <c r="H12036" s="15" t="str">
        <f t="shared" si="2"/>
        <v>Base Range</v>
      </c>
      <c r="I12036" s="22">
        <v>29032.0</v>
      </c>
      <c r="J12036" s="23">
        <f t="shared" si="3"/>
        <v>1.300702673</v>
      </c>
      <c r="K12036" s="24" t="str">
        <f t="shared" si="4"/>
        <v>Over Achived</v>
      </c>
    </row>
    <row r="12037" ht="22.5" customHeight="1">
      <c r="A12037" s="18">
        <v>45830.0</v>
      </c>
      <c r="B12037" s="19" t="str">
        <f t="shared" si="1"/>
        <v>Jun</v>
      </c>
      <c r="C12037" s="20" t="s">
        <v>57</v>
      </c>
      <c r="D12037" s="25" t="s">
        <v>62</v>
      </c>
      <c r="E12037" s="19" t="s">
        <v>34</v>
      </c>
      <c r="F12037" s="21">
        <v>3.0</v>
      </c>
      <c r="G12037" s="22">
        <v>79437.0</v>
      </c>
      <c r="H12037" s="15" t="str">
        <f t="shared" si="2"/>
        <v>High Range</v>
      </c>
      <c r="I12037" s="22">
        <v>68977.0</v>
      </c>
      <c r="J12037" s="23">
        <f t="shared" si="3"/>
        <v>1.151644751</v>
      </c>
      <c r="K12037" s="24" t="str">
        <f t="shared" si="4"/>
        <v>Over Achived</v>
      </c>
    </row>
    <row r="12038" ht="22.5" customHeight="1">
      <c r="A12038" s="18">
        <v>45830.0</v>
      </c>
      <c r="B12038" s="19" t="str">
        <f t="shared" si="1"/>
        <v>Jun</v>
      </c>
      <c r="C12038" s="20" t="s">
        <v>57</v>
      </c>
      <c r="D12038" s="19" t="s">
        <v>58</v>
      </c>
      <c r="E12038" s="19" t="s">
        <v>34</v>
      </c>
      <c r="F12038" s="21">
        <v>3.0</v>
      </c>
      <c r="G12038" s="22">
        <v>80323.0</v>
      </c>
      <c r="H12038" s="15" t="str">
        <f t="shared" si="2"/>
        <v>High Range</v>
      </c>
      <c r="I12038" s="22">
        <v>68218.0</v>
      </c>
      <c r="J12038" s="23">
        <f t="shared" si="3"/>
        <v>1.177445835</v>
      </c>
      <c r="K12038" s="24" t="str">
        <f t="shared" si="4"/>
        <v>Over Achived</v>
      </c>
    </row>
    <row r="12039" ht="22.5" customHeight="1">
      <c r="A12039" s="18">
        <v>45830.0</v>
      </c>
      <c r="B12039" s="19" t="str">
        <f t="shared" si="1"/>
        <v>Jun</v>
      </c>
      <c r="C12039" s="20" t="s">
        <v>57</v>
      </c>
      <c r="D12039" s="19" t="s">
        <v>58</v>
      </c>
      <c r="E12039" s="19" t="s">
        <v>38</v>
      </c>
      <c r="F12039" s="21">
        <v>2.0</v>
      </c>
      <c r="G12039" s="22">
        <v>55723.0</v>
      </c>
      <c r="H12039" s="15" t="str">
        <f t="shared" si="2"/>
        <v>Medium Range</v>
      </c>
      <c r="I12039" s="22">
        <v>41217.0</v>
      </c>
      <c r="J12039" s="23">
        <f t="shared" si="3"/>
        <v>1.35194216</v>
      </c>
      <c r="K12039" s="24" t="str">
        <f t="shared" si="4"/>
        <v>Over Achived</v>
      </c>
    </row>
    <row r="12040" ht="22.5" customHeight="1">
      <c r="A12040" s="18">
        <v>45830.0</v>
      </c>
      <c r="B12040" s="19" t="str">
        <f t="shared" si="1"/>
        <v>Jun</v>
      </c>
      <c r="C12040" s="20" t="s">
        <v>57</v>
      </c>
      <c r="D12040" s="19" t="s">
        <v>71</v>
      </c>
      <c r="E12040" s="19" t="s">
        <v>63</v>
      </c>
      <c r="F12040" s="21">
        <v>1.0</v>
      </c>
      <c r="G12040" s="22">
        <v>35399.0</v>
      </c>
      <c r="H12040" s="15" t="str">
        <f t="shared" si="2"/>
        <v>Base Range</v>
      </c>
      <c r="I12040" s="22">
        <v>42870.0</v>
      </c>
      <c r="J12040" s="23">
        <f t="shared" si="3"/>
        <v>0.825728948</v>
      </c>
      <c r="K12040" s="24" t="str">
        <f t="shared" si="4"/>
        <v>Target Not Meet</v>
      </c>
    </row>
    <row r="12041" ht="22.5" customHeight="1">
      <c r="A12041" s="18">
        <v>45830.0</v>
      </c>
      <c r="B12041" s="19" t="str">
        <f t="shared" si="1"/>
        <v>Jun</v>
      </c>
      <c r="C12041" s="20" t="s">
        <v>13</v>
      </c>
      <c r="D12041" s="19" t="s">
        <v>14</v>
      </c>
      <c r="E12041" s="19" t="s">
        <v>63</v>
      </c>
      <c r="F12041" s="21">
        <v>5.0</v>
      </c>
      <c r="G12041" s="22">
        <v>108866.0</v>
      </c>
      <c r="H12041" s="15" t="str">
        <f t="shared" si="2"/>
        <v>Very High Range</v>
      </c>
      <c r="I12041" s="22">
        <v>85075.0</v>
      </c>
      <c r="J12041" s="23">
        <f t="shared" si="3"/>
        <v>1.27964737</v>
      </c>
      <c r="K12041" s="24" t="str">
        <f t="shared" si="4"/>
        <v>Over Achived</v>
      </c>
    </row>
    <row r="12042" ht="22.5" customHeight="1">
      <c r="A12042" s="18">
        <v>45830.0</v>
      </c>
      <c r="B12042" s="19" t="str">
        <f t="shared" si="1"/>
        <v>Jun</v>
      </c>
      <c r="C12042" s="20" t="s">
        <v>92</v>
      </c>
      <c r="D12042" s="19" t="s">
        <v>98</v>
      </c>
      <c r="E12042" s="19" t="s">
        <v>38</v>
      </c>
      <c r="F12042" s="21">
        <v>4.0</v>
      </c>
      <c r="G12042" s="22">
        <v>100477.0</v>
      </c>
      <c r="H12042" s="15" t="str">
        <f t="shared" si="2"/>
        <v>Very High Range</v>
      </c>
      <c r="I12042" s="22">
        <v>117835.0</v>
      </c>
      <c r="J12042" s="23">
        <f t="shared" si="3"/>
        <v>0.852692324</v>
      </c>
      <c r="K12042" s="24" t="str">
        <f t="shared" si="4"/>
        <v>Target Not Meet</v>
      </c>
    </row>
    <row r="12043" ht="22.5" customHeight="1">
      <c r="A12043" s="18">
        <v>45830.0</v>
      </c>
      <c r="B12043" s="19" t="str">
        <f t="shared" si="1"/>
        <v>Jun</v>
      </c>
      <c r="C12043" s="20" t="s">
        <v>92</v>
      </c>
      <c r="D12043" s="19" t="s">
        <v>93</v>
      </c>
      <c r="E12043" s="19" t="s">
        <v>19</v>
      </c>
      <c r="F12043" s="21">
        <v>3.0</v>
      </c>
      <c r="G12043" s="22">
        <v>91832.0</v>
      </c>
      <c r="H12043" s="15" t="str">
        <f t="shared" si="2"/>
        <v>Very High Range</v>
      </c>
      <c r="I12043" s="22">
        <v>100303.0</v>
      </c>
      <c r="J12043" s="23">
        <f t="shared" si="3"/>
        <v>0.9155458959</v>
      </c>
      <c r="K12043" s="24" t="str">
        <f t="shared" si="4"/>
        <v>Target Not Meet</v>
      </c>
    </row>
    <row r="12044" ht="22.5" customHeight="1">
      <c r="A12044" s="18">
        <v>45830.0</v>
      </c>
      <c r="B12044" s="19" t="str">
        <f t="shared" si="1"/>
        <v>Jun</v>
      </c>
      <c r="C12044" s="20" t="s">
        <v>7</v>
      </c>
      <c r="D12044" s="19" t="s">
        <v>131</v>
      </c>
      <c r="E12044" s="19" t="s">
        <v>26</v>
      </c>
      <c r="F12044" s="21">
        <v>10.0</v>
      </c>
      <c r="G12044" s="22">
        <v>294296.0</v>
      </c>
      <c r="H12044" s="15" t="str">
        <f t="shared" si="2"/>
        <v>Very High Range</v>
      </c>
      <c r="I12044" s="22">
        <v>279314.0</v>
      </c>
      <c r="J12044" s="23">
        <f t="shared" si="3"/>
        <v>1.053638557</v>
      </c>
      <c r="K12044" s="24" t="str">
        <f t="shared" si="4"/>
        <v>Over Achived</v>
      </c>
    </row>
    <row r="12045" ht="22.5" customHeight="1">
      <c r="A12045" s="18">
        <v>45830.0</v>
      </c>
      <c r="B12045" s="19" t="str">
        <f t="shared" si="1"/>
        <v>Jun</v>
      </c>
      <c r="C12045" s="20" t="s">
        <v>7</v>
      </c>
      <c r="D12045" s="19" t="s">
        <v>126</v>
      </c>
      <c r="E12045" s="19" t="s">
        <v>34</v>
      </c>
      <c r="F12045" s="21">
        <v>7.0</v>
      </c>
      <c r="G12045" s="22">
        <v>167789.0</v>
      </c>
      <c r="H12045" s="15" t="str">
        <f t="shared" si="2"/>
        <v>Very High Range</v>
      </c>
      <c r="I12045" s="22">
        <v>131089.0</v>
      </c>
      <c r="J12045" s="23">
        <f t="shared" si="3"/>
        <v>1.279962468</v>
      </c>
      <c r="K12045" s="24" t="str">
        <f t="shared" si="4"/>
        <v>Over Achived</v>
      </c>
    </row>
    <row r="12046" ht="22.5" customHeight="1">
      <c r="A12046" s="18">
        <v>45830.0</v>
      </c>
      <c r="B12046" s="19" t="str">
        <f t="shared" si="1"/>
        <v>Jun</v>
      </c>
      <c r="C12046" s="20" t="s">
        <v>7</v>
      </c>
      <c r="D12046" s="19" t="s">
        <v>126</v>
      </c>
      <c r="E12046" s="19" t="s">
        <v>38</v>
      </c>
      <c r="F12046" s="21">
        <v>4.0</v>
      </c>
      <c r="G12046" s="22">
        <v>112503.0</v>
      </c>
      <c r="H12046" s="15" t="str">
        <f t="shared" si="2"/>
        <v>Very High Range</v>
      </c>
      <c r="I12046" s="22">
        <v>94140.0</v>
      </c>
      <c r="J12046" s="23">
        <f t="shared" si="3"/>
        <v>1.195060548</v>
      </c>
      <c r="K12046" s="24" t="str">
        <f t="shared" si="4"/>
        <v>Over Achived</v>
      </c>
    </row>
    <row r="12047" ht="22.5" customHeight="1">
      <c r="A12047" s="18">
        <v>45830.0</v>
      </c>
      <c r="B12047" s="19" t="str">
        <f t="shared" si="1"/>
        <v>Jun</v>
      </c>
      <c r="C12047" s="20" t="s">
        <v>7</v>
      </c>
      <c r="D12047" s="19" t="s">
        <v>126</v>
      </c>
      <c r="E12047" s="19" t="s">
        <v>34</v>
      </c>
      <c r="F12047" s="21">
        <v>7.0</v>
      </c>
      <c r="G12047" s="22">
        <v>168661.0</v>
      </c>
      <c r="H12047" s="15" t="str">
        <f t="shared" si="2"/>
        <v>Very High Range</v>
      </c>
      <c r="I12047" s="22">
        <v>128090.0</v>
      </c>
      <c r="J12047" s="23">
        <f t="shared" si="3"/>
        <v>1.316738231</v>
      </c>
      <c r="K12047" s="24" t="str">
        <f t="shared" si="4"/>
        <v>Over Achived</v>
      </c>
    </row>
    <row r="12048" ht="22.5" customHeight="1">
      <c r="A12048" s="18">
        <v>45830.0</v>
      </c>
      <c r="B12048" s="19" t="str">
        <f t="shared" si="1"/>
        <v>Jun</v>
      </c>
      <c r="C12048" s="20" t="s">
        <v>7</v>
      </c>
      <c r="D12048" s="19" t="s">
        <v>126</v>
      </c>
      <c r="E12048" s="19" t="s">
        <v>68</v>
      </c>
      <c r="F12048" s="21">
        <v>3.0</v>
      </c>
      <c r="G12048" s="22">
        <v>82351.0</v>
      </c>
      <c r="H12048" s="15" t="str">
        <f t="shared" si="2"/>
        <v>High Range</v>
      </c>
      <c r="I12048" s="22">
        <v>58339.0</v>
      </c>
      <c r="J12048" s="23">
        <f t="shared" si="3"/>
        <v>1.411594302</v>
      </c>
      <c r="K12048" s="24" t="str">
        <f t="shared" si="4"/>
        <v>Over Achived</v>
      </c>
    </row>
    <row r="12049" ht="22.5" customHeight="1">
      <c r="A12049" s="18">
        <v>45830.0</v>
      </c>
      <c r="B12049" s="19" t="str">
        <f t="shared" si="1"/>
        <v>Jun</v>
      </c>
      <c r="C12049" s="20" t="s">
        <v>7</v>
      </c>
      <c r="D12049" s="19" t="s">
        <v>126</v>
      </c>
      <c r="E12049" s="19" t="s">
        <v>63</v>
      </c>
      <c r="F12049" s="21">
        <v>3.0</v>
      </c>
      <c r="G12049" s="22">
        <v>69190.0</v>
      </c>
      <c r="H12049" s="15" t="str">
        <f t="shared" si="2"/>
        <v>Medium Range</v>
      </c>
      <c r="I12049" s="22">
        <v>52881.0</v>
      </c>
      <c r="J12049" s="23">
        <f t="shared" si="3"/>
        <v>1.308409448</v>
      </c>
      <c r="K12049" s="24" t="str">
        <f t="shared" si="4"/>
        <v>Over Achived</v>
      </c>
    </row>
    <row r="12050" ht="22.5" customHeight="1">
      <c r="A12050" s="18">
        <v>45830.0</v>
      </c>
      <c r="B12050" s="19" t="str">
        <f t="shared" si="1"/>
        <v>Jun</v>
      </c>
      <c r="C12050" s="20" t="s">
        <v>7</v>
      </c>
      <c r="D12050" s="19" t="s">
        <v>118</v>
      </c>
      <c r="E12050" s="19" t="s">
        <v>38</v>
      </c>
      <c r="F12050" s="21">
        <v>5.0</v>
      </c>
      <c r="G12050" s="22">
        <v>121196.0</v>
      </c>
      <c r="H12050" s="15" t="str">
        <f t="shared" si="2"/>
        <v>Very High Range</v>
      </c>
      <c r="I12050" s="22">
        <v>114659.0</v>
      </c>
      <c r="J12050" s="23">
        <f t="shared" si="3"/>
        <v>1.057012533</v>
      </c>
      <c r="K12050" s="24" t="str">
        <f t="shared" si="4"/>
        <v>Over Achived</v>
      </c>
    </row>
    <row r="12051" ht="22.5" customHeight="1">
      <c r="A12051" s="18">
        <v>45830.0</v>
      </c>
      <c r="B12051" s="19" t="str">
        <f t="shared" si="1"/>
        <v>Jun</v>
      </c>
      <c r="C12051" s="20" t="s">
        <v>7</v>
      </c>
      <c r="D12051" s="19" t="s">
        <v>118</v>
      </c>
      <c r="E12051" s="19" t="s">
        <v>38</v>
      </c>
      <c r="F12051" s="21">
        <v>6.0</v>
      </c>
      <c r="G12051" s="22">
        <v>137438.0</v>
      </c>
      <c r="H12051" s="15" t="str">
        <f t="shared" si="2"/>
        <v>Very High Range</v>
      </c>
      <c r="I12051" s="22">
        <v>101407.0</v>
      </c>
      <c r="J12051" s="23">
        <f t="shared" si="3"/>
        <v>1.355310777</v>
      </c>
      <c r="K12051" s="24" t="str">
        <f t="shared" si="4"/>
        <v>Over Achived</v>
      </c>
    </row>
    <row r="12052" ht="22.5" customHeight="1">
      <c r="A12052" s="18">
        <v>45830.0</v>
      </c>
      <c r="B12052" s="19" t="str">
        <f t="shared" si="1"/>
        <v>Jun</v>
      </c>
      <c r="C12052" s="20" t="s">
        <v>7</v>
      </c>
      <c r="D12052" s="19" t="s">
        <v>131</v>
      </c>
      <c r="E12052" s="19" t="s">
        <v>23</v>
      </c>
      <c r="F12052" s="21">
        <v>3.0</v>
      </c>
      <c r="G12052" s="22">
        <v>88604.0</v>
      </c>
      <c r="H12052" s="15" t="str">
        <f t="shared" si="2"/>
        <v>High Range</v>
      </c>
      <c r="I12052" s="22">
        <v>83540.0</v>
      </c>
      <c r="J12052" s="23">
        <f t="shared" si="3"/>
        <v>1.060617668</v>
      </c>
      <c r="K12052" s="24" t="str">
        <f t="shared" si="4"/>
        <v>Over Achived</v>
      </c>
    </row>
    <row r="12053" ht="22.5" customHeight="1">
      <c r="A12053" s="18">
        <v>45830.0</v>
      </c>
      <c r="B12053" s="19" t="str">
        <f t="shared" si="1"/>
        <v>Jun</v>
      </c>
      <c r="C12053" s="20" t="s">
        <v>7</v>
      </c>
      <c r="D12053" s="19" t="s">
        <v>118</v>
      </c>
      <c r="E12053" s="19" t="s">
        <v>26</v>
      </c>
      <c r="F12053" s="21">
        <v>10.0</v>
      </c>
      <c r="G12053" s="22">
        <v>281729.0</v>
      </c>
      <c r="H12053" s="15" t="str">
        <f t="shared" si="2"/>
        <v>Very High Range</v>
      </c>
      <c r="I12053" s="22">
        <v>238403.0</v>
      </c>
      <c r="J12053" s="23">
        <f t="shared" si="3"/>
        <v>1.18173429</v>
      </c>
      <c r="K12053" s="24" t="str">
        <f t="shared" si="4"/>
        <v>Over Achived</v>
      </c>
    </row>
    <row r="12054" ht="22.5" customHeight="1">
      <c r="A12054" s="18">
        <v>45830.0</v>
      </c>
      <c r="B12054" s="19" t="str">
        <f t="shared" si="1"/>
        <v>Jun</v>
      </c>
      <c r="C12054" s="20" t="s">
        <v>7</v>
      </c>
      <c r="D12054" s="19" t="s">
        <v>106</v>
      </c>
      <c r="E12054" s="19" t="s">
        <v>19</v>
      </c>
      <c r="F12054" s="21">
        <v>4.0</v>
      </c>
      <c r="G12054" s="22">
        <v>90117.0</v>
      </c>
      <c r="H12054" s="15" t="str">
        <f t="shared" si="2"/>
        <v>Very High Range</v>
      </c>
      <c r="I12054" s="22">
        <v>67781.0</v>
      </c>
      <c r="J12054" s="23">
        <f t="shared" si="3"/>
        <v>1.329531875</v>
      </c>
      <c r="K12054" s="24" t="str">
        <f t="shared" si="4"/>
        <v>Over Achived</v>
      </c>
    </row>
    <row r="12055" ht="22.5" customHeight="1">
      <c r="A12055" s="18">
        <v>45830.0</v>
      </c>
      <c r="B12055" s="19" t="str">
        <f t="shared" si="1"/>
        <v>Jun</v>
      </c>
      <c r="C12055" s="20" t="s">
        <v>7</v>
      </c>
      <c r="D12055" s="19" t="s">
        <v>106</v>
      </c>
      <c r="E12055" s="19" t="s">
        <v>34</v>
      </c>
      <c r="F12055" s="21">
        <v>7.0</v>
      </c>
      <c r="G12055" s="22">
        <v>192955.0</v>
      </c>
      <c r="H12055" s="15" t="str">
        <f t="shared" si="2"/>
        <v>Very High Range</v>
      </c>
      <c r="I12055" s="22">
        <v>156299.0</v>
      </c>
      <c r="J12055" s="23">
        <f t="shared" si="3"/>
        <v>1.234524853</v>
      </c>
      <c r="K12055" s="24" t="str">
        <f t="shared" si="4"/>
        <v>Over Achived</v>
      </c>
    </row>
    <row r="12056" ht="22.5" customHeight="1">
      <c r="A12056" s="18">
        <v>45830.0</v>
      </c>
      <c r="B12056" s="19" t="str">
        <f t="shared" si="1"/>
        <v>Jun</v>
      </c>
      <c r="C12056" s="20" t="s">
        <v>7</v>
      </c>
      <c r="D12056" s="19" t="s">
        <v>106</v>
      </c>
      <c r="E12056" s="19" t="s">
        <v>68</v>
      </c>
      <c r="F12056" s="21">
        <v>4.0</v>
      </c>
      <c r="G12056" s="22">
        <v>92058.0</v>
      </c>
      <c r="H12056" s="15" t="str">
        <f t="shared" si="2"/>
        <v>Very High Range</v>
      </c>
      <c r="I12056" s="22">
        <v>70382.0</v>
      </c>
      <c r="J12056" s="23">
        <f t="shared" si="3"/>
        <v>1.307976471</v>
      </c>
      <c r="K12056" s="24" t="str">
        <f t="shared" si="4"/>
        <v>Over Achived</v>
      </c>
    </row>
    <row r="12057" ht="22.5" customHeight="1">
      <c r="A12057" s="18">
        <v>45830.0</v>
      </c>
      <c r="B12057" s="19" t="str">
        <f t="shared" si="1"/>
        <v>Jun</v>
      </c>
      <c r="C12057" s="20" t="s">
        <v>7</v>
      </c>
      <c r="D12057" s="19" t="s">
        <v>106</v>
      </c>
      <c r="E12057" s="19" t="s">
        <v>38</v>
      </c>
      <c r="F12057" s="21">
        <v>5.0</v>
      </c>
      <c r="G12057" s="22">
        <v>112992.0</v>
      </c>
      <c r="H12057" s="15" t="str">
        <f t="shared" si="2"/>
        <v>Very High Range</v>
      </c>
      <c r="I12057" s="22">
        <v>84762.0</v>
      </c>
      <c r="J12057" s="23">
        <f t="shared" si="3"/>
        <v>1.333050188</v>
      </c>
      <c r="K12057" s="24" t="str">
        <f t="shared" si="4"/>
        <v>Over Achived</v>
      </c>
    </row>
    <row r="12058" ht="22.5" customHeight="1">
      <c r="A12058" s="18">
        <v>45830.0</v>
      </c>
      <c r="B12058" s="19" t="str">
        <f t="shared" si="1"/>
        <v>Jun</v>
      </c>
      <c r="C12058" s="20" t="s">
        <v>7</v>
      </c>
      <c r="D12058" s="19" t="s">
        <v>8</v>
      </c>
      <c r="E12058" s="19" t="s">
        <v>38</v>
      </c>
      <c r="F12058" s="21">
        <v>5.0</v>
      </c>
      <c r="G12058" s="22">
        <v>116420.0</v>
      </c>
      <c r="H12058" s="15" t="str">
        <f t="shared" si="2"/>
        <v>Very High Range</v>
      </c>
      <c r="I12058" s="22">
        <v>88622.0</v>
      </c>
      <c r="J12058" s="23">
        <f t="shared" si="3"/>
        <v>1.313669292</v>
      </c>
      <c r="K12058" s="24" t="str">
        <f t="shared" si="4"/>
        <v>Over Achived</v>
      </c>
    </row>
    <row r="12059" ht="22.5" customHeight="1">
      <c r="A12059" s="18">
        <v>45830.0</v>
      </c>
      <c r="B12059" s="19" t="str">
        <f t="shared" si="1"/>
        <v>Jun</v>
      </c>
      <c r="C12059" s="20" t="s">
        <v>7</v>
      </c>
      <c r="D12059" s="19" t="s">
        <v>8</v>
      </c>
      <c r="E12059" s="19" t="s">
        <v>23</v>
      </c>
      <c r="F12059" s="21">
        <v>4.0</v>
      </c>
      <c r="G12059" s="22">
        <v>95826.0</v>
      </c>
      <c r="H12059" s="15" t="str">
        <f t="shared" si="2"/>
        <v>Very High Range</v>
      </c>
      <c r="I12059" s="22">
        <v>79087.0</v>
      </c>
      <c r="J12059" s="23">
        <f t="shared" si="3"/>
        <v>1.21165299</v>
      </c>
      <c r="K12059" s="24" t="str">
        <f t="shared" si="4"/>
        <v>Over Achived</v>
      </c>
    </row>
    <row r="12060" ht="22.5" customHeight="1">
      <c r="A12060" s="18">
        <v>45830.0</v>
      </c>
      <c r="B12060" s="19" t="str">
        <f t="shared" si="1"/>
        <v>Jun</v>
      </c>
      <c r="C12060" s="20" t="s">
        <v>7</v>
      </c>
      <c r="D12060" s="19" t="s">
        <v>8</v>
      </c>
      <c r="E12060" s="19" t="s">
        <v>63</v>
      </c>
      <c r="F12060" s="21">
        <v>2.0</v>
      </c>
      <c r="G12060" s="22">
        <v>65130.0</v>
      </c>
      <c r="H12060" s="15" t="str">
        <f t="shared" si="2"/>
        <v>Medium Range</v>
      </c>
      <c r="I12060" s="22">
        <v>51840.0</v>
      </c>
      <c r="J12060" s="23">
        <f t="shared" si="3"/>
        <v>1.256365741</v>
      </c>
      <c r="K12060" s="24" t="str">
        <f t="shared" si="4"/>
        <v>Over Achived</v>
      </c>
    </row>
    <row r="12061" ht="22.5" customHeight="1">
      <c r="A12061" s="18">
        <v>45830.0</v>
      </c>
      <c r="B12061" s="19" t="str">
        <f t="shared" si="1"/>
        <v>Jun</v>
      </c>
      <c r="C12061" s="20" t="s">
        <v>92</v>
      </c>
      <c r="D12061" s="19" t="s">
        <v>93</v>
      </c>
      <c r="E12061" s="19" t="s">
        <v>9</v>
      </c>
      <c r="F12061" s="21">
        <v>6.0</v>
      </c>
      <c r="G12061" s="22">
        <v>161619.0</v>
      </c>
      <c r="H12061" s="15" t="str">
        <f t="shared" si="2"/>
        <v>Very High Range</v>
      </c>
      <c r="I12061" s="22">
        <v>188057.0</v>
      </c>
      <c r="J12061" s="23">
        <f t="shared" si="3"/>
        <v>0.8594149646</v>
      </c>
      <c r="K12061" s="24" t="str">
        <f t="shared" si="4"/>
        <v>Target Not Meet</v>
      </c>
    </row>
    <row r="12062" ht="22.5" customHeight="1">
      <c r="A12062" s="18">
        <v>45830.0</v>
      </c>
      <c r="B12062" s="19" t="str">
        <f t="shared" si="1"/>
        <v>Jun</v>
      </c>
      <c r="C12062" s="20" t="s">
        <v>7</v>
      </c>
      <c r="D12062" s="19" t="s">
        <v>118</v>
      </c>
      <c r="E12062" s="19" t="s">
        <v>34</v>
      </c>
      <c r="F12062" s="21">
        <v>6.0</v>
      </c>
      <c r="G12062" s="22">
        <v>176942.0</v>
      </c>
      <c r="H12062" s="15" t="str">
        <f t="shared" si="2"/>
        <v>Very High Range</v>
      </c>
      <c r="I12062" s="22">
        <v>137480.0</v>
      </c>
      <c r="J12062" s="23">
        <f t="shared" si="3"/>
        <v>1.287038115</v>
      </c>
      <c r="K12062" s="24" t="str">
        <f t="shared" si="4"/>
        <v>Over Achived</v>
      </c>
    </row>
    <row r="12063" ht="22.5" customHeight="1">
      <c r="A12063" s="18">
        <v>45830.0</v>
      </c>
      <c r="B12063" s="19" t="str">
        <f t="shared" si="1"/>
        <v>Jun</v>
      </c>
      <c r="C12063" s="20" t="s">
        <v>7</v>
      </c>
      <c r="D12063" s="19" t="s">
        <v>131</v>
      </c>
      <c r="E12063" s="19" t="s">
        <v>23</v>
      </c>
      <c r="F12063" s="21">
        <v>4.0</v>
      </c>
      <c r="G12063" s="22">
        <v>94484.0</v>
      </c>
      <c r="H12063" s="15" t="str">
        <f t="shared" si="2"/>
        <v>Very High Range</v>
      </c>
      <c r="I12063" s="22">
        <v>81252.0</v>
      </c>
      <c r="J12063" s="23">
        <f t="shared" si="3"/>
        <v>1.162851376</v>
      </c>
      <c r="K12063" s="24" t="str">
        <f t="shared" si="4"/>
        <v>Over Achived</v>
      </c>
    </row>
    <row r="12064" ht="22.5" customHeight="1">
      <c r="A12064" s="18">
        <v>45830.0</v>
      </c>
      <c r="B12064" s="19" t="str">
        <f t="shared" si="1"/>
        <v>Jun</v>
      </c>
      <c r="C12064" s="20" t="s">
        <v>7</v>
      </c>
      <c r="D12064" s="19" t="s">
        <v>106</v>
      </c>
      <c r="E12064" s="19" t="s">
        <v>23</v>
      </c>
      <c r="F12064" s="21">
        <v>3.0</v>
      </c>
      <c r="G12064" s="22">
        <v>84387.0</v>
      </c>
      <c r="H12064" s="15" t="str">
        <f t="shared" si="2"/>
        <v>High Range</v>
      </c>
      <c r="I12064" s="22">
        <v>76163.0</v>
      </c>
      <c r="J12064" s="23">
        <f t="shared" si="3"/>
        <v>1.10797894</v>
      </c>
      <c r="K12064" s="24" t="str">
        <f t="shared" si="4"/>
        <v>Over Achived</v>
      </c>
    </row>
    <row r="12065" ht="22.5" customHeight="1">
      <c r="A12065" s="18">
        <v>45830.0</v>
      </c>
      <c r="B12065" s="19" t="str">
        <f t="shared" si="1"/>
        <v>Jun</v>
      </c>
      <c r="C12065" s="20" t="s">
        <v>92</v>
      </c>
      <c r="D12065" s="19" t="s">
        <v>158</v>
      </c>
      <c r="E12065" s="19" t="s">
        <v>26</v>
      </c>
      <c r="F12065" s="21">
        <v>5.0</v>
      </c>
      <c r="G12065" s="22">
        <v>105579.0</v>
      </c>
      <c r="H12065" s="15" t="str">
        <f t="shared" si="2"/>
        <v>Very High Range</v>
      </c>
      <c r="I12065" s="22">
        <v>90308.0</v>
      </c>
      <c r="J12065" s="23">
        <f t="shared" si="3"/>
        <v>1.169099083</v>
      </c>
      <c r="K12065" s="24" t="str">
        <f t="shared" si="4"/>
        <v>Over Achived</v>
      </c>
    </row>
    <row r="12066" ht="22.5" customHeight="1">
      <c r="A12066" s="18">
        <v>45830.0</v>
      </c>
      <c r="B12066" s="19" t="str">
        <f t="shared" si="1"/>
        <v>Jun</v>
      </c>
      <c r="C12066" s="20" t="s">
        <v>92</v>
      </c>
      <c r="D12066" s="19" t="s">
        <v>158</v>
      </c>
      <c r="E12066" s="19" t="s">
        <v>34</v>
      </c>
      <c r="F12066" s="21">
        <v>6.0</v>
      </c>
      <c r="G12066" s="22">
        <v>142971.0</v>
      </c>
      <c r="H12066" s="15" t="str">
        <f t="shared" si="2"/>
        <v>Very High Range</v>
      </c>
      <c r="I12066" s="22">
        <v>104741.0</v>
      </c>
      <c r="J12066" s="23">
        <f t="shared" si="3"/>
        <v>1.36499556</v>
      </c>
      <c r="K12066" s="24" t="str">
        <f t="shared" si="4"/>
        <v>Over Achived</v>
      </c>
    </row>
    <row r="12067" ht="22.5" customHeight="1">
      <c r="A12067" s="18">
        <v>45830.0</v>
      </c>
      <c r="B12067" s="19" t="str">
        <f t="shared" si="1"/>
        <v>Jun</v>
      </c>
      <c r="C12067" s="20" t="s">
        <v>92</v>
      </c>
      <c r="D12067" s="19" t="s">
        <v>93</v>
      </c>
      <c r="E12067" s="19" t="s">
        <v>34</v>
      </c>
      <c r="F12067" s="21">
        <v>6.0</v>
      </c>
      <c r="G12067" s="22">
        <v>157831.0</v>
      </c>
      <c r="H12067" s="15" t="str">
        <f t="shared" si="2"/>
        <v>Very High Range</v>
      </c>
      <c r="I12067" s="22">
        <v>173144.0</v>
      </c>
      <c r="J12067" s="23">
        <f t="shared" si="3"/>
        <v>0.9115591646</v>
      </c>
      <c r="K12067" s="24" t="str">
        <f t="shared" si="4"/>
        <v>Target Not Meet</v>
      </c>
    </row>
    <row r="12068" ht="22.5" customHeight="1">
      <c r="A12068" s="18">
        <v>45830.0</v>
      </c>
      <c r="B12068" s="19" t="str">
        <f t="shared" si="1"/>
        <v>Jun</v>
      </c>
      <c r="C12068" s="20" t="s">
        <v>92</v>
      </c>
      <c r="D12068" s="19" t="s">
        <v>93</v>
      </c>
      <c r="E12068" s="19" t="s">
        <v>26</v>
      </c>
      <c r="F12068" s="21">
        <v>5.0</v>
      </c>
      <c r="G12068" s="22">
        <v>98238.0</v>
      </c>
      <c r="H12068" s="15" t="str">
        <f t="shared" si="2"/>
        <v>Very High Range</v>
      </c>
      <c r="I12068" s="22">
        <v>111415.0</v>
      </c>
      <c r="J12068" s="23">
        <f t="shared" si="3"/>
        <v>0.8817304672</v>
      </c>
      <c r="K12068" s="24" t="str">
        <f t="shared" si="4"/>
        <v>Target Not Meet</v>
      </c>
    </row>
    <row r="12069" ht="22.5" customHeight="1">
      <c r="A12069" s="18">
        <v>45830.0</v>
      </c>
      <c r="B12069" s="19" t="str">
        <f t="shared" si="1"/>
        <v>Jun</v>
      </c>
      <c r="C12069" s="20" t="s">
        <v>92</v>
      </c>
      <c r="D12069" s="19" t="s">
        <v>93</v>
      </c>
      <c r="E12069" s="19" t="s">
        <v>26</v>
      </c>
      <c r="F12069" s="21">
        <v>4.0</v>
      </c>
      <c r="G12069" s="22">
        <v>107372.0</v>
      </c>
      <c r="H12069" s="15" t="str">
        <f t="shared" si="2"/>
        <v>Very High Range</v>
      </c>
      <c r="I12069" s="22">
        <v>124486.0</v>
      </c>
      <c r="J12069" s="23">
        <f t="shared" si="3"/>
        <v>0.8625226933</v>
      </c>
      <c r="K12069" s="24" t="str">
        <f t="shared" si="4"/>
        <v>Target Not Meet</v>
      </c>
    </row>
    <row r="12070" ht="22.5" customHeight="1">
      <c r="A12070" s="18">
        <v>45830.0</v>
      </c>
      <c r="B12070" s="19" t="str">
        <f t="shared" si="1"/>
        <v>Jun</v>
      </c>
      <c r="C12070" s="20" t="s">
        <v>92</v>
      </c>
      <c r="D12070" s="19" t="s">
        <v>98</v>
      </c>
      <c r="E12070" s="19" t="s">
        <v>63</v>
      </c>
      <c r="F12070" s="21">
        <v>6.0</v>
      </c>
      <c r="G12070" s="22">
        <v>129213.0</v>
      </c>
      <c r="H12070" s="15" t="str">
        <f t="shared" si="2"/>
        <v>Very High Range</v>
      </c>
      <c r="I12070" s="22">
        <v>146315.0</v>
      </c>
      <c r="J12070" s="23">
        <f t="shared" si="3"/>
        <v>0.8831151967</v>
      </c>
      <c r="K12070" s="24" t="str">
        <f t="shared" si="4"/>
        <v>Target Not Meet</v>
      </c>
    </row>
    <row r="12071" ht="22.5" customHeight="1">
      <c r="A12071" s="18">
        <v>45830.0</v>
      </c>
      <c r="B12071" s="19" t="str">
        <f t="shared" si="1"/>
        <v>Jun</v>
      </c>
      <c r="C12071" s="20" t="s">
        <v>92</v>
      </c>
      <c r="D12071" s="19" t="s">
        <v>144</v>
      </c>
      <c r="E12071" s="19" t="s">
        <v>9</v>
      </c>
      <c r="F12071" s="21">
        <v>6.0</v>
      </c>
      <c r="G12071" s="22">
        <v>158683.0</v>
      </c>
      <c r="H12071" s="15" t="str">
        <f t="shared" si="2"/>
        <v>Very High Range</v>
      </c>
      <c r="I12071" s="22">
        <v>142841.0</v>
      </c>
      <c r="J12071" s="23">
        <f t="shared" si="3"/>
        <v>1.110906532</v>
      </c>
      <c r="K12071" s="24" t="str">
        <f t="shared" si="4"/>
        <v>Over Achived</v>
      </c>
    </row>
    <row r="12072" ht="22.5" customHeight="1">
      <c r="A12072" s="18">
        <v>45830.0</v>
      </c>
      <c r="B12072" s="19" t="str">
        <f t="shared" si="1"/>
        <v>Jun</v>
      </c>
      <c r="C12072" s="20" t="s">
        <v>92</v>
      </c>
      <c r="D12072" s="19" t="s">
        <v>144</v>
      </c>
      <c r="E12072" s="19" t="s">
        <v>19</v>
      </c>
      <c r="F12072" s="21">
        <v>3.0</v>
      </c>
      <c r="G12072" s="22">
        <v>72707.0</v>
      </c>
      <c r="H12072" s="15" t="str">
        <f t="shared" si="2"/>
        <v>High Range</v>
      </c>
      <c r="I12072" s="22">
        <v>54368.0</v>
      </c>
      <c r="J12072" s="23">
        <f t="shared" si="3"/>
        <v>1.33731239</v>
      </c>
      <c r="K12072" s="24" t="str">
        <f t="shared" si="4"/>
        <v>Over Achived</v>
      </c>
    </row>
    <row r="12073" ht="22.5" customHeight="1">
      <c r="A12073" s="18">
        <v>45830.0</v>
      </c>
      <c r="B12073" s="19" t="str">
        <f t="shared" si="1"/>
        <v>Jun</v>
      </c>
      <c r="C12073" s="20" t="s">
        <v>92</v>
      </c>
      <c r="D12073" s="19" t="s">
        <v>144</v>
      </c>
      <c r="E12073" s="19" t="s">
        <v>26</v>
      </c>
      <c r="F12073" s="21">
        <v>5.0</v>
      </c>
      <c r="G12073" s="22">
        <v>121284.0</v>
      </c>
      <c r="H12073" s="15" t="str">
        <f t="shared" si="2"/>
        <v>Very High Range</v>
      </c>
      <c r="I12073" s="22">
        <v>98823.0</v>
      </c>
      <c r="J12073" s="23">
        <f t="shared" si="3"/>
        <v>1.227285146</v>
      </c>
      <c r="K12073" s="24" t="str">
        <f t="shared" si="4"/>
        <v>Over Achived</v>
      </c>
    </row>
    <row r="12074" ht="22.5" customHeight="1">
      <c r="A12074" s="18">
        <v>45830.0</v>
      </c>
      <c r="B12074" s="19" t="str">
        <f t="shared" si="1"/>
        <v>Jun</v>
      </c>
      <c r="C12074" s="20" t="s">
        <v>92</v>
      </c>
      <c r="D12074" s="19" t="s">
        <v>98</v>
      </c>
      <c r="E12074" s="19" t="s">
        <v>23</v>
      </c>
      <c r="F12074" s="21">
        <v>3.0</v>
      </c>
      <c r="G12074" s="22">
        <v>63384.0</v>
      </c>
      <c r="H12074" s="15" t="str">
        <f t="shared" si="2"/>
        <v>Medium Range</v>
      </c>
      <c r="I12074" s="22">
        <v>72198.0</v>
      </c>
      <c r="J12074" s="23">
        <f t="shared" si="3"/>
        <v>0.8779190559</v>
      </c>
      <c r="K12074" s="24" t="str">
        <f t="shared" si="4"/>
        <v>Target Not Meet</v>
      </c>
    </row>
    <row r="12075" ht="22.5" customHeight="1">
      <c r="A12075" s="18">
        <v>45830.0</v>
      </c>
      <c r="B12075" s="19" t="str">
        <f t="shared" si="1"/>
        <v>Jun</v>
      </c>
      <c r="C12075" s="20" t="s">
        <v>92</v>
      </c>
      <c r="D12075" s="19" t="s">
        <v>144</v>
      </c>
      <c r="E12075" s="19" t="s">
        <v>34</v>
      </c>
      <c r="F12075" s="21">
        <v>5.0</v>
      </c>
      <c r="G12075" s="22">
        <v>145009.0</v>
      </c>
      <c r="H12075" s="15" t="str">
        <f t="shared" si="2"/>
        <v>Very High Range</v>
      </c>
      <c r="I12075" s="22">
        <v>123753.0</v>
      </c>
      <c r="J12075" s="23">
        <f t="shared" si="3"/>
        <v>1.171761493</v>
      </c>
      <c r="K12075" s="24" t="str">
        <f t="shared" si="4"/>
        <v>Over Achived</v>
      </c>
    </row>
    <row r="12076" ht="22.5" customHeight="1">
      <c r="A12076" s="18">
        <v>45830.0</v>
      </c>
      <c r="B12076" s="19" t="str">
        <f t="shared" si="1"/>
        <v>Jun</v>
      </c>
      <c r="C12076" s="20" t="s">
        <v>92</v>
      </c>
      <c r="D12076" s="25" t="s">
        <v>149</v>
      </c>
      <c r="E12076" s="19" t="s">
        <v>19</v>
      </c>
      <c r="F12076" s="21">
        <v>4.0</v>
      </c>
      <c r="G12076" s="22">
        <v>72825.0</v>
      </c>
      <c r="H12076" s="15" t="str">
        <f t="shared" si="2"/>
        <v>High Range</v>
      </c>
      <c r="I12076" s="22">
        <v>51843.0</v>
      </c>
      <c r="J12076" s="23">
        <f t="shared" si="3"/>
        <v>1.404721949</v>
      </c>
      <c r="K12076" s="24" t="str">
        <f t="shared" si="4"/>
        <v>Over Achived</v>
      </c>
    </row>
    <row r="12077" ht="22.5" customHeight="1">
      <c r="A12077" s="18">
        <v>45830.0</v>
      </c>
      <c r="B12077" s="19" t="str">
        <f t="shared" si="1"/>
        <v>Jun</v>
      </c>
      <c r="C12077" s="20" t="s">
        <v>92</v>
      </c>
      <c r="D12077" s="25" t="s">
        <v>149</v>
      </c>
      <c r="E12077" s="19" t="s">
        <v>26</v>
      </c>
      <c r="F12077" s="21">
        <v>4.0</v>
      </c>
      <c r="G12077" s="22">
        <v>122092.0</v>
      </c>
      <c r="H12077" s="15" t="str">
        <f t="shared" si="2"/>
        <v>Very High Range</v>
      </c>
      <c r="I12077" s="22">
        <v>108894.0</v>
      </c>
      <c r="J12077" s="23">
        <f t="shared" si="3"/>
        <v>1.121200433</v>
      </c>
      <c r="K12077" s="24" t="str">
        <f t="shared" si="4"/>
        <v>Over Achived</v>
      </c>
    </row>
    <row r="12078" ht="22.5" customHeight="1">
      <c r="A12078" s="18">
        <v>45830.0</v>
      </c>
      <c r="B12078" s="19" t="str">
        <f t="shared" si="1"/>
        <v>Jun</v>
      </c>
      <c r="C12078" s="20" t="s">
        <v>92</v>
      </c>
      <c r="D12078" s="25" t="s">
        <v>149</v>
      </c>
      <c r="E12078" s="19" t="s">
        <v>38</v>
      </c>
      <c r="F12078" s="21">
        <v>4.0</v>
      </c>
      <c r="G12078" s="22">
        <v>88021.0</v>
      </c>
      <c r="H12078" s="15" t="str">
        <f t="shared" si="2"/>
        <v>High Range</v>
      </c>
      <c r="I12078" s="22">
        <v>76411.0</v>
      </c>
      <c r="J12078" s="23">
        <f t="shared" si="3"/>
        <v>1.151941474</v>
      </c>
      <c r="K12078" s="24" t="str">
        <f t="shared" si="4"/>
        <v>Over Achived</v>
      </c>
    </row>
    <row r="12079" ht="22.5" customHeight="1">
      <c r="A12079" s="18">
        <v>45830.0</v>
      </c>
      <c r="B12079" s="19" t="str">
        <f t="shared" si="1"/>
        <v>Jun</v>
      </c>
      <c r="C12079" s="20" t="s">
        <v>92</v>
      </c>
      <c r="D12079" s="25" t="s">
        <v>149</v>
      </c>
      <c r="E12079" s="19" t="s">
        <v>9</v>
      </c>
      <c r="F12079" s="21">
        <v>6.0</v>
      </c>
      <c r="G12079" s="22">
        <v>136221.0</v>
      </c>
      <c r="H12079" s="15" t="str">
        <f t="shared" si="2"/>
        <v>Very High Range</v>
      </c>
      <c r="I12079" s="22">
        <v>127793.0</v>
      </c>
      <c r="J12079" s="23">
        <f t="shared" si="3"/>
        <v>1.065950404</v>
      </c>
      <c r="K12079" s="24" t="str">
        <f t="shared" si="4"/>
        <v>Over Achived</v>
      </c>
    </row>
    <row r="12080" ht="22.5" customHeight="1">
      <c r="A12080" s="18">
        <v>45830.0</v>
      </c>
      <c r="B12080" s="19" t="str">
        <f t="shared" si="1"/>
        <v>Jun</v>
      </c>
      <c r="C12080" s="20" t="s">
        <v>92</v>
      </c>
      <c r="D12080" s="25" t="s">
        <v>149</v>
      </c>
      <c r="E12080" s="19" t="s">
        <v>26</v>
      </c>
      <c r="F12080" s="21">
        <v>4.0</v>
      </c>
      <c r="G12080" s="22">
        <v>113319.0</v>
      </c>
      <c r="H12080" s="15" t="str">
        <f t="shared" si="2"/>
        <v>Very High Range</v>
      </c>
      <c r="I12080" s="22">
        <v>93770.0</v>
      </c>
      <c r="J12080" s="23">
        <f t="shared" si="3"/>
        <v>1.208478191</v>
      </c>
      <c r="K12080" s="24" t="str">
        <f t="shared" si="4"/>
        <v>Over Achived</v>
      </c>
    </row>
    <row r="12081" ht="22.5" customHeight="1">
      <c r="A12081" s="18">
        <v>45830.0</v>
      </c>
      <c r="B12081" s="19" t="str">
        <f t="shared" si="1"/>
        <v>Jun</v>
      </c>
      <c r="C12081" s="20" t="s">
        <v>92</v>
      </c>
      <c r="D12081" s="19" t="s">
        <v>158</v>
      </c>
      <c r="E12081" s="19" t="s">
        <v>63</v>
      </c>
      <c r="F12081" s="21">
        <v>5.0</v>
      </c>
      <c r="G12081" s="22">
        <v>130263.0</v>
      </c>
      <c r="H12081" s="15" t="str">
        <f t="shared" si="2"/>
        <v>Very High Range</v>
      </c>
      <c r="I12081" s="22">
        <v>95199.0</v>
      </c>
      <c r="J12081" s="23">
        <f t="shared" si="3"/>
        <v>1.368323197</v>
      </c>
      <c r="K12081" s="24" t="str">
        <f t="shared" si="4"/>
        <v>Over Achived</v>
      </c>
    </row>
    <row r="12082" ht="22.5" customHeight="1">
      <c r="A12082" s="18">
        <v>45830.0</v>
      </c>
      <c r="B12082" s="19" t="str">
        <f t="shared" si="1"/>
        <v>Jun</v>
      </c>
      <c r="C12082" s="20" t="s">
        <v>92</v>
      </c>
      <c r="D12082" s="19" t="s">
        <v>144</v>
      </c>
      <c r="E12082" s="19" t="s">
        <v>26</v>
      </c>
      <c r="F12082" s="21">
        <v>5.0</v>
      </c>
      <c r="G12082" s="22">
        <v>107583.0</v>
      </c>
      <c r="H12082" s="15" t="str">
        <f t="shared" si="2"/>
        <v>Very High Range</v>
      </c>
      <c r="I12082" s="22">
        <v>94983.0</v>
      </c>
      <c r="J12082" s="23">
        <f t="shared" si="3"/>
        <v>1.132655317</v>
      </c>
      <c r="K12082" s="24" t="str">
        <f t="shared" si="4"/>
        <v>Over Achived</v>
      </c>
    </row>
    <row r="12083" ht="22.5" customHeight="1">
      <c r="A12083" s="18">
        <v>45830.0</v>
      </c>
      <c r="B12083" s="19" t="str">
        <f t="shared" si="1"/>
        <v>Jun</v>
      </c>
      <c r="C12083" s="20" t="s">
        <v>92</v>
      </c>
      <c r="D12083" s="19" t="s">
        <v>158</v>
      </c>
      <c r="E12083" s="19" t="s">
        <v>68</v>
      </c>
      <c r="F12083" s="21">
        <v>3.0</v>
      </c>
      <c r="G12083" s="22">
        <v>56547.0</v>
      </c>
      <c r="H12083" s="15" t="str">
        <f t="shared" si="2"/>
        <v>Medium Range</v>
      </c>
      <c r="I12083" s="22">
        <v>45974.0</v>
      </c>
      <c r="J12083" s="23">
        <f t="shared" si="3"/>
        <v>1.229977814</v>
      </c>
      <c r="K12083" s="24" t="str">
        <f t="shared" si="4"/>
        <v>Over Achived</v>
      </c>
    </row>
    <row r="12084" ht="22.5" customHeight="1">
      <c r="A12084" s="18">
        <v>45831.0</v>
      </c>
      <c r="B12084" s="19" t="str">
        <f t="shared" si="1"/>
        <v>Jun</v>
      </c>
      <c r="C12084" s="20" t="s">
        <v>13</v>
      </c>
      <c r="D12084" s="19" t="s">
        <v>37</v>
      </c>
      <c r="E12084" s="19" t="s">
        <v>34</v>
      </c>
      <c r="F12084" s="21">
        <v>5.0</v>
      </c>
      <c r="G12084" s="22">
        <v>99985.0</v>
      </c>
      <c r="H12084" s="15" t="str">
        <f t="shared" si="2"/>
        <v>Very High Range</v>
      </c>
      <c r="I12084" s="22">
        <v>123034.0</v>
      </c>
      <c r="J12084" s="23">
        <f t="shared" si="3"/>
        <v>0.8126615407</v>
      </c>
      <c r="K12084" s="24" t="str">
        <f t="shared" si="4"/>
        <v>Target Not Meet</v>
      </c>
    </row>
    <row r="12085" ht="22.5" customHeight="1">
      <c r="A12085" s="18">
        <v>45831.0</v>
      </c>
      <c r="B12085" s="19" t="str">
        <f t="shared" si="1"/>
        <v>Jun</v>
      </c>
      <c r="C12085" s="20" t="s">
        <v>13</v>
      </c>
      <c r="D12085" s="19" t="s">
        <v>37</v>
      </c>
      <c r="E12085" s="19" t="s">
        <v>26</v>
      </c>
      <c r="F12085" s="21">
        <v>3.0</v>
      </c>
      <c r="G12085" s="22">
        <v>74641.0</v>
      </c>
      <c r="H12085" s="15" t="str">
        <f t="shared" si="2"/>
        <v>High Range</v>
      </c>
      <c r="I12085" s="22">
        <v>92267.0</v>
      </c>
      <c r="J12085" s="23">
        <f t="shared" si="3"/>
        <v>0.8089674532</v>
      </c>
      <c r="K12085" s="24" t="str">
        <f t="shared" si="4"/>
        <v>Target Not Meet</v>
      </c>
    </row>
    <row r="12086" ht="22.5" customHeight="1">
      <c r="A12086" s="18">
        <v>45831.0</v>
      </c>
      <c r="B12086" s="19" t="str">
        <f t="shared" si="1"/>
        <v>Jun</v>
      </c>
      <c r="C12086" s="20" t="s">
        <v>13</v>
      </c>
      <c r="D12086" s="19" t="s">
        <v>37</v>
      </c>
      <c r="E12086" s="19" t="s">
        <v>34</v>
      </c>
      <c r="F12086" s="21">
        <v>5.0</v>
      </c>
      <c r="G12086" s="22">
        <v>97108.0</v>
      </c>
      <c r="H12086" s="15" t="str">
        <f t="shared" si="2"/>
        <v>Very High Range</v>
      </c>
      <c r="I12086" s="22">
        <v>107070.0</v>
      </c>
      <c r="J12086" s="23">
        <f t="shared" si="3"/>
        <v>0.9069580648</v>
      </c>
      <c r="K12086" s="24" t="str">
        <f t="shared" si="4"/>
        <v>Target Not Meet</v>
      </c>
    </row>
    <row r="12087" ht="22.5" customHeight="1">
      <c r="A12087" s="18">
        <v>45831.0</v>
      </c>
      <c r="B12087" s="19" t="str">
        <f t="shared" si="1"/>
        <v>Jun</v>
      </c>
      <c r="C12087" s="20" t="s">
        <v>13</v>
      </c>
      <c r="D12087" s="19" t="s">
        <v>29</v>
      </c>
      <c r="E12087" s="19" t="s">
        <v>63</v>
      </c>
      <c r="F12087" s="21">
        <v>5.0</v>
      </c>
      <c r="G12087" s="22">
        <v>102372.0</v>
      </c>
      <c r="H12087" s="15" t="str">
        <f t="shared" si="2"/>
        <v>Very High Range</v>
      </c>
      <c r="I12087" s="22">
        <v>120283.0</v>
      </c>
      <c r="J12087" s="23">
        <f t="shared" si="3"/>
        <v>0.8510928394</v>
      </c>
      <c r="K12087" s="24" t="str">
        <f t="shared" si="4"/>
        <v>Target Not Meet</v>
      </c>
    </row>
    <row r="12088" ht="22.5" customHeight="1">
      <c r="A12088" s="18">
        <v>45831.0</v>
      </c>
      <c r="B12088" s="19" t="str">
        <f t="shared" si="1"/>
        <v>Jun</v>
      </c>
      <c r="C12088" s="20" t="s">
        <v>13</v>
      </c>
      <c r="D12088" s="19" t="s">
        <v>29</v>
      </c>
      <c r="E12088" s="19" t="s">
        <v>68</v>
      </c>
      <c r="F12088" s="21">
        <v>2.0</v>
      </c>
      <c r="G12088" s="22">
        <v>48081.0</v>
      </c>
      <c r="H12088" s="15" t="str">
        <f t="shared" si="2"/>
        <v>Base Range</v>
      </c>
      <c r="I12088" s="22">
        <v>53077.0</v>
      </c>
      <c r="J12088" s="23">
        <f t="shared" si="3"/>
        <v>0.9058726002</v>
      </c>
      <c r="K12088" s="24" t="str">
        <f t="shared" si="4"/>
        <v>Target Not Meet</v>
      </c>
    </row>
    <row r="12089" ht="22.5" customHeight="1">
      <c r="A12089" s="18">
        <v>45831.0</v>
      </c>
      <c r="B12089" s="19" t="str">
        <f t="shared" si="1"/>
        <v>Jun</v>
      </c>
      <c r="C12089" s="20" t="s">
        <v>13</v>
      </c>
      <c r="D12089" s="19" t="s">
        <v>29</v>
      </c>
      <c r="E12089" s="19" t="s">
        <v>9</v>
      </c>
      <c r="F12089" s="21">
        <v>4.0</v>
      </c>
      <c r="G12089" s="22">
        <v>132453.0</v>
      </c>
      <c r="H12089" s="15" t="str">
        <f t="shared" si="2"/>
        <v>Very High Range</v>
      </c>
      <c r="I12089" s="22">
        <v>153944.0</v>
      </c>
      <c r="J12089" s="23">
        <f t="shared" si="3"/>
        <v>0.8603972873</v>
      </c>
      <c r="K12089" s="24" t="str">
        <f t="shared" si="4"/>
        <v>Target Not Meet</v>
      </c>
    </row>
    <row r="12090" ht="22.5" customHeight="1">
      <c r="A12090" s="18">
        <v>45831.0</v>
      </c>
      <c r="B12090" s="19" t="str">
        <f t="shared" si="1"/>
        <v>Jun</v>
      </c>
      <c r="C12090" s="20" t="s">
        <v>13</v>
      </c>
      <c r="D12090" s="19" t="s">
        <v>14</v>
      </c>
      <c r="E12090" s="19" t="s">
        <v>9</v>
      </c>
      <c r="F12090" s="21">
        <v>4.0</v>
      </c>
      <c r="G12090" s="22">
        <v>113038.0</v>
      </c>
      <c r="H12090" s="15" t="str">
        <f t="shared" si="2"/>
        <v>Very High Range</v>
      </c>
      <c r="I12090" s="22">
        <v>99126.0</v>
      </c>
      <c r="J12090" s="23">
        <f t="shared" si="3"/>
        <v>1.14034663</v>
      </c>
      <c r="K12090" s="24" t="str">
        <f t="shared" si="4"/>
        <v>Over Achived</v>
      </c>
    </row>
    <row r="12091" ht="22.5" customHeight="1">
      <c r="A12091" s="18">
        <v>45831.0</v>
      </c>
      <c r="B12091" s="19" t="str">
        <f t="shared" si="1"/>
        <v>Jun</v>
      </c>
      <c r="C12091" s="20" t="s">
        <v>13</v>
      </c>
      <c r="D12091" s="19" t="s">
        <v>18</v>
      </c>
      <c r="E12091" s="19" t="s">
        <v>63</v>
      </c>
      <c r="F12091" s="21">
        <v>1.0</v>
      </c>
      <c r="G12091" s="22">
        <v>25440.0</v>
      </c>
      <c r="H12091" s="15" t="str">
        <f t="shared" si="2"/>
        <v>Base Range</v>
      </c>
      <c r="I12091" s="22">
        <v>19548.0</v>
      </c>
      <c r="J12091" s="23">
        <f t="shared" si="3"/>
        <v>1.301411909</v>
      </c>
      <c r="K12091" s="24" t="str">
        <f t="shared" si="4"/>
        <v>Over Achived</v>
      </c>
    </row>
    <row r="12092" ht="22.5" customHeight="1">
      <c r="A12092" s="18">
        <v>45831.0</v>
      </c>
      <c r="B12092" s="19" t="str">
        <f t="shared" si="1"/>
        <v>Jun</v>
      </c>
      <c r="C12092" s="20" t="s">
        <v>13</v>
      </c>
      <c r="D12092" s="19" t="s">
        <v>14</v>
      </c>
      <c r="E12092" s="19" t="s">
        <v>26</v>
      </c>
      <c r="F12092" s="21">
        <v>3.0</v>
      </c>
      <c r="G12092" s="22">
        <v>86992.0</v>
      </c>
      <c r="H12092" s="15" t="str">
        <f t="shared" si="2"/>
        <v>High Range</v>
      </c>
      <c r="I12092" s="22">
        <v>64000.0</v>
      </c>
      <c r="J12092" s="23">
        <f t="shared" si="3"/>
        <v>1.35925</v>
      </c>
      <c r="K12092" s="24" t="str">
        <f t="shared" si="4"/>
        <v>Over Achived</v>
      </c>
    </row>
    <row r="12093" ht="22.5" customHeight="1">
      <c r="A12093" s="18">
        <v>45831.0</v>
      </c>
      <c r="B12093" s="19" t="str">
        <f t="shared" si="1"/>
        <v>Jun</v>
      </c>
      <c r="C12093" s="20" t="s">
        <v>13</v>
      </c>
      <c r="D12093" s="19" t="s">
        <v>37</v>
      </c>
      <c r="E12093" s="19" t="s">
        <v>9</v>
      </c>
      <c r="F12093" s="21">
        <v>4.0</v>
      </c>
      <c r="G12093" s="22">
        <v>106250.0</v>
      </c>
      <c r="H12093" s="15" t="str">
        <f t="shared" si="2"/>
        <v>Very High Range</v>
      </c>
      <c r="I12093" s="22">
        <v>128090.0</v>
      </c>
      <c r="J12093" s="23">
        <f t="shared" si="3"/>
        <v>0.8294948864</v>
      </c>
      <c r="K12093" s="24" t="str">
        <f t="shared" si="4"/>
        <v>Target Not Meet</v>
      </c>
    </row>
    <row r="12094" ht="22.5" customHeight="1">
      <c r="A12094" s="18">
        <v>45831.0</v>
      </c>
      <c r="B12094" s="19" t="str">
        <f t="shared" si="1"/>
        <v>Jun</v>
      </c>
      <c r="C12094" s="20" t="s">
        <v>13</v>
      </c>
      <c r="D12094" s="19" t="s">
        <v>14</v>
      </c>
      <c r="E12094" s="19" t="s">
        <v>26</v>
      </c>
      <c r="F12094" s="21">
        <v>4.0</v>
      </c>
      <c r="G12094" s="22">
        <v>79986.0</v>
      </c>
      <c r="H12094" s="15" t="str">
        <f t="shared" si="2"/>
        <v>High Range</v>
      </c>
      <c r="I12094" s="22">
        <v>56283.0</v>
      </c>
      <c r="J12094" s="23">
        <f t="shared" si="3"/>
        <v>1.421139598</v>
      </c>
      <c r="K12094" s="24" t="str">
        <f t="shared" si="4"/>
        <v>Over Achived</v>
      </c>
    </row>
    <row r="12095" ht="22.5" customHeight="1">
      <c r="A12095" s="18">
        <v>45831.0</v>
      </c>
      <c r="B12095" s="19" t="str">
        <f t="shared" si="1"/>
        <v>Jun</v>
      </c>
      <c r="C12095" s="20" t="s">
        <v>92</v>
      </c>
      <c r="D12095" s="19" t="s">
        <v>93</v>
      </c>
      <c r="E12095" s="19" t="s">
        <v>63</v>
      </c>
      <c r="F12095" s="21">
        <v>1.0</v>
      </c>
      <c r="G12095" s="22">
        <v>31537.0</v>
      </c>
      <c r="H12095" s="15" t="str">
        <f t="shared" si="2"/>
        <v>Base Range</v>
      </c>
      <c r="I12095" s="22">
        <v>38376.0</v>
      </c>
      <c r="J12095" s="23">
        <f t="shared" si="3"/>
        <v>0.8217896602</v>
      </c>
      <c r="K12095" s="24" t="str">
        <f t="shared" si="4"/>
        <v>Target Not Meet</v>
      </c>
    </row>
    <row r="12096" ht="22.5" customHeight="1">
      <c r="A12096" s="18">
        <v>45831.0</v>
      </c>
      <c r="B12096" s="19" t="str">
        <f t="shared" si="1"/>
        <v>Jun</v>
      </c>
      <c r="C12096" s="20" t="s">
        <v>13</v>
      </c>
      <c r="D12096" s="19" t="s">
        <v>18</v>
      </c>
      <c r="E12096" s="19" t="s">
        <v>9</v>
      </c>
      <c r="F12096" s="21">
        <v>5.0</v>
      </c>
      <c r="G12096" s="22">
        <v>128258.0</v>
      </c>
      <c r="H12096" s="15" t="str">
        <f t="shared" si="2"/>
        <v>Very High Range</v>
      </c>
      <c r="I12096" s="22">
        <v>103342.0</v>
      </c>
      <c r="J12096" s="23">
        <f t="shared" si="3"/>
        <v>1.241102359</v>
      </c>
      <c r="K12096" s="24" t="str">
        <f t="shared" si="4"/>
        <v>Over Achived</v>
      </c>
    </row>
    <row r="12097" ht="22.5" customHeight="1">
      <c r="A12097" s="18">
        <v>45831.0</v>
      </c>
      <c r="B12097" s="19" t="str">
        <f t="shared" si="1"/>
        <v>Jun</v>
      </c>
      <c r="C12097" s="20" t="s">
        <v>13</v>
      </c>
      <c r="D12097" s="19" t="s">
        <v>169</v>
      </c>
      <c r="E12097" s="19" t="s">
        <v>9</v>
      </c>
      <c r="F12097" s="21">
        <v>4.0</v>
      </c>
      <c r="G12097" s="22">
        <v>105012.0</v>
      </c>
      <c r="H12097" s="15" t="str">
        <f t="shared" si="2"/>
        <v>Very High Range</v>
      </c>
      <c r="I12097" s="22">
        <v>122703.0</v>
      </c>
      <c r="J12097" s="23">
        <f t="shared" si="3"/>
        <v>0.855822596</v>
      </c>
      <c r="K12097" s="24" t="str">
        <f t="shared" si="4"/>
        <v>Target Not Meet</v>
      </c>
    </row>
    <row r="12098" ht="22.5" customHeight="1">
      <c r="A12098" s="18">
        <v>45831.0</v>
      </c>
      <c r="B12098" s="19" t="str">
        <f t="shared" si="1"/>
        <v>Jun</v>
      </c>
      <c r="C12098" s="20" t="s">
        <v>57</v>
      </c>
      <c r="D12098" s="19" t="s">
        <v>71</v>
      </c>
      <c r="E12098" s="19" t="s">
        <v>23</v>
      </c>
      <c r="F12098" s="21">
        <v>2.0</v>
      </c>
      <c r="G12098" s="22">
        <v>40593.0</v>
      </c>
      <c r="H12098" s="15" t="str">
        <f t="shared" si="2"/>
        <v>Base Range</v>
      </c>
      <c r="I12098" s="22">
        <v>52449.0</v>
      </c>
      <c r="J12098" s="23">
        <f t="shared" si="3"/>
        <v>0.7739518389</v>
      </c>
      <c r="K12098" s="24" t="str">
        <f t="shared" si="4"/>
        <v>Target Not Meet</v>
      </c>
    </row>
    <row r="12099" ht="22.5" customHeight="1">
      <c r="A12099" s="18">
        <v>45831.0</v>
      </c>
      <c r="B12099" s="19" t="str">
        <f t="shared" si="1"/>
        <v>Jun</v>
      </c>
      <c r="C12099" s="20" t="s">
        <v>57</v>
      </c>
      <c r="D12099" s="19" t="s">
        <v>58</v>
      </c>
      <c r="E12099" s="19" t="s">
        <v>34</v>
      </c>
      <c r="F12099" s="21">
        <v>4.0</v>
      </c>
      <c r="G12099" s="22">
        <v>89084.0</v>
      </c>
      <c r="H12099" s="15" t="str">
        <f t="shared" si="2"/>
        <v>High Range</v>
      </c>
      <c r="I12099" s="22">
        <v>83483.0</v>
      </c>
      <c r="J12099" s="23">
        <f t="shared" si="3"/>
        <v>1.067091504</v>
      </c>
      <c r="K12099" s="24" t="str">
        <f t="shared" si="4"/>
        <v>Over Achived</v>
      </c>
    </row>
    <row r="12100" ht="22.5" customHeight="1">
      <c r="A12100" s="18">
        <v>45831.0</v>
      </c>
      <c r="B12100" s="19" t="str">
        <f t="shared" si="1"/>
        <v>Jun</v>
      </c>
      <c r="C12100" s="20" t="s">
        <v>57</v>
      </c>
      <c r="D12100" s="19" t="s">
        <v>58</v>
      </c>
      <c r="E12100" s="19" t="s">
        <v>23</v>
      </c>
      <c r="F12100" s="21">
        <v>1.0</v>
      </c>
      <c r="G12100" s="22">
        <v>47972.0</v>
      </c>
      <c r="H12100" s="15" t="str">
        <f t="shared" si="2"/>
        <v>Base Range</v>
      </c>
      <c r="I12100" s="22">
        <v>41802.0</v>
      </c>
      <c r="J12100" s="23">
        <f t="shared" si="3"/>
        <v>1.147600593</v>
      </c>
      <c r="K12100" s="24" t="str">
        <f t="shared" si="4"/>
        <v>Over Achived</v>
      </c>
    </row>
    <row r="12101" ht="22.5" customHeight="1">
      <c r="A12101" s="18">
        <v>45831.0</v>
      </c>
      <c r="B12101" s="19" t="str">
        <f t="shared" si="1"/>
        <v>Jun</v>
      </c>
      <c r="C12101" s="20" t="s">
        <v>57</v>
      </c>
      <c r="D12101" s="19" t="s">
        <v>58</v>
      </c>
      <c r="E12101" s="19" t="s">
        <v>26</v>
      </c>
      <c r="F12101" s="21">
        <v>3.0</v>
      </c>
      <c r="G12101" s="22">
        <v>55730.0</v>
      </c>
      <c r="H12101" s="15" t="str">
        <f t="shared" si="2"/>
        <v>Medium Range</v>
      </c>
      <c r="I12101" s="22">
        <v>40760.0</v>
      </c>
      <c r="J12101" s="23">
        <f t="shared" si="3"/>
        <v>1.367271835</v>
      </c>
      <c r="K12101" s="24" t="str">
        <f t="shared" si="4"/>
        <v>Over Achived</v>
      </c>
    </row>
    <row r="12102" ht="22.5" customHeight="1">
      <c r="A12102" s="18">
        <v>45831.0</v>
      </c>
      <c r="B12102" s="19" t="str">
        <f t="shared" si="1"/>
        <v>Jun</v>
      </c>
      <c r="C12102" s="20" t="s">
        <v>57</v>
      </c>
      <c r="D12102" s="19" t="s">
        <v>58</v>
      </c>
      <c r="E12102" s="19" t="s">
        <v>38</v>
      </c>
      <c r="F12102" s="21">
        <v>3.0</v>
      </c>
      <c r="G12102" s="22">
        <v>65551.0</v>
      </c>
      <c r="H12102" s="15" t="str">
        <f t="shared" si="2"/>
        <v>Medium Range</v>
      </c>
      <c r="I12102" s="22">
        <v>48205.0</v>
      </c>
      <c r="J12102" s="23">
        <f t="shared" si="3"/>
        <v>1.359838191</v>
      </c>
      <c r="K12102" s="24" t="str">
        <f t="shared" si="4"/>
        <v>Over Achived</v>
      </c>
    </row>
    <row r="12103" ht="22.5" customHeight="1">
      <c r="A12103" s="18">
        <v>45831.0</v>
      </c>
      <c r="B12103" s="19" t="str">
        <f t="shared" si="1"/>
        <v>Jun</v>
      </c>
      <c r="C12103" s="20" t="s">
        <v>57</v>
      </c>
      <c r="D12103" s="25" t="s">
        <v>62</v>
      </c>
      <c r="E12103" s="19" t="s">
        <v>9</v>
      </c>
      <c r="F12103" s="21">
        <v>3.0</v>
      </c>
      <c r="G12103" s="22">
        <v>92515.0</v>
      </c>
      <c r="H12103" s="15" t="str">
        <f t="shared" si="2"/>
        <v>Very High Range</v>
      </c>
      <c r="I12103" s="22">
        <v>74245.0</v>
      </c>
      <c r="J12103" s="23">
        <f t="shared" si="3"/>
        <v>1.246077177</v>
      </c>
      <c r="K12103" s="24" t="str">
        <f t="shared" si="4"/>
        <v>Over Achived</v>
      </c>
    </row>
    <row r="12104" ht="22.5" customHeight="1">
      <c r="A12104" s="18">
        <v>45831.0</v>
      </c>
      <c r="B12104" s="19" t="str">
        <f t="shared" si="1"/>
        <v>Jun</v>
      </c>
      <c r="C12104" s="20" t="s">
        <v>57</v>
      </c>
      <c r="D12104" s="25" t="s">
        <v>62</v>
      </c>
      <c r="E12104" s="19" t="s">
        <v>26</v>
      </c>
      <c r="F12104" s="21">
        <v>2.0</v>
      </c>
      <c r="G12104" s="22">
        <v>59740.0</v>
      </c>
      <c r="H12104" s="15" t="str">
        <f t="shared" si="2"/>
        <v>Medium Range</v>
      </c>
      <c r="I12104" s="22">
        <v>43052.0</v>
      </c>
      <c r="J12104" s="23">
        <f t="shared" si="3"/>
        <v>1.387624268</v>
      </c>
      <c r="K12104" s="24" t="str">
        <f t="shared" si="4"/>
        <v>Over Achived</v>
      </c>
    </row>
    <row r="12105" ht="22.5" customHeight="1">
      <c r="A12105" s="18">
        <v>45831.0</v>
      </c>
      <c r="B12105" s="19" t="str">
        <f t="shared" si="1"/>
        <v>Jun</v>
      </c>
      <c r="C12105" s="20" t="s">
        <v>57</v>
      </c>
      <c r="D12105" s="19" t="s">
        <v>71</v>
      </c>
      <c r="E12105" s="19" t="s">
        <v>26</v>
      </c>
      <c r="F12105" s="21">
        <v>3.0</v>
      </c>
      <c r="G12105" s="22">
        <v>58796.0</v>
      </c>
      <c r="H12105" s="15" t="str">
        <f t="shared" si="2"/>
        <v>Medium Range</v>
      </c>
      <c r="I12105" s="22">
        <v>63550.0</v>
      </c>
      <c r="J12105" s="23">
        <f t="shared" si="3"/>
        <v>0.9251927616</v>
      </c>
      <c r="K12105" s="24" t="str">
        <f t="shared" si="4"/>
        <v>Target Not Meet</v>
      </c>
    </row>
    <row r="12106" ht="22.5" customHeight="1">
      <c r="A12106" s="18">
        <v>45831.0</v>
      </c>
      <c r="B12106" s="19" t="str">
        <f t="shared" si="1"/>
        <v>Jun</v>
      </c>
      <c r="C12106" s="20" t="s">
        <v>57</v>
      </c>
      <c r="D12106" s="19" t="s">
        <v>71</v>
      </c>
      <c r="E12106" s="19" t="s">
        <v>68</v>
      </c>
      <c r="F12106" s="21">
        <v>2.0</v>
      </c>
      <c r="G12106" s="22">
        <v>37827.0</v>
      </c>
      <c r="H12106" s="15" t="str">
        <f t="shared" si="2"/>
        <v>Base Range</v>
      </c>
      <c r="I12106" s="22">
        <v>47882.0</v>
      </c>
      <c r="J12106" s="23">
        <f t="shared" si="3"/>
        <v>0.7900045946</v>
      </c>
      <c r="K12106" s="24" t="str">
        <f t="shared" si="4"/>
        <v>Target Not Meet</v>
      </c>
    </row>
    <row r="12107" ht="22.5" customHeight="1">
      <c r="A12107" s="18">
        <v>45831.0</v>
      </c>
      <c r="B12107" s="19" t="str">
        <f t="shared" si="1"/>
        <v>Jun</v>
      </c>
      <c r="C12107" s="20" t="s">
        <v>57</v>
      </c>
      <c r="D12107" s="19" t="s">
        <v>71</v>
      </c>
      <c r="E12107" s="19" t="s">
        <v>68</v>
      </c>
      <c r="F12107" s="21">
        <v>2.0</v>
      </c>
      <c r="G12107" s="22">
        <v>43188.0</v>
      </c>
      <c r="H12107" s="15" t="str">
        <f t="shared" si="2"/>
        <v>Base Range</v>
      </c>
      <c r="I12107" s="22">
        <v>47460.0</v>
      </c>
      <c r="J12107" s="23">
        <f t="shared" si="3"/>
        <v>0.9099873578</v>
      </c>
      <c r="K12107" s="24" t="str">
        <f t="shared" si="4"/>
        <v>Target Not Meet</v>
      </c>
    </row>
    <row r="12108" ht="22.5" customHeight="1">
      <c r="A12108" s="18">
        <v>45831.0</v>
      </c>
      <c r="B12108" s="19" t="str">
        <f t="shared" si="1"/>
        <v>Jun</v>
      </c>
      <c r="C12108" s="20" t="s">
        <v>57</v>
      </c>
      <c r="D12108" s="19" t="s">
        <v>71</v>
      </c>
      <c r="E12108" s="19" t="s">
        <v>34</v>
      </c>
      <c r="F12108" s="21">
        <v>4.0</v>
      </c>
      <c r="G12108" s="22">
        <v>90385.0</v>
      </c>
      <c r="H12108" s="15" t="str">
        <f t="shared" si="2"/>
        <v>Very High Range</v>
      </c>
      <c r="I12108" s="22">
        <v>96036.0</v>
      </c>
      <c r="J12108" s="23">
        <f t="shared" si="3"/>
        <v>0.9411574826</v>
      </c>
      <c r="K12108" s="24" t="str">
        <f t="shared" si="4"/>
        <v>Target Not Meet</v>
      </c>
    </row>
    <row r="12109" ht="22.5" customHeight="1">
      <c r="A12109" s="18">
        <v>45831.0</v>
      </c>
      <c r="B12109" s="19" t="str">
        <f t="shared" si="1"/>
        <v>Jun</v>
      </c>
      <c r="C12109" s="20" t="s">
        <v>57</v>
      </c>
      <c r="D12109" s="19" t="s">
        <v>80</v>
      </c>
      <c r="E12109" s="19" t="s">
        <v>19</v>
      </c>
      <c r="F12109" s="21">
        <v>2.0</v>
      </c>
      <c r="G12109" s="22">
        <v>54052.0</v>
      </c>
      <c r="H12109" s="15" t="str">
        <f t="shared" si="2"/>
        <v>Medium Range</v>
      </c>
      <c r="I12109" s="22">
        <v>67745.0</v>
      </c>
      <c r="J12109" s="23">
        <f t="shared" si="3"/>
        <v>0.7978743819</v>
      </c>
      <c r="K12109" s="24" t="str">
        <f t="shared" si="4"/>
        <v>Target Not Meet</v>
      </c>
    </row>
    <row r="12110" ht="22.5" customHeight="1">
      <c r="A12110" s="18">
        <v>45831.0</v>
      </c>
      <c r="B12110" s="19" t="str">
        <f t="shared" si="1"/>
        <v>Jun</v>
      </c>
      <c r="C12110" s="20" t="s">
        <v>57</v>
      </c>
      <c r="D12110" s="19" t="s">
        <v>80</v>
      </c>
      <c r="E12110" s="19" t="s">
        <v>9</v>
      </c>
      <c r="F12110" s="21">
        <v>4.0</v>
      </c>
      <c r="G12110" s="22">
        <v>95495.0</v>
      </c>
      <c r="H12110" s="15" t="str">
        <f t="shared" si="2"/>
        <v>Very High Range</v>
      </c>
      <c r="I12110" s="22">
        <v>108150.0</v>
      </c>
      <c r="J12110" s="23">
        <f t="shared" si="3"/>
        <v>0.8829865927</v>
      </c>
      <c r="K12110" s="24" t="str">
        <f t="shared" si="4"/>
        <v>Target Not Meet</v>
      </c>
    </row>
    <row r="12111" ht="22.5" customHeight="1">
      <c r="A12111" s="18">
        <v>45831.0</v>
      </c>
      <c r="B12111" s="19" t="str">
        <f t="shared" si="1"/>
        <v>Jun</v>
      </c>
      <c r="C12111" s="20" t="s">
        <v>57</v>
      </c>
      <c r="D12111" s="19" t="s">
        <v>85</v>
      </c>
      <c r="E12111" s="19" t="s">
        <v>38</v>
      </c>
      <c r="F12111" s="21">
        <v>2.0</v>
      </c>
      <c r="G12111" s="22">
        <v>54563.0</v>
      </c>
      <c r="H12111" s="15" t="str">
        <f t="shared" si="2"/>
        <v>Medium Range</v>
      </c>
      <c r="I12111" s="22">
        <v>67422.0</v>
      </c>
      <c r="J12111" s="23">
        <f t="shared" si="3"/>
        <v>0.809275904</v>
      </c>
      <c r="K12111" s="24" t="str">
        <f t="shared" si="4"/>
        <v>Target Not Meet</v>
      </c>
    </row>
    <row r="12112" ht="22.5" customHeight="1">
      <c r="A12112" s="18">
        <v>45831.0</v>
      </c>
      <c r="B12112" s="19" t="str">
        <f t="shared" si="1"/>
        <v>Jun</v>
      </c>
      <c r="C12112" s="20" t="s">
        <v>92</v>
      </c>
      <c r="D12112" s="19" t="s">
        <v>93</v>
      </c>
      <c r="E12112" s="19" t="s">
        <v>63</v>
      </c>
      <c r="F12112" s="21">
        <v>1.0</v>
      </c>
      <c r="G12112" s="22">
        <v>30327.0</v>
      </c>
      <c r="H12112" s="15" t="str">
        <f t="shared" si="2"/>
        <v>Base Range</v>
      </c>
      <c r="I12112" s="22">
        <v>32448.0</v>
      </c>
      <c r="J12112" s="23">
        <f t="shared" si="3"/>
        <v>0.9346338757</v>
      </c>
      <c r="K12112" s="24" t="str">
        <f t="shared" si="4"/>
        <v>Target Not Meet</v>
      </c>
    </row>
    <row r="12113" ht="22.5" customHeight="1">
      <c r="A12113" s="18">
        <v>45831.0</v>
      </c>
      <c r="B12113" s="19" t="str">
        <f t="shared" si="1"/>
        <v>Jun</v>
      </c>
      <c r="C12113" s="20" t="s">
        <v>13</v>
      </c>
      <c r="D12113" s="19" t="s">
        <v>169</v>
      </c>
      <c r="E12113" s="19" t="s">
        <v>63</v>
      </c>
      <c r="F12113" s="21">
        <v>4.0</v>
      </c>
      <c r="G12113" s="22">
        <v>97139.0</v>
      </c>
      <c r="H12113" s="15" t="str">
        <f t="shared" si="2"/>
        <v>Very High Range</v>
      </c>
      <c r="I12113" s="22">
        <v>118592.0</v>
      </c>
      <c r="J12113" s="23">
        <f t="shared" si="3"/>
        <v>0.819102469</v>
      </c>
      <c r="K12113" s="24" t="str">
        <f t="shared" si="4"/>
        <v>Target Not Meet</v>
      </c>
    </row>
    <row r="12114" ht="22.5" customHeight="1">
      <c r="A12114" s="18">
        <v>45831.0</v>
      </c>
      <c r="B12114" s="19" t="str">
        <f t="shared" si="1"/>
        <v>Jun</v>
      </c>
      <c r="C12114" s="20" t="s">
        <v>92</v>
      </c>
      <c r="D12114" s="19" t="s">
        <v>93</v>
      </c>
      <c r="E12114" s="19" t="s">
        <v>63</v>
      </c>
      <c r="F12114" s="21">
        <v>1.0</v>
      </c>
      <c r="G12114" s="22">
        <v>32117.0</v>
      </c>
      <c r="H12114" s="15" t="str">
        <f t="shared" si="2"/>
        <v>Base Range</v>
      </c>
      <c r="I12114" s="22">
        <v>37076.0</v>
      </c>
      <c r="J12114" s="23">
        <f t="shared" si="3"/>
        <v>0.8662477074</v>
      </c>
      <c r="K12114" s="24" t="str">
        <f t="shared" si="4"/>
        <v>Target Not Meet</v>
      </c>
    </row>
    <row r="12115" ht="22.5" customHeight="1">
      <c r="A12115" s="18">
        <v>45831.0</v>
      </c>
      <c r="B12115" s="19" t="str">
        <f t="shared" si="1"/>
        <v>Jun</v>
      </c>
      <c r="C12115" s="20" t="s">
        <v>57</v>
      </c>
      <c r="D12115" s="19" t="s">
        <v>85</v>
      </c>
      <c r="E12115" s="19" t="s">
        <v>23</v>
      </c>
      <c r="F12115" s="21">
        <v>2.0</v>
      </c>
      <c r="G12115" s="22">
        <v>39663.0</v>
      </c>
      <c r="H12115" s="15" t="str">
        <f t="shared" si="2"/>
        <v>Base Range</v>
      </c>
      <c r="I12115" s="22">
        <v>49125.0</v>
      </c>
      <c r="J12115" s="23">
        <f t="shared" si="3"/>
        <v>0.807389313</v>
      </c>
      <c r="K12115" s="24" t="str">
        <f t="shared" si="4"/>
        <v>Target Not Meet</v>
      </c>
    </row>
    <row r="12116" ht="22.5" customHeight="1">
      <c r="A12116" s="18">
        <v>45831.0</v>
      </c>
      <c r="B12116" s="19" t="str">
        <f t="shared" si="1"/>
        <v>Jun</v>
      </c>
      <c r="C12116" s="20" t="s">
        <v>92</v>
      </c>
      <c r="D12116" s="19" t="s">
        <v>98</v>
      </c>
      <c r="E12116" s="19" t="s">
        <v>63</v>
      </c>
      <c r="F12116" s="21">
        <v>7.0</v>
      </c>
      <c r="G12116" s="22">
        <v>134771.0</v>
      </c>
      <c r="H12116" s="15" t="str">
        <f t="shared" si="2"/>
        <v>Very High Range</v>
      </c>
      <c r="I12116" s="22">
        <v>152626.0</v>
      </c>
      <c r="J12116" s="23">
        <f t="shared" si="3"/>
        <v>0.8830146895</v>
      </c>
      <c r="K12116" s="24" t="str">
        <f t="shared" si="4"/>
        <v>Target Not Meet</v>
      </c>
    </row>
    <row r="12117" ht="22.5" customHeight="1">
      <c r="A12117" s="18">
        <v>45831.0</v>
      </c>
      <c r="B12117" s="19" t="str">
        <f t="shared" si="1"/>
        <v>Jun</v>
      </c>
      <c r="C12117" s="20" t="s">
        <v>7</v>
      </c>
      <c r="D12117" s="19" t="s">
        <v>8</v>
      </c>
      <c r="E12117" s="19" t="s">
        <v>38</v>
      </c>
      <c r="F12117" s="21">
        <v>6.0</v>
      </c>
      <c r="G12117" s="22">
        <v>121194.0</v>
      </c>
      <c r="H12117" s="15" t="str">
        <f t="shared" si="2"/>
        <v>Very High Range</v>
      </c>
      <c r="I12117" s="22">
        <v>91333.0</v>
      </c>
      <c r="J12117" s="23">
        <f t="shared" si="3"/>
        <v>1.326946449</v>
      </c>
      <c r="K12117" s="24" t="str">
        <f t="shared" si="4"/>
        <v>Over Achived</v>
      </c>
    </row>
    <row r="12118" ht="22.5" customHeight="1">
      <c r="A12118" s="18">
        <v>45831.0</v>
      </c>
      <c r="B12118" s="19" t="str">
        <f t="shared" si="1"/>
        <v>Jun</v>
      </c>
      <c r="C12118" s="20" t="s">
        <v>7</v>
      </c>
      <c r="D12118" s="19" t="s">
        <v>8</v>
      </c>
      <c r="E12118" s="19" t="s">
        <v>63</v>
      </c>
      <c r="F12118" s="21">
        <v>3.0</v>
      </c>
      <c r="G12118" s="22">
        <v>69446.0</v>
      </c>
      <c r="H12118" s="15" t="str">
        <f t="shared" si="2"/>
        <v>Medium Range</v>
      </c>
      <c r="I12118" s="22">
        <v>63686.0</v>
      </c>
      <c r="J12118" s="23">
        <f t="shared" si="3"/>
        <v>1.09044374</v>
      </c>
      <c r="K12118" s="24" t="str">
        <f t="shared" si="4"/>
        <v>Over Achived</v>
      </c>
    </row>
    <row r="12119" ht="22.5" customHeight="1">
      <c r="A12119" s="18">
        <v>45831.0</v>
      </c>
      <c r="B12119" s="19" t="str">
        <f t="shared" si="1"/>
        <v>Jun</v>
      </c>
      <c r="C12119" s="20" t="s">
        <v>7</v>
      </c>
      <c r="D12119" s="19" t="s">
        <v>8</v>
      </c>
      <c r="E12119" s="19" t="s">
        <v>34</v>
      </c>
      <c r="F12119" s="21">
        <v>9.0</v>
      </c>
      <c r="G12119" s="22">
        <v>201289.0</v>
      </c>
      <c r="H12119" s="15" t="str">
        <f t="shared" si="2"/>
        <v>Very High Range</v>
      </c>
      <c r="I12119" s="22">
        <v>185773.0</v>
      </c>
      <c r="J12119" s="23">
        <f t="shared" si="3"/>
        <v>1.083521287</v>
      </c>
      <c r="K12119" s="24" t="str">
        <f t="shared" si="4"/>
        <v>Over Achived</v>
      </c>
    </row>
    <row r="12120" ht="22.5" customHeight="1">
      <c r="A12120" s="18">
        <v>45831.0</v>
      </c>
      <c r="B12120" s="19" t="str">
        <f t="shared" si="1"/>
        <v>Jun</v>
      </c>
      <c r="C12120" s="20" t="s">
        <v>7</v>
      </c>
      <c r="D12120" s="19" t="s">
        <v>8</v>
      </c>
      <c r="E12120" s="19" t="s">
        <v>19</v>
      </c>
      <c r="F12120" s="21">
        <v>4.0</v>
      </c>
      <c r="G12120" s="22">
        <v>109758.0</v>
      </c>
      <c r="H12120" s="15" t="str">
        <f t="shared" si="2"/>
        <v>Very High Range</v>
      </c>
      <c r="I12120" s="22">
        <v>80082.0</v>
      </c>
      <c r="J12120" s="23">
        <f t="shared" si="3"/>
        <v>1.370570166</v>
      </c>
      <c r="K12120" s="24" t="str">
        <f t="shared" si="4"/>
        <v>Over Achived</v>
      </c>
    </row>
    <row r="12121" ht="22.5" customHeight="1">
      <c r="A12121" s="18">
        <v>45831.0</v>
      </c>
      <c r="B12121" s="19" t="str">
        <f t="shared" si="1"/>
        <v>Jun</v>
      </c>
      <c r="C12121" s="20" t="s">
        <v>7</v>
      </c>
      <c r="D12121" s="19" t="s">
        <v>8</v>
      </c>
      <c r="E12121" s="19" t="s">
        <v>34</v>
      </c>
      <c r="F12121" s="21">
        <v>9.0</v>
      </c>
      <c r="G12121" s="22">
        <v>206209.0</v>
      </c>
      <c r="H12121" s="15" t="str">
        <f t="shared" si="2"/>
        <v>Very High Range</v>
      </c>
      <c r="I12121" s="22">
        <v>185260.0</v>
      </c>
      <c r="J12121" s="23">
        <f t="shared" si="3"/>
        <v>1.113078916</v>
      </c>
      <c r="K12121" s="24" t="str">
        <f t="shared" si="4"/>
        <v>Over Achived</v>
      </c>
    </row>
    <row r="12122" ht="22.5" customHeight="1">
      <c r="A12122" s="18">
        <v>45831.0</v>
      </c>
      <c r="B12122" s="19" t="str">
        <f t="shared" si="1"/>
        <v>Jun</v>
      </c>
      <c r="C12122" s="20" t="s">
        <v>7</v>
      </c>
      <c r="D12122" s="19" t="s">
        <v>106</v>
      </c>
      <c r="E12122" s="19" t="s">
        <v>63</v>
      </c>
      <c r="F12122" s="21">
        <v>3.0</v>
      </c>
      <c r="G12122" s="22">
        <v>75391.0</v>
      </c>
      <c r="H12122" s="15" t="str">
        <f t="shared" si="2"/>
        <v>High Range</v>
      </c>
      <c r="I12122" s="22">
        <v>55783.0</v>
      </c>
      <c r="J12122" s="23">
        <f t="shared" si="3"/>
        <v>1.351504939</v>
      </c>
      <c r="K12122" s="24" t="str">
        <f t="shared" si="4"/>
        <v>Over Achived</v>
      </c>
    </row>
    <row r="12123" ht="22.5" customHeight="1">
      <c r="A12123" s="18">
        <v>45831.0</v>
      </c>
      <c r="B12123" s="19" t="str">
        <f t="shared" si="1"/>
        <v>Jun</v>
      </c>
      <c r="C12123" s="20" t="s">
        <v>7</v>
      </c>
      <c r="D12123" s="19" t="s">
        <v>106</v>
      </c>
      <c r="E12123" s="19" t="s">
        <v>19</v>
      </c>
      <c r="F12123" s="21">
        <v>4.0</v>
      </c>
      <c r="G12123" s="22">
        <v>109025.0</v>
      </c>
      <c r="H12123" s="15" t="str">
        <f t="shared" si="2"/>
        <v>Very High Range</v>
      </c>
      <c r="I12123" s="22">
        <v>82278.0</v>
      </c>
      <c r="J12123" s="23">
        <f t="shared" si="3"/>
        <v>1.325080824</v>
      </c>
      <c r="K12123" s="24" t="str">
        <f t="shared" si="4"/>
        <v>Over Achived</v>
      </c>
    </row>
    <row r="12124" ht="22.5" customHeight="1">
      <c r="A12124" s="18">
        <v>45831.0</v>
      </c>
      <c r="B12124" s="19" t="str">
        <f t="shared" si="1"/>
        <v>Jun</v>
      </c>
      <c r="C12124" s="20" t="s">
        <v>7</v>
      </c>
      <c r="D12124" s="19" t="s">
        <v>118</v>
      </c>
      <c r="E12124" s="19" t="s">
        <v>26</v>
      </c>
      <c r="F12124" s="21">
        <v>11.0</v>
      </c>
      <c r="G12124" s="22">
        <v>293154.0</v>
      </c>
      <c r="H12124" s="15" t="str">
        <f t="shared" si="2"/>
        <v>Very High Range</v>
      </c>
      <c r="I12124" s="22">
        <v>272168.0</v>
      </c>
      <c r="J12124" s="23">
        <f t="shared" si="3"/>
        <v>1.077106787</v>
      </c>
      <c r="K12124" s="24" t="str">
        <f t="shared" si="4"/>
        <v>Over Achived</v>
      </c>
    </row>
    <row r="12125" ht="22.5" customHeight="1">
      <c r="A12125" s="18">
        <v>45831.0</v>
      </c>
      <c r="B12125" s="19" t="str">
        <f t="shared" si="1"/>
        <v>Jun</v>
      </c>
      <c r="C12125" s="20" t="s">
        <v>7</v>
      </c>
      <c r="D12125" s="19" t="s">
        <v>118</v>
      </c>
      <c r="E12125" s="19" t="s">
        <v>9</v>
      </c>
      <c r="F12125" s="21">
        <v>8.0</v>
      </c>
      <c r="G12125" s="22">
        <v>216161.0</v>
      </c>
      <c r="H12125" s="15" t="str">
        <f t="shared" si="2"/>
        <v>Very High Range</v>
      </c>
      <c r="I12125" s="22">
        <v>174275.0</v>
      </c>
      <c r="J12125" s="23">
        <f t="shared" si="3"/>
        <v>1.240344283</v>
      </c>
      <c r="K12125" s="24" t="str">
        <f t="shared" si="4"/>
        <v>Over Achived</v>
      </c>
    </row>
    <row r="12126" ht="22.5" customHeight="1">
      <c r="A12126" s="18">
        <v>45831.0</v>
      </c>
      <c r="B12126" s="19" t="str">
        <f t="shared" si="1"/>
        <v>Jun</v>
      </c>
      <c r="C12126" s="20" t="s">
        <v>7</v>
      </c>
      <c r="D12126" s="19" t="s">
        <v>118</v>
      </c>
      <c r="E12126" s="19" t="s">
        <v>26</v>
      </c>
      <c r="F12126" s="21">
        <v>14.0</v>
      </c>
      <c r="G12126" s="22">
        <v>274929.0</v>
      </c>
      <c r="H12126" s="15" t="str">
        <f t="shared" si="2"/>
        <v>Very High Range</v>
      </c>
      <c r="I12126" s="22">
        <v>248091.0</v>
      </c>
      <c r="J12126" s="23">
        <f t="shared" si="3"/>
        <v>1.108178048</v>
      </c>
      <c r="K12126" s="24" t="str">
        <f t="shared" si="4"/>
        <v>Over Achived</v>
      </c>
    </row>
    <row r="12127" ht="22.5" customHeight="1">
      <c r="A12127" s="18">
        <v>45831.0</v>
      </c>
      <c r="B12127" s="19" t="str">
        <f t="shared" si="1"/>
        <v>Jun</v>
      </c>
      <c r="C12127" s="20" t="s">
        <v>7</v>
      </c>
      <c r="D12127" s="19" t="s">
        <v>118</v>
      </c>
      <c r="E12127" s="19" t="s">
        <v>19</v>
      </c>
      <c r="F12127" s="21">
        <v>4.0</v>
      </c>
      <c r="G12127" s="22">
        <v>102940.0</v>
      </c>
      <c r="H12127" s="15" t="str">
        <f t="shared" si="2"/>
        <v>Very High Range</v>
      </c>
      <c r="I12127" s="22">
        <v>94052.0</v>
      </c>
      <c r="J12127" s="23">
        <f t="shared" si="3"/>
        <v>1.094500914</v>
      </c>
      <c r="K12127" s="24" t="str">
        <f t="shared" si="4"/>
        <v>Over Achived</v>
      </c>
    </row>
    <row r="12128" ht="22.5" customHeight="1">
      <c r="A12128" s="18">
        <v>45831.0</v>
      </c>
      <c r="B12128" s="19" t="str">
        <f t="shared" si="1"/>
        <v>Jun</v>
      </c>
      <c r="C12128" s="20" t="s">
        <v>7</v>
      </c>
      <c r="D12128" s="19" t="s">
        <v>126</v>
      </c>
      <c r="E12128" s="19" t="s">
        <v>26</v>
      </c>
      <c r="F12128" s="21">
        <v>11.0</v>
      </c>
      <c r="G12128" s="22">
        <v>282000.0</v>
      </c>
      <c r="H12128" s="15" t="str">
        <f t="shared" si="2"/>
        <v>Very High Range</v>
      </c>
      <c r="I12128" s="22">
        <v>236669.0</v>
      </c>
      <c r="J12128" s="23">
        <f t="shared" si="3"/>
        <v>1.191537548</v>
      </c>
      <c r="K12128" s="24" t="str">
        <f t="shared" si="4"/>
        <v>Over Achived</v>
      </c>
    </row>
    <row r="12129" ht="22.5" customHeight="1">
      <c r="A12129" s="18">
        <v>45831.0</v>
      </c>
      <c r="B12129" s="19" t="str">
        <f t="shared" si="1"/>
        <v>Jun</v>
      </c>
      <c r="C12129" s="20" t="s">
        <v>7</v>
      </c>
      <c r="D12129" s="19" t="s">
        <v>126</v>
      </c>
      <c r="E12129" s="19" t="s">
        <v>9</v>
      </c>
      <c r="F12129" s="21">
        <v>9.0</v>
      </c>
      <c r="G12129" s="22">
        <v>186103.0</v>
      </c>
      <c r="H12129" s="15" t="str">
        <f t="shared" si="2"/>
        <v>Very High Range</v>
      </c>
      <c r="I12129" s="22">
        <v>176597.0</v>
      </c>
      <c r="J12129" s="23">
        <f t="shared" si="3"/>
        <v>1.053828774</v>
      </c>
      <c r="K12129" s="24" t="str">
        <f t="shared" si="4"/>
        <v>Over Achived</v>
      </c>
    </row>
    <row r="12130" ht="22.5" customHeight="1">
      <c r="A12130" s="18">
        <v>45831.0</v>
      </c>
      <c r="B12130" s="19" t="str">
        <f t="shared" si="1"/>
        <v>Jun</v>
      </c>
      <c r="C12130" s="20" t="s">
        <v>7</v>
      </c>
      <c r="D12130" s="19" t="s">
        <v>126</v>
      </c>
      <c r="E12130" s="19" t="s">
        <v>68</v>
      </c>
      <c r="F12130" s="21">
        <v>4.0</v>
      </c>
      <c r="G12130" s="22">
        <v>89111.0</v>
      </c>
      <c r="H12130" s="15" t="str">
        <f t="shared" si="2"/>
        <v>High Range</v>
      </c>
      <c r="I12130" s="22">
        <v>70732.0</v>
      </c>
      <c r="J12130" s="23">
        <f t="shared" si="3"/>
        <v>1.259839959</v>
      </c>
      <c r="K12130" s="24" t="str">
        <f t="shared" si="4"/>
        <v>Over Achived</v>
      </c>
    </row>
    <row r="12131" ht="22.5" customHeight="1">
      <c r="A12131" s="18">
        <v>45831.0</v>
      </c>
      <c r="B12131" s="19" t="str">
        <f t="shared" si="1"/>
        <v>Jun</v>
      </c>
      <c r="C12131" s="20" t="s">
        <v>7</v>
      </c>
      <c r="D12131" s="19" t="s">
        <v>131</v>
      </c>
      <c r="E12131" s="19" t="s">
        <v>34</v>
      </c>
      <c r="F12131" s="21">
        <v>9.0</v>
      </c>
      <c r="G12131" s="22">
        <v>219390.0</v>
      </c>
      <c r="H12131" s="15" t="str">
        <f t="shared" si="2"/>
        <v>Very High Range</v>
      </c>
      <c r="I12131" s="22">
        <v>176095.0</v>
      </c>
      <c r="J12131" s="23">
        <f t="shared" si="3"/>
        <v>1.245861609</v>
      </c>
      <c r="K12131" s="24" t="str">
        <f t="shared" si="4"/>
        <v>Over Achived</v>
      </c>
    </row>
    <row r="12132" ht="22.5" customHeight="1">
      <c r="A12132" s="18">
        <v>45831.0</v>
      </c>
      <c r="B12132" s="19" t="str">
        <f t="shared" si="1"/>
        <v>Jun</v>
      </c>
      <c r="C12132" s="20" t="s">
        <v>92</v>
      </c>
      <c r="D12132" s="19" t="s">
        <v>98</v>
      </c>
      <c r="E12132" s="19" t="s">
        <v>63</v>
      </c>
      <c r="F12132" s="21">
        <v>1.0</v>
      </c>
      <c r="G12132" s="22">
        <v>33343.0</v>
      </c>
      <c r="H12132" s="15" t="str">
        <f t="shared" si="2"/>
        <v>Base Range</v>
      </c>
      <c r="I12132" s="22">
        <v>38362.0</v>
      </c>
      <c r="J12132" s="23">
        <f t="shared" si="3"/>
        <v>0.8691674052</v>
      </c>
      <c r="K12132" s="24" t="str">
        <f t="shared" si="4"/>
        <v>Target Not Meet</v>
      </c>
    </row>
    <row r="12133" ht="22.5" customHeight="1">
      <c r="A12133" s="18">
        <v>45831.0</v>
      </c>
      <c r="B12133" s="19" t="str">
        <f t="shared" si="1"/>
        <v>Jun</v>
      </c>
      <c r="C12133" s="20" t="s">
        <v>7</v>
      </c>
      <c r="D12133" s="19" t="s">
        <v>131</v>
      </c>
      <c r="E12133" s="19" t="s">
        <v>23</v>
      </c>
      <c r="F12133" s="21">
        <v>4.0</v>
      </c>
      <c r="G12133" s="22">
        <v>103231.0</v>
      </c>
      <c r="H12133" s="15" t="str">
        <f t="shared" si="2"/>
        <v>Very High Range</v>
      </c>
      <c r="I12133" s="22">
        <v>81987.0</v>
      </c>
      <c r="J12133" s="23">
        <f t="shared" si="3"/>
        <v>1.25911425</v>
      </c>
      <c r="K12133" s="24" t="str">
        <f t="shared" si="4"/>
        <v>Over Achived</v>
      </c>
    </row>
    <row r="12134" ht="22.5" customHeight="1">
      <c r="A12134" s="18">
        <v>45831.0</v>
      </c>
      <c r="B12134" s="19" t="str">
        <f t="shared" si="1"/>
        <v>Jun</v>
      </c>
      <c r="C12134" s="20" t="s">
        <v>7</v>
      </c>
      <c r="D12134" s="19" t="s">
        <v>131</v>
      </c>
      <c r="E12134" s="19" t="s">
        <v>19</v>
      </c>
      <c r="F12134" s="21">
        <v>4.0</v>
      </c>
      <c r="G12134" s="22">
        <v>114306.0</v>
      </c>
      <c r="H12134" s="15" t="str">
        <f t="shared" si="2"/>
        <v>Very High Range</v>
      </c>
      <c r="I12134" s="22">
        <v>98872.0</v>
      </c>
      <c r="J12134" s="23">
        <f t="shared" si="3"/>
        <v>1.156100817</v>
      </c>
      <c r="K12134" s="24" t="str">
        <f t="shared" si="4"/>
        <v>Over Achived</v>
      </c>
    </row>
    <row r="12135" ht="22.5" customHeight="1">
      <c r="A12135" s="18">
        <v>45831.0</v>
      </c>
      <c r="B12135" s="19" t="str">
        <f t="shared" si="1"/>
        <v>Jun</v>
      </c>
      <c r="C12135" s="20" t="s">
        <v>92</v>
      </c>
      <c r="D12135" s="19" t="s">
        <v>98</v>
      </c>
      <c r="E12135" s="19" t="s">
        <v>38</v>
      </c>
      <c r="F12135" s="21">
        <v>4.0</v>
      </c>
      <c r="G12135" s="22">
        <v>102577.0</v>
      </c>
      <c r="H12135" s="15" t="str">
        <f t="shared" si="2"/>
        <v>Very High Range</v>
      </c>
      <c r="I12135" s="22">
        <v>126051.0</v>
      </c>
      <c r="J12135" s="23">
        <f t="shared" si="3"/>
        <v>0.81377379</v>
      </c>
      <c r="K12135" s="24" t="str">
        <f t="shared" si="4"/>
        <v>Target Not Meet</v>
      </c>
    </row>
    <row r="12136" ht="22.5" customHeight="1">
      <c r="A12136" s="18">
        <v>45831.0</v>
      </c>
      <c r="B12136" s="19" t="str">
        <f t="shared" si="1"/>
        <v>Jun</v>
      </c>
      <c r="C12136" s="20" t="s">
        <v>92</v>
      </c>
      <c r="D12136" s="19" t="s">
        <v>144</v>
      </c>
      <c r="E12136" s="19" t="s">
        <v>63</v>
      </c>
      <c r="F12136" s="21">
        <v>1.0</v>
      </c>
      <c r="G12136" s="22">
        <v>26568.0</v>
      </c>
      <c r="H12136" s="15" t="str">
        <f t="shared" si="2"/>
        <v>Base Range</v>
      </c>
      <c r="I12136" s="22">
        <v>19657.0</v>
      </c>
      <c r="J12136" s="23">
        <f t="shared" si="3"/>
        <v>1.35157959</v>
      </c>
      <c r="K12136" s="24" t="str">
        <f t="shared" si="4"/>
        <v>Over Achived</v>
      </c>
    </row>
    <row r="12137" ht="22.5" customHeight="1">
      <c r="A12137" s="18">
        <v>45831.0</v>
      </c>
      <c r="B12137" s="19" t="str">
        <f t="shared" si="1"/>
        <v>Jun</v>
      </c>
      <c r="C12137" s="20" t="s">
        <v>92</v>
      </c>
      <c r="D12137" s="19" t="s">
        <v>144</v>
      </c>
      <c r="E12137" s="19" t="s">
        <v>26</v>
      </c>
      <c r="F12137" s="21">
        <v>4.0</v>
      </c>
      <c r="G12137" s="22">
        <v>130440.0</v>
      </c>
      <c r="H12137" s="15" t="str">
        <f t="shared" si="2"/>
        <v>Very High Range</v>
      </c>
      <c r="I12137" s="22">
        <v>110569.0</v>
      </c>
      <c r="J12137" s="23">
        <f t="shared" si="3"/>
        <v>1.179715834</v>
      </c>
      <c r="K12137" s="24" t="str">
        <f t="shared" si="4"/>
        <v>Over Achived</v>
      </c>
    </row>
    <row r="12138" ht="22.5" customHeight="1">
      <c r="A12138" s="18">
        <v>45831.0</v>
      </c>
      <c r="B12138" s="19" t="str">
        <f t="shared" si="1"/>
        <v>Jun</v>
      </c>
      <c r="C12138" s="20" t="s">
        <v>92</v>
      </c>
      <c r="D12138" s="25" t="s">
        <v>149</v>
      </c>
      <c r="E12138" s="19" t="s">
        <v>38</v>
      </c>
      <c r="F12138" s="21">
        <v>4.0</v>
      </c>
      <c r="G12138" s="22">
        <v>107864.0</v>
      </c>
      <c r="H12138" s="15" t="str">
        <f t="shared" si="2"/>
        <v>Very High Range</v>
      </c>
      <c r="I12138" s="22">
        <v>92187.0</v>
      </c>
      <c r="J12138" s="23">
        <f t="shared" si="3"/>
        <v>1.170056516</v>
      </c>
      <c r="K12138" s="24" t="str">
        <f t="shared" si="4"/>
        <v>Over Achived</v>
      </c>
    </row>
    <row r="12139" ht="22.5" customHeight="1">
      <c r="A12139" s="18">
        <v>45831.0</v>
      </c>
      <c r="B12139" s="19" t="str">
        <f t="shared" si="1"/>
        <v>Jun</v>
      </c>
      <c r="C12139" s="20" t="s">
        <v>92</v>
      </c>
      <c r="D12139" s="25" t="s">
        <v>149</v>
      </c>
      <c r="E12139" s="19" t="s">
        <v>9</v>
      </c>
      <c r="F12139" s="21">
        <v>7.0</v>
      </c>
      <c r="G12139" s="22">
        <v>138718.0</v>
      </c>
      <c r="H12139" s="15" t="str">
        <f t="shared" si="2"/>
        <v>Very High Range</v>
      </c>
      <c r="I12139" s="22">
        <v>103197.0</v>
      </c>
      <c r="J12139" s="23">
        <f t="shared" si="3"/>
        <v>1.344205742</v>
      </c>
      <c r="K12139" s="24" t="str">
        <f t="shared" si="4"/>
        <v>Over Achived</v>
      </c>
    </row>
    <row r="12140" ht="22.5" customHeight="1">
      <c r="A12140" s="18">
        <v>45831.0</v>
      </c>
      <c r="B12140" s="19" t="str">
        <f t="shared" si="1"/>
        <v>Jun</v>
      </c>
      <c r="C12140" s="20" t="s">
        <v>92</v>
      </c>
      <c r="D12140" s="25" t="s">
        <v>149</v>
      </c>
      <c r="E12140" s="19" t="s">
        <v>68</v>
      </c>
      <c r="F12140" s="21">
        <v>2.0</v>
      </c>
      <c r="G12140" s="22">
        <v>74831.0</v>
      </c>
      <c r="H12140" s="15" t="str">
        <f t="shared" si="2"/>
        <v>High Range</v>
      </c>
      <c r="I12140" s="22">
        <v>66570.0</v>
      </c>
      <c r="J12140" s="23">
        <f t="shared" si="3"/>
        <v>1.124094938</v>
      </c>
      <c r="K12140" s="24" t="str">
        <f t="shared" si="4"/>
        <v>Over Achived</v>
      </c>
    </row>
    <row r="12141" ht="22.5" customHeight="1">
      <c r="A12141" s="18">
        <v>45831.0</v>
      </c>
      <c r="B12141" s="19" t="str">
        <f t="shared" si="1"/>
        <v>Jun</v>
      </c>
      <c r="C12141" s="20" t="s">
        <v>92</v>
      </c>
      <c r="D12141" s="25" t="s">
        <v>149</v>
      </c>
      <c r="E12141" s="19" t="s">
        <v>68</v>
      </c>
      <c r="F12141" s="21">
        <v>3.0</v>
      </c>
      <c r="G12141" s="22">
        <v>74379.0</v>
      </c>
      <c r="H12141" s="15" t="str">
        <f t="shared" si="2"/>
        <v>High Range</v>
      </c>
      <c r="I12141" s="22">
        <v>52432.0</v>
      </c>
      <c r="J12141" s="23">
        <f t="shared" si="3"/>
        <v>1.418580256</v>
      </c>
      <c r="K12141" s="24" t="str">
        <f t="shared" si="4"/>
        <v>Over Achived</v>
      </c>
    </row>
    <row r="12142" ht="22.5" customHeight="1">
      <c r="A12142" s="18">
        <v>45831.0</v>
      </c>
      <c r="B12142" s="19" t="str">
        <f t="shared" si="1"/>
        <v>Jun</v>
      </c>
      <c r="C12142" s="20" t="s">
        <v>92</v>
      </c>
      <c r="D12142" s="19" t="s">
        <v>158</v>
      </c>
      <c r="E12142" s="19" t="s">
        <v>68</v>
      </c>
      <c r="F12142" s="21">
        <v>2.0</v>
      </c>
      <c r="G12142" s="22">
        <v>72614.0</v>
      </c>
      <c r="H12142" s="15" t="str">
        <f t="shared" si="2"/>
        <v>High Range</v>
      </c>
      <c r="I12142" s="22">
        <v>60976.0</v>
      </c>
      <c r="J12142" s="23">
        <f t="shared" si="3"/>
        <v>1.190861978</v>
      </c>
      <c r="K12142" s="24" t="str">
        <f t="shared" si="4"/>
        <v>Over Achived</v>
      </c>
    </row>
    <row r="12143" ht="22.5" customHeight="1">
      <c r="A12143" s="18">
        <v>45831.0</v>
      </c>
      <c r="B12143" s="19" t="str">
        <f t="shared" si="1"/>
        <v>Jun</v>
      </c>
      <c r="C12143" s="20" t="s">
        <v>92</v>
      </c>
      <c r="D12143" s="19" t="s">
        <v>158</v>
      </c>
      <c r="E12143" s="19" t="s">
        <v>9</v>
      </c>
      <c r="F12143" s="21">
        <v>6.0</v>
      </c>
      <c r="G12143" s="22">
        <v>148538.0</v>
      </c>
      <c r="H12143" s="15" t="str">
        <f t="shared" si="2"/>
        <v>Very High Range</v>
      </c>
      <c r="I12143" s="22">
        <v>111657.0</v>
      </c>
      <c r="J12143" s="23">
        <f t="shared" si="3"/>
        <v>1.330306206</v>
      </c>
      <c r="K12143" s="24" t="str">
        <f t="shared" si="4"/>
        <v>Over Achived</v>
      </c>
    </row>
    <row r="12144" ht="22.5" customHeight="1">
      <c r="A12144" s="18">
        <v>45831.0</v>
      </c>
      <c r="B12144" s="19" t="str">
        <f t="shared" si="1"/>
        <v>Jun</v>
      </c>
      <c r="C12144" s="20" t="s">
        <v>92</v>
      </c>
      <c r="D12144" s="19" t="s">
        <v>158</v>
      </c>
      <c r="E12144" s="19" t="s">
        <v>9</v>
      </c>
      <c r="F12144" s="21">
        <v>7.0</v>
      </c>
      <c r="G12144" s="22">
        <v>144000.0</v>
      </c>
      <c r="H12144" s="15" t="str">
        <f t="shared" si="2"/>
        <v>Very High Range</v>
      </c>
      <c r="I12144" s="22">
        <v>128660.0</v>
      </c>
      <c r="J12144" s="23">
        <f t="shared" si="3"/>
        <v>1.119228976</v>
      </c>
      <c r="K12144" s="24" t="str">
        <f t="shared" si="4"/>
        <v>Over Achived</v>
      </c>
    </row>
    <row r="12145" ht="22.5" customHeight="1">
      <c r="A12145" s="18">
        <v>45831.0</v>
      </c>
      <c r="B12145" s="19" t="str">
        <f t="shared" si="1"/>
        <v>Jun</v>
      </c>
      <c r="C12145" s="20" t="s">
        <v>7</v>
      </c>
      <c r="D12145" s="19" t="s">
        <v>131</v>
      </c>
      <c r="E12145" s="19" t="s">
        <v>23</v>
      </c>
      <c r="F12145" s="21">
        <v>3.0</v>
      </c>
      <c r="G12145" s="22">
        <v>105526.0</v>
      </c>
      <c r="H12145" s="15" t="str">
        <f t="shared" si="2"/>
        <v>Very High Range</v>
      </c>
      <c r="I12145" s="22">
        <v>85655.0</v>
      </c>
      <c r="J12145" s="23">
        <f t="shared" si="3"/>
        <v>1.231988792</v>
      </c>
      <c r="K12145" s="24" t="str">
        <f t="shared" si="4"/>
        <v>Over Achived</v>
      </c>
    </row>
    <row r="12146" ht="22.5" customHeight="1">
      <c r="A12146" s="18">
        <v>45831.0</v>
      </c>
      <c r="B12146" s="19" t="str">
        <f t="shared" si="1"/>
        <v>Jun</v>
      </c>
      <c r="C12146" s="20" t="s">
        <v>7</v>
      </c>
      <c r="D12146" s="19" t="s">
        <v>131</v>
      </c>
      <c r="E12146" s="19" t="s">
        <v>19</v>
      </c>
      <c r="F12146" s="21">
        <v>5.0</v>
      </c>
      <c r="G12146" s="22">
        <v>115365.0</v>
      </c>
      <c r="H12146" s="15" t="str">
        <f t="shared" si="2"/>
        <v>Very High Range</v>
      </c>
      <c r="I12146" s="22">
        <v>106995.0</v>
      </c>
      <c r="J12146" s="23">
        <f t="shared" si="3"/>
        <v>1.078227955</v>
      </c>
      <c r="K12146" s="24" t="str">
        <f t="shared" si="4"/>
        <v>Over Achived</v>
      </c>
    </row>
    <row r="12147" ht="22.5" customHeight="1">
      <c r="A12147" s="18">
        <v>45831.0</v>
      </c>
      <c r="B12147" s="19" t="str">
        <f t="shared" si="1"/>
        <v>Jun</v>
      </c>
      <c r="C12147" s="20" t="s">
        <v>92</v>
      </c>
      <c r="D12147" s="25" t="s">
        <v>149</v>
      </c>
      <c r="E12147" s="19" t="s">
        <v>19</v>
      </c>
      <c r="F12147" s="21">
        <v>3.0</v>
      </c>
      <c r="G12147" s="22">
        <v>99377.0</v>
      </c>
      <c r="H12147" s="15" t="str">
        <f t="shared" si="2"/>
        <v>Very High Range</v>
      </c>
      <c r="I12147" s="22">
        <v>71890.0</v>
      </c>
      <c r="J12147" s="23">
        <f t="shared" si="3"/>
        <v>1.382348032</v>
      </c>
      <c r="K12147" s="24" t="str">
        <f t="shared" si="4"/>
        <v>Over Achived</v>
      </c>
    </row>
    <row r="12148" ht="22.5" customHeight="1">
      <c r="A12148" s="18">
        <v>45832.0</v>
      </c>
      <c r="B12148" s="19" t="str">
        <f t="shared" si="1"/>
        <v>Jun</v>
      </c>
      <c r="C12148" s="20" t="s">
        <v>13</v>
      </c>
      <c r="D12148" s="19" t="s">
        <v>29</v>
      </c>
      <c r="E12148" s="19" t="s">
        <v>68</v>
      </c>
      <c r="F12148" s="21">
        <v>2.0</v>
      </c>
      <c r="G12148" s="22">
        <v>53513.0</v>
      </c>
      <c r="H12148" s="15" t="str">
        <f t="shared" si="2"/>
        <v>Medium Range</v>
      </c>
      <c r="I12148" s="22">
        <v>67329.0</v>
      </c>
      <c r="J12148" s="23">
        <f t="shared" si="3"/>
        <v>0.7947986752</v>
      </c>
      <c r="K12148" s="24" t="str">
        <f t="shared" si="4"/>
        <v>Target Not Meet</v>
      </c>
    </row>
    <row r="12149" ht="22.5" customHeight="1">
      <c r="A12149" s="18">
        <v>45832.0</v>
      </c>
      <c r="B12149" s="19" t="str">
        <f t="shared" si="1"/>
        <v>Jun</v>
      </c>
      <c r="C12149" s="20" t="s">
        <v>13</v>
      </c>
      <c r="D12149" s="19" t="s">
        <v>37</v>
      </c>
      <c r="E12149" s="19" t="s">
        <v>9</v>
      </c>
      <c r="F12149" s="21">
        <v>5.0</v>
      </c>
      <c r="G12149" s="22">
        <v>118729.0</v>
      </c>
      <c r="H12149" s="15" t="str">
        <f t="shared" si="2"/>
        <v>Very High Range</v>
      </c>
      <c r="I12149" s="22">
        <v>130293.0</v>
      </c>
      <c r="J12149" s="23">
        <f t="shared" si="3"/>
        <v>0.9112461913</v>
      </c>
      <c r="K12149" s="24" t="str">
        <f t="shared" si="4"/>
        <v>Target Not Meet</v>
      </c>
    </row>
    <row r="12150" ht="22.5" customHeight="1">
      <c r="A12150" s="18">
        <v>45832.0</v>
      </c>
      <c r="B12150" s="19" t="str">
        <f t="shared" si="1"/>
        <v>Jun</v>
      </c>
      <c r="C12150" s="20" t="s">
        <v>13</v>
      </c>
      <c r="D12150" s="19" t="s">
        <v>37</v>
      </c>
      <c r="E12150" s="19" t="s">
        <v>19</v>
      </c>
      <c r="F12150" s="21">
        <v>2.0</v>
      </c>
      <c r="G12150" s="22">
        <v>54645.0</v>
      </c>
      <c r="H12150" s="15" t="str">
        <f t="shared" si="2"/>
        <v>Medium Range</v>
      </c>
      <c r="I12150" s="22">
        <v>60877.0</v>
      </c>
      <c r="J12150" s="23">
        <f t="shared" si="3"/>
        <v>0.8976296467</v>
      </c>
      <c r="K12150" s="24" t="str">
        <f t="shared" si="4"/>
        <v>Target Not Meet</v>
      </c>
    </row>
    <row r="12151" ht="22.5" customHeight="1">
      <c r="A12151" s="18">
        <v>45832.0</v>
      </c>
      <c r="B12151" s="19" t="str">
        <f t="shared" si="1"/>
        <v>Jun</v>
      </c>
      <c r="C12151" s="20" t="s">
        <v>13</v>
      </c>
      <c r="D12151" s="19" t="s">
        <v>37</v>
      </c>
      <c r="E12151" s="19" t="s">
        <v>9</v>
      </c>
      <c r="F12151" s="21">
        <v>4.0</v>
      </c>
      <c r="G12151" s="22">
        <v>105465.0</v>
      </c>
      <c r="H12151" s="15" t="str">
        <f t="shared" si="2"/>
        <v>Very High Range</v>
      </c>
      <c r="I12151" s="22">
        <v>111807.0</v>
      </c>
      <c r="J12151" s="23">
        <f t="shared" si="3"/>
        <v>0.9432772546</v>
      </c>
      <c r="K12151" s="24" t="str">
        <f t="shared" si="4"/>
        <v>Target Not Meet</v>
      </c>
    </row>
    <row r="12152" ht="22.5" customHeight="1">
      <c r="A12152" s="18">
        <v>45832.0</v>
      </c>
      <c r="B12152" s="19" t="str">
        <f t="shared" si="1"/>
        <v>Jun</v>
      </c>
      <c r="C12152" s="20" t="s">
        <v>13</v>
      </c>
      <c r="D12152" s="19" t="s">
        <v>37</v>
      </c>
      <c r="E12152" s="19" t="s">
        <v>38</v>
      </c>
      <c r="F12152" s="21">
        <v>3.0</v>
      </c>
      <c r="G12152" s="22">
        <v>72539.0</v>
      </c>
      <c r="H12152" s="15" t="str">
        <f t="shared" si="2"/>
        <v>High Range</v>
      </c>
      <c r="I12152" s="22">
        <v>89308.0</v>
      </c>
      <c r="J12152" s="23">
        <f t="shared" si="3"/>
        <v>0.8122340664</v>
      </c>
      <c r="K12152" s="24" t="str">
        <f t="shared" si="4"/>
        <v>Target Not Meet</v>
      </c>
    </row>
    <row r="12153" ht="22.5" customHeight="1">
      <c r="A12153" s="18">
        <v>45832.0</v>
      </c>
      <c r="B12153" s="19" t="str">
        <f t="shared" si="1"/>
        <v>Jun</v>
      </c>
      <c r="C12153" s="20" t="s">
        <v>13</v>
      </c>
      <c r="D12153" s="19" t="s">
        <v>29</v>
      </c>
      <c r="E12153" s="19" t="s">
        <v>38</v>
      </c>
      <c r="F12153" s="21">
        <v>3.0</v>
      </c>
      <c r="G12153" s="22">
        <v>63523.0</v>
      </c>
      <c r="H12153" s="15" t="str">
        <f t="shared" si="2"/>
        <v>Medium Range</v>
      </c>
      <c r="I12153" s="22">
        <v>71167.0</v>
      </c>
      <c r="J12153" s="23">
        <f t="shared" si="3"/>
        <v>0.892590667</v>
      </c>
      <c r="K12153" s="24" t="str">
        <f t="shared" si="4"/>
        <v>Target Not Meet</v>
      </c>
    </row>
    <row r="12154" ht="22.5" customHeight="1">
      <c r="A12154" s="18">
        <v>45832.0</v>
      </c>
      <c r="B12154" s="19" t="str">
        <f t="shared" si="1"/>
        <v>Jun</v>
      </c>
      <c r="C12154" s="20" t="s">
        <v>13</v>
      </c>
      <c r="D12154" s="19" t="s">
        <v>14</v>
      </c>
      <c r="E12154" s="19" t="s">
        <v>34</v>
      </c>
      <c r="F12154" s="21">
        <v>3.0</v>
      </c>
      <c r="G12154" s="22">
        <v>109181.0</v>
      </c>
      <c r="H12154" s="15" t="str">
        <f t="shared" si="2"/>
        <v>Very High Range</v>
      </c>
      <c r="I12154" s="22">
        <v>86522.0</v>
      </c>
      <c r="J12154" s="23">
        <f t="shared" si="3"/>
        <v>1.26188715</v>
      </c>
      <c r="K12154" s="24" t="str">
        <f t="shared" si="4"/>
        <v>Over Achived</v>
      </c>
    </row>
    <row r="12155" ht="22.5" customHeight="1">
      <c r="A12155" s="18">
        <v>45832.0</v>
      </c>
      <c r="B12155" s="19" t="str">
        <f t="shared" si="1"/>
        <v>Jun</v>
      </c>
      <c r="C12155" s="20" t="s">
        <v>13</v>
      </c>
      <c r="D12155" s="19" t="s">
        <v>18</v>
      </c>
      <c r="E12155" s="19" t="s">
        <v>38</v>
      </c>
      <c r="F12155" s="21">
        <v>3.0</v>
      </c>
      <c r="G12155" s="22">
        <v>62977.0</v>
      </c>
      <c r="H12155" s="15" t="str">
        <f t="shared" si="2"/>
        <v>Medium Range</v>
      </c>
      <c r="I12155" s="22">
        <v>52359.0</v>
      </c>
      <c r="J12155" s="23">
        <f t="shared" si="3"/>
        <v>1.202792261</v>
      </c>
      <c r="K12155" s="24" t="str">
        <f t="shared" si="4"/>
        <v>Over Achived</v>
      </c>
    </row>
    <row r="12156" ht="22.5" customHeight="1">
      <c r="A12156" s="18">
        <v>45832.0</v>
      </c>
      <c r="B12156" s="19" t="str">
        <f t="shared" si="1"/>
        <v>Jun</v>
      </c>
      <c r="C12156" s="20" t="s">
        <v>13</v>
      </c>
      <c r="D12156" s="19" t="s">
        <v>18</v>
      </c>
      <c r="E12156" s="19" t="s">
        <v>19</v>
      </c>
      <c r="F12156" s="21">
        <v>3.0</v>
      </c>
      <c r="G12156" s="22">
        <v>64162.0</v>
      </c>
      <c r="H12156" s="15" t="str">
        <f t="shared" si="2"/>
        <v>Medium Range</v>
      </c>
      <c r="I12156" s="22">
        <v>60262.0</v>
      </c>
      <c r="J12156" s="23">
        <f t="shared" si="3"/>
        <v>1.064717401</v>
      </c>
      <c r="K12156" s="24" t="str">
        <f t="shared" si="4"/>
        <v>Over Achived</v>
      </c>
    </row>
    <row r="12157" ht="22.5" customHeight="1">
      <c r="A12157" s="18">
        <v>45832.0</v>
      </c>
      <c r="B12157" s="19" t="str">
        <f t="shared" si="1"/>
        <v>Jun</v>
      </c>
      <c r="C12157" s="20" t="s">
        <v>13</v>
      </c>
      <c r="D12157" s="19" t="s">
        <v>18</v>
      </c>
      <c r="E12157" s="19" t="s">
        <v>26</v>
      </c>
      <c r="F12157" s="21">
        <v>3.0</v>
      </c>
      <c r="G12157" s="22">
        <v>73873.0</v>
      </c>
      <c r="H12157" s="15" t="str">
        <f t="shared" si="2"/>
        <v>High Range</v>
      </c>
      <c r="I12157" s="22">
        <v>69079.0</v>
      </c>
      <c r="J12157" s="23">
        <f t="shared" si="3"/>
        <v>1.069398804</v>
      </c>
      <c r="K12157" s="24" t="str">
        <f t="shared" si="4"/>
        <v>Over Achived</v>
      </c>
    </row>
    <row r="12158" ht="22.5" customHeight="1">
      <c r="A12158" s="18">
        <v>45832.0</v>
      </c>
      <c r="B12158" s="19" t="str">
        <f t="shared" si="1"/>
        <v>Jun</v>
      </c>
      <c r="C12158" s="20" t="s">
        <v>13</v>
      </c>
      <c r="D12158" s="19" t="s">
        <v>14</v>
      </c>
      <c r="E12158" s="19" t="s">
        <v>23</v>
      </c>
      <c r="F12158" s="21">
        <v>3.0</v>
      </c>
      <c r="G12158" s="22">
        <v>61219.0</v>
      </c>
      <c r="H12158" s="15" t="str">
        <f t="shared" si="2"/>
        <v>Medium Range</v>
      </c>
      <c r="I12158" s="22">
        <v>45264.0</v>
      </c>
      <c r="J12158" s="23">
        <f t="shared" si="3"/>
        <v>1.352487628</v>
      </c>
      <c r="K12158" s="24" t="str">
        <f t="shared" si="4"/>
        <v>Over Achived</v>
      </c>
    </row>
    <row r="12159" ht="22.5" customHeight="1">
      <c r="A12159" s="18">
        <v>45832.0</v>
      </c>
      <c r="B12159" s="19" t="str">
        <f t="shared" si="1"/>
        <v>Jun</v>
      </c>
      <c r="C12159" s="20" t="s">
        <v>13</v>
      </c>
      <c r="D12159" s="19" t="s">
        <v>14</v>
      </c>
      <c r="E12159" s="19" t="s">
        <v>63</v>
      </c>
      <c r="F12159" s="21">
        <v>1.0</v>
      </c>
      <c r="G12159" s="22">
        <v>22888.0</v>
      </c>
      <c r="H12159" s="15" t="str">
        <f t="shared" si="2"/>
        <v>Base Range</v>
      </c>
      <c r="I12159" s="22">
        <v>20476.0</v>
      </c>
      <c r="J12159" s="23">
        <f t="shared" si="3"/>
        <v>1.117796445</v>
      </c>
      <c r="K12159" s="24" t="str">
        <f t="shared" si="4"/>
        <v>Over Achived</v>
      </c>
    </row>
    <row r="12160" ht="22.5" customHeight="1">
      <c r="A12160" s="18">
        <v>45832.0</v>
      </c>
      <c r="B12160" s="19" t="str">
        <f t="shared" si="1"/>
        <v>Jun</v>
      </c>
      <c r="C12160" s="20" t="s">
        <v>13</v>
      </c>
      <c r="D12160" s="19" t="s">
        <v>37</v>
      </c>
      <c r="E12160" s="19" t="s">
        <v>63</v>
      </c>
      <c r="F12160" s="21">
        <v>5.0</v>
      </c>
      <c r="G12160" s="22">
        <v>116740.0</v>
      </c>
      <c r="H12160" s="15" t="str">
        <f t="shared" si="2"/>
        <v>Very High Range</v>
      </c>
      <c r="I12160" s="22">
        <v>145085.0</v>
      </c>
      <c r="J12160" s="23">
        <f t="shared" si="3"/>
        <v>0.8046317676</v>
      </c>
      <c r="K12160" s="24" t="str">
        <f t="shared" si="4"/>
        <v>Target Not Meet</v>
      </c>
    </row>
    <row r="12161" ht="22.5" customHeight="1">
      <c r="A12161" s="18">
        <v>45832.0</v>
      </c>
      <c r="B12161" s="19" t="str">
        <f t="shared" si="1"/>
        <v>Jun</v>
      </c>
      <c r="C12161" s="20" t="s">
        <v>13</v>
      </c>
      <c r="D12161" s="19" t="s">
        <v>14</v>
      </c>
      <c r="E12161" s="19" t="s">
        <v>68</v>
      </c>
      <c r="F12161" s="21">
        <v>2.0</v>
      </c>
      <c r="G12161" s="22">
        <v>53598.0</v>
      </c>
      <c r="H12161" s="15" t="str">
        <f t="shared" si="2"/>
        <v>Medium Range</v>
      </c>
      <c r="I12161" s="22">
        <v>46895.0</v>
      </c>
      <c r="J12161" s="23">
        <f t="shared" si="3"/>
        <v>1.142936347</v>
      </c>
      <c r="K12161" s="24" t="str">
        <f t="shared" si="4"/>
        <v>Over Achived</v>
      </c>
    </row>
    <row r="12162" ht="22.5" customHeight="1">
      <c r="A12162" s="18">
        <v>45832.0</v>
      </c>
      <c r="B12162" s="19" t="str">
        <f t="shared" si="1"/>
        <v>Jun</v>
      </c>
      <c r="C12162" s="20" t="s">
        <v>13</v>
      </c>
      <c r="D12162" s="19" t="s">
        <v>29</v>
      </c>
      <c r="E12162" s="19" t="s">
        <v>34</v>
      </c>
      <c r="F12162" s="21">
        <v>4.0</v>
      </c>
      <c r="G12162" s="22">
        <v>107271.0</v>
      </c>
      <c r="H12162" s="15" t="str">
        <f t="shared" si="2"/>
        <v>Very High Range</v>
      </c>
      <c r="I12162" s="22">
        <v>114443.0</v>
      </c>
      <c r="J12162" s="23">
        <f t="shared" si="3"/>
        <v>0.9373312479</v>
      </c>
      <c r="K12162" s="24" t="str">
        <f t="shared" si="4"/>
        <v>Target Not Meet</v>
      </c>
    </row>
    <row r="12163" ht="22.5" customHeight="1">
      <c r="A12163" s="18">
        <v>45832.0</v>
      </c>
      <c r="B12163" s="19" t="str">
        <f t="shared" si="1"/>
        <v>Jun</v>
      </c>
      <c r="C12163" s="20" t="s">
        <v>13</v>
      </c>
      <c r="D12163" s="19" t="s">
        <v>169</v>
      </c>
      <c r="E12163" s="19" t="s">
        <v>23</v>
      </c>
      <c r="F12163" s="21">
        <v>2.0</v>
      </c>
      <c r="G12163" s="22">
        <v>50914.0</v>
      </c>
      <c r="H12163" s="15" t="str">
        <f t="shared" si="2"/>
        <v>Medium Range</v>
      </c>
      <c r="I12163" s="22">
        <v>57827.0</v>
      </c>
      <c r="J12163" s="23">
        <f t="shared" si="3"/>
        <v>0.8804537673</v>
      </c>
      <c r="K12163" s="24" t="str">
        <f t="shared" si="4"/>
        <v>Target Not Meet</v>
      </c>
    </row>
    <row r="12164" ht="22.5" customHeight="1">
      <c r="A12164" s="18">
        <v>45832.0</v>
      </c>
      <c r="B12164" s="19" t="str">
        <f t="shared" si="1"/>
        <v>Jun</v>
      </c>
      <c r="C12164" s="20" t="s">
        <v>57</v>
      </c>
      <c r="D12164" s="19" t="s">
        <v>58</v>
      </c>
      <c r="E12164" s="19" t="s">
        <v>34</v>
      </c>
      <c r="F12164" s="21">
        <v>2.0</v>
      </c>
      <c r="G12164" s="22">
        <v>81563.0</v>
      </c>
      <c r="H12164" s="15" t="str">
        <f t="shared" si="2"/>
        <v>High Range</v>
      </c>
      <c r="I12164" s="22">
        <v>62027.0</v>
      </c>
      <c r="J12164" s="23">
        <f t="shared" si="3"/>
        <v>1.314959614</v>
      </c>
      <c r="K12164" s="24" t="str">
        <f t="shared" si="4"/>
        <v>Over Achived</v>
      </c>
    </row>
    <row r="12165" ht="22.5" customHeight="1">
      <c r="A12165" s="18">
        <v>45832.0</v>
      </c>
      <c r="B12165" s="19" t="str">
        <f t="shared" si="1"/>
        <v>Jun</v>
      </c>
      <c r="C12165" s="20" t="s">
        <v>13</v>
      </c>
      <c r="D12165" s="19" t="s">
        <v>169</v>
      </c>
      <c r="E12165" s="19" t="s">
        <v>9</v>
      </c>
      <c r="F12165" s="21">
        <v>4.0</v>
      </c>
      <c r="G12165" s="22">
        <v>108854.0</v>
      </c>
      <c r="H12165" s="15" t="str">
        <f t="shared" si="2"/>
        <v>Very High Range</v>
      </c>
      <c r="I12165" s="22">
        <v>114539.0</v>
      </c>
      <c r="J12165" s="23">
        <f t="shared" si="3"/>
        <v>0.9503662508</v>
      </c>
      <c r="K12165" s="24" t="str">
        <f t="shared" si="4"/>
        <v>Target Not Meet</v>
      </c>
    </row>
    <row r="12166" ht="22.5" customHeight="1">
      <c r="A12166" s="18">
        <v>45832.0</v>
      </c>
      <c r="B12166" s="19" t="str">
        <f t="shared" si="1"/>
        <v>Jun</v>
      </c>
      <c r="C12166" s="20" t="s">
        <v>57</v>
      </c>
      <c r="D12166" s="19" t="s">
        <v>85</v>
      </c>
      <c r="E12166" s="19" t="s">
        <v>26</v>
      </c>
      <c r="F12166" s="21">
        <v>2.0</v>
      </c>
      <c r="G12166" s="22">
        <v>63364.0</v>
      </c>
      <c r="H12166" s="15" t="str">
        <f t="shared" si="2"/>
        <v>Medium Range</v>
      </c>
      <c r="I12166" s="22">
        <v>74923.0</v>
      </c>
      <c r="J12166" s="23">
        <f t="shared" si="3"/>
        <v>0.8457216075</v>
      </c>
      <c r="K12166" s="24" t="str">
        <f t="shared" si="4"/>
        <v>Target Not Meet</v>
      </c>
    </row>
    <row r="12167" ht="22.5" customHeight="1">
      <c r="A12167" s="18">
        <v>45832.0</v>
      </c>
      <c r="B12167" s="19" t="str">
        <f t="shared" si="1"/>
        <v>Jun</v>
      </c>
      <c r="C12167" s="20" t="s">
        <v>57</v>
      </c>
      <c r="D12167" s="19" t="s">
        <v>85</v>
      </c>
      <c r="E12167" s="19" t="s">
        <v>26</v>
      </c>
      <c r="F12167" s="21">
        <v>2.0</v>
      </c>
      <c r="G12167" s="22">
        <v>53040.0</v>
      </c>
      <c r="H12167" s="15" t="str">
        <f t="shared" si="2"/>
        <v>Medium Range</v>
      </c>
      <c r="I12167" s="22">
        <v>55794.0</v>
      </c>
      <c r="J12167" s="23">
        <f t="shared" si="3"/>
        <v>0.9506398537</v>
      </c>
      <c r="K12167" s="24" t="str">
        <f t="shared" si="4"/>
        <v>Target Not Meet</v>
      </c>
    </row>
    <row r="12168" ht="22.5" customHeight="1">
      <c r="A12168" s="18">
        <v>45832.0</v>
      </c>
      <c r="B12168" s="19" t="str">
        <f t="shared" si="1"/>
        <v>Jun</v>
      </c>
      <c r="C12168" s="20" t="s">
        <v>92</v>
      </c>
      <c r="D12168" s="19" t="s">
        <v>93</v>
      </c>
      <c r="E12168" s="19" t="s">
        <v>26</v>
      </c>
      <c r="F12168" s="21">
        <v>5.0</v>
      </c>
      <c r="G12168" s="22">
        <v>117840.0</v>
      </c>
      <c r="H12168" s="15" t="str">
        <f t="shared" si="2"/>
        <v>Very High Range</v>
      </c>
      <c r="I12168" s="22">
        <v>130276.0</v>
      </c>
      <c r="J12168" s="23">
        <f t="shared" si="3"/>
        <v>0.9045411281</v>
      </c>
      <c r="K12168" s="24" t="str">
        <f t="shared" si="4"/>
        <v>Target Not Meet</v>
      </c>
    </row>
    <row r="12169" ht="22.5" customHeight="1">
      <c r="A12169" s="18">
        <v>45832.0</v>
      </c>
      <c r="B12169" s="19" t="str">
        <f t="shared" si="1"/>
        <v>Jun</v>
      </c>
      <c r="C12169" s="20" t="s">
        <v>57</v>
      </c>
      <c r="D12169" s="19" t="s">
        <v>80</v>
      </c>
      <c r="E12169" s="19" t="s">
        <v>9</v>
      </c>
      <c r="F12169" s="21">
        <v>3.0</v>
      </c>
      <c r="G12169" s="22">
        <v>71629.0</v>
      </c>
      <c r="H12169" s="15" t="str">
        <f t="shared" si="2"/>
        <v>High Range</v>
      </c>
      <c r="I12169" s="22">
        <v>84298.0</v>
      </c>
      <c r="J12169" s="23">
        <f t="shared" si="3"/>
        <v>0.8497117369</v>
      </c>
      <c r="K12169" s="24" t="str">
        <f t="shared" si="4"/>
        <v>Target Not Meet</v>
      </c>
    </row>
    <row r="12170" ht="22.5" customHeight="1">
      <c r="A12170" s="18">
        <v>45832.0</v>
      </c>
      <c r="B12170" s="19" t="str">
        <f t="shared" si="1"/>
        <v>Jun</v>
      </c>
      <c r="C12170" s="20" t="s">
        <v>57</v>
      </c>
      <c r="D12170" s="19" t="s">
        <v>71</v>
      </c>
      <c r="E12170" s="19" t="s">
        <v>38</v>
      </c>
      <c r="F12170" s="21">
        <v>2.0</v>
      </c>
      <c r="G12170" s="22">
        <v>55930.0</v>
      </c>
      <c r="H12170" s="15" t="str">
        <f t="shared" si="2"/>
        <v>Medium Range</v>
      </c>
      <c r="I12170" s="22">
        <v>62334.0</v>
      </c>
      <c r="J12170" s="23">
        <f t="shared" si="3"/>
        <v>0.8972631309</v>
      </c>
      <c r="K12170" s="24" t="str">
        <f t="shared" si="4"/>
        <v>Target Not Meet</v>
      </c>
    </row>
    <row r="12171" ht="22.5" customHeight="1">
      <c r="A12171" s="18">
        <v>45832.0</v>
      </c>
      <c r="B12171" s="19" t="str">
        <f t="shared" si="1"/>
        <v>Jun</v>
      </c>
      <c r="C12171" s="20" t="s">
        <v>57</v>
      </c>
      <c r="D12171" s="19" t="s">
        <v>71</v>
      </c>
      <c r="E12171" s="19" t="s">
        <v>23</v>
      </c>
      <c r="F12171" s="21">
        <v>2.0</v>
      </c>
      <c r="G12171" s="22">
        <v>42783.0</v>
      </c>
      <c r="H12171" s="15" t="str">
        <f t="shared" si="2"/>
        <v>Base Range</v>
      </c>
      <c r="I12171" s="22">
        <v>48202.0</v>
      </c>
      <c r="J12171" s="23">
        <f t="shared" si="3"/>
        <v>0.887577279</v>
      </c>
      <c r="K12171" s="24" t="str">
        <f t="shared" si="4"/>
        <v>Target Not Meet</v>
      </c>
    </row>
    <row r="12172" ht="22.5" customHeight="1">
      <c r="A12172" s="18">
        <v>45832.0</v>
      </c>
      <c r="B12172" s="19" t="str">
        <f t="shared" si="1"/>
        <v>Jun</v>
      </c>
      <c r="C12172" s="20" t="s">
        <v>57</v>
      </c>
      <c r="D12172" s="19" t="s">
        <v>71</v>
      </c>
      <c r="E12172" s="19" t="s">
        <v>34</v>
      </c>
      <c r="F12172" s="21">
        <v>3.0</v>
      </c>
      <c r="G12172" s="22">
        <v>83514.0</v>
      </c>
      <c r="H12172" s="15" t="str">
        <f t="shared" si="2"/>
        <v>High Range</v>
      </c>
      <c r="I12172" s="22">
        <v>89586.0</v>
      </c>
      <c r="J12172" s="23">
        <f t="shared" si="3"/>
        <v>0.9322215525</v>
      </c>
      <c r="K12172" s="24" t="str">
        <f t="shared" si="4"/>
        <v>Target Not Meet</v>
      </c>
    </row>
    <row r="12173" ht="22.5" customHeight="1">
      <c r="A12173" s="18">
        <v>45832.0</v>
      </c>
      <c r="B12173" s="19" t="str">
        <f t="shared" si="1"/>
        <v>Jun</v>
      </c>
      <c r="C12173" s="20" t="s">
        <v>57</v>
      </c>
      <c r="D12173" s="25" t="s">
        <v>62</v>
      </c>
      <c r="E12173" s="19" t="s">
        <v>38</v>
      </c>
      <c r="F12173" s="21">
        <v>2.0</v>
      </c>
      <c r="G12173" s="22">
        <v>61742.0</v>
      </c>
      <c r="H12173" s="15" t="str">
        <f t="shared" si="2"/>
        <v>Medium Range</v>
      </c>
      <c r="I12173" s="22">
        <v>54472.0</v>
      </c>
      <c r="J12173" s="23">
        <f t="shared" si="3"/>
        <v>1.133463064</v>
      </c>
      <c r="K12173" s="24" t="str">
        <f t="shared" si="4"/>
        <v>Over Achived</v>
      </c>
    </row>
    <row r="12174" ht="22.5" customHeight="1">
      <c r="A12174" s="18">
        <v>45832.0</v>
      </c>
      <c r="B12174" s="19" t="str">
        <f t="shared" si="1"/>
        <v>Jun</v>
      </c>
      <c r="C12174" s="20" t="s">
        <v>57</v>
      </c>
      <c r="D12174" s="25" t="s">
        <v>62</v>
      </c>
      <c r="E12174" s="19" t="s">
        <v>23</v>
      </c>
      <c r="F12174" s="21">
        <v>2.0</v>
      </c>
      <c r="G12174" s="22">
        <v>46540.0</v>
      </c>
      <c r="H12174" s="15" t="str">
        <f t="shared" si="2"/>
        <v>Base Range</v>
      </c>
      <c r="I12174" s="22">
        <v>43400.0</v>
      </c>
      <c r="J12174" s="23">
        <f t="shared" si="3"/>
        <v>1.07235023</v>
      </c>
      <c r="K12174" s="24" t="str">
        <f t="shared" si="4"/>
        <v>Over Achived</v>
      </c>
    </row>
    <row r="12175" ht="22.5" customHeight="1">
      <c r="A12175" s="18">
        <v>45832.0</v>
      </c>
      <c r="B12175" s="19" t="str">
        <f t="shared" si="1"/>
        <v>Jun</v>
      </c>
      <c r="C12175" s="20" t="s">
        <v>57</v>
      </c>
      <c r="D12175" s="25" t="s">
        <v>62</v>
      </c>
      <c r="E12175" s="19" t="s">
        <v>9</v>
      </c>
      <c r="F12175" s="21">
        <v>3.0</v>
      </c>
      <c r="G12175" s="22">
        <v>76723.0</v>
      </c>
      <c r="H12175" s="15" t="str">
        <f t="shared" si="2"/>
        <v>High Range</v>
      </c>
      <c r="I12175" s="22">
        <v>58165.0</v>
      </c>
      <c r="J12175" s="23">
        <f t="shared" si="3"/>
        <v>1.319057853</v>
      </c>
      <c r="K12175" s="24" t="str">
        <f t="shared" si="4"/>
        <v>Over Achived</v>
      </c>
    </row>
    <row r="12176" ht="22.5" customHeight="1">
      <c r="A12176" s="18">
        <v>45832.0</v>
      </c>
      <c r="B12176" s="19" t="str">
        <f t="shared" si="1"/>
        <v>Jun</v>
      </c>
      <c r="C12176" s="20" t="s">
        <v>57</v>
      </c>
      <c r="D12176" s="19" t="s">
        <v>58</v>
      </c>
      <c r="E12176" s="19" t="s">
        <v>9</v>
      </c>
      <c r="F12176" s="21">
        <v>4.0</v>
      </c>
      <c r="G12176" s="22">
        <v>78425.0</v>
      </c>
      <c r="H12176" s="15" t="str">
        <f t="shared" si="2"/>
        <v>High Range</v>
      </c>
      <c r="I12176" s="22">
        <v>68909.0</v>
      </c>
      <c r="J12176" s="23">
        <f t="shared" si="3"/>
        <v>1.138095169</v>
      </c>
      <c r="K12176" s="24" t="str">
        <f t="shared" si="4"/>
        <v>Over Achived</v>
      </c>
    </row>
    <row r="12177" ht="22.5" customHeight="1">
      <c r="A12177" s="18">
        <v>45832.0</v>
      </c>
      <c r="B12177" s="19" t="str">
        <f t="shared" si="1"/>
        <v>Jun</v>
      </c>
      <c r="C12177" s="20" t="s">
        <v>57</v>
      </c>
      <c r="D12177" s="19" t="s">
        <v>58</v>
      </c>
      <c r="E12177" s="19" t="s">
        <v>38</v>
      </c>
      <c r="F12177" s="21">
        <v>2.0</v>
      </c>
      <c r="G12177" s="22">
        <v>50828.0</v>
      </c>
      <c r="H12177" s="15" t="str">
        <f t="shared" si="2"/>
        <v>Medium Range</v>
      </c>
      <c r="I12177" s="22">
        <v>44033.0</v>
      </c>
      <c r="J12177" s="23">
        <f t="shared" si="3"/>
        <v>1.154316081</v>
      </c>
      <c r="K12177" s="24" t="str">
        <f t="shared" si="4"/>
        <v>Over Achived</v>
      </c>
    </row>
    <row r="12178" ht="22.5" customHeight="1">
      <c r="A12178" s="18">
        <v>45832.0</v>
      </c>
      <c r="B12178" s="19" t="str">
        <f t="shared" si="1"/>
        <v>Jun</v>
      </c>
      <c r="C12178" s="20" t="s">
        <v>57</v>
      </c>
      <c r="D12178" s="19" t="s">
        <v>58</v>
      </c>
      <c r="E12178" s="19" t="s">
        <v>34</v>
      </c>
      <c r="F12178" s="21">
        <v>3.0</v>
      </c>
      <c r="G12178" s="22">
        <v>87123.0</v>
      </c>
      <c r="H12178" s="15" t="str">
        <f t="shared" si="2"/>
        <v>High Range</v>
      </c>
      <c r="I12178" s="22">
        <v>61592.0</v>
      </c>
      <c r="J12178" s="23">
        <f t="shared" si="3"/>
        <v>1.414518119</v>
      </c>
      <c r="K12178" s="24" t="str">
        <f t="shared" si="4"/>
        <v>Over Achived</v>
      </c>
    </row>
    <row r="12179" ht="22.5" customHeight="1">
      <c r="A12179" s="18">
        <v>45832.0</v>
      </c>
      <c r="B12179" s="19" t="str">
        <f t="shared" si="1"/>
        <v>Jun</v>
      </c>
      <c r="C12179" s="20" t="s">
        <v>13</v>
      </c>
      <c r="D12179" s="19" t="s">
        <v>169</v>
      </c>
      <c r="E12179" s="19" t="s">
        <v>26</v>
      </c>
      <c r="F12179" s="21">
        <v>3.0</v>
      </c>
      <c r="G12179" s="22">
        <v>67003.0</v>
      </c>
      <c r="H12179" s="15" t="str">
        <f t="shared" si="2"/>
        <v>Medium Range</v>
      </c>
      <c r="I12179" s="22">
        <v>79871.0</v>
      </c>
      <c r="J12179" s="23">
        <f t="shared" si="3"/>
        <v>0.8388902105</v>
      </c>
      <c r="K12179" s="24" t="str">
        <f t="shared" si="4"/>
        <v>Target Not Meet</v>
      </c>
    </row>
    <row r="12180" ht="22.5" customHeight="1">
      <c r="A12180" s="18">
        <v>45832.0</v>
      </c>
      <c r="B12180" s="19" t="str">
        <f t="shared" si="1"/>
        <v>Jun</v>
      </c>
      <c r="C12180" s="20" t="s">
        <v>13</v>
      </c>
      <c r="D12180" s="19" t="s">
        <v>169</v>
      </c>
      <c r="E12180" s="19" t="s">
        <v>19</v>
      </c>
      <c r="F12180" s="21">
        <v>2.0</v>
      </c>
      <c r="G12180" s="22">
        <v>58994.0</v>
      </c>
      <c r="H12180" s="15" t="str">
        <f t="shared" si="2"/>
        <v>Medium Range</v>
      </c>
      <c r="I12180" s="22">
        <v>74653.0</v>
      </c>
      <c r="J12180" s="23">
        <f t="shared" si="3"/>
        <v>0.790242857</v>
      </c>
      <c r="K12180" s="24" t="str">
        <f t="shared" si="4"/>
        <v>Target Not Meet</v>
      </c>
    </row>
    <row r="12181" ht="22.5" customHeight="1">
      <c r="A12181" s="18">
        <v>45832.0</v>
      </c>
      <c r="B12181" s="19" t="str">
        <f t="shared" si="1"/>
        <v>Jun</v>
      </c>
      <c r="C12181" s="20" t="s">
        <v>13</v>
      </c>
      <c r="D12181" s="19" t="s">
        <v>169</v>
      </c>
      <c r="E12181" s="19" t="s">
        <v>68</v>
      </c>
      <c r="F12181" s="21">
        <v>2.0</v>
      </c>
      <c r="G12181" s="22">
        <v>45349.0</v>
      </c>
      <c r="H12181" s="15" t="str">
        <f t="shared" si="2"/>
        <v>Base Range</v>
      </c>
      <c r="I12181" s="22">
        <v>56825.0</v>
      </c>
      <c r="J12181" s="23">
        <f t="shared" si="3"/>
        <v>0.7980466344</v>
      </c>
      <c r="K12181" s="24" t="str">
        <f t="shared" si="4"/>
        <v>Target Not Meet</v>
      </c>
    </row>
    <row r="12182" ht="22.5" customHeight="1">
      <c r="A12182" s="18">
        <v>45832.0</v>
      </c>
      <c r="B12182" s="19" t="str">
        <f t="shared" si="1"/>
        <v>Jun</v>
      </c>
      <c r="C12182" s="20" t="s">
        <v>57</v>
      </c>
      <c r="D12182" s="19" t="s">
        <v>80</v>
      </c>
      <c r="E12182" s="19" t="s">
        <v>9</v>
      </c>
      <c r="F12182" s="21">
        <v>3.0</v>
      </c>
      <c r="G12182" s="22">
        <v>72350.0</v>
      </c>
      <c r="H12182" s="15" t="str">
        <f t="shared" si="2"/>
        <v>High Range</v>
      </c>
      <c r="I12182" s="22">
        <v>81452.0</v>
      </c>
      <c r="J12182" s="23">
        <f t="shared" si="3"/>
        <v>0.8882532043</v>
      </c>
      <c r="K12182" s="24" t="str">
        <f t="shared" si="4"/>
        <v>Target Not Meet</v>
      </c>
    </row>
    <row r="12183" ht="22.5" customHeight="1">
      <c r="A12183" s="18">
        <v>45832.0</v>
      </c>
      <c r="B12183" s="19" t="str">
        <f t="shared" si="1"/>
        <v>Jun</v>
      </c>
      <c r="C12183" s="20" t="s">
        <v>92</v>
      </c>
      <c r="D12183" s="19" t="s">
        <v>93</v>
      </c>
      <c r="E12183" s="19" t="s">
        <v>9</v>
      </c>
      <c r="F12183" s="21">
        <v>7.0</v>
      </c>
      <c r="G12183" s="22">
        <v>128356.0</v>
      </c>
      <c r="H12183" s="15" t="str">
        <f t="shared" si="2"/>
        <v>Very High Range</v>
      </c>
      <c r="I12183" s="22">
        <v>138166.0</v>
      </c>
      <c r="J12183" s="23">
        <f t="shared" si="3"/>
        <v>0.9289984511</v>
      </c>
      <c r="K12183" s="24" t="str">
        <f t="shared" si="4"/>
        <v>Target Not Meet</v>
      </c>
    </row>
    <row r="12184" ht="22.5" customHeight="1">
      <c r="A12184" s="18">
        <v>45832.0</v>
      </c>
      <c r="B12184" s="19" t="str">
        <f t="shared" si="1"/>
        <v>Jun</v>
      </c>
      <c r="C12184" s="20" t="s">
        <v>92</v>
      </c>
      <c r="D12184" s="19" t="s">
        <v>98</v>
      </c>
      <c r="E12184" s="19" t="s">
        <v>23</v>
      </c>
      <c r="F12184" s="21">
        <v>2.0</v>
      </c>
      <c r="G12184" s="22">
        <v>64421.0</v>
      </c>
      <c r="H12184" s="15" t="str">
        <f t="shared" si="2"/>
        <v>Medium Range</v>
      </c>
      <c r="I12184" s="22">
        <v>82681.0</v>
      </c>
      <c r="J12184" s="23">
        <f t="shared" si="3"/>
        <v>0.7791511956</v>
      </c>
      <c r="K12184" s="24" t="str">
        <f t="shared" si="4"/>
        <v>Target Not Meet</v>
      </c>
    </row>
    <row r="12185" ht="22.5" customHeight="1">
      <c r="A12185" s="18">
        <v>45832.0</v>
      </c>
      <c r="B12185" s="19" t="str">
        <f t="shared" si="1"/>
        <v>Jun</v>
      </c>
      <c r="C12185" s="20" t="s">
        <v>7</v>
      </c>
      <c r="D12185" s="19" t="s">
        <v>126</v>
      </c>
      <c r="E12185" s="19" t="s">
        <v>34</v>
      </c>
      <c r="F12185" s="21">
        <v>8.0</v>
      </c>
      <c r="G12185" s="22">
        <v>159502.0</v>
      </c>
      <c r="H12185" s="15" t="str">
        <f t="shared" si="2"/>
        <v>Very High Range</v>
      </c>
      <c r="I12185" s="22">
        <v>123138.0</v>
      </c>
      <c r="J12185" s="23">
        <f t="shared" si="3"/>
        <v>1.295310952</v>
      </c>
      <c r="K12185" s="24" t="str">
        <f t="shared" si="4"/>
        <v>Over Achived</v>
      </c>
    </row>
    <row r="12186" ht="22.5" customHeight="1">
      <c r="A12186" s="18">
        <v>45832.0</v>
      </c>
      <c r="B12186" s="19" t="str">
        <f t="shared" si="1"/>
        <v>Jun</v>
      </c>
      <c r="C12186" s="20" t="s">
        <v>7</v>
      </c>
      <c r="D12186" s="19" t="s">
        <v>118</v>
      </c>
      <c r="E12186" s="19" t="s">
        <v>63</v>
      </c>
      <c r="F12186" s="21">
        <v>2.0</v>
      </c>
      <c r="G12186" s="22">
        <v>73488.0</v>
      </c>
      <c r="H12186" s="15" t="str">
        <f t="shared" si="2"/>
        <v>High Range</v>
      </c>
      <c r="I12186" s="22">
        <v>56338.0</v>
      </c>
      <c r="J12186" s="23">
        <f t="shared" si="3"/>
        <v>1.304412652</v>
      </c>
      <c r="K12186" s="24" t="str">
        <f t="shared" si="4"/>
        <v>Over Achived</v>
      </c>
    </row>
    <row r="12187" ht="22.5" customHeight="1">
      <c r="A12187" s="18">
        <v>45832.0</v>
      </c>
      <c r="B12187" s="19" t="str">
        <f t="shared" si="1"/>
        <v>Jun</v>
      </c>
      <c r="C12187" s="20" t="s">
        <v>7</v>
      </c>
      <c r="D12187" s="19" t="s">
        <v>118</v>
      </c>
      <c r="E12187" s="19" t="s">
        <v>26</v>
      </c>
      <c r="F12187" s="21">
        <v>10.0</v>
      </c>
      <c r="G12187" s="22">
        <v>298171.0</v>
      </c>
      <c r="H12187" s="15" t="str">
        <f t="shared" si="2"/>
        <v>Very High Range</v>
      </c>
      <c r="I12187" s="22">
        <v>258862.0</v>
      </c>
      <c r="J12187" s="23">
        <f t="shared" si="3"/>
        <v>1.151853111</v>
      </c>
      <c r="K12187" s="24" t="str">
        <f t="shared" si="4"/>
        <v>Over Achived</v>
      </c>
    </row>
    <row r="12188" ht="22.5" customHeight="1">
      <c r="A12188" s="18">
        <v>45832.0</v>
      </c>
      <c r="B12188" s="19" t="str">
        <f t="shared" si="1"/>
        <v>Jun</v>
      </c>
      <c r="C12188" s="20" t="s">
        <v>7</v>
      </c>
      <c r="D12188" s="19" t="s">
        <v>118</v>
      </c>
      <c r="E12188" s="19" t="s">
        <v>63</v>
      </c>
      <c r="F12188" s="21">
        <v>2.0</v>
      </c>
      <c r="G12188" s="22">
        <v>73662.0</v>
      </c>
      <c r="H12188" s="15" t="str">
        <f t="shared" si="2"/>
        <v>High Range</v>
      </c>
      <c r="I12188" s="22">
        <v>65847.0</v>
      </c>
      <c r="J12188" s="23">
        <f t="shared" si="3"/>
        <v>1.118684223</v>
      </c>
      <c r="K12188" s="24" t="str">
        <f t="shared" si="4"/>
        <v>Over Achived</v>
      </c>
    </row>
    <row r="12189" ht="22.5" customHeight="1">
      <c r="A12189" s="18">
        <v>45832.0</v>
      </c>
      <c r="B12189" s="19" t="str">
        <f t="shared" si="1"/>
        <v>Jun</v>
      </c>
      <c r="C12189" s="20" t="s">
        <v>7</v>
      </c>
      <c r="D12189" s="19" t="s">
        <v>118</v>
      </c>
      <c r="E12189" s="19" t="s">
        <v>63</v>
      </c>
      <c r="F12189" s="21">
        <v>3.0</v>
      </c>
      <c r="G12189" s="22">
        <v>66135.0</v>
      </c>
      <c r="H12189" s="15" t="str">
        <f t="shared" si="2"/>
        <v>Medium Range</v>
      </c>
      <c r="I12189" s="22">
        <v>53815.0</v>
      </c>
      <c r="J12189" s="23">
        <f t="shared" si="3"/>
        <v>1.228932454</v>
      </c>
      <c r="K12189" s="24" t="str">
        <f t="shared" si="4"/>
        <v>Over Achived</v>
      </c>
    </row>
    <row r="12190" ht="22.5" customHeight="1">
      <c r="A12190" s="18">
        <v>45832.0</v>
      </c>
      <c r="B12190" s="19" t="str">
        <f t="shared" si="1"/>
        <v>Jun</v>
      </c>
      <c r="C12190" s="20" t="s">
        <v>7</v>
      </c>
      <c r="D12190" s="19" t="s">
        <v>106</v>
      </c>
      <c r="E12190" s="19" t="s">
        <v>23</v>
      </c>
      <c r="F12190" s="21">
        <v>3.0</v>
      </c>
      <c r="G12190" s="22">
        <v>95747.0</v>
      </c>
      <c r="H12190" s="15" t="str">
        <f t="shared" si="2"/>
        <v>Very High Range</v>
      </c>
      <c r="I12190" s="22">
        <v>74622.0</v>
      </c>
      <c r="J12190" s="23">
        <f t="shared" si="3"/>
        <v>1.283093458</v>
      </c>
      <c r="K12190" s="24" t="str">
        <f t="shared" si="4"/>
        <v>Over Achived</v>
      </c>
    </row>
    <row r="12191" ht="22.5" customHeight="1">
      <c r="A12191" s="18">
        <v>45832.0</v>
      </c>
      <c r="B12191" s="19" t="str">
        <f t="shared" si="1"/>
        <v>Jun</v>
      </c>
      <c r="C12191" s="20" t="s">
        <v>7</v>
      </c>
      <c r="D12191" s="19" t="s">
        <v>126</v>
      </c>
      <c r="E12191" s="19" t="s">
        <v>68</v>
      </c>
      <c r="F12191" s="21">
        <v>4.0</v>
      </c>
      <c r="G12191" s="22">
        <v>72229.0</v>
      </c>
      <c r="H12191" s="15" t="str">
        <f t="shared" si="2"/>
        <v>High Range</v>
      </c>
      <c r="I12191" s="22">
        <v>61521.0</v>
      </c>
      <c r="J12191" s="23">
        <f t="shared" si="3"/>
        <v>1.174054388</v>
      </c>
      <c r="K12191" s="24" t="str">
        <f t="shared" si="4"/>
        <v>Over Achived</v>
      </c>
    </row>
    <row r="12192" ht="22.5" customHeight="1">
      <c r="A12192" s="18">
        <v>45832.0</v>
      </c>
      <c r="B12192" s="19" t="str">
        <f t="shared" si="1"/>
        <v>Jun</v>
      </c>
      <c r="C12192" s="20" t="s">
        <v>7</v>
      </c>
      <c r="D12192" s="19" t="s">
        <v>106</v>
      </c>
      <c r="E12192" s="19" t="s">
        <v>26</v>
      </c>
      <c r="F12192" s="21">
        <v>10.0</v>
      </c>
      <c r="G12192" s="22">
        <v>301807.0</v>
      </c>
      <c r="H12192" s="15" t="str">
        <f t="shared" si="2"/>
        <v>Very High Range</v>
      </c>
      <c r="I12192" s="22">
        <v>259853.0</v>
      </c>
      <c r="J12192" s="23">
        <f t="shared" si="3"/>
        <v>1.161452821</v>
      </c>
      <c r="K12192" s="24" t="str">
        <f t="shared" si="4"/>
        <v>Over Achived</v>
      </c>
    </row>
    <row r="12193" ht="22.5" customHeight="1">
      <c r="A12193" s="18">
        <v>45832.0</v>
      </c>
      <c r="B12193" s="19" t="str">
        <f t="shared" si="1"/>
        <v>Jun</v>
      </c>
      <c r="C12193" s="20" t="s">
        <v>7</v>
      </c>
      <c r="D12193" s="19" t="s">
        <v>106</v>
      </c>
      <c r="E12193" s="19" t="s">
        <v>23</v>
      </c>
      <c r="F12193" s="21">
        <v>4.0</v>
      </c>
      <c r="G12193" s="22">
        <v>87555.0</v>
      </c>
      <c r="H12193" s="15" t="str">
        <f t="shared" si="2"/>
        <v>High Range</v>
      </c>
      <c r="I12193" s="22">
        <v>62052.0</v>
      </c>
      <c r="J12193" s="23">
        <f t="shared" si="3"/>
        <v>1.410994005</v>
      </c>
      <c r="K12193" s="24" t="str">
        <f t="shared" si="4"/>
        <v>Over Achived</v>
      </c>
    </row>
    <row r="12194" ht="22.5" customHeight="1">
      <c r="A12194" s="18">
        <v>45832.0</v>
      </c>
      <c r="B12194" s="19" t="str">
        <f t="shared" si="1"/>
        <v>Jun</v>
      </c>
      <c r="C12194" s="20" t="s">
        <v>7</v>
      </c>
      <c r="D12194" s="19" t="s">
        <v>106</v>
      </c>
      <c r="E12194" s="19" t="s">
        <v>19</v>
      </c>
      <c r="F12194" s="21">
        <v>4.0</v>
      </c>
      <c r="G12194" s="22">
        <v>93083.0</v>
      </c>
      <c r="H12194" s="15" t="str">
        <f t="shared" si="2"/>
        <v>Very High Range</v>
      </c>
      <c r="I12194" s="22">
        <v>76893.0</v>
      </c>
      <c r="J12194" s="23">
        <f t="shared" si="3"/>
        <v>1.210552326</v>
      </c>
      <c r="K12194" s="24" t="str">
        <f t="shared" si="4"/>
        <v>Over Achived</v>
      </c>
    </row>
    <row r="12195" ht="22.5" customHeight="1">
      <c r="A12195" s="18">
        <v>45832.0</v>
      </c>
      <c r="B12195" s="19" t="str">
        <f t="shared" si="1"/>
        <v>Jun</v>
      </c>
      <c r="C12195" s="20" t="s">
        <v>7</v>
      </c>
      <c r="D12195" s="19" t="s">
        <v>8</v>
      </c>
      <c r="E12195" s="19" t="s">
        <v>23</v>
      </c>
      <c r="F12195" s="21">
        <v>4.0</v>
      </c>
      <c r="G12195" s="22">
        <v>88211.0</v>
      </c>
      <c r="H12195" s="15" t="str">
        <f t="shared" si="2"/>
        <v>High Range</v>
      </c>
      <c r="I12195" s="22">
        <v>68568.0</v>
      </c>
      <c r="J12195" s="23">
        <f t="shared" si="3"/>
        <v>1.28647474</v>
      </c>
      <c r="K12195" s="24" t="str">
        <f t="shared" si="4"/>
        <v>Over Achived</v>
      </c>
    </row>
    <row r="12196" ht="22.5" customHeight="1">
      <c r="A12196" s="18">
        <v>45832.0</v>
      </c>
      <c r="B12196" s="19" t="str">
        <f t="shared" si="1"/>
        <v>Jun</v>
      </c>
      <c r="C12196" s="20" t="s">
        <v>7</v>
      </c>
      <c r="D12196" s="19" t="s">
        <v>8</v>
      </c>
      <c r="E12196" s="19" t="s">
        <v>68</v>
      </c>
      <c r="F12196" s="21">
        <v>3.0</v>
      </c>
      <c r="G12196" s="22">
        <v>78328.0</v>
      </c>
      <c r="H12196" s="15" t="str">
        <f t="shared" si="2"/>
        <v>High Range</v>
      </c>
      <c r="I12196" s="22">
        <v>63272.0</v>
      </c>
      <c r="J12196" s="23">
        <f t="shared" si="3"/>
        <v>1.237956758</v>
      </c>
      <c r="K12196" s="24" t="str">
        <f t="shared" si="4"/>
        <v>Over Achived</v>
      </c>
    </row>
    <row r="12197" ht="22.5" customHeight="1">
      <c r="A12197" s="18">
        <v>45832.0</v>
      </c>
      <c r="B12197" s="19" t="str">
        <f t="shared" si="1"/>
        <v>Jun</v>
      </c>
      <c r="C12197" s="20" t="s">
        <v>7</v>
      </c>
      <c r="D12197" s="19" t="s">
        <v>8</v>
      </c>
      <c r="E12197" s="19" t="s">
        <v>68</v>
      </c>
      <c r="F12197" s="21">
        <v>3.0</v>
      </c>
      <c r="G12197" s="22">
        <v>73117.0</v>
      </c>
      <c r="H12197" s="15" t="str">
        <f t="shared" si="2"/>
        <v>High Range</v>
      </c>
      <c r="I12197" s="22">
        <v>65606.0</v>
      </c>
      <c r="J12197" s="23">
        <f t="shared" si="3"/>
        <v>1.11448648</v>
      </c>
      <c r="K12197" s="24" t="str">
        <f t="shared" si="4"/>
        <v>Over Achived</v>
      </c>
    </row>
    <row r="12198" ht="22.5" customHeight="1">
      <c r="A12198" s="18">
        <v>45832.0</v>
      </c>
      <c r="B12198" s="19" t="str">
        <f t="shared" si="1"/>
        <v>Jun</v>
      </c>
      <c r="C12198" s="20" t="s">
        <v>92</v>
      </c>
      <c r="D12198" s="19" t="s">
        <v>98</v>
      </c>
      <c r="E12198" s="19" t="s">
        <v>63</v>
      </c>
      <c r="F12198" s="21">
        <v>1.0</v>
      </c>
      <c r="G12198" s="22">
        <v>28874.0</v>
      </c>
      <c r="H12198" s="15" t="str">
        <f t="shared" si="2"/>
        <v>Base Range</v>
      </c>
      <c r="I12198" s="22">
        <v>34292.0</v>
      </c>
      <c r="J12198" s="23">
        <f t="shared" si="3"/>
        <v>0.8420039659</v>
      </c>
      <c r="K12198" s="24" t="str">
        <f t="shared" si="4"/>
        <v>Target Not Meet</v>
      </c>
    </row>
    <row r="12199" ht="22.5" customHeight="1">
      <c r="A12199" s="18">
        <v>45832.0</v>
      </c>
      <c r="B12199" s="19" t="str">
        <f t="shared" si="1"/>
        <v>Jun</v>
      </c>
      <c r="C12199" s="20" t="s">
        <v>7</v>
      </c>
      <c r="D12199" s="19" t="s">
        <v>106</v>
      </c>
      <c r="E12199" s="19" t="s">
        <v>38</v>
      </c>
      <c r="F12199" s="21">
        <v>5.0</v>
      </c>
      <c r="G12199" s="22">
        <v>112350.0</v>
      </c>
      <c r="H12199" s="15" t="str">
        <f t="shared" si="2"/>
        <v>Very High Range</v>
      </c>
      <c r="I12199" s="22">
        <v>94625.0</v>
      </c>
      <c r="J12199" s="23">
        <f t="shared" si="3"/>
        <v>1.187318362</v>
      </c>
      <c r="K12199" s="24" t="str">
        <f t="shared" si="4"/>
        <v>Over Achived</v>
      </c>
    </row>
    <row r="12200" ht="22.5" customHeight="1">
      <c r="A12200" s="18">
        <v>45832.0</v>
      </c>
      <c r="B12200" s="19" t="str">
        <f t="shared" si="1"/>
        <v>Jun</v>
      </c>
      <c r="C12200" s="20" t="s">
        <v>7</v>
      </c>
      <c r="D12200" s="19" t="s">
        <v>126</v>
      </c>
      <c r="E12200" s="19" t="s">
        <v>26</v>
      </c>
      <c r="F12200" s="21">
        <v>13.0</v>
      </c>
      <c r="G12200" s="22">
        <v>306729.0</v>
      </c>
      <c r="H12200" s="15" t="str">
        <f t="shared" si="2"/>
        <v>Very High Range</v>
      </c>
      <c r="I12200" s="22">
        <v>288893.0</v>
      </c>
      <c r="J12200" s="23">
        <f t="shared" si="3"/>
        <v>1.061739121</v>
      </c>
      <c r="K12200" s="24" t="str">
        <f t="shared" si="4"/>
        <v>Over Achived</v>
      </c>
    </row>
    <row r="12201" ht="22.5" customHeight="1">
      <c r="A12201" s="18">
        <v>45832.0</v>
      </c>
      <c r="B12201" s="19" t="str">
        <f t="shared" si="1"/>
        <v>Jun</v>
      </c>
      <c r="C12201" s="20" t="s">
        <v>7</v>
      </c>
      <c r="D12201" s="19" t="s">
        <v>8</v>
      </c>
      <c r="E12201" s="19" t="s">
        <v>34</v>
      </c>
      <c r="F12201" s="21">
        <v>6.0</v>
      </c>
      <c r="G12201" s="22">
        <v>173072.0</v>
      </c>
      <c r="H12201" s="15" t="str">
        <f t="shared" si="2"/>
        <v>Very High Range</v>
      </c>
      <c r="I12201" s="22">
        <v>133233.0</v>
      </c>
      <c r="J12201" s="23">
        <f t="shared" si="3"/>
        <v>1.299017511</v>
      </c>
      <c r="K12201" s="24" t="str">
        <f t="shared" si="4"/>
        <v>Over Achived</v>
      </c>
    </row>
    <row r="12202" ht="22.5" customHeight="1">
      <c r="A12202" s="18">
        <v>45832.0</v>
      </c>
      <c r="B12202" s="19" t="str">
        <f t="shared" si="1"/>
        <v>Jun</v>
      </c>
      <c r="C12202" s="20" t="s">
        <v>7</v>
      </c>
      <c r="D12202" s="19" t="s">
        <v>131</v>
      </c>
      <c r="E12202" s="19" t="s">
        <v>26</v>
      </c>
      <c r="F12202" s="21">
        <v>10.0</v>
      </c>
      <c r="G12202" s="22">
        <v>274446.0</v>
      </c>
      <c r="H12202" s="15" t="str">
        <f t="shared" si="2"/>
        <v>Very High Range</v>
      </c>
      <c r="I12202" s="22">
        <v>224818.0</v>
      </c>
      <c r="J12202" s="23">
        <f t="shared" si="3"/>
        <v>1.220747449</v>
      </c>
      <c r="K12202" s="24" t="str">
        <f t="shared" si="4"/>
        <v>Over Achived</v>
      </c>
    </row>
    <row r="12203" ht="22.5" customHeight="1">
      <c r="A12203" s="18">
        <v>45832.0</v>
      </c>
      <c r="B12203" s="19" t="str">
        <f t="shared" si="1"/>
        <v>Jun</v>
      </c>
      <c r="C12203" s="20" t="s">
        <v>92</v>
      </c>
      <c r="D12203" s="19" t="s">
        <v>98</v>
      </c>
      <c r="E12203" s="19" t="s">
        <v>38</v>
      </c>
      <c r="F12203" s="21">
        <v>3.0</v>
      </c>
      <c r="G12203" s="22">
        <v>88188.0</v>
      </c>
      <c r="H12203" s="15" t="str">
        <f t="shared" si="2"/>
        <v>High Range</v>
      </c>
      <c r="I12203" s="22">
        <v>94077.0</v>
      </c>
      <c r="J12203" s="23">
        <f t="shared" si="3"/>
        <v>0.9374023406</v>
      </c>
      <c r="K12203" s="24" t="str">
        <f t="shared" si="4"/>
        <v>Target Not Meet</v>
      </c>
    </row>
    <row r="12204" ht="22.5" customHeight="1">
      <c r="A12204" s="18">
        <v>45832.0</v>
      </c>
      <c r="B12204" s="19" t="str">
        <f t="shared" si="1"/>
        <v>Jun</v>
      </c>
      <c r="C12204" s="20" t="s">
        <v>92</v>
      </c>
      <c r="D12204" s="19" t="s">
        <v>98</v>
      </c>
      <c r="E12204" s="19" t="s">
        <v>9</v>
      </c>
      <c r="F12204" s="21">
        <v>5.0</v>
      </c>
      <c r="G12204" s="22">
        <v>141210.0</v>
      </c>
      <c r="H12204" s="15" t="str">
        <f t="shared" si="2"/>
        <v>Very High Range</v>
      </c>
      <c r="I12204" s="22">
        <v>161648.0</v>
      </c>
      <c r="J12204" s="23">
        <f t="shared" si="3"/>
        <v>0.8735647827</v>
      </c>
      <c r="K12204" s="24" t="str">
        <f t="shared" si="4"/>
        <v>Target Not Meet</v>
      </c>
    </row>
    <row r="12205" ht="22.5" customHeight="1">
      <c r="A12205" s="18">
        <v>45832.0</v>
      </c>
      <c r="B12205" s="19" t="str">
        <f t="shared" si="1"/>
        <v>Jun</v>
      </c>
      <c r="C12205" s="20" t="s">
        <v>92</v>
      </c>
      <c r="D12205" s="19" t="s">
        <v>144</v>
      </c>
      <c r="E12205" s="19" t="s">
        <v>26</v>
      </c>
      <c r="F12205" s="21">
        <v>4.0</v>
      </c>
      <c r="G12205" s="22">
        <v>111426.0</v>
      </c>
      <c r="H12205" s="15" t="str">
        <f t="shared" si="2"/>
        <v>Very High Range</v>
      </c>
      <c r="I12205" s="22">
        <v>81587.0</v>
      </c>
      <c r="J12205" s="23">
        <f t="shared" si="3"/>
        <v>1.365732286</v>
      </c>
      <c r="K12205" s="24" t="str">
        <f t="shared" si="4"/>
        <v>Over Achived</v>
      </c>
    </row>
    <row r="12206" ht="22.5" customHeight="1">
      <c r="A12206" s="18">
        <v>45832.0</v>
      </c>
      <c r="B12206" s="19" t="str">
        <f t="shared" si="1"/>
        <v>Jun</v>
      </c>
      <c r="C12206" s="20" t="s">
        <v>92</v>
      </c>
      <c r="D12206" s="19" t="s">
        <v>144</v>
      </c>
      <c r="E12206" s="19" t="s">
        <v>19</v>
      </c>
      <c r="F12206" s="21">
        <v>3.0</v>
      </c>
      <c r="G12206" s="22">
        <v>84683.0</v>
      </c>
      <c r="H12206" s="15" t="str">
        <f t="shared" si="2"/>
        <v>High Range</v>
      </c>
      <c r="I12206" s="22">
        <v>77096.0</v>
      </c>
      <c r="J12206" s="23">
        <f t="shared" si="3"/>
        <v>1.098409775</v>
      </c>
      <c r="K12206" s="24" t="str">
        <f t="shared" si="4"/>
        <v>Over Achived</v>
      </c>
    </row>
    <row r="12207" ht="22.5" customHeight="1">
      <c r="A12207" s="18">
        <v>45832.0</v>
      </c>
      <c r="B12207" s="19" t="str">
        <f t="shared" si="1"/>
        <v>Jun</v>
      </c>
      <c r="C12207" s="20" t="s">
        <v>7</v>
      </c>
      <c r="D12207" s="19" t="s">
        <v>126</v>
      </c>
      <c r="E12207" s="19" t="s">
        <v>9</v>
      </c>
      <c r="F12207" s="21">
        <v>7.0</v>
      </c>
      <c r="G12207" s="22">
        <v>184220.0</v>
      </c>
      <c r="H12207" s="15" t="str">
        <f t="shared" si="2"/>
        <v>Very High Range</v>
      </c>
      <c r="I12207" s="22">
        <v>140875.0</v>
      </c>
      <c r="J12207" s="23">
        <f t="shared" si="3"/>
        <v>1.307684117</v>
      </c>
      <c r="K12207" s="24" t="str">
        <f t="shared" si="4"/>
        <v>Over Achived</v>
      </c>
    </row>
    <row r="12208" ht="22.5" customHeight="1">
      <c r="A12208" s="18">
        <v>45832.0</v>
      </c>
      <c r="B12208" s="19" t="str">
        <f t="shared" si="1"/>
        <v>Jun</v>
      </c>
      <c r="C12208" s="20" t="s">
        <v>92</v>
      </c>
      <c r="D12208" s="19" t="s">
        <v>144</v>
      </c>
      <c r="E12208" s="19" t="s">
        <v>68</v>
      </c>
      <c r="F12208" s="21">
        <v>3.0</v>
      </c>
      <c r="G12208" s="22">
        <v>57837.0</v>
      </c>
      <c r="H12208" s="15" t="str">
        <f t="shared" si="2"/>
        <v>Medium Range</v>
      </c>
      <c r="I12208" s="22">
        <v>52138.0</v>
      </c>
      <c r="J12208" s="23">
        <f t="shared" si="3"/>
        <v>1.109306072</v>
      </c>
      <c r="K12208" s="24" t="str">
        <f t="shared" si="4"/>
        <v>Over Achived</v>
      </c>
    </row>
    <row r="12209" ht="22.5" customHeight="1">
      <c r="A12209" s="18">
        <v>45832.0</v>
      </c>
      <c r="B12209" s="19" t="str">
        <f t="shared" si="1"/>
        <v>Jun</v>
      </c>
      <c r="C12209" s="20" t="s">
        <v>92</v>
      </c>
      <c r="D12209" s="19" t="s">
        <v>144</v>
      </c>
      <c r="E12209" s="19" t="s">
        <v>34</v>
      </c>
      <c r="F12209" s="21">
        <v>6.0</v>
      </c>
      <c r="G12209" s="22">
        <v>142847.0</v>
      </c>
      <c r="H12209" s="15" t="str">
        <f t="shared" si="2"/>
        <v>Very High Range</v>
      </c>
      <c r="I12209" s="22">
        <v>128258.0</v>
      </c>
      <c r="J12209" s="23">
        <f t="shared" si="3"/>
        <v>1.113747291</v>
      </c>
      <c r="K12209" s="24" t="str">
        <f t="shared" si="4"/>
        <v>Over Achived</v>
      </c>
    </row>
    <row r="12210" ht="22.5" customHeight="1">
      <c r="A12210" s="18">
        <v>45832.0</v>
      </c>
      <c r="B12210" s="19" t="str">
        <f t="shared" si="1"/>
        <v>Jun</v>
      </c>
      <c r="C12210" s="20" t="s">
        <v>92</v>
      </c>
      <c r="D12210" s="19" t="s">
        <v>144</v>
      </c>
      <c r="E12210" s="19" t="s">
        <v>19</v>
      </c>
      <c r="F12210" s="21">
        <v>4.0</v>
      </c>
      <c r="G12210" s="22">
        <v>86106.0</v>
      </c>
      <c r="H12210" s="15" t="str">
        <f t="shared" si="2"/>
        <v>High Range</v>
      </c>
      <c r="I12210" s="22">
        <v>69732.0</v>
      </c>
      <c r="J12210" s="23">
        <f t="shared" si="3"/>
        <v>1.234813285</v>
      </c>
      <c r="K12210" s="24" t="str">
        <f t="shared" si="4"/>
        <v>Over Achived</v>
      </c>
    </row>
    <row r="12211" ht="22.5" customHeight="1">
      <c r="A12211" s="18">
        <v>45832.0</v>
      </c>
      <c r="B12211" s="19" t="str">
        <f t="shared" si="1"/>
        <v>Jun</v>
      </c>
      <c r="C12211" s="20" t="s">
        <v>92</v>
      </c>
      <c r="D12211" s="25" t="s">
        <v>149</v>
      </c>
      <c r="E12211" s="19" t="s">
        <v>34</v>
      </c>
      <c r="F12211" s="21">
        <v>6.0</v>
      </c>
      <c r="G12211" s="22">
        <v>124733.0</v>
      </c>
      <c r="H12211" s="15" t="str">
        <f t="shared" si="2"/>
        <v>Very High Range</v>
      </c>
      <c r="I12211" s="22">
        <v>93565.0</v>
      </c>
      <c r="J12211" s="23">
        <f t="shared" si="3"/>
        <v>1.333116016</v>
      </c>
      <c r="K12211" s="24" t="str">
        <f t="shared" si="4"/>
        <v>Over Achived</v>
      </c>
    </row>
    <row r="12212" ht="22.5" customHeight="1">
      <c r="A12212" s="18">
        <v>45832.0</v>
      </c>
      <c r="B12212" s="19" t="str">
        <f t="shared" si="1"/>
        <v>Jun</v>
      </c>
      <c r="C12212" s="20" t="s">
        <v>92</v>
      </c>
      <c r="D12212" s="19" t="s">
        <v>158</v>
      </c>
      <c r="E12212" s="19" t="s">
        <v>34</v>
      </c>
      <c r="F12212" s="21">
        <v>5.0</v>
      </c>
      <c r="G12212" s="22">
        <v>155979.0</v>
      </c>
      <c r="H12212" s="15" t="str">
        <f t="shared" si="2"/>
        <v>Very High Range</v>
      </c>
      <c r="I12212" s="22">
        <v>134562.0</v>
      </c>
      <c r="J12212" s="23">
        <f t="shared" si="3"/>
        <v>1.159160833</v>
      </c>
      <c r="K12212" s="24" t="str">
        <f t="shared" si="4"/>
        <v>Over Achived</v>
      </c>
    </row>
    <row r="12213" ht="22.5" customHeight="1">
      <c r="A12213" s="18">
        <v>45832.0</v>
      </c>
      <c r="B12213" s="19" t="str">
        <f t="shared" si="1"/>
        <v>Jun</v>
      </c>
      <c r="C12213" s="20" t="s">
        <v>92</v>
      </c>
      <c r="D12213" s="19" t="s">
        <v>158</v>
      </c>
      <c r="E12213" s="19" t="s">
        <v>63</v>
      </c>
      <c r="F12213" s="21">
        <v>6.0</v>
      </c>
      <c r="G12213" s="22">
        <v>165729.0</v>
      </c>
      <c r="H12213" s="15" t="str">
        <f t="shared" si="2"/>
        <v>Very High Range</v>
      </c>
      <c r="I12213" s="22">
        <v>123409.0</v>
      </c>
      <c r="J12213" s="23">
        <f t="shared" si="3"/>
        <v>1.342924746</v>
      </c>
      <c r="K12213" s="24" t="str">
        <f t="shared" si="4"/>
        <v>Over Achived</v>
      </c>
    </row>
    <row r="12214" ht="22.5" customHeight="1">
      <c r="A12214" s="18">
        <v>45832.0</v>
      </c>
      <c r="B12214" s="19" t="str">
        <f t="shared" si="1"/>
        <v>Jun</v>
      </c>
      <c r="C12214" s="20" t="s">
        <v>92</v>
      </c>
      <c r="D12214" s="19" t="s">
        <v>158</v>
      </c>
      <c r="E12214" s="19" t="s">
        <v>9</v>
      </c>
      <c r="F12214" s="21">
        <v>5.0</v>
      </c>
      <c r="G12214" s="22">
        <v>145678.0</v>
      </c>
      <c r="H12214" s="15" t="str">
        <f t="shared" si="2"/>
        <v>Very High Range</v>
      </c>
      <c r="I12214" s="22">
        <v>117070.0</v>
      </c>
      <c r="J12214" s="23">
        <f t="shared" si="3"/>
        <v>1.244366618</v>
      </c>
      <c r="K12214" s="24" t="str">
        <f t="shared" si="4"/>
        <v>Over Achived</v>
      </c>
    </row>
    <row r="12215" ht="22.5" customHeight="1">
      <c r="A12215" s="18">
        <v>45832.0</v>
      </c>
      <c r="B12215" s="19" t="str">
        <f t="shared" si="1"/>
        <v>Jun</v>
      </c>
      <c r="C12215" s="20" t="s">
        <v>92</v>
      </c>
      <c r="D12215" s="19" t="s">
        <v>158</v>
      </c>
      <c r="E12215" s="19" t="s">
        <v>34</v>
      </c>
      <c r="F12215" s="21">
        <v>5.0</v>
      </c>
      <c r="G12215" s="22">
        <v>150172.0</v>
      </c>
      <c r="H12215" s="15" t="str">
        <f t="shared" si="2"/>
        <v>Very High Range</v>
      </c>
      <c r="I12215" s="22">
        <v>136024.0</v>
      </c>
      <c r="J12215" s="23">
        <f t="shared" si="3"/>
        <v>1.104011057</v>
      </c>
      <c r="K12215" s="24" t="str">
        <f t="shared" si="4"/>
        <v>Over Achived</v>
      </c>
    </row>
    <row r="12216" ht="22.5" customHeight="1">
      <c r="A12216" s="18">
        <v>45832.0</v>
      </c>
      <c r="B12216" s="19" t="str">
        <f t="shared" si="1"/>
        <v>Jun</v>
      </c>
      <c r="C12216" s="20" t="s">
        <v>7</v>
      </c>
      <c r="D12216" s="19" t="s">
        <v>131</v>
      </c>
      <c r="E12216" s="19" t="s">
        <v>38</v>
      </c>
      <c r="F12216" s="21">
        <v>5.0</v>
      </c>
      <c r="G12216" s="22">
        <v>127217.0</v>
      </c>
      <c r="H12216" s="15" t="str">
        <f t="shared" si="2"/>
        <v>Very High Range</v>
      </c>
      <c r="I12216" s="22">
        <v>91425.0</v>
      </c>
      <c r="J12216" s="23">
        <f t="shared" si="3"/>
        <v>1.391490293</v>
      </c>
      <c r="K12216" s="24" t="str">
        <f t="shared" si="4"/>
        <v>Over Achived</v>
      </c>
    </row>
    <row r="12217" ht="22.5" customHeight="1">
      <c r="A12217" s="18">
        <v>45832.0</v>
      </c>
      <c r="B12217" s="19" t="str">
        <f t="shared" si="1"/>
        <v>Jun</v>
      </c>
      <c r="C12217" s="20" t="s">
        <v>92</v>
      </c>
      <c r="D12217" s="25" t="s">
        <v>149</v>
      </c>
      <c r="E12217" s="19" t="s">
        <v>63</v>
      </c>
      <c r="F12217" s="21">
        <v>1.0</v>
      </c>
      <c r="G12217" s="22">
        <v>27904.0</v>
      </c>
      <c r="H12217" s="15" t="str">
        <f t="shared" si="2"/>
        <v>Base Range</v>
      </c>
      <c r="I12217" s="22">
        <v>23153.0</v>
      </c>
      <c r="J12217" s="23">
        <f t="shared" si="3"/>
        <v>1.20520019</v>
      </c>
      <c r="K12217" s="24" t="str">
        <f t="shared" si="4"/>
        <v>Over Achived</v>
      </c>
    </row>
    <row r="12218" ht="22.5" customHeight="1">
      <c r="A12218" s="18">
        <v>45833.0</v>
      </c>
      <c r="B12218" s="19" t="str">
        <f t="shared" si="1"/>
        <v>Jun</v>
      </c>
      <c r="C12218" s="20" t="s">
        <v>13</v>
      </c>
      <c r="D12218" s="19" t="s">
        <v>169</v>
      </c>
      <c r="E12218" s="19" t="s">
        <v>26</v>
      </c>
      <c r="F12218" s="21">
        <v>3.0</v>
      </c>
      <c r="G12218" s="22">
        <v>81139.0</v>
      </c>
      <c r="H12218" s="15" t="str">
        <f t="shared" si="2"/>
        <v>High Range</v>
      </c>
      <c r="I12218" s="22">
        <v>89198.0</v>
      </c>
      <c r="J12218" s="23">
        <f t="shared" si="3"/>
        <v>0.9096504406</v>
      </c>
      <c r="K12218" s="24" t="str">
        <f t="shared" si="4"/>
        <v>Target Not Meet</v>
      </c>
    </row>
    <row r="12219" ht="22.5" customHeight="1">
      <c r="A12219" s="18">
        <v>45833.0</v>
      </c>
      <c r="B12219" s="19" t="str">
        <f t="shared" si="1"/>
        <v>Jun</v>
      </c>
      <c r="C12219" s="20" t="s">
        <v>13</v>
      </c>
      <c r="D12219" s="19" t="s">
        <v>169</v>
      </c>
      <c r="E12219" s="19" t="s">
        <v>38</v>
      </c>
      <c r="F12219" s="21">
        <v>3.0</v>
      </c>
      <c r="G12219" s="22">
        <v>70118.0</v>
      </c>
      <c r="H12219" s="15" t="str">
        <f t="shared" si="2"/>
        <v>High Range</v>
      </c>
      <c r="I12219" s="22">
        <v>90825.0</v>
      </c>
      <c r="J12219" s="23">
        <f t="shared" si="3"/>
        <v>0.7720121112</v>
      </c>
      <c r="K12219" s="24" t="str">
        <f t="shared" si="4"/>
        <v>Target Not Meet</v>
      </c>
    </row>
    <row r="12220" ht="22.5" customHeight="1">
      <c r="A12220" s="18">
        <v>45833.0</v>
      </c>
      <c r="B12220" s="19" t="str">
        <f t="shared" si="1"/>
        <v>Jun</v>
      </c>
      <c r="C12220" s="20" t="s">
        <v>13</v>
      </c>
      <c r="D12220" s="19" t="s">
        <v>37</v>
      </c>
      <c r="E12220" s="19" t="s">
        <v>19</v>
      </c>
      <c r="F12220" s="21">
        <v>2.0</v>
      </c>
      <c r="G12220" s="22">
        <v>49031.0</v>
      </c>
      <c r="H12220" s="15" t="str">
        <f t="shared" si="2"/>
        <v>Base Range</v>
      </c>
      <c r="I12220" s="22">
        <v>54165.0</v>
      </c>
      <c r="J12220" s="23">
        <f t="shared" si="3"/>
        <v>0.9052155451</v>
      </c>
      <c r="K12220" s="24" t="str">
        <f t="shared" si="4"/>
        <v>Target Not Meet</v>
      </c>
    </row>
    <row r="12221" ht="22.5" customHeight="1">
      <c r="A12221" s="18">
        <v>45833.0</v>
      </c>
      <c r="B12221" s="19" t="str">
        <f t="shared" si="1"/>
        <v>Jun</v>
      </c>
      <c r="C12221" s="20" t="s">
        <v>13</v>
      </c>
      <c r="D12221" s="19" t="s">
        <v>37</v>
      </c>
      <c r="E12221" s="19" t="s">
        <v>26</v>
      </c>
      <c r="F12221" s="21">
        <v>3.0</v>
      </c>
      <c r="G12221" s="22">
        <v>69197.0</v>
      </c>
      <c r="H12221" s="15" t="str">
        <f t="shared" si="2"/>
        <v>Medium Range</v>
      </c>
      <c r="I12221" s="22">
        <v>73228.0</v>
      </c>
      <c r="J12221" s="23">
        <f t="shared" si="3"/>
        <v>0.9449527503</v>
      </c>
      <c r="K12221" s="24" t="str">
        <f t="shared" si="4"/>
        <v>Target Not Meet</v>
      </c>
    </row>
    <row r="12222" ht="22.5" customHeight="1">
      <c r="A12222" s="18">
        <v>45833.0</v>
      </c>
      <c r="B12222" s="19" t="str">
        <f t="shared" si="1"/>
        <v>Jun</v>
      </c>
      <c r="C12222" s="20" t="s">
        <v>13</v>
      </c>
      <c r="D12222" s="19" t="s">
        <v>37</v>
      </c>
      <c r="E12222" s="19" t="s">
        <v>63</v>
      </c>
      <c r="F12222" s="21">
        <v>4.0</v>
      </c>
      <c r="G12222" s="22">
        <v>81886.0</v>
      </c>
      <c r="H12222" s="15" t="str">
        <f t="shared" si="2"/>
        <v>High Range</v>
      </c>
      <c r="I12222" s="22">
        <v>90129.0</v>
      </c>
      <c r="J12222" s="23">
        <f t="shared" si="3"/>
        <v>0.9085422006</v>
      </c>
      <c r="K12222" s="24" t="str">
        <f t="shared" si="4"/>
        <v>Target Not Meet</v>
      </c>
    </row>
    <row r="12223" ht="22.5" customHeight="1">
      <c r="A12223" s="18">
        <v>45833.0</v>
      </c>
      <c r="B12223" s="19" t="str">
        <f t="shared" si="1"/>
        <v>Jun</v>
      </c>
      <c r="C12223" s="20" t="s">
        <v>13</v>
      </c>
      <c r="D12223" s="19" t="s">
        <v>29</v>
      </c>
      <c r="E12223" s="19" t="s">
        <v>34</v>
      </c>
      <c r="F12223" s="21">
        <v>4.0</v>
      </c>
      <c r="G12223" s="22">
        <v>101333.0</v>
      </c>
      <c r="H12223" s="15" t="str">
        <f t="shared" si="2"/>
        <v>Very High Range</v>
      </c>
      <c r="I12223" s="22">
        <v>122574.0</v>
      </c>
      <c r="J12223" s="23">
        <f t="shared" si="3"/>
        <v>0.8267087637</v>
      </c>
      <c r="K12223" s="24" t="str">
        <f t="shared" si="4"/>
        <v>Target Not Meet</v>
      </c>
    </row>
    <row r="12224" ht="22.5" customHeight="1">
      <c r="A12224" s="18">
        <v>45833.0</v>
      </c>
      <c r="B12224" s="19" t="str">
        <f t="shared" si="1"/>
        <v>Jun</v>
      </c>
      <c r="C12224" s="20" t="s">
        <v>13</v>
      </c>
      <c r="D12224" s="19" t="s">
        <v>14</v>
      </c>
      <c r="E12224" s="19" t="s">
        <v>63</v>
      </c>
      <c r="F12224" s="21">
        <v>1.0</v>
      </c>
      <c r="G12224" s="22">
        <v>20457.0</v>
      </c>
      <c r="H12224" s="15" t="str">
        <f t="shared" si="2"/>
        <v>Base Range</v>
      </c>
      <c r="I12224" s="22">
        <v>19008.0</v>
      </c>
      <c r="J12224" s="23">
        <f t="shared" si="3"/>
        <v>1.076231061</v>
      </c>
      <c r="K12224" s="24" t="str">
        <f t="shared" si="4"/>
        <v>Over Achived</v>
      </c>
    </row>
    <row r="12225" ht="22.5" customHeight="1">
      <c r="A12225" s="18">
        <v>45833.0</v>
      </c>
      <c r="B12225" s="19" t="str">
        <f t="shared" si="1"/>
        <v>Jun</v>
      </c>
      <c r="C12225" s="20" t="s">
        <v>13</v>
      </c>
      <c r="D12225" s="19" t="s">
        <v>18</v>
      </c>
      <c r="E12225" s="19" t="s">
        <v>38</v>
      </c>
      <c r="F12225" s="21">
        <v>3.0</v>
      </c>
      <c r="G12225" s="22">
        <v>67478.0</v>
      </c>
      <c r="H12225" s="15" t="str">
        <f t="shared" si="2"/>
        <v>Medium Range</v>
      </c>
      <c r="I12225" s="22">
        <v>51042.0</v>
      </c>
      <c r="J12225" s="23">
        <f t="shared" si="3"/>
        <v>1.322009326</v>
      </c>
      <c r="K12225" s="24" t="str">
        <f t="shared" si="4"/>
        <v>Over Achived</v>
      </c>
    </row>
    <row r="12226" ht="22.5" customHeight="1">
      <c r="A12226" s="18">
        <v>45833.0</v>
      </c>
      <c r="B12226" s="19" t="str">
        <f t="shared" si="1"/>
        <v>Jun</v>
      </c>
      <c r="C12226" s="20" t="s">
        <v>13</v>
      </c>
      <c r="D12226" s="19" t="s">
        <v>18</v>
      </c>
      <c r="E12226" s="19" t="s">
        <v>9</v>
      </c>
      <c r="F12226" s="21">
        <v>4.0</v>
      </c>
      <c r="G12226" s="22">
        <v>99151.0</v>
      </c>
      <c r="H12226" s="15" t="str">
        <f t="shared" si="2"/>
        <v>Very High Range</v>
      </c>
      <c r="I12226" s="22">
        <v>89040.0</v>
      </c>
      <c r="J12226" s="23">
        <f t="shared" si="3"/>
        <v>1.113555705</v>
      </c>
      <c r="K12226" s="24" t="str">
        <f t="shared" si="4"/>
        <v>Over Achived</v>
      </c>
    </row>
    <row r="12227" ht="22.5" customHeight="1">
      <c r="A12227" s="18">
        <v>45833.0</v>
      </c>
      <c r="B12227" s="19" t="str">
        <f t="shared" si="1"/>
        <v>Jun</v>
      </c>
      <c r="C12227" s="20" t="s">
        <v>13</v>
      </c>
      <c r="D12227" s="19" t="s">
        <v>18</v>
      </c>
      <c r="E12227" s="19" t="s">
        <v>34</v>
      </c>
      <c r="F12227" s="21">
        <v>4.0</v>
      </c>
      <c r="G12227" s="22">
        <v>89313.0</v>
      </c>
      <c r="H12227" s="15" t="str">
        <f t="shared" si="2"/>
        <v>High Range</v>
      </c>
      <c r="I12227" s="22">
        <v>62541.0</v>
      </c>
      <c r="J12227" s="23">
        <f t="shared" si="3"/>
        <v>1.428071185</v>
      </c>
      <c r="K12227" s="24" t="str">
        <f t="shared" si="4"/>
        <v>Over Achived</v>
      </c>
    </row>
    <row r="12228" ht="22.5" customHeight="1">
      <c r="A12228" s="18">
        <v>45833.0</v>
      </c>
      <c r="B12228" s="19" t="str">
        <f t="shared" si="1"/>
        <v>Jun</v>
      </c>
      <c r="C12228" s="20" t="s">
        <v>13</v>
      </c>
      <c r="D12228" s="19" t="s">
        <v>14</v>
      </c>
      <c r="E12228" s="19" t="s">
        <v>68</v>
      </c>
      <c r="F12228" s="21">
        <v>2.0</v>
      </c>
      <c r="G12228" s="22">
        <v>41887.0</v>
      </c>
      <c r="H12228" s="15" t="str">
        <f t="shared" si="2"/>
        <v>Base Range</v>
      </c>
      <c r="I12228" s="22">
        <v>31732.0</v>
      </c>
      <c r="J12228" s="23">
        <f t="shared" si="3"/>
        <v>1.320023951</v>
      </c>
      <c r="K12228" s="24" t="str">
        <f t="shared" si="4"/>
        <v>Over Achived</v>
      </c>
    </row>
    <row r="12229" ht="22.5" customHeight="1">
      <c r="A12229" s="18">
        <v>45833.0</v>
      </c>
      <c r="B12229" s="19" t="str">
        <f t="shared" si="1"/>
        <v>Jun</v>
      </c>
      <c r="C12229" s="20" t="s">
        <v>13</v>
      </c>
      <c r="D12229" s="19" t="s">
        <v>14</v>
      </c>
      <c r="E12229" s="19" t="s">
        <v>38</v>
      </c>
      <c r="F12229" s="21">
        <v>3.0</v>
      </c>
      <c r="G12229" s="22">
        <v>59866.0</v>
      </c>
      <c r="H12229" s="15" t="str">
        <f t="shared" si="2"/>
        <v>Medium Range</v>
      </c>
      <c r="I12229" s="22">
        <v>42793.0</v>
      </c>
      <c r="J12229" s="23">
        <f t="shared" si="3"/>
        <v>1.398967121</v>
      </c>
      <c r="K12229" s="24" t="str">
        <f t="shared" si="4"/>
        <v>Over Achived</v>
      </c>
    </row>
    <row r="12230" ht="22.5" customHeight="1">
      <c r="A12230" s="18">
        <v>45833.0</v>
      </c>
      <c r="B12230" s="19" t="str">
        <f t="shared" si="1"/>
        <v>Jun</v>
      </c>
      <c r="C12230" s="20" t="s">
        <v>13</v>
      </c>
      <c r="D12230" s="19" t="s">
        <v>169</v>
      </c>
      <c r="E12230" s="19" t="s">
        <v>19</v>
      </c>
      <c r="F12230" s="21">
        <v>2.0</v>
      </c>
      <c r="G12230" s="22">
        <v>63161.0</v>
      </c>
      <c r="H12230" s="15" t="str">
        <f t="shared" si="2"/>
        <v>Medium Range</v>
      </c>
      <c r="I12230" s="22">
        <v>66730.0</v>
      </c>
      <c r="J12230" s="23">
        <f t="shared" si="3"/>
        <v>0.94651581</v>
      </c>
      <c r="K12230" s="24" t="str">
        <f t="shared" si="4"/>
        <v>Target Not Meet</v>
      </c>
    </row>
    <row r="12231" ht="22.5" customHeight="1">
      <c r="A12231" s="18">
        <v>45833.0</v>
      </c>
      <c r="B12231" s="19" t="str">
        <f t="shared" si="1"/>
        <v>Jun</v>
      </c>
      <c r="C12231" s="20" t="s">
        <v>13</v>
      </c>
      <c r="D12231" s="19" t="s">
        <v>29</v>
      </c>
      <c r="E12231" s="19" t="s">
        <v>63</v>
      </c>
      <c r="F12231" s="21">
        <v>1.0</v>
      </c>
      <c r="G12231" s="22">
        <v>20724.0</v>
      </c>
      <c r="H12231" s="15" t="str">
        <f t="shared" si="2"/>
        <v>Base Range</v>
      </c>
      <c r="I12231" s="22">
        <v>26101.0</v>
      </c>
      <c r="J12231" s="23">
        <f t="shared" si="3"/>
        <v>0.7939925673</v>
      </c>
      <c r="K12231" s="24" t="str">
        <f t="shared" si="4"/>
        <v>Target Not Meet</v>
      </c>
    </row>
    <row r="12232" ht="22.5" customHeight="1">
      <c r="A12232" s="18">
        <v>45833.0</v>
      </c>
      <c r="B12232" s="19" t="str">
        <f t="shared" si="1"/>
        <v>Jun</v>
      </c>
      <c r="C12232" s="20" t="s">
        <v>13</v>
      </c>
      <c r="D12232" s="19" t="s">
        <v>169</v>
      </c>
      <c r="E12232" s="19" t="s">
        <v>26</v>
      </c>
      <c r="F12232" s="21">
        <v>3.0</v>
      </c>
      <c r="G12232" s="22">
        <v>66471.0</v>
      </c>
      <c r="H12232" s="15" t="str">
        <f t="shared" si="2"/>
        <v>Medium Range</v>
      </c>
      <c r="I12232" s="22">
        <v>73390.0</v>
      </c>
      <c r="J12232" s="23">
        <f t="shared" si="3"/>
        <v>0.9057228505</v>
      </c>
      <c r="K12232" s="24" t="str">
        <f t="shared" si="4"/>
        <v>Target Not Meet</v>
      </c>
    </row>
    <row r="12233" ht="22.5" customHeight="1">
      <c r="A12233" s="18">
        <v>45833.0</v>
      </c>
      <c r="B12233" s="19" t="str">
        <f t="shared" si="1"/>
        <v>Jun</v>
      </c>
      <c r="C12233" s="20" t="s">
        <v>57</v>
      </c>
      <c r="D12233" s="19" t="s">
        <v>71</v>
      </c>
      <c r="E12233" s="19" t="s">
        <v>23</v>
      </c>
      <c r="F12233" s="21">
        <v>1.0</v>
      </c>
      <c r="G12233" s="22">
        <v>41090.0</v>
      </c>
      <c r="H12233" s="15" t="str">
        <f t="shared" si="2"/>
        <v>Base Range</v>
      </c>
      <c r="I12233" s="22">
        <v>49849.0</v>
      </c>
      <c r="J12233" s="23">
        <f t="shared" si="3"/>
        <v>0.8242893538</v>
      </c>
      <c r="K12233" s="24" t="str">
        <f t="shared" si="4"/>
        <v>Target Not Meet</v>
      </c>
    </row>
    <row r="12234" ht="22.5" customHeight="1">
      <c r="A12234" s="18">
        <v>45833.0</v>
      </c>
      <c r="B12234" s="19" t="str">
        <f t="shared" si="1"/>
        <v>Jun</v>
      </c>
      <c r="C12234" s="20" t="s">
        <v>57</v>
      </c>
      <c r="D12234" s="19" t="s">
        <v>85</v>
      </c>
      <c r="E12234" s="19" t="s">
        <v>63</v>
      </c>
      <c r="F12234" s="21">
        <v>1.0</v>
      </c>
      <c r="G12234" s="22">
        <v>26291.0</v>
      </c>
      <c r="H12234" s="15" t="str">
        <f t="shared" si="2"/>
        <v>Base Range</v>
      </c>
      <c r="I12234" s="22">
        <v>29480.0</v>
      </c>
      <c r="J12234" s="23">
        <f t="shared" si="3"/>
        <v>0.8918249661</v>
      </c>
      <c r="K12234" s="24" t="str">
        <f t="shared" si="4"/>
        <v>Target Not Meet</v>
      </c>
    </row>
    <row r="12235" ht="22.5" customHeight="1">
      <c r="A12235" s="18">
        <v>45833.0</v>
      </c>
      <c r="B12235" s="19" t="str">
        <f t="shared" si="1"/>
        <v>Jun</v>
      </c>
      <c r="C12235" s="20" t="s">
        <v>57</v>
      </c>
      <c r="D12235" s="19" t="s">
        <v>58</v>
      </c>
      <c r="E12235" s="19" t="s">
        <v>23</v>
      </c>
      <c r="F12235" s="21">
        <v>1.0</v>
      </c>
      <c r="G12235" s="22">
        <v>41346.0</v>
      </c>
      <c r="H12235" s="15" t="str">
        <f t="shared" si="2"/>
        <v>Base Range</v>
      </c>
      <c r="I12235" s="22">
        <v>33450.0</v>
      </c>
      <c r="J12235" s="23">
        <f t="shared" si="3"/>
        <v>1.236053812</v>
      </c>
      <c r="K12235" s="24" t="str">
        <f t="shared" si="4"/>
        <v>Over Achived</v>
      </c>
    </row>
    <row r="12236" ht="22.5" customHeight="1">
      <c r="A12236" s="18">
        <v>45833.0</v>
      </c>
      <c r="B12236" s="19" t="str">
        <f t="shared" si="1"/>
        <v>Jun</v>
      </c>
      <c r="C12236" s="20" t="s">
        <v>57</v>
      </c>
      <c r="D12236" s="19" t="s">
        <v>58</v>
      </c>
      <c r="E12236" s="19" t="s">
        <v>26</v>
      </c>
      <c r="F12236" s="21">
        <v>2.0</v>
      </c>
      <c r="G12236" s="22">
        <v>48979.0</v>
      </c>
      <c r="H12236" s="15" t="str">
        <f t="shared" si="2"/>
        <v>Base Range</v>
      </c>
      <c r="I12236" s="22">
        <v>39386.0</v>
      </c>
      <c r="J12236" s="23">
        <f t="shared" si="3"/>
        <v>1.243563703</v>
      </c>
      <c r="K12236" s="24" t="str">
        <f t="shared" si="4"/>
        <v>Over Achived</v>
      </c>
    </row>
    <row r="12237" ht="22.5" customHeight="1">
      <c r="A12237" s="18">
        <v>45833.0</v>
      </c>
      <c r="B12237" s="19" t="str">
        <f t="shared" si="1"/>
        <v>Jun</v>
      </c>
      <c r="C12237" s="20" t="s">
        <v>57</v>
      </c>
      <c r="D12237" s="25" t="s">
        <v>62</v>
      </c>
      <c r="E12237" s="19" t="s">
        <v>38</v>
      </c>
      <c r="F12237" s="21">
        <v>2.0</v>
      </c>
      <c r="G12237" s="22">
        <v>42253.0</v>
      </c>
      <c r="H12237" s="15" t="str">
        <f t="shared" si="2"/>
        <v>Base Range</v>
      </c>
      <c r="I12237" s="22">
        <v>37816.0</v>
      </c>
      <c r="J12237" s="23">
        <f t="shared" si="3"/>
        <v>1.117331288</v>
      </c>
      <c r="K12237" s="24" t="str">
        <f t="shared" si="4"/>
        <v>Over Achived</v>
      </c>
    </row>
    <row r="12238" ht="22.5" customHeight="1">
      <c r="A12238" s="18">
        <v>45833.0</v>
      </c>
      <c r="B12238" s="19" t="str">
        <f t="shared" si="1"/>
        <v>Jun</v>
      </c>
      <c r="C12238" s="20" t="s">
        <v>57</v>
      </c>
      <c r="D12238" s="25" t="s">
        <v>62</v>
      </c>
      <c r="E12238" s="19" t="s">
        <v>9</v>
      </c>
      <c r="F12238" s="21">
        <v>3.0</v>
      </c>
      <c r="G12238" s="22">
        <v>68708.0</v>
      </c>
      <c r="H12238" s="15" t="str">
        <f t="shared" si="2"/>
        <v>Medium Range</v>
      </c>
      <c r="I12238" s="22">
        <v>52194.0</v>
      </c>
      <c r="J12238" s="23">
        <f t="shared" si="3"/>
        <v>1.316396521</v>
      </c>
      <c r="K12238" s="24" t="str">
        <f t="shared" si="4"/>
        <v>Over Achived</v>
      </c>
    </row>
    <row r="12239" ht="22.5" customHeight="1">
      <c r="A12239" s="18">
        <v>45833.0</v>
      </c>
      <c r="B12239" s="19" t="str">
        <f t="shared" si="1"/>
        <v>Jun</v>
      </c>
      <c r="C12239" s="20" t="s">
        <v>57</v>
      </c>
      <c r="D12239" s="19" t="s">
        <v>71</v>
      </c>
      <c r="E12239" s="19" t="s">
        <v>9</v>
      </c>
      <c r="F12239" s="21">
        <v>3.0</v>
      </c>
      <c r="G12239" s="22">
        <v>66594.0</v>
      </c>
      <c r="H12239" s="15" t="str">
        <f t="shared" si="2"/>
        <v>Medium Range</v>
      </c>
      <c r="I12239" s="22">
        <v>86034.0</v>
      </c>
      <c r="J12239" s="23">
        <f t="shared" si="3"/>
        <v>0.7740428203</v>
      </c>
      <c r="K12239" s="24" t="str">
        <f t="shared" si="4"/>
        <v>Target Not Meet</v>
      </c>
    </row>
    <row r="12240" ht="22.5" customHeight="1">
      <c r="A12240" s="18">
        <v>45833.0</v>
      </c>
      <c r="B12240" s="19" t="str">
        <f t="shared" si="1"/>
        <v>Jun</v>
      </c>
      <c r="C12240" s="20" t="s">
        <v>57</v>
      </c>
      <c r="D12240" s="19" t="s">
        <v>71</v>
      </c>
      <c r="E12240" s="19" t="s">
        <v>63</v>
      </c>
      <c r="F12240" s="21">
        <v>1.0</v>
      </c>
      <c r="G12240" s="22">
        <v>27270.0</v>
      </c>
      <c r="H12240" s="15" t="str">
        <f t="shared" si="2"/>
        <v>Base Range</v>
      </c>
      <c r="I12240" s="22">
        <v>34602.0</v>
      </c>
      <c r="J12240" s="23">
        <f t="shared" si="3"/>
        <v>0.7881047338</v>
      </c>
      <c r="K12240" s="24" t="str">
        <f t="shared" si="4"/>
        <v>Target Not Meet</v>
      </c>
    </row>
    <row r="12241" ht="22.5" customHeight="1">
      <c r="A12241" s="18">
        <v>45833.0</v>
      </c>
      <c r="B12241" s="19" t="str">
        <f t="shared" si="1"/>
        <v>Jun</v>
      </c>
      <c r="C12241" s="20" t="s">
        <v>57</v>
      </c>
      <c r="D12241" s="19" t="s">
        <v>71</v>
      </c>
      <c r="E12241" s="19" t="s">
        <v>68</v>
      </c>
      <c r="F12241" s="21">
        <v>2.0</v>
      </c>
      <c r="G12241" s="22">
        <v>32111.0</v>
      </c>
      <c r="H12241" s="15" t="str">
        <f t="shared" si="2"/>
        <v>Base Range</v>
      </c>
      <c r="I12241" s="22">
        <v>35931.0</v>
      </c>
      <c r="J12241" s="23">
        <f t="shared" si="3"/>
        <v>0.8936851187</v>
      </c>
      <c r="K12241" s="24" t="str">
        <f t="shared" si="4"/>
        <v>Target Not Meet</v>
      </c>
    </row>
    <row r="12242" ht="22.5" customHeight="1">
      <c r="A12242" s="18">
        <v>45833.0</v>
      </c>
      <c r="B12242" s="19" t="str">
        <f t="shared" si="1"/>
        <v>Jun</v>
      </c>
      <c r="C12242" s="20" t="s">
        <v>57</v>
      </c>
      <c r="D12242" s="19" t="s">
        <v>80</v>
      </c>
      <c r="E12242" s="19" t="s">
        <v>38</v>
      </c>
      <c r="F12242" s="21">
        <v>2.0</v>
      </c>
      <c r="G12242" s="22">
        <v>45576.0</v>
      </c>
      <c r="H12242" s="15" t="str">
        <f t="shared" si="2"/>
        <v>Base Range</v>
      </c>
      <c r="I12242" s="22">
        <v>55826.0</v>
      </c>
      <c r="J12242" s="23">
        <f t="shared" si="3"/>
        <v>0.816393795</v>
      </c>
      <c r="K12242" s="24" t="str">
        <f t="shared" si="4"/>
        <v>Target Not Meet</v>
      </c>
    </row>
    <row r="12243" ht="22.5" customHeight="1">
      <c r="A12243" s="18">
        <v>45833.0</v>
      </c>
      <c r="B12243" s="19" t="str">
        <f t="shared" si="1"/>
        <v>Jun</v>
      </c>
      <c r="C12243" s="20" t="s">
        <v>57</v>
      </c>
      <c r="D12243" s="19" t="s">
        <v>80</v>
      </c>
      <c r="E12243" s="19" t="s">
        <v>9</v>
      </c>
      <c r="F12243" s="21">
        <v>3.0</v>
      </c>
      <c r="G12243" s="22">
        <v>80239.0</v>
      </c>
      <c r="H12243" s="15" t="str">
        <f t="shared" si="2"/>
        <v>High Range</v>
      </c>
      <c r="I12243" s="22">
        <v>85934.0</v>
      </c>
      <c r="J12243" s="23">
        <f t="shared" si="3"/>
        <v>0.93372821</v>
      </c>
      <c r="K12243" s="24" t="str">
        <f t="shared" si="4"/>
        <v>Target Not Meet</v>
      </c>
    </row>
    <row r="12244" ht="22.5" customHeight="1">
      <c r="A12244" s="18">
        <v>45833.0</v>
      </c>
      <c r="B12244" s="19" t="str">
        <f t="shared" si="1"/>
        <v>Jun</v>
      </c>
      <c r="C12244" s="20" t="s">
        <v>57</v>
      </c>
      <c r="D12244" s="19" t="s">
        <v>80</v>
      </c>
      <c r="E12244" s="19" t="s">
        <v>9</v>
      </c>
      <c r="F12244" s="21">
        <v>3.0</v>
      </c>
      <c r="G12244" s="22">
        <v>79504.0</v>
      </c>
      <c r="H12244" s="15" t="str">
        <f t="shared" si="2"/>
        <v>High Range</v>
      </c>
      <c r="I12244" s="22">
        <v>90785.0</v>
      </c>
      <c r="J12244" s="23">
        <f t="shared" si="3"/>
        <v>0.8757393843</v>
      </c>
      <c r="K12244" s="24" t="str">
        <f t="shared" si="4"/>
        <v>Target Not Meet</v>
      </c>
    </row>
    <row r="12245" ht="22.5" customHeight="1">
      <c r="A12245" s="18">
        <v>45833.0</v>
      </c>
      <c r="B12245" s="19" t="str">
        <f t="shared" si="1"/>
        <v>Jun</v>
      </c>
      <c r="C12245" s="20" t="s">
        <v>57</v>
      </c>
      <c r="D12245" s="19" t="s">
        <v>80</v>
      </c>
      <c r="E12245" s="19" t="s">
        <v>68</v>
      </c>
      <c r="F12245" s="21">
        <v>1.0</v>
      </c>
      <c r="G12245" s="22">
        <v>35130.0</v>
      </c>
      <c r="H12245" s="15" t="str">
        <f t="shared" si="2"/>
        <v>Base Range</v>
      </c>
      <c r="I12245" s="22">
        <v>37450.0</v>
      </c>
      <c r="J12245" s="23">
        <f t="shared" si="3"/>
        <v>0.9380507343</v>
      </c>
      <c r="K12245" s="24" t="str">
        <f t="shared" si="4"/>
        <v>Target Not Meet</v>
      </c>
    </row>
    <row r="12246" ht="22.5" customHeight="1">
      <c r="A12246" s="18">
        <v>45833.0</v>
      </c>
      <c r="B12246" s="19" t="str">
        <f t="shared" si="1"/>
        <v>Jun</v>
      </c>
      <c r="C12246" s="20" t="s">
        <v>57</v>
      </c>
      <c r="D12246" s="19" t="s">
        <v>85</v>
      </c>
      <c r="E12246" s="19" t="s">
        <v>19</v>
      </c>
      <c r="F12246" s="21">
        <v>2.0</v>
      </c>
      <c r="G12246" s="22">
        <v>45287.0</v>
      </c>
      <c r="H12246" s="15" t="str">
        <f t="shared" si="2"/>
        <v>Base Range</v>
      </c>
      <c r="I12246" s="22">
        <v>56782.0</v>
      </c>
      <c r="J12246" s="23">
        <f t="shared" si="3"/>
        <v>0.7975590856</v>
      </c>
      <c r="K12246" s="24" t="str">
        <f t="shared" si="4"/>
        <v>Target Not Meet</v>
      </c>
    </row>
    <row r="12247" ht="22.5" customHeight="1">
      <c r="A12247" s="18">
        <v>45833.0</v>
      </c>
      <c r="B12247" s="19" t="str">
        <f t="shared" si="1"/>
        <v>Jun</v>
      </c>
      <c r="C12247" s="20" t="s">
        <v>92</v>
      </c>
      <c r="D12247" s="19" t="s">
        <v>93</v>
      </c>
      <c r="E12247" s="19" t="s">
        <v>23</v>
      </c>
      <c r="F12247" s="21">
        <v>3.0</v>
      </c>
      <c r="G12247" s="22">
        <v>65496.0</v>
      </c>
      <c r="H12247" s="15" t="str">
        <f t="shared" si="2"/>
        <v>Medium Range</v>
      </c>
      <c r="I12247" s="22">
        <v>83727.0</v>
      </c>
      <c r="J12247" s="23">
        <f t="shared" si="3"/>
        <v>0.7822566197</v>
      </c>
      <c r="K12247" s="24" t="str">
        <f t="shared" si="4"/>
        <v>Target Not Meet</v>
      </c>
    </row>
    <row r="12248" ht="22.5" customHeight="1">
      <c r="A12248" s="18">
        <v>45833.0</v>
      </c>
      <c r="B12248" s="19" t="str">
        <f t="shared" si="1"/>
        <v>Jun</v>
      </c>
      <c r="C12248" s="20" t="s">
        <v>57</v>
      </c>
      <c r="D12248" s="19" t="s">
        <v>58</v>
      </c>
      <c r="E12248" s="19" t="s">
        <v>38</v>
      </c>
      <c r="F12248" s="21">
        <v>2.0</v>
      </c>
      <c r="G12248" s="22">
        <v>54808.0</v>
      </c>
      <c r="H12248" s="15" t="str">
        <f t="shared" si="2"/>
        <v>Medium Range</v>
      </c>
      <c r="I12248" s="22">
        <v>46944.0</v>
      </c>
      <c r="J12248" s="23">
        <f t="shared" si="3"/>
        <v>1.167518746</v>
      </c>
      <c r="K12248" s="24" t="str">
        <f t="shared" si="4"/>
        <v>Over Achived</v>
      </c>
    </row>
    <row r="12249" ht="22.5" customHeight="1">
      <c r="A12249" s="18">
        <v>45833.0</v>
      </c>
      <c r="B12249" s="19" t="str">
        <f t="shared" si="1"/>
        <v>Jun</v>
      </c>
      <c r="C12249" s="20" t="s">
        <v>92</v>
      </c>
      <c r="D12249" s="19" t="s">
        <v>93</v>
      </c>
      <c r="E12249" s="19" t="s">
        <v>23</v>
      </c>
      <c r="F12249" s="21">
        <v>3.0</v>
      </c>
      <c r="G12249" s="22">
        <v>60028.0</v>
      </c>
      <c r="H12249" s="15" t="str">
        <f t="shared" si="2"/>
        <v>Medium Range</v>
      </c>
      <c r="I12249" s="22">
        <v>69485.0</v>
      </c>
      <c r="J12249" s="23">
        <f t="shared" si="3"/>
        <v>0.8638986832</v>
      </c>
      <c r="K12249" s="24" t="str">
        <f t="shared" si="4"/>
        <v>Target Not Meet</v>
      </c>
    </row>
    <row r="12250" ht="22.5" customHeight="1">
      <c r="A12250" s="18">
        <v>45833.0</v>
      </c>
      <c r="B12250" s="19" t="str">
        <f t="shared" si="1"/>
        <v>Jun</v>
      </c>
      <c r="C12250" s="20" t="s">
        <v>7</v>
      </c>
      <c r="D12250" s="19" t="s">
        <v>126</v>
      </c>
      <c r="E12250" s="19" t="s">
        <v>19</v>
      </c>
      <c r="F12250" s="21">
        <v>4.0</v>
      </c>
      <c r="G12250" s="22">
        <v>105171.0</v>
      </c>
      <c r="H12250" s="15" t="str">
        <f t="shared" si="2"/>
        <v>Very High Range</v>
      </c>
      <c r="I12250" s="22">
        <v>79876.0</v>
      </c>
      <c r="J12250" s="23">
        <f t="shared" si="3"/>
        <v>1.316678351</v>
      </c>
      <c r="K12250" s="24" t="str">
        <f t="shared" si="4"/>
        <v>Over Achived</v>
      </c>
    </row>
    <row r="12251" ht="22.5" customHeight="1">
      <c r="A12251" s="18">
        <v>45833.0</v>
      </c>
      <c r="B12251" s="19" t="str">
        <f t="shared" si="1"/>
        <v>Jun</v>
      </c>
      <c r="C12251" s="20" t="s">
        <v>92</v>
      </c>
      <c r="D12251" s="19" t="s">
        <v>93</v>
      </c>
      <c r="E12251" s="19" t="s">
        <v>19</v>
      </c>
      <c r="F12251" s="21">
        <v>3.0</v>
      </c>
      <c r="G12251" s="22">
        <v>83291.0</v>
      </c>
      <c r="H12251" s="15" t="str">
        <f t="shared" si="2"/>
        <v>High Range</v>
      </c>
      <c r="I12251" s="22">
        <v>92412.0</v>
      </c>
      <c r="J12251" s="23">
        <f t="shared" si="3"/>
        <v>0.9013006969</v>
      </c>
      <c r="K12251" s="24" t="str">
        <f t="shared" si="4"/>
        <v>Target Not Meet</v>
      </c>
    </row>
    <row r="12252" ht="22.5" customHeight="1">
      <c r="A12252" s="18">
        <v>45833.0</v>
      </c>
      <c r="B12252" s="19" t="str">
        <f t="shared" si="1"/>
        <v>Jun</v>
      </c>
      <c r="C12252" s="20" t="s">
        <v>92</v>
      </c>
      <c r="D12252" s="19" t="s">
        <v>93</v>
      </c>
      <c r="E12252" s="19" t="s">
        <v>19</v>
      </c>
      <c r="F12252" s="21">
        <v>3.0</v>
      </c>
      <c r="G12252" s="22">
        <v>78967.0</v>
      </c>
      <c r="H12252" s="15" t="str">
        <f t="shared" si="2"/>
        <v>High Range</v>
      </c>
      <c r="I12252" s="22">
        <v>89571.0</v>
      </c>
      <c r="J12252" s="23">
        <f t="shared" si="3"/>
        <v>0.8816134686</v>
      </c>
      <c r="K12252" s="24" t="str">
        <f t="shared" si="4"/>
        <v>Target Not Meet</v>
      </c>
    </row>
    <row r="12253" ht="22.5" customHeight="1">
      <c r="A12253" s="18">
        <v>45833.0</v>
      </c>
      <c r="B12253" s="19" t="str">
        <f t="shared" si="1"/>
        <v>Jun</v>
      </c>
      <c r="C12253" s="20" t="s">
        <v>7</v>
      </c>
      <c r="D12253" s="19" t="s">
        <v>8</v>
      </c>
      <c r="E12253" s="19" t="s">
        <v>63</v>
      </c>
      <c r="F12253" s="21">
        <v>3.0</v>
      </c>
      <c r="G12253" s="22">
        <v>66861.0</v>
      </c>
      <c r="H12253" s="15" t="str">
        <f t="shared" si="2"/>
        <v>Medium Range</v>
      </c>
      <c r="I12253" s="22">
        <v>60232.0</v>
      </c>
      <c r="J12253" s="23">
        <f t="shared" si="3"/>
        <v>1.110057777</v>
      </c>
      <c r="K12253" s="24" t="str">
        <f t="shared" si="4"/>
        <v>Over Achived</v>
      </c>
    </row>
    <row r="12254" ht="22.5" customHeight="1">
      <c r="A12254" s="18">
        <v>45833.0</v>
      </c>
      <c r="B12254" s="19" t="str">
        <f t="shared" si="1"/>
        <v>Jun</v>
      </c>
      <c r="C12254" s="20" t="s">
        <v>7</v>
      </c>
      <c r="D12254" s="19" t="s">
        <v>8</v>
      </c>
      <c r="E12254" s="19" t="s">
        <v>34</v>
      </c>
      <c r="F12254" s="21">
        <v>8.0</v>
      </c>
      <c r="G12254" s="22">
        <v>146142.0</v>
      </c>
      <c r="H12254" s="15" t="str">
        <f t="shared" si="2"/>
        <v>Very High Range</v>
      </c>
      <c r="I12254" s="22">
        <v>131889.0</v>
      </c>
      <c r="J12254" s="23">
        <f t="shared" si="3"/>
        <v>1.108068148</v>
      </c>
      <c r="K12254" s="24" t="str">
        <f t="shared" si="4"/>
        <v>Over Achived</v>
      </c>
    </row>
    <row r="12255" ht="22.5" customHeight="1">
      <c r="A12255" s="18">
        <v>45833.0</v>
      </c>
      <c r="B12255" s="19" t="str">
        <f t="shared" si="1"/>
        <v>Jun</v>
      </c>
      <c r="C12255" s="20" t="s">
        <v>7</v>
      </c>
      <c r="D12255" s="19" t="s">
        <v>8</v>
      </c>
      <c r="E12255" s="19" t="s">
        <v>19</v>
      </c>
      <c r="F12255" s="21">
        <v>4.0</v>
      </c>
      <c r="G12255" s="22">
        <v>89234.0</v>
      </c>
      <c r="H12255" s="15" t="str">
        <f t="shared" si="2"/>
        <v>High Range</v>
      </c>
      <c r="I12255" s="22">
        <v>76127.0</v>
      </c>
      <c r="J12255" s="23">
        <f t="shared" si="3"/>
        <v>1.172172816</v>
      </c>
      <c r="K12255" s="24" t="str">
        <f t="shared" si="4"/>
        <v>Over Achived</v>
      </c>
    </row>
    <row r="12256" ht="22.5" customHeight="1">
      <c r="A12256" s="18">
        <v>45833.0</v>
      </c>
      <c r="B12256" s="19" t="str">
        <f t="shared" si="1"/>
        <v>Jun</v>
      </c>
      <c r="C12256" s="20" t="s">
        <v>7</v>
      </c>
      <c r="D12256" s="19" t="s">
        <v>8</v>
      </c>
      <c r="E12256" s="19" t="s">
        <v>23</v>
      </c>
      <c r="F12256" s="21">
        <v>3.0</v>
      </c>
      <c r="G12256" s="22">
        <v>96337.0</v>
      </c>
      <c r="H12256" s="15" t="str">
        <f t="shared" si="2"/>
        <v>Very High Range</v>
      </c>
      <c r="I12256" s="22">
        <v>74831.0</v>
      </c>
      <c r="J12256" s="23">
        <f t="shared" si="3"/>
        <v>1.287394262</v>
      </c>
      <c r="K12256" s="24" t="str">
        <f t="shared" si="4"/>
        <v>Over Achived</v>
      </c>
    </row>
    <row r="12257" ht="22.5" customHeight="1">
      <c r="A12257" s="18">
        <v>45833.0</v>
      </c>
      <c r="B12257" s="19" t="str">
        <f t="shared" si="1"/>
        <v>Jun</v>
      </c>
      <c r="C12257" s="20" t="s">
        <v>7</v>
      </c>
      <c r="D12257" s="19" t="s">
        <v>106</v>
      </c>
      <c r="E12257" s="19" t="s">
        <v>38</v>
      </c>
      <c r="F12257" s="21">
        <v>6.0</v>
      </c>
      <c r="G12257" s="22">
        <v>109605.0</v>
      </c>
      <c r="H12257" s="15" t="str">
        <f t="shared" si="2"/>
        <v>Very High Range</v>
      </c>
      <c r="I12257" s="22">
        <v>77176.0</v>
      </c>
      <c r="J12257" s="23">
        <f t="shared" si="3"/>
        <v>1.420195398</v>
      </c>
      <c r="K12257" s="24" t="str">
        <f t="shared" si="4"/>
        <v>Over Achived</v>
      </c>
    </row>
    <row r="12258" ht="22.5" customHeight="1">
      <c r="A12258" s="18">
        <v>45833.0</v>
      </c>
      <c r="B12258" s="19" t="str">
        <f t="shared" si="1"/>
        <v>Jun</v>
      </c>
      <c r="C12258" s="20" t="s">
        <v>7</v>
      </c>
      <c r="D12258" s="19" t="s">
        <v>106</v>
      </c>
      <c r="E12258" s="19" t="s">
        <v>63</v>
      </c>
      <c r="F12258" s="21">
        <v>3.0</v>
      </c>
      <c r="G12258" s="22">
        <v>62491.0</v>
      </c>
      <c r="H12258" s="15" t="str">
        <f t="shared" si="2"/>
        <v>Medium Range</v>
      </c>
      <c r="I12258" s="22">
        <v>52025.0</v>
      </c>
      <c r="J12258" s="23">
        <f t="shared" si="3"/>
        <v>1.201172513</v>
      </c>
      <c r="K12258" s="24" t="str">
        <f t="shared" si="4"/>
        <v>Over Achived</v>
      </c>
    </row>
    <row r="12259" ht="22.5" customHeight="1">
      <c r="A12259" s="18">
        <v>45833.0</v>
      </c>
      <c r="B12259" s="19" t="str">
        <f t="shared" si="1"/>
        <v>Jun</v>
      </c>
      <c r="C12259" s="20" t="s">
        <v>7</v>
      </c>
      <c r="D12259" s="19" t="s">
        <v>118</v>
      </c>
      <c r="E12259" s="19" t="s">
        <v>34</v>
      </c>
      <c r="F12259" s="21">
        <v>8.0</v>
      </c>
      <c r="G12259" s="22">
        <v>170967.0</v>
      </c>
      <c r="H12259" s="15" t="str">
        <f t="shared" si="2"/>
        <v>Very High Range</v>
      </c>
      <c r="I12259" s="22">
        <v>145659.0</v>
      </c>
      <c r="J12259" s="23">
        <f t="shared" si="3"/>
        <v>1.173748275</v>
      </c>
      <c r="K12259" s="24" t="str">
        <f t="shared" si="4"/>
        <v>Over Achived</v>
      </c>
    </row>
    <row r="12260" ht="22.5" customHeight="1">
      <c r="A12260" s="18">
        <v>45833.0</v>
      </c>
      <c r="B12260" s="19" t="str">
        <f t="shared" si="1"/>
        <v>Jun</v>
      </c>
      <c r="C12260" s="20" t="s">
        <v>7</v>
      </c>
      <c r="D12260" s="19" t="s">
        <v>118</v>
      </c>
      <c r="E12260" s="19" t="s">
        <v>68</v>
      </c>
      <c r="F12260" s="21">
        <v>3.0</v>
      </c>
      <c r="G12260" s="22">
        <v>88294.0</v>
      </c>
      <c r="H12260" s="15" t="str">
        <f t="shared" si="2"/>
        <v>High Range</v>
      </c>
      <c r="I12260" s="22">
        <v>75016.0</v>
      </c>
      <c r="J12260" s="23">
        <f t="shared" si="3"/>
        <v>1.17700224</v>
      </c>
      <c r="K12260" s="24" t="str">
        <f t="shared" si="4"/>
        <v>Over Achived</v>
      </c>
    </row>
    <row r="12261" ht="22.5" customHeight="1">
      <c r="A12261" s="18">
        <v>45833.0</v>
      </c>
      <c r="B12261" s="19" t="str">
        <f t="shared" si="1"/>
        <v>Jun</v>
      </c>
      <c r="C12261" s="20" t="s">
        <v>7</v>
      </c>
      <c r="D12261" s="19" t="s">
        <v>118</v>
      </c>
      <c r="E12261" s="19" t="s">
        <v>23</v>
      </c>
      <c r="F12261" s="21">
        <v>4.0</v>
      </c>
      <c r="G12261" s="22">
        <v>78848.0</v>
      </c>
      <c r="H12261" s="15" t="str">
        <f t="shared" si="2"/>
        <v>High Range</v>
      </c>
      <c r="I12261" s="22">
        <v>68617.0</v>
      </c>
      <c r="J12261" s="23">
        <f t="shared" si="3"/>
        <v>1.149102992</v>
      </c>
      <c r="K12261" s="24" t="str">
        <f t="shared" si="4"/>
        <v>Over Achived</v>
      </c>
    </row>
    <row r="12262" ht="22.5" customHeight="1">
      <c r="A12262" s="18">
        <v>45833.0</v>
      </c>
      <c r="B12262" s="19" t="str">
        <f t="shared" si="1"/>
        <v>Jun</v>
      </c>
      <c r="C12262" s="20" t="s">
        <v>7</v>
      </c>
      <c r="D12262" s="19" t="s">
        <v>126</v>
      </c>
      <c r="E12262" s="19" t="s">
        <v>63</v>
      </c>
      <c r="F12262" s="21">
        <v>2.0</v>
      </c>
      <c r="G12262" s="22">
        <v>71130.0</v>
      </c>
      <c r="H12262" s="15" t="str">
        <f t="shared" si="2"/>
        <v>High Range</v>
      </c>
      <c r="I12262" s="22">
        <v>61495.0</v>
      </c>
      <c r="J12262" s="23">
        <f t="shared" si="3"/>
        <v>1.156679405</v>
      </c>
      <c r="K12262" s="24" t="str">
        <f t="shared" si="4"/>
        <v>Over Achived</v>
      </c>
    </row>
    <row r="12263" ht="22.5" customHeight="1">
      <c r="A12263" s="18">
        <v>45833.0</v>
      </c>
      <c r="B12263" s="19" t="str">
        <f t="shared" si="1"/>
        <v>Jun</v>
      </c>
      <c r="C12263" s="20" t="s">
        <v>7</v>
      </c>
      <c r="D12263" s="19" t="s">
        <v>126</v>
      </c>
      <c r="E12263" s="19" t="s">
        <v>68</v>
      </c>
      <c r="F12263" s="21">
        <v>3.0</v>
      </c>
      <c r="G12263" s="22">
        <v>68400.0</v>
      </c>
      <c r="H12263" s="15" t="str">
        <f t="shared" si="2"/>
        <v>Medium Range</v>
      </c>
      <c r="I12263" s="22">
        <v>61942.0</v>
      </c>
      <c r="J12263" s="23">
        <f t="shared" si="3"/>
        <v>1.104258823</v>
      </c>
      <c r="K12263" s="24" t="str">
        <f t="shared" si="4"/>
        <v>Over Achived</v>
      </c>
    </row>
    <row r="12264" ht="22.5" customHeight="1">
      <c r="A12264" s="18">
        <v>45833.0</v>
      </c>
      <c r="B12264" s="19" t="str">
        <f t="shared" si="1"/>
        <v>Jun</v>
      </c>
      <c r="C12264" s="20" t="s">
        <v>7</v>
      </c>
      <c r="D12264" s="19" t="s">
        <v>126</v>
      </c>
      <c r="E12264" s="19" t="s">
        <v>23</v>
      </c>
      <c r="F12264" s="21">
        <v>3.0</v>
      </c>
      <c r="G12264" s="22">
        <v>80098.0</v>
      </c>
      <c r="H12264" s="15" t="str">
        <f t="shared" si="2"/>
        <v>High Range</v>
      </c>
      <c r="I12264" s="22">
        <v>74826.0</v>
      </c>
      <c r="J12264" s="23">
        <f t="shared" si="3"/>
        <v>1.070456793</v>
      </c>
      <c r="K12264" s="24" t="str">
        <f t="shared" si="4"/>
        <v>Over Achived</v>
      </c>
    </row>
    <row r="12265" ht="22.5" customHeight="1">
      <c r="A12265" s="18">
        <v>45833.0</v>
      </c>
      <c r="B12265" s="19" t="str">
        <f t="shared" si="1"/>
        <v>Jun</v>
      </c>
      <c r="C12265" s="20" t="s">
        <v>7</v>
      </c>
      <c r="D12265" s="19" t="s">
        <v>126</v>
      </c>
      <c r="E12265" s="19" t="s">
        <v>38</v>
      </c>
      <c r="F12265" s="21">
        <v>5.0</v>
      </c>
      <c r="G12265" s="22">
        <v>121562.0</v>
      </c>
      <c r="H12265" s="15" t="str">
        <f t="shared" si="2"/>
        <v>Very High Range</v>
      </c>
      <c r="I12265" s="22">
        <v>112433.0</v>
      </c>
      <c r="J12265" s="23">
        <f t="shared" si="3"/>
        <v>1.081195023</v>
      </c>
      <c r="K12265" s="24" t="str">
        <f t="shared" si="4"/>
        <v>Over Achived</v>
      </c>
    </row>
    <row r="12266" ht="22.5" customHeight="1">
      <c r="A12266" s="18">
        <v>45833.0</v>
      </c>
      <c r="B12266" s="19" t="str">
        <f t="shared" si="1"/>
        <v>Jun</v>
      </c>
      <c r="C12266" s="20" t="s">
        <v>7</v>
      </c>
      <c r="D12266" s="19" t="s">
        <v>131</v>
      </c>
      <c r="E12266" s="19" t="s">
        <v>63</v>
      </c>
      <c r="F12266" s="21">
        <v>3.0</v>
      </c>
      <c r="G12266" s="22">
        <v>68970.0</v>
      </c>
      <c r="H12266" s="15" t="str">
        <f t="shared" si="2"/>
        <v>Medium Range</v>
      </c>
      <c r="I12266" s="22">
        <v>57234.0</v>
      </c>
      <c r="J12266" s="23">
        <f t="shared" si="3"/>
        <v>1.205052941</v>
      </c>
      <c r="K12266" s="24" t="str">
        <f t="shared" si="4"/>
        <v>Over Achived</v>
      </c>
    </row>
    <row r="12267" ht="22.5" customHeight="1">
      <c r="A12267" s="18">
        <v>45833.0</v>
      </c>
      <c r="B12267" s="19" t="str">
        <f t="shared" si="1"/>
        <v>Jun</v>
      </c>
      <c r="C12267" s="20" t="s">
        <v>7</v>
      </c>
      <c r="D12267" s="19" t="s">
        <v>118</v>
      </c>
      <c r="E12267" s="19" t="s">
        <v>38</v>
      </c>
      <c r="F12267" s="21">
        <v>5.0</v>
      </c>
      <c r="G12267" s="22">
        <v>131898.0</v>
      </c>
      <c r="H12267" s="15" t="str">
        <f t="shared" si="2"/>
        <v>Very High Range</v>
      </c>
      <c r="I12267" s="22">
        <v>104207.0</v>
      </c>
      <c r="J12267" s="23">
        <f t="shared" si="3"/>
        <v>1.265730709</v>
      </c>
      <c r="K12267" s="24" t="str">
        <f t="shared" si="4"/>
        <v>Over Achived</v>
      </c>
    </row>
    <row r="12268" ht="22.5" customHeight="1">
      <c r="A12268" s="18">
        <v>45833.0</v>
      </c>
      <c r="B12268" s="19" t="str">
        <f t="shared" si="1"/>
        <v>Jun</v>
      </c>
      <c r="C12268" s="20" t="s">
        <v>92</v>
      </c>
      <c r="D12268" s="19" t="s">
        <v>158</v>
      </c>
      <c r="E12268" s="19" t="s">
        <v>34</v>
      </c>
      <c r="F12268" s="21">
        <v>5.0</v>
      </c>
      <c r="G12268" s="22">
        <v>126712.0</v>
      </c>
      <c r="H12268" s="15" t="str">
        <f t="shared" si="2"/>
        <v>Very High Range</v>
      </c>
      <c r="I12268" s="22">
        <v>99446.0</v>
      </c>
      <c r="J12268" s="23">
        <f t="shared" si="3"/>
        <v>1.274178951</v>
      </c>
      <c r="K12268" s="24" t="str">
        <f t="shared" si="4"/>
        <v>Over Achived</v>
      </c>
    </row>
    <row r="12269" ht="22.5" customHeight="1">
      <c r="A12269" s="18">
        <v>45833.0</v>
      </c>
      <c r="B12269" s="19" t="str">
        <f t="shared" si="1"/>
        <v>Jun</v>
      </c>
      <c r="C12269" s="20" t="s">
        <v>7</v>
      </c>
      <c r="D12269" s="19" t="s">
        <v>131</v>
      </c>
      <c r="E12269" s="19" t="s">
        <v>63</v>
      </c>
      <c r="F12269" s="21">
        <v>3.0</v>
      </c>
      <c r="G12269" s="22">
        <v>66711.0</v>
      </c>
      <c r="H12269" s="15" t="str">
        <f t="shared" si="2"/>
        <v>Medium Range</v>
      </c>
      <c r="I12269" s="22">
        <v>48670.0</v>
      </c>
      <c r="J12269" s="23">
        <f t="shared" si="3"/>
        <v>1.37068009</v>
      </c>
      <c r="K12269" s="24" t="str">
        <f t="shared" si="4"/>
        <v>Over Achived</v>
      </c>
    </row>
    <row r="12270" ht="22.5" customHeight="1">
      <c r="A12270" s="18">
        <v>45833.0</v>
      </c>
      <c r="B12270" s="19" t="str">
        <f t="shared" si="1"/>
        <v>Jun</v>
      </c>
      <c r="C12270" s="20" t="s">
        <v>92</v>
      </c>
      <c r="D12270" s="19" t="s">
        <v>93</v>
      </c>
      <c r="E12270" s="19" t="s">
        <v>19</v>
      </c>
      <c r="F12270" s="21">
        <v>3.0</v>
      </c>
      <c r="G12270" s="22">
        <v>74741.0</v>
      </c>
      <c r="H12270" s="15" t="str">
        <f t="shared" si="2"/>
        <v>High Range</v>
      </c>
      <c r="I12270" s="22">
        <v>96707.0</v>
      </c>
      <c r="J12270" s="23">
        <f t="shared" si="3"/>
        <v>0.7728602893</v>
      </c>
      <c r="K12270" s="24" t="str">
        <f t="shared" si="4"/>
        <v>Target Not Meet</v>
      </c>
    </row>
    <row r="12271" ht="22.5" customHeight="1">
      <c r="A12271" s="18">
        <v>45833.0</v>
      </c>
      <c r="B12271" s="19" t="str">
        <f t="shared" si="1"/>
        <v>Jun</v>
      </c>
      <c r="C12271" s="20" t="s">
        <v>92</v>
      </c>
      <c r="D12271" s="19" t="s">
        <v>98</v>
      </c>
      <c r="E12271" s="19" t="s">
        <v>19</v>
      </c>
      <c r="F12271" s="21">
        <v>3.0</v>
      </c>
      <c r="G12271" s="22">
        <v>78248.0</v>
      </c>
      <c r="H12271" s="15" t="str">
        <f t="shared" si="2"/>
        <v>High Range</v>
      </c>
      <c r="I12271" s="22">
        <v>87311.0</v>
      </c>
      <c r="J12271" s="23">
        <f t="shared" si="3"/>
        <v>0.8961986462</v>
      </c>
      <c r="K12271" s="24" t="str">
        <f t="shared" si="4"/>
        <v>Target Not Meet</v>
      </c>
    </row>
    <row r="12272" ht="22.5" customHeight="1">
      <c r="A12272" s="18">
        <v>45833.0</v>
      </c>
      <c r="B12272" s="19" t="str">
        <f t="shared" si="1"/>
        <v>Jun</v>
      </c>
      <c r="C12272" s="20" t="s">
        <v>92</v>
      </c>
      <c r="D12272" s="19" t="s">
        <v>98</v>
      </c>
      <c r="E12272" s="19" t="s">
        <v>26</v>
      </c>
      <c r="F12272" s="21">
        <v>4.0</v>
      </c>
      <c r="G12272" s="22">
        <v>83658.0</v>
      </c>
      <c r="H12272" s="15" t="str">
        <f t="shared" si="2"/>
        <v>High Range</v>
      </c>
      <c r="I12272" s="22">
        <v>91800.0</v>
      </c>
      <c r="J12272" s="23">
        <f t="shared" si="3"/>
        <v>0.9113071895</v>
      </c>
      <c r="K12272" s="24" t="str">
        <f t="shared" si="4"/>
        <v>Target Not Meet</v>
      </c>
    </row>
    <row r="12273" ht="22.5" customHeight="1">
      <c r="A12273" s="18">
        <v>45833.0</v>
      </c>
      <c r="B12273" s="19" t="str">
        <f t="shared" si="1"/>
        <v>Jun</v>
      </c>
      <c r="C12273" s="20" t="s">
        <v>92</v>
      </c>
      <c r="D12273" s="19" t="s">
        <v>144</v>
      </c>
      <c r="E12273" s="19" t="s">
        <v>34</v>
      </c>
      <c r="F12273" s="21">
        <v>6.0</v>
      </c>
      <c r="G12273" s="22">
        <v>116693.0</v>
      </c>
      <c r="H12273" s="15" t="str">
        <f t="shared" si="2"/>
        <v>Very High Range</v>
      </c>
      <c r="I12273" s="22">
        <v>81958.0</v>
      </c>
      <c r="J12273" s="23">
        <f t="shared" si="3"/>
        <v>1.423814637</v>
      </c>
      <c r="K12273" s="24" t="str">
        <f t="shared" si="4"/>
        <v>Over Achived</v>
      </c>
    </row>
    <row r="12274" ht="22.5" customHeight="1">
      <c r="A12274" s="18">
        <v>45833.0</v>
      </c>
      <c r="B12274" s="19" t="str">
        <f t="shared" si="1"/>
        <v>Jun</v>
      </c>
      <c r="C12274" s="20" t="s">
        <v>92</v>
      </c>
      <c r="D12274" s="19" t="s">
        <v>144</v>
      </c>
      <c r="E12274" s="19" t="s">
        <v>23</v>
      </c>
      <c r="F12274" s="21">
        <v>2.0</v>
      </c>
      <c r="G12274" s="22">
        <v>61676.0</v>
      </c>
      <c r="H12274" s="15" t="str">
        <f t="shared" si="2"/>
        <v>Medium Range</v>
      </c>
      <c r="I12274" s="22">
        <v>49105.0</v>
      </c>
      <c r="J12274" s="23">
        <f t="shared" si="3"/>
        <v>1.256002444</v>
      </c>
      <c r="K12274" s="24" t="str">
        <f t="shared" si="4"/>
        <v>Over Achived</v>
      </c>
    </row>
    <row r="12275" ht="22.5" customHeight="1">
      <c r="A12275" s="18">
        <v>45833.0</v>
      </c>
      <c r="B12275" s="19" t="str">
        <f t="shared" si="1"/>
        <v>Jun</v>
      </c>
      <c r="C12275" s="20" t="s">
        <v>92</v>
      </c>
      <c r="D12275" s="19" t="s">
        <v>144</v>
      </c>
      <c r="E12275" s="19" t="s">
        <v>63</v>
      </c>
      <c r="F12275" s="21">
        <v>4.0</v>
      </c>
      <c r="G12275" s="22">
        <v>122858.0</v>
      </c>
      <c r="H12275" s="15" t="str">
        <f t="shared" si="2"/>
        <v>Very High Range</v>
      </c>
      <c r="I12275" s="22">
        <v>105103.0</v>
      </c>
      <c r="J12275" s="23">
        <f t="shared" si="3"/>
        <v>1.168929526</v>
      </c>
      <c r="K12275" s="24" t="str">
        <f t="shared" si="4"/>
        <v>Over Achived</v>
      </c>
    </row>
    <row r="12276" ht="22.5" customHeight="1">
      <c r="A12276" s="18">
        <v>45833.0</v>
      </c>
      <c r="B12276" s="19" t="str">
        <f t="shared" si="1"/>
        <v>Jun</v>
      </c>
      <c r="C12276" s="20" t="s">
        <v>92</v>
      </c>
      <c r="D12276" s="19" t="s">
        <v>144</v>
      </c>
      <c r="E12276" s="19" t="s">
        <v>68</v>
      </c>
      <c r="F12276" s="21">
        <v>3.0</v>
      </c>
      <c r="G12276" s="22">
        <v>52564.0</v>
      </c>
      <c r="H12276" s="15" t="str">
        <f t="shared" si="2"/>
        <v>Medium Range</v>
      </c>
      <c r="I12276" s="22">
        <v>39429.0</v>
      </c>
      <c r="J12276" s="23">
        <f t="shared" si="3"/>
        <v>1.333130437</v>
      </c>
      <c r="K12276" s="24" t="str">
        <f t="shared" si="4"/>
        <v>Over Achived</v>
      </c>
    </row>
    <row r="12277" ht="22.5" customHeight="1">
      <c r="A12277" s="18">
        <v>45833.0</v>
      </c>
      <c r="B12277" s="19" t="str">
        <f t="shared" si="1"/>
        <v>Jun</v>
      </c>
      <c r="C12277" s="20" t="s">
        <v>92</v>
      </c>
      <c r="D12277" s="25" t="s">
        <v>149</v>
      </c>
      <c r="E12277" s="19" t="s">
        <v>38</v>
      </c>
      <c r="F12277" s="21">
        <v>4.0</v>
      </c>
      <c r="G12277" s="22">
        <v>82291.0</v>
      </c>
      <c r="H12277" s="15" t="str">
        <f t="shared" si="2"/>
        <v>High Range</v>
      </c>
      <c r="I12277" s="22">
        <v>69636.0</v>
      </c>
      <c r="J12277" s="23">
        <f t="shared" si="3"/>
        <v>1.181730714</v>
      </c>
      <c r="K12277" s="24" t="str">
        <f t="shared" si="4"/>
        <v>Over Achived</v>
      </c>
    </row>
    <row r="12278" ht="22.5" customHeight="1">
      <c r="A12278" s="18">
        <v>45833.0</v>
      </c>
      <c r="B12278" s="19" t="str">
        <f t="shared" si="1"/>
        <v>Jun</v>
      </c>
      <c r="C12278" s="20" t="s">
        <v>92</v>
      </c>
      <c r="D12278" s="19" t="s">
        <v>158</v>
      </c>
      <c r="E12278" s="19" t="s">
        <v>9</v>
      </c>
      <c r="F12278" s="21">
        <v>5.0</v>
      </c>
      <c r="G12278" s="22">
        <v>140221.0</v>
      </c>
      <c r="H12278" s="15" t="str">
        <f t="shared" si="2"/>
        <v>Very High Range</v>
      </c>
      <c r="I12278" s="22">
        <v>111898.0</v>
      </c>
      <c r="J12278" s="23">
        <f t="shared" si="3"/>
        <v>1.253114444</v>
      </c>
      <c r="K12278" s="24" t="str">
        <f t="shared" si="4"/>
        <v>Over Achived</v>
      </c>
    </row>
    <row r="12279" ht="22.5" customHeight="1">
      <c r="A12279" s="18">
        <v>45833.0</v>
      </c>
      <c r="B12279" s="19" t="str">
        <f t="shared" si="1"/>
        <v>Jun</v>
      </c>
      <c r="C12279" s="20" t="s">
        <v>92</v>
      </c>
      <c r="D12279" s="19" t="s">
        <v>158</v>
      </c>
      <c r="E12279" s="19" t="s">
        <v>38</v>
      </c>
      <c r="F12279" s="21">
        <v>4.0</v>
      </c>
      <c r="G12279" s="22">
        <v>86001.0</v>
      </c>
      <c r="H12279" s="15" t="str">
        <f t="shared" si="2"/>
        <v>High Range</v>
      </c>
      <c r="I12279" s="22">
        <v>73196.0</v>
      </c>
      <c r="J12279" s="23">
        <f t="shared" si="3"/>
        <v>1.174941254</v>
      </c>
      <c r="K12279" s="24" t="str">
        <f t="shared" si="4"/>
        <v>Over Achived</v>
      </c>
    </row>
    <row r="12280" ht="22.5" customHeight="1">
      <c r="A12280" s="18">
        <v>45833.0</v>
      </c>
      <c r="B12280" s="19" t="str">
        <f t="shared" si="1"/>
        <v>Jun</v>
      </c>
      <c r="C12280" s="20" t="s">
        <v>92</v>
      </c>
      <c r="D12280" s="19" t="s">
        <v>158</v>
      </c>
      <c r="E12280" s="19" t="s">
        <v>23</v>
      </c>
      <c r="F12280" s="21">
        <v>2.0</v>
      </c>
      <c r="G12280" s="22">
        <v>63610.0</v>
      </c>
      <c r="H12280" s="15" t="str">
        <f t="shared" si="2"/>
        <v>Medium Range</v>
      </c>
      <c r="I12280" s="22">
        <v>58219.0</v>
      </c>
      <c r="J12280" s="23">
        <f t="shared" si="3"/>
        <v>1.092598636</v>
      </c>
      <c r="K12280" s="24" t="str">
        <f t="shared" si="4"/>
        <v>Over Achived</v>
      </c>
    </row>
    <row r="12281" ht="22.5" customHeight="1">
      <c r="A12281" s="18">
        <v>45833.0</v>
      </c>
      <c r="B12281" s="19" t="str">
        <f t="shared" si="1"/>
        <v>Jun</v>
      </c>
      <c r="C12281" s="20" t="s">
        <v>92</v>
      </c>
      <c r="D12281" s="19" t="s">
        <v>158</v>
      </c>
      <c r="E12281" s="19" t="s">
        <v>19</v>
      </c>
      <c r="F12281" s="21">
        <v>3.0</v>
      </c>
      <c r="G12281" s="22">
        <v>72457.0</v>
      </c>
      <c r="H12281" s="15" t="str">
        <f t="shared" si="2"/>
        <v>High Range</v>
      </c>
      <c r="I12281" s="22">
        <v>55460.0</v>
      </c>
      <c r="J12281" s="23">
        <f t="shared" si="3"/>
        <v>1.306473134</v>
      </c>
      <c r="K12281" s="24" t="str">
        <f t="shared" si="4"/>
        <v>Over Achived</v>
      </c>
    </row>
    <row r="12282" ht="22.5" customHeight="1">
      <c r="A12282" s="18">
        <v>45833.0</v>
      </c>
      <c r="B12282" s="19" t="str">
        <f t="shared" si="1"/>
        <v>Jun</v>
      </c>
      <c r="C12282" s="20" t="s">
        <v>92</v>
      </c>
      <c r="D12282" s="25" t="s">
        <v>149</v>
      </c>
      <c r="E12282" s="19" t="s">
        <v>19</v>
      </c>
      <c r="F12282" s="21">
        <v>3.0</v>
      </c>
      <c r="G12282" s="22">
        <v>76673.0</v>
      </c>
      <c r="H12282" s="15" t="str">
        <f t="shared" si="2"/>
        <v>High Range</v>
      </c>
      <c r="I12282" s="22">
        <v>66510.0</v>
      </c>
      <c r="J12282" s="23">
        <f t="shared" si="3"/>
        <v>1.15280409</v>
      </c>
      <c r="K12282" s="24" t="str">
        <f t="shared" si="4"/>
        <v>Over Achived</v>
      </c>
    </row>
    <row r="12283" ht="22.5" customHeight="1">
      <c r="A12283" s="18">
        <v>45834.0</v>
      </c>
      <c r="B12283" s="19" t="str">
        <f t="shared" si="1"/>
        <v>Jun</v>
      </c>
      <c r="C12283" s="20" t="s">
        <v>13</v>
      </c>
      <c r="D12283" s="19" t="s">
        <v>169</v>
      </c>
      <c r="E12283" s="19" t="s">
        <v>26</v>
      </c>
      <c r="F12283" s="21">
        <v>3.0</v>
      </c>
      <c r="G12283" s="22">
        <v>64031.0</v>
      </c>
      <c r="H12283" s="15" t="str">
        <f t="shared" si="2"/>
        <v>Medium Range</v>
      </c>
      <c r="I12283" s="22">
        <v>74473.0</v>
      </c>
      <c r="J12283" s="23">
        <f t="shared" si="3"/>
        <v>0.8597881111</v>
      </c>
      <c r="K12283" s="24" t="str">
        <f t="shared" si="4"/>
        <v>Target Not Meet</v>
      </c>
    </row>
    <row r="12284" ht="22.5" customHeight="1">
      <c r="A12284" s="18">
        <v>45834.0</v>
      </c>
      <c r="B12284" s="19" t="str">
        <f t="shared" si="1"/>
        <v>Jun</v>
      </c>
      <c r="C12284" s="20" t="s">
        <v>13</v>
      </c>
      <c r="D12284" s="19" t="s">
        <v>37</v>
      </c>
      <c r="E12284" s="19" t="s">
        <v>38</v>
      </c>
      <c r="F12284" s="21">
        <v>3.0</v>
      </c>
      <c r="G12284" s="22">
        <v>59186.0</v>
      </c>
      <c r="H12284" s="15" t="str">
        <f t="shared" si="2"/>
        <v>Medium Range</v>
      </c>
      <c r="I12284" s="22">
        <v>66104.0</v>
      </c>
      <c r="J12284" s="23">
        <f t="shared" si="3"/>
        <v>0.8953467264</v>
      </c>
      <c r="K12284" s="24" t="str">
        <f t="shared" si="4"/>
        <v>Target Not Meet</v>
      </c>
    </row>
    <row r="12285" ht="22.5" customHeight="1">
      <c r="A12285" s="18">
        <v>45834.0</v>
      </c>
      <c r="B12285" s="19" t="str">
        <f t="shared" si="1"/>
        <v>Jun</v>
      </c>
      <c r="C12285" s="20" t="s">
        <v>13</v>
      </c>
      <c r="D12285" s="19" t="s">
        <v>169</v>
      </c>
      <c r="E12285" s="19" t="s">
        <v>9</v>
      </c>
      <c r="F12285" s="21">
        <v>4.0</v>
      </c>
      <c r="G12285" s="22">
        <v>95917.0</v>
      </c>
      <c r="H12285" s="15" t="str">
        <f t="shared" si="2"/>
        <v>Very High Range</v>
      </c>
      <c r="I12285" s="22">
        <v>104604.0</v>
      </c>
      <c r="J12285" s="23">
        <f t="shared" si="3"/>
        <v>0.9169534626</v>
      </c>
      <c r="K12285" s="24" t="str">
        <f t="shared" si="4"/>
        <v>Target Not Meet</v>
      </c>
    </row>
    <row r="12286" ht="22.5" customHeight="1">
      <c r="A12286" s="18">
        <v>45834.0</v>
      </c>
      <c r="B12286" s="19" t="str">
        <f t="shared" si="1"/>
        <v>Jun</v>
      </c>
      <c r="C12286" s="20" t="s">
        <v>13</v>
      </c>
      <c r="D12286" s="19" t="s">
        <v>37</v>
      </c>
      <c r="E12286" s="19" t="s">
        <v>34</v>
      </c>
      <c r="F12286" s="21">
        <v>5.0</v>
      </c>
      <c r="G12286" s="22">
        <v>83765.0</v>
      </c>
      <c r="H12286" s="15" t="str">
        <f t="shared" si="2"/>
        <v>High Range</v>
      </c>
      <c r="I12286" s="22">
        <v>103317.0</v>
      </c>
      <c r="J12286" s="23">
        <f t="shared" si="3"/>
        <v>0.8107571842</v>
      </c>
      <c r="K12286" s="24" t="str">
        <f t="shared" si="4"/>
        <v>Target Not Meet</v>
      </c>
    </row>
    <row r="12287" ht="22.5" customHeight="1">
      <c r="A12287" s="18">
        <v>45834.0</v>
      </c>
      <c r="B12287" s="19" t="str">
        <f t="shared" si="1"/>
        <v>Jun</v>
      </c>
      <c r="C12287" s="20" t="s">
        <v>13</v>
      </c>
      <c r="D12287" s="19" t="s">
        <v>37</v>
      </c>
      <c r="E12287" s="19" t="s">
        <v>68</v>
      </c>
      <c r="F12287" s="21">
        <v>2.0</v>
      </c>
      <c r="G12287" s="22">
        <v>43161.0</v>
      </c>
      <c r="H12287" s="15" t="str">
        <f t="shared" si="2"/>
        <v>Base Range</v>
      </c>
      <c r="I12287" s="22">
        <v>46225.0</v>
      </c>
      <c r="J12287" s="23">
        <f t="shared" si="3"/>
        <v>0.9337155219</v>
      </c>
      <c r="K12287" s="24" t="str">
        <f t="shared" si="4"/>
        <v>Target Not Meet</v>
      </c>
    </row>
    <row r="12288" ht="22.5" customHeight="1">
      <c r="A12288" s="18">
        <v>45834.0</v>
      </c>
      <c r="B12288" s="19" t="str">
        <f t="shared" si="1"/>
        <v>Jun</v>
      </c>
      <c r="C12288" s="20" t="s">
        <v>13</v>
      </c>
      <c r="D12288" s="19" t="s">
        <v>37</v>
      </c>
      <c r="E12288" s="19" t="s">
        <v>68</v>
      </c>
      <c r="F12288" s="21">
        <v>1.0</v>
      </c>
      <c r="G12288" s="22">
        <v>40784.0</v>
      </c>
      <c r="H12288" s="15" t="str">
        <f t="shared" si="2"/>
        <v>Base Range</v>
      </c>
      <c r="I12288" s="22">
        <v>43842.0</v>
      </c>
      <c r="J12288" s="23">
        <f t="shared" si="3"/>
        <v>0.9302495324</v>
      </c>
      <c r="K12288" s="24" t="str">
        <f t="shared" si="4"/>
        <v>Target Not Meet</v>
      </c>
    </row>
    <row r="12289" ht="22.5" customHeight="1">
      <c r="A12289" s="18">
        <v>45834.0</v>
      </c>
      <c r="B12289" s="19" t="str">
        <f t="shared" si="1"/>
        <v>Jun</v>
      </c>
      <c r="C12289" s="20" t="s">
        <v>13</v>
      </c>
      <c r="D12289" s="19" t="s">
        <v>37</v>
      </c>
      <c r="E12289" s="19" t="s">
        <v>68</v>
      </c>
      <c r="F12289" s="21">
        <v>2.0</v>
      </c>
      <c r="G12289" s="22">
        <v>48746.0</v>
      </c>
      <c r="H12289" s="15" t="str">
        <f t="shared" si="2"/>
        <v>Base Range</v>
      </c>
      <c r="I12289" s="22">
        <v>57759.0</v>
      </c>
      <c r="J12289" s="23">
        <f t="shared" si="3"/>
        <v>0.8439550546</v>
      </c>
      <c r="K12289" s="24" t="str">
        <f t="shared" si="4"/>
        <v>Target Not Meet</v>
      </c>
    </row>
    <row r="12290" ht="22.5" customHeight="1">
      <c r="A12290" s="18">
        <v>45834.0</v>
      </c>
      <c r="B12290" s="19" t="str">
        <f t="shared" si="1"/>
        <v>Jun</v>
      </c>
      <c r="C12290" s="20" t="s">
        <v>92</v>
      </c>
      <c r="D12290" s="19" t="s">
        <v>93</v>
      </c>
      <c r="E12290" s="19" t="s">
        <v>19</v>
      </c>
      <c r="F12290" s="21">
        <v>3.0</v>
      </c>
      <c r="G12290" s="22">
        <v>65827.0</v>
      </c>
      <c r="H12290" s="15" t="str">
        <f t="shared" si="2"/>
        <v>Medium Range</v>
      </c>
      <c r="I12290" s="22">
        <v>77008.0</v>
      </c>
      <c r="J12290" s="23">
        <f t="shared" si="3"/>
        <v>0.8548072927</v>
      </c>
      <c r="K12290" s="24" t="str">
        <f t="shared" si="4"/>
        <v>Target Not Meet</v>
      </c>
    </row>
    <row r="12291" ht="22.5" customHeight="1">
      <c r="A12291" s="18">
        <v>45834.0</v>
      </c>
      <c r="B12291" s="19" t="str">
        <f t="shared" si="1"/>
        <v>Jun</v>
      </c>
      <c r="C12291" s="20" t="s">
        <v>13</v>
      </c>
      <c r="D12291" s="19" t="s">
        <v>29</v>
      </c>
      <c r="E12291" s="19" t="s">
        <v>34</v>
      </c>
      <c r="F12291" s="21">
        <v>4.0</v>
      </c>
      <c r="G12291" s="22">
        <v>81820.0</v>
      </c>
      <c r="H12291" s="15" t="str">
        <f t="shared" si="2"/>
        <v>High Range</v>
      </c>
      <c r="I12291" s="22">
        <v>89983.0</v>
      </c>
      <c r="J12291" s="23">
        <f t="shared" si="3"/>
        <v>0.9092828645</v>
      </c>
      <c r="K12291" s="24" t="str">
        <f t="shared" si="4"/>
        <v>Target Not Meet</v>
      </c>
    </row>
    <row r="12292" ht="22.5" customHeight="1">
      <c r="A12292" s="18">
        <v>45834.0</v>
      </c>
      <c r="B12292" s="19" t="str">
        <f t="shared" si="1"/>
        <v>Jun</v>
      </c>
      <c r="C12292" s="20" t="s">
        <v>13</v>
      </c>
      <c r="D12292" s="19" t="s">
        <v>18</v>
      </c>
      <c r="E12292" s="19" t="s">
        <v>34</v>
      </c>
      <c r="F12292" s="21">
        <v>4.0</v>
      </c>
      <c r="G12292" s="22">
        <v>108178.0</v>
      </c>
      <c r="H12292" s="15" t="str">
        <f t="shared" si="2"/>
        <v>Very High Range</v>
      </c>
      <c r="I12292" s="22">
        <v>84228.0</v>
      </c>
      <c r="J12292" s="23">
        <f t="shared" si="3"/>
        <v>1.284347248</v>
      </c>
      <c r="K12292" s="24" t="str">
        <f t="shared" si="4"/>
        <v>Over Achived</v>
      </c>
    </row>
    <row r="12293" ht="22.5" customHeight="1">
      <c r="A12293" s="18">
        <v>45834.0</v>
      </c>
      <c r="B12293" s="19" t="str">
        <f t="shared" si="1"/>
        <v>Jun</v>
      </c>
      <c r="C12293" s="20" t="s">
        <v>13</v>
      </c>
      <c r="D12293" s="19" t="s">
        <v>18</v>
      </c>
      <c r="E12293" s="19" t="s">
        <v>23</v>
      </c>
      <c r="F12293" s="21">
        <v>2.0</v>
      </c>
      <c r="G12293" s="22">
        <v>54208.0</v>
      </c>
      <c r="H12293" s="15" t="str">
        <f t="shared" si="2"/>
        <v>Medium Range</v>
      </c>
      <c r="I12293" s="22">
        <v>45459.0</v>
      </c>
      <c r="J12293" s="23">
        <f t="shared" si="3"/>
        <v>1.192459139</v>
      </c>
      <c r="K12293" s="24" t="str">
        <f t="shared" si="4"/>
        <v>Over Achived</v>
      </c>
    </row>
    <row r="12294" ht="22.5" customHeight="1">
      <c r="A12294" s="18">
        <v>45834.0</v>
      </c>
      <c r="B12294" s="19" t="str">
        <f t="shared" si="1"/>
        <v>Jun</v>
      </c>
      <c r="C12294" s="20" t="s">
        <v>13</v>
      </c>
      <c r="D12294" s="19" t="s">
        <v>14</v>
      </c>
      <c r="E12294" s="19" t="s">
        <v>19</v>
      </c>
      <c r="F12294" s="21">
        <v>2.0</v>
      </c>
      <c r="G12294" s="22">
        <v>58368.0</v>
      </c>
      <c r="H12294" s="15" t="str">
        <f t="shared" si="2"/>
        <v>Medium Range</v>
      </c>
      <c r="I12294" s="22">
        <v>47630.0</v>
      </c>
      <c r="J12294" s="23">
        <f t="shared" si="3"/>
        <v>1.225446147</v>
      </c>
      <c r="K12294" s="24" t="str">
        <f t="shared" si="4"/>
        <v>Over Achived</v>
      </c>
    </row>
    <row r="12295" ht="22.5" customHeight="1">
      <c r="A12295" s="18">
        <v>45834.0</v>
      </c>
      <c r="B12295" s="19" t="str">
        <f t="shared" si="1"/>
        <v>Jun</v>
      </c>
      <c r="C12295" s="20" t="s">
        <v>13</v>
      </c>
      <c r="D12295" s="19" t="s">
        <v>14</v>
      </c>
      <c r="E12295" s="19" t="s">
        <v>38</v>
      </c>
      <c r="F12295" s="21">
        <v>2.0</v>
      </c>
      <c r="G12295" s="22">
        <v>72965.0</v>
      </c>
      <c r="H12295" s="15" t="str">
        <f t="shared" si="2"/>
        <v>High Range</v>
      </c>
      <c r="I12295" s="22">
        <v>59389.0</v>
      </c>
      <c r="J12295" s="23">
        <f t="shared" si="3"/>
        <v>1.228594521</v>
      </c>
      <c r="K12295" s="24" t="str">
        <f t="shared" si="4"/>
        <v>Over Achived</v>
      </c>
    </row>
    <row r="12296" ht="22.5" customHeight="1">
      <c r="A12296" s="18">
        <v>45834.0</v>
      </c>
      <c r="B12296" s="19" t="str">
        <f t="shared" si="1"/>
        <v>Jun</v>
      </c>
      <c r="C12296" s="20" t="s">
        <v>13</v>
      </c>
      <c r="D12296" s="19" t="s">
        <v>169</v>
      </c>
      <c r="E12296" s="19" t="s">
        <v>34</v>
      </c>
      <c r="F12296" s="21">
        <v>4.0</v>
      </c>
      <c r="G12296" s="22">
        <v>85603.0</v>
      </c>
      <c r="H12296" s="15" t="str">
        <f t="shared" si="2"/>
        <v>High Range</v>
      </c>
      <c r="I12296" s="22">
        <v>109856.0</v>
      </c>
      <c r="J12296" s="23">
        <f t="shared" si="3"/>
        <v>0.7792291727</v>
      </c>
      <c r="K12296" s="24" t="str">
        <f t="shared" si="4"/>
        <v>Target Not Meet</v>
      </c>
    </row>
    <row r="12297" ht="22.5" customHeight="1">
      <c r="A12297" s="18">
        <v>45834.0</v>
      </c>
      <c r="B12297" s="19" t="str">
        <f t="shared" si="1"/>
        <v>Jun</v>
      </c>
      <c r="C12297" s="20" t="s">
        <v>13</v>
      </c>
      <c r="D12297" s="19" t="s">
        <v>29</v>
      </c>
      <c r="E12297" s="19" t="s">
        <v>9</v>
      </c>
      <c r="F12297" s="21">
        <v>3.0</v>
      </c>
      <c r="G12297" s="22">
        <v>107025.0</v>
      </c>
      <c r="H12297" s="15" t="str">
        <f t="shared" si="2"/>
        <v>Very High Range</v>
      </c>
      <c r="I12297" s="22">
        <v>138906.0</v>
      </c>
      <c r="J12297" s="23">
        <f t="shared" si="3"/>
        <v>0.7704850762</v>
      </c>
      <c r="K12297" s="24" t="str">
        <f t="shared" si="4"/>
        <v>Target Not Meet</v>
      </c>
    </row>
    <row r="12298" ht="22.5" customHeight="1">
      <c r="A12298" s="18">
        <v>45834.0</v>
      </c>
      <c r="B12298" s="19" t="str">
        <f t="shared" si="1"/>
        <v>Jun</v>
      </c>
      <c r="C12298" s="20" t="s">
        <v>13</v>
      </c>
      <c r="D12298" s="19" t="s">
        <v>169</v>
      </c>
      <c r="E12298" s="19" t="s">
        <v>38</v>
      </c>
      <c r="F12298" s="21">
        <v>3.0</v>
      </c>
      <c r="G12298" s="22">
        <v>72851.0</v>
      </c>
      <c r="H12298" s="15" t="str">
        <f t="shared" si="2"/>
        <v>High Range</v>
      </c>
      <c r="I12298" s="22">
        <v>82991.0</v>
      </c>
      <c r="J12298" s="23">
        <f t="shared" si="3"/>
        <v>0.8778180767</v>
      </c>
      <c r="K12298" s="24" t="str">
        <f t="shared" si="4"/>
        <v>Target Not Meet</v>
      </c>
    </row>
    <row r="12299" ht="22.5" customHeight="1">
      <c r="A12299" s="18">
        <v>45834.0</v>
      </c>
      <c r="B12299" s="19" t="str">
        <f t="shared" si="1"/>
        <v>Jun</v>
      </c>
      <c r="C12299" s="20" t="s">
        <v>57</v>
      </c>
      <c r="D12299" s="19" t="s">
        <v>85</v>
      </c>
      <c r="E12299" s="19" t="s">
        <v>63</v>
      </c>
      <c r="F12299" s="21">
        <v>1.0</v>
      </c>
      <c r="G12299" s="22">
        <v>29141.0</v>
      </c>
      <c r="H12299" s="15" t="str">
        <f t="shared" si="2"/>
        <v>Base Range</v>
      </c>
      <c r="I12299" s="22">
        <v>32332.0</v>
      </c>
      <c r="J12299" s="23">
        <f t="shared" si="3"/>
        <v>0.9013052085</v>
      </c>
      <c r="K12299" s="24" t="str">
        <f t="shared" si="4"/>
        <v>Target Not Meet</v>
      </c>
    </row>
    <row r="12300" ht="22.5" customHeight="1">
      <c r="A12300" s="18">
        <v>45834.0</v>
      </c>
      <c r="B12300" s="19" t="str">
        <f t="shared" si="1"/>
        <v>Jun</v>
      </c>
      <c r="C12300" s="20" t="s">
        <v>57</v>
      </c>
      <c r="D12300" s="19" t="s">
        <v>58</v>
      </c>
      <c r="E12300" s="19" t="s">
        <v>38</v>
      </c>
      <c r="F12300" s="21">
        <v>2.0</v>
      </c>
      <c r="G12300" s="22">
        <v>47136.0</v>
      </c>
      <c r="H12300" s="15" t="str">
        <f t="shared" si="2"/>
        <v>Base Range</v>
      </c>
      <c r="I12300" s="22">
        <v>41414.0</v>
      </c>
      <c r="J12300" s="23">
        <f t="shared" si="3"/>
        <v>1.138165838</v>
      </c>
      <c r="K12300" s="24" t="str">
        <f t="shared" si="4"/>
        <v>Over Achived</v>
      </c>
    </row>
    <row r="12301" ht="22.5" customHeight="1">
      <c r="A12301" s="18">
        <v>45834.0</v>
      </c>
      <c r="B12301" s="19" t="str">
        <f t="shared" si="1"/>
        <v>Jun</v>
      </c>
      <c r="C12301" s="20" t="s">
        <v>57</v>
      </c>
      <c r="D12301" s="19" t="s">
        <v>85</v>
      </c>
      <c r="E12301" s="19" t="s">
        <v>26</v>
      </c>
      <c r="F12301" s="21">
        <v>2.0</v>
      </c>
      <c r="G12301" s="22">
        <v>55384.0</v>
      </c>
      <c r="H12301" s="15" t="str">
        <f t="shared" si="2"/>
        <v>Medium Range</v>
      </c>
      <c r="I12301" s="22">
        <v>61207.0</v>
      </c>
      <c r="J12301" s="23">
        <f t="shared" si="3"/>
        <v>0.9048638228</v>
      </c>
      <c r="K12301" s="24" t="str">
        <f t="shared" si="4"/>
        <v>Target Not Meet</v>
      </c>
    </row>
    <row r="12302" ht="22.5" customHeight="1">
      <c r="A12302" s="18">
        <v>45834.0</v>
      </c>
      <c r="B12302" s="19" t="str">
        <f t="shared" si="1"/>
        <v>Jun</v>
      </c>
      <c r="C12302" s="20" t="s">
        <v>92</v>
      </c>
      <c r="D12302" s="19" t="s">
        <v>93</v>
      </c>
      <c r="E12302" s="19" t="s">
        <v>68</v>
      </c>
      <c r="F12302" s="21">
        <v>3.0</v>
      </c>
      <c r="G12302" s="22">
        <v>66525.0</v>
      </c>
      <c r="H12302" s="15" t="str">
        <f t="shared" si="2"/>
        <v>Medium Range</v>
      </c>
      <c r="I12302" s="22">
        <v>75631.0</v>
      </c>
      <c r="J12302" s="23">
        <f t="shared" si="3"/>
        <v>0.8795996351</v>
      </c>
      <c r="K12302" s="24" t="str">
        <f t="shared" si="4"/>
        <v>Target Not Meet</v>
      </c>
    </row>
    <row r="12303" ht="22.5" customHeight="1">
      <c r="A12303" s="18">
        <v>45834.0</v>
      </c>
      <c r="B12303" s="19" t="str">
        <f t="shared" si="1"/>
        <v>Jun</v>
      </c>
      <c r="C12303" s="20" t="s">
        <v>57</v>
      </c>
      <c r="D12303" s="19" t="s">
        <v>80</v>
      </c>
      <c r="E12303" s="19" t="s">
        <v>23</v>
      </c>
      <c r="F12303" s="21">
        <v>1.0</v>
      </c>
      <c r="G12303" s="22">
        <v>38566.0</v>
      </c>
      <c r="H12303" s="15" t="str">
        <f t="shared" si="2"/>
        <v>Base Range</v>
      </c>
      <c r="I12303" s="22">
        <v>40569.0</v>
      </c>
      <c r="J12303" s="23">
        <f t="shared" si="3"/>
        <v>0.9506273263</v>
      </c>
      <c r="K12303" s="24" t="str">
        <f t="shared" si="4"/>
        <v>Target Not Meet</v>
      </c>
    </row>
    <row r="12304" ht="22.5" customHeight="1">
      <c r="A12304" s="18">
        <v>45834.0</v>
      </c>
      <c r="B12304" s="19" t="str">
        <f t="shared" si="1"/>
        <v>Jun</v>
      </c>
      <c r="C12304" s="20" t="s">
        <v>57</v>
      </c>
      <c r="D12304" s="19" t="s">
        <v>80</v>
      </c>
      <c r="E12304" s="19" t="s">
        <v>63</v>
      </c>
      <c r="F12304" s="21">
        <v>1.0</v>
      </c>
      <c r="G12304" s="22">
        <v>25463.0</v>
      </c>
      <c r="H12304" s="15" t="str">
        <f t="shared" si="2"/>
        <v>Base Range</v>
      </c>
      <c r="I12304" s="22">
        <v>26895.0</v>
      </c>
      <c r="J12304" s="23">
        <f t="shared" si="3"/>
        <v>0.9467559026</v>
      </c>
      <c r="K12304" s="24" t="str">
        <f t="shared" si="4"/>
        <v>Target Not Meet</v>
      </c>
    </row>
    <row r="12305" ht="22.5" customHeight="1">
      <c r="A12305" s="18">
        <v>45834.0</v>
      </c>
      <c r="B12305" s="19" t="str">
        <f t="shared" si="1"/>
        <v>Jun</v>
      </c>
      <c r="C12305" s="20" t="s">
        <v>57</v>
      </c>
      <c r="D12305" s="19" t="s">
        <v>80</v>
      </c>
      <c r="E12305" s="19" t="s">
        <v>23</v>
      </c>
      <c r="F12305" s="21">
        <v>2.0</v>
      </c>
      <c r="G12305" s="22">
        <v>41406.0</v>
      </c>
      <c r="H12305" s="15" t="str">
        <f t="shared" si="2"/>
        <v>Base Range</v>
      </c>
      <c r="I12305" s="22">
        <v>45884.0</v>
      </c>
      <c r="J12305" s="23">
        <f t="shared" si="3"/>
        <v>0.9024060675</v>
      </c>
      <c r="K12305" s="24" t="str">
        <f t="shared" si="4"/>
        <v>Target Not Meet</v>
      </c>
    </row>
    <row r="12306" ht="22.5" customHeight="1">
      <c r="A12306" s="18">
        <v>45834.0</v>
      </c>
      <c r="B12306" s="19" t="str">
        <f t="shared" si="1"/>
        <v>Jun</v>
      </c>
      <c r="C12306" s="20" t="s">
        <v>57</v>
      </c>
      <c r="D12306" s="19" t="s">
        <v>80</v>
      </c>
      <c r="E12306" s="19" t="s">
        <v>34</v>
      </c>
      <c r="F12306" s="21">
        <v>3.0</v>
      </c>
      <c r="G12306" s="22">
        <v>61716.0</v>
      </c>
      <c r="H12306" s="15" t="str">
        <f t="shared" si="2"/>
        <v>Medium Range</v>
      </c>
      <c r="I12306" s="22">
        <v>78339.0</v>
      </c>
      <c r="J12306" s="23">
        <f t="shared" si="3"/>
        <v>0.7878068395</v>
      </c>
      <c r="K12306" s="24" t="str">
        <f t="shared" si="4"/>
        <v>Target Not Meet</v>
      </c>
    </row>
    <row r="12307" ht="22.5" customHeight="1">
      <c r="A12307" s="18">
        <v>45834.0</v>
      </c>
      <c r="B12307" s="19" t="str">
        <f t="shared" si="1"/>
        <v>Jun</v>
      </c>
      <c r="C12307" s="20" t="s">
        <v>57</v>
      </c>
      <c r="D12307" s="19" t="s">
        <v>71</v>
      </c>
      <c r="E12307" s="19" t="s">
        <v>26</v>
      </c>
      <c r="F12307" s="21">
        <v>2.0</v>
      </c>
      <c r="G12307" s="22">
        <v>55745.0</v>
      </c>
      <c r="H12307" s="15" t="str">
        <f t="shared" si="2"/>
        <v>Medium Range</v>
      </c>
      <c r="I12307" s="22">
        <v>64263.0</v>
      </c>
      <c r="J12307" s="23">
        <f t="shared" si="3"/>
        <v>0.8674509438</v>
      </c>
      <c r="K12307" s="24" t="str">
        <f t="shared" si="4"/>
        <v>Target Not Meet</v>
      </c>
    </row>
    <row r="12308" ht="22.5" customHeight="1">
      <c r="A12308" s="18">
        <v>45834.0</v>
      </c>
      <c r="B12308" s="19" t="str">
        <f t="shared" si="1"/>
        <v>Jun</v>
      </c>
      <c r="C12308" s="20" t="s">
        <v>57</v>
      </c>
      <c r="D12308" s="19" t="s">
        <v>71</v>
      </c>
      <c r="E12308" s="19" t="s">
        <v>26</v>
      </c>
      <c r="F12308" s="21">
        <v>2.0</v>
      </c>
      <c r="G12308" s="22">
        <v>46896.0</v>
      </c>
      <c r="H12308" s="15" t="str">
        <f t="shared" si="2"/>
        <v>Base Range</v>
      </c>
      <c r="I12308" s="22">
        <v>53237.0</v>
      </c>
      <c r="J12308" s="23">
        <f t="shared" si="3"/>
        <v>0.8808911096</v>
      </c>
      <c r="K12308" s="24" t="str">
        <f t="shared" si="4"/>
        <v>Target Not Meet</v>
      </c>
    </row>
    <row r="12309" ht="22.5" customHeight="1">
      <c r="A12309" s="18">
        <v>45834.0</v>
      </c>
      <c r="B12309" s="19" t="str">
        <f t="shared" si="1"/>
        <v>Jun</v>
      </c>
      <c r="C12309" s="20" t="s">
        <v>57</v>
      </c>
      <c r="D12309" s="19" t="s">
        <v>71</v>
      </c>
      <c r="E12309" s="19" t="s">
        <v>19</v>
      </c>
      <c r="F12309" s="21">
        <v>2.0</v>
      </c>
      <c r="G12309" s="22">
        <v>43021.0</v>
      </c>
      <c r="H12309" s="15" t="str">
        <f t="shared" si="2"/>
        <v>Base Range</v>
      </c>
      <c r="I12309" s="22">
        <v>55307.0</v>
      </c>
      <c r="J12309" s="23">
        <f t="shared" si="3"/>
        <v>0.7778581373</v>
      </c>
      <c r="K12309" s="24" t="str">
        <f t="shared" si="4"/>
        <v>Target Not Meet</v>
      </c>
    </row>
    <row r="12310" ht="22.5" customHeight="1">
      <c r="A12310" s="18">
        <v>45834.0</v>
      </c>
      <c r="B12310" s="19" t="str">
        <f t="shared" si="1"/>
        <v>Jun</v>
      </c>
      <c r="C12310" s="20" t="s">
        <v>57</v>
      </c>
      <c r="D12310" s="19" t="s">
        <v>71</v>
      </c>
      <c r="E12310" s="19" t="s">
        <v>9</v>
      </c>
      <c r="F12310" s="21">
        <v>3.0</v>
      </c>
      <c r="G12310" s="22">
        <v>76674.0</v>
      </c>
      <c r="H12310" s="15" t="str">
        <f t="shared" si="2"/>
        <v>High Range</v>
      </c>
      <c r="I12310" s="22">
        <v>83441.0</v>
      </c>
      <c r="J12310" s="23">
        <f t="shared" si="3"/>
        <v>0.9189007802</v>
      </c>
      <c r="K12310" s="24" t="str">
        <f t="shared" si="4"/>
        <v>Target Not Meet</v>
      </c>
    </row>
    <row r="12311" ht="22.5" customHeight="1">
      <c r="A12311" s="18">
        <v>45834.0</v>
      </c>
      <c r="B12311" s="19" t="str">
        <f t="shared" si="1"/>
        <v>Jun</v>
      </c>
      <c r="C12311" s="20" t="s">
        <v>57</v>
      </c>
      <c r="D12311" s="25" t="s">
        <v>62</v>
      </c>
      <c r="E12311" s="19" t="s">
        <v>9</v>
      </c>
      <c r="F12311" s="21">
        <v>3.0</v>
      </c>
      <c r="G12311" s="22">
        <v>77535.0</v>
      </c>
      <c r="H12311" s="15" t="str">
        <f t="shared" si="2"/>
        <v>High Range</v>
      </c>
      <c r="I12311" s="22">
        <v>57456.0</v>
      </c>
      <c r="J12311" s="23">
        <f t="shared" si="3"/>
        <v>1.349467419</v>
      </c>
      <c r="K12311" s="24" t="str">
        <f t="shared" si="4"/>
        <v>Over Achived</v>
      </c>
    </row>
    <row r="12312" ht="22.5" customHeight="1">
      <c r="A12312" s="18">
        <v>45834.0</v>
      </c>
      <c r="B12312" s="19" t="str">
        <f t="shared" si="1"/>
        <v>Jun</v>
      </c>
      <c r="C12312" s="20" t="s">
        <v>57</v>
      </c>
      <c r="D12312" s="25" t="s">
        <v>62</v>
      </c>
      <c r="E12312" s="19" t="s">
        <v>68</v>
      </c>
      <c r="F12312" s="21">
        <v>1.0</v>
      </c>
      <c r="G12312" s="22">
        <v>36448.0</v>
      </c>
      <c r="H12312" s="15" t="str">
        <f t="shared" si="2"/>
        <v>Base Range</v>
      </c>
      <c r="I12312" s="22">
        <v>29003.0</v>
      </c>
      <c r="J12312" s="23">
        <f t="shared" si="3"/>
        <v>1.256697583</v>
      </c>
      <c r="K12312" s="24" t="str">
        <f t="shared" si="4"/>
        <v>Over Achived</v>
      </c>
    </row>
    <row r="12313" ht="22.5" customHeight="1">
      <c r="A12313" s="18">
        <v>45834.0</v>
      </c>
      <c r="B12313" s="19" t="str">
        <f t="shared" si="1"/>
        <v>Jun</v>
      </c>
      <c r="C12313" s="20" t="s">
        <v>57</v>
      </c>
      <c r="D12313" s="25" t="s">
        <v>62</v>
      </c>
      <c r="E12313" s="19" t="s">
        <v>63</v>
      </c>
      <c r="F12313" s="21">
        <v>1.0</v>
      </c>
      <c r="G12313" s="22">
        <v>30522.0</v>
      </c>
      <c r="H12313" s="15" t="str">
        <f t="shared" si="2"/>
        <v>Base Range</v>
      </c>
      <c r="I12313" s="22">
        <v>25671.0</v>
      </c>
      <c r="J12313" s="23">
        <f t="shared" si="3"/>
        <v>1.188968096</v>
      </c>
      <c r="K12313" s="24" t="str">
        <f t="shared" si="4"/>
        <v>Over Achived</v>
      </c>
    </row>
    <row r="12314" ht="22.5" customHeight="1">
      <c r="A12314" s="18">
        <v>45834.0</v>
      </c>
      <c r="B12314" s="19" t="str">
        <f t="shared" si="1"/>
        <v>Jun</v>
      </c>
      <c r="C12314" s="20" t="s">
        <v>57</v>
      </c>
      <c r="D12314" s="25" t="s">
        <v>62</v>
      </c>
      <c r="E12314" s="19" t="s">
        <v>38</v>
      </c>
      <c r="F12314" s="21">
        <v>2.0</v>
      </c>
      <c r="G12314" s="22">
        <v>47207.0</v>
      </c>
      <c r="H12314" s="15" t="str">
        <f t="shared" si="2"/>
        <v>Base Range</v>
      </c>
      <c r="I12314" s="22">
        <v>44405.0</v>
      </c>
      <c r="J12314" s="23">
        <f t="shared" si="3"/>
        <v>1.063101002</v>
      </c>
      <c r="K12314" s="24" t="str">
        <f t="shared" si="4"/>
        <v>Over Achived</v>
      </c>
    </row>
    <row r="12315" ht="22.5" customHeight="1">
      <c r="A12315" s="18">
        <v>45834.0</v>
      </c>
      <c r="B12315" s="19" t="str">
        <f t="shared" si="1"/>
        <v>Jun</v>
      </c>
      <c r="C12315" s="20" t="s">
        <v>57</v>
      </c>
      <c r="D12315" s="25" t="s">
        <v>62</v>
      </c>
      <c r="E12315" s="19" t="s">
        <v>34</v>
      </c>
      <c r="F12315" s="21">
        <v>3.0</v>
      </c>
      <c r="G12315" s="22">
        <v>66207.0</v>
      </c>
      <c r="H12315" s="15" t="str">
        <f t="shared" si="2"/>
        <v>Medium Range</v>
      </c>
      <c r="I12315" s="22">
        <v>62564.0</v>
      </c>
      <c r="J12315" s="23">
        <f t="shared" si="3"/>
        <v>1.058228374</v>
      </c>
      <c r="K12315" s="24" t="str">
        <f t="shared" si="4"/>
        <v>Over Achived</v>
      </c>
    </row>
    <row r="12316" ht="22.5" customHeight="1">
      <c r="A12316" s="18">
        <v>45834.0</v>
      </c>
      <c r="B12316" s="19" t="str">
        <f t="shared" si="1"/>
        <v>Jun</v>
      </c>
      <c r="C12316" s="20" t="s">
        <v>57</v>
      </c>
      <c r="D12316" s="19" t="s">
        <v>58</v>
      </c>
      <c r="E12316" s="19" t="s">
        <v>9</v>
      </c>
      <c r="F12316" s="21">
        <v>3.0</v>
      </c>
      <c r="G12316" s="22">
        <v>80977.0</v>
      </c>
      <c r="H12316" s="15" t="str">
        <f t="shared" si="2"/>
        <v>High Range</v>
      </c>
      <c r="I12316" s="22">
        <v>64761.0</v>
      </c>
      <c r="J12316" s="23">
        <f t="shared" si="3"/>
        <v>1.250397616</v>
      </c>
      <c r="K12316" s="24" t="str">
        <f t="shared" si="4"/>
        <v>Over Achived</v>
      </c>
    </row>
    <row r="12317" ht="22.5" customHeight="1">
      <c r="A12317" s="18">
        <v>45834.0</v>
      </c>
      <c r="B12317" s="19" t="str">
        <f t="shared" si="1"/>
        <v>Jun</v>
      </c>
      <c r="C12317" s="20" t="s">
        <v>92</v>
      </c>
      <c r="D12317" s="19" t="s">
        <v>98</v>
      </c>
      <c r="E12317" s="19" t="s">
        <v>9</v>
      </c>
      <c r="F12317" s="21">
        <v>5.0</v>
      </c>
      <c r="G12317" s="22">
        <v>123972.0</v>
      </c>
      <c r="H12317" s="15" t="str">
        <f t="shared" si="2"/>
        <v>Very High Range</v>
      </c>
      <c r="I12317" s="22">
        <v>153286.0</v>
      </c>
      <c r="J12317" s="23">
        <f t="shared" si="3"/>
        <v>0.808762705</v>
      </c>
      <c r="K12317" s="24" t="str">
        <f t="shared" si="4"/>
        <v>Target Not Meet</v>
      </c>
    </row>
    <row r="12318" ht="22.5" customHeight="1">
      <c r="A12318" s="18">
        <v>45834.0</v>
      </c>
      <c r="B12318" s="19" t="str">
        <f t="shared" si="1"/>
        <v>Jun</v>
      </c>
      <c r="C12318" s="20" t="s">
        <v>92</v>
      </c>
      <c r="D12318" s="19" t="s">
        <v>93</v>
      </c>
      <c r="E12318" s="19" t="s">
        <v>23</v>
      </c>
      <c r="F12318" s="21">
        <v>2.0</v>
      </c>
      <c r="G12318" s="22">
        <v>75948.0</v>
      </c>
      <c r="H12318" s="15" t="str">
        <f t="shared" si="2"/>
        <v>High Range</v>
      </c>
      <c r="I12318" s="22">
        <v>94543.0</v>
      </c>
      <c r="J12318" s="23">
        <f t="shared" si="3"/>
        <v>0.8033170092</v>
      </c>
      <c r="K12318" s="24" t="str">
        <f t="shared" si="4"/>
        <v>Target Not Meet</v>
      </c>
    </row>
    <row r="12319" ht="22.5" customHeight="1">
      <c r="A12319" s="18">
        <v>45834.0</v>
      </c>
      <c r="B12319" s="19" t="str">
        <f t="shared" si="1"/>
        <v>Jun</v>
      </c>
      <c r="C12319" s="20" t="s">
        <v>92</v>
      </c>
      <c r="D12319" s="19" t="s">
        <v>98</v>
      </c>
      <c r="E12319" s="19" t="s">
        <v>26</v>
      </c>
      <c r="F12319" s="21">
        <v>4.0</v>
      </c>
      <c r="G12319" s="22">
        <v>91324.0</v>
      </c>
      <c r="H12319" s="15" t="str">
        <f t="shared" si="2"/>
        <v>Very High Range</v>
      </c>
      <c r="I12319" s="22">
        <v>114469.0</v>
      </c>
      <c r="J12319" s="23">
        <f t="shared" si="3"/>
        <v>0.7978055194</v>
      </c>
      <c r="K12319" s="24" t="str">
        <f t="shared" si="4"/>
        <v>Target Not Meet</v>
      </c>
    </row>
    <row r="12320" ht="22.5" customHeight="1">
      <c r="A12320" s="18">
        <v>45834.0</v>
      </c>
      <c r="B12320" s="19" t="str">
        <f t="shared" si="1"/>
        <v>Jun</v>
      </c>
      <c r="C12320" s="20" t="s">
        <v>7</v>
      </c>
      <c r="D12320" s="19" t="s">
        <v>126</v>
      </c>
      <c r="E12320" s="19" t="s">
        <v>34</v>
      </c>
      <c r="F12320" s="21">
        <v>7.0</v>
      </c>
      <c r="G12320" s="22">
        <v>177795.0</v>
      </c>
      <c r="H12320" s="15" t="str">
        <f t="shared" si="2"/>
        <v>Very High Range</v>
      </c>
      <c r="I12320" s="22">
        <v>124838.0</v>
      </c>
      <c r="J12320" s="23">
        <f t="shared" si="3"/>
        <v>1.424205771</v>
      </c>
      <c r="K12320" s="24" t="str">
        <f t="shared" si="4"/>
        <v>Over Achived</v>
      </c>
    </row>
    <row r="12321" ht="22.5" customHeight="1">
      <c r="A12321" s="18">
        <v>45834.0</v>
      </c>
      <c r="B12321" s="19" t="str">
        <f t="shared" si="1"/>
        <v>Jun</v>
      </c>
      <c r="C12321" s="20" t="s">
        <v>7</v>
      </c>
      <c r="D12321" s="19" t="s">
        <v>126</v>
      </c>
      <c r="E12321" s="19" t="s">
        <v>38</v>
      </c>
      <c r="F12321" s="21">
        <v>5.0</v>
      </c>
      <c r="G12321" s="22">
        <v>134240.0</v>
      </c>
      <c r="H12321" s="15" t="str">
        <f t="shared" si="2"/>
        <v>Very High Range</v>
      </c>
      <c r="I12321" s="22">
        <v>112813.0</v>
      </c>
      <c r="J12321" s="23">
        <f t="shared" si="3"/>
        <v>1.189933784</v>
      </c>
      <c r="K12321" s="24" t="str">
        <f t="shared" si="4"/>
        <v>Over Achived</v>
      </c>
    </row>
    <row r="12322" ht="22.5" customHeight="1">
      <c r="A12322" s="18">
        <v>45834.0</v>
      </c>
      <c r="B12322" s="19" t="str">
        <f t="shared" si="1"/>
        <v>Jun</v>
      </c>
      <c r="C12322" s="20" t="s">
        <v>7</v>
      </c>
      <c r="D12322" s="19" t="s">
        <v>118</v>
      </c>
      <c r="E12322" s="19" t="s">
        <v>68</v>
      </c>
      <c r="F12322" s="21">
        <v>3.0</v>
      </c>
      <c r="G12322" s="22">
        <v>82315.0</v>
      </c>
      <c r="H12322" s="15" t="str">
        <f t="shared" si="2"/>
        <v>High Range</v>
      </c>
      <c r="I12322" s="22">
        <v>59970.0</v>
      </c>
      <c r="J12322" s="23">
        <f t="shared" si="3"/>
        <v>1.372602968</v>
      </c>
      <c r="K12322" s="24" t="str">
        <f t="shared" si="4"/>
        <v>Over Achived</v>
      </c>
    </row>
    <row r="12323" ht="22.5" customHeight="1">
      <c r="A12323" s="18">
        <v>45834.0</v>
      </c>
      <c r="B12323" s="19" t="str">
        <f t="shared" si="1"/>
        <v>Jun</v>
      </c>
      <c r="C12323" s="20" t="s">
        <v>7</v>
      </c>
      <c r="D12323" s="19" t="s">
        <v>118</v>
      </c>
      <c r="E12323" s="19" t="s">
        <v>23</v>
      </c>
      <c r="F12323" s="21">
        <v>4.0</v>
      </c>
      <c r="G12323" s="22">
        <v>75960.0</v>
      </c>
      <c r="H12323" s="15" t="str">
        <f t="shared" si="2"/>
        <v>High Range</v>
      </c>
      <c r="I12323" s="22">
        <v>69971.0</v>
      </c>
      <c r="J12323" s="23">
        <f t="shared" si="3"/>
        <v>1.085592603</v>
      </c>
      <c r="K12323" s="24" t="str">
        <f t="shared" si="4"/>
        <v>Over Achived</v>
      </c>
    </row>
    <row r="12324" ht="22.5" customHeight="1">
      <c r="A12324" s="18">
        <v>45834.0</v>
      </c>
      <c r="B12324" s="19" t="str">
        <f t="shared" si="1"/>
        <v>Jun</v>
      </c>
      <c r="C12324" s="20" t="s">
        <v>7</v>
      </c>
      <c r="D12324" s="19" t="s">
        <v>118</v>
      </c>
      <c r="E12324" s="19" t="s">
        <v>38</v>
      </c>
      <c r="F12324" s="21">
        <v>5.0</v>
      </c>
      <c r="G12324" s="22">
        <v>116155.0</v>
      </c>
      <c r="H12324" s="15" t="str">
        <f t="shared" si="2"/>
        <v>Very High Range</v>
      </c>
      <c r="I12324" s="22">
        <v>87909.0</v>
      </c>
      <c r="J12324" s="23">
        <f t="shared" si="3"/>
        <v>1.321309536</v>
      </c>
      <c r="K12324" s="24" t="str">
        <f t="shared" si="4"/>
        <v>Over Achived</v>
      </c>
    </row>
    <row r="12325" ht="22.5" customHeight="1">
      <c r="A12325" s="18">
        <v>45834.0</v>
      </c>
      <c r="B12325" s="19" t="str">
        <f t="shared" si="1"/>
        <v>Jun</v>
      </c>
      <c r="C12325" s="20" t="s">
        <v>7</v>
      </c>
      <c r="D12325" s="19" t="s">
        <v>106</v>
      </c>
      <c r="E12325" s="19" t="s">
        <v>68</v>
      </c>
      <c r="F12325" s="21">
        <v>3.0</v>
      </c>
      <c r="G12325" s="22">
        <v>82605.0</v>
      </c>
      <c r="H12325" s="15" t="str">
        <f t="shared" si="2"/>
        <v>High Range</v>
      </c>
      <c r="I12325" s="22">
        <v>68249.0</v>
      </c>
      <c r="J12325" s="23">
        <f t="shared" si="3"/>
        <v>1.210347404</v>
      </c>
      <c r="K12325" s="24" t="str">
        <f t="shared" si="4"/>
        <v>Over Achived</v>
      </c>
    </row>
    <row r="12326" ht="22.5" customHeight="1">
      <c r="A12326" s="18">
        <v>45834.0</v>
      </c>
      <c r="B12326" s="19" t="str">
        <f t="shared" si="1"/>
        <v>Jun</v>
      </c>
      <c r="C12326" s="20" t="s">
        <v>7</v>
      </c>
      <c r="D12326" s="19" t="s">
        <v>106</v>
      </c>
      <c r="E12326" s="19" t="s">
        <v>63</v>
      </c>
      <c r="F12326" s="21">
        <v>3.0</v>
      </c>
      <c r="G12326" s="22">
        <v>71395.0</v>
      </c>
      <c r="H12326" s="15" t="str">
        <f t="shared" si="2"/>
        <v>High Range</v>
      </c>
      <c r="I12326" s="22">
        <v>58985.0</v>
      </c>
      <c r="J12326" s="23">
        <f t="shared" si="3"/>
        <v>1.210392473</v>
      </c>
      <c r="K12326" s="24" t="str">
        <f t="shared" si="4"/>
        <v>Over Achived</v>
      </c>
    </row>
    <row r="12327" ht="22.5" customHeight="1">
      <c r="A12327" s="18">
        <v>45834.0</v>
      </c>
      <c r="B12327" s="19" t="str">
        <f t="shared" si="1"/>
        <v>Jun</v>
      </c>
      <c r="C12327" s="20" t="s">
        <v>7</v>
      </c>
      <c r="D12327" s="19" t="s">
        <v>106</v>
      </c>
      <c r="E12327" s="19" t="s">
        <v>38</v>
      </c>
      <c r="F12327" s="21">
        <v>5.0</v>
      </c>
      <c r="G12327" s="22">
        <v>127339.0</v>
      </c>
      <c r="H12327" s="15" t="str">
        <f t="shared" si="2"/>
        <v>Very High Range</v>
      </c>
      <c r="I12327" s="22">
        <v>112339.0</v>
      </c>
      <c r="J12327" s="23">
        <f t="shared" si="3"/>
        <v>1.133524422</v>
      </c>
      <c r="K12327" s="24" t="str">
        <f t="shared" si="4"/>
        <v>Over Achived</v>
      </c>
    </row>
    <row r="12328" ht="22.5" customHeight="1">
      <c r="A12328" s="18">
        <v>45834.0</v>
      </c>
      <c r="B12328" s="19" t="str">
        <f t="shared" si="1"/>
        <v>Jun</v>
      </c>
      <c r="C12328" s="20" t="s">
        <v>7</v>
      </c>
      <c r="D12328" s="19" t="s">
        <v>106</v>
      </c>
      <c r="E12328" s="19" t="s">
        <v>19</v>
      </c>
      <c r="F12328" s="21">
        <v>3.0</v>
      </c>
      <c r="G12328" s="22">
        <v>111645.0</v>
      </c>
      <c r="H12328" s="15" t="str">
        <f t="shared" si="2"/>
        <v>Very High Range</v>
      </c>
      <c r="I12328" s="22">
        <v>82926.0</v>
      </c>
      <c r="J12328" s="23">
        <f t="shared" si="3"/>
        <v>1.346320816</v>
      </c>
      <c r="K12328" s="24" t="str">
        <f t="shared" si="4"/>
        <v>Over Achived</v>
      </c>
    </row>
    <row r="12329" ht="22.5" customHeight="1">
      <c r="A12329" s="18">
        <v>45834.0</v>
      </c>
      <c r="B12329" s="19" t="str">
        <f t="shared" si="1"/>
        <v>Jun</v>
      </c>
      <c r="C12329" s="20" t="s">
        <v>7</v>
      </c>
      <c r="D12329" s="19" t="s">
        <v>8</v>
      </c>
      <c r="E12329" s="19" t="s">
        <v>23</v>
      </c>
      <c r="F12329" s="21">
        <v>4.0</v>
      </c>
      <c r="G12329" s="22">
        <v>87444.0</v>
      </c>
      <c r="H12329" s="15" t="str">
        <f t="shared" si="2"/>
        <v>High Range</v>
      </c>
      <c r="I12329" s="22">
        <v>68591.0</v>
      </c>
      <c r="J12329" s="23">
        <f t="shared" si="3"/>
        <v>1.274861133</v>
      </c>
      <c r="K12329" s="24" t="str">
        <f t="shared" si="4"/>
        <v>Over Achived</v>
      </c>
    </row>
    <row r="12330" ht="22.5" customHeight="1">
      <c r="A12330" s="18">
        <v>45834.0</v>
      </c>
      <c r="B12330" s="19" t="str">
        <f t="shared" si="1"/>
        <v>Jun</v>
      </c>
      <c r="C12330" s="20" t="s">
        <v>7</v>
      </c>
      <c r="D12330" s="19" t="s">
        <v>8</v>
      </c>
      <c r="E12330" s="19" t="s">
        <v>9</v>
      </c>
      <c r="F12330" s="21">
        <v>6.0</v>
      </c>
      <c r="G12330" s="22">
        <v>179866.0</v>
      </c>
      <c r="H12330" s="15" t="str">
        <f t="shared" si="2"/>
        <v>Very High Range</v>
      </c>
      <c r="I12330" s="22">
        <v>138989.0</v>
      </c>
      <c r="J12330" s="23">
        <f t="shared" si="3"/>
        <v>1.294102411</v>
      </c>
      <c r="K12330" s="24" t="str">
        <f t="shared" si="4"/>
        <v>Over Achived</v>
      </c>
    </row>
    <row r="12331" ht="22.5" customHeight="1">
      <c r="A12331" s="18">
        <v>45834.0</v>
      </c>
      <c r="B12331" s="19" t="str">
        <f t="shared" si="1"/>
        <v>Jun</v>
      </c>
      <c r="C12331" s="20" t="s">
        <v>7</v>
      </c>
      <c r="D12331" s="19" t="s">
        <v>8</v>
      </c>
      <c r="E12331" s="19" t="s">
        <v>68</v>
      </c>
      <c r="F12331" s="21">
        <v>4.0</v>
      </c>
      <c r="G12331" s="22">
        <v>77829.0</v>
      </c>
      <c r="H12331" s="15" t="str">
        <f t="shared" si="2"/>
        <v>High Range</v>
      </c>
      <c r="I12331" s="22">
        <v>68326.0</v>
      </c>
      <c r="J12331" s="23">
        <f t="shared" si="3"/>
        <v>1.139083219</v>
      </c>
      <c r="K12331" s="24" t="str">
        <f t="shared" si="4"/>
        <v>Over Achived</v>
      </c>
    </row>
    <row r="12332" ht="22.5" customHeight="1">
      <c r="A12332" s="18">
        <v>45834.0</v>
      </c>
      <c r="B12332" s="19" t="str">
        <f t="shared" si="1"/>
        <v>Jun</v>
      </c>
      <c r="C12332" s="20" t="s">
        <v>7</v>
      </c>
      <c r="D12332" s="19" t="s">
        <v>8</v>
      </c>
      <c r="E12332" s="19" t="s">
        <v>34</v>
      </c>
      <c r="F12332" s="21">
        <v>7.0</v>
      </c>
      <c r="G12332" s="22">
        <v>154014.0</v>
      </c>
      <c r="H12332" s="15" t="str">
        <f t="shared" si="2"/>
        <v>Very High Range</v>
      </c>
      <c r="I12332" s="22">
        <v>132806.0</v>
      </c>
      <c r="J12332" s="23">
        <f t="shared" si="3"/>
        <v>1.15969158</v>
      </c>
      <c r="K12332" s="24" t="str">
        <f t="shared" si="4"/>
        <v>Over Achived</v>
      </c>
    </row>
    <row r="12333" ht="22.5" customHeight="1">
      <c r="A12333" s="18">
        <v>45834.0</v>
      </c>
      <c r="B12333" s="19" t="str">
        <f t="shared" si="1"/>
        <v>Jun</v>
      </c>
      <c r="C12333" s="20" t="s">
        <v>7</v>
      </c>
      <c r="D12333" s="19" t="s">
        <v>8</v>
      </c>
      <c r="E12333" s="19" t="s">
        <v>63</v>
      </c>
      <c r="F12333" s="21">
        <v>2.0</v>
      </c>
      <c r="G12333" s="22">
        <v>59181.0</v>
      </c>
      <c r="H12333" s="15" t="str">
        <f t="shared" si="2"/>
        <v>Medium Range</v>
      </c>
      <c r="I12333" s="22">
        <v>42390.0</v>
      </c>
      <c r="J12333" s="23">
        <f t="shared" si="3"/>
        <v>1.396107573</v>
      </c>
      <c r="K12333" s="24" t="str">
        <f t="shared" si="4"/>
        <v>Over Achived</v>
      </c>
    </row>
    <row r="12334" ht="22.5" customHeight="1">
      <c r="A12334" s="18">
        <v>45834.0</v>
      </c>
      <c r="B12334" s="19" t="str">
        <f t="shared" si="1"/>
        <v>Jun</v>
      </c>
      <c r="C12334" s="20" t="s">
        <v>92</v>
      </c>
      <c r="D12334" s="19" t="s">
        <v>98</v>
      </c>
      <c r="E12334" s="19" t="s">
        <v>63</v>
      </c>
      <c r="F12334" s="21">
        <v>1.0</v>
      </c>
      <c r="G12334" s="22">
        <v>28099.0</v>
      </c>
      <c r="H12334" s="15" t="str">
        <f t="shared" si="2"/>
        <v>Base Range</v>
      </c>
      <c r="I12334" s="22">
        <v>30786.0</v>
      </c>
      <c r="J12334" s="23">
        <f t="shared" si="3"/>
        <v>0.9127200676</v>
      </c>
      <c r="K12334" s="24" t="str">
        <f t="shared" si="4"/>
        <v>Target Not Meet</v>
      </c>
    </row>
    <row r="12335" ht="22.5" customHeight="1">
      <c r="A12335" s="18">
        <v>45834.0</v>
      </c>
      <c r="B12335" s="19" t="str">
        <f t="shared" si="1"/>
        <v>Jun</v>
      </c>
      <c r="C12335" s="20" t="s">
        <v>7</v>
      </c>
      <c r="D12335" s="19" t="s">
        <v>126</v>
      </c>
      <c r="E12335" s="19" t="s">
        <v>34</v>
      </c>
      <c r="F12335" s="21">
        <v>7.0</v>
      </c>
      <c r="G12335" s="22">
        <v>142726.0</v>
      </c>
      <c r="H12335" s="15" t="str">
        <f t="shared" si="2"/>
        <v>Very High Range</v>
      </c>
      <c r="I12335" s="22">
        <v>122274.0</v>
      </c>
      <c r="J12335" s="23">
        <f t="shared" si="3"/>
        <v>1.167263686</v>
      </c>
      <c r="K12335" s="24" t="str">
        <f t="shared" si="4"/>
        <v>Over Achived</v>
      </c>
    </row>
    <row r="12336" ht="22.5" customHeight="1">
      <c r="A12336" s="18">
        <v>45834.0</v>
      </c>
      <c r="B12336" s="19" t="str">
        <f t="shared" si="1"/>
        <v>Jun</v>
      </c>
      <c r="C12336" s="20" t="s">
        <v>7</v>
      </c>
      <c r="D12336" s="19" t="s">
        <v>126</v>
      </c>
      <c r="E12336" s="19" t="s">
        <v>26</v>
      </c>
      <c r="F12336" s="21">
        <v>12.0</v>
      </c>
      <c r="G12336" s="22">
        <v>243626.0</v>
      </c>
      <c r="H12336" s="15" t="str">
        <f t="shared" si="2"/>
        <v>Very High Range</v>
      </c>
      <c r="I12336" s="22">
        <v>224800.0</v>
      </c>
      <c r="J12336" s="23">
        <f t="shared" si="3"/>
        <v>1.083745552</v>
      </c>
      <c r="K12336" s="24" t="str">
        <f t="shared" si="4"/>
        <v>Over Achived</v>
      </c>
    </row>
    <row r="12337" ht="22.5" customHeight="1">
      <c r="A12337" s="18">
        <v>45834.0</v>
      </c>
      <c r="B12337" s="19" t="str">
        <f t="shared" si="1"/>
        <v>Jun</v>
      </c>
      <c r="C12337" s="20" t="s">
        <v>7</v>
      </c>
      <c r="D12337" s="19" t="s">
        <v>118</v>
      </c>
      <c r="E12337" s="19" t="s">
        <v>26</v>
      </c>
      <c r="F12337" s="21">
        <v>11.0</v>
      </c>
      <c r="G12337" s="22">
        <v>232535.0</v>
      </c>
      <c r="H12337" s="15" t="str">
        <f t="shared" si="2"/>
        <v>Very High Range</v>
      </c>
      <c r="I12337" s="22">
        <v>182328.0</v>
      </c>
      <c r="J12337" s="23">
        <f t="shared" si="3"/>
        <v>1.275366373</v>
      </c>
      <c r="K12337" s="24" t="str">
        <f t="shared" si="4"/>
        <v>Over Achived</v>
      </c>
    </row>
    <row r="12338" ht="22.5" customHeight="1">
      <c r="A12338" s="18">
        <v>45834.0</v>
      </c>
      <c r="B12338" s="19" t="str">
        <f t="shared" si="1"/>
        <v>Jun</v>
      </c>
      <c r="C12338" s="20" t="s">
        <v>7</v>
      </c>
      <c r="D12338" s="19" t="s">
        <v>131</v>
      </c>
      <c r="E12338" s="19" t="s">
        <v>63</v>
      </c>
      <c r="F12338" s="21">
        <v>3.0</v>
      </c>
      <c r="G12338" s="22">
        <v>70555.0</v>
      </c>
      <c r="H12338" s="15" t="str">
        <f t="shared" si="2"/>
        <v>High Range</v>
      </c>
      <c r="I12338" s="22">
        <v>65308.0</v>
      </c>
      <c r="J12338" s="23">
        <f t="shared" si="3"/>
        <v>1.080342378</v>
      </c>
      <c r="K12338" s="24" t="str">
        <f t="shared" si="4"/>
        <v>Over Achived</v>
      </c>
    </row>
    <row r="12339" ht="22.5" customHeight="1">
      <c r="A12339" s="18">
        <v>45834.0</v>
      </c>
      <c r="B12339" s="19" t="str">
        <f t="shared" si="1"/>
        <v>Jun</v>
      </c>
      <c r="C12339" s="20" t="s">
        <v>7</v>
      </c>
      <c r="D12339" s="19" t="s">
        <v>126</v>
      </c>
      <c r="E12339" s="19" t="s">
        <v>9</v>
      </c>
      <c r="F12339" s="21">
        <v>8.0</v>
      </c>
      <c r="G12339" s="22">
        <v>201305.0</v>
      </c>
      <c r="H12339" s="15" t="str">
        <f t="shared" si="2"/>
        <v>Very High Range</v>
      </c>
      <c r="I12339" s="22">
        <v>150031.0</v>
      </c>
      <c r="J12339" s="23">
        <f t="shared" si="3"/>
        <v>1.341756037</v>
      </c>
      <c r="K12339" s="24" t="str">
        <f t="shared" si="4"/>
        <v>Over Achived</v>
      </c>
    </row>
    <row r="12340" ht="22.5" customHeight="1">
      <c r="A12340" s="18">
        <v>45834.0</v>
      </c>
      <c r="B12340" s="19" t="str">
        <f t="shared" si="1"/>
        <v>Jun</v>
      </c>
      <c r="C12340" s="20" t="s">
        <v>92</v>
      </c>
      <c r="D12340" s="19" t="s">
        <v>98</v>
      </c>
      <c r="E12340" s="19" t="s">
        <v>23</v>
      </c>
      <c r="F12340" s="21">
        <v>3.0</v>
      </c>
      <c r="G12340" s="22">
        <v>79079.0</v>
      </c>
      <c r="H12340" s="15" t="str">
        <f t="shared" si="2"/>
        <v>High Range</v>
      </c>
      <c r="I12340" s="22">
        <v>96702.0</v>
      </c>
      <c r="J12340" s="23">
        <f t="shared" si="3"/>
        <v>0.8177597154</v>
      </c>
      <c r="K12340" s="24" t="str">
        <f t="shared" si="4"/>
        <v>Target Not Meet</v>
      </c>
    </row>
    <row r="12341" ht="22.5" customHeight="1">
      <c r="A12341" s="18">
        <v>45834.0</v>
      </c>
      <c r="B12341" s="19" t="str">
        <f t="shared" si="1"/>
        <v>Jun</v>
      </c>
      <c r="C12341" s="20" t="s">
        <v>92</v>
      </c>
      <c r="D12341" s="19" t="s">
        <v>98</v>
      </c>
      <c r="E12341" s="19" t="s">
        <v>34</v>
      </c>
      <c r="F12341" s="21">
        <v>5.0</v>
      </c>
      <c r="G12341" s="22">
        <v>124678.0</v>
      </c>
      <c r="H12341" s="15" t="str">
        <f t="shared" si="2"/>
        <v>Very High Range</v>
      </c>
      <c r="I12341" s="22">
        <v>132970.0</v>
      </c>
      <c r="J12341" s="23">
        <f t="shared" si="3"/>
        <v>0.9376400692</v>
      </c>
      <c r="K12341" s="24" t="str">
        <f t="shared" si="4"/>
        <v>Target Not Meet</v>
      </c>
    </row>
    <row r="12342" ht="22.5" customHeight="1">
      <c r="A12342" s="18">
        <v>45834.0</v>
      </c>
      <c r="B12342" s="19" t="str">
        <f t="shared" si="1"/>
        <v>Jun</v>
      </c>
      <c r="C12342" s="20" t="s">
        <v>92</v>
      </c>
      <c r="D12342" s="19" t="s">
        <v>144</v>
      </c>
      <c r="E12342" s="19" t="s">
        <v>63</v>
      </c>
      <c r="F12342" s="21">
        <v>1.0</v>
      </c>
      <c r="G12342" s="22">
        <v>27032.0</v>
      </c>
      <c r="H12342" s="15" t="str">
        <f t="shared" si="2"/>
        <v>Base Range</v>
      </c>
      <c r="I12342" s="22">
        <v>23817.0</v>
      </c>
      <c r="J12342" s="23">
        <f t="shared" si="3"/>
        <v>1.134987614</v>
      </c>
      <c r="K12342" s="24" t="str">
        <f t="shared" si="4"/>
        <v>Over Achived</v>
      </c>
    </row>
    <row r="12343" ht="22.5" customHeight="1">
      <c r="A12343" s="18">
        <v>45834.0</v>
      </c>
      <c r="B12343" s="19" t="str">
        <f t="shared" si="1"/>
        <v>Jun</v>
      </c>
      <c r="C12343" s="20" t="s">
        <v>92</v>
      </c>
      <c r="D12343" s="19" t="s">
        <v>144</v>
      </c>
      <c r="E12343" s="19" t="s">
        <v>9</v>
      </c>
      <c r="F12343" s="21">
        <v>5.0</v>
      </c>
      <c r="G12343" s="22">
        <v>119042.0</v>
      </c>
      <c r="H12343" s="15" t="str">
        <f t="shared" si="2"/>
        <v>Very High Range</v>
      </c>
      <c r="I12343" s="22">
        <v>97568.0</v>
      </c>
      <c r="J12343" s="23">
        <f t="shared" si="3"/>
        <v>1.220092653</v>
      </c>
      <c r="K12343" s="24" t="str">
        <f t="shared" si="4"/>
        <v>Over Achived</v>
      </c>
    </row>
    <row r="12344" ht="22.5" customHeight="1">
      <c r="A12344" s="18">
        <v>45834.0</v>
      </c>
      <c r="B12344" s="19" t="str">
        <f t="shared" si="1"/>
        <v>Jun</v>
      </c>
      <c r="C12344" s="20" t="s">
        <v>92</v>
      </c>
      <c r="D12344" s="19" t="s">
        <v>144</v>
      </c>
      <c r="E12344" s="19" t="s">
        <v>63</v>
      </c>
      <c r="F12344" s="21">
        <v>1.0</v>
      </c>
      <c r="G12344" s="22">
        <v>27889.0</v>
      </c>
      <c r="H12344" s="15" t="str">
        <f t="shared" si="2"/>
        <v>Base Range</v>
      </c>
      <c r="I12344" s="22">
        <v>26086.0</v>
      </c>
      <c r="J12344" s="23">
        <f t="shared" si="3"/>
        <v>1.069117534</v>
      </c>
      <c r="K12344" s="24" t="str">
        <f t="shared" si="4"/>
        <v>Over Achived</v>
      </c>
    </row>
    <row r="12345" ht="22.5" customHeight="1">
      <c r="A12345" s="18">
        <v>45834.0</v>
      </c>
      <c r="B12345" s="19" t="str">
        <f t="shared" si="1"/>
        <v>Jun</v>
      </c>
      <c r="C12345" s="20" t="s">
        <v>92</v>
      </c>
      <c r="D12345" s="25" t="s">
        <v>149</v>
      </c>
      <c r="E12345" s="19" t="s">
        <v>68</v>
      </c>
      <c r="F12345" s="21">
        <v>3.0</v>
      </c>
      <c r="G12345" s="22">
        <v>68645.0</v>
      </c>
      <c r="H12345" s="15" t="str">
        <f t="shared" si="2"/>
        <v>Medium Range</v>
      </c>
      <c r="I12345" s="22">
        <v>57042.0</v>
      </c>
      <c r="J12345" s="23">
        <f t="shared" si="3"/>
        <v>1.203411521</v>
      </c>
      <c r="K12345" s="24" t="str">
        <f t="shared" si="4"/>
        <v>Over Achived</v>
      </c>
    </row>
    <row r="12346" ht="22.5" customHeight="1">
      <c r="A12346" s="18">
        <v>45834.0</v>
      </c>
      <c r="B12346" s="19" t="str">
        <f t="shared" si="1"/>
        <v>Jun</v>
      </c>
      <c r="C12346" s="20" t="s">
        <v>92</v>
      </c>
      <c r="D12346" s="19" t="s">
        <v>144</v>
      </c>
      <c r="E12346" s="19" t="s">
        <v>68</v>
      </c>
      <c r="F12346" s="21">
        <v>2.0</v>
      </c>
      <c r="G12346" s="22">
        <v>60523.0</v>
      </c>
      <c r="H12346" s="15" t="str">
        <f t="shared" si="2"/>
        <v>Medium Range</v>
      </c>
      <c r="I12346" s="22">
        <v>54524.0</v>
      </c>
      <c r="J12346" s="23">
        <f t="shared" si="3"/>
        <v>1.110024943</v>
      </c>
      <c r="K12346" s="24" t="str">
        <f t="shared" si="4"/>
        <v>Over Achived</v>
      </c>
    </row>
    <row r="12347" ht="22.5" customHeight="1">
      <c r="A12347" s="18">
        <v>45834.0</v>
      </c>
      <c r="B12347" s="19" t="str">
        <f t="shared" si="1"/>
        <v>Jun</v>
      </c>
      <c r="C12347" s="20" t="s">
        <v>92</v>
      </c>
      <c r="D12347" s="19" t="s">
        <v>158</v>
      </c>
      <c r="E12347" s="19" t="s">
        <v>38</v>
      </c>
      <c r="F12347" s="21">
        <v>3.0</v>
      </c>
      <c r="G12347" s="22">
        <v>104834.0</v>
      </c>
      <c r="H12347" s="15" t="str">
        <f t="shared" si="2"/>
        <v>Very High Range</v>
      </c>
      <c r="I12347" s="22">
        <v>85262.0</v>
      </c>
      <c r="J12347" s="23">
        <f t="shared" si="3"/>
        <v>1.229551266</v>
      </c>
      <c r="K12347" s="24" t="str">
        <f t="shared" si="4"/>
        <v>Over Achived</v>
      </c>
    </row>
    <row r="12348" ht="22.5" customHeight="1">
      <c r="A12348" s="18">
        <v>45834.0</v>
      </c>
      <c r="B12348" s="19" t="str">
        <f t="shared" si="1"/>
        <v>Jun</v>
      </c>
      <c r="C12348" s="20" t="s">
        <v>92</v>
      </c>
      <c r="D12348" s="19" t="s">
        <v>158</v>
      </c>
      <c r="E12348" s="19" t="s">
        <v>63</v>
      </c>
      <c r="F12348" s="21">
        <v>5.0</v>
      </c>
      <c r="G12348" s="22">
        <v>126516.0</v>
      </c>
      <c r="H12348" s="15" t="str">
        <f t="shared" si="2"/>
        <v>Very High Range</v>
      </c>
      <c r="I12348" s="22">
        <v>102153.0</v>
      </c>
      <c r="J12348" s="23">
        <f t="shared" si="3"/>
        <v>1.238495198</v>
      </c>
      <c r="K12348" s="24" t="str">
        <f t="shared" si="4"/>
        <v>Over Achived</v>
      </c>
    </row>
    <row r="12349" ht="22.5" customHeight="1">
      <c r="A12349" s="18">
        <v>45834.0</v>
      </c>
      <c r="B12349" s="19" t="str">
        <f t="shared" si="1"/>
        <v>Jun</v>
      </c>
      <c r="C12349" s="20" t="s">
        <v>92</v>
      </c>
      <c r="D12349" s="19" t="s">
        <v>158</v>
      </c>
      <c r="E12349" s="19" t="s">
        <v>9</v>
      </c>
      <c r="F12349" s="21">
        <v>5.0</v>
      </c>
      <c r="G12349" s="22">
        <v>130012.0</v>
      </c>
      <c r="H12349" s="15" t="str">
        <f t="shared" si="2"/>
        <v>Very High Range</v>
      </c>
      <c r="I12349" s="22">
        <v>107445.0</v>
      </c>
      <c r="J12349" s="23">
        <f t="shared" si="3"/>
        <v>1.21003304</v>
      </c>
      <c r="K12349" s="24" t="str">
        <f t="shared" si="4"/>
        <v>Over Achived</v>
      </c>
    </row>
    <row r="12350" ht="22.5" customHeight="1">
      <c r="A12350" s="18">
        <v>45834.0</v>
      </c>
      <c r="B12350" s="19" t="str">
        <f t="shared" si="1"/>
        <v>Jun</v>
      </c>
      <c r="C12350" s="20" t="s">
        <v>92</v>
      </c>
      <c r="D12350" s="19" t="s">
        <v>158</v>
      </c>
      <c r="E12350" s="19" t="s">
        <v>23</v>
      </c>
      <c r="F12350" s="21">
        <v>3.0</v>
      </c>
      <c r="G12350" s="22">
        <v>73926.0</v>
      </c>
      <c r="H12350" s="15" t="str">
        <f t="shared" si="2"/>
        <v>High Range</v>
      </c>
      <c r="I12350" s="22">
        <v>52502.0</v>
      </c>
      <c r="J12350" s="23">
        <f t="shared" si="3"/>
        <v>1.408060645</v>
      </c>
      <c r="K12350" s="24" t="str">
        <f t="shared" si="4"/>
        <v>Over Achived</v>
      </c>
    </row>
    <row r="12351" ht="22.5" customHeight="1">
      <c r="A12351" s="18">
        <v>45834.0</v>
      </c>
      <c r="B12351" s="19" t="str">
        <f t="shared" si="1"/>
        <v>Jun</v>
      </c>
      <c r="C12351" s="20" t="s">
        <v>92</v>
      </c>
      <c r="D12351" s="19" t="s">
        <v>158</v>
      </c>
      <c r="E12351" s="19" t="s">
        <v>63</v>
      </c>
      <c r="F12351" s="21">
        <v>1.0</v>
      </c>
      <c r="G12351" s="22">
        <v>30944.0</v>
      </c>
      <c r="H12351" s="15" t="str">
        <f t="shared" si="2"/>
        <v>Base Range</v>
      </c>
      <c r="I12351" s="22">
        <v>23926.0</v>
      </c>
      <c r="J12351" s="23">
        <f t="shared" si="3"/>
        <v>1.293321073</v>
      </c>
      <c r="K12351" s="24" t="str">
        <f t="shared" si="4"/>
        <v>Over Achived</v>
      </c>
    </row>
    <row r="12352" ht="22.5" customHeight="1">
      <c r="A12352" s="18">
        <v>45834.0</v>
      </c>
      <c r="B12352" s="19" t="str">
        <f t="shared" si="1"/>
        <v>Jun</v>
      </c>
      <c r="C12352" s="20" t="s">
        <v>7</v>
      </c>
      <c r="D12352" s="19" t="s">
        <v>131</v>
      </c>
      <c r="E12352" s="19" t="s">
        <v>23</v>
      </c>
      <c r="F12352" s="21">
        <v>4.0</v>
      </c>
      <c r="G12352" s="22">
        <v>78654.0</v>
      </c>
      <c r="H12352" s="15" t="str">
        <f t="shared" si="2"/>
        <v>High Range</v>
      </c>
      <c r="I12352" s="22">
        <v>68097.0</v>
      </c>
      <c r="J12352" s="23">
        <f t="shared" si="3"/>
        <v>1.155028856</v>
      </c>
      <c r="K12352" s="24" t="str">
        <f t="shared" si="4"/>
        <v>Over Achived</v>
      </c>
    </row>
    <row r="12353" ht="22.5" customHeight="1">
      <c r="A12353" s="18">
        <v>45834.0</v>
      </c>
      <c r="B12353" s="19" t="str">
        <f t="shared" si="1"/>
        <v>Jun</v>
      </c>
      <c r="C12353" s="20" t="s">
        <v>92</v>
      </c>
      <c r="D12353" s="25" t="s">
        <v>149</v>
      </c>
      <c r="E12353" s="19" t="s">
        <v>38</v>
      </c>
      <c r="F12353" s="21">
        <v>3.0</v>
      </c>
      <c r="G12353" s="22">
        <v>85135.0</v>
      </c>
      <c r="H12353" s="15" t="str">
        <f t="shared" si="2"/>
        <v>High Range</v>
      </c>
      <c r="I12353" s="22">
        <v>59808.0</v>
      </c>
      <c r="J12353" s="23">
        <f t="shared" si="3"/>
        <v>1.423471776</v>
      </c>
      <c r="K12353" s="24" t="str">
        <f t="shared" si="4"/>
        <v>Over Achived</v>
      </c>
    </row>
    <row r="12354" ht="22.5" customHeight="1">
      <c r="A12354" s="18">
        <v>45835.0</v>
      </c>
      <c r="B12354" s="19" t="str">
        <f t="shared" si="1"/>
        <v>Jun</v>
      </c>
      <c r="C12354" s="20" t="s">
        <v>13</v>
      </c>
      <c r="D12354" s="19" t="s">
        <v>169</v>
      </c>
      <c r="E12354" s="19" t="s">
        <v>26</v>
      </c>
      <c r="F12354" s="21">
        <v>3.0</v>
      </c>
      <c r="G12354" s="22">
        <v>67293.0</v>
      </c>
      <c r="H12354" s="15" t="str">
        <f t="shared" si="2"/>
        <v>Medium Range</v>
      </c>
      <c r="I12354" s="22">
        <v>83101.0</v>
      </c>
      <c r="J12354" s="23">
        <f t="shared" si="3"/>
        <v>0.8097736489</v>
      </c>
      <c r="K12354" s="24" t="str">
        <f t="shared" si="4"/>
        <v>Target Not Meet</v>
      </c>
    </row>
    <row r="12355" ht="22.5" customHeight="1">
      <c r="A12355" s="18">
        <v>45835.0</v>
      </c>
      <c r="B12355" s="19" t="str">
        <f t="shared" si="1"/>
        <v>Jun</v>
      </c>
      <c r="C12355" s="20" t="s">
        <v>13</v>
      </c>
      <c r="D12355" s="19" t="s">
        <v>37</v>
      </c>
      <c r="E12355" s="19" t="s">
        <v>19</v>
      </c>
      <c r="F12355" s="21">
        <v>2.0</v>
      </c>
      <c r="G12355" s="22">
        <v>59813.0</v>
      </c>
      <c r="H12355" s="15" t="str">
        <f t="shared" si="2"/>
        <v>Medium Range</v>
      </c>
      <c r="I12355" s="22">
        <v>74763.0</v>
      </c>
      <c r="J12355" s="23">
        <f t="shared" si="3"/>
        <v>0.8000347766</v>
      </c>
      <c r="K12355" s="24" t="str">
        <f t="shared" si="4"/>
        <v>Target Not Meet</v>
      </c>
    </row>
    <row r="12356" ht="22.5" customHeight="1">
      <c r="A12356" s="18">
        <v>45835.0</v>
      </c>
      <c r="B12356" s="19" t="str">
        <f t="shared" si="1"/>
        <v>Jun</v>
      </c>
      <c r="C12356" s="20" t="s">
        <v>13</v>
      </c>
      <c r="D12356" s="19" t="s">
        <v>169</v>
      </c>
      <c r="E12356" s="19" t="s">
        <v>23</v>
      </c>
      <c r="F12356" s="21">
        <v>2.0</v>
      </c>
      <c r="G12356" s="22">
        <v>49980.0</v>
      </c>
      <c r="H12356" s="15" t="str">
        <f t="shared" si="2"/>
        <v>Base Range</v>
      </c>
      <c r="I12356" s="22">
        <v>54670.0</v>
      </c>
      <c r="J12356" s="23">
        <f t="shared" si="3"/>
        <v>0.914212548</v>
      </c>
      <c r="K12356" s="24" t="str">
        <f t="shared" si="4"/>
        <v>Target Not Meet</v>
      </c>
    </row>
    <row r="12357" ht="22.5" customHeight="1">
      <c r="A12357" s="18">
        <v>45835.0</v>
      </c>
      <c r="B12357" s="19" t="str">
        <f t="shared" si="1"/>
        <v>Jun</v>
      </c>
      <c r="C12357" s="20" t="s">
        <v>13</v>
      </c>
      <c r="D12357" s="19" t="s">
        <v>37</v>
      </c>
      <c r="E12357" s="19" t="s">
        <v>23</v>
      </c>
      <c r="F12357" s="21">
        <v>2.0</v>
      </c>
      <c r="G12357" s="22">
        <v>53259.0</v>
      </c>
      <c r="H12357" s="15" t="str">
        <f t="shared" si="2"/>
        <v>Medium Range</v>
      </c>
      <c r="I12357" s="22">
        <v>59916.0</v>
      </c>
      <c r="J12357" s="23">
        <f t="shared" si="3"/>
        <v>0.8888944522</v>
      </c>
      <c r="K12357" s="24" t="str">
        <f t="shared" si="4"/>
        <v>Target Not Meet</v>
      </c>
    </row>
    <row r="12358" ht="22.5" customHeight="1">
      <c r="A12358" s="18">
        <v>45835.0</v>
      </c>
      <c r="B12358" s="19" t="str">
        <f t="shared" si="1"/>
        <v>Jun</v>
      </c>
      <c r="C12358" s="20" t="s">
        <v>13</v>
      </c>
      <c r="D12358" s="19" t="s">
        <v>37</v>
      </c>
      <c r="E12358" s="19" t="s">
        <v>23</v>
      </c>
      <c r="F12358" s="21">
        <v>2.0</v>
      </c>
      <c r="G12358" s="22">
        <v>55046.0</v>
      </c>
      <c r="H12358" s="15" t="str">
        <f t="shared" si="2"/>
        <v>Medium Range</v>
      </c>
      <c r="I12358" s="22">
        <v>61413.0</v>
      </c>
      <c r="J12358" s="23">
        <f t="shared" si="3"/>
        <v>0.8963248824</v>
      </c>
      <c r="K12358" s="24" t="str">
        <f t="shared" si="4"/>
        <v>Target Not Meet</v>
      </c>
    </row>
    <row r="12359" ht="22.5" customHeight="1">
      <c r="A12359" s="18">
        <v>45835.0</v>
      </c>
      <c r="B12359" s="19" t="str">
        <f t="shared" si="1"/>
        <v>Jun</v>
      </c>
      <c r="C12359" s="20" t="s">
        <v>13</v>
      </c>
      <c r="D12359" s="19" t="s">
        <v>37</v>
      </c>
      <c r="E12359" s="19" t="s">
        <v>68</v>
      </c>
      <c r="F12359" s="21">
        <v>2.0</v>
      </c>
      <c r="G12359" s="22">
        <v>42372.0</v>
      </c>
      <c r="H12359" s="15" t="str">
        <f t="shared" si="2"/>
        <v>Base Range</v>
      </c>
      <c r="I12359" s="22">
        <v>44697.0</v>
      </c>
      <c r="J12359" s="23">
        <f t="shared" si="3"/>
        <v>0.9479830861</v>
      </c>
      <c r="K12359" s="24" t="str">
        <f t="shared" si="4"/>
        <v>Target Not Meet</v>
      </c>
    </row>
    <row r="12360" ht="22.5" customHeight="1">
      <c r="A12360" s="18">
        <v>45835.0</v>
      </c>
      <c r="B12360" s="19" t="str">
        <f t="shared" si="1"/>
        <v>Jun</v>
      </c>
      <c r="C12360" s="20" t="s">
        <v>13</v>
      </c>
      <c r="D12360" s="19" t="s">
        <v>29</v>
      </c>
      <c r="E12360" s="19" t="s">
        <v>38</v>
      </c>
      <c r="F12360" s="21">
        <v>3.0</v>
      </c>
      <c r="G12360" s="22">
        <v>74982.0</v>
      </c>
      <c r="H12360" s="15" t="str">
        <f t="shared" si="2"/>
        <v>High Range</v>
      </c>
      <c r="I12360" s="22">
        <v>83416.0</v>
      </c>
      <c r="J12360" s="23">
        <f t="shared" si="3"/>
        <v>0.8988922988</v>
      </c>
      <c r="K12360" s="24" t="str">
        <f t="shared" si="4"/>
        <v>Target Not Meet</v>
      </c>
    </row>
    <row r="12361" ht="22.5" customHeight="1">
      <c r="A12361" s="18">
        <v>45835.0</v>
      </c>
      <c r="B12361" s="19" t="str">
        <f t="shared" si="1"/>
        <v>Jun</v>
      </c>
      <c r="C12361" s="20" t="s">
        <v>13</v>
      </c>
      <c r="D12361" s="19" t="s">
        <v>18</v>
      </c>
      <c r="E12361" s="19" t="s">
        <v>26</v>
      </c>
      <c r="F12361" s="21">
        <v>3.0</v>
      </c>
      <c r="G12361" s="22">
        <v>83056.0</v>
      </c>
      <c r="H12361" s="15" t="str">
        <f t="shared" si="2"/>
        <v>High Range</v>
      </c>
      <c r="I12361" s="22">
        <v>67710.0</v>
      </c>
      <c r="J12361" s="23">
        <f t="shared" si="3"/>
        <v>1.226643036</v>
      </c>
      <c r="K12361" s="24" t="str">
        <f t="shared" si="4"/>
        <v>Over Achived</v>
      </c>
    </row>
    <row r="12362" ht="22.5" customHeight="1">
      <c r="A12362" s="18">
        <v>45835.0</v>
      </c>
      <c r="B12362" s="19" t="str">
        <f t="shared" si="1"/>
        <v>Jun</v>
      </c>
      <c r="C12362" s="20" t="s">
        <v>13</v>
      </c>
      <c r="D12362" s="19" t="s">
        <v>29</v>
      </c>
      <c r="E12362" s="19" t="s">
        <v>34</v>
      </c>
      <c r="F12362" s="21">
        <v>4.0</v>
      </c>
      <c r="G12362" s="22">
        <v>85292.0</v>
      </c>
      <c r="H12362" s="15" t="str">
        <f t="shared" si="2"/>
        <v>High Range</v>
      </c>
      <c r="I12362" s="22">
        <v>93629.0</v>
      </c>
      <c r="J12362" s="23">
        <f t="shared" si="3"/>
        <v>0.9109570753</v>
      </c>
      <c r="K12362" s="24" t="str">
        <f t="shared" si="4"/>
        <v>Target Not Meet</v>
      </c>
    </row>
    <row r="12363" ht="22.5" customHeight="1">
      <c r="A12363" s="18">
        <v>45835.0</v>
      </c>
      <c r="B12363" s="19" t="str">
        <f t="shared" si="1"/>
        <v>Jun</v>
      </c>
      <c r="C12363" s="20" t="s">
        <v>13</v>
      </c>
      <c r="D12363" s="19" t="s">
        <v>29</v>
      </c>
      <c r="E12363" s="19" t="s">
        <v>9</v>
      </c>
      <c r="F12363" s="21">
        <v>3.0</v>
      </c>
      <c r="G12363" s="22">
        <v>86833.0</v>
      </c>
      <c r="H12363" s="15" t="str">
        <f t="shared" si="2"/>
        <v>High Range</v>
      </c>
      <c r="I12363" s="22">
        <v>111376.0</v>
      </c>
      <c r="J12363" s="23">
        <f t="shared" si="3"/>
        <v>0.7796383422</v>
      </c>
      <c r="K12363" s="24" t="str">
        <f t="shared" si="4"/>
        <v>Target Not Meet</v>
      </c>
    </row>
    <row r="12364" ht="22.5" customHeight="1">
      <c r="A12364" s="18">
        <v>45835.0</v>
      </c>
      <c r="B12364" s="19" t="str">
        <f t="shared" si="1"/>
        <v>Jun</v>
      </c>
      <c r="C12364" s="20" t="s">
        <v>13</v>
      </c>
      <c r="D12364" s="19" t="s">
        <v>18</v>
      </c>
      <c r="E12364" s="19" t="s">
        <v>9</v>
      </c>
      <c r="F12364" s="21">
        <v>5.0</v>
      </c>
      <c r="G12364" s="22">
        <v>116708.0</v>
      </c>
      <c r="H12364" s="15" t="str">
        <f t="shared" si="2"/>
        <v>Very High Range</v>
      </c>
      <c r="I12364" s="22">
        <v>84292.0</v>
      </c>
      <c r="J12364" s="23">
        <f t="shared" si="3"/>
        <v>1.384567931</v>
      </c>
      <c r="K12364" s="24" t="str">
        <f t="shared" si="4"/>
        <v>Over Achived</v>
      </c>
    </row>
    <row r="12365" ht="22.5" customHeight="1">
      <c r="A12365" s="18">
        <v>45835.0</v>
      </c>
      <c r="B12365" s="19" t="str">
        <f t="shared" si="1"/>
        <v>Jun</v>
      </c>
      <c r="C12365" s="20" t="s">
        <v>13</v>
      </c>
      <c r="D12365" s="19" t="s">
        <v>18</v>
      </c>
      <c r="E12365" s="19" t="s">
        <v>34</v>
      </c>
      <c r="F12365" s="21">
        <v>4.0</v>
      </c>
      <c r="G12365" s="22">
        <v>100760.0</v>
      </c>
      <c r="H12365" s="15" t="str">
        <f t="shared" si="2"/>
        <v>Very High Range</v>
      </c>
      <c r="I12365" s="22">
        <v>84824.0</v>
      </c>
      <c r="J12365" s="23">
        <f t="shared" si="3"/>
        <v>1.187871357</v>
      </c>
      <c r="K12365" s="24" t="str">
        <f t="shared" si="4"/>
        <v>Over Achived</v>
      </c>
    </row>
    <row r="12366" ht="22.5" customHeight="1">
      <c r="A12366" s="18">
        <v>45835.0</v>
      </c>
      <c r="B12366" s="19" t="str">
        <f t="shared" si="1"/>
        <v>Jun</v>
      </c>
      <c r="C12366" s="20" t="s">
        <v>13</v>
      </c>
      <c r="D12366" s="19" t="s">
        <v>18</v>
      </c>
      <c r="E12366" s="19" t="s">
        <v>34</v>
      </c>
      <c r="F12366" s="21">
        <v>5.0</v>
      </c>
      <c r="G12366" s="22">
        <v>108853.0</v>
      </c>
      <c r="H12366" s="15" t="str">
        <f t="shared" si="2"/>
        <v>Very High Range</v>
      </c>
      <c r="I12366" s="22">
        <v>94717.0</v>
      </c>
      <c r="J12366" s="23">
        <f t="shared" si="3"/>
        <v>1.149244592</v>
      </c>
      <c r="K12366" s="24" t="str">
        <f t="shared" si="4"/>
        <v>Over Achived</v>
      </c>
    </row>
    <row r="12367" ht="22.5" customHeight="1">
      <c r="A12367" s="18">
        <v>45835.0</v>
      </c>
      <c r="B12367" s="19" t="str">
        <f t="shared" si="1"/>
        <v>Jun</v>
      </c>
      <c r="C12367" s="20" t="s">
        <v>13</v>
      </c>
      <c r="D12367" s="19" t="s">
        <v>18</v>
      </c>
      <c r="E12367" s="19" t="s">
        <v>26</v>
      </c>
      <c r="F12367" s="21">
        <v>3.0</v>
      </c>
      <c r="G12367" s="22">
        <v>69276.0</v>
      </c>
      <c r="H12367" s="15" t="str">
        <f t="shared" si="2"/>
        <v>Medium Range</v>
      </c>
      <c r="I12367" s="22">
        <v>49880.0</v>
      </c>
      <c r="J12367" s="23">
        <f t="shared" si="3"/>
        <v>1.388853248</v>
      </c>
      <c r="K12367" s="24" t="str">
        <f t="shared" si="4"/>
        <v>Over Achived</v>
      </c>
    </row>
    <row r="12368" ht="22.5" customHeight="1">
      <c r="A12368" s="18">
        <v>45835.0</v>
      </c>
      <c r="B12368" s="19" t="str">
        <f t="shared" si="1"/>
        <v>Jun</v>
      </c>
      <c r="C12368" s="20" t="s">
        <v>13</v>
      </c>
      <c r="D12368" s="19" t="s">
        <v>169</v>
      </c>
      <c r="E12368" s="19" t="s">
        <v>19</v>
      </c>
      <c r="F12368" s="21">
        <v>2.0</v>
      </c>
      <c r="G12368" s="22">
        <v>49790.0</v>
      </c>
      <c r="H12368" s="15" t="str">
        <f t="shared" si="2"/>
        <v>Base Range</v>
      </c>
      <c r="I12368" s="22">
        <v>54449.0</v>
      </c>
      <c r="J12368" s="23">
        <f t="shared" si="3"/>
        <v>0.9144336902</v>
      </c>
      <c r="K12368" s="24" t="str">
        <f t="shared" si="4"/>
        <v>Target Not Meet</v>
      </c>
    </row>
    <row r="12369" ht="22.5" customHeight="1">
      <c r="A12369" s="18">
        <v>45835.0</v>
      </c>
      <c r="B12369" s="19" t="str">
        <f t="shared" si="1"/>
        <v>Jun</v>
      </c>
      <c r="C12369" s="20" t="s">
        <v>13</v>
      </c>
      <c r="D12369" s="19" t="s">
        <v>29</v>
      </c>
      <c r="E12369" s="19" t="s">
        <v>63</v>
      </c>
      <c r="F12369" s="21">
        <v>5.0</v>
      </c>
      <c r="G12369" s="22">
        <v>86827.0</v>
      </c>
      <c r="H12369" s="15" t="str">
        <f t="shared" si="2"/>
        <v>High Range</v>
      </c>
      <c r="I12369" s="22">
        <v>97594.0</v>
      </c>
      <c r="J12369" s="23">
        <f t="shared" si="3"/>
        <v>0.8896755948</v>
      </c>
      <c r="K12369" s="24" t="str">
        <f t="shared" si="4"/>
        <v>Target Not Meet</v>
      </c>
    </row>
    <row r="12370" ht="22.5" customHeight="1">
      <c r="A12370" s="18">
        <v>45835.0</v>
      </c>
      <c r="B12370" s="19" t="str">
        <f t="shared" si="1"/>
        <v>Jun</v>
      </c>
      <c r="C12370" s="20" t="s">
        <v>13</v>
      </c>
      <c r="D12370" s="19" t="s">
        <v>169</v>
      </c>
      <c r="E12370" s="19" t="s">
        <v>38</v>
      </c>
      <c r="F12370" s="21">
        <v>2.0</v>
      </c>
      <c r="G12370" s="22">
        <v>67134.0</v>
      </c>
      <c r="H12370" s="15" t="str">
        <f t="shared" si="2"/>
        <v>Medium Range</v>
      </c>
      <c r="I12370" s="22">
        <v>70739.0</v>
      </c>
      <c r="J12370" s="23">
        <f t="shared" si="3"/>
        <v>0.949038013</v>
      </c>
      <c r="K12370" s="24" t="str">
        <f t="shared" si="4"/>
        <v>Target Not Meet</v>
      </c>
    </row>
    <row r="12371" ht="22.5" customHeight="1">
      <c r="A12371" s="18">
        <v>45835.0</v>
      </c>
      <c r="B12371" s="19" t="str">
        <f t="shared" si="1"/>
        <v>Jun</v>
      </c>
      <c r="C12371" s="20" t="s">
        <v>57</v>
      </c>
      <c r="D12371" s="19" t="s">
        <v>85</v>
      </c>
      <c r="E12371" s="19" t="s">
        <v>63</v>
      </c>
      <c r="F12371" s="21">
        <v>1.0</v>
      </c>
      <c r="G12371" s="22">
        <v>33457.0</v>
      </c>
      <c r="H12371" s="15" t="str">
        <f t="shared" si="2"/>
        <v>Base Range</v>
      </c>
      <c r="I12371" s="22">
        <v>39310.0</v>
      </c>
      <c r="J12371" s="23">
        <f t="shared" si="3"/>
        <v>0.8511065887</v>
      </c>
      <c r="K12371" s="24" t="str">
        <f t="shared" si="4"/>
        <v>Target Not Meet</v>
      </c>
    </row>
    <row r="12372" ht="22.5" customHeight="1">
      <c r="A12372" s="18">
        <v>45835.0</v>
      </c>
      <c r="B12372" s="19" t="str">
        <f t="shared" si="1"/>
        <v>Jun</v>
      </c>
      <c r="C12372" s="20" t="s">
        <v>57</v>
      </c>
      <c r="D12372" s="19" t="s">
        <v>58</v>
      </c>
      <c r="E12372" s="19" t="s">
        <v>26</v>
      </c>
      <c r="F12372" s="21">
        <v>2.0</v>
      </c>
      <c r="G12372" s="22">
        <v>61112.0</v>
      </c>
      <c r="H12372" s="15" t="str">
        <f t="shared" si="2"/>
        <v>Medium Range</v>
      </c>
      <c r="I12372" s="22">
        <v>44806.0</v>
      </c>
      <c r="J12372" s="23">
        <f t="shared" si="3"/>
        <v>1.363924474</v>
      </c>
      <c r="K12372" s="24" t="str">
        <f t="shared" si="4"/>
        <v>Over Achived</v>
      </c>
    </row>
    <row r="12373" ht="22.5" customHeight="1">
      <c r="A12373" s="18">
        <v>45835.0</v>
      </c>
      <c r="B12373" s="19" t="str">
        <f t="shared" si="1"/>
        <v>Jun</v>
      </c>
      <c r="C12373" s="20" t="s">
        <v>13</v>
      </c>
      <c r="D12373" s="19" t="s">
        <v>14</v>
      </c>
      <c r="E12373" s="19" t="s">
        <v>34</v>
      </c>
      <c r="F12373" s="21">
        <v>4.0</v>
      </c>
      <c r="G12373" s="22">
        <v>101062.0</v>
      </c>
      <c r="H12373" s="15" t="str">
        <f t="shared" si="2"/>
        <v>Very High Range</v>
      </c>
      <c r="I12373" s="22">
        <v>72975.0</v>
      </c>
      <c r="J12373" s="23">
        <f t="shared" si="3"/>
        <v>1.384885235</v>
      </c>
      <c r="K12373" s="24" t="str">
        <f t="shared" si="4"/>
        <v>Over Achived</v>
      </c>
    </row>
    <row r="12374" ht="22.5" customHeight="1">
      <c r="A12374" s="18">
        <v>45835.0</v>
      </c>
      <c r="B12374" s="19" t="str">
        <f t="shared" si="1"/>
        <v>Jun</v>
      </c>
      <c r="C12374" s="20" t="s">
        <v>57</v>
      </c>
      <c r="D12374" s="19" t="s">
        <v>85</v>
      </c>
      <c r="E12374" s="19" t="s">
        <v>19</v>
      </c>
      <c r="F12374" s="21">
        <v>2.0</v>
      </c>
      <c r="G12374" s="22">
        <v>39954.0</v>
      </c>
      <c r="H12374" s="15" t="str">
        <f t="shared" si="2"/>
        <v>Base Range</v>
      </c>
      <c r="I12374" s="22">
        <v>49576.0</v>
      </c>
      <c r="J12374" s="23">
        <f t="shared" si="3"/>
        <v>0.805914152</v>
      </c>
      <c r="K12374" s="24" t="str">
        <f t="shared" si="4"/>
        <v>Target Not Meet</v>
      </c>
    </row>
    <row r="12375" ht="22.5" customHeight="1">
      <c r="A12375" s="18">
        <v>45835.0</v>
      </c>
      <c r="B12375" s="19" t="str">
        <f t="shared" si="1"/>
        <v>Jun</v>
      </c>
      <c r="C12375" s="20" t="s">
        <v>57</v>
      </c>
      <c r="D12375" s="19" t="s">
        <v>85</v>
      </c>
      <c r="E12375" s="19" t="s">
        <v>9</v>
      </c>
      <c r="F12375" s="21">
        <v>4.0</v>
      </c>
      <c r="G12375" s="22">
        <v>84626.0</v>
      </c>
      <c r="H12375" s="15" t="str">
        <f t="shared" si="2"/>
        <v>High Range</v>
      </c>
      <c r="I12375" s="22">
        <v>97958.0</v>
      </c>
      <c r="J12375" s="23">
        <f t="shared" si="3"/>
        <v>0.8639008555</v>
      </c>
      <c r="K12375" s="24" t="str">
        <f t="shared" si="4"/>
        <v>Target Not Meet</v>
      </c>
    </row>
    <row r="12376" ht="22.5" customHeight="1">
      <c r="A12376" s="18">
        <v>45835.0</v>
      </c>
      <c r="B12376" s="19" t="str">
        <f t="shared" si="1"/>
        <v>Jun</v>
      </c>
      <c r="C12376" s="20" t="s">
        <v>57</v>
      </c>
      <c r="D12376" s="19" t="s">
        <v>80</v>
      </c>
      <c r="E12376" s="19" t="s">
        <v>38</v>
      </c>
      <c r="F12376" s="21">
        <v>2.0</v>
      </c>
      <c r="G12376" s="22">
        <v>46719.0</v>
      </c>
      <c r="H12376" s="15" t="str">
        <f t="shared" si="2"/>
        <v>Base Range</v>
      </c>
      <c r="I12376" s="22">
        <v>55257.0</v>
      </c>
      <c r="J12376" s="23">
        <f t="shared" si="3"/>
        <v>0.8454856398</v>
      </c>
      <c r="K12376" s="24" t="str">
        <f t="shared" si="4"/>
        <v>Target Not Meet</v>
      </c>
    </row>
    <row r="12377" ht="22.5" customHeight="1">
      <c r="A12377" s="18">
        <v>45835.0</v>
      </c>
      <c r="B12377" s="19" t="str">
        <f t="shared" si="1"/>
        <v>Jun</v>
      </c>
      <c r="C12377" s="20" t="s">
        <v>57</v>
      </c>
      <c r="D12377" s="19" t="s">
        <v>80</v>
      </c>
      <c r="E12377" s="19" t="s">
        <v>19</v>
      </c>
      <c r="F12377" s="21">
        <v>1.0</v>
      </c>
      <c r="G12377" s="22">
        <v>45948.0</v>
      </c>
      <c r="H12377" s="15" t="str">
        <f t="shared" si="2"/>
        <v>Base Range</v>
      </c>
      <c r="I12377" s="22">
        <v>54124.0</v>
      </c>
      <c r="J12377" s="23">
        <f t="shared" si="3"/>
        <v>0.8489394723</v>
      </c>
      <c r="K12377" s="24" t="str">
        <f t="shared" si="4"/>
        <v>Target Not Meet</v>
      </c>
    </row>
    <row r="12378" ht="22.5" customHeight="1">
      <c r="A12378" s="18">
        <v>45835.0</v>
      </c>
      <c r="B12378" s="19" t="str">
        <f t="shared" si="1"/>
        <v>Jun</v>
      </c>
      <c r="C12378" s="20" t="s">
        <v>57</v>
      </c>
      <c r="D12378" s="19" t="s">
        <v>80</v>
      </c>
      <c r="E12378" s="19" t="s">
        <v>9</v>
      </c>
      <c r="F12378" s="21">
        <v>3.0</v>
      </c>
      <c r="G12378" s="22">
        <v>76136.0</v>
      </c>
      <c r="H12378" s="15" t="str">
        <f t="shared" si="2"/>
        <v>High Range</v>
      </c>
      <c r="I12378" s="22">
        <v>93701.0</v>
      </c>
      <c r="J12378" s="23">
        <f t="shared" si="3"/>
        <v>0.812542022</v>
      </c>
      <c r="K12378" s="24" t="str">
        <f t="shared" si="4"/>
        <v>Target Not Meet</v>
      </c>
    </row>
    <row r="12379" ht="22.5" customHeight="1">
      <c r="A12379" s="18">
        <v>45835.0</v>
      </c>
      <c r="B12379" s="19" t="str">
        <f t="shared" si="1"/>
        <v>Jun</v>
      </c>
      <c r="C12379" s="20" t="s">
        <v>57</v>
      </c>
      <c r="D12379" s="19" t="s">
        <v>71</v>
      </c>
      <c r="E12379" s="19" t="s">
        <v>23</v>
      </c>
      <c r="F12379" s="21">
        <v>2.0</v>
      </c>
      <c r="G12379" s="22">
        <v>40560.0</v>
      </c>
      <c r="H12379" s="15" t="str">
        <f t="shared" si="2"/>
        <v>Base Range</v>
      </c>
      <c r="I12379" s="22">
        <v>47037.0</v>
      </c>
      <c r="J12379" s="23">
        <f t="shared" si="3"/>
        <v>0.8622998916</v>
      </c>
      <c r="K12379" s="24" t="str">
        <f t="shared" si="4"/>
        <v>Target Not Meet</v>
      </c>
    </row>
    <row r="12380" ht="22.5" customHeight="1">
      <c r="A12380" s="18">
        <v>45835.0</v>
      </c>
      <c r="B12380" s="19" t="str">
        <f t="shared" si="1"/>
        <v>Jun</v>
      </c>
      <c r="C12380" s="20" t="s">
        <v>13</v>
      </c>
      <c r="D12380" s="19" t="s">
        <v>169</v>
      </c>
      <c r="E12380" s="19" t="s">
        <v>19</v>
      </c>
      <c r="F12380" s="21">
        <v>2.0</v>
      </c>
      <c r="G12380" s="22">
        <v>48804.0</v>
      </c>
      <c r="H12380" s="15" t="str">
        <f t="shared" si="2"/>
        <v>Base Range</v>
      </c>
      <c r="I12380" s="22">
        <v>60375.0</v>
      </c>
      <c r="J12380" s="23">
        <f t="shared" si="3"/>
        <v>0.8083478261</v>
      </c>
      <c r="K12380" s="24" t="str">
        <f t="shared" si="4"/>
        <v>Target Not Meet</v>
      </c>
    </row>
    <row r="12381" ht="22.5" customHeight="1">
      <c r="A12381" s="18">
        <v>45835.0</v>
      </c>
      <c r="B12381" s="19" t="str">
        <f t="shared" si="1"/>
        <v>Jun</v>
      </c>
      <c r="C12381" s="20" t="s">
        <v>57</v>
      </c>
      <c r="D12381" s="19" t="s">
        <v>71</v>
      </c>
      <c r="E12381" s="19" t="s">
        <v>26</v>
      </c>
      <c r="F12381" s="21">
        <v>2.0</v>
      </c>
      <c r="G12381" s="22">
        <v>61906.0</v>
      </c>
      <c r="H12381" s="15" t="str">
        <f t="shared" si="2"/>
        <v>Medium Range</v>
      </c>
      <c r="I12381" s="22">
        <v>76408.0</v>
      </c>
      <c r="J12381" s="23">
        <f t="shared" si="3"/>
        <v>0.8102031201</v>
      </c>
      <c r="K12381" s="24" t="str">
        <f t="shared" si="4"/>
        <v>Target Not Meet</v>
      </c>
    </row>
    <row r="12382" ht="22.5" customHeight="1">
      <c r="A12382" s="18">
        <v>45835.0</v>
      </c>
      <c r="B12382" s="19" t="str">
        <f t="shared" si="1"/>
        <v>Jun</v>
      </c>
      <c r="C12382" s="20" t="s">
        <v>57</v>
      </c>
      <c r="D12382" s="25" t="s">
        <v>62</v>
      </c>
      <c r="E12382" s="19" t="s">
        <v>9</v>
      </c>
      <c r="F12382" s="21">
        <v>3.0</v>
      </c>
      <c r="G12382" s="22">
        <v>86837.0</v>
      </c>
      <c r="H12382" s="15" t="str">
        <f t="shared" si="2"/>
        <v>High Range</v>
      </c>
      <c r="I12382" s="22">
        <v>69435.0</v>
      </c>
      <c r="J12382" s="23">
        <f t="shared" si="3"/>
        <v>1.250622885</v>
      </c>
      <c r="K12382" s="24" t="str">
        <f t="shared" si="4"/>
        <v>Over Achived</v>
      </c>
    </row>
    <row r="12383" ht="22.5" customHeight="1">
      <c r="A12383" s="18">
        <v>45835.0</v>
      </c>
      <c r="B12383" s="19" t="str">
        <f t="shared" si="1"/>
        <v>Jun</v>
      </c>
      <c r="C12383" s="20" t="s">
        <v>57</v>
      </c>
      <c r="D12383" s="25" t="s">
        <v>62</v>
      </c>
      <c r="E12383" s="19" t="s">
        <v>9</v>
      </c>
      <c r="F12383" s="21">
        <v>3.0</v>
      </c>
      <c r="G12383" s="22">
        <v>83892.0</v>
      </c>
      <c r="H12383" s="15" t="str">
        <f t="shared" si="2"/>
        <v>High Range</v>
      </c>
      <c r="I12383" s="22">
        <v>77518.0</v>
      </c>
      <c r="J12383" s="23">
        <f t="shared" si="3"/>
        <v>1.082226064</v>
      </c>
      <c r="K12383" s="24" t="str">
        <f t="shared" si="4"/>
        <v>Over Achived</v>
      </c>
    </row>
    <row r="12384" ht="22.5" customHeight="1">
      <c r="A12384" s="18">
        <v>45835.0</v>
      </c>
      <c r="B12384" s="19" t="str">
        <f t="shared" si="1"/>
        <v>Jun</v>
      </c>
      <c r="C12384" s="20" t="s">
        <v>57</v>
      </c>
      <c r="D12384" s="25" t="s">
        <v>62</v>
      </c>
      <c r="E12384" s="19" t="s">
        <v>68</v>
      </c>
      <c r="F12384" s="21">
        <v>1.0</v>
      </c>
      <c r="G12384" s="22">
        <v>37640.0</v>
      </c>
      <c r="H12384" s="15" t="str">
        <f t="shared" si="2"/>
        <v>Base Range</v>
      </c>
      <c r="I12384" s="22">
        <v>32002.0</v>
      </c>
      <c r="J12384" s="23">
        <f t="shared" si="3"/>
        <v>1.176176489</v>
      </c>
      <c r="K12384" s="24" t="str">
        <f t="shared" si="4"/>
        <v>Over Achived</v>
      </c>
    </row>
    <row r="12385" ht="22.5" customHeight="1">
      <c r="A12385" s="18">
        <v>45835.0</v>
      </c>
      <c r="B12385" s="19" t="str">
        <f t="shared" si="1"/>
        <v>Jun</v>
      </c>
      <c r="C12385" s="20" t="s">
        <v>57</v>
      </c>
      <c r="D12385" s="25" t="s">
        <v>62</v>
      </c>
      <c r="E12385" s="19" t="s">
        <v>23</v>
      </c>
      <c r="F12385" s="21">
        <v>2.0</v>
      </c>
      <c r="G12385" s="22">
        <v>35358.0</v>
      </c>
      <c r="H12385" s="15" t="str">
        <f t="shared" si="2"/>
        <v>Base Range</v>
      </c>
      <c r="I12385" s="22">
        <v>28790.0</v>
      </c>
      <c r="J12385" s="23">
        <f t="shared" si="3"/>
        <v>1.228134769</v>
      </c>
      <c r="K12385" s="24" t="str">
        <f t="shared" si="4"/>
        <v>Over Achived</v>
      </c>
    </row>
    <row r="12386" ht="22.5" customHeight="1">
      <c r="A12386" s="18">
        <v>45835.0</v>
      </c>
      <c r="B12386" s="19" t="str">
        <f t="shared" si="1"/>
        <v>Jun</v>
      </c>
      <c r="C12386" s="20" t="s">
        <v>57</v>
      </c>
      <c r="D12386" s="19" t="s">
        <v>58</v>
      </c>
      <c r="E12386" s="19" t="s">
        <v>38</v>
      </c>
      <c r="F12386" s="21">
        <v>2.0</v>
      </c>
      <c r="G12386" s="22">
        <v>47136.0</v>
      </c>
      <c r="H12386" s="15" t="str">
        <f t="shared" si="2"/>
        <v>Base Range</v>
      </c>
      <c r="I12386" s="22">
        <v>42155.0</v>
      </c>
      <c r="J12386" s="23">
        <f t="shared" si="3"/>
        <v>1.118159174</v>
      </c>
      <c r="K12386" s="24" t="str">
        <f t="shared" si="4"/>
        <v>Over Achived</v>
      </c>
    </row>
    <row r="12387" ht="22.5" customHeight="1">
      <c r="A12387" s="18">
        <v>45835.0</v>
      </c>
      <c r="B12387" s="19" t="str">
        <f t="shared" si="1"/>
        <v>Jun</v>
      </c>
      <c r="C12387" s="20" t="s">
        <v>57</v>
      </c>
      <c r="D12387" s="19" t="s">
        <v>58</v>
      </c>
      <c r="E12387" s="19" t="s">
        <v>26</v>
      </c>
      <c r="F12387" s="21">
        <v>2.0</v>
      </c>
      <c r="G12387" s="22">
        <v>50538.0</v>
      </c>
      <c r="H12387" s="15" t="str">
        <f t="shared" si="2"/>
        <v>Medium Range</v>
      </c>
      <c r="I12387" s="22">
        <v>45226.0</v>
      </c>
      <c r="J12387" s="23">
        <f t="shared" si="3"/>
        <v>1.117454562</v>
      </c>
      <c r="K12387" s="24" t="str">
        <f t="shared" si="4"/>
        <v>Over Achived</v>
      </c>
    </row>
    <row r="12388" ht="22.5" customHeight="1">
      <c r="A12388" s="18">
        <v>45835.0</v>
      </c>
      <c r="B12388" s="19" t="str">
        <f t="shared" si="1"/>
        <v>Jun</v>
      </c>
      <c r="C12388" s="20" t="s">
        <v>57</v>
      </c>
      <c r="D12388" s="19" t="s">
        <v>58</v>
      </c>
      <c r="E12388" s="19" t="s">
        <v>9</v>
      </c>
      <c r="F12388" s="21">
        <v>3.0</v>
      </c>
      <c r="G12388" s="22">
        <v>72530.0</v>
      </c>
      <c r="H12388" s="15" t="str">
        <f t="shared" si="2"/>
        <v>High Range</v>
      </c>
      <c r="I12388" s="22">
        <v>54477.0</v>
      </c>
      <c r="J12388" s="23">
        <f t="shared" si="3"/>
        <v>1.331387558</v>
      </c>
      <c r="K12388" s="24" t="str">
        <f t="shared" si="4"/>
        <v>Over Achived</v>
      </c>
    </row>
    <row r="12389" ht="22.5" customHeight="1">
      <c r="A12389" s="18">
        <v>45835.0</v>
      </c>
      <c r="B12389" s="19" t="str">
        <f t="shared" si="1"/>
        <v>Jun</v>
      </c>
      <c r="C12389" s="20" t="s">
        <v>57</v>
      </c>
      <c r="D12389" s="25" t="s">
        <v>62</v>
      </c>
      <c r="E12389" s="19" t="s">
        <v>63</v>
      </c>
      <c r="F12389" s="21">
        <v>1.0</v>
      </c>
      <c r="G12389" s="22">
        <v>31450.0</v>
      </c>
      <c r="H12389" s="15" t="str">
        <f t="shared" si="2"/>
        <v>Base Range</v>
      </c>
      <c r="I12389" s="22">
        <v>29365.0</v>
      </c>
      <c r="J12389" s="23">
        <f t="shared" si="3"/>
        <v>1.071002895</v>
      </c>
      <c r="K12389" s="24" t="str">
        <f t="shared" si="4"/>
        <v>Over Achived</v>
      </c>
    </row>
    <row r="12390" ht="22.5" customHeight="1">
      <c r="A12390" s="18">
        <v>45835.0</v>
      </c>
      <c r="B12390" s="19" t="str">
        <f t="shared" si="1"/>
        <v>Jun</v>
      </c>
      <c r="C12390" s="20" t="s">
        <v>13</v>
      </c>
      <c r="D12390" s="19" t="s">
        <v>14</v>
      </c>
      <c r="E12390" s="19" t="s">
        <v>63</v>
      </c>
      <c r="F12390" s="21">
        <v>1.0</v>
      </c>
      <c r="G12390" s="22">
        <v>18639.0</v>
      </c>
      <c r="H12390" s="15" t="str">
        <f t="shared" si="2"/>
        <v>Base Range</v>
      </c>
      <c r="I12390" s="22">
        <v>15020.0</v>
      </c>
      <c r="J12390" s="23">
        <f t="shared" si="3"/>
        <v>1.240945406</v>
      </c>
      <c r="K12390" s="24" t="str">
        <f t="shared" si="4"/>
        <v>Over Achived</v>
      </c>
    </row>
    <row r="12391" ht="22.5" customHeight="1">
      <c r="A12391" s="18">
        <v>45835.0</v>
      </c>
      <c r="B12391" s="19" t="str">
        <f t="shared" si="1"/>
        <v>Jun</v>
      </c>
      <c r="C12391" s="20" t="s">
        <v>7</v>
      </c>
      <c r="D12391" s="19" t="s">
        <v>118</v>
      </c>
      <c r="E12391" s="19" t="s">
        <v>63</v>
      </c>
      <c r="F12391" s="21">
        <v>2.0</v>
      </c>
      <c r="G12391" s="22">
        <v>66848.0</v>
      </c>
      <c r="H12391" s="15" t="str">
        <f t="shared" si="2"/>
        <v>Medium Range</v>
      </c>
      <c r="I12391" s="22">
        <v>60548.0</v>
      </c>
      <c r="J12391" s="23">
        <f t="shared" si="3"/>
        <v>1.10404968</v>
      </c>
      <c r="K12391" s="24" t="str">
        <f t="shared" si="4"/>
        <v>Over Achived</v>
      </c>
    </row>
    <row r="12392" ht="22.5" customHeight="1">
      <c r="A12392" s="18">
        <v>45835.0</v>
      </c>
      <c r="B12392" s="19" t="str">
        <f t="shared" si="1"/>
        <v>Jun</v>
      </c>
      <c r="C12392" s="20" t="s">
        <v>92</v>
      </c>
      <c r="D12392" s="19" t="s">
        <v>93</v>
      </c>
      <c r="E12392" s="19" t="s">
        <v>38</v>
      </c>
      <c r="F12392" s="21">
        <v>4.0</v>
      </c>
      <c r="G12392" s="22">
        <v>82712.0</v>
      </c>
      <c r="H12392" s="15" t="str">
        <f t="shared" si="2"/>
        <v>High Range</v>
      </c>
      <c r="I12392" s="22">
        <v>92222.0</v>
      </c>
      <c r="J12392" s="23">
        <f t="shared" si="3"/>
        <v>0.8968792696</v>
      </c>
      <c r="K12392" s="24" t="str">
        <f t="shared" si="4"/>
        <v>Target Not Meet</v>
      </c>
    </row>
    <row r="12393" ht="22.5" customHeight="1">
      <c r="A12393" s="18">
        <v>45835.0</v>
      </c>
      <c r="B12393" s="19" t="str">
        <f t="shared" si="1"/>
        <v>Jun</v>
      </c>
      <c r="C12393" s="20" t="s">
        <v>7</v>
      </c>
      <c r="D12393" s="19" t="s">
        <v>131</v>
      </c>
      <c r="E12393" s="19" t="s">
        <v>34</v>
      </c>
      <c r="F12393" s="21">
        <v>7.0</v>
      </c>
      <c r="G12393" s="22">
        <v>154409.0</v>
      </c>
      <c r="H12393" s="15" t="str">
        <f t="shared" si="2"/>
        <v>Very High Range</v>
      </c>
      <c r="I12393" s="22">
        <v>113353.0</v>
      </c>
      <c r="J12393" s="23">
        <f t="shared" si="3"/>
        <v>1.362195972</v>
      </c>
      <c r="K12393" s="24" t="str">
        <f t="shared" si="4"/>
        <v>Over Achived</v>
      </c>
    </row>
    <row r="12394" ht="22.5" customHeight="1">
      <c r="A12394" s="18">
        <v>45835.0</v>
      </c>
      <c r="B12394" s="19" t="str">
        <f t="shared" si="1"/>
        <v>Jun</v>
      </c>
      <c r="C12394" s="20" t="s">
        <v>7</v>
      </c>
      <c r="D12394" s="19" t="s">
        <v>131</v>
      </c>
      <c r="E12394" s="19" t="s">
        <v>9</v>
      </c>
      <c r="F12394" s="21">
        <v>8.0</v>
      </c>
      <c r="G12394" s="22">
        <v>181325.0</v>
      </c>
      <c r="H12394" s="15" t="str">
        <f t="shared" si="2"/>
        <v>Very High Range</v>
      </c>
      <c r="I12394" s="22">
        <v>136280.0</v>
      </c>
      <c r="J12394" s="23">
        <f t="shared" si="3"/>
        <v>1.330532727</v>
      </c>
      <c r="K12394" s="24" t="str">
        <f t="shared" si="4"/>
        <v>Over Achived</v>
      </c>
    </row>
    <row r="12395" ht="22.5" customHeight="1">
      <c r="A12395" s="18">
        <v>45835.0</v>
      </c>
      <c r="B12395" s="19" t="str">
        <f t="shared" si="1"/>
        <v>Jun</v>
      </c>
      <c r="C12395" s="20" t="s">
        <v>7</v>
      </c>
      <c r="D12395" s="19" t="s">
        <v>126</v>
      </c>
      <c r="E12395" s="19" t="s">
        <v>19</v>
      </c>
      <c r="F12395" s="21">
        <v>4.0</v>
      </c>
      <c r="G12395" s="22">
        <v>109458.0</v>
      </c>
      <c r="H12395" s="15" t="str">
        <f t="shared" si="2"/>
        <v>Very High Range</v>
      </c>
      <c r="I12395" s="22">
        <v>77193.0</v>
      </c>
      <c r="J12395" s="23">
        <f t="shared" si="3"/>
        <v>1.417978314</v>
      </c>
      <c r="K12395" s="24" t="str">
        <f t="shared" si="4"/>
        <v>Over Achived</v>
      </c>
    </row>
    <row r="12396" ht="22.5" customHeight="1">
      <c r="A12396" s="18">
        <v>45835.0</v>
      </c>
      <c r="B12396" s="19" t="str">
        <f t="shared" si="1"/>
        <v>Jun</v>
      </c>
      <c r="C12396" s="20" t="s">
        <v>7</v>
      </c>
      <c r="D12396" s="19" t="s">
        <v>126</v>
      </c>
      <c r="E12396" s="19" t="s">
        <v>34</v>
      </c>
      <c r="F12396" s="21">
        <v>6.0</v>
      </c>
      <c r="G12396" s="22">
        <v>191747.0</v>
      </c>
      <c r="H12396" s="15" t="str">
        <f t="shared" si="2"/>
        <v>Very High Range</v>
      </c>
      <c r="I12396" s="22">
        <v>141604.0</v>
      </c>
      <c r="J12396" s="23">
        <f t="shared" si="3"/>
        <v>1.354107229</v>
      </c>
      <c r="K12396" s="24" t="str">
        <f t="shared" si="4"/>
        <v>Over Achived</v>
      </c>
    </row>
    <row r="12397" ht="22.5" customHeight="1">
      <c r="A12397" s="18">
        <v>45835.0</v>
      </c>
      <c r="B12397" s="19" t="str">
        <f t="shared" si="1"/>
        <v>Jun</v>
      </c>
      <c r="C12397" s="20" t="s">
        <v>7</v>
      </c>
      <c r="D12397" s="19" t="s">
        <v>126</v>
      </c>
      <c r="E12397" s="19" t="s">
        <v>19</v>
      </c>
      <c r="F12397" s="21">
        <v>3.0</v>
      </c>
      <c r="G12397" s="22">
        <v>86133.0</v>
      </c>
      <c r="H12397" s="15" t="str">
        <f t="shared" si="2"/>
        <v>High Range</v>
      </c>
      <c r="I12397" s="22">
        <v>61377.0</v>
      </c>
      <c r="J12397" s="23">
        <f t="shared" si="3"/>
        <v>1.403343272</v>
      </c>
      <c r="K12397" s="24" t="str">
        <f t="shared" si="4"/>
        <v>Over Achived</v>
      </c>
    </row>
    <row r="12398" ht="22.5" customHeight="1">
      <c r="A12398" s="18">
        <v>45835.0</v>
      </c>
      <c r="B12398" s="19" t="str">
        <f t="shared" si="1"/>
        <v>Jun</v>
      </c>
      <c r="C12398" s="20" t="s">
        <v>7</v>
      </c>
      <c r="D12398" s="19" t="s">
        <v>126</v>
      </c>
      <c r="E12398" s="19" t="s">
        <v>63</v>
      </c>
      <c r="F12398" s="21">
        <v>3.0</v>
      </c>
      <c r="G12398" s="22">
        <v>69969.0</v>
      </c>
      <c r="H12398" s="15" t="str">
        <f t="shared" si="2"/>
        <v>Medium Range</v>
      </c>
      <c r="I12398" s="22">
        <v>52874.0</v>
      </c>
      <c r="J12398" s="23">
        <f t="shared" si="3"/>
        <v>1.323315807</v>
      </c>
      <c r="K12398" s="24" t="str">
        <f t="shared" si="4"/>
        <v>Over Achived</v>
      </c>
    </row>
    <row r="12399" ht="22.5" customHeight="1">
      <c r="A12399" s="18">
        <v>45835.0</v>
      </c>
      <c r="B12399" s="19" t="str">
        <f t="shared" si="1"/>
        <v>Jun</v>
      </c>
      <c r="C12399" s="20" t="s">
        <v>7</v>
      </c>
      <c r="D12399" s="19" t="s">
        <v>118</v>
      </c>
      <c r="E12399" s="19" t="s">
        <v>9</v>
      </c>
      <c r="F12399" s="21">
        <v>8.0</v>
      </c>
      <c r="G12399" s="22">
        <v>168231.0</v>
      </c>
      <c r="H12399" s="15" t="str">
        <f t="shared" si="2"/>
        <v>Very High Range</v>
      </c>
      <c r="I12399" s="22">
        <v>117852.0</v>
      </c>
      <c r="J12399" s="23">
        <f t="shared" si="3"/>
        <v>1.427476835</v>
      </c>
      <c r="K12399" s="24" t="str">
        <f t="shared" si="4"/>
        <v>Over Achived</v>
      </c>
    </row>
    <row r="12400" ht="22.5" customHeight="1">
      <c r="A12400" s="18">
        <v>45835.0</v>
      </c>
      <c r="B12400" s="19" t="str">
        <f t="shared" si="1"/>
        <v>Jun</v>
      </c>
      <c r="C12400" s="20" t="s">
        <v>7</v>
      </c>
      <c r="D12400" s="19" t="s">
        <v>118</v>
      </c>
      <c r="E12400" s="19" t="s">
        <v>19</v>
      </c>
      <c r="F12400" s="21">
        <v>4.0</v>
      </c>
      <c r="G12400" s="22">
        <v>111259.0</v>
      </c>
      <c r="H12400" s="15" t="str">
        <f t="shared" si="2"/>
        <v>Very High Range</v>
      </c>
      <c r="I12400" s="22">
        <v>82048.0</v>
      </c>
      <c r="J12400" s="23">
        <f t="shared" si="3"/>
        <v>1.356023303</v>
      </c>
      <c r="K12400" s="24" t="str">
        <f t="shared" si="4"/>
        <v>Over Achived</v>
      </c>
    </row>
    <row r="12401" ht="22.5" customHeight="1">
      <c r="A12401" s="18">
        <v>45835.0</v>
      </c>
      <c r="B12401" s="19" t="str">
        <f t="shared" si="1"/>
        <v>Jun</v>
      </c>
      <c r="C12401" s="20" t="s">
        <v>7</v>
      </c>
      <c r="D12401" s="19" t="s">
        <v>118</v>
      </c>
      <c r="E12401" s="19" t="s">
        <v>9</v>
      </c>
      <c r="F12401" s="21">
        <v>8.0</v>
      </c>
      <c r="G12401" s="22">
        <v>180544.0</v>
      </c>
      <c r="H12401" s="15" t="str">
        <f t="shared" si="2"/>
        <v>Very High Range</v>
      </c>
      <c r="I12401" s="22">
        <v>167889.0</v>
      </c>
      <c r="J12401" s="23">
        <f t="shared" si="3"/>
        <v>1.075377184</v>
      </c>
      <c r="K12401" s="24" t="str">
        <f t="shared" si="4"/>
        <v>Over Achived</v>
      </c>
    </row>
    <row r="12402" ht="22.5" customHeight="1">
      <c r="A12402" s="18">
        <v>45835.0</v>
      </c>
      <c r="B12402" s="19" t="str">
        <f t="shared" si="1"/>
        <v>Jun</v>
      </c>
      <c r="C12402" s="20" t="s">
        <v>7</v>
      </c>
      <c r="D12402" s="19" t="s">
        <v>118</v>
      </c>
      <c r="E12402" s="19" t="s">
        <v>63</v>
      </c>
      <c r="F12402" s="21">
        <v>3.0</v>
      </c>
      <c r="G12402" s="22">
        <v>71515.0</v>
      </c>
      <c r="H12402" s="15" t="str">
        <f t="shared" si="2"/>
        <v>High Range</v>
      </c>
      <c r="I12402" s="22">
        <v>66060.0</v>
      </c>
      <c r="J12402" s="23">
        <f t="shared" si="3"/>
        <v>1.082576446</v>
      </c>
      <c r="K12402" s="24" t="str">
        <f t="shared" si="4"/>
        <v>Over Achived</v>
      </c>
    </row>
    <row r="12403" ht="22.5" customHeight="1">
      <c r="A12403" s="18">
        <v>45835.0</v>
      </c>
      <c r="B12403" s="19" t="str">
        <f t="shared" si="1"/>
        <v>Jun</v>
      </c>
      <c r="C12403" s="20" t="s">
        <v>7</v>
      </c>
      <c r="D12403" s="19" t="s">
        <v>106</v>
      </c>
      <c r="E12403" s="19" t="s">
        <v>19</v>
      </c>
      <c r="F12403" s="21">
        <v>4.0</v>
      </c>
      <c r="G12403" s="22">
        <v>92894.0</v>
      </c>
      <c r="H12403" s="15" t="str">
        <f t="shared" si="2"/>
        <v>Very High Range</v>
      </c>
      <c r="I12403" s="22">
        <v>71362.0</v>
      </c>
      <c r="J12403" s="23">
        <f t="shared" si="3"/>
        <v>1.301729212</v>
      </c>
      <c r="K12403" s="24" t="str">
        <f t="shared" si="4"/>
        <v>Over Achived</v>
      </c>
    </row>
    <row r="12404" ht="22.5" customHeight="1">
      <c r="A12404" s="18">
        <v>45835.0</v>
      </c>
      <c r="B12404" s="19" t="str">
        <f t="shared" si="1"/>
        <v>Jun</v>
      </c>
      <c r="C12404" s="20" t="s">
        <v>7</v>
      </c>
      <c r="D12404" s="19" t="s">
        <v>106</v>
      </c>
      <c r="E12404" s="19" t="s">
        <v>34</v>
      </c>
      <c r="F12404" s="21">
        <v>6.0</v>
      </c>
      <c r="G12404" s="22">
        <v>192828.0</v>
      </c>
      <c r="H12404" s="15" t="str">
        <f t="shared" si="2"/>
        <v>Very High Range</v>
      </c>
      <c r="I12404" s="22">
        <v>153499.0</v>
      </c>
      <c r="J12404" s="23">
        <f t="shared" si="3"/>
        <v>1.256216653</v>
      </c>
      <c r="K12404" s="24" t="str">
        <f t="shared" si="4"/>
        <v>Over Achived</v>
      </c>
    </row>
    <row r="12405" ht="22.5" customHeight="1">
      <c r="A12405" s="18">
        <v>45835.0</v>
      </c>
      <c r="B12405" s="19" t="str">
        <f t="shared" si="1"/>
        <v>Jun</v>
      </c>
      <c r="C12405" s="20" t="s">
        <v>7</v>
      </c>
      <c r="D12405" s="19" t="s">
        <v>8</v>
      </c>
      <c r="E12405" s="19" t="s">
        <v>34</v>
      </c>
      <c r="F12405" s="21">
        <v>7.0</v>
      </c>
      <c r="G12405" s="22">
        <v>168209.0</v>
      </c>
      <c r="H12405" s="15" t="str">
        <f t="shared" si="2"/>
        <v>Very High Range</v>
      </c>
      <c r="I12405" s="22">
        <v>145253.0</v>
      </c>
      <c r="J12405" s="23">
        <f t="shared" si="3"/>
        <v>1.158041486</v>
      </c>
      <c r="K12405" s="24" t="str">
        <f t="shared" si="4"/>
        <v>Over Achived</v>
      </c>
    </row>
    <row r="12406" ht="22.5" customHeight="1">
      <c r="A12406" s="18">
        <v>45835.0</v>
      </c>
      <c r="B12406" s="19" t="str">
        <f t="shared" si="1"/>
        <v>Jun</v>
      </c>
      <c r="C12406" s="20" t="s">
        <v>7</v>
      </c>
      <c r="D12406" s="19" t="s">
        <v>8</v>
      </c>
      <c r="E12406" s="19" t="s">
        <v>23</v>
      </c>
      <c r="F12406" s="21">
        <v>4.0</v>
      </c>
      <c r="G12406" s="22">
        <v>87457.0</v>
      </c>
      <c r="H12406" s="15" t="str">
        <f t="shared" si="2"/>
        <v>High Range</v>
      </c>
      <c r="I12406" s="22">
        <v>70699.0</v>
      </c>
      <c r="J12406" s="23">
        <f t="shared" si="3"/>
        <v>1.237033056</v>
      </c>
      <c r="K12406" s="24" t="str">
        <f t="shared" si="4"/>
        <v>Over Achived</v>
      </c>
    </row>
    <row r="12407" ht="22.5" customHeight="1">
      <c r="A12407" s="18">
        <v>45835.0</v>
      </c>
      <c r="B12407" s="19" t="str">
        <f t="shared" si="1"/>
        <v>Jun</v>
      </c>
      <c r="C12407" s="20" t="s">
        <v>92</v>
      </c>
      <c r="D12407" s="19" t="s">
        <v>93</v>
      </c>
      <c r="E12407" s="19" t="s">
        <v>26</v>
      </c>
      <c r="F12407" s="21">
        <v>3.0</v>
      </c>
      <c r="G12407" s="22">
        <v>109786.0</v>
      </c>
      <c r="H12407" s="15" t="str">
        <f t="shared" si="2"/>
        <v>Very High Range</v>
      </c>
      <c r="I12407" s="22">
        <v>126823.0</v>
      </c>
      <c r="J12407" s="23">
        <f t="shared" si="3"/>
        <v>0.8656631684</v>
      </c>
      <c r="K12407" s="24" t="str">
        <f t="shared" si="4"/>
        <v>Target Not Meet</v>
      </c>
    </row>
    <row r="12408" ht="22.5" customHeight="1">
      <c r="A12408" s="18">
        <v>45835.0</v>
      </c>
      <c r="B12408" s="19" t="str">
        <f t="shared" si="1"/>
        <v>Jun</v>
      </c>
      <c r="C12408" s="20" t="s">
        <v>7</v>
      </c>
      <c r="D12408" s="19" t="s">
        <v>131</v>
      </c>
      <c r="E12408" s="19" t="s">
        <v>38</v>
      </c>
      <c r="F12408" s="21">
        <v>4.0</v>
      </c>
      <c r="G12408" s="22">
        <v>115133.0</v>
      </c>
      <c r="H12408" s="15" t="str">
        <f t="shared" si="2"/>
        <v>Very High Range</v>
      </c>
      <c r="I12408" s="22">
        <v>81768.0</v>
      </c>
      <c r="J12408" s="23">
        <f t="shared" si="3"/>
        <v>1.408044712</v>
      </c>
      <c r="K12408" s="24" t="str">
        <f t="shared" si="4"/>
        <v>Over Achived</v>
      </c>
    </row>
    <row r="12409" ht="22.5" customHeight="1">
      <c r="A12409" s="18">
        <v>45835.0</v>
      </c>
      <c r="B12409" s="19" t="str">
        <f t="shared" si="1"/>
        <v>Jun</v>
      </c>
      <c r="C12409" s="20" t="s">
        <v>92</v>
      </c>
      <c r="D12409" s="19" t="s">
        <v>158</v>
      </c>
      <c r="E12409" s="19" t="s">
        <v>68</v>
      </c>
      <c r="F12409" s="21">
        <v>2.0</v>
      </c>
      <c r="G12409" s="22">
        <v>57324.0</v>
      </c>
      <c r="H12409" s="15" t="str">
        <f t="shared" si="2"/>
        <v>Medium Range</v>
      </c>
      <c r="I12409" s="22">
        <v>52535.0</v>
      </c>
      <c r="J12409" s="23">
        <f t="shared" si="3"/>
        <v>1.091158275</v>
      </c>
      <c r="K12409" s="24" t="str">
        <f t="shared" si="4"/>
        <v>Over Achived</v>
      </c>
    </row>
    <row r="12410" ht="22.5" customHeight="1">
      <c r="A12410" s="18">
        <v>45835.0</v>
      </c>
      <c r="B12410" s="19" t="str">
        <f t="shared" si="1"/>
        <v>Jun</v>
      </c>
      <c r="C12410" s="20" t="s">
        <v>7</v>
      </c>
      <c r="D12410" s="19" t="s">
        <v>126</v>
      </c>
      <c r="E12410" s="19" t="s">
        <v>68</v>
      </c>
      <c r="F12410" s="21">
        <v>3.0</v>
      </c>
      <c r="G12410" s="22">
        <v>85666.0</v>
      </c>
      <c r="H12410" s="15" t="str">
        <f t="shared" si="2"/>
        <v>High Range</v>
      </c>
      <c r="I12410" s="22">
        <v>73088.0</v>
      </c>
      <c r="J12410" s="23">
        <f t="shared" si="3"/>
        <v>1.172093914</v>
      </c>
      <c r="K12410" s="24" t="str">
        <f t="shared" si="4"/>
        <v>Over Achived</v>
      </c>
    </row>
    <row r="12411" ht="22.5" customHeight="1">
      <c r="A12411" s="18">
        <v>45835.0</v>
      </c>
      <c r="B12411" s="19" t="str">
        <f t="shared" si="1"/>
        <v>Jun</v>
      </c>
      <c r="C12411" s="20" t="s">
        <v>92</v>
      </c>
      <c r="D12411" s="19" t="s">
        <v>158</v>
      </c>
      <c r="E12411" s="19" t="s">
        <v>26</v>
      </c>
      <c r="F12411" s="21">
        <v>5.0</v>
      </c>
      <c r="G12411" s="22">
        <v>114125.0</v>
      </c>
      <c r="H12411" s="15" t="str">
        <f t="shared" si="2"/>
        <v>Very High Range</v>
      </c>
      <c r="I12411" s="22">
        <v>88622.0</v>
      </c>
      <c r="J12411" s="23">
        <f t="shared" si="3"/>
        <v>1.287772788</v>
      </c>
      <c r="K12411" s="24" t="str">
        <f t="shared" si="4"/>
        <v>Over Achived</v>
      </c>
    </row>
    <row r="12412" ht="22.5" customHeight="1">
      <c r="A12412" s="18">
        <v>45835.0</v>
      </c>
      <c r="B12412" s="19" t="str">
        <f t="shared" si="1"/>
        <v>Jun</v>
      </c>
      <c r="C12412" s="20" t="s">
        <v>92</v>
      </c>
      <c r="D12412" s="19" t="s">
        <v>158</v>
      </c>
      <c r="E12412" s="19" t="s">
        <v>68</v>
      </c>
      <c r="F12412" s="21">
        <v>2.0</v>
      </c>
      <c r="G12412" s="22">
        <v>54639.0</v>
      </c>
      <c r="H12412" s="15" t="str">
        <f t="shared" si="2"/>
        <v>Medium Range</v>
      </c>
      <c r="I12412" s="22">
        <v>41634.0</v>
      </c>
      <c r="J12412" s="23">
        <f t="shared" si="3"/>
        <v>1.312364894</v>
      </c>
      <c r="K12412" s="24" t="str">
        <f t="shared" si="4"/>
        <v>Over Achived</v>
      </c>
    </row>
    <row r="12413" ht="22.5" customHeight="1">
      <c r="A12413" s="18">
        <v>45835.0</v>
      </c>
      <c r="B12413" s="19" t="str">
        <f t="shared" si="1"/>
        <v>Jun</v>
      </c>
      <c r="C12413" s="20" t="s">
        <v>92</v>
      </c>
      <c r="D12413" s="19" t="s">
        <v>98</v>
      </c>
      <c r="E12413" s="19" t="s">
        <v>23</v>
      </c>
      <c r="F12413" s="21">
        <v>3.0</v>
      </c>
      <c r="G12413" s="22">
        <v>72392.0</v>
      </c>
      <c r="H12413" s="15" t="str">
        <f t="shared" si="2"/>
        <v>High Range</v>
      </c>
      <c r="I12413" s="22">
        <v>76999.0</v>
      </c>
      <c r="J12413" s="23">
        <f t="shared" si="3"/>
        <v>0.9401680541</v>
      </c>
      <c r="K12413" s="24" t="str">
        <f t="shared" si="4"/>
        <v>Target Not Meet</v>
      </c>
    </row>
    <row r="12414" ht="22.5" customHeight="1">
      <c r="A12414" s="18">
        <v>45835.0</v>
      </c>
      <c r="B12414" s="19" t="str">
        <f t="shared" si="1"/>
        <v>Jun</v>
      </c>
      <c r="C12414" s="20" t="s">
        <v>92</v>
      </c>
      <c r="D12414" s="19" t="s">
        <v>98</v>
      </c>
      <c r="E12414" s="19" t="s">
        <v>26</v>
      </c>
      <c r="F12414" s="21">
        <v>4.0</v>
      </c>
      <c r="G12414" s="22">
        <v>102552.0</v>
      </c>
      <c r="H12414" s="15" t="str">
        <f t="shared" si="2"/>
        <v>Very High Range</v>
      </c>
      <c r="I12414" s="22">
        <v>120742.0</v>
      </c>
      <c r="J12414" s="23">
        <f t="shared" si="3"/>
        <v>0.849348197</v>
      </c>
      <c r="K12414" s="24" t="str">
        <f t="shared" si="4"/>
        <v>Target Not Meet</v>
      </c>
    </row>
    <row r="12415" ht="22.5" customHeight="1">
      <c r="A12415" s="18">
        <v>45835.0</v>
      </c>
      <c r="B12415" s="19" t="str">
        <f t="shared" si="1"/>
        <v>Jun</v>
      </c>
      <c r="C12415" s="20" t="s">
        <v>92</v>
      </c>
      <c r="D12415" s="19" t="s">
        <v>98</v>
      </c>
      <c r="E12415" s="19" t="s">
        <v>26</v>
      </c>
      <c r="F12415" s="21">
        <v>3.0</v>
      </c>
      <c r="G12415" s="22">
        <v>105396.0</v>
      </c>
      <c r="H12415" s="15" t="str">
        <f t="shared" si="2"/>
        <v>Very High Range</v>
      </c>
      <c r="I12415" s="22">
        <v>122896.0</v>
      </c>
      <c r="J12415" s="23">
        <f t="shared" si="3"/>
        <v>0.8576031767</v>
      </c>
      <c r="K12415" s="24" t="str">
        <f t="shared" si="4"/>
        <v>Target Not Meet</v>
      </c>
    </row>
    <row r="12416" ht="22.5" customHeight="1">
      <c r="A12416" s="18">
        <v>45835.0</v>
      </c>
      <c r="B12416" s="19" t="str">
        <f t="shared" si="1"/>
        <v>Jun</v>
      </c>
      <c r="C12416" s="20" t="s">
        <v>92</v>
      </c>
      <c r="D12416" s="19" t="s">
        <v>144</v>
      </c>
      <c r="E12416" s="19" t="s">
        <v>34</v>
      </c>
      <c r="F12416" s="21">
        <v>4.0</v>
      </c>
      <c r="G12416" s="22">
        <v>122311.0</v>
      </c>
      <c r="H12416" s="15" t="str">
        <f t="shared" si="2"/>
        <v>Very High Range</v>
      </c>
      <c r="I12416" s="22">
        <v>113098.0</v>
      </c>
      <c r="J12416" s="23">
        <f t="shared" si="3"/>
        <v>1.081460326</v>
      </c>
      <c r="K12416" s="24" t="str">
        <f t="shared" si="4"/>
        <v>Over Achived</v>
      </c>
    </row>
    <row r="12417" ht="22.5" customHeight="1">
      <c r="A12417" s="18">
        <v>45835.0</v>
      </c>
      <c r="B12417" s="19" t="str">
        <f t="shared" si="1"/>
        <v>Jun</v>
      </c>
      <c r="C12417" s="20" t="s">
        <v>92</v>
      </c>
      <c r="D12417" s="19" t="s">
        <v>144</v>
      </c>
      <c r="E12417" s="19" t="s">
        <v>26</v>
      </c>
      <c r="F12417" s="21">
        <v>4.0</v>
      </c>
      <c r="G12417" s="22">
        <v>93398.0</v>
      </c>
      <c r="H12417" s="15" t="str">
        <f t="shared" si="2"/>
        <v>Very High Range</v>
      </c>
      <c r="I12417" s="22">
        <v>86122.0</v>
      </c>
      <c r="J12417" s="23">
        <f t="shared" si="3"/>
        <v>1.084484801</v>
      </c>
      <c r="K12417" s="24" t="str">
        <f t="shared" si="4"/>
        <v>Over Achived</v>
      </c>
    </row>
    <row r="12418" ht="22.5" customHeight="1">
      <c r="A12418" s="18">
        <v>45835.0</v>
      </c>
      <c r="B12418" s="19" t="str">
        <f t="shared" si="1"/>
        <v>Jun</v>
      </c>
      <c r="C12418" s="20" t="s">
        <v>92</v>
      </c>
      <c r="D12418" s="19" t="s">
        <v>144</v>
      </c>
      <c r="E12418" s="19" t="s">
        <v>68</v>
      </c>
      <c r="F12418" s="21">
        <v>2.0</v>
      </c>
      <c r="G12418" s="22">
        <v>59913.0</v>
      </c>
      <c r="H12418" s="15" t="str">
        <f t="shared" si="2"/>
        <v>Medium Range</v>
      </c>
      <c r="I12418" s="22">
        <v>51274.0</v>
      </c>
      <c r="J12418" s="23">
        <f t="shared" si="3"/>
        <v>1.168486952</v>
      </c>
      <c r="K12418" s="24" t="str">
        <f t="shared" si="4"/>
        <v>Over Achived</v>
      </c>
    </row>
    <row r="12419" ht="22.5" customHeight="1">
      <c r="A12419" s="18">
        <v>45835.0</v>
      </c>
      <c r="B12419" s="19" t="str">
        <f t="shared" si="1"/>
        <v>Jun</v>
      </c>
      <c r="C12419" s="20" t="s">
        <v>92</v>
      </c>
      <c r="D12419" s="19" t="s">
        <v>93</v>
      </c>
      <c r="E12419" s="19" t="s">
        <v>38</v>
      </c>
      <c r="F12419" s="21">
        <v>4.0</v>
      </c>
      <c r="G12419" s="22">
        <v>81453.0</v>
      </c>
      <c r="H12419" s="15" t="str">
        <f t="shared" si="2"/>
        <v>High Range</v>
      </c>
      <c r="I12419" s="22">
        <v>98686.0</v>
      </c>
      <c r="J12419" s="23">
        <f t="shared" si="3"/>
        <v>0.8253754332</v>
      </c>
      <c r="K12419" s="24" t="str">
        <f t="shared" si="4"/>
        <v>Target Not Meet</v>
      </c>
    </row>
    <row r="12420" ht="22.5" customHeight="1">
      <c r="A12420" s="18">
        <v>45835.0</v>
      </c>
      <c r="B12420" s="19" t="str">
        <f t="shared" si="1"/>
        <v>Jun</v>
      </c>
      <c r="C12420" s="20" t="s">
        <v>92</v>
      </c>
      <c r="D12420" s="19" t="s">
        <v>144</v>
      </c>
      <c r="E12420" s="19" t="s">
        <v>9</v>
      </c>
      <c r="F12420" s="21">
        <v>7.0</v>
      </c>
      <c r="G12420" s="22">
        <v>148107.0</v>
      </c>
      <c r="H12420" s="15" t="str">
        <f t="shared" si="2"/>
        <v>Very High Range</v>
      </c>
      <c r="I12420" s="22">
        <v>117738.0</v>
      </c>
      <c r="J12420" s="23">
        <f t="shared" si="3"/>
        <v>1.257937115</v>
      </c>
      <c r="K12420" s="24" t="str">
        <f t="shared" si="4"/>
        <v>Over Achived</v>
      </c>
    </row>
    <row r="12421" ht="22.5" customHeight="1">
      <c r="A12421" s="18">
        <v>45835.0</v>
      </c>
      <c r="B12421" s="19" t="str">
        <f t="shared" si="1"/>
        <v>Jun</v>
      </c>
      <c r="C12421" s="20" t="s">
        <v>92</v>
      </c>
      <c r="D12421" s="25" t="s">
        <v>149</v>
      </c>
      <c r="E12421" s="19" t="s">
        <v>26</v>
      </c>
      <c r="F12421" s="21">
        <v>5.0</v>
      </c>
      <c r="G12421" s="22">
        <v>114881.0</v>
      </c>
      <c r="H12421" s="15" t="str">
        <f t="shared" si="2"/>
        <v>Very High Range</v>
      </c>
      <c r="I12421" s="22">
        <v>81479.0</v>
      </c>
      <c r="J12421" s="23">
        <f t="shared" si="3"/>
        <v>1.409946121</v>
      </c>
      <c r="K12421" s="24" t="str">
        <f t="shared" si="4"/>
        <v>Over Achived</v>
      </c>
    </row>
    <row r="12422" ht="22.5" customHeight="1">
      <c r="A12422" s="18">
        <v>45835.0</v>
      </c>
      <c r="B12422" s="19" t="str">
        <f t="shared" si="1"/>
        <v>Jun</v>
      </c>
      <c r="C12422" s="20" t="s">
        <v>92</v>
      </c>
      <c r="D12422" s="25" t="s">
        <v>149</v>
      </c>
      <c r="E12422" s="19" t="s">
        <v>23</v>
      </c>
      <c r="F12422" s="21">
        <v>3.0</v>
      </c>
      <c r="G12422" s="22">
        <v>80272.0</v>
      </c>
      <c r="H12422" s="15" t="str">
        <f t="shared" si="2"/>
        <v>High Range</v>
      </c>
      <c r="I12422" s="22">
        <v>68001.0</v>
      </c>
      <c r="J12422" s="23">
        <f t="shared" si="3"/>
        <v>1.180453229</v>
      </c>
      <c r="K12422" s="24" t="str">
        <f t="shared" si="4"/>
        <v>Over Achived</v>
      </c>
    </row>
    <row r="12423" ht="22.5" customHeight="1">
      <c r="A12423" s="18">
        <v>45835.0</v>
      </c>
      <c r="B12423" s="19" t="str">
        <f t="shared" si="1"/>
        <v>Jun</v>
      </c>
      <c r="C12423" s="20" t="s">
        <v>92</v>
      </c>
      <c r="D12423" s="25" t="s">
        <v>149</v>
      </c>
      <c r="E12423" s="19" t="s">
        <v>23</v>
      </c>
      <c r="F12423" s="21">
        <v>3.0</v>
      </c>
      <c r="G12423" s="22">
        <v>71940.0</v>
      </c>
      <c r="H12423" s="15" t="str">
        <f t="shared" si="2"/>
        <v>High Range</v>
      </c>
      <c r="I12423" s="22">
        <v>67123.0</v>
      </c>
      <c r="J12423" s="23">
        <f t="shared" si="3"/>
        <v>1.071763777</v>
      </c>
      <c r="K12423" s="24" t="str">
        <f t="shared" si="4"/>
        <v>Over Achived</v>
      </c>
    </row>
    <row r="12424" ht="22.5" customHeight="1">
      <c r="A12424" s="18">
        <v>45835.0</v>
      </c>
      <c r="B12424" s="19" t="str">
        <f t="shared" si="1"/>
        <v>Jun</v>
      </c>
      <c r="C12424" s="20" t="s">
        <v>92</v>
      </c>
      <c r="D12424" s="25" t="s">
        <v>149</v>
      </c>
      <c r="E12424" s="19" t="s">
        <v>34</v>
      </c>
      <c r="F12424" s="21">
        <v>6.0</v>
      </c>
      <c r="G12424" s="22">
        <v>140632.0</v>
      </c>
      <c r="H12424" s="15" t="str">
        <f t="shared" si="2"/>
        <v>Very High Range</v>
      </c>
      <c r="I12424" s="22">
        <v>105794.0</v>
      </c>
      <c r="J12424" s="23">
        <f t="shared" si="3"/>
        <v>1.329300338</v>
      </c>
      <c r="K12424" s="24" t="str">
        <f t="shared" si="4"/>
        <v>Over Achived</v>
      </c>
    </row>
    <row r="12425" ht="22.5" customHeight="1">
      <c r="A12425" s="18">
        <v>45835.0</v>
      </c>
      <c r="B12425" s="19" t="str">
        <f t="shared" si="1"/>
        <v>Jun</v>
      </c>
      <c r="C12425" s="20" t="s">
        <v>92</v>
      </c>
      <c r="D12425" s="19" t="s">
        <v>158</v>
      </c>
      <c r="E12425" s="19" t="s">
        <v>9</v>
      </c>
      <c r="F12425" s="21">
        <v>7.0</v>
      </c>
      <c r="G12425" s="22">
        <v>138867.0</v>
      </c>
      <c r="H12425" s="15" t="str">
        <f t="shared" si="2"/>
        <v>Very High Range</v>
      </c>
      <c r="I12425" s="22">
        <v>128405.0</v>
      </c>
      <c r="J12425" s="23">
        <f t="shared" si="3"/>
        <v>1.081476578</v>
      </c>
      <c r="K12425" s="24" t="str">
        <f t="shared" si="4"/>
        <v>Over Achived</v>
      </c>
    </row>
    <row r="12426" ht="22.5" customHeight="1">
      <c r="A12426" s="18">
        <v>45835.0</v>
      </c>
      <c r="B12426" s="19" t="str">
        <f t="shared" si="1"/>
        <v>Jun</v>
      </c>
      <c r="C12426" s="20" t="s">
        <v>92</v>
      </c>
      <c r="D12426" s="19" t="s">
        <v>158</v>
      </c>
      <c r="E12426" s="19" t="s">
        <v>19</v>
      </c>
      <c r="F12426" s="21">
        <v>3.0</v>
      </c>
      <c r="G12426" s="22">
        <v>76810.0</v>
      </c>
      <c r="H12426" s="15" t="str">
        <f t="shared" si="2"/>
        <v>High Range</v>
      </c>
      <c r="I12426" s="22">
        <v>66502.0</v>
      </c>
      <c r="J12426" s="23">
        <f t="shared" si="3"/>
        <v>1.155002857</v>
      </c>
      <c r="K12426" s="24" t="str">
        <f t="shared" si="4"/>
        <v>Over Achived</v>
      </c>
    </row>
    <row r="12427" ht="22.5" customHeight="1">
      <c r="A12427" s="18">
        <v>45835.0</v>
      </c>
      <c r="B12427" s="19" t="str">
        <f t="shared" si="1"/>
        <v>Jun</v>
      </c>
      <c r="C12427" s="20" t="s">
        <v>92</v>
      </c>
      <c r="D12427" s="19" t="s">
        <v>144</v>
      </c>
      <c r="E12427" s="19" t="s">
        <v>19</v>
      </c>
      <c r="F12427" s="21">
        <v>3.0</v>
      </c>
      <c r="G12427" s="22">
        <v>72216.0</v>
      </c>
      <c r="H12427" s="15" t="str">
        <f t="shared" si="2"/>
        <v>High Range</v>
      </c>
      <c r="I12427" s="22">
        <v>53111.0</v>
      </c>
      <c r="J12427" s="23">
        <f t="shared" si="3"/>
        <v>1.359718326</v>
      </c>
      <c r="K12427" s="24" t="str">
        <f t="shared" si="4"/>
        <v>Over Achived</v>
      </c>
    </row>
    <row r="12428" ht="22.5" customHeight="1">
      <c r="A12428" s="18">
        <v>45836.0</v>
      </c>
      <c r="B12428" s="19" t="str">
        <f t="shared" si="1"/>
        <v>Jun</v>
      </c>
      <c r="C12428" s="20" t="s">
        <v>13</v>
      </c>
      <c r="D12428" s="19" t="s">
        <v>37</v>
      </c>
      <c r="E12428" s="19" t="s">
        <v>38</v>
      </c>
      <c r="F12428" s="21">
        <v>2.0</v>
      </c>
      <c r="G12428" s="22">
        <v>63347.0</v>
      </c>
      <c r="H12428" s="15" t="str">
        <f t="shared" si="2"/>
        <v>Medium Range</v>
      </c>
      <c r="I12428" s="22">
        <v>82252.0</v>
      </c>
      <c r="J12428" s="23">
        <f t="shared" si="3"/>
        <v>0.7701575646</v>
      </c>
      <c r="K12428" s="24" t="str">
        <f t="shared" si="4"/>
        <v>Target Not Meet</v>
      </c>
    </row>
    <row r="12429" ht="22.5" customHeight="1">
      <c r="A12429" s="18">
        <v>45836.0</v>
      </c>
      <c r="B12429" s="19" t="str">
        <f t="shared" si="1"/>
        <v>Jun</v>
      </c>
      <c r="C12429" s="20" t="s">
        <v>13</v>
      </c>
      <c r="D12429" s="19" t="s">
        <v>169</v>
      </c>
      <c r="E12429" s="19" t="s">
        <v>9</v>
      </c>
      <c r="F12429" s="21">
        <v>4.0</v>
      </c>
      <c r="G12429" s="22">
        <v>98391.0</v>
      </c>
      <c r="H12429" s="15" t="str">
        <f t="shared" si="2"/>
        <v>Very High Range</v>
      </c>
      <c r="I12429" s="22">
        <v>114970.0</v>
      </c>
      <c r="J12429" s="23">
        <f t="shared" si="3"/>
        <v>0.8557971645</v>
      </c>
      <c r="K12429" s="24" t="str">
        <f t="shared" si="4"/>
        <v>Target Not Meet</v>
      </c>
    </row>
    <row r="12430" ht="22.5" customHeight="1">
      <c r="A12430" s="18">
        <v>45836.0</v>
      </c>
      <c r="B12430" s="19" t="str">
        <f t="shared" si="1"/>
        <v>Jun</v>
      </c>
      <c r="C12430" s="20" t="s">
        <v>13</v>
      </c>
      <c r="D12430" s="19" t="s">
        <v>169</v>
      </c>
      <c r="E12430" s="19" t="s">
        <v>19</v>
      </c>
      <c r="F12430" s="21">
        <v>2.0</v>
      </c>
      <c r="G12430" s="22">
        <v>57655.0</v>
      </c>
      <c r="H12430" s="15" t="str">
        <f t="shared" si="2"/>
        <v>Medium Range</v>
      </c>
      <c r="I12430" s="22">
        <v>66723.0</v>
      </c>
      <c r="J12430" s="23">
        <f t="shared" si="3"/>
        <v>0.8640948399</v>
      </c>
      <c r="K12430" s="24" t="str">
        <f t="shared" si="4"/>
        <v>Target Not Meet</v>
      </c>
    </row>
    <row r="12431" ht="22.5" customHeight="1">
      <c r="A12431" s="18">
        <v>45836.0</v>
      </c>
      <c r="B12431" s="19" t="str">
        <f t="shared" si="1"/>
        <v>Jun</v>
      </c>
      <c r="C12431" s="20" t="s">
        <v>57</v>
      </c>
      <c r="D12431" s="19" t="s">
        <v>58</v>
      </c>
      <c r="E12431" s="19" t="s">
        <v>23</v>
      </c>
      <c r="F12431" s="21">
        <v>1.0</v>
      </c>
      <c r="G12431" s="22">
        <v>33064.0</v>
      </c>
      <c r="H12431" s="15" t="str">
        <f t="shared" si="2"/>
        <v>Base Range</v>
      </c>
      <c r="I12431" s="22">
        <v>25586.0</v>
      </c>
      <c r="J12431" s="23">
        <f t="shared" si="3"/>
        <v>1.29226921</v>
      </c>
      <c r="K12431" s="24" t="str">
        <f t="shared" si="4"/>
        <v>Over Achived</v>
      </c>
    </row>
    <row r="12432" ht="22.5" customHeight="1">
      <c r="A12432" s="18">
        <v>45836.0</v>
      </c>
      <c r="B12432" s="19" t="str">
        <f t="shared" si="1"/>
        <v>Jun</v>
      </c>
      <c r="C12432" s="20" t="s">
        <v>13</v>
      </c>
      <c r="D12432" s="19" t="s">
        <v>37</v>
      </c>
      <c r="E12432" s="19" t="s">
        <v>63</v>
      </c>
      <c r="F12432" s="21">
        <v>1.0</v>
      </c>
      <c r="G12432" s="22">
        <v>16494.0</v>
      </c>
      <c r="H12432" s="15" t="str">
        <f t="shared" si="2"/>
        <v>Base Range</v>
      </c>
      <c r="I12432" s="22">
        <v>20480.0</v>
      </c>
      <c r="J12432" s="23">
        <f t="shared" si="3"/>
        <v>0.8053710938</v>
      </c>
      <c r="K12432" s="24" t="str">
        <f t="shared" si="4"/>
        <v>Target Not Meet</v>
      </c>
    </row>
    <row r="12433" ht="22.5" customHeight="1">
      <c r="A12433" s="18">
        <v>45836.0</v>
      </c>
      <c r="B12433" s="19" t="str">
        <f t="shared" si="1"/>
        <v>Jun</v>
      </c>
      <c r="C12433" s="20" t="s">
        <v>57</v>
      </c>
      <c r="D12433" s="19" t="s">
        <v>58</v>
      </c>
      <c r="E12433" s="19" t="s">
        <v>23</v>
      </c>
      <c r="F12433" s="21">
        <v>2.0</v>
      </c>
      <c r="G12433" s="22">
        <v>36270.0</v>
      </c>
      <c r="H12433" s="15" t="str">
        <f t="shared" si="2"/>
        <v>Base Range</v>
      </c>
      <c r="I12433" s="22">
        <v>26180.0</v>
      </c>
      <c r="J12433" s="23">
        <f t="shared" si="3"/>
        <v>1.385408709</v>
      </c>
      <c r="K12433" s="24" t="str">
        <f t="shared" si="4"/>
        <v>Over Achived</v>
      </c>
    </row>
    <row r="12434" ht="22.5" customHeight="1">
      <c r="A12434" s="18">
        <v>45836.0</v>
      </c>
      <c r="B12434" s="19" t="str">
        <f t="shared" si="1"/>
        <v>Jun</v>
      </c>
      <c r="C12434" s="20" t="s">
        <v>13</v>
      </c>
      <c r="D12434" s="19" t="s">
        <v>169</v>
      </c>
      <c r="E12434" s="19" t="s">
        <v>63</v>
      </c>
      <c r="F12434" s="21">
        <v>4.0</v>
      </c>
      <c r="G12434" s="22">
        <v>109088.0</v>
      </c>
      <c r="H12434" s="15" t="str">
        <f t="shared" si="2"/>
        <v>Very High Range</v>
      </c>
      <c r="I12434" s="22">
        <v>121157.0</v>
      </c>
      <c r="J12434" s="23">
        <f t="shared" si="3"/>
        <v>0.9003854503</v>
      </c>
      <c r="K12434" s="24" t="str">
        <f t="shared" si="4"/>
        <v>Target Not Meet</v>
      </c>
    </row>
    <row r="12435" ht="22.5" customHeight="1">
      <c r="A12435" s="18">
        <v>45836.0</v>
      </c>
      <c r="B12435" s="19" t="str">
        <f t="shared" si="1"/>
        <v>Jun</v>
      </c>
      <c r="C12435" s="20" t="s">
        <v>13</v>
      </c>
      <c r="D12435" s="19" t="s">
        <v>37</v>
      </c>
      <c r="E12435" s="19" t="s">
        <v>19</v>
      </c>
      <c r="F12435" s="21">
        <v>3.0</v>
      </c>
      <c r="G12435" s="22">
        <v>49691.0</v>
      </c>
      <c r="H12435" s="15" t="str">
        <f t="shared" si="2"/>
        <v>Base Range</v>
      </c>
      <c r="I12435" s="22">
        <v>59115.0</v>
      </c>
      <c r="J12435" s="23">
        <f t="shared" si="3"/>
        <v>0.8405819166</v>
      </c>
      <c r="K12435" s="24" t="str">
        <f t="shared" si="4"/>
        <v>Target Not Meet</v>
      </c>
    </row>
    <row r="12436" ht="22.5" customHeight="1">
      <c r="A12436" s="18">
        <v>45836.0</v>
      </c>
      <c r="B12436" s="19" t="str">
        <f t="shared" si="1"/>
        <v>Jun</v>
      </c>
      <c r="C12436" s="20" t="s">
        <v>13</v>
      </c>
      <c r="D12436" s="19" t="s">
        <v>18</v>
      </c>
      <c r="E12436" s="19" t="s">
        <v>63</v>
      </c>
      <c r="F12436" s="21">
        <v>1.0</v>
      </c>
      <c r="G12436" s="22">
        <v>19947.0</v>
      </c>
      <c r="H12436" s="15" t="str">
        <f t="shared" si="2"/>
        <v>Base Range</v>
      </c>
      <c r="I12436" s="22">
        <v>17207.0</v>
      </c>
      <c r="J12436" s="23">
        <f t="shared" si="3"/>
        <v>1.15923752</v>
      </c>
      <c r="K12436" s="24" t="str">
        <f t="shared" si="4"/>
        <v>Over Achived</v>
      </c>
    </row>
    <row r="12437" ht="22.5" customHeight="1">
      <c r="A12437" s="18">
        <v>45836.0</v>
      </c>
      <c r="B12437" s="19" t="str">
        <f t="shared" si="1"/>
        <v>Jun</v>
      </c>
      <c r="C12437" s="20" t="s">
        <v>13</v>
      </c>
      <c r="D12437" s="19" t="s">
        <v>29</v>
      </c>
      <c r="E12437" s="19" t="s">
        <v>38</v>
      </c>
      <c r="F12437" s="21">
        <v>3.0</v>
      </c>
      <c r="G12437" s="22">
        <v>65903.0</v>
      </c>
      <c r="H12437" s="15" t="str">
        <f t="shared" si="2"/>
        <v>Medium Range</v>
      </c>
      <c r="I12437" s="22">
        <v>80472.0</v>
      </c>
      <c r="J12437" s="23">
        <f t="shared" si="3"/>
        <v>0.8189556616</v>
      </c>
      <c r="K12437" s="24" t="str">
        <f t="shared" si="4"/>
        <v>Target Not Meet</v>
      </c>
    </row>
    <row r="12438" ht="22.5" customHeight="1">
      <c r="A12438" s="18">
        <v>45836.0</v>
      </c>
      <c r="B12438" s="19" t="str">
        <f t="shared" si="1"/>
        <v>Jun</v>
      </c>
      <c r="C12438" s="20" t="s">
        <v>13</v>
      </c>
      <c r="D12438" s="19" t="s">
        <v>29</v>
      </c>
      <c r="E12438" s="19" t="s">
        <v>68</v>
      </c>
      <c r="F12438" s="21">
        <v>2.0</v>
      </c>
      <c r="G12438" s="22">
        <v>41801.0</v>
      </c>
      <c r="H12438" s="15" t="str">
        <f t="shared" si="2"/>
        <v>Base Range</v>
      </c>
      <c r="I12438" s="22">
        <v>46186.0</v>
      </c>
      <c r="J12438" s="23">
        <f t="shared" si="3"/>
        <v>0.9050578097</v>
      </c>
      <c r="K12438" s="24" t="str">
        <f t="shared" si="4"/>
        <v>Target Not Meet</v>
      </c>
    </row>
    <row r="12439" ht="22.5" customHeight="1">
      <c r="A12439" s="18">
        <v>45836.0</v>
      </c>
      <c r="B12439" s="19" t="str">
        <f t="shared" si="1"/>
        <v>Jun</v>
      </c>
      <c r="C12439" s="20" t="s">
        <v>13</v>
      </c>
      <c r="D12439" s="19" t="s">
        <v>29</v>
      </c>
      <c r="E12439" s="19" t="s">
        <v>63</v>
      </c>
      <c r="F12439" s="21">
        <v>4.0</v>
      </c>
      <c r="G12439" s="22">
        <v>105658.0</v>
      </c>
      <c r="H12439" s="15" t="str">
        <f t="shared" si="2"/>
        <v>Very High Range</v>
      </c>
      <c r="I12439" s="22">
        <v>113499.0</v>
      </c>
      <c r="J12439" s="23">
        <f t="shared" si="3"/>
        <v>0.9309156909</v>
      </c>
      <c r="K12439" s="24" t="str">
        <f t="shared" si="4"/>
        <v>Target Not Meet</v>
      </c>
    </row>
    <row r="12440" ht="22.5" customHeight="1">
      <c r="A12440" s="18">
        <v>45836.0</v>
      </c>
      <c r="B12440" s="19" t="str">
        <f t="shared" si="1"/>
        <v>Jun</v>
      </c>
      <c r="C12440" s="20" t="s">
        <v>13</v>
      </c>
      <c r="D12440" s="19" t="s">
        <v>29</v>
      </c>
      <c r="E12440" s="19" t="s">
        <v>19</v>
      </c>
      <c r="F12440" s="21">
        <v>2.0</v>
      </c>
      <c r="G12440" s="22">
        <v>53719.0</v>
      </c>
      <c r="H12440" s="15" t="str">
        <f t="shared" si="2"/>
        <v>Medium Range</v>
      </c>
      <c r="I12440" s="22">
        <v>66564.0</v>
      </c>
      <c r="J12440" s="23">
        <f t="shared" si="3"/>
        <v>0.8070278228</v>
      </c>
      <c r="K12440" s="24" t="str">
        <f t="shared" si="4"/>
        <v>Target Not Meet</v>
      </c>
    </row>
    <row r="12441" ht="22.5" customHeight="1">
      <c r="A12441" s="18">
        <v>45836.0</v>
      </c>
      <c r="B12441" s="19" t="str">
        <f t="shared" si="1"/>
        <v>Jun</v>
      </c>
      <c r="C12441" s="20" t="s">
        <v>13</v>
      </c>
      <c r="D12441" s="19" t="s">
        <v>29</v>
      </c>
      <c r="E12441" s="19" t="s">
        <v>9</v>
      </c>
      <c r="F12441" s="21">
        <v>4.0</v>
      </c>
      <c r="G12441" s="22">
        <v>106618.0</v>
      </c>
      <c r="H12441" s="15" t="str">
        <f t="shared" si="2"/>
        <v>Very High Range</v>
      </c>
      <c r="I12441" s="22">
        <v>119351.0</v>
      </c>
      <c r="J12441" s="23">
        <f t="shared" si="3"/>
        <v>0.8933146769</v>
      </c>
      <c r="K12441" s="24" t="str">
        <f t="shared" si="4"/>
        <v>Target Not Meet</v>
      </c>
    </row>
    <row r="12442" ht="22.5" customHeight="1">
      <c r="A12442" s="18">
        <v>45836.0</v>
      </c>
      <c r="B12442" s="19" t="str">
        <f t="shared" si="1"/>
        <v>Jun</v>
      </c>
      <c r="C12442" s="20" t="s">
        <v>13</v>
      </c>
      <c r="D12442" s="19" t="s">
        <v>18</v>
      </c>
      <c r="E12442" s="19" t="s">
        <v>68</v>
      </c>
      <c r="F12442" s="21">
        <v>2.0</v>
      </c>
      <c r="G12442" s="22">
        <v>48009.0</v>
      </c>
      <c r="H12442" s="15" t="str">
        <f t="shared" si="2"/>
        <v>Base Range</v>
      </c>
      <c r="I12442" s="22">
        <v>43244.0</v>
      </c>
      <c r="J12442" s="23">
        <f t="shared" si="3"/>
        <v>1.110188697</v>
      </c>
      <c r="K12442" s="24" t="str">
        <f t="shared" si="4"/>
        <v>Over Achived</v>
      </c>
    </row>
    <row r="12443" ht="22.5" customHeight="1">
      <c r="A12443" s="18">
        <v>45836.0</v>
      </c>
      <c r="B12443" s="19" t="str">
        <f t="shared" si="1"/>
        <v>Jun</v>
      </c>
      <c r="C12443" s="20" t="s">
        <v>57</v>
      </c>
      <c r="D12443" s="19" t="s">
        <v>58</v>
      </c>
      <c r="E12443" s="19" t="s">
        <v>68</v>
      </c>
      <c r="F12443" s="21">
        <v>1.0</v>
      </c>
      <c r="G12443" s="22">
        <v>31220.0</v>
      </c>
      <c r="H12443" s="15" t="str">
        <f t="shared" si="2"/>
        <v>Base Range</v>
      </c>
      <c r="I12443" s="22">
        <v>25723.0</v>
      </c>
      <c r="J12443" s="23">
        <f t="shared" si="3"/>
        <v>1.213699802</v>
      </c>
      <c r="K12443" s="24" t="str">
        <f t="shared" si="4"/>
        <v>Over Achived</v>
      </c>
    </row>
    <row r="12444" ht="22.5" customHeight="1">
      <c r="A12444" s="18">
        <v>45836.0</v>
      </c>
      <c r="B12444" s="19" t="str">
        <f t="shared" si="1"/>
        <v>Jun</v>
      </c>
      <c r="C12444" s="20" t="s">
        <v>13</v>
      </c>
      <c r="D12444" s="19" t="s">
        <v>37</v>
      </c>
      <c r="E12444" s="19" t="s">
        <v>34</v>
      </c>
      <c r="F12444" s="21">
        <v>3.0</v>
      </c>
      <c r="G12444" s="22">
        <v>81406.0</v>
      </c>
      <c r="H12444" s="15" t="str">
        <f t="shared" si="2"/>
        <v>High Range</v>
      </c>
      <c r="I12444" s="22">
        <v>105570.0</v>
      </c>
      <c r="J12444" s="23">
        <f t="shared" si="3"/>
        <v>0.7711092166</v>
      </c>
      <c r="K12444" s="24" t="str">
        <f t="shared" si="4"/>
        <v>Target Not Meet</v>
      </c>
    </row>
    <row r="12445" ht="22.5" customHeight="1">
      <c r="A12445" s="18">
        <v>45836.0</v>
      </c>
      <c r="B12445" s="19" t="str">
        <f t="shared" si="1"/>
        <v>Jun</v>
      </c>
      <c r="C12445" s="20" t="s">
        <v>57</v>
      </c>
      <c r="D12445" s="19" t="s">
        <v>85</v>
      </c>
      <c r="E12445" s="19" t="s">
        <v>63</v>
      </c>
      <c r="F12445" s="21">
        <v>1.0</v>
      </c>
      <c r="G12445" s="22">
        <v>33070.0</v>
      </c>
      <c r="H12445" s="15" t="str">
        <f t="shared" si="2"/>
        <v>Base Range</v>
      </c>
      <c r="I12445" s="22">
        <v>39668.0</v>
      </c>
      <c r="J12445" s="23">
        <f t="shared" si="3"/>
        <v>0.8336694565</v>
      </c>
      <c r="K12445" s="24" t="str">
        <f t="shared" si="4"/>
        <v>Target Not Meet</v>
      </c>
    </row>
    <row r="12446" ht="22.5" customHeight="1">
      <c r="A12446" s="18">
        <v>45836.0</v>
      </c>
      <c r="B12446" s="19" t="str">
        <f t="shared" si="1"/>
        <v>Jun</v>
      </c>
      <c r="C12446" s="20" t="s">
        <v>57</v>
      </c>
      <c r="D12446" s="19" t="s">
        <v>85</v>
      </c>
      <c r="E12446" s="19" t="s">
        <v>63</v>
      </c>
      <c r="F12446" s="21">
        <v>1.0</v>
      </c>
      <c r="G12446" s="22">
        <v>28159.0</v>
      </c>
      <c r="H12446" s="15" t="str">
        <f t="shared" si="2"/>
        <v>Base Range</v>
      </c>
      <c r="I12446" s="22">
        <v>33706.0</v>
      </c>
      <c r="J12446" s="23">
        <f t="shared" si="3"/>
        <v>0.8354298938</v>
      </c>
      <c r="K12446" s="24" t="str">
        <f t="shared" si="4"/>
        <v>Target Not Meet</v>
      </c>
    </row>
    <row r="12447" ht="22.5" customHeight="1">
      <c r="A12447" s="18">
        <v>45836.0</v>
      </c>
      <c r="B12447" s="19" t="str">
        <f t="shared" si="1"/>
        <v>Jun</v>
      </c>
      <c r="C12447" s="20" t="s">
        <v>57</v>
      </c>
      <c r="D12447" s="25" t="s">
        <v>62</v>
      </c>
      <c r="E12447" s="19" t="s">
        <v>23</v>
      </c>
      <c r="F12447" s="21">
        <v>1.0</v>
      </c>
      <c r="G12447" s="22">
        <v>38221.0</v>
      </c>
      <c r="H12447" s="15" t="str">
        <f t="shared" si="2"/>
        <v>Base Range</v>
      </c>
      <c r="I12447" s="22">
        <v>34084.0</v>
      </c>
      <c r="J12447" s="23">
        <f t="shared" si="3"/>
        <v>1.121376599</v>
      </c>
      <c r="K12447" s="24" t="str">
        <f t="shared" si="4"/>
        <v>Over Achived</v>
      </c>
    </row>
    <row r="12448" ht="22.5" customHeight="1">
      <c r="A12448" s="18">
        <v>45836.0</v>
      </c>
      <c r="B12448" s="19" t="str">
        <f t="shared" si="1"/>
        <v>Jun</v>
      </c>
      <c r="C12448" s="20" t="s">
        <v>13</v>
      </c>
      <c r="D12448" s="19" t="s">
        <v>18</v>
      </c>
      <c r="E12448" s="19" t="s">
        <v>19</v>
      </c>
      <c r="F12448" s="21">
        <v>2.0</v>
      </c>
      <c r="G12448" s="22">
        <v>52447.0</v>
      </c>
      <c r="H12448" s="15" t="str">
        <f t="shared" si="2"/>
        <v>Medium Range</v>
      </c>
      <c r="I12448" s="22">
        <v>37894.0</v>
      </c>
      <c r="J12448" s="23">
        <f t="shared" si="3"/>
        <v>1.384044968</v>
      </c>
      <c r="K12448" s="24" t="str">
        <f t="shared" si="4"/>
        <v>Over Achived</v>
      </c>
    </row>
    <row r="12449" ht="22.5" customHeight="1">
      <c r="A12449" s="18">
        <v>45836.0</v>
      </c>
      <c r="B12449" s="19" t="str">
        <f t="shared" si="1"/>
        <v>Jun</v>
      </c>
      <c r="C12449" s="20" t="s">
        <v>57</v>
      </c>
      <c r="D12449" s="19" t="s">
        <v>85</v>
      </c>
      <c r="E12449" s="19" t="s">
        <v>38</v>
      </c>
      <c r="F12449" s="21">
        <v>2.0</v>
      </c>
      <c r="G12449" s="22">
        <v>46304.0</v>
      </c>
      <c r="H12449" s="15" t="str">
        <f t="shared" si="2"/>
        <v>Base Range</v>
      </c>
      <c r="I12449" s="22">
        <v>59686.0</v>
      </c>
      <c r="J12449" s="23">
        <f t="shared" si="3"/>
        <v>0.7757933184</v>
      </c>
      <c r="K12449" s="24" t="str">
        <f t="shared" si="4"/>
        <v>Target Not Meet</v>
      </c>
    </row>
    <row r="12450" ht="22.5" customHeight="1">
      <c r="A12450" s="18">
        <v>45836.0</v>
      </c>
      <c r="B12450" s="19" t="str">
        <f t="shared" si="1"/>
        <v>Jun</v>
      </c>
      <c r="C12450" s="20" t="s">
        <v>57</v>
      </c>
      <c r="D12450" s="19" t="s">
        <v>85</v>
      </c>
      <c r="E12450" s="19" t="s">
        <v>9</v>
      </c>
      <c r="F12450" s="21">
        <v>3.0</v>
      </c>
      <c r="G12450" s="22">
        <v>65405.0</v>
      </c>
      <c r="H12450" s="15" t="str">
        <f t="shared" si="2"/>
        <v>Medium Range</v>
      </c>
      <c r="I12450" s="22">
        <v>73473.0</v>
      </c>
      <c r="J12450" s="23">
        <f t="shared" si="3"/>
        <v>0.8901909545</v>
      </c>
      <c r="K12450" s="24" t="str">
        <f t="shared" si="4"/>
        <v>Target Not Meet</v>
      </c>
    </row>
    <row r="12451" ht="22.5" customHeight="1">
      <c r="A12451" s="18">
        <v>45836.0</v>
      </c>
      <c r="B12451" s="19" t="str">
        <f t="shared" si="1"/>
        <v>Jun</v>
      </c>
      <c r="C12451" s="20" t="s">
        <v>57</v>
      </c>
      <c r="D12451" s="19" t="s">
        <v>85</v>
      </c>
      <c r="E12451" s="19" t="s">
        <v>23</v>
      </c>
      <c r="F12451" s="21">
        <v>1.0</v>
      </c>
      <c r="G12451" s="22">
        <v>36496.0</v>
      </c>
      <c r="H12451" s="15" t="str">
        <f t="shared" si="2"/>
        <v>Base Range</v>
      </c>
      <c r="I12451" s="22">
        <v>41036.0</v>
      </c>
      <c r="J12451" s="23">
        <f t="shared" si="3"/>
        <v>0.8893654352</v>
      </c>
      <c r="K12451" s="24" t="str">
        <f t="shared" si="4"/>
        <v>Target Not Meet</v>
      </c>
    </row>
    <row r="12452" ht="22.5" customHeight="1">
      <c r="A12452" s="18">
        <v>45836.0</v>
      </c>
      <c r="B12452" s="19" t="str">
        <f t="shared" si="1"/>
        <v>Jun</v>
      </c>
      <c r="C12452" s="20" t="s">
        <v>57</v>
      </c>
      <c r="D12452" s="19" t="s">
        <v>80</v>
      </c>
      <c r="E12452" s="19" t="s">
        <v>9</v>
      </c>
      <c r="F12452" s="21">
        <v>3.0</v>
      </c>
      <c r="G12452" s="22">
        <v>82893.0</v>
      </c>
      <c r="H12452" s="15" t="str">
        <f t="shared" si="2"/>
        <v>High Range</v>
      </c>
      <c r="I12452" s="22">
        <v>96532.0</v>
      </c>
      <c r="J12452" s="23">
        <f t="shared" si="3"/>
        <v>0.8587100651</v>
      </c>
      <c r="K12452" s="24" t="str">
        <f t="shared" si="4"/>
        <v>Target Not Meet</v>
      </c>
    </row>
    <row r="12453" ht="22.5" customHeight="1">
      <c r="A12453" s="18">
        <v>45836.0</v>
      </c>
      <c r="B12453" s="19" t="str">
        <f t="shared" si="1"/>
        <v>Jun</v>
      </c>
      <c r="C12453" s="20" t="s">
        <v>57</v>
      </c>
      <c r="D12453" s="19" t="s">
        <v>80</v>
      </c>
      <c r="E12453" s="19" t="s">
        <v>34</v>
      </c>
      <c r="F12453" s="21">
        <v>3.0</v>
      </c>
      <c r="G12453" s="22">
        <v>70797.0</v>
      </c>
      <c r="H12453" s="15" t="str">
        <f t="shared" si="2"/>
        <v>High Range</v>
      </c>
      <c r="I12453" s="22">
        <v>90026.0</v>
      </c>
      <c r="J12453" s="23">
        <f t="shared" si="3"/>
        <v>0.7864061493</v>
      </c>
      <c r="K12453" s="24" t="str">
        <f t="shared" si="4"/>
        <v>Target Not Meet</v>
      </c>
    </row>
    <row r="12454" ht="22.5" customHeight="1">
      <c r="A12454" s="18">
        <v>45836.0</v>
      </c>
      <c r="B12454" s="19" t="str">
        <f t="shared" si="1"/>
        <v>Jun</v>
      </c>
      <c r="C12454" s="20" t="s">
        <v>57</v>
      </c>
      <c r="D12454" s="19" t="s">
        <v>80</v>
      </c>
      <c r="E12454" s="19" t="s">
        <v>26</v>
      </c>
      <c r="F12454" s="21">
        <v>3.0</v>
      </c>
      <c r="G12454" s="22">
        <v>51198.0</v>
      </c>
      <c r="H12454" s="15" t="str">
        <f t="shared" si="2"/>
        <v>Medium Range</v>
      </c>
      <c r="I12454" s="22">
        <v>54950.0</v>
      </c>
      <c r="J12454" s="23">
        <f t="shared" si="3"/>
        <v>0.9317197452</v>
      </c>
      <c r="K12454" s="24" t="str">
        <f t="shared" si="4"/>
        <v>Target Not Meet</v>
      </c>
    </row>
    <row r="12455" ht="22.5" customHeight="1">
      <c r="A12455" s="18">
        <v>45836.0</v>
      </c>
      <c r="B12455" s="19" t="str">
        <f t="shared" si="1"/>
        <v>Jun</v>
      </c>
      <c r="C12455" s="20" t="s">
        <v>57</v>
      </c>
      <c r="D12455" s="19" t="s">
        <v>80</v>
      </c>
      <c r="E12455" s="19" t="s">
        <v>23</v>
      </c>
      <c r="F12455" s="21">
        <v>1.0</v>
      </c>
      <c r="G12455" s="22">
        <v>31569.0</v>
      </c>
      <c r="H12455" s="15" t="str">
        <f t="shared" si="2"/>
        <v>Base Range</v>
      </c>
      <c r="I12455" s="22">
        <v>37966.0</v>
      </c>
      <c r="J12455" s="23">
        <f t="shared" si="3"/>
        <v>0.831507138</v>
      </c>
      <c r="K12455" s="24" t="str">
        <f t="shared" si="4"/>
        <v>Target Not Meet</v>
      </c>
    </row>
    <row r="12456" ht="22.5" customHeight="1">
      <c r="A12456" s="18">
        <v>45836.0</v>
      </c>
      <c r="B12456" s="19" t="str">
        <f t="shared" si="1"/>
        <v>Jun</v>
      </c>
      <c r="C12456" s="20" t="s">
        <v>57</v>
      </c>
      <c r="D12456" s="19" t="s">
        <v>80</v>
      </c>
      <c r="E12456" s="19" t="s">
        <v>9</v>
      </c>
      <c r="F12456" s="21">
        <v>3.0</v>
      </c>
      <c r="G12456" s="22">
        <v>70442.0</v>
      </c>
      <c r="H12456" s="15" t="str">
        <f t="shared" si="2"/>
        <v>High Range</v>
      </c>
      <c r="I12456" s="22">
        <v>81647.0</v>
      </c>
      <c r="J12456" s="23">
        <f t="shared" si="3"/>
        <v>0.8627628694</v>
      </c>
      <c r="K12456" s="24" t="str">
        <f t="shared" si="4"/>
        <v>Target Not Meet</v>
      </c>
    </row>
    <row r="12457" ht="22.5" customHeight="1">
      <c r="A12457" s="18">
        <v>45836.0</v>
      </c>
      <c r="B12457" s="19" t="str">
        <f t="shared" si="1"/>
        <v>Jun</v>
      </c>
      <c r="C12457" s="20" t="s">
        <v>57</v>
      </c>
      <c r="D12457" s="19" t="s">
        <v>71</v>
      </c>
      <c r="E12457" s="19" t="s">
        <v>19</v>
      </c>
      <c r="F12457" s="21">
        <v>2.0</v>
      </c>
      <c r="G12457" s="22">
        <v>41866.0</v>
      </c>
      <c r="H12457" s="15" t="str">
        <f t="shared" si="2"/>
        <v>Base Range</v>
      </c>
      <c r="I12457" s="22">
        <v>48370.0</v>
      </c>
      <c r="J12457" s="23">
        <f t="shared" si="3"/>
        <v>0.8655364896</v>
      </c>
      <c r="K12457" s="24" t="str">
        <f t="shared" si="4"/>
        <v>Target Not Meet</v>
      </c>
    </row>
    <row r="12458" ht="22.5" customHeight="1">
      <c r="A12458" s="18">
        <v>45836.0</v>
      </c>
      <c r="B12458" s="19" t="str">
        <f t="shared" si="1"/>
        <v>Jun</v>
      </c>
      <c r="C12458" s="20" t="s">
        <v>57</v>
      </c>
      <c r="D12458" s="19" t="s">
        <v>71</v>
      </c>
      <c r="E12458" s="19" t="s">
        <v>9</v>
      </c>
      <c r="F12458" s="21">
        <v>3.0</v>
      </c>
      <c r="G12458" s="22">
        <v>81075.0</v>
      </c>
      <c r="H12458" s="15" t="str">
        <f t="shared" si="2"/>
        <v>High Range</v>
      </c>
      <c r="I12458" s="22">
        <v>95752.0</v>
      </c>
      <c r="J12458" s="23">
        <f t="shared" si="3"/>
        <v>0.8467186064</v>
      </c>
      <c r="K12458" s="24" t="str">
        <f t="shared" si="4"/>
        <v>Target Not Meet</v>
      </c>
    </row>
    <row r="12459" ht="22.5" customHeight="1">
      <c r="A12459" s="18">
        <v>45836.0</v>
      </c>
      <c r="B12459" s="19" t="str">
        <f t="shared" si="1"/>
        <v>Jun</v>
      </c>
      <c r="C12459" s="20" t="s">
        <v>57</v>
      </c>
      <c r="D12459" s="19" t="s">
        <v>71</v>
      </c>
      <c r="E12459" s="19" t="s">
        <v>63</v>
      </c>
      <c r="F12459" s="21">
        <v>1.0</v>
      </c>
      <c r="G12459" s="22">
        <v>27764.0</v>
      </c>
      <c r="H12459" s="15" t="str">
        <f t="shared" si="2"/>
        <v>Base Range</v>
      </c>
      <c r="I12459" s="22">
        <v>35116.0</v>
      </c>
      <c r="J12459" s="23">
        <f t="shared" si="3"/>
        <v>0.7906367468</v>
      </c>
      <c r="K12459" s="24" t="str">
        <f t="shared" si="4"/>
        <v>Target Not Meet</v>
      </c>
    </row>
    <row r="12460" ht="22.5" customHeight="1">
      <c r="A12460" s="18">
        <v>45836.0</v>
      </c>
      <c r="B12460" s="19" t="str">
        <f t="shared" si="1"/>
        <v>Jun</v>
      </c>
      <c r="C12460" s="20" t="s">
        <v>57</v>
      </c>
      <c r="D12460" s="19" t="s">
        <v>71</v>
      </c>
      <c r="E12460" s="19" t="s">
        <v>63</v>
      </c>
      <c r="F12460" s="21">
        <v>1.0</v>
      </c>
      <c r="G12460" s="22">
        <v>25127.0</v>
      </c>
      <c r="H12460" s="15" t="str">
        <f t="shared" si="2"/>
        <v>Base Range</v>
      </c>
      <c r="I12460" s="22">
        <v>30391.0</v>
      </c>
      <c r="J12460" s="23">
        <f t="shared" si="3"/>
        <v>0.8267908262</v>
      </c>
      <c r="K12460" s="24" t="str">
        <f t="shared" si="4"/>
        <v>Target Not Meet</v>
      </c>
    </row>
    <row r="12461" ht="22.5" customHeight="1">
      <c r="A12461" s="18">
        <v>45836.0</v>
      </c>
      <c r="B12461" s="19" t="str">
        <f t="shared" si="1"/>
        <v>Jun</v>
      </c>
      <c r="C12461" s="20" t="s">
        <v>57</v>
      </c>
      <c r="D12461" s="25" t="s">
        <v>62</v>
      </c>
      <c r="E12461" s="19" t="s">
        <v>23</v>
      </c>
      <c r="F12461" s="21">
        <v>1.0</v>
      </c>
      <c r="G12461" s="22">
        <v>41751.0</v>
      </c>
      <c r="H12461" s="15" t="str">
        <f t="shared" si="2"/>
        <v>Base Range</v>
      </c>
      <c r="I12461" s="22">
        <v>39608.0</v>
      </c>
      <c r="J12461" s="23">
        <f t="shared" si="3"/>
        <v>1.054105231</v>
      </c>
      <c r="K12461" s="24" t="str">
        <f t="shared" si="4"/>
        <v>Over Achived</v>
      </c>
    </row>
    <row r="12462" ht="22.5" customHeight="1">
      <c r="A12462" s="18">
        <v>45836.0</v>
      </c>
      <c r="B12462" s="19" t="str">
        <f t="shared" si="1"/>
        <v>Jun</v>
      </c>
      <c r="C12462" s="20" t="s">
        <v>57</v>
      </c>
      <c r="D12462" s="25" t="s">
        <v>62</v>
      </c>
      <c r="E12462" s="19" t="s">
        <v>19</v>
      </c>
      <c r="F12462" s="21">
        <v>2.0</v>
      </c>
      <c r="G12462" s="22">
        <v>35627.0</v>
      </c>
      <c r="H12462" s="15" t="str">
        <f t="shared" si="2"/>
        <v>Base Range</v>
      </c>
      <c r="I12462" s="22">
        <v>26172.0</v>
      </c>
      <c r="J12462" s="23">
        <f t="shared" si="3"/>
        <v>1.361263946</v>
      </c>
      <c r="K12462" s="24" t="str">
        <f t="shared" si="4"/>
        <v>Over Achived</v>
      </c>
    </row>
    <row r="12463" ht="22.5" customHeight="1">
      <c r="A12463" s="18">
        <v>45836.0</v>
      </c>
      <c r="B12463" s="19" t="str">
        <f t="shared" si="1"/>
        <v>Jun</v>
      </c>
      <c r="C12463" s="20" t="s">
        <v>57</v>
      </c>
      <c r="D12463" s="25" t="s">
        <v>62</v>
      </c>
      <c r="E12463" s="19" t="s">
        <v>26</v>
      </c>
      <c r="F12463" s="21">
        <v>2.0</v>
      </c>
      <c r="G12463" s="22">
        <v>46619.0</v>
      </c>
      <c r="H12463" s="15" t="str">
        <f t="shared" si="2"/>
        <v>Base Range</v>
      </c>
      <c r="I12463" s="22">
        <v>33641.0</v>
      </c>
      <c r="J12463" s="23">
        <f t="shared" si="3"/>
        <v>1.385779257</v>
      </c>
      <c r="K12463" s="24" t="str">
        <f t="shared" si="4"/>
        <v>Over Achived</v>
      </c>
    </row>
    <row r="12464" ht="22.5" customHeight="1">
      <c r="A12464" s="18">
        <v>45836.0</v>
      </c>
      <c r="B12464" s="19" t="str">
        <f t="shared" si="1"/>
        <v>Jun</v>
      </c>
      <c r="C12464" s="20" t="s">
        <v>57</v>
      </c>
      <c r="D12464" s="25" t="s">
        <v>62</v>
      </c>
      <c r="E12464" s="19" t="s">
        <v>68</v>
      </c>
      <c r="F12464" s="21">
        <v>1.0</v>
      </c>
      <c r="G12464" s="22">
        <v>34339.0</v>
      </c>
      <c r="H12464" s="15" t="str">
        <f t="shared" si="2"/>
        <v>Base Range</v>
      </c>
      <c r="I12464" s="22">
        <v>29603.0</v>
      </c>
      <c r="J12464" s="23">
        <f t="shared" si="3"/>
        <v>1.159983785</v>
      </c>
      <c r="K12464" s="24" t="str">
        <f t="shared" si="4"/>
        <v>Over Achived</v>
      </c>
    </row>
    <row r="12465" ht="22.5" customHeight="1">
      <c r="A12465" s="18">
        <v>45836.0</v>
      </c>
      <c r="B12465" s="19" t="str">
        <f t="shared" si="1"/>
        <v>Jun</v>
      </c>
      <c r="C12465" s="20" t="s">
        <v>57</v>
      </c>
      <c r="D12465" s="19" t="s">
        <v>58</v>
      </c>
      <c r="E12465" s="19" t="s">
        <v>68</v>
      </c>
      <c r="F12465" s="21">
        <v>2.0</v>
      </c>
      <c r="G12465" s="22">
        <v>30249.0</v>
      </c>
      <c r="H12465" s="15" t="str">
        <f t="shared" si="2"/>
        <v>Base Range</v>
      </c>
      <c r="I12465" s="22">
        <v>23438.0</v>
      </c>
      <c r="J12465" s="23">
        <f t="shared" si="3"/>
        <v>1.290596467</v>
      </c>
      <c r="K12465" s="24" t="str">
        <f t="shared" si="4"/>
        <v>Over Achived</v>
      </c>
    </row>
    <row r="12466" ht="22.5" customHeight="1">
      <c r="A12466" s="18">
        <v>45836.0</v>
      </c>
      <c r="B12466" s="19" t="str">
        <f t="shared" si="1"/>
        <v>Jun</v>
      </c>
      <c r="C12466" s="20" t="s">
        <v>13</v>
      </c>
      <c r="D12466" s="19" t="s">
        <v>18</v>
      </c>
      <c r="E12466" s="19" t="s">
        <v>23</v>
      </c>
      <c r="F12466" s="21">
        <v>2.0</v>
      </c>
      <c r="G12466" s="22">
        <v>55082.0</v>
      </c>
      <c r="H12466" s="15" t="str">
        <f t="shared" si="2"/>
        <v>Medium Range</v>
      </c>
      <c r="I12466" s="22">
        <v>42064.0</v>
      </c>
      <c r="J12466" s="23">
        <f t="shared" si="3"/>
        <v>1.309480791</v>
      </c>
      <c r="K12466" s="24" t="str">
        <f t="shared" si="4"/>
        <v>Over Achived</v>
      </c>
    </row>
    <row r="12467" ht="22.5" customHeight="1">
      <c r="A12467" s="18">
        <v>45836.0</v>
      </c>
      <c r="B12467" s="19" t="str">
        <f t="shared" si="1"/>
        <v>Jun</v>
      </c>
      <c r="C12467" s="20" t="s">
        <v>7</v>
      </c>
      <c r="D12467" s="19" t="s">
        <v>131</v>
      </c>
      <c r="E12467" s="19" t="s">
        <v>68</v>
      </c>
      <c r="F12467" s="21">
        <v>3.0</v>
      </c>
      <c r="G12467" s="22">
        <v>84660.0</v>
      </c>
      <c r="H12467" s="15" t="str">
        <f t="shared" si="2"/>
        <v>High Range</v>
      </c>
      <c r="I12467" s="22">
        <v>68876.0</v>
      </c>
      <c r="J12467" s="23">
        <f t="shared" si="3"/>
        <v>1.229165457</v>
      </c>
      <c r="K12467" s="24" t="str">
        <f t="shared" si="4"/>
        <v>Over Achived</v>
      </c>
    </row>
    <row r="12468" ht="22.5" customHeight="1">
      <c r="A12468" s="18">
        <v>45836.0</v>
      </c>
      <c r="B12468" s="19" t="str">
        <f t="shared" si="1"/>
        <v>Jun</v>
      </c>
      <c r="C12468" s="20" t="s">
        <v>13</v>
      </c>
      <c r="D12468" s="19" t="s">
        <v>14</v>
      </c>
      <c r="E12468" s="19" t="s">
        <v>34</v>
      </c>
      <c r="F12468" s="21">
        <v>4.0</v>
      </c>
      <c r="G12468" s="22">
        <v>95687.0</v>
      </c>
      <c r="H12468" s="15" t="str">
        <f t="shared" si="2"/>
        <v>Very High Range</v>
      </c>
      <c r="I12468" s="22">
        <v>72440.0</v>
      </c>
      <c r="J12468" s="23">
        <f t="shared" si="3"/>
        <v>1.32091386</v>
      </c>
      <c r="K12468" s="24" t="str">
        <f t="shared" si="4"/>
        <v>Over Achived</v>
      </c>
    </row>
    <row r="12469" ht="22.5" customHeight="1">
      <c r="A12469" s="18">
        <v>45836.0</v>
      </c>
      <c r="B12469" s="19" t="str">
        <f t="shared" si="1"/>
        <v>Jun</v>
      </c>
      <c r="C12469" s="20" t="s">
        <v>7</v>
      </c>
      <c r="D12469" s="19" t="s">
        <v>126</v>
      </c>
      <c r="E12469" s="19" t="s">
        <v>9</v>
      </c>
      <c r="F12469" s="21">
        <v>7.0</v>
      </c>
      <c r="G12469" s="22">
        <v>167981.0</v>
      </c>
      <c r="H12469" s="15" t="str">
        <f t="shared" si="2"/>
        <v>Very High Range</v>
      </c>
      <c r="I12469" s="22">
        <v>134075.0</v>
      </c>
      <c r="J12469" s="23">
        <f t="shared" si="3"/>
        <v>1.252888309</v>
      </c>
      <c r="K12469" s="24" t="str">
        <f t="shared" si="4"/>
        <v>Over Achived</v>
      </c>
    </row>
    <row r="12470" ht="22.5" customHeight="1">
      <c r="A12470" s="18">
        <v>45836.0</v>
      </c>
      <c r="B12470" s="19" t="str">
        <f t="shared" si="1"/>
        <v>Jun</v>
      </c>
      <c r="C12470" s="20" t="s">
        <v>7</v>
      </c>
      <c r="D12470" s="19" t="s">
        <v>126</v>
      </c>
      <c r="E12470" s="19" t="s">
        <v>23</v>
      </c>
      <c r="F12470" s="21">
        <v>4.0</v>
      </c>
      <c r="G12470" s="22">
        <v>77272.0</v>
      </c>
      <c r="H12470" s="15" t="str">
        <f t="shared" si="2"/>
        <v>High Range</v>
      </c>
      <c r="I12470" s="22">
        <v>65262.0</v>
      </c>
      <c r="J12470" s="23">
        <f t="shared" si="3"/>
        <v>1.184027459</v>
      </c>
      <c r="K12470" s="24" t="str">
        <f t="shared" si="4"/>
        <v>Over Achived</v>
      </c>
    </row>
    <row r="12471" ht="22.5" customHeight="1">
      <c r="A12471" s="18">
        <v>45836.0</v>
      </c>
      <c r="B12471" s="19" t="str">
        <f t="shared" si="1"/>
        <v>Jun</v>
      </c>
      <c r="C12471" s="20" t="s">
        <v>7</v>
      </c>
      <c r="D12471" s="19" t="s">
        <v>126</v>
      </c>
      <c r="E12471" s="19" t="s">
        <v>68</v>
      </c>
      <c r="F12471" s="21">
        <v>3.0</v>
      </c>
      <c r="G12471" s="22">
        <v>83268.0</v>
      </c>
      <c r="H12471" s="15" t="str">
        <f t="shared" si="2"/>
        <v>High Range</v>
      </c>
      <c r="I12471" s="22">
        <v>78260.0</v>
      </c>
      <c r="J12471" s="23">
        <f t="shared" si="3"/>
        <v>1.063991822</v>
      </c>
      <c r="K12471" s="24" t="str">
        <f t="shared" si="4"/>
        <v>Over Achived</v>
      </c>
    </row>
    <row r="12472" ht="22.5" customHeight="1">
      <c r="A12472" s="18">
        <v>45836.0</v>
      </c>
      <c r="B12472" s="19" t="str">
        <f t="shared" si="1"/>
        <v>Jun</v>
      </c>
      <c r="C12472" s="20" t="s">
        <v>7</v>
      </c>
      <c r="D12472" s="19" t="s">
        <v>118</v>
      </c>
      <c r="E12472" s="19" t="s">
        <v>34</v>
      </c>
      <c r="F12472" s="21">
        <v>6.0</v>
      </c>
      <c r="G12472" s="22">
        <v>181557.0</v>
      </c>
      <c r="H12472" s="15" t="str">
        <f t="shared" si="2"/>
        <v>Very High Range</v>
      </c>
      <c r="I12472" s="22">
        <v>129118.0</v>
      </c>
      <c r="J12472" s="23">
        <f t="shared" si="3"/>
        <v>1.406132375</v>
      </c>
      <c r="K12472" s="24" t="str">
        <f t="shared" si="4"/>
        <v>Over Achived</v>
      </c>
    </row>
    <row r="12473" ht="22.5" customHeight="1">
      <c r="A12473" s="18">
        <v>45836.0</v>
      </c>
      <c r="B12473" s="19" t="str">
        <f t="shared" si="1"/>
        <v>Jun</v>
      </c>
      <c r="C12473" s="20" t="s">
        <v>7</v>
      </c>
      <c r="D12473" s="19" t="s">
        <v>118</v>
      </c>
      <c r="E12473" s="19" t="s">
        <v>38</v>
      </c>
      <c r="F12473" s="21">
        <v>4.0</v>
      </c>
      <c r="G12473" s="22">
        <v>132484.0</v>
      </c>
      <c r="H12473" s="15" t="str">
        <f t="shared" si="2"/>
        <v>Very High Range</v>
      </c>
      <c r="I12473" s="22">
        <v>123769.0</v>
      </c>
      <c r="J12473" s="23">
        <f t="shared" si="3"/>
        <v>1.070413431</v>
      </c>
      <c r="K12473" s="24" t="str">
        <f t="shared" si="4"/>
        <v>Over Achived</v>
      </c>
    </row>
    <row r="12474" ht="22.5" customHeight="1">
      <c r="A12474" s="18">
        <v>45836.0</v>
      </c>
      <c r="B12474" s="19" t="str">
        <f t="shared" si="1"/>
        <v>Jun</v>
      </c>
      <c r="C12474" s="20" t="s">
        <v>7</v>
      </c>
      <c r="D12474" s="19" t="s">
        <v>118</v>
      </c>
      <c r="E12474" s="19" t="s">
        <v>9</v>
      </c>
      <c r="F12474" s="21">
        <v>8.0</v>
      </c>
      <c r="G12474" s="22">
        <v>194890.0</v>
      </c>
      <c r="H12474" s="15" t="str">
        <f t="shared" si="2"/>
        <v>Very High Range</v>
      </c>
      <c r="I12474" s="22">
        <v>163444.0</v>
      </c>
      <c r="J12474" s="23">
        <f t="shared" si="3"/>
        <v>1.192396172</v>
      </c>
      <c r="K12474" s="24" t="str">
        <f t="shared" si="4"/>
        <v>Over Achived</v>
      </c>
    </row>
    <row r="12475" ht="22.5" customHeight="1">
      <c r="A12475" s="18">
        <v>45836.0</v>
      </c>
      <c r="B12475" s="19" t="str">
        <f t="shared" si="1"/>
        <v>Jun</v>
      </c>
      <c r="C12475" s="20" t="s">
        <v>7</v>
      </c>
      <c r="D12475" s="19" t="s">
        <v>118</v>
      </c>
      <c r="E12475" s="19" t="s">
        <v>38</v>
      </c>
      <c r="F12475" s="21">
        <v>5.0</v>
      </c>
      <c r="G12475" s="22">
        <v>129450.0</v>
      </c>
      <c r="H12475" s="15" t="str">
        <f t="shared" si="2"/>
        <v>Very High Range</v>
      </c>
      <c r="I12475" s="22">
        <v>97680.0</v>
      </c>
      <c r="J12475" s="23">
        <f t="shared" si="3"/>
        <v>1.3252457</v>
      </c>
      <c r="K12475" s="24" t="str">
        <f t="shared" si="4"/>
        <v>Over Achived</v>
      </c>
    </row>
    <row r="12476" ht="22.5" customHeight="1">
      <c r="A12476" s="18">
        <v>45836.0</v>
      </c>
      <c r="B12476" s="19" t="str">
        <f t="shared" si="1"/>
        <v>Jun</v>
      </c>
      <c r="C12476" s="20" t="s">
        <v>7</v>
      </c>
      <c r="D12476" s="19" t="s">
        <v>126</v>
      </c>
      <c r="E12476" s="19" t="s">
        <v>19</v>
      </c>
      <c r="F12476" s="21">
        <v>3.0</v>
      </c>
      <c r="G12476" s="22">
        <v>99219.0</v>
      </c>
      <c r="H12476" s="15" t="str">
        <f t="shared" si="2"/>
        <v>Very High Range</v>
      </c>
      <c r="I12476" s="22">
        <v>78002.0</v>
      </c>
      <c r="J12476" s="23">
        <f t="shared" si="3"/>
        <v>1.272005846</v>
      </c>
      <c r="K12476" s="24" t="str">
        <f t="shared" si="4"/>
        <v>Over Achived</v>
      </c>
    </row>
    <row r="12477" ht="22.5" customHeight="1">
      <c r="A12477" s="18">
        <v>45836.0</v>
      </c>
      <c r="B12477" s="19" t="str">
        <f t="shared" si="1"/>
        <v>Jun</v>
      </c>
      <c r="C12477" s="20" t="s">
        <v>7</v>
      </c>
      <c r="D12477" s="19" t="s">
        <v>118</v>
      </c>
      <c r="E12477" s="19" t="s">
        <v>68</v>
      </c>
      <c r="F12477" s="21">
        <v>3.0</v>
      </c>
      <c r="G12477" s="22">
        <v>75920.0</v>
      </c>
      <c r="H12477" s="15" t="str">
        <f t="shared" si="2"/>
        <v>High Range</v>
      </c>
      <c r="I12477" s="22">
        <v>68054.0</v>
      </c>
      <c r="J12477" s="23">
        <f t="shared" si="3"/>
        <v>1.115584683</v>
      </c>
      <c r="K12477" s="24" t="str">
        <f t="shared" si="4"/>
        <v>Over Achived</v>
      </c>
    </row>
    <row r="12478" ht="22.5" customHeight="1">
      <c r="A12478" s="18">
        <v>45836.0</v>
      </c>
      <c r="B12478" s="19" t="str">
        <f t="shared" si="1"/>
        <v>Jun</v>
      </c>
      <c r="C12478" s="20" t="s">
        <v>7</v>
      </c>
      <c r="D12478" s="19" t="s">
        <v>106</v>
      </c>
      <c r="E12478" s="19" t="s">
        <v>38</v>
      </c>
      <c r="F12478" s="21">
        <v>4.0</v>
      </c>
      <c r="G12478" s="22">
        <v>114999.0</v>
      </c>
      <c r="H12478" s="15" t="str">
        <f t="shared" si="2"/>
        <v>Very High Range</v>
      </c>
      <c r="I12478" s="22">
        <v>104427.0</v>
      </c>
      <c r="J12478" s="23">
        <f t="shared" si="3"/>
        <v>1.101238186</v>
      </c>
      <c r="K12478" s="24" t="str">
        <f t="shared" si="4"/>
        <v>Over Achived</v>
      </c>
    </row>
    <row r="12479" ht="22.5" customHeight="1">
      <c r="A12479" s="18">
        <v>45836.0</v>
      </c>
      <c r="B12479" s="19" t="str">
        <f t="shared" si="1"/>
        <v>Jun</v>
      </c>
      <c r="C12479" s="20" t="s">
        <v>7</v>
      </c>
      <c r="D12479" s="19" t="s">
        <v>106</v>
      </c>
      <c r="E12479" s="19" t="s">
        <v>68</v>
      </c>
      <c r="F12479" s="21">
        <v>4.0</v>
      </c>
      <c r="G12479" s="22">
        <v>79880.0</v>
      </c>
      <c r="H12479" s="15" t="str">
        <f t="shared" si="2"/>
        <v>High Range</v>
      </c>
      <c r="I12479" s="22">
        <v>60809.0</v>
      </c>
      <c r="J12479" s="23">
        <f t="shared" si="3"/>
        <v>1.313621339</v>
      </c>
      <c r="K12479" s="24" t="str">
        <f t="shared" si="4"/>
        <v>Over Achived</v>
      </c>
    </row>
    <row r="12480" ht="22.5" customHeight="1">
      <c r="A12480" s="18">
        <v>45836.0</v>
      </c>
      <c r="B12480" s="19" t="str">
        <f t="shared" si="1"/>
        <v>Jun</v>
      </c>
      <c r="C12480" s="20" t="s">
        <v>7</v>
      </c>
      <c r="D12480" s="19" t="s">
        <v>8</v>
      </c>
      <c r="E12480" s="19" t="s">
        <v>9</v>
      </c>
      <c r="F12480" s="21">
        <v>6.0</v>
      </c>
      <c r="G12480" s="22">
        <v>186249.0</v>
      </c>
      <c r="H12480" s="15" t="str">
        <f t="shared" si="2"/>
        <v>Very High Range</v>
      </c>
      <c r="I12480" s="22">
        <v>170410.0</v>
      </c>
      <c r="J12480" s="23">
        <f t="shared" si="3"/>
        <v>1.092946423</v>
      </c>
      <c r="K12480" s="24" t="str">
        <f t="shared" si="4"/>
        <v>Over Achived</v>
      </c>
    </row>
    <row r="12481" ht="22.5" customHeight="1">
      <c r="A12481" s="18">
        <v>45836.0</v>
      </c>
      <c r="B12481" s="19" t="str">
        <f t="shared" si="1"/>
        <v>Jun</v>
      </c>
      <c r="C12481" s="20" t="s">
        <v>7</v>
      </c>
      <c r="D12481" s="19" t="s">
        <v>8</v>
      </c>
      <c r="E12481" s="19" t="s">
        <v>63</v>
      </c>
      <c r="F12481" s="21">
        <v>2.0</v>
      </c>
      <c r="G12481" s="22">
        <v>65955.0</v>
      </c>
      <c r="H12481" s="15" t="str">
        <f t="shared" si="2"/>
        <v>Medium Range</v>
      </c>
      <c r="I12481" s="22">
        <v>53151.0</v>
      </c>
      <c r="J12481" s="23">
        <f t="shared" si="3"/>
        <v>1.240898572</v>
      </c>
      <c r="K12481" s="24" t="str">
        <f t="shared" si="4"/>
        <v>Over Achived</v>
      </c>
    </row>
    <row r="12482" ht="22.5" customHeight="1">
      <c r="A12482" s="18">
        <v>45836.0</v>
      </c>
      <c r="B12482" s="19" t="str">
        <f t="shared" si="1"/>
        <v>Jun</v>
      </c>
      <c r="C12482" s="20" t="s">
        <v>7</v>
      </c>
      <c r="D12482" s="19" t="s">
        <v>8</v>
      </c>
      <c r="E12482" s="19" t="s">
        <v>63</v>
      </c>
      <c r="F12482" s="21">
        <v>2.0</v>
      </c>
      <c r="G12482" s="22">
        <v>57832.0</v>
      </c>
      <c r="H12482" s="15" t="str">
        <f t="shared" si="2"/>
        <v>Medium Range</v>
      </c>
      <c r="I12482" s="22">
        <v>47382.0</v>
      </c>
      <c r="J12482" s="23">
        <f t="shared" si="3"/>
        <v>1.220547887</v>
      </c>
      <c r="K12482" s="24" t="str">
        <f t="shared" si="4"/>
        <v>Over Achived</v>
      </c>
    </row>
    <row r="12483" ht="22.5" customHeight="1">
      <c r="A12483" s="18">
        <v>45836.0</v>
      </c>
      <c r="B12483" s="19" t="str">
        <f t="shared" si="1"/>
        <v>Jun</v>
      </c>
      <c r="C12483" s="20" t="s">
        <v>7</v>
      </c>
      <c r="D12483" s="19" t="s">
        <v>8</v>
      </c>
      <c r="E12483" s="19" t="s">
        <v>19</v>
      </c>
      <c r="F12483" s="21">
        <v>3.0</v>
      </c>
      <c r="G12483" s="22">
        <v>109837.0</v>
      </c>
      <c r="H12483" s="15" t="str">
        <f t="shared" si="2"/>
        <v>Very High Range</v>
      </c>
      <c r="I12483" s="22">
        <v>82227.0</v>
      </c>
      <c r="J12483" s="23">
        <f t="shared" si="3"/>
        <v>1.335777786</v>
      </c>
      <c r="K12483" s="24" t="str">
        <f t="shared" si="4"/>
        <v>Over Achived</v>
      </c>
    </row>
    <row r="12484" ht="22.5" customHeight="1">
      <c r="A12484" s="18">
        <v>45836.0</v>
      </c>
      <c r="B12484" s="19" t="str">
        <f t="shared" si="1"/>
        <v>Jun</v>
      </c>
      <c r="C12484" s="20" t="s">
        <v>13</v>
      </c>
      <c r="D12484" s="19" t="s">
        <v>18</v>
      </c>
      <c r="E12484" s="19" t="s">
        <v>9</v>
      </c>
      <c r="F12484" s="21">
        <v>3.0</v>
      </c>
      <c r="G12484" s="22">
        <v>98301.0</v>
      </c>
      <c r="H12484" s="15" t="str">
        <f t="shared" si="2"/>
        <v>Very High Range</v>
      </c>
      <c r="I12484" s="22">
        <v>77907.0</v>
      </c>
      <c r="J12484" s="23">
        <f t="shared" si="3"/>
        <v>1.261773653</v>
      </c>
      <c r="K12484" s="24" t="str">
        <f t="shared" si="4"/>
        <v>Over Achived</v>
      </c>
    </row>
    <row r="12485" ht="22.5" customHeight="1">
      <c r="A12485" s="18">
        <v>45836.0</v>
      </c>
      <c r="B12485" s="19" t="str">
        <f t="shared" si="1"/>
        <v>Jun</v>
      </c>
      <c r="C12485" s="20" t="s">
        <v>7</v>
      </c>
      <c r="D12485" s="19" t="s">
        <v>106</v>
      </c>
      <c r="E12485" s="19" t="s">
        <v>38</v>
      </c>
      <c r="F12485" s="21">
        <v>5.0</v>
      </c>
      <c r="G12485" s="22">
        <v>117023.0</v>
      </c>
      <c r="H12485" s="15" t="str">
        <f t="shared" si="2"/>
        <v>Very High Range</v>
      </c>
      <c r="I12485" s="22">
        <v>98044.0</v>
      </c>
      <c r="J12485" s="23">
        <f t="shared" si="3"/>
        <v>1.193576353</v>
      </c>
      <c r="K12485" s="24" t="str">
        <f t="shared" si="4"/>
        <v>Over Achived</v>
      </c>
    </row>
    <row r="12486" ht="22.5" customHeight="1">
      <c r="A12486" s="18">
        <v>45836.0</v>
      </c>
      <c r="B12486" s="19" t="str">
        <f t="shared" si="1"/>
        <v>Jun</v>
      </c>
      <c r="C12486" s="20" t="s">
        <v>7</v>
      </c>
      <c r="D12486" s="19" t="s">
        <v>131</v>
      </c>
      <c r="E12486" s="19" t="s">
        <v>68</v>
      </c>
      <c r="F12486" s="21">
        <v>3.0</v>
      </c>
      <c r="G12486" s="22">
        <v>75097.0</v>
      </c>
      <c r="H12486" s="15" t="str">
        <f t="shared" si="2"/>
        <v>High Range</v>
      </c>
      <c r="I12486" s="22">
        <v>62041.0</v>
      </c>
      <c r="J12486" s="23">
        <f t="shared" si="3"/>
        <v>1.210441482</v>
      </c>
      <c r="K12486" s="24" t="str">
        <f t="shared" si="4"/>
        <v>Over Achived</v>
      </c>
    </row>
    <row r="12487" ht="22.5" customHeight="1">
      <c r="A12487" s="18">
        <v>45836.0</v>
      </c>
      <c r="B12487" s="19" t="str">
        <f t="shared" si="1"/>
        <v>Jun</v>
      </c>
      <c r="C12487" s="20" t="s">
        <v>7</v>
      </c>
      <c r="D12487" s="19" t="s">
        <v>8</v>
      </c>
      <c r="E12487" s="19" t="s">
        <v>34</v>
      </c>
      <c r="F12487" s="21">
        <v>6.0</v>
      </c>
      <c r="G12487" s="22">
        <v>160126.0</v>
      </c>
      <c r="H12487" s="15" t="str">
        <f t="shared" si="2"/>
        <v>Very High Range</v>
      </c>
      <c r="I12487" s="22">
        <v>112743.0</v>
      </c>
      <c r="J12487" s="23">
        <f t="shared" si="3"/>
        <v>1.420274429</v>
      </c>
      <c r="K12487" s="24" t="str">
        <f t="shared" si="4"/>
        <v>Over Achived</v>
      </c>
    </row>
    <row r="12488" ht="22.5" customHeight="1">
      <c r="A12488" s="18">
        <v>45836.0</v>
      </c>
      <c r="B12488" s="19" t="str">
        <f t="shared" si="1"/>
        <v>Jun</v>
      </c>
      <c r="C12488" s="20" t="s">
        <v>7</v>
      </c>
      <c r="D12488" s="19" t="s">
        <v>131</v>
      </c>
      <c r="E12488" s="19" t="s">
        <v>68</v>
      </c>
      <c r="F12488" s="21">
        <v>3.0</v>
      </c>
      <c r="G12488" s="22">
        <v>77592.0</v>
      </c>
      <c r="H12488" s="15" t="str">
        <f t="shared" si="2"/>
        <v>High Range</v>
      </c>
      <c r="I12488" s="22">
        <v>59916.0</v>
      </c>
      <c r="J12488" s="23">
        <f t="shared" si="3"/>
        <v>1.295013018</v>
      </c>
      <c r="K12488" s="24" t="str">
        <f t="shared" si="4"/>
        <v>Over Achived</v>
      </c>
    </row>
    <row r="12489" ht="22.5" customHeight="1">
      <c r="A12489" s="18">
        <v>45836.0</v>
      </c>
      <c r="B12489" s="19" t="str">
        <f t="shared" si="1"/>
        <v>Jun</v>
      </c>
      <c r="C12489" s="20" t="s">
        <v>7</v>
      </c>
      <c r="D12489" s="19" t="s">
        <v>131</v>
      </c>
      <c r="E12489" s="19" t="s">
        <v>19</v>
      </c>
      <c r="F12489" s="21">
        <v>3.0</v>
      </c>
      <c r="G12489" s="22">
        <v>93138.0</v>
      </c>
      <c r="H12489" s="15" t="str">
        <f t="shared" si="2"/>
        <v>Very High Range</v>
      </c>
      <c r="I12489" s="22">
        <v>78477.0</v>
      </c>
      <c r="J12489" s="23">
        <f t="shared" si="3"/>
        <v>1.186819068</v>
      </c>
      <c r="K12489" s="24" t="str">
        <f t="shared" si="4"/>
        <v>Over Achived</v>
      </c>
    </row>
    <row r="12490" ht="22.5" customHeight="1">
      <c r="A12490" s="18">
        <v>45836.0</v>
      </c>
      <c r="B12490" s="19" t="str">
        <f t="shared" si="1"/>
        <v>Jun</v>
      </c>
      <c r="C12490" s="20" t="s">
        <v>92</v>
      </c>
      <c r="D12490" s="19" t="s">
        <v>93</v>
      </c>
      <c r="E12490" s="19" t="s">
        <v>68</v>
      </c>
      <c r="F12490" s="21">
        <v>2.0</v>
      </c>
      <c r="G12490" s="22">
        <v>67000.0</v>
      </c>
      <c r="H12490" s="15" t="str">
        <f t="shared" si="2"/>
        <v>Medium Range</v>
      </c>
      <c r="I12490" s="22">
        <v>70713.0</v>
      </c>
      <c r="J12490" s="23">
        <f t="shared" si="3"/>
        <v>0.9474919746</v>
      </c>
      <c r="K12490" s="24" t="str">
        <f t="shared" si="4"/>
        <v>Target Not Meet</v>
      </c>
    </row>
    <row r="12491" ht="22.5" customHeight="1">
      <c r="A12491" s="18">
        <v>45836.0</v>
      </c>
      <c r="B12491" s="19" t="str">
        <f t="shared" si="1"/>
        <v>Jun</v>
      </c>
      <c r="C12491" s="20" t="s">
        <v>92</v>
      </c>
      <c r="D12491" s="19" t="s">
        <v>93</v>
      </c>
      <c r="E12491" s="19" t="s">
        <v>9</v>
      </c>
      <c r="F12491" s="21">
        <v>6.0</v>
      </c>
      <c r="G12491" s="22">
        <v>154557.0</v>
      </c>
      <c r="H12491" s="15" t="str">
        <f t="shared" si="2"/>
        <v>Very High Range</v>
      </c>
      <c r="I12491" s="22">
        <v>191873.0</v>
      </c>
      <c r="J12491" s="23">
        <f t="shared" si="3"/>
        <v>0.8055171911</v>
      </c>
      <c r="K12491" s="24" t="str">
        <f t="shared" si="4"/>
        <v>Target Not Meet</v>
      </c>
    </row>
    <row r="12492" ht="22.5" customHeight="1">
      <c r="A12492" s="18">
        <v>45836.0</v>
      </c>
      <c r="B12492" s="19" t="str">
        <f t="shared" si="1"/>
        <v>Jun</v>
      </c>
      <c r="C12492" s="20" t="s">
        <v>92</v>
      </c>
      <c r="D12492" s="19" t="s">
        <v>98</v>
      </c>
      <c r="E12492" s="19" t="s">
        <v>38</v>
      </c>
      <c r="F12492" s="21">
        <v>3.0</v>
      </c>
      <c r="G12492" s="22">
        <v>97748.0</v>
      </c>
      <c r="H12492" s="15" t="str">
        <f t="shared" si="2"/>
        <v>Very High Range</v>
      </c>
      <c r="I12492" s="22">
        <v>114986.0</v>
      </c>
      <c r="J12492" s="23">
        <f t="shared" si="3"/>
        <v>0.8500860974</v>
      </c>
      <c r="K12492" s="24" t="str">
        <f t="shared" si="4"/>
        <v>Target Not Meet</v>
      </c>
    </row>
    <row r="12493" ht="22.5" customHeight="1">
      <c r="A12493" s="18">
        <v>45836.0</v>
      </c>
      <c r="B12493" s="19" t="str">
        <f t="shared" si="1"/>
        <v>Jun</v>
      </c>
      <c r="C12493" s="20" t="s">
        <v>92</v>
      </c>
      <c r="D12493" s="19" t="s">
        <v>98</v>
      </c>
      <c r="E12493" s="19" t="s">
        <v>63</v>
      </c>
      <c r="F12493" s="21">
        <v>5.0</v>
      </c>
      <c r="G12493" s="22">
        <v>123008.0</v>
      </c>
      <c r="H12493" s="15" t="str">
        <f t="shared" si="2"/>
        <v>Very High Range</v>
      </c>
      <c r="I12493" s="22">
        <v>149681.0</v>
      </c>
      <c r="J12493" s="23">
        <f t="shared" si="3"/>
        <v>0.8218010302</v>
      </c>
      <c r="K12493" s="24" t="str">
        <f t="shared" si="4"/>
        <v>Target Not Meet</v>
      </c>
    </row>
    <row r="12494" ht="22.5" customHeight="1">
      <c r="A12494" s="18">
        <v>45836.0</v>
      </c>
      <c r="B12494" s="19" t="str">
        <f t="shared" si="1"/>
        <v>Jun</v>
      </c>
      <c r="C12494" s="20" t="s">
        <v>92</v>
      </c>
      <c r="D12494" s="19" t="s">
        <v>98</v>
      </c>
      <c r="E12494" s="19" t="s">
        <v>63</v>
      </c>
      <c r="F12494" s="21">
        <v>1.0</v>
      </c>
      <c r="G12494" s="22">
        <v>26379.0</v>
      </c>
      <c r="H12494" s="15" t="str">
        <f t="shared" si="2"/>
        <v>Base Range</v>
      </c>
      <c r="I12494" s="22">
        <v>32129.0</v>
      </c>
      <c r="J12494" s="23">
        <f t="shared" si="3"/>
        <v>0.8210339569</v>
      </c>
      <c r="K12494" s="24" t="str">
        <f t="shared" si="4"/>
        <v>Target Not Meet</v>
      </c>
    </row>
    <row r="12495" ht="22.5" customHeight="1">
      <c r="A12495" s="18">
        <v>45836.0</v>
      </c>
      <c r="B12495" s="19" t="str">
        <f t="shared" si="1"/>
        <v>Jun</v>
      </c>
      <c r="C12495" s="20" t="s">
        <v>92</v>
      </c>
      <c r="D12495" s="19" t="s">
        <v>98</v>
      </c>
      <c r="E12495" s="19" t="s">
        <v>34</v>
      </c>
      <c r="F12495" s="21">
        <v>5.0</v>
      </c>
      <c r="G12495" s="22">
        <v>130476.0</v>
      </c>
      <c r="H12495" s="15" t="str">
        <f t="shared" si="2"/>
        <v>Very High Range</v>
      </c>
      <c r="I12495" s="22">
        <v>166520.0</v>
      </c>
      <c r="J12495" s="23">
        <f t="shared" si="3"/>
        <v>0.7835455201</v>
      </c>
      <c r="K12495" s="24" t="str">
        <f t="shared" si="4"/>
        <v>Target Not Meet</v>
      </c>
    </row>
    <row r="12496" ht="22.5" customHeight="1">
      <c r="A12496" s="18">
        <v>45836.0</v>
      </c>
      <c r="B12496" s="19" t="str">
        <f t="shared" si="1"/>
        <v>Jun</v>
      </c>
      <c r="C12496" s="20" t="s">
        <v>92</v>
      </c>
      <c r="D12496" s="19" t="s">
        <v>144</v>
      </c>
      <c r="E12496" s="19" t="s">
        <v>19</v>
      </c>
      <c r="F12496" s="21">
        <v>3.0</v>
      </c>
      <c r="G12496" s="22">
        <v>71816.0</v>
      </c>
      <c r="H12496" s="15" t="str">
        <f t="shared" si="2"/>
        <v>High Range</v>
      </c>
      <c r="I12496" s="22">
        <v>65042.0</v>
      </c>
      <c r="J12496" s="23">
        <f t="shared" si="3"/>
        <v>1.104148089</v>
      </c>
      <c r="K12496" s="24" t="str">
        <f t="shared" si="4"/>
        <v>Over Achived</v>
      </c>
    </row>
    <row r="12497" ht="22.5" customHeight="1">
      <c r="A12497" s="18">
        <v>45836.0</v>
      </c>
      <c r="B12497" s="19" t="str">
        <f t="shared" si="1"/>
        <v>Jun</v>
      </c>
      <c r="C12497" s="20" t="s">
        <v>92</v>
      </c>
      <c r="D12497" s="19" t="s">
        <v>93</v>
      </c>
      <c r="E12497" s="19" t="s">
        <v>9</v>
      </c>
      <c r="F12497" s="21">
        <v>6.0</v>
      </c>
      <c r="G12497" s="22">
        <v>148894.0</v>
      </c>
      <c r="H12497" s="15" t="str">
        <f t="shared" si="2"/>
        <v>Very High Range</v>
      </c>
      <c r="I12497" s="22">
        <v>177871.0</v>
      </c>
      <c r="J12497" s="23">
        <f t="shared" si="3"/>
        <v>0.837089801</v>
      </c>
      <c r="K12497" s="24" t="str">
        <f t="shared" si="4"/>
        <v>Target Not Meet</v>
      </c>
    </row>
    <row r="12498" ht="22.5" customHeight="1">
      <c r="A12498" s="18">
        <v>45836.0</v>
      </c>
      <c r="B12498" s="19" t="str">
        <f t="shared" si="1"/>
        <v>Jun</v>
      </c>
      <c r="C12498" s="20" t="s">
        <v>92</v>
      </c>
      <c r="D12498" s="19" t="s">
        <v>144</v>
      </c>
      <c r="E12498" s="19" t="s">
        <v>26</v>
      </c>
      <c r="F12498" s="21">
        <v>3.0</v>
      </c>
      <c r="G12498" s="22">
        <v>94051.0</v>
      </c>
      <c r="H12498" s="15" t="str">
        <f t="shared" si="2"/>
        <v>Very High Range</v>
      </c>
      <c r="I12498" s="22">
        <v>69926.0</v>
      </c>
      <c r="J12498" s="23">
        <f t="shared" si="3"/>
        <v>1.345007579</v>
      </c>
      <c r="K12498" s="24" t="str">
        <f t="shared" si="4"/>
        <v>Over Achived</v>
      </c>
    </row>
    <row r="12499" ht="22.5" customHeight="1">
      <c r="A12499" s="18">
        <v>45836.0</v>
      </c>
      <c r="B12499" s="19" t="str">
        <f t="shared" si="1"/>
        <v>Jun</v>
      </c>
      <c r="C12499" s="20" t="s">
        <v>92</v>
      </c>
      <c r="D12499" s="19" t="s">
        <v>158</v>
      </c>
      <c r="E12499" s="19" t="s">
        <v>23</v>
      </c>
      <c r="F12499" s="21">
        <v>3.0</v>
      </c>
      <c r="G12499" s="22">
        <v>62732.0</v>
      </c>
      <c r="H12499" s="15" t="str">
        <f t="shared" si="2"/>
        <v>Medium Range</v>
      </c>
      <c r="I12499" s="22">
        <v>56191.0</v>
      </c>
      <c r="J12499" s="23">
        <f t="shared" si="3"/>
        <v>1.116406542</v>
      </c>
      <c r="K12499" s="24" t="str">
        <f t="shared" si="4"/>
        <v>Over Achived</v>
      </c>
    </row>
    <row r="12500" ht="22.5" customHeight="1">
      <c r="A12500" s="18">
        <v>45836.0</v>
      </c>
      <c r="B12500" s="19" t="str">
        <f t="shared" si="1"/>
        <v>Jun</v>
      </c>
      <c r="C12500" s="20" t="s">
        <v>92</v>
      </c>
      <c r="D12500" s="19" t="s">
        <v>144</v>
      </c>
      <c r="E12500" s="19" t="s">
        <v>26</v>
      </c>
      <c r="F12500" s="21">
        <v>4.0</v>
      </c>
      <c r="G12500" s="22">
        <v>105650.0</v>
      </c>
      <c r="H12500" s="15" t="str">
        <f t="shared" si="2"/>
        <v>Very High Range</v>
      </c>
      <c r="I12500" s="22">
        <v>82122.0</v>
      </c>
      <c r="J12500" s="23">
        <f t="shared" si="3"/>
        <v>1.286500572</v>
      </c>
      <c r="K12500" s="24" t="str">
        <f t="shared" si="4"/>
        <v>Over Achived</v>
      </c>
    </row>
    <row r="12501" ht="22.5" customHeight="1">
      <c r="A12501" s="18">
        <v>45836.0</v>
      </c>
      <c r="B12501" s="19" t="str">
        <f t="shared" si="1"/>
        <v>Jun</v>
      </c>
      <c r="C12501" s="20" t="s">
        <v>92</v>
      </c>
      <c r="D12501" s="19" t="s">
        <v>158</v>
      </c>
      <c r="E12501" s="19" t="s">
        <v>19</v>
      </c>
      <c r="F12501" s="21">
        <v>3.0</v>
      </c>
      <c r="G12501" s="22">
        <v>80149.0</v>
      </c>
      <c r="H12501" s="15" t="str">
        <f t="shared" si="2"/>
        <v>High Range</v>
      </c>
      <c r="I12501" s="22">
        <v>58974.0</v>
      </c>
      <c r="J12501" s="23">
        <f t="shared" si="3"/>
        <v>1.359056533</v>
      </c>
      <c r="K12501" s="24" t="str">
        <f t="shared" si="4"/>
        <v>Over Achived</v>
      </c>
    </row>
    <row r="12502" ht="22.5" customHeight="1">
      <c r="A12502" s="18">
        <v>45836.0</v>
      </c>
      <c r="B12502" s="19" t="str">
        <f t="shared" si="1"/>
        <v>Jun</v>
      </c>
      <c r="C12502" s="20" t="s">
        <v>13</v>
      </c>
      <c r="D12502" s="19" t="s">
        <v>14</v>
      </c>
      <c r="E12502" s="19" t="s">
        <v>19</v>
      </c>
      <c r="F12502" s="21">
        <v>2.0</v>
      </c>
      <c r="G12502" s="22">
        <v>52535.0</v>
      </c>
      <c r="H12502" s="15" t="str">
        <f t="shared" si="2"/>
        <v>Medium Range</v>
      </c>
      <c r="I12502" s="22">
        <v>47632.0</v>
      </c>
      <c r="J12502" s="23">
        <f t="shared" si="3"/>
        <v>1.102935002</v>
      </c>
      <c r="K12502" s="24" t="str">
        <f t="shared" si="4"/>
        <v>Over Achived</v>
      </c>
    </row>
    <row r="12503" ht="22.5" customHeight="1">
      <c r="A12503" s="18">
        <v>45836.0</v>
      </c>
      <c r="B12503" s="19" t="str">
        <f t="shared" si="1"/>
        <v>Jun</v>
      </c>
      <c r="C12503" s="20" t="s">
        <v>92</v>
      </c>
      <c r="D12503" s="25" t="s">
        <v>149</v>
      </c>
      <c r="E12503" s="19" t="s">
        <v>23</v>
      </c>
      <c r="F12503" s="21">
        <v>3.0</v>
      </c>
      <c r="G12503" s="22">
        <v>75781.0</v>
      </c>
      <c r="H12503" s="15" t="str">
        <f t="shared" si="2"/>
        <v>High Range</v>
      </c>
      <c r="I12503" s="22">
        <v>68024.0</v>
      </c>
      <c r="J12503" s="23">
        <f t="shared" si="3"/>
        <v>1.114033282</v>
      </c>
      <c r="K12503" s="24" t="str">
        <f t="shared" si="4"/>
        <v>Over Achived</v>
      </c>
    </row>
    <row r="12504" ht="22.5" customHeight="1">
      <c r="A12504" s="18">
        <v>45836.0</v>
      </c>
      <c r="B12504" s="19" t="str">
        <f t="shared" si="1"/>
        <v>Jun</v>
      </c>
      <c r="C12504" s="20" t="s">
        <v>92</v>
      </c>
      <c r="D12504" s="25" t="s">
        <v>149</v>
      </c>
      <c r="E12504" s="19" t="s">
        <v>63</v>
      </c>
      <c r="F12504" s="21">
        <v>1.0</v>
      </c>
      <c r="G12504" s="22">
        <v>27160.0</v>
      </c>
      <c r="H12504" s="15" t="str">
        <f t="shared" si="2"/>
        <v>Base Range</v>
      </c>
      <c r="I12504" s="22">
        <v>25149.0</v>
      </c>
      <c r="J12504" s="23">
        <f t="shared" si="3"/>
        <v>1.079963418</v>
      </c>
      <c r="K12504" s="24" t="str">
        <f t="shared" si="4"/>
        <v>Over Achived</v>
      </c>
    </row>
    <row r="12505" ht="22.5" customHeight="1">
      <c r="A12505" s="18">
        <v>45836.0</v>
      </c>
      <c r="B12505" s="19" t="str">
        <f t="shared" si="1"/>
        <v>Jun</v>
      </c>
      <c r="C12505" s="20" t="s">
        <v>92</v>
      </c>
      <c r="D12505" s="19" t="s">
        <v>158</v>
      </c>
      <c r="E12505" s="19" t="s">
        <v>9</v>
      </c>
      <c r="F12505" s="21">
        <v>6.0</v>
      </c>
      <c r="G12505" s="22">
        <v>136799.0</v>
      </c>
      <c r="H12505" s="15" t="str">
        <f t="shared" si="2"/>
        <v>Very High Range</v>
      </c>
      <c r="I12505" s="22">
        <v>125753.0</v>
      </c>
      <c r="J12505" s="23">
        <f t="shared" si="3"/>
        <v>1.087838859</v>
      </c>
      <c r="K12505" s="24" t="str">
        <f t="shared" si="4"/>
        <v>Over Achived</v>
      </c>
    </row>
    <row r="12506" ht="22.5" customHeight="1">
      <c r="A12506" s="18">
        <v>45836.0</v>
      </c>
      <c r="B12506" s="19" t="str">
        <f t="shared" si="1"/>
        <v>Jun</v>
      </c>
      <c r="C12506" s="20" t="s">
        <v>92</v>
      </c>
      <c r="D12506" s="19" t="s">
        <v>144</v>
      </c>
      <c r="E12506" s="19" t="s">
        <v>9</v>
      </c>
      <c r="F12506" s="21">
        <v>5.0</v>
      </c>
      <c r="G12506" s="22">
        <v>129971.0</v>
      </c>
      <c r="H12506" s="15" t="str">
        <f t="shared" si="2"/>
        <v>Very High Range</v>
      </c>
      <c r="I12506" s="22">
        <v>105538.0</v>
      </c>
      <c r="J12506" s="23">
        <f t="shared" si="3"/>
        <v>1.23150903</v>
      </c>
      <c r="K12506" s="24" t="str">
        <f t="shared" si="4"/>
        <v>Over Achived</v>
      </c>
    </row>
    <row r="12507" ht="22.5" customHeight="1">
      <c r="A12507" s="18">
        <v>45837.0</v>
      </c>
      <c r="B12507" s="19" t="str">
        <f t="shared" si="1"/>
        <v>Jun</v>
      </c>
      <c r="C12507" s="20" t="s">
        <v>13</v>
      </c>
      <c r="D12507" s="19" t="s">
        <v>14</v>
      </c>
      <c r="E12507" s="19" t="s">
        <v>23</v>
      </c>
      <c r="F12507" s="21">
        <v>2.0</v>
      </c>
      <c r="G12507" s="22">
        <v>50504.0</v>
      </c>
      <c r="H12507" s="15" t="str">
        <f t="shared" si="2"/>
        <v>Medium Range</v>
      </c>
      <c r="I12507" s="22">
        <v>47847.0</v>
      </c>
      <c r="J12507" s="23">
        <f t="shared" si="3"/>
        <v>1.055531172</v>
      </c>
      <c r="K12507" s="24" t="str">
        <f t="shared" si="4"/>
        <v>Over Achived</v>
      </c>
    </row>
    <row r="12508" ht="22.5" customHeight="1">
      <c r="A12508" s="18">
        <v>45837.0</v>
      </c>
      <c r="B12508" s="19" t="str">
        <f t="shared" si="1"/>
        <v>Jun</v>
      </c>
      <c r="C12508" s="20" t="s">
        <v>13</v>
      </c>
      <c r="D12508" s="19" t="s">
        <v>169</v>
      </c>
      <c r="E12508" s="19" t="s">
        <v>9</v>
      </c>
      <c r="F12508" s="21">
        <v>5.0</v>
      </c>
      <c r="G12508" s="22">
        <v>91545.0</v>
      </c>
      <c r="H12508" s="15" t="str">
        <f t="shared" si="2"/>
        <v>Very High Range</v>
      </c>
      <c r="I12508" s="22">
        <v>118580.0</v>
      </c>
      <c r="J12508" s="23">
        <f t="shared" si="3"/>
        <v>0.7720104571</v>
      </c>
      <c r="K12508" s="24" t="str">
        <f t="shared" si="4"/>
        <v>Target Not Meet</v>
      </c>
    </row>
    <row r="12509" ht="22.5" customHeight="1">
      <c r="A12509" s="18">
        <v>45837.0</v>
      </c>
      <c r="B12509" s="19" t="str">
        <f t="shared" si="1"/>
        <v>Jun</v>
      </c>
      <c r="C12509" s="20" t="s">
        <v>13</v>
      </c>
      <c r="D12509" s="19" t="s">
        <v>169</v>
      </c>
      <c r="E12509" s="19" t="s">
        <v>63</v>
      </c>
      <c r="F12509" s="21">
        <v>4.0</v>
      </c>
      <c r="G12509" s="22">
        <v>102238.0</v>
      </c>
      <c r="H12509" s="15" t="str">
        <f t="shared" si="2"/>
        <v>Very High Range</v>
      </c>
      <c r="I12509" s="22">
        <v>113030.0</v>
      </c>
      <c r="J12509" s="23">
        <f t="shared" si="3"/>
        <v>0.9045209236</v>
      </c>
      <c r="K12509" s="24" t="str">
        <f t="shared" si="4"/>
        <v>Target Not Meet</v>
      </c>
    </row>
    <row r="12510" ht="22.5" customHeight="1">
      <c r="A12510" s="18">
        <v>45837.0</v>
      </c>
      <c r="B12510" s="19" t="str">
        <f t="shared" si="1"/>
        <v>Jun</v>
      </c>
      <c r="C12510" s="20" t="s">
        <v>13</v>
      </c>
      <c r="D12510" s="19" t="s">
        <v>37</v>
      </c>
      <c r="E12510" s="19" t="s">
        <v>38</v>
      </c>
      <c r="F12510" s="21">
        <v>2.0</v>
      </c>
      <c r="G12510" s="22">
        <v>64123.0</v>
      </c>
      <c r="H12510" s="15" t="str">
        <f t="shared" si="2"/>
        <v>Medium Range</v>
      </c>
      <c r="I12510" s="22">
        <v>68654.0</v>
      </c>
      <c r="J12510" s="23">
        <f t="shared" si="3"/>
        <v>0.9340023888</v>
      </c>
      <c r="K12510" s="24" t="str">
        <f t="shared" si="4"/>
        <v>Target Not Meet</v>
      </c>
    </row>
    <row r="12511" ht="22.5" customHeight="1">
      <c r="A12511" s="18">
        <v>45837.0</v>
      </c>
      <c r="B12511" s="19" t="str">
        <f t="shared" si="1"/>
        <v>Jun</v>
      </c>
      <c r="C12511" s="20" t="s">
        <v>13</v>
      </c>
      <c r="D12511" s="19" t="s">
        <v>37</v>
      </c>
      <c r="E12511" s="19" t="s">
        <v>9</v>
      </c>
      <c r="F12511" s="21">
        <v>4.0</v>
      </c>
      <c r="G12511" s="22">
        <v>90427.0</v>
      </c>
      <c r="H12511" s="15" t="str">
        <f t="shared" si="2"/>
        <v>Very High Range</v>
      </c>
      <c r="I12511" s="22">
        <v>96538.0</v>
      </c>
      <c r="J12511" s="23">
        <f t="shared" si="3"/>
        <v>0.9366985021</v>
      </c>
      <c r="K12511" s="24" t="str">
        <f t="shared" si="4"/>
        <v>Target Not Meet</v>
      </c>
    </row>
    <row r="12512" ht="22.5" customHeight="1">
      <c r="A12512" s="18">
        <v>45837.0</v>
      </c>
      <c r="B12512" s="19" t="str">
        <f t="shared" si="1"/>
        <v>Jun</v>
      </c>
      <c r="C12512" s="20" t="s">
        <v>13</v>
      </c>
      <c r="D12512" s="19" t="s">
        <v>37</v>
      </c>
      <c r="E12512" s="19" t="s">
        <v>23</v>
      </c>
      <c r="F12512" s="21">
        <v>2.0</v>
      </c>
      <c r="G12512" s="22">
        <v>48154.0</v>
      </c>
      <c r="H12512" s="15" t="str">
        <f t="shared" si="2"/>
        <v>Base Range</v>
      </c>
      <c r="I12512" s="22">
        <v>51782.0</v>
      </c>
      <c r="J12512" s="23">
        <f t="shared" si="3"/>
        <v>0.9299370438</v>
      </c>
      <c r="K12512" s="24" t="str">
        <f t="shared" si="4"/>
        <v>Target Not Meet</v>
      </c>
    </row>
    <row r="12513" ht="22.5" customHeight="1">
      <c r="A12513" s="18">
        <v>45837.0</v>
      </c>
      <c r="B12513" s="19" t="str">
        <f t="shared" si="1"/>
        <v>Jun</v>
      </c>
      <c r="C12513" s="20" t="s">
        <v>13</v>
      </c>
      <c r="D12513" s="19" t="s">
        <v>29</v>
      </c>
      <c r="E12513" s="19" t="s">
        <v>23</v>
      </c>
      <c r="F12513" s="21">
        <v>2.0</v>
      </c>
      <c r="G12513" s="22">
        <v>57112.0</v>
      </c>
      <c r="H12513" s="15" t="str">
        <f t="shared" si="2"/>
        <v>Medium Range</v>
      </c>
      <c r="I12513" s="22">
        <v>60163.0</v>
      </c>
      <c r="J12513" s="23">
        <f t="shared" si="3"/>
        <v>0.9492877682</v>
      </c>
      <c r="K12513" s="24" t="str">
        <f t="shared" si="4"/>
        <v>Target Not Meet</v>
      </c>
    </row>
    <row r="12514" ht="22.5" customHeight="1">
      <c r="A12514" s="18">
        <v>45837.0</v>
      </c>
      <c r="B12514" s="19" t="str">
        <f t="shared" si="1"/>
        <v>Jun</v>
      </c>
      <c r="C12514" s="20" t="s">
        <v>13</v>
      </c>
      <c r="D12514" s="19" t="s">
        <v>18</v>
      </c>
      <c r="E12514" s="19" t="s">
        <v>68</v>
      </c>
      <c r="F12514" s="21">
        <v>2.0</v>
      </c>
      <c r="G12514" s="22">
        <v>45306.0</v>
      </c>
      <c r="H12514" s="15" t="str">
        <f t="shared" si="2"/>
        <v>Base Range</v>
      </c>
      <c r="I12514" s="22">
        <v>34678.0</v>
      </c>
      <c r="J12514" s="23">
        <f t="shared" si="3"/>
        <v>1.306476729</v>
      </c>
      <c r="K12514" s="24" t="str">
        <f t="shared" si="4"/>
        <v>Over Achived</v>
      </c>
    </row>
    <row r="12515" ht="22.5" customHeight="1">
      <c r="A12515" s="18">
        <v>45837.0</v>
      </c>
      <c r="B12515" s="19" t="str">
        <f t="shared" si="1"/>
        <v>Jun</v>
      </c>
      <c r="C12515" s="20" t="s">
        <v>13</v>
      </c>
      <c r="D12515" s="19" t="s">
        <v>14</v>
      </c>
      <c r="E12515" s="19" t="s">
        <v>19</v>
      </c>
      <c r="F12515" s="21">
        <v>3.0</v>
      </c>
      <c r="G12515" s="22">
        <v>49694.0</v>
      </c>
      <c r="H12515" s="15" t="str">
        <f t="shared" si="2"/>
        <v>Base Range</v>
      </c>
      <c r="I12515" s="22">
        <v>37158.0</v>
      </c>
      <c r="J12515" s="23">
        <f t="shared" si="3"/>
        <v>1.337370149</v>
      </c>
      <c r="K12515" s="24" t="str">
        <f t="shared" si="4"/>
        <v>Over Achived</v>
      </c>
    </row>
    <row r="12516" ht="22.5" customHeight="1">
      <c r="A12516" s="18">
        <v>45837.0</v>
      </c>
      <c r="B12516" s="19" t="str">
        <f t="shared" si="1"/>
        <v>Jun</v>
      </c>
      <c r="C12516" s="20" t="s">
        <v>13</v>
      </c>
      <c r="D12516" s="19" t="s">
        <v>14</v>
      </c>
      <c r="E12516" s="19" t="s">
        <v>9</v>
      </c>
      <c r="F12516" s="21">
        <v>5.0</v>
      </c>
      <c r="G12516" s="22">
        <v>96871.0</v>
      </c>
      <c r="H12516" s="15" t="str">
        <f t="shared" si="2"/>
        <v>Very High Range</v>
      </c>
      <c r="I12516" s="22">
        <v>72200.0</v>
      </c>
      <c r="J12516" s="23">
        <f t="shared" si="3"/>
        <v>1.341703601</v>
      </c>
      <c r="K12516" s="24" t="str">
        <f t="shared" si="4"/>
        <v>Over Achived</v>
      </c>
    </row>
    <row r="12517" ht="22.5" customHeight="1">
      <c r="A12517" s="18">
        <v>45837.0</v>
      </c>
      <c r="B12517" s="19" t="str">
        <f t="shared" si="1"/>
        <v>Jun</v>
      </c>
      <c r="C12517" s="20" t="s">
        <v>13</v>
      </c>
      <c r="D12517" s="19" t="s">
        <v>14</v>
      </c>
      <c r="E12517" s="19" t="s">
        <v>38</v>
      </c>
      <c r="F12517" s="21">
        <v>2.0</v>
      </c>
      <c r="G12517" s="22">
        <v>64569.0</v>
      </c>
      <c r="H12517" s="15" t="str">
        <f t="shared" si="2"/>
        <v>Medium Range</v>
      </c>
      <c r="I12517" s="22">
        <v>47699.0</v>
      </c>
      <c r="J12517" s="23">
        <f t="shared" si="3"/>
        <v>1.353676178</v>
      </c>
      <c r="K12517" s="24" t="str">
        <f t="shared" si="4"/>
        <v>Over Achived</v>
      </c>
    </row>
    <row r="12518" ht="22.5" customHeight="1">
      <c r="A12518" s="18">
        <v>45837.0</v>
      </c>
      <c r="B12518" s="19" t="str">
        <f t="shared" si="1"/>
        <v>Jun</v>
      </c>
      <c r="C12518" s="20" t="s">
        <v>13</v>
      </c>
      <c r="D12518" s="19" t="s">
        <v>169</v>
      </c>
      <c r="E12518" s="19" t="s">
        <v>34</v>
      </c>
      <c r="F12518" s="21">
        <v>3.0</v>
      </c>
      <c r="G12518" s="22">
        <v>102462.0</v>
      </c>
      <c r="H12518" s="15" t="str">
        <f t="shared" si="2"/>
        <v>Very High Range</v>
      </c>
      <c r="I12518" s="22">
        <v>111231.0</v>
      </c>
      <c r="J12518" s="23">
        <f t="shared" si="3"/>
        <v>0.921164064</v>
      </c>
      <c r="K12518" s="24" t="str">
        <f t="shared" si="4"/>
        <v>Target Not Meet</v>
      </c>
    </row>
    <row r="12519" ht="22.5" customHeight="1">
      <c r="A12519" s="18">
        <v>45837.0</v>
      </c>
      <c r="B12519" s="19" t="str">
        <f t="shared" si="1"/>
        <v>Jun</v>
      </c>
      <c r="C12519" s="20" t="s">
        <v>13</v>
      </c>
      <c r="D12519" s="19" t="s">
        <v>29</v>
      </c>
      <c r="E12519" s="19" t="s">
        <v>26</v>
      </c>
      <c r="F12519" s="21">
        <v>2.0</v>
      </c>
      <c r="G12519" s="22">
        <v>75125.0</v>
      </c>
      <c r="H12519" s="15" t="str">
        <f t="shared" si="2"/>
        <v>High Range</v>
      </c>
      <c r="I12519" s="22">
        <v>97465.0</v>
      </c>
      <c r="J12519" s="23">
        <f t="shared" si="3"/>
        <v>0.7707895142</v>
      </c>
      <c r="K12519" s="24" t="str">
        <f t="shared" si="4"/>
        <v>Target Not Meet</v>
      </c>
    </row>
    <row r="12520" ht="22.5" customHeight="1">
      <c r="A12520" s="18">
        <v>45837.0</v>
      </c>
      <c r="B12520" s="19" t="str">
        <f t="shared" si="1"/>
        <v>Jun</v>
      </c>
      <c r="C12520" s="20" t="s">
        <v>13</v>
      </c>
      <c r="D12520" s="19" t="s">
        <v>18</v>
      </c>
      <c r="E12520" s="19" t="s">
        <v>26</v>
      </c>
      <c r="F12520" s="21">
        <v>3.0</v>
      </c>
      <c r="G12520" s="22">
        <v>66581.0</v>
      </c>
      <c r="H12520" s="15" t="str">
        <f t="shared" si="2"/>
        <v>Medium Range</v>
      </c>
      <c r="I12520" s="22">
        <v>51820.0</v>
      </c>
      <c r="J12520" s="23">
        <f t="shared" si="3"/>
        <v>1.284851409</v>
      </c>
      <c r="K12520" s="24" t="str">
        <f t="shared" si="4"/>
        <v>Over Achived</v>
      </c>
    </row>
    <row r="12521" ht="22.5" customHeight="1">
      <c r="A12521" s="18">
        <v>45837.0</v>
      </c>
      <c r="B12521" s="19" t="str">
        <f t="shared" si="1"/>
        <v>Jun</v>
      </c>
      <c r="C12521" s="20" t="s">
        <v>57</v>
      </c>
      <c r="D12521" s="19" t="s">
        <v>71</v>
      </c>
      <c r="E12521" s="19" t="s">
        <v>68</v>
      </c>
      <c r="F12521" s="21">
        <v>2.0</v>
      </c>
      <c r="G12521" s="22">
        <v>35438.0</v>
      </c>
      <c r="H12521" s="15" t="str">
        <f t="shared" si="2"/>
        <v>Base Range</v>
      </c>
      <c r="I12521" s="22">
        <v>45796.0</v>
      </c>
      <c r="J12521" s="23">
        <f t="shared" si="3"/>
        <v>0.7738230413</v>
      </c>
      <c r="K12521" s="24" t="str">
        <f t="shared" si="4"/>
        <v>Target Not Meet</v>
      </c>
    </row>
    <row r="12522" ht="22.5" customHeight="1">
      <c r="A12522" s="18">
        <v>45837.0</v>
      </c>
      <c r="B12522" s="19" t="str">
        <f t="shared" si="1"/>
        <v>Jun</v>
      </c>
      <c r="C12522" s="20" t="s">
        <v>57</v>
      </c>
      <c r="D12522" s="19" t="s">
        <v>58</v>
      </c>
      <c r="E12522" s="19" t="s">
        <v>68</v>
      </c>
      <c r="F12522" s="21">
        <v>1.0</v>
      </c>
      <c r="G12522" s="22">
        <v>34031.0</v>
      </c>
      <c r="H12522" s="15" t="str">
        <f t="shared" si="2"/>
        <v>Base Range</v>
      </c>
      <c r="I12522" s="22">
        <v>27033.0</v>
      </c>
      <c r="J12522" s="23">
        <f t="shared" si="3"/>
        <v>1.25886879</v>
      </c>
      <c r="K12522" s="24" t="str">
        <f t="shared" si="4"/>
        <v>Over Achived</v>
      </c>
    </row>
    <row r="12523" ht="22.5" customHeight="1">
      <c r="A12523" s="18">
        <v>45837.0</v>
      </c>
      <c r="B12523" s="19" t="str">
        <f t="shared" si="1"/>
        <v>Jun</v>
      </c>
      <c r="C12523" s="20" t="s">
        <v>92</v>
      </c>
      <c r="D12523" s="19" t="s">
        <v>93</v>
      </c>
      <c r="E12523" s="19" t="s">
        <v>38</v>
      </c>
      <c r="F12523" s="21">
        <v>4.0</v>
      </c>
      <c r="G12523" s="22">
        <v>103740.0</v>
      </c>
      <c r="H12523" s="15" t="str">
        <f t="shared" si="2"/>
        <v>Very High Range</v>
      </c>
      <c r="I12523" s="22">
        <v>120463.0</v>
      </c>
      <c r="J12523" s="23">
        <f t="shared" si="3"/>
        <v>0.861177291</v>
      </c>
      <c r="K12523" s="24" t="str">
        <f t="shared" si="4"/>
        <v>Target Not Meet</v>
      </c>
    </row>
    <row r="12524" ht="22.5" customHeight="1">
      <c r="A12524" s="18">
        <v>45837.0</v>
      </c>
      <c r="B12524" s="19" t="str">
        <f t="shared" si="1"/>
        <v>Jun</v>
      </c>
      <c r="C12524" s="20" t="s">
        <v>57</v>
      </c>
      <c r="D12524" s="19" t="s">
        <v>85</v>
      </c>
      <c r="E12524" s="19" t="s">
        <v>9</v>
      </c>
      <c r="F12524" s="21">
        <v>4.0</v>
      </c>
      <c r="G12524" s="22">
        <v>82575.0</v>
      </c>
      <c r="H12524" s="15" t="str">
        <f t="shared" si="2"/>
        <v>High Range</v>
      </c>
      <c r="I12524" s="22">
        <v>95571.0</v>
      </c>
      <c r="J12524" s="23">
        <f t="shared" si="3"/>
        <v>0.8640173274</v>
      </c>
      <c r="K12524" s="24" t="str">
        <f t="shared" si="4"/>
        <v>Target Not Meet</v>
      </c>
    </row>
    <row r="12525" ht="22.5" customHeight="1">
      <c r="A12525" s="18">
        <v>45837.0</v>
      </c>
      <c r="B12525" s="19" t="str">
        <f t="shared" si="1"/>
        <v>Jun</v>
      </c>
      <c r="C12525" s="20" t="s">
        <v>57</v>
      </c>
      <c r="D12525" s="19" t="s">
        <v>85</v>
      </c>
      <c r="E12525" s="19" t="s">
        <v>38</v>
      </c>
      <c r="F12525" s="21">
        <v>2.0</v>
      </c>
      <c r="G12525" s="22">
        <v>52712.0</v>
      </c>
      <c r="H12525" s="15" t="str">
        <f t="shared" si="2"/>
        <v>Medium Range</v>
      </c>
      <c r="I12525" s="22">
        <v>58050.0</v>
      </c>
      <c r="J12525" s="23">
        <f t="shared" si="3"/>
        <v>0.908044789</v>
      </c>
      <c r="K12525" s="24" t="str">
        <f t="shared" si="4"/>
        <v>Target Not Meet</v>
      </c>
    </row>
    <row r="12526" ht="22.5" customHeight="1">
      <c r="A12526" s="18">
        <v>45837.0</v>
      </c>
      <c r="B12526" s="19" t="str">
        <f t="shared" si="1"/>
        <v>Jun</v>
      </c>
      <c r="C12526" s="20" t="s">
        <v>57</v>
      </c>
      <c r="D12526" s="19" t="s">
        <v>85</v>
      </c>
      <c r="E12526" s="19" t="s">
        <v>9</v>
      </c>
      <c r="F12526" s="21">
        <v>3.0</v>
      </c>
      <c r="G12526" s="22">
        <v>72752.0</v>
      </c>
      <c r="H12526" s="15" t="str">
        <f t="shared" si="2"/>
        <v>High Range</v>
      </c>
      <c r="I12526" s="22">
        <v>84919.0</v>
      </c>
      <c r="J12526" s="23">
        <f t="shared" si="3"/>
        <v>0.8567222883</v>
      </c>
      <c r="K12526" s="24" t="str">
        <f t="shared" si="4"/>
        <v>Target Not Meet</v>
      </c>
    </row>
    <row r="12527" ht="22.5" customHeight="1">
      <c r="A12527" s="18">
        <v>45837.0</v>
      </c>
      <c r="B12527" s="19" t="str">
        <f t="shared" si="1"/>
        <v>Jun</v>
      </c>
      <c r="C12527" s="20" t="s">
        <v>57</v>
      </c>
      <c r="D12527" s="19" t="s">
        <v>80</v>
      </c>
      <c r="E12527" s="19" t="s">
        <v>38</v>
      </c>
      <c r="F12527" s="21">
        <v>2.0</v>
      </c>
      <c r="G12527" s="22">
        <v>44228.0</v>
      </c>
      <c r="H12527" s="15" t="str">
        <f t="shared" si="2"/>
        <v>Base Range</v>
      </c>
      <c r="I12527" s="22">
        <v>56799.0</v>
      </c>
      <c r="J12527" s="23">
        <f t="shared" si="3"/>
        <v>0.7786756809</v>
      </c>
      <c r="K12527" s="24" t="str">
        <f t="shared" si="4"/>
        <v>Target Not Meet</v>
      </c>
    </row>
    <row r="12528" ht="22.5" customHeight="1">
      <c r="A12528" s="18">
        <v>45837.0</v>
      </c>
      <c r="B12528" s="19" t="str">
        <f t="shared" si="1"/>
        <v>Jun</v>
      </c>
      <c r="C12528" s="20" t="s">
        <v>57</v>
      </c>
      <c r="D12528" s="19" t="s">
        <v>80</v>
      </c>
      <c r="E12528" s="19" t="s">
        <v>63</v>
      </c>
      <c r="F12528" s="21">
        <v>1.0</v>
      </c>
      <c r="G12528" s="22">
        <v>26553.0</v>
      </c>
      <c r="H12528" s="15" t="str">
        <f t="shared" si="2"/>
        <v>Base Range</v>
      </c>
      <c r="I12528" s="22">
        <v>29744.0</v>
      </c>
      <c r="J12528" s="23">
        <f t="shared" si="3"/>
        <v>0.8927178591</v>
      </c>
      <c r="K12528" s="24" t="str">
        <f t="shared" si="4"/>
        <v>Target Not Meet</v>
      </c>
    </row>
    <row r="12529" ht="22.5" customHeight="1">
      <c r="A12529" s="18">
        <v>45837.0</v>
      </c>
      <c r="B12529" s="19" t="str">
        <f t="shared" si="1"/>
        <v>Jun</v>
      </c>
      <c r="C12529" s="20" t="s">
        <v>57</v>
      </c>
      <c r="D12529" s="19" t="s">
        <v>58</v>
      </c>
      <c r="E12529" s="19" t="s">
        <v>26</v>
      </c>
      <c r="F12529" s="21">
        <v>2.0</v>
      </c>
      <c r="G12529" s="22">
        <v>63076.0</v>
      </c>
      <c r="H12529" s="15" t="str">
        <f t="shared" si="2"/>
        <v>Medium Range</v>
      </c>
      <c r="I12529" s="22">
        <v>55918.0</v>
      </c>
      <c r="J12529" s="23">
        <f t="shared" si="3"/>
        <v>1.12800887</v>
      </c>
      <c r="K12529" s="24" t="str">
        <f t="shared" si="4"/>
        <v>Over Achived</v>
      </c>
    </row>
    <row r="12530" ht="22.5" customHeight="1">
      <c r="A12530" s="18">
        <v>45837.0</v>
      </c>
      <c r="B12530" s="19" t="str">
        <f t="shared" si="1"/>
        <v>Jun</v>
      </c>
      <c r="C12530" s="20" t="s">
        <v>57</v>
      </c>
      <c r="D12530" s="19" t="s">
        <v>80</v>
      </c>
      <c r="E12530" s="19" t="s">
        <v>9</v>
      </c>
      <c r="F12530" s="21">
        <v>3.0</v>
      </c>
      <c r="G12530" s="22">
        <v>83504.0</v>
      </c>
      <c r="H12530" s="15" t="str">
        <f t="shared" si="2"/>
        <v>High Range</v>
      </c>
      <c r="I12530" s="22">
        <v>92905.0</v>
      </c>
      <c r="J12530" s="23">
        <f t="shared" si="3"/>
        <v>0.898810613</v>
      </c>
      <c r="K12530" s="24" t="str">
        <f t="shared" si="4"/>
        <v>Target Not Meet</v>
      </c>
    </row>
    <row r="12531" ht="22.5" customHeight="1">
      <c r="A12531" s="18">
        <v>45837.0</v>
      </c>
      <c r="B12531" s="19" t="str">
        <f t="shared" si="1"/>
        <v>Jun</v>
      </c>
      <c r="C12531" s="20" t="s">
        <v>57</v>
      </c>
      <c r="D12531" s="19" t="s">
        <v>71</v>
      </c>
      <c r="E12531" s="19" t="s">
        <v>63</v>
      </c>
      <c r="F12531" s="21">
        <v>1.0</v>
      </c>
      <c r="G12531" s="22">
        <v>30589.0</v>
      </c>
      <c r="H12531" s="15" t="str">
        <f t="shared" si="2"/>
        <v>Base Range</v>
      </c>
      <c r="I12531" s="22">
        <v>36824.0</v>
      </c>
      <c r="J12531" s="23">
        <f t="shared" si="3"/>
        <v>0.8306810776</v>
      </c>
      <c r="K12531" s="24" t="str">
        <f t="shared" si="4"/>
        <v>Target Not Meet</v>
      </c>
    </row>
    <row r="12532" ht="22.5" customHeight="1">
      <c r="A12532" s="18">
        <v>45837.0</v>
      </c>
      <c r="B12532" s="19" t="str">
        <f t="shared" si="1"/>
        <v>Jun</v>
      </c>
      <c r="C12532" s="20" t="s">
        <v>57</v>
      </c>
      <c r="D12532" s="19" t="s">
        <v>71</v>
      </c>
      <c r="E12532" s="19" t="s">
        <v>26</v>
      </c>
      <c r="F12532" s="21">
        <v>2.0</v>
      </c>
      <c r="G12532" s="22">
        <v>63487.0</v>
      </c>
      <c r="H12532" s="15" t="str">
        <f t="shared" si="2"/>
        <v>Medium Range</v>
      </c>
      <c r="I12532" s="22">
        <v>73672.0</v>
      </c>
      <c r="J12532" s="23">
        <f t="shared" si="3"/>
        <v>0.8617520903</v>
      </c>
      <c r="K12532" s="24" t="str">
        <f t="shared" si="4"/>
        <v>Target Not Meet</v>
      </c>
    </row>
    <row r="12533" ht="22.5" customHeight="1">
      <c r="A12533" s="18">
        <v>45837.0</v>
      </c>
      <c r="B12533" s="19" t="str">
        <f t="shared" si="1"/>
        <v>Jun</v>
      </c>
      <c r="C12533" s="20" t="s">
        <v>57</v>
      </c>
      <c r="D12533" s="19" t="s">
        <v>71</v>
      </c>
      <c r="E12533" s="19" t="s">
        <v>23</v>
      </c>
      <c r="F12533" s="21">
        <v>1.0</v>
      </c>
      <c r="G12533" s="22">
        <v>43457.0</v>
      </c>
      <c r="H12533" s="15" t="str">
        <f t="shared" si="2"/>
        <v>Base Range</v>
      </c>
      <c r="I12533" s="22">
        <v>46260.0</v>
      </c>
      <c r="J12533" s="23">
        <f t="shared" si="3"/>
        <v>0.9394076956</v>
      </c>
      <c r="K12533" s="24" t="str">
        <f t="shared" si="4"/>
        <v>Target Not Meet</v>
      </c>
    </row>
    <row r="12534" ht="22.5" customHeight="1">
      <c r="A12534" s="18">
        <v>45837.0</v>
      </c>
      <c r="B12534" s="19" t="str">
        <f t="shared" si="1"/>
        <v>Jun</v>
      </c>
      <c r="C12534" s="20" t="s">
        <v>57</v>
      </c>
      <c r="D12534" s="25" t="s">
        <v>62</v>
      </c>
      <c r="E12534" s="19" t="s">
        <v>19</v>
      </c>
      <c r="F12534" s="21">
        <v>2.0</v>
      </c>
      <c r="G12534" s="22">
        <v>40585.0</v>
      </c>
      <c r="H12534" s="15" t="str">
        <f t="shared" si="2"/>
        <v>Base Range</v>
      </c>
      <c r="I12534" s="22">
        <v>37237.0</v>
      </c>
      <c r="J12534" s="23">
        <f t="shared" si="3"/>
        <v>1.089910573</v>
      </c>
      <c r="K12534" s="24" t="str">
        <f t="shared" si="4"/>
        <v>Over Achived</v>
      </c>
    </row>
    <row r="12535" ht="22.5" customHeight="1">
      <c r="A12535" s="18">
        <v>45837.0</v>
      </c>
      <c r="B12535" s="19" t="str">
        <f t="shared" si="1"/>
        <v>Jun</v>
      </c>
      <c r="C12535" s="20" t="s">
        <v>57</v>
      </c>
      <c r="D12535" s="25" t="s">
        <v>62</v>
      </c>
      <c r="E12535" s="19" t="s">
        <v>19</v>
      </c>
      <c r="F12535" s="21">
        <v>2.0</v>
      </c>
      <c r="G12535" s="22">
        <v>47905.0</v>
      </c>
      <c r="H12535" s="15" t="str">
        <f t="shared" si="2"/>
        <v>Base Range</v>
      </c>
      <c r="I12535" s="22">
        <v>41220.0</v>
      </c>
      <c r="J12535" s="23">
        <f t="shared" si="3"/>
        <v>1.162178554</v>
      </c>
      <c r="K12535" s="24" t="str">
        <f t="shared" si="4"/>
        <v>Over Achived</v>
      </c>
    </row>
    <row r="12536" ht="22.5" customHeight="1">
      <c r="A12536" s="18">
        <v>45837.0</v>
      </c>
      <c r="B12536" s="19" t="str">
        <f t="shared" si="1"/>
        <v>Jun</v>
      </c>
      <c r="C12536" s="20" t="s">
        <v>57</v>
      </c>
      <c r="D12536" s="19" t="s">
        <v>58</v>
      </c>
      <c r="E12536" s="19" t="s">
        <v>23</v>
      </c>
      <c r="F12536" s="21">
        <v>2.0</v>
      </c>
      <c r="G12536" s="22">
        <v>38542.0</v>
      </c>
      <c r="H12536" s="15" t="str">
        <f t="shared" si="2"/>
        <v>Base Range</v>
      </c>
      <c r="I12536" s="22">
        <v>31272.0</v>
      </c>
      <c r="J12536" s="23">
        <f t="shared" si="3"/>
        <v>1.232476337</v>
      </c>
      <c r="K12536" s="24" t="str">
        <f t="shared" si="4"/>
        <v>Over Achived</v>
      </c>
    </row>
    <row r="12537" ht="22.5" customHeight="1">
      <c r="A12537" s="18">
        <v>45837.0</v>
      </c>
      <c r="B12537" s="19" t="str">
        <f t="shared" si="1"/>
        <v>Jun</v>
      </c>
      <c r="C12537" s="20" t="s">
        <v>57</v>
      </c>
      <c r="D12537" s="19" t="s">
        <v>71</v>
      </c>
      <c r="E12537" s="19" t="s">
        <v>34</v>
      </c>
      <c r="F12537" s="21">
        <v>2.0</v>
      </c>
      <c r="G12537" s="22">
        <v>66625.0</v>
      </c>
      <c r="H12537" s="15" t="str">
        <f t="shared" si="2"/>
        <v>Medium Range</v>
      </c>
      <c r="I12537" s="22">
        <v>80711.0</v>
      </c>
      <c r="J12537" s="23">
        <f t="shared" si="3"/>
        <v>0.8254760813</v>
      </c>
      <c r="K12537" s="24" t="str">
        <f t="shared" si="4"/>
        <v>Target Not Meet</v>
      </c>
    </row>
    <row r="12538" ht="22.5" customHeight="1">
      <c r="A12538" s="18">
        <v>45837.0</v>
      </c>
      <c r="B12538" s="19" t="str">
        <f t="shared" si="1"/>
        <v>Jun</v>
      </c>
      <c r="C12538" s="20" t="s">
        <v>92</v>
      </c>
      <c r="D12538" s="19" t="s">
        <v>93</v>
      </c>
      <c r="E12538" s="19" t="s">
        <v>19</v>
      </c>
      <c r="F12538" s="21">
        <v>3.0</v>
      </c>
      <c r="G12538" s="22">
        <v>76330.0</v>
      </c>
      <c r="H12538" s="15" t="str">
        <f t="shared" si="2"/>
        <v>High Range</v>
      </c>
      <c r="I12538" s="22">
        <v>92686.0</v>
      </c>
      <c r="J12538" s="23">
        <f t="shared" si="3"/>
        <v>0.8235332197</v>
      </c>
      <c r="K12538" s="24" t="str">
        <f t="shared" si="4"/>
        <v>Target Not Meet</v>
      </c>
    </row>
    <row r="12539" ht="22.5" customHeight="1">
      <c r="A12539" s="18">
        <v>45837.0</v>
      </c>
      <c r="B12539" s="19" t="str">
        <f t="shared" si="1"/>
        <v>Jun</v>
      </c>
      <c r="C12539" s="20" t="s">
        <v>13</v>
      </c>
      <c r="D12539" s="19" t="s">
        <v>169</v>
      </c>
      <c r="E12539" s="19" t="s">
        <v>19</v>
      </c>
      <c r="F12539" s="21">
        <v>3.0</v>
      </c>
      <c r="G12539" s="22">
        <v>65530.0</v>
      </c>
      <c r="H12539" s="15" t="str">
        <f t="shared" si="2"/>
        <v>Medium Range</v>
      </c>
      <c r="I12539" s="22">
        <v>71903.0</v>
      </c>
      <c r="J12539" s="23">
        <f t="shared" si="3"/>
        <v>0.9113667024</v>
      </c>
      <c r="K12539" s="24" t="str">
        <f t="shared" si="4"/>
        <v>Target Not Meet</v>
      </c>
    </row>
    <row r="12540" ht="22.5" customHeight="1">
      <c r="A12540" s="18">
        <v>45837.0</v>
      </c>
      <c r="B12540" s="19" t="str">
        <f t="shared" si="1"/>
        <v>Jun</v>
      </c>
      <c r="C12540" s="20" t="s">
        <v>92</v>
      </c>
      <c r="D12540" s="19" t="s">
        <v>93</v>
      </c>
      <c r="E12540" s="19" t="s">
        <v>26</v>
      </c>
      <c r="F12540" s="21">
        <v>4.0</v>
      </c>
      <c r="G12540" s="22">
        <v>89052.0</v>
      </c>
      <c r="H12540" s="15" t="str">
        <f t="shared" si="2"/>
        <v>High Range</v>
      </c>
      <c r="I12540" s="22">
        <v>104501.0</v>
      </c>
      <c r="J12540" s="23">
        <f t="shared" si="3"/>
        <v>0.8521640941</v>
      </c>
      <c r="K12540" s="24" t="str">
        <f t="shared" si="4"/>
        <v>Target Not Meet</v>
      </c>
    </row>
    <row r="12541" ht="22.5" customHeight="1">
      <c r="A12541" s="18">
        <v>45837.0</v>
      </c>
      <c r="B12541" s="19" t="str">
        <f t="shared" si="1"/>
        <v>Jun</v>
      </c>
      <c r="C12541" s="20" t="s">
        <v>92</v>
      </c>
      <c r="D12541" s="19" t="s">
        <v>93</v>
      </c>
      <c r="E12541" s="19" t="s">
        <v>34</v>
      </c>
      <c r="F12541" s="21">
        <v>5.0</v>
      </c>
      <c r="G12541" s="22">
        <v>120450.0</v>
      </c>
      <c r="H12541" s="15" t="str">
        <f t="shared" si="2"/>
        <v>Very High Range</v>
      </c>
      <c r="I12541" s="22">
        <v>142097.0</v>
      </c>
      <c r="J12541" s="23">
        <f t="shared" si="3"/>
        <v>0.847660401</v>
      </c>
      <c r="K12541" s="24" t="str">
        <f t="shared" si="4"/>
        <v>Target Not Meet</v>
      </c>
    </row>
    <row r="12542" ht="22.5" customHeight="1">
      <c r="A12542" s="18">
        <v>45837.0</v>
      </c>
      <c r="B12542" s="19" t="str">
        <f t="shared" si="1"/>
        <v>Jun</v>
      </c>
      <c r="C12542" s="20" t="s">
        <v>7</v>
      </c>
      <c r="D12542" s="19" t="s">
        <v>8</v>
      </c>
      <c r="E12542" s="19" t="s">
        <v>23</v>
      </c>
      <c r="F12542" s="21">
        <v>3.0</v>
      </c>
      <c r="G12542" s="22">
        <v>84267.0</v>
      </c>
      <c r="H12542" s="15" t="str">
        <f t="shared" si="2"/>
        <v>High Range</v>
      </c>
      <c r="I12542" s="22">
        <v>61533.0</v>
      </c>
      <c r="J12542" s="23">
        <f t="shared" si="3"/>
        <v>1.36946029</v>
      </c>
      <c r="K12542" s="24" t="str">
        <f t="shared" si="4"/>
        <v>Over Achived</v>
      </c>
    </row>
    <row r="12543" ht="22.5" customHeight="1">
      <c r="A12543" s="18">
        <v>45837.0</v>
      </c>
      <c r="B12543" s="19" t="str">
        <f t="shared" si="1"/>
        <v>Jun</v>
      </c>
      <c r="C12543" s="20" t="s">
        <v>7</v>
      </c>
      <c r="D12543" s="19" t="s">
        <v>8</v>
      </c>
      <c r="E12543" s="19" t="s">
        <v>19</v>
      </c>
      <c r="F12543" s="21">
        <v>5.0</v>
      </c>
      <c r="G12543" s="22">
        <v>85628.0</v>
      </c>
      <c r="H12543" s="15" t="str">
        <f t="shared" si="2"/>
        <v>High Range</v>
      </c>
      <c r="I12543" s="22">
        <v>61778.0</v>
      </c>
      <c r="J12543" s="23">
        <f t="shared" si="3"/>
        <v>1.386059762</v>
      </c>
      <c r="K12543" s="24" t="str">
        <f t="shared" si="4"/>
        <v>Over Achived</v>
      </c>
    </row>
    <row r="12544" ht="22.5" customHeight="1">
      <c r="A12544" s="18">
        <v>45837.0</v>
      </c>
      <c r="B12544" s="19" t="str">
        <f t="shared" si="1"/>
        <v>Jun</v>
      </c>
      <c r="C12544" s="20" t="s">
        <v>7</v>
      </c>
      <c r="D12544" s="19" t="s">
        <v>8</v>
      </c>
      <c r="E12544" s="19" t="s">
        <v>19</v>
      </c>
      <c r="F12544" s="21">
        <v>4.0</v>
      </c>
      <c r="G12544" s="22">
        <v>97846.0</v>
      </c>
      <c r="H12544" s="15" t="str">
        <f t="shared" si="2"/>
        <v>Very High Range</v>
      </c>
      <c r="I12544" s="22">
        <v>80850.0</v>
      </c>
      <c r="J12544" s="23">
        <f t="shared" si="3"/>
        <v>1.21021645</v>
      </c>
      <c r="K12544" s="24" t="str">
        <f t="shared" si="4"/>
        <v>Over Achived</v>
      </c>
    </row>
    <row r="12545" ht="22.5" customHeight="1">
      <c r="A12545" s="18">
        <v>45837.0</v>
      </c>
      <c r="B12545" s="19" t="str">
        <f t="shared" si="1"/>
        <v>Jun</v>
      </c>
      <c r="C12545" s="20" t="s">
        <v>7</v>
      </c>
      <c r="D12545" s="19" t="s">
        <v>106</v>
      </c>
      <c r="E12545" s="19" t="s">
        <v>23</v>
      </c>
      <c r="F12545" s="21">
        <v>4.0</v>
      </c>
      <c r="G12545" s="22">
        <v>97668.0</v>
      </c>
      <c r="H12545" s="15" t="str">
        <f t="shared" si="2"/>
        <v>Very High Range</v>
      </c>
      <c r="I12545" s="22">
        <v>78702.0</v>
      </c>
      <c r="J12545" s="23">
        <f t="shared" si="3"/>
        <v>1.240984981</v>
      </c>
      <c r="K12545" s="24" t="str">
        <f t="shared" si="4"/>
        <v>Over Achived</v>
      </c>
    </row>
    <row r="12546" ht="22.5" customHeight="1">
      <c r="A12546" s="18">
        <v>45837.0</v>
      </c>
      <c r="B12546" s="19" t="str">
        <f t="shared" si="1"/>
        <v>Jun</v>
      </c>
      <c r="C12546" s="20" t="s">
        <v>7</v>
      </c>
      <c r="D12546" s="19" t="s">
        <v>106</v>
      </c>
      <c r="E12546" s="19" t="s">
        <v>68</v>
      </c>
      <c r="F12546" s="21">
        <v>3.0</v>
      </c>
      <c r="G12546" s="22">
        <v>88507.0</v>
      </c>
      <c r="H12546" s="15" t="str">
        <f t="shared" si="2"/>
        <v>High Range</v>
      </c>
      <c r="I12546" s="22">
        <v>77090.0</v>
      </c>
      <c r="J12546" s="23">
        <f t="shared" si="3"/>
        <v>1.148099624</v>
      </c>
      <c r="K12546" s="24" t="str">
        <f t="shared" si="4"/>
        <v>Over Achived</v>
      </c>
    </row>
    <row r="12547" ht="22.5" customHeight="1">
      <c r="A12547" s="18">
        <v>45837.0</v>
      </c>
      <c r="B12547" s="19" t="str">
        <f t="shared" si="1"/>
        <v>Jun</v>
      </c>
      <c r="C12547" s="20" t="s">
        <v>7</v>
      </c>
      <c r="D12547" s="19" t="s">
        <v>118</v>
      </c>
      <c r="E12547" s="19" t="s">
        <v>23</v>
      </c>
      <c r="F12547" s="21">
        <v>4.0</v>
      </c>
      <c r="G12547" s="22">
        <v>98553.0</v>
      </c>
      <c r="H12547" s="15" t="str">
        <f t="shared" si="2"/>
        <v>Very High Range</v>
      </c>
      <c r="I12547" s="22">
        <v>91569.0</v>
      </c>
      <c r="J12547" s="23">
        <f t="shared" si="3"/>
        <v>1.076270354</v>
      </c>
      <c r="K12547" s="24" t="str">
        <f t="shared" si="4"/>
        <v>Over Achived</v>
      </c>
    </row>
    <row r="12548" ht="22.5" customHeight="1">
      <c r="A12548" s="18">
        <v>45837.0</v>
      </c>
      <c r="B12548" s="19" t="str">
        <f t="shared" si="1"/>
        <v>Jun</v>
      </c>
      <c r="C12548" s="20" t="s">
        <v>7</v>
      </c>
      <c r="D12548" s="19" t="s">
        <v>118</v>
      </c>
      <c r="E12548" s="19" t="s">
        <v>68</v>
      </c>
      <c r="F12548" s="21">
        <v>3.0</v>
      </c>
      <c r="G12548" s="22">
        <v>80949.0</v>
      </c>
      <c r="H12548" s="15" t="str">
        <f t="shared" si="2"/>
        <v>High Range</v>
      </c>
      <c r="I12548" s="22">
        <v>71507.0</v>
      </c>
      <c r="J12548" s="23">
        <f t="shared" si="3"/>
        <v>1.132043017</v>
      </c>
      <c r="K12548" s="24" t="str">
        <f t="shared" si="4"/>
        <v>Over Achived</v>
      </c>
    </row>
    <row r="12549" ht="22.5" customHeight="1">
      <c r="A12549" s="18">
        <v>45837.0</v>
      </c>
      <c r="B12549" s="19" t="str">
        <f t="shared" si="1"/>
        <v>Jun</v>
      </c>
      <c r="C12549" s="20" t="s">
        <v>7</v>
      </c>
      <c r="D12549" s="19" t="s">
        <v>126</v>
      </c>
      <c r="E12549" s="19" t="s">
        <v>63</v>
      </c>
      <c r="F12549" s="21">
        <v>3.0</v>
      </c>
      <c r="G12549" s="22">
        <v>63038.0</v>
      </c>
      <c r="H12549" s="15" t="str">
        <f t="shared" si="2"/>
        <v>Medium Range</v>
      </c>
      <c r="I12549" s="22">
        <v>55514.0</v>
      </c>
      <c r="J12549" s="23">
        <f t="shared" si="3"/>
        <v>1.135533379</v>
      </c>
      <c r="K12549" s="24" t="str">
        <f t="shared" si="4"/>
        <v>Over Achived</v>
      </c>
    </row>
    <row r="12550" ht="22.5" customHeight="1">
      <c r="A12550" s="18">
        <v>45837.0</v>
      </c>
      <c r="B12550" s="19" t="str">
        <f t="shared" si="1"/>
        <v>Jun</v>
      </c>
      <c r="C12550" s="20" t="s">
        <v>7</v>
      </c>
      <c r="D12550" s="19" t="s">
        <v>126</v>
      </c>
      <c r="E12550" s="19" t="s">
        <v>26</v>
      </c>
      <c r="F12550" s="21">
        <v>10.0</v>
      </c>
      <c r="G12550" s="22">
        <v>232090.0</v>
      </c>
      <c r="H12550" s="15" t="str">
        <f t="shared" si="2"/>
        <v>Very High Range</v>
      </c>
      <c r="I12550" s="22">
        <v>194507.0</v>
      </c>
      <c r="J12550" s="23">
        <f t="shared" si="3"/>
        <v>1.193221838</v>
      </c>
      <c r="K12550" s="24" t="str">
        <f t="shared" si="4"/>
        <v>Over Achived</v>
      </c>
    </row>
    <row r="12551" ht="22.5" customHeight="1">
      <c r="A12551" s="18">
        <v>45837.0</v>
      </c>
      <c r="B12551" s="19" t="str">
        <f t="shared" si="1"/>
        <v>Jun</v>
      </c>
      <c r="C12551" s="20" t="s">
        <v>7</v>
      </c>
      <c r="D12551" s="19" t="s">
        <v>126</v>
      </c>
      <c r="E12551" s="19" t="s">
        <v>34</v>
      </c>
      <c r="F12551" s="21">
        <v>7.0</v>
      </c>
      <c r="G12551" s="22">
        <v>157075.0</v>
      </c>
      <c r="H12551" s="15" t="str">
        <f t="shared" si="2"/>
        <v>Very High Range</v>
      </c>
      <c r="I12551" s="22">
        <v>110797.0</v>
      </c>
      <c r="J12551" s="23">
        <f t="shared" si="3"/>
        <v>1.417682789</v>
      </c>
      <c r="K12551" s="24" t="str">
        <f t="shared" si="4"/>
        <v>Over Achived</v>
      </c>
    </row>
    <row r="12552" ht="22.5" customHeight="1">
      <c r="A12552" s="18">
        <v>45837.0</v>
      </c>
      <c r="B12552" s="19" t="str">
        <f t="shared" si="1"/>
        <v>Jun</v>
      </c>
      <c r="C12552" s="20" t="s">
        <v>7</v>
      </c>
      <c r="D12552" s="19" t="s">
        <v>131</v>
      </c>
      <c r="E12552" s="19" t="s">
        <v>38</v>
      </c>
      <c r="F12552" s="21">
        <v>4.0</v>
      </c>
      <c r="G12552" s="22">
        <v>119741.0</v>
      </c>
      <c r="H12552" s="15" t="str">
        <f t="shared" si="2"/>
        <v>Very High Range</v>
      </c>
      <c r="I12552" s="22">
        <v>86834.0</v>
      </c>
      <c r="J12552" s="23">
        <f t="shared" si="3"/>
        <v>1.378964461</v>
      </c>
      <c r="K12552" s="24" t="str">
        <f t="shared" si="4"/>
        <v>Over Achived</v>
      </c>
    </row>
    <row r="12553" ht="22.5" customHeight="1">
      <c r="A12553" s="18">
        <v>45837.0</v>
      </c>
      <c r="B12553" s="19" t="str">
        <f t="shared" si="1"/>
        <v>Jun</v>
      </c>
      <c r="C12553" s="20" t="s">
        <v>7</v>
      </c>
      <c r="D12553" s="19" t="s">
        <v>131</v>
      </c>
      <c r="E12553" s="19" t="s">
        <v>34</v>
      </c>
      <c r="F12553" s="21">
        <v>6.0</v>
      </c>
      <c r="G12553" s="22">
        <v>156410.0</v>
      </c>
      <c r="H12553" s="15" t="str">
        <f t="shared" si="2"/>
        <v>Very High Range</v>
      </c>
      <c r="I12553" s="22">
        <v>143448.0</v>
      </c>
      <c r="J12553" s="23">
        <f t="shared" si="3"/>
        <v>1.09036027</v>
      </c>
      <c r="K12553" s="24" t="str">
        <f t="shared" si="4"/>
        <v>Over Achived</v>
      </c>
    </row>
    <row r="12554" ht="22.5" customHeight="1">
      <c r="A12554" s="18">
        <v>45837.0</v>
      </c>
      <c r="B12554" s="19" t="str">
        <f t="shared" si="1"/>
        <v>Jun</v>
      </c>
      <c r="C12554" s="20" t="s">
        <v>7</v>
      </c>
      <c r="D12554" s="19" t="s">
        <v>131</v>
      </c>
      <c r="E12554" s="19" t="s">
        <v>68</v>
      </c>
      <c r="F12554" s="21">
        <v>3.0</v>
      </c>
      <c r="G12554" s="22">
        <v>91910.0</v>
      </c>
      <c r="H12554" s="15" t="str">
        <f t="shared" si="2"/>
        <v>Very High Range</v>
      </c>
      <c r="I12554" s="22">
        <v>67166.0</v>
      </c>
      <c r="J12554" s="23">
        <f t="shared" si="3"/>
        <v>1.368400679</v>
      </c>
      <c r="K12554" s="24" t="str">
        <f t="shared" si="4"/>
        <v>Over Achived</v>
      </c>
    </row>
    <row r="12555" ht="22.5" customHeight="1">
      <c r="A12555" s="18">
        <v>45837.0</v>
      </c>
      <c r="B12555" s="19" t="str">
        <f t="shared" si="1"/>
        <v>Jun</v>
      </c>
      <c r="C12555" s="20" t="s">
        <v>7</v>
      </c>
      <c r="D12555" s="19" t="s">
        <v>131</v>
      </c>
      <c r="E12555" s="19" t="s">
        <v>26</v>
      </c>
      <c r="F12555" s="21">
        <v>9.0</v>
      </c>
      <c r="G12555" s="22">
        <v>276018.0</v>
      </c>
      <c r="H12555" s="15" t="str">
        <f t="shared" si="2"/>
        <v>Very High Range</v>
      </c>
      <c r="I12555" s="22">
        <v>244771.0</v>
      </c>
      <c r="J12555" s="23">
        <f t="shared" si="3"/>
        <v>1.127658097</v>
      </c>
      <c r="K12555" s="24" t="str">
        <f t="shared" si="4"/>
        <v>Over Achived</v>
      </c>
    </row>
    <row r="12556" ht="22.5" customHeight="1">
      <c r="A12556" s="18">
        <v>45837.0</v>
      </c>
      <c r="B12556" s="19" t="str">
        <f t="shared" si="1"/>
        <v>Jun</v>
      </c>
      <c r="C12556" s="20" t="s">
        <v>7</v>
      </c>
      <c r="D12556" s="19" t="s">
        <v>118</v>
      </c>
      <c r="E12556" s="19" t="s">
        <v>68</v>
      </c>
      <c r="F12556" s="21">
        <v>3.0</v>
      </c>
      <c r="G12556" s="22">
        <v>77909.0</v>
      </c>
      <c r="H12556" s="15" t="str">
        <f t="shared" si="2"/>
        <v>High Range</v>
      </c>
      <c r="I12556" s="22">
        <v>58597.0</v>
      </c>
      <c r="J12556" s="23">
        <f t="shared" si="3"/>
        <v>1.329573186</v>
      </c>
      <c r="K12556" s="24" t="str">
        <f t="shared" si="4"/>
        <v>Over Achived</v>
      </c>
    </row>
    <row r="12557" ht="22.5" customHeight="1">
      <c r="A12557" s="18">
        <v>45837.0</v>
      </c>
      <c r="B12557" s="19" t="str">
        <f t="shared" si="1"/>
        <v>Jun</v>
      </c>
      <c r="C12557" s="20" t="s">
        <v>92</v>
      </c>
      <c r="D12557" s="19" t="s">
        <v>158</v>
      </c>
      <c r="E12557" s="19" t="s">
        <v>63</v>
      </c>
      <c r="F12557" s="21">
        <v>6.0</v>
      </c>
      <c r="G12557" s="22">
        <v>143838.0</v>
      </c>
      <c r="H12557" s="15" t="str">
        <f t="shared" si="2"/>
        <v>Very High Range</v>
      </c>
      <c r="I12557" s="22">
        <v>127840.0</v>
      </c>
      <c r="J12557" s="23">
        <f t="shared" si="3"/>
        <v>1.125140801</v>
      </c>
      <c r="K12557" s="24" t="str">
        <f t="shared" si="4"/>
        <v>Over Achived</v>
      </c>
    </row>
    <row r="12558" ht="22.5" customHeight="1">
      <c r="A12558" s="18">
        <v>45837.0</v>
      </c>
      <c r="B12558" s="19" t="str">
        <f t="shared" si="1"/>
        <v>Jun</v>
      </c>
      <c r="C12558" s="20" t="s">
        <v>92</v>
      </c>
      <c r="D12558" s="19" t="s">
        <v>98</v>
      </c>
      <c r="E12558" s="19" t="s">
        <v>34</v>
      </c>
      <c r="F12558" s="21">
        <v>6.0</v>
      </c>
      <c r="G12558" s="22">
        <v>138098.0</v>
      </c>
      <c r="H12558" s="15" t="str">
        <f t="shared" si="2"/>
        <v>Very High Range</v>
      </c>
      <c r="I12558" s="22">
        <v>169651.0</v>
      </c>
      <c r="J12558" s="23">
        <f t="shared" si="3"/>
        <v>0.8140122958</v>
      </c>
      <c r="K12558" s="24" t="str">
        <f t="shared" si="4"/>
        <v>Target Not Meet</v>
      </c>
    </row>
    <row r="12559" ht="22.5" customHeight="1">
      <c r="A12559" s="18">
        <v>45837.0</v>
      </c>
      <c r="B12559" s="19" t="str">
        <f t="shared" si="1"/>
        <v>Jun</v>
      </c>
      <c r="C12559" s="20" t="s">
        <v>7</v>
      </c>
      <c r="D12559" s="19" t="s">
        <v>131</v>
      </c>
      <c r="E12559" s="19" t="s">
        <v>26</v>
      </c>
      <c r="F12559" s="21">
        <v>11.0</v>
      </c>
      <c r="G12559" s="22">
        <v>247134.0</v>
      </c>
      <c r="H12559" s="15" t="str">
        <f t="shared" si="2"/>
        <v>Very High Range</v>
      </c>
      <c r="I12559" s="22">
        <v>192614.0</v>
      </c>
      <c r="J12559" s="23">
        <f t="shared" si="3"/>
        <v>1.283053153</v>
      </c>
      <c r="K12559" s="24" t="str">
        <f t="shared" si="4"/>
        <v>Over Achived</v>
      </c>
    </row>
    <row r="12560" ht="22.5" customHeight="1">
      <c r="A12560" s="18">
        <v>45837.0</v>
      </c>
      <c r="B12560" s="19" t="str">
        <f t="shared" si="1"/>
        <v>Jun</v>
      </c>
      <c r="C12560" s="20" t="s">
        <v>92</v>
      </c>
      <c r="D12560" s="19" t="s">
        <v>98</v>
      </c>
      <c r="E12560" s="19" t="s">
        <v>68</v>
      </c>
      <c r="F12560" s="21">
        <v>2.0</v>
      </c>
      <c r="G12560" s="22">
        <v>66255.0</v>
      </c>
      <c r="H12560" s="15" t="str">
        <f t="shared" si="2"/>
        <v>Medium Range</v>
      </c>
      <c r="I12560" s="22">
        <v>72372.0</v>
      </c>
      <c r="J12560" s="23">
        <f t="shared" si="3"/>
        <v>0.9154783618</v>
      </c>
      <c r="K12560" s="24" t="str">
        <f t="shared" si="4"/>
        <v>Target Not Meet</v>
      </c>
    </row>
    <row r="12561" ht="22.5" customHeight="1">
      <c r="A12561" s="18">
        <v>45837.0</v>
      </c>
      <c r="B12561" s="19" t="str">
        <f t="shared" si="1"/>
        <v>Jun</v>
      </c>
      <c r="C12561" s="20" t="s">
        <v>92</v>
      </c>
      <c r="D12561" s="19" t="s">
        <v>98</v>
      </c>
      <c r="E12561" s="19" t="s">
        <v>38</v>
      </c>
      <c r="F12561" s="21">
        <v>4.0</v>
      </c>
      <c r="G12561" s="22">
        <v>91566.0</v>
      </c>
      <c r="H12561" s="15" t="str">
        <f t="shared" si="2"/>
        <v>Very High Range</v>
      </c>
      <c r="I12561" s="22">
        <v>116255.0</v>
      </c>
      <c r="J12561" s="23">
        <f t="shared" si="3"/>
        <v>0.7876306395</v>
      </c>
      <c r="K12561" s="24" t="str">
        <f t="shared" si="4"/>
        <v>Target Not Meet</v>
      </c>
    </row>
    <row r="12562" ht="22.5" customHeight="1">
      <c r="A12562" s="18">
        <v>45837.0</v>
      </c>
      <c r="B12562" s="19" t="str">
        <f t="shared" si="1"/>
        <v>Jun</v>
      </c>
      <c r="C12562" s="20" t="s">
        <v>92</v>
      </c>
      <c r="D12562" s="19" t="s">
        <v>98</v>
      </c>
      <c r="E12562" s="19" t="s">
        <v>63</v>
      </c>
      <c r="F12562" s="21">
        <v>1.0</v>
      </c>
      <c r="G12562" s="22">
        <v>27003.0</v>
      </c>
      <c r="H12562" s="15" t="str">
        <f t="shared" si="2"/>
        <v>Base Range</v>
      </c>
      <c r="I12562" s="22">
        <v>30745.0</v>
      </c>
      <c r="J12562" s="23">
        <f t="shared" si="3"/>
        <v>0.8782891527</v>
      </c>
      <c r="K12562" s="24" t="str">
        <f t="shared" si="4"/>
        <v>Target Not Meet</v>
      </c>
    </row>
    <row r="12563" ht="22.5" customHeight="1">
      <c r="A12563" s="18">
        <v>45837.0</v>
      </c>
      <c r="B12563" s="19" t="str">
        <f t="shared" si="1"/>
        <v>Jun</v>
      </c>
      <c r="C12563" s="20" t="s">
        <v>92</v>
      </c>
      <c r="D12563" s="19" t="s">
        <v>98</v>
      </c>
      <c r="E12563" s="19" t="s">
        <v>23</v>
      </c>
      <c r="F12563" s="21">
        <v>2.0</v>
      </c>
      <c r="G12563" s="22">
        <v>69375.0</v>
      </c>
      <c r="H12563" s="15" t="str">
        <f t="shared" si="2"/>
        <v>Medium Range</v>
      </c>
      <c r="I12563" s="22">
        <v>89329.0</v>
      </c>
      <c r="J12563" s="23">
        <f t="shared" si="3"/>
        <v>0.7766234929</v>
      </c>
      <c r="K12563" s="24" t="str">
        <f t="shared" si="4"/>
        <v>Target Not Meet</v>
      </c>
    </row>
    <row r="12564" ht="22.5" customHeight="1">
      <c r="A12564" s="18">
        <v>45837.0</v>
      </c>
      <c r="B12564" s="19" t="str">
        <f t="shared" si="1"/>
        <v>Jun</v>
      </c>
      <c r="C12564" s="20" t="s">
        <v>92</v>
      </c>
      <c r="D12564" s="19" t="s">
        <v>144</v>
      </c>
      <c r="E12564" s="19" t="s">
        <v>38</v>
      </c>
      <c r="F12564" s="21">
        <v>4.0</v>
      </c>
      <c r="G12564" s="22">
        <v>91163.0</v>
      </c>
      <c r="H12564" s="15" t="str">
        <f t="shared" si="2"/>
        <v>Very High Range</v>
      </c>
      <c r="I12564" s="22">
        <v>78353.0</v>
      </c>
      <c r="J12564" s="23">
        <f t="shared" si="3"/>
        <v>1.163490868</v>
      </c>
      <c r="K12564" s="24" t="str">
        <f t="shared" si="4"/>
        <v>Over Achived</v>
      </c>
    </row>
    <row r="12565" ht="22.5" customHeight="1">
      <c r="A12565" s="18">
        <v>45837.0</v>
      </c>
      <c r="B12565" s="19" t="str">
        <f t="shared" si="1"/>
        <v>Jun</v>
      </c>
      <c r="C12565" s="20" t="s">
        <v>92</v>
      </c>
      <c r="D12565" s="19" t="s">
        <v>144</v>
      </c>
      <c r="E12565" s="19" t="s">
        <v>38</v>
      </c>
      <c r="F12565" s="21">
        <v>5.0</v>
      </c>
      <c r="G12565" s="22">
        <v>85568.0</v>
      </c>
      <c r="H12565" s="15" t="str">
        <f t="shared" si="2"/>
        <v>High Range</v>
      </c>
      <c r="I12565" s="22">
        <v>67491.0</v>
      </c>
      <c r="J12565" s="23">
        <f t="shared" si="3"/>
        <v>1.26784312</v>
      </c>
      <c r="K12565" s="24" t="str">
        <f t="shared" si="4"/>
        <v>Over Achived</v>
      </c>
    </row>
    <row r="12566" ht="22.5" customHeight="1">
      <c r="A12566" s="18">
        <v>45837.0</v>
      </c>
      <c r="B12566" s="19" t="str">
        <f t="shared" si="1"/>
        <v>Jun</v>
      </c>
      <c r="C12566" s="20" t="s">
        <v>92</v>
      </c>
      <c r="D12566" s="25" t="s">
        <v>149</v>
      </c>
      <c r="E12566" s="19" t="s">
        <v>63</v>
      </c>
      <c r="F12566" s="21">
        <v>1.0</v>
      </c>
      <c r="G12566" s="22">
        <v>25177.0</v>
      </c>
      <c r="H12566" s="15" t="str">
        <f t="shared" si="2"/>
        <v>Base Range</v>
      </c>
      <c r="I12566" s="22">
        <v>19255.0</v>
      </c>
      <c r="J12566" s="23">
        <f t="shared" si="3"/>
        <v>1.307556479</v>
      </c>
      <c r="K12566" s="24" t="str">
        <f t="shared" si="4"/>
        <v>Over Achived</v>
      </c>
    </row>
    <row r="12567" ht="22.5" customHeight="1">
      <c r="A12567" s="18">
        <v>45837.0</v>
      </c>
      <c r="B12567" s="19" t="str">
        <f t="shared" si="1"/>
        <v>Jun</v>
      </c>
      <c r="C12567" s="20" t="s">
        <v>92</v>
      </c>
      <c r="D12567" s="25" t="s">
        <v>149</v>
      </c>
      <c r="E12567" s="19" t="s">
        <v>23</v>
      </c>
      <c r="F12567" s="21">
        <v>3.0</v>
      </c>
      <c r="G12567" s="22">
        <v>64165.0</v>
      </c>
      <c r="H12567" s="15" t="str">
        <f t="shared" si="2"/>
        <v>Medium Range</v>
      </c>
      <c r="I12567" s="22">
        <v>55451.0</v>
      </c>
      <c r="J12567" s="23">
        <f t="shared" si="3"/>
        <v>1.157147752</v>
      </c>
      <c r="K12567" s="24" t="str">
        <f t="shared" si="4"/>
        <v>Over Achived</v>
      </c>
    </row>
    <row r="12568" ht="22.5" customHeight="1">
      <c r="A12568" s="18">
        <v>45837.0</v>
      </c>
      <c r="B12568" s="19" t="str">
        <f t="shared" si="1"/>
        <v>Jun</v>
      </c>
      <c r="C12568" s="20" t="s">
        <v>92</v>
      </c>
      <c r="D12568" s="25" t="s">
        <v>149</v>
      </c>
      <c r="E12568" s="19" t="s">
        <v>26</v>
      </c>
      <c r="F12568" s="21">
        <v>4.0</v>
      </c>
      <c r="G12568" s="22">
        <v>92095.0</v>
      </c>
      <c r="H12568" s="15" t="str">
        <f t="shared" si="2"/>
        <v>Very High Range</v>
      </c>
      <c r="I12568" s="22">
        <v>74348.0</v>
      </c>
      <c r="J12568" s="23">
        <f t="shared" si="3"/>
        <v>1.238701781</v>
      </c>
      <c r="K12568" s="24" t="str">
        <f t="shared" si="4"/>
        <v>Over Achived</v>
      </c>
    </row>
    <row r="12569" ht="22.5" customHeight="1">
      <c r="A12569" s="18">
        <v>45837.0</v>
      </c>
      <c r="B12569" s="19" t="str">
        <f t="shared" si="1"/>
        <v>Jun</v>
      </c>
      <c r="C12569" s="20" t="s">
        <v>92</v>
      </c>
      <c r="D12569" s="19" t="s">
        <v>158</v>
      </c>
      <c r="E12569" s="19" t="s">
        <v>34</v>
      </c>
      <c r="F12569" s="21">
        <v>5.0</v>
      </c>
      <c r="G12569" s="22">
        <v>134163.0</v>
      </c>
      <c r="H12569" s="15" t="str">
        <f t="shared" si="2"/>
        <v>Very High Range</v>
      </c>
      <c r="I12569" s="22">
        <v>119128.0</v>
      </c>
      <c r="J12569" s="23">
        <f t="shared" si="3"/>
        <v>1.126208784</v>
      </c>
      <c r="K12569" s="24" t="str">
        <f t="shared" si="4"/>
        <v>Over Achived</v>
      </c>
    </row>
    <row r="12570" ht="22.5" customHeight="1">
      <c r="A12570" s="18">
        <v>45837.0</v>
      </c>
      <c r="B12570" s="19" t="str">
        <f t="shared" si="1"/>
        <v>Jun</v>
      </c>
      <c r="C12570" s="20" t="s">
        <v>92</v>
      </c>
      <c r="D12570" s="19" t="s">
        <v>158</v>
      </c>
      <c r="E12570" s="19" t="s">
        <v>63</v>
      </c>
      <c r="F12570" s="21">
        <v>1.0</v>
      </c>
      <c r="G12570" s="22">
        <v>27663.0</v>
      </c>
      <c r="H12570" s="15" t="str">
        <f t="shared" si="2"/>
        <v>Base Range</v>
      </c>
      <c r="I12570" s="22">
        <v>24099.0</v>
      </c>
      <c r="J12570" s="23">
        <f t="shared" si="3"/>
        <v>1.147889954</v>
      </c>
      <c r="K12570" s="24" t="str">
        <f t="shared" si="4"/>
        <v>Over Achived</v>
      </c>
    </row>
    <row r="12571" ht="22.5" customHeight="1">
      <c r="A12571" s="18">
        <v>45837.0</v>
      </c>
      <c r="B12571" s="19" t="str">
        <f t="shared" si="1"/>
        <v>Jun</v>
      </c>
      <c r="C12571" s="20" t="s">
        <v>92</v>
      </c>
      <c r="D12571" s="19" t="s">
        <v>158</v>
      </c>
      <c r="E12571" s="19" t="s">
        <v>23</v>
      </c>
      <c r="F12571" s="21">
        <v>3.0</v>
      </c>
      <c r="G12571" s="22">
        <v>72668.0</v>
      </c>
      <c r="H12571" s="15" t="str">
        <f t="shared" si="2"/>
        <v>High Range</v>
      </c>
      <c r="I12571" s="22">
        <v>53014.0</v>
      </c>
      <c r="J12571" s="23">
        <f t="shared" si="3"/>
        <v>1.370732259</v>
      </c>
      <c r="K12571" s="24" t="str">
        <f t="shared" si="4"/>
        <v>Over Achived</v>
      </c>
    </row>
    <row r="12572" ht="22.5" customHeight="1">
      <c r="A12572" s="18">
        <v>45837.0</v>
      </c>
      <c r="B12572" s="19" t="str">
        <f t="shared" si="1"/>
        <v>Jun</v>
      </c>
      <c r="C12572" s="20" t="s">
        <v>92</v>
      </c>
      <c r="D12572" s="19" t="s">
        <v>144</v>
      </c>
      <c r="E12572" s="19" t="s">
        <v>38</v>
      </c>
      <c r="F12572" s="21">
        <v>4.0</v>
      </c>
      <c r="G12572" s="22">
        <v>104594.0</v>
      </c>
      <c r="H12572" s="15" t="str">
        <f t="shared" si="2"/>
        <v>Very High Range</v>
      </c>
      <c r="I12572" s="22">
        <v>77858.0</v>
      </c>
      <c r="J12572" s="23">
        <f t="shared" si="3"/>
        <v>1.343394385</v>
      </c>
      <c r="K12572" s="24" t="str">
        <f t="shared" si="4"/>
        <v>Over Achived</v>
      </c>
    </row>
    <row r="12573" ht="22.5" customHeight="1">
      <c r="A12573" s="18">
        <v>45838.0</v>
      </c>
      <c r="B12573" s="19" t="str">
        <f t="shared" si="1"/>
        <v>Jun</v>
      </c>
      <c r="C12573" s="20" t="s">
        <v>13</v>
      </c>
      <c r="D12573" s="19" t="s">
        <v>169</v>
      </c>
      <c r="E12573" s="19" t="s">
        <v>19</v>
      </c>
      <c r="F12573" s="21">
        <v>3.0</v>
      </c>
      <c r="G12573" s="22">
        <v>53852.0</v>
      </c>
      <c r="H12573" s="15" t="str">
        <f t="shared" si="2"/>
        <v>Medium Range</v>
      </c>
      <c r="I12573" s="22">
        <v>62558.0</v>
      </c>
      <c r="J12573" s="23">
        <f t="shared" si="3"/>
        <v>0.8608331468</v>
      </c>
      <c r="K12573" s="24" t="str">
        <f t="shared" si="4"/>
        <v>Target Not Meet</v>
      </c>
    </row>
    <row r="12574" ht="22.5" customHeight="1">
      <c r="A12574" s="18">
        <v>45838.0</v>
      </c>
      <c r="B12574" s="19" t="str">
        <f t="shared" si="1"/>
        <v>Jun</v>
      </c>
      <c r="C12574" s="20" t="s">
        <v>13</v>
      </c>
      <c r="D12574" s="19" t="s">
        <v>37</v>
      </c>
      <c r="E12574" s="19" t="s">
        <v>68</v>
      </c>
      <c r="F12574" s="21">
        <v>2.0</v>
      </c>
      <c r="G12574" s="22">
        <v>43099.0</v>
      </c>
      <c r="H12574" s="15" t="str">
        <f t="shared" si="2"/>
        <v>Base Range</v>
      </c>
      <c r="I12574" s="22">
        <v>53841.0</v>
      </c>
      <c r="J12574" s="23">
        <f t="shared" si="3"/>
        <v>0.800486618</v>
      </c>
      <c r="K12574" s="24" t="str">
        <f t="shared" si="4"/>
        <v>Target Not Meet</v>
      </c>
    </row>
    <row r="12575" ht="22.5" customHeight="1">
      <c r="A12575" s="18">
        <v>45838.0</v>
      </c>
      <c r="B12575" s="19" t="str">
        <f t="shared" si="1"/>
        <v>Jun</v>
      </c>
      <c r="C12575" s="20" t="s">
        <v>13</v>
      </c>
      <c r="D12575" s="19" t="s">
        <v>169</v>
      </c>
      <c r="E12575" s="19" t="s">
        <v>34</v>
      </c>
      <c r="F12575" s="21">
        <v>4.0</v>
      </c>
      <c r="G12575" s="22">
        <v>91388.0</v>
      </c>
      <c r="H12575" s="15" t="str">
        <f t="shared" si="2"/>
        <v>Very High Range</v>
      </c>
      <c r="I12575" s="22">
        <v>114983.0</v>
      </c>
      <c r="J12575" s="23">
        <f t="shared" si="3"/>
        <v>0.7947957524</v>
      </c>
      <c r="K12575" s="24" t="str">
        <f t="shared" si="4"/>
        <v>Target Not Meet</v>
      </c>
    </row>
    <row r="12576" ht="22.5" customHeight="1">
      <c r="A12576" s="18">
        <v>45838.0</v>
      </c>
      <c r="B12576" s="19" t="str">
        <f t="shared" si="1"/>
        <v>Jun</v>
      </c>
      <c r="C12576" s="20" t="s">
        <v>13</v>
      </c>
      <c r="D12576" s="19" t="s">
        <v>37</v>
      </c>
      <c r="E12576" s="19" t="s">
        <v>63</v>
      </c>
      <c r="F12576" s="21">
        <v>1.0</v>
      </c>
      <c r="G12576" s="22">
        <v>19731.0</v>
      </c>
      <c r="H12576" s="15" t="str">
        <f t="shared" si="2"/>
        <v>Base Range</v>
      </c>
      <c r="I12576" s="22">
        <v>21343.0</v>
      </c>
      <c r="J12576" s="23">
        <f t="shared" si="3"/>
        <v>0.9244717238</v>
      </c>
      <c r="K12576" s="24" t="str">
        <f t="shared" si="4"/>
        <v>Target Not Meet</v>
      </c>
    </row>
    <row r="12577" ht="22.5" customHeight="1">
      <c r="A12577" s="18">
        <v>45838.0</v>
      </c>
      <c r="B12577" s="19" t="str">
        <f t="shared" si="1"/>
        <v>Jun</v>
      </c>
      <c r="C12577" s="20" t="s">
        <v>13</v>
      </c>
      <c r="D12577" s="19" t="s">
        <v>37</v>
      </c>
      <c r="E12577" s="19" t="s">
        <v>38</v>
      </c>
      <c r="F12577" s="21">
        <v>3.0</v>
      </c>
      <c r="G12577" s="22">
        <v>66941.0</v>
      </c>
      <c r="H12577" s="15" t="str">
        <f t="shared" si="2"/>
        <v>Medium Range</v>
      </c>
      <c r="I12577" s="22">
        <v>83872.0</v>
      </c>
      <c r="J12577" s="23">
        <f t="shared" si="3"/>
        <v>0.7981328691</v>
      </c>
      <c r="K12577" s="24" t="str">
        <f t="shared" si="4"/>
        <v>Target Not Meet</v>
      </c>
    </row>
    <row r="12578" ht="22.5" customHeight="1">
      <c r="A12578" s="18">
        <v>45838.0</v>
      </c>
      <c r="B12578" s="19" t="str">
        <f t="shared" si="1"/>
        <v>Jun</v>
      </c>
      <c r="C12578" s="20" t="s">
        <v>13</v>
      </c>
      <c r="D12578" s="19" t="s">
        <v>37</v>
      </c>
      <c r="E12578" s="19" t="s">
        <v>63</v>
      </c>
      <c r="F12578" s="21">
        <v>4.0</v>
      </c>
      <c r="G12578" s="22">
        <v>114467.0</v>
      </c>
      <c r="H12578" s="15" t="str">
        <f t="shared" si="2"/>
        <v>Very High Range</v>
      </c>
      <c r="I12578" s="22">
        <v>121245.0</v>
      </c>
      <c r="J12578" s="23">
        <f t="shared" si="3"/>
        <v>0.9440966638</v>
      </c>
      <c r="K12578" s="24" t="str">
        <f t="shared" si="4"/>
        <v>Target Not Meet</v>
      </c>
    </row>
    <row r="12579" ht="22.5" customHeight="1">
      <c r="A12579" s="18">
        <v>45838.0</v>
      </c>
      <c r="B12579" s="19" t="str">
        <f t="shared" si="1"/>
        <v>Jun</v>
      </c>
      <c r="C12579" s="20" t="s">
        <v>13</v>
      </c>
      <c r="D12579" s="19" t="s">
        <v>18</v>
      </c>
      <c r="E12579" s="19" t="s">
        <v>23</v>
      </c>
      <c r="F12579" s="21">
        <v>2.0</v>
      </c>
      <c r="G12579" s="22">
        <v>58525.0</v>
      </c>
      <c r="H12579" s="15" t="str">
        <f t="shared" si="2"/>
        <v>Medium Range</v>
      </c>
      <c r="I12579" s="22">
        <v>48325.0</v>
      </c>
      <c r="J12579" s="23">
        <f t="shared" si="3"/>
        <v>1.211070874</v>
      </c>
      <c r="K12579" s="24" t="str">
        <f t="shared" si="4"/>
        <v>Over Achived</v>
      </c>
    </row>
    <row r="12580" ht="22.5" customHeight="1">
      <c r="A12580" s="18">
        <v>45838.0</v>
      </c>
      <c r="B12580" s="19" t="str">
        <f t="shared" si="1"/>
        <v>Jun</v>
      </c>
      <c r="C12580" s="20" t="s">
        <v>13</v>
      </c>
      <c r="D12580" s="19" t="s">
        <v>29</v>
      </c>
      <c r="E12580" s="19" t="s">
        <v>38</v>
      </c>
      <c r="F12580" s="21">
        <v>3.0</v>
      </c>
      <c r="G12580" s="22">
        <v>82815.0</v>
      </c>
      <c r="H12580" s="15" t="str">
        <f t="shared" si="2"/>
        <v>High Range</v>
      </c>
      <c r="I12580" s="22">
        <v>94952.0</v>
      </c>
      <c r="J12580" s="23">
        <f t="shared" si="3"/>
        <v>0.8721775213</v>
      </c>
      <c r="K12580" s="24" t="str">
        <f t="shared" si="4"/>
        <v>Target Not Meet</v>
      </c>
    </row>
    <row r="12581" ht="22.5" customHeight="1">
      <c r="A12581" s="18">
        <v>45838.0</v>
      </c>
      <c r="B12581" s="19" t="str">
        <f t="shared" si="1"/>
        <v>Jun</v>
      </c>
      <c r="C12581" s="20" t="s">
        <v>13</v>
      </c>
      <c r="D12581" s="19" t="s">
        <v>29</v>
      </c>
      <c r="E12581" s="19" t="s">
        <v>63</v>
      </c>
      <c r="F12581" s="21">
        <v>1.0</v>
      </c>
      <c r="G12581" s="22">
        <v>21985.0</v>
      </c>
      <c r="H12581" s="15" t="str">
        <f t="shared" si="2"/>
        <v>Base Range</v>
      </c>
      <c r="I12581" s="22">
        <v>24914.0</v>
      </c>
      <c r="J12581" s="23">
        <f t="shared" si="3"/>
        <v>0.8824355784</v>
      </c>
      <c r="K12581" s="24" t="str">
        <f t="shared" si="4"/>
        <v>Target Not Meet</v>
      </c>
    </row>
    <row r="12582" ht="22.5" customHeight="1">
      <c r="A12582" s="18">
        <v>45838.0</v>
      </c>
      <c r="B12582" s="19" t="str">
        <f t="shared" si="1"/>
        <v>Jun</v>
      </c>
      <c r="C12582" s="20" t="s">
        <v>13</v>
      </c>
      <c r="D12582" s="19" t="s">
        <v>18</v>
      </c>
      <c r="E12582" s="19" t="s">
        <v>26</v>
      </c>
      <c r="F12582" s="21">
        <v>4.0</v>
      </c>
      <c r="G12582" s="22">
        <v>77905.0</v>
      </c>
      <c r="H12582" s="15" t="str">
        <f t="shared" si="2"/>
        <v>High Range</v>
      </c>
      <c r="I12582" s="22">
        <v>58066.0</v>
      </c>
      <c r="J12582" s="23">
        <f t="shared" si="3"/>
        <v>1.341662935</v>
      </c>
      <c r="K12582" s="24" t="str">
        <f t="shared" si="4"/>
        <v>Over Achived</v>
      </c>
    </row>
    <row r="12583" ht="22.5" customHeight="1">
      <c r="A12583" s="18">
        <v>45838.0</v>
      </c>
      <c r="B12583" s="19" t="str">
        <f t="shared" si="1"/>
        <v>Jun</v>
      </c>
      <c r="C12583" s="20" t="s">
        <v>13</v>
      </c>
      <c r="D12583" s="19" t="s">
        <v>18</v>
      </c>
      <c r="E12583" s="19" t="s">
        <v>68</v>
      </c>
      <c r="F12583" s="21">
        <v>2.0</v>
      </c>
      <c r="G12583" s="22">
        <v>46915.0</v>
      </c>
      <c r="H12583" s="15" t="str">
        <f t="shared" si="2"/>
        <v>Base Range</v>
      </c>
      <c r="I12583" s="22">
        <v>34841.0</v>
      </c>
      <c r="J12583" s="23">
        <f t="shared" si="3"/>
        <v>1.346545736</v>
      </c>
      <c r="K12583" s="24" t="str">
        <f t="shared" si="4"/>
        <v>Over Achived</v>
      </c>
    </row>
    <row r="12584" ht="22.5" customHeight="1">
      <c r="A12584" s="18">
        <v>45838.0</v>
      </c>
      <c r="B12584" s="19" t="str">
        <f t="shared" si="1"/>
        <v>Jun</v>
      </c>
      <c r="C12584" s="20" t="s">
        <v>13</v>
      </c>
      <c r="D12584" s="19" t="s">
        <v>18</v>
      </c>
      <c r="E12584" s="19" t="s">
        <v>68</v>
      </c>
      <c r="F12584" s="21">
        <v>2.0</v>
      </c>
      <c r="G12584" s="22">
        <v>44524.0</v>
      </c>
      <c r="H12584" s="15" t="str">
        <f t="shared" si="2"/>
        <v>Base Range</v>
      </c>
      <c r="I12584" s="22">
        <v>41944.0</v>
      </c>
      <c r="J12584" s="23">
        <f t="shared" si="3"/>
        <v>1.061510586</v>
      </c>
      <c r="K12584" s="24" t="str">
        <f t="shared" si="4"/>
        <v>Over Achived</v>
      </c>
    </row>
    <row r="12585" ht="22.5" customHeight="1">
      <c r="A12585" s="18">
        <v>45838.0</v>
      </c>
      <c r="B12585" s="19" t="str">
        <f t="shared" si="1"/>
        <v>Jun</v>
      </c>
      <c r="C12585" s="20" t="s">
        <v>13</v>
      </c>
      <c r="D12585" s="19" t="s">
        <v>18</v>
      </c>
      <c r="E12585" s="19" t="s">
        <v>63</v>
      </c>
      <c r="F12585" s="21">
        <v>1.0</v>
      </c>
      <c r="G12585" s="22">
        <v>22533.0</v>
      </c>
      <c r="H12585" s="15" t="str">
        <f t="shared" si="2"/>
        <v>Base Range</v>
      </c>
      <c r="I12585" s="22">
        <v>18644.0</v>
      </c>
      <c r="J12585" s="23">
        <f t="shared" si="3"/>
        <v>1.208592577</v>
      </c>
      <c r="K12585" s="24" t="str">
        <f t="shared" si="4"/>
        <v>Over Achived</v>
      </c>
    </row>
    <row r="12586" ht="22.5" customHeight="1">
      <c r="A12586" s="18">
        <v>45838.0</v>
      </c>
      <c r="B12586" s="19" t="str">
        <f t="shared" si="1"/>
        <v>Jun</v>
      </c>
      <c r="C12586" s="20" t="s">
        <v>13</v>
      </c>
      <c r="D12586" s="19" t="s">
        <v>169</v>
      </c>
      <c r="E12586" s="19" t="s">
        <v>38</v>
      </c>
      <c r="F12586" s="21">
        <v>3.0</v>
      </c>
      <c r="G12586" s="22">
        <v>75159.0</v>
      </c>
      <c r="H12586" s="15" t="str">
        <f t="shared" si="2"/>
        <v>High Range</v>
      </c>
      <c r="I12586" s="22">
        <v>84041.0</v>
      </c>
      <c r="J12586" s="23">
        <f t="shared" si="3"/>
        <v>0.8943134898</v>
      </c>
      <c r="K12586" s="24" t="str">
        <f t="shared" si="4"/>
        <v>Target Not Meet</v>
      </c>
    </row>
    <row r="12587" ht="22.5" customHeight="1">
      <c r="A12587" s="18">
        <v>45838.0</v>
      </c>
      <c r="B12587" s="19" t="str">
        <f t="shared" si="1"/>
        <v>Jun</v>
      </c>
      <c r="C12587" s="20" t="s">
        <v>13</v>
      </c>
      <c r="D12587" s="19" t="s">
        <v>37</v>
      </c>
      <c r="E12587" s="19" t="s">
        <v>23</v>
      </c>
      <c r="F12587" s="21">
        <v>3.0</v>
      </c>
      <c r="G12587" s="22">
        <v>48468.0</v>
      </c>
      <c r="H12587" s="15" t="str">
        <f t="shared" si="2"/>
        <v>Base Range</v>
      </c>
      <c r="I12587" s="22">
        <v>58674.0</v>
      </c>
      <c r="J12587" s="23">
        <f t="shared" si="3"/>
        <v>0.8260558339</v>
      </c>
      <c r="K12587" s="24" t="str">
        <f t="shared" si="4"/>
        <v>Target Not Meet</v>
      </c>
    </row>
    <row r="12588" ht="22.5" customHeight="1">
      <c r="A12588" s="18">
        <v>45838.0</v>
      </c>
      <c r="B12588" s="19" t="str">
        <f t="shared" si="1"/>
        <v>Jun</v>
      </c>
      <c r="C12588" s="20" t="s">
        <v>13</v>
      </c>
      <c r="D12588" s="19" t="s">
        <v>169</v>
      </c>
      <c r="E12588" s="19" t="s">
        <v>63</v>
      </c>
      <c r="F12588" s="21">
        <v>1.0</v>
      </c>
      <c r="G12588" s="22">
        <v>24796.0</v>
      </c>
      <c r="H12588" s="15" t="str">
        <f t="shared" si="2"/>
        <v>Base Range</v>
      </c>
      <c r="I12588" s="22">
        <v>26835.0</v>
      </c>
      <c r="J12588" s="23">
        <f t="shared" si="3"/>
        <v>0.9240171418</v>
      </c>
      <c r="K12588" s="24" t="str">
        <f t="shared" si="4"/>
        <v>Target Not Meet</v>
      </c>
    </row>
    <row r="12589" ht="22.5" customHeight="1">
      <c r="A12589" s="18">
        <v>45838.0</v>
      </c>
      <c r="B12589" s="19" t="str">
        <f t="shared" si="1"/>
        <v>Jun</v>
      </c>
      <c r="C12589" s="20" t="s">
        <v>57</v>
      </c>
      <c r="D12589" s="19" t="s">
        <v>80</v>
      </c>
      <c r="E12589" s="19" t="s">
        <v>63</v>
      </c>
      <c r="F12589" s="21">
        <v>1.0</v>
      </c>
      <c r="G12589" s="22">
        <v>35129.0</v>
      </c>
      <c r="H12589" s="15" t="str">
        <f t="shared" si="2"/>
        <v>Base Range</v>
      </c>
      <c r="I12589" s="22">
        <v>38470.0</v>
      </c>
      <c r="J12589" s="23">
        <f t="shared" si="3"/>
        <v>0.9131531063</v>
      </c>
      <c r="K12589" s="24" t="str">
        <f t="shared" si="4"/>
        <v>Target Not Meet</v>
      </c>
    </row>
    <row r="12590" ht="22.5" customHeight="1">
      <c r="A12590" s="18">
        <v>45838.0</v>
      </c>
      <c r="B12590" s="19" t="str">
        <f t="shared" si="1"/>
        <v>Jun</v>
      </c>
      <c r="C12590" s="20" t="s">
        <v>57</v>
      </c>
      <c r="D12590" s="19" t="s">
        <v>58</v>
      </c>
      <c r="E12590" s="19" t="s">
        <v>19</v>
      </c>
      <c r="F12590" s="21">
        <v>2.0</v>
      </c>
      <c r="G12590" s="22">
        <v>46202.0</v>
      </c>
      <c r="H12590" s="15" t="str">
        <f t="shared" si="2"/>
        <v>Base Range</v>
      </c>
      <c r="I12590" s="22">
        <v>37268.0</v>
      </c>
      <c r="J12590" s="23">
        <f t="shared" si="3"/>
        <v>1.239723087</v>
      </c>
      <c r="K12590" s="24" t="str">
        <f t="shared" si="4"/>
        <v>Over Achived</v>
      </c>
    </row>
    <row r="12591" ht="22.5" customHeight="1">
      <c r="A12591" s="18">
        <v>45838.0</v>
      </c>
      <c r="B12591" s="19" t="str">
        <f t="shared" si="1"/>
        <v>Jun</v>
      </c>
      <c r="C12591" s="20" t="s">
        <v>57</v>
      </c>
      <c r="D12591" s="19" t="s">
        <v>80</v>
      </c>
      <c r="E12591" s="19" t="s">
        <v>38</v>
      </c>
      <c r="F12591" s="21">
        <v>2.0</v>
      </c>
      <c r="G12591" s="22">
        <v>50597.0</v>
      </c>
      <c r="H12591" s="15" t="str">
        <f t="shared" si="2"/>
        <v>Medium Range</v>
      </c>
      <c r="I12591" s="22">
        <v>56946.0</v>
      </c>
      <c r="J12591" s="23">
        <f t="shared" si="3"/>
        <v>0.8885084115</v>
      </c>
      <c r="K12591" s="24" t="str">
        <f t="shared" si="4"/>
        <v>Target Not Meet</v>
      </c>
    </row>
    <row r="12592" ht="22.5" customHeight="1">
      <c r="A12592" s="18">
        <v>45838.0</v>
      </c>
      <c r="B12592" s="19" t="str">
        <f t="shared" si="1"/>
        <v>Jun</v>
      </c>
      <c r="C12592" s="20" t="s">
        <v>13</v>
      </c>
      <c r="D12592" s="19" t="s">
        <v>14</v>
      </c>
      <c r="E12592" s="19" t="s">
        <v>26</v>
      </c>
      <c r="F12592" s="21">
        <v>3.0</v>
      </c>
      <c r="G12592" s="22">
        <v>88898.0</v>
      </c>
      <c r="H12592" s="15" t="str">
        <f t="shared" si="2"/>
        <v>High Range</v>
      </c>
      <c r="I12592" s="22">
        <v>83813.0</v>
      </c>
      <c r="J12592" s="23">
        <f t="shared" si="3"/>
        <v>1.060670779</v>
      </c>
      <c r="K12592" s="24" t="str">
        <f t="shared" si="4"/>
        <v>Over Achived</v>
      </c>
    </row>
    <row r="12593" ht="22.5" customHeight="1">
      <c r="A12593" s="18">
        <v>45838.0</v>
      </c>
      <c r="B12593" s="19" t="str">
        <f t="shared" si="1"/>
        <v>Jun</v>
      </c>
      <c r="C12593" s="20" t="s">
        <v>57</v>
      </c>
      <c r="D12593" s="19" t="s">
        <v>80</v>
      </c>
      <c r="E12593" s="19" t="s">
        <v>19</v>
      </c>
      <c r="F12593" s="21">
        <v>2.0</v>
      </c>
      <c r="G12593" s="22">
        <v>50894.0</v>
      </c>
      <c r="H12593" s="15" t="str">
        <f t="shared" si="2"/>
        <v>Medium Range</v>
      </c>
      <c r="I12593" s="22">
        <v>63793.0</v>
      </c>
      <c r="J12593" s="23">
        <f t="shared" si="3"/>
        <v>0.7977991316</v>
      </c>
      <c r="K12593" s="24" t="str">
        <f t="shared" si="4"/>
        <v>Target Not Meet</v>
      </c>
    </row>
    <row r="12594" ht="22.5" customHeight="1">
      <c r="A12594" s="18">
        <v>45838.0</v>
      </c>
      <c r="B12594" s="19" t="str">
        <f t="shared" si="1"/>
        <v>Jun</v>
      </c>
      <c r="C12594" s="20" t="s">
        <v>57</v>
      </c>
      <c r="D12594" s="19" t="s">
        <v>80</v>
      </c>
      <c r="E12594" s="19" t="s">
        <v>34</v>
      </c>
      <c r="F12594" s="21">
        <v>3.0</v>
      </c>
      <c r="G12594" s="22">
        <v>79790.0</v>
      </c>
      <c r="H12594" s="15" t="str">
        <f t="shared" si="2"/>
        <v>High Range</v>
      </c>
      <c r="I12594" s="22">
        <v>85931.0</v>
      </c>
      <c r="J12594" s="23">
        <f t="shared" si="3"/>
        <v>0.9285356856</v>
      </c>
      <c r="K12594" s="24" t="str">
        <f t="shared" si="4"/>
        <v>Target Not Meet</v>
      </c>
    </row>
    <row r="12595" ht="22.5" customHeight="1">
      <c r="A12595" s="18">
        <v>45838.0</v>
      </c>
      <c r="B12595" s="19" t="str">
        <f t="shared" si="1"/>
        <v>Jun</v>
      </c>
      <c r="C12595" s="20" t="s">
        <v>57</v>
      </c>
      <c r="D12595" s="19" t="s">
        <v>71</v>
      </c>
      <c r="E12595" s="19" t="s">
        <v>63</v>
      </c>
      <c r="F12595" s="21">
        <v>1.0</v>
      </c>
      <c r="G12595" s="22">
        <v>33668.0</v>
      </c>
      <c r="H12595" s="15" t="str">
        <f t="shared" si="2"/>
        <v>Base Range</v>
      </c>
      <c r="I12595" s="22">
        <v>35920.0</v>
      </c>
      <c r="J12595" s="23">
        <f t="shared" si="3"/>
        <v>0.9373051225</v>
      </c>
      <c r="K12595" s="24" t="str">
        <f t="shared" si="4"/>
        <v>Target Not Meet</v>
      </c>
    </row>
    <row r="12596" ht="22.5" customHeight="1">
      <c r="A12596" s="18">
        <v>45838.0</v>
      </c>
      <c r="B12596" s="19" t="str">
        <f t="shared" si="1"/>
        <v>Jun</v>
      </c>
      <c r="C12596" s="20" t="s">
        <v>57</v>
      </c>
      <c r="D12596" s="19" t="s">
        <v>71</v>
      </c>
      <c r="E12596" s="19" t="s">
        <v>34</v>
      </c>
      <c r="F12596" s="21">
        <v>3.0</v>
      </c>
      <c r="G12596" s="22">
        <v>70685.0</v>
      </c>
      <c r="H12596" s="15" t="str">
        <f t="shared" si="2"/>
        <v>High Range</v>
      </c>
      <c r="I12596" s="22">
        <v>80196.0</v>
      </c>
      <c r="J12596" s="23">
        <f t="shared" si="3"/>
        <v>0.8814030625</v>
      </c>
      <c r="K12596" s="24" t="str">
        <f t="shared" si="4"/>
        <v>Target Not Meet</v>
      </c>
    </row>
    <row r="12597" ht="22.5" customHeight="1">
      <c r="A12597" s="18">
        <v>45838.0</v>
      </c>
      <c r="B12597" s="19" t="str">
        <f t="shared" si="1"/>
        <v>Jun</v>
      </c>
      <c r="C12597" s="20" t="s">
        <v>57</v>
      </c>
      <c r="D12597" s="19" t="s">
        <v>71</v>
      </c>
      <c r="E12597" s="19" t="s">
        <v>9</v>
      </c>
      <c r="F12597" s="21">
        <v>4.0</v>
      </c>
      <c r="G12597" s="22">
        <v>84551.0</v>
      </c>
      <c r="H12597" s="15" t="str">
        <f t="shared" si="2"/>
        <v>High Range</v>
      </c>
      <c r="I12597" s="22">
        <v>105943.0</v>
      </c>
      <c r="J12597" s="23">
        <f t="shared" si="3"/>
        <v>0.7980800997</v>
      </c>
      <c r="K12597" s="24" t="str">
        <f t="shared" si="4"/>
        <v>Target Not Meet</v>
      </c>
    </row>
    <row r="12598" ht="22.5" customHeight="1">
      <c r="A12598" s="18">
        <v>45838.0</v>
      </c>
      <c r="B12598" s="19" t="str">
        <f t="shared" si="1"/>
        <v>Jun</v>
      </c>
      <c r="C12598" s="20" t="s">
        <v>57</v>
      </c>
      <c r="D12598" s="19" t="s">
        <v>71</v>
      </c>
      <c r="E12598" s="19" t="s">
        <v>34</v>
      </c>
      <c r="F12598" s="21">
        <v>3.0</v>
      </c>
      <c r="G12598" s="22">
        <v>78928.0</v>
      </c>
      <c r="H12598" s="15" t="str">
        <f t="shared" si="2"/>
        <v>High Range</v>
      </c>
      <c r="I12598" s="22">
        <v>85195.0</v>
      </c>
      <c r="J12598" s="23">
        <f t="shared" si="3"/>
        <v>0.926439345</v>
      </c>
      <c r="K12598" s="24" t="str">
        <f t="shared" si="4"/>
        <v>Target Not Meet</v>
      </c>
    </row>
    <row r="12599" ht="22.5" customHeight="1">
      <c r="A12599" s="18">
        <v>45838.0</v>
      </c>
      <c r="B12599" s="19" t="str">
        <f t="shared" si="1"/>
        <v>Jun</v>
      </c>
      <c r="C12599" s="20" t="s">
        <v>57</v>
      </c>
      <c r="D12599" s="19" t="s">
        <v>71</v>
      </c>
      <c r="E12599" s="19" t="s">
        <v>19</v>
      </c>
      <c r="F12599" s="21">
        <v>2.0</v>
      </c>
      <c r="G12599" s="22">
        <v>42585.0</v>
      </c>
      <c r="H12599" s="15" t="str">
        <f t="shared" si="2"/>
        <v>Base Range</v>
      </c>
      <c r="I12599" s="22">
        <v>47658.0</v>
      </c>
      <c r="J12599" s="23">
        <f t="shared" si="3"/>
        <v>0.8935540728</v>
      </c>
      <c r="K12599" s="24" t="str">
        <f t="shared" si="4"/>
        <v>Target Not Meet</v>
      </c>
    </row>
    <row r="12600" ht="22.5" customHeight="1">
      <c r="A12600" s="18">
        <v>45838.0</v>
      </c>
      <c r="B12600" s="19" t="str">
        <f t="shared" si="1"/>
        <v>Jun</v>
      </c>
      <c r="C12600" s="20" t="s">
        <v>57</v>
      </c>
      <c r="D12600" s="25" t="s">
        <v>62</v>
      </c>
      <c r="E12600" s="19" t="s">
        <v>23</v>
      </c>
      <c r="F12600" s="21">
        <v>2.0</v>
      </c>
      <c r="G12600" s="22">
        <v>39747.0</v>
      </c>
      <c r="H12600" s="15" t="str">
        <f t="shared" si="2"/>
        <v>Base Range</v>
      </c>
      <c r="I12600" s="22">
        <v>36232.0</v>
      </c>
      <c r="J12600" s="23">
        <f t="shared" si="3"/>
        <v>1.09701369</v>
      </c>
      <c r="K12600" s="24" t="str">
        <f t="shared" si="4"/>
        <v>Over Achived</v>
      </c>
    </row>
    <row r="12601" ht="22.5" customHeight="1">
      <c r="A12601" s="18">
        <v>45838.0</v>
      </c>
      <c r="B12601" s="19" t="str">
        <f t="shared" si="1"/>
        <v>Jun</v>
      </c>
      <c r="C12601" s="20" t="s">
        <v>57</v>
      </c>
      <c r="D12601" s="25" t="s">
        <v>62</v>
      </c>
      <c r="E12601" s="19" t="s">
        <v>19</v>
      </c>
      <c r="F12601" s="21">
        <v>2.0</v>
      </c>
      <c r="G12601" s="22">
        <v>42803.0</v>
      </c>
      <c r="H12601" s="15" t="str">
        <f t="shared" si="2"/>
        <v>Base Range</v>
      </c>
      <c r="I12601" s="22">
        <v>37510.0</v>
      </c>
      <c r="J12601" s="23">
        <f t="shared" si="3"/>
        <v>1.141109038</v>
      </c>
      <c r="K12601" s="24" t="str">
        <f t="shared" si="4"/>
        <v>Over Achived</v>
      </c>
    </row>
    <row r="12602" ht="22.5" customHeight="1">
      <c r="A12602" s="18">
        <v>45838.0</v>
      </c>
      <c r="B12602" s="19" t="str">
        <f t="shared" si="1"/>
        <v>Jun</v>
      </c>
      <c r="C12602" s="20" t="s">
        <v>57</v>
      </c>
      <c r="D12602" s="25" t="s">
        <v>62</v>
      </c>
      <c r="E12602" s="19" t="s">
        <v>9</v>
      </c>
      <c r="F12602" s="21">
        <v>4.0</v>
      </c>
      <c r="G12602" s="22">
        <v>76204.0</v>
      </c>
      <c r="H12602" s="15" t="str">
        <f t="shared" si="2"/>
        <v>High Range</v>
      </c>
      <c r="I12602" s="22">
        <v>59225.0</v>
      </c>
      <c r="J12602" s="23">
        <f t="shared" si="3"/>
        <v>1.286686366</v>
      </c>
      <c r="K12602" s="24" t="str">
        <f t="shared" si="4"/>
        <v>Over Achived</v>
      </c>
    </row>
    <row r="12603" ht="22.5" customHeight="1">
      <c r="A12603" s="18">
        <v>45838.0</v>
      </c>
      <c r="B12603" s="19" t="str">
        <f t="shared" si="1"/>
        <v>Jun</v>
      </c>
      <c r="C12603" s="20" t="s">
        <v>57</v>
      </c>
      <c r="D12603" s="25" t="s">
        <v>62</v>
      </c>
      <c r="E12603" s="19" t="s">
        <v>26</v>
      </c>
      <c r="F12603" s="21">
        <v>2.0</v>
      </c>
      <c r="G12603" s="22">
        <v>64462.0</v>
      </c>
      <c r="H12603" s="15" t="str">
        <f t="shared" si="2"/>
        <v>Medium Range</v>
      </c>
      <c r="I12603" s="22">
        <v>52875.0</v>
      </c>
      <c r="J12603" s="23">
        <f t="shared" si="3"/>
        <v>1.21913948</v>
      </c>
      <c r="K12603" s="24" t="str">
        <f t="shared" si="4"/>
        <v>Over Achived</v>
      </c>
    </row>
    <row r="12604" ht="22.5" customHeight="1">
      <c r="A12604" s="18">
        <v>45838.0</v>
      </c>
      <c r="B12604" s="19" t="str">
        <f t="shared" si="1"/>
        <v>Jun</v>
      </c>
      <c r="C12604" s="20" t="s">
        <v>57</v>
      </c>
      <c r="D12604" s="19" t="s">
        <v>58</v>
      </c>
      <c r="E12604" s="19" t="s">
        <v>23</v>
      </c>
      <c r="F12604" s="21">
        <v>1.0</v>
      </c>
      <c r="G12604" s="22">
        <v>40588.0</v>
      </c>
      <c r="H12604" s="15" t="str">
        <f t="shared" si="2"/>
        <v>Base Range</v>
      </c>
      <c r="I12604" s="22">
        <v>32504.0</v>
      </c>
      <c r="J12604" s="23">
        <f t="shared" si="3"/>
        <v>1.248707851</v>
      </c>
      <c r="K12604" s="24" t="str">
        <f t="shared" si="4"/>
        <v>Over Achived</v>
      </c>
    </row>
    <row r="12605" ht="22.5" customHeight="1">
      <c r="A12605" s="18">
        <v>45838.0</v>
      </c>
      <c r="B12605" s="19" t="str">
        <f t="shared" si="1"/>
        <v>Jun</v>
      </c>
      <c r="C12605" s="20" t="s">
        <v>57</v>
      </c>
      <c r="D12605" s="19" t="s">
        <v>58</v>
      </c>
      <c r="E12605" s="19" t="s">
        <v>26</v>
      </c>
      <c r="F12605" s="21">
        <v>2.0</v>
      </c>
      <c r="G12605" s="22">
        <v>54377.0</v>
      </c>
      <c r="H12605" s="15" t="str">
        <f t="shared" si="2"/>
        <v>Medium Range</v>
      </c>
      <c r="I12605" s="22">
        <v>48966.0</v>
      </c>
      <c r="J12605" s="23">
        <f t="shared" si="3"/>
        <v>1.110505249</v>
      </c>
      <c r="K12605" s="24" t="str">
        <f t="shared" si="4"/>
        <v>Over Achived</v>
      </c>
    </row>
    <row r="12606" ht="22.5" customHeight="1">
      <c r="A12606" s="18">
        <v>45838.0</v>
      </c>
      <c r="B12606" s="19" t="str">
        <f t="shared" si="1"/>
        <v>Jun</v>
      </c>
      <c r="C12606" s="20" t="s">
        <v>57</v>
      </c>
      <c r="D12606" s="19" t="s">
        <v>58</v>
      </c>
      <c r="E12606" s="19" t="s">
        <v>26</v>
      </c>
      <c r="F12606" s="21">
        <v>2.0</v>
      </c>
      <c r="G12606" s="22">
        <v>69528.0</v>
      </c>
      <c r="H12606" s="15" t="str">
        <f t="shared" si="2"/>
        <v>Medium Range</v>
      </c>
      <c r="I12606" s="22">
        <v>50270.0</v>
      </c>
      <c r="J12606" s="23">
        <f t="shared" si="3"/>
        <v>1.383091307</v>
      </c>
      <c r="K12606" s="24" t="str">
        <f t="shared" si="4"/>
        <v>Over Achived</v>
      </c>
    </row>
    <row r="12607" ht="22.5" customHeight="1">
      <c r="A12607" s="18">
        <v>45838.0</v>
      </c>
      <c r="B12607" s="19" t="str">
        <f t="shared" si="1"/>
        <v>Jun</v>
      </c>
      <c r="C12607" s="20" t="s">
        <v>13</v>
      </c>
      <c r="D12607" s="19" t="s">
        <v>14</v>
      </c>
      <c r="E12607" s="19" t="s">
        <v>19</v>
      </c>
      <c r="F12607" s="21">
        <v>3.0</v>
      </c>
      <c r="G12607" s="22">
        <v>67296.0</v>
      </c>
      <c r="H12607" s="15" t="str">
        <f t="shared" si="2"/>
        <v>Medium Range</v>
      </c>
      <c r="I12607" s="22">
        <v>57633.0</v>
      </c>
      <c r="J12607" s="23">
        <f t="shared" si="3"/>
        <v>1.167664359</v>
      </c>
      <c r="K12607" s="24" t="str">
        <f t="shared" si="4"/>
        <v>Over Achived</v>
      </c>
    </row>
    <row r="12608" ht="22.5" customHeight="1">
      <c r="A12608" s="18">
        <v>45838.0</v>
      </c>
      <c r="B12608" s="19" t="str">
        <f t="shared" si="1"/>
        <v>Jun</v>
      </c>
      <c r="C12608" s="20" t="s">
        <v>92</v>
      </c>
      <c r="D12608" s="25" t="s">
        <v>149</v>
      </c>
      <c r="E12608" s="19" t="s">
        <v>19</v>
      </c>
      <c r="F12608" s="21">
        <v>4.0</v>
      </c>
      <c r="G12608" s="22">
        <v>74548.0</v>
      </c>
      <c r="H12608" s="15" t="str">
        <f t="shared" si="2"/>
        <v>High Range</v>
      </c>
      <c r="I12608" s="22">
        <v>59004.0</v>
      </c>
      <c r="J12608" s="23">
        <f t="shared" si="3"/>
        <v>1.263439767</v>
      </c>
      <c r="K12608" s="24" t="str">
        <f t="shared" si="4"/>
        <v>Over Achived</v>
      </c>
    </row>
    <row r="12609" ht="22.5" customHeight="1">
      <c r="A12609" s="18">
        <v>45838.0</v>
      </c>
      <c r="B12609" s="19" t="str">
        <f t="shared" si="1"/>
        <v>Jun</v>
      </c>
      <c r="C12609" s="20" t="s">
        <v>13</v>
      </c>
      <c r="D12609" s="19" t="s">
        <v>14</v>
      </c>
      <c r="E12609" s="19" t="s">
        <v>63</v>
      </c>
      <c r="F12609" s="21">
        <v>5.0</v>
      </c>
      <c r="G12609" s="22">
        <v>96206.0</v>
      </c>
      <c r="H12609" s="15" t="str">
        <f t="shared" si="2"/>
        <v>Very High Range</v>
      </c>
      <c r="I12609" s="22">
        <v>75817.0</v>
      </c>
      <c r="J12609" s="23">
        <f t="shared" si="3"/>
        <v>1.268923856</v>
      </c>
      <c r="K12609" s="24" t="str">
        <f t="shared" si="4"/>
        <v>Over Achived</v>
      </c>
    </row>
    <row r="12610" ht="22.5" customHeight="1">
      <c r="A12610" s="18">
        <v>45838.0</v>
      </c>
      <c r="B12610" s="19" t="str">
        <f t="shared" si="1"/>
        <v>Jun</v>
      </c>
      <c r="C12610" s="20" t="s">
        <v>7</v>
      </c>
      <c r="D12610" s="19" t="s">
        <v>126</v>
      </c>
      <c r="E12610" s="19" t="s">
        <v>68</v>
      </c>
      <c r="F12610" s="21">
        <v>4.0</v>
      </c>
      <c r="G12610" s="22">
        <v>92821.0</v>
      </c>
      <c r="H12610" s="15" t="str">
        <f t="shared" si="2"/>
        <v>Very High Range</v>
      </c>
      <c r="I12610" s="22">
        <v>71099.0</v>
      </c>
      <c r="J12610" s="23">
        <f t="shared" si="3"/>
        <v>1.305517658</v>
      </c>
      <c r="K12610" s="24" t="str">
        <f t="shared" si="4"/>
        <v>Over Achived</v>
      </c>
    </row>
    <row r="12611" ht="22.5" customHeight="1">
      <c r="A12611" s="18">
        <v>45838.0</v>
      </c>
      <c r="B12611" s="19" t="str">
        <f t="shared" si="1"/>
        <v>Jun</v>
      </c>
      <c r="C12611" s="20" t="s">
        <v>7</v>
      </c>
      <c r="D12611" s="19" t="s">
        <v>126</v>
      </c>
      <c r="E12611" s="19" t="s">
        <v>38</v>
      </c>
      <c r="F12611" s="21">
        <v>4.0</v>
      </c>
      <c r="G12611" s="22">
        <v>133172.0</v>
      </c>
      <c r="H12611" s="15" t="str">
        <f t="shared" si="2"/>
        <v>Very High Range</v>
      </c>
      <c r="I12611" s="22">
        <v>115385.0</v>
      </c>
      <c r="J12611" s="23">
        <f t="shared" si="3"/>
        <v>1.154153486</v>
      </c>
      <c r="K12611" s="24" t="str">
        <f t="shared" si="4"/>
        <v>Over Achived</v>
      </c>
    </row>
    <row r="12612" ht="22.5" customHeight="1">
      <c r="A12612" s="18">
        <v>45838.0</v>
      </c>
      <c r="B12612" s="19" t="str">
        <f t="shared" si="1"/>
        <v>Jun</v>
      </c>
      <c r="C12612" s="20" t="s">
        <v>7</v>
      </c>
      <c r="D12612" s="19" t="s">
        <v>126</v>
      </c>
      <c r="E12612" s="19" t="s">
        <v>19</v>
      </c>
      <c r="F12612" s="21">
        <v>5.0</v>
      </c>
      <c r="G12612" s="22">
        <v>104307.0</v>
      </c>
      <c r="H12612" s="15" t="str">
        <f t="shared" si="2"/>
        <v>Very High Range</v>
      </c>
      <c r="I12612" s="22">
        <v>96165.0</v>
      </c>
      <c r="J12612" s="23">
        <f t="shared" si="3"/>
        <v>1.084666979</v>
      </c>
      <c r="K12612" s="24" t="str">
        <f t="shared" si="4"/>
        <v>Over Achived</v>
      </c>
    </row>
    <row r="12613" ht="22.5" customHeight="1">
      <c r="A12613" s="18">
        <v>45838.0</v>
      </c>
      <c r="B12613" s="19" t="str">
        <f t="shared" si="1"/>
        <v>Jun</v>
      </c>
      <c r="C12613" s="20" t="s">
        <v>7</v>
      </c>
      <c r="D12613" s="19" t="s">
        <v>118</v>
      </c>
      <c r="E12613" s="19" t="s">
        <v>19</v>
      </c>
      <c r="F12613" s="21">
        <v>5.0</v>
      </c>
      <c r="G12613" s="22">
        <v>111018.0</v>
      </c>
      <c r="H12613" s="15" t="str">
        <f t="shared" si="2"/>
        <v>Very High Range</v>
      </c>
      <c r="I12613" s="22">
        <v>104482.0</v>
      </c>
      <c r="J12613" s="23">
        <f t="shared" si="3"/>
        <v>1.06255623</v>
      </c>
      <c r="K12613" s="24" t="str">
        <f t="shared" si="4"/>
        <v>Over Achived</v>
      </c>
    </row>
    <row r="12614" ht="22.5" customHeight="1">
      <c r="A12614" s="18">
        <v>45838.0</v>
      </c>
      <c r="B12614" s="19" t="str">
        <f t="shared" si="1"/>
        <v>Jun</v>
      </c>
      <c r="C12614" s="20" t="s">
        <v>7</v>
      </c>
      <c r="D12614" s="19" t="s">
        <v>118</v>
      </c>
      <c r="E12614" s="19" t="s">
        <v>68</v>
      </c>
      <c r="F12614" s="21">
        <v>4.0</v>
      </c>
      <c r="G12614" s="22">
        <v>99987.0</v>
      </c>
      <c r="H12614" s="15" t="str">
        <f t="shared" si="2"/>
        <v>Very High Range</v>
      </c>
      <c r="I12614" s="22">
        <v>85757.0</v>
      </c>
      <c r="J12614" s="23">
        <f t="shared" si="3"/>
        <v>1.165933976</v>
      </c>
      <c r="K12614" s="24" t="str">
        <f t="shared" si="4"/>
        <v>Over Achived</v>
      </c>
    </row>
    <row r="12615" ht="22.5" customHeight="1">
      <c r="A12615" s="18">
        <v>45838.0</v>
      </c>
      <c r="B12615" s="19" t="str">
        <f t="shared" si="1"/>
        <v>Jun</v>
      </c>
      <c r="C12615" s="20" t="s">
        <v>7</v>
      </c>
      <c r="D12615" s="19" t="s">
        <v>118</v>
      </c>
      <c r="E12615" s="19" t="s">
        <v>34</v>
      </c>
      <c r="F12615" s="21">
        <v>6.0</v>
      </c>
      <c r="G12615" s="22">
        <v>160900.0</v>
      </c>
      <c r="H12615" s="15" t="str">
        <f t="shared" si="2"/>
        <v>Very High Range</v>
      </c>
      <c r="I12615" s="22">
        <v>127928.0</v>
      </c>
      <c r="J12615" s="23">
        <f t="shared" si="3"/>
        <v>1.257738728</v>
      </c>
      <c r="K12615" s="24" t="str">
        <f t="shared" si="4"/>
        <v>Over Achived</v>
      </c>
    </row>
    <row r="12616" ht="22.5" customHeight="1">
      <c r="A12616" s="18">
        <v>45838.0</v>
      </c>
      <c r="B12616" s="19" t="str">
        <f t="shared" si="1"/>
        <v>Jun</v>
      </c>
      <c r="C12616" s="20" t="s">
        <v>7</v>
      </c>
      <c r="D12616" s="19" t="s">
        <v>126</v>
      </c>
      <c r="E12616" s="19" t="s">
        <v>34</v>
      </c>
      <c r="F12616" s="21">
        <v>8.0</v>
      </c>
      <c r="G12616" s="22">
        <v>182269.0</v>
      </c>
      <c r="H12616" s="15" t="str">
        <f t="shared" si="2"/>
        <v>Very High Range</v>
      </c>
      <c r="I12616" s="22">
        <v>150479.0</v>
      </c>
      <c r="J12616" s="23">
        <f t="shared" si="3"/>
        <v>1.211258714</v>
      </c>
      <c r="K12616" s="24" t="str">
        <f t="shared" si="4"/>
        <v>Over Achived</v>
      </c>
    </row>
    <row r="12617" ht="22.5" customHeight="1">
      <c r="A12617" s="18">
        <v>45838.0</v>
      </c>
      <c r="B12617" s="19" t="str">
        <f t="shared" si="1"/>
        <v>Jun</v>
      </c>
      <c r="C12617" s="20" t="s">
        <v>7</v>
      </c>
      <c r="D12617" s="19" t="s">
        <v>118</v>
      </c>
      <c r="E12617" s="19" t="s">
        <v>34</v>
      </c>
      <c r="F12617" s="21">
        <v>8.0</v>
      </c>
      <c r="G12617" s="22">
        <v>210266.0</v>
      </c>
      <c r="H12617" s="15" t="str">
        <f t="shared" si="2"/>
        <v>Very High Range</v>
      </c>
      <c r="I12617" s="22">
        <v>195047.0</v>
      </c>
      <c r="J12617" s="23">
        <f t="shared" si="3"/>
        <v>1.078027347</v>
      </c>
      <c r="K12617" s="24" t="str">
        <f t="shared" si="4"/>
        <v>Over Achived</v>
      </c>
    </row>
    <row r="12618" ht="22.5" customHeight="1">
      <c r="A12618" s="18">
        <v>45838.0</v>
      </c>
      <c r="B12618" s="19" t="str">
        <f t="shared" si="1"/>
        <v>Jun</v>
      </c>
      <c r="C12618" s="20" t="s">
        <v>7</v>
      </c>
      <c r="D12618" s="19" t="s">
        <v>106</v>
      </c>
      <c r="E12618" s="19" t="s">
        <v>19</v>
      </c>
      <c r="F12618" s="21">
        <v>4.0</v>
      </c>
      <c r="G12618" s="22">
        <v>113325.0</v>
      </c>
      <c r="H12618" s="15" t="str">
        <f t="shared" si="2"/>
        <v>Very High Range</v>
      </c>
      <c r="I12618" s="22">
        <v>84860.0</v>
      </c>
      <c r="J12618" s="23">
        <f t="shared" si="3"/>
        <v>1.335434834</v>
      </c>
      <c r="K12618" s="24" t="str">
        <f t="shared" si="4"/>
        <v>Over Achived</v>
      </c>
    </row>
    <row r="12619" ht="22.5" customHeight="1">
      <c r="A12619" s="18">
        <v>45838.0</v>
      </c>
      <c r="B12619" s="19" t="str">
        <f t="shared" si="1"/>
        <v>Jun</v>
      </c>
      <c r="C12619" s="20" t="s">
        <v>7</v>
      </c>
      <c r="D12619" s="19" t="s">
        <v>106</v>
      </c>
      <c r="E12619" s="19" t="s">
        <v>23</v>
      </c>
      <c r="F12619" s="21">
        <v>5.0</v>
      </c>
      <c r="G12619" s="22">
        <v>106245.0</v>
      </c>
      <c r="H12619" s="15" t="str">
        <f t="shared" si="2"/>
        <v>Very High Range</v>
      </c>
      <c r="I12619" s="22">
        <v>91293.0</v>
      </c>
      <c r="J12619" s="23">
        <f t="shared" si="3"/>
        <v>1.163780356</v>
      </c>
      <c r="K12619" s="24" t="str">
        <f t="shared" si="4"/>
        <v>Over Achived</v>
      </c>
    </row>
    <row r="12620" ht="22.5" customHeight="1">
      <c r="A12620" s="18">
        <v>45838.0</v>
      </c>
      <c r="B12620" s="19" t="str">
        <f t="shared" si="1"/>
        <v>Jun</v>
      </c>
      <c r="C12620" s="20" t="s">
        <v>7</v>
      </c>
      <c r="D12620" s="19" t="s">
        <v>106</v>
      </c>
      <c r="E12620" s="19" t="s">
        <v>9</v>
      </c>
      <c r="F12620" s="21">
        <v>8.0</v>
      </c>
      <c r="G12620" s="22">
        <v>204497.0</v>
      </c>
      <c r="H12620" s="15" t="str">
        <f t="shared" si="2"/>
        <v>Very High Range</v>
      </c>
      <c r="I12620" s="22">
        <v>179704.0</v>
      </c>
      <c r="J12620" s="23">
        <f t="shared" si="3"/>
        <v>1.137965766</v>
      </c>
      <c r="K12620" s="24" t="str">
        <f t="shared" si="4"/>
        <v>Over Achived</v>
      </c>
    </row>
    <row r="12621" ht="22.5" customHeight="1">
      <c r="A12621" s="18">
        <v>45838.0</v>
      </c>
      <c r="B12621" s="19" t="str">
        <f t="shared" si="1"/>
        <v>Jun</v>
      </c>
      <c r="C12621" s="20" t="s">
        <v>7</v>
      </c>
      <c r="D12621" s="19" t="s">
        <v>8</v>
      </c>
      <c r="E12621" s="19" t="s">
        <v>9</v>
      </c>
      <c r="F12621" s="21">
        <v>7.0</v>
      </c>
      <c r="G12621" s="22">
        <v>196321.0</v>
      </c>
      <c r="H12621" s="15" t="str">
        <f t="shared" si="2"/>
        <v>Very High Range</v>
      </c>
      <c r="I12621" s="22">
        <v>165690.0</v>
      </c>
      <c r="J12621" s="23">
        <f t="shared" si="3"/>
        <v>1.184869334</v>
      </c>
      <c r="K12621" s="24" t="str">
        <f t="shared" si="4"/>
        <v>Over Achived</v>
      </c>
    </row>
    <row r="12622" ht="22.5" customHeight="1">
      <c r="A12622" s="18">
        <v>45838.0</v>
      </c>
      <c r="B12622" s="19" t="str">
        <f t="shared" si="1"/>
        <v>Jun</v>
      </c>
      <c r="C12622" s="20" t="s">
        <v>7</v>
      </c>
      <c r="D12622" s="19" t="s">
        <v>8</v>
      </c>
      <c r="E12622" s="19" t="s">
        <v>38</v>
      </c>
      <c r="F12622" s="21">
        <v>5.0</v>
      </c>
      <c r="G12622" s="22">
        <v>128502.0</v>
      </c>
      <c r="H12622" s="15" t="str">
        <f t="shared" si="2"/>
        <v>Very High Range</v>
      </c>
      <c r="I12622" s="22">
        <v>92671.0</v>
      </c>
      <c r="J12622" s="23">
        <f t="shared" si="3"/>
        <v>1.386647387</v>
      </c>
      <c r="K12622" s="24" t="str">
        <f t="shared" si="4"/>
        <v>Over Achived</v>
      </c>
    </row>
    <row r="12623" ht="22.5" customHeight="1">
      <c r="A12623" s="18">
        <v>45838.0</v>
      </c>
      <c r="B12623" s="19" t="str">
        <f t="shared" si="1"/>
        <v>Jun</v>
      </c>
      <c r="C12623" s="20" t="s">
        <v>57</v>
      </c>
      <c r="D12623" s="19" t="s">
        <v>85</v>
      </c>
      <c r="E12623" s="19" t="s">
        <v>38</v>
      </c>
      <c r="F12623" s="21">
        <v>2.0</v>
      </c>
      <c r="G12623" s="22">
        <v>57991.0</v>
      </c>
      <c r="H12623" s="15" t="str">
        <f t="shared" si="2"/>
        <v>Medium Range</v>
      </c>
      <c r="I12623" s="22">
        <v>71527.0</v>
      </c>
      <c r="J12623" s="23">
        <f t="shared" si="3"/>
        <v>0.8107567772</v>
      </c>
      <c r="K12623" s="24" t="str">
        <f t="shared" si="4"/>
        <v>Target Not Meet</v>
      </c>
    </row>
    <row r="12624" ht="22.5" customHeight="1">
      <c r="A12624" s="18">
        <v>45838.0</v>
      </c>
      <c r="B12624" s="19" t="str">
        <f t="shared" si="1"/>
        <v>Jun</v>
      </c>
      <c r="C12624" s="20" t="s">
        <v>7</v>
      </c>
      <c r="D12624" s="19" t="s">
        <v>118</v>
      </c>
      <c r="E12624" s="19" t="s">
        <v>19</v>
      </c>
      <c r="F12624" s="21">
        <v>5.0</v>
      </c>
      <c r="G12624" s="22">
        <v>120205.0</v>
      </c>
      <c r="H12624" s="15" t="str">
        <f t="shared" si="2"/>
        <v>Very High Range</v>
      </c>
      <c r="I12624" s="22">
        <v>107390.0</v>
      </c>
      <c r="J12624" s="23">
        <f t="shared" si="3"/>
        <v>1.119331409</v>
      </c>
      <c r="K12624" s="24" t="str">
        <f t="shared" si="4"/>
        <v>Over Achived</v>
      </c>
    </row>
    <row r="12625" ht="22.5" customHeight="1">
      <c r="A12625" s="18">
        <v>45838.0</v>
      </c>
      <c r="B12625" s="19" t="str">
        <f t="shared" si="1"/>
        <v>Jun</v>
      </c>
      <c r="C12625" s="20" t="s">
        <v>7</v>
      </c>
      <c r="D12625" s="19" t="s">
        <v>131</v>
      </c>
      <c r="E12625" s="19" t="s">
        <v>68</v>
      </c>
      <c r="F12625" s="21">
        <v>4.0</v>
      </c>
      <c r="G12625" s="22">
        <v>91139.0</v>
      </c>
      <c r="H12625" s="15" t="str">
        <f t="shared" si="2"/>
        <v>Very High Range</v>
      </c>
      <c r="I12625" s="22">
        <v>75851.0</v>
      </c>
      <c r="J12625" s="23">
        <f t="shared" si="3"/>
        <v>1.201553045</v>
      </c>
      <c r="K12625" s="24" t="str">
        <f t="shared" si="4"/>
        <v>Over Achived</v>
      </c>
    </row>
    <row r="12626" ht="22.5" customHeight="1">
      <c r="A12626" s="18">
        <v>45838.0</v>
      </c>
      <c r="B12626" s="19" t="str">
        <f t="shared" si="1"/>
        <v>Jun</v>
      </c>
      <c r="C12626" s="20" t="s">
        <v>7</v>
      </c>
      <c r="D12626" s="19" t="s">
        <v>131</v>
      </c>
      <c r="E12626" s="19" t="s">
        <v>19</v>
      </c>
      <c r="F12626" s="21">
        <v>5.0</v>
      </c>
      <c r="G12626" s="22">
        <v>98206.0</v>
      </c>
      <c r="H12626" s="15" t="str">
        <f t="shared" si="2"/>
        <v>Very High Range</v>
      </c>
      <c r="I12626" s="22">
        <v>73809.0</v>
      </c>
      <c r="J12626" s="23">
        <f t="shared" si="3"/>
        <v>1.330542346</v>
      </c>
      <c r="K12626" s="24" t="str">
        <f t="shared" si="4"/>
        <v>Over Achived</v>
      </c>
    </row>
    <row r="12627" ht="22.5" customHeight="1">
      <c r="A12627" s="18">
        <v>45838.0</v>
      </c>
      <c r="B12627" s="19" t="str">
        <f t="shared" si="1"/>
        <v>Jun</v>
      </c>
      <c r="C12627" s="20" t="s">
        <v>92</v>
      </c>
      <c r="D12627" s="19" t="s">
        <v>158</v>
      </c>
      <c r="E12627" s="19" t="s">
        <v>38</v>
      </c>
      <c r="F12627" s="21">
        <v>3.0</v>
      </c>
      <c r="G12627" s="22">
        <v>116791.0</v>
      </c>
      <c r="H12627" s="15" t="str">
        <f t="shared" si="2"/>
        <v>Very High Range</v>
      </c>
      <c r="I12627" s="22">
        <v>91454.0</v>
      </c>
      <c r="J12627" s="23">
        <f t="shared" si="3"/>
        <v>1.277046384</v>
      </c>
      <c r="K12627" s="24" t="str">
        <f t="shared" si="4"/>
        <v>Over Achived</v>
      </c>
    </row>
    <row r="12628" ht="22.5" customHeight="1">
      <c r="A12628" s="18">
        <v>45838.0</v>
      </c>
      <c r="B12628" s="19" t="str">
        <f t="shared" si="1"/>
        <v>Jun</v>
      </c>
      <c r="C12628" s="20" t="s">
        <v>13</v>
      </c>
      <c r="D12628" s="19" t="s">
        <v>14</v>
      </c>
      <c r="E12628" s="19" t="s">
        <v>23</v>
      </c>
      <c r="F12628" s="21">
        <v>2.0</v>
      </c>
      <c r="G12628" s="22">
        <v>56928.0</v>
      </c>
      <c r="H12628" s="15" t="str">
        <f t="shared" si="2"/>
        <v>Medium Range</v>
      </c>
      <c r="I12628" s="22">
        <v>43360.0</v>
      </c>
      <c r="J12628" s="23">
        <f t="shared" si="3"/>
        <v>1.312915129</v>
      </c>
      <c r="K12628" s="24" t="str">
        <f t="shared" si="4"/>
        <v>Over Achived</v>
      </c>
    </row>
    <row r="12629" ht="22.5" customHeight="1">
      <c r="A12629" s="18">
        <v>45838.0</v>
      </c>
      <c r="B12629" s="19" t="str">
        <f t="shared" si="1"/>
        <v>Jun</v>
      </c>
      <c r="C12629" s="20" t="s">
        <v>92</v>
      </c>
      <c r="D12629" s="19" t="s">
        <v>93</v>
      </c>
      <c r="E12629" s="19" t="s">
        <v>68</v>
      </c>
      <c r="F12629" s="21">
        <v>3.0</v>
      </c>
      <c r="G12629" s="22">
        <v>74457.0</v>
      </c>
      <c r="H12629" s="15" t="str">
        <f t="shared" si="2"/>
        <v>High Range</v>
      </c>
      <c r="I12629" s="22">
        <v>83585.0</v>
      </c>
      <c r="J12629" s="23">
        <f t="shared" si="3"/>
        <v>0.8907938027</v>
      </c>
      <c r="K12629" s="24" t="str">
        <f t="shared" si="4"/>
        <v>Target Not Meet</v>
      </c>
    </row>
    <row r="12630" ht="22.5" customHeight="1">
      <c r="A12630" s="18">
        <v>45838.0</v>
      </c>
      <c r="B12630" s="19" t="str">
        <f t="shared" si="1"/>
        <v>Jun</v>
      </c>
      <c r="C12630" s="20" t="s">
        <v>92</v>
      </c>
      <c r="D12630" s="19" t="s">
        <v>93</v>
      </c>
      <c r="E12630" s="19" t="s">
        <v>23</v>
      </c>
      <c r="F12630" s="21">
        <v>3.0</v>
      </c>
      <c r="G12630" s="22">
        <v>83925.0</v>
      </c>
      <c r="H12630" s="15" t="str">
        <f t="shared" si="2"/>
        <v>High Range</v>
      </c>
      <c r="I12630" s="22">
        <v>108973.0</v>
      </c>
      <c r="J12630" s="23">
        <f t="shared" si="3"/>
        <v>0.7701448983</v>
      </c>
      <c r="K12630" s="24" t="str">
        <f t="shared" si="4"/>
        <v>Target Not Meet</v>
      </c>
    </row>
    <row r="12631" ht="22.5" customHeight="1">
      <c r="A12631" s="18">
        <v>45838.0</v>
      </c>
      <c r="B12631" s="19" t="str">
        <f t="shared" si="1"/>
        <v>Jun</v>
      </c>
      <c r="C12631" s="20" t="s">
        <v>92</v>
      </c>
      <c r="D12631" s="19" t="s">
        <v>93</v>
      </c>
      <c r="E12631" s="19" t="s">
        <v>34</v>
      </c>
      <c r="F12631" s="21">
        <v>5.0</v>
      </c>
      <c r="G12631" s="22">
        <v>153878.0</v>
      </c>
      <c r="H12631" s="15" t="str">
        <f t="shared" si="2"/>
        <v>Very High Range</v>
      </c>
      <c r="I12631" s="22">
        <v>196732.0</v>
      </c>
      <c r="J12631" s="23">
        <f t="shared" si="3"/>
        <v>0.7821706687</v>
      </c>
      <c r="K12631" s="24" t="str">
        <f t="shared" si="4"/>
        <v>Target Not Meet</v>
      </c>
    </row>
    <row r="12632" ht="22.5" customHeight="1">
      <c r="A12632" s="18">
        <v>45838.0</v>
      </c>
      <c r="B12632" s="19" t="str">
        <f t="shared" si="1"/>
        <v>Jun</v>
      </c>
      <c r="C12632" s="20" t="s">
        <v>92</v>
      </c>
      <c r="D12632" s="19" t="s">
        <v>98</v>
      </c>
      <c r="E12632" s="19" t="s">
        <v>26</v>
      </c>
      <c r="F12632" s="21">
        <v>5.0</v>
      </c>
      <c r="G12632" s="22">
        <v>123657.0</v>
      </c>
      <c r="H12632" s="15" t="str">
        <f t="shared" si="2"/>
        <v>Very High Range</v>
      </c>
      <c r="I12632" s="22">
        <v>133690.0</v>
      </c>
      <c r="J12632" s="23">
        <f t="shared" si="3"/>
        <v>0.9249532501</v>
      </c>
      <c r="K12632" s="24" t="str">
        <f t="shared" si="4"/>
        <v>Target Not Meet</v>
      </c>
    </row>
    <row r="12633" ht="22.5" customHeight="1">
      <c r="A12633" s="18">
        <v>45838.0</v>
      </c>
      <c r="B12633" s="19" t="str">
        <f t="shared" si="1"/>
        <v>Jun</v>
      </c>
      <c r="C12633" s="20" t="s">
        <v>92</v>
      </c>
      <c r="D12633" s="19" t="s">
        <v>98</v>
      </c>
      <c r="E12633" s="19" t="s">
        <v>19</v>
      </c>
      <c r="F12633" s="21">
        <v>3.0</v>
      </c>
      <c r="G12633" s="22">
        <v>82936.0</v>
      </c>
      <c r="H12633" s="15" t="str">
        <f t="shared" si="2"/>
        <v>High Range</v>
      </c>
      <c r="I12633" s="22">
        <v>106374.0</v>
      </c>
      <c r="J12633" s="23">
        <f t="shared" si="3"/>
        <v>0.7796642037</v>
      </c>
      <c r="K12633" s="24" t="str">
        <f t="shared" si="4"/>
        <v>Target Not Meet</v>
      </c>
    </row>
    <row r="12634" ht="22.5" customHeight="1">
      <c r="A12634" s="18">
        <v>45838.0</v>
      </c>
      <c r="B12634" s="19" t="str">
        <f t="shared" si="1"/>
        <v>Jun</v>
      </c>
      <c r="C12634" s="20" t="s">
        <v>92</v>
      </c>
      <c r="D12634" s="19" t="s">
        <v>98</v>
      </c>
      <c r="E12634" s="19" t="s">
        <v>9</v>
      </c>
      <c r="F12634" s="21">
        <v>6.0</v>
      </c>
      <c r="G12634" s="22">
        <v>135062.0</v>
      </c>
      <c r="H12634" s="15" t="str">
        <f t="shared" si="2"/>
        <v>Very High Range</v>
      </c>
      <c r="I12634" s="22">
        <v>163703.0</v>
      </c>
      <c r="J12634" s="23">
        <f t="shared" si="3"/>
        <v>0.8250429131</v>
      </c>
      <c r="K12634" s="24" t="str">
        <f t="shared" si="4"/>
        <v>Target Not Meet</v>
      </c>
    </row>
    <row r="12635" ht="22.5" customHeight="1">
      <c r="A12635" s="18">
        <v>45838.0</v>
      </c>
      <c r="B12635" s="19" t="str">
        <f t="shared" si="1"/>
        <v>Jun</v>
      </c>
      <c r="C12635" s="20" t="s">
        <v>92</v>
      </c>
      <c r="D12635" s="19" t="s">
        <v>98</v>
      </c>
      <c r="E12635" s="19" t="s">
        <v>9</v>
      </c>
      <c r="F12635" s="21">
        <v>5.0</v>
      </c>
      <c r="G12635" s="22">
        <v>161760.0</v>
      </c>
      <c r="H12635" s="15" t="str">
        <f t="shared" si="2"/>
        <v>Very High Range</v>
      </c>
      <c r="I12635" s="22">
        <v>188150.0</v>
      </c>
      <c r="J12635" s="23">
        <f t="shared" si="3"/>
        <v>0.8597395695</v>
      </c>
      <c r="K12635" s="24" t="str">
        <f t="shared" si="4"/>
        <v>Target Not Meet</v>
      </c>
    </row>
    <row r="12636" ht="22.5" customHeight="1">
      <c r="A12636" s="18">
        <v>45838.0</v>
      </c>
      <c r="B12636" s="19" t="str">
        <f t="shared" si="1"/>
        <v>Jun</v>
      </c>
      <c r="C12636" s="20" t="s">
        <v>92</v>
      </c>
      <c r="D12636" s="19" t="s">
        <v>144</v>
      </c>
      <c r="E12636" s="19" t="s">
        <v>68</v>
      </c>
      <c r="F12636" s="21">
        <v>3.0</v>
      </c>
      <c r="G12636" s="22">
        <v>78934.0</v>
      </c>
      <c r="H12636" s="15" t="str">
        <f t="shared" si="2"/>
        <v>High Range</v>
      </c>
      <c r="I12636" s="22">
        <v>55355.0</v>
      </c>
      <c r="J12636" s="23">
        <f t="shared" si="3"/>
        <v>1.425959715</v>
      </c>
      <c r="K12636" s="24" t="str">
        <f t="shared" si="4"/>
        <v>Over Achived</v>
      </c>
    </row>
    <row r="12637" ht="22.5" customHeight="1">
      <c r="A12637" s="18">
        <v>45838.0</v>
      </c>
      <c r="B12637" s="19" t="str">
        <f t="shared" si="1"/>
        <v>Jun</v>
      </c>
      <c r="C12637" s="20" t="s">
        <v>92</v>
      </c>
      <c r="D12637" s="19" t="s">
        <v>144</v>
      </c>
      <c r="E12637" s="19" t="s">
        <v>23</v>
      </c>
      <c r="F12637" s="21">
        <v>3.0</v>
      </c>
      <c r="G12637" s="22">
        <v>78646.0</v>
      </c>
      <c r="H12637" s="15" t="str">
        <f t="shared" si="2"/>
        <v>High Range</v>
      </c>
      <c r="I12637" s="22">
        <v>57391.0</v>
      </c>
      <c r="J12637" s="23">
        <f t="shared" si="3"/>
        <v>1.370354237</v>
      </c>
      <c r="K12637" s="24" t="str">
        <f t="shared" si="4"/>
        <v>Over Achived</v>
      </c>
    </row>
    <row r="12638" ht="22.5" customHeight="1">
      <c r="A12638" s="18">
        <v>45838.0</v>
      </c>
      <c r="B12638" s="19" t="str">
        <f t="shared" si="1"/>
        <v>Jun</v>
      </c>
      <c r="C12638" s="20" t="s">
        <v>92</v>
      </c>
      <c r="D12638" s="25" t="s">
        <v>149</v>
      </c>
      <c r="E12638" s="19" t="s">
        <v>26</v>
      </c>
      <c r="F12638" s="21">
        <v>4.0</v>
      </c>
      <c r="G12638" s="22">
        <v>114090.0</v>
      </c>
      <c r="H12638" s="15" t="str">
        <f t="shared" si="2"/>
        <v>Very High Range</v>
      </c>
      <c r="I12638" s="22">
        <v>107805.0</v>
      </c>
      <c r="J12638" s="23">
        <f t="shared" si="3"/>
        <v>1.058299708</v>
      </c>
      <c r="K12638" s="24" t="str">
        <f t="shared" si="4"/>
        <v>Over Achived</v>
      </c>
    </row>
    <row r="12639" ht="22.5" customHeight="1">
      <c r="A12639" s="18">
        <v>45838.0</v>
      </c>
      <c r="B12639" s="19" t="str">
        <f t="shared" si="1"/>
        <v>Jun</v>
      </c>
      <c r="C12639" s="20" t="s">
        <v>92</v>
      </c>
      <c r="D12639" s="25" t="s">
        <v>149</v>
      </c>
      <c r="E12639" s="19" t="s">
        <v>68</v>
      </c>
      <c r="F12639" s="21">
        <v>3.0</v>
      </c>
      <c r="G12639" s="22">
        <v>70947.0</v>
      </c>
      <c r="H12639" s="15" t="str">
        <f t="shared" si="2"/>
        <v>High Range</v>
      </c>
      <c r="I12639" s="22">
        <v>63692.0</v>
      </c>
      <c r="J12639" s="23">
        <f t="shared" si="3"/>
        <v>1.113907555</v>
      </c>
      <c r="K12639" s="24" t="str">
        <f t="shared" si="4"/>
        <v>Over Achived</v>
      </c>
    </row>
    <row r="12640" ht="22.5" customHeight="1">
      <c r="A12640" s="18">
        <v>45838.0</v>
      </c>
      <c r="B12640" s="19" t="str">
        <f t="shared" si="1"/>
        <v>Jun</v>
      </c>
      <c r="C12640" s="20" t="s">
        <v>92</v>
      </c>
      <c r="D12640" s="25" t="s">
        <v>149</v>
      </c>
      <c r="E12640" s="19" t="s">
        <v>68</v>
      </c>
      <c r="F12640" s="21">
        <v>2.0</v>
      </c>
      <c r="G12640" s="22">
        <v>59627.0</v>
      </c>
      <c r="H12640" s="15" t="str">
        <f t="shared" si="2"/>
        <v>Medium Range</v>
      </c>
      <c r="I12640" s="22">
        <v>48520.0</v>
      </c>
      <c r="J12640" s="23">
        <f t="shared" si="3"/>
        <v>1.228915911</v>
      </c>
      <c r="K12640" s="24" t="str">
        <f t="shared" si="4"/>
        <v>Over Achived</v>
      </c>
    </row>
    <row r="12641" ht="22.5" customHeight="1">
      <c r="A12641" s="18">
        <v>45838.0</v>
      </c>
      <c r="B12641" s="19" t="str">
        <f t="shared" si="1"/>
        <v>Jun</v>
      </c>
      <c r="C12641" s="20" t="s">
        <v>92</v>
      </c>
      <c r="D12641" s="19" t="s">
        <v>158</v>
      </c>
      <c r="E12641" s="19" t="s">
        <v>9</v>
      </c>
      <c r="F12641" s="21">
        <v>6.0</v>
      </c>
      <c r="G12641" s="22">
        <v>142416.0</v>
      </c>
      <c r="H12641" s="15" t="str">
        <f t="shared" si="2"/>
        <v>Very High Range</v>
      </c>
      <c r="I12641" s="22">
        <v>106583.0</v>
      </c>
      <c r="J12641" s="23">
        <f t="shared" si="3"/>
        <v>1.33619808</v>
      </c>
      <c r="K12641" s="24" t="str">
        <f t="shared" si="4"/>
        <v>Over Achived</v>
      </c>
    </row>
    <row r="12642" ht="22.5" customHeight="1">
      <c r="A12642" s="18">
        <v>45838.0</v>
      </c>
      <c r="B12642" s="19" t="str">
        <f t="shared" si="1"/>
        <v>Jun</v>
      </c>
      <c r="C12642" s="20" t="s">
        <v>92</v>
      </c>
      <c r="D12642" s="19" t="s">
        <v>158</v>
      </c>
      <c r="E12642" s="19" t="s">
        <v>63</v>
      </c>
      <c r="F12642" s="21">
        <v>5.0</v>
      </c>
      <c r="G12642" s="22">
        <v>171504.0</v>
      </c>
      <c r="H12642" s="15" t="str">
        <f t="shared" si="2"/>
        <v>Very High Range</v>
      </c>
      <c r="I12642" s="22">
        <v>155824.0</v>
      </c>
      <c r="J12642" s="23">
        <f t="shared" si="3"/>
        <v>1.100626348</v>
      </c>
      <c r="K12642" s="24" t="str">
        <f t="shared" si="4"/>
        <v>Over Achived</v>
      </c>
    </row>
    <row r="12643" ht="22.5" customHeight="1">
      <c r="A12643" s="18">
        <v>45838.0</v>
      </c>
      <c r="B12643" s="19" t="str">
        <f t="shared" si="1"/>
        <v>Jun</v>
      </c>
      <c r="C12643" s="20" t="s">
        <v>13</v>
      </c>
      <c r="D12643" s="19" t="s">
        <v>14</v>
      </c>
      <c r="E12643" s="19" t="s">
        <v>23</v>
      </c>
      <c r="F12643" s="21">
        <v>2.0</v>
      </c>
      <c r="G12643" s="22">
        <v>55935.0</v>
      </c>
      <c r="H12643" s="15" t="str">
        <f t="shared" si="2"/>
        <v>Medium Range</v>
      </c>
      <c r="I12643" s="22">
        <v>47909.0</v>
      </c>
      <c r="J12643" s="23">
        <f t="shared" si="3"/>
        <v>1.167525935</v>
      </c>
      <c r="K12643" s="24" t="str">
        <f t="shared" si="4"/>
        <v>Over Achived</v>
      </c>
    </row>
    <row r="12644" ht="22.5" customHeight="1">
      <c r="A12644" s="18">
        <v>45838.0</v>
      </c>
      <c r="B12644" s="19" t="str">
        <f t="shared" si="1"/>
        <v>Jun</v>
      </c>
      <c r="C12644" s="20" t="s">
        <v>57</v>
      </c>
      <c r="D12644" s="19" t="s">
        <v>85</v>
      </c>
      <c r="E12644" s="19" t="s">
        <v>63</v>
      </c>
      <c r="F12644" s="21">
        <v>1.0</v>
      </c>
      <c r="G12644" s="22">
        <v>36124.0</v>
      </c>
      <c r="H12644" s="15" t="str">
        <f t="shared" si="2"/>
        <v>Base Range</v>
      </c>
      <c r="I12644" s="22">
        <v>41464.0</v>
      </c>
      <c r="J12644" s="23">
        <f t="shared" si="3"/>
        <v>0.8712135829</v>
      </c>
      <c r="K12644" s="24" t="str">
        <f t="shared" si="4"/>
        <v>Target Not Meet</v>
      </c>
    </row>
  </sheetData>
  <conditionalFormatting sqref="C2:C12644">
    <cfRule type="containsText" dxfId="5" priority="1" operator="containsText" text="South">
      <formula>NOT(ISERROR(SEARCH(("South"),(C2))))</formula>
    </cfRule>
  </conditionalFormatting>
  <conditionalFormatting sqref="C2:C12644">
    <cfRule type="containsText" dxfId="6" priority="2" operator="containsText" text="North">
      <formula>NOT(ISERROR(SEARCH(("North"),(C2))))</formula>
    </cfRule>
  </conditionalFormatting>
  <conditionalFormatting sqref="C2:C12644">
    <cfRule type="containsText" dxfId="7" priority="3" operator="containsText" text="West">
      <formula>NOT(ISERROR(SEARCH(("West"),(C2))))</formula>
    </cfRule>
  </conditionalFormatting>
  <conditionalFormatting sqref="C2:C12644">
    <cfRule type="containsText" dxfId="8" priority="4" operator="containsText" text="East">
      <formula>NOT(ISERROR(SEARCH(("East"),(C2))))</formula>
    </cfRule>
  </conditionalFormatting>
  <dataValidations>
    <dataValidation type="list" allowBlank="1" sqref="H2:H12644">
      <formula1>"Very High Range,High Range,Base Range,Medium Range"</formula1>
    </dataValidation>
    <dataValidation type="custom" allowBlank="1" showDropDown="1" sqref="G2:G12644 I2:J12644">
      <formula1>AND(ISNUMBER(G2),(NOT(OR(NOT(ISERROR(DATEVALUE(G2))), AND(ISNUMBER(G2), LEFT(CELL("format", G2))="D")))))</formula1>
    </dataValidation>
    <dataValidation type="list" allowBlank="1" sqref="K2:K12644">
      <formula1>"Over Achived,Target Not Meet"</formula1>
    </dataValidation>
    <dataValidation allowBlank="1" showDropDown="1" sqref="B2:E1264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2.13"/>
    <col customWidth="1" min="3" max="3" width="5.0"/>
    <col customWidth="1" min="4" max="4" width="16.63"/>
    <col customWidth="1" min="5" max="5" width="17.88"/>
    <col customWidth="1" min="6" max="6" width="4.63"/>
    <col customWidth="1" min="7" max="7" width="17.0"/>
    <col customWidth="1" min="8" max="8" width="17.13"/>
    <col customWidth="1" min="9" max="9" width="17.75"/>
    <col customWidth="1" min="10" max="10" width="4.88"/>
    <col customWidth="1" min="11" max="11" width="15.88"/>
    <col customWidth="1" min="12" max="12" width="18.38"/>
    <col customWidth="1" min="13" max="13" width="5.13"/>
    <col customWidth="1" min="14" max="14" width="2.0"/>
    <col customWidth="1" min="15" max="15" width="44.5"/>
    <col customWidth="1" min="17" max="17" width="11.13"/>
    <col customWidth="1" min="18" max="18" width="11.38"/>
    <col customWidth="1" min="19" max="19" width="15.0"/>
  </cols>
  <sheetData>
    <row r="1" ht="23.2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ht="23.2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</row>
    <row r="3" ht="23.2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</row>
    <row r="4" ht="12.0" customHeight="1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>
      <c r="A5" s="27"/>
      <c r="B5" s="28"/>
      <c r="C5" s="29"/>
      <c r="D5" s="30"/>
      <c r="E5" s="30"/>
      <c r="F5" s="30"/>
      <c r="G5" s="30"/>
      <c r="H5" s="30"/>
      <c r="I5" s="30"/>
      <c r="J5" s="30"/>
      <c r="K5" s="30"/>
      <c r="L5" s="30"/>
      <c r="M5" s="31"/>
      <c r="N5" s="2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</row>
    <row r="6">
      <c r="A6" s="27"/>
      <c r="B6" s="28"/>
      <c r="C6" s="32"/>
      <c r="D6" s="27"/>
      <c r="E6" s="27"/>
      <c r="F6" s="27"/>
      <c r="G6" s="27"/>
      <c r="H6" s="27"/>
      <c r="I6" s="27"/>
      <c r="J6" s="27"/>
      <c r="K6" s="27"/>
      <c r="L6" s="27"/>
      <c r="M6" s="33"/>
      <c r="N6" s="28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</row>
    <row r="7">
      <c r="A7" s="27"/>
      <c r="B7" s="28"/>
      <c r="C7" s="32"/>
      <c r="D7" s="27"/>
      <c r="E7" s="34" t="s">
        <v>22660</v>
      </c>
      <c r="F7" s="35"/>
      <c r="G7" s="35"/>
      <c r="H7" s="35"/>
      <c r="I7" s="35"/>
      <c r="J7" s="35"/>
      <c r="K7" s="36"/>
      <c r="L7" s="27"/>
      <c r="M7" s="33"/>
      <c r="N7" s="28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</row>
    <row r="8">
      <c r="A8" s="27"/>
      <c r="B8" s="28"/>
      <c r="C8" s="32"/>
      <c r="D8" s="27"/>
      <c r="E8" s="37"/>
      <c r="K8" s="38"/>
      <c r="L8" s="27"/>
      <c r="M8" s="33"/>
      <c r="N8" s="28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</row>
    <row r="9">
      <c r="A9" s="27"/>
      <c r="B9" s="28"/>
      <c r="C9" s="32"/>
      <c r="D9" s="27"/>
      <c r="E9" s="39"/>
      <c r="F9" s="40"/>
      <c r="G9" s="40"/>
      <c r="H9" s="40"/>
      <c r="I9" s="40"/>
      <c r="J9" s="40"/>
      <c r="K9" s="41"/>
      <c r="L9" s="27"/>
      <c r="M9" s="33"/>
      <c r="N9" s="28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</row>
    <row r="10">
      <c r="A10" s="27"/>
      <c r="B10" s="28"/>
      <c r="C10" s="32"/>
      <c r="D10" s="27"/>
      <c r="E10" s="27"/>
      <c r="F10" s="27"/>
      <c r="G10" s="27"/>
      <c r="H10" s="27"/>
      <c r="I10" s="27"/>
      <c r="J10" s="27"/>
      <c r="K10" s="27"/>
      <c r="L10" s="27"/>
      <c r="M10" s="33"/>
      <c r="N10" s="28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</row>
    <row r="11">
      <c r="A11" s="27"/>
      <c r="B11" s="28"/>
      <c r="C11" s="32"/>
      <c r="D11" s="42" t="s">
        <v>22661</v>
      </c>
      <c r="E11" s="43"/>
      <c r="F11" s="27"/>
      <c r="G11" s="42" t="s">
        <v>22662</v>
      </c>
      <c r="H11" s="43"/>
      <c r="I11" s="43"/>
      <c r="J11" s="27"/>
      <c r="K11" s="42" t="s">
        <v>22663</v>
      </c>
      <c r="L11" s="43"/>
      <c r="M11" s="33"/>
      <c r="N11" s="28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</row>
    <row r="12">
      <c r="A12" s="27"/>
      <c r="B12" s="28"/>
      <c r="C12" s="32"/>
      <c r="F12" s="27"/>
      <c r="J12" s="27"/>
      <c r="M12" s="33"/>
      <c r="N12" s="28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  <row r="13">
      <c r="A13" s="27"/>
      <c r="B13" s="28"/>
      <c r="C13" s="32"/>
      <c r="F13" s="27"/>
      <c r="J13" s="27"/>
      <c r="M13" s="33"/>
      <c r="N13" s="28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>
      <c r="A14" s="27"/>
      <c r="B14" s="28"/>
      <c r="C14" s="32"/>
      <c r="F14" s="27"/>
      <c r="J14" s="27"/>
      <c r="M14" s="33"/>
      <c r="N14" s="28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>
      <c r="A15" s="27"/>
      <c r="B15" s="28"/>
      <c r="C15" s="32"/>
      <c r="F15" s="27"/>
      <c r="J15" s="27"/>
      <c r="M15" s="33"/>
      <c r="N15" s="28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>
      <c r="A16" s="27"/>
      <c r="B16" s="28"/>
      <c r="C16" s="32"/>
      <c r="F16" s="27"/>
      <c r="J16" s="27"/>
      <c r="M16" s="33"/>
      <c r="N16" s="28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>
      <c r="A17" s="27"/>
      <c r="B17" s="28"/>
      <c r="C17" s="32"/>
      <c r="F17" s="27"/>
      <c r="J17" s="27"/>
      <c r="M17" s="33"/>
      <c r="N17" s="28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>
      <c r="A18" s="27"/>
      <c r="B18" s="28"/>
      <c r="C18" s="32"/>
      <c r="D18" s="27"/>
      <c r="E18" s="27"/>
      <c r="F18" s="27"/>
      <c r="J18" s="27"/>
      <c r="M18" s="33"/>
      <c r="N18" s="28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</row>
    <row r="19">
      <c r="A19" s="27"/>
      <c r="B19" s="28"/>
      <c r="C19" s="32"/>
      <c r="D19" s="27"/>
      <c r="E19" s="27"/>
      <c r="F19" s="27"/>
      <c r="J19" s="27"/>
      <c r="M19" s="33"/>
      <c r="N19" s="28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</row>
    <row r="20">
      <c r="A20" s="27"/>
      <c r="B20" s="28"/>
      <c r="C20" s="32"/>
      <c r="D20" s="42" t="s">
        <v>22668</v>
      </c>
      <c r="E20" s="43"/>
      <c r="F20" s="27"/>
      <c r="J20" s="27"/>
      <c r="M20" s="33"/>
      <c r="N20" s="28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</row>
    <row r="21">
      <c r="A21" s="27"/>
      <c r="B21" s="28"/>
      <c r="C21" s="32"/>
      <c r="F21" s="27"/>
      <c r="J21" s="27"/>
      <c r="M21" s="33"/>
      <c r="N21" s="28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</row>
    <row r="22">
      <c r="A22" s="27"/>
      <c r="B22" s="28"/>
      <c r="C22" s="32"/>
      <c r="F22" s="27"/>
      <c r="J22" s="27"/>
      <c r="M22" s="33"/>
      <c r="N22" s="28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</row>
    <row r="23">
      <c r="A23" s="27"/>
      <c r="B23" s="28"/>
      <c r="C23" s="32"/>
      <c r="F23" s="27"/>
      <c r="J23" s="27"/>
      <c r="M23" s="33"/>
      <c r="N23" s="28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</row>
    <row r="24">
      <c r="A24" s="27"/>
      <c r="B24" s="28"/>
      <c r="C24" s="32"/>
      <c r="F24" s="27"/>
      <c r="J24" s="27"/>
      <c r="M24" s="33"/>
      <c r="N24" s="2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>
      <c r="A25" s="27"/>
      <c r="B25" s="28"/>
      <c r="C25" s="32"/>
      <c r="F25" s="27"/>
      <c r="J25" s="27"/>
      <c r="M25" s="33"/>
      <c r="N25" s="28"/>
      <c r="O25" s="27"/>
      <c r="P25" s="55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>
      <c r="A26" s="27"/>
      <c r="B26" s="28"/>
      <c r="C26" s="32"/>
      <c r="F26" s="27"/>
      <c r="J26" s="27"/>
      <c r="M26" s="33"/>
      <c r="N26" s="28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>
      <c r="A27" s="27"/>
      <c r="B27" s="28"/>
      <c r="C27" s="32"/>
      <c r="F27" s="27"/>
      <c r="J27" s="27"/>
      <c r="M27" s="33"/>
      <c r="N27" s="28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>
      <c r="A28" s="27"/>
      <c r="B28" s="28"/>
      <c r="C28" s="32"/>
      <c r="F28" s="27"/>
      <c r="J28" s="27"/>
      <c r="M28" s="33"/>
      <c r="N28" s="28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  <row r="29">
      <c r="A29" s="27"/>
      <c r="B29" s="28"/>
      <c r="C29" s="32"/>
      <c r="F29" s="27"/>
      <c r="J29" s="27"/>
      <c r="M29" s="33"/>
      <c r="N29" s="28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</row>
    <row r="30">
      <c r="A30" s="27"/>
      <c r="B30" s="28"/>
      <c r="C30" s="32"/>
      <c r="F30" s="27"/>
      <c r="J30" s="27"/>
      <c r="M30" s="33"/>
      <c r="N30" s="28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</row>
    <row r="31">
      <c r="A31" s="27"/>
      <c r="B31" s="28"/>
      <c r="C31" s="32"/>
      <c r="D31" s="27"/>
      <c r="E31" s="27"/>
      <c r="F31" s="27"/>
      <c r="J31" s="27"/>
      <c r="M31" s="33"/>
      <c r="N31" s="28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</row>
    <row r="32">
      <c r="A32" s="27"/>
      <c r="B32" s="28"/>
      <c r="C32" s="32"/>
      <c r="D32" s="58" t="s">
        <v>22669</v>
      </c>
      <c r="E32" s="59"/>
      <c r="F32" s="27"/>
      <c r="J32" s="27"/>
      <c r="M32" s="33"/>
      <c r="N32" s="28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</row>
    <row r="33">
      <c r="A33" s="27"/>
      <c r="B33" s="28"/>
      <c r="C33" s="32"/>
      <c r="F33" s="27"/>
      <c r="J33" s="27"/>
      <c r="M33" s="33"/>
      <c r="N33" s="28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</row>
    <row r="34">
      <c r="A34" s="27"/>
      <c r="B34" s="28"/>
      <c r="C34" s="32"/>
      <c r="F34" s="27"/>
      <c r="G34" s="27"/>
      <c r="H34" s="27"/>
      <c r="I34" s="27"/>
      <c r="J34" s="27"/>
      <c r="K34" s="27"/>
      <c r="L34" s="27"/>
      <c r="M34" s="33"/>
      <c r="N34" s="28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</row>
    <row r="35">
      <c r="A35" s="27"/>
      <c r="B35" s="28"/>
      <c r="C35" s="32"/>
      <c r="F35" s="27"/>
      <c r="G35" s="58" t="s">
        <v>22673</v>
      </c>
      <c r="H35" s="59"/>
      <c r="I35" s="27"/>
      <c r="J35" s="27"/>
      <c r="K35" s="27"/>
      <c r="L35" s="27"/>
      <c r="M35" s="33"/>
      <c r="N35" s="2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</row>
    <row r="36">
      <c r="A36" s="27"/>
      <c r="B36" s="28"/>
      <c r="C36" s="32"/>
      <c r="F36" s="27"/>
      <c r="I36" s="27"/>
      <c r="J36" s="27"/>
      <c r="K36" s="27"/>
      <c r="L36" s="27"/>
      <c r="M36" s="33"/>
      <c r="N36" s="2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</row>
    <row r="37">
      <c r="A37" s="27"/>
      <c r="B37" s="28"/>
      <c r="C37" s="32"/>
      <c r="D37" s="27"/>
      <c r="E37" s="27"/>
      <c r="F37" s="27"/>
      <c r="I37" s="27"/>
      <c r="J37" s="27"/>
      <c r="K37" s="27"/>
      <c r="L37" s="27"/>
      <c r="M37" s="33"/>
      <c r="N37" s="2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</row>
    <row r="38">
      <c r="A38" s="27"/>
      <c r="B38" s="28"/>
      <c r="C38" s="32"/>
      <c r="D38" s="27"/>
      <c r="E38" s="27"/>
      <c r="F38" s="27"/>
      <c r="I38" s="27"/>
      <c r="J38" s="27"/>
      <c r="K38" s="27"/>
      <c r="L38" s="27"/>
      <c r="M38" s="33"/>
      <c r="N38" s="2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</row>
    <row r="39">
      <c r="A39" s="27"/>
      <c r="B39" s="28"/>
      <c r="C39" s="32"/>
      <c r="D39" s="58" t="s">
        <v>22674</v>
      </c>
      <c r="E39" s="59"/>
      <c r="F39" s="27"/>
      <c r="I39" s="27"/>
      <c r="J39" s="27"/>
      <c r="K39" s="27"/>
      <c r="L39" s="27"/>
      <c r="M39" s="33"/>
      <c r="N39" s="2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</row>
    <row r="40">
      <c r="A40" s="27"/>
      <c r="B40" s="28"/>
      <c r="C40" s="32"/>
      <c r="F40" s="27"/>
      <c r="I40" s="27"/>
      <c r="J40" s="27"/>
      <c r="K40" s="27"/>
      <c r="L40" s="27"/>
      <c r="M40" s="33"/>
      <c r="N40" s="28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</row>
    <row r="41">
      <c r="A41" s="27"/>
      <c r="B41" s="28"/>
      <c r="C41" s="32"/>
      <c r="F41" s="27"/>
      <c r="I41" s="27"/>
      <c r="J41" s="27"/>
      <c r="K41" s="27"/>
      <c r="L41" s="27"/>
      <c r="M41" s="33"/>
      <c r="N41" s="28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</row>
    <row r="42">
      <c r="A42" s="27"/>
      <c r="B42" s="28"/>
      <c r="C42" s="32"/>
      <c r="F42" s="27"/>
      <c r="I42" s="27"/>
      <c r="J42" s="27"/>
      <c r="K42" s="27"/>
      <c r="L42" s="27"/>
      <c r="M42" s="33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</row>
    <row r="43">
      <c r="A43" s="27"/>
      <c r="B43" s="28"/>
      <c r="C43" s="32"/>
      <c r="F43" s="27"/>
      <c r="I43" s="27"/>
      <c r="J43" s="27"/>
      <c r="K43" s="27"/>
      <c r="L43" s="27"/>
      <c r="M43" s="33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</row>
    <row r="44">
      <c r="A44" s="27"/>
      <c r="B44" s="28"/>
      <c r="C44" s="32"/>
      <c r="F44" s="27"/>
      <c r="I44" s="27"/>
      <c r="J44" s="27"/>
      <c r="K44" s="27"/>
      <c r="L44" s="27"/>
      <c r="M44" s="33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</row>
    <row r="45">
      <c r="A45" s="27"/>
      <c r="B45" s="28"/>
      <c r="C45" s="32"/>
      <c r="F45" s="27"/>
      <c r="I45" s="27"/>
      <c r="J45" s="27"/>
      <c r="K45" s="27"/>
      <c r="L45" s="27"/>
      <c r="M45" s="33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</row>
    <row r="46">
      <c r="A46" s="27"/>
      <c r="B46" s="28"/>
      <c r="C46" s="32"/>
      <c r="F46" s="27"/>
      <c r="G46" s="27"/>
      <c r="H46" s="27"/>
      <c r="I46" s="27"/>
      <c r="J46" s="27"/>
      <c r="K46" s="27"/>
      <c r="L46" s="27"/>
      <c r="M46" s="33"/>
      <c r="N46" s="28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</row>
    <row r="47">
      <c r="A47" s="27"/>
      <c r="B47" s="28"/>
      <c r="C47" s="32"/>
      <c r="F47" s="27"/>
      <c r="G47" s="27"/>
      <c r="H47" s="27"/>
      <c r="I47" s="27"/>
      <c r="J47" s="27"/>
      <c r="K47" s="27"/>
      <c r="L47" s="27"/>
      <c r="M47" s="33"/>
      <c r="N47" s="28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</row>
    <row r="48">
      <c r="A48" s="27"/>
      <c r="B48" s="28"/>
      <c r="C48" s="32"/>
      <c r="D48" s="27"/>
      <c r="E48" s="27"/>
      <c r="F48" s="27"/>
      <c r="G48" s="27"/>
      <c r="H48" s="27"/>
      <c r="I48" s="27"/>
      <c r="J48" s="27"/>
      <c r="K48" s="27"/>
      <c r="L48" s="27"/>
      <c r="M48" s="33"/>
      <c r="N48" s="28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</row>
    <row r="49">
      <c r="A49" s="27"/>
      <c r="B49" s="28"/>
      <c r="C49" s="73"/>
      <c r="D49" s="74"/>
      <c r="E49" s="74"/>
      <c r="F49" s="74"/>
      <c r="G49" s="74"/>
      <c r="H49" s="74"/>
      <c r="I49" s="74"/>
      <c r="J49" s="74"/>
      <c r="K49" s="74"/>
      <c r="L49" s="74"/>
      <c r="M49" s="75"/>
      <c r="N49" s="28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</row>
    <row r="50" ht="10.5" customHeight="1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</row>
    <row r="56">
      <c r="A56" s="27"/>
      <c r="B56" s="27"/>
      <c r="C56" s="27"/>
      <c r="D56" s="27"/>
      <c r="E56" s="27"/>
      <c r="F56" s="76"/>
      <c r="G56" s="76"/>
      <c r="H56" s="76"/>
      <c r="I56" s="76"/>
      <c r="J56" s="76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</row>
    <row r="57">
      <c r="A57" s="27"/>
      <c r="B57" s="27"/>
      <c r="C57" s="27"/>
      <c r="D57" s="27"/>
      <c r="E57" s="27"/>
      <c r="F57" s="76"/>
      <c r="G57" s="77" t="str">
        <f>IFERROR(__xludf.DUMMYFUNCTION("QUERY(Cleaned_Data!1:12644,
""SELECT C, E, SUM(G)
 GROUP BY C, E
 ORDER BY C, SUM(G) DESC
 LABEL SUM(G) 'Revenue'""
)
"),"Region")</f>
        <v>Region</v>
      </c>
      <c r="H57" s="78" t="str">
        <f>IFERROR(__xludf.DUMMYFUNCTION("""COMPUTED_VALUE"""),"Product")</f>
        <v>Product</v>
      </c>
      <c r="I57" s="79" t="str">
        <f>IFERROR(__xludf.DUMMYFUNCTION("""COMPUTED_VALUE"""),"Revenue")</f>
        <v>Revenue</v>
      </c>
      <c r="J57" s="76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</row>
    <row r="58">
      <c r="A58" s="27"/>
      <c r="B58" s="27"/>
      <c r="C58" s="27"/>
      <c r="D58" s="27"/>
      <c r="E58" s="27"/>
      <c r="F58" s="76"/>
      <c r="G58" s="80" t="str">
        <f>IFERROR(__xludf.DUMMYFUNCTION("""COMPUTED_VALUE"""),"East")</f>
        <v>East</v>
      </c>
      <c r="H58" s="81" t="str">
        <f>IFERROR(__xludf.DUMMYFUNCTION("""COMPUTED_VALUE"""),"Mobile")</f>
        <v>Mobile</v>
      </c>
      <c r="I58" s="82">
        <f>IFERROR(__xludf.DUMMYFUNCTION("""COMPUTED_VALUE"""),2.5009763E7)</f>
        <v>25009763</v>
      </c>
      <c r="J58" s="76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59">
      <c r="A59" s="27"/>
      <c r="B59" s="27"/>
      <c r="C59" s="27"/>
      <c r="D59" s="27"/>
      <c r="E59" s="27"/>
      <c r="F59" s="76"/>
      <c r="G59" s="32" t="str">
        <f>IFERROR(__xludf.DUMMYFUNCTION("""COMPUTED_VALUE"""),"East")</f>
        <v>East</v>
      </c>
      <c r="H59" s="27" t="str">
        <f>IFERROR(__xludf.DUMMYFUNCTION("""COMPUTED_VALUE"""),"Laptop")</f>
        <v>Laptop</v>
      </c>
      <c r="I59" s="33">
        <f>IFERROR(__xludf.DUMMYFUNCTION("""COMPUTED_VALUE"""),2.2252302E7)</f>
        <v>22252302</v>
      </c>
      <c r="J59" s="7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</row>
    <row r="60">
      <c r="A60" s="27"/>
      <c r="B60" s="27"/>
      <c r="C60" s="27"/>
      <c r="D60" s="27"/>
      <c r="E60" s="27"/>
      <c r="F60" s="76"/>
      <c r="G60" s="32" t="str">
        <f>IFERROR(__xludf.DUMMYFUNCTION("""COMPUTED_VALUE"""),"East")</f>
        <v>East</v>
      </c>
      <c r="H60" s="27" t="str">
        <f>IFERROR(__xludf.DUMMYFUNCTION("""COMPUTED_VALUE"""),"Power Bank")</f>
        <v>Power Bank</v>
      </c>
      <c r="I60" s="33">
        <f>IFERROR(__xludf.DUMMYFUNCTION("""COMPUTED_VALUE"""),1.5642756E7)</f>
        <v>15642756</v>
      </c>
      <c r="J60" s="76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</row>
    <row r="61">
      <c r="A61" s="27"/>
      <c r="B61" s="27"/>
      <c r="C61" s="27"/>
      <c r="D61" s="27"/>
      <c r="E61" s="27"/>
      <c r="F61" s="76"/>
      <c r="G61" s="32" t="str">
        <f>IFERROR(__xludf.DUMMYFUNCTION("""COMPUTED_VALUE"""),"East")</f>
        <v>East</v>
      </c>
      <c r="H61" s="27" t="str">
        <f>IFERROR(__xludf.DUMMYFUNCTION("""COMPUTED_VALUE"""),"LED TV")</f>
        <v>LED TV</v>
      </c>
      <c r="I61" s="33">
        <f>IFERROR(__xludf.DUMMYFUNCTION("""COMPUTED_VALUE"""),1.4666188E7)</f>
        <v>14666188</v>
      </c>
      <c r="J61" s="7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</row>
    <row r="62">
      <c r="A62" s="27"/>
      <c r="B62" s="27"/>
      <c r="C62" s="27"/>
      <c r="D62" s="27"/>
      <c r="E62" s="27"/>
      <c r="F62" s="76"/>
      <c r="G62" s="32" t="str">
        <f>IFERROR(__xludf.DUMMYFUNCTION("""COMPUTED_VALUE"""),"East")</f>
        <v>East</v>
      </c>
      <c r="H62" s="27" t="str">
        <f>IFERROR(__xludf.DUMMYFUNCTION("""COMPUTED_VALUE"""),"Tablet")</f>
        <v>Tablet</v>
      </c>
      <c r="I62" s="33">
        <f>IFERROR(__xludf.DUMMYFUNCTION("""COMPUTED_VALUE"""),1.3870756E7)</f>
        <v>13870756</v>
      </c>
      <c r="J62" s="7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</row>
    <row r="63">
      <c r="A63" s="27"/>
      <c r="B63" s="27"/>
      <c r="C63" s="27"/>
      <c r="D63" s="27"/>
      <c r="E63" s="27"/>
      <c r="F63" s="76"/>
      <c r="G63" s="32" t="str">
        <f>IFERROR(__xludf.DUMMYFUNCTION("""COMPUTED_VALUE"""),"East")</f>
        <v>East</v>
      </c>
      <c r="H63" s="27" t="str">
        <f>IFERROR(__xludf.DUMMYFUNCTION("""COMPUTED_VALUE"""),"Monitor")</f>
        <v>Monitor</v>
      </c>
      <c r="I63" s="33">
        <f>IFERROR(__xludf.DUMMYFUNCTION("""COMPUTED_VALUE"""),1.1500556E7)</f>
        <v>11500556</v>
      </c>
      <c r="J63" s="7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</row>
    <row r="64">
      <c r="A64" s="27"/>
      <c r="B64" s="27"/>
      <c r="C64" s="27"/>
      <c r="D64" s="27"/>
      <c r="E64" s="27"/>
      <c r="F64" s="76"/>
      <c r="G64" s="32" t="str">
        <f>IFERROR(__xludf.DUMMYFUNCTION("""COMPUTED_VALUE"""),"East")</f>
        <v>East</v>
      </c>
      <c r="H64" s="27" t="str">
        <f>IFERROR(__xludf.DUMMYFUNCTION("""COMPUTED_VALUE"""),"Headphones")</f>
        <v>Headphones</v>
      </c>
      <c r="I64" s="33">
        <f>IFERROR(__xludf.DUMMYFUNCTION("""COMPUTED_VALUE"""),9566030.0)</f>
        <v>9566030</v>
      </c>
      <c r="J64" s="7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</row>
    <row r="65">
      <c r="A65" s="27"/>
      <c r="B65" s="27"/>
      <c r="C65" s="27"/>
      <c r="D65" s="27"/>
      <c r="E65" s="27"/>
      <c r="F65" s="76"/>
      <c r="G65" s="32" t="str">
        <f>IFERROR(__xludf.DUMMYFUNCTION("""COMPUTED_VALUE"""),"East")</f>
        <v>East</v>
      </c>
      <c r="H65" s="27" t="str">
        <f>IFERROR(__xludf.DUMMYFUNCTION("""COMPUTED_VALUE"""),"Freezer")</f>
        <v>Freezer</v>
      </c>
      <c r="I65" s="33">
        <f>IFERROR(__xludf.DUMMYFUNCTION("""COMPUTED_VALUE"""),8984093.0)</f>
        <v>8984093</v>
      </c>
      <c r="J65" s="7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</row>
    <row r="66">
      <c r="A66" s="27"/>
      <c r="B66" s="27"/>
      <c r="C66" s="27"/>
      <c r="D66" s="27"/>
      <c r="E66" s="27"/>
      <c r="F66" s="76"/>
      <c r="G66" s="80" t="str">
        <f>IFERROR(__xludf.DUMMYFUNCTION("""COMPUTED_VALUE"""),"North")</f>
        <v>North</v>
      </c>
      <c r="H66" s="81" t="str">
        <f>IFERROR(__xludf.DUMMYFUNCTION("""COMPUTED_VALUE"""),"Power Bank")</f>
        <v>Power Bank</v>
      </c>
      <c r="I66" s="82">
        <f>IFERROR(__xludf.DUMMYFUNCTION("""COMPUTED_VALUE"""),8.0829914E7)</f>
        <v>80829914</v>
      </c>
      <c r="J66" s="7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</row>
    <row r="67">
      <c r="A67" s="27"/>
      <c r="B67" s="27"/>
      <c r="C67" s="27"/>
      <c r="D67" s="27"/>
      <c r="E67" s="27"/>
      <c r="F67" s="76"/>
      <c r="G67" s="32" t="str">
        <f>IFERROR(__xludf.DUMMYFUNCTION("""COMPUTED_VALUE"""),"North")</f>
        <v>North</v>
      </c>
      <c r="H67" s="27" t="str">
        <f>IFERROR(__xludf.DUMMYFUNCTION("""COMPUTED_VALUE"""),"Mobile")</f>
        <v>Mobile</v>
      </c>
      <c r="I67" s="33">
        <f>IFERROR(__xludf.DUMMYFUNCTION("""COMPUTED_VALUE"""),5.8323791E7)</f>
        <v>58323791</v>
      </c>
      <c r="J67" s="7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</row>
    <row r="68">
      <c r="A68" s="27"/>
      <c r="B68" s="27"/>
      <c r="C68" s="27"/>
      <c r="D68" s="27"/>
      <c r="E68" s="27"/>
      <c r="F68" s="76"/>
      <c r="G68" s="32" t="str">
        <f>IFERROR(__xludf.DUMMYFUNCTION("""COMPUTED_VALUE"""),"North")</f>
        <v>North</v>
      </c>
      <c r="H68" s="27" t="str">
        <f>IFERROR(__xludf.DUMMYFUNCTION("""COMPUTED_VALUE"""),"Laptop")</f>
        <v>Laptop</v>
      </c>
      <c r="I68" s="33">
        <f>IFERROR(__xludf.DUMMYFUNCTION("""COMPUTED_VALUE"""),5.3903489E7)</f>
        <v>53903489</v>
      </c>
      <c r="J68" s="7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</row>
    <row r="69">
      <c r="A69" s="27"/>
      <c r="B69" s="27"/>
      <c r="C69" s="27"/>
      <c r="D69" s="27"/>
      <c r="E69" s="27"/>
      <c r="F69" s="76"/>
      <c r="G69" s="32" t="str">
        <f>IFERROR(__xludf.DUMMYFUNCTION("""COMPUTED_VALUE"""),"North")</f>
        <v>North</v>
      </c>
      <c r="H69" s="27" t="str">
        <f>IFERROR(__xludf.DUMMYFUNCTION("""COMPUTED_VALUE"""),"LED TV")</f>
        <v>LED TV</v>
      </c>
      <c r="I69" s="33">
        <f>IFERROR(__xludf.DUMMYFUNCTION("""COMPUTED_VALUE"""),3.6982395E7)</f>
        <v>36982395</v>
      </c>
      <c r="J69" s="7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</row>
    <row r="70">
      <c r="A70" s="27"/>
      <c r="B70" s="27"/>
      <c r="C70" s="27"/>
      <c r="D70" s="27"/>
      <c r="E70" s="27"/>
      <c r="F70" s="76"/>
      <c r="G70" s="32" t="str">
        <f>IFERROR(__xludf.DUMMYFUNCTION("""COMPUTED_VALUE"""),"North")</f>
        <v>North</v>
      </c>
      <c r="H70" s="27" t="str">
        <f>IFERROR(__xludf.DUMMYFUNCTION("""COMPUTED_VALUE"""),"Tablet")</f>
        <v>Tablet</v>
      </c>
      <c r="I70" s="33">
        <f>IFERROR(__xludf.DUMMYFUNCTION("""COMPUTED_VALUE"""),3.0143804E7)</f>
        <v>30143804</v>
      </c>
      <c r="J70" s="7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</row>
    <row r="71">
      <c r="A71" s="27"/>
      <c r="B71" s="27"/>
      <c r="C71" s="27"/>
      <c r="D71" s="27"/>
      <c r="E71" s="27"/>
      <c r="F71" s="76"/>
      <c r="G71" s="32" t="str">
        <f>IFERROR(__xludf.DUMMYFUNCTION("""COMPUTED_VALUE"""),"North")</f>
        <v>North</v>
      </c>
      <c r="H71" s="27" t="str">
        <f>IFERROR(__xludf.DUMMYFUNCTION("""COMPUTED_VALUE"""),"Monitor")</f>
        <v>Monitor</v>
      </c>
      <c r="I71" s="33">
        <f>IFERROR(__xludf.DUMMYFUNCTION("""COMPUTED_VALUE"""),2.639806E7)</f>
        <v>26398060</v>
      </c>
      <c r="J71" s="7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</row>
    <row r="72">
      <c r="A72" s="27"/>
      <c r="B72" s="27"/>
      <c r="C72" s="27"/>
      <c r="D72" s="27"/>
      <c r="E72" s="27"/>
      <c r="F72" s="76"/>
      <c r="G72" s="32" t="str">
        <f>IFERROR(__xludf.DUMMYFUNCTION("""COMPUTED_VALUE"""),"North")</f>
        <v>North</v>
      </c>
      <c r="H72" s="27" t="str">
        <f>IFERROR(__xludf.DUMMYFUNCTION("""COMPUTED_VALUE"""),"Headphones")</f>
        <v>Headphones</v>
      </c>
      <c r="I72" s="33">
        <f>IFERROR(__xludf.DUMMYFUNCTION("""COMPUTED_VALUE"""),2.3407452E7)</f>
        <v>23407452</v>
      </c>
      <c r="J72" s="7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</row>
    <row r="73">
      <c r="A73" s="27"/>
      <c r="B73" s="27"/>
      <c r="C73" s="27"/>
      <c r="D73" s="27"/>
      <c r="E73" s="27"/>
      <c r="F73" s="76"/>
      <c r="G73" s="32" t="str">
        <f>IFERROR(__xludf.DUMMYFUNCTION("""COMPUTED_VALUE"""),"North")</f>
        <v>North</v>
      </c>
      <c r="H73" s="27" t="str">
        <f>IFERROR(__xludf.DUMMYFUNCTION("""COMPUTED_VALUE"""),"Freezer")</f>
        <v>Freezer</v>
      </c>
      <c r="I73" s="33">
        <f>IFERROR(__xludf.DUMMYFUNCTION("""COMPUTED_VALUE"""),2.1656634E7)</f>
        <v>21656634</v>
      </c>
      <c r="J73" s="7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</row>
    <row r="74">
      <c r="A74" s="27"/>
      <c r="B74" s="27"/>
      <c r="C74" s="27"/>
      <c r="D74" s="27"/>
      <c r="E74" s="27"/>
      <c r="F74" s="76"/>
      <c r="G74" s="80" t="str">
        <f>IFERROR(__xludf.DUMMYFUNCTION("""COMPUTED_VALUE"""),"South")</f>
        <v>South</v>
      </c>
      <c r="H74" s="81" t="str">
        <f>IFERROR(__xludf.DUMMYFUNCTION("""COMPUTED_VALUE"""),"Mobile")</f>
        <v>Mobile</v>
      </c>
      <c r="I74" s="82">
        <f>IFERROR(__xludf.DUMMYFUNCTION("""COMPUTED_VALUE"""),3.1667754E7)</f>
        <v>31667754</v>
      </c>
      <c r="J74" s="7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</row>
    <row r="75">
      <c r="A75" s="27"/>
      <c r="B75" s="27"/>
      <c r="C75" s="27"/>
      <c r="D75" s="27"/>
      <c r="E75" s="27"/>
      <c r="F75" s="76"/>
      <c r="G75" s="32" t="str">
        <f>IFERROR(__xludf.DUMMYFUNCTION("""COMPUTED_VALUE"""),"South")</f>
        <v>South</v>
      </c>
      <c r="H75" s="27" t="str">
        <f>IFERROR(__xludf.DUMMYFUNCTION("""COMPUTED_VALUE"""),"Laptop")</f>
        <v>Laptop</v>
      </c>
      <c r="I75" s="33">
        <f>IFERROR(__xludf.DUMMYFUNCTION("""COMPUTED_VALUE"""),3.1125119E7)</f>
        <v>31125119</v>
      </c>
      <c r="J75" s="7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</row>
    <row r="76">
      <c r="A76" s="27"/>
      <c r="B76" s="27"/>
      <c r="C76" s="27"/>
      <c r="D76" s="27"/>
      <c r="E76" s="27"/>
      <c r="F76" s="76"/>
      <c r="G76" s="32" t="str">
        <f>IFERROR(__xludf.DUMMYFUNCTION("""COMPUTED_VALUE"""),"South")</f>
        <v>South</v>
      </c>
      <c r="H76" s="27" t="str">
        <f>IFERROR(__xludf.DUMMYFUNCTION("""COMPUTED_VALUE"""),"Power Bank")</f>
        <v>Power Bank</v>
      </c>
      <c r="I76" s="33">
        <f>IFERROR(__xludf.DUMMYFUNCTION("""COMPUTED_VALUE"""),2.2814811E7)</f>
        <v>22814811</v>
      </c>
      <c r="J76" s="7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</row>
    <row r="77">
      <c r="A77" s="27"/>
      <c r="B77" s="27"/>
      <c r="C77" s="27"/>
      <c r="D77" s="27"/>
      <c r="E77" s="27"/>
      <c r="F77" s="76"/>
      <c r="G77" s="32" t="str">
        <f>IFERROR(__xludf.DUMMYFUNCTION("""COMPUTED_VALUE"""),"South")</f>
        <v>South</v>
      </c>
      <c r="H77" s="27" t="str">
        <f>IFERROR(__xludf.DUMMYFUNCTION("""COMPUTED_VALUE"""),"LED TV")</f>
        <v>LED TV</v>
      </c>
      <c r="I77" s="33">
        <f>IFERROR(__xludf.DUMMYFUNCTION("""COMPUTED_VALUE"""),2.1219126E7)</f>
        <v>21219126</v>
      </c>
      <c r="J77" s="7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</row>
    <row r="78">
      <c r="A78" s="27"/>
      <c r="B78" s="27"/>
      <c r="C78" s="27"/>
      <c r="D78" s="27"/>
      <c r="E78" s="27"/>
      <c r="F78" s="76"/>
      <c r="G78" s="32" t="str">
        <f>IFERROR(__xludf.DUMMYFUNCTION("""COMPUTED_VALUE"""),"South")</f>
        <v>South</v>
      </c>
      <c r="H78" s="27" t="str">
        <f>IFERROR(__xludf.DUMMYFUNCTION("""COMPUTED_VALUE"""),"Freezer")</f>
        <v>Freezer</v>
      </c>
      <c r="I78" s="33">
        <f>IFERROR(__xludf.DUMMYFUNCTION("""COMPUTED_VALUE"""),1.7302811E7)</f>
        <v>17302811</v>
      </c>
      <c r="J78" s="7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</row>
    <row r="79">
      <c r="A79" s="27"/>
      <c r="B79" s="27"/>
      <c r="C79" s="27"/>
      <c r="D79" s="27"/>
      <c r="E79" s="27"/>
      <c r="F79" s="76"/>
      <c r="G79" s="32" t="str">
        <f>IFERROR(__xludf.DUMMYFUNCTION("""COMPUTED_VALUE"""),"South")</f>
        <v>South</v>
      </c>
      <c r="H79" s="27" t="str">
        <f>IFERROR(__xludf.DUMMYFUNCTION("""COMPUTED_VALUE"""),"Tablet")</f>
        <v>Tablet</v>
      </c>
      <c r="I79" s="33">
        <f>IFERROR(__xludf.DUMMYFUNCTION("""COMPUTED_VALUE"""),1.662106E7)</f>
        <v>16621060</v>
      </c>
      <c r="J79" s="7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</row>
    <row r="80">
      <c r="A80" s="27"/>
      <c r="B80" s="27"/>
      <c r="C80" s="27"/>
      <c r="D80" s="27"/>
      <c r="E80" s="27"/>
      <c r="F80" s="76"/>
      <c r="G80" s="32" t="str">
        <f>IFERROR(__xludf.DUMMYFUNCTION("""COMPUTED_VALUE"""),"South")</f>
        <v>South</v>
      </c>
      <c r="H80" s="27" t="str">
        <f>IFERROR(__xludf.DUMMYFUNCTION("""COMPUTED_VALUE"""),"Monitor")</f>
        <v>Monitor</v>
      </c>
      <c r="I80" s="33">
        <f>IFERROR(__xludf.DUMMYFUNCTION("""COMPUTED_VALUE"""),1.4371266E7)</f>
        <v>14371266</v>
      </c>
      <c r="J80" s="7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</row>
    <row r="81">
      <c r="A81" s="27"/>
      <c r="B81" s="27"/>
      <c r="C81" s="27"/>
      <c r="D81" s="27"/>
      <c r="E81" s="27"/>
      <c r="F81" s="76"/>
      <c r="G81" s="32" t="str">
        <f>IFERROR(__xludf.DUMMYFUNCTION("""COMPUTED_VALUE"""),"South")</f>
        <v>South</v>
      </c>
      <c r="H81" s="27" t="str">
        <f>IFERROR(__xludf.DUMMYFUNCTION("""COMPUTED_VALUE"""),"Headphones")</f>
        <v>Headphones</v>
      </c>
      <c r="I81" s="33">
        <f>IFERROR(__xludf.DUMMYFUNCTION("""COMPUTED_VALUE"""),1.4029167E7)</f>
        <v>14029167</v>
      </c>
      <c r="J81" s="7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</row>
    <row r="82">
      <c r="A82" s="27"/>
      <c r="B82" s="27"/>
      <c r="C82" s="27"/>
      <c r="D82" s="27"/>
      <c r="E82" s="27"/>
      <c r="F82" s="76"/>
      <c r="G82" s="80" t="str">
        <f>IFERROR(__xludf.DUMMYFUNCTION("""COMPUTED_VALUE"""),"West")</f>
        <v>West</v>
      </c>
      <c r="H82" s="81" t="str">
        <f>IFERROR(__xludf.DUMMYFUNCTION("""COMPUTED_VALUE"""),"Mobile")</f>
        <v>Mobile</v>
      </c>
      <c r="I82" s="82">
        <f>IFERROR(__xludf.DUMMYFUNCTION("""COMPUTED_VALUE"""),4.2995523E7)</f>
        <v>42995523</v>
      </c>
      <c r="J82" s="7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</row>
    <row r="83">
      <c r="A83" s="27"/>
      <c r="B83" s="27"/>
      <c r="C83" s="27"/>
      <c r="D83" s="27"/>
      <c r="E83" s="27"/>
      <c r="F83" s="76"/>
      <c r="G83" s="32" t="str">
        <f>IFERROR(__xludf.DUMMYFUNCTION("""COMPUTED_VALUE"""),"West")</f>
        <v>West</v>
      </c>
      <c r="H83" s="27" t="str">
        <f>IFERROR(__xludf.DUMMYFUNCTION("""COMPUTED_VALUE"""),"Laptop")</f>
        <v>Laptop</v>
      </c>
      <c r="I83" s="33">
        <f>IFERROR(__xludf.DUMMYFUNCTION("""COMPUTED_VALUE"""),3.83024E7)</f>
        <v>38302400</v>
      </c>
      <c r="J83" s="7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</row>
    <row r="84">
      <c r="A84" s="27"/>
      <c r="B84" s="27"/>
      <c r="C84" s="27"/>
      <c r="D84" s="27"/>
      <c r="E84" s="27"/>
      <c r="F84" s="76"/>
      <c r="G84" s="32" t="str">
        <f>IFERROR(__xludf.DUMMYFUNCTION("""COMPUTED_VALUE"""),"West")</f>
        <v>West</v>
      </c>
      <c r="H84" s="27" t="str">
        <f>IFERROR(__xludf.DUMMYFUNCTION("""COMPUTED_VALUE"""),"Power Bank")</f>
        <v>Power Bank</v>
      </c>
      <c r="I84" s="33">
        <f>IFERROR(__xludf.DUMMYFUNCTION("""COMPUTED_VALUE"""),3.1970564E7)</f>
        <v>31970564</v>
      </c>
      <c r="J84" s="7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</row>
    <row r="85">
      <c r="A85" s="27"/>
      <c r="B85" s="27"/>
      <c r="C85" s="27"/>
      <c r="D85" s="27"/>
      <c r="E85" s="27"/>
      <c r="F85" s="76"/>
      <c r="G85" s="32" t="str">
        <f>IFERROR(__xludf.DUMMYFUNCTION("""COMPUTED_VALUE"""),"West")</f>
        <v>West</v>
      </c>
      <c r="H85" s="27" t="str">
        <f>IFERROR(__xludf.DUMMYFUNCTION("""COMPUTED_VALUE"""),"LED TV")</f>
        <v>LED TV</v>
      </c>
      <c r="I85" s="33">
        <f>IFERROR(__xludf.DUMMYFUNCTION("""COMPUTED_VALUE"""),2.8449967E7)</f>
        <v>28449967</v>
      </c>
      <c r="J85" s="7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</row>
    <row r="86">
      <c r="A86" s="27"/>
      <c r="B86" s="27"/>
      <c r="C86" s="27"/>
      <c r="D86" s="27"/>
      <c r="E86" s="27"/>
      <c r="F86" s="76"/>
      <c r="G86" s="32" t="str">
        <f>IFERROR(__xludf.DUMMYFUNCTION("""COMPUTED_VALUE"""),"West")</f>
        <v>West</v>
      </c>
      <c r="H86" s="27" t="str">
        <f>IFERROR(__xludf.DUMMYFUNCTION("""COMPUTED_VALUE"""),"Freezer")</f>
        <v>Freezer</v>
      </c>
      <c r="I86" s="33">
        <f>IFERROR(__xludf.DUMMYFUNCTION("""COMPUTED_VALUE"""),2.5247984E7)</f>
        <v>25247984</v>
      </c>
      <c r="J86" s="7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</row>
    <row r="87">
      <c r="A87" s="27"/>
      <c r="B87" s="27"/>
      <c r="C87" s="27"/>
      <c r="D87" s="27"/>
      <c r="E87" s="27"/>
      <c r="F87" s="76"/>
      <c r="G87" s="32" t="str">
        <f>IFERROR(__xludf.DUMMYFUNCTION("""COMPUTED_VALUE"""),"West")</f>
        <v>West</v>
      </c>
      <c r="H87" s="27" t="str">
        <f>IFERROR(__xludf.DUMMYFUNCTION("""COMPUTED_VALUE"""),"Monitor")</f>
        <v>Monitor</v>
      </c>
      <c r="I87" s="33">
        <f>IFERROR(__xludf.DUMMYFUNCTION("""COMPUTED_VALUE"""),2.3145924E7)</f>
        <v>23145924</v>
      </c>
      <c r="J87" s="7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</row>
    <row r="88">
      <c r="A88" s="27"/>
      <c r="B88" s="27"/>
      <c r="C88" s="27"/>
      <c r="D88" s="27"/>
      <c r="E88" s="27"/>
      <c r="F88" s="76"/>
      <c r="G88" s="32" t="str">
        <f>IFERROR(__xludf.DUMMYFUNCTION("""COMPUTED_VALUE"""),"West")</f>
        <v>West</v>
      </c>
      <c r="H88" s="27" t="str">
        <f>IFERROR(__xludf.DUMMYFUNCTION("""COMPUTED_VALUE"""),"Tablet")</f>
        <v>Tablet</v>
      </c>
      <c r="I88" s="33">
        <f>IFERROR(__xludf.DUMMYFUNCTION("""COMPUTED_VALUE"""),2.2930816E7)</f>
        <v>22930816</v>
      </c>
      <c r="J88" s="7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</row>
    <row r="89">
      <c r="A89" s="27"/>
      <c r="B89" s="27"/>
      <c r="C89" s="27"/>
      <c r="D89" s="27"/>
      <c r="E89" s="27"/>
      <c r="F89" s="76"/>
      <c r="G89" s="73" t="str">
        <f>IFERROR(__xludf.DUMMYFUNCTION("""COMPUTED_VALUE"""),"West")</f>
        <v>West</v>
      </c>
      <c r="H89" s="74" t="str">
        <f>IFERROR(__xludf.DUMMYFUNCTION("""COMPUTED_VALUE"""),"Headphones")</f>
        <v>Headphones</v>
      </c>
      <c r="I89" s="75">
        <f>IFERROR(__xludf.DUMMYFUNCTION("""COMPUTED_VALUE"""),1.8551527E7)</f>
        <v>18551527</v>
      </c>
      <c r="J89" s="7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</row>
    <row r="90" ht="13.5" customHeight="1">
      <c r="A90" s="27"/>
      <c r="B90" s="27"/>
      <c r="C90" s="27"/>
      <c r="D90" s="27"/>
      <c r="E90" s="27"/>
      <c r="F90" s="76"/>
      <c r="G90" s="76"/>
      <c r="H90" s="76"/>
      <c r="I90" s="76"/>
      <c r="J90" s="7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</row>
  </sheetData>
  <mergeCells count="8">
    <mergeCell ref="E7:K9"/>
    <mergeCell ref="D11:E11"/>
    <mergeCell ref="G11:I11"/>
    <mergeCell ref="K11:L11"/>
    <mergeCell ref="D20:E20"/>
    <mergeCell ref="D32:E32"/>
    <mergeCell ref="G35:H35"/>
    <mergeCell ref="D39:E39"/>
  </mergeCell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1.38"/>
    <col customWidth="1" min="3" max="3" width="12.0"/>
    <col customWidth="1" min="4" max="4" width="3.13"/>
    <col customWidth="1" min="5" max="5" width="5.75"/>
    <col customWidth="1" min="17" max="17" width="6.25"/>
    <col customWidth="1" min="18" max="18" width="3.13"/>
  </cols>
  <sheetData>
    <row r="1" ht="59.2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>
      <c r="A2" s="83"/>
      <c r="B2" s="83"/>
      <c r="C2" s="83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83"/>
      <c r="T2" s="83"/>
      <c r="U2" s="83"/>
      <c r="V2" s="83"/>
      <c r="W2" s="83"/>
      <c r="X2" s="83"/>
      <c r="Y2" s="83"/>
      <c r="Z2" s="83"/>
      <c r="AA2" s="83"/>
      <c r="AB2" s="83"/>
    </row>
    <row r="3">
      <c r="A3" s="83"/>
      <c r="B3" s="83"/>
      <c r="C3" s="83"/>
      <c r="D3" s="28"/>
      <c r="R3" s="28"/>
      <c r="S3" s="83"/>
      <c r="T3" s="83"/>
      <c r="U3" s="83"/>
      <c r="V3" s="83"/>
      <c r="W3" s="83"/>
      <c r="X3" s="83"/>
      <c r="Y3" s="83"/>
      <c r="Z3" s="83"/>
      <c r="AA3" s="83"/>
      <c r="AB3" s="83"/>
    </row>
    <row r="4">
      <c r="A4" s="83"/>
      <c r="B4" s="83"/>
      <c r="C4" s="83"/>
      <c r="D4" s="28"/>
      <c r="G4" s="84" t="s">
        <v>22681</v>
      </c>
      <c r="H4" s="85"/>
      <c r="I4" s="85"/>
      <c r="J4" s="85"/>
      <c r="K4" s="85"/>
      <c r="L4" s="85"/>
      <c r="M4" s="85"/>
      <c r="N4" s="85"/>
      <c r="O4" s="86"/>
      <c r="R4" s="28"/>
      <c r="S4" s="83"/>
      <c r="T4" s="83"/>
      <c r="U4" s="83"/>
      <c r="V4" s="83"/>
      <c r="W4" s="83"/>
      <c r="X4" s="83"/>
      <c r="Y4" s="83"/>
      <c r="Z4" s="83"/>
      <c r="AA4" s="83"/>
      <c r="AB4" s="83"/>
    </row>
    <row r="5">
      <c r="A5" s="83"/>
      <c r="B5" s="83"/>
      <c r="C5" s="83"/>
      <c r="D5" s="28"/>
      <c r="G5" s="87"/>
      <c r="H5" s="88"/>
      <c r="I5" s="88"/>
      <c r="J5" s="88"/>
      <c r="K5" s="88"/>
      <c r="L5" s="88"/>
      <c r="M5" s="88"/>
      <c r="N5" s="88"/>
      <c r="O5" s="89"/>
      <c r="R5" s="28"/>
      <c r="S5" s="83"/>
      <c r="T5" s="83"/>
      <c r="U5" s="83"/>
      <c r="V5" s="83"/>
      <c r="W5" s="83"/>
      <c r="X5" s="83"/>
      <c r="Y5" s="83"/>
      <c r="Z5" s="83"/>
      <c r="AA5" s="83"/>
      <c r="AB5" s="83"/>
    </row>
    <row r="6">
      <c r="A6" s="83"/>
      <c r="B6" s="83"/>
      <c r="C6" s="83"/>
      <c r="D6" s="28"/>
      <c r="R6" s="28"/>
      <c r="S6" s="83"/>
      <c r="T6" s="83"/>
      <c r="U6" s="83"/>
      <c r="V6" s="83"/>
      <c r="W6" s="83"/>
      <c r="X6" s="83"/>
      <c r="Y6" s="83"/>
      <c r="Z6" s="83"/>
      <c r="AA6" s="83"/>
      <c r="AB6" s="83"/>
    </row>
    <row r="7">
      <c r="A7" s="83"/>
      <c r="B7" s="83"/>
      <c r="C7" s="83"/>
      <c r="D7" s="28"/>
      <c r="R7" s="28"/>
      <c r="S7" s="83"/>
      <c r="T7" s="83"/>
      <c r="U7" s="83"/>
      <c r="V7" s="83"/>
      <c r="W7" s="83"/>
      <c r="X7" s="83"/>
      <c r="Y7" s="83"/>
      <c r="Z7" s="83"/>
      <c r="AA7" s="83"/>
      <c r="AB7" s="83"/>
    </row>
    <row r="8">
      <c r="A8" s="83"/>
      <c r="B8" s="83"/>
      <c r="C8" s="83"/>
      <c r="D8" s="28"/>
      <c r="R8" s="28"/>
      <c r="S8" s="83"/>
      <c r="T8" s="83"/>
      <c r="U8" s="83"/>
      <c r="V8" s="83"/>
      <c r="W8" s="83"/>
      <c r="X8" s="83"/>
      <c r="Y8" s="83"/>
      <c r="Z8" s="83"/>
      <c r="AA8" s="83"/>
      <c r="AB8" s="83"/>
    </row>
    <row r="9">
      <c r="A9" s="83"/>
      <c r="B9" s="83"/>
      <c r="C9" s="83"/>
      <c r="D9" s="28"/>
      <c r="F9" s="90" t="s">
        <v>22682</v>
      </c>
      <c r="G9" s="91"/>
      <c r="I9" s="90" t="s">
        <v>22683</v>
      </c>
      <c r="J9" s="91"/>
      <c r="L9" s="90" t="s">
        <v>22684</v>
      </c>
      <c r="M9" s="91"/>
      <c r="O9" s="90" t="s">
        <v>22685</v>
      </c>
      <c r="P9" s="91"/>
      <c r="R9" s="28"/>
      <c r="S9" s="83"/>
      <c r="T9" s="83"/>
      <c r="U9" s="83"/>
      <c r="V9" s="83"/>
      <c r="W9" s="83"/>
      <c r="X9" s="83"/>
      <c r="Y9" s="83"/>
      <c r="Z9" s="83"/>
      <c r="AA9" s="83"/>
      <c r="AB9" s="83"/>
    </row>
    <row r="10">
      <c r="A10" s="83"/>
      <c r="B10" s="83"/>
      <c r="C10" s="83"/>
      <c r="D10" s="28"/>
      <c r="F10" s="92">
        <f>SUM(Cleaned_Data!G:G)</f>
        <v>853883802</v>
      </c>
      <c r="G10" s="93"/>
      <c r="I10" s="92">
        <f>SUM(Cleaned_Data!I:I)</f>
        <v>795828563</v>
      </c>
      <c r="J10" s="93"/>
      <c r="L10" s="94">
        <f>F10/I10</f>
        <v>1.072949429</v>
      </c>
      <c r="M10" s="93"/>
      <c r="O10" s="95">
        <f>COUNTA(Sales_Data[Units])</f>
        <v>12643</v>
      </c>
      <c r="P10" s="93"/>
      <c r="R10" s="28"/>
      <c r="S10" s="83"/>
      <c r="T10" s="83"/>
      <c r="U10" s="83"/>
      <c r="V10" s="83"/>
      <c r="W10" s="83"/>
      <c r="X10" s="83"/>
      <c r="Y10" s="83"/>
      <c r="Z10" s="83"/>
      <c r="AA10" s="83"/>
      <c r="AB10" s="83"/>
    </row>
    <row r="11">
      <c r="A11" s="83"/>
      <c r="B11" s="83"/>
      <c r="C11" s="83"/>
      <c r="D11" s="28"/>
      <c r="F11" s="96"/>
      <c r="G11" s="97"/>
      <c r="I11" s="96"/>
      <c r="J11" s="97"/>
      <c r="L11" s="96"/>
      <c r="M11" s="97"/>
      <c r="O11" s="96"/>
      <c r="P11" s="97"/>
      <c r="R11" s="28"/>
      <c r="S11" s="83"/>
      <c r="T11" s="83"/>
      <c r="U11" s="83"/>
      <c r="V11" s="83"/>
      <c r="W11" s="83"/>
      <c r="X11" s="83"/>
      <c r="Y11" s="83"/>
      <c r="Z11" s="83"/>
      <c r="AA11" s="83"/>
      <c r="AB11" s="83"/>
    </row>
    <row r="12">
      <c r="A12" s="83"/>
      <c r="B12" s="83"/>
      <c r="C12" s="83"/>
      <c r="D12" s="28"/>
      <c r="F12" s="98"/>
      <c r="G12" s="99"/>
      <c r="I12" s="98"/>
      <c r="J12" s="99"/>
      <c r="L12" s="98"/>
      <c r="M12" s="99"/>
      <c r="O12" s="98"/>
      <c r="P12" s="99"/>
      <c r="R12" s="28"/>
      <c r="S12" s="83"/>
      <c r="T12" s="83"/>
      <c r="U12" s="83"/>
      <c r="V12" s="83"/>
      <c r="W12" s="83"/>
      <c r="X12" s="83"/>
      <c r="Y12" s="83"/>
      <c r="Z12" s="83"/>
      <c r="AA12" s="83"/>
      <c r="AB12" s="83"/>
    </row>
    <row r="13">
      <c r="A13" s="83"/>
      <c r="B13" s="83"/>
      <c r="C13" s="83"/>
      <c r="D13" s="28"/>
      <c r="R13" s="28"/>
      <c r="S13" s="83"/>
      <c r="T13" s="83"/>
      <c r="U13" s="83"/>
      <c r="V13" s="83"/>
      <c r="W13" s="83"/>
      <c r="X13" s="83"/>
      <c r="Y13" s="83"/>
      <c r="Z13" s="83"/>
      <c r="AA13" s="83"/>
      <c r="AB13" s="83"/>
    </row>
    <row r="14">
      <c r="A14" s="83"/>
      <c r="B14" s="83"/>
      <c r="C14" s="83"/>
      <c r="D14" s="28"/>
      <c r="R14" s="28"/>
      <c r="S14" s="83"/>
      <c r="T14" s="83"/>
      <c r="U14" s="83"/>
      <c r="V14" s="83"/>
      <c r="W14" s="83"/>
      <c r="X14" s="83"/>
      <c r="Y14" s="83"/>
      <c r="Z14" s="83"/>
      <c r="AA14" s="83"/>
      <c r="AB14" s="83"/>
    </row>
    <row r="15">
      <c r="A15" s="83"/>
      <c r="B15" s="83"/>
      <c r="C15" s="83"/>
      <c r="D15" s="28"/>
      <c r="R15" s="28"/>
      <c r="S15" s="83"/>
      <c r="T15" s="83"/>
      <c r="U15" s="83"/>
      <c r="V15" s="83"/>
      <c r="W15" s="83"/>
      <c r="X15" s="83"/>
      <c r="Y15" s="83"/>
      <c r="Z15" s="83"/>
      <c r="AA15" s="83"/>
      <c r="AB15" s="83"/>
    </row>
    <row r="16">
      <c r="A16" s="83"/>
      <c r="B16" s="83"/>
      <c r="C16" s="83"/>
      <c r="D16" s="28"/>
      <c r="R16" s="28"/>
      <c r="S16" s="83"/>
      <c r="T16" s="83"/>
      <c r="U16" s="83"/>
      <c r="V16" s="83"/>
      <c r="W16" s="83"/>
      <c r="X16" s="83"/>
      <c r="Y16" s="83"/>
      <c r="Z16" s="83"/>
      <c r="AA16" s="83"/>
      <c r="AB16" s="83"/>
    </row>
    <row r="17">
      <c r="A17" s="83"/>
      <c r="B17" s="83"/>
      <c r="C17" s="83"/>
      <c r="D17" s="28"/>
      <c r="R17" s="28"/>
      <c r="S17" s="83"/>
      <c r="T17" s="83"/>
      <c r="U17" s="83"/>
      <c r="V17" s="83"/>
      <c r="W17" s="83"/>
      <c r="X17" s="83"/>
      <c r="Y17" s="83"/>
      <c r="Z17" s="83"/>
      <c r="AA17" s="83"/>
      <c r="AB17" s="83"/>
    </row>
    <row r="18">
      <c r="A18" s="83"/>
      <c r="B18" s="83"/>
      <c r="C18" s="83"/>
      <c r="D18" s="28"/>
      <c r="R18" s="28"/>
      <c r="S18" s="83"/>
      <c r="T18" s="83"/>
      <c r="U18" s="83"/>
      <c r="V18" s="83"/>
      <c r="W18" s="83"/>
      <c r="X18" s="83"/>
      <c r="Y18" s="83"/>
      <c r="Z18" s="83"/>
      <c r="AA18" s="83"/>
      <c r="AB18" s="83"/>
    </row>
    <row r="19">
      <c r="A19" s="83"/>
      <c r="B19" s="83"/>
      <c r="C19" s="83"/>
      <c r="D19" s="28"/>
      <c r="R19" s="28"/>
      <c r="S19" s="83"/>
      <c r="T19" s="83"/>
      <c r="U19" s="83"/>
      <c r="V19" s="83"/>
      <c r="W19" s="83"/>
      <c r="X19" s="83"/>
      <c r="Y19" s="83"/>
      <c r="Z19" s="83"/>
      <c r="AA19" s="83"/>
      <c r="AB19" s="83"/>
    </row>
    <row r="20">
      <c r="A20" s="83"/>
      <c r="B20" s="83"/>
      <c r="C20" s="83"/>
      <c r="D20" s="28"/>
      <c r="R20" s="28"/>
      <c r="S20" s="83"/>
      <c r="T20" s="83"/>
      <c r="U20" s="83"/>
      <c r="V20" s="83"/>
      <c r="W20" s="83"/>
      <c r="X20" s="83"/>
      <c r="Y20" s="83"/>
      <c r="Z20" s="83"/>
      <c r="AA20" s="83"/>
      <c r="AB20" s="83"/>
    </row>
    <row r="21">
      <c r="A21" s="83"/>
      <c r="B21" s="83"/>
      <c r="C21" s="83"/>
      <c r="D21" s="28"/>
      <c r="R21" s="28"/>
      <c r="S21" s="83"/>
      <c r="T21" s="83"/>
      <c r="U21" s="83"/>
      <c r="V21" s="83"/>
      <c r="W21" s="83"/>
      <c r="X21" s="83"/>
      <c r="Y21" s="83"/>
      <c r="Z21" s="83"/>
      <c r="AA21" s="83"/>
      <c r="AB21" s="83"/>
    </row>
    <row r="22">
      <c r="A22" s="83"/>
      <c r="B22" s="83"/>
      <c r="C22" s="83"/>
      <c r="D22" s="28"/>
      <c r="R22" s="28"/>
      <c r="S22" s="83"/>
      <c r="T22" s="83"/>
      <c r="U22" s="83"/>
      <c r="V22" s="83"/>
      <c r="W22" s="83"/>
      <c r="X22" s="83"/>
      <c r="Y22" s="83"/>
      <c r="Z22" s="83"/>
      <c r="AA22" s="83"/>
      <c r="AB22" s="83"/>
    </row>
    <row r="23">
      <c r="A23" s="83"/>
      <c r="B23" s="83"/>
      <c r="C23" s="83"/>
      <c r="D23" s="28"/>
      <c r="R23" s="28"/>
      <c r="S23" s="83"/>
      <c r="T23" s="83"/>
      <c r="U23" s="83"/>
      <c r="V23" s="83"/>
      <c r="W23" s="83"/>
      <c r="X23" s="83"/>
      <c r="Y23" s="83"/>
      <c r="Z23" s="83"/>
      <c r="AA23" s="83"/>
      <c r="AB23" s="83"/>
    </row>
    <row r="24">
      <c r="A24" s="83"/>
      <c r="B24" s="83"/>
      <c r="C24" s="83"/>
      <c r="D24" s="28"/>
      <c r="R24" s="28"/>
      <c r="S24" s="83"/>
      <c r="T24" s="83"/>
      <c r="U24" s="83"/>
      <c r="V24" s="83"/>
      <c r="W24" s="83"/>
      <c r="X24" s="83"/>
      <c r="Y24" s="83"/>
      <c r="Z24" s="83"/>
      <c r="AA24" s="83"/>
      <c r="AB24" s="83"/>
    </row>
    <row r="25">
      <c r="A25" s="83"/>
      <c r="B25" s="83"/>
      <c r="C25" s="83"/>
      <c r="D25" s="28"/>
      <c r="R25" s="28"/>
      <c r="S25" s="83"/>
      <c r="T25" s="83"/>
      <c r="U25" s="83"/>
      <c r="V25" s="83"/>
      <c r="W25" s="83"/>
      <c r="X25" s="83"/>
      <c r="Y25" s="83"/>
      <c r="Z25" s="83"/>
      <c r="AA25" s="83"/>
      <c r="AB25" s="83"/>
    </row>
    <row r="26">
      <c r="A26" s="83"/>
      <c r="B26" s="83"/>
      <c r="C26" s="83"/>
      <c r="D26" s="28"/>
      <c r="R26" s="28"/>
      <c r="S26" s="83"/>
      <c r="T26" s="83"/>
      <c r="U26" s="83"/>
      <c r="V26" s="83"/>
      <c r="W26" s="83"/>
      <c r="X26" s="83"/>
      <c r="Y26" s="83"/>
      <c r="Z26" s="83"/>
      <c r="AA26" s="83"/>
      <c r="AB26" s="83"/>
    </row>
    <row r="27">
      <c r="A27" s="83"/>
      <c r="B27" s="83"/>
      <c r="C27" s="83"/>
      <c r="D27" s="28"/>
      <c r="R27" s="28"/>
      <c r="S27" s="83"/>
      <c r="T27" s="83"/>
      <c r="U27" s="83"/>
      <c r="V27" s="83"/>
      <c r="W27" s="83"/>
      <c r="X27" s="83"/>
      <c r="Y27" s="83"/>
      <c r="Z27" s="83"/>
      <c r="AA27" s="83"/>
      <c r="AB27" s="83"/>
    </row>
    <row r="28">
      <c r="A28" s="83"/>
      <c r="B28" s="83"/>
      <c r="C28" s="83"/>
      <c r="D28" s="28"/>
      <c r="R28" s="28"/>
      <c r="S28" s="83"/>
      <c r="T28" s="83"/>
      <c r="U28" s="83"/>
      <c r="V28" s="83"/>
      <c r="W28" s="83"/>
      <c r="X28" s="83"/>
      <c r="Y28" s="83"/>
      <c r="Z28" s="83"/>
      <c r="AA28" s="83"/>
      <c r="AB28" s="83"/>
    </row>
    <row r="29">
      <c r="A29" s="83"/>
      <c r="B29" s="83"/>
      <c r="C29" s="83"/>
      <c r="D29" s="28"/>
      <c r="R29" s="28"/>
      <c r="S29" s="83"/>
      <c r="T29" s="83"/>
      <c r="U29" s="83"/>
      <c r="V29" s="83"/>
      <c r="W29" s="83"/>
      <c r="X29" s="83"/>
      <c r="Y29" s="83"/>
      <c r="Z29" s="83"/>
      <c r="AA29" s="83"/>
      <c r="AB29" s="83"/>
    </row>
    <row r="30">
      <c r="A30" s="83"/>
      <c r="B30" s="83"/>
      <c r="C30" s="83"/>
      <c r="D30" s="28"/>
      <c r="R30" s="28"/>
      <c r="S30" s="83"/>
      <c r="T30" s="83"/>
      <c r="U30" s="83"/>
      <c r="V30" s="83"/>
      <c r="W30" s="83"/>
      <c r="X30" s="83"/>
      <c r="Y30" s="83"/>
      <c r="Z30" s="83"/>
      <c r="AA30" s="83"/>
      <c r="AB30" s="83"/>
    </row>
    <row r="31">
      <c r="A31" s="83"/>
      <c r="B31" s="83"/>
      <c r="C31" s="83"/>
      <c r="D31" s="28"/>
      <c r="R31" s="28"/>
      <c r="S31" s="83"/>
      <c r="T31" s="83"/>
      <c r="U31" s="83"/>
      <c r="V31" s="83"/>
      <c r="W31" s="83"/>
      <c r="X31" s="83"/>
      <c r="Y31" s="83"/>
      <c r="Z31" s="83"/>
      <c r="AA31" s="83"/>
      <c r="AB31" s="83"/>
    </row>
    <row r="32">
      <c r="A32" s="83"/>
      <c r="B32" s="83"/>
      <c r="C32" s="83"/>
      <c r="D32" s="28"/>
      <c r="R32" s="28"/>
      <c r="S32" s="83"/>
      <c r="T32" s="83"/>
      <c r="U32" s="83"/>
      <c r="V32" s="83"/>
      <c r="W32" s="83"/>
      <c r="X32" s="83"/>
      <c r="Y32" s="83"/>
      <c r="Z32" s="83"/>
      <c r="AA32" s="83"/>
      <c r="AB32" s="83"/>
    </row>
    <row r="33">
      <c r="A33" s="83"/>
      <c r="B33" s="83"/>
      <c r="C33" s="83"/>
      <c r="D33" s="28"/>
      <c r="R33" s="28"/>
      <c r="S33" s="83"/>
      <c r="T33" s="83"/>
      <c r="U33" s="83"/>
      <c r="V33" s="83"/>
      <c r="W33" s="83"/>
      <c r="X33" s="83"/>
      <c r="Y33" s="83"/>
      <c r="Z33" s="83"/>
      <c r="AA33" s="83"/>
      <c r="AB33" s="83"/>
    </row>
    <row r="34">
      <c r="A34" s="83"/>
      <c r="B34" s="83"/>
      <c r="C34" s="83"/>
      <c r="D34" s="28"/>
      <c r="R34" s="28"/>
      <c r="S34" s="83"/>
      <c r="T34" s="83"/>
      <c r="U34" s="83"/>
      <c r="V34" s="83"/>
      <c r="W34" s="83"/>
      <c r="X34" s="83"/>
      <c r="Y34" s="83"/>
      <c r="Z34" s="83"/>
      <c r="AA34" s="83"/>
      <c r="AB34" s="83"/>
    </row>
    <row r="35">
      <c r="A35" s="83"/>
      <c r="B35" s="83"/>
      <c r="C35" s="83"/>
      <c r="D35" s="28"/>
      <c r="R35" s="28"/>
      <c r="S35" s="83"/>
      <c r="T35" s="83"/>
      <c r="U35" s="83"/>
      <c r="V35" s="83"/>
      <c r="W35" s="83"/>
      <c r="X35" s="83"/>
      <c r="Y35" s="83"/>
      <c r="Z35" s="83"/>
      <c r="AA35" s="83"/>
      <c r="AB35" s="83"/>
    </row>
    <row r="36">
      <c r="A36" s="83"/>
      <c r="B36" s="83"/>
      <c r="C36" s="83"/>
      <c r="D36" s="28"/>
      <c r="R36" s="28"/>
      <c r="S36" s="83"/>
      <c r="T36" s="83"/>
      <c r="U36" s="83"/>
      <c r="V36" s="83"/>
      <c r="W36" s="83"/>
      <c r="X36" s="83"/>
      <c r="Y36" s="83"/>
      <c r="Z36" s="83"/>
      <c r="AA36" s="83"/>
      <c r="AB36" s="83"/>
    </row>
    <row r="37">
      <c r="A37" s="83"/>
      <c r="B37" s="83"/>
      <c r="C37" s="83"/>
      <c r="D37" s="28"/>
      <c r="R37" s="28"/>
      <c r="S37" s="83"/>
      <c r="T37" s="83"/>
      <c r="U37" s="83"/>
      <c r="V37" s="83"/>
      <c r="W37" s="83"/>
      <c r="X37" s="83"/>
      <c r="Y37" s="83"/>
      <c r="Z37" s="83"/>
      <c r="AA37" s="83"/>
      <c r="AB37" s="83"/>
    </row>
    <row r="38">
      <c r="A38" s="83"/>
      <c r="B38" s="83"/>
      <c r="C38" s="83"/>
      <c r="D38" s="28"/>
      <c r="R38" s="28"/>
      <c r="S38" s="83"/>
      <c r="T38" s="83"/>
      <c r="U38" s="83"/>
      <c r="V38" s="83"/>
      <c r="W38" s="83"/>
      <c r="X38" s="83"/>
      <c r="Y38" s="83"/>
      <c r="Z38" s="83"/>
      <c r="AA38" s="83"/>
      <c r="AB38" s="83"/>
    </row>
    <row r="39">
      <c r="A39" s="83"/>
      <c r="B39" s="83"/>
      <c r="C39" s="83"/>
      <c r="D39" s="28"/>
      <c r="R39" s="28"/>
      <c r="S39" s="83"/>
      <c r="T39" s="83"/>
      <c r="U39" s="83"/>
      <c r="V39" s="83"/>
      <c r="W39" s="83"/>
      <c r="X39" s="83"/>
      <c r="Y39" s="83"/>
      <c r="Z39" s="83"/>
      <c r="AA39" s="83"/>
      <c r="AB39" s="83"/>
    </row>
    <row r="40">
      <c r="A40" s="83"/>
      <c r="B40" s="83"/>
      <c r="C40" s="83"/>
      <c r="D40" s="28"/>
      <c r="R40" s="28"/>
      <c r="S40" s="83"/>
      <c r="T40" s="83"/>
      <c r="U40" s="83"/>
      <c r="V40" s="83"/>
      <c r="W40" s="83"/>
      <c r="X40" s="83"/>
      <c r="Y40" s="83"/>
      <c r="Z40" s="83"/>
      <c r="AA40" s="83"/>
      <c r="AB40" s="83"/>
    </row>
    <row r="41">
      <c r="A41" s="83"/>
      <c r="B41" s="83"/>
      <c r="C41" s="83"/>
      <c r="D41" s="28"/>
      <c r="R41" s="28"/>
      <c r="S41" s="83"/>
      <c r="T41" s="83"/>
      <c r="U41" s="83"/>
      <c r="V41" s="83"/>
      <c r="W41" s="83"/>
      <c r="X41" s="83"/>
      <c r="Y41" s="83"/>
      <c r="Z41" s="83"/>
      <c r="AA41" s="83"/>
      <c r="AB41" s="83"/>
    </row>
    <row r="42">
      <c r="A42" s="83"/>
      <c r="B42" s="83"/>
      <c r="C42" s="83"/>
      <c r="D42" s="28"/>
      <c r="R42" s="28"/>
      <c r="S42" s="83"/>
      <c r="T42" s="83"/>
      <c r="U42" s="83"/>
      <c r="V42" s="83"/>
      <c r="W42" s="83"/>
      <c r="X42" s="83"/>
      <c r="Y42" s="83"/>
      <c r="Z42" s="83"/>
      <c r="AA42" s="83"/>
      <c r="AB42" s="83"/>
    </row>
    <row r="43">
      <c r="A43" s="83"/>
      <c r="B43" s="83"/>
      <c r="C43" s="83"/>
      <c r="D43" s="28"/>
      <c r="R43" s="28"/>
      <c r="S43" s="83"/>
      <c r="T43" s="83"/>
      <c r="U43" s="83"/>
      <c r="V43" s="83"/>
      <c r="W43" s="83"/>
      <c r="X43" s="83"/>
      <c r="Y43" s="83"/>
      <c r="Z43" s="83"/>
      <c r="AA43" s="83"/>
      <c r="AB43" s="83"/>
    </row>
    <row r="44">
      <c r="A44" s="83"/>
      <c r="B44" s="83"/>
      <c r="C44" s="83"/>
      <c r="D44" s="28"/>
      <c r="R44" s="28"/>
      <c r="S44" s="83"/>
      <c r="T44" s="83"/>
      <c r="U44" s="83"/>
      <c r="V44" s="83"/>
      <c r="W44" s="83"/>
      <c r="X44" s="83"/>
      <c r="Y44" s="83"/>
      <c r="Z44" s="83"/>
      <c r="AA44" s="83"/>
      <c r="AB44" s="83"/>
    </row>
    <row r="45">
      <c r="A45" s="83"/>
      <c r="B45" s="83"/>
      <c r="C45" s="83"/>
      <c r="D45" s="28"/>
      <c r="R45" s="28"/>
      <c r="S45" s="83"/>
      <c r="T45" s="83"/>
      <c r="U45" s="83"/>
      <c r="V45" s="83"/>
      <c r="W45" s="83"/>
      <c r="X45" s="83"/>
      <c r="Y45" s="83"/>
      <c r="Z45" s="83"/>
      <c r="AA45" s="83"/>
      <c r="AB45" s="83"/>
    </row>
    <row r="46">
      <c r="A46" s="83"/>
      <c r="B46" s="83"/>
      <c r="C46" s="83"/>
      <c r="D46" s="28"/>
      <c r="R46" s="28"/>
      <c r="S46" s="83"/>
      <c r="T46" s="83"/>
      <c r="U46" s="83"/>
      <c r="V46" s="83"/>
      <c r="W46" s="83"/>
      <c r="X46" s="83"/>
      <c r="Y46" s="83"/>
      <c r="Z46" s="83"/>
      <c r="AA46" s="83"/>
      <c r="AB46" s="83"/>
    </row>
    <row r="47">
      <c r="A47" s="83"/>
      <c r="B47" s="83"/>
      <c r="C47" s="83"/>
      <c r="D47" s="28"/>
      <c r="R47" s="28"/>
      <c r="S47" s="83"/>
      <c r="T47" s="83"/>
      <c r="U47" s="83"/>
      <c r="V47" s="83"/>
      <c r="W47" s="83"/>
      <c r="X47" s="83"/>
      <c r="Y47" s="83"/>
      <c r="Z47" s="83"/>
      <c r="AA47" s="83"/>
      <c r="AB47" s="83"/>
    </row>
    <row r="48">
      <c r="A48" s="83"/>
      <c r="B48" s="83"/>
      <c r="C48" s="83"/>
      <c r="D48" s="28"/>
      <c r="R48" s="28"/>
      <c r="S48" s="83"/>
      <c r="T48" s="83"/>
      <c r="U48" s="83"/>
      <c r="V48" s="83"/>
      <c r="W48" s="83"/>
      <c r="X48" s="83"/>
      <c r="Y48" s="83"/>
      <c r="Z48" s="83"/>
      <c r="AA48" s="83"/>
      <c r="AB48" s="83"/>
    </row>
    <row r="49">
      <c r="A49" s="83"/>
      <c r="B49" s="83"/>
      <c r="C49" s="83"/>
      <c r="D49" s="28"/>
      <c r="R49" s="28"/>
      <c r="S49" s="83"/>
      <c r="T49" s="83"/>
      <c r="U49" s="83"/>
      <c r="V49" s="83"/>
      <c r="W49" s="83"/>
      <c r="X49" s="83"/>
      <c r="Y49" s="83"/>
      <c r="Z49" s="83"/>
      <c r="AA49" s="83"/>
      <c r="AB49" s="83"/>
    </row>
    <row r="50">
      <c r="A50" s="83"/>
      <c r="B50" s="83"/>
      <c r="C50" s="83"/>
      <c r="D50" s="28"/>
      <c r="R50" s="28"/>
      <c r="S50" s="83"/>
      <c r="T50" s="83"/>
      <c r="U50" s="83"/>
      <c r="V50" s="83"/>
      <c r="W50" s="83"/>
      <c r="X50" s="83"/>
      <c r="Y50" s="83"/>
      <c r="Z50" s="83"/>
      <c r="AA50" s="83"/>
      <c r="AB50" s="83"/>
    </row>
    <row r="51">
      <c r="A51" s="83"/>
      <c r="B51" s="83"/>
      <c r="C51" s="83"/>
      <c r="D51" s="28"/>
      <c r="R51" s="28"/>
      <c r="S51" s="83"/>
      <c r="T51" s="83"/>
      <c r="U51" s="83"/>
      <c r="V51" s="83"/>
      <c r="W51" s="83"/>
      <c r="X51" s="83"/>
      <c r="Y51" s="83"/>
      <c r="Z51" s="83"/>
      <c r="AA51" s="83"/>
      <c r="AB51" s="83"/>
    </row>
    <row r="52">
      <c r="A52" s="83"/>
      <c r="B52" s="83"/>
      <c r="C52" s="83"/>
      <c r="D52" s="28"/>
      <c r="R52" s="28"/>
      <c r="S52" s="83"/>
      <c r="T52" s="83"/>
      <c r="U52" s="83"/>
      <c r="V52" s="83"/>
      <c r="W52" s="83"/>
      <c r="X52" s="83"/>
      <c r="Y52" s="83"/>
      <c r="Z52" s="83"/>
      <c r="AA52" s="83"/>
      <c r="AB52" s="83"/>
    </row>
    <row r="53">
      <c r="A53" s="83"/>
      <c r="B53" s="83"/>
      <c r="C53" s="83"/>
      <c r="D53" s="28"/>
      <c r="R53" s="28"/>
      <c r="S53" s="83"/>
      <c r="T53" s="83"/>
      <c r="U53" s="83"/>
      <c r="V53" s="83"/>
      <c r="W53" s="83"/>
      <c r="X53" s="83"/>
      <c r="Y53" s="83"/>
      <c r="Z53" s="83"/>
      <c r="AA53" s="83"/>
      <c r="AB53" s="83"/>
    </row>
    <row r="54">
      <c r="A54" s="83"/>
      <c r="B54" s="83"/>
      <c r="C54" s="83"/>
      <c r="D54" s="28"/>
      <c r="R54" s="28"/>
      <c r="S54" s="83"/>
      <c r="T54" s="83"/>
      <c r="U54" s="83"/>
      <c r="V54" s="83"/>
      <c r="W54" s="83"/>
      <c r="X54" s="83"/>
      <c r="Y54" s="83"/>
      <c r="Z54" s="83"/>
      <c r="AA54" s="83"/>
      <c r="AB54" s="83"/>
    </row>
    <row r="55">
      <c r="A55" s="83"/>
      <c r="B55" s="83"/>
      <c r="C55" s="83"/>
      <c r="D55" s="28"/>
      <c r="R55" s="28"/>
      <c r="S55" s="83"/>
      <c r="T55" s="83"/>
      <c r="U55" s="83"/>
      <c r="V55" s="83"/>
      <c r="W55" s="83"/>
      <c r="X55" s="83"/>
      <c r="Y55" s="83"/>
      <c r="Z55" s="83"/>
      <c r="AA55" s="83"/>
      <c r="AB55" s="83"/>
    </row>
    <row r="56">
      <c r="A56" s="83"/>
      <c r="B56" s="83"/>
      <c r="C56" s="83"/>
      <c r="D56" s="28"/>
      <c r="R56" s="28"/>
      <c r="S56" s="83"/>
      <c r="T56" s="83"/>
      <c r="U56" s="83"/>
      <c r="V56" s="83"/>
      <c r="W56" s="83"/>
      <c r="X56" s="83"/>
      <c r="Y56" s="83"/>
      <c r="Z56" s="83"/>
      <c r="AA56" s="83"/>
      <c r="AB56" s="83"/>
    </row>
    <row r="57">
      <c r="A57" s="83"/>
      <c r="B57" s="83"/>
      <c r="C57" s="83"/>
      <c r="D57" s="28"/>
      <c r="R57" s="28"/>
      <c r="S57" s="83"/>
      <c r="T57" s="83"/>
      <c r="U57" s="83"/>
      <c r="V57" s="83"/>
      <c r="W57" s="83"/>
      <c r="X57" s="83"/>
      <c r="Y57" s="83"/>
      <c r="Z57" s="83"/>
      <c r="AA57" s="83"/>
      <c r="AB57" s="83"/>
    </row>
    <row r="58">
      <c r="A58" s="83"/>
      <c r="B58" s="83"/>
      <c r="C58" s="83"/>
      <c r="D58" s="28"/>
      <c r="R58" s="28"/>
      <c r="S58" s="83"/>
      <c r="T58" s="83"/>
      <c r="U58" s="83"/>
      <c r="V58" s="83"/>
      <c r="W58" s="83"/>
      <c r="X58" s="83"/>
      <c r="Y58" s="83"/>
      <c r="Z58" s="83"/>
      <c r="AA58" s="83"/>
      <c r="AB58" s="83"/>
    </row>
    <row r="59">
      <c r="A59" s="83"/>
      <c r="B59" s="83"/>
      <c r="C59" s="83"/>
      <c r="D59" s="28"/>
      <c r="R59" s="28"/>
      <c r="S59" s="83"/>
      <c r="T59" s="83"/>
      <c r="U59" s="83"/>
      <c r="V59" s="83"/>
      <c r="W59" s="83"/>
      <c r="X59" s="83"/>
      <c r="Y59" s="83"/>
      <c r="Z59" s="83"/>
      <c r="AA59" s="83"/>
      <c r="AB59" s="83"/>
    </row>
    <row r="60">
      <c r="A60" s="83"/>
      <c r="B60" s="83"/>
      <c r="C60" s="83"/>
      <c r="D60" s="28"/>
      <c r="R60" s="28"/>
      <c r="S60" s="83"/>
      <c r="T60" s="83"/>
      <c r="U60" s="83"/>
      <c r="V60" s="83"/>
      <c r="W60" s="83"/>
      <c r="X60" s="83"/>
      <c r="Y60" s="83"/>
      <c r="Z60" s="83"/>
      <c r="AA60" s="83"/>
      <c r="AB60" s="83"/>
    </row>
    <row r="61">
      <c r="A61" s="83"/>
      <c r="B61" s="83"/>
      <c r="C61" s="83"/>
      <c r="D61" s="28"/>
      <c r="R61" s="28"/>
      <c r="S61" s="83"/>
      <c r="T61" s="83"/>
      <c r="U61" s="83"/>
      <c r="V61" s="83"/>
      <c r="W61" s="83"/>
      <c r="X61" s="83"/>
      <c r="Y61" s="83"/>
      <c r="Z61" s="83"/>
      <c r="AA61" s="83"/>
      <c r="AB61" s="83"/>
    </row>
    <row r="62">
      <c r="A62" s="83"/>
      <c r="B62" s="83"/>
      <c r="C62" s="83"/>
      <c r="D62" s="28"/>
      <c r="R62" s="28"/>
      <c r="S62" s="83"/>
      <c r="T62" s="83"/>
      <c r="U62" s="83"/>
      <c r="V62" s="83"/>
      <c r="W62" s="83"/>
      <c r="X62" s="83"/>
      <c r="Y62" s="83"/>
      <c r="Z62" s="83"/>
      <c r="AA62" s="83"/>
      <c r="AB62" s="83"/>
    </row>
    <row r="63">
      <c r="A63" s="83"/>
      <c r="B63" s="83"/>
      <c r="C63" s="83"/>
      <c r="D63" s="28"/>
      <c r="R63" s="28"/>
      <c r="S63" s="83"/>
      <c r="T63" s="83"/>
      <c r="U63" s="83"/>
      <c r="V63" s="83"/>
      <c r="W63" s="83"/>
      <c r="X63" s="83"/>
      <c r="Y63" s="83"/>
      <c r="Z63" s="83"/>
      <c r="AA63" s="83"/>
      <c r="AB63" s="83"/>
    </row>
    <row r="64">
      <c r="A64" s="83"/>
      <c r="B64" s="83"/>
      <c r="C64" s="83"/>
      <c r="D64" s="28"/>
      <c r="R64" s="28"/>
      <c r="S64" s="83"/>
      <c r="T64" s="83"/>
      <c r="U64" s="83"/>
      <c r="V64" s="83"/>
      <c r="W64" s="83"/>
      <c r="X64" s="83"/>
      <c r="Y64" s="83"/>
      <c r="Z64" s="83"/>
      <c r="AA64" s="83"/>
      <c r="AB64" s="83"/>
    </row>
    <row r="65">
      <c r="A65" s="83"/>
      <c r="B65" s="83"/>
      <c r="C65" s="83"/>
      <c r="D65" s="28"/>
      <c r="R65" s="28"/>
      <c r="S65" s="83"/>
      <c r="T65" s="83"/>
      <c r="U65" s="83"/>
      <c r="V65" s="83"/>
      <c r="W65" s="83"/>
      <c r="X65" s="83"/>
      <c r="Y65" s="83"/>
      <c r="Z65" s="83"/>
      <c r="AA65" s="83"/>
      <c r="AB65" s="83"/>
    </row>
    <row r="66">
      <c r="A66" s="83"/>
      <c r="B66" s="83"/>
      <c r="C66" s="83"/>
      <c r="D66" s="28"/>
      <c r="R66" s="28"/>
      <c r="S66" s="83"/>
      <c r="T66" s="83"/>
      <c r="U66" s="83"/>
      <c r="V66" s="83"/>
      <c r="W66" s="83"/>
      <c r="X66" s="83"/>
      <c r="Y66" s="83"/>
      <c r="Z66" s="83"/>
      <c r="AA66" s="83"/>
      <c r="AB66" s="83"/>
    </row>
    <row r="67">
      <c r="A67" s="83"/>
      <c r="B67" s="83"/>
      <c r="C67" s="83"/>
      <c r="D67" s="28"/>
      <c r="R67" s="28"/>
      <c r="S67" s="83"/>
      <c r="T67" s="83"/>
      <c r="U67" s="83"/>
      <c r="V67" s="83"/>
      <c r="W67" s="83"/>
      <c r="X67" s="83"/>
      <c r="Y67" s="83"/>
      <c r="Z67" s="83"/>
      <c r="AA67" s="83"/>
      <c r="AB67" s="83"/>
    </row>
    <row r="68">
      <c r="A68" s="83"/>
      <c r="B68" s="83"/>
      <c r="C68" s="83"/>
      <c r="D68" s="28"/>
      <c r="R68" s="28"/>
      <c r="S68" s="83"/>
      <c r="T68" s="83"/>
      <c r="U68" s="83"/>
      <c r="V68" s="83"/>
      <c r="W68" s="83"/>
      <c r="X68" s="83"/>
      <c r="Y68" s="83"/>
      <c r="Z68" s="83"/>
      <c r="AA68" s="83"/>
      <c r="AB68" s="83"/>
    </row>
    <row r="69">
      <c r="A69" s="83"/>
      <c r="B69" s="83"/>
      <c r="C69" s="83"/>
      <c r="D69" s="28"/>
      <c r="R69" s="28"/>
      <c r="S69" s="83"/>
      <c r="T69" s="83"/>
      <c r="U69" s="83"/>
      <c r="V69" s="83"/>
      <c r="W69" s="83"/>
      <c r="X69" s="83"/>
      <c r="Y69" s="83"/>
      <c r="Z69" s="83"/>
      <c r="AA69" s="83"/>
      <c r="AB69" s="83"/>
    </row>
    <row r="70">
      <c r="A70" s="83"/>
      <c r="B70" s="83"/>
      <c r="C70" s="83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83"/>
      <c r="T70" s="83"/>
      <c r="U70" s="83"/>
      <c r="V70" s="83"/>
      <c r="W70" s="83"/>
      <c r="X70" s="83"/>
      <c r="Y70" s="83"/>
      <c r="Z70" s="83"/>
      <c r="AA70" s="83"/>
      <c r="AB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</row>
  </sheetData>
  <mergeCells count="9">
    <mergeCell ref="G4:O5"/>
    <mergeCell ref="F9:G9"/>
    <mergeCell ref="I9:J9"/>
    <mergeCell ref="L9:M9"/>
    <mergeCell ref="F10:G12"/>
    <mergeCell ref="I10:J12"/>
    <mergeCell ref="L10:M12"/>
    <mergeCell ref="O9:P9"/>
    <mergeCell ref="O10:P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6" max="6" width="3.75"/>
    <col customWidth="1" min="9" max="9" width="3.63"/>
    <col customWidth="1" min="12" max="12" width="3.63"/>
    <col customWidth="1" min="15" max="15" width="3.63"/>
    <col customWidth="1" min="20" max="20" width="3.0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1"/>
      <c r="V1" s="101"/>
      <c r="W1" s="101"/>
      <c r="X1" s="101"/>
      <c r="Y1" s="101"/>
      <c r="Z1" s="101"/>
    </row>
    <row r="2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2"/>
    </row>
    <row r="3">
      <c r="A3" s="102"/>
      <c r="B3" s="103"/>
      <c r="C3" s="103"/>
      <c r="D3" s="103"/>
      <c r="E3" s="103"/>
      <c r="F3" s="103"/>
      <c r="G3" s="103"/>
      <c r="H3" s="104" t="s">
        <v>22686</v>
      </c>
      <c r="I3" s="105"/>
      <c r="J3" s="105"/>
      <c r="K3" s="105"/>
      <c r="L3" s="106"/>
      <c r="M3" s="103"/>
      <c r="N3" s="103"/>
      <c r="O3" s="103"/>
      <c r="P3" s="103"/>
      <c r="Q3" s="103"/>
      <c r="R3" s="103"/>
      <c r="S3" s="103"/>
      <c r="T3" s="102"/>
    </row>
    <row r="4">
      <c r="A4" s="102"/>
      <c r="B4" s="103"/>
      <c r="C4" s="103"/>
      <c r="D4" s="103"/>
      <c r="E4" s="103"/>
      <c r="F4" s="103"/>
      <c r="G4" s="103"/>
      <c r="H4" s="107"/>
      <c r="L4" s="108"/>
      <c r="M4" s="103"/>
      <c r="N4" s="103"/>
      <c r="O4" s="103"/>
      <c r="P4" s="103"/>
      <c r="Q4" s="103"/>
      <c r="R4" s="103"/>
      <c r="S4" s="103"/>
      <c r="T4" s="102"/>
    </row>
    <row r="5">
      <c r="A5" s="102"/>
      <c r="B5" s="103"/>
      <c r="C5" s="103"/>
      <c r="D5" s="103"/>
      <c r="E5" s="103"/>
      <c r="F5" s="103"/>
      <c r="G5" s="103"/>
      <c r="H5" s="107"/>
      <c r="L5" s="108"/>
      <c r="M5" s="103"/>
      <c r="N5" s="103"/>
      <c r="O5" s="103"/>
      <c r="P5" s="103"/>
      <c r="Q5" s="103"/>
      <c r="R5" s="103"/>
      <c r="S5" s="103"/>
      <c r="T5" s="102"/>
    </row>
    <row r="6">
      <c r="A6" s="102"/>
      <c r="B6" s="103"/>
      <c r="C6" s="103"/>
      <c r="D6" s="103"/>
      <c r="E6" s="103"/>
      <c r="F6" s="103"/>
      <c r="G6" s="103"/>
      <c r="H6" s="109"/>
      <c r="I6" s="110"/>
      <c r="J6" s="110"/>
      <c r="K6" s="110"/>
      <c r="L6" s="111"/>
      <c r="M6" s="103"/>
      <c r="N6" s="103"/>
      <c r="O6" s="103"/>
      <c r="P6" s="103"/>
      <c r="Q6" s="103"/>
      <c r="R6" s="103"/>
      <c r="S6" s="103"/>
      <c r="T6" s="102"/>
    </row>
    <row r="7">
      <c r="A7" s="102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2"/>
    </row>
    <row r="8">
      <c r="A8" s="102"/>
      <c r="B8" s="103"/>
      <c r="C8" s="103"/>
      <c r="D8" s="103"/>
      <c r="E8" s="103"/>
      <c r="F8" s="103"/>
      <c r="G8" s="103"/>
      <c r="H8" s="103"/>
      <c r="I8" s="112" t="s">
        <v>22687</v>
      </c>
      <c r="J8" s="105"/>
      <c r="K8" s="106"/>
      <c r="L8" s="103"/>
      <c r="M8" s="103"/>
      <c r="N8" s="103"/>
      <c r="O8" s="103"/>
      <c r="P8" s="103"/>
      <c r="Q8" s="103"/>
      <c r="R8" s="103"/>
      <c r="S8" s="103"/>
      <c r="T8" s="102"/>
    </row>
    <row r="9">
      <c r="A9" s="102"/>
      <c r="B9" s="103"/>
      <c r="C9" s="103"/>
      <c r="D9" s="103"/>
      <c r="E9" s="103"/>
      <c r="F9" s="103"/>
      <c r="G9" s="103"/>
      <c r="H9" s="103"/>
      <c r="I9" s="107"/>
      <c r="K9" s="108"/>
      <c r="L9" s="103"/>
      <c r="M9" s="103"/>
      <c r="N9" s="103"/>
      <c r="O9" s="103"/>
      <c r="P9" s="103"/>
      <c r="Q9" s="103"/>
      <c r="R9" s="103"/>
      <c r="S9" s="103"/>
      <c r="T9" s="102"/>
    </row>
    <row r="10">
      <c r="A10" s="102"/>
      <c r="B10" s="103"/>
      <c r="C10" s="103"/>
      <c r="D10" s="103"/>
      <c r="E10" s="103"/>
      <c r="F10" s="103"/>
      <c r="G10" s="103"/>
      <c r="H10" s="103"/>
      <c r="I10" s="107"/>
      <c r="K10" s="108"/>
      <c r="L10" s="103"/>
      <c r="M10" s="103"/>
      <c r="N10" s="103"/>
      <c r="O10" s="103"/>
      <c r="P10" s="103"/>
      <c r="Q10" s="103"/>
      <c r="R10" s="103"/>
      <c r="S10" s="103"/>
      <c r="T10" s="102"/>
    </row>
    <row r="11">
      <c r="A11" s="102"/>
      <c r="B11" s="103"/>
      <c r="C11" s="103"/>
      <c r="D11" s="103"/>
      <c r="E11" s="103"/>
      <c r="F11" s="103"/>
      <c r="G11" s="103"/>
      <c r="H11" s="103"/>
      <c r="I11" s="109"/>
      <c r="J11" s="110"/>
      <c r="K11" s="111"/>
      <c r="L11" s="103"/>
      <c r="M11" s="103"/>
      <c r="N11" s="103"/>
      <c r="O11" s="103"/>
      <c r="P11" s="103"/>
      <c r="Q11" s="103"/>
      <c r="R11" s="103"/>
      <c r="S11" s="103"/>
      <c r="T11" s="102"/>
    </row>
    <row r="12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2"/>
    </row>
    <row r="13" ht="6.0" customHeight="1">
      <c r="A13" s="102"/>
      <c r="B13" s="103"/>
      <c r="C13" s="113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5"/>
      <c r="S13" s="103"/>
      <c r="T13" s="102"/>
    </row>
    <row r="14">
      <c r="A14" s="102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2"/>
    </row>
    <row r="15">
      <c r="A15" s="102"/>
      <c r="B15" s="103"/>
      <c r="C15" s="103"/>
      <c r="D15" s="103"/>
      <c r="E15" s="103"/>
      <c r="F15" s="103"/>
      <c r="G15" s="103"/>
      <c r="H15" s="116"/>
      <c r="I15" s="116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2"/>
    </row>
    <row r="16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2"/>
    </row>
    <row r="17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2"/>
    </row>
    <row r="18">
      <c r="A18" s="102"/>
      <c r="B18" s="103"/>
      <c r="C18" s="103"/>
      <c r="D18" s="117" t="s">
        <v>22664</v>
      </c>
      <c r="E18" s="118"/>
      <c r="F18" s="103"/>
      <c r="G18" s="117" t="s">
        <v>22666</v>
      </c>
      <c r="H18" s="118"/>
      <c r="I18" s="103"/>
      <c r="J18" s="117" t="s">
        <v>22688</v>
      </c>
      <c r="K18" s="118"/>
      <c r="L18" s="103"/>
      <c r="M18" s="117" t="s">
        <v>22689</v>
      </c>
      <c r="N18" s="118"/>
      <c r="O18" s="103"/>
      <c r="P18" s="117" t="s">
        <v>22690</v>
      </c>
      <c r="Q18" s="118"/>
      <c r="R18" s="103"/>
      <c r="S18" s="103"/>
      <c r="T18" s="102"/>
    </row>
    <row r="19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2"/>
    </row>
    <row r="20">
      <c r="A20" s="102"/>
      <c r="B20" s="103"/>
      <c r="C20" s="103"/>
      <c r="D20" s="119">
        <f>Dashboard!F10</f>
        <v>853883802</v>
      </c>
      <c r="E20" s="120"/>
      <c r="F20" s="103"/>
      <c r="G20" s="119">
        <f>Dashboard!I10</f>
        <v>795828563</v>
      </c>
      <c r="H20" s="120"/>
      <c r="I20" s="103"/>
      <c r="J20" s="121">
        <f>Dashboard!L10</f>
        <v>1.072949429</v>
      </c>
      <c r="K20" s="120"/>
      <c r="L20" s="103"/>
      <c r="M20" s="122">
        <f>Dashboard!O10</f>
        <v>12643</v>
      </c>
      <c r="N20" s="120"/>
      <c r="O20" s="103"/>
      <c r="P20" s="122">
        <f>IFERROR(__xludf.DUMMYFUNCTION("COUNTUNIQUE(Sales_Data[Salesperson])"),20.0)</f>
        <v>20</v>
      </c>
      <c r="Q20" s="120"/>
      <c r="R20" s="103"/>
      <c r="S20" s="103"/>
      <c r="T20" s="102"/>
    </row>
    <row r="21">
      <c r="A21" s="102"/>
      <c r="B21" s="103"/>
      <c r="C21" s="103"/>
      <c r="D21" s="123"/>
      <c r="E21" s="124"/>
      <c r="F21" s="103"/>
      <c r="G21" s="123"/>
      <c r="H21" s="124"/>
      <c r="I21" s="103"/>
      <c r="J21" s="123"/>
      <c r="K21" s="124"/>
      <c r="L21" s="103"/>
      <c r="M21" s="123"/>
      <c r="N21" s="124"/>
      <c r="O21" s="103"/>
      <c r="P21" s="123"/>
      <c r="Q21" s="124"/>
      <c r="R21" s="103"/>
      <c r="S21" s="103"/>
      <c r="T21" s="102"/>
    </row>
    <row r="22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2"/>
    </row>
    <row r="23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2"/>
    </row>
    <row r="24">
      <c r="A24" s="102"/>
      <c r="B24" s="103"/>
      <c r="C24" s="125" t="s">
        <v>22691</v>
      </c>
      <c r="D24" s="126"/>
      <c r="E24" s="127"/>
      <c r="F24" s="128"/>
      <c r="G24" s="129" t="str">
        <f t="array" ref="G24:H24">INDEX(Pivot_Tabs!D13:E16, MATCH(MAX(Pivot_Tabs!E13:E16), Pivot_Tabs!E13:E16, 0))</f>
        <v>North</v>
      </c>
      <c r="H24" s="130">
        <v>3.31645539E8</v>
      </c>
      <c r="I24" s="131"/>
      <c r="J24" s="132" t="str">
        <f t="array" ref="J24:K24">INDEX(Pivot_Tabs!D13:E16, MATCH(MIN(Pivot_Tabs!E13:E16), Pivot_Tabs!E13:E16, 0))</f>
        <v>East</v>
      </c>
      <c r="K24" s="130">
        <v>1.21492444E8</v>
      </c>
      <c r="L24" s="131"/>
      <c r="M24" s="103"/>
      <c r="N24" s="103"/>
      <c r="O24" s="103"/>
      <c r="P24" s="103"/>
      <c r="Q24" s="103"/>
      <c r="R24" s="103"/>
      <c r="S24" s="103"/>
      <c r="T24" s="102"/>
    </row>
    <row r="25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2"/>
    </row>
    <row r="26">
      <c r="A26" s="102"/>
      <c r="B26" s="103"/>
      <c r="C26" s="133" t="s">
        <v>22692</v>
      </c>
      <c r="D26" s="126"/>
      <c r="E26" s="127"/>
      <c r="F26" s="103"/>
      <c r="G26" s="132" t="str">
        <f t="array" ref="G26:H26">INDEX(Pivot_Tabs!K13:L32, MATCH(MAX(Pivot_Tabs!L13:L32), Pivot_Tabs!L13:L32, 0))</f>
        <v>Deepak</v>
      </c>
      <c r="H26" s="134">
        <v>6.8853766E7</v>
      </c>
      <c r="I26" s="131"/>
      <c r="J26" s="132" t="str">
        <f t="array" ref="J26:K26">INDEX(Pivot_Tabs!K13:L32, MATCH(MIN(Pivot_Tabs!L13:L32), Pivot_Tabs!L13:L32, 0))</f>
        <v>Sneha</v>
      </c>
      <c r="K26" s="134">
        <v>2.3779424E7</v>
      </c>
      <c r="L26" s="131"/>
      <c r="M26" s="103"/>
      <c r="N26" s="103"/>
      <c r="O26" s="103"/>
      <c r="P26" s="103"/>
      <c r="Q26" s="103"/>
      <c r="R26" s="103"/>
      <c r="S26" s="103"/>
      <c r="T26" s="102"/>
    </row>
    <row r="27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2"/>
    </row>
    <row r="28">
      <c r="A28" s="102"/>
      <c r="B28" s="103"/>
      <c r="C28" s="125" t="s">
        <v>22693</v>
      </c>
      <c r="D28" s="126"/>
      <c r="E28" s="127"/>
      <c r="F28" s="103"/>
      <c r="G28" s="130">
        <f>AVERAGE(Pivot_Tabs!L13:L32)</f>
        <v>42694190.1</v>
      </c>
      <c r="H28" s="131"/>
      <c r="I28" s="103"/>
      <c r="J28" s="103"/>
      <c r="K28" s="135"/>
      <c r="L28" s="135"/>
      <c r="M28" s="135"/>
      <c r="N28" s="135"/>
      <c r="O28" s="103"/>
      <c r="P28" s="103"/>
      <c r="Q28" s="103"/>
      <c r="R28" s="103"/>
      <c r="S28" s="103"/>
      <c r="T28" s="102"/>
    </row>
    <row r="29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35"/>
      <c r="L29" s="135"/>
      <c r="M29" s="135"/>
      <c r="N29" s="135"/>
      <c r="O29" s="103"/>
      <c r="P29" s="103"/>
      <c r="Q29" s="103"/>
      <c r="R29" s="103"/>
      <c r="S29" s="103"/>
      <c r="T29" s="102"/>
    </row>
    <row r="30">
      <c r="A30" s="102"/>
      <c r="B30" s="103"/>
      <c r="C30" s="125" t="s">
        <v>22694</v>
      </c>
      <c r="D30" s="126"/>
      <c r="E30" s="127"/>
      <c r="F30" s="103"/>
      <c r="G30" s="130">
        <f>AVERAGE(Pivot_Tabs!I13:I32)</f>
        <v>39791428.15</v>
      </c>
      <c r="H30" s="131"/>
      <c r="I30" s="103"/>
      <c r="J30" s="103"/>
      <c r="K30" s="135"/>
      <c r="L30" s="135"/>
      <c r="M30" s="135"/>
      <c r="N30" s="135"/>
      <c r="O30" s="103"/>
      <c r="P30" s="103"/>
      <c r="Q30" s="103"/>
      <c r="R30" s="103"/>
      <c r="S30" s="103"/>
      <c r="T30" s="102"/>
    </row>
    <row r="31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35"/>
      <c r="L31" s="135"/>
      <c r="M31" s="135"/>
      <c r="N31" s="135"/>
      <c r="O31" s="103"/>
      <c r="P31" s="103"/>
      <c r="Q31" s="103"/>
      <c r="R31" s="103"/>
      <c r="S31" s="103"/>
      <c r="T31" s="102"/>
    </row>
    <row r="32">
      <c r="A32" s="102"/>
      <c r="B32" s="103"/>
      <c r="C32" s="136" t="s">
        <v>22695</v>
      </c>
      <c r="D32" s="126"/>
      <c r="E32" s="127"/>
      <c r="F32" s="103"/>
      <c r="G32" s="137" t="str">
        <f t="array" ref="G32:H32">INDEX(Pivot_Tabs!G37:H44, MATCH(MAX(Pivot_Tabs!H37:H44), Pivot_Tabs!H37:H44, 0))</f>
        <v>Mobile</v>
      </c>
      <c r="H32" s="137">
        <v>1639.0</v>
      </c>
      <c r="I32" s="131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2"/>
    </row>
    <row r="3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2"/>
    </row>
    <row r="34">
      <c r="A34" s="102"/>
      <c r="B34" s="103"/>
      <c r="C34" s="138" t="s">
        <v>22696</v>
      </c>
      <c r="D34" s="126"/>
      <c r="E34" s="127"/>
      <c r="F34" s="103"/>
      <c r="G34" s="137" t="str">
        <f t="array" ref="G34:H34">INDEX(Pivot_Tabs!D22:E29, MATCH(MAX(Pivot_Tabs!E22:E29), Pivot_Tabs!E22:E29, 0))</f>
        <v>Mobile</v>
      </c>
      <c r="H34" s="139">
        <v>1.57996831E8</v>
      </c>
      <c r="I34" s="131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2"/>
    </row>
    <row r="35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2"/>
    </row>
    <row r="36" ht="1.5" customHeight="1">
      <c r="A36" s="102"/>
      <c r="B36" s="103"/>
      <c r="C36" s="140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2"/>
      <c r="S36" s="103"/>
      <c r="T36" s="102"/>
    </row>
    <row r="37" ht="20.25" customHeight="1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2"/>
    </row>
    <row r="38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2"/>
    </row>
    <row r="39">
      <c r="A39" s="102"/>
      <c r="B39" s="103"/>
      <c r="C39" s="143" t="s">
        <v>22697</v>
      </c>
      <c r="D39" s="144"/>
      <c r="E39" s="128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2"/>
    </row>
    <row r="40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2"/>
    </row>
    <row r="41">
      <c r="A41" s="102"/>
      <c r="B41" s="103"/>
      <c r="C41" s="145" t="s">
        <v>22698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7"/>
      <c r="S41" s="103"/>
      <c r="T41" s="102"/>
    </row>
    <row r="42">
      <c r="A42" s="102"/>
      <c r="B42" s="103"/>
      <c r="C42" s="148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49"/>
      <c r="S42" s="103"/>
      <c r="T42" s="102"/>
    </row>
    <row r="4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2"/>
    </row>
    <row r="44">
      <c r="A44" s="102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2"/>
    </row>
    <row r="45">
      <c r="A45" s="102"/>
      <c r="B45" s="103"/>
      <c r="C45" s="150" t="s">
        <v>22699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7"/>
      <c r="S45" s="103"/>
      <c r="T45" s="102"/>
    </row>
    <row r="46">
      <c r="A46" s="102"/>
      <c r="B46" s="103"/>
      <c r="C46" s="148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49"/>
      <c r="S46" s="103"/>
      <c r="T46" s="102"/>
    </row>
    <row r="47">
      <c r="A47" s="102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2"/>
    </row>
    <row r="48">
      <c r="A48" s="102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2"/>
    </row>
    <row r="49">
      <c r="A49" s="102"/>
      <c r="B49" s="103"/>
      <c r="C49" s="150" t="s">
        <v>22700</v>
      </c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7"/>
      <c r="S49" s="103"/>
      <c r="T49" s="102"/>
    </row>
    <row r="50">
      <c r="A50" s="102"/>
      <c r="B50" s="103"/>
      <c r="C50" s="148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49"/>
      <c r="S50" s="103"/>
      <c r="T50" s="102"/>
    </row>
    <row r="51">
      <c r="A51" s="102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2"/>
    </row>
    <row r="52">
      <c r="A52" s="102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2"/>
    </row>
    <row r="53">
      <c r="A53" s="102"/>
      <c r="B53" s="103"/>
      <c r="C53" s="150" t="s">
        <v>22701</v>
      </c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7"/>
      <c r="S53" s="103"/>
      <c r="T53" s="102"/>
    </row>
    <row r="54">
      <c r="A54" s="102"/>
      <c r="B54" s="103"/>
      <c r="C54" s="148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49"/>
      <c r="S54" s="103"/>
      <c r="T54" s="102"/>
    </row>
    <row r="55">
      <c r="A55" s="102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2"/>
    </row>
    <row r="56">
      <c r="A56" s="102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2"/>
    </row>
    <row r="57">
      <c r="A57" s="102"/>
      <c r="B57" s="103"/>
      <c r="C57" s="150" t="s">
        <v>22702</v>
      </c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7"/>
      <c r="S57" s="103"/>
      <c r="T57" s="102"/>
    </row>
    <row r="58">
      <c r="A58" s="102"/>
      <c r="B58" s="103"/>
      <c r="C58" s="148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49"/>
      <c r="S58" s="103"/>
      <c r="T58" s="102"/>
    </row>
    <row r="59">
      <c r="A59" s="102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2"/>
    </row>
    <row r="60">
      <c r="A60" s="102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2"/>
    </row>
    <row r="61">
      <c r="A61" s="102"/>
      <c r="B61" s="103"/>
      <c r="C61" s="150" t="s">
        <v>22703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7"/>
      <c r="S61" s="103"/>
      <c r="T61" s="102"/>
    </row>
    <row r="62">
      <c r="A62" s="102"/>
      <c r="B62" s="103"/>
      <c r="C62" s="148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49"/>
      <c r="S62" s="103"/>
      <c r="T62" s="102"/>
    </row>
    <row r="63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2"/>
    </row>
    <row r="64">
      <c r="A64" s="102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2"/>
    </row>
    <row r="65">
      <c r="A65" s="102"/>
      <c r="B65" s="103"/>
      <c r="C65" s="150" t="s">
        <v>22704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7"/>
      <c r="S65" s="103"/>
      <c r="T65" s="102"/>
    </row>
    <row r="66">
      <c r="A66" s="102"/>
      <c r="B66" s="103"/>
      <c r="C66" s="148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49"/>
      <c r="S66" s="103"/>
      <c r="T66" s="102"/>
    </row>
    <row r="67">
      <c r="A67" s="102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2"/>
    </row>
    <row r="68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2"/>
    </row>
    <row r="69">
      <c r="A69" s="102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2"/>
    </row>
    <row r="70" ht="14.2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</row>
  </sheetData>
  <mergeCells count="35">
    <mergeCell ref="C45:R46"/>
    <mergeCell ref="C49:R50"/>
    <mergeCell ref="C53:R54"/>
    <mergeCell ref="C57:R58"/>
    <mergeCell ref="C61:R62"/>
    <mergeCell ref="C65:R66"/>
    <mergeCell ref="C32:E32"/>
    <mergeCell ref="C36:R36"/>
    <mergeCell ref="H3:L6"/>
    <mergeCell ref="I8:K11"/>
    <mergeCell ref="D18:E18"/>
    <mergeCell ref="G18:H18"/>
    <mergeCell ref="J18:K18"/>
    <mergeCell ref="M18:N18"/>
    <mergeCell ref="P18:Q18"/>
    <mergeCell ref="H24:I24"/>
    <mergeCell ref="K24:L24"/>
    <mergeCell ref="D20:E21"/>
    <mergeCell ref="G20:H21"/>
    <mergeCell ref="J20:K21"/>
    <mergeCell ref="M20:N21"/>
    <mergeCell ref="P20:Q21"/>
    <mergeCell ref="C24:E24"/>
    <mergeCell ref="C26:E26"/>
    <mergeCell ref="H26:I26"/>
    <mergeCell ref="K26:L26"/>
    <mergeCell ref="C28:E28"/>
    <mergeCell ref="G28:H28"/>
    <mergeCell ref="C30:E30"/>
    <mergeCell ref="G30:H30"/>
    <mergeCell ref="C34:E34"/>
    <mergeCell ref="H34:I34"/>
    <mergeCell ref="H32:I32"/>
    <mergeCell ref="C41:R42"/>
    <mergeCell ref="C39:D39"/>
  </mergeCells>
  <drawing r:id="rId1"/>
</worksheet>
</file>